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C796E80E-3BB6-7049-89EF-31FB69F2B95F}" xr6:coauthVersionLast="46" xr6:coauthVersionMax="46" xr10:uidLastSave="{00000000-0000-0000-0000-000000000000}"/>
  <bookViews>
    <workbookView xWindow="1640" yWindow="1380" windowWidth="30220" windowHeight="17940" tabRatio="71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_org" sheetId="12" r:id="rId7"/>
    <sheet name="ndReliaCalc2" sheetId="18" r:id="rId8"/>
    <sheet name="dictionary" sheetId="14" r:id="rId9"/>
    <sheet name="properties" sheetId="8" r:id="rId10"/>
    <sheet name="dataItems" sheetId="9" r:id="rId11"/>
    <sheet name="Weibulls" sheetId="15" r:id="rId12"/>
  </sheets>
  <definedNames>
    <definedName name="_FIilterDataBaseNew" localSheetId="0" hidden="1">ndashboard!$A$4:$U$19</definedName>
    <definedName name="_FilterDatabase" localSheetId="0" hidden="1">ndashboard!$A$5:$HW$19</definedName>
    <definedName name="_FilterDataBase2" localSheetId="0" hidden="1">ndashboard!$A$4:$HW$19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ndashboard!$A$4:$GA$4</definedName>
    <definedName name="ndashboard_i">ndashboard!$A$5:$A$104</definedName>
    <definedName name="ndashboard_val">ndashboard!$A$5:$GA$104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9" l="1"/>
  <c r="F3" i="19"/>
  <c r="I6" i="19"/>
  <c r="I7" i="19"/>
  <c r="G7" i="19" s="1"/>
  <c r="I8" i="19"/>
  <c r="I9" i="19"/>
  <c r="I10" i="19"/>
  <c r="I11" i="19"/>
  <c r="G11" i="19" s="1"/>
  <c r="I12" i="19"/>
  <c r="I13" i="19"/>
  <c r="I14" i="19"/>
  <c r="I15" i="19"/>
  <c r="I16" i="19"/>
  <c r="I17" i="19"/>
  <c r="I18" i="19"/>
  <c r="I19" i="19"/>
  <c r="G19" i="19" s="1"/>
  <c r="I20" i="19"/>
  <c r="I21" i="19"/>
  <c r="I22" i="19"/>
  <c r="I23" i="19"/>
  <c r="I24" i="19"/>
  <c r="I25" i="19"/>
  <c r="I26" i="19"/>
  <c r="I27" i="19"/>
  <c r="G27" i="19" s="1"/>
  <c r="I28" i="19"/>
  <c r="I29" i="19"/>
  <c r="I30" i="19"/>
  <c r="I31" i="19"/>
  <c r="I32" i="19"/>
  <c r="I33" i="19"/>
  <c r="I34" i="19"/>
  <c r="I35" i="19"/>
  <c r="I36" i="19"/>
  <c r="I5" i="19"/>
  <c r="G5" i="19" s="1"/>
  <c r="G6" i="19"/>
  <c r="G8" i="19"/>
  <c r="G9" i="19"/>
  <c r="G10" i="19"/>
  <c r="G12" i="19"/>
  <c r="G13" i="19"/>
  <c r="G14" i="19"/>
  <c r="G15" i="19"/>
  <c r="G16" i="19"/>
  <c r="G17" i="19"/>
  <c r="G18" i="19"/>
  <c r="G20" i="19"/>
  <c r="G21" i="19"/>
  <c r="G22" i="19"/>
  <c r="G23" i="19"/>
  <c r="G24" i="19"/>
  <c r="G25" i="19"/>
  <c r="G26" i="19"/>
  <c r="G28" i="19"/>
  <c r="G29" i="19"/>
  <c r="G30" i="19"/>
  <c r="G31" i="19"/>
  <c r="G32" i="19"/>
  <c r="G33" i="19"/>
  <c r="G34" i="19"/>
  <c r="G35" i="19"/>
  <c r="G36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5" i="19"/>
  <c r="C4" i="19" l="1"/>
  <c r="C2" i="19"/>
  <c r="C7" i="19" s="1" a="1"/>
  <c r="C7" i="19" s="1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5" i="19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C5" i="19" a="1"/>
  <c r="C5" i="19" s="1"/>
  <c r="C6" i="19" a="1"/>
  <c r="C6" i="19" s="1"/>
  <c r="C10" i="19" a="1"/>
  <c r="C10" i="19" s="1"/>
  <c r="C14" i="19" a="1"/>
  <c r="C14" i="19" s="1"/>
  <c r="C18" i="19" a="1"/>
  <c r="C18" i="19" s="1"/>
  <c r="C22" i="19" a="1"/>
  <c r="C22" i="19" s="1"/>
  <c r="C11" i="19" a="1"/>
  <c r="C11" i="19" s="1"/>
  <c r="C15" i="19" a="1"/>
  <c r="C15" i="19" s="1"/>
  <c r="C23" i="19" a="1"/>
  <c r="C23" i="19" s="1"/>
  <c r="C31" i="19" a="1"/>
  <c r="C31" i="19" s="1"/>
  <c r="C26" i="19" a="1"/>
  <c r="C26" i="19" s="1"/>
  <c r="C19" i="19" a="1"/>
  <c r="C19" i="19" s="1"/>
  <c r="C27" i="19" a="1"/>
  <c r="C27" i="19" s="1"/>
  <c r="C35" i="19" a="1"/>
  <c r="C35" i="19" s="1"/>
  <c r="C30" i="19" a="1"/>
  <c r="C30" i="19" s="1"/>
  <c r="C12" i="19" a="1"/>
  <c r="C12" i="19" s="1"/>
  <c r="C16" i="19" a="1"/>
  <c r="C16" i="19" s="1"/>
  <c r="C24" i="19" a="1"/>
  <c r="C24" i="19" s="1"/>
  <c r="C32" i="19" a="1"/>
  <c r="C32" i="19" s="1"/>
  <c r="C8" i="19" a="1"/>
  <c r="C8" i="19" s="1"/>
  <c r="C20" i="19" a="1"/>
  <c r="C20" i="19" s="1"/>
  <c r="C28" i="19" a="1"/>
  <c r="C28" i="19" s="1"/>
  <c r="C36" i="19" a="1"/>
  <c r="C36" i="19" s="1"/>
  <c r="C13" i="19" a="1"/>
  <c r="C13" i="19" s="1"/>
  <c r="C17" i="19" a="1"/>
  <c r="C17" i="19" s="1"/>
  <c r="C25" i="19" a="1"/>
  <c r="C25" i="19" s="1"/>
  <c r="C33" i="19" a="1"/>
  <c r="C33" i="19" s="1"/>
  <c r="C9" i="19" a="1"/>
  <c r="C9" i="19" s="1"/>
  <c r="C21" i="19" a="1"/>
  <c r="C21" i="19" s="1"/>
  <c r="C29" i="19" a="1"/>
  <c r="C29" i="19" s="1"/>
  <c r="C34" i="19" a="1"/>
  <c r="C34" i="19" s="1"/>
  <c r="A96" i="18"/>
  <c r="B96" i="18"/>
  <c r="C96" i="18"/>
  <c r="D96" i="18"/>
  <c r="E96" i="18"/>
  <c r="F96" i="18"/>
  <c r="G96" i="18"/>
  <c r="H96" i="18"/>
  <c r="I96" i="18"/>
  <c r="A97" i="18"/>
  <c r="B97" i="18"/>
  <c r="C97" i="18"/>
  <c r="D97" i="18"/>
  <c r="E97" i="18"/>
  <c r="F97" i="18"/>
  <c r="G97" i="18"/>
  <c r="H97" i="18"/>
  <c r="I97" i="18"/>
  <c r="A98" i="18"/>
  <c r="B98" i="18"/>
  <c r="C98" i="18"/>
  <c r="D98" i="18"/>
  <c r="E98" i="18"/>
  <c r="F98" i="18"/>
  <c r="G98" i="18"/>
  <c r="H98" i="18"/>
  <c r="I98" i="18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T16" i="16" l="1"/>
  <c r="T15" i="16"/>
  <c r="I93" i="12" l="1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C63" i="18" l="1"/>
  <c r="A63" i="18"/>
  <c r="W61" i="18"/>
  <c r="V61" i="18"/>
  <c r="S61" i="18"/>
  <c r="R61" i="18"/>
  <c r="H57" i="18"/>
  <c r="G57" i="18"/>
  <c r="H56" i="18"/>
  <c r="G56" i="18"/>
  <c r="I55" i="18"/>
  <c r="H55" i="18"/>
  <c r="G55" i="18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G55" i="12" l="1"/>
  <c r="G54" i="12"/>
  <c r="G56" i="12" l="1"/>
  <c r="V16" i="16"/>
  <c r="I57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6" i="18"/>
  <c r="C4" i="18" s="1"/>
  <c r="V31" i="16"/>
  <c r="V33" i="16"/>
  <c r="V34" i="16"/>
  <c r="V32" i="16"/>
  <c r="L3" i="14"/>
  <c r="M3" i="14"/>
  <c r="C1" i="12" l="1"/>
  <c r="E38" i="15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A60" i="12"/>
  <c r="C60" i="12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K6" i="10" a="1"/>
  <c r="AK6" i="10" s="1"/>
  <c r="AK10" i="10" a="1"/>
  <c r="AK10" i="10" s="1"/>
  <c r="AK14" i="10" a="1"/>
  <c r="AK14" i="10" s="1"/>
  <c r="AK18" i="10" a="1"/>
  <c r="AK18" i="10" s="1"/>
  <c r="AK22" i="10" a="1"/>
  <c r="AK22" i="10" s="1"/>
  <c r="AK26" i="10" a="1"/>
  <c r="AK26" i="10" s="1"/>
  <c r="AK30" i="10" a="1"/>
  <c r="AK30" i="10" s="1"/>
  <c r="AK34" i="10" a="1"/>
  <c r="AK34" i="10" s="1"/>
  <c r="AP6" i="10" a="1"/>
  <c r="AP6" i="10" s="1"/>
  <c r="AR7" i="10" a="1"/>
  <c r="AR7" i="10" s="1"/>
  <c r="AN9" i="10" a="1"/>
  <c r="AN9" i="10" s="1"/>
  <c r="AP10" i="10" a="1"/>
  <c r="AP10" i="10" s="1"/>
  <c r="AR11" i="10" a="1"/>
  <c r="AR11" i="10" s="1"/>
  <c r="AN13" i="10" a="1"/>
  <c r="AN13" i="10" s="1"/>
  <c r="AP14" i="10" a="1"/>
  <c r="AP14" i="10" s="1"/>
  <c r="AR15" i="10" a="1"/>
  <c r="AR15" i="10" s="1"/>
  <c r="AN17" i="10" a="1"/>
  <c r="AN17" i="10" s="1"/>
  <c r="AP18" i="10" a="1"/>
  <c r="AP18" i="10" s="1"/>
  <c r="AR19" i="10" a="1"/>
  <c r="AR19" i="10" s="1"/>
  <c r="AN21" i="10" a="1"/>
  <c r="AN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J7" i="10" a="1"/>
  <c r="AJ7" i="10" s="1"/>
  <c r="AJ11" i="10" a="1"/>
  <c r="AJ11" i="10" s="1"/>
  <c r="AJ15" i="10" a="1"/>
  <c r="AJ15" i="10" s="1"/>
  <c r="AJ19" i="10" a="1"/>
  <c r="AJ19" i="10" s="1"/>
  <c r="AJ23" i="10" a="1"/>
  <c r="AJ23" i="10" s="1"/>
  <c r="AJ27" i="10" a="1"/>
  <c r="AJ27" i="10" s="1"/>
  <c r="AJ31" i="10" a="1"/>
  <c r="AJ31" i="10" s="1"/>
  <c r="AJ35" i="10" a="1"/>
  <c r="AJ35" i="10" s="1"/>
  <c r="AQ6" i="10" a="1"/>
  <c r="AQ6" i="10" s="1"/>
  <c r="AS7" i="10" a="1"/>
  <c r="AS7" i="10" s="1"/>
  <c r="AO9" i="10" a="1"/>
  <c r="AO9" i="10" s="1"/>
  <c r="AQ10" i="10" a="1"/>
  <c r="AQ10" i="10" s="1"/>
  <c r="AS11" i="10" a="1"/>
  <c r="AS11" i="10" s="1"/>
  <c r="AO13" i="10" a="1"/>
  <c r="AO13" i="10" s="1"/>
  <c r="AQ14" i="10" a="1"/>
  <c r="AQ14" i="10" s="1"/>
  <c r="AS15" i="10" a="1"/>
  <c r="AS15" i="10" s="1"/>
  <c r="AO17" i="10" a="1"/>
  <c r="AO17" i="10" s="1"/>
  <c r="AQ18" i="10" a="1"/>
  <c r="AQ18" i="10" s="1"/>
  <c r="AS19" i="10" a="1"/>
  <c r="AS19" i="10" s="1"/>
  <c r="AO21" i="10" a="1"/>
  <c r="AO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K7" i="10" a="1"/>
  <c r="AK7" i="10" s="1"/>
  <c r="AK11" i="10" a="1"/>
  <c r="AK11" i="10" s="1"/>
  <c r="AK15" i="10" a="1"/>
  <c r="AK15" i="10" s="1"/>
  <c r="AK19" i="10" a="1"/>
  <c r="AK19" i="10" s="1"/>
  <c r="AK23" i="10" a="1"/>
  <c r="AK23" i="10" s="1"/>
  <c r="AK27" i="10" a="1"/>
  <c r="AK27" i="10" s="1"/>
  <c r="AK31" i="10" a="1"/>
  <c r="AK31" i="10" s="1"/>
  <c r="AK35" i="10" a="1"/>
  <c r="AK35" i="10" s="1"/>
  <c r="AR6" i="10" a="1"/>
  <c r="AR6" i="10" s="1"/>
  <c r="AN8" i="10" a="1"/>
  <c r="AN8" i="10" s="1"/>
  <c r="AP9" i="10" a="1"/>
  <c r="AP9" i="10" s="1"/>
  <c r="AR10" i="10" a="1"/>
  <c r="AR10" i="10" s="1"/>
  <c r="AN12" i="10" a="1"/>
  <c r="AN12" i="10" s="1"/>
  <c r="AP13" i="10" a="1"/>
  <c r="AP13" i="10" s="1"/>
  <c r="AR14" i="10" a="1"/>
  <c r="AR14" i="10" s="1"/>
  <c r="AN16" i="10" a="1"/>
  <c r="AN16" i="10" s="1"/>
  <c r="AP17" i="10" a="1"/>
  <c r="AP17" i="10" s="1"/>
  <c r="AR18" i="10" a="1"/>
  <c r="AR18" i="10" s="1"/>
  <c r="AN20" i="10" a="1"/>
  <c r="AN20" i="10" s="1"/>
  <c r="AP21" i="10" a="1"/>
  <c r="AP21" i="10" s="1"/>
  <c r="AR22" i="10" a="1"/>
  <c r="AR22" i="10" s="1"/>
  <c r="AN24" i="10" a="1"/>
  <c r="AN24" i="10" s="1"/>
  <c r="AP25" i="10" a="1"/>
  <c r="AP25" i="10" s="1"/>
  <c r="AR26" i="10" a="1"/>
  <c r="AR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K23" i="10" a="1"/>
  <c r="K23" i="10" s="1"/>
  <c r="K27" i="10" a="1"/>
  <c r="K27" i="10" s="1"/>
  <c r="P27" i="10" s="1" a="1"/>
  <c r="P27" i="10" s="1"/>
  <c r="K31" i="10" a="1"/>
  <c r="K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J8" i="10" a="1"/>
  <c r="AJ8" i="10" s="1"/>
  <c r="AJ12" i="10" a="1"/>
  <c r="AJ12" i="10" s="1"/>
  <c r="AJ16" i="10" a="1"/>
  <c r="AJ16" i="10" s="1"/>
  <c r="AJ20" i="10" a="1"/>
  <c r="AJ20" i="10" s="1"/>
  <c r="AJ24" i="10" a="1"/>
  <c r="AJ24" i="10" s="1"/>
  <c r="AJ28" i="10" a="1"/>
  <c r="AJ28" i="10" s="1"/>
  <c r="AJ32" i="10" a="1"/>
  <c r="AJ32" i="10" s="1"/>
  <c r="AJ36" i="10" a="1"/>
  <c r="AJ36" i="10" s="1"/>
  <c r="AS6" i="10" a="1"/>
  <c r="AS6" i="10" s="1"/>
  <c r="AO8" i="10" a="1"/>
  <c r="AO8" i="10" s="1"/>
  <c r="AQ9" i="10" a="1"/>
  <c r="AQ9" i="10" s="1"/>
  <c r="AS10" i="10" a="1"/>
  <c r="AS10" i="10" s="1"/>
  <c r="AO12" i="10" a="1"/>
  <c r="AO12" i="10" s="1"/>
  <c r="AQ13" i="10" a="1"/>
  <c r="AQ13" i="10" s="1"/>
  <c r="AS14" i="10" a="1"/>
  <c r="AS14" i="10" s="1"/>
  <c r="AO16" i="10" a="1"/>
  <c r="AO16" i="10" s="1"/>
  <c r="AQ17" i="10" a="1"/>
  <c r="AQ17" i="10" s="1"/>
  <c r="AS18" i="10" a="1"/>
  <c r="AS18" i="10" s="1"/>
  <c r="AO20" i="10" a="1"/>
  <c r="AO20" i="10" s="1"/>
  <c r="AQ21" i="10" a="1"/>
  <c r="AQ21" i="10" s="1"/>
  <c r="AS22" i="10" a="1"/>
  <c r="AS22" i="10" s="1"/>
  <c r="AO24" i="10" a="1"/>
  <c r="AO24" i="10" s="1"/>
  <c r="AQ25" i="10" a="1"/>
  <c r="AQ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K8" i="10" a="1"/>
  <c r="AK8" i="10" s="1"/>
  <c r="AK12" i="10" a="1"/>
  <c r="AK12" i="10" s="1"/>
  <c r="AK16" i="10" a="1"/>
  <c r="AK16" i="10" s="1"/>
  <c r="AK20" i="10" a="1"/>
  <c r="AK20" i="10" s="1"/>
  <c r="AK24" i="10" a="1"/>
  <c r="AK24" i="10" s="1"/>
  <c r="AK28" i="10" a="1"/>
  <c r="AK28" i="10" s="1"/>
  <c r="AK32" i="10" a="1"/>
  <c r="AK32" i="10" s="1"/>
  <c r="AK36" i="10" a="1"/>
  <c r="AK36" i="10" s="1"/>
  <c r="AN7" i="10" a="1"/>
  <c r="AN7" i="10" s="1"/>
  <c r="AP8" i="10" a="1"/>
  <c r="AP8" i="10" s="1"/>
  <c r="AR9" i="10" a="1"/>
  <c r="AR9" i="10" s="1"/>
  <c r="AN11" i="10" a="1"/>
  <c r="AN11" i="10" s="1"/>
  <c r="AP12" i="10" a="1"/>
  <c r="AP12" i="10" s="1"/>
  <c r="AR13" i="10" a="1"/>
  <c r="AR13" i="10" s="1"/>
  <c r="AN15" i="10" a="1"/>
  <c r="AN15" i="10" s="1"/>
  <c r="AP16" i="10" a="1"/>
  <c r="AP16" i="10" s="1"/>
  <c r="AR17" i="10" a="1"/>
  <c r="AR17" i="10" s="1"/>
  <c r="AN19" i="10" a="1"/>
  <c r="AN19" i="10" s="1"/>
  <c r="AP20" i="10" a="1"/>
  <c r="AP20" i="10" s="1"/>
  <c r="AR21" i="10" a="1"/>
  <c r="AR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K9" i="10" a="1"/>
  <c r="AK9" i="10" s="1"/>
  <c r="AK13" i="10" a="1"/>
  <c r="AK13" i="10" s="1"/>
  <c r="AK17" i="10" a="1"/>
  <c r="AK17" i="10" s="1"/>
  <c r="AK21" i="10" a="1"/>
  <c r="AK21" i="10" s="1"/>
  <c r="AK25" i="10" a="1"/>
  <c r="AK25" i="10" s="1"/>
  <c r="AK29" i="10" a="1"/>
  <c r="AK29" i="10" s="1"/>
  <c r="AK33" i="10" a="1"/>
  <c r="AK33" i="10" s="1"/>
  <c r="AN6" i="10" a="1"/>
  <c r="AN6" i="10" s="1"/>
  <c r="AP7" i="10" a="1"/>
  <c r="AP7" i="10" s="1"/>
  <c r="AR8" i="10" a="1"/>
  <c r="AR8" i="10" s="1"/>
  <c r="AN10" i="10" a="1"/>
  <c r="AN10" i="10" s="1"/>
  <c r="AP11" i="10" a="1"/>
  <c r="AP11" i="10" s="1"/>
  <c r="AR12" i="10" a="1"/>
  <c r="AR12" i="10" s="1"/>
  <c r="AN14" i="10" a="1"/>
  <c r="AN14" i="10" s="1"/>
  <c r="AP15" i="10" a="1"/>
  <c r="AP15" i="10" s="1"/>
  <c r="AR16" i="10" a="1"/>
  <c r="AR16" i="10" s="1"/>
  <c r="AN18" i="10" a="1"/>
  <c r="AN18" i="10" s="1"/>
  <c r="AP19" i="10" a="1"/>
  <c r="AP19" i="10" s="1"/>
  <c r="AR20" i="10" a="1"/>
  <c r="AR20" i="10" s="1"/>
  <c r="AN22" i="10" a="1"/>
  <c r="AN22" i="10" s="1"/>
  <c r="AP23" i="10" a="1"/>
  <c r="AP23" i="10" s="1"/>
  <c r="AR24" i="10" a="1"/>
  <c r="AR24" i="10" s="1"/>
  <c r="AN26" i="10" a="1"/>
  <c r="AN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J14" i="10" a="1"/>
  <c r="AJ14" i="10" s="1"/>
  <c r="AJ30" i="10" a="1"/>
  <c r="AJ30" i="10" s="1"/>
  <c r="AS8" i="10" a="1"/>
  <c r="AS8" i="10" s="1"/>
  <c r="AO14" i="10" a="1"/>
  <c r="AO14" i="10" s="1"/>
  <c r="AQ19" i="10" a="1"/>
  <c r="AQ19" i="10" s="1"/>
  <c r="AO23" i="10" a="1"/>
  <c r="AO23" i="10" s="1"/>
  <c r="AO25" i="10" a="1"/>
  <c r="AO25" i="10" s="1"/>
  <c r="AO27" i="10" a="1"/>
  <c r="AO27" i="10" s="1"/>
  <c r="AQ28" i="10" a="1"/>
  <c r="AQ28" i="10" s="1"/>
  <c r="AS29" i="10" a="1"/>
  <c r="AS29" i="10" s="1"/>
  <c r="AO31" i="10" a="1"/>
  <c r="AO31" i="10" s="1"/>
  <c r="AQ32" i="10" a="1"/>
  <c r="AQ32" i="10" s="1"/>
  <c r="AS33" i="10" a="1"/>
  <c r="AS33" i="10" s="1"/>
  <c r="AO35" i="10" a="1"/>
  <c r="AO35" i="10" s="1"/>
  <c r="AQ36" i="10" a="1"/>
  <c r="AQ36" i="10" s="1"/>
  <c r="AN5" i="10" a="1"/>
  <c r="AN5" i="10" s="1"/>
  <c r="BD6" i="10" a="1"/>
  <c r="BD6" i="10" s="1"/>
  <c r="BB7" i="10" a="1"/>
  <c r="BB7" i="10" s="1"/>
  <c r="AZ8" i="10" a="1"/>
  <c r="AZ8" i="10" s="1"/>
  <c r="AV9" i="10" a="1"/>
  <c r="AV9" i="10" s="1"/>
  <c r="BF9" i="10" a="1"/>
  <c r="BF9" i="10" s="1"/>
  <c r="BG9" i="10" s="1"/>
  <c r="BD10" i="10" a="1"/>
  <c r="BD10" i="10" s="1"/>
  <c r="BB11" i="10" a="1"/>
  <c r="BB11" i="10" s="1"/>
  <c r="AZ12" i="10" a="1"/>
  <c r="AZ12" i="10" s="1"/>
  <c r="AV13" i="10" a="1"/>
  <c r="AV13" i="10" s="1"/>
  <c r="BF13" i="10" a="1"/>
  <c r="BF13" i="10" s="1"/>
  <c r="BG13" i="10" s="1"/>
  <c r="BD14" i="10" a="1"/>
  <c r="BD14" i="10" s="1"/>
  <c r="BB15" i="10" a="1"/>
  <c r="BB15" i="10" s="1"/>
  <c r="AZ16" i="10" a="1"/>
  <c r="AZ16" i="10" s="1"/>
  <c r="AV17" i="10" a="1"/>
  <c r="AV17" i="10" s="1"/>
  <c r="BF17" i="10" a="1"/>
  <c r="BF17" i="10" s="1"/>
  <c r="BD18" i="10" a="1"/>
  <c r="BD18" i="10" s="1"/>
  <c r="BB19" i="10" a="1"/>
  <c r="BB19" i="10" s="1"/>
  <c r="AZ20" i="10" a="1"/>
  <c r="AZ20" i="10" s="1"/>
  <c r="AV21" i="10" a="1"/>
  <c r="AV21" i="10" s="1"/>
  <c r="BF21" i="10" a="1"/>
  <c r="BF21" i="10" s="1"/>
  <c r="BD22" i="10" a="1"/>
  <c r="BD22" i="10" s="1"/>
  <c r="BB23" i="10" a="1"/>
  <c r="BB23" i="10" s="1"/>
  <c r="AZ24" i="10" a="1"/>
  <c r="AZ24" i="10" s="1"/>
  <c r="AV25" i="10" a="1"/>
  <c r="AV25" i="10" s="1"/>
  <c r="BF25" i="10" a="1"/>
  <c r="BF25" i="10" s="1"/>
  <c r="BD26" i="10" a="1"/>
  <c r="BD26" i="10" s="1"/>
  <c r="BB27" i="10" a="1"/>
  <c r="BB27" i="10" s="1"/>
  <c r="AZ28" i="10" a="1"/>
  <c r="AZ28" i="10" s="1"/>
  <c r="AV29" i="10" a="1"/>
  <c r="AV29" i="10" s="1"/>
  <c r="BF29" i="10" a="1"/>
  <c r="BF29" i="10" s="1"/>
  <c r="BG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J17" i="10" a="1"/>
  <c r="AJ17" i="10" s="1"/>
  <c r="AJ33" i="10" a="1"/>
  <c r="AJ33" i="10" s="1"/>
  <c r="AS9" i="10" a="1"/>
  <c r="AS9" i="10" s="1"/>
  <c r="AO15" i="10" a="1"/>
  <c r="AO15" i="10" s="1"/>
  <c r="AQ20" i="10" a="1"/>
  <c r="AQ20" i="10" s="1"/>
  <c r="AQ23" i="10" a="1"/>
  <c r="AQ23" i="10" s="1"/>
  <c r="AR25" i="10" a="1"/>
  <c r="AR25" i="10" s="1"/>
  <c r="AP27" i="10" a="1"/>
  <c r="AP27" i="10" s="1"/>
  <c r="AR28" i="10" a="1"/>
  <c r="AR28" i="10" s="1"/>
  <c r="AN30" i="10" a="1"/>
  <c r="AN30" i="10" s="1"/>
  <c r="AP31" i="10" a="1"/>
  <c r="AP31" i="10" s="1"/>
  <c r="AR32" i="10" a="1"/>
  <c r="AR32" i="10" s="1"/>
  <c r="AN34" i="10" a="1"/>
  <c r="AN34" i="10" s="1"/>
  <c r="AP35" i="10" a="1"/>
  <c r="AP35" i="10" s="1"/>
  <c r="AR36" i="10" a="1"/>
  <c r="AR36" i="10" s="1"/>
  <c r="AU6" i="10" a="1"/>
  <c r="AU6" i="10" s="1"/>
  <c r="BE6" i="10" a="1"/>
  <c r="BE6" i="10" s="1"/>
  <c r="BC7" i="10" a="1"/>
  <c r="BC7" i="10" s="1"/>
  <c r="BA8" i="10" a="1"/>
  <c r="BA8" i="10" s="1"/>
  <c r="AY9" i="10" a="1"/>
  <c r="AY9" i="10" s="1"/>
  <c r="AU10" i="10" a="1"/>
  <c r="AU10" i="10" s="1"/>
  <c r="BE10" i="10" a="1"/>
  <c r="BE10" i="10" s="1"/>
  <c r="BC11" i="10" a="1"/>
  <c r="BC11" i="10" s="1"/>
  <c r="BA12" i="10" a="1"/>
  <c r="BA12" i="10" s="1"/>
  <c r="AY13" i="10" a="1"/>
  <c r="AY13" i="10" s="1"/>
  <c r="AU14" i="10" a="1"/>
  <c r="AU14" i="10" s="1"/>
  <c r="BE14" i="10" a="1"/>
  <c r="BE14" i="10" s="1"/>
  <c r="BC15" i="10" a="1"/>
  <c r="BC15" i="10" s="1"/>
  <c r="BA16" i="10" a="1"/>
  <c r="BA16" i="10" s="1"/>
  <c r="AY17" i="10" a="1"/>
  <c r="AY17" i="10" s="1"/>
  <c r="AU18" i="10" a="1"/>
  <c r="AU18" i="10" s="1"/>
  <c r="BE18" i="10" a="1"/>
  <c r="BE18" i="10" s="1"/>
  <c r="BC19" i="10" a="1"/>
  <c r="BC19" i="10" s="1"/>
  <c r="BA20" i="10" a="1"/>
  <c r="BA20" i="10" s="1"/>
  <c r="AY21" i="10" a="1"/>
  <c r="AY21" i="10" s="1"/>
  <c r="AU22" i="10" a="1"/>
  <c r="AU22" i="10" s="1"/>
  <c r="BE22" i="10" a="1"/>
  <c r="BE22" i="10" s="1"/>
  <c r="BC23" i="10" a="1"/>
  <c r="BC23" i="10" s="1"/>
  <c r="BA24" i="10" a="1"/>
  <c r="BA24" i="10" s="1"/>
  <c r="AY25" i="10" a="1"/>
  <c r="AY25" i="10" s="1"/>
  <c r="AU26" i="10" a="1"/>
  <c r="AU26" i="10" s="1"/>
  <c r="BE26" i="10" a="1"/>
  <c r="BE26" i="10" s="1"/>
  <c r="BC27" i="10" a="1"/>
  <c r="BC27" i="10" s="1"/>
  <c r="BA28" i="10" a="1"/>
  <c r="BA28" i="10" s="1"/>
  <c r="AY29" i="10" a="1"/>
  <c r="AY29" i="10" s="1"/>
  <c r="AU30" i="10" a="1"/>
  <c r="AU30" i="10" s="1"/>
  <c r="BE30" i="10" a="1"/>
  <c r="BE30" i="10" s="1"/>
  <c r="BC31" i="10" a="1"/>
  <c r="BC31" i="10" s="1"/>
  <c r="BA32" i="10" a="1"/>
  <c r="BA32" i="10" s="1"/>
  <c r="AY33" i="10" a="1"/>
  <c r="AY33" i="10" s="1"/>
  <c r="AU34" i="10" a="1"/>
  <c r="AU34" i="10" s="1"/>
  <c r="BE34" i="10" a="1"/>
  <c r="BE34" i="10" s="1"/>
  <c r="BC35" i="10" a="1"/>
  <c r="BC35" i="10" s="1"/>
  <c r="BA36" i="10" a="1"/>
  <c r="BA36" i="10" s="1"/>
  <c r="AY5" i="10" a="1"/>
  <c r="AY5" i="10" s="1"/>
  <c r="BI6" i="10" a="1"/>
  <c r="BI6" i="10" s="1"/>
  <c r="BI7" i="10" a="1"/>
  <c r="BI7" i="10" s="1"/>
  <c r="BI8" i="10" a="1"/>
  <c r="BI8" i="10" s="1"/>
  <c r="BI9" i="10" a="1"/>
  <c r="BI9" i="10" s="1"/>
  <c r="BI10" i="10" a="1"/>
  <c r="BI10" i="10" s="1"/>
  <c r="BI11" i="10" a="1"/>
  <c r="BI11" i="10" s="1"/>
  <c r="BI12" i="10" a="1"/>
  <c r="BI12" i="10" s="1"/>
  <c r="BI13" i="10" a="1"/>
  <c r="BI13" i="10" s="1"/>
  <c r="BI14" i="10" a="1"/>
  <c r="BI14" i="10" s="1"/>
  <c r="BI15" i="10" a="1"/>
  <c r="BI15" i="10" s="1"/>
  <c r="BI16" i="10" a="1"/>
  <c r="BI16" i="10" s="1"/>
  <c r="BI17" i="10" a="1"/>
  <c r="BI17" i="10" s="1"/>
  <c r="BI18" i="10" a="1"/>
  <c r="BI18" i="10" s="1"/>
  <c r="BI19" i="10" a="1"/>
  <c r="BI19" i="10" s="1"/>
  <c r="BI20" i="10" a="1"/>
  <c r="BI20" i="10" s="1"/>
  <c r="BI21" i="10" a="1"/>
  <c r="BI21" i="10" s="1"/>
  <c r="BI22" i="10" a="1"/>
  <c r="BI22" i="10" s="1"/>
  <c r="BI23" i="10" a="1"/>
  <c r="BI23" i="10" s="1"/>
  <c r="BI24" i="10" a="1"/>
  <c r="BI24" i="10" s="1"/>
  <c r="N27" i="10" a="1"/>
  <c r="N27" i="10" s="1"/>
  <c r="K32" i="10" a="1"/>
  <c r="K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J18" i="10" a="1"/>
  <c r="AJ18" i="10" s="1"/>
  <c r="AJ34" i="10" a="1"/>
  <c r="AJ34" i="10" s="1"/>
  <c r="AO10" i="10" a="1"/>
  <c r="AO10" i="10" s="1"/>
  <c r="AQ15" i="10" a="1"/>
  <c r="AQ15" i="10" s="1"/>
  <c r="AS20" i="10" a="1"/>
  <c r="AS20" i="10" s="1"/>
  <c r="AR23" i="10" a="1"/>
  <c r="AR23" i="10" s="1"/>
  <c r="AS25" i="10" a="1"/>
  <c r="AS25" i="10" s="1"/>
  <c r="AQ27" i="10" a="1"/>
  <c r="AQ27" i="10" s="1"/>
  <c r="AS28" i="10" a="1"/>
  <c r="AS28" i="10" s="1"/>
  <c r="AO30" i="10" a="1"/>
  <c r="AO30" i="10" s="1"/>
  <c r="AQ31" i="10" a="1"/>
  <c r="AQ31" i="10" s="1"/>
  <c r="AS32" i="10" a="1"/>
  <c r="AS32" i="10" s="1"/>
  <c r="AO34" i="10" a="1"/>
  <c r="AO34" i="10" s="1"/>
  <c r="AQ35" i="10" a="1"/>
  <c r="AQ35" i="10" s="1"/>
  <c r="AS36" i="10" a="1"/>
  <c r="AS36" i="10" s="1"/>
  <c r="AV6" i="10" a="1"/>
  <c r="AV6" i="10" s="1"/>
  <c r="BF6" i="10" a="1"/>
  <c r="BF6" i="10" s="1"/>
  <c r="BG6" i="10" s="1"/>
  <c r="BD7" i="10" a="1"/>
  <c r="BD7" i="10" s="1"/>
  <c r="BB8" i="10" a="1"/>
  <c r="BB8" i="10" s="1"/>
  <c r="AZ9" i="10" a="1"/>
  <c r="AZ9" i="10" s="1"/>
  <c r="AV10" i="10" a="1"/>
  <c r="AV10" i="10" s="1"/>
  <c r="BF10" i="10" a="1"/>
  <c r="BF10" i="10" s="1"/>
  <c r="BD11" i="10" a="1"/>
  <c r="BD11" i="10" s="1"/>
  <c r="BB12" i="10" a="1"/>
  <c r="BB12" i="10" s="1"/>
  <c r="AZ13" i="10" a="1"/>
  <c r="AZ13" i="10" s="1"/>
  <c r="AV14" i="10" a="1"/>
  <c r="AV14" i="10" s="1"/>
  <c r="BF14" i="10" a="1"/>
  <c r="BF14" i="10" s="1"/>
  <c r="BD15" i="10" a="1"/>
  <c r="BD15" i="10" s="1"/>
  <c r="BB16" i="10" a="1"/>
  <c r="BB16" i="10" s="1"/>
  <c r="AZ17" i="10" a="1"/>
  <c r="AZ17" i="10" s="1"/>
  <c r="AV18" i="10" a="1"/>
  <c r="AV18" i="10" s="1"/>
  <c r="BF18" i="10" a="1"/>
  <c r="BF18" i="10" s="1"/>
  <c r="BG18" i="10" s="1"/>
  <c r="BD19" i="10" a="1"/>
  <c r="BD19" i="10" s="1"/>
  <c r="BB20" i="10" a="1"/>
  <c r="BB20" i="10" s="1"/>
  <c r="AZ21" i="10" a="1"/>
  <c r="AZ21" i="10" s="1"/>
  <c r="AV22" i="10" a="1"/>
  <c r="AV22" i="10" s="1"/>
  <c r="BF22" i="10" a="1"/>
  <c r="BF22" i="10" s="1"/>
  <c r="BD23" i="10" a="1"/>
  <c r="BD23" i="10" s="1"/>
  <c r="BB24" i="10" a="1"/>
  <c r="BB24" i="10" s="1"/>
  <c r="AZ25" i="10" a="1"/>
  <c r="AZ25" i="10" s="1"/>
  <c r="AV26" i="10" a="1"/>
  <c r="AV26" i="10" s="1"/>
  <c r="BF26" i="10" a="1"/>
  <c r="BF26" i="10" s="1"/>
  <c r="BD27" i="10" a="1"/>
  <c r="BD27" i="10" s="1"/>
  <c r="BB28" i="10" a="1"/>
  <c r="BB28" i="10" s="1"/>
  <c r="AZ29" i="10" a="1"/>
  <c r="AZ29" i="10" s="1"/>
  <c r="AV30" i="10" a="1"/>
  <c r="AV30" i="10" s="1"/>
  <c r="BF30" i="10" a="1"/>
  <c r="BF30" i="10" s="1"/>
  <c r="BD31" i="10" a="1"/>
  <c r="BD31" i="10" s="1"/>
  <c r="BB32" i="10" a="1"/>
  <c r="BB32" i="10" s="1"/>
  <c r="AZ33" i="10" a="1"/>
  <c r="AZ33" i="10" s="1"/>
  <c r="AV34" i="10" a="1"/>
  <c r="AV34" i="10" s="1"/>
  <c r="BF34" i="10" a="1"/>
  <c r="BF34" i="10" s="1"/>
  <c r="BG34" i="10" s="1"/>
  <c r="BD35" i="10" a="1"/>
  <c r="BD35" i="10" s="1"/>
  <c r="BB36" i="10" a="1"/>
  <c r="BB36" i="10" s="1"/>
  <c r="AZ5" i="10" a="1"/>
  <c r="AZ5" i="10" s="1"/>
  <c r="BJ6" i="10" a="1"/>
  <c r="BJ6" i="10" s="1"/>
  <c r="BJ7" i="10" a="1"/>
  <c r="BJ7" i="10" s="1"/>
  <c r="BJ8" i="10" a="1"/>
  <c r="BJ8" i="10" s="1"/>
  <c r="BJ9" i="10" a="1"/>
  <c r="BJ9" i="10" s="1"/>
  <c r="BJ10" i="10" a="1"/>
  <c r="BJ10" i="10" s="1"/>
  <c r="BJ11" i="10" a="1"/>
  <c r="BJ11" i="10" s="1"/>
  <c r="BJ12" i="10" a="1"/>
  <c r="BJ12" i="10" s="1"/>
  <c r="BJ13" i="10" a="1"/>
  <c r="BJ13" i="10" s="1"/>
  <c r="BJ14" i="10" a="1"/>
  <c r="BJ14" i="10" s="1"/>
  <c r="BJ15" i="10" a="1"/>
  <c r="BJ15" i="10" s="1"/>
  <c r="BJ16" i="10" a="1"/>
  <c r="BJ16" i="10" s="1"/>
  <c r="BJ17" i="10" a="1"/>
  <c r="BJ17" i="10" s="1"/>
  <c r="BJ18" i="10" a="1"/>
  <c r="BJ18" i="10" s="1"/>
  <c r="BJ19" i="10" a="1"/>
  <c r="BJ19" i="10" s="1"/>
  <c r="BJ20" i="10" a="1"/>
  <c r="BJ20" i="10" s="1"/>
  <c r="BJ21" i="10" a="1"/>
  <c r="BJ21" i="10" s="1"/>
  <c r="BJ22" i="10" a="1"/>
  <c r="BJ22" i="10" s="1"/>
  <c r="BJ23" i="10" a="1"/>
  <c r="BJ23" i="10" s="1"/>
  <c r="BJ24" i="10" a="1"/>
  <c r="BJ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J21" i="10" a="1"/>
  <c r="AJ21" i="10" s="1"/>
  <c r="AJ5" i="10" a="1"/>
  <c r="AJ5" i="10" s="1"/>
  <c r="AO11" i="10" a="1"/>
  <c r="AO11" i="10" s="1"/>
  <c r="AQ16" i="10" a="1"/>
  <c r="AQ16" i="10" s="1"/>
  <c r="AS21" i="10" a="1"/>
  <c r="AS21" i="10" s="1"/>
  <c r="AS23" i="10" a="1"/>
  <c r="AS23" i="10" s="1"/>
  <c r="AO26" i="10" a="1"/>
  <c r="AO26" i="10" s="1"/>
  <c r="AR27" i="10" a="1"/>
  <c r="AR27" i="10" s="1"/>
  <c r="AN29" i="10" a="1"/>
  <c r="AN29" i="10" s="1"/>
  <c r="AP30" i="10" a="1"/>
  <c r="AP30" i="10" s="1"/>
  <c r="AR31" i="10" a="1"/>
  <c r="AR31" i="10" s="1"/>
  <c r="AN33" i="10" a="1"/>
  <c r="AN33" i="10" s="1"/>
  <c r="AP34" i="10" a="1"/>
  <c r="AP34" i="10" s="1"/>
  <c r="AR35" i="10" a="1"/>
  <c r="AR35" i="10" s="1"/>
  <c r="AO5" i="10" a="1"/>
  <c r="AO5" i="10" s="1"/>
  <c r="AY6" i="10" a="1"/>
  <c r="AY6" i="10" s="1"/>
  <c r="AU7" i="10" a="1"/>
  <c r="AU7" i="10" s="1"/>
  <c r="BE7" i="10" a="1"/>
  <c r="BE7" i="10" s="1"/>
  <c r="BC8" i="10" a="1"/>
  <c r="BC8" i="10" s="1"/>
  <c r="BA9" i="10" a="1"/>
  <c r="BA9" i="10" s="1"/>
  <c r="AY10" i="10" a="1"/>
  <c r="AY10" i="10" s="1"/>
  <c r="AU11" i="10" a="1"/>
  <c r="AU11" i="10" s="1"/>
  <c r="BE11" i="10" a="1"/>
  <c r="BE11" i="10" s="1"/>
  <c r="BC12" i="10" a="1"/>
  <c r="BC12" i="10" s="1"/>
  <c r="BA13" i="10" a="1"/>
  <c r="BA13" i="10" s="1"/>
  <c r="AY14" i="10" a="1"/>
  <c r="AY14" i="10" s="1"/>
  <c r="AU15" i="10" a="1"/>
  <c r="AU15" i="10" s="1"/>
  <c r="BE15" i="10" a="1"/>
  <c r="BE15" i="10" s="1"/>
  <c r="BC16" i="10" a="1"/>
  <c r="BC16" i="10" s="1"/>
  <c r="BA17" i="10" a="1"/>
  <c r="BA17" i="10" s="1"/>
  <c r="AY18" i="10" a="1"/>
  <c r="AY18" i="10" s="1"/>
  <c r="AU19" i="10" a="1"/>
  <c r="AU19" i="10" s="1"/>
  <c r="BE19" i="10" a="1"/>
  <c r="BE19" i="10" s="1"/>
  <c r="BC20" i="10" a="1"/>
  <c r="BC20" i="10" s="1"/>
  <c r="BA21" i="10" a="1"/>
  <c r="BA21" i="10" s="1"/>
  <c r="AY22" i="10" a="1"/>
  <c r="AY22" i="10" s="1"/>
  <c r="AU23" i="10" a="1"/>
  <c r="AU23" i="10" s="1"/>
  <c r="BE23" i="10" a="1"/>
  <c r="BE23" i="10" s="1"/>
  <c r="BC24" i="10" a="1"/>
  <c r="BC24" i="10" s="1"/>
  <c r="BA25" i="10" a="1"/>
  <c r="BA25" i="10" s="1"/>
  <c r="AY26" i="10" a="1"/>
  <c r="AY26" i="10" s="1"/>
  <c r="AU27" i="10" a="1"/>
  <c r="AU27" i="10" s="1"/>
  <c r="BE27" i="10" a="1"/>
  <c r="BE27" i="10" s="1"/>
  <c r="BC28" i="10" a="1"/>
  <c r="BC28" i="10" s="1"/>
  <c r="BA29" i="10" a="1"/>
  <c r="BA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J6" i="10" a="1"/>
  <c r="AJ6" i="10" s="1"/>
  <c r="AJ22" i="10" a="1"/>
  <c r="AJ22" i="10" s="1"/>
  <c r="AO6" i="10" a="1"/>
  <c r="AO6" i="10" s="1"/>
  <c r="AQ11" i="10" a="1"/>
  <c r="AQ11" i="10" s="1"/>
  <c r="AS16" i="10" a="1"/>
  <c r="AS16" i="10" s="1"/>
  <c r="AO22" i="10" a="1"/>
  <c r="AO22" i="10" s="1"/>
  <c r="AP24" i="10" a="1"/>
  <c r="AP24" i="10" s="1"/>
  <c r="AP26" i="10" a="1"/>
  <c r="AP26" i="10" s="1"/>
  <c r="AS27" i="10" a="1"/>
  <c r="AS27" i="10" s="1"/>
  <c r="AO29" i="10" a="1"/>
  <c r="AO29" i="10" s="1"/>
  <c r="AQ30" i="10" a="1"/>
  <c r="AQ30" i="10" s="1"/>
  <c r="AS31" i="10" a="1"/>
  <c r="AS31" i="10" s="1"/>
  <c r="AO33" i="10" a="1"/>
  <c r="AO33" i="10" s="1"/>
  <c r="AQ34" i="10" a="1"/>
  <c r="AQ34" i="10" s="1"/>
  <c r="AS35" i="10" a="1"/>
  <c r="AS35" i="10" s="1"/>
  <c r="AP5" i="10" a="1"/>
  <c r="AP5" i="10" s="1"/>
  <c r="AZ6" i="10" a="1"/>
  <c r="AZ6" i="10" s="1"/>
  <c r="AV7" i="10" a="1"/>
  <c r="AV7" i="10" s="1"/>
  <c r="BF7" i="10" a="1"/>
  <c r="BF7" i="10" s="1"/>
  <c r="BG7" i="10" s="1"/>
  <c r="BD8" i="10" a="1"/>
  <c r="BD8" i="10" s="1"/>
  <c r="BB9" i="10" a="1"/>
  <c r="BB9" i="10" s="1"/>
  <c r="AZ10" i="10" a="1"/>
  <c r="AZ10" i="10" s="1"/>
  <c r="AV11" i="10" a="1"/>
  <c r="AV11" i="10" s="1"/>
  <c r="BF11" i="10" a="1"/>
  <c r="BF11" i="10" s="1"/>
  <c r="BD12" i="10" a="1"/>
  <c r="BD12" i="10" s="1"/>
  <c r="BB13" i="10" a="1"/>
  <c r="BB13" i="10" s="1"/>
  <c r="AZ14" i="10" a="1"/>
  <c r="AZ14" i="10" s="1"/>
  <c r="AV15" i="10" a="1"/>
  <c r="AV15" i="10" s="1"/>
  <c r="BF15" i="10" a="1"/>
  <c r="BF15" i="10" s="1"/>
  <c r="BD16" i="10" a="1"/>
  <c r="BD16" i="10" s="1"/>
  <c r="BB17" i="10" a="1"/>
  <c r="BB17" i="10" s="1"/>
  <c r="AZ18" i="10" a="1"/>
  <c r="AZ18" i="10" s="1"/>
  <c r="AV19" i="10" a="1"/>
  <c r="AV19" i="10" s="1"/>
  <c r="BF19" i="10" a="1"/>
  <c r="BF19" i="10" s="1"/>
  <c r="BD20" i="10" a="1"/>
  <c r="BD20" i="10" s="1"/>
  <c r="BB21" i="10" a="1"/>
  <c r="BB21" i="10" s="1"/>
  <c r="AZ22" i="10" a="1"/>
  <c r="AZ22" i="10" s="1"/>
  <c r="AV23" i="10" a="1"/>
  <c r="AV23" i="10" s="1"/>
  <c r="BF23" i="10" a="1"/>
  <c r="BF23" i="10" s="1"/>
  <c r="BD24" i="10" a="1"/>
  <c r="BD24" i="10" s="1"/>
  <c r="BB25" i="10" a="1"/>
  <c r="BB25" i="10" s="1"/>
  <c r="AZ26" i="10" a="1"/>
  <c r="AZ26" i="10" s="1"/>
  <c r="AV27" i="10" a="1"/>
  <c r="AV27" i="10" s="1"/>
  <c r="BF27" i="10" a="1"/>
  <c r="BF27" i="10" s="1"/>
  <c r="BD28" i="10" a="1"/>
  <c r="BD28" i="10" s="1"/>
  <c r="BB29" i="10" a="1"/>
  <c r="BB29" i="10" s="1"/>
  <c r="AZ30" i="10" a="1"/>
  <c r="AZ30" i="10" s="1"/>
  <c r="AV31" i="10" a="1"/>
  <c r="AV31" i="10" s="1"/>
  <c r="BF31" i="10" a="1"/>
  <c r="BF31" i="10" s="1"/>
  <c r="BG31" i="10" s="1"/>
  <c r="BD32" i="10" a="1"/>
  <c r="BD32" i="10" s="1"/>
  <c r="BB33" i="10" a="1"/>
  <c r="BB33" i="10" s="1"/>
  <c r="AZ34" i="10" a="1"/>
  <c r="AZ34" i="10" s="1"/>
  <c r="AV35" i="10" a="1"/>
  <c r="AV35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J9" i="10" a="1"/>
  <c r="AJ9" i="10" s="1"/>
  <c r="AJ25" i="10" a="1"/>
  <c r="AJ25" i="10" s="1"/>
  <c r="AO7" i="10" a="1"/>
  <c r="AO7" i="10" s="1"/>
  <c r="AQ12" i="10" a="1"/>
  <c r="AQ12" i="10" s="1"/>
  <c r="AS17" i="10" a="1"/>
  <c r="AS17" i="10" s="1"/>
  <c r="AP22" i="10" a="1"/>
  <c r="AP22" i="10" s="1"/>
  <c r="AQ24" i="10" a="1"/>
  <c r="AQ24" i="10" s="1"/>
  <c r="AQ26" i="10" a="1"/>
  <c r="AQ26" i="10" s="1"/>
  <c r="AN28" i="10" a="1"/>
  <c r="AN28" i="10" s="1"/>
  <c r="AP29" i="10" a="1"/>
  <c r="AP29" i="10" s="1"/>
  <c r="AR30" i="10" a="1"/>
  <c r="AR30" i="10" s="1"/>
  <c r="AN32" i="10" a="1"/>
  <c r="AN32" i="10" s="1"/>
  <c r="AP33" i="10" a="1"/>
  <c r="AP33" i="10" s="1"/>
  <c r="AR34" i="10" a="1"/>
  <c r="AR34" i="10" s="1"/>
  <c r="AN36" i="10" a="1"/>
  <c r="AN36" i="10" s="1"/>
  <c r="AQ5" i="10" a="1"/>
  <c r="AQ5" i="10" s="1"/>
  <c r="BA6" i="10" a="1"/>
  <c r="BA6" i="10" s="1"/>
  <c r="AY7" i="10" a="1"/>
  <c r="AY7" i="10" s="1"/>
  <c r="AU8" i="10" a="1"/>
  <c r="AU8" i="10" s="1"/>
  <c r="BE8" i="10" a="1"/>
  <c r="BE8" i="10" s="1"/>
  <c r="BC9" i="10" a="1"/>
  <c r="BC9" i="10" s="1"/>
  <c r="BA10" i="10" a="1"/>
  <c r="BA10" i="10" s="1"/>
  <c r="AY11" i="10" a="1"/>
  <c r="AY11" i="10" s="1"/>
  <c r="AU12" i="10" a="1"/>
  <c r="AU12" i="10" s="1"/>
  <c r="BE12" i="10" a="1"/>
  <c r="BE12" i="10" s="1"/>
  <c r="BC13" i="10" a="1"/>
  <c r="BC13" i="10" s="1"/>
  <c r="BA14" i="10" a="1"/>
  <c r="BA14" i="10" s="1"/>
  <c r="AY15" i="10" a="1"/>
  <c r="AY15" i="10" s="1"/>
  <c r="AU16" i="10" a="1"/>
  <c r="AU16" i="10" s="1"/>
  <c r="BE16" i="10" a="1"/>
  <c r="BE16" i="10" s="1"/>
  <c r="BC17" i="10" a="1"/>
  <c r="BC17" i="10" s="1"/>
  <c r="BA18" i="10" a="1"/>
  <c r="BA18" i="10" s="1"/>
  <c r="AY19" i="10" a="1"/>
  <c r="AY19" i="10" s="1"/>
  <c r="AU20" i="10" a="1"/>
  <c r="AU20" i="10" s="1"/>
  <c r="BE20" i="10" a="1"/>
  <c r="BE20" i="10" s="1"/>
  <c r="BC21" i="10" a="1"/>
  <c r="BC21" i="10" s="1"/>
  <c r="BA22" i="10" a="1"/>
  <c r="BA22" i="10" s="1"/>
  <c r="AY23" i="10" a="1"/>
  <c r="AY23" i="10" s="1"/>
  <c r="AU24" i="10" a="1"/>
  <c r="AU24" i="10" s="1"/>
  <c r="BE24" i="10" a="1"/>
  <c r="BE24" i="10" s="1"/>
  <c r="BC25" i="10" a="1"/>
  <c r="BC25" i="10" s="1"/>
  <c r="BA26" i="10" a="1"/>
  <c r="BA26" i="10" s="1"/>
  <c r="AY27" i="10" a="1"/>
  <c r="AY27" i="10" s="1"/>
  <c r="AU28" i="10" a="1"/>
  <c r="AU28" i="10" s="1"/>
  <c r="BE28" i="10" a="1"/>
  <c r="BE28" i="10" s="1"/>
  <c r="BC29" i="10" a="1"/>
  <c r="BC29" i="10" s="1"/>
  <c r="BA30" i="10" a="1"/>
  <c r="BA30" i="10" s="1"/>
  <c r="AY31" i="10" a="1"/>
  <c r="AY31" i="10" s="1"/>
  <c r="AU32" i="10" a="1"/>
  <c r="AU32" i="10" s="1"/>
  <c r="BE32" i="10" a="1"/>
  <c r="BE32" i="10" s="1"/>
  <c r="BC33" i="10" a="1"/>
  <c r="BC33" i="10" s="1"/>
  <c r="BA34" i="10" a="1"/>
  <c r="BA34" i="10" s="1"/>
  <c r="AY35" i="10" a="1"/>
  <c r="AY35" i="10" s="1"/>
  <c r="AU36" i="10" a="1"/>
  <c r="AU36" i="10" s="1"/>
  <c r="BE36" i="10" a="1"/>
  <c r="BE36" i="10" s="1"/>
  <c r="BD5" i="10" a="1"/>
  <c r="BD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J10" i="10" a="1"/>
  <c r="AJ10" i="10" s="1"/>
  <c r="AJ26" i="10" a="1"/>
  <c r="AJ26" i="10" s="1"/>
  <c r="AQ7" i="10" a="1"/>
  <c r="AQ7" i="10" s="1"/>
  <c r="AS12" i="10" a="1"/>
  <c r="AS12" i="10" s="1"/>
  <c r="AO18" i="10" a="1"/>
  <c r="AO18" i="10" s="1"/>
  <c r="AQ22" i="10" a="1"/>
  <c r="AQ22" i="10" s="1"/>
  <c r="AS24" i="10" a="1"/>
  <c r="AS24" i="10" s="1"/>
  <c r="AS26" i="10" a="1"/>
  <c r="AS26" i="10" s="1"/>
  <c r="AO28" i="10" a="1"/>
  <c r="AO28" i="10" s="1"/>
  <c r="AQ29" i="10" a="1"/>
  <c r="AQ29" i="10" s="1"/>
  <c r="AS30" i="10" a="1"/>
  <c r="AS30" i="10" s="1"/>
  <c r="AO32" i="10" a="1"/>
  <c r="AO32" i="10" s="1"/>
  <c r="AQ33" i="10" a="1"/>
  <c r="AQ33" i="10" s="1"/>
  <c r="AS34" i="10" a="1"/>
  <c r="AS34" i="10" s="1"/>
  <c r="AO36" i="10" a="1"/>
  <c r="AO36" i="10" s="1"/>
  <c r="AR5" i="10" a="1"/>
  <c r="AR5" i="10" s="1"/>
  <c r="BB6" i="10" a="1"/>
  <c r="BB6" i="10" s="1"/>
  <c r="AZ7" i="10" a="1"/>
  <c r="AZ7" i="10" s="1"/>
  <c r="AV8" i="10" a="1"/>
  <c r="AV8" i="10" s="1"/>
  <c r="BF8" i="10" a="1"/>
  <c r="BF8" i="10" s="1"/>
  <c r="BD9" i="10" a="1"/>
  <c r="BD9" i="10" s="1"/>
  <c r="BB10" i="10" a="1"/>
  <c r="BB10" i="10" s="1"/>
  <c r="AZ11" i="10" a="1"/>
  <c r="AZ11" i="10" s="1"/>
  <c r="AV12" i="10" a="1"/>
  <c r="AV12" i="10" s="1"/>
  <c r="BF12" i="10" a="1"/>
  <c r="BF12" i="10" s="1"/>
  <c r="BG12" i="10" s="1"/>
  <c r="BD13" i="10" a="1"/>
  <c r="BD13" i="10" s="1"/>
  <c r="BB14" i="10" a="1"/>
  <c r="BB14" i="10" s="1"/>
  <c r="AZ15" i="10" a="1"/>
  <c r="AZ15" i="10" s="1"/>
  <c r="AV16" i="10" a="1"/>
  <c r="AV16" i="10" s="1"/>
  <c r="BF16" i="10" a="1"/>
  <c r="BF16" i="10" s="1"/>
  <c r="BD17" i="10" a="1"/>
  <c r="BD17" i="10" s="1"/>
  <c r="BB18" i="10" a="1"/>
  <c r="BB18" i="10" s="1"/>
  <c r="AZ19" i="10" a="1"/>
  <c r="AZ19" i="10" s="1"/>
  <c r="AV20" i="10" a="1"/>
  <c r="AV20" i="10" s="1"/>
  <c r="BF20" i="10" a="1"/>
  <c r="BF20" i="10" s="1"/>
  <c r="BD21" i="10" a="1"/>
  <c r="BD21" i="10" s="1"/>
  <c r="BB22" i="10" a="1"/>
  <c r="BB22" i="10" s="1"/>
  <c r="AZ23" i="10" a="1"/>
  <c r="AZ23" i="10" s="1"/>
  <c r="AV24" i="10" a="1"/>
  <c r="AV24" i="10" s="1"/>
  <c r="BF24" i="10" a="1"/>
  <c r="BF24" i="10" s="1"/>
  <c r="BG24" i="10" s="1"/>
  <c r="BD25" i="10" a="1"/>
  <c r="BD25" i="10" s="1"/>
  <c r="BB26" i="10" a="1"/>
  <c r="BB26" i="10" s="1"/>
  <c r="AZ27" i="10" a="1"/>
  <c r="AZ27" i="10" s="1"/>
  <c r="AV28" i="10" a="1"/>
  <c r="AV28" i="10" s="1"/>
  <c r="BF28" i="10" a="1"/>
  <c r="BF28" i="10" s="1"/>
  <c r="BG28" i="10" s="1"/>
  <c r="BD29" i="10" a="1"/>
  <c r="BD29" i="10" s="1"/>
  <c r="BB30" i="10" a="1"/>
  <c r="BB30" i="10" s="1"/>
  <c r="AZ31" i="10" a="1"/>
  <c r="AZ31" i="10" s="1"/>
  <c r="AV32" i="10" a="1"/>
  <c r="AV32" i="10" s="1"/>
  <c r="BF32" i="10" a="1"/>
  <c r="BF32" i="10" s="1"/>
  <c r="BG32" i="10" s="1"/>
  <c r="BD33" i="10" a="1"/>
  <c r="BD33" i="10" s="1"/>
  <c r="BB34" i="10" a="1"/>
  <c r="BB34" i="10" s="1"/>
  <c r="AZ35" i="10" a="1"/>
  <c r="AZ35" i="10" s="1"/>
  <c r="AV36" i="10" a="1"/>
  <c r="AV36" i="10" s="1"/>
  <c r="BF36" i="10" a="1"/>
  <c r="BF36" i="10" s="1"/>
  <c r="BE5" i="10" a="1"/>
  <c r="BE5" i="10" s="1"/>
  <c r="BN6" i="10" a="1"/>
  <c r="BN6" i="10" s="1"/>
  <c r="BN7" i="10" a="1"/>
  <c r="BN7" i="10" s="1"/>
  <c r="BN8" i="10" a="1"/>
  <c r="BN8" i="10" s="1"/>
  <c r="BN9" i="10" a="1"/>
  <c r="BN9" i="10" s="1"/>
  <c r="BN10" i="10" a="1"/>
  <c r="BN10" i="10" s="1"/>
  <c r="BN11" i="10" a="1"/>
  <c r="BN11" i="10" s="1"/>
  <c r="BN12" i="10" a="1"/>
  <c r="BN12" i="10" s="1"/>
  <c r="BN13" i="10" a="1"/>
  <c r="BN13" i="10" s="1"/>
  <c r="BN14" i="10" a="1"/>
  <c r="BN14" i="10" s="1"/>
  <c r="BN15" i="10" a="1"/>
  <c r="BN15" i="10" s="1"/>
  <c r="BN16" i="10" a="1"/>
  <c r="BN16" i="10" s="1"/>
  <c r="BN17" i="10" a="1"/>
  <c r="BN17" i="10" s="1"/>
  <c r="BN18" i="10" a="1"/>
  <c r="BN18" i="10" s="1"/>
  <c r="BN19" i="10" a="1"/>
  <c r="BN19" i="10" s="1"/>
  <c r="BN20" i="10" a="1"/>
  <c r="BN20" i="10" s="1"/>
  <c r="BN21" i="10" a="1"/>
  <c r="BN21" i="10" s="1"/>
  <c r="BN22" i="10" a="1"/>
  <c r="BN22" i="10" s="1"/>
  <c r="BN23" i="10" a="1"/>
  <c r="BN23" i="10" s="1"/>
  <c r="K20" i="10" a="1"/>
  <c r="K20" i="10" s="1"/>
  <c r="P20" i="10" s="1" a="1"/>
  <c r="P20" i="10" s="1"/>
  <c r="W34" i="10" a="1"/>
  <c r="W34" i="10" s="1"/>
  <c r="B34" i="19" s="1"/>
  <c r="AN25" i="10" a="1"/>
  <c r="AN25" i="10" s="1"/>
  <c r="AP36" i="10" a="1"/>
  <c r="AP36" i="10" s="1"/>
  <c r="BA11" i="10" a="1"/>
  <c r="BA11" i="10" s="1"/>
  <c r="BE17" i="10" a="1"/>
  <c r="BE17" i="10" s="1"/>
  <c r="AY24" i="10" a="1"/>
  <c r="AY24" i="10" s="1"/>
  <c r="AY30" i="10" a="1"/>
  <c r="AY30" i="10" s="1"/>
  <c r="AZ32" i="10" a="1"/>
  <c r="AZ32" i="10" s="1"/>
  <c r="BC34" i="10" a="1"/>
  <c r="BC34" i="10" s="1"/>
  <c r="BC36" i="10" a="1"/>
  <c r="BC36" i="10" s="1"/>
  <c r="BP6" i="10" a="1"/>
  <c r="BP6" i="10" s="1"/>
  <c r="BO9" i="10" a="1"/>
  <c r="BO9" i="10" s="1"/>
  <c r="BK12" i="10" a="1"/>
  <c r="BK12" i="10" s="1"/>
  <c r="BP14" i="10" a="1"/>
  <c r="BP14" i="10" s="1"/>
  <c r="BO17" i="10" a="1"/>
  <c r="BO17" i="10" s="1"/>
  <c r="BK20" i="10" a="1"/>
  <c r="BK20" i="10" s="1"/>
  <c r="BP22" i="10" a="1"/>
  <c r="BP22" i="10" s="1"/>
  <c r="BO24" i="10" a="1"/>
  <c r="BO24" i="10" s="1"/>
  <c r="BO25" i="10" a="1"/>
  <c r="BO25" i="10" s="1"/>
  <c r="BO26" i="10" a="1"/>
  <c r="BO26" i="10" s="1"/>
  <c r="BO27" i="10" a="1"/>
  <c r="BO27" i="10" s="1"/>
  <c r="BO28" i="10" a="1"/>
  <c r="BO28" i="10" s="1"/>
  <c r="BO29" i="10" a="1"/>
  <c r="BO29" i="10" s="1"/>
  <c r="BO30" i="10" a="1"/>
  <c r="BO30" i="10" s="1"/>
  <c r="BO31" i="10" a="1"/>
  <c r="BO31" i="10" s="1"/>
  <c r="BO32" i="10" a="1"/>
  <c r="BO32" i="10" s="1"/>
  <c r="BO33" i="10" a="1"/>
  <c r="BO33" i="10" s="1"/>
  <c r="BO34" i="10" a="1"/>
  <c r="BO34" i="10" s="1"/>
  <c r="BO35" i="10" a="1"/>
  <c r="BO35" i="10" s="1"/>
  <c r="BO36" i="10" a="1"/>
  <c r="BO36" i="10" s="1"/>
  <c r="BS8" i="10" a="1"/>
  <c r="BS8" i="10" s="1"/>
  <c r="BT10" i="10" a="1"/>
  <c r="BT10" i="10" s="1"/>
  <c r="BS13" i="10" a="1"/>
  <c r="BS13" i="10" s="1"/>
  <c r="BU15" i="10" a="1"/>
  <c r="BU15" i="10" s="1"/>
  <c r="BT18" i="10" a="1"/>
  <c r="BT18" i="10" s="1"/>
  <c r="BS21" i="10" a="1"/>
  <c r="BS21" i="10" s="1"/>
  <c r="BU23" i="10" a="1"/>
  <c r="BU23" i="10" s="1"/>
  <c r="BT26" i="10" a="1"/>
  <c r="BT26" i="10" s="1"/>
  <c r="BS29" i="10" a="1"/>
  <c r="BS29" i="10" s="1"/>
  <c r="BU31" i="10" a="1"/>
  <c r="BU31" i="10" s="1"/>
  <c r="BT34" i="10" a="1"/>
  <c r="BT34" i="10" s="1"/>
  <c r="BI5" i="10" a="1"/>
  <c r="BI5" i="10" s="1"/>
  <c r="BS5" i="10" a="1"/>
  <c r="BS5" i="10" s="1"/>
  <c r="BY7" i="10" a="1"/>
  <c r="BY7" i="10" s="1"/>
  <c r="BY9" i="10" a="1"/>
  <c r="BY9" i="10" s="1"/>
  <c r="BY11" i="10" a="1"/>
  <c r="BY11" i="10" s="1"/>
  <c r="BY13" i="10" a="1"/>
  <c r="BY13" i="10" s="1"/>
  <c r="BY15" i="10" a="1"/>
  <c r="BY15" i="10" s="1"/>
  <c r="BY17" i="10" a="1"/>
  <c r="BY17" i="10" s="1"/>
  <c r="BY19" i="10" a="1"/>
  <c r="BY19" i="10" s="1"/>
  <c r="BY21" i="10" a="1"/>
  <c r="BY21" i="10" s="1"/>
  <c r="BY23" i="10" a="1"/>
  <c r="BY23" i="10" s="1"/>
  <c r="BY25" i="10" a="1"/>
  <c r="BY25" i="10" s="1"/>
  <c r="BY27" i="10" a="1"/>
  <c r="BY27" i="10" s="1"/>
  <c r="BY29" i="10" a="1"/>
  <c r="BY29" i="10" s="1"/>
  <c r="BY31" i="10" a="1"/>
  <c r="BY31" i="10" s="1"/>
  <c r="BY33" i="10" a="1"/>
  <c r="BY33" i="10" s="1"/>
  <c r="BY35" i="10" a="1"/>
  <c r="BY35" i="10" s="1"/>
  <c r="BZ5" i="10" a="1"/>
  <c r="BZ5" i="10" s="1"/>
  <c r="CC11" i="10" a="1"/>
  <c r="CC11" i="10" s="1"/>
  <c r="AB8" i="10" a="1"/>
  <c r="AB8" i="10" s="1"/>
  <c r="AC36" i="10" a="1"/>
  <c r="AC36" i="10" s="1"/>
  <c r="AN27" i="10" a="1"/>
  <c r="AN27" i="10" s="1"/>
  <c r="AS5" i="10" a="1"/>
  <c r="AS5" i="10" s="1"/>
  <c r="AY12" i="10" a="1"/>
  <c r="AY12" i="10" s="1"/>
  <c r="BC18" i="10" a="1"/>
  <c r="BC18" i="10" s="1"/>
  <c r="AU25" i="10" a="1"/>
  <c r="AU25" i="10" s="1"/>
  <c r="BC30" i="10" a="1"/>
  <c r="BC30" i="10" s="1"/>
  <c r="BC32" i="10" a="1"/>
  <c r="BC32" i="10" s="1"/>
  <c r="BD34" i="10" a="1"/>
  <c r="BD34" i="10" s="1"/>
  <c r="AU5" i="10" a="1"/>
  <c r="AU5" i="10" s="1"/>
  <c r="BK7" i="10" a="1"/>
  <c r="BK7" i="10" s="1"/>
  <c r="BP9" i="10" a="1"/>
  <c r="BP9" i="10" s="1"/>
  <c r="BO12" i="10" a="1"/>
  <c r="BO12" i="10" s="1"/>
  <c r="BK15" i="10" a="1"/>
  <c r="BK15" i="10" s="1"/>
  <c r="BP17" i="10" a="1"/>
  <c r="BP17" i="10" s="1"/>
  <c r="BO20" i="10" a="1"/>
  <c r="BO20" i="10" s="1"/>
  <c r="BK23" i="10" a="1"/>
  <c r="BK23" i="10" s="1"/>
  <c r="BP24" i="10" a="1"/>
  <c r="BP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T8" i="10" a="1"/>
  <c r="BT8" i="10" s="1"/>
  <c r="BU10" i="10" a="1"/>
  <c r="BU10" i="10" s="1"/>
  <c r="BT13" i="10" a="1"/>
  <c r="BT13" i="10" s="1"/>
  <c r="BS16" i="10" a="1"/>
  <c r="BS16" i="10" s="1"/>
  <c r="BU18" i="10" a="1"/>
  <c r="BU18" i="10" s="1"/>
  <c r="BT21" i="10" a="1"/>
  <c r="BT21" i="10" s="1"/>
  <c r="BS24" i="10" a="1"/>
  <c r="BS24" i="10" s="1"/>
  <c r="BU26" i="10" a="1"/>
  <c r="BU26" i="10" s="1"/>
  <c r="BT29" i="10" a="1"/>
  <c r="BT29" i="10" s="1"/>
  <c r="BS32" i="10" a="1"/>
  <c r="BS32" i="10" s="1"/>
  <c r="BU34" i="10" a="1"/>
  <c r="BU34" i="10" s="1"/>
  <c r="BJ5" i="10" a="1"/>
  <c r="BJ5" i="10" s="1"/>
  <c r="BT5" i="10" a="1"/>
  <c r="BT5" i="10" s="1"/>
  <c r="BZ7" i="10" a="1"/>
  <c r="BZ7" i="10" s="1"/>
  <c r="BZ9" i="10" a="1"/>
  <c r="BZ9" i="10" s="1"/>
  <c r="BZ11" i="10" a="1"/>
  <c r="BZ11" i="10" s="1"/>
  <c r="BZ13" i="10" a="1"/>
  <c r="BZ13" i="10" s="1"/>
  <c r="BZ15" i="10" a="1"/>
  <c r="BZ15" i="10" s="1"/>
  <c r="BZ17" i="10" a="1"/>
  <c r="BZ17" i="10" s="1"/>
  <c r="BZ19" i="10" a="1"/>
  <c r="BZ19" i="10" s="1"/>
  <c r="BZ21" i="10" a="1"/>
  <c r="BZ21" i="10" s="1"/>
  <c r="BZ23" i="10" a="1"/>
  <c r="BZ23" i="10" s="1"/>
  <c r="BZ25" i="10" a="1"/>
  <c r="BZ25" i="10" s="1"/>
  <c r="BZ27" i="10" a="1"/>
  <c r="BZ27" i="10" s="1"/>
  <c r="BZ29" i="10" a="1"/>
  <c r="BZ29" i="10" s="1"/>
  <c r="BZ31" i="10" a="1"/>
  <c r="BZ31" i="10" s="1"/>
  <c r="BZ33" i="10" a="1"/>
  <c r="BZ33" i="10" s="1"/>
  <c r="BZ35" i="10" a="1"/>
  <c r="BZ35" i="10" s="1"/>
  <c r="CA5" i="10" a="1"/>
  <c r="CA5" i="10" s="1"/>
  <c r="CC12" i="10" a="1"/>
  <c r="CC12" i="10" s="1"/>
  <c r="AF13" i="10" a="1"/>
  <c r="AF13" i="10" s="1"/>
  <c r="AJ13" i="10" a="1"/>
  <c r="AJ13" i="10" s="1"/>
  <c r="AP28" i="10" a="1"/>
  <c r="AP28" i="10" s="1"/>
  <c r="BC6" i="10" a="1"/>
  <c r="BC6" i="10" s="1"/>
  <c r="AU13" i="10" a="1"/>
  <c r="AU13" i="10" s="1"/>
  <c r="BA19" i="10" a="1"/>
  <c r="BA19" i="10" s="1"/>
  <c r="BE25" i="10" a="1"/>
  <c r="BE25" i="10" s="1"/>
  <c r="BD30" i="10" a="1"/>
  <c r="BD30" i="10" s="1"/>
  <c r="AU33" i="10" a="1"/>
  <c r="AU33" i="10" s="1"/>
  <c r="AU35" i="10" a="1"/>
  <c r="AU35" i="10" s="1"/>
  <c r="AV5" i="10" a="1"/>
  <c r="AV5" i="10" s="1"/>
  <c r="BO7" i="10" a="1"/>
  <c r="BO7" i="10" s="1"/>
  <c r="BK10" i="10" a="1"/>
  <c r="BK10" i="10" s="1"/>
  <c r="BP12" i="10" a="1"/>
  <c r="BP12" i="10" s="1"/>
  <c r="BO15" i="10" a="1"/>
  <c r="BO15" i="10" s="1"/>
  <c r="BK18" i="10" a="1"/>
  <c r="BK18" i="10" s="1"/>
  <c r="BP20" i="10" a="1"/>
  <c r="BP20" i="10" s="1"/>
  <c r="BL23" i="10" a="1"/>
  <c r="BL23" i="10" s="1"/>
  <c r="BI25" i="10" a="1"/>
  <c r="BI25" i="10" s="1"/>
  <c r="BI26" i="10" a="1"/>
  <c r="BI26" i="10" s="1"/>
  <c r="BI27" i="10" a="1"/>
  <c r="BI27" i="10" s="1"/>
  <c r="BI28" i="10" a="1"/>
  <c r="BI28" i="10" s="1"/>
  <c r="BI29" i="10" a="1"/>
  <c r="BI29" i="10" s="1"/>
  <c r="BI30" i="10" a="1"/>
  <c r="BI30" i="10" s="1"/>
  <c r="BI31" i="10" a="1"/>
  <c r="BI31" i="10" s="1"/>
  <c r="BI32" i="10" a="1"/>
  <c r="BI32" i="10" s="1"/>
  <c r="BI33" i="10" a="1"/>
  <c r="BI33" i="10" s="1"/>
  <c r="BI34" i="10" a="1"/>
  <c r="BI34" i="10" s="1"/>
  <c r="BI35" i="10" a="1"/>
  <c r="BI35" i="10" s="1"/>
  <c r="BI36" i="10" a="1"/>
  <c r="BI36" i="10" s="1"/>
  <c r="BS6" i="10" a="1"/>
  <c r="BS6" i="10" s="1"/>
  <c r="BS11" i="10" a="1"/>
  <c r="BS11" i="10" s="1"/>
  <c r="BU13" i="10" a="1"/>
  <c r="BU13" i="10" s="1"/>
  <c r="BT16" i="10" a="1"/>
  <c r="BT16" i="10" s="1"/>
  <c r="BS19" i="10" a="1"/>
  <c r="BS19" i="10" s="1"/>
  <c r="BU21" i="10" a="1"/>
  <c r="BU21" i="10" s="1"/>
  <c r="BT24" i="10" a="1"/>
  <c r="BT24" i="10" s="1"/>
  <c r="BS27" i="10" a="1"/>
  <c r="BS27" i="10" s="1"/>
  <c r="BU29" i="10" a="1"/>
  <c r="BU29" i="10" s="1"/>
  <c r="BT32" i="10" a="1"/>
  <c r="BT32" i="10" s="1"/>
  <c r="BS35" i="10" a="1"/>
  <c r="BS35" i="10" s="1"/>
  <c r="BK5" i="10" a="1"/>
  <c r="BK5" i="10" s="1"/>
  <c r="BU5" i="10" a="1"/>
  <c r="BU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BX5" i="10" a="1"/>
  <c r="BX5" i="10" s="1"/>
  <c r="CC13" i="10" a="1"/>
  <c r="CC13" i="10" s="1"/>
  <c r="CC21" i="10" a="1"/>
  <c r="CC21" i="10" s="1"/>
  <c r="CC29" i="10" a="1"/>
  <c r="CC29" i="10" s="1"/>
  <c r="CC5" i="10" a="1"/>
  <c r="CC5" i="10" s="1"/>
  <c r="CK6" i="10" a="1"/>
  <c r="CK6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W10" i="10" a="1"/>
  <c r="CW10" i="10" s="1"/>
  <c r="CF11" i="10" a="1"/>
  <c r="CF11" i="10" s="1"/>
  <c r="CN11" i="10" a="1"/>
  <c r="CN11" i="10" s="1"/>
  <c r="CV11" i="10" a="1"/>
  <c r="CV11" i="10" s="1"/>
  <c r="CF12" i="10" a="1"/>
  <c r="CF12" i="10" s="1"/>
  <c r="CN12" i="10" a="1"/>
  <c r="CN12" i="10" s="1"/>
  <c r="CU12" i="10" a="1"/>
  <c r="CU12" i="10" s="1"/>
  <c r="CE13" i="10" a="1"/>
  <c r="CE13" i="10" s="1"/>
  <c r="CM13" i="10" a="1"/>
  <c r="CM13" i="10" s="1"/>
  <c r="X19" i="10" a="1"/>
  <c r="X19" i="10" s="1"/>
  <c r="AJ29" i="10" a="1"/>
  <c r="AJ29" i="10" s="1"/>
  <c r="AR29" i="10" a="1"/>
  <c r="AR29" i="10" s="1"/>
  <c r="BA7" i="10" a="1"/>
  <c r="BA7" i="10" s="1"/>
  <c r="BE13" i="10" a="1"/>
  <c r="BE13" i="10" s="1"/>
  <c r="AY20" i="10" a="1"/>
  <c r="AY20" i="10" s="1"/>
  <c r="BC26" i="10" a="1"/>
  <c r="BC26" i="10" s="1"/>
  <c r="AU31" i="10" a="1"/>
  <c r="AU31" i="10" s="1"/>
  <c r="AV33" i="10" a="1"/>
  <c r="AV33" i="10" s="1"/>
  <c r="BA35" i="10" a="1"/>
  <c r="BA35" i="10" s="1"/>
  <c r="BA5" i="10" a="1"/>
  <c r="BA5" i="10" s="1"/>
  <c r="BP7" i="10" a="1"/>
  <c r="BP7" i="10" s="1"/>
  <c r="BO10" i="10" a="1"/>
  <c r="BO10" i="10" s="1"/>
  <c r="BK13" i="10" a="1"/>
  <c r="BK13" i="10" s="1"/>
  <c r="BP15" i="10" a="1"/>
  <c r="BP15" i="10" s="1"/>
  <c r="BO18" i="10" a="1"/>
  <c r="BO18" i="10" s="1"/>
  <c r="BK21" i="10" a="1"/>
  <c r="BK21" i="10" s="1"/>
  <c r="BO23" i="10" a="1"/>
  <c r="BO23" i="10" s="1"/>
  <c r="BJ25" i="10" a="1"/>
  <c r="BJ25" i="10" s="1"/>
  <c r="BJ26" i="10" a="1"/>
  <c r="BJ26" i="10" s="1"/>
  <c r="BJ27" i="10" a="1"/>
  <c r="BJ27" i="10" s="1"/>
  <c r="BJ28" i="10" a="1"/>
  <c r="BJ28" i="10" s="1"/>
  <c r="BJ29" i="10" a="1"/>
  <c r="BJ29" i="10" s="1"/>
  <c r="BJ30" i="10" a="1"/>
  <c r="BJ30" i="10" s="1"/>
  <c r="BJ31" i="10" a="1"/>
  <c r="BJ31" i="10" s="1"/>
  <c r="BJ32" i="10" a="1"/>
  <c r="BJ32" i="10" s="1"/>
  <c r="BJ33" i="10" a="1"/>
  <c r="BJ33" i="10" s="1"/>
  <c r="BJ34" i="10" a="1"/>
  <c r="BJ34" i="10" s="1"/>
  <c r="BJ35" i="10" a="1"/>
  <c r="BJ35" i="10" s="1"/>
  <c r="BJ36" i="10" a="1"/>
  <c r="BJ36" i="10" s="1"/>
  <c r="BT6" i="10" a="1"/>
  <c r="BT6" i="10" s="1"/>
  <c r="BU8" i="10" a="1"/>
  <c r="BU8" i="10" s="1"/>
  <c r="BT11" i="10" a="1"/>
  <c r="BT11" i="10" s="1"/>
  <c r="BS14" i="10" a="1"/>
  <c r="BS14" i="10" s="1"/>
  <c r="BU16" i="10" a="1"/>
  <c r="BU16" i="10" s="1"/>
  <c r="BT19" i="10" a="1"/>
  <c r="BT19" i="10" s="1"/>
  <c r="BS22" i="10" a="1"/>
  <c r="BS22" i="10" s="1"/>
  <c r="BU24" i="10" a="1"/>
  <c r="BU24" i="10" s="1"/>
  <c r="BT27" i="10" a="1"/>
  <c r="BT27" i="10" s="1"/>
  <c r="BS30" i="10" a="1"/>
  <c r="BS30" i="10" s="1"/>
  <c r="BU32" i="10" a="1"/>
  <c r="BU32" i="10" s="1"/>
  <c r="BT35" i="10" a="1"/>
  <c r="BT35" i="10" s="1"/>
  <c r="BL5" i="10" a="1"/>
  <c r="BL5" i="10" s="1"/>
  <c r="BX6" i="10" a="1"/>
  <c r="BX6" i="10" s="1"/>
  <c r="BX8" i="10" a="1"/>
  <c r="BX8" i="10" s="1"/>
  <c r="BX10" i="10" a="1"/>
  <c r="BX10" i="10" s="1"/>
  <c r="BX12" i="10" a="1"/>
  <c r="BX12" i="10" s="1"/>
  <c r="BX14" i="10" a="1"/>
  <c r="BX14" i="10" s="1"/>
  <c r="BX16" i="10" a="1"/>
  <c r="BX16" i="10" s="1"/>
  <c r="BX18" i="10" a="1"/>
  <c r="BX18" i="10" s="1"/>
  <c r="BX20" i="10" a="1"/>
  <c r="BX20" i="10" s="1"/>
  <c r="BX22" i="10" a="1"/>
  <c r="BX22" i="10" s="1"/>
  <c r="BX24" i="10" a="1"/>
  <c r="BX24" i="10" s="1"/>
  <c r="BX26" i="10" a="1"/>
  <c r="BX26" i="10" s="1"/>
  <c r="BX28" i="10" a="1"/>
  <c r="BX28" i="10" s="1"/>
  <c r="BX30" i="10" a="1"/>
  <c r="BX30" i="10" s="1"/>
  <c r="BX32" i="10" a="1"/>
  <c r="BX32" i="10" s="1"/>
  <c r="BX34" i="10" a="1"/>
  <c r="BX34" i="10" s="1"/>
  <c r="BX36" i="10" a="1"/>
  <c r="BX36" i="10" s="1"/>
  <c r="CC6" i="10" a="1"/>
  <c r="CC6" i="10" s="1"/>
  <c r="CC14" i="10" a="1"/>
  <c r="CC14" i="10" s="1"/>
  <c r="CC22" i="10" a="1"/>
  <c r="CC22" i="10" s="1"/>
  <c r="CC30" i="10" a="1"/>
  <c r="CC30" i="10" s="1"/>
  <c r="CE6" i="10" a="1"/>
  <c r="CE6" i="10" s="1"/>
  <c r="CL6" i="10" a="1"/>
  <c r="CL6" i="10" s="1"/>
  <c r="CT6" i="10" a="1"/>
  <c r="CT6" i="10" s="1"/>
  <c r="DB6" i="10" a="1"/>
  <c r="DB6" i="10" s="1"/>
  <c r="CK7" i="10" a="1"/>
  <c r="CK7" i="10" s="1"/>
  <c r="CS7" i="10" a="1"/>
  <c r="CS7" i="10" s="1"/>
  <c r="DA7" i="10" a="1"/>
  <c r="DA7" i="10" s="1"/>
  <c r="CK8" i="10" a="1"/>
  <c r="CK8" i="10" s="1"/>
  <c r="CS8" i="10" a="1"/>
  <c r="CS8" i="10" s="1"/>
  <c r="DA8" i="10" a="1"/>
  <c r="DA8" i="10" s="1"/>
  <c r="CK9" i="10" a="1"/>
  <c r="CK9" i="10" s="1"/>
  <c r="CS9" i="10" a="1"/>
  <c r="CS9" i="10" s="1"/>
  <c r="DA9" i="10" a="1"/>
  <c r="DA9" i="10" s="1"/>
  <c r="CJ10" i="10" a="1"/>
  <c r="CJ10" i="10" s="1"/>
  <c r="CQ10" i="10" a="1"/>
  <c r="CQ10" i="10" s="1"/>
  <c r="CX10" i="10" a="1"/>
  <c r="CX10" i="10" s="1"/>
  <c r="CG11" i="10" a="1"/>
  <c r="CG11" i="10" s="1"/>
  <c r="CO11" i="10" a="1"/>
  <c r="CO11" i="10" s="1"/>
  <c r="CW11" i="10" a="1"/>
  <c r="CW11" i="10" s="1"/>
  <c r="CG12" i="10" a="1"/>
  <c r="CG12" i="10" s="1"/>
  <c r="CO12" i="10" a="1"/>
  <c r="CO12" i="10" s="1"/>
  <c r="CV12" i="10" a="1"/>
  <c r="CV12" i="10" s="1"/>
  <c r="AE23" i="10" a="1"/>
  <c r="AE23" i="10" s="1"/>
  <c r="AQ8" i="10" a="1"/>
  <c r="AQ8" i="10" s="1"/>
  <c r="AN31" i="10" a="1"/>
  <c r="AN31" i="10" s="1"/>
  <c r="AY8" i="10" a="1"/>
  <c r="AY8" i="10" s="1"/>
  <c r="BC14" i="10" a="1"/>
  <c r="BC14" i="10" s="1"/>
  <c r="AU21" i="10" a="1"/>
  <c r="AU21" i="10" s="1"/>
  <c r="BA27" i="10" a="1"/>
  <c r="BA27" i="10" s="1"/>
  <c r="BA31" i="10" a="1"/>
  <c r="BA31" i="10" s="1"/>
  <c r="BA33" i="10" a="1"/>
  <c r="BA33" i="10" s="1"/>
  <c r="BB35" i="10" a="1"/>
  <c r="BB35" i="10" s="1"/>
  <c r="BC5" i="10" a="1"/>
  <c r="BC5" i="10" s="1"/>
  <c r="BK8" i="10" a="1"/>
  <c r="BK8" i="10" s="1"/>
  <c r="BP10" i="10" a="1"/>
  <c r="BP10" i="10" s="1"/>
  <c r="BO13" i="10" a="1"/>
  <c r="BO13" i="10" s="1"/>
  <c r="BK16" i="10" a="1"/>
  <c r="BK16" i="10" s="1"/>
  <c r="BP18" i="10" a="1"/>
  <c r="BP18" i="10" s="1"/>
  <c r="BO21" i="10" a="1"/>
  <c r="BO21" i="10" s="1"/>
  <c r="BP23" i="10" a="1"/>
  <c r="BP23" i="10" s="1"/>
  <c r="BK25" i="10" a="1"/>
  <c r="BK25" i="10" s="1"/>
  <c r="BK26" i="10" a="1"/>
  <c r="BK26" i="10" s="1"/>
  <c r="BK27" i="10" a="1"/>
  <c r="BK27" i="10" s="1"/>
  <c r="BK28" i="10" a="1"/>
  <c r="BK28" i="10" s="1"/>
  <c r="BK29" i="10" a="1"/>
  <c r="BK29" i="10" s="1"/>
  <c r="BK30" i="10" a="1"/>
  <c r="BK30" i="10" s="1"/>
  <c r="BK31" i="10" a="1"/>
  <c r="BK31" i="10" s="1"/>
  <c r="BK32" i="10" a="1"/>
  <c r="BK32" i="10" s="1"/>
  <c r="BK33" i="10" a="1"/>
  <c r="BK33" i="10" s="1"/>
  <c r="BK34" i="10" a="1"/>
  <c r="BK34" i="10" s="1"/>
  <c r="BK35" i="10" a="1"/>
  <c r="BK35" i="10" s="1"/>
  <c r="BK36" i="10" a="1"/>
  <c r="BK36" i="10" s="1"/>
  <c r="BU6" i="10" a="1"/>
  <c r="BU6" i="10" s="1"/>
  <c r="BS9" i="10" a="1"/>
  <c r="BS9" i="10" s="1"/>
  <c r="BU11" i="10" a="1"/>
  <c r="BU11" i="10" s="1"/>
  <c r="BT14" i="10" a="1"/>
  <c r="BT14" i="10" s="1"/>
  <c r="BS17" i="10" a="1"/>
  <c r="BS17" i="10" s="1"/>
  <c r="BU19" i="10" a="1"/>
  <c r="BU19" i="10" s="1"/>
  <c r="BT22" i="10" a="1"/>
  <c r="BT22" i="10" s="1"/>
  <c r="BS25" i="10" a="1"/>
  <c r="BS25" i="10" s="1"/>
  <c r="BU27" i="10" a="1"/>
  <c r="BU27" i="10" s="1"/>
  <c r="BT30" i="10" a="1"/>
  <c r="BT30" i="10" s="1"/>
  <c r="BS33" i="10" a="1"/>
  <c r="BS33" i="10" s="1"/>
  <c r="BU35" i="10" a="1"/>
  <c r="BU35" i="10" s="1"/>
  <c r="BM5" i="10" a="1"/>
  <c r="BM5" i="10" s="1"/>
  <c r="BY6" i="10" a="1"/>
  <c r="BY6" i="10" s="1"/>
  <c r="BY8" i="10" a="1"/>
  <c r="BY8" i="10" s="1"/>
  <c r="BY10" i="10" a="1"/>
  <c r="BY10" i="10" s="1"/>
  <c r="BY12" i="10" a="1"/>
  <c r="BY12" i="10" s="1"/>
  <c r="BY14" i="10" a="1"/>
  <c r="BY14" i="10" s="1"/>
  <c r="BY16" i="10" a="1"/>
  <c r="BY16" i="10" s="1"/>
  <c r="BY18" i="10" a="1"/>
  <c r="BY18" i="10" s="1"/>
  <c r="BY20" i="10" a="1"/>
  <c r="BY20" i="10" s="1"/>
  <c r="BY22" i="10" a="1"/>
  <c r="BY22" i="10" s="1"/>
  <c r="BY24" i="10" a="1"/>
  <c r="BY24" i="10" s="1"/>
  <c r="BY26" i="10" a="1"/>
  <c r="BY26" i="10" s="1"/>
  <c r="BY28" i="10" a="1"/>
  <c r="BY28" i="10" s="1"/>
  <c r="BY30" i="10" a="1"/>
  <c r="BY30" i="10" s="1"/>
  <c r="BY32" i="10" a="1"/>
  <c r="BY32" i="10" s="1"/>
  <c r="BY34" i="10" a="1"/>
  <c r="BY34" i="10" s="1"/>
  <c r="BY36" i="10" a="1"/>
  <c r="BY36" i="10" s="1"/>
  <c r="CC7" i="10" a="1"/>
  <c r="CC7" i="10" s="1"/>
  <c r="CC15" i="10" a="1"/>
  <c r="CC15" i="10" s="1"/>
  <c r="CC23" i="10" a="1"/>
  <c r="CC23" i="10" s="1"/>
  <c r="CC31" i="10" a="1"/>
  <c r="CC31" i="10" s="1"/>
  <c r="CF6" i="10" a="1"/>
  <c r="CF6" i="10" s="1"/>
  <c r="CM6" i="10" a="1"/>
  <c r="CM6" i="10" s="1"/>
  <c r="CU6" i="10" a="1"/>
  <c r="CU6" i="10" s="1"/>
  <c r="CL7" i="10" a="1"/>
  <c r="CL7" i="10" s="1"/>
  <c r="CT7" i="10" a="1"/>
  <c r="CT7" i="10" s="1"/>
  <c r="DB7" i="10" a="1"/>
  <c r="DB7" i="10" s="1"/>
  <c r="CL8" i="10" a="1"/>
  <c r="CL8" i="10" s="1"/>
  <c r="CT8" i="10" a="1"/>
  <c r="CT8" i="10" s="1"/>
  <c r="DB8" i="10" a="1"/>
  <c r="DB8" i="10" s="1"/>
  <c r="CL9" i="10" a="1"/>
  <c r="CL9" i="10" s="1"/>
  <c r="CT9" i="10" a="1"/>
  <c r="CT9" i="10" s="1"/>
  <c r="DB9" i="10" a="1"/>
  <c r="DB9" i="10" s="1"/>
  <c r="CK10" i="10" a="1"/>
  <c r="CK10" i="10" s="1"/>
  <c r="CR10" i="10" a="1"/>
  <c r="CR10" i="10" s="1"/>
  <c r="CY10" i="10" a="1"/>
  <c r="CY10" i="10" s="1"/>
  <c r="AG28" i="10" a="1"/>
  <c r="AG28" i="10" s="1"/>
  <c r="AO19" i="10" a="1"/>
  <c r="AO19" i="10" s="1"/>
  <c r="AR33" i="10" a="1"/>
  <c r="AR33" i="10" s="1"/>
  <c r="BE9" i="10" a="1"/>
  <c r="BE9" i="10" s="1"/>
  <c r="AY16" i="10" a="1"/>
  <c r="AY16" i="10" s="1"/>
  <c r="BC22" i="10" a="1"/>
  <c r="BC22" i="10" s="1"/>
  <c r="AU29" i="10" a="1"/>
  <c r="AU29" i="10" s="1"/>
  <c r="BE31" i="10" a="1"/>
  <c r="BE31" i="10" s="1"/>
  <c r="BF33" i="10" a="1"/>
  <c r="BF33" i="10" s="1"/>
  <c r="BG33" i="10" s="1"/>
  <c r="AY36" i="10" a="1"/>
  <c r="AY36" i="10" s="1"/>
  <c r="BK6" i="10" a="1"/>
  <c r="BK6" i="10" s="1"/>
  <c r="BP8" i="10" a="1"/>
  <c r="BP8" i="10" s="1"/>
  <c r="BO11" i="10" a="1"/>
  <c r="BO11" i="10" s="1"/>
  <c r="BK14" i="10" a="1"/>
  <c r="BK14" i="10" s="1"/>
  <c r="BP16" i="10" a="1"/>
  <c r="BP16" i="10" s="1"/>
  <c r="BO19" i="10" a="1"/>
  <c r="BO19" i="10" s="1"/>
  <c r="BK22" i="10" a="1"/>
  <c r="BK22" i="10" s="1"/>
  <c r="BL24" i="10" a="1"/>
  <c r="BL24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T7" i="10" a="1"/>
  <c r="BT7" i="10" s="1"/>
  <c r="BU9" i="10" a="1"/>
  <c r="BU9" i="10" s="1"/>
  <c r="BT12" i="10" a="1"/>
  <c r="BT12" i="10" s="1"/>
  <c r="BS15" i="10" a="1"/>
  <c r="BS15" i="10" s="1"/>
  <c r="BU17" i="10" a="1"/>
  <c r="BU17" i="10" s="1"/>
  <c r="BT20" i="10" a="1"/>
  <c r="BT20" i="10" s="1"/>
  <c r="BS23" i="10" a="1"/>
  <c r="BS23" i="10" s="1"/>
  <c r="BU25" i="10" a="1"/>
  <c r="BU25" i="10" s="1"/>
  <c r="BT28" i="10" a="1"/>
  <c r="BT28" i="10" s="1"/>
  <c r="BS31" i="10" a="1"/>
  <c r="BS31" i="10" s="1"/>
  <c r="BU33" i="10" a="1"/>
  <c r="BU33" i="10" s="1"/>
  <c r="BT36" i="10" a="1"/>
  <c r="BT36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C9" i="10" a="1"/>
  <c r="CC9" i="10" s="1"/>
  <c r="CC17" i="10" a="1"/>
  <c r="CC17" i="10" s="1"/>
  <c r="CC25" i="10" a="1"/>
  <c r="CC25" i="10" s="1"/>
  <c r="CC33" i="10" a="1"/>
  <c r="CC33" i="10" s="1"/>
  <c r="CH6" i="10" a="1"/>
  <c r="CH6" i="10" s="1"/>
  <c r="CO6" i="10" a="1"/>
  <c r="CO6" i="10" s="1"/>
  <c r="CW6" i="10" a="1"/>
  <c r="CW6" i="10" s="1"/>
  <c r="CF7" i="10" a="1"/>
  <c r="CF7" i="10" s="1"/>
  <c r="CN7" i="10" a="1"/>
  <c r="CN7" i="10" s="1"/>
  <c r="CV7" i="10" a="1"/>
  <c r="CV7" i="10" s="1"/>
  <c r="CF8" i="10" a="1"/>
  <c r="CF8" i="10" s="1"/>
  <c r="CN8" i="10" a="1"/>
  <c r="CN8" i="10" s="1"/>
  <c r="CV8" i="10" a="1"/>
  <c r="CV8" i="10" s="1"/>
  <c r="CF9" i="10" a="1"/>
  <c r="CF9" i="10" s="1"/>
  <c r="CN9" i="10" a="1"/>
  <c r="CN9" i="10" s="1"/>
  <c r="CV9" i="10" a="1"/>
  <c r="CV9" i="10" s="1"/>
  <c r="CE10" i="10" a="1"/>
  <c r="CE10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B31" i="10" a="1"/>
  <c r="AB31" i="10" s="1"/>
  <c r="AN23" i="10" a="1"/>
  <c r="AN23" i="10" s="1"/>
  <c r="AN35" i="10" a="1"/>
  <c r="AN35" i="10" s="1"/>
  <c r="BC10" i="10" a="1"/>
  <c r="BC10" i="10" s="1"/>
  <c r="AU17" i="10" a="1"/>
  <c r="AU17" i="10" s="1"/>
  <c r="BA23" i="10" a="1"/>
  <c r="BA23" i="10" s="1"/>
  <c r="BE29" i="10" a="1"/>
  <c r="BE29" i="10" s="1"/>
  <c r="AY32" i="10" a="1"/>
  <c r="AY32" i="10" s="1"/>
  <c r="AY34" i="10" a="1"/>
  <c r="AY34" i="10" s="1"/>
  <c r="AZ36" i="10" a="1"/>
  <c r="AZ36" i="10" s="1"/>
  <c r="BO6" i="10" a="1"/>
  <c r="BO6" i="10" s="1"/>
  <c r="BK9" i="10" a="1"/>
  <c r="BK9" i="10" s="1"/>
  <c r="BP11" i="10" a="1"/>
  <c r="BP11" i="10" s="1"/>
  <c r="BO14" i="10" a="1"/>
  <c r="BO14" i="10" s="1"/>
  <c r="BK17" i="10" a="1"/>
  <c r="BK17" i="10" s="1"/>
  <c r="BP19" i="10" a="1"/>
  <c r="BP19" i="10" s="1"/>
  <c r="BO22" i="10" a="1"/>
  <c r="BO22" i="10" s="1"/>
  <c r="BN24" i="10" a="1"/>
  <c r="BN24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U7" i="10" a="1"/>
  <c r="BU7" i="10" s="1"/>
  <c r="BS10" i="10" a="1"/>
  <c r="BS10" i="10" s="1"/>
  <c r="BU12" i="10" a="1"/>
  <c r="BU12" i="10" s="1"/>
  <c r="BT15" i="10" a="1"/>
  <c r="BT15" i="10" s="1"/>
  <c r="BS18" i="10" a="1"/>
  <c r="BS18" i="10" s="1"/>
  <c r="BU20" i="10" a="1"/>
  <c r="BU20" i="10" s="1"/>
  <c r="BT23" i="10" a="1"/>
  <c r="BT23" i="10" s="1"/>
  <c r="BS26" i="10" a="1"/>
  <c r="BS26" i="10" s="1"/>
  <c r="BU28" i="10" a="1"/>
  <c r="BU28" i="10" s="1"/>
  <c r="BT31" i="10" a="1"/>
  <c r="BT31" i="10" s="1"/>
  <c r="BS34" i="10" a="1"/>
  <c r="BS34" i="10" s="1"/>
  <c r="BU36" i="10" a="1"/>
  <c r="BU36" i="10" s="1"/>
  <c r="BP5" i="10" a="1"/>
  <c r="BP5" i="10" s="1"/>
  <c r="BX7" i="10" a="1"/>
  <c r="BX7" i="10" s="1"/>
  <c r="BX9" i="10" a="1"/>
  <c r="BX9" i="10" s="1"/>
  <c r="BX11" i="10" a="1"/>
  <c r="BX11" i="10" s="1"/>
  <c r="BX13" i="10" a="1"/>
  <c r="BX13" i="10" s="1"/>
  <c r="BX15" i="10" a="1"/>
  <c r="BX15" i="10" s="1"/>
  <c r="BX17" i="10" a="1"/>
  <c r="BX17" i="10" s="1"/>
  <c r="BX19" i="10" a="1"/>
  <c r="BX19" i="10" s="1"/>
  <c r="BX21" i="10" a="1"/>
  <c r="BX21" i="10" s="1"/>
  <c r="BX23" i="10" a="1"/>
  <c r="BX23" i="10" s="1"/>
  <c r="BX25" i="10" a="1"/>
  <c r="BX25" i="10" s="1"/>
  <c r="BX27" i="10" a="1"/>
  <c r="BX27" i="10" s="1"/>
  <c r="BX29" i="10" a="1"/>
  <c r="BX29" i="10" s="1"/>
  <c r="BX31" i="10" a="1"/>
  <c r="BX31" i="10" s="1"/>
  <c r="BX33" i="10" a="1"/>
  <c r="BX33" i="10" s="1"/>
  <c r="BX35" i="10" a="1"/>
  <c r="BX35" i="10" s="1"/>
  <c r="BY5" i="10" a="1"/>
  <c r="BY5" i="10" s="1"/>
  <c r="CC10" i="10" a="1"/>
  <c r="CC10" i="10" s="1"/>
  <c r="CC18" i="10" a="1"/>
  <c r="CC18" i="10" s="1"/>
  <c r="CC26" i="10" a="1"/>
  <c r="CC26" i="10" s="1"/>
  <c r="CC34" i="10" a="1"/>
  <c r="CC34" i="10" s="1"/>
  <c r="CP6" i="10" a="1"/>
  <c r="CP6" i="10" s="1"/>
  <c r="CX6" i="10" a="1"/>
  <c r="CX6" i="10" s="1"/>
  <c r="CG7" i="10" a="1"/>
  <c r="CG7" i="10" s="1"/>
  <c r="CO7" i="10" a="1"/>
  <c r="CO7" i="10" s="1"/>
  <c r="CW7" i="10" a="1"/>
  <c r="CW7" i="10" s="1"/>
  <c r="CG8" i="10" a="1"/>
  <c r="CG8" i="10" s="1"/>
  <c r="CO8" i="10" a="1"/>
  <c r="CO8" i="10" s="1"/>
  <c r="CW8" i="10" a="1"/>
  <c r="CW8" i="10" s="1"/>
  <c r="CG9" i="10" a="1"/>
  <c r="CG9" i="10" s="1"/>
  <c r="CO9" i="10" a="1"/>
  <c r="CO9" i="10" s="1"/>
  <c r="CW9" i="10" a="1"/>
  <c r="CW9" i="10" s="1"/>
  <c r="CF10" i="10" a="1"/>
  <c r="CF10" i="10" s="1"/>
  <c r="CN10" i="10" a="1"/>
  <c r="CN10" i="10" s="1"/>
  <c r="DB10" i="10" a="1"/>
  <c r="DB10" i="10" s="1"/>
  <c r="CK11" i="10" a="1"/>
  <c r="CK11" i="10" s="1"/>
  <c r="CS11" i="10" a="1"/>
  <c r="CS11" i="10" s="1"/>
  <c r="DA11" i="10" a="1"/>
  <c r="DA11" i="10" s="1"/>
  <c r="CK12" i="10" a="1"/>
  <c r="CK12" i="10" s="1"/>
  <c r="CS12" i="10" a="1"/>
  <c r="CS12" i="10" s="1"/>
  <c r="CZ12" i="10" a="1"/>
  <c r="CZ12" i="10" s="1"/>
  <c r="Z26" i="10" a="1"/>
  <c r="Z26" i="10" s="1"/>
  <c r="BE33" i="10" a="1"/>
  <c r="BE33" i="10" s="1"/>
  <c r="BP21" i="10" a="1"/>
  <c r="BP21" i="10" s="1"/>
  <c r="BL31" i="10" a="1"/>
  <c r="BL31" i="10" s="1"/>
  <c r="BS12" i="10" a="1"/>
  <c r="BS12" i="10" s="1"/>
  <c r="BT33" i="10" a="1"/>
  <c r="BT33" i="10" s="1"/>
  <c r="BZ16" i="10" a="1"/>
  <c r="BZ16" i="10" s="1"/>
  <c r="BZ32" i="10" a="1"/>
  <c r="BZ32" i="10" s="1"/>
  <c r="CC27" i="10" a="1"/>
  <c r="CC27" i="10" s="1"/>
  <c r="CN6" i="10" a="1"/>
  <c r="CN6" i="10" s="1"/>
  <c r="CI7" i="10" a="1"/>
  <c r="CI7" i="10" s="1"/>
  <c r="CH8" i="10" a="1"/>
  <c r="CH8" i="10" s="1"/>
  <c r="CE9" i="10" a="1"/>
  <c r="CE9" i="10" s="1"/>
  <c r="CY9" i="10" a="1"/>
  <c r="CY9" i="10" s="1"/>
  <c r="CU10" i="10" a="1"/>
  <c r="CU10" i="10" s="1"/>
  <c r="CM11" i="10" a="1"/>
  <c r="CM11" i="10" s="1"/>
  <c r="CE12" i="10" a="1"/>
  <c r="CE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G17" i="10" a="1"/>
  <c r="CG17" i="10" s="1"/>
  <c r="CN17" i="10" a="1"/>
  <c r="CN17" i="10" s="1"/>
  <c r="CV17" i="10" a="1"/>
  <c r="CV17" i="10" s="1"/>
  <c r="CE18" i="10" a="1"/>
  <c r="CE18" i="10" s="1"/>
  <c r="CK18" i="10" a="1"/>
  <c r="CK18" i="10" s="1"/>
  <c r="CR18" i="10" a="1"/>
  <c r="CR18" i="10" s="1"/>
  <c r="CY18" i="10" a="1"/>
  <c r="CY18" i="10" s="1"/>
  <c r="CH19" i="10" a="1"/>
  <c r="CH19" i="10" s="1"/>
  <c r="CN19" i="10" a="1"/>
  <c r="CN19" i="10" s="1"/>
  <c r="CE20" i="10" a="1"/>
  <c r="CE20" i="10" s="1"/>
  <c r="CM20" i="10" a="1"/>
  <c r="CM20" i="10" s="1"/>
  <c r="CT20" i="10" a="1"/>
  <c r="CT20" i="10" s="1"/>
  <c r="CZ20" i="10" a="1"/>
  <c r="CZ20" i="10" s="1"/>
  <c r="CJ21" i="10" a="1"/>
  <c r="CJ21" i="10" s="1"/>
  <c r="CQ21" i="10" a="1"/>
  <c r="CQ21" i="10" s="1"/>
  <c r="CX21" i="10" a="1"/>
  <c r="CX21" i="10" s="1"/>
  <c r="CF22" i="10" a="1"/>
  <c r="CF22" i="10" s="1"/>
  <c r="CK22" i="10" a="1"/>
  <c r="CK22" i="10" s="1"/>
  <c r="CX22" i="10" a="1"/>
  <c r="CX22" i="10" s="1"/>
  <c r="CH23" i="10" a="1"/>
  <c r="CH23" i="10" s="1"/>
  <c r="CO23" i="10" a="1"/>
  <c r="CO23" i="10" s="1"/>
  <c r="CU23" i="10" a="1"/>
  <c r="CU23" i="10" s="1"/>
  <c r="CJ24" i="10" a="1"/>
  <c r="CJ24" i="10" s="1"/>
  <c r="CO24" i="10" a="1"/>
  <c r="CO24" i="10" s="1"/>
  <c r="CV24" i="10" a="1"/>
  <c r="CV24" i="10" s="1"/>
  <c r="AS13" i="10" a="1"/>
  <c r="AS13" i="10" s="1"/>
  <c r="BE35" i="10" a="1"/>
  <c r="BE35" i="10" s="1"/>
  <c r="BK24" i="10" a="1"/>
  <c r="BK24" i="10" s="1"/>
  <c r="BL32" i="10" a="1"/>
  <c r="BL32" i="10" s="1"/>
  <c r="BU14" i="10" a="1"/>
  <c r="BU14" i="10" s="1"/>
  <c r="BS36" i="10" a="1"/>
  <c r="BS36" i="10" s="1"/>
  <c r="BZ18" i="10" a="1"/>
  <c r="BZ18" i="10" s="1"/>
  <c r="BZ34" i="10" a="1"/>
  <c r="BZ34" i="10" s="1"/>
  <c r="CC28" i="10" a="1"/>
  <c r="CC28" i="10" s="1"/>
  <c r="CQ6" i="10" a="1"/>
  <c r="CQ6" i="10" s="1"/>
  <c r="CM7" i="10" a="1"/>
  <c r="CM7" i="10" s="1"/>
  <c r="CI8" i="10" a="1"/>
  <c r="CI8" i="10" s="1"/>
  <c r="CH9" i="10" a="1"/>
  <c r="CH9" i="10" s="1"/>
  <c r="CV10" i="10" a="1"/>
  <c r="CV10" i="10" s="1"/>
  <c r="CP11" i="10" a="1"/>
  <c r="CP11" i="10" s="1"/>
  <c r="CH12" i="10" a="1"/>
  <c r="CH12" i="10" s="1"/>
  <c r="CW12" i="10" a="1"/>
  <c r="CW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X16" i="10" a="1"/>
  <c r="CX16" i="10" s="1"/>
  <c r="CH17" i="10" a="1"/>
  <c r="CH17" i="10" s="1"/>
  <c r="CO17" i="10" a="1"/>
  <c r="CO17" i="10" s="1"/>
  <c r="CW17" i="10" a="1"/>
  <c r="CW17" i="10" s="1"/>
  <c r="CL18" i="10" a="1"/>
  <c r="CL18" i="10" s="1"/>
  <c r="CS18" i="10" a="1"/>
  <c r="CS18" i="10" s="1"/>
  <c r="CO19" i="10" a="1"/>
  <c r="CO19" i="10" s="1"/>
  <c r="CV19" i="10" a="1"/>
  <c r="CV19" i="10" s="1"/>
  <c r="CF20" i="10" a="1"/>
  <c r="CF20" i="10" s="1"/>
  <c r="CN20" i="10" a="1"/>
  <c r="CN20" i="10" s="1"/>
  <c r="CU20" i="10" a="1"/>
  <c r="CU20" i="10" s="1"/>
  <c r="DA20" i="10" a="1"/>
  <c r="DA20" i="10" s="1"/>
  <c r="CK21" i="10" a="1"/>
  <c r="CK21" i="10" s="1"/>
  <c r="CR21" i="10" a="1"/>
  <c r="CR21" i="10" s="1"/>
  <c r="CY21" i="10" a="1"/>
  <c r="CY21" i="10" s="1"/>
  <c r="CG22" i="10" a="1"/>
  <c r="CG22" i="10" s="1"/>
  <c r="CL22" i="10" a="1"/>
  <c r="CL22" i="10" s="1"/>
  <c r="CS22" i="10" a="1"/>
  <c r="CS22" i="10" s="1"/>
  <c r="CY22" i="10" a="1"/>
  <c r="CY22" i="10" s="1"/>
  <c r="CI23" i="10" a="1"/>
  <c r="CI23" i="10" s="1"/>
  <c r="CV23" i="10" a="1"/>
  <c r="CV23" i="10" s="1"/>
  <c r="DB23" i="10" a="1"/>
  <c r="DB23" i="10" s="1"/>
  <c r="CK24" i="10" a="1"/>
  <c r="CK24" i="10" s="1"/>
  <c r="CP24" i="10" a="1"/>
  <c r="CP24" i="10" s="1"/>
  <c r="CW24" i="10" a="1"/>
  <c r="CW24" i="10" s="1"/>
  <c r="AP32" i="10" a="1"/>
  <c r="AP32" i="10" s="1"/>
  <c r="BF5" i="10" a="1"/>
  <c r="BF5" i="10" s="1"/>
  <c r="BG5" i="10" s="1"/>
  <c r="BL25" i="10" a="1"/>
  <c r="BL25" i="10" s="1"/>
  <c r="BL33" i="10" a="1"/>
  <c r="BL33" i="10" s="1"/>
  <c r="BT17" i="10" a="1"/>
  <c r="BT17" i="10" s="1"/>
  <c r="BN5" i="10" a="1"/>
  <c r="BN5" i="10" s="1"/>
  <c r="BZ20" i="10" a="1"/>
  <c r="BZ20" i="10" s="1"/>
  <c r="BZ36" i="10" a="1"/>
  <c r="BZ36" i="10" s="1"/>
  <c r="CC32" i="10" a="1"/>
  <c r="CC32" i="10" s="1"/>
  <c r="CR6" i="10" a="1"/>
  <c r="CR6" i="10" s="1"/>
  <c r="CP7" i="10" a="1"/>
  <c r="CP7" i="10" s="1"/>
  <c r="CM8" i="10" a="1"/>
  <c r="CM8" i="10" s="1"/>
  <c r="CI9" i="10" a="1"/>
  <c r="CI9" i="10" s="1"/>
  <c r="CG10" i="10" a="1"/>
  <c r="CG10" i="10" s="1"/>
  <c r="CZ10" i="10" a="1"/>
  <c r="CZ10" i="10" s="1"/>
  <c r="CQ11" i="10" a="1"/>
  <c r="CQ11" i="10" s="1"/>
  <c r="CI12" i="10" a="1"/>
  <c r="CI12" i="10" s="1"/>
  <c r="CX12" i="10" a="1"/>
  <c r="CX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Y16" i="10" a="1"/>
  <c r="CY16" i="10" s="1"/>
  <c r="CP17" i="10" a="1"/>
  <c r="CP17" i="10" s="1"/>
  <c r="CX17" i="10" a="1"/>
  <c r="CX17" i="10" s="1"/>
  <c r="CF18" i="10" a="1"/>
  <c r="CF18" i="10" s="1"/>
  <c r="CM18" i="10" a="1"/>
  <c r="CM18" i="10" s="1"/>
  <c r="CT18" i="10" a="1"/>
  <c r="CT18" i="10" s="1"/>
  <c r="CZ18" i="10" a="1"/>
  <c r="CZ18" i="10" s="1"/>
  <c r="CI19" i="10" a="1"/>
  <c r="CI19" i="10" s="1"/>
  <c r="CP19" i="10" a="1"/>
  <c r="CP19" i="10" s="1"/>
  <c r="CW19" i="10" a="1"/>
  <c r="CW19" i="10" s="1"/>
  <c r="CG20" i="10" a="1"/>
  <c r="CG20" i="10" s="1"/>
  <c r="CV20" i="10" a="1"/>
  <c r="CV20" i="10" s="1"/>
  <c r="DB20" i="10" a="1"/>
  <c r="DB20" i="10" s="1"/>
  <c r="CS21" i="10" a="1"/>
  <c r="CS21" i="10" s="1"/>
  <c r="CM22" i="10" a="1"/>
  <c r="CM22" i="10" s="1"/>
  <c r="CZ22" i="10" a="1"/>
  <c r="CZ22" i="10" s="1"/>
  <c r="CP23" i="10" a="1"/>
  <c r="CP23" i="10" s="1"/>
  <c r="CW23" i="10" a="1"/>
  <c r="CW23" i="10" s="1"/>
  <c r="CE24" i="10" a="1"/>
  <c r="CE24" i="10" s="1"/>
  <c r="CQ24" i="10" a="1"/>
  <c r="CQ24" i="10" s="1"/>
  <c r="CX24" i="10" a="1"/>
  <c r="CX24" i="10" s="1"/>
  <c r="CG25" i="10" a="1"/>
  <c r="CG25" i="10" s="1"/>
  <c r="CN25" i="10" a="1"/>
  <c r="CN25" i="10" s="1"/>
  <c r="CU25" i="10" a="1"/>
  <c r="CU25" i="10" s="1"/>
  <c r="CE27" i="10" a="1"/>
  <c r="CE27" i="10" s="1"/>
  <c r="CM27" i="10" a="1"/>
  <c r="CM27" i="10" s="1"/>
  <c r="CT27" i="10" a="1"/>
  <c r="CT27" i="10" s="1"/>
  <c r="DB27" i="10" a="1"/>
  <c r="DB27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P30" i="10" a="1"/>
  <c r="CP30" i="10" s="1"/>
  <c r="CW30" i="10" a="1"/>
  <c r="CW30" i="10" s="1"/>
  <c r="CG31" i="10" a="1"/>
  <c r="CG31" i="10" s="1"/>
  <c r="CV31" i="10" a="1"/>
  <c r="CV31" i="10" s="1"/>
  <c r="CF32" i="10" a="1"/>
  <c r="CF32" i="10" s="1"/>
  <c r="CN32" i="10" a="1"/>
  <c r="CN32" i="10" s="1"/>
  <c r="CT32" i="10" a="1"/>
  <c r="CT32" i="10" s="1"/>
  <c r="DB32" i="10" a="1"/>
  <c r="DB32" i="10" s="1"/>
  <c r="CL33" i="10" a="1"/>
  <c r="CL33" i="10" s="1"/>
  <c r="AU9" i="10" a="1"/>
  <c r="AU9" i="10" s="1"/>
  <c r="BO8" i="10" a="1"/>
  <c r="BO8" i="10" s="1"/>
  <c r="BL26" i="10" a="1"/>
  <c r="BL26" i="10" s="1"/>
  <c r="BL34" i="10" a="1"/>
  <c r="BL34" i="10" s="1"/>
  <c r="BS20" i="10" a="1"/>
  <c r="BS20" i="10" s="1"/>
  <c r="BZ6" i="10" a="1"/>
  <c r="BZ6" i="10" s="1"/>
  <c r="BZ22" i="10" a="1"/>
  <c r="BZ22" i="10" s="1"/>
  <c r="CC8" i="10" a="1"/>
  <c r="CC8" i="10" s="1"/>
  <c r="CC35" i="10" a="1"/>
  <c r="CC35" i="10" s="1"/>
  <c r="CV6" i="10" a="1"/>
  <c r="CV6" i="10" s="1"/>
  <c r="CQ7" i="10" a="1"/>
  <c r="CQ7" i="10" s="1"/>
  <c r="CP8" i="10" a="1"/>
  <c r="CP8" i="10" s="1"/>
  <c r="CM9" i="10" a="1"/>
  <c r="CM9" i="10" s="1"/>
  <c r="CH10" i="10" a="1"/>
  <c r="CH10" i="10" s="1"/>
  <c r="CT11" i="10" a="1"/>
  <c r="CT11" i="10" s="1"/>
  <c r="CL12" i="10" a="1"/>
  <c r="CL12" i="10" s="1"/>
  <c r="DA12" i="10" a="1"/>
  <c r="DA12" i="10" s="1"/>
  <c r="CL13" i="10" a="1"/>
  <c r="CL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Z16" i="10" a="1"/>
  <c r="CZ16" i="10" s="1"/>
  <c r="CI17" i="10" a="1"/>
  <c r="CI17" i="10" s="1"/>
  <c r="CQ17" i="10" a="1"/>
  <c r="CQ17" i="10" s="1"/>
  <c r="CY17" i="10" a="1"/>
  <c r="CY17" i="10" s="1"/>
  <c r="CG18" i="10" a="1"/>
  <c r="CG18" i="10" s="1"/>
  <c r="CN18" i="10" a="1"/>
  <c r="CN18" i="10" s="1"/>
  <c r="CU18" i="10" a="1"/>
  <c r="CU18" i="10" s="1"/>
  <c r="DA18" i="10" a="1"/>
  <c r="DA18" i="10" s="1"/>
  <c r="CJ19" i="10" a="1"/>
  <c r="CJ19" i="10" s="1"/>
  <c r="CQ19" i="10" a="1"/>
  <c r="CQ19" i="10" s="1"/>
  <c r="CX19" i="10" a="1"/>
  <c r="CX19" i="10" s="1"/>
  <c r="CH20" i="10" a="1"/>
  <c r="CH20" i="10" s="1"/>
  <c r="CO20" i="10" a="1"/>
  <c r="CO20" i="10" s="1"/>
  <c r="CE21" i="10" a="1"/>
  <c r="CE21" i="10" s="1"/>
  <c r="CL21" i="10" a="1"/>
  <c r="CL21" i="10" s="1"/>
  <c r="CZ21" i="10" a="1"/>
  <c r="CZ21" i="10" s="1"/>
  <c r="CH22" i="10" a="1"/>
  <c r="CH22" i="10" s="1"/>
  <c r="CN22" i="10" a="1"/>
  <c r="CN22" i="10" s="1"/>
  <c r="CT22" i="10" a="1"/>
  <c r="CT22" i="10" s="1"/>
  <c r="DA22" i="10" a="1"/>
  <c r="DA22" i="10" s="1"/>
  <c r="CJ23" i="10" a="1"/>
  <c r="CJ23" i="10" s="1"/>
  <c r="CQ23" i="10" a="1"/>
  <c r="CQ23" i="10" s="1"/>
  <c r="CX23" i="10" a="1"/>
  <c r="CX23" i="10" s="1"/>
  <c r="CL24" i="10" a="1"/>
  <c r="CL24" i="10" s="1"/>
  <c r="CR24" i="10" a="1"/>
  <c r="CR24" i="10" s="1"/>
  <c r="CY24" i="10" a="1"/>
  <c r="CY24" i="10" s="1"/>
  <c r="CH25" i="10" a="1"/>
  <c r="CH25" i="10" s="1"/>
  <c r="CO25" i="10" a="1"/>
  <c r="CO25" i="10" s="1"/>
  <c r="CV25" i="10" a="1"/>
  <c r="CV25" i="10" s="1"/>
  <c r="DB25" i="10" a="1"/>
  <c r="DB25" i="10" s="1"/>
  <c r="CJ26" i="10" a="1"/>
  <c r="CJ26" i="10" s="1"/>
  <c r="CP26" i="10" a="1"/>
  <c r="CP26" i="10" s="1"/>
  <c r="CW26" i="10" a="1"/>
  <c r="CW26" i="10" s="1"/>
  <c r="CF27" i="10" a="1"/>
  <c r="CF27" i="10" s="1"/>
  <c r="CN27" i="10" a="1"/>
  <c r="CN27" i="10" s="1"/>
  <c r="CU27" i="10" a="1"/>
  <c r="CU27" i="10" s="1"/>
  <c r="CE28" i="10" a="1"/>
  <c r="CE28" i="10" s="1"/>
  <c r="CL28" i="10" a="1"/>
  <c r="CL28" i="10" s="1"/>
  <c r="CT28" i="10" a="1"/>
  <c r="CT28" i="10" s="1"/>
  <c r="DB28" i="10" a="1"/>
  <c r="DB28" i="10" s="1"/>
  <c r="CL29" i="10" a="1"/>
  <c r="CL29" i="10" s="1"/>
  <c r="DA29" i="10" a="1"/>
  <c r="DA29" i="10" s="1"/>
  <c r="CK30" i="10" a="1"/>
  <c r="CK30" i="10" s="1"/>
  <c r="CQ30" i="10" a="1"/>
  <c r="CQ30" i="10" s="1"/>
  <c r="CX30" i="10" a="1"/>
  <c r="CX30" i="10" s="1"/>
  <c r="CH31" i="10" a="1"/>
  <c r="CH31" i="10" s="1"/>
  <c r="CO31" i="10" a="1"/>
  <c r="CO31" i="10" s="1"/>
  <c r="CW31" i="10" a="1"/>
  <c r="CW31" i="10" s="1"/>
  <c r="CG32" i="10" a="1"/>
  <c r="CG32" i="10" s="1"/>
  <c r="CU32" i="10" a="1"/>
  <c r="CU32" i="10" s="1"/>
  <c r="CE33" i="10" a="1"/>
  <c r="CE33" i="10" s="1"/>
  <c r="BA15" i="10" a="1"/>
  <c r="BA15" i="10" s="1"/>
  <c r="BK11" i="10" a="1"/>
  <c r="BK11" i="10" s="1"/>
  <c r="BL27" i="10" a="1"/>
  <c r="BL27" i="10" s="1"/>
  <c r="BL35" i="10" a="1"/>
  <c r="BL35" i="10" s="1"/>
  <c r="BU22" i="10" a="1"/>
  <c r="BU22" i="10" s="1"/>
  <c r="BZ8" i="10" a="1"/>
  <c r="BZ8" i="10" s="1"/>
  <c r="BZ24" i="10" a="1"/>
  <c r="BZ24" i="10" s="1"/>
  <c r="CC16" i="10" a="1"/>
  <c r="CC16" i="10" s="1"/>
  <c r="CC36" i="10" a="1"/>
  <c r="CC36" i="10" s="1"/>
  <c r="CY6" i="10" a="1"/>
  <c r="CY6" i="10" s="1"/>
  <c r="CU7" i="10" a="1"/>
  <c r="CU7" i="10" s="1"/>
  <c r="CQ8" i="10" a="1"/>
  <c r="CQ8" i="10" s="1"/>
  <c r="CP9" i="10" a="1"/>
  <c r="CP9" i="10" s="1"/>
  <c r="CL10" i="10" a="1"/>
  <c r="CL10" i="10" s="1"/>
  <c r="CE11" i="10" a="1"/>
  <c r="CE11" i="10" s="1"/>
  <c r="CU11" i="10" a="1"/>
  <c r="CU11" i="10" s="1"/>
  <c r="CM12" i="10" a="1"/>
  <c r="CM12" i="10" s="1"/>
  <c r="DB12" i="10" a="1"/>
  <c r="DB12" i="10" s="1"/>
  <c r="CN13" i="10" a="1"/>
  <c r="CN13" i="10" s="1"/>
  <c r="CU13" i="10" a="1"/>
  <c r="CU13" i="10" s="1"/>
  <c r="CE14" i="10" a="1"/>
  <c r="CE14" i="10" s="1"/>
  <c r="CM14" i="10" a="1"/>
  <c r="CM14" i="10" s="1"/>
  <c r="CU14" i="10" a="1"/>
  <c r="CU14" i="10" s="1"/>
  <c r="CE15" i="10" a="1"/>
  <c r="CE15" i="10" s="1"/>
  <c r="CM15" i="10" a="1"/>
  <c r="CM15" i="10" s="1"/>
  <c r="CU15" i="10" a="1"/>
  <c r="CU15" i="10" s="1"/>
  <c r="CL16" i="10" a="1"/>
  <c r="CL16" i="10" s="1"/>
  <c r="CT16" i="10" a="1"/>
  <c r="CT16" i="10" s="1"/>
  <c r="DA16" i="10" a="1"/>
  <c r="DA16" i="10" s="1"/>
  <c r="CJ17" i="10" a="1"/>
  <c r="CJ17" i="10" s="1"/>
  <c r="CR17" i="10" a="1"/>
  <c r="CR17" i="10" s="1"/>
  <c r="CZ17" i="10" a="1"/>
  <c r="CZ17" i="10" s="1"/>
  <c r="CO18" i="10" a="1"/>
  <c r="CO18" i="10" s="1"/>
  <c r="CV18" i="10" a="1"/>
  <c r="CV18" i="10" s="1"/>
  <c r="DB18" i="10" a="1"/>
  <c r="DB18" i="10" s="1"/>
  <c r="CK19" i="10" a="1"/>
  <c r="CK19" i="10" s="1"/>
  <c r="CR19" i="10" a="1"/>
  <c r="CR19" i="10" s="1"/>
  <c r="CY19" i="10" a="1"/>
  <c r="CY19" i="10" s="1"/>
  <c r="CI20" i="10" a="1"/>
  <c r="CI20" i="10" s="1"/>
  <c r="CP20" i="10" a="1"/>
  <c r="CP20" i="10" s="1"/>
  <c r="CW20" i="10" a="1"/>
  <c r="CW20" i="10" s="1"/>
  <c r="CF21" i="10" a="1"/>
  <c r="CF21" i="10" s="1"/>
  <c r="CM21" i="10" a="1"/>
  <c r="CM21" i="10" s="1"/>
  <c r="CT21" i="10" a="1"/>
  <c r="CT21" i="10" s="1"/>
  <c r="DA21" i="10" a="1"/>
  <c r="DA21" i="10" s="1"/>
  <c r="CI22" i="10" a="1"/>
  <c r="CI22" i="10" s="1"/>
  <c r="CO22" i="10" a="1"/>
  <c r="CO22" i="10" s="1"/>
  <c r="CU22" i="10" a="1"/>
  <c r="CU22" i="10" s="1"/>
  <c r="DB22" i="10" a="1"/>
  <c r="DB22" i="10" s="1"/>
  <c r="CK23" i="10" a="1"/>
  <c r="CK23" i="10" s="1"/>
  <c r="CR23" i="10" a="1"/>
  <c r="CR23" i="10" s="1"/>
  <c r="CY23" i="10" a="1"/>
  <c r="CY23" i="10" s="1"/>
  <c r="CF24" i="10" a="1"/>
  <c r="CF24" i="10" s="1"/>
  <c r="CM24" i="10" a="1"/>
  <c r="CM24" i="10" s="1"/>
  <c r="CS24" i="10" a="1"/>
  <c r="CS24" i="10" s="1"/>
  <c r="CI25" i="10" a="1"/>
  <c r="CI25" i="10" s="1"/>
  <c r="CP25" i="10" a="1"/>
  <c r="CP25" i="10" s="1"/>
  <c r="CW25" i="10" a="1"/>
  <c r="CW25" i="10" s="1"/>
  <c r="CE26" i="10" a="1"/>
  <c r="CE26" i="10" s="1"/>
  <c r="CQ26" i="10" a="1"/>
  <c r="CQ26" i="10" s="1"/>
  <c r="CX26" i="10" a="1"/>
  <c r="CX26" i="10" s="1"/>
  <c r="CG27" i="10" a="1"/>
  <c r="CG27" i="10" s="1"/>
  <c r="CV27" i="10" a="1"/>
  <c r="CV27" i="10" s="1"/>
  <c r="CF28" i="10" a="1"/>
  <c r="CF28" i="10" s="1"/>
  <c r="CM28" i="10" a="1"/>
  <c r="CM28" i="10" s="1"/>
  <c r="CU28" i="10" a="1"/>
  <c r="CU28" i="10" s="1"/>
  <c r="CE29" i="10" a="1"/>
  <c r="CE29" i="10" s="1"/>
  <c r="CM29" i="10" a="1"/>
  <c r="CM29" i="10" s="1"/>
  <c r="CT29" i="10" a="1"/>
  <c r="CT29" i="10" s="1"/>
  <c r="DB29" i="10" a="1"/>
  <c r="DB29" i="10" s="1"/>
  <c r="CR30" i="10" a="1"/>
  <c r="CR30" i="10" s="1"/>
  <c r="CY30" i="10" a="1"/>
  <c r="CY30" i="10" s="1"/>
  <c r="CI31" i="10" a="1"/>
  <c r="CI31" i="10" s="1"/>
  <c r="CP31" i="10" a="1"/>
  <c r="CP31" i="10" s="1"/>
  <c r="CX31" i="10" a="1"/>
  <c r="CX31" i="10" s="1"/>
  <c r="CH32" i="10" a="1"/>
  <c r="CH32" i="10" s="1"/>
  <c r="CO32" i="10" a="1"/>
  <c r="CO32" i="10" s="1"/>
  <c r="BE21" i="10" a="1"/>
  <c r="BE21" i="10" s="1"/>
  <c r="BP13" i="10" a="1"/>
  <c r="BP13" i="10" s="1"/>
  <c r="BL28" i="10" a="1"/>
  <c r="BL28" i="10" s="1"/>
  <c r="BL36" i="10" a="1"/>
  <c r="BL36" i="10" s="1"/>
  <c r="BT25" i="10" a="1"/>
  <c r="BT25" i="10" s="1"/>
  <c r="BZ10" i="10" a="1"/>
  <c r="BZ10" i="10" s="1"/>
  <c r="BZ26" i="10" a="1"/>
  <c r="BZ26" i="10" s="1"/>
  <c r="CC19" i="10" a="1"/>
  <c r="CC19" i="10" s="1"/>
  <c r="CG6" i="10" a="1"/>
  <c r="CG6" i="10" s="1"/>
  <c r="CZ6" i="10" a="1"/>
  <c r="CZ6" i="10" s="1"/>
  <c r="CX7" i="10" a="1"/>
  <c r="CX7" i="10" s="1"/>
  <c r="CU8" i="10" a="1"/>
  <c r="CU8" i="10" s="1"/>
  <c r="CQ9" i="10" a="1"/>
  <c r="CQ9" i="10" s="1"/>
  <c r="CO10" i="10" a="1"/>
  <c r="CO10" i="10" s="1"/>
  <c r="CH11" i="10" a="1"/>
  <c r="CH11" i="10" s="1"/>
  <c r="CX11" i="10" a="1"/>
  <c r="CX11" i="10" s="1"/>
  <c r="CP12" i="10" a="1"/>
  <c r="CP12" i="10" s="1"/>
  <c r="CF13" i="10" a="1"/>
  <c r="CF13" i="10" s="1"/>
  <c r="CO13" i="10" a="1"/>
  <c r="CO13" i="10" s="1"/>
  <c r="CV13" i="10" a="1"/>
  <c r="CV13" i="10" s="1"/>
  <c r="CF14" i="10" a="1"/>
  <c r="CF14" i="10" s="1"/>
  <c r="CN14" i="10" a="1"/>
  <c r="CN14" i="10" s="1"/>
  <c r="CV14" i="10" a="1"/>
  <c r="CV14" i="10" s="1"/>
  <c r="CF15" i="10" a="1"/>
  <c r="CF15" i="10" s="1"/>
  <c r="CN15" i="10" a="1"/>
  <c r="CN15" i="10" s="1"/>
  <c r="CV15" i="10" a="1"/>
  <c r="CV15" i="10" s="1"/>
  <c r="CE16" i="10" a="1"/>
  <c r="CE16" i="10" s="1"/>
  <c r="CM16" i="10" a="1"/>
  <c r="CM16" i="10" s="1"/>
  <c r="CU16" i="10" a="1"/>
  <c r="CU16" i="10" s="1"/>
  <c r="DB16" i="10" a="1"/>
  <c r="DB16" i="10" s="1"/>
  <c r="CK17" i="10" a="1"/>
  <c r="CK17" i="10" s="1"/>
  <c r="CS17" i="10" a="1"/>
  <c r="CS17" i="10" s="1"/>
  <c r="DA17" i="10" a="1"/>
  <c r="DA17" i="10" s="1"/>
  <c r="CH18" i="10" a="1"/>
  <c r="CH18" i="10" s="1"/>
  <c r="CP18" i="10" a="1"/>
  <c r="CP18" i="10" s="1"/>
  <c r="CW18" i="10" a="1"/>
  <c r="CW18" i="10" s="1"/>
  <c r="CE19" i="10" a="1"/>
  <c r="CE19" i="10" s="1"/>
  <c r="CL19" i="10" a="1"/>
  <c r="CL19" i="10" s="1"/>
  <c r="CS19" i="10" a="1"/>
  <c r="CS19" i="10" s="1"/>
  <c r="CZ19" i="10" a="1"/>
  <c r="CZ19" i="10" s="1"/>
  <c r="CJ20" i="10" a="1"/>
  <c r="CJ20" i="10" s="1"/>
  <c r="CQ20" i="10" a="1"/>
  <c r="CQ20" i="10" s="1"/>
  <c r="CX20" i="10" a="1"/>
  <c r="CX20" i="10" s="1"/>
  <c r="CG21" i="10" a="1"/>
  <c r="CG21" i="10" s="1"/>
  <c r="CN21" i="10" a="1"/>
  <c r="CN21" i="10" s="1"/>
  <c r="CU21" i="10" a="1"/>
  <c r="CU21" i="10" s="1"/>
  <c r="CP22" i="10" a="1"/>
  <c r="CP22" i="10" s="1"/>
  <c r="CE23" i="10" a="1"/>
  <c r="CE23" i="10" s="1"/>
  <c r="CL23" i="10" a="1"/>
  <c r="CL23" i="10" s="1"/>
  <c r="CZ23" i="10" a="1"/>
  <c r="CZ23" i="10" s="1"/>
  <c r="CG24" i="10" a="1"/>
  <c r="CG24" i="10" s="1"/>
  <c r="CZ24" i="10" a="1"/>
  <c r="CZ24" i="10" s="1"/>
  <c r="CJ25" i="10" a="1"/>
  <c r="CJ25" i="10" s="1"/>
  <c r="CQ25" i="10" a="1"/>
  <c r="CQ25" i="10" s="1"/>
  <c r="CX25" i="10" a="1"/>
  <c r="CX25" i="10" s="1"/>
  <c r="CF26" i="10" a="1"/>
  <c r="CF26" i="10" s="1"/>
  <c r="CK26" i="10" a="1"/>
  <c r="CK26" i="10" s="1"/>
  <c r="CR26" i="10" a="1"/>
  <c r="CR26" i="10" s="1"/>
  <c r="CY26" i="10" a="1"/>
  <c r="CY26" i="10" s="1"/>
  <c r="CH27" i="10" a="1"/>
  <c r="CH27" i="10" s="1"/>
  <c r="CO27" i="10" a="1"/>
  <c r="CO27" i="10" s="1"/>
  <c r="CW27" i="10" a="1"/>
  <c r="CW27" i="10" s="1"/>
  <c r="CG28" i="10" a="1"/>
  <c r="CG28" i="10" s="1"/>
  <c r="CN28" i="10" a="1"/>
  <c r="CN28" i="10" s="1"/>
  <c r="CV28" i="10" a="1"/>
  <c r="CV28" i="10" s="1"/>
  <c r="CF29" i="10" a="1"/>
  <c r="CF29" i="10" s="1"/>
  <c r="CN29" i="10" a="1"/>
  <c r="CN29" i="10" s="1"/>
  <c r="CU29" i="10" a="1"/>
  <c r="CU29" i="10" s="1"/>
  <c r="CE30" i="10" a="1"/>
  <c r="CE30" i="10" s="1"/>
  <c r="CL30" i="10" a="1"/>
  <c r="CL30" i="10" s="1"/>
  <c r="CS30" i="10" a="1"/>
  <c r="CS30" i="10" s="1"/>
  <c r="CZ30" i="10" a="1"/>
  <c r="CZ30" i="10" s="1"/>
  <c r="CJ31" i="10" a="1"/>
  <c r="CJ31" i="10" s="1"/>
  <c r="CQ31" i="10" a="1"/>
  <c r="CQ31" i="10" s="1"/>
  <c r="CY31" i="10" a="1"/>
  <c r="CY31" i="10" s="1"/>
  <c r="CI32" i="10" a="1"/>
  <c r="CI32" i="10" s="1"/>
  <c r="AY28" i="10" a="1"/>
  <c r="AY28" i="10" s="1"/>
  <c r="BO16" i="10" a="1"/>
  <c r="BO16" i="10" s="1"/>
  <c r="BL29" i="10" a="1"/>
  <c r="BL29" i="10" s="1"/>
  <c r="BS7" i="10" a="1"/>
  <c r="BS7" i="10" s="1"/>
  <c r="BS28" i="10" a="1"/>
  <c r="BS28" i="10" s="1"/>
  <c r="BZ12" i="10" a="1"/>
  <c r="BZ12" i="10" s="1"/>
  <c r="BZ28" i="10" a="1"/>
  <c r="BZ28" i="10" s="1"/>
  <c r="CC20" i="10" a="1"/>
  <c r="CC20" i="10" s="1"/>
  <c r="CI6" i="10" a="1"/>
  <c r="CI6" i="10" s="1"/>
  <c r="CE7" i="10" a="1"/>
  <c r="CE7" i="10" s="1"/>
  <c r="CY7" i="10" a="1"/>
  <c r="CY7" i="10" s="1"/>
  <c r="CX8" i="10" a="1"/>
  <c r="CX8" i="10" s="1"/>
  <c r="CU9" i="10" a="1"/>
  <c r="CU9" i="10" s="1"/>
  <c r="CP10" i="10" a="1"/>
  <c r="CP10" i="10" s="1"/>
  <c r="CI11" i="10" a="1"/>
  <c r="CI11" i="10" s="1"/>
  <c r="CY11" i="10" a="1"/>
  <c r="CY11" i="10" s="1"/>
  <c r="CQ12" i="10" a="1"/>
  <c r="CQ12" i="10" s="1"/>
  <c r="CG13" i="10" a="1"/>
  <c r="CG13" i="10" s="1"/>
  <c r="CP13" i="10" a="1"/>
  <c r="CP13" i="10" s="1"/>
  <c r="CW13" i="10" a="1"/>
  <c r="CW13" i="10" s="1"/>
  <c r="CG14" i="10" a="1"/>
  <c r="CG14" i="10" s="1"/>
  <c r="CO14" i="10" a="1"/>
  <c r="CO14" i="10" s="1"/>
  <c r="CW14" i="10" a="1"/>
  <c r="CW14" i="10" s="1"/>
  <c r="CG15" i="10" a="1"/>
  <c r="CG15" i="10" s="1"/>
  <c r="CO15" i="10" a="1"/>
  <c r="CO15" i="10" s="1"/>
  <c r="CW15" i="10" a="1"/>
  <c r="CW15" i="10" s="1"/>
  <c r="CF16" i="10" a="1"/>
  <c r="CF16" i="10" s="1"/>
  <c r="CN16" i="10" a="1"/>
  <c r="CN16" i="10" s="1"/>
  <c r="CV16" i="10" a="1"/>
  <c r="CV16" i="10" s="1"/>
  <c r="CE17" i="10" a="1"/>
  <c r="CE17" i="10" s="1"/>
  <c r="CL17" i="10" a="1"/>
  <c r="CL17" i="10" s="1"/>
  <c r="CT17" i="10" a="1"/>
  <c r="CT17" i="10" s="1"/>
  <c r="DB17" i="10" a="1"/>
  <c r="DB17" i="10" s="1"/>
  <c r="CI18" i="10" a="1"/>
  <c r="CI18" i="10" s="1"/>
  <c r="CF19" i="10" a="1"/>
  <c r="CF19" i="10" s="1"/>
  <c r="CT19" i="10" a="1"/>
  <c r="CT19" i="10" s="1"/>
  <c r="DA19" i="10" a="1"/>
  <c r="DA19" i="10" s="1"/>
  <c r="CK20" i="10" a="1"/>
  <c r="CK20" i="10" s="1"/>
  <c r="CR20" i="10" a="1"/>
  <c r="CR20" i="10" s="1"/>
  <c r="CY20" i="10" a="1"/>
  <c r="CY20" i="10" s="1"/>
  <c r="CH21" i="10" a="1"/>
  <c r="CH21" i="10" s="1"/>
  <c r="CO21" i="10" a="1"/>
  <c r="CO21" i="10" s="1"/>
  <c r="CV21" i="10" a="1"/>
  <c r="CV21" i="10" s="1"/>
  <c r="DB21" i="10" a="1"/>
  <c r="DB21" i="10" s="1"/>
  <c r="CJ22" i="10" a="1"/>
  <c r="CJ22" i="10" s="1"/>
  <c r="CQ22" i="10" a="1"/>
  <c r="CQ22" i="10" s="1"/>
  <c r="CV22" i="10" a="1"/>
  <c r="CV22" i="10" s="1"/>
  <c r="CF23" i="10" a="1"/>
  <c r="CF23" i="10" s="1"/>
  <c r="CM23" i="10" a="1"/>
  <c r="CM23" i="10" s="1"/>
  <c r="CS23" i="10" a="1"/>
  <c r="CS23" i="10" s="1"/>
  <c r="CH24" i="10" a="1"/>
  <c r="CH24" i="10" s="1"/>
  <c r="CN24" i="10" a="1"/>
  <c r="CN24" i="10" s="1"/>
  <c r="CT24" i="10" a="1"/>
  <c r="CT24" i="10" s="1"/>
  <c r="DA24" i="10" a="1"/>
  <c r="DA24" i="10" s="1"/>
  <c r="CK25" i="10" a="1"/>
  <c r="CK25" i="10" s="1"/>
  <c r="CR25" i="10" a="1"/>
  <c r="CR25" i="10" s="1"/>
  <c r="CY25" i="10" a="1"/>
  <c r="CY25" i="10" s="1"/>
  <c r="CG26" i="10" a="1"/>
  <c r="CG26" i="10" s="1"/>
  <c r="CL26" i="10" a="1"/>
  <c r="CL26" i="10" s="1"/>
  <c r="CS26" i="10" a="1"/>
  <c r="CS26" i="10" s="1"/>
  <c r="CZ26" i="10" a="1"/>
  <c r="CZ26" i="10" s="1"/>
  <c r="CI27" i="10" a="1"/>
  <c r="CI27" i="10" s="1"/>
  <c r="CP27" i="10" a="1"/>
  <c r="CP27" i="10" s="1"/>
  <c r="CX27" i="10" a="1"/>
  <c r="CX27" i="10" s="1"/>
  <c r="CH28" i="10" a="1"/>
  <c r="CH28" i="10" s="1"/>
  <c r="CO28" i="10" a="1"/>
  <c r="CO28" i="10" s="1"/>
  <c r="CW28" i="10" a="1"/>
  <c r="CW28" i="10" s="1"/>
  <c r="CG29" i="10" a="1"/>
  <c r="CG29" i="10" s="1"/>
  <c r="CO29" i="10" a="1"/>
  <c r="CO29" i="10" s="1"/>
  <c r="CV29" i="10" a="1"/>
  <c r="CV29" i="10" s="1"/>
  <c r="CF30" i="10" a="1"/>
  <c r="CF30" i="10" s="1"/>
  <c r="CM30" i="10" a="1"/>
  <c r="CM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BB31" i="10" a="1"/>
  <c r="BB31" i="10" s="1"/>
  <c r="BK19" i="10" a="1"/>
  <c r="BK19" i="10" s="1"/>
  <c r="BL30" i="10" a="1"/>
  <c r="BL30" i="10" s="1"/>
  <c r="BT9" i="10" a="1"/>
  <c r="BT9" i="10" s="1"/>
  <c r="BU30" i="10" a="1"/>
  <c r="BU30" i="10" s="1"/>
  <c r="BZ14" i="10" a="1"/>
  <c r="BZ14" i="10" s="1"/>
  <c r="BZ30" i="10" a="1"/>
  <c r="BZ30" i="10" s="1"/>
  <c r="CC24" i="10" a="1"/>
  <c r="CC24" i="10" s="1"/>
  <c r="CJ6" i="10" a="1"/>
  <c r="CJ6" i="10" s="1"/>
  <c r="CH7" i="10" a="1"/>
  <c r="CH7" i="10" s="1"/>
  <c r="CE8" i="10" a="1"/>
  <c r="CE8" i="10" s="1"/>
  <c r="CY8" i="10" a="1"/>
  <c r="CY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H13" i="10" a="1"/>
  <c r="CH13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G16" i="10" a="1"/>
  <c r="CG16" i="10" s="1"/>
  <c r="CO16" i="10" a="1"/>
  <c r="CO16" i="10" s="1"/>
  <c r="CW16" i="10" a="1"/>
  <c r="CW16" i="10" s="1"/>
  <c r="CF17" i="10" a="1"/>
  <c r="CF17" i="10" s="1"/>
  <c r="CM17" i="10" a="1"/>
  <c r="CM17" i="10" s="1"/>
  <c r="CU17" i="10" a="1"/>
  <c r="CU17" i="10" s="1"/>
  <c r="CJ18" i="10" a="1"/>
  <c r="CJ18" i="10" s="1"/>
  <c r="CQ18" i="10" a="1"/>
  <c r="CQ18" i="10" s="1"/>
  <c r="CX18" i="10" a="1"/>
  <c r="CX18" i="10" s="1"/>
  <c r="CG19" i="10" a="1"/>
  <c r="CG19" i="10" s="1"/>
  <c r="CM19" i="10" a="1"/>
  <c r="CM19" i="10" s="1"/>
  <c r="CU19" i="10" a="1"/>
  <c r="CU19" i="10" s="1"/>
  <c r="DB19" i="10" a="1"/>
  <c r="DB19" i="10" s="1"/>
  <c r="CL20" i="10" a="1"/>
  <c r="CL20" i="10" s="1"/>
  <c r="CS20" i="10" a="1"/>
  <c r="CS20" i="10" s="1"/>
  <c r="CI21" i="10" a="1"/>
  <c r="CI21" i="10" s="1"/>
  <c r="CP21" i="10" a="1"/>
  <c r="CP21" i="10" s="1"/>
  <c r="CW21" i="10" a="1"/>
  <c r="CW21" i="10" s="1"/>
  <c r="CE22" i="10" a="1"/>
  <c r="CE22" i="10" s="1"/>
  <c r="CR22" i="10" a="1"/>
  <c r="CR22" i="10" s="1"/>
  <c r="CW22" i="10" a="1"/>
  <c r="CW22" i="10" s="1"/>
  <c r="CG23" i="10" a="1"/>
  <c r="CG23" i="10" s="1"/>
  <c r="CN23" i="10" a="1"/>
  <c r="CN23" i="10" s="1"/>
  <c r="CT23" i="10" a="1"/>
  <c r="CT23" i="10" s="1"/>
  <c r="DA23" i="10" a="1"/>
  <c r="DA23" i="10" s="1"/>
  <c r="CI24" i="10" a="1"/>
  <c r="CI24" i="10" s="1"/>
  <c r="CU24" i="10" a="1"/>
  <c r="CU24" i="10" s="1"/>
  <c r="DB24" i="10" a="1"/>
  <c r="DB24" i="10" s="1"/>
  <c r="CS25" i="10" a="1"/>
  <c r="CS25" i="10" s="1"/>
  <c r="CM26" i="10" a="1"/>
  <c r="CM26" i="10" s="1"/>
  <c r="CT26" i="10" a="1"/>
  <c r="CT26" i="10" s="1"/>
  <c r="CJ27" i="10" a="1"/>
  <c r="CJ27" i="10" s="1"/>
  <c r="CQ27" i="10" a="1"/>
  <c r="CQ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CG30" i="10" a="1"/>
  <c r="CG30" i="10" s="1"/>
  <c r="CN30" i="10" a="1"/>
  <c r="CN30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Q32" i="10" a="1"/>
  <c r="CQ32" i="10" s="1"/>
  <c r="CY32" i="10" a="1"/>
  <c r="CY32" i="10" s="1"/>
  <c r="CI33" i="10" a="1"/>
  <c r="CI33" i="10" s="1"/>
  <c r="CE25" i="10" a="1"/>
  <c r="CE25" i="10" s="1"/>
  <c r="CH26" i="10" a="1"/>
  <c r="CH26" i="10" s="1"/>
  <c r="CK27" i="10" a="1"/>
  <c r="CK27" i="10" s="1"/>
  <c r="CQ28" i="10" a="1"/>
  <c r="CQ28" i="10" s="1"/>
  <c r="CX29" i="10" a="1"/>
  <c r="CX29" i="10" s="1"/>
  <c r="CE31" i="10" a="1"/>
  <c r="CE31" i="10" s="1"/>
  <c r="CL32" i="10" a="1"/>
  <c r="CL32" i="10" s="1"/>
  <c r="CX32" i="10" a="1"/>
  <c r="CX32" i="10" s="1"/>
  <c r="CS33" i="10" a="1"/>
  <c r="CS33" i="10" s="1"/>
  <c r="DA33" i="10" a="1"/>
  <c r="DA33" i="10" s="1"/>
  <c r="CQ34" i="10" a="1"/>
  <c r="CQ34" i="10" s="1"/>
  <c r="CE35" i="10" a="1"/>
  <c r="CE35" i="10" s="1"/>
  <c r="CK35" i="10" a="1"/>
  <c r="CK35" i="10" s="1"/>
  <c r="CQ35" i="10" a="1"/>
  <c r="CQ35" i="10" s="1"/>
  <c r="CW35" i="10" a="1"/>
  <c r="CW35" i="10" s="1"/>
  <c r="CF36" i="10" a="1"/>
  <c r="CF36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DV8" i="10" a="1"/>
  <c r="DV8" i="10" s="1"/>
  <c r="DF9" i="10" a="1"/>
  <c r="DF9" i="10" s="1"/>
  <c r="DN9" i="10" a="1"/>
  <c r="DN9" i="10" s="1"/>
  <c r="DV9" i="10" a="1"/>
  <c r="DV9" i="10" s="1"/>
  <c r="DF10" i="10" a="1"/>
  <c r="DF10" i="10" s="1"/>
  <c r="DN10" i="10" a="1"/>
  <c r="DN10" i="10" s="1"/>
  <c r="DV10" i="10" a="1"/>
  <c r="DV10" i="10" s="1"/>
  <c r="DE11" i="10" a="1"/>
  <c r="DE11" i="10" s="1"/>
  <c r="DL11" i="10" a="1"/>
  <c r="DL11" i="10" s="1"/>
  <c r="DT11" i="10" a="1"/>
  <c r="DT11" i="10" s="1"/>
  <c r="DD12" i="10" a="1"/>
  <c r="DD12" i="10" s="1"/>
  <c r="DL12" i="10" a="1"/>
  <c r="DL12" i="10" s="1"/>
  <c r="DT12" i="10" a="1"/>
  <c r="DT12" i="10" s="1"/>
  <c r="DD13" i="10" a="1"/>
  <c r="DD13" i="10" s="1"/>
  <c r="DS13" i="10" a="1"/>
  <c r="DS13" i="10" s="1"/>
  <c r="EA13" i="10" a="1"/>
  <c r="EA13" i="10" s="1"/>
  <c r="DK14" i="10" a="1"/>
  <c r="DK14" i="10" s="1"/>
  <c r="DS14" i="10" a="1"/>
  <c r="DS14" i="10" s="1"/>
  <c r="DY14" i="10" a="1"/>
  <c r="DY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F17" i="10" a="1"/>
  <c r="DF17" i="10" s="1"/>
  <c r="DN17" i="10" a="1"/>
  <c r="DN17" i="10" s="1"/>
  <c r="DU17" i="10" a="1"/>
  <c r="DU17" i="10" s="1"/>
  <c r="DE18" i="10" a="1"/>
  <c r="DE18" i="10" s="1"/>
  <c r="DM18" i="10" a="1"/>
  <c r="DM18" i="10" s="1"/>
  <c r="DU18" i="10" a="1"/>
  <c r="DU18" i="10" s="1"/>
  <c r="DE19" i="10" a="1"/>
  <c r="DE19" i="10" s="1"/>
  <c r="DM19" i="10" a="1"/>
  <c r="DM19" i="10" s="1"/>
  <c r="DU19" i="10" a="1"/>
  <c r="DU19" i="10" s="1"/>
  <c r="DE20" i="10" a="1"/>
  <c r="DE20" i="10" s="1"/>
  <c r="DM20" i="10" a="1"/>
  <c r="DM20" i="10" s="1"/>
  <c r="DU20" i="10" a="1"/>
  <c r="DU20" i="10" s="1"/>
  <c r="DE21" i="10" a="1"/>
  <c r="DE21" i="10" s="1"/>
  <c r="DK21" i="10" a="1"/>
  <c r="DK21" i="10" s="1"/>
  <c r="CF25" i="10" a="1"/>
  <c r="CF25" i="10" s="1"/>
  <c r="CI26" i="10" a="1"/>
  <c r="CI26" i="10" s="1"/>
  <c r="CL27" i="10" a="1"/>
  <c r="CL27" i="10" s="1"/>
  <c r="CR28" i="10" a="1"/>
  <c r="CR28" i="10" s="1"/>
  <c r="CY29" i="10" a="1"/>
  <c r="CY29" i="10" s="1"/>
  <c r="CF31" i="10" a="1"/>
  <c r="CF31" i="10" s="1"/>
  <c r="CM32" i="10" a="1"/>
  <c r="CM32" i="10" s="1"/>
  <c r="CZ32" i="10" a="1"/>
  <c r="CZ32" i="10" s="1"/>
  <c r="CM33" i="10" a="1"/>
  <c r="CM33" i="10" s="1"/>
  <c r="CT33" i="10" a="1"/>
  <c r="CT33" i="10" s="1"/>
  <c r="DB33" i="10" a="1"/>
  <c r="DB33" i="10" s="1"/>
  <c r="CK34" i="10" a="1"/>
  <c r="CK34" i="10" s="1"/>
  <c r="CR34" i="10" a="1"/>
  <c r="CR34" i="10" s="1"/>
  <c r="CW34" i="10" a="1"/>
  <c r="CW34" i="10" s="1"/>
  <c r="CF35" i="10" a="1"/>
  <c r="CF35" i="10" s="1"/>
  <c r="CL35" i="10" a="1"/>
  <c r="CL35" i="10" s="1"/>
  <c r="CR35" i="10" a="1"/>
  <c r="CR35" i="10" s="1"/>
  <c r="CX35" i="10" a="1"/>
  <c r="CX35" i="10" s="1"/>
  <c r="CG36" i="10" a="1"/>
  <c r="CG36" i="10" s="1"/>
  <c r="CN36" i="10" a="1"/>
  <c r="CN36" i="10" s="1"/>
  <c r="CS36" i="10" a="1"/>
  <c r="CS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F11" i="10" a="1"/>
  <c r="DF11" i="10" s="1"/>
  <c r="DM11" i="10" a="1"/>
  <c r="DM11" i="10" s="1"/>
  <c r="DU11" i="10" a="1"/>
  <c r="DU11" i="10" s="1"/>
  <c r="DE12" i="10" a="1"/>
  <c r="DE12" i="10" s="1"/>
  <c r="DM12" i="10" a="1"/>
  <c r="DM12" i="10" s="1"/>
  <c r="DU12" i="10" a="1"/>
  <c r="DU12" i="10" s="1"/>
  <c r="DE13" i="10" a="1"/>
  <c r="DE13" i="10" s="1"/>
  <c r="DL13" i="10" a="1"/>
  <c r="DL13" i="10" s="1"/>
  <c r="DT13" i="10" a="1"/>
  <c r="DT13" i="10" s="1"/>
  <c r="DD14" i="10" a="1"/>
  <c r="DD14" i="10" s="1"/>
  <c r="DL14" i="10" a="1"/>
  <c r="DL14" i="10" s="1"/>
  <c r="DZ14" i="10" a="1"/>
  <c r="DZ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DV17" i="10" a="1"/>
  <c r="DV17" i="10" s="1"/>
  <c r="DF18" i="10" a="1"/>
  <c r="DF18" i="10" s="1"/>
  <c r="DN18" i="10" a="1"/>
  <c r="DN18" i="10" s="1"/>
  <c r="DV18" i="10" a="1"/>
  <c r="DV18" i="10" s="1"/>
  <c r="DF19" i="10" a="1"/>
  <c r="DF19" i="10" s="1"/>
  <c r="DN19" i="10" a="1"/>
  <c r="DN19" i="10" s="1"/>
  <c r="DV19" i="10" a="1"/>
  <c r="DV19" i="10" s="1"/>
  <c r="DF20" i="10" a="1"/>
  <c r="DF20" i="10" s="1"/>
  <c r="DN20" i="10" a="1"/>
  <c r="DN20" i="10" s="1"/>
  <c r="DV20" i="10" a="1"/>
  <c r="DV20" i="10" s="1"/>
  <c r="DF21" i="10" a="1"/>
  <c r="DF21" i="10" s="1"/>
  <c r="CL25" i="10" a="1"/>
  <c r="CL25" i="10" s="1"/>
  <c r="CN26" i="10" a="1"/>
  <c r="CN26" i="10" s="1"/>
  <c r="CR27" i="10" a="1"/>
  <c r="CR27" i="10" s="1"/>
  <c r="CY28" i="10" a="1"/>
  <c r="CY28" i="10" s="1"/>
  <c r="CH30" i="10" a="1"/>
  <c r="CH30" i="10" s="1"/>
  <c r="CM31" i="10" a="1"/>
  <c r="CM31" i="10" s="1"/>
  <c r="CP32" i="10" a="1"/>
  <c r="CP32" i="10" s="1"/>
  <c r="DA32" i="10" a="1"/>
  <c r="DA32" i="10" s="1"/>
  <c r="CN33" i="10" a="1"/>
  <c r="CN33" i="10" s="1"/>
  <c r="CU33" i="10" a="1"/>
  <c r="CU33" i="10" s="1"/>
  <c r="CE34" i="10" a="1"/>
  <c r="CE34" i="10" s="1"/>
  <c r="CL34" i="10" a="1"/>
  <c r="CL34" i="10" s="1"/>
  <c r="CG35" i="10" a="1"/>
  <c r="CG35" i="10" s="1"/>
  <c r="CY35" i="10" a="1"/>
  <c r="CY35" i="10" s="1"/>
  <c r="CT36" i="10" a="1"/>
  <c r="CT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N11" i="10" a="1"/>
  <c r="DN11" i="10" s="1"/>
  <c r="DV11" i="10" a="1"/>
  <c r="DV11" i="10" s="1"/>
  <c r="DF12" i="10" a="1"/>
  <c r="DF12" i="10" s="1"/>
  <c r="DN12" i="10" a="1"/>
  <c r="DN12" i="10" s="1"/>
  <c r="DV12" i="10" a="1"/>
  <c r="DV12" i="10" s="1"/>
  <c r="DF13" i="10" a="1"/>
  <c r="DF13" i="10" s="1"/>
  <c r="DM13" i="10" a="1"/>
  <c r="DM13" i="10" s="1"/>
  <c r="DU13" i="10" a="1"/>
  <c r="DU13" i="10" s="1"/>
  <c r="DE14" i="10" a="1"/>
  <c r="DE14" i="10" s="1"/>
  <c r="DM14" i="10" a="1"/>
  <c r="DM14" i="10" s="1"/>
  <c r="DT14" i="10" a="1"/>
  <c r="DT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M21" i="10" a="1"/>
  <c r="DM21" i="10" s="1"/>
  <c r="CM25" i="10" a="1"/>
  <c r="CM25" i="10" s="1"/>
  <c r="CO26" i="10" a="1"/>
  <c r="CO26" i="10" s="1"/>
  <c r="CS27" i="10" a="1"/>
  <c r="CS27" i="10" s="1"/>
  <c r="CZ28" i="10" a="1"/>
  <c r="CZ28" i="10" s="1"/>
  <c r="CI30" i="10" a="1"/>
  <c r="CI30" i="10" s="1"/>
  <c r="CN31" i="10" a="1"/>
  <c r="CN31" i="10" s="1"/>
  <c r="CF33" i="10" a="1"/>
  <c r="CF33" i="10" s="1"/>
  <c r="CV33" i="10" a="1"/>
  <c r="CV33" i="10" s="1"/>
  <c r="CF34" i="10" a="1"/>
  <c r="CF34" i="10" s="1"/>
  <c r="CM34" i="10" a="1"/>
  <c r="CM34" i="10" s="1"/>
  <c r="CS34" i="10" a="1"/>
  <c r="CS34" i="10" s="1"/>
  <c r="CX34" i="10" a="1"/>
  <c r="CX34" i="10" s="1"/>
  <c r="CH35" i="10" a="1"/>
  <c r="CH35" i="10" s="1"/>
  <c r="CM35" i="10" a="1"/>
  <c r="CM35" i="10" s="1"/>
  <c r="CS35" i="10" a="1"/>
  <c r="CS35" i="10" s="1"/>
  <c r="CZ35" i="10" a="1"/>
  <c r="CZ35" i="10" s="1"/>
  <c r="CH36" i="10" a="1"/>
  <c r="CH36" i="10" s="1"/>
  <c r="CO36" i="10" a="1"/>
  <c r="CO36" i="10" s="1"/>
  <c r="CU36" i="10" a="1"/>
  <c r="CU36" i="10" s="1"/>
  <c r="DB36" i="10" a="1"/>
  <c r="DB36" i="10" s="1"/>
  <c r="CM5" i="10" a="1"/>
  <c r="CM5" i="10" s="1"/>
  <c r="CU5" i="10" a="1"/>
  <c r="CU5" i="10" s="1"/>
  <c r="CE5" i="10" a="1"/>
  <c r="CE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N13" i="10" a="1"/>
  <c r="DN13" i="10" s="1"/>
  <c r="DV13" i="10" a="1"/>
  <c r="DV13" i="10" s="1"/>
  <c r="DF14" i="10" a="1"/>
  <c r="DF14" i="10" s="1"/>
  <c r="DN14" i="10" a="1"/>
  <c r="DN14" i="10" s="1"/>
  <c r="DU14" i="10" a="1"/>
  <c r="DU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CU26" i="10" a="1"/>
  <c r="CU26" i="10" s="1"/>
  <c r="CZ27" i="10" a="1"/>
  <c r="CZ27" i="10" s="1"/>
  <c r="CI29" i="10" a="1"/>
  <c r="CI29" i="10" s="1"/>
  <c r="CO30" i="10" a="1"/>
  <c r="CO30" i="10" s="1"/>
  <c r="CT31" i="10" a="1"/>
  <c r="CT31" i="10" s="1"/>
  <c r="CR32" i="10" a="1"/>
  <c r="CR32" i="10" s="1"/>
  <c r="CG33" i="10" a="1"/>
  <c r="CG33" i="10" s="1"/>
  <c r="CO33" i="10" a="1"/>
  <c r="CO33" i="10" s="1"/>
  <c r="CW33" i="10" a="1"/>
  <c r="CW33" i="10" s="1"/>
  <c r="CG34" i="10" a="1"/>
  <c r="CG34" i="10" s="1"/>
  <c r="CN34" i="10" a="1"/>
  <c r="CN34" i="10" s="1"/>
  <c r="CT34" i="10" a="1"/>
  <c r="CT34" i="10" s="1"/>
  <c r="CY34" i="10" a="1"/>
  <c r="CY34" i="10" s="1"/>
  <c r="CN35" i="10" a="1"/>
  <c r="CN35" i="10" s="1"/>
  <c r="CI36" i="10" a="1"/>
  <c r="CI36" i="10" s="1"/>
  <c r="CP36" i="10" a="1"/>
  <c r="CP36" i="10" s="1"/>
  <c r="CV36" i="10" a="1"/>
  <c r="CV36" i="10" s="1"/>
  <c r="CF5" i="10" a="1"/>
  <c r="CF5" i="10" s="1"/>
  <c r="CN5" i="10" a="1"/>
  <c r="CN5" i="10" s="1"/>
  <c r="CV5" i="10" a="1"/>
  <c r="CV5" i="10" s="1"/>
  <c r="DD6" i="10" a="1"/>
  <c r="DD6" i="10" s="1"/>
  <c r="DL6" i="10" a="1"/>
  <c r="DL6" i="10" s="1"/>
  <c r="DT6" i="10" a="1"/>
  <c r="DT6" i="10" s="1"/>
  <c r="DD7" i="10" a="1"/>
  <c r="DD7" i="10" s="1"/>
  <c r="DL7" i="10" a="1"/>
  <c r="DL7" i="10" s="1"/>
  <c r="DT7" i="10" a="1"/>
  <c r="DT7" i="10" s="1"/>
  <c r="DD8" i="10" a="1"/>
  <c r="DD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DV14" i="10" a="1"/>
  <c r="DV14" i="10" s="1"/>
  <c r="DD15" i="10" a="1"/>
  <c r="DD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H21" i="10" a="1"/>
  <c r="DH21" i="10" s="1"/>
  <c r="DV21" i="10" a="1"/>
  <c r="DV21" i="10" s="1"/>
  <c r="DD22" i="10" a="1"/>
  <c r="DD22" i="10" s="1"/>
  <c r="DL22" i="10" a="1"/>
  <c r="DL22" i="10" s="1"/>
  <c r="DT22" i="10" a="1"/>
  <c r="DT22" i="10" s="1"/>
  <c r="DD23" i="10" a="1"/>
  <c r="DD23" i="10" s="1"/>
  <c r="DL23" i="10" a="1"/>
  <c r="DL23" i="10" s="1"/>
  <c r="DT23" i="10" a="1"/>
  <c r="DT23" i="10" s="1"/>
  <c r="EA23" i="10" a="1"/>
  <c r="EA23" i="10" s="1"/>
  <c r="DK24" i="10" a="1"/>
  <c r="DK24" i="10" s="1"/>
  <c r="DQ24" i="10" a="1"/>
  <c r="DQ24" i="10" s="1"/>
  <c r="DY24" i="10" a="1"/>
  <c r="DY24" i="10" s="1"/>
  <c r="DH25" i="10" a="1"/>
  <c r="DH25" i="10" s="1"/>
  <c r="CT25" i="10" a="1"/>
  <c r="CT25" i="10" s="1"/>
  <c r="CV26" i="10" a="1"/>
  <c r="CV26" i="10" s="1"/>
  <c r="DA27" i="10" a="1"/>
  <c r="DA27" i="10" s="1"/>
  <c r="CJ29" i="10" a="1"/>
  <c r="CJ29" i="10" s="1"/>
  <c r="CU31" i="10" a="1"/>
  <c r="CU31" i="10" s="1"/>
  <c r="CS32" i="10" a="1"/>
  <c r="CS32" i="10" s="1"/>
  <c r="CH33" i="10" a="1"/>
  <c r="CH33" i="10" s="1"/>
  <c r="CP33" i="10" a="1"/>
  <c r="CP33" i="10" s="1"/>
  <c r="CX33" i="10" a="1"/>
  <c r="CX33" i="10" s="1"/>
  <c r="CH34" i="10" a="1"/>
  <c r="CH34" i="10" s="1"/>
  <c r="CZ34" i="10" a="1"/>
  <c r="CZ34" i="10" s="1"/>
  <c r="CI35" i="10" a="1"/>
  <c r="CI35" i="10" s="1"/>
  <c r="CT35" i="10" a="1"/>
  <c r="CT35" i="10" s="1"/>
  <c r="DA35" i="10" a="1"/>
  <c r="DA35" i="10" s="1"/>
  <c r="CJ36" i="10" a="1"/>
  <c r="CJ36" i="10" s="1"/>
  <c r="CW36" i="10" a="1"/>
  <c r="CW36" i="10" s="1"/>
  <c r="CG5" i="10" a="1"/>
  <c r="CG5" i="10" s="1"/>
  <c r="CO5" i="10" a="1"/>
  <c r="CO5" i="10" s="1"/>
  <c r="CW5" i="10" a="1"/>
  <c r="CW5" i="10" s="1"/>
  <c r="DE6" i="10" a="1"/>
  <c r="DE6" i="10" s="1"/>
  <c r="DM6" i="10" a="1"/>
  <c r="DM6" i="10" s="1"/>
  <c r="DU6" i="10" a="1"/>
  <c r="DU6" i="10" s="1"/>
  <c r="DE7" i="10" a="1"/>
  <c r="DE7" i="10" s="1"/>
  <c r="DM7" i="10" a="1"/>
  <c r="DM7" i="10" s="1"/>
  <c r="DU7" i="10" a="1"/>
  <c r="DU7" i="10" s="1"/>
  <c r="DE8" i="10" a="1"/>
  <c r="DE8" i="10" s="1"/>
  <c r="DL8" i="10" a="1"/>
  <c r="DL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DE15" i="10" a="1"/>
  <c r="DE15" i="10" s="1"/>
  <c r="DL15" i="10" a="1"/>
  <c r="DL15" i="10" s="1"/>
  <c r="DT15" i="10" a="1"/>
  <c r="DT15" i="10" s="1"/>
  <c r="DD16" i="10" a="1"/>
  <c r="DD16" i="10" s="1"/>
  <c r="DL16" i="10" a="1"/>
  <c r="DL16" i="10" s="1"/>
  <c r="DT16" i="10" a="1"/>
  <c r="DT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O21" i="10" a="1"/>
  <c r="DO21" i="10" s="1"/>
  <c r="CZ25" i="10" a="1"/>
  <c r="CZ25" i="10" s="1"/>
  <c r="DA26" i="10" a="1"/>
  <c r="DA26" i="10" s="1"/>
  <c r="CJ28" i="10" a="1"/>
  <c r="CJ28" i="10" s="1"/>
  <c r="CQ29" i="10" a="1"/>
  <c r="CQ29" i="10" s="1"/>
  <c r="CV30" i="10" a="1"/>
  <c r="CV30" i="10" s="1"/>
  <c r="DB31" i="10" a="1"/>
  <c r="DB31" i="10" s="1"/>
  <c r="CV32" i="10" a="1"/>
  <c r="CV32" i="10" s="1"/>
  <c r="CJ33" i="10" a="1"/>
  <c r="CJ33" i="10" s="1"/>
  <c r="CQ33" i="10" a="1"/>
  <c r="CQ33" i="10" s="1"/>
  <c r="CY33" i="10" a="1"/>
  <c r="CY33" i="10" s="1"/>
  <c r="CI34" i="10" a="1"/>
  <c r="CI34" i="10" s="1"/>
  <c r="CO34" i="10" a="1"/>
  <c r="CO34" i="10" s="1"/>
  <c r="CU34" i="10" a="1"/>
  <c r="CU34" i="10" s="1"/>
  <c r="DA34" i="10" a="1"/>
  <c r="DA34" i="10" s="1"/>
  <c r="CJ35" i="10" a="1"/>
  <c r="CJ35" i="10" s="1"/>
  <c r="CO35" i="10" a="1"/>
  <c r="CO35" i="10" s="1"/>
  <c r="CU35" i="10" a="1"/>
  <c r="CU35" i="10" s="1"/>
  <c r="DB35" i="10" a="1"/>
  <c r="DB35" i="10" s="1"/>
  <c r="CK36" i="10" a="1"/>
  <c r="CK36" i="10" s="1"/>
  <c r="CQ36" i="10" a="1"/>
  <c r="CQ36" i="10" s="1"/>
  <c r="CX36" i="10" a="1"/>
  <c r="CX36" i="10" s="1"/>
  <c r="CH5" i="10" a="1"/>
  <c r="CH5" i="10" s="1"/>
  <c r="CP5" i="10" a="1"/>
  <c r="CP5" i="10" s="1"/>
  <c r="CX5" i="10" a="1"/>
  <c r="CX5" i="10" s="1"/>
  <c r="DF6" i="10" a="1"/>
  <c r="DF6" i="10" s="1"/>
  <c r="DN6" i="10" a="1"/>
  <c r="DN6" i="10" s="1"/>
  <c r="DV6" i="10" a="1"/>
  <c r="DV6" i="10" s="1"/>
  <c r="DF7" i="10" a="1"/>
  <c r="DF7" i="10" s="1"/>
  <c r="DN7" i="10" a="1"/>
  <c r="DN7" i="10" s="1"/>
  <c r="DV7" i="10" a="1"/>
  <c r="DV7" i="10" s="1"/>
  <c r="DF8" i="10" a="1"/>
  <c r="DF8" i="10" s="1"/>
  <c r="DM8" i="10" a="1"/>
  <c r="DM8" i="10" s="1"/>
  <c r="DT8" i="10" a="1"/>
  <c r="DT8" i="10" s="1"/>
  <c r="DD9" i="10" a="1"/>
  <c r="DD9" i="10" s="1"/>
  <c r="DL9" i="10" a="1"/>
  <c r="DL9" i="10" s="1"/>
  <c r="DT9" i="10" a="1"/>
  <c r="DT9" i="10" s="1"/>
  <c r="DD10" i="10" a="1"/>
  <c r="DD10" i="10" s="1"/>
  <c r="DL10" i="10" a="1"/>
  <c r="DL10" i="10" s="1"/>
  <c r="DT10" i="10" a="1"/>
  <c r="DT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F15" i="10" a="1"/>
  <c r="DF15" i="10" s="1"/>
  <c r="DM15" i="10" a="1"/>
  <c r="DM15" i="10" s="1"/>
  <c r="DU15" i="10" a="1"/>
  <c r="DU15" i="10" s="1"/>
  <c r="DE16" i="10" a="1"/>
  <c r="DE16" i="10" s="1"/>
  <c r="DM16" i="10" a="1"/>
  <c r="DM16" i="10" s="1"/>
  <c r="DU16" i="10" a="1"/>
  <c r="DU16" i="10" s="1"/>
  <c r="DD17" i="10" a="1"/>
  <c r="DD17" i="10" s="1"/>
  <c r="DL17" i="10" a="1"/>
  <c r="DL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DS20" i="10" a="1"/>
  <c r="DS20" i="10" s="1"/>
  <c r="EA20" i="10" a="1"/>
  <c r="EA20" i="10" s="1"/>
  <c r="DA25" i="10" a="1"/>
  <c r="DA25" i="10" s="1"/>
  <c r="DB26" i="10" a="1"/>
  <c r="DB26" i="10" s="1"/>
  <c r="CK28" i="10" a="1"/>
  <c r="CK28" i="10" s="1"/>
  <c r="CR29" i="10" a="1"/>
  <c r="CR29" i="10" s="1"/>
  <c r="CE32" i="10" a="1"/>
  <c r="CE32" i="10" s="1"/>
  <c r="CW32" i="10" a="1"/>
  <c r="CW32" i="10" s="1"/>
  <c r="CK33" i="10" a="1"/>
  <c r="CK33" i="10" s="1"/>
  <c r="CR33" i="10" a="1"/>
  <c r="CR33" i="10" s="1"/>
  <c r="CZ33" i="10" a="1"/>
  <c r="CZ33" i="10" s="1"/>
  <c r="CJ34" i="10" a="1"/>
  <c r="CJ34" i="10" s="1"/>
  <c r="CP34" i="10" a="1"/>
  <c r="CP34" i="10" s="1"/>
  <c r="CV34" i="10" a="1"/>
  <c r="CV34" i="10" s="1"/>
  <c r="DB34" i="10" a="1"/>
  <c r="DB34" i="10" s="1"/>
  <c r="CP35" i="10" a="1"/>
  <c r="CP35" i="10" s="1"/>
  <c r="CV35" i="10" a="1"/>
  <c r="CV35" i="10" s="1"/>
  <c r="CE36" i="10" a="1"/>
  <c r="CE36" i="10" s="1"/>
  <c r="CL36" i="10" a="1"/>
  <c r="CL36" i="10" s="1"/>
  <c r="CR36" i="10" a="1"/>
  <c r="CR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N8" i="10" a="1"/>
  <c r="DN8" i="10" s="1"/>
  <c r="DU8" i="10" a="1"/>
  <c r="DU8" i="10" s="1"/>
  <c r="DE9" i="10" a="1"/>
  <c r="DE9" i="10" s="1"/>
  <c r="DM9" i="10" a="1"/>
  <c r="DM9" i="10" s="1"/>
  <c r="DU9" i="10" a="1"/>
  <c r="DU9" i="10" s="1"/>
  <c r="DE10" i="10" a="1"/>
  <c r="DE10" i="10" s="1"/>
  <c r="DM10" i="10" a="1"/>
  <c r="DM10" i="10" s="1"/>
  <c r="DU10" i="10" a="1"/>
  <c r="DU10" i="10" s="1"/>
  <c r="DD11" i="10" a="1"/>
  <c r="DD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X14" i="10" a="1"/>
  <c r="DX14" i="10" s="1"/>
  <c r="DG15" i="10" a="1"/>
  <c r="DG15" i="10" s="1"/>
  <c r="DN15" i="10" a="1"/>
  <c r="DN15" i="10" s="1"/>
  <c r="DV15" i="10" a="1"/>
  <c r="DV15" i="10" s="1"/>
  <c r="DF16" i="10" a="1"/>
  <c r="DF16" i="10" s="1"/>
  <c r="DN16" i="10" a="1"/>
  <c r="DN16" i="10" s="1"/>
  <c r="DV16" i="10" a="1"/>
  <c r="DV16" i="10" s="1"/>
  <c r="DE17" i="10" a="1"/>
  <c r="DE17" i="10" s="1"/>
  <c r="DM17" i="10" a="1"/>
  <c r="DM17" i="10" s="1"/>
  <c r="DT17" i="10" a="1"/>
  <c r="DT17" i="10" s="1"/>
  <c r="DD18" i="10" a="1"/>
  <c r="DD18" i="10" s="1"/>
  <c r="DL18" i="10" a="1"/>
  <c r="DL18" i="10" s="1"/>
  <c r="DT18" i="10" a="1"/>
  <c r="DT18" i="10" s="1"/>
  <c r="DD19" i="10" a="1"/>
  <c r="DD19" i="10" s="1"/>
  <c r="DL19" i="10" a="1"/>
  <c r="DL19" i="10" s="1"/>
  <c r="DT19" i="10" a="1"/>
  <c r="DT19" i="10" s="1"/>
  <c r="DD20" i="10" a="1"/>
  <c r="DD20" i="10" s="1"/>
  <c r="DL20" i="10" a="1"/>
  <c r="DL20" i="10" s="1"/>
  <c r="DT20" i="10" a="1"/>
  <c r="DT20" i="10" s="1"/>
  <c r="DD21" i="10" a="1"/>
  <c r="DD21" i="10" s="1"/>
  <c r="DJ21" i="10" a="1"/>
  <c r="DJ21" i="10" s="1"/>
  <c r="DQ21" i="10" a="1"/>
  <c r="DQ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F24" i="10" a="1"/>
  <c r="DF24" i="10" s="1"/>
  <c r="DN24" i="10" a="1"/>
  <c r="DN24" i="10" s="1"/>
  <c r="DT24" i="10" a="1"/>
  <c r="DT24" i="10" s="1"/>
  <c r="DD25" i="10" a="1"/>
  <c r="DD25" i="10" s="1"/>
  <c r="DK25" i="10" a="1"/>
  <c r="DK25" i="10" s="1"/>
  <c r="DR25" i="10" a="1"/>
  <c r="DR25" i="10" s="1"/>
  <c r="DP20" i="10" a="1"/>
  <c r="DP20" i="10" s="1"/>
  <c r="DS21" i="10" a="1"/>
  <c r="DS21" i="10" s="1"/>
  <c r="EA21" i="10" a="1"/>
  <c r="EA21" i="10" s="1"/>
  <c r="DN22" i="10" a="1"/>
  <c r="DN22" i="10" s="1"/>
  <c r="DY22" i="10" a="1"/>
  <c r="DY22" i="10" s="1"/>
  <c r="DK23" i="10" a="1"/>
  <c r="DK23" i="10" s="1"/>
  <c r="DV23" i="10" a="1"/>
  <c r="DV23" i="10" s="1"/>
  <c r="DH24" i="10" a="1"/>
  <c r="DH24" i="10" s="1"/>
  <c r="DP24" i="10" a="1"/>
  <c r="DP24" i="10" s="1"/>
  <c r="EA24" i="10" a="1"/>
  <c r="EA24" i="10" s="1"/>
  <c r="DM25" i="10" a="1"/>
  <c r="DM25" i="10" s="1"/>
  <c r="DU25" i="10" a="1"/>
  <c r="DU25" i="10" s="1"/>
  <c r="DE26" i="10" a="1"/>
  <c r="DE26" i="10" s="1"/>
  <c r="DM26" i="10" a="1"/>
  <c r="DM26" i="10" s="1"/>
  <c r="DS26" i="10" a="1"/>
  <c r="DS26" i="10" s="1"/>
  <c r="DZ26" i="10" a="1"/>
  <c r="DZ26" i="10" s="1"/>
  <c r="DH27" i="10" a="1"/>
  <c r="DH27" i="10" s="1"/>
  <c r="DO27" i="10" a="1"/>
  <c r="DO27" i="10" s="1"/>
  <c r="DW27" i="10" a="1"/>
  <c r="DW27" i="10" s="1"/>
  <c r="DE28" i="10" a="1"/>
  <c r="DE28" i="10" s="1"/>
  <c r="DL28" i="10" a="1"/>
  <c r="DL28" i="10" s="1"/>
  <c r="DS28" i="10" a="1"/>
  <c r="DS28" i="10" s="1"/>
  <c r="EA28" i="10" a="1"/>
  <c r="EA28" i="10" s="1"/>
  <c r="DK29" i="10" a="1"/>
  <c r="DK29" i="10" s="1"/>
  <c r="DR29" i="10" a="1"/>
  <c r="DR29" i="10" s="1"/>
  <c r="DZ29" i="10" a="1"/>
  <c r="DZ29" i="10" s="1"/>
  <c r="DI30" i="10" a="1"/>
  <c r="DI30" i="10" s="1"/>
  <c r="DP30" i="10" a="1"/>
  <c r="DP30" i="10" s="1"/>
  <c r="DV30" i="10" a="1"/>
  <c r="DV30" i="10" s="1"/>
  <c r="DE31" i="10" a="1"/>
  <c r="DE31" i="10" s="1"/>
  <c r="DL31" i="10" a="1"/>
  <c r="DL31" i="10" s="1"/>
  <c r="DS31" i="10" a="1"/>
  <c r="DS31" i="10" s="1"/>
  <c r="EA31" i="10" a="1"/>
  <c r="EA31" i="10" s="1"/>
  <c r="DK32" i="10" a="1"/>
  <c r="DK32" i="10" s="1"/>
  <c r="DR32" i="10" a="1"/>
  <c r="DR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C8" i="10" a="1"/>
  <c r="EC8" i="10" s="1"/>
  <c r="EJ8" i="10" a="1"/>
  <c r="EJ8" i="10" s="1"/>
  <c r="EY8" i="10" a="1"/>
  <c r="EY8" i="10" s="1"/>
  <c r="EI9" i="10" a="1"/>
  <c r="EI9" i="10" s="1"/>
  <c r="DX20" i="10" a="1"/>
  <c r="DX20" i="10" s="1"/>
  <c r="DT21" i="10" a="1"/>
  <c r="DT21" i="10" s="1"/>
  <c r="DE22" i="10" a="1"/>
  <c r="DE22" i="10" s="1"/>
  <c r="DP22" i="10" a="1"/>
  <c r="DP22" i="10" s="1"/>
  <c r="DZ22" i="10" a="1"/>
  <c r="DZ22" i="10" s="1"/>
  <c r="DM23" i="10" a="1"/>
  <c r="DM23" i="10" s="1"/>
  <c r="DW23" i="10" a="1"/>
  <c r="DW23" i="10" s="1"/>
  <c r="DI24" i="10" a="1"/>
  <c r="DI24" i="10" s="1"/>
  <c r="DR24" i="10" a="1"/>
  <c r="DR24" i="10" s="1"/>
  <c r="DE25" i="10" a="1"/>
  <c r="DE25" i="10" s="1"/>
  <c r="DN25" i="10" a="1"/>
  <c r="DN25" i="10" s="1"/>
  <c r="DV25" i="10" a="1"/>
  <c r="DV25" i="10" s="1"/>
  <c r="DF26" i="10" a="1"/>
  <c r="DF26" i="10" s="1"/>
  <c r="DN26" i="10" a="1"/>
  <c r="DN26" i="10" s="1"/>
  <c r="DT26" i="10" a="1"/>
  <c r="DT26" i="10" s="1"/>
  <c r="EA26" i="10" a="1"/>
  <c r="EA26" i="10" s="1"/>
  <c r="DI27" i="10" a="1"/>
  <c r="DI27" i="10" s="1"/>
  <c r="DP27" i="10" a="1"/>
  <c r="DP27" i="10" s="1"/>
  <c r="DF28" i="10" a="1"/>
  <c r="DF28" i="10" s="1"/>
  <c r="DM28" i="10" a="1"/>
  <c r="DM28" i="10" s="1"/>
  <c r="DT28" i="10" a="1"/>
  <c r="DT28" i="10" s="1"/>
  <c r="DD29" i="10" a="1"/>
  <c r="DD29" i="10" s="1"/>
  <c r="DL29" i="10" a="1"/>
  <c r="DL29" i="10" s="1"/>
  <c r="DS29" i="10" a="1"/>
  <c r="DS29" i="10" s="1"/>
  <c r="EA29" i="10" a="1"/>
  <c r="EA29" i="10" s="1"/>
  <c r="DJ30" i="10" a="1"/>
  <c r="DJ30" i="10" s="1"/>
  <c r="DF31" i="10" a="1"/>
  <c r="DF31" i="10" s="1"/>
  <c r="DM31" i="10" a="1"/>
  <c r="DM31" i="10" s="1"/>
  <c r="DT31" i="10" a="1"/>
  <c r="DT31" i="10" s="1"/>
  <c r="DD32" i="10" a="1"/>
  <c r="DD32" i="10" s="1"/>
  <c r="DL32" i="10" a="1"/>
  <c r="DL32" i="10" s="1"/>
  <c r="DS32" i="10" a="1"/>
  <c r="DS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C7" i="10" a="1"/>
  <c r="EC7" i="10" s="1"/>
  <c r="EK7" i="10" a="1"/>
  <c r="EK7" i="10" s="1"/>
  <c r="ES7" i="10" a="1"/>
  <c r="ES7" i="10" s="1"/>
  <c r="ED8" i="10" a="1"/>
  <c r="ED8" i="10" s="1"/>
  <c r="EK8" i="10" a="1"/>
  <c r="EK8" i="10" s="1"/>
  <c r="ER8" i="10" a="1"/>
  <c r="ER8" i="10" s="1"/>
  <c r="EC9" i="10" a="1"/>
  <c r="EC9" i="10" s="1"/>
  <c r="EJ9" i="10" a="1"/>
  <c r="EJ9" i="10" s="1"/>
  <c r="DG21" i="10" a="1"/>
  <c r="DG21" i="10" s="1"/>
  <c r="DU21" i="10" a="1"/>
  <c r="DU21" i="10" s="1"/>
  <c r="DF22" i="10" a="1"/>
  <c r="DF22" i="10" s="1"/>
  <c r="DQ22" i="10" a="1"/>
  <c r="DQ22" i="10" s="1"/>
  <c r="EA22" i="10" a="1"/>
  <c r="EA22" i="10" s="1"/>
  <c r="DN23" i="10" a="1"/>
  <c r="DN23" i="10" s="1"/>
  <c r="DX23" i="10" a="1"/>
  <c r="DX23" i="10" s="1"/>
  <c r="DJ24" i="10" a="1"/>
  <c r="DJ24" i="10" s="1"/>
  <c r="DS24" i="10" a="1"/>
  <c r="DS24" i="10" s="1"/>
  <c r="DF25" i="10" a="1"/>
  <c r="DF25" i="10" s="1"/>
  <c r="DO25" i="10" a="1"/>
  <c r="DO25" i="10" s="1"/>
  <c r="DW25" i="10" a="1"/>
  <c r="DW25" i="10" s="1"/>
  <c r="DG26" i="10" a="1"/>
  <c r="DG26" i="10" s="1"/>
  <c r="DU26" i="10" a="1"/>
  <c r="DU26" i="10" s="1"/>
  <c r="DD27" i="10" a="1"/>
  <c r="DD27" i="10" s="1"/>
  <c r="DJ27" i="10" a="1"/>
  <c r="DJ27" i="10" s="1"/>
  <c r="DQ27" i="10" a="1"/>
  <c r="DQ27" i="10" s="1"/>
  <c r="DX27" i="10" a="1"/>
  <c r="DX27" i="10" s="1"/>
  <c r="DG28" i="10" a="1"/>
  <c r="DG28" i="10" s="1"/>
  <c r="DN28" i="10" a="1"/>
  <c r="DN28" i="10" s="1"/>
  <c r="DU28" i="10" a="1"/>
  <c r="DU28" i="10" s="1"/>
  <c r="DE29" i="10" a="1"/>
  <c r="DE29" i="10" s="1"/>
  <c r="DM29" i="10" a="1"/>
  <c r="DM29" i="10" s="1"/>
  <c r="DT29" i="10" a="1"/>
  <c r="DT29" i="10" s="1"/>
  <c r="DD30" i="10" a="1"/>
  <c r="DD30" i="10" s="1"/>
  <c r="DK30" i="10" a="1"/>
  <c r="DK30" i="10" s="1"/>
  <c r="DQ30" i="10" a="1"/>
  <c r="DQ30" i="10" s="1"/>
  <c r="DW30" i="10" a="1"/>
  <c r="DW30" i="10" s="1"/>
  <c r="DG31" i="10" a="1"/>
  <c r="DG31" i="10" s="1"/>
  <c r="DN31" i="10" a="1"/>
  <c r="DN31" i="10" s="1"/>
  <c r="DU31" i="10" a="1"/>
  <c r="DU31" i="10" s="1"/>
  <c r="DE32" i="10" a="1"/>
  <c r="DE32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DD5" i="10" a="1"/>
  <c r="DD5" i="10" s="1"/>
  <c r="EJ5" i="10" a="1"/>
  <c r="EJ5" i="10" s="1"/>
  <c r="ER5" i="10" a="1"/>
  <c r="ER5" i="10" s="1"/>
  <c r="EC6" i="10" a="1"/>
  <c r="EC6" i="10" s="1"/>
  <c r="EK6" i="10" a="1"/>
  <c r="EK6" i="10" s="1"/>
  <c r="ES6" i="10" a="1"/>
  <c r="ES6" i="10" s="1"/>
  <c r="ED7" i="10" a="1"/>
  <c r="ED7" i="10" s="1"/>
  <c r="EL7" i="10" a="1"/>
  <c r="EL7" i="10" s="1"/>
  <c r="ET7" i="10" a="1"/>
  <c r="ET7" i="10" s="1"/>
  <c r="EE8" i="10" a="1"/>
  <c r="EE8" i="10" s="1"/>
  <c r="DI21" i="10" a="1"/>
  <c r="DI21" i="10" s="1"/>
  <c r="DH22" i="10" a="1"/>
  <c r="DH22" i="10" s="1"/>
  <c r="DR22" i="10" a="1"/>
  <c r="DR22" i="10" s="1"/>
  <c r="DE23" i="10" a="1"/>
  <c r="DE23" i="10" s="1"/>
  <c r="DP23" i="10" a="1"/>
  <c r="DP23" i="10" s="1"/>
  <c r="DY23" i="10" a="1"/>
  <c r="DY23" i="10" s="1"/>
  <c r="DL24" i="10" a="1"/>
  <c r="DL24" i="10" s="1"/>
  <c r="DU24" i="10" a="1"/>
  <c r="DU24" i="10" s="1"/>
  <c r="DG25" i="10" a="1"/>
  <c r="DG25" i="10" s="1"/>
  <c r="DP25" i="10" a="1"/>
  <c r="DP25" i="10" s="1"/>
  <c r="DX25" i="10" a="1"/>
  <c r="DX25" i="10" s="1"/>
  <c r="DH26" i="10" a="1"/>
  <c r="DH26" i="10" s="1"/>
  <c r="DO26" i="10" a="1"/>
  <c r="DO26" i="10" s="1"/>
  <c r="DV26" i="10" a="1"/>
  <c r="DV26" i="10" s="1"/>
  <c r="DE27" i="10" a="1"/>
  <c r="DE27" i="10" s="1"/>
  <c r="DK27" i="10" a="1"/>
  <c r="DK27" i="10" s="1"/>
  <c r="DR27" i="10" a="1"/>
  <c r="DR27" i="10" s="1"/>
  <c r="DY27" i="10" a="1"/>
  <c r="DY27" i="10" s="1"/>
  <c r="DH28" i="10" a="1"/>
  <c r="DH28" i="10" s="1"/>
  <c r="DO28" i="10" a="1"/>
  <c r="DO28" i="10" s="1"/>
  <c r="DV28" i="10" a="1"/>
  <c r="DV28" i="10" s="1"/>
  <c r="DF29" i="10" a="1"/>
  <c r="DF29" i="10" s="1"/>
  <c r="DN29" i="10" a="1"/>
  <c r="DN29" i="10" s="1"/>
  <c r="DU29" i="10" a="1"/>
  <c r="DU29" i="10" s="1"/>
  <c r="DE30" i="10" a="1"/>
  <c r="DE30" i="10" s="1"/>
  <c r="DL30" i="10" a="1"/>
  <c r="DL30" i="10" s="1"/>
  <c r="DR30" i="10" a="1"/>
  <c r="DR30" i="10" s="1"/>
  <c r="DX30" i="10" a="1"/>
  <c r="DX30" i="10" s="1"/>
  <c r="DH31" i="10" a="1"/>
  <c r="DH31" i="10" s="1"/>
  <c r="DV31" i="10" a="1"/>
  <c r="DV31" i="10" s="1"/>
  <c r="DF32" i="10" a="1"/>
  <c r="DF32" i="10" s="1"/>
  <c r="DN32" i="10" a="1"/>
  <c r="DN32" i="10" s="1"/>
  <c r="DD33" i="10" a="1"/>
  <c r="DD33" i="10" s="1"/>
  <c r="DL33" i="10" a="1"/>
  <c r="DL33" i="10" s="1"/>
  <c r="DT33" i="10" a="1"/>
  <c r="DT33" i="10" s="1"/>
  <c r="DD34" i="10" a="1"/>
  <c r="DD34" i="10" s="1"/>
  <c r="DL34" i="10" a="1"/>
  <c r="DL34" i="10" s="1"/>
  <c r="DT34" i="10" a="1"/>
  <c r="DT34" i="10" s="1"/>
  <c r="DD35" i="10" a="1"/>
  <c r="DD35" i="10" s="1"/>
  <c r="DL35" i="10" a="1"/>
  <c r="DL35" i="10" s="1"/>
  <c r="DT35" i="10" a="1"/>
  <c r="DT35" i="10" s="1"/>
  <c r="DD36" i="10" a="1"/>
  <c r="DD36" i="10" s="1"/>
  <c r="DL36" i="10" a="1"/>
  <c r="DL36" i="10" s="1"/>
  <c r="DT36" i="10" a="1"/>
  <c r="DT36" i="10" s="1"/>
  <c r="DE5" i="10" a="1"/>
  <c r="DE5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ED6" i="10" a="1"/>
  <c r="ED6" i="10" s="1"/>
  <c r="EL6" i="10" a="1"/>
  <c r="EL6" i="10" s="1"/>
  <c r="ET6" i="10" a="1"/>
  <c r="ET6" i="10" s="1"/>
  <c r="EE7" i="10" a="1"/>
  <c r="EE7" i="10" s="1"/>
  <c r="EM7" i="10" a="1"/>
  <c r="EM7" i="10" s="1"/>
  <c r="EU7" i="10" a="1"/>
  <c r="EU7" i="10" s="1"/>
  <c r="EF8" i="10" a="1"/>
  <c r="EF8" i="10" s="1"/>
  <c r="EM8" i="10" a="1"/>
  <c r="EM8" i="10" s="1"/>
  <c r="ET8" i="10" a="1"/>
  <c r="ET8" i="10" s="1"/>
  <c r="EE9" i="10" a="1"/>
  <c r="EE9" i="10" s="1"/>
  <c r="EL9" i="10" a="1"/>
  <c r="EL9" i="10" s="1"/>
  <c r="ET9" i="10" a="1"/>
  <c r="ET9" i="10" s="1"/>
  <c r="EE10" i="10" a="1"/>
  <c r="EE10" i="10" s="1"/>
  <c r="EM10" i="10" a="1"/>
  <c r="EM10" i="10" s="1"/>
  <c r="EU10" i="10" a="1"/>
  <c r="EU10" i="10" s="1"/>
  <c r="EE11" i="10" a="1"/>
  <c r="EE11" i="10" s="1"/>
  <c r="EM11" i="10" a="1"/>
  <c r="EM11" i="10" s="1"/>
  <c r="ET11" i="10" a="1"/>
  <c r="ET11" i="10" s="1"/>
  <c r="EE12" i="10" a="1"/>
  <c r="EE12" i="10" s="1"/>
  <c r="EM12" i="10" a="1"/>
  <c r="EM12" i="10" s="1"/>
  <c r="EU12" i="10" a="1"/>
  <c r="EU12" i="10" s="1"/>
  <c r="EF13" i="10" a="1"/>
  <c r="EF13" i="10" s="1"/>
  <c r="EN13" i="10" a="1"/>
  <c r="EN13" i="10" s="1"/>
  <c r="EU13" i="10" a="1"/>
  <c r="EU13" i="10" s="1"/>
  <c r="EF14" i="10" a="1"/>
  <c r="EF14" i="10" s="1"/>
  <c r="EM14" i="10" a="1"/>
  <c r="EM14" i="10" s="1"/>
  <c r="EU14" i="10" a="1"/>
  <c r="EU14" i="10" s="1"/>
  <c r="ED15" i="10" a="1"/>
  <c r="ED15" i="10" s="1"/>
  <c r="EL15" i="10" a="1"/>
  <c r="EL15" i="10" s="1"/>
  <c r="ES15" i="10" a="1"/>
  <c r="ES15" i="10" s="1"/>
  <c r="EC16" i="10" a="1"/>
  <c r="EC16" i="10" s="1"/>
  <c r="EK16" i="10" a="1"/>
  <c r="EK16" i="10" s="1"/>
  <c r="DL21" i="10" a="1"/>
  <c r="DL21" i="10" s="1"/>
  <c r="DW21" i="10" a="1"/>
  <c r="DW21" i="10" s="1"/>
  <c r="DI22" i="10" a="1"/>
  <c r="DI22" i="10" s="1"/>
  <c r="DS22" i="10" a="1"/>
  <c r="DS22" i="10" s="1"/>
  <c r="DF23" i="10" a="1"/>
  <c r="DF23" i="10" s="1"/>
  <c r="DQ23" i="10" a="1"/>
  <c r="DQ23" i="10" s="1"/>
  <c r="DZ23" i="10" a="1"/>
  <c r="DZ23" i="10" s="1"/>
  <c r="DM24" i="10" a="1"/>
  <c r="DM24" i="10" s="1"/>
  <c r="DV24" i="10" a="1"/>
  <c r="DV24" i="10" s="1"/>
  <c r="DY25" i="10" a="1"/>
  <c r="DY25" i="10" s="1"/>
  <c r="DI26" i="10" a="1"/>
  <c r="DI26" i="10" s="1"/>
  <c r="DP26" i="10" a="1"/>
  <c r="DP26" i="10" s="1"/>
  <c r="DF27" i="10" a="1"/>
  <c r="DF27" i="10" s="1"/>
  <c r="DL27" i="10" a="1"/>
  <c r="DL27" i="10" s="1"/>
  <c r="DS27" i="10" a="1"/>
  <c r="DS27" i="10" s="1"/>
  <c r="DZ27" i="10" a="1"/>
  <c r="DZ27" i="10" s="1"/>
  <c r="DI28" i="10" a="1"/>
  <c r="DI28" i="10" s="1"/>
  <c r="DW28" i="10" a="1"/>
  <c r="DW28" i="10" s="1"/>
  <c r="DG29" i="10" a="1"/>
  <c r="DG29" i="10" s="1"/>
  <c r="DO29" i="10" a="1"/>
  <c r="DO29" i="10" s="1"/>
  <c r="DV29" i="10" a="1"/>
  <c r="DV29" i="10" s="1"/>
  <c r="DF30" i="10" a="1"/>
  <c r="DF30" i="10" s="1"/>
  <c r="DM30" i="10" a="1"/>
  <c r="DM30" i="10" s="1"/>
  <c r="DY30" i="10" a="1"/>
  <c r="DY30" i="10" s="1"/>
  <c r="DO31" i="10" a="1"/>
  <c r="DO31" i="10" s="1"/>
  <c r="DW31" i="10" a="1"/>
  <c r="DW31" i="10" s="1"/>
  <c r="DG32" i="10" a="1"/>
  <c r="DG32" i="10" s="1"/>
  <c r="DO32" i="10" a="1"/>
  <c r="DO32" i="10" s="1"/>
  <c r="DU32" i="10" a="1"/>
  <c r="DU32" i="10" s="1"/>
  <c r="DE33" i="10" a="1"/>
  <c r="DE33" i="10" s="1"/>
  <c r="DM33" i="10" a="1"/>
  <c r="DM33" i="10" s="1"/>
  <c r="DU33" i="10" a="1"/>
  <c r="DU33" i="10" s="1"/>
  <c r="DE34" i="10" a="1"/>
  <c r="DE34" i="10" s="1"/>
  <c r="DM34" i="10" a="1"/>
  <c r="DM34" i="10" s="1"/>
  <c r="DU34" i="10" a="1"/>
  <c r="DU34" i="10" s="1"/>
  <c r="DE35" i="10" a="1"/>
  <c r="DE35" i="10" s="1"/>
  <c r="DM35" i="10" a="1"/>
  <c r="DM35" i="10" s="1"/>
  <c r="DU35" i="10" a="1"/>
  <c r="DU35" i="10" s="1"/>
  <c r="DE36" i="10" a="1"/>
  <c r="DE36" i="10" s="1"/>
  <c r="DM36" i="10" a="1"/>
  <c r="DM36" i="10" s="1"/>
  <c r="DU36" i="10" a="1"/>
  <c r="DU36" i="10" s="1"/>
  <c r="DF5" i="10" a="1"/>
  <c r="DF5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EE6" i="10" a="1"/>
  <c r="EE6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EU9" i="10" a="1"/>
  <c r="EU9" i="10" s="1"/>
  <c r="DN21" i="10" a="1"/>
  <c r="DN21" i="10" s="1"/>
  <c r="DX21" i="10" a="1"/>
  <c r="DX21" i="10" s="1"/>
  <c r="DJ22" i="10" a="1"/>
  <c r="DJ22" i="10" s="1"/>
  <c r="DU22" i="10" a="1"/>
  <c r="DU22" i="10" s="1"/>
  <c r="DH23" i="10" a="1"/>
  <c r="DH23" i="10" s="1"/>
  <c r="DR23" i="10" a="1"/>
  <c r="DR23" i="10" s="1"/>
  <c r="DD24" i="10" a="1"/>
  <c r="DD24" i="10" s="1"/>
  <c r="DW24" i="10" a="1"/>
  <c r="DW24" i="10" s="1"/>
  <c r="DI25" i="10" a="1"/>
  <c r="DI25" i="10" s="1"/>
  <c r="DQ25" i="10" a="1"/>
  <c r="DQ25" i="10" s="1"/>
  <c r="DZ25" i="10" a="1"/>
  <c r="DZ25" i="10" s="1"/>
  <c r="DJ26" i="10" a="1"/>
  <c r="DJ26" i="10" s="1"/>
  <c r="DW26" i="10" a="1"/>
  <c r="DW26" i="10" s="1"/>
  <c r="DM27" i="10" a="1"/>
  <c r="DM27" i="10" s="1"/>
  <c r="DT27" i="10" a="1"/>
  <c r="DT27" i="10" s="1"/>
  <c r="DJ28" i="10" a="1"/>
  <c r="DJ28" i="10" s="1"/>
  <c r="DP28" i="10" a="1"/>
  <c r="DP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S30" i="10" a="1"/>
  <c r="DS30" i="10" s="1"/>
  <c r="DZ30" i="10" a="1"/>
  <c r="DZ30" i="10" s="1"/>
  <c r="DI31" i="10" a="1"/>
  <c r="DI31" i="10" s="1"/>
  <c r="DP31" i="10" a="1"/>
  <c r="DP31" i="10" s="1"/>
  <c r="DX31" i="10" a="1"/>
  <c r="DX31" i="10" s="1"/>
  <c r="DH32" i="10" a="1"/>
  <c r="DH32" i="10" s="1"/>
  <c r="DP32" i="10" a="1"/>
  <c r="DP32" i="10" s="1"/>
  <c r="DV32" i="10" a="1"/>
  <c r="DV32" i="10" s="1"/>
  <c r="DF33" i="10" a="1"/>
  <c r="DF33" i="10" s="1"/>
  <c r="DN33" i="10" a="1"/>
  <c r="DN33" i="10" s="1"/>
  <c r="DV33" i="10" a="1"/>
  <c r="DV33" i="10" s="1"/>
  <c r="DF34" i="10" a="1"/>
  <c r="DF34" i="10" s="1"/>
  <c r="DN34" i="10" a="1"/>
  <c r="DN34" i="10" s="1"/>
  <c r="DV34" i="10" a="1"/>
  <c r="DV34" i="10" s="1"/>
  <c r="DF35" i="10" a="1"/>
  <c r="DF35" i="10" s="1"/>
  <c r="DN35" i="10" a="1"/>
  <c r="DN35" i="10" s="1"/>
  <c r="DV35" i="10" a="1"/>
  <c r="DV35" i="10" s="1"/>
  <c r="DF36" i="10" a="1"/>
  <c r="DF36" i="10" s="1"/>
  <c r="DN36" i="10" a="1"/>
  <c r="DN36" i="10" s="1"/>
  <c r="DV36" i="10" a="1"/>
  <c r="DV36" i="10" s="1"/>
  <c r="DG5" i="10" a="1"/>
  <c r="DG5" i="10" s="1"/>
  <c r="DO5" i="10" a="1"/>
  <c r="DO5" i="10" s="1"/>
  <c r="DW5" i="10" a="1"/>
  <c r="DW5" i="10" s="1"/>
  <c r="EE5" i="10" a="1"/>
  <c r="EE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EO8" i="10" a="1"/>
  <c r="EO8" i="10" s="1"/>
  <c r="EV8" i="10" a="1"/>
  <c r="EV8" i="10" s="1"/>
  <c r="DP21" i="10" a="1"/>
  <c r="DP21" i="10" s="1"/>
  <c r="DY21" i="10" a="1"/>
  <c r="DY21" i="10" s="1"/>
  <c r="DK22" i="10" a="1"/>
  <c r="DK22" i="10" s="1"/>
  <c r="DV22" i="10" a="1"/>
  <c r="DV22" i="10" s="1"/>
  <c r="DI23" i="10" a="1"/>
  <c r="DI23" i="10" s="1"/>
  <c r="DS23" i="10" a="1"/>
  <c r="DS23" i="10" s="1"/>
  <c r="DE24" i="10" a="1"/>
  <c r="DE24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Q26" i="10" a="1"/>
  <c r="DQ26" i="10" s="1"/>
  <c r="DX26" i="10" a="1"/>
  <c r="DX26" i="10" s="1"/>
  <c r="DG27" i="10" a="1"/>
  <c r="DG27" i="10" s="1"/>
  <c r="DN27" i="10" a="1"/>
  <c r="DN27" i="10" s="1"/>
  <c r="DU27" i="10" a="1"/>
  <c r="DU27" i="10" s="1"/>
  <c r="EA27" i="10" a="1"/>
  <c r="EA27" i="10" s="1"/>
  <c r="DK28" i="10" a="1"/>
  <c r="DK28" i="10" s="1"/>
  <c r="DQ28" i="10" a="1"/>
  <c r="DQ28" i="10" s="1"/>
  <c r="DY28" i="10" a="1"/>
  <c r="DY28" i="10" s="1"/>
  <c r="DI29" i="10" a="1"/>
  <c r="DI29" i="10" s="1"/>
  <c r="DX29" i="10" a="1"/>
  <c r="DX29" i="10" s="1"/>
  <c r="DH30" i="10" a="1"/>
  <c r="DH30" i="10" s="1"/>
  <c r="DO30" i="10" a="1"/>
  <c r="DO30" i="10" s="1"/>
  <c r="DT30" i="10" a="1"/>
  <c r="DT30" i="10" s="1"/>
  <c r="EA30" i="10" a="1"/>
  <c r="EA30" i="10" s="1"/>
  <c r="DJ31" i="10" a="1"/>
  <c r="DJ31" i="10" s="1"/>
  <c r="DQ31" i="10" a="1"/>
  <c r="DQ31" i="10" s="1"/>
  <c r="DY31" i="10" a="1"/>
  <c r="DY31" i="10" s="1"/>
  <c r="DI32" i="10" a="1"/>
  <c r="DI32" i="10" s="1"/>
  <c r="DW32" i="10" a="1"/>
  <c r="DW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DR21" i="10" a="1"/>
  <c r="DR21" i="10" s="1"/>
  <c r="DZ21" i="10" a="1"/>
  <c r="DZ21" i="10" s="1"/>
  <c r="DM22" i="10" a="1"/>
  <c r="DM22" i="10" s="1"/>
  <c r="DX22" i="10" a="1"/>
  <c r="DX22" i="10" s="1"/>
  <c r="DJ23" i="10" a="1"/>
  <c r="DJ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DD26" i="10" a="1"/>
  <c r="DD26" i="10" s="1"/>
  <c r="DL26" i="10" a="1"/>
  <c r="DL26" i="10" s="1"/>
  <c r="DR26" i="10" a="1"/>
  <c r="DR26" i="10" s="1"/>
  <c r="DY26" i="10" a="1"/>
  <c r="DY26" i="10" s="1"/>
  <c r="DV27" i="10" a="1"/>
  <c r="DV27" i="10" s="1"/>
  <c r="DD28" i="10" a="1"/>
  <c r="DD28" i="10" s="1"/>
  <c r="DR28" i="10" a="1"/>
  <c r="DR28" i="10" s="1"/>
  <c r="DZ28" i="10" a="1"/>
  <c r="DZ28" i="10" s="1"/>
  <c r="DJ29" i="10" a="1"/>
  <c r="DJ29" i="10" s="1"/>
  <c r="DQ29" i="10" a="1"/>
  <c r="DQ29" i="10" s="1"/>
  <c r="DY29" i="10" a="1"/>
  <c r="DY29" i="10" s="1"/>
  <c r="DU30" i="10" a="1"/>
  <c r="DU30" i="10" s="1"/>
  <c r="DD31" i="10" a="1"/>
  <c r="DD31" i="10" s="1"/>
  <c r="DK31" i="10" a="1"/>
  <c r="DK31" i="10" s="1"/>
  <c r="DR31" i="10" a="1"/>
  <c r="DR31" i="10" s="1"/>
  <c r="DZ31" i="10" a="1"/>
  <c r="DZ31" i="10" s="1"/>
  <c r="DJ32" i="10" a="1"/>
  <c r="DJ32" i="10" s="1"/>
  <c r="DQ32" i="10" a="1"/>
  <c r="DQ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Q8" i="10" a="1"/>
  <c r="EQ8" i="10" s="1"/>
  <c r="EX8" i="10" a="1"/>
  <c r="EX8" i="10" s="1"/>
  <c r="EH9" i="10" a="1"/>
  <c r="EH9" i="10" s="1"/>
  <c r="EP9" i="10" a="1"/>
  <c r="EP9" i="10" s="1"/>
  <c r="EX9" i="10" a="1"/>
  <c r="EX9" i="10" s="1"/>
  <c r="EI10" i="10" a="1"/>
  <c r="EI10" i="10" s="1"/>
  <c r="EQ10" i="10" a="1"/>
  <c r="EQ10" i="10" s="1"/>
  <c r="EX10" i="10" a="1"/>
  <c r="EX10" i="10" s="1"/>
  <c r="EI11" i="10" a="1"/>
  <c r="EI11" i="10" s="1"/>
  <c r="EX11" i="10" a="1"/>
  <c r="EX11" i="10" s="1"/>
  <c r="EI12" i="10" a="1"/>
  <c r="EI12" i="10" s="1"/>
  <c r="EQ12" i="10" a="1"/>
  <c r="EQ12" i="10" s="1"/>
  <c r="EY12" i="10" a="1"/>
  <c r="EY12" i="10" s="1"/>
  <c r="EJ13" i="10" a="1"/>
  <c r="EJ13" i="10" s="1"/>
  <c r="ER13" i="10" a="1"/>
  <c r="ER13" i="10" s="1"/>
  <c r="EY13" i="10" a="1"/>
  <c r="EY13" i="10" s="1"/>
  <c r="EJ14" i="10" a="1"/>
  <c r="EJ14" i="10" s="1"/>
  <c r="EQ14" i="10" a="1"/>
  <c r="EQ14" i="10" s="1"/>
  <c r="EX14" i="10" a="1"/>
  <c r="EX14" i="10" s="1"/>
  <c r="EH15" i="10" a="1"/>
  <c r="EH15" i="10" s="1"/>
  <c r="EP15" i="10" a="1"/>
  <c r="EP15" i="10" s="1"/>
  <c r="EV15" i="10" a="1"/>
  <c r="EV15" i="10" s="1"/>
  <c r="EG16" i="10" a="1"/>
  <c r="EG16" i="10" s="1"/>
  <c r="EE17" i="10" a="1"/>
  <c r="EE17" i="10" s="1"/>
  <c r="EI8" i="10" a="1"/>
  <c r="EI8" i="10" s="1"/>
  <c r="EK9" i="10" a="1"/>
  <c r="EK9" i="10" s="1"/>
  <c r="EY9" i="10" a="1"/>
  <c r="EY9" i="10" s="1"/>
  <c r="EL10" i="10" a="1"/>
  <c r="EL10" i="10" s="1"/>
  <c r="EW10" i="10" a="1"/>
  <c r="EW10" i="10" s="1"/>
  <c r="EJ11" i="10" a="1"/>
  <c r="EJ11" i="10" s="1"/>
  <c r="ES11" i="10" a="1"/>
  <c r="ES11" i="10" s="1"/>
  <c r="EG12" i="10" a="1"/>
  <c r="EG12" i="10" s="1"/>
  <c r="ER12" i="10" a="1"/>
  <c r="ER12" i="10" s="1"/>
  <c r="EE13" i="10" a="1"/>
  <c r="EE13" i="10" s="1"/>
  <c r="EP13" i="10" a="1"/>
  <c r="EP13" i="10" s="1"/>
  <c r="EC14" i="10" a="1"/>
  <c r="EC14" i="10" s="1"/>
  <c r="EL14" i="10" a="1"/>
  <c r="EL14" i="10" s="1"/>
  <c r="EW14" i="10" a="1"/>
  <c r="EW14" i="10" s="1"/>
  <c r="EI15" i="10" a="1"/>
  <c r="EI15" i="10" s="1"/>
  <c r="ER15" i="10" a="1"/>
  <c r="ER15" i="10" s="1"/>
  <c r="EE16" i="10" a="1"/>
  <c r="EE16" i="10" s="1"/>
  <c r="EO16" i="10" a="1"/>
  <c r="EO16" i="10" s="1"/>
  <c r="EW16" i="10" a="1"/>
  <c r="EW16" i="10" s="1"/>
  <c r="EG17" i="10" a="1"/>
  <c r="EG17" i="10" s="1"/>
  <c r="EN17" i="10" a="1"/>
  <c r="EN17" i="10" s="1"/>
  <c r="ET17" i="10" a="1"/>
  <c r="ET17" i="10" s="1"/>
  <c r="EE18" i="10" a="1"/>
  <c r="EE18" i="10" s="1"/>
  <c r="ES18" i="10" a="1"/>
  <c r="ES18" i="10" s="1"/>
  <c r="ED19" i="10" a="1"/>
  <c r="ED19" i="10" s="1"/>
  <c r="EJ19" i="10" a="1"/>
  <c r="EJ19" i="10" s="1"/>
  <c r="EQ19" i="10" a="1"/>
  <c r="EQ19" i="10" s="1"/>
  <c r="EH20" i="10" a="1"/>
  <c r="EH20" i="10" s="1"/>
  <c r="EO20" i="10" a="1"/>
  <c r="EO20" i="10" s="1"/>
  <c r="EU20" i="10" a="1"/>
  <c r="EU20" i="10" s="1"/>
  <c r="EF21" i="10" a="1"/>
  <c r="EF21" i="10" s="1"/>
  <c r="EM21" i="10" a="1"/>
  <c r="EM21" i="10" s="1"/>
  <c r="ES21" i="10" a="1"/>
  <c r="ES21" i="10" s="1"/>
  <c r="EC22" i="10" a="1"/>
  <c r="EC22" i="10" s="1"/>
  <c r="EP22" i="10" a="1"/>
  <c r="EP22" i="10" s="1"/>
  <c r="EV22" i="10" a="1"/>
  <c r="EV22" i="10" s="1"/>
  <c r="EG23" i="10" a="1"/>
  <c r="EG23" i="10" s="1"/>
  <c r="EN23" i="10" a="1"/>
  <c r="EN23" i="10" s="1"/>
  <c r="ET23" i="10" a="1"/>
  <c r="ET23" i="10" s="1"/>
  <c r="EC24" i="10" a="1"/>
  <c r="EC24" i="10" s="1"/>
  <c r="EI24" i="10" a="1"/>
  <c r="EI24" i="10" s="1"/>
  <c r="EP24" i="10" a="1"/>
  <c r="EP24" i="10" s="1"/>
  <c r="EV24" i="10" a="1"/>
  <c r="EV24" i="10" s="1"/>
  <c r="EE25" i="10" a="1"/>
  <c r="EE25" i="10" s="1"/>
  <c r="EM25" i="10" a="1"/>
  <c r="EM25" i="10" s="1"/>
  <c r="ES25" i="10" a="1"/>
  <c r="ES25" i="10" s="1"/>
  <c r="EC26" i="10" a="1"/>
  <c r="EC26" i="10" s="1"/>
  <c r="EI26" i="10" a="1"/>
  <c r="EI26" i="10" s="1"/>
  <c r="EQ26" i="10" a="1"/>
  <c r="EQ26" i="10" s="1"/>
  <c r="EX26" i="10" a="1"/>
  <c r="EX26" i="10" s="1"/>
  <c r="EG27" i="10" a="1"/>
  <c r="EG27" i="10" s="1"/>
  <c r="EN27" i="10" a="1"/>
  <c r="EN27" i="10" s="1"/>
  <c r="EU27" i="10" a="1"/>
  <c r="EU27" i="10" s="1"/>
  <c r="EE28" i="10" a="1"/>
  <c r="EE28" i="10" s="1"/>
  <c r="EL28" i="10" a="1"/>
  <c r="EL28" i="10" s="1"/>
  <c r="ET28" i="10" a="1"/>
  <c r="ET28" i="10" s="1"/>
  <c r="EE29" i="10" a="1"/>
  <c r="EE29" i="10" s="1"/>
  <c r="EK29" i="10" a="1"/>
  <c r="EK29" i="10" s="1"/>
  <c r="ES29" i="10" a="1"/>
  <c r="ES29" i="10" s="1"/>
  <c r="EC30" i="10" a="1"/>
  <c r="EC30" i="10" s="1"/>
  <c r="EJ30" i="10" a="1"/>
  <c r="EJ30" i="10" s="1"/>
  <c r="EQ30" i="10" a="1"/>
  <c r="EQ30" i="10" s="1"/>
  <c r="EX30" i="10" a="1"/>
  <c r="EX30" i="10" s="1"/>
  <c r="EI31" i="10" a="1"/>
  <c r="EI31" i="10" s="1"/>
  <c r="EW31" i="10" a="1"/>
  <c r="EW31" i="10" s="1"/>
  <c r="EG32" i="10" a="1"/>
  <c r="EG32" i="10" s="1"/>
  <c r="EN32" i="10" a="1"/>
  <c r="EN32" i="10" s="1"/>
  <c r="ET32" i="10" a="1"/>
  <c r="ET32" i="10" s="1"/>
  <c r="ED33" i="10" a="1"/>
  <c r="ED33" i="10" s="1"/>
  <c r="EJ33" i="10" a="1"/>
  <c r="EJ33" i="10" s="1"/>
  <c r="EX33" i="10" a="1"/>
  <c r="EX33" i="10" s="1"/>
  <c r="EH34" i="10" a="1"/>
  <c r="EH34" i="10" s="1"/>
  <c r="EO34" i="10" a="1"/>
  <c r="EO34" i="10" s="1"/>
  <c r="EL8" i="10" a="1"/>
  <c r="EL8" i="10" s="1"/>
  <c r="EN9" i="10" a="1"/>
  <c r="EN9" i="10" s="1"/>
  <c r="EC10" i="10" a="1"/>
  <c r="EC10" i="10" s="1"/>
  <c r="EN10" i="10" a="1"/>
  <c r="EN10" i="10" s="1"/>
  <c r="EK11" i="10" a="1"/>
  <c r="EK11" i="10" s="1"/>
  <c r="EU11" i="10" a="1"/>
  <c r="EU11" i="10" s="1"/>
  <c r="EH12" i="10" a="1"/>
  <c r="EH12" i="10" s="1"/>
  <c r="ES12" i="10" a="1"/>
  <c r="ES12" i="10" s="1"/>
  <c r="EG13" i="10" a="1"/>
  <c r="EG13" i="10" s="1"/>
  <c r="EQ13" i="10" a="1"/>
  <c r="EQ13" i="10" s="1"/>
  <c r="ED14" i="10" a="1"/>
  <c r="ED14" i="10" s="1"/>
  <c r="EN14" i="10" a="1"/>
  <c r="EN14" i="10" s="1"/>
  <c r="EJ15" i="10" a="1"/>
  <c r="EJ15" i="10" s="1"/>
  <c r="ET15" i="10" a="1"/>
  <c r="ET15" i="10" s="1"/>
  <c r="EF16" i="10" a="1"/>
  <c r="EF16" i="10" s="1"/>
  <c r="EP16" i="10" a="1"/>
  <c r="EP16" i="10" s="1"/>
  <c r="EX16" i="10" a="1"/>
  <c r="EX16" i="10" s="1"/>
  <c r="EO17" i="10" a="1"/>
  <c r="EO17" i="10" s="1"/>
  <c r="EU17" i="10" a="1"/>
  <c r="EU17" i="10" s="1"/>
  <c r="EF18" i="10" a="1"/>
  <c r="EF18" i="10" s="1"/>
  <c r="EM18" i="10" a="1"/>
  <c r="EM18" i="10" s="1"/>
  <c r="ET18" i="10" a="1"/>
  <c r="ET18" i="10" s="1"/>
  <c r="EE19" i="10" a="1"/>
  <c r="EE19" i="10" s="1"/>
  <c r="EK19" i="10" a="1"/>
  <c r="EK19" i="10" s="1"/>
  <c r="ER19" i="10" a="1"/>
  <c r="ER19" i="10" s="1"/>
  <c r="EY19" i="10" a="1"/>
  <c r="EY19" i="10" s="1"/>
  <c r="EI20" i="10" a="1"/>
  <c r="EI20" i="10" s="1"/>
  <c r="EV20" i="10" a="1"/>
  <c r="EV20" i="10" s="1"/>
  <c r="EG21" i="10" a="1"/>
  <c r="EG21" i="10" s="1"/>
  <c r="EN21" i="10" a="1"/>
  <c r="EN21" i="10" s="1"/>
  <c r="ET21" i="10" a="1"/>
  <c r="ET21" i="10" s="1"/>
  <c r="EJ22" i="10" a="1"/>
  <c r="EJ22" i="10" s="1"/>
  <c r="EQ22" i="10" a="1"/>
  <c r="EQ22" i="10" s="1"/>
  <c r="EW22" i="10" a="1"/>
  <c r="EW22" i="10" s="1"/>
  <c r="EH23" i="10" a="1"/>
  <c r="EH23" i="10" s="1"/>
  <c r="EJ24" i="10" a="1"/>
  <c r="EJ24" i="10" s="1"/>
  <c r="EQ24" i="10" a="1"/>
  <c r="EQ24" i="10" s="1"/>
  <c r="EW24" i="10" a="1"/>
  <c r="EW24" i="10" s="1"/>
  <c r="EF25" i="10" a="1"/>
  <c r="EF25" i="10" s="1"/>
  <c r="EN25" i="10" a="1"/>
  <c r="EN25" i="10" s="1"/>
  <c r="ET25" i="10" a="1"/>
  <c r="ET25" i="10" s="1"/>
  <c r="ED26" i="10" a="1"/>
  <c r="ED26" i="10" s="1"/>
  <c r="EJ26" i="10" a="1"/>
  <c r="EJ26" i="10" s="1"/>
  <c r="ER26" i="10" a="1"/>
  <c r="ER26" i="10" s="1"/>
  <c r="EY26" i="10" a="1"/>
  <c r="EY26" i="10" s="1"/>
  <c r="EH27" i="10" a="1"/>
  <c r="EH27" i="10" s="1"/>
  <c r="EO27" i="10" a="1"/>
  <c r="EO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L29" i="10" a="1"/>
  <c r="EL29" i="10" s="1"/>
  <c r="ET29" i="10" a="1"/>
  <c r="ET29" i="10" s="1"/>
  <c r="ED30" i="10" a="1"/>
  <c r="ED30" i="10" s="1"/>
  <c r="ER30" i="10" a="1"/>
  <c r="ER30" i="10" s="1"/>
  <c r="EY30" i="10" a="1"/>
  <c r="EY30" i="10" s="1"/>
  <c r="EJ31" i="10" a="1"/>
  <c r="EJ31" i="10" s="1"/>
  <c r="EQ31" i="10" a="1"/>
  <c r="EQ31" i="10" s="1"/>
  <c r="EX31" i="10" a="1"/>
  <c r="EX31" i="10" s="1"/>
  <c r="EH32" i="10" a="1"/>
  <c r="EH32" i="10" s="1"/>
  <c r="EO32" i="10" a="1"/>
  <c r="EO32" i="10" s="1"/>
  <c r="EU32" i="10" a="1"/>
  <c r="EU32" i="10" s="1"/>
  <c r="EK33" i="10" a="1"/>
  <c r="EK33" i="10" s="1"/>
  <c r="EQ33" i="10" a="1"/>
  <c r="EQ33" i="10" s="1"/>
  <c r="EY33" i="10" a="1"/>
  <c r="EY33" i="10" s="1"/>
  <c r="EI34" i="10" a="1"/>
  <c r="EI34" i="10" s="1"/>
  <c r="EP34" i="10" a="1"/>
  <c r="EP34" i="10" s="1"/>
  <c r="EW34" i="10" a="1"/>
  <c r="EW34" i="10" s="1"/>
  <c r="EG35" i="10" a="1"/>
  <c r="EG35" i="10" s="1"/>
  <c r="EM35" i="10" a="1"/>
  <c r="EM35" i="10" s="1"/>
  <c r="ET35" i="10" a="1"/>
  <c r="ET35" i="10" s="1"/>
  <c r="EE36" i="10" a="1"/>
  <c r="EE36" i="10" s="1"/>
  <c r="ER36" i="10" a="1"/>
  <c r="ER36" i="10" s="1"/>
  <c r="EY36" i="10" a="1"/>
  <c r="EY36" i="10" s="1"/>
  <c r="EP8" i="10" a="1"/>
  <c r="EP8" i="10" s="1"/>
  <c r="EO9" i="10" a="1"/>
  <c r="EO9" i="10" s="1"/>
  <c r="ED10" i="10" a="1"/>
  <c r="ED10" i="10" s="1"/>
  <c r="EO10" i="10" a="1"/>
  <c r="EO10" i="10" s="1"/>
  <c r="EY10" i="10" a="1"/>
  <c r="EY10" i="10" s="1"/>
  <c r="EL11" i="10" a="1"/>
  <c r="EL11" i="10" s="1"/>
  <c r="EV11" i="10" a="1"/>
  <c r="EV11" i="10" s="1"/>
  <c r="EJ12" i="10" a="1"/>
  <c r="EJ12" i="10" s="1"/>
  <c r="ET12" i="10" a="1"/>
  <c r="ET12" i="10" s="1"/>
  <c r="EH13" i="10" a="1"/>
  <c r="EH13" i="10" s="1"/>
  <c r="EE14" i="10" a="1"/>
  <c r="EE14" i="10" s="1"/>
  <c r="EO14" i="10" a="1"/>
  <c r="EO14" i="10" s="1"/>
  <c r="EK15" i="10" a="1"/>
  <c r="EK15" i="10" s="1"/>
  <c r="EU15" i="10" a="1"/>
  <c r="EU15" i="10" s="1"/>
  <c r="EH16" i="10" a="1"/>
  <c r="EH16" i="10" s="1"/>
  <c r="EQ16" i="10" a="1"/>
  <c r="EQ16" i="10" s="1"/>
  <c r="EY16" i="10" a="1"/>
  <c r="EY16" i="10" s="1"/>
  <c r="EH17" i="10" a="1"/>
  <c r="EH17" i="10" s="1"/>
  <c r="EP17" i="10" a="1"/>
  <c r="EP17" i="10" s="1"/>
  <c r="EV17" i="10" a="1"/>
  <c r="EV17" i="10" s="1"/>
  <c r="EG18" i="10" a="1"/>
  <c r="EG18" i="10" s="1"/>
  <c r="EN18" i="10" a="1"/>
  <c r="EN18" i="10" s="1"/>
  <c r="EU18" i="10" a="1"/>
  <c r="EU18" i="10" s="1"/>
  <c r="EF19" i="10" a="1"/>
  <c r="EF19" i="10" s="1"/>
  <c r="EL19" i="10" a="1"/>
  <c r="EL19" i="10" s="1"/>
  <c r="ES19" i="10" a="1"/>
  <c r="ES19" i="10" s="1"/>
  <c r="EC20" i="10" a="1"/>
  <c r="EC20" i="10" s="1"/>
  <c r="EP20" i="10" a="1"/>
  <c r="EP20" i="10" s="1"/>
  <c r="EW20" i="10" a="1"/>
  <c r="EW20" i="10" s="1"/>
  <c r="EH21" i="10" a="1"/>
  <c r="EH21" i="10" s="1"/>
  <c r="EU21" i="10" a="1"/>
  <c r="EU21" i="10" s="1"/>
  <c r="ED22" i="10" a="1"/>
  <c r="ED22" i="10" s="1"/>
  <c r="EK22" i="10" a="1"/>
  <c r="EK22" i="10" s="1"/>
  <c r="ER22" i="10" a="1"/>
  <c r="ER22" i="10" s="1"/>
  <c r="EX22" i="10" a="1"/>
  <c r="EX22" i="10" s="1"/>
  <c r="EI23" i="10" a="1"/>
  <c r="EI23" i="10" s="1"/>
  <c r="EO23" i="10" a="1"/>
  <c r="EO23" i="10" s="1"/>
  <c r="EU23" i="10" a="1"/>
  <c r="EU23" i="10" s="1"/>
  <c r="ED24" i="10" a="1"/>
  <c r="ED24" i="10" s="1"/>
  <c r="EK24" i="10" a="1"/>
  <c r="EK24" i="10" s="1"/>
  <c r="ER24" i="10" a="1"/>
  <c r="ER24" i="10" s="1"/>
  <c r="EG25" i="10" a="1"/>
  <c r="EG25" i="10" s="1"/>
  <c r="EU25" i="10" a="1"/>
  <c r="EU25" i="10" s="1"/>
  <c r="EE26" i="10" a="1"/>
  <c r="EE26" i="10" s="1"/>
  <c r="EK26" i="10" a="1"/>
  <c r="EK26" i="10" s="1"/>
  <c r="ES26" i="10" a="1"/>
  <c r="ES26" i="10" s="1"/>
  <c r="EC27" i="10" a="1"/>
  <c r="EC27" i="10" s="1"/>
  <c r="EI27" i="10" a="1"/>
  <c r="EI27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M29" i="10" a="1"/>
  <c r="EM29" i="10" s="1"/>
  <c r="EU29" i="10" a="1"/>
  <c r="EU29" i="10" s="1"/>
  <c r="EE30" i="10" a="1"/>
  <c r="EE30" i="10" s="1"/>
  <c r="EK30" i="10" a="1"/>
  <c r="EK30" i="10" s="1"/>
  <c r="ES30" i="10" a="1"/>
  <c r="ES30" i="10" s="1"/>
  <c r="EC31" i="10" a="1"/>
  <c r="EC31" i="10" s="1"/>
  <c r="EK31" i="10" a="1"/>
  <c r="EK31" i="10" s="1"/>
  <c r="ER31" i="10" a="1"/>
  <c r="ER31" i="10" s="1"/>
  <c r="EY31" i="10" a="1"/>
  <c r="EY31" i="10" s="1"/>
  <c r="EI32" i="10" a="1"/>
  <c r="EI32" i="10" s="1"/>
  <c r="EP32" i="10" a="1"/>
  <c r="EP32" i="10" s="1"/>
  <c r="EV32" i="10" a="1"/>
  <c r="EV32" i="10" s="1"/>
  <c r="EE33" i="10" a="1"/>
  <c r="EE33" i="10" s="1"/>
  <c r="ES8" i="10" a="1"/>
  <c r="ES8" i="10" s="1"/>
  <c r="EQ9" i="10" a="1"/>
  <c r="EQ9" i="10" s="1"/>
  <c r="EF10" i="10" a="1"/>
  <c r="EF10" i="10" s="1"/>
  <c r="EP10" i="10" a="1"/>
  <c r="EP10" i="10" s="1"/>
  <c r="EC11" i="10" a="1"/>
  <c r="EC11" i="10" s="1"/>
  <c r="EN11" i="10" a="1"/>
  <c r="EN11" i="10" s="1"/>
  <c r="EW11" i="10" a="1"/>
  <c r="EW11" i="10" s="1"/>
  <c r="EK12" i="10" a="1"/>
  <c r="EK12" i="10" s="1"/>
  <c r="EV12" i="10" a="1"/>
  <c r="EV12" i="10" s="1"/>
  <c r="EI13" i="10" a="1"/>
  <c r="EI13" i="10" s="1"/>
  <c r="ES13" i="10" a="1"/>
  <c r="ES13" i="10" s="1"/>
  <c r="EG14" i="10" a="1"/>
  <c r="EG14" i="10" s="1"/>
  <c r="EP14" i="10" a="1"/>
  <c r="EP14" i="10" s="1"/>
  <c r="EY14" i="10" a="1"/>
  <c r="EY14" i="10" s="1"/>
  <c r="EM15" i="10" a="1"/>
  <c r="EM15" i="10" s="1"/>
  <c r="EI16" i="10" a="1"/>
  <c r="EI16" i="10" s="1"/>
  <c r="ER16" i="10" a="1"/>
  <c r="ER16" i="10" s="1"/>
  <c r="EI17" i="10" a="1"/>
  <c r="EI17" i="10" s="1"/>
  <c r="EQ17" i="10" a="1"/>
  <c r="EQ17" i="10" s="1"/>
  <c r="EW17" i="10" a="1"/>
  <c r="EW17" i="10" s="1"/>
  <c r="EH18" i="10" a="1"/>
  <c r="EH18" i="10" s="1"/>
  <c r="EO18" i="10" a="1"/>
  <c r="EO18" i="10" s="1"/>
  <c r="EV18" i="10" a="1"/>
  <c r="EV18" i="10" s="1"/>
  <c r="EG19" i="10" a="1"/>
  <c r="EG19" i="10" s="1"/>
  <c r="EM19" i="10" a="1"/>
  <c r="EM19" i="10" s="1"/>
  <c r="ET19" i="10" a="1"/>
  <c r="ET19" i="10" s="1"/>
  <c r="ED20" i="10" a="1"/>
  <c r="ED20" i="10" s="1"/>
  <c r="EJ20" i="10" a="1"/>
  <c r="EJ20" i="10" s="1"/>
  <c r="EQ20" i="10" a="1"/>
  <c r="EQ20" i="10" s="1"/>
  <c r="EX20" i="10" a="1"/>
  <c r="EX20" i="10" s="1"/>
  <c r="EI21" i="10" a="1"/>
  <c r="EI21" i="10" s="1"/>
  <c r="EO21" i="10" a="1"/>
  <c r="EO21" i="10" s="1"/>
  <c r="EV21" i="10" a="1"/>
  <c r="EV21" i="10" s="1"/>
  <c r="EE22" i="10" a="1"/>
  <c r="EE22" i="10" s="1"/>
  <c r="EL22" i="10" a="1"/>
  <c r="EL22" i="10" s="1"/>
  <c r="ES22" i="10" a="1"/>
  <c r="ES22" i="10" s="1"/>
  <c r="EY22" i="10" a="1"/>
  <c r="EY22" i="10" s="1"/>
  <c r="EJ23" i="10" a="1"/>
  <c r="EJ23" i="10" s="1"/>
  <c r="EP23" i="10" a="1"/>
  <c r="EP23" i="10" s="1"/>
  <c r="EV23" i="10" a="1"/>
  <c r="EV23" i="10" s="1"/>
  <c r="EE24" i="10" a="1"/>
  <c r="EE24" i="10" s="1"/>
  <c r="EL24" i="10" a="1"/>
  <c r="EL24" i="10" s="1"/>
  <c r="ES24" i="10" a="1"/>
  <c r="ES24" i="10" s="1"/>
  <c r="EX24" i="10" a="1"/>
  <c r="EX24" i="10" s="1"/>
  <c r="EH25" i="10" a="1"/>
  <c r="EH25" i="10" s="1"/>
  <c r="EO25" i="10" a="1"/>
  <c r="EO25" i="10" s="1"/>
  <c r="EV25" i="10" a="1"/>
  <c r="EV25" i="10" s="1"/>
  <c r="EL26" i="10" a="1"/>
  <c r="EL26" i="10" s="1"/>
  <c r="ET26" i="10" a="1"/>
  <c r="ET26" i="10" s="1"/>
  <c r="ED27" i="10" a="1"/>
  <c r="ED27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F30" i="10" a="1"/>
  <c r="EF30" i="10" s="1"/>
  <c r="EL30" i="10" a="1"/>
  <c r="EL30" i="10" s="1"/>
  <c r="ED31" i="10" a="1"/>
  <c r="ED31" i="10" s="1"/>
  <c r="EL31" i="10" a="1"/>
  <c r="EL31" i="10" s="1"/>
  <c r="ES31" i="10" a="1"/>
  <c r="ES31" i="10" s="1"/>
  <c r="EC32" i="10" a="1"/>
  <c r="EC32" i="10" s="1"/>
  <c r="EJ32" i="10" a="1"/>
  <c r="EJ32" i="10" s="1"/>
  <c r="EW32" i="10" a="1"/>
  <c r="EW32" i="10" s="1"/>
  <c r="EM33" i="10" a="1"/>
  <c r="EM33" i="10" s="1"/>
  <c r="ES33" i="10" a="1"/>
  <c r="ES33" i="10" s="1"/>
  <c r="EC34" i="10" a="1"/>
  <c r="EC34" i="10" s="1"/>
  <c r="EK34" i="10" a="1"/>
  <c r="EK34" i="10" s="1"/>
  <c r="ER34" i="10" a="1"/>
  <c r="ER34" i="10" s="1"/>
  <c r="EX34" i="10" a="1"/>
  <c r="EX34" i="10" s="1"/>
  <c r="EV35" i="10" a="1"/>
  <c r="EV35" i="10" s="1"/>
  <c r="EG36" i="10" a="1"/>
  <c r="EG36" i="10" s="1"/>
  <c r="EM36" i="10" a="1"/>
  <c r="EM36" i="10" s="1"/>
  <c r="ET36" i="10" a="1"/>
  <c r="ET36" i="10" s="1"/>
  <c r="EZ7" i="10" a="1"/>
  <c r="EZ7" i="10" s="1"/>
  <c r="EZ15" i="10" a="1"/>
  <c r="EZ15" i="10" s="1"/>
  <c r="EZ23" i="10" a="1"/>
  <c r="EZ23" i="10" s="1"/>
  <c r="EZ31" i="10" a="1"/>
  <c r="EZ31" i="10" s="1"/>
  <c r="FC6" i="10" a="1"/>
  <c r="FC6" i="10" s="1"/>
  <c r="FK6" i="10" a="1"/>
  <c r="FK6" i="10" s="1"/>
  <c r="FS6" i="10" a="1"/>
  <c r="FS6" i="10" s="1"/>
  <c r="FC7" i="10" a="1"/>
  <c r="FC7" i="10" s="1"/>
  <c r="FK7" i="10" a="1"/>
  <c r="FK7" i="10" s="1"/>
  <c r="FS7" i="10" a="1"/>
  <c r="FS7" i="10" s="1"/>
  <c r="FC8" i="10" a="1"/>
  <c r="FC8" i="10" s="1"/>
  <c r="FK8" i="10" a="1"/>
  <c r="FK8" i="10" s="1"/>
  <c r="FS8" i="10" a="1"/>
  <c r="FS8" i="10" s="1"/>
  <c r="FB9" i="10" a="1"/>
  <c r="FB9" i="10" s="1"/>
  <c r="FI9" i="10" a="1"/>
  <c r="FI9" i="10" s="1"/>
  <c r="FP9" i="10" a="1"/>
  <c r="FP9" i="10" s="1"/>
  <c r="FW9" i="10" a="1"/>
  <c r="FW9" i="10" s="1"/>
  <c r="EW8" i="10" a="1"/>
  <c r="EW8" i="10" s="1"/>
  <c r="ER9" i="10" a="1"/>
  <c r="ER9" i="10" s="1"/>
  <c r="EG10" i="10" a="1"/>
  <c r="EG10" i="10" s="1"/>
  <c r="ER10" i="10" a="1"/>
  <c r="ER10" i="10" s="1"/>
  <c r="ED11" i="10" a="1"/>
  <c r="ED11" i="10" s="1"/>
  <c r="EO11" i="10" a="1"/>
  <c r="EO11" i="10" s="1"/>
  <c r="EY11" i="10" a="1"/>
  <c r="EY11" i="10" s="1"/>
  <c r="EL12" i="10" a="1"/>
  <c r="EL12" i="10" s="1"/>
  <c r="EW12" i="10" a="1"/>
  <c r="EW12" i="10" s="1"/>
  <c r="EK13" i="10" a="1"/>
  <c r="EK13" i="10" s="1"/>
  <c r="ET13" i="10" a="1"/>
  <c r="ET13" i="10" s="1"/>
  <c r="EH14" i="10" a="1"/>
  <c r="EH14" i="10" s="1"/>
  <c r="ER14" i="10" a="1"/>
  <c r="ER14" i="10" s="1"/>
  <c r="EC15" i="10" a="1"/>
  <c r="EC15" i="10" s="1"/>
  <c r="EN15" i="10" a="1"/>
  <c r="EN15" i="10" s="1"/>
  <c r="EW15" i="10" a="1"/>
  <c r="EW15" i="10" s="1"/>
  <c r="EJ16" i="10" a="1"/>
  <c r="EJ16" i="10" s="1"/>
  <c r="ES16" i="10" a="1"/>
  <c r="ES16" i="10" s="1"/>
  <c r="EC17" i="10" a="1"/>
  <c r="EC17" i="10" s="1"/>
  <c r="EJ17" i="10" a="1"/>
  <c r="EJ17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EE20" i="10" a="1"/>
  <c r="EE20" i="10" s="1"/>
  <c r="EK20" i="10" a="1"/>
  <c r="EK20" i="10" s="1"/>
  <c r="EY20" i="10" a="1"/>
  <c r="EY20" i="10" s="1"/>
  <c r="EJ21" i="10" a="1"/>
  <c r="EJ21" i="10" s="1"/>
  <c r="EP21" i="10" a="1"/>
  <c r="EP21" i="10" s="1"/>
  <c r="EF22" i="10" a="1"/>
  <c r="EF22" i="10" s="1"/>
  <c r="EM22" i="10" a="1"/>
  <c r="EM22" i="10" s="1"/>
  <c r="EC23" i="10" a="1"/>
  <c r="EC23" i="10" s="1"/>
  <c r="EK23" i="10" a="1"/>
  <c r="EK23" i="10" s="1"/>
  <c r="EQ23" i="10" a="1"/>
  <c r="EQ23" i="10" s="1"/>
  <c r="EW23" i="10" a="1"/>
  <c r="EW23" i="10" s="1"/>
  <c r="EM24" i="10" a="1"/>
  <c r="EM24" i="10" s="1"/>
  <c r="EY24" i="10" a="1"/>
  <c r="EY24" i="10" s="1"/>
  <c r="EI25" i="10" a="1"/>
  <c r="EI25" i="10" s="1"/>
  <c r="EP25" i="10" a="1"/>
  <c r="EP25" i="10" s="1"/>
  <c r="EF26" i="10" a="1"/>
  <c r="EF26" i="10" s="1"/>
  <c r="EM26" i="10" a="1"/>
  <c r="EM26" i="10" s="1"/>
  <c r="EU26" i="10" a="1"/>
  <c r="EU26" i="10" s="1"/>
  <c r="EK27" i="10" a="1"/>
  <c r="EK27" i="10" s="1"/>
  <c r="ER27" i="10" a="1"/>
  <c r="ER27" i="10" s="1"/>
  <c r="EP28" i="10" a="1"/>
  <c r="EP28" i="10" s="1"/>
  <c r="EX28" i="10" a="1"/>
  <c r="EX28" i="10" s="1"/>
  <c r="EI29" i="10" a="1"/>
  <c r="EI29" i="10" s="1"/>
  <c r="EO29" i="10" a="1"/>
  <c r="EO29" i="10" s="1"/>
  <c r="EV29" i="10" a="1"/>
  <c r="EV29" i="10" s="1"/>
  <c r="EG30" i="10" a="1"/>
  <c r="EG30" i="10" s="1"/>
  <c r="EM30" i="10" a="1"/>
  <c r="EM30" i="10" s="1"/>
  <c r="ET30" i="10" a="1"/>
  <c r="ET30" i="10" s="1"/>
  <c r="EE31" i="10" a="1"/>
  <c r="EE31" i="10" s="1"/>
  <c r="EM31" i="10" a="1"/>
  <c r="EM31" i="10" s="1"/>
  <c r="ED32" i="10" a="1"/>
  <c r="ED32" i="10" s="1"/>
  <c r="EK32" i="10" a="1"/>
  <c r="EK32" i="10" s="1"/>
  <c r="EQ32" i="10" a="1"/>
  <c r="EQ32" i="10" s="1"/>
  <c r="EX32" i="10" a="1"/>
  <c r="EX32" i="10" s="1"/>
  <c r="EF33" i="10" a="1"/>
  <c r="EF33" i="10" s="1"/>
  <c r="EN33" i="10" a="1"/>
  <c r="EN33" i="10" s="1"/>
  <c r="ET33" i="10" a="1"/>
  <c r="ET33" i="10" s="1"/>
  <c r="ED34" i="10" a="1"/>
  <c r="ED34" i="10" s="1"/>
  <c r="ES34" i="10" a="1"/>
  <c r="ES34" i="10" s="1"/>
  <c r="EY34" i="10" a="1"/>
  <c r="EY34" i="10" s="1"/>
  <c r="ED9" i="10" a="1"/>
  <c r="ED9" i="10" s="1"/>
  <c r="ES9" i="10" a="1"/>
  <c r="ES9" i="10" s="1"/>
  <c r="EH10" i="10" a="1"/>
  <c r="EH10" i="10" s="1"/>
  <c r="ES10" i="10" a="1"/>
  <c r="ES10" i="10" s="1"/>
  <c r="EF11" i="10" a="1"/>
  <c r="EF11" i="10" s="1"/>
  <c r="EP11" i="10" a="1"/>
  <c r="EP11" i="10" s="1"/>
  <c r="EC12" i="10" a="1"/>
  <c r="EC12" i="10" s="1"/>
  <c r="EN12" i="10" a="1"/>
  <c r="EN12" i="10" s="1"/>
  <c r="EX12" i="10" a="1"/>
  <c r="EX12" i="10" s="1"/>
  <c r="EL13" i="10" a="1"/>
  <c r="EL13" i="10" s="1"/>
  <c r="EV13" i="10" a="1"/>
  <c r="EV13" i="10" s="1"/>
  <c r="EI14" i="10" a="1"/>
  <c r="EI14" i="10" s="1"/>
  <c r="ES14" i="10" a="1"/>
  <c r="ES14" i="10" s="1"/>
  <c r="EE15" i="10" a="1"/>
  <c r="EE15" i="10" s="1"/>
  <c r="EO15" i="10" a="1"/>
  <c r="EO15" i="10" s="1"/>
  <c r="EX15" i="10" a="1"/>
  <c r="EX15" i="10" s="1"/>
  <c r="EL16" i="10" a="1"/>
  <c r="EL16" i="10" s="1"/>
  <c r="ET16" i="10" a="1"/>
  <c r="ET16" i="10" s="1"/>
  <c r="ED17" i="10" a="1"/>
  <c r="ED17" i="10" s="1"/>
  <c r="EK17" i="10" a="1"/>
  <c r="EK17" i="10" s="1"/>
  <c r="EY17" i="10" a="1"/>
  <c r="EY17" i="10" s="1"/>
  <c r="EJ18" i="10" a="1"/>
  <c r="EJ18" i="10" s="1"/>
  <c r="EX18" i="10" a="1"/>
  <c r="EX18" i="10" s="1"/>
  <c r="EO19" i="10" a="1"/>
  <c r="EO19" i="10" s="1"/>
  <c r="EV19" i="10" a="1"/>
  <c r="EV19" i="10" s="1"/>
  <c r="EL20" i="10" a="1"/>
  <c r="EL20" i="10" s="1"/>
  <c r="ER20" i="10" a="1"/>
  <c r="ER20" i="10" s="1"/>
  <c r="EC21" i="10" a="1"/>
  <c r="EC21" i="10" s="1"/>
  <c r="EW21" i="10" a="1"/>
  <c r="EW21" i="10" s="1"/>
  <c r="EG22" i="10" a="1"/>
  <c r="EG22" i="10" s="1"/>
  <c r="EN22" i="10" a="1"/>
  <c r="EN22" i="10" s="1"/>
  <c r="ET22" i="10" a="1"/>
  <c r="ET22" i="10" s="1"/>
  <c r="ED23" i="10" a="1"/>
  <c r="ED23" i="10" s="1"/>
  <c r="EL23" i="10" a="1"/>
  <c r="EL23" i="10" s="1"/>
  <c r="ER23" i="10" a="1"/>
  <c r="ER23" i="10" s="1"/>
  <c r="EX23" i="10" a="1"/>
  <c r="EX23" i="10" s="1"/>
  <c r="EF24" i="10" a="1"/>
  <c r="EF24" i="10" s="1"/>
  <c r="ET24" i="10" a="1"/>
  <c r="ET24" i="10" s="1"/>
  <c r="EJ25" i="10" a="1"/>
  <c r="EJ25" i="10" s="1"/>
  <c r="EQ25" i="10" a="1"/>
  <c r="EQ25" i="10" s="1"/>
  <c r="EW25" i="10" a="1"/>
  <c r="EW25" i="10" s="1"/>
  <c r="EG26" i="10" a="1"/>
  <c r="EG26" i="10" s="1"/>
  <c r="EN26" i="10" a="1"/>
  <c r="EN26" i="10" s="1"/>
  <c r="EV26" i="10" a="1"/>
  <c r="EV26" i="10" s="1"/>
  <c r="EE27" i="10" a="1"/>
  <c r="EE27" i="10" s="1"/>
  <c r="EL27" i="10" a="1"/>
  <c r="EL27" i="10" s="1"/>
  <c r="EY27" i="10" a="1"/>
  <c r="EY27" i="10" s="1"/>
  <c r="EI28" i="10" a="1"/>
  <c r="EI28" i="10" s="1"/>
  <c r="EQ28" i="10" a="1"/>
  <c r="EQ28" i="10" s="1"/>
  <c r="EY28" i="10" a="1"/>
  <c r="EY28" i="10" s="1"/>
  <c r="EP29" i="10" a="1"/>
  <c r="EP29" i="10" s="1"/>
  <c r="EW29" i="10" a="1"/>
  <c r="EW29" i="10" s="1"/>
  <c r="EN30" i="10" a="1"/>
  <c r="EN30" i="10" s="1"/>
  <c r="EU30" i="10" a="1"/>
  <c r="EU30" i="10" s="1"/>
  <c r="EF31" i="10" a="1"/>
  <c r="EF31" i="10" s="1"/>
  <c r="EN31" i="10" a="1"/>
  <c r="EN31" i="10" s="1"/>
  <c r="ET31" i="10" a="1"/>
  <c r="ET31" i="10" s="1"/>
  <c r="EE32" i="10" a="1"/>
  <c r="EE32" i="10" s="1"/>
  <c r="EL32" i="10" a="1"/>
  <c r="EL32" i="10" s="1"/>
  <c r="ER32" i="10" a="1"/>
  <c r="ER32" i="10" s="1"/>
  <c r="EY32" i="10" a="1"/>
  <c r="EY32" i="10" s="1"/>
  <c r="EG33" i="10" a="1"/>
  <c r="EG33" i="10" s="1"/>
  <c r="EU33" i="10" a="1"/>
  <c r="EU33" i="10" s="1"/>
  <c r="EE34" i="10" a="1"/>
  <c r="EE34" i="10" s="1"/>
  <c r="EL34" i="10" a="1"/>
  <c r="EL34" i="10" s="1"/>
  <c r="ET34" i="10" a="1"/>
  <c r="ET34" i="10" s="1"/>
  <c r="EC35" i="10" a="1"/>
  <c r="EC35" i="10" s="1"/>
  <c r="EJ35" i="10" a="1"/>
  <c r="EJ35" i="10" s="1"/>
  <c r="EP35" i="10" a="1"/>
  <c r="EP35" i="10" s="1"/>
  <c r="EX35" i="10" a="1"/>
  <c r="EX35" i="10" s="1"/>
  <c r="EO36" i="10" a="1"/>
  <c r="EO36" i="10" s="1"/>
  <c r="EV36" i="10" a="1"/>
  <c r="EV36" i="10" s="1"/>
  <c r="EV9" i="10" a="1"/>
  <c r="EV9" i="10" s="1"/>
  <c r="EJ10" i="10" a="1"/>
  <c r="EJ10" i="10" s="1"/>
  <c r="ET10" i="10" a="1"/>
  <c r="ET10" i="10" s="1"/>
  <c r="EG11" i="10" a="1"/>
  <c r="EG11" i="10" s="1"/>
  <c r="EQ11" i="10" a="1"/>
  <c r="EQ11" i="10" s="1"/>
  <c r="ED12" i="10" a="1"/>
  <c r="ED12" i="10" s="1"/>
  <c r="EO12" i="10" a="1"/>
  <c r="EO12" i="10" s="1"/>
  <c r="EC13" i="10" a="1"/>
  <c r="EC13" i="10" s="1"/>
  <c r="EM13" i="10" a="1"/>
  <c r="EM13" i="10" s="1"/>
  <c r="EW13" i="10" a="1"/>
  <c r="EW13" i="10" s="1"/>
  <c r="EK14" i="10" a="1"/>
  <c r="EK14" i="10" s="1"/>
  <c r="ET14" i="10" a="1"/>
  <c r="ET14" i="10" s="1"/>
  <c r="EF15" i="10" a="1"/>
  <c r="EF15" i="10" s="1"/>
  <c r="EQ15" i="10" a="1"/>
  <c r="EQ15" i="10" s="1"/>
  <c r="EY15" i="10" a="1"/>
  <c r="EY15" i="10" s="1"/>
  <c r="EM16" i="10" a="1"/>
  <c r="EM16" i="10" s="1"/>
  <c r="EU16" i="10" a="1"/>
  <c r="EU16" i="10" s="1"/>
  <c r="EF17" i="10" a="1"/>
  <c r="EF17" i="10" s="1"/>
  <c r="EL17" i="10" a="1"/>
  <c r="EL17" i="10" s="1"/>
  <c r="ES17" i="10" a="1"/>
  <c r="ES17" i="10" s="1"/>
  <c r="EC18" i="10" a="1"/>
  <c r="EC18" i="10" s="1"/>
  <c r="EK18" i="10" a="1"/>
  <c r="EK18" i="10" s="1"/>
  <c r="EQ18" i="10" a="1"/>
  <c r="EQ18" i="10" s="1"/>
  <c r="EY18" i="10" a="1"/>
  <c r="EY18" i="10" s="1"/>
  <c r="EI19" i="10" a="1"/>
  <c r="EI19" i="10" s="1"/>
  <c r="EP19" i="10" a="1"/>
  <c r="EP19" i="10" s="1"/>
  <c r="EW19" i="10" a="1"/>
  <c r="EW19" i="10" s="1"/>
  <c r="EF20" i="10" a="1"/>
  <c r="EF20" i="10" s="1"/>
  <c r="EM20" i="10" a="1"/>
  <c r="EM20" i="10" s="1"/>
  <c r="ES20" i="10" a="1"/>
  <c r="ES20" i="10" s="1"/>
  <c r="ED21" i="10" a="1"/>
  <c r="ED21" i="10" s="1"/>
  <c r="EK21" i="10" a="1"/>
  <c r="EK21" i="10" s="1"/>
  <c r="EQ21" i="10" a="1"/>
  <c r="EQ21" i="10" s="1"/>
  <c r="EX21" i="10" a="1"/>
  <c r="EX21" i="10" s="1"/>
  <c r="EH22" i="10" a="1"/>
  <c r="EH22" i="10" s="1"/>
  <c r="EO22" i="10" a="1"/>
  <c r="EO22" i="10" s="1"/>
  <c r="EU22" i="10" a="1"/>
  <c r="EU22" i="10" s="1"/>
  <c r="EE23" i="10" a="1"/>
  <c r="EE23" i="10" s="1"/>
  <c r="EG24" i="10" a="1"/>
  <c r="EG24" i="10" s="1"/>
  <c r="EN24" i="10" a="1"/>
  <c r="EN24" i="10" s="1"/>
  <c r="EU24" i="10" a="1"/>
  <c r="EU24" i="10" s="1"/>
  <c r="EC25" i="10" a="1"/>
  <c r="EC25" i="10" s="1"/>
  <c r="EK25" i="10" a="1"/>
  <c r="EK25" i="10" s="1"/>
  <c r="ER25" i="10" a="1"/>
  <c r="ER25" i="10" s="1"/>
  <c r="EX25" i="10" a="1"/>
  <c r="EX25" i="10" s="1"/>
  <c r="EO26" i="10" a="1"/>
  <c r="EO26" i="10" s="1"/>
  <c r="EW26" i="10" a="1"/>
  <c r="EW26" i="10" s="1"/>
  <c r="EF27" i="10" a="1"/>
  <c r="EF27" i="10" s="1"/>
  <c r="ES27" i="10" a="1"/>
  <c r="ES27" i="10" s="1"/>
  <c r="EC28" i="10" a="1"/>
  <c r="EC28" i="10" s="1"/>
  <c r="EJ28" i="10" a="1"/>
  <c r="EJ28" i="10" s="1"/>
  <c r="ER28" i="10" a="1"/>
  <c r="ER28" i="10" s="1"/>
  <c r="EC29" i="10" a="1"/>
  <c r="EC29" i="10" s="1"/>
  <c r="EJ29" i="10" a="1"/>
  <c r="EJ29" i="10" s="1"/>
  <c r="EQ29" i="10" a="1"/>
  <c r="EQ29" i="10" s="1"/>
  <c r="EX29" i="10" a="1"/>
  <c r="EX29" i="10" s="1"/>
  <c r="EH30" i="10" a="1"/>
  <c r="EH30" i="10" s="1"/>
  <c r="EO30" i="10" a="1"/>
  <c r="EO30" i="10" s="1"/>
  <c r="EV30" i="10" a="1"/>
  <c r="EV30" i="10" s="1"/>
  <c r="EG31" i="10" a="1"/>
  <c r="EG31" i="10" s="1"/>
  <c r="EO31" i="10" a="1"/>
  <c r="EO31" i="10" s="1"/>
  <c r="EU31" i="10" a="1"/>
  <c r="EU31" i="10" s="1"/>
  <c r="EM32" i="10" a="1"/>
  <c r="EM32" i="10" s="1"/>
  <c r="ES32" i="10" a="1"/>
  <c r="ES32" i="10" s="1"/>
  <c r="EH33" i="10" a="1"/>
  <c r="EH33" i="10" s="1"/>
  <c r="EO33" i="10" a="1"/>
  <c r="EO33" i="10" s="1"/>
  <c r="EV33" i="10" a="1"/>
  <c r="EV33" i="10" s="1"/>
  <c r="EG9" i="10" a="1"/>
  <c r="EG9" i="10" s="1"/>
  <c r="EW9" i="10" a="1"/>
  <c r="EW9" i="10" s="1"/>
  <c r="EK10" i="10" a="1"/>
  <c r="EK10" i="10" s="1"/>
  <c r="EV10" i="10" a="1"/>
  <c r="EV10" i="10" s="1"/>
  <c r="EH11" i="10" a="1"/>
  <c r="EH11" i="10" s="1"/>
  <c r="ER11" i="10" a="1"/>
  <c r="ER11" i="10" s="1"/>
  <c r="EF12" i="10" a="1"/>
  <c r="EF12" i="10" s="1"/>
  <c r="EP12" i="10" a="1"/>
  <c r="EP12" i="10" s="1"/>
  <c r="ED13" i="10" a="1"/>
  <c r="ED13" i="10" s="1"/>
  <c r="EO13" i="10" a="1"/>
  <c r="EO13" i="10" s="1"/>
  <c r="EX13" i="10" a="1"/>
  <c r="EX13" i="10" s="1"/>
  <c r="EV14" i="10" a="1"/>
  <c r="EV14" i="10" s="1"/>
  <c r="EG15" i="10" a="1"/>
  <c r="EG15" i="10" s="1"/>
  <c r="ED16" i="10" a="1"/>
  <c r="ED16" i="10" s="1"/>
  <c r="EN16" i="10" a="1"/>
  <c r="EN16" i="10" s="1"/>
  <c r="EV16" i="10" a="1"/>
  <c r="EV16" i="10" s="1"/>
  <c r="EM17" i="10" a="1"/>
  <c r="EM17" i="10" s="1"/>
  <c r="ED18" i="10" a="1"/>
  <c r="ED18" i="10" s="1"/>
  <c r="EL18" i="10" a="1"/>
  <c r="EL18" i="10" s="1"/>
  <c r="ER18" i="10" a="1"/>
  <c r="ER18" i="10" s="1"/>
  <c r="EC19" i="10" a="1"/>
  <c r="EC19" i="10" s="1"/>
  <c r="EX19" i="10" a="1"/>
  <c r="EX19" i="10" s="1"/>
  <c r="EG20" i="10" a="1"/>
  <c r="EG20" i="10" s="1"/>
  <c r="EN20" i="10" a="1"/>
  <c r="EN20" i="10" s="1"/>
  <c r="ET20" i="10" a="1"/>
  <c r="ET20" i="10" s="1"/>
  <c r="EE21" i="10" a="1"/>
  <c r="EE21" i="10" s="1"/>
  <c r="EL21" i="10" a="1"/>
  <c r="EL21" i="10" s="1"/>
  <c r="ER21" i="10" a="1"/>
  <c r="ER21" i="10" s="1"/>
  <c r="EY21" i="10" a="1"/>
  <c r="EY21" i="10" s="1"/>
  <c r="EI22" i="10" a="1"/>
  <c r="EI22" i="10" s="1"/>
  <c r="EF23" i="10" a="1"/>
  <c r="EF23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D25" i="10" a="1"/>
  <c r="ED25" i="10" s="1"/>
  <c r="EL25" i="10" a="1"/>
  <c r="EL25" i="10" s="1"/>
  <c r="EY25" i="10" a="1"/>
  <c r="EY25" i="10" s="1"/>
  <c r="EH26" i="10" a="1"/>
  <c r="EH26" i="10" s="1"/>
  <c r="EP26" i="10" a="1"/>
  <c r="EP26" i="10" s="1"/>
  <c r="EM27" i="10" a="1"/>
  <c r="EM27" i="10" s="1"/>
  <c r="ET27" i="10" a="1"/>
  <c r="ET27" i="10" s="1"/>
  <c r="ED28" i="10" a="1"/>
  <c r="ED28" i="10" s="1"/>
  <c r="EK28" i="10" a="1"/>
  <c r="EK28" i="10" s="1"/>
  <c r="ES28" i="10" a="1"/>
  <c r="ES28" i="10" s="1"/>
  <c r="ED29" i="10" a="1"/>
  <c r="ED29" i="10" s="1"/>
  <c r="ER29" i="10" a="1"/>
  <c r="ER29" i="10" s="1"/>
  <c r="EY29" i="10" a="1"/>
  <c r="EY29" i="10" s="1"/>
  <c r="EI30" i="10" a="1"/>
  <c r="EI30" i="10" s="1"/>
  <c r="EP30" i="10" a="1"/>
  <c r="EP30" i="10" s="1"/>
  <c r="EW30" i="10" a="1"/>
  <c r="EW30" i="10" s="1"/>
  <c r="EH31" i="10" a="1"/>
  <c r="EH31" i="10" s="1"/>
  <c r="EP31" i="10" a="1"/>
  <c r="EP31" i="10" s="1"/>
  <c r="EV31" i="10" a="1"/>
  <c r="EV31" i="10" s="1"/>
  <c r="EF32" i="10" a="1"/>
  <c r="EF32" i="10" s="1"/>
  <c r="EC33" i="10" a="1"/>
  <c r="EC33" i="10" s="1"/>
  <c r="EI33" i="10" a="1"/>
  <c r="EI33" i="10" s="1"/>
  <c r="EP33" i="10" a="1"/>
  <c r="EP33" i="10" s="1"/>
  <c r="EW33" i="10" a="1"/>
  <c r="EW33" i="10" s="1"/>
  <c r="EG34" i="10" a="1"/>
  <c r="EG34" i="10" s="1"/>
  <c r="EN34" i="10" a="1"/>
  <c r="EN34" i="10" s="1"/>
  <c r="EV34" i="10" a="1"/>
  <c r="EV34" i="10" s="1"/>
  <c r="EE35" i="10" a="1"/>
  <c r="EE35" i="10" s="1"/>
  <c r="ER35" i="10" a="1"/>
  <c r="ER35" i="10" s="1"/>
  <c r="EC36" i="10" a="1"/>
  <c r="EC36" i="10" s="1"/>
  <c r="EJ36" i="10" a="1"/>
  <c r="EJ36" i="10" s="1"/>
  <c r="EQ36" i="10" a="1"/>
  <c r="EQ36" i="10" s="1"/>
  <c r="EZ11" i="10" a="1"/>
  <c r="EZ11" i="10" s="1"/>
  <c r="EZ19" i="10" a="1"/>
  <c r="EZ19" i="10" s="1"/>
  <c r="EZ27" i="10" a="1"/>
  <c r="EZ27" i="10" s="1"/>
  <c r="EZ35" i="10" a="1"/>
  <c r="EZ35" i="10" s="1"/>
  <c r="FG6" i="10" a="1"/>
  <c r="FG6" i="10" s="1"/>
  <c r="FO6" i="10" a="1"/>
  <c r="FO6" i="10" s="1"/>
  <c r="FW6" i="10" a="1"/>
  <c r="FW6" i="10" s="1"/>
  <c r="FG7" i="10" a="1"/>
  <c r="FG7" i="10" s="1"/>
  <c r="FO7" i="10" a="1"/>
  <c r="FO7" i="10" s="1"/>
  <c r="FW7" i="10" a="1"/>
  <c r="FW7" i="10" s="1"/>
  <c r="FG8" i="10" a="1"/>
  <c r="FG8" i="10" s="1"/>
  <c r="FO8" i="10" a="1"/>
  <c r="FO8" i="10" s="1"/>
  <c r="FW8" i="10" a="1"/>
  <c r="FW8" i="10" s="1"/>
  <c r="FF9" i="10" a="1"/>
  <c r="FF9" i="10" s="1"/>
  <c r="FL9" i="10" a="1"/>
  <c r="FL9" i="10" s="1"/>
  <c r="FS9" i="10" a="1"/>
  <c r="FS9" i="10" s="1"/>
  <c r="EL33" i="10" a="1"/>
  <c r="EL33" i="10" s="1"/>
  <c r="EN35" i="10" a="1"/>
  <c r="EN35" i="10" s="1"/>
  <c r="EF36" i="10" a="1"/>
  <c r="EF36" i="10" s="1"/>
  <c r="ES36" i="10" a="1"/>
  <c r="ES36" i="10" s="1"/>
  <c r="EZ12" i="10" a="1"/>
  <c r="EZ12" i="10" s="1"/>
  <c r="EZ22" i="10" a="1"/>
  <c r="EZ22" i="10" s="1"/>
  <c r="EZ33" i="10" a="1"/>
  <c r="EZ33" i="10" s="1"/>
  <c r="FH6" i="10" a="1"/>
  <c r="FH6" i="10" s="1"/>
  <c r="FR6" i="10" a="1"/>
  <c r="FR6" i="10" s="1"/>
  <c r="FE7" i="10" a="1"/>
  <c r="FE7" i="10" s="1"/>
  <c r="FP7" i="10" a="1"/>
  <c r="FP7" i="10" s="1"/>
  <c r="FB8" i="10" a="1"/>
  <c r="FB8" i="10" s="1"/>
  <c r="FM8" i="10" a="1"/>
  <c r="FM8" i="10" s="1"/>
  <c r="FX8" i="10" a="1"/>
  <c r="FX8" i="10" s="1"/>
  <c r="FR9" i="10" a="1"/>
  <c r="FR9" i="10" s="1"/>
  <c r="FC10" i="10" a="1"/>
  <c r="FC10" i="10" s="1"/>
  <c r="FK10" i="10" a="1"/>
  <c r="FK10" i="10" s="1"/>
  <c r="FR10" i="10" a="1"/>
  <c r="FR10" i="10" s="1"/>
  <c r="FX10" i="10" a="1"/>
  <c r="FX10" i="10" s="1"/>
  <c r="FG11" i="10" a="1"/>
  <c r="FG11" i="10" s="1"/>
  <c r="FN11" i="10" a="1"/>
  <c r="FN11" i="10" s="1"/>
  <c r="FU11" i="10" a="1"/>
  <c r="FU11" i="10" s="1"/>
  <c r="FD12" i="10" a="1"/>
  <c r="FD12" i="10" s="1"/>
  <c r="FK12" i="10" a="1"/>
  <c r="FK12" i="10" s="1"/>
  <c r="FR12" i="10" a="1"/>
  <c r="FR12" i="10" s="1"/>
  <c r="FY12" i="10" a="1"/>
  <c r="FY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FU14" i="10" a="1"/>
  <c r="FU14" i="10" s="1"/>
  <c r="FD15" i="10" a="1"/>
  <c r="FD15" i="10" s="1"/>
  <c r="FK15" i="10" a="1"/>
  <c r="FK15" i="10" s="1"/>
  <c r="FB16" i="10" a="1"/>
  <c r="FB16" i="10" s="1"/>
  <c r="FI16" i="10" a="1"/>
  <c r="FI16" i="10" s="1"/>
  <c r="FP16" i="10" a="1"/>
  <c r="FP16" i="10" s="1"/>
  <c r="FW16" i="10" a="1"/>
  <c r="FW16" i="10" s="1"/>
  <c r="FE17" i="10" a="1"/>
  <c r="FE17" i="10" s="1"/>
  <c r="FM17" i="10" a="1"/>
  <c r="FM17" i="10" s="1"/>
  <c r="FS17" i="10" a="1"/>
  <c r="FS17" i="10" s="1"/>
  <c r="FB18" i="10" a="1"/>
  <c r="FB18" i="10" s="1"/>
  <c r="FI18" i="10" a="1"/>
  <c r="FI18" i="10" s="1"/>
  <c r="FO18" i="10" a="1"/>
  <c r="FO18" i="10" s="1"/>
  <c r="FW18" i="10" a="1"/>
  <c r="FW18" i="10" s="1"/>
  <c r="FG19" i="10" a="1"/>
  <c r="FG19" i="10" s="1"/>
  <c r="FM19" i="10" a="1"/>
  <c r="FM19" i="10" s="1"/>
  <c r="FT19" i="10" a="1"/>
  <c r="FT19" i="10" s="1"/>
  <c r="FD20" i="10" a="1"/>
  <c r="FD20" i="10" s="1"/>
  <c r="FJ20" i="10" a="1"/>
  <c r="FJ20" i="10" s="1"/>
  <c r="FQ20" i="10" a="1"/>
  <c r="FQ20" i="10" s="1"/>
  <c r="FV20" i="10" a="1"/>
  <c r="FV20" i="10" s="1"/>
  <c r="FJ21" i="10" a="1"/>
  <c r="FJ21" i="10" s="1"/>
  <c r="FP21" i="10" a="1"/>
  <c r="FP21" i="10" s="1"/>
  <c r="FW21" i="10" a="1"/>
  <c r="FW21" i="10" s="1"/>
  <c r="FF22" i="10" a="1"/>
  <c r="FF22" i="10" s="1"/>
  <c r="FT22" i="10" a="1"/>
  <c r="FT22" i="10" s="1"/>
  <c r="FB23" i="10" a="1"/>
  <c r="FB23" i="10" s="1"/>
  <c r="FH23" i="10" a="1"/>
  <c r="FH23" i="10" s="1"/>
  <c r="FN23" i="10" a="1"/>
  <c r="FN23" i="10" s="1"/>
  <c r="FU23" i="10" a="1"/>
  <c r="FU23" i="10" s="1"/>
  <c r="FC24" i="10" a="1"/>
  <c r="FC24" i="10" s="1"/>
  <c r="FI24" i="10" a="1"/>
  <c r="FI24" i="10" s="1"/>
  <c r="FO24" i="10" a="1"/>
  <c r="FO24" i="10" s="1"/>
  <c r="FC25" i="10" a="1"/>
  <c r="FC25" i="10" s="1"/>
  <c r="FJ25" i="10" a="1"/>
  <c r="FJ25" i="10" s="1"/>
  <c r="FR25" i="10" a="1"/>
  <c r="FR25" i="10" s="1"/>
  <c r="FX25" i="10" a="1"/>
  <c r="FX25" i="10" s="1"/>
  <c r="FL26" i="10" a="1"/>
  <c r="FL26" i="10" s="1"/>
  <c r="FR26" i="10" a="1"/>
  <c r="FR26" i="10" s="1"/>
  <c r="FY26" i="10" a="1"/>
  <c r="FY26" i="10" s="1"/>
  <c r="FG27" i="10" a="1"/>
  <c r="FG27" i="10" s="1"/>
  <c r="FS27" i="10" a="1"/>
  <c r="FS27" i="10" s="1"/>
  <c r="FG28" i="10" a="1"/>
  <c r="FG28" i="10" s="1"/>
  <c r="FC29" i="10" a="1"/>
  <c r="FC29" i="10" s="1"/>
  <c r="FO29" i="10" a="1"/>
  <c r="FO29" i="10" s="1"/>
  <c r="FC30" i="10" a="1"/>
  <c r="FC30" i="10" s="1"/>
  <c r="ER33" i="10" a="1"/>
  <c r="ER33" i="10" s="1"/>
  <c r="EO35" i="10" a="1"/>
  <c r="EO35" i="10" s="1"/>
  <c r="EH36" i="10" a="1"/>
  <c r="EH36" i="10" s="1"/>
  <c r="EU36" i="10" a="1"/>
  <c r="EU36" i="10" s="1"/>
  <c r="EZ13" i="10" a="1"/>
  <c r="EZ13" i="10" s="1"/>
  <c r="EZ24" i="10" a="1"/>
  <c r="EZ24" i="10" s="1"/>
  <c r="EZ34" i="10" a="1"/>
  <c r="EZ34" i="10" s="1"/>
  <c r="FI6" i="10" a="1"/>
  <c r="FI6" i="10" s="1"/>
  <c r="FT6" i="10" a="1"/>
  <c r="FT6" i="10" s="1"/>
  <c r="FF7" i="10" a="1"/>
  <c r="FF7" i="10" s="1"/>
  <c r="FQ7" i="10" a="1"/>
  <c r="FQ7" i="10" s="1"/>
  <c r="FD8" i="10" a="1"/>
  <c r="FD8" i="10" s="1"/>
  <c r="FN8" i="10" a="1"/>
  <c r="FN8" i="10" s="1"/>
  <c r="FY8" i="10" a="1"/>
  <c r="FY8" i="10" s="1"/>
  <c r="FJ9" i="10" a="1"/>
  <c r="FJ9" i="10" s="1"/>
  <c r="FD10" i="10" a="1"/>
  <c r="FD10" i="10" s="1"/>
  <c r="FL10" i="10" a="1"/>
  <c r="FL10" i="10" s="1"/>
  <c r="FS10" i="10" a="1"/>
  <c r="FS10" i="10" s="1"/>
  <c r="FY10" i="10" a="1"/>
  <c r="FY10" i="10" s="1"/>
  <c r="FH11" i="10" a="1"/>
  <c r="FH11" i="10" s="1"/>
  <c r="FO11" i="10" a="1"/>
  <c r="FO11" i="10" s="1"/>
  <c r="FE12" i="10" a="1"/>
  <c r="FE12" i="10" s="1"/>
  <c r="FL12" i="10" a="1"/>
  <c r="FL12" i="10" s="1"/>
  <c r="FS12" i="10" a="1"/>
  <c r="FS12" i="10" s="1"/>
  <c r="FB13" i="10" a="1"/>
  <c r="FB13" i="10" s="1"/>
  <c r="FH13" i="10" a="1"/>
  <c r="FH13" i="10" s="1"/>
  <c r="FN13" i="10" a="1"/>
  <c r="FN13" i="10" s="1"/>
  <c r="FT13" i="10" a="1"/>
  <c r="FT13" i="10" s="1"/>
  <c r="FB14" i="10" a="1"/>
  <c r="FB14" i="10" s="1"/>
  <c r="FI14" i="10" a="1"/>
  <c r="FI14" i="10" s="1"/>
  <c r="FP14" i="10" a="1"/>
  <c r="FP14" i="10" s="1"/>
  <c r="FE15" i="10" a="1"/>
  <c r="FE15" i="10" s="1"/>
  <c r="FL15" i="10" a="1"/>
  <c r="FL15" i="10" s="1"/>
  <c r="FS15" i="10" a="1"/>
  <c r="FS15" i="10" s="1"/>
  <c r="FJ16" i="10" a="1"/>
  <c r="FJ16" i="10" s="1"/>
  <c r="FX16" i="10" a="1"/>
  <c r="FX16" i="10" s="1"/>
  <c r="FF17" i="10" a="1"/>
  <c r="FF17" i="10" s="1"/>
  <c r="FT17" i="10" a="1"/>
  <c r="FT17" i="10" s="1"/>
  <c r="FC18" i="10" a="1"/>
  <c r="FC18" i="10" s="1"/>
  <c r="FP18" i="10" a="1"/>
  <c r="FP18" i="10" s="1"/>
  <c r="FX18" i="10" a="1"/>
  <c r="FX18" i="10" s="1"/>
  <c r="FH19" i="10" a="1"/>
  <c r="FH19" i="10" s="1"/>
  <c r="FU19" i="10" a="1"/>
  <c r="FU19" i="10" s="1"/>
  <c r="FE20" i="10" a="1"/>
  <c r="FE20" i="10" s="1"/>
  <c r="FK20" i="10" a="1"/>
  <c r="FK20" i="10" s="1"/>
  <c r="FW20" i="10" a="1"/>
  <c r="FW20" i="10" s="1"/>
  <c r="FE21" i="10" a="1"/>
  <c r="FE21" i="10" s="1"/>
  <c r="FK21" i="10" a="1"/>
  <c r="FK21" i="10" s="1"/>
  <c r="FQ21" i="10" a="1"/>
  <c r="FQ21" i="10" s="1"/>
  <c r="FX21" i="10" a="1"/>
  <c r="FX21" i="10" s="1"/>
  <c r="FG22" i="10" a="1"/>
  <c r="FG22" i="10" s="1"/>
  <c r="FN22" i="10" a="1"/>
  <c r="FN22" i="10" s="1"/>
  <c r="FU22" i="10" a="1"/>
  <c r="FU22" i="10" s="1"/>
  <c r="FC23" i="10" a="1"/>
  <c r="FC23" i="10" s="1"/>
  <c r="FI23" i="10" a="1"/>
  <c r="FI23" i="10" s="1"/>
  <c r="FO23" i="10" a="1"/>
  <c r="FO23" i="10" s="1"/>
  <c r="FV23" i="10" a="1"/>
  <c r="FV23" i="10" s="1"/>
  <c r="FD24" i="10" a="1"/>
  <c r="FD24" i="10" s="1"/>
  <c r="FP24" i="10" a="1"/>
  <c r="FP24" i="10" s="1"/>
  <c r="FU24" i="10" a="1"/>
  <c r="FU24" i="10" s="1"/>
  <c r="FD25" i="10" a="1"/>
  <c r="FD25" i="10" s="1"/>
  <c r="FK25" i="10" a="1"/>
  <c r="FK25" i="10" s="1"/>
  <c r="FS25" i="10" a="1"/>
  <c r="FS25" i="10" s="1"/>
  <c r="FY25" i="10" a="1"/>
  <c r="FY25" i="10" s="1"/>
  <c r="FF26" i="10" a="1"/>
  <c r="FF26" i="10" s="1"/>
  <c r="FM26" i="10" a="1"/>
  <c r="FM26" i="10" s="1"/>
  <c r="FS26" i="10" a="1"/>
  <c r="FS26" i="10" s="1"/>
  <c r="FH27" i="10" a="1"/>
  <c r="FH27" i="10" s="1"/>
  <c r="FM27" i="10" a="1"/>
  <c r="FM27" i="10" s="1"/>
  <c r="FT27" i="10" a="1"/>
  <c r="FT27" i="10" s="1"/>
  <c r="FY27" i="10" a="1"/>
  <c r="FY27" i="10" s="1"/>
  <c r="FH28" i="10" a="1"/>
  <c r="FH28" i="10" s="1"/>
  <c r="FM28" i="10" a="1"/>
  <c r="FM28" i="10" s="1"/>
  <c r="FU28" i="10" a="1"/>
  <c r="FU28" i="10" s="1"/>
  <c r="FD29" i="10" a="1"/>
  <c r="FD29" i="10" s="1"/>
  <c r="FJ29" i="10" a="1"/>
  <c r="FJ29" i="10" s="1"/>
  <c r="FP29" i="10" a="1"/>
  <c r="FP29" i="10" s="1"/>
  <c r="FV29" i="10" a="1"/>
  <c r="FV29" i="10" s="1"/>
  <c r="FD30" i="10" a="1"/>
  <c r="FD30" i="10" s="1"/>
  <c r="ED35" i="10" a="1"/>
  <c r="ED35" i="10" s="1"/>
  <c r="EQ35" i="10" a="1"/>
  <c r="EQ35" i="10" s="1"/>
  <c r="EI36" i="10" a="1"/>
  <c r="EI36" i="10" s="1"/>
  <c r="EW36" i="10" a="1"/>
  <c r="EW36" i="10" s="1"/>
  <c r="EZ14" i="10" a="1"/>
  <c r="EZ14" i="10" s="1"/>
  <c r="EZ25" i="10" a="1"/>
  <c r="EZ25" i="10" s="1"/>
  <c r="EZ36" i="10" a="1"/>
  <c r="EZ36" i="10" s="1"/>
  <c r="FJ6" i="10" a="1"/>
  <c r="FJ6" i="10" s="1"/>
  <c r="FU6" i="10" a="1"/>
  <c r="FU6" i="10" s="1"/>
  <c r="FH7" i="10" a="1"/>
  <c r="FH7" i="10" s="1"/>
  <c r="FR7" i="10" a="1"/>
  <c r="FR7" i="10" s="1"/>
  <c r="FE8" i="10" a="1"/>
  <c r="FE8" i="10" s="1"/>
  <c r="FP8" i="10" a="1"/>
  <c r="FP8" i="10" s="1"/>
  <c r="FT9" i="10" a="1"/>
  <c r="FT9" i="10" s="1"/>
  <c r="FE10" i="10" a="1"/>
  <c r="FE10" i="10" s="1"/>
  <c r="FM10" i="10" a="1"/>
  <c r="FM10" i="10" s="1"/>
  <c r="FT10" i="10" a="1"/>
  <c r="FT10" i="10" s="1"/>
  <c r="FB11" i="10" a="1"/>
  <c r="FB11" i="10" s="1"/>
  <c r="FP11" i="10" a="1"/>
  <c r="FP11" i="10" s="1"/>
  <c r="FV11" i="10" a="1"/>
  <c r="FV11" i="10" s="1"/>
  <c r="FF12" i="10" a="1"/>
  <c r="FF12" i="10" s="1"/>
  <c r="FM12" i="10" a="1"/>
  <c r="FM12" i="10" s="1"/>
  <c r="FT12" i="10" a="1"/>
  <c r="FT12" i="10" s="1"/>
  <c r="FI13" i="10" a="1"/>
  <c r="FI13" i="10" s="1"/>
  <c r="FC14" i="10" a="1"/>
  <c r="FC14" i="10" s="1"/>
  <c r="FJ14" i="10" a="1"/>
  <c r="FJ14" i="10" s="1"/>
  <c r="FQ14" i="10" a="1"/>
  <c r="FQ14" i="10" s="1"/>
  <c r="FV14" i="10" a="1"/>
  <c r="FV14" i="10" s="1"/>
  <c r="FF15" i="10" a="1"/>
  <c r="FF15" i="10" s="1"/>
  <c r="FM15" i="10" a="1"/>
  <c r="FM15" i="10" s="1"/>
  <c r="FT15" i="10" a="1"/>
  <c r="FT15" i="10" s="1"/>
  <c r="FC16" i="10" a="1"/>
  <c r="FC16" i="10" s="1"/>
  <c r="FK16" i="10" a="1"/>
  <c r="FK16" i="10" s="1"/>
  <c r="FQ16" i="10" a="1"/>
  <c r="FQ16" i="10" s="1"/>
  <c r="FY16" i="10" a="1"/>
  <c r="FY16" i="10" s="1"/>
  <c r="FG17" i="10" a="1"/>
  <c r="FG17" i="10" s="1"/>
  <c r="FN17" i="10" a="1"/>
  <c r="FN17" i="10" s="1"/>
  <c r="FU17" i="10" a="1"/>
  <c r="FU17" i="10" s="1"/>
  <c r="FD18" i="10" a="1"/>
  <c r="FD18" i="10" s="1"/>
  <c r="FJ18" i="10" a="1"/>
  <c r="FJ18" i="10" s="1"/>
  <c r="FQ18" i="10" a="1"/>
  <c r="FQ18" i="10" s="1"/>
  <c r="FY18" i="10" a="1"/>
  <c r="FY18" i="10" s="1"/>
  <c r="FN19" i="10" a="1"/>
  <c r="FN19" i="10" s="1"/>
  <c r="FV19" i="10" a="1"/>
  <c r="FV19" i="10" s="1"/>
  <c r="FF20" i="10" a="1"/>
  <c r="FF20" i="10" s="1"/>
  <c r="FL20" i="10" a="1"/>
  <c r="FL20" i="10" s="1"/>
  <c r="FR20" i="10" a="1"/>
  <c r="FR20" i="10" s="1"/>
  <c r="FX20" i="10" a="1"/>
  <c r="FX20" i="10" s="1"/>
  <c r="FL21" i="10" a="1"/>
  <c r="FL21" i="10" s="1"/>
  <c r="FR21" i="10" a="1"/>
  <c r="FR21" i="10" s="1"/>
  <c r="FY21" i="10" a="1"/>
  <c r="FY21" i="10" s="1"/>
  <c r="FH22" i="10" a="1"/>
  <c r="FH22" i="10" s="1"/>
  <c r="FO22" i="10" a="1"/>
  <c r="FO22" i="10" s="1"/>
  <c r="FV22" i="10" a="1"/>
  <c r="FV22" i="10" s="1"/>
  <c r="FD23" i="10" a="1"/>
  <c r="FD23" i="10" s="1"/>
  <c r="FJ23" i="10" a="1"/>
  <c r="FJ23" i="10" s="1"/>
  <c r="FP23" i="10" a="1"/>
  <c r="FP23" i="10" s="1"/>
  <c r="FE24" i="10" a="1"/>
  <c r="FE24" i="10" s="1"/>
  <c r="FJ24" i="10" a="1"/>
  <c r="FJ24" i="10" s="1"/>
  <c r="FQ24" i="10" a="1"/>
  <c r="FQ24" i="10" s="1"/>
  <c r="FV24" i="10" a="1"/>
  <c r="FV24" i="10" s="1"/>
  <c r="FL25" i="10" a="1"/>
  <c r="FL25" i="10" s="1"/>
  <c r="FT25" i="10" a="1"/>
  <c r="FT25" i="10" s="1"/>
  <c r="FB26" i="10" a="1"/>
  <c r="FB26" i="10" s="1"/>
  <c r="FG26" i="10" a="1"/>
  <c r="FG26" i="10" s="1"/>
  <c r="FT26" i="10" a="1"/>
  <c r="FT26" i="10" s="1"/>
  <c r="FB27" i="10" a="1"/>
  <c r="FB27" i="10" s="1"/>
  <c r="FI27" i="10" a="1"/>
  <c r="FI27" i="10" s="1"/>
  <c r="FN27" i="10" a="1"/>
  <c r="FN27" i="10" s="1"/>
  <c r="FB28" i="10" a="1"/>
  <c r="FB28" i="10" s="1"/>
  <c r="FN28" i="10" a="1"/>
  <c r="FN28" i="10" s="1"/>
  <c r="FK29" i="10" a="1"/>
  <c r="FK29" i="10" s="1"/>
  <c r="FQ29" i="10" a="1"/>
  <c r="FQ29" i="10" s="1"/>
  <c r="FP30" i="10" a="1"/>
  <c r="FP30" i="10" s="1"/>
  <c r="FV30" i="10" a="1"/>
  <c r="FV30" i="10" s="1"/>
  <c r="FC31" i="10" a="1"/>
  <c r="FC31" i="10" s="1"/>
  <c r="FK31" i="10" a="1"/>
  <c r="FK31" i="10" s="1"/>
  <c r="FQ31" i="10" a="1"/>
  <c r="FQ31" i="10" s="1"/>
  <c r="FX31" i="10" a="1"/>
  <c r="FX31" i="10" s="1"/>
  <c r="FG32" i="10" a="1"/>
  <c r="FG32" i="10" s="1"/>
  <c r="EF34" i="10" a="1"/>
  <c r="EF34" i="10" s="1"/>
  <c r="EF35" i="10" a="1"/>
  <c r="EF35" i="10" s="1"/>
  <c r="ES35" i="10" a="1"/>
  <c r="ES35" i="10" s="1"/>
  <c r="EK36" i="10" a="1"/>
  <c r="EK36" i="10" s="1"/>
  <c r="EX36" i="10" a="1"/>
  <c r="EX36" i="10" s="1"/>
  <c r="EZ16" i="10" a="1"/>
  <c r="EZ16" i="10" s="1"/>
  <c r="EZ26" i="10" a="1"/>
  <c r="EZ26" i="10" s="1"/>
  <c r="EZ5" i="10" a="1"/>
  <c r="EZ5" i="10" s="1"/>
  <c r="FL6" i="10" a="1"/>
  <c r="FL6" i="10" s="1"/>
  <c r="FV6" i="10" a="1"/>
  <c r="FV6" i="10" s="1"/>
  <c r="FI7" i="10" a="1"/>
  <c r="FI7" i="10" s="1"/>
  <c r="FT7" i="10" a="1"/>
  <c r="FT7" i="10" s="1"/>
  <c r="FF8" i="10" a="1"/>
  <c r="FF8" i="10" s="1"/>
  <c r="FQ8" i="10" a="1"/>
  <c r="FQ8" i="10" s="1"/>
  <c r="FC9" i="10" a="1"/>
  <c r="FC9" i="10" s="1"/>
  <c r="FK9" i="10" a="1"/>
  <c r="FK9" i="10" s="1"/>
  <c r="FU9" i="10" a="1"/>
  <c r="FU9" i="10" s="1"/>
  <c r="FF10" i="10" a="1"/>
  <c r="FF10" i="10" s="1"/>
  <c r="FN10" i="10" a="1"/>
  <c r="FN10" i="10" s="1"/>
  <c r="FC11" i="10" a="1"/>
  <c r="FC11" i="10" s="1"/>
  <c r="FI11" i="10" a="1"/>
  <c r="FI11" i="10" s="1"/>
  <c r="FQ11" i="10" a="1"/>
  <c r="FQ11" i="10" s="1"/>
  <c r="FW11" i="10" a="1"/>
  <c r="FW11" i="10" s="1"/>
  <c r="FC13" i="10" a="1"/>
  <c r="FC13" i="10" s="1"/>
  <c r="FJ13" i="10" a="1"/>
  <c r="FJ13" i="10" s="1"/>
  <c r="FO13" i="10" a="1"/>
  <c r="FO13" i="10" s="1"/>
  <c r="FU13" i="10" a="1"/>
  <c r="FU13" i="10" s="1"/>
  <c r="FD14" i="10" a="1"/>
  <c r="FD14" i="10" s="1"/>
  <c r="FK14" i="10" a="1"/>
  <c r="FK14" i="10" s="1"/>
  <c r="FR14" i="10" a="1"/>
  <c r="FR14" i="10" s="1"/>
  <c r="FW14" i="10" a="1"/>
  <c r="FW14" i="10" s="1"/>
  <c r="FG15" i="10" a="1"/>
  <c r="FG15" i="10" s="1"/>
  <c r="FN15" i="10" a="1"/>
  <c r="FN15" i="10" s="1"/>
  <c r="FU15" i="10" a="1"/>
  <c r="FU15" i="10" s="1"/>
  <c r="FD16" i="10" a="1"/>
  <c r="FD16" i="10" s="1"/>
  <c r="FL16" i="10" a="1"/>
  <c r="FL16" i="10" s="1"/>
  <c r="FR16" i="10" a="1"/>
  <c r="FR16" i="10" s="1"/>
  <c r="FH17" i="10" a="1"/>
  <c r="FH17" i="10" s="1"/>
  <c r="FO17" i="10" a="1"/>
  <c r="FO17" i="10" s="1"/>
  <c r="FV17" i="10" a="1"/>
  <c r="FV17" i="10" s="1"/>
  <c r="FE18" i="10" a="1"/>
  <c r="FE18" i="10" s="1"/>
  <c r="FK18" i="10" a="1"/>
  <c r="FK18" i="10" s="1"/>
  <c r="FR18" i="10" a="1"/>
  <c r="FR18" i="10" s="1"/>
  <c r="FB19" i="10" a="1"/>
  <c r="FB19" i="10" s="1"/>
  <c r="FI19" i="10" a="1"/>
  <c r="FI19" i="10" s="1"/>
  <c r="FO19" i="10" a="1"/>
  <c r="FO19" i="10" s="1"/>
  <c r="FW19" i="10" a="1"/>
  <c r="FW19" i="10" s="1"/>
  <c r="FG20" i="10" a="1"/>
  <c r="FG20" i="10" s="1"/>
  <c r="FY20" i="10" a="1"/>
  <c r="FY20" i="10" s="1"/>
  <c r="FF21" i="10" a="1"/>
  <c r="FF21" i="10" s="1"/>
  <c r="FM21" i="10" a="1"/>
  <c r="FM21" i="10" s="1"/>
  <c r="FS21" i="10" a="1"/>
  <c r="FS21" i="10" s="1"/>
  <c r="FI22" i="10" a="1"/>
  <c r="FI22" i="10" s="1"/>
  <c r="FP22" i="10" a="1"/>
  <c r="FP22" i="10" s="1"/>
  <c r="FW22" i="10" a="1"/>
  <c r="FW22" i="10" s="1"/>
  <c r="FK23" i="10" a="1"/>
  <c r="FK23" i="10" s="1"/>
  <c r="FQ23" i="10" a="1"/>
  <c r="FQ23" i="10" s="1"/>
  <c r="FW23" i="10" a="1"/>
  <c r="FW23" i="10" s="1"/>
  <c r="FK24" i="10" a="1"/>
  <c r="FK24" i="10" s="1"/>
  <c r="FW24" i="10" a="1"/>
  <c r="FW24" i="10" s="1"/>
  <c r="FE25" i="10" a="1"/>
  <c r="FE25" i="10" s="1"/>
  <c r="FM25" i="10" a="1"/>
  <c r="FM25" i="10" s="1"/>
  <c r="FH26" i="10" a="1"/>
  <c r="FH26" i="10" s="1"/>
  <c r="FN26" i="10" a="1"/>
  <c r="FN26" i="10" s="1"/>
  <c r="FU26" i="10" a="1"/>
  <c r="FU26" i="10" s="1"/>
  <c r="FC27" i="10" a="1"/>
  <c r="FC27" i="10" s="1"/>
  <c r="FO27" i="10" a="1"/>
  <c r="FO27" i="10" s="1"/>
  <c r="FU27" i="10" a="1"/>
  <c r="FU27" i="10" s="1"/>
  <c r="FC28" i="10" a="1"/>
  <c r="FC28" i="10" s="1"/>
  <c r="FI28" i="10" a="1"/>
  <c r="FI28" i="10" s="1"/>
  <c r="FO28" i="10" a="1"/>
  <c r="FO28" i="10" s="1"/>
  <c r="FV28" i="10" a="1"/>
  <c r="FV28" i="10" s="1"/>
  <c r="FE29" i="10" a="1"/>
  <c r="FE29" i="10" s="1"/>
  <c r="FL29" i="10" a="1"/>
  <c r="FL29" i="10" s="1"/>
  <c r="FW29" i="10" a="1"/>
  <c r="FW29" i="10" s="1"/>
  <c r="FE30" i="10" a="1"/>
  <c r="FE30" i="10" s="1"/>
  <c r="FK30" i="10" a="1"/>
  <c r="FK30" i="10" s="1"/>
  <c r="FD31" i="10" a="1"/>
  <c r="FD31" i="10" s="1"/>
  <c r="FL31" i="10" a="1"/>
  <c r="FL31" i="10" s="1"/>
  <c r="FR31" i="10" a="1"/>
  <c r="FR31" i="10" s="1"/>
  <c r="FY31" i="10" a="1"/>
  <c r="FY31" i="10" s="1"/>
  <c r="EJ34" i="10" a="1"/>
  <c r="EJ34" i="10" s="1"/>
  <c r="EH35" i="10" a="1"/>
  <c r="EH35" i="10" s="1"/>
  <c r="EU35" i="10" a="1"/>
  <c r="EU35" i="10" s="1"/>
  <c r="EL36" i="10" a="1"/>
  <c r="EL36" i="10" s="1"/>
  <c r="EZ6" i="10" a="1"/>
  <c r="EZ6" i="10" s="1"/>
  <c r="EZ17" i="10" a="1"/>
  <c r="EZ17" i="10" s="1"/>
  <c r="EZ28" i="10" a="1"/>
  <c r="EZ28" i="10" s="1"/>
  <c r="FB6" i="10" a="1"/>
  <c r="FB6" i="10" s="1"/>
  <c r="FM6" i="10" a="1"/>
  <c r="FM6" i="10" s="1"/>
  <c r="FX6" i="10" a="1"/>
  <c r="FX6" i="10" s="1"/>
  <c r="FJ7" i="10" a="1"/>
  <c r="FJ7" i="10" s="1"/>
  <c r="FU7" i="10" a="1"/>
  <c r="FU7" i="10" s="1"/>
  <c r="FH8" i="10" a="1"/>
  <c r="FH8" i="10" s="1"/>
  <c r="FR8" i="10" a="1"/>
  <c r="FR8" i="10" s="1"/>
  <c r="FD9" i="10" a="1"/>
  <c r="FD9" i="10" s="1"/>
  <c r="FM9" i="10" a="1"/>
  <c r="FM9" i="10" s="1"/>
  <c r="FV9" i="10" a="1"/>
  <c r="FV9" i="10" s="1"/>
  <c r="FG10" i="10" a="1"/>
  <c r="FG10" i="10" s="1"/>
  <c r="FU10" i="10" a="1"/>
  <c r="FU10" i="10" s="1"/>
  <c r="FD11" i="10" a="1"/>
  <c r="FD11" i="10" s="1"/>
  <c r="FJ11" i="10" a="1"/>
  <c r="FJ11" i="10" s="1"/>
  <c r="FR11" i="10" a="1"/>
  <c r="FR11" i="10" s="1"/>
  <c r="FX11" i="10" a="1"/>
  <c r="FX11" i="10" s="1"/>
  <c r="FG12" i="10" a="1"/>
  <c r="FG12" i="10" s="1"/>
  <c r="FN12" i="10" a="1"/>
  <c r="FN12" i="10" s="1"/>
  <c r="FU12" i="10" a="1"/>
  <c r="FU12" i="10" s="1"/>
  <c r="FD13" i="10" a="1"/>
  <c r="FD13" i="10" s="1"/>
  <c r="FP13" i="10" a="1"/>
  <c r="FP13" i="10" s="1"/>
  <c r="FV13" i="10" a="1"/>
  <c r="FV13" i="10" s="1"/>
  <c r="FE14" i="10" a="1"/>
  <c r="FE14" i="10" s="1"/>
  <c r="FL14" i="10" a="1"/>
  <c r="FL14" i="10" s="1"/>
  <c r="FX14" i="10" a="1"/>
  <c r="FX14" i="10" s="1"/>
  <c r="FH15" i="10" a="1"/>
  <c r="FH15" i="10" s="1"/>
  <c r="FO15" i="10" a="1"/>
  <c r="FO15" i="10" s="1"/>
  <c r="FV15" i="10" a="1"/>
  <c r="FV15" i="10" s="1"/>
  <c r="FE16" i="10" a="1"/>
  <c r="FE16" i="10" s="1"/>
  <c r="FM16" i="10" a="1"/>
  <c r="FM16" i="10" s="1"/>
  <c r="FS16" i="10" a="1"/>
  <c r="FS16" i="10" s="1"/>
  <c r="FB17" i="10" a="1"/>
  <c r="FB17" i="10" s="1"/>
  <c r="FI17" i="10" a="1"/>
  <c r="FI17" i="10" s="1"/>
  <c r="FP17" i="10" a="1"/>
  <c r="FP17" i="10" s="1"/>
  <c r="FW17" i="10" a="1"/>
  <c r="FW17" i="10" s="1"/>
  <c r="FF18" i="10" a="1"/>
  <c r="FF18" i="10" s="1"/>
  <c r="FL18" i="10" a="1"/>
  <c r="FL18" i="10" s="1"/>
  <c r="FS18" i="10" a="1"/>
  <c r="FS18" i="10" s="1"/>
  <c r="FC19" i="10" a="1"/>
  <c r="FC19" i="10" s="1"/>
  <c r="FJ19" i="10" a="1"/>
  <c r="FJ19" i="10" s="1"/>
  <c r="FP19" i="10" a="1"/>
  <c r="FP19" i="10" s="1"/>
  <c r="FX19" i="10" a="1"/>
  <c r="FX19" i="10" s="1"/>
  <c r="FH20" i="10" a="1"/>
  <c r="FH20" i="10" s="1"/>
  <c r="FM20" i="10" a="1"/>
  <c r="FM20" i="10" s="1"/>
  <c r="FS20" i="10" a="1"/>
  <c r="FS20" i="10" s="1"/>
  <c r="FB21" i="10" a="1"/>
  <c r="FB21" i="10" s="1"/>
  <c r="FG21" i="10" a="1"/>
  <c r="FG21" i="10" s="1"/>
  <c r="FT21" i="10" a="1"/>
  <c r="FT21" i="10" s="1"/>
  <c r="FB22" i="10" a="1"/>
  <c r="FB22" i="10" s="1"/>
  <c r="FJ22" i="10" a="1"/>
  <c r="FJ22" i="10" s="1"/>
  <c r="FX22" i="10" a="1"/>
  <c r="FX22" i="10" s="1"/>
  <c r="FE23" i="10" a="1"/>
  <c r="FE23" i="10" s="1"/>
  <c r="FL23" i="10" a="1"/>
  <c r="FL23" i="10" s="1"/>
  <c r="FR23" i="10" a="1"/>
  <c r="FR23" i="10" s="1"/>
  <c r="FX23" i="10" a="1"/>
  <c r="FX23" i="10" s="1"/>
  <c r="FF24" i="10" a="1"/>
  <c r="FF24" i="10" s="1"/>
  <c r="FL24" i="10" a="1"/>
  <c r="FL24" i="10" s="1"/>
  <c r="FR24" i="10" a="1"/>
  <c r="FR24" i="10" s="1"/>
  <c r="FX24" i="10" a="1"/>
  <c r="FX24" i="10" s="1"/>
  <c r="FF25" i="10" a="1"/>
  <c r="FF25" i="10" s="1"/>
  <c r="FN25" i="10" a="1"/>
  <c r="FN25" i="10" s="1"/>
  <c r="FU25" i="10" a="1"/>
  <c r="FU25" i="10" s="1"/>
  <c r="FC26" i="10" a="1"/>
  <c r="FC26" i="10" s="1"/>
  <c r="FI26" i="10" a="1"/>
  <c r="FI26" i="10" s="1"/>
  <c r="FV26" i="10" a="1"/>
  <c r="FV26" i="10" s="1"/>
  <c r="FD27" i="10" a="1"/>
  <c r="FD27" i="10" s="1"/>
  <c r="FJ27" i="10" a="1"/>
  <c r="FJ27" i="10" s="1"/>
  <c r="FP27" i="10" a="1"/>
  <c r="FP27" i="10" s="1"/>
  <c r="FD28" i="10" a="1"/>
  <c r="FD28" i="10" s="1"/>
  <c r="FP28" i="10" a="1"/>
  <c r="FP28" i="10" s="1"/>
  <c r="FW28" i="10" a="1"/>
  <c r="FW28" i="10" s="1"/>
  <c r="FF29" i="10" a="1"/>
  <c r="FF29" i="10" s="1"/>
  <c r="EM34" i="10" a="1"/>
  <c r="EM34" i="10" s="1"/>
  <c r="EI35" i="10" a="1"/>
  <c r="EI35" i="10" s="1"/>
  <c r="EW35" i="10" a="1"/>
  <c r="EW35" i="10" s="1"/>
  <c r="EN36" i="10" a="1"/>
  <c r="EN36" i="10" s="1"/>
  <c r="EZ8" i="10" a="1"/>
  <c r="EZ8" i="10" s="1"/>
  <c r="EZ18" i="10" a="1"/>
  <c r="EZ18" i="10" s="1"/>
  <c r="EZ29" i="10" a="1"/>
  <c r="EZ29" i="10" s="1"/>
  <c r="FD6" i="10" a="1"/>
  <c r="FD6" i="10" s="1"/>
  <c r="FN6" i="10" a="1"/>
  <c r="FN6" i="10" s="1"/>
  <c r="FY6" i="10" a="1"/>
  <c r="FY6" i="10" s="1"/>
  <c r="FL7" i="10" a="1"/>
  <c r="FL7" i="10" s="1"/>
  <c r="FV7" i="10" a="1"/>
  <c r="FV7" i="10" s="1"/>
  <c r="FI8" i="10" a="1"/>
  <c r="FI8" i="10" s="1"/>
  <c r="FT8" i="10" a="1"/>
  <c r="FT8" i="10" s="1"/>
  <c r="FE9" i="10" a="1"/>
  <c r="FE9" i="10" s="1"/>
  <c r="FN9" i="10" a="1"/>
  <c r="FN9" i="10" s="1"/>
  <c r="FX9" i="10" a="1"/>
  <c r="FX9" i="10" s="1"/>
  <c r="FH10" i="10" a="1"/>
  <c r="FH10" i="10" s="1"/>
  <c r="FO10" i="10" a="1"/>
  <c r="FO10" i="10" s="1"/>
  <c r="FV10" i="10" a="1"/>
  <c r="FV10" i="10" s="1"/>
  <c r="FE11" i="10" a="1"/>
  <c r="FE11" i="10" s="1"/>
  <c r="FK11" i="10" a="1"/>
  <c r="FK11" i="10" s="1"/>
  <c r="FY11" i="10" a="1"/>
  <c r="FY11" i="10" s="1"/>
  <c r="FH12" i="10" a="1"/>
  <c r="FH12" i="10" s="1"/>
  <c r="FO12" i="10" a="1"/>
  <c r="FO12" i="10" s="1"/>
  <c r="FV12" i="10" a="1"/>
  <c r="FV12" i="10" s="1"/>
  <c r="FK13" i="10" a="1"/>
  <c r="FK13" i="10" s="1"/>
  <c r="FF14" i="10" a="1"/>
  <c r="FF14" i="10" s="1"/>
  <c r="FM14" i="10" a="1"/>
  <c r="FM14" i="10" s="1"/>
  <c r="FS14" i="10" a="1"/>
  <c r="FS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T16" i="10" a="1"/>
  <c r="FT16" i="10" s="1"/>
  <c r="FJ17" i="10" a="1"/>
  <c r="FJ17" i="10" s="1"/>
  <c r="FX17" i="10" a="1"/>
  <c r="FX17" i="10" s="1"/>
  <c r="FT18" i="10" a="1"/>
  <c r="FT18" i="10" s="1"/>
  <c r="FD19" i="10" a="1"/>
  <c r="FD19" i="10" s="1"/>
  <c r="FK19" i="10" a="1"/>
  <c r="FK19" i="10" s="1"/>
  <c r="FQ19" i="10" a="1"/>
  <c r="FQ19" i="10" s="1"/>
  <c r="FY19" i="10" a="1"/>
  <c r="FY19" i="10" s="1"/>
  <c r="FN20" i="10" a="1"/>
  <c r="FN20" i="10" s="1"/>
  <c r="FT20" i="10" a="1"/>
  <c r="FT20" i="10" s="1"/>
  <c r="FH21" i="10" a="1"/>
  <c r="FH21" i="10" s="1"/>
  <c r="FN21" i="10" a="1"/>
  <c r="FN21" i="10" s="1"/>
  <c r="FC22" i="10" a="1"/>
  <c r="FC22" i="10" s="1"/>
  <c r="FK22" i="10" a="1"/>
  <c r="FK22" i="10" s="1"/>
  <c r="FQ22" i="10" a="1"/>
  <c r="FQ22" i="10" s="1"/>
  <c r="FF23" i="10" a="1"/>
  <c r="FF23" i="10" s="1"/>
  <c r="FM24" i="10" a="1"/>
  <c r="FM24" i="10" s="1"/>
  <c r="FY24" i="10" a="1"/>
  <c r="FY24" i="10" s="1"/>
  <c r="FG25" i="10" a="1"/>
  <c r="FG25" i="10" s="1"/>
  <c r="FO25" i="10" a="1"/>
  <c r="FO25" i="10" s="1"/>
  <c r="FV25" i="10" a="1"/>
  <c r="FV25" i="10" s="1"/>
  <c r="FD26" i="10" a="1"/>
  <c r="FD26" i="10" s="1"/>
  <c r="FJ26" i="10" a="1"/>
  <c r="FJ26" i="10" s="1"/>
  <c r="FO26" i="10" a="1"/>
  <c r="FO26" i="10" s="1"/>
  <c r="FW26" i="10" a="1"/>
  <c r="FW26" i="10" s="1"/>
  <c r="FE27" i="10" a="1"/>
  <c r="FE27" i="10" s="1"/>
  <c r="FQ27" i="10" a="1"/>
  <c r="FQ27" i="10" s="1"/>
  <c r="FV27" i="10" a="1"/>
  <c r="FV27" i="10" s="1"/>
  <c r="FE28" i="10" a="1"/>
  <c r="FE28" i="10" s="1"/>
  <c r="FJ28" i="10" a="1"/>
  <c r="FJ28" i="10" s="1"/>
  <c r="FQ28" i="10" a="1"/>
  <c r="FQ28" i="10" s="1"/>
  <c r="FX28" i="10" a="1"/>
  <c r="FX28" i="10" s="1"/>
  <c r="FG29" i="10" a="1"/>
  <c r="FG29" i="10" s="1"/>
  <c r="FS29" i="10" a="1"/>
  <c r="FS29" i="10" s="1"/>
  <c r="FY29" i="10" a="1"/>
  <c r="FY29" i="10" s="1"/>
  <c r="FF30" i="10" a="1"/>
  <c r="FF30" i="10" s="1"/>
  <c r="FM30" i="10" a="1"/>
  <c r="FM30" i="10" s="1"/>
  <c r="FR30" i="10" a="1"/>
  <c r="FR30" i="10" s="1"/>
  <c r="FX30" i="10" a="1"/>
  <c r="FX30" i="10" s="1"/>
  <c r="FF31" i="10" a="1"/>
  <c r="FF31" i="10" s="1"/>
  <c r="FM31" i="10" a="1"/>
  <c r="FM31" i="10" s="1"/>
  <c r="FS31" i="10" a="1"/>
  <c r="FS31" i="10" s="1"/>
  <c r="FC32" i="10" a="1"/>
  <c r="FC32" i="10" s="1"/>
  <c r="FJ32" i="10" a="1"/>
  <c r="FJ32" i="10" s="1"/>
  <c r="FO32" i="10" a="1"/>
  <c r="FO32" i="10" s="1"/>
  <c r="FU32" i="10" a="1"/>
  <c r="FU32" i="10" s="1"/>
  <c r="FH33" i="10" a="1"/>
  <c r="FH33" i="10" s="1"/>
  <c r="FX33" i="10" a="1"/>
  <c r="FX33" i="10" s="1"/>
  <c r="FP34" i="10" a="1"/>
  <c r="FP34" i="10" s="1"/>
  <c r="FH35" i="10" a="1"/>
  <c r="FH35" i="10" s="1"/>
  <c r="FX35" i="10" a="1"/>
  <c r="FX35" i="10" s="1"/>
  <c r="FP36" i="10" a="1"/>
  <c r="FP36" i="10" s="1"/>
  <c r="FD5" i="10" a="1"/>
  <c r="FD5" i="10" s="1"/>
  <c r="FL5" i="10" a="1"/>
  <c r="FL5" i="10" s="1"/>
  <c r="FT5" i="10" a="1"/>
  <c r="FT5" i="10" s="1"/>
  <c r="FH29" i="10" a="1"/>
  <c r="FH29" i="10" s="1"/>
  <c r="FT29" i="10" a="1"/>
  <c r="FT29" i="10" s="1"/>
  <c r="FG30" i="10" a="1"/>
  <c r="FG30" i="10" s="1"/>
  <c r="FG31" i="10" a="1"/>
  <c r="FG31" i="10" s="1"/>
  <c r="FD32" i="10" a="1"/>
  <c r="FD32" i="10" s="1"/>
  <c r="EQ34" i="10" a="1"/>
  <c r="EQ34" i="10" s="1"/>
  <c r="EK35" i="10" a="1"/>
  <c r="EK35" i="10" s="1"/>
  <c r="EY35" i="10" a="1"/>
  <c r="EY35" i="10" s="1"/>
  <c r="EP36" i="10" a="1"/>
  <c r="EP36" i="10" s="1"/>
  <c r="EZ9" i="10" a="1"/>
  <c r="EZ9" i="10" s="1"/>
  <c r="EZ20" i="10" a="1"/>
  <c r="EZ20" i="10" s="1"/>
  <c r="EZ30" i="10" a="1"/>
  <c r="EZ30" i="10" s="1"/>
  <c r="FE6" i="10" a="1"/>
  <c r="FE6" i="10" s="1"/>
  <c r="FP6" i="10" a="1"/>
  <c r="FP6" i="10" s="1"/>
  <c r="FB7" i="10" a="1"/>
  <c r="FB7" i="10" s="1"/>
  <c r="FM7" i="10" a="1"/>
  <c r="FM7" i="10" s="1"/>
  <c r="FX7" i="10" a="1"/>
  <c r="FX7" i="10" s="1"/>
  <c r="FJ8" i="10" a="1"/>
  <c r="FJ8" i="10" s="1"/>
  <c r="FU8" i="10" a="1"/>
  <c r="FU8" i="10" s="1"/>
  <c r="FG9" i="10" a="1"/>
  <c r="FG9" i="10" s="1"/>
  <c r="FO9" i="10" a="1"/>
  <c r="FO9" i="10" s="1"/>
  <c r="FY9" i="10" a="1"/>
  <c r="FY9" i="10" s="1"/>
  <c r="FI10" i="10" a="1"/>
  <c r="FI10" i="10" s="1"/>
  <c r="FP10" i="10" a="1"/>
  <c r="FP10" i="10" s="1"/>
  <c r="FF11" i="10" a="1"/>
  <c r="FF11" i="10" s="1"/>
  <c r="FL11" i="10" a="1"/>
  <c r="FL11" i="10" s="1"/>
  <c r="FS11" i="10" a="1"/>
  <c r="FS11" i="10" s="1"/>
  <c r="FB12" i="10" a="1"/>
  <c r="FB12" i="10" s="1"/>
  <c r="FI12" i="10" a="1"/>
  <c r="FI12" i="10" s="1"/>
  <c r="FP12" i="10" a="1"/>
  <c r="FP12" i="10" s="1"/>
  <c r="FW12" i="10" a="1"/>
  <c r="FW12" i="10" s="1"/>
  <c r="FE13" i="10" a="1"/>
  <c r="FE13" i="10" s="1"/>
  <c r="FL13" i="10" a="1"/>
  <c r="FL13" i="10" s="1"/>
  <c r="FQ13" i="10" a="1"/>
  <c r="FQ13" i="10" s="1"/>
  <c r="FW13" i="10" a="1"/>
  <c r="FW13" i="10" s="1"/>
  <c r="FN14" i="10" a="1"/>
  <c r="FN14" i="10" s="1"/>
  <c r="FT14" i="10" a="1"/>
  <c r="FT14" i="10" s="1"/>
  <c r="FB15" i="10" a="1"/>
  <c r="FB15" i="10" s="1"/>
  <c r="FQ15" i="10" a="1"/>
  <c r="FQ15" i="10" s="1"/>
  <c r="FX15" i="10" a="1"/>
  <c r="FX15" i="10" s="1"/>
  <c r="FG16" i="10" a="1"/>
  <c r="FG16" i="10" s="1"/>
  <c r="FN16" i="10" a="1"/>
  <c r="FN16" i="10" s="1"/>
  <c r="FU16" i="10" a="1"/>
  <c r="FU16" i="10" s="1"/>
  <c r="FC17" i="10" a="1"/>
  <c r="FC17" i="10" s="1"/>
  <c r="FK17" i="10" a="1"/>
  <c r="FK17" i="10" s="1"/>
  <c r="FQ17" i="10" a="1"/>
  <c r="FQ17" i="10" s="1"/>
  <c r="FY17" i="10" a="1"/>
  <c r="FY17" i="10" s="1"/>
  <c r="FG18" i="10" a="1"/>
  <c r="FG18" i="10" s="1"/>
  <c r="FM18" i="10" a="1"/>
  <c r="FM18" i="10" s="1"/>
  <c r="FU18" i="10" a="1"/>
  <c r="FU18" i="10" s="1"/>
  <c r="FE19" i="10" a="1"/>
  <c r="FE19" i="10" s="1"/>
  <c r="FL19" i="10" a="1"/>
  <c r="FL19" i="10" s="1"/>
  <c r="FR19" i="10" a="1"/>
  <c r="FR19" i="10" s="1"/>
  <c r="FB20" i="10" a="1"/>
  <c r="FB20" i="10" s="1"/>
  <c r="FI20" i="10" a="1"/>
  <c r="FI20" i="10" s="1"/>
  <c r="FO20" i="10" a="1"/>
  <c r="FO20" i="10" s="1"/>
  <c r="FC21" i="10" a="1"/>
  <c r="FC21" i="10" s="1"/>
  <c r="FU21" i="10" a="1"/>
  <c r="FU21" i="10" s="1"/>
  <c r="FD22" i="10" a="1"/>
  <c r="FD22" i="10" s="1"/>
  <c r="FL22" i="10" a="1"/>
  <c r="FL22" i="10" s="1"/>
  <c r="FR22" i="10" a="1"/>
  <c r="FR22" i="10" s="1"/>
  <c r="FY22" i="10" a="1"/>
  <c r="FY22" i="10" s="1"/>
  <c r="FM23" i="10" a="1"/>
  <c r="FM23" i="10" s="1"/>
  <c r="FS23" i="10" a="1"/>
  <c r="FS23" i="10" s="1"/>
  <c r="FY23" i="10" a="1"/>
  <c r="FY23" i="10" s="1"/>
  <c r="FG24" i="10" a="1"/>
  <c r="FG24" i="10" s="1"/>
  <c r="FN24" i="10" a="1"/>
  <c r="FN24" i="10" s="1"/>
  <c r="FS24" i="10" a="1"/>
  <c r="FS24" i="10" s="1"/>
  <c r="FB25" i="10" a="1"/>
  <c r="FB25" i="10" s="1"/>
  <c r="FH25" i="10" a="1"/>
  <c r="FH25" i="10" s="1"/>
  <c r="FP25" i="10" a="1"/>
  <c r="FP25" i="10" s="1"/>
  <c r="FP26" i="10" a="1"/>
  <c r="FP26" i="10" s="1"/>
  <c r="FX26" i="10" a="1"/>
  <c r="FX26" i="10" s="1"/>
  <c r="FF27" i="10" a="1"/>
  <c r="FF27" i="10" s="1"/>
  <c r="FK27" i="10" a="1"/>
  <c r="FK27" i="10" s="1"/>
  <c r="FR27" i="10" a="1"/>
  <c r="FR27" i="10" s="1"/>
  <c r="FK28" i="10" a="1"/>
  <c r="FK28" i="10" s="1"/>
  <c r="FR28" i="10" a="1"/>
  <c r="FR28" i="10" s="1"/>
  <c r="FY28" i="10" a="1"/>
  <c r="FY28" i="10" s="1"/>
  <c r="FN29" i="10" a="1"/>
  <c r="FN29" i="10" s="1"/>
  <c r="FB30" i="10" a="1"/>
  <c r="FB30" i="10" s="1"/>
  <c r="FS30" i="10" a="1"/>
  <c r="FS30" i="10" s="1"/>
  <c r="FT31" i="10" a="1"/>
  <c r="FT31" i="10" s="1"/>
  <c r="EU34" i="10" a="1"/>
  <c r="EU34" i="10" s="1"/>
  <c r="EL35" i="10" a="1"/>
  <c r="EL35" i="10" s="1"/>
  <c r="ED36" i="10" a="1"/>
  <c r="ED36" i="10" s="1"/>
  <c r="EZ10" i="10" a="1"/>
  <c r="EZ10" i="10" s="1"/>
  <c r="EZ21" i="10" a="1"/>
  <c r="EZ21" i="10" s="1"/>
  <c r="EZ32" i="10" a="1"/>
  <c r="EZ32" i="10" s="1"/>
  <c r="FF6" i="10" a="1"/>
  <c r="FF6" i="10" s="1"/>
  <c r="FQ6" i="10" a="1"/>
  <c r="FQ6" i="10" s="1"/>
  <c r="FD7" i="10" a="1"/>
  <c r="FD7" i="10" s="1"/>
  <c r="FN7" i="10" a="1"/>
  <c r="FN7" i="10" s="1"/>
  <c r="FY7" i="10" a="1"/>
  <c r="FY7" i="10" s="1"/>
  <c r="FL8" i="10" a="1"/>
  <c r="FL8" i="10" s="1"/>
  <c r="FV8" i="10" a="1"/>
  <c r="FV8" i="10" s="1"/>
  <c r="FH9" i="10" a="1"/>
  <c r="FH9" i="10" s="1"/>
  <c r="FQ9" i="10" a="1"/>
  <c r="FQ9" i="10" s="1"/>
  <c r="FB10" i="10" a="1"/>
  <c r="FB10" i="10" s="1"/>
  <c r="FJ10" i="10" a="1"/>
  <c r="FJ10" i="10" s="1"/>
  <c r="FQ10" i="10" a="1"/>
  <c r="FQ10" i="10" s="1"/>
  <c r="FW10" i="10" a="1"/>
  <c r="FW10" i="10" s="1"/>
  <c r="FM11" i="10" a="1"/>
  <c r="FM11" i="10" s="1"/>
  <c r="FT11" i="10" a="1"/>
  <c r="FT11" i="10" s="1"/>
  <c r="FC12" i="10" a="1"/>
  <c r="FC12" i="10" s="1"/>
  <c r="FJ12" i="10" a="1"/>
  <c r="FJ12" i="10" s="1"/>
  <c r="FQ12" i="10" a="1"/>
  <c r="FQ12" i="10" s="1"/>
  <c r="FX12" i="10" a="1"/>
  <c r="FX12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C15" i="10" a="1"/>
  <c r="FC15" i="10" s="1"/>
  <c r="FJ15" i="10" a="1"/>
  <c r="FJ15" i="10" s="1"/>
  <c r="FR15" i="10" a="1"/>
  <c r="FR15" i="10" s="1"/>
  <c r="FY15" i="10" a="1"/>
  <c r="FY15" i="10" s="1"/>
  <c r="FH16" i="10" a="1"/>
  <c r="FH16" i="10" s="1"/>
  <c r="FO16" i="10" a="1"/>
  <c r="FO16" i="10" s="1"/>
  <c r="FV16" i="10" a="1"/>
  <c r="FV16" i="10" s="1"/>
  <c r="FD17" i="10" a="1"/>
  <c r="FD17" i="10" s="1"/>
  <c r="FL17" i="10" a="1"/>
  <c r="FL17" i="10" s="1"/>
  <c r="FR17" i="10" a="1"/>
  <c r="FR17" i="10" s="1"/>
  <c r="FH18" i="10" a="1"/>
  <c r="FH18" i="10" s="1"/>
  <c r="FN18" i="10" a="1"/>
  <c r="FN18" i="10" s="1"/>
  <c r="FV18" i="10" a="1"/>
  <c r="FV18" i="10" s="1"/>
  <c r="FF19" i="10" a="1"/>
  <c r="FF19" i="10" s="1"/>
  <c r="FS19" i="10" a="1"/>
  <c r="FS19" i="10" s="1"/>
  <c r="FC20" i="10" a="1"/>
  <c r="FC20" i="10" s="1"/>
  <c r="FP20" i="10" a="1"/>
  <c r="FP20" i="10" s="1"/>
  <c r="FU20" i="10" a="1"/>
  <c r="FU20" i="10" s="1"/>
  <c r="FD21" i="10" a="1"/>
  <c r="FD21" i="10" s="1"/>
  <c r="FI21" i="10" a="1"/>
  <c r="FI21" i="10" s="1"/>
  <c r="FO21" i="10" a="1"/>
  <c r="FO21" i="10" s="1"/>
  <c r="FV21" i="10" a="1"/>
  <c r="FV21" i="10" s="1"/>
  <c r="FE22" i="10" a="1"/>
  <c r="FE22" i="10" s="1"/>
  <c r="FM22" i="10" a="1"/>
  <c r="FM22" i="10" s="1"/>
  <c r="FS22" i="10" a="1"/>
  <c r="FS22" i="10" s="1"/>
  <c r="FG23" i="10" a="1"/>
  <c r="FG23" i="10" s="1"/>
  <c r="FT23" i="10" a="1"/>
  <c r="FT23" i="10" s="1"/>
  <c r="FB24" i="10" a="1"/>
  <c r="FB24" i="10" s="1"/>
  <c r="FH24" i="10" a="1"/>
  <c r="FH24" i="10" s="1"/>
  <c r="FT24" i="10" a="1"/>
  <c r="FT24" i="10" s="1"/>
  <c r="FI25" i="10" a="1"/>
  <c r="FI25" i="10" s="1"/>
  <c r="FQ25" i="10" a="1"/>
  <c r="FQ25" i="10" s="1"/>
  <c r="FW25" i="10" a="1"/>
  <c r="FW25" i="10" s="1"/>
  <c r="FE26" i="10" a="1"/>
  <c r="FE26" i="10" s="1"/>
  <c r="FK26" i="10" a="1"/>
  <c r="FK26" i="10" s="1"/>
  <c r="FQ26" i="10" a="1"/>
  <c r="FQ26" i="10" s="1"/>
  <c r="FL27" i="10" a="1"/>
  <c r="FL27" i="10" s="1"/>
  <c r="FW27" i="10" a="1"/>
  <c r="FW27" i="10" s="1"/>
  <c r="FF28" i="10" a="1"/>
  <c r="FF28" i="10" s="1"/>
  <c r="FL28" i="10" a="1"/>
  <c r="FL28" i="10" s="1"/>
  <c r="FS28" i="10" a="1"/>
  <c r="FS28" i="10" s="1"/>
  <c r="FB29" i="10" a="1"/>
  <c r="FB29" i="10" s="1"/>
  <c r="FH30" i="10" a="1"/>
  <c r="FH30" i="10" s="1"/>
  <c r="FN30" i="10" a="1"/>
  <c r="FN30" i="10" s="1"/>
  <c r="FT30" i="10" a="1"/>
  <c r="FT30" i="10" s="1"/>
  <c r="FY30" i="10" a="1"/>
  <c r="FY30" i="10" s="1"/>
  <c r="FH31" i="10" a="1"/>
  <c r="FH31" i="10" s="1"/>
  <c r="FN31" i="10" a="1"/>
  <c r="FN31" i="10" s="1"/>
  <c r="FU31" i="10" a="1"/>
  <c r="FU31" i="10" s="1"/>
  <c r="FE32" i="10" a="1"/>
  <c r="FE32" i="10" s="1"/>
  <c r="FK32" i="10" a="1"/>
  <c r="FK32" i="10" s="1"/>
  <c r="FP32" i="10" a="1"/>
  <c r="FP32" i="10" s="1"/>
  <c r="FW32" i="10" a="1"/>
  <c r="FW32" i="10" s="1"/>
  <c r="FD33" i="10" a="1"/>
  <c r="FD33" i="10" s="1"/>
  <c r="FT33" i="10" a="1"/>
  <c r="FT33" i="10" s="1"/>
  <c r="FL34" i="10" a="1"/>
  <c r="FL34" i="10" s="1"/>
  <c r="FD35" i="10" a="1"/>
  <c r="FD35" i="10" s="1"/>
  <c r="FT35" i="10" a="1"/>
  <c r="FT35" i="10" s="1"/>
  <c r="FL36" i="10" a="1"/>
  <c r="FL36" i="10" s="1"/>
  <c r="FF5" i="10" a="1"/>
  <c r="FF5" i="10" s="1"/>
  <c r="FN5" i="10" a="1"/>
  <c r="FN5" i="10" s="1"/>
  <c r="FV5" i="10" a="1"/>
  <c r="FV5" i="10" s="1"/>
  <c r="FX27" i="10" a="1"/>
  <c r="FX27" i="10" s="1"/>
  <c r="FT28" i="10" a="1"/>
  <c r="FT28" i="10" s="1"/>
  <c r="FI29" i="10" a="1"/>
  <c r="FI29" i="10" s="1"/>
  <c r="FU29" i="10" a="1"/>
  <c r="FU29" i="10" s="1"/>
  <c r="FI30" i="10" a="1"/>
  <c r="FI30" i="10" s="1"/>
  <c r="FM29" i="10" a="1"/>
  <c r="FM29" i="10" s="1"/>
  <c r="FQ30" i="10" a="1"/>
  <c r="FQ30" i="10" s="1"/>
  <c r="FJ31" i="10" a="1"/>
  <c r="FJ31" i="10" s="1"/>
  <c r="FN32" i="10" a="1"/>
  <c r="FN32" i="10" s="1"/>
  <c r="FL33" i="10" a="1"/>
  <c r="FL33" i="10" s="1"/>
  <c r="FX34" i="10" a="1"/>
  <c r="FX34" i="10" s="1"/>
  <c r="FD36" i="10" a="1"/>
  <c r="FD36" i="10" s="1"/>
  <c r="FO35" i="10" a="1"/>
  <c r="FO35" i="10" s="1"/>
  <c r="FR29" i="10" a="1"/>
  <c r="FR29" i="10" s="1"/>
  <c r="FU30" i="10" a="1"/>
  <c r="FU30" i="10" s="1"/>
  <c r="FF32" i="10" a="1"/>
  <c r="FF32" i="10" s="1"/>
  <c r="FF33" i="10" a="1"/>
  <c r="FF33" i="10" s="1"/>
  <c r="FM33" i="10" a="1"/>
  <c r="FM33" i="10" s="1"/>
  <c r="FU33" i="10" a="1"/>
  <c r="FU33" i="10" s="1"/>
  <c r="FC34" i="10" a="1"/>
  <c r="FC34" i="10" s="1"/>
  <c r="FJ34" i="10" a="1"/>
  <c r="FJ34" i="10" s="1"/>
  <c r="FM36" i="10" a="1"/>
  <c r="FM36" i="10" s="1"/>
  <c r="FX29" i="10" a="1"/>
  <c r="FX29" i="10" s="1"/>
  <c r="FO31" i="10" a="1"/>
  <c r="FO31" i="10" s="1"/>
  <c r="FH32" i="10" a="1"/>
  <c r="FH32" i="10" s="1"/>
  <c r="FX32" i="10" a="1"/>
  <c r="FX32" i="10" s="1"/>
  <c r="FN33" i="10" a="1"/>
  <c r="FN33" i="10" s="1"/>
  <c r="FD34" i="10" a="1"/>
  <c r="FD34" i="10" s="1"/>
  <c r="FK34" i="10" a="1"/>
  <c r="FK34" i="10" s="1"/>
  <c r="FI35" i="10" a="1"/>
  <c r="FI35" i="10" s="1"/>
  <c r="FP35" i="10" a="1"/>
  <c r="FP35" i="10" s="1"/>
  <c r="FF36" i="10" a="1"/>
  <c r="FF36" i="10" s="1"/>
  <c r="FT36" i="10" a="1"/>
  <c r="FT36" i="10" s="1"/>
  <c r="FE5" i="10" a="1"/>
  <c r="FE5" i="10" s="1"/>
  <c r="FP5" i="10" a="1"/>
  <c r="FP5" i="10" s="1"/>
  <c r="FB5" i="10" a="1"/>
  <c r="FB5" i="10" s="1"/>
  <c r="FN36" i="10" a="1"/>
  <c r="FN36" i="10" s="1"/>
  <c r="FG5" i="10" a="1"/>
  <c r="FG5" i="10" s="1"/>
  <c r="FB33" i="10" a="1"/>
  <c r="FB33" i="10" s="1"/>
  <c r="FG34" i="10" a="1"/>
  <c r="FG34" i="10" s="1"/>
  <c r="FU34" i="10" a="1"/>
  <c r="FU34" i="10" s="1"/>
  <c r="FB36" i="10" a="1"/>
  <c r="FB36" i="10" s="1"/>
  <c r="FI5" i="10" a="1"/>
  <c r="FI5" i="10" s="1"/>
  <c r="FV34" i="10" a="1"/>
  <c r="FV34" i="10" s="1"/>
  <c r="FU5" i="10" a="1"/>
  <c r="FU5" i="10" s="1"/>
  <c r="FY34" i="10" a="1"/>
  <c r="FY34" i="10" s="1"/>
  <c r="FY5" i="10" a="1"/>
  <c r="FY5" i="10" s="1"/>
  <c r="FW30" i="10" a="1"/>
  <c r="FW30" i="10" s="1"/>
  <c r="FP31" i="10" a="1"/>
  <c r="FP31" i="10" s="1"/>
  <c r="FI32" i="10" a="1"/>
  <c r="FI32" i="10" s="1"/>
  <c r="FQ32" i="10" a="1"/>
  <c r="FQ32" i="10" s="1"/>
  <c r="FY32" i="10" a="1"/>
  <c r="FY32" i="10" s="1"/>
  <c r="FG33" i="10" a="1"/>
  <c r="FG33" i="10" s="1"/>
  <c r="FO33" i="10" a="1"/>
  <c r="FO33" i="10" s="1"/>
  <c r="FV33" i="10" a="1"/>
  <c r="FV33" i="10" s="1"/>
  <c r="FE34" i="10" a="1"/>
  <c r="FE34" i="10" s="1"/>
  <c r="FM34" i="10" a="1"/>
  <c r="FM34" i="10" s="1"/>
  <c r="FS34" i="10" a="1"/>
  <c r="FS34" i="10" s="1"/>
  <c r="FB35" i="10" a="1"/>
  <c r="FB35" i="10" s="1"/>
  <c r="FJ35" i="10" a="1"/>
  <c r="FJ35" i="10" s="1"/>
  <c r="FQ35" i="10" a="1"/>
  <c r="FQ35" i="10" s="1"/>
  <c r="FW35" i="10" a="1"/>
  <c r="FW35" i="10" s="1"/>
  <c r="FG36" i="10" a="1"/>
  <c r="FG36" i="10" s="1"/>
  <c r="FU36" i="10" a="1"/>
  <c r="FU36" i="10" s="1"/>
  <c r="FQ5" i="10" a="1"/>
  <c r="FQ5" i="10" s="1"/>
  <c r="FS32" i="10" a="1"/>
  <c r="FS32" i="10" s="1"/>
  <c r="FN34" i="10" a="1"/>
  <c r="FN34" i="10" s="1"/>
  <c r="FK35" i="10" a="1"/>
  <c r="FK35" i="10" s="1"/>
  <c r="FI36" i="10" a="1"/>
  <c r="FI36" i="10" s="1"/>
  <c r="FS5" i="10" a="1"/>
  <c r="FS5" i="10" s="1"/>
  <c r="FL35" i="10" a="1"/>
  <c r="FL35" i="10" s="1"/>
  <c r="FJ5" i="10" a="1"/>
  <c r="FJ5" i="10" s="1"/>
  <c r="FG35" i="10" a="1"/>
  <c r="FG35" i="10" s="1"/>
  <c r="FO5" i="10" a="1"/>
  <c r="FO5" i="10" s="1"/>
  <c r="FJ30" i="10" a="1"/>
  <c r="FJ30" i="10" s="1"/>
  <c r="FR32" i="10" a="1"/>
  <c r="FR32" i="10" s="1"/>
  <c r="FI33" i="10" a="1"/>
  <c r="FI33" i="10" s="1"/>
  <c r="FP33" i="10" a="1"/>
  <c r="FP33" i="10" s="1"/>
  <c r="FF34" i="10" a="1"/>
  <c r="FF34" i="10" s="1"/>
  <c r="FT34" i="10" a="1"/>
  <c r="FT34" i="10" s="1"/>
  <c r="FC35" i="10" a="1"/>
  <c r="FC35" i="10" s="1"/>
  <c r="FY35" i="10" a="1"/>
  <c r="FY35" i="10" s="1"/>
  <c r="FH36" i="10" a="1"/>
  <c r="FH36" i="10" s="1"/>
  <c r="FV36" i="10" a="1"/>
  <c r="FV36" i="10" s="1"/>
  <c r="FH5" i="10" a="1"/>
  <c r="FH5" i="10" s="1"/>
  <c r="FR5" i="10" a="1"/>
  <c r="FR5" i="10" s="1"/>
  <c r="FB31" i="10" a="1"/>
  <c r="FB31" i="10" s="1"/>
  <c r="FV31" i="10" a="1"/>
  <c r="FV31" i="10" s="1"/>
  <c r="FL32" i="10" a="1"/>
  <c r="FL32" i="10" s="1"/>
  <c r="FJ33" i="10" a="1"/>
  <c r="FJ33" i="10" s="1"/>
  <c r="FW33" i="10" a="1"/>
  <c r="FW33" i="10" s="1"/>
  <c r="FE35" i="10" a="1"/>
  <c r="FE35" i="10" s="1"/>
  <c r="FO36" i="10" a="1"/>
  <c r="FO36" i="10" s="1"/>
  <c r="FH34" i="10" a="1"/>
  <c r="FH34" i="10" s="1"/>
  <c r="FQ36" i="10" a="1"/>
  <c r="FQ36" i="10" s="1"/>
  <c r="FX5" i="10" a="1"/>
  <c r="FX5" i="10" s="1"/>
  <c r="FE36" i="10" a="1"/>
  <c r="FE36" i="10" s="1"/>
  <c r="FL30" i="10" a="1"/>
  <c r="FL30" i="10" s="1"/>
  <c r="FQ33" i="10" a="1"/>
  <c r="FQ33" i="10" s="1"/>
  <c r="FR35" i="10" a="1"/>
  <c r="FR35" i="10" s="1"/>
  <c r="FW36" i="10" a="1"/>
  <c r="FW36" i="10" s="1"/>
  <c r="FS35" i="10" a="1"/>
  <c r="FS35" i="10" s="1"/>
  <c r="FK36" i="10" a="1"/>
  <c r="FK36" i="10" s="1"/>
  <c r="FV35" i="10" a="1"/>
  <c r="FV35" i="10" s="1"/>
  <c r="FE31" i="10" a="1"/>
  <c r="FE31" i="10" s="1"/>
  <c r="FW31" i="10" a="1"/>
  <c r="FW31" i="10" s="1"/>
  <c r="FM32" i="10" a="1"/>
  <c r="FM32" i="10" s="1"/>
  <c r="FC33" i="10" a="1"/>
  <c r="FC33" i="10" s="1"/>
  <c r="FY33" i="10" a="1"/>
  <c r="FY33" i="10" s="1"/>
  <c r="FX36" i="10" a="1"/>
  <c r="FX36" i="10" s="1"/>
  <c r="FR34" i="10" a="1"/>
  <c r="FR34" i="10" s="1"/>
  <c r="FC5" i="10" a="1"/>
  <c r="FC5" i="10" s="1"/>
  <c r="FO30" i="10" a="1"/>
  <c r="FO30" i="10" s="1"/>
  <c r="FI31" i="10" a="1"/>
  <c r="FI31" i="10" s="1"/>
  <c r="FB32" i="10" a="1"/>
  <c r="FB32" i="10" s="1"/>
  <c r="FT32" i="10" a="1"/>
  <c r="FT32" i="10" s="1"/>
  <c r="FE33" i="10" a="1"/>
  <c r="FE33" i="10" s="1"/>
  <c r="FK33" i="10" a="1"/>
  <c r="FK33" i="10" s="1"/>
  <c r="FR33" i="10" a="1"/>
  <c r="FR33" i="10" s="1"/>
  <c r="FB34" i="10" a="1"/>
  <c r="FB34" i="10" s="1"/>
  <c r="FI34" i="10" a="1"/>
  <c r="FI34" i="10" s="1"/>
  <c r="FO34" i="10" a="1"/>
  <c r="FO34" i="10" s="1"/>
  <c r="FW34" i="10" a="1"/>
  <c r="FW34" i="10" s="1"/>
  <c r="FF35" i="10" a="1"/>
  <c r="FF35" i="10" s="1"/>
  <c r="FM35" i="10" a="1"/>
  <c r="FM35" i="10" s="1"/>
  <c r="FU35" i="10" a="1"/>
  <c r="FU35" i="10" s="1"/>
  <c r="FC36" i="10" a="1"/>
  <c r="FC36" i="10" s="1"/>
  <c r="FJ36" i="10" a="1"/>
  <c r="FJ36" i="10" s="1"/>
  <c r="FR36" i="10" a="1"/>
  <c r="FR36" i="10" s="1"/>
  <c r="FY36" i="10" a="1"/>
  <c r="FY36" i="10" s="1"/>
  <c r="FK5" i="10" a="1"/>
  <c r="FK5" i="10" s="1"/>
  <c r="FW5" i="10" a="1"/>
  <c r="FW5" i="10" s="1"/>
  <c r="FV32" i="10" a="1"/>
  <c r="FV32" i="10" s="1"/>
  <c r="FS33" i="10" a="1"/>
  <c r="FS33" i="10" s="1"/>
  <c r="FQ34" i="10" a="1"/>
  <c r="FQ34" i="10" s="1"/>
  <c r="FN35" i="10" a="1"/>
  <c r="FN35" i="10" s="1"/>
  <c r="FM5" i="10" a="1"/>
  <c r="FM5" i="10" s="1"/>
  <c r="FS36" i="10" a="1"/>
  <c r="FS36" i="10" s="1"/>
  <c r="P6" i="10" a="1"/>
  <c r="P6" i="10" s="1"/>
  <c r="AK5" i="10" a="1"/>
  <c r="AK5" i="10" s="1"/>
  <c r="P18" i="10" a="1"/>
  <c r="P18" i="10" s="1"/>
  <c r="P7" i="10" a="1"/>
  <c r="P7" i="10" s="1"/>
  <c r="P31" i="10" a="1"/>
  <c r="P31" i="10" s="1"/>
  <c r="P32" i="10" a="1"/>
  <c r="P32" i="10" s="1"/>
  <c r="P14" i="10" a="1"/>
  <c r="P14" i="10" s="1"/>
  <c r="BG14" i="10"/>
  <c r="P34" i="10" a="1"/>
  <c r="P34" i="10" s="1"/>
  <c r="BG35" i="10"/>
  <c r="P9" i="10" a="1"/>
  <c r="P9" i="10" s="1"/>
  <c r="BG36" i="10"/>
  <c r="I24" i="10" a="1"/>
  <c r="I24" i="10" s="1"/>
  <c r="I7" i="10" a="1"/>
  <c r="I7" i="10" s="1"/>
  <c r="B7" i="10" s="1" a="1"/>
  <c r="B7" i="10" s="1"/>
  <c r="I36" i="10" a="1"/>
  <c r="I36" i="10" s="1"/>
  <c r="I18" i="10" a="1"/>
  <c r="I18" i="10" s="1"/>
  <c r="B18" i="10" s="1" a="1"/>
  <c r="B18" i="10" s="1"/>
  <c r="I31" i="10" a="1"/>
  <c r="I31" i="10" s="1"/>
  <c r="I9" i="10" a="1"/>
  <c r="I9" i="10" s="1"/>
  <c r="B9" i="10" s="1" a="1"/>
  <c r="B9" i="10" s="1"/>
  <c r="I29" i="10" a="1"/>
  <c r="I29" i="10" s="1"/>
  <c r="I5" i="10" a="1"/>
  <c r="I5" i="10" s="1"/>
  <c r="B5" i="10" s="1" a="1"/>
  <c r="B5" i="10" s="1"/>
  <c r="I35" i="10" a="1"/>
  <c r="I35" i="10" s="1"/>
  <c r="I34" i="10" a="1"/>
  <c r="I34" i="10" s="1"/>
  <c r="I28" i="10" a="1"/>
  <c r="I28" i="10" s="1"/>
  <c r="I14" i="10" a="1"/>
  <c r="I14" i="10" s="1"/>
  <c r="B14" i="10" s="1" a="1"/>
  <c r="B14" i="10" s="1"/>
  <c r="I32" i="10" a="1"/>
  <c r="I32" i="10" s="1"/>
  <c r="I33" i="10" a="1"/>
  <c r="I33" i="10" s="1"/>
  <c r="I6" i="10" a="1"/>
  <c r="I6" i="10" s="1"/>
  <c r="B6" i="10" s="1" a="1"/>
  <c r="B6" i="10" s="1"/>
  <c r="I12" i="10" a="1"/>
  <c r="I12" i="10" s="1"/>
  <c r="B12" i="10" s="1" a="1"/>
  <c r="B12" i="10" s="1"/>
  <c r="I13" i="10" a="1"/>
  <c r="I13" i="10" s="1"/>
  <c r="B13" i="10" s="1" a="1"/>
  <c r="B13" i="10" s="1"/>
  <c r="P30" i="10" a="1"/>
  <c r="P30" i="10" s="1"/>
  <c r="O30" i="10" a="1"/>
  <c r="O30" i="10" s="1"/>
  <c r="P23" i="10" a="1"/>
  <c r="P23" i="10" s="1"/>
  <c r="P21" i="10" a="1"/>
  <c r="P21" i="10" s="1"/>
  <c r="P26" i="10" a="1"/>
  <c r="P26" i="10" s="1"/>
  <c r="P19" i="10" a="1"/>
  <c r="P19" i="10" s="1"/>
  <c r="O19" i="10" a="1"/>
  <c r="O19" i="10" s="1"/>
  <c r="O10" i="10" a="1"/>
  <c r="O10" i="10" s="1"/>
  <c r="O11" i="10" a="1"/>
  <c r="O11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B5" i="19" l="1"/>
  <c r="V11" i="16"/>
  <c r="U11" i="16"/>
  <c r="T11" i="16"/>
  <c r="BQ9" i="10"/>
  <c r="BQ35" i="10"/>
  <c r="BQ6" i="10"/>
  <c r="BQ36" i="10"/>
  <c r="A80" i="18"/>
  <c r="B21" i="10" a="1"/>
  <c r="B21" i="10" s="1"/>
  <c r="A76" i="18"/>
  <c r="B17" i="10" a="1"/>
  <c r="B17" i="10" s="1"/>
  <c r="A70" i="18"/>
  <c r="B11" i="10" a="1"/>
  <c r="B11" i="10" s="1"/>
  <c r="A92" i="18"/>
  <c r="B33" i="10" a="1"/>
  <c r="B33" i="10" s="1"/>
  <c r="A83" i="18"/>
  <c r="B24" i="10" a="1"/>
  <c r="B24" i="10" s="1"/>
  <c r="A67" i="18"/>
  <c r="B8" i="10" a="1"/>
  <c r="B8" i="10" s="1"/>
  <c r="A88" i="18"/>
  <c r="B29" i="10" a="1"/>
  <c r="B29" i="10" s="1"/>
  <c r="A91" i="18"/>
  <c r="B32" i="10" a="1"/>
  <c r="B32" i="10" s="1"/>
  <c r="A78" i="18"/>
  <c r="B19" i="10" a="1"/>
  <c r="B19" i="10" s="1"/>
  <c r="A69" i="18"/>
  <c r="B10" i="10" a="1"/>
  <c r="B10" i="10" s="1"/>
  <c r="A94" i="18"/>
  <c r="B35" i="10" a="1"/>
  <c r="B35" i="10" s="1"/>
  <c r="A82" i="18"/>
  <c r="B23" i="10" a="1"/>
  <c r="B23" i="10" s="1"/>
  <c r="A75" i="18"/>
  <c r="B16" i="10" a="1"/>
  <c r="B16" i="10" s="1"/>
  <c r="A74" i="18"/>
  <c r="B15" i="10" a="1"/>
  <c r="B15" i="10" s="1"/>
  <c r="A90" i="18"/>
  <c r="B31" i="10" a="1"/>
  <c r="B31" i="10" s="1"/>
  <c r="A86" i="18"/>
  <c r="B27" i="10" a="1"/>
  <c r="B27" i="10" s="1"/>
  <c r="A79" i="18"/>
  <c r="B20" i="10" a="1"/>
  <c r="B20" i="10" s="1"/>
  <c r="A87" i="18"/>
  <c r="B28" i="10" a="1"/>
  <c r="B28" i="10" s="1"/>
  <c r="A95" i="18"/>
  <c r="B36" i="10" a="1"/>
  <c r="B36" i="10" s="1"/>
  <c r="A89" i="18"/>
  <c r="B30" i="10" a="1"/>
  <c r="B30" i="10" s="1"/>
  <c r="A84" i="18"/>
  <c r="B25" i="10" a="1"/>
  <c r="B25" i="10" s="1"/>
  <c r="A85" i="18"/>
  <c r="B26" i="10" a="1"/>
  <c r="B26" i="10" s="1"/>
  <c r="A81" i="18"/>
  <c r="B22" i="10" a="1"/>
  <c r="B22" i="10" s="1"/>
  <c r="A93" i="18"/>
  <c r="B34" i="10" a="1"/>
  <c r="B34" i="10" s="1"/>
  <c r="E81" i="18"/>
  <c r="AX22" i="10"/>
  <c r="E84" i="18"/>
  <c r="AX25" i="10"/>
  <c r="E89" i="18"/>
  <c r="AX30" i="10"/>
  <c r="E85" i="18"/>
  <c r="AX26" i="10"/>
  <c r="E69" i="18"/>
  <c r="AX10" i="10"/>
  <c r="E82" i="18"/>
  <c r="AX23" i="10"/>
  <c r="E70" i="18"/>
  <c r="AX11" i="10"/>
  <c r="E78" i="18"/>
  <c r="AX19" i="10"/>
  <c r="E76" i="18"/>
  <c r="AX17" i="10"/>
  <c r="E79" i="18"/>
  <c r="AX20" i="10"/>
  <c r="E86" i="18"/>
  <c r="AX27" i="10"/>
  <c r="E80" i="18"/>
  <c r="AX21" i="10"/>
  <c r="E67" i="18"/>
  <c r="AX8" i="10"/>
  <c r="E75" i="18"/>
  <c r="AX16" i="10"/>
  <c r="E74" i="18"/>
  <c r="AX15" i="10"/>
  <c r="BQ5" i="10"/>
  <c r="BQ7" i="10"/>
  <c r="F28" i="10" a="1"/>
  <c r="F28" i="10" s="1"/>
  <c r="H28" i="10" s="1"/>
  <c r="F87" i="18" s="1"/>
  <c r="E24" i="10" a="1"/>
  <c r="E24" i="10" s="1"/>
  <c r="A73" i="18"/>
  <c r="A77" i="18"/>
  <c r="A68" i="18"/>
  <c r="A72" i="18"/>
  <c r="A66" i="18"/>
  <c r="A71" i="18"/>
  <c r="A65" i="18"/>
  <c r="A64" i="18"/>
  <c r="BQ13" i="10"/>
  <c r="D31" i="10" a="1"/>
  <c r="D31" i="10" s="1"/>
  <c r="E12" i="10" a="1"/>
  <c r="E12" i="10" s="1"/>
  <c r="E5" i="10" a="1"/>
  <c r="E5" i="10" s="1"/>
  <c r="F18" i="10" a="1"/>
  <c r="F18" i="10" s="1"/>
  <c r="H18" i="10" s="1"/>
  <c r="F77" i="18" s="1"/>
  <c r="E33" i="10" a="1"/>
  <c r="E33" i="10" s="1"/>
  <c r="G32" i="10" a="1"/>
  <c r="G32" i="10" s="1"/>
  <c r="I91" i="18" s="1"/>
  <c r="C32" i="10" a="1"/>
  <c r="C32" i="10" s="1"/>
  <c r="C91" i="18" s="1"/>
  <c r="D33" i="10" a="1"/>
  <c r="D33" i="10" s="1"/>
  <c r="D5" i="10" a="1"/>
  <c r="D5" i="10" s="1"/>
  <c r="E29" i="10" a="1"/>
  <c r="E29" i="10" s="1"/>
  <c r="C29" i="10" a="1"/>
  <c r="C29" i="10" s="1"/>
  <c r="C88" i="18" s="1"/>
  <c r="F34" i="10" a="1"/>
  <c r="F34" i="10" s="1"/>
  <c r="AL34" i="10" s="1"/>
  <c r="C28" i="10" a="1"/>
  <c r="C28" i="10" s="1"/>
  <c r="C87" i="18" s="1"/>
  <c r="D35" i="10" a="1"/>
  <c r="D35" i="10" s="1"/>
  <c r="F12" i="10" a="1"/>
  <c r="F12" i="10" s="1"/>
  <c r="AL12" i="10" s="1"/>
  <c r="C9" i="10" a="1"/>
  <c r="C9" i="10" s="1"/>
  <c r="C68" i="18" s="1"/>
  <c r="F29" i="10" a="1"/>
  <c r="F29" i="10" s="1"/>
  <c r="H29" i="10" s="1"/>
  <c r="F88" i="18" s="1"/>
  <c r="F31" i="10" a="1"/>
  <c r="F31" i="10" s="1"/>
  <c r="D36" i="10" a="1"/>
  <c r="D36" i="10" s="1"/>
  <c r="G28" i="10" a="1"/>
  <c r="G28" i="10" s="1"/>
  <c r="I87" i="18" s="1"/>
  <c r="E28" i="10" a="1"/>
  <c r="E28" i="10" s="1"/>
  <c r="F6" i="10" a="1"/>
  <c r="F6" i="10" s="1"/>
  <c r="AL6" i="10" s="1"/>
  <c r="D32" i="10" a="1"/>
  <c r="D32" i="10" s="1"/>
  <c r="A63" i="12"/>
  <c r="E36" i="10" a="1"/>
  <c r="E36" i="10" s="1"/>
  <c r="C36" i="10" a="1"/>
  <c r="C36" i="10" s="1"/>
  <c r="E31" i="10" a="1"/>
  <c r="E31" i="10" s="1"/>
  <c r="F32" i="10" a="1"/>
  <c r="F32" i="10" s="1"/>
  <c r="AW32" i="10" s="1"/>
  <c r="C12" i="10" a="1"/>
  <c r="C12" i="10" s="1"/>
  <c r="C71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Q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Q32" i="10"/>
  <c r="L29" i="10"/>
  <c r="O29" i="10" a="1"/>
  <c r="O29" i="10" s="1"/>
  <c r="O9" i="10" a="1"/>
  <c r="O9" i="10" s="1"/>
  <c r="L9" i="10"/>
  <c r="BQ28" i="10"/>
  <c r="O13" i="10" a="1"/>
  <c r="O13" i="10" s="1"/>
  <c r="AX13" i="10" s="1"/>
  <c r="L13" i="10"/>
  <c r="BQ29" i="10"/>
  <c r="BQ12" i="10"/>
  <c r="BQ31" i="10"/>
  <c r="BQ18" i="10"/>
  <c r="O24" i="10" a="1"/>
  <c r="O24" i="10" s="1"/>
  <c r="L24" i="10"/>
  <c r="O7" i="10" a="1"/>
  <c r="O7" i="10" s="1"/>
  <c r="L7" i="10"/>
  <c r="BQ34" i="10"/>
  <c r="O32" i="10" a="1"/>
  <c r="O32" i="10" s="1"/>
  <c r="AX32" i="10" s="1"/>
  <c r="L32" i="10"/>
  <c r="BQ24" i="10"/>
  <c r="BQ33" i="10"/>
  <c r="L36" i="10"/>
  <c r="O36" i="10" a="1"/>
  <c r="O36" i="10" s="1"/>
  <c r="O6" i="10" a="1"/>
  <c r="O6" i="10" s="1"/>
  <c r="AX6" i="10" s="1"/>
  <c r="L6" i="10"/>
  <c r="O12" i="10" a="1"/>
  <c r="O12" i="10" s="1"/>
  <c r="L12" i="10"/>
  <c r="L31" i="10"/>
  <c r="O31" i="10" a="1"/>
  <c r="O31" i="10" s="1"/>
  <c r="AL28" i="10"/>
  <c r="H84" i="12"/>
  <c r="A91" i="12"/>
  <c r="G33" i="10" a="1"/>
  <c r="G33" i="10" s="1"/>
  <c r="I92" i="18" s="1"/>
  <c r="G13" i="10" a="1"/>
  <c r="G13" i="10" s="1"/>
  <c r="I72" i="18" s="1"/>
  <c r="F7" i="10" a="1"/>
  <c r="F7" i="10" s="1"/>
  <c r="F36" i="10" a="1"/>
  <c r="F36" i="10" s="1"/>
  <c r="E7" i="10" a="1"/>
  <c r="E7" i="10" s="1"/>
  <c r="C35" i="10" a="1"/>
  <c r="C35" i="10" s="1"/>
  <c r="C94" i="18" s="1"/>
  <c r="C31" i="10" a="1"/>
  <c r="C31" i="10" s="1"/>
  <c r="C90" i="18" s="1"/>
  <c r="C24" i="10" a="1"/>
  <c r="C24" i="10" s="1"/>
  <c r="C83" i="18" s="1"/>
  <c r="F35" i="10" a="1"/>
  <c r="F35" i="10" s="1"/>
  <c r="A92" i="12"/>
  <c r="E6" i="10" a="1"/>
  <c r="E6" i="10" s="1"/>
  <c r="E18" i="10" a="1"/>
  <c r="E18" i="10" s="1"/>
  <c r="A88" i="12"/>
  <c r="F33" i="10" a="1"/>
  <c r="F33" i="10" s="1"/>
  <c r="C18" i="10" a="1"/>
  <c r="C18" i="10" s="1"/>
  <c r="C77" i="18" s="1"/>
  <c r="C33" i="10" a="1"/>
  <c r="C33" i="10" s="1"/>
  <c r="C92" i="18" s="1"/>
  <c r="C14" i="10" a="1"/>
  <c r="C14" i="10" s="1"/>
  <c r="C73" i="18" s="1"/>
  <c r="C6" i="10" a="1"/>
  <c r="C6" i="10" s="1"/>
  <c r="C65" i="18" s="1"/>
  <c r="G24" i="10" a="1"/>
  <c r="G24" i="10" s="1"/>
  <c r="I83" i="18" s="1"/>
  <c r="D28" i="10" a="1"/>
  <c r="D28" i="10" s="1"/>
  <c r="G29" i="10" a="1"/>
  <c r="G29" i="10" s="1"/>
  <c r="I88" i="18" s="1"/>
  <c r="C13" i="10" a="1"/>
  <c r="C13" i="10" s="1"/>
  <c r="C72" i="18" s="1"/>
  <c r="D34" i="10" a="1"/>
  <c r="D34" i="10" s="1"/>
  <c r="G36" i="10" a="1"/>
  <c r="G36" i="10" s="1"/>
  <c r="I95" i="18" s="1"/>
  <c r="A80" i="12"/>
  <c r="F24" i="10" a="1"/>
  <c r="F24" i="10" s="1"/>
  <c r="G34" i="10" a="1"/>
  <c r="G34" i="10" s="1"/>
  <c r="I93" i="18" s="1"/>
  <c r="E34" i="10" a="1"/>
  <c r="E34" i="10" s="1"/>
  <c r="G5" i="10" a="1"/>
  <c r="G5" i="10" s="1"/>
  <c r="I64" i="18" s="1"/>
  <c r="G35" i="10" a="1"/>
  <c r="G35" i="10" s="1"/>
  <c r="I94" i="18" s="1"/>
  <c r="G6" i="10" a="1"/>
  <c r="G6" i="10" s="1"/>
  <c r="I65" i="18" s="1"/>
  <c r="E32" i="10" a="1"/>
  <c r="E32" i="10" s="1"/>
  <c r="F9" i="10" a="1"/>
  <c r="F9" i="10" s="1"/>
  <c r="C34" i="10" a="1"/>
  <c r="C34" i="10" s="1"/>
  <c r="C93" i="18" s="1"/>
  <c r="D29" i="10" a="1"/>
  <c r="D29" i="10" s="1"/>
  <c r="G7" i="10" a="1"/>
  <c r="G7" i="10" s="1"/>
  <c r="I66" i="18" s="1"/>
  <c r="G12" i="10" a="1"/>
  <c r="G12" i="10" s="1"/>
  <c r="I71" i="18" s="1"/>
  <c r="A84" i="12"/>
  <c r="F14" i="10" a="1"/>
  <c r="F14" i="10" s="1"/>
  <c r="E14" i="10" a="1"/>
  <c r="E14" i="10" s="1"/>
  <c r="A90" i="12"/>
  <c r="D24" i="10" a="1"/>
  <c r="D24" i="10" s="1"/>
  <c r="A87" i="12"/>
  <c r="D12" i="10" a="1"/>
  <c r="D12" i="10" s="1"/>
  <c r="C7" i="10" a="1"/>
  <c r="C7" i="10" s="1"/>
  <c r="C66" i="18" s="1"/>
  <c r="E35" i="10" a="1"/>
  <c r="E35" i="10" s="1"/>
  <c r="G14" i="10" a="1"/>
  <c r="G14" i="10" s="1"/>
  <c r="I73" i="18" s="1"/>
  <c r="D6" i="10" a="1"/>
  <c r="D6" i="10" s="1"/>
  <c r="D18" i="10" a="1"/>
  <c r="D18" i="10" s="1"/>
  <c r="A89" i="12"/>
  <c r="F13" i="10" a="1"/>
  <c r="F13" i="10" s="1"/>
  <c r="G9" i="10" a="1"/>
  <c r="G9" i="10" s="1"/>
  <c r="I68" i="18" s="1"/>
  <c r="D9" i="10" a="1"/>
  <c r="D9" i="10" s="1"/>
  <c r="D14" i="10" a="1"/>
  <c r="D14" i="10" s="1"/>
  <c r="A85" i="12"/>
  <c r="D13" i="10" a="1"/>
  <c r="D13" i="10" s="1"/>
  <c r="F5" i="10" a="1"/>
  <c r="F5" i="10" s="1"/>
  <c r="H64" i="18" s="1"/>
  <c r="G18" i="10" a="1"/>
  <c r="G18" i="10" s="1"/>
  <c r="I77" i="18" s="1"/>
  <c r="G31" i="10" a="1"/>
  <c r="G31" i="10" s="1"/>
  <c r="I90" i="18" s="1"/>
  <c r="E9" i="10" a="1"/>
  <c r="E9" i="10" s="1"/>
  <c r="C5" i="10" a="1"/>
  <c r="C5" i="10" s="1"/>
  <c r="A76" i="12"/>
  <c r="A62" i="12"/>
  <c r="A79" i="12"/>
  <c r="E79" i="12"/>
  <c r="E77" i="12"/>
  <c r="E76" i="12"/>
  <c r="A61" i="12"/>
  <c r="A81" i="12"/>
  <c r="E83" i="12"/>
  <c r="E81" i="12"/>
  <c r="E82" i="12"/>
  <c r="E86" i="12"/>
  <c r="A83" i="12"/>
  <c r="A78" i="12"/>
  <c r="A82" i="12"/>
  <c r="A86" i="12"/>
  <c r="A77" i="12"/>
  <c r="E78" i="12"/>
  <c r="A74" i="12"/>
  <c r="E73" i="12"/>
  <c r="E67" i="12"/>
  <c r="E72" i="12"/>
  <c r="A65" i="12"/>
  <c r="E64" i="12"/>
  <c r="E75" i="12"/>
  <c r="E71" i="12"/>
  <c r="A72" i="12"/>
  <c r="A67" i="12"/>
  <c r="A71" i="12"/>
  <c r="A75" i="12"/>
  <c r="A64" i="12"/>
  <c r="A73" i="12"/>
  <c r="A68" i="12"/>
  <c r="A66" i="12"/>
  <c r="A69" i="12"/>
  <c r="A70" i="12"/>
  <c r="E66" i="12"/>
  <c r="D21" i="10" a="1"/>
  <c r="D21" i="10" s="1"/>
  <c r="C27" i="10" a="1"/>
  <c r="C27" i="10" s="1"/>
  <c r="C86" i="18" s="1"/>
  <c r="D19" i="10" a="1"/>
  <c r="D19" i="10" s="1"/>
  <c r="C21" i="10" a="1"/>
  <c r="C21" i="10" s="1"/>
  <c r="C80" i="18" s="1"/>
  <c r="E23" i="10" a="1"/>
  <c r="E23" i="10" s="1"/>
  <c r="C20" i="10" a="1"/>
  <c r="C20" i="10" s="1"/>
  <c r="C79" i="18" s="1"/>
  <c r="D27" i="10" a="1"/>
  <c r="D27" i="10" s="1"/>
  <c r="C19" i="10" a="1"/>
  <c r="C19" i="10" s="1"/>
  <c r="C78" i="18" s="1"/>
  <c r="E19" i="10" a="1"/>
  <c r="E19" i="10" s="1"/>
  <c r="E30" i="10" a="1"/>
  <c r="E30" i="10" s="1"/>
  <c r="C16" i="10" a="1"/>
  <c r="C16" i="10" s="1"/>
  <c r="C75" i="18" s="1"/>
  <c r="E25" i="10" a="1"/>
  <c r="E25" i="10" s="1"/>
  <c r="E17" i="10" a="1"/>
  <c r="E17" i="10" s="1"/>
  <c r="G19" i="10" a="1"/>
  <c r="G19" i="10" s="1"/>
  <c r="I78" i="18" s="1"/>
  <c r="F23" i="10" a="1"/>
  <c r="F23" i="10" s="1"/>
  <c r="G22" i="10" a="1"/>
  <c r="G22" i="10" s="1"/>
  <c r="I81" i="18" s="1"/>
  <c r="C26" i="10" a="1"/>
  <c r="C26" i="10" s="1"/>
  <c r="C85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0" i="18" s="1"/>
  <c r="E11" i="10" a="1"/>
  <c r="E11" i="10" s="1"/>
  <c r="F26" i="10" a="1"/>
  <c r="F26" i="10" s="1"/>
  <c r="G16" i="10" a="1"/>
  <c r="G16" i="10" s="1"/>
  <c r="I75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79" i="18" s="1"/>
  <c r="C17" i="10" a="1"/>
  <c r="C17" i="10" s="1"/>
  <c r="C76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5" i="18" s="1"/>
  <c r="E21" i="10" a="1"/>
  <c r="E21" i="10" s="1"/>
  <c r="E26" i="10" a="1"/>
  <c r="E26" i="10" s="1"/>
  <c r="G27" i="10" a="1"/>
  <c r="G27" i="10" s="1"/>
  <c r="I86" i="18" s="1"/>
  <c r="G10" i="10" a="1"/>
  <c r="G10" i="10" s="1"/>
  <c r="I69" i="18" s="1"/>
  <c r="C8" i="10" a="1"/>
  <c r="C8" i="10" s="1"/>
  <c r="C67" i="18" s="1"/>
  <c r="C15" i="10" a="1"/>
  <c r="C15" i="10" s="1"/>
  <c r="C74" i="18" s="1"/>
  <c r="C22" i="10" a="1"/>
  <c r="C22" i="10" s="1"/>
  <c r="C81" i="18" s="1"/>
  <c r="G8" i="10" a="1"/>
  <c r="G8" i="10" s="1"/>
  <c r="G11" i="10" a="1"/>
  <c r="G11" i="10" s="1"/>
  <c r="I70" i="18" s="1"/>
  <c r="G30" i="10" a="1"/>
  <c r="G30" i="10" s="1"/>
  <c r="I89" i="18" s="1"/>
  <c r="E22" i="10" a="1"/>
  <c r="E22" i="10" s="1"/>
  <c r="D10" i="10" a="1"/>
  <c r="D10" i="10" s="1"/>
  <c r="G17" i="10" a="1"/>
  <c r="G17" i="10" s="1"/>
  <c r="I76" i="18" s="1"/>
  <c r="C23" i="10" a="1"/>
  <c r="C23" i="10" s="1"/>
  <c r="C82" i="18" s="1"/>
  <c r="D26" i="10" a="1"/>
  <c r="D26" i="10" s="1"/>
  <c r="C11" i="10" a="1"/>
  <c r="C11" i="10" s="1"/>
  <c r="C70" i="18" s="1"/>
  <c r="C25" i="10" a="1"/>
  <c r="C25" i="10" s="1"/>
  <c r="C84" i="18" s="1"/>
  <c r="C30" i="10" a="1"/>
  <c r="C30" i="10" s="1"/>
  <c r="C89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69" i="18" s="1"/>
  <c r="D23" i="10" a="1"/>
  <c r="D23" i="10" s="1"/>
  <c r="G15" i="10" a="1"/>
  <c r="G15" i="10" s="1"/>
  <c r="I74" i="18" s="1"/>
  <c r="F15" i="10" a="1"/>
  <c r="F15" i="10" s="1"/>
  <c r="G25" i="10" a="1"/>
  <c r="G25" i="10" s="1"/>
  <c r="I84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2" i="18" s="1"/>
  <c r="BG30" i="10"/>
  <c r="B4" i="10"/>
  <c r="E20" i="12"/>
  <c r="F20" i="12"/>
  <c r="G20" i="12"/>
  <c r="E21" i="12"/>
  <c r="F21" i="12"/>
  <c r="G21" i="12"/>
  <c r="E22" i="12"/>
  <c r="F22" i="12"/>
  <c r="G22" i="12"/>
  <c r="E23" i="12"/>
  <c r="F23" i="12"/>
  <c r="G23" i="12"/>
  <c r="E24" i="12"/>
  <c r="F24" i="12"/>
  <c r="G24" i="12"/>
  <c r="E25" i="12"/>
  <c r="F25" i="12"/>
  <c r="G25" i="12"/>
  <c r="E26" i="12"/>
  <c r="F26" i="12"/>
  <c r="G26" i="12"/>
  <c r="E27" i="12"/>
  <c r="F27" i="12"/>
  <c r="G27" i="12"/>
  <c r="E28" i="12"/>
  <c r="F28" i="12"/>
  <c r="G28" i="12"/>
  <c r="E29" i="12"/>
  <c r="F29" i="12"/>
  <c r="G29" i="12"/>
  <c r="E30" i="12"/>
  <c r="F30" i="12"/>
  <c r="G30" i="12"/>
  <c r="E31" i="12"/>
  <c r="F31" i="12"/>
  <c r="G31" i="12"/>
  <c r="E32" i="12"/>
  <c r="F32" i="12"/>
  <c r="G32" i="12"/>
  <c r="E33" i="12"/>
  <c r="F33" i="12"/>
  <c r="G33" i="12"/>
  <c r="E34" i="12"/>
  <c r="F34" i="12"/>
  <c r="G34" i="12"/>
  <c r="E35" i="12"/>
  <c r="F35" i="12"/>
  <c r="G35" i="12"/>
  <c r="E36" i="12"/>
  <c r="F36" i="12"/>
  <c r="G36" i="12"/>
  <c r="E37" i="12"/>
  <c r="F37" i="12"/>
  <c r="G37" i="12"/>
  <c r="E38" i="12"/>
  <c r="F38" i="12"/>
  <c r="G38" i="12"/>
  <c r="E39" i="12"/>
  <c r="F39" i="12"/>
  <c r="G39" i="12"/>
  <c r="E40" i="12"/>
  <c r="F40" i="12"/>
  <c r="G40" i="12"/>
  <c r="E41" i="12"/>
  <c r="F41" i="12"/>
  <c r="G41" i="12"/>
  <c r="E42" i="12"/>
  <c r="F42" i="12"/>
  <c r="G42" i="12"/>
  <c r="E43" i="12"/>
  <c r="F43" i="12"/>
  <c r="G43" i="12"/>
  <c r="F19" i="12"/>
  <c r="G19" i="12"/>
  <c r="E19" i="12"/>
  <c r="H55" i="12"/>
  <c r="H56" i="12"/>
  <c r="H54" i="12"/>
  <c r="I55" i="12"/>
  <c r="I56" i="12"/>
  <c r="I54" i="12"/>
  <c r="W58" i="12"/>
  <c r="V58" i="12"/>
  <c r="S58" i="12"/>
  <c r="R58" i="12"/>
  <c r="L53" i="12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 s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S53" i="12" s="1"/>
  <c r="AT53" i="12" s="1"/>
  <c r="AU53" i="12" s="1"/>
  <c r="AV53" i="12" s="1"/>
  <c r="AW53" i="12" s="1"/>
  <c r="AX53" i="12" s="1"/>
  <c r="K53" i="12"/>
  <c r="J53" i="12"/>
  <c r="N52" i="12"/>
  <c r="O52" i="12" s="1"/>
  <c r="P52" i="12" s="1"/>
  <c r="Q52" i="12" s="1"/>
  <c r="R52" i="12" s="1"/>
  <c r="S52" i="12" s="1"/>
  <c r="T52" i="12" s="1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R52" i="12" s="1"/>
  <c r="AS52" i="12" s="1"/>
  <c r="AT52" i="12" s="1"/>
  <c r="AU52" i="12" s="1"/>
  <c r="AV52" i="12" s="1"/>
  <c r="AW52" i="12" s="1"/>
  <c r="AX52" i="12" s="1"/>
  <c r="L52" i="12"/>
  <c r="M52" i="12" s="1"/>
  <c r="J52" i="12"/>
  <c r="K52" i="12" s="1"/>
  <c r="G14" i="12"/>
  <c r="G12" i="12"/>
  <c r="M4" i="10"/>
  <c r="I88" i="12" l="1"/>
  <c r="BR28" i="10"/>
  <c r="BR18" i="10"/>
  <c r="H90" i="12"/>
  <c r="BR31" i="10"/>
  <c r="BR29" i="10"/>
  <c r="C85" i="12"/>
  <c r="H85" i="12"/>
  <c r="AL29" i="10"/>
  <c r="C88" i="12"/>
  <c r="BR12" i="10"/>
  <c r="C84" i="12"/>
  <c r="H79" i="18"/>
  <c r="AW20" i="10"/>
  <c r="H85" i="18"/>
  <c r="AW26" i="10"/>
  <c r="B92" i="18"/>
  <c r="B90" i="18"/>
  <c r="H92" i="18"/>
  <c r="AW33" i="10"/>
  <c r="H66" i="18"/>
  <c r="AW7" i="10"/>
  <c r="B95" i="18"/>
  <c r="H93" i="18"/>
  <c r="AW34" i="10"/>
  <c r="H77" i="18"/>
  <c r="AW18" i="10"/>
  <c r="B65" i="18"/>
  <c r="B68" i="18"/>
  <c r="H70" i="18"/>
  <c r="AW11" i="10"/>
  <c r="B88" i="18"/>
  <c r="H94" i="18"/>
  <c r="AW35" i="10"/>
  <c r="H81" i="18"/>
  <c r="AW22" i="10"/>
  <c r="H67" i="18"/>
  <c r="AW8" i="10"/>
  <c r="B93" i="18"/>
  <c r="H83" i="18"/>
  <c r="AW24" i="10"/>
  <c r="H90" i="18"/>
  <c r="AW31" i="10"/>
  <c r="B71" i="18"/>
  <c r="B77" i="18"/>
  <c r="H84" i="18"/>
  <c r="AW25" i="10"/>
  <c r="H68" i="18"/>
  <c r="AW9" i="10"/>
  <c r="B94" i="18"/>
  <c r="H88" i="18"/>
  <c r="AW29" i="10"/>
  <c r="H74" i="18"/>
  <c r="AW15" i="10"/>
  <c r="H86" i="18"/>
  <c r="AW27" i="10"/>
  <c r="H73" i="18"/>
  <c r="AW14" i="10"/>
  <c r="B83" i="18"/>
  <c r="B91" i="18"/>
  <c r="B66" i="18"/>
  <c r="B73" i="18"/>
  <c r="H76" i="18"/>
  <c r="AW17" i="10"/>
  <c r="M5" i="10" a="1"/>
  <c r="M5" i="10" s="1"/>
  <c r="D64" i="18" s="1"/>
  <c r="M32" i="10" a="1"/>
  <c r="M32" i="10" s="1"/>
  <c r="M33" i="10" a="1"/>
  <c r="M33" i="10" s="1"/>
  <c r="R33" i="10" s="1"/>
  <c r="M31" i="10" a="1"/>
  <c r="M31" i="10" s="1"/>
  <c r="M29" i="10" a="1"/>
  <c r="M29" i="10" s="1"/>
  <c r="M28" i="10" a="1"/>
  <c r="M28" i="10" s="1"/>
  <c r="M34" i="10" a="1"/>
  <c r="M34" i="10" s="1"/>
  <c r="M12" i="10" a="1"/>
  <c r="M12" i="10" s="1"/>
  <c r="D71" i="18" s="1"/>
  <c r="M13" i="10" a="1"/>
  <c r="M13" i="10" s="1"/>
  <c r="D72" i="18" s="1"/>
  <c r="M36" i="10" a="1"/>
  <c r="M36" i="10" s="1"/>
  <c r="M6" i="10" a="1"/>
  <c r="M6" i="10" s="1"/>
  <c r="D65" i="18" s="1"/>
  <c r="M35" i="10" a="1"/>
  <c r="M35" i="10" s="1"/>
  <c r="M9" i="10" a="1"/>
  <c r="M9" i="10" s="1"/>
  <c r="D68" i="18" s="1"/>
  <c r="M24" i="10" a="1"/>
  <c r="M24" i="10" s="1"/>
  <c r="M14" i="10" a="1"/>
  <c r="M14" i="10" s="1"/>
  <c r="D73" i="18" s="1"/>
  <c r="M18" i="10" a="1"/>
  <c r="M18" i="10" s="1"/>
  <c r="D77" i="18" s="1"/>
  <c r="M7" i="10" a="1"/>
  <c r="M7" i="10" s="1"/>
  <c r="D66" i="18" s="1"/>
  <c r="H89" i="18"/>
  <c r="AW30" i="10"/>
  <c r="H82" i="18"/>
  <c r="AW23" i="10"/>
  <c r="H72" i="18"/>
  <c r="AW13" i="10"/>
  <c r="H71" i="18"/>
  <c r="AW12" i="10"/>
  <c r="H69" i="18"/>
  <c r="AW10" i="10"/>
  <c r="H75" i="18"/>
  <c r="AW16" i="10"/>
  <c r="H80" i="18"/>
  <c r="AW21" i="10"/>
  <c r="H78" i="18"/>
  <c r="AW19" i="10"/>
  <c r="B87" i="18"/>
  <c r="H95" i="18"/>
  <c r="AW36" i="10"/>
  <c r="H65" i="18"/>
  <c r="AW6" i="10"/>
  <c r="B64" i="18"/>
  <c r="B72" i="18"/>
  <c r="H87" i="18"/>
  <c r="AW28" i="10"/>
  <c r="E92" i="18"/>
  <c r="AX33" i="10"/>
  <c r="E95" i="18"/>
  <c r="AX36" i="10"/>
  <c r="E77" i="18"/>
  <c r="AX18" i="10"/>
  <c r="E66" i="18"/>
  <c r="AX7" i="10"/>
  <c r="E94" i="18"/>
  <c r="AX35" i="10"/>
  <c r="E90" i="18"/>
  <c r="AX31" i="10"/>
  <c r="E71" i="18"/>
  <c r="AX12" i="10"/>
  <c r="E83" i="18"/>
  <c r="AX24" i="10"/>
  <c r="E68" i="18"/>
  <c r="AX9" i="10"/>
  <c r="E88" i="18"/>
  <c r="AX29" i="10"/>
  <c r="E87" i="18"/>
  <c r="AX28" i="10"/>
  <c r="E93" i="18"/>
  <c r="AX34" i="10"/>
  <c r="E73" i="18"/>
  <c r="AX14" i="10"/>
  <c r="E65" i="12"/>
  <c r="E74" i="12"/>
  <c r="AL31" i="10"/>
  <c r="S41" i="16" s="1"/>
  <c r="H12" i="10"/>
  <c r="F71" i="18" s="1"/>
  <c r="E68" i="12"/>
  <c r="H6" i="10"/>
  <c r="F65" i="18" s="1"/>
  <c r="I84" i="12"/>
  <c r="AL18" i="10"/>
  <c r="BR34" i="10"/>
  <c r="BR32" i="10"/>
  <c r="E61" i="12"/>
  <c r="O2" i="10"/>
  <c r="W3" i="16" s="1"/>
  <c r="E64" i="18"/>
  <c r="E62" i="12"/>
  <c r="E65" i="18"/>
  <c r="C2" i="10"/>
  <c r="C64" i="18"/>
  <c r="E69" i="12"/>
  <c r="E72" i="18"/>
  <c r="I63" i="12"/>
  <c r="I67" i="18"/>
  <c r="H88" i="12"/>
  <c r="H91" i="18"/>
  <c r="H34" i="10"/>
  <c r="F93" i="18" s="1"/>
  <c r="H87" i="12"/>
  <c r="BR6" i="10"/>
  <c r="H32" i="10"/>
  <c r="C92" i="12"/>
  <c r="C95" i="18"/>
  <c r="H31" i="10"/>
  <c r="F90" i="18" s="1"/>
  <c r="Q32" i="10"/>
  <c r="E91" i="18"/>
  <c r="E70" i="12"/>
  <c r="AL32" i="10"/>
  <c r="E92" i="12"/>
  <c r="R36" i="10"/>
  <c r="S36" i="10" s="1"/>
  <c r="Q36" i="10"/>
  <c r="Q5" i="10"/>
  <c r="R5" i="10"/>
  <c r="S5" i="10"/>
  <c r="U5" i="10"/>
  <c r="T5" i="10"/>
  <c r="AX5" i="10"/>
  <c r="Q7" i="10"/>
  <c r="T7" i="10"/>
  <c r="S7" i="10"/>
  <c r="E87" i="12"/>
  <c r="Q31" i="10"/>
  <c r="R31" i="10"/>
  <c r="E89" i="12"/>
  <c r="Q33" i="10"/>
  <c r="E63" i="12"/>
  <c r="Q24" i="10"/>
  <c r="E80" i="12"/>
  <c r="Q18" i="10"/>
  <c r="S18" i="10"/>
  <c r="E84" i="12"/>
  <c r="R28" i="10"/>
  <c r="U28" i="10" s="1"/>
  <c r="Q28" i="10"/>
  <c r="S9" i="10"/>
  <c r="Q9" i="10"/>
  <c r="Q35" i="10"/>
  <c r="R35" i="10"/>
  <c r="E91" i="12"/>
  <c r="E90" i="12"/>
  <c r="Q34" i="10"/>
  <c r="R34" i="10"/>
  <c r="Q12" i="10"/>
  <c r="S12" i="10"/>
  <c r="R12" i="10"/>
  <c r="R29" i="10"/>
  <c r="E85" i="12"/>
  <c r="Q29" i="10"/>
  <c r="Q6" i="10"/>
  <c r="T6" i="10"/>
  <c r="S6" i="10"/>
  <c r="R13" i="10"/>
  <c r="Q13" i="10"/>
  <c r="S13" i="10"/>
  <c r="R32" i="10"/>
  <c r="U32" i="10" s="1"/>
  <c r="E88" i="12"/>
  <c r="Q14" i="10"/>
  <c r="S14" i="10"/>
  <c r="R14" i="10"/>
  <c r="H7" i="10"/>
  <c r="F66" i="18" s="1"/>
  <c r="AL7" i="10"/>
  <c r="BR7" i="10"/>
  <c r="H33" i="10"/>
  <c r="F92" i="18" s="1"/>
  <c r="H89" i="12"/>
  <c r="AL33" i="10"/>
  <c r="S48" i="16" s="1"/>
  <c r="BR33" i="10"/>
  <c r="H14" i="10"/>
  <c r="F73" i="18" s="1"/>
  <c r="AL14" i="10"/>
  <c r="BR14" i="10"/>
  <c r="I80" i="12"/>
  <c r="C87" i="12"/>
  <c r="B91" i="12"/>
  <c r="B85" i="12"/>
  <c r="B87" i="12"/>
  <c r="I87" i="12"/>
  <c r="B92" i="12"/>
  <c r="H9" i="10"/>
  <c r="F68" i="18" s="1"/>
  <c r="AL9" i="10"/>
  <c r="BR9" i="10"/>
  <c r="B88" i="12"/>
  <c r="B89" i="12"/>
  <c r="C91" i="12"/>
  <c r="B84" i="12"/>
  <c r="I91" i="12"/>
  <c r="I92" i="12"/>
  <c r="C89" i="12"/>
  <c r="H36" i="10"/>
  <c r="F95" i="18" s="1"/>
  <c r="AL36" i="10"/>
  <c r="H92" i="12"/>
  <c r="BR36" i="10"/>
  <c r="F84" i="12"/>
  <c r="AL5" i="10"/>
  <c r="H5" i="10"/>
  <c r="AW5" i="10"/>
  <c r="BR5" i="10"/>
  <c r="H13" i="10"/>
  <c r="F72" i="18" s="1"/>
  <c r="AL13" i="10"/>
  <c r="BR13" i="10"/>
  <c r="B90" i="12"/>
  <c r="I90" i="12"/>
  <c r="I85" i="12"/>
  <c r="H35" i="10"/>
  <c r="F94" i="18" s="1"/>
  <c r="H91" i="12"/>
  <c r="AL35" i="10"/>
  <c r="T34" i="16" s="1"/>
  <c r="BR35" i="10"/>
  <c r="I89" i="12"/>
  <c r="C90" i="12"/>
  <c r="H24" i="10"/>
  <c r="F83" i="18" s="1"/>
  <c r="BR24" i="10"/>
  <c r="AL24" i="10"/>
  <c r="H80" i="12"/>
  <c r="C80" i="12"/>
  <c r="F85" i="12"/>
  <c r="C63" i="12"/>
  <c r="I61" i="12"/>
  <c r="I81" i="12"/>
  <c r="I76" i="12"/>
  <c r="I77" i="12"/>
  <c r="C86" i="12"/>
  <c r="I86" i="12"/>
  <c r="H81" i="12"/>
  <c r="C82" i="12"/>
  <c r="I83" i="12"/>
  <c r="C61" i="12"/>
  <c r="C81" i="12"/>
  <c r="H83" i="12"/>
  <c r="I78" i="12"/>
  <c r="I82" i="12"/>
  <c r="H86" i="12"/>
  <c r="H79" i="12"/>
  <c r="C83" i="12"/>
  <c r="C78" i="12"/>
  <c r="H77" i="12"/>
  <c r="C76" i="12"/>
  <c r="H78" i="12"/>
  <c r="I62" i="12"/>
  <c r="I79" i="12"/>
  <c r="C62" i="12"/>
  <c r="C79" i="12"/>
  <c r="H76" i="12"/>
  <c r="H82" i="12"/>
  <c r="C77" i="12"/>
  <c r="AL10" i="10"/>
  <c r="H75" i="12"/>
  <c r="C75" i="12"/>
  <c r="C67" i="12"/>
  <c r="I68" i="12"/>
  <c r="AL30" i="10"/>
  <c r="U46" i="16" s="1"/>
  <c r="H69" i="12"/>
  <c r="AL23" i="10"/>
  <c r="H62" i="12"/>
  <c r="AL16" i="10"/>
  <c r="H74" i="12"/>
  <c r="C66" i="12"/>
  <c r="I74" i="12"/>
  <c r="AL17" i="10"/>
  <c r="H72" i="12"/>
  <c r="C65" i="12"/>
  <c r="AL20" i="10"/>
  <c r="H73" i="12"/>
  <c r="AL26" i="10"/>
  <c r="T49" i="16" s="1"/>
  <c r="H68" i="12"/>
  <c r="AL19" i="10"/>
  <c r="H71" i="12"/>
  <c r="C73" i="12"/>
  <c r="I72" i="12"/>
  <c r="C72" i="12"/>
  <c r="C70" i="12"/>
  <c r="AL21" i="10"/>
  <c r="H70" i="12"/>
  <c r="I71" i="12"/>
  <c r="I75" i="12"/>
  <c r="AL11" i="10"/>
  <c r="H67" i="12"/>
  <c r="I73" i="12"/>
  <c r="I70" i="12"/>
  <c r="C74" i="12"/>
  <c r="AL15" i="10"/>
  <c r="H65" i="12"/>
  <c r="I64" i="12"/>
  <c r="AL22" i="10"/>
  <c r="H66" i="12"/>
  <c r="AL8" i="10"/>
  <c r="U39" i="16" s="1"/>
  <c r="H63" i="12"/>
  <c r="C64" i="12"/>
  <c r="I65" i="12"/>
  <c r="C69" i="12"/>
  <c r="I69" i="12"/>
  <c r="H61" i="12"/>
  <c r="C68" i="12"/>
  <c r="I67" i="12"/>
  <c r="AL27" i="10"/>
  <c r="S47" i="16" s="1"/>
  <c r="H64" i="12"/>
  <c r="I66" i="12"/>
  <c r="C71" i="12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89" i="18"/>
  <c r="M23" i="10" a="1"/>
  <c r="M23" i="10" s="1"/>
  <c r="D82" i="18" s="1"/>
  <c r="M30" i="10" a="1"/>
  <c r="M30" i="10" s="1"/>
  <c r="D89" i="18" s="1"/>
  <c r="M8" i="10" a="1"/>
  <c r="M8" i="10" s="1"/>
  <c r="M25" i="10" a="1"/>
  <c r="M25" i="10" s="1"/>
  <c r="D84" i="18" s="1"/>
  <c r="M27" i="10" a="1"/>
  <c r="M27" i="10" s="1"/>
  <c r="D86" i="18" s="1"/>
  <c r="M21" i="10" a="1"/>
  <c r="M21" i="10" s="1"/>
  <c r="D80" i="18" s="1"/>
  <c r="M15" i="10" a="1"/>
  <c r="M15" i="10" s="1"/>
  <c r="D74" i="18" s="1"/>
  <c r="M19" i="10" a="1"/>
  <c r="M19" i="10" s="1"/>
  <c r="D78" i="18" s="1"/>
  <c r="M17" i="10" a="1"/>
  <c r="M17" i="10" s="1"/>
  <c r="D76" i="18" s="1"/>
  <c r="M22" i="10" a="1"/>
  <c r="M22" i="10" s="1"/>
  <c r="D81" i="18" s="1"/>
  <c r="M20" i="10" a="1"/>
  <c r="M20" i="10" s="1"/>
  <c r="D79" i="18" s="1"/>
  <c r="M11" i="10" a="1"/>
  <c r="M11" i="10" s="1"/>
  <c r="D70" i="18" s="1"/>
  <c r="M16" i="10" a="1"/>
  <c r="M16" i="10" s="1"/>
  <c r="D75" i="18" s="1"/>
  <c r="M26" i="10" a="1"/>
  <c r="M26" i="10" s="1"/>
  <c r="D85" i="18" s="1"/>
  <c r="M10" i="10" a="1"/>
  <c r="M10" i="10" s="1"/>
  <c r="D69" i="18" s="1"/>
  <c r="H30" i="10"/>
  <c r="F89" i="18" s="1"/>
  <c r="C4" i="12"/>
  <c r="B70" i="18"/>
  <c r="B78" i="18"/>
  <c r="B84" i="18"/>
  <c r="B85" i="18"/>
  <c r="B69" i="18"/>
  <c r="B76" i="18"/>
  <c r="B80" i="18"/>
  <c r="B82" i="18"/>
  <c r="B86" i="18"/>
  <c r="B74" i="18"/>
  <c r="B79" i="18"/>
  <c r="B75" i="18"/>
  <c r="B81" i="18"/>
  <c r="BG26" i="10"/>
  <c r="BG8" i="10"/>
  <c r="BG27" i="10"/>
  <c r="BG19" i="10"/>
  <c r="BG16" i="10"/>
  <c r="BG10" i="10"/>
  <c r="BG17" i="10"/>
  <c r="BG22" i="10"/>
  <c r="BG21" i="10"/>
  <c r="BG15" i="10"/>
  <c r="BG25" i="10"/>
  <c r="BG23" i="10"/>
  <c r="BG20" i="10"/>
  <c r="BG11" i="10"/>
  <c r="L30" i="10"/>
  <c r="T41" i="16" l="1"/>
  <c r="U41" i="16"/>
  <c r="T46" i="16"/>
  <c r="S46" i="16"/>
  <c r="T47" i="16"/>
  <c r="T39" i="16"/>
  <c r="S37" i="16"/>
  <c r="U48" i="16"/>
  <c r="B80" i="12"/>
  <c r="BC80" i="12" s="1"/>
  <c r="R9" i="10"/>
  <c r="G68" i="18" s="1"/>
  <c r="R6" i="10"/>
  <c r="G65" i="18" s="1"/>
  <c r="F87" i="12"/>
  <c r="D95" i="18"/>
  <c r="D92" i="12"/>
  <c r="D91" i="18"/>
  <c r="D88" i="12"/>
  <c r="M2" i="10"/>
  <c r="C2" i="18" s="1"/>
  <c r="I36" i="18" s="1"/>
  <c r="D93" i="18"/>
  <c r="D90" i="12"/>
  <c r="D63" i="12"/>
  <c r="D67" i="18"/>
  <c r="D83" i="18"/>
  <c r="D80" i="12"/>
  <c r="D87" i="18"/>
  <c r="D84" i="12"/>
  <c r="R18" i="10"/>
  <c r="U18" i="10" s="1"/>
  <c r="D88" i="18"/>
  <c r="D85" i="12"/>
  <c r="D94" i="18"/>
  <c r="D91" i="12"/>
  <c r="D90" i="18"/>
  <c r="D87" i="12"/>
  <c r="R24" i="10"/>
  <c r="G83" i="18" s="1"/>
  <c r="R7" i="10"/>
  <c r="U7" i="10" s="1"/>
  <c r="D92" i="18"/>
  <c r="D89" i="12"/>
  <c r="T48" i="16"/>
  <c r="F90" i="12"/>
  <c r="T28" i="10"/>
  <c r="G87" i="18"/>
  <c r="B63" i="12"/>
  <c r="BC63" i="12" s="1"/>
  <c r="B67" i="18"/>
  <c r="S34" i="10"/>
  <c r="G93" i="18"/>
  <c r="U31" i="10"/>
  <c r="G90" i="18"/>
  <c r="U13" i="10"/>
  <c r="G72" i="18"/>
  <c r="U36" i="10"/>
  <c r="G95" i="18"/>
  <c r="T29" i="10"/>
  <c r="G88" i="18"/>
  <c r="F88" i="12"/>
  <c r="F91" i="18"/>
  <c r="F64" i="18"/>
  <c r="U12" i="10"/>
  <c r="G71" i="18"/>
  <c r="S32" i="10"/>
  <c r="G91" i="18"/>
  <c r="S35" i="10"/>
  <c r="G94" i="18"/>
  <c r="G64" i="18"/>
  <c r="T14" i="10"/>
  <c r="G73" i="18"/>
  <c r="T13" i="10"/>
  <c r="U6" i="10"/>
  <c r="U33" i="10"/>
  <c r="G92" i="18"/>
  <c r="T32" i="10"/>
  <c r="T12" i="10"/>
  <c r="T36" i="10"/>
  <c r="T31" i="10"/>
  <c r="G87" i="12"/>
  <c r="U29" i="10"/>
  <c r="T35" i="10"/>
  <c r="G91" i="12"/>
  <c r="U14" i="10"/>
  <c r="S29" i="10"/>
  <c r="S33" i="10"/>
  <c r="G89" i="12"/>
  <c r="S31" i="10"/>
  <c r="G92" i="12"/>
  <c r="G85" i="12"/>
  <c r="G88" i="12"/>
  <c r="S28" i="10"/>
  <c r="G84" i="12"/>
  <c r="U34" i="10"/>
  <c r="G90" i="12"/>
  <c r="T34" i="10"/>
  <c r="U35" i="10"/>
  <c r="T33" i="10"/>
  <c r="S43" i="16"/>
  <c r="F80" i="12"/>
  <c r="BD80" i="12" s="1"/>
  <c r="F89" i="12"/>
  <c r="F91" i="12"/>
  <c r="F92" i="12"/>
  <c r="S39" i="16"/>
  <c r="B78" i="12"/>
  <c r="BC78" i="12" s="1"/>
  <c r="D82" i="12"/>
  <c r="B76" i="12"/>
  <c r="BC76" i="12" s="1"/>
  <c r="B82" i="12"/>
  <c r="BC82" i="12" s="1"/>
  <c r="D83" i="12"/>
  <c r="D77" i="12"/>
  <c r="B61" i="12"/>
  <c r="BC61" i="12" s="1"/>
  <c r="B81" i="12"/>
  <c r="BC81" i="12" s="1"/>
  <c r="D61" i="12"/>
  <c r="D81" i="12"/>
  <c r="B83" i="12"/>
  <c r="BC83" i="12" s="1"/>
  <c r="D76" i="12"/>
  <c r="D86" i="12"/>
  <c r="D78" i="12"/>
  <c r="B62" i="12"/>
  <c r="BC62" i="12" s="1"/>
  <c r="B79" i="12"/>
  <c r="BC79" i="12" s="1"/>
  <c r="D79" i="12"/>
  <c r="B77" i="12"/>
  <c r="BC77" i="12" s="1"/>
  <c r="F86" i="12"/>
  <c r="BD86" i="12" s="1"/>
  <c r="B86" i="12"/>
  <c r="BC86" i="12" s="1"/>
  <c r="T43" i="16"/>
  <c r="D73" i="12"/>
  <c r="D66" i="12"/>
  <c r="R30" i="10"/>
  <c r="G89" i="18" s="1"/>
  <c r="D69" i="12"/>
  <c r="R11" i="10"/>
  <c r="G70" i="18" s="1"/>
  <c r="D67" i="12"/>
  <c r="D72" i="12"/>
  <c r="R23" i="10"/>
  <c r="G82" i="18" s="1"/>
  <c r="D62" i="12"/>
  <c r="D65" i="12"/>
  <c r="D71" i="12"/>
  <c r="D75" i="12"/>
  <c r="D68" i="12"/>
  <c r="D70" i="12"/>
  <c r="D74" i="12"/>
  <c r="R27" i="10"/>
  <c r="G86" i="18" s="1"/>
  <c r="D64" i="12"/>
  <c r="U49" i="16"/>
  <c r="T42" i="16"/>
  <c r="S42" i="16"/>
  <c r="S49" i="16"/>
  <c r="U47" i="16"/>
  <c r="T32" i="16"/>
  <c r="T33" i="16"/>
  <c r="U42" i="16"/>
  <c r="B73" i="12"/>
  <c r="BC73" i="12" s="1"/>
  <c r="B65" i="12"/>
  <c r="BC65" i="12" s="1"/>
  <c r="U43" i="16"/>
  <c r="B64" i="12"/>
  <c r="BC64" i="12" s="1"/>
  <c r="B71" i="12"/>
  <c r="BC71" i="12" s="1"/>
  <c r="B67" i="12"/>
  <c r="BC67" i="12" s="1"/>
  <c r="B70" i="12"/>
  <c r="BC70" i="12" s="1"/>
  <c r="F69" i="12"/>
  <c r="BD69" i="12" s="1"/>
  <c r="B69" i="12"/>
  <c r="BC69" i="12" s="1"/>
  <c r="B66" i="12"/>
  <c r="BC66" i="12" s="1"/>
  <c r="B74" i="12"/>
  <c r="BC74" i="12" s="1"/>
  <c r="B75" i="12"/>
  <c r="BC75" i="12" s="1"/>
  <c r="B72" i="12"/>
  <c r="BC72" i="12" s="1"/>
  <c r="B68" i="12"/>
  <c r="BC68" i="12" s="1"/>
  <c r="U37" i="16"/>
  <c r="T37" i="16"/>
  <c r="R19" i="10"/>
  <c r="G78" i="18" s="1"/>
  <c r="R10" i="10"/>
  <c r="G69" i="18" s="1"/>
  <c r="R20" i="10"/>
  <c r="G79" i="18" s="1"/>
  <c r="R15" i="10"/>
  <c r="G74" i="18" s="1"/>
  <c r="R8" i="10"/>
  <c r="R26" i="10"/>
  <c r="G85" i="18" s="1"/>
  <c r="R22" i="10"/>
  <c r="G81" i="18" s="1"/>
  <c r="R21" i="10"/>
  <c r="G80" i="18" s="1"/>
  <c r="R16" i="10"/>
  <c r="G75" i="18" s="1"/>
  <c r="R17" i="10"/>
  <c r="G76" i="18" s="1"/>
  <c r="H15" i="10"/>
  <c r="F74" i="18" s="1"/>
  <c r="H22" i="10"/>
  <c r="F81" i="18" s="1"/>
  <c r="H17" i="10"/>
  <c r="F76" i="18" s="1"/>
  <c r="H19" i="10"/>
  <c r="F78" i="18" s="1"/>
  <c r="H20" i="10"/>
  <c r="F79" i="18" s="1"/>
  <c r="H16" i="10"/>
  <c r="F75" i="18" s="1"/>
  <c r="H10" i="10"/>
  <c r="F69" i="18" s="1"/>
  <c r="H26" i="10"/>
  <c r="F85" i="18" s="1"/>
  <c r="H8" i="10"/>
  <c r="H23" i="10"/>
  <c r="F82" i="18" s="1"/>
  <c r="H27" i="10"/>
  <c r="F86" i="18" s="1"/>
  <c r="H11" i="10"/>
  <c r="F70" i="18" s="1"/>
  <c r="H21" i="10"/>
  <c r="F80" i="18" s="1"/>
  <c r="H25" i="10"/>
  <c r="F84" i="18" s="1"/>
  <c r="BV27" i="10"/>
  <c r="BQ16" i="10"/>
  <c r="BR16" i="10" s="1"/>
  <c r="BQ27" i="10"/>
  <c r="BR27" i="10" s="1"/>
  <c r="BQ30" i="10"/>
  <c r="BR30" i="10" s="1"/>
  <c r="BQ23" i="10"/>
  <c r="BR23" i="10" s="1"/>
  <c r="BQ11" i="10"/>
  <c r="BR11" i="10" s="1"/>
  <c r="BQ8" i="10"/>
  <c r="BR8" i="10" s="1"/>
  <c r="BQ19" i="10"/>
  <c r="BR19" i="10" s="1"/>
  <c r="BQ20" i="10"/>
  <c r="BR20" i="10" s="1"/>
  <c r="BQ25" i="10"/>
  <c r="BR25" i="10" s="1"/>
  <c r="BQ15" i="10"/>
  <c r="BR15" i="10" s="1"/>
  <c r="BQ10" i="10"/>
  <c r="BR10" i="10" s="1"/>
  <c r="BQ26" i="10"/>
  <c r="BR26" i="10" s="1"/>
  <c r="BQ22" i="10"/>
  <c r="BR22" i="10" s="1"/>
  <c r="BQ21" i="10"/>
  <c r="BR21" i="10" s="1"/>
  <c r="BQ17" i="10"/>
  <c r="BR17" i="10" s="1"/>
  <c r="AL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BC85" i="12"/>
  <c r="BC90" i="12"/>
  <c r="BC89" i="12"/>
  <c r="BC88" i="12"/>
  <c r="BC87" i="12"/>
  <c r="BC84" i="12"/>
  <c r="S24" i="10" l="1"/>
  <c r="T9" i="10"/>
  <c r="U9" i="10"/>
  <c r="T18" i="10"/>
  <c r="G77" i="18"/>
  <c r="G80" i="12"/>
  <c r="U24" i="10"/>
  <c r="T24" i="10"/>
  <c r="G66" i="18"/>
  <c r="Y24" i="16" a="1"/>
  <c r="Y24" i="16" s="1"/>
  <c r="G63" i="12"/>
  <c r="G67" i="18"/>
  <c r="F63" i="12"/>
  <c r="BD63" i="12" s="1"/>
  <c r="F67" i="18"/>
  <c r="G77" i="12"/>
  <c r="F76" i="12"/>
  <c r="BD76" i="12" s="1"/>
  <c r="G78" i="12"/>
  <c r="G82" i="12"/>
  <c r="C2" i="12"/>
  <c r="F62" i="12"/>
  <c r="BD62" i="12" s="1"/>
  <c r="F79" i="12"/>
  <c r="BD79" i="12" s="1"/>
  <c r="F78" i="12"/>
  <c r="BD78" i="12" s="1"/>
  <c r="F61" i="12"/>
  <c r="CQ61" i="12" s="1"/>
  <c r="F81" i="12"/>
  <c r="BD81" i="12" s="1"/>
  <c r="G76" i="12"/>
  <c r="F83" i="12"/>
  <c r="BD83" i="12" s="1"/>
  <c r="F82" i="12"/>
  <c r="BD82" i="12" s="1"/>
  <c r="G62" i="12"/>
  <c r="G79" i="12"/>
  <c r="G69" i="12"/>
  <c r="G86" i="12"/>
  <c r="F77" i="12"/>
  <c r="BD77" i="12" s="1"/>
  <c r="G64" i="12"/>
  <c r="G83" i="12"/>
  <c r="S30" i="10"/>
  <c r="I41" i="18"/>
  <c r="I27" i="18"/>
  <c r="Q2" i="10"/>
  <c r="U30" i="10"/>
  <c r="I42" i="18"/>
  <c r="I38" i="18"/>
  <c r="G67" i="12"/>
  <c r="F66" i="12"/>
  <c r="BD66" i="12" s="1"/>
  <c r="F65" i="12"/>
  <c r="BD65" i="12" s="1"/>
  <c r="F68" i="12"/>
  <c r="BD68" i="12" s="1"/>
  <c r="F70" i="12"/>
  <c r="BD70" i="12" s="1"/>
  <c r="F75" i="12"/>
  <c r="BD75" i="12" s="1"/>
  <c r="F74" i="12"/>
  <c r="BD74" i="12" s="1"/>
  <c r="F67" i="12"/>
  <c r="BD67" i="12" s="1"/>
  <c r="F73" i="12"/>
  <c r="BD73" i="12" s="1"/>
  <c r="F64" i="12"/>
  <c r="BD64" i="12" s="1"/>
  <c r="F71" i="12"/>
  <c r="BD71" i="12" s="1"/>
  <c r="F72" i="12"/>
  <c r="BD72" i="12" s="1"/>
  <c r="G66" i="12"/>
  <c r="G68" i="12"/>
  <c r="G73" i="12"/>
  <c r="G65" i="12"/>
  <c r="G72" i="12"/>
  <c r="G75" i="12"/>
  <c r="G70" i="12"/>
  <c r="G74" i="12"/>
  <c r="G71" i="12"/>
  <c r="I25" i="18"/>
  <c r="I28" i="18"/>
  <c r="C3" i="18"/>
  <c r="I32" i="18"/>
  <c r="I21" i="18"/>
  <c r="I22" i="18"/>
  <c r="I20" i="18"/>
  <c r="J63" i="18"/>
  <c r="R62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BD87" i="12"/>
  <c r="BD84" i="12"/>
  <c r="BD88" i="12"/>
  <c r="BD89" i="12"/>
  <c r="BD90" i="12"/>
  <c r="BD85" i="12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4" i="18" s="1"/>
  <c r="S27" i="10"/>
  <c r="S22" i="10"/>
  <c r="S21" i="10"/>
  <c r="R2" i="10" l="1"/>
  <c r="G81" i="12"/>
  <c r="V62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G61" i="12"/>
  <c r="H23" i="18"/>
  <c r="AC23" i="18" s="1"/>
  <c r="H26" i="18"/>
  <c r="X26" i="18" s="1"/>
  <c r="H40" i="18"/>
  <c r="N40" i="18" s="1"/>
  <c r="H20" i="18"/>
  <c r="T20" i="18" s="1"/>
  <c r="BY61" i="12"/>
  <c r="CH61" i="12"/>
  <c r="CW61" i="12"/>
  <c r="BX61" i="12"/>
  <c r="CG61" i="12"/>
  <c r="BS61" i="12"/>
  <c r="CC61" i="12"/>
  <c r="CF61" i="12"/>
  <c r="BR61" i="12"/>
  <c r="BQ61" i="12"/>
  <c r="BN61" i="12"/>
  <c r="CD61" i="12"/>
  <c r="CK61" i="12"/>
  <c r="CO61" i="12"/>
  <c r="BV61" i="12"/>
  <c r="BD61" i="12"/>
  <c r="BG61" i="12" s="1"/>
  <c r="CN61" i="12"/>
  <c r="BT61" i="12"/>
  <c r="CL61" i="12"/>
  <c r="BH61" i="12"/>
  <c r="CV61" i="12"/>
  <c r="CU61" i="12"/>
  <c r="CS61" i="12"/>
  <c r="CP61" i="12"/>
  <c r="BZ61" i="12"/>
  <c r="CE61" i="12"/>
  <c r="BU61" i="12"/>
  <c r="CZ61" i="12"/>
  <c r="BK61" i="12"/>
  <c r="CI61" i="12"/>
  <c r="CR61" i="12"/>
  <c r="CM61" i="12"/>
  <c r="CX61" i="12"/>
  <c r="DA61" i="12"/>
  <c r="BO61" i="12"/>
  <c r="CY61" i="12"/>
  <c r="CT61" i="12"/>
  <c r="CJ61" i="12"/>
  <c r="CB61" i="12"/>
  <c r="BW61" i="12"/>
  <c r="BP61" i="12"/>
  <c r="CA61" i="12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BE61" i="12"/>
  <c r="BE62" i="12" s="1"/>
  <c r="BE63" i="12" s="1"/>
  <c r="BE64" i="12" s="1"/>
  <c r="BE65" i="12" s="1"/>
  <c r="BE66" i="12" s="1"/>
  <c r="BE67" i="12" s="1"/>
  <c r="BE68" i="12" s="1"/>
  <c r="BE69" i="12" s="1"/>
  <c r="BE70" i="12" s="1"/>
  <c r="BE71" i="12" s="1"/>
  <c r="BE72" i="12" s="1"/>
  <c r="BE73" i="12" s="1"/>
  <c r="BE74" i="12" s="1"/>
  <c r="BE75" i="12" s="1"/>
  <c r="BE76" i="12" s="1"/>
  <c r="BE77" i="12" s="1"/>
  <c r="BE78" i="12" s="1"/>
  <c r="BE79" i="12" s="1"/>
  <c r="BE80" i="12" s="1"/>
  <c r="BE81" i="12" s="1"/>
  <c r="BE82" i="12" s="1"/>
  <c r="BE83" i="12" s="1"/>
  <c r="BE84" i="12" s="1"/>
  <c r="BE85" i="12" s="1"/>
  <c r="BE86" i="12" s="1"/>
  <c r="BE87" i="12" s="1"/>
  <c r="BE88" i="12" s="1"/>
  <c r="BE89" i="12" s="1"/>
  <c r="BE90" i="12" s="1"/>
  <c r="BJ61" i="12"/>
  <c r="I37" i="12"/>
  <c r="I28" i="12"/>
  <c r="I20" i="12"/>
  <c r="I36" i="12"/>
  <c r="I26" i="12"/>
  <c r="I38" i="12"/>
  <c r="I34" i="12"/>
  <c r="I25" i="12"/>
  <c r="I33" i="12"/>
  <c r="I24" i="12"/>
  <c r="I29" i="12"/>
  <c r="I41" i="12"/>
  <c r="I32" i="12"/>
  <c r="I23" i="12"/>
  <c r="I40" i="12"/>
  <c r="I31" i="12"/>
  <c r="I22" i="12"/>
  <c r="I39" i="12"/>
  <c r="I30" i="12"/>
  <c r="I21" i="12"/>
  <c r="I43" i="12"/>
  <c r="C3" i="12"/>
  <c r="I27" i="12"/>
  <c r="I19" i="12"/>
  <c r="I42" i="12"/>
  <c r="J60" i="12"/>
  <c r="I35" i="12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H19" i="12"/>
  <c r="H31" i="12"/>
  <c r="H25" i="12"/>
  <c r="H27" i="12"/>
  <c r="H40" i="12"/>
  <c r="H34" i="12"/>
  <c r="H23" i="12"/>
  <c r="H38" i="12"/>
  <c r="H43" i="12"/>
  <c r="H32" i="12"/>
  <c r="H26" i="12"/>
  <c r="H21" i="12"/>
  <c r="H41" i="12"/>
  <c r="H36" i="12"/>
  <c r="H35" i="12"/>
  <c r="H30" i="12"/>
  <c r="H29" i="12"/>
  <c r="H20" i="12"/>
  <c r="R59" i="12"/>
  <c r="V59" i="12"/>
  <c r="H39" i="12"/>
  <c r="H24" i="12"/>
  <c r="H28" i="12"/>
  <c r="H42" i="12"/>
  <c r="H22" i="12"/>
  <c r="H33" i="12"/>
  <c r="H37" i="12"/>
  <c r="M46" i="18" l="1"/>
  <c r="M47" i="18" s="1"/>
  <c r="M48" i="18" s="1"/>
  <c r="M68" i="18" s="1"/>
  <c r="AP46" i="18"/>
  <c r="AP47" i="18" s="1"/>
  <c r="AP48" i="18" s="1"/>
  <c r="AP76" i="18" s="1"/>
  <c r="AS17" i="18"/>
  <c r="M18" i="18"/>
  <c r="V46" i="18"/>
  <c r="V47" i="18" s="1"/>
  <c r="V48" i="18" s="1"/>
  <c r="V98" i="18" s="1"/>
  <c r="L46" i="18"/>
  <c r="L47" i="18" s="1"/>
  <c r="L48" i="18" s="1"/>
  <c r="L86" i="18" s="1"/>
  <c r="AV46" i="18"/>
  <c r="AV47" i="18" s="1"/>
  <c r="AV48" i="18" s="1"/>
  <c r="AV160" i="18" s="1"/>
  <c r="AV17" i="18"/>
  <c r="Z18" i="18"/>
  <c r="AW17" i="18"/>
  <c r="AG17" i="18"/>
  <c r="Y18" i="18"/>
  <c r="R18" i="18"/>
  <c r="AM46" i="18"/>
  <c r="AM47" i="18" s="1"/>
  <c r="AM48" i="18" s="1"/>
  <c r="AM159" i="18" s="1"/>
  <c r="W17" i="18"/>
  <c r="AF46" i="18"/>
  <c r="AF47" i="18" s="1"/>
  <c r="AF48" i="18" s="1"/>
  <c r="AF76" i="18" s="1"/>
  <c r="AM17" i="18"/>
  <c r="AG46" i="18"/>
  <c r="AG47" i="18" s="1"/>
  <c r="AG48" i="18" s="1"/>
  <c r="AG148" i="18" s="1"/>
  <c r="R46" i="18"/>
  <c r="R47" i="18" s="1"/>
  <c r="R48" i="18" s="1"/>
  <c r="R137" i="18" s="1"/>
  <c r="AB18" i="18"/>
  <c r="Y46" i="18"/>
  <c r="Y47" i="18" s="1"/>
  <c r="Y48" i="18" s="1"/>
  <c r="Y159" i="18" s="1"/>
  <c r="S18" i="18"/>
  <c r="AS46" i="18"/>
  <c r="AS47" i="18" s="1"/>
  <c r="AS48" i="18" s="1"/>
  <c r="AS156" i="18" s="1"/>
  <c r="S17" i="18"/>
  <c r="AH17" i="18"/>
  <c r="AB46" i="18"/>
  <c r="AB47" i="18" s="1"/>
  <c r="AB48" i="18" s="1"/>
  <c r="AB141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48" i="18" s="1"/>
  <c r="AL18" i="18"/>
  <c r="N18" i="18"/>
  <c r="AU46" i="18"/>
  <c r="AU47" i="18" s="1"/>
  <c r="AU48" i="18" s="1"/>
  <c r="AU75" i="18" s="1"/>
  <c r="AH18" i="18"/>
  <c r="AH46" i="18"/>
  <c r="AH47" i="18" s="1"/>
  <c r="AH48" i="18" s="1"/>
  <c r="AH68" i="18" s="1"/>
  <c r="AD46" i="18"/>
  <c r="AD47" i="18" s="1"/>
  <c r="AD48" i="18" s="1"/>
  <c r="AD98" i="18" s="1"/>
  <c r="AR18" i="18"/>
  <c r="P18" i="18"/>
  <c r="AF17" i="18"/>
  <c r="AE46" i="18"/>
  <c r="AE47" i="18" s="1"/>
  <c r="AE48" i="18" s="1"/>
  <c r="AE73" i="18" s="1"/>
  <c r="AJ17" i="18"/>
  <c r="AR46" i="18"/>
  <c r="AR47" i="18" s="1"/>
  <c r="AR48" i="18" s="1"/>
  <c r="AR126" i="18" s="1"/>
  <c r="Z46" i="18"/>
  <c r="Z47" i="18" s="1"/>
  <c r="Z48" i="18" s="1"/>
  <c r="Z102" i="18" s="1"/>
  <c r="AJ46" i="18"/>
  <c r="AJ47" i="18" s="1"/>
  <c r="AJ48" i="18" s="1"/>
  <c r="Q46" i="18"/>
  <c r="Q47" i="18" s="1"/>
  <c r="Q48" i="18" s="1"/>
  <c r="Q151" i="18" s="1"/>
  <c r="AO18" i="18"/>
  <c r="AK18" i="18"/>
  <c r="AA46" i="18"/>
  <c r="AA47" i="18" s="1"/>
  <c r="AA48" i="18" s="1"/>
  <c r="AA67" i="18" s="1"/>
  <c r="AA17" i="18"/>
  <c r="AD18" i="18"/>
  <c r="AA18" i="18"/>
  <c r="P46" i="18"/>
  <c r="P47" i="18" s="1"/>
  <c r="P48" i="18" s="1"/>
  <c r="P160" i="18" s="1"/>
  <c r="Q18" i="18"/>
  <c r="N17" i="18"/>
  <c r="AE17" i="18"/>
  <c r="AC46" i="18"/>
  <c r="AC47" i="18" s="1"/>
  <c r="AC48" i="18" s="1"/>
  <c r="AC132" i="18" s="1"/>
  <c r="AF18" i="18"/>
  <c r="AU18" i="18"/>
  <c r="J46" i="18"/>
  <c r="J47" i="18" s="1"/>
  <c r="J48" i="18" s="1"/>
  <c r="J149" i="18" s="1"/>
  <c r="AL46" i="18"/>
  <c r="AL47" i="18" s="1"/>
  <c r="AL48" i="18" s="1"/>
  <c r="AL100" i="18" s="1"/>
  <c r="AI46" i="18"/>
  <c r="AI47" i="18" s="1"/>
  <c r="AI48" i="18" s="1"/>
  <c r="AI60" i="18" s="1"/>
  <c r="AN18" i="18"/>
  <c r="AN17" i="18"/>
  <c r="AN46" i="18"/>
  <c r="AN47" i="18" s="1"/>
  <c r="AN48" i="18" s="1"/>
  <c r="AN117" i="18" s="1"/>
  <c r="U46" i="18"/>
  <c r="U47" i="18" s="1"/>
  <c r="U48" i="18" s="1"/>
  <c r="U87" i="18" s="1"/>
  <c r="AK46" i="18"/>
  <c r="AK47" i="18" s="1"/>
  <c r="AK48" i="18" s="1"/>
  <c r="AK60" i="18" s="1"/>
  <c r="J18" i="18"/>
  <c r="AT18" i="18"/>
  <c r="O46" i="18"/>
  <c r="O47" i="18" s="1"/>
  <c r="O48" i="18" s="1"/>
  <c r="O144" i="18" s="1"/>
  <c r="AX18" i="18"/>
  <c r="AY43" i="18"/>
  <c r="AX46" i="18" s="1"/>
  <c r="AX47" i="18" s="1"/>
  <c r="AX48" i="18" s="1"/>
  <c r="AX75" i="18" s="1"/>
  <c r="N46" i="18"/>
  <c r="N47" i="18" s="1"/>
  <c r="N48" i="18" s="1"/>
  <c r="S46" i="18"/>
  <c r="S47" i="18" s="1"/>
  <c r="S48" i="18" s="1"/>
  <c r="S90" i="18" s="1"/>
  <c r="AQ17" i="18"/>
  <c r="AP17" i="18"/>
  <c r="T18" i="18"/>
  <c r="AQ46" i="18"/>
  <c r="AQ47" i="18" s="1"/>
  <c r="AQ48" i="18" s="1"/>
  <c r="AQ142" i="18" s="1"/>
  <c r="AQ18" i="18"/>
  <c r="O18" i="18"/>
  <c r="AO46" i="18"/>
  <c r="AO47" i="18" s="1"/>
  <c r="AO48" i="18" s="1"/>
  <c r="AO74" i="18" s="1"/>
  <c r="X46" i="18"/>
  <c r="X47" i="18" s="1"/>
  <c r="X48" i="18" s="1"/>
  <c r="X145" i="18" s="1"/>
  <c r="AT46" i="18"/>
  <c r="AT47" i="18" s="1"/>
  <c r="AT48" i="18" s="1"/>
  <c r="AT88" i="18" s="1"/>
  <c r="AW46" i="18"/>
  <c r="AW47" i="18" s="1"/>
  <c r="AW48" i="18" s="1"/>
  <c r="AW103" i="18" s="1"/>
  <c r="W46" i="18"/>
  <c r="W47" i="18" s="1"/>
  <c r="W48" i="18" s="1"/>
  <c r="AC18" i="18"/>
  <c r="U17" i="18"/>
  <c r="T46" i="18"/>
  <c r="T47" i="18" s="1"/>
  <c r="T48" i="18" s="1"/>
  <c r="T66" i="18" s="1"/>
  <c r="U42" i="12"/>
  <c r="AI42" i="12"/>
  <c r="R42" i="12"/>
  <c r="AN42" i="12"/>
  <c r="N42" i="12"/>
  <c r="AR42" i="12"/>
  <c r="S42" i="12"/>
  <c r="AW42" i="12"/>
  <c r="X42" i="12"/>
  <c r="AE42" i="12"/>
  <c r="AB42" i="12"/>
  <c r="AX42" i="12"/>
  <c r="AG42" i="12"/>
  <c r="AT42" i="12"/>
  <c r="O42" i="12"/>
  <c r="AK42" i="12"/>
  <c r="L42" i="12"/>
  <c r="AH42" i="12"/>
  <c r="Q42" i="12"/>
  <c r="AD42" i="12"/>
  <c r="AS42" i="12"/>
  <c r="AP42" i="12"/>
  <c r="AL42" i="12"/>
  <c r="T42" i="12"/>
  <c r="Y42" i="12"/>
  <c r="AU42" i="12"/>
  <c r="M42" i="12"/>
  <c r="AV42" i="12"/>
  <c r="AJ42" i="12"/>
  <c r="AF42" i="12"/>
  <c r="AQ42" i="12"/>
  <c r="P42" i="12"/>
  <c r="AA42" i="12"/>
  <c r="V42" i="12"/>
  <c r="K42" i="12"/>
  <c r="AM42" i="12"/>
  <c r="Z42" i="12"/>
  <c r="W42" i="12"/>
  <c r="J42" i="12"/>
  <c r="AC42" i="12"/>
  <c r="AO42" i="12"/>
  <c r="AB30" i="12"/>
  <c r="AX30" i="12"/>
  <c r="AF30" i="12"/>
  <c r="AG30" i="12"/>
  <c r="W30" i="12"/>
  <c r="L30" i="12"/>
  <c r="AH30" i="12"/>
  <c r="P30" i="12"/>
  <c r="AE30" i="12"/>
  <c r="AO30" i="12"/>
  <c r="AI30" i="12"/>
  <c r="R30" i="12"/>
  <c r="AL30" i="12"/>
  <c r="AC30" i="12"/>
  <c r="AM30" i="12"/>
  <c r="AR30" i="12"/>
  <c r="S30" i="12"/>
  <c r="AV30" i="12"/>
  <c r="V30" i="12"/>
  <c r="Y30" i="12"/>
  <c r="O30" i="12"/>
  <c r="J30" i="12"/>
  <c r="AU30" i="12"/>
  <c r="AA30" i="12"/>
  <c r="AD30" i="12"/>
  <c r="AK30" i="12"/>
  <c r="Z30" i="12"/>
  <c r="Q30" i="12"/>
  <c r="AN30" i="12"/>
  <c r="U30" i="12"/>
  <c r="X30" i="12"/>
  <c r="AJ30" i="12"/>
  <c r="AT30" i="12"/>
  <c r="T30" i="12"/>
  <c r="N30" i="12"/>
  <c r="AQ30" i="12"/>
  <c r="M30" i="12"/>
  <c r="K30" i="12"/>
  <c r="AW30" i="12"/>
  <c r="AP30" i="12"/>
  <c r="AS30" i="12"/>
  <c r="M38" i="12"/>
  <c r="AA38" i="12"/>
  <c r="J38" i="12"/>
  <c r="AF38" i="12"/>
  <c r="AM38" i="12"/>
  <c r="AS38" i="12"/>
  <c r="T38" i="12"/>
  <c r="AP38" i="12"/>
  <c r="Y38" i="12"/>
  <c r="AL38" i="12"/>
  <c r="AU38" i="12"/>
  <c r="AJ38" i="12"/>
  <c r="AH38" i="12"/>
  <c r="AN38" i="12"/>
  <c r="W38" i="12"/>
  <c r="AB38" i="12"/>
  <c r="Z38" i="12"/>
  <c r="X38" i="12"/>
  <c r="O38" i="12"/>
  <c r="L38" i="12"/>
  <c r="R38" i="12"/>
  <c r="P38" i="12"/>
  <c r="AQ38" i="12"/>
  <c r="AW38" i="12"/>
  <c r="AT38" i="12"/>
  <c r="AK38" i="12"/>
  <c r="AI38" i="12"/>
  <c r="AO38" i="12"/>
  <c r="AD38" i="12"/>
  <c r="AC38" i="12"/>
  <c r="S38" i="12"/>
  <c r="AG38" i="12"/>
  <c r="V38" i="12"/>
  <c r="U38" i="12"/>
  <c r="K38" i="12"/>
  <c r="Q38" i="12"/>
  <c r="N38" i="12"/>
  <c r="AR38" i="12"/>
  <c r="AX38" i="12"/>
  <c r="AV38" i="12"/>
  <c r="AE38" i="12"/>
  <c r="AM28" i="12"/>
  <c r="N28" i="12"/>
  <c r="AH28" i="12"/>
  <c r="S28" i="12"/>
  <c r="AW28" i="12"/>
  <c r="AV28" i="12"/>
  <c r="W28" i="12"/>
  <c r="AJ28" i="12"/>
  <c r="R28" i="12"/>
  <c r="Q28" i="12"/>
  <c r="U28" i="12"/>
  <c r="AF28" i="12"/>
  <c r="AT28" i="12"/>
  <c r="T28" i="12"/>
  <c r="AS28" i="12"/>
  <c r="M28" i="12"/>
  <c r="P28" i="12"/>
  <c r="AD28" i="12"/>
  <c r="AX28" i="12"/>
  <c r="AQ28" i="12"/>
  <c r="AG28" i="12"/>
  <c r="X28" i="12"/>
  <c r="L28" i="12"/>
  <c r="AC28" i="12"/>
  <c r="AL28" i="12"/>
  <c r="Y28" i="12"/>
  <c r="AE28" i="12"/>
  <c r="AO28" i="12"/>
  <c r="O28" i="12"/>
  <c r="AK28" i="12"/>
  <c r="V28" i="12"/>
  <c r="AI28" i="12"/>
  <c r="AR28" i="12"/>
  <c r="K28" i="12"/>
  <c r="AB28" i="12"/>
  <c r="AA28" i="12"/>
  <c r="AP28" i="12"/>
  <c r="AN28" i="12"/>
  <c r="Z28" i="12"/>
  <c r="AU28" i="12"/>
  <c r="J28" i="12"/>
  <c r="AK35" i="12"/>
  <c r="L35" i="12"/>
  <c r="AN35" i="12"/>
  <c r="K35" i="12"/>
  <c r="AO35" i="12"/>
  <c r="AT35" i="12"/>
  <c r="U35" i="12"/>
  <c r="AP35" i="12"/>
  <c r="X35" i="12"/>
  <c r="AW35" i="12"/>
  <c r="AI35" i="12"/>
  <c r="AD35" i="12"/>
  <c r="AR35" i="12"/>
  <c r="Z35" i="12"/>
  <c r="AM35" i="12"/>
  <c r="AQ35" i="12"/>
  <c r="N35" i="12"/>
  <c r="AB35" i="12"/>
  <c r="J35" i="12"/>
  <c r="O35" i="12"/>
  <c r="Y35" i="12"/>
  <c r="AJ35" i="12"/>
  <c r="Q35" i="12"/>
  <c r="V35" i="12"/>
  <c r="R35" i="12"/>
  <c r="AU35" i="12"/>
  <c r="AV35" i="12"/>
  <c r="AL35" i="12"/>
  <c r="AF35" i="12"/>
  <c r="AS35" i="12"/>
  <c r="P35" i="12"/>
  <c r="AC35" i="12"/>
  <c r="AG35" i="12"/>
  <c r="M35" i="12"/>
  <c r="AE35" i="12"/>
  <c r="T35" i="12"/>
  <c r="AA35" i="12"/>
  <c r="AX35" i="12"/>
  <c r="W35" i="12"/>
  <c r="AH35" i="12"/>
  <c r="S35" i="12"/>
  <c r="N23" i="12"/>
  <c r="AB23" i="12"/>
  <c r="J23" i="12"/>
  <c r="AI23" i="12"/>
  <c r="Y23" i="12"/>
  <c r="AK23" i="12"/>
  <c r="L23" i="12"/>
  <c r="AN23" i="12"/>
  <c r="AG23" i="12"/>
  <c r="W23" i="12"/>
  <c r="AT23" i="12"/>
  <c r="U23" i="12"/>
  <c r="AP23" i="12"/>
  <c r="X23" i="12"/>
  <c r="AE23" i="12"/>
  <c r="Q23" i="12"/>
  <c r="AD23" i="12"/>
  <c r="AR23" i="12"/>
  <c r="Z23" i="12"/>
  <c r="AO23" i="12"/>
  <c r="AW23" i="12"/>
  <c r="M23" i="12"/>
  <c r="P23" i="12"/>
  <c r="AL23" i="12"/>
  <c r="AH23" i="12"/>
  <c r="AU23" i="12"/>
  <c r="V23" i="12"/>
  <c r="AF23" i="12"/>
  <c r="AS23" i="12"/>
  <c r="S23" i="12"/>
  <c r="AC23" i="12"/>
  <c r="O23" i="12"/>
  <c r="AJ23" i="12"/>
  <c r="K23" i="12"/>
  <c r="T23" i="12"/>
  <c r="AA23" i="12"/>
  <c r="AX23" i="12"/>
  <c r="AQ23" i="12"/>
  <c r="R23" i="12"/>
  <c r="AM23" i="12"/>
  <c r="AV23" i="12"/>
  <c r="AM24" i="12"/>
  <c r="N24" i="12"/>
  <c r="AH24" i="12"/>
  <c r="AS24" i="12"/>
  <c r="AI24" i="12"/>
  <c r="AF24" i="12"/>
  <c r="AT24" i="12"/>
  <c r="T24" i="12"/>
  <c r="AG24" i="12"/>
  <c r="AK24" i="12"/>
  <c r="AU24" i="12"/>
  <c r="AJ24" i="12"/>
  <c r="K24" i="12"/>
  <c r="Q24" i="12"/>
  <c r="AE24" i="12"/>
  <c r="AB24" i="12"/>
  <c r="AW24" i="12"/>
  <c r="M24" i="12"/>
  <c r="W24" i="12"/>
  <c r="L24" i="12"/>
  <c r="AA24" i="12"/>
  <c r="AC24" i="12"/>
  <c r="O24" i="12"/>
  <c r="AX24" i="12"/>
  <c r="Y24" i="12"/>
  <c r="AV24" i="12"/>
  <c r="AL24" i="12"/>
  <c r="AP24" i="12"/>
  <c r="AQ24" i="12"/>
  <c r="AN24" i="12"/>
  <c r="AD24" i="12"/>
  <c r="Z24" i="12"/>
  <c r="U24" i="12"/>
  <c r="X24" i="12"/>
  <c r="V24" i="12"/>
  <c r="R24" i="12"/>
  <c r="AO24" i="12"/>
  <c r="P24" i="12"/>
  <c r="AR24" i="12"/>
  <c r="J24" i="12"/>
  <c r="S24" i="12"/>
  <c r="AV36" i="12"/>
  <c r="W36" i="12"/>
  <c r="AK36" i="12"/>
  <c r="L36" i="12"/>
  <c r="AG36" i="12"/>
  <c r="AI36" i="12"/>
  <c r="AF36" i="12"/>
  <c r="AT36" i="12"/>
  <c r="U36" i="12"/>
  <c r="AP36" i="12"/>
  <c r="Y36" i="12"/>
  <c r="P36" i="12"/>
  <c r="AD36" i="12"/>
  <c r="AR36" i="12"/>
  <c r="Z36" i="12"/>
  <c r="S36" i="12"/>
  <c r="AM36" i="12"/>
  <c r="N36" i="12"/>
  <c r="AB36" i="12"/>
  <c r="J36" i="12"/>
  <c r="AQ36" i="12"/>
  <c r="V36" i="12"/>
  <c r="R36" i="12"/>
  <c r="AU36" i="12"/>
  <c r="AJ36" i="12"/>
  <c r="AW36" i="12"/>
  <c r="AC36" i="12"/>
  <c r="K36" i="12"/>
  <c r="M36" i="12"/>
  <c r="AN36" i="12"/>
  <c r="T36" i="12"/>
  <c r="X36" i="12"/>
  <c r="AX36" i="12"/>
  <c r="AE36" i="12"/>
  <c r="AH36" i="12"/>
  <c r="O36" i="12"/>
  <c r="AO36" i="12"/>
  <c r="AL36" i="12"/>
  <c r="AA36" i="12"/>
  <c r="AS36" i="12"/>
  <c r="Q36" i="12"/>
  <c r="AQ34" i="12"/>
  <c r="Z34" i="12"/>
  <c r="AT34" i="12"/>
  <c r="AO34" i="12"/>
  <c r="M34" i="12"/>
  <c r="AJ34" i="12"/>
  <c r="K34" i="12"/>
  <c r="AN34" i="12"/>
  <c r="N34" i="12"/>
  <c r="AK34" i="12"/>
  <c r="AA34" i="12"/>
  <c r="AF34" i="12"/>
  <c r="W34" i="12"/>
  <c r="AC34" i="12"/>
  <c r="S34" i="12"/>
  <c r="X34" i="12"/>
  <c r="U34" i="12"/>
  <c r="AS34" i="12"/>
  <c r="AX34" i="12"/>
  <c r="P34" i="12"/>
  <c r="AM34" i="12"/>
  <c r="AR34" i="12"/>
  <c r="AP34" i="12"/>
  <c r="AL34" i="12"/>
  <c r="Q34" i="12"/>
  <c r="AB34" i="12"/>
  <c r="AH34" i="12"/>
  <c r="AD34" i="12"/>
  <c r="O34" i="12"/>
  <c r="T34" i="12"/>
  <c r="R34" i="12"/>
  <c r="V34" i="12"/>
  <c r="AE34" i="12"/>
  <c r="L34" i="12"/>
  <c r="J34" i="12"/>
  <c r="AU34" i="12"/>
  <c r="AG34" i="12"/>
  <c r="AI34" i="12"/>
  <c r="AV34" i="12"/>
  <c r="Y34" i="12"/>
  <c r="AW34" i="12"/>
  <c r="AU39" i="12"/>
  <c r="V39" i="12"/>
  <c r="AJ39" i="12"/>
  <c r="K39" i="12"/>
  <c r="AN39" i="12"/>
  <c r="Q39" i="12"/>
  <c r="AE39" i="12"/>
  <c r="AS39" i="12"/>
  <c r="T39" i="12"/>
  <c r="AP39" i="12"/>
  <c r="X39" i="12"/>
  <c r="O39" i="12"/>
  <c r="AC39" i="12"/>
  <c r="AQ39" i="12"/>
  <c r="Z39" i="12"/>
  <c r="AW39" i="12"/>
  <c r="AL39" i="12"/>
  <c r="M39" i="12"/>
  <c r="AA39" i="12"/>
  <c r="J39" i="12"/>
  <c r="AG39" i="12"/>
  <c r="AM39" i="12"/>
  <c r="AT39" i="12"/>
  <c r="AI39" i="12"/>
  <c r="AO39" i="12"/>
  <c r="N39" i="12"/>
  <c r="U39" i="12"/>
  <c r="R39" i="12"/>
  <c r="AX39" i="12"/>
  <c r="W39" i="12"/>
  <c r="AH39" i="12"/>
  <c r="AD39" i="12"/>
  <c r="AV39" i="12"/>
  <c r="AK39" i="12"/>
  <c r="AF39" i="12"/>
  <c r="AR39" i="12"/>
  <c r="P39" i="12"/>
  <c r="AB39" i="12"/>
  <c r="Y39" i="12"/>
  <c r="L39" i="12"/>
  <c r="S39" i="12"/>
  <c r="S41" i="12"/>
  <c r="AW41" i="12"/>
  <c r="X41" i="12"/>
  <c r="AL41" i="12"/>
  <c r="L41" i="12"/>
  <c r="AH41" i="12"/>
  <c r="Q41" i="12"/>
  <c r="AE41" i="12"/>
  <c r="AR41" i="12"/>
  <c r="AS41" i="12"/>
  <c r="Z41" i="12"/>
  <c r="AF41" i="12"/>
  <c r="V41" i="12"/>
  <c r="AC41" i="12"/>
  <c r="R41" i="12"/>
  <c r="P41" i="12"/>
  <c r="N41" i="12"/>
  <c r="AQ41" i="12"/>
  <c r="J41" i="12"/>
  <c r="AU41" i="12"/>
  <c r="AJ41" i="12"/>
  <c r="AI41" i="12"/>
  <c r="AO41" i="12"/>
  <c r="AM41" i="12"/>
  <c r="AB41" i="12"/>
  <c r="AA41" i="12"/>
  <c r="AG41" i="12"/>
  <c r="W41" i="12"/>
  <c r="T41" i="12"/>
  <c r="K41" i="12"/>
  <c r="Y41" i="12"/>
  <c r="O41" i="12"/>
  <c r="AK41" i="12"/>
  <c r="AX41" i="12"/>
  <c r="AV41" i="12"/>
  <c r="AT41" i="12"/>
  <c r="U41" i="12"/>
  <c r="AP41" i="12"/>
  <c r="AN41" i="12"/>
  <c r="AD41" i="12"/>
  <c r="M41" i="12"/>
  <c r="AV40" i="12"/>
  <c r="W40" i="12"/>
  <c r="AK40" i="12"/>
  <c r="L40" i="12"/>
  <c r="S40" i="12"/>
  <c r="AF40" i="12"/>
  <c r="AT40" i="12"/>
  <c r="U40" i="12"/>
  <c r="AP40" i="12"/>
  <c r="AQ40" i="12"/>
  <c r="AO40" i="12"/>
  <c r="P40" i="12"/>
  <c r="AD40" i="12"/>
  <c r="AR40" i="12"/>
  <c r="Z40" i="12"/>
  <c r="Y40" i="12"/>
  <c r="AM40" i="12"/>
  <c r="N40" i="12"/>
  <c r="AB40" i="12"/>
  <c r="J40" i="12"/>
  <c r="AG40" i="12"/>
  <c r="V40" i="12"/>
  <c r="R40" i="12"/>
  <c r="AU40" i="12"/>
  <c r="AJ40" i="12"/>
  <c r="AW40" i="12"/>
  <c r="AC40" i="12"/>
  <c r="Q40" i="12"/>
  <c r="M40" i="12"/>
  <c r="AN40" i="12"/>
  <c r="T40" i="12"/>
  <c r="X40" i="12"/>
  <c r="AX40" i="12"/>
  <c r="AE40" i="12"/>
  <c r="AH40" i="12"/>
  <c r="O40" i="12"/>
  <c r="AI40" i="12"/>
  <c r="AL40" i="12"/>
  <c r="K40" i="12"/>
  <c r="AS40" i="12"/>
  <c r="AA40" i="12"/>
  <c r="AX21" i="12"/>
  <c r="AG21" i="12"/>
  <c r="AT21" i="12"/>
  <c r="T21" i="12"/>
  <c r="AS21" i="12"/>
  <c r="AE21" i="12"/>
  <c r="R21" i="12"/>
  <c r="AN21" i="12"/>
  <c r="N21" i="12"/>
  <c r="K21" i="12"/>
  <c r="U21" i="12"/>
  <c r="AH21" i="12"/>
  <c r="AF21" i="12"/>
  <c r="AB21" i="12"/>
  <c r="AM21" i="12"/>
  <c r="Z21" i="12"/>
  <c r="X21" i="12"/>
  <c r="L21" i="12"/>
  <c r="AQ21" i="12"/>
  <c r="J21" i="12"/>
  <c r="P21" i="12"/>
  <c r="AI21" i="12"/>
  <c r="S21" i="12"/>
  <c r="AW21" i="12"/>
  <c r="AL21" i="12"/>
  <c r="M21" i="12"/>
  <c r="AK21" i="12"/>
  <c r="AO21" i="12"/>
  <c r="AD21" i="12"/>
  <c r="AC21" i="12"/>
  <c r="O21" i="12"/>
  <c r="Y21" i="12"/>
  <c r="V21" i="12"/>
  <c r="AU21" i="12"/>
  <c r="Q21" i="12"/>
  <c r="AR21" i="12"/>
  <c r="AA21" i="12"/>
  <c r="AP21" i="12"/>
  <c r="AV21" i="12"/>
  <c r="AJ21" i="12"/>
  <c r="W21" i="12"/>
  <c r="AT27" i="12"/>
  <c r="U27" i="12"/>
  <c r="AP27" i="12"/>
  <c r="AD27" i="12"/>
  <c r="AR27" i="12"/>
  <c r="Z27" i="12"/>
  <c r="N27" i="12"/>
  <c r="AB27" i="12"/>
  <c r="AK27" i="12"/>
  <c r="L27" i="12"/>
  <c r="AN27" i="12"/>
  <c r="AS27" i="12"/>
  <c r="J27" i="12"/>
  <c r="AW27" i="12"/>
  <c r="AO27" i="12"/>
  <c r="T27" i="12"/>
  <c r="P27" i="12"/>
  <c r="AQ27" i="12"/>
  <c r="M27" i="12"/>
  <c r="AG27" i="12"/>
  <c r="Q27" i="12"/>
  <c r="AJ27" i="12"/>
  <c r="K27" i="12"/>
  <c r="S27" i="12"/>
  <c r="AX27" i="12"/>
  <c r="AE27" i="12"/>
  <c r="AI27" i="12"/>
  <c r="AH27" i="12"/>
  <c r="AA27" i="12"/>
  <c r="O27" i="12"/>
  <c r="R27" i="12"/>
  <c r="Y27" i="12"/>
  <c r="AL27" i="12"/>
  <c r="AV27" i="12"/>
  <c r="AU27" i="12"/>
  <c r="V27" i="12"/>
  <c r="AF27" i="12"/>
  <c r="W27" i="12"/>
  <c r="AC27" i="12"/>
  <c r="X27" i="12"/>
  <c r="AM27" i="12"/>
  <c r="AP37" i="12"/>
  <c r="Y37" i="12"/>
  <c r="AM37" i="12"/>
  <c r="N37" i="12"/>
  <c r="AS37" i="12"/>
  <c r="Z37" i="12"/>
  <c r="AV37" i="12"/>
  <c r="W37" i="12"/>
  <c r="AJ37" i="12"/>
  <c r="AK37" i="12"/>
  <c r="J37" i="12"/>
  <c r="AF37" i="12"/>
  <c r="AT37" i="12"/>
  <c r="T37" i="12"/>
  <c r="AA37" i="12"/>
  <c r="AQ37" i="12"/>
  <c r="AO37" i="12"/>
  <c r="P37" i="12"/>
  <c r="AD37" i="12"/>
  <c r="S37" i="12"/>
  <c r="U37" i="12"/>
  <c r="AW37" i="12"/>
  <c r="AL37" i="12"/>
  <c r="AC37" i="12"/>
  <c r="X37" i="12"/>
  <c r="L37" i="12"/>
  <c r="R37" i="12"/>
  <c r="AR37" i="12"/>
  <c r="AG37" i="12"/>
  <c r="AB37" i="12"/>
  <c r="Q37" i="12"/>
  <c r="M37" i="12"/>
  <c r="AN37" i="12"/>
  <c r="K37" i="12"/>
  <c r="AU37" i="12"/>
  <c r="AI37" i="12"/>
  <c r="AE37" i="12"/>
  <c r="AX37" i="12"/>
  <c r="O37" i="12"/>
  <c r="AH37" i="12"/>
  <c r="V37" i="12"/>
  <c r="AJ26" i="12"/>
  <c r="K26" i="12"/>
  <c r="AN26" i="12"/>
  <c r="N26" i="12"/>
  <c r="M26" i="12"/>
  <c r="T26" i="12"/>
  <c r="AP26" i="12"/>
  <c r="X26" i="12"/>
  <c r="U26" i="12"/>
  <c r="AU26" i="12"/>
  <c r="AQ26" i="12"/>
  <c r="Z26" i="12"/>
  <c r="AT26" i="12"/>
  <c r="AM26" i="12"/>
  <c r="AW26" i="12"/>
  <c r="AA26" i="12"/>
  <c r="J26" i="12"/>
  <c r="AD26" i="12"/>
  <c r="O26" i="12"/>
  <c r="AS26" i="12"/>
  <c r="AI26" i="12"/>
  <c r="AL26" i="12"/>
  <c r="AC26" i="12"/>
  <c r="R26" i="12"/>
  <c r="AK26" i="12"/>
  <c r="AV26" i="12"/>
  <c r="Y26" i="12"/>
  <c r="AF26" i="12"/>
  <c r="W26" i="12"/>
  <c r="AR26" i="12"/>
  <c r="P26" i="12"/>
  <c r="AB26" i="12"/>
  <c r="V26" i="12"/>
  <c r="L26" i="12"/>
  <c r="AO26" i="12"/>
  <c r="S26" i="12"/>
  <c r="Q26" i="12"/>
  <c r="AX26" i="12"/>
  <c r="AG26" i="12"/>
  <c r="AH26" i="12"/>
  <c r="AE26" i="12"/>
  <c r="R25" i="12"/>
  <c r="AN25" i="12"/>
  <c r="N25" i="12"/>
  <c r="W25" i="12"/>
  <c r="AE25" i="12"/>
  <c r="AW25" i="12"/>
  <c r="X25" i="12"/>
  <c r="AJ25" i="12"/>
  <c r="AQ25" i="12"/>
  <c r="M25" i="12"/>
  <c r="AX25" i="12"/>
  <c r="AG25" i="12"/>
  <c r="AT25" i="12"/>
  <c r="T25" i="12"/>
  <c r="AM25" i="12"/>
  <c r="AC25" i="12"/>
  <c r="AH25" i="12"/>
  <c r="Q25" i="12"/>
  <c r="AD25" i="12"/>
  <c r="AU25" i="12"/>
  <c r="AK25" i="12"/>
  <c r="AP25" i="12"/>
  <c r="AL25" i="12"/>
  <c r="S25" i="12"/>
  <c r="Y25" i="12"/>
  <c r="L25" i="12"/>
  <c r="AV25" i="12"/>
  <c r="U25" i="12"/>
  <c r="AF25" i="12"/>
  <c r="O25" i="12"/>
  <c r="P25" i="12"/>
  <c r="AI25" i="12"/>
  <c r="V25" i="12"/>
  <c r="K25" i="12"/>
  <c r="AR25" i="12"/>
  <c r="Z25" i="12"/>
  <c r="AB25" i="12"/>
  <c r="J25" i="12"/>
  <c r="AA25" i="12"/>
  <c r="AO25" i="12"/>
  <c r="AS25" i="12"/>
  <c r="J33" i="12"/>
  <c r="AF33" i="12"/>
  <c r="AR33" i="12"/>
  <c r="AA33" i="12"/>
  <c r="S33" i="12"/>
  <c r="AO33" i="12"/>
  <c r="P33" i="12"/>
  <c r="AB33" i="12"/>
  <c r="W33" i="12"/>
  <c r="M33" i="12"/>
  <c r="AP33" i="12"/>
  <c r="Y33" i="12"/>
  <c r="AL33" i="12"/>
  <c r="L33" i="12"/>
  <c r="U33" i="12"/>
  <c r="Z33" i="12"/>
  <c r="AV33" i="12"/>
  <c r="V33" i="12"/>
  <c r="K33" i="12"/>
  <c r="O33" i="12"/>
  <c r="Q33" i="12"/>
  <c r="AE33" i="12"/>
  <c r="AH33" i="12"/>
  <c r="AD33" i="12"/>
  <c r="AK33" i="12"/>
  <c r="AG33" i="12"/>
  <c r="AS33" i="12"/>
  <c r="AN33" i="12"/>
  <c r="AQ33" i="12"/>
  <c r="X33" i="12"/>
  <c r="AM33" i="12"/>
  <c r="AT33" i="12"/>
  <c r="AI33" i="12"/>
  <c r="N33" i="12"/>
  <c r="AC33" i="12"/>
  <c r="AX33" i="12"/>
  <c r="AJ33" i="12"/>
  <c r="R33" i="12"/>
  <c r="T33" i="12"/>
  <c r="AW33" i="12"/>
  <c r="AU33" i="12"/>
  <c r="AE20" i="12"/>
  <c r="AR20" i="12"/>
  <c r="Z20" i="12"/>
  <c r="K20" i="12"/>
  <c r="Q20" i="12"/>
  <c r="AN20" i="12"/>
  <c r="O20" i="12"/>
  <c r="AB20" i="12"/>
  <c r="J20" i="12"/>
  <c r="Y20" i="12"/>
  <c r="X20" i="12"/>
  <c r="AL20" i="12"/>
  <c r="L20" i="12"/>
  <c r="S20" i="12"/>
  <c r="AA20" i="12"/>
  <c r="AU20" i="12"/>
  <c r="V20" i="12"/>
  <c r="AP20" i="12"/>
  <c r="M20" i="12"/>
  <c r="U20" i="12"/>
  <c r="AD20" i="12"/>
  <c r="AI20" i="12"/>
  <c r="P20" i="12"/>
  <c r="AX20" i="12"/>
  <c r="AQ20" i="12"/>
  <c r="AM20" i="12"/>
  <c r="AO20" i="12"/>
  <c r="W20" i="12"/>
  <c r="AG20" i="12"/>
  <c r="AT20" i="12"/>
  <c r="AC20" i="12"/>
  <c r="N20" i="12"/>
  <c r="AW20" i="12"/>
  <c r="AJ20" i="12"/>
  <c r="AK20" i="12"/>
  <c r="T20" i="12"/>
  <c r="AS20" i="12"/>
  <c r="AV20" i="12"/>
  <c r="AH20" i="12"/>
  <c r="AF20" i="12"/>
  <c r="R20" i="12"/>
  <c r="AE32" i="12"/>
  <c r="AR32" i="12"/>
  <c r="Z32" i="12"/>
  <c r="AC32" i="12"/>
  <c r="S32" i="12"/>
  <c r="AN32" i="12"/>
  <c r="O32" i="12"/>
  <c r="AB32" i="12"/>
  <c r="J32" i="12"/>
  <c r="AA32" i="12"/>
  <c r="X32" i="12"/>
  <c r="AL32" i="12"/>
  <c r="L32" i="12"/>
  <c r="Q32" i="12"/>
  <c r="U32" i="12"/>
  <c r="AU32" i="12"/>
  <c r="V32" i="12"/>
  <c r="AP32" i="12"/>
  <c r="AG32" i="12"/>
  <c r="Y32" i="12"/>
  <c r="P32" i="12"/>
  <c r="AX32" i="12"/>
  <c r="AS32" i="12"/>
  <c r="AD32" i="12"/>
  <c r="AI32" i="12"/>
  <c r="T32" i="12"/>
  <c r="M32" i="12"/>
  <c r="AV32" i="12"/>
  <c r="AH32" i="12"/>
  <c r="AF32" i="12"/>
  <c r="R32" i="12"/>
  <c r="AM32" i="12"/>
  <c r="AK32" i="12"/>
  <c r="W32" i="12"/>
  <c r="K32" i="12"/>
  <c r="AT32" i="12"/>
  <c r="AW32" i="12"/>
  <c r="N32" i="12"/>
  <c r="AQ32" i="12"/>
  <c r="AJ32" i="12"/>
  <c r="AO32" i="12"/>
  <c r="AL31" i="12"/>
  <c r="M31" i="12"/>
  <c r="AH31" i="12"/>
  <c r="P31" i="12"/>
  <c r="AI31" i="12"/>
  <c r="AS31" i="12"/>
  <c r="T31" i="12"/>
  <c r="AV31" i="12"/>
  <c r="AO31" i="12"/>
  <c r="K31" i="12"/>
  <c r="AT31" i="12"/>
  <c r="AJ31" i="12"/>
  <c r="AN31" i="12"/>
  <c r="AM31" i="12"/>
  <c r="AD31" i="12"/>
  <c r="AB31" i="12"/>
  <c r="AF31" i="12"/>
  <c r="O31" i="12"/>
  <c r="V31" i="12"/>
  <c r="L31" i="12"/>
  <c r="X31" i="12"/>
  <c r="AE31" i="12"/>
  <c r="N31" i="12"/>
  <c r="AX31" i="12"/>
  <c r="AU31" i="12"/>
  <c r="AG31" i="12"/>
  <c r="AK31" i="12"/>
  <c r="AP31" i="12"/>
  <c r="Y31" i="12"/>
  <c r="AW31" i="12"/>
  <c r="AC31" i="12"/>
  <c r="Z31" i="12"/>
  <c r="W31" i="12"/>
  <c r="AA31" i="12"/>
  <c r="U31" i="12"/>
  <c r="R31" i="12"/>
  <c r="S31" i="12"/>
  <c r="AQ31" i="12"/>
  <c r="AR31" i="12"/>
  <c r="J31" i="12"/>
  <c r="Q31" i="12"/>
  <c r="T22" i="12"/>
  <c r="AP22" i="12"/>
  <c r="X22" i="12"/>
  <c r="AC22" i="12"/>
  <c r="AG22" i="12"/>
  <c r="AQ22" i="12"/>
  <c r="Z22" i="12"/>
  <c r="AT22" i="12"/>
  <c r="AS22" i="12"/>
  <c r="O22" i="12"/>
  <c r="AA22" i="12"/>
  <c r="J22" i="12"/>
  <c r="AD22" i="12"/>
  <c r="AO22" i="12"/>
  <c r="AE22" i="12"/>
  <c r="AJ22" i="12"/>
  <c r="K22" i="12"/>
  <c r="AN22" i="12"/>
  <c r="N22" i="12"/>
  <c r="AM22" i="12"/>
  <c r="S22" i="12"/>
  <c r="V22" i="12"/>
  <c r="Y22" i="12"/>
  <c r="AR22" i="12"/>
  <c r="AV22" i="12"/>
  <c r="U22" i="12"/>
  <c r="AH22" i="12"/>
  <c r="Q22" i="12"/>
  <c r="R22" i="12"/>
  <c r="AK22" i="12"/>
  <c r="AF22" i="12"/>
  <c r="M22" i="12"/>
  <c r="P22" i="12"/>
  <c r="AB22" i="12"/>
  <c r="AL22" i="12"/>
  <c r="L22" i="12"/>
  <c r="AW22" i="12"/>
  <c r="AI22" i="12"/>
  <c r="AU22" i="12"/>
  <c r="AX22" i="12"/>
  <c r="W22" i="12"/>
  <c r="AP29" i="12"/>
  <c r="Y29" i="12"/>
  <c r="AL29" i="12"/>
  <c r="L29" i="12"/>
  <c r="AE29" i="12"/>
  <c r="Z29" i="12"/>
  <c r="AV29" i="12"/>
  <c r="V29" i="12"/>
  <c r="S29" i="12"/>
  <c r="W29" i="12"/>
  <c r="J29" i="12"/>
  <c r="AF29" i="12"/>
  <c r="AR29" i="12"/>
  <c r="AK29" i="12"/>
  <c r="AA29" i="12"/>
  <c r="AO29" i="12"/>
  <c r="P29" i="12"/>
  <c r="AB29" i="12"/>
  <c r="M29" i="12"/>
  <c r="AQ29" i="12"/>
  <c r="X29" i="12"/>
  <c r="AI29" i="12"/>
  <c r="AW29" i="12"/>
  <c r="AJ29" i="12"/>
  <c r="AS29" i="12"/>
  <c r="AG29" i="12"/>
  <c r="O29" i="12"/>
  <c r="Q29" i="12"/>
  <c r="K29" i="12"/>
  <c r="AN29" i="12"/>
  <c r="AC29" i="12"/>
  <c r="AT29" i="12"/>
  <c r="AU29" i="12"/>
  <c r="AD29" i="12"/>
  <c r="U29" i="12"/>
  <c r="AX29" i="12"/>
  <c r="N29" i="12"/>
  <c r="AH29" i="12"/>
  <c r="T29" i="12"/>
  <c r="R29" i="12"/>
  <c r="AM29" i="12"/>
  <c r="AD43" i="12"/>
  <c r="AR43" i="12"/>
  <c r="S43" i="12"/>
  <c r="AV43" i="12"/>
  <c r="AO43" i="12"/>
  <c r="W43" i="12"/>
  <c r="AK43" i="12"/>
  <c r="L43" i="12"/>
  <c r="AH43" i="12"/>
  <c r="P43" i="12"/>
  <c r="O43" i="12"/>
  <c r="M43" i="12"/>
  <c r="AX43" i="12"/>
  <c r="AG43" i="12"/>
  <c r="AT43" i="12"/>
  <c r="AJ43" i="12"/>
  <c r="AP43" i="12"/>
  <c r="Q43" i="12"/>
  <c r="AL43" i="12"/>
  <c r="AB43" i="12"/>
  <c r="Z43" i="12"/>
  <c r="AW43" i="12"/>
  <c r="V43" i="12"/>
  <c r="T43" i="12"/>
  <c r="R43" i="12"/>
  <c r="Y43" i="12"/>
  <c r="N43" i="12"/>
  <c r="AQ43" i="12"/>
  <c r="J43" i="12"/>
  <c r="AU43" i="12"/>
  <c r="AS43" i="12"/>
  <c r="AI43" i="12"/>
  <c r="AN43" i="12"/>
  <c r="AM43" i="12"/>
  <c r="AC43" i="12"/>
  <c r="AA43" i="12"/>
  <c r="AF43" i="12"/>
  <c r="AE43" i="12"/>
  <c r="U43" i="12"/>
  <c r="K43" i="12"/>
  <c r="X43" i="12"/>
  <c r="AD19" i="12"/>
  <c r="AR19" i="12"/>
  <c r="Z19" i="12"/>
  <c r="AW19" i="12"/>
  <c r="S19" i="12"/>
  <c r="AK19" i="12"/>
  <c r="L19" i="12"/>
  <c r="AN19" i="12"/>
  <c r="AQ19" i="12"/>
  <c r="O19" i="12"/>
  <c r="M19" i="12"/>
  <c r="J19" i="12"/>
  <c r="W19" i="12"/>
  <c r="AT19" i="12"/>
  <c r="AJ19" i="12"/>
  <c r="AV19" i="12"/>
  <c r="AO19" i="12"/>
  <c r="AL19" i="12"/>
  <c r="AB19" i="12"/>
  <c r="AF19" i="12"/>
  <c r="K19" i="12"/>
  <c r="V19" i="12"/>
  <c r="T19" i="12"/>
  <c r="X19" i="12"/>
  <c r="AM19" i="12"/>
  <c r="N19" i="12"/>
  <c r="AX19" i="12"/>
  <c r="P19" i="12"/>
  <c r="Q19" i="12"/>
  <c r="AS19" i="12"/>
  <c r="AP19" i="12"/>
  <c r="AA19" i="12"/>
  <c r="AI19" i="12"/>
  <c r="AC19" i="12"/>
  <c r="AH19" i="12"/>
  <c r="AU19" i="12"/>
  <c r="AE19" i="12"/>
  <c r="U19" i="12"/>
  <c r="R19" i="12"/>
  <c r="AG19" i="12"/>
  <c r="Y19" i="12"/>
  <c r="M152" i="18" l="1"/>
  <c r="M153" i="18"/>
  <c r="M76" i="18"/>
  <c r="M122" i="18"/>
  <c r="M118" i="18"/>
  <c r="M109" i="18"/>
  <c r="M148" i="18"/>
  <c r="M160" i="18"/>
  <c r="M80" i="18"/>
  <c r="M105" i="18"/>
  <c r="M93" i="18"/>
  <c r="M71" i="18"/>
  <c r="M102" i="18"/>
  <c r="M133" i="18"/>
  <c r="M125" i="18"/>
  <c r="M145" i="18"/>
  <c r="M146" i="18"/>
  <c r="M64" i="18"/>
  <c r="M117" i="18"/>
  <c r="M114" i="18"/>
  <c r="M83" i="18"/>
  <c r="M73" i="18"/>
  <c r="M77" i="18"/>
  <c r="M158" i="18"/>
  <c r="M78" i="18"/>
  <c r="M156" i="18"/>
  <c r="M110" i="18"/>
  <c r="M157" i="18"/>
  <c r="M65" i="18"/>
  <c r="M100" i="18"/>
  <c r="M141" i="18"/>
  <c r="M74" i="18"/>
  <c r="M116" i="18"/>
  <c r="M161" i="18"/>
  <c r="M113" i="18"/>
  <c r="M137" i="18"/>
  <c r="M86" i="18"/>
  <c r="M69" i="18"/>
  <c r="M159" i="18"/>
  <c r="M143" i="18"/>
  <c r="M151" i="18"/>
  <c r="M115" i="18"/>
  <c r="M150" i="18"/>
  <c r="M66" i="18"/>
  <c r="M103" i="18"/>
  <c r="M79" i="18"/>
  <c r="M134" i="18"/>
  <c r="M60" i="18"/>
  <c r="M90" i="18"/>
  <c r="M106" i="18"/>
  <c r="M87" i="18"/>
  <c r="M99" i="18"/>
  <c r="M72" i="18"/>
  <c r="M142" i="18"/>
  <c r="M92" i="18"/>
  <c r="M135" i="18"/>
  <c r="M81" i="18"/>
  <c r="M140" i="18"/>
  <c r="M95" i="18"/>
  <c r="M129" i="18"/>
  <c r="M120" i="18"/>
  <c r="M119" i="18"/>
  <c r="M97" i="18"/>
  <c r="M108" i="18"/>
  <c r="M121" i="18"/>
  <c r="M126" i="18"/>
  <c r="M138" i="18"/>
  <c r="M104" i="18"/>
  <c r="M112" i="18"/>
  <c r="M163" i="18"/>
  <c r="M88" i="18"/>
  <c r="M91" i="18"/>
  <c r="M70" i="18"/>
  <c r="M128" i="18"/>
  <c r="M123" i="18"/>
  <c r="M101" i="18"/>
  <c r="M155" i="18"/>
  <c r="M132" i="18"/>
  <c r="M136" i="18"/>
  <c r="M75" i="18"/>
  <c r="M130" i="18"/>
  <c r="M67" i="18"/>
  <c r="M84" i="18"/>
  <c r="M107" i="18"/>
  <c r="M162" i="18"/>
  <c r="M131" i="18"/>
  <c r="M139" i="18"/>
  <c r="M85" i="18"/>
  <c r="M94" i="18"/>
  <c r="M63" i="18"/>
  <c r="M96" i="18"/>
  <c r="M124" i="18"/>
  <c r="M82" i="18"/>
  <c r="M127" i="18"/>
  <c r="M149" i="18"/>
  <c r="M154" i="18"/>
  <c r="M111" i="18"/>
  <c r="M147" i="18"/>
  <c r="M89" i="18"/>
  <c r="M144" i="18"/>
  <c r="M98" i="18"/>
  <c r="AP146" i="18"/>
  <c r="AP163" i="18"/>
  <c r="AP155" i="18"/>
  <c r="AP136" i="18"/>
  <c r="AP162" i="18"/>
  <c r="AP107" i="18"/>
  <c r="AP132" i="18"/>
  <c r="AP63" i="18"/>
  <c r="AP139" i="18"/>
  <c r="AP158" i="18"/>
  <c r="AP91" i="18"/>
  <c r="AP94" i="18"/>
  <c r="AP142" i="18"/>
  <c r="AP134" i="18"/>
  <c r="AP102" i="18"/>
  <c r="AP105" i="18"/>
  <c r="AP149" i="18"/>
  <c r="AP143" i="18"/>
  <c r="AP124" i="18"/>
  <c r="AP83" i="18"/>
  <c r="AP74" i="18"/>
  <c r="AP69" i="18"/>
  <c r="AP72" i="18"/>
  <c r="AP123" i="18"/>
  <c r="AP135" i="18"/>
  <c r="AP126" i="18"/>
  <c r="AP160" i="18"/>
  <c r="AP92" i="18"/>
  <c r="AP125" i="18"/>
  <c r="AP87" i="18"/>
  <c r="AP116" i="18"/>
  <c r="AP153" i="18"/>
  <c r="AP85" i="18"/>
  <c r="AP79" i="18"/>
  <c r="AP120" i="18"/>
  <c r="AP88" i="18"/>
  <c r="AP159" i="18"/>
  <c r="AP67" i="18"/>
  <c r="AP131" i="18"/>
  <c r="AP128" i="18"/>
  <c r="AP109" i="18"/>
  <c r="AP157" i="18"/>
  <c r="AP119" i="18"/>
  <c r="AP96" i="18"/>
  <c r="AP89" i="18"/>
  <c r="AP133" i="18"/>
  <c r="AP95" i="18"/>
  <c r="AP113" i="18"/>
  <c r="AP141" i="18"/>
  <c r="AP71" i="18"/>
  <c r="AP115" i="18"/>
  <c r="AP154" i="18"/>
  <c r="AP97" i="18"/>
  <c r="AP148" i="18"/>
  <c r="AP147" i="18"/>
  <c r="AP138" i="18"/>
  <c r="AP114" i="18"/>
  <c r="AP103" i="18"/>
  <c r="AP108" i="18"/>
  <c r="AP60" i="18"/>
  <c r="AP70" i="18"/>
  <c r="AP66" i="18"/>
  <c r="AP161" i="18"/>
  <c r="AP156" i="18"/>
  <c r="AP122" i="18"/>
  <c r="AP118" i="18"/>
  <c r="AP101" i="18"/>
  <c r="AP137" i="18"/>
  <c r="AP65" i="18"/>
  <c r="AP129" i="18"/>
  <c r="AP84" i="18"/>
  <c r="AP90" i="18"/>
  <c r="AP117" i="18"/>
  <c r="AP82" i="18"/>
  <c r="AP152" i="18"/>
  <c r="AP77" i="18"/>
  <c r="AP78" i="18"/>
  <c r="AP68" i="18"/>
  <c r="AP75" i="18"/>
  <c r="AP81" i="18"/>
  <c r="AP98" i="18"/>
  <c r="AP104" i="18"/>
  <c r="AP93" i="18"/>
  <c r="AP106" i="18"/>
  <c r="AP80" i="18"/>
  <c r="AP151" i="18"/>
  <c r="AP73" i="18"/>
  <c r="AP140" i="18"/>
  <c r="AP100" i="18"/>
  <c r="AP127" i="18"/>
  <c r="AP121" i="18"/>
  <c r="AP150" i="18"/>
  <c r="AP111" i="18"/>
  <c r="AP64" i="18"/>
  <c r="AP86" i="18"/>
  <c r="AP145" i="18"/>
  <c r="AP144" i="18"/>
  <c r="AP99" i="18"/>
  <c r="AP112" i="18"/>
  <c r="AP130" i="18"/>
  <c r="AP110" i="18"/>
  <c r="V92" i="18"/>
  <c r="V75" i="18"/>
  <c r="AU139" i="18"/>
  <c r="AU117" i="18"/>
  <c r="AF63" i="18"/>
  <c r="V91" i="18"/>
  <c r="V88" i="18"/>
  <c r="AU72" i="18"/>
  <c r="V85" i="18"/>
  <c r="AU71" i="18"/>
  <c r="V161" i="18"/>
  <c r="AS60" i="18"/>
  <c r="AV77" i="18"/>
  <c r="AS98" i="18"/>
  <c r="AS155" i="18"/>
  <c r="AU84" i="18"/>
  <c r="V157" i="18"/>
  <c r="V163" i="18"/>
  <c r="AU148" i="18"/>
  <c r="V123" i="18"/>
  <c r="AF112" i="18"/>
  <c r="AF146" i="18"/>
  <c r="Z158" i="18"/>
  <c r="Z152" i="18"/>
  <c r="AS66" i="18"/>
  <c r="V79" i="18"/>
  <c r="V60" i="18"/>
  <c r="AU70" i="18"/>
  <c r="AS110" i="18"/>
  <c r="V105" i="18"/>
  <c r="AV127" i="18"/>
  <c r="AF114" i="18"/>
  <c r="AU129" i="18"/>
  <c r="AS151" i="18"/>
  <c r="K109" i="18"/>
  <c r="AF136" i="18"/>
  <c r="AU163" i="18"/>
  <c r="AS107" i="18"/>
  <c r="V63" i="18"/>
  <c r="V158" i="18"/>
  <c r="V133" i="18"/>
  <c r="V101" i="18"/>
  <c r="V110" i="18"/>
  <c r="V73" i="18"/>
  <c r="AA133" i="18"/>
  <c r="V124" i="18"/>
  <c r="V86" i="18"/>
  <c r="V94" i="18"/>
  <c r="V113" i="18"/>
  <c r="V148" i="18"/>
  <c r="V150" i="18"/>
  <c r="AA145" i="18"/>
  <c r="V80" i="18"/>
  <c r="V122" i="18"/>
  <c r="V142" i="18"/>
  <c r="V144" i="18"/>
  <c r="V87" i="18"/>
  <c r="V139" i="18"/>
  <c r="Y92" i="18"/>
  <c r="V121" i="18"/>
  <c r="V119" i="18"/>
  <c r="V66" i="18"/>
  <c r="V108" i="18"/>
  <c r="V83" i="18"/>
  <c r="V129" i="18"/>
  <c r="Y137" i="18"/>
  <c r="V115" i="18"/>
  <c r="V112" i="18"/>
  <c r="V137" i="18"/>
  <c r="V103" i="18"/>
  <c r="V69" i="18"/>
  <c r="V90" i="18"/>
  <c r="V127" i="18"/>
  <c r="V102" i="18"/>
  <c r="V89" i="18"/>
  <c r="V72" i="18"/>
  <c r="V74" i="18"/>
  <c r="V135" i="18"/>
  <c r="AS157" i="18"/>
  <c r="AM126" i="18"/>
  <c r="L149" i="18"/>
  <c r="AU115" i="18"/>
  <c r="AU67" i="18"/>
  <c r="AS129" i="18"/>
  <c r="AM162" i="18"/>
  <c r="AU95" i="18"/>
  <c r="AU118" i="18"/>
  <c r="AS91" i="18"/>
  <c r="AM142" i="18"/>
  <c r="AS65" i="18"/>
  <c r="AS153" i="18"/>
  <c r="AS161" i="18"/>
  <c r="AS143" i="18"/>
  <c r="AR144" i="18"/>
  <c r="AS144" i="18"/>
  <c r="AS136" i="18"/>
  <c r="AR107" i="18"/>
  <c r="AS97" i="18"/>
  <c r="AS103" i="18"/>
  <c r="AR132" i="18"/>
  <c r="V143" i="18"/>
  <c r="V134" i="18"/>
  <c r="S121" i="18"/>
  <c r="AA75" i="18"/>
  <c r="V147" i="18"/>
  <c r="V114" i="18"/>
  <c r="AM143" i="18"/>
  <c r="AA82" i="18"/>
  <c r="AR83" i="18"/>
  <c r="AR141" i="18"/>
  <c r="AK87" i="18"/>
  <c r="AS79" i="18"/>
  <c r="AS127" i="18"/>
  <c r="AS130" i="18"/>
  <c r="AS148" i="18"/>
  <c r="AR140" i="18"/>
  <c r="AK128" i="18"/>
  <c r="AR113" i="18"/>
  <c r="AK70" i="18"/>
  <c r="AS132" i="18"/>
  <c r="AR146" i="18"/>
  <c r="AK154" i="18"/>
  <c r="AS81" i="18"/>
  <c r="AS140" i="18"/>
  <c r="AS111" i="18"/>
  <c r="AR148" i="18"/>
  <c r="AR92" i="18"/>
  <c r="AV139" i="18"/>
  <c r="S117" i="18"/>
  <c r="AM149" i="18"/>
  <c r="L63" i="18"/>
  <c r="S110" i="18"/>
  <c r="AM125" i="18"/>
  <c r="L147" i="18"/>
  <c r="X79" i="18"/>
  <c r="AM117" i="18"/>
  <c r="L119" i="18"/>
  <c r="AM123" i="18"/>
  <c r="AM146" i="18"/>
  <c r="L107" i="18"/>
  <c r="AM161" i="18"/>
  <c r="AM157" i="18"/>
  <c r="R154" i="18"/>
  <c r="L67" i="18"/>
  <c r="S63" i="18"/>
  <c r="AM93" i="18"/>
  <c r="AM77" i="18"/>
  <c r="K83" i="18"/>
  <c r="AR121" i="18"/>
  <c r="AR87" i="18"/>
  <c r="AK119" i="18"/>
  <c r="AR64" i="18"/>
  <c r="AR105" i="18"/>
  <c r="AV100" i="18"/>
  <c r="AR85" i="18"/>
  <c r="AR88" i="18"/>
  <c r="AH127" i="18"/>
  <c r="AV107" i="18"/>
  <c r="AR102" i="18"/>
  <c r="AR68" i="18"/>
  <c r="AK63" i="18"/>
  <c r="AV144" i="18"/>
  <c r="AK106" i="18"/>
  <c r="AK78" i="18"/>
  <c r="AK150" i="18"/>
  <c r="AV153" i="18"/>
  <c r="X89" i="18"/>
  <c r="AR99" i="18"/>
  <c r="AR69" i="18"/>
  <c r="AR161" i="18"/>
  <c r="AR93" i="18"/>
  <c r="AK115" i="18"/>
  <c r="AK160" i="18"/>
  <c r="AV136" i="18"/>
  <c r="L120" i="18"/>
  <c r="X148" i="18"/>
  <c r="AR78" i="18"/>
  <c r="AR130" i="18"/>
  <c r="AR124" i="18"/>
  <c r="AA121" i="18"/>
  <c r="AK134" i="18"/>
  <c r="AV69" i="18"/>
  <c r="AV83" i="18"/>
  <c r="L82" i="18"/>
  <c r="AK82" i="18"/>
  <c r="Y67" i="18"/>
  <c r="L157" i="18"/>
  <c r="AA74" i="18"/>
  <c r="AK67" i="18"/>
  <c r="AK98" i="18"/>
  <c r="AV120" i="18"/>
  <c r="Y106" i="18"/>
  <c r="L131" i="18"/>
  <c r="L68" i="18"/>
  <c r="AA131" i="18"/>
  <c r="AK153" i="18"/>
  <c r="AK136" i="18"/>
  <c r="AV87" i="18"/>
  <c r="AV149" i="18"/>
  <c r="R151" i="18"/>
  <c r="L100" i="18"/>
  <c r="AS84" i="18"/>
  <c r="AS145" i="18"/>
  <c r="AS128" i="18"/>
  <c r="AS163" i="18"/>
  <c r="AS121" i="18"/>
  <c r="AS115" i="18"/>
  <c r="AS114" i="18"/>
  <c r="AS67" i="18"/>
  <c r="AS117" i="18"/>
  <c r="AS77" i="18"/>
  <c r="AS74" i="18"/>
  <c r="AS149" i="18"/>
  <c r="AS138" i="18"/>
  <c r="AR115" i="18"/>
  <c r="AR145" i="18"/>
  <c r="AR138" i="18"/>
  <c r="AR106" i="18"/>
  <c r="AR86" i="18"/>
  <c r="AR151" i="18"/>
  <c r="AR94" i="18"/>
  <c r="AR65" i="18"/>
  <c r="AR154" i="18"/>
  <c r="AR76" i="18"/>
  <c r="AR158" i="18"/>
  <c r="AR133" i="18"/>
  <c r="AR60" i="18"/>
  <c r="AK68" i="18"/>
  <c r="AK130" i="18"/>
  <c r="AK122" i="18"/>
  <c r="AK77" i="18"/>
  <c r="AK114" i="18"/>
  <c r="AK133" i="18"/>
  <c r="AK113" i="18"/>
  <c r="AK108" i="18"/>
  <c r="AV63" i="18"/>
  <c r="AV70" i="18"/>
  <c r="AV148" i="18"/>
  <c r="AV140" i="18"/>
  <c r="AV133" i="18"/>
  <c r="AV79" i="18"/>
  <c r="AV113" i="18"/>
  <c r="AS76" i="18"/>
  <c r="AS116" i="18"/>
  <c r="AS105" i="18"/>
  <c r="AS83" i="18"/>
  <c r="AS94" i="18"/>
  <c r="AS141" i="18"/>
  <c r="AS78" i="18"/>
  <c r="AS123" i="18"/>
  <c r="AS90" i="18"/>
  <c r="AS142" i="18"/>
  <c r="AS152" i="18"/>
  <c r="AS119" i="18"/>
  <c r="AS113" i="18"/>
  <c r="AR95" i="18"/>
  <c r="AR82" i="18"/>
  <c r="AR156" i="18"/>
  <c r="AR67" i="18"/>
  <c r="AR153" i="18"/>
  <c r="AR70" i="18"/>
  <c r="AR134" i="18"/>
  <c r="AR100" i="18"/>
  <c r="AR109" i="18"/>
  <c r="AR131" i="18"/>
  <c r="AR159" i="18"/>
  <c r="AR71" i="18"/>
  <c r="AK126" i="18"/>
  <c r="AK69" i="18"/>
  <c r="AK81" i="18"/>
  <c r="AK75" i="18"/>
  <c r="AK102" i="18"/>
  <c r="AK124" i="18"/>
  <c r="AK65" i="18"/>
  <c r="AK151" i="18"/>
  <c r="AV154" i="18"/>
  <c r="AV118" i="18"/>
  <c r="AV158" i="18"/>
  <c r="AV73" i="18"/>
  <c r="AV82" i="18"/>
  <c r="AV117" i="18"/>
  <c r="AV65" i="18"/>
  <c r="AS68" i="18"/>
  <c r="AS70" i="18"/>
  <c r="AS131" i="18"/>
  <c r="AS158" i="18"/>
  <c r="AS88" i="18"/>
  <c r="AS134" i="18"/>
  <c r="AS93" i="18"/>
  <c r="AS122" i="18"/>
  <c r="AS71" i="18"/>
  <c r="AS64" i="18"/>
  <c r="AS100" i="18"/>
  <c r="AS101" i="18"/>
  <c r="AR63" i="18"/>
  <c r="AR136" i="18"/>
  <c r="AR125" i="18"/>
  <c r="AR91" i="18"/>
  <c r="AR79" i="18"/>
  <c r="AR137" i="18"/>
  <c r="AR155" i="18"/>
  <c r="AR128" i="18"/>
  <c r="AR117" i="18"/>
  <c r="AR75" i="18"/>
  <c r="AR162" i="18"/>
  <c r="AR98" i="18"/>
  <c r="AR77" i="18"/>
  <c r="AK116" i="18"/>
  <c r="AK143" i="18"/>
  <c r="AK64" i="18"/>
  <c r="AK109" i="18"/>
  <c r="AK74" i="18"/>
  <c r="AK158" i="18"/>
  <c r="AK93" i="18"/>
  <c r="AK149" i="18"/>
  <c r="AV109" i="18"/>
  <c r="AV97" i="18"/>
  <c r="AV68" i="18"/>
  <c r="AV64" i="18"/>
  <c r="AV90" i="18"/>
  <c r="AV121" i="18"/>
  <c r="AV80" i="18"/>
  <c r="AS154" i="18"/>
  <c r="AS106" i="18"/>
  <c r="AS96" i="18"/>
  <c r="AS120" i="18"/>
  <c r="AS92" i="18"/>
  <c r="AS146" i="18"/>
  <c r="AS133" i="18"/>
  <c r="AS95" i="18"/>
  <c r="AS73" i="18"/>
  <c r="AS87" i="18"/>
  <c r="AS82" i="18"/>
  <c r="AS135" i="18"/>
  <c r="AR157" i="18"/>
  <c r="AR122" i="18"/>
  <c r="AR89" i="18"/>
  <c r="AR73" i="18"/>
  <c r="AR149" i="18"/>
  <c r="AR80" i="18"/>
  <c r="AR118" i="18"/>
  <c r="AR147" i="18"/>
  <c r="AR143" i="18"/>
  <c r="AR119" i="18"/>
  <c r="AR110" i="18"/>
  <c r="AR135" i="18"/>
  <c r="AR163" i="18"/>
  <c r="AK152" i="18"/>
  <c r="AK137" i="18"/>
  <c r="AK161" i="18"/>
  <c r="AK85" i="18"/>
  <c r="AK123" i="18"/>
  <c r="AK95" i="18"/>
  <c r="AK129" i="18"/>
  <c r="AK163" i="18"/>
  <c r="AV102" i="18"/>
  <c r="AV128" i="18"/>
  <c r="AV146" i="18"/>
  <c r="AV126" i="18"/>
  <c r="AV86" i="18"/>
  <c r="AV93" i="18"/>
  <c r="AV152" i="18"/>
  <c r="AS63" i="18"/>
  <c r="AS124" i="18"/>
  <c r="AS108" i="18"/>
  <c r="AS112" i="18"/>
  <c r="AS147" i="18"/>
  <c r="AS118" i="18"/>
  <c r="AS69" i="18"/>
  <c r="AS159" i="18"/>
  <c r="AS150" i="18"/>
  <c r="AS137" i="18"/>
  <c r="AS162" i="18"/>
  <c r="AS139" i="18"/>
  <c r="AS89" i="18"/>
  <c r="AR114" i="18"/>
  <c r="AR150" i="18"/>
  <c r="AR139" i="18"/>
  <c r="AR84" i="18"/>
  <c r="AR66" i="18"/>
  <c r="AR72" i="18"/>
  <c r="AR101" i="18"/>
  <c r="AR97" i="18"/>
  <c r="AR96" i="18"/>
  <c r="AR116" i="18"/>
  <c r="AR127" i="18"/>
  <c r="AR108" i="18"/>
  <c r="AR74" i="18"/>
  <c r="AK121" i="18"/>
  <c r="AK131" i="18"/>
  <c r="AK84" i="18"/>
  <c r="AK94" i="18"/>
  <c r="AK141" i="18"/>
  <c r="AK107" i="18"/>
  <c r="AK89" i="18"/>
  <c r="AK90" i="18"/>
  <c r="AV115" i="18"/>
  <c r="AV131" i="18"/>
  <c r="AV76" i="18"/>
  <c r="AV161" i="18"/>
  <c r="AV124" i="18"/>
  <c r="AV147" i="18"/>
  <c r="AV130" i="18"/>
  <c r="AS99" i="18"/>
  <c r="AS72" i="18"/>
  <c r="AS126" i="18"/>
  <c r="AS160" i="18"/>
  <c r="AS104" i="18"/>
  <c r="AS80" i="18"/>
  <c r="AS125" i="18"/>
  <c r="AS86" i="18"/>
  <c r="AS75" i="18"/>
  <c r="AS109" i="18"/>
  <c r="AS85" i="18"/>
  <c r="AS102" i="18"/>
  <c r="AR152" i="18"/>
  <c r="AR142" i="18"/>
  <c r="AR160" i="18"/>
  <c r="AR120" i="18"/>
  <c r="AR103" i="18"/>
  <c r="AR81" i="18"/>
  <c r="AR111" i="18"/>
  <c r="AR123" i="18"/>
  <c r="AR129" i="18"/>
  <c r="AR112" i="18"/>
  <c r="AR90" i="18"/>
  <c r="AR104" i="18"/>
  <c r="AK118" i="18"/>
  <c r="AK104" i="18"/>
  <c r="AK80" i="18"/>
  <c r="AK135" i="18"/>
  <c r="AK125" i="18"/>
  <c r="AK139" i="18"/>
  <c r="AK88" i="18"/>
  <c r="AK144" i="18"/>
  <c r="AV138" i="18"/>
  <c r="AV106" i="18"/>
  <c r="AV122" i="18"/>
  <c r="AV98" i="18"/>
  <c r="AV151" i="18"/>
  <c r="AV125" i="18"/>
  <c r="AV157" i="18"/>
  <c r="AX135" i="18"/>
  <c r="L65" i="18"/>
  <c r="S95" i="18"/>
  <c r="X108" i="18"/>
  <c r="X132" i="18"/>
  <c r="S115" i="18"/>
  <c r="S143" i="18"/>
  <c r="X87" i="18"/>
  <c r="X154" i="18"/>
  <c r="S88" i="18"/>
  <c r="S85" i="18"/>
  <c r="X103" i="18"/>
  <c r="S89" i="18"/>
  <c r="S83" i="18"/>
  <c r="X88" i="18"/>
  <c r="S107" i="18"/>
  <c r="X65" i="18"/>
  <c r="X134" i="18"/>
  <c r="AV85" i="18"/>
  <c r="U135" i="18"/>
  <c r="S71" i="18"/>
  <c r="X94" i="18"/>
  <c r="X107" i="18"/>
  <c r="AV95" i="18"/>
  <c r="U63" i="18"/>
  <c r="R163" i="18"/>
  <c r="R132" i="18"/>
  <c r="K163" i="18"/>
  <c r="K72" i="18"/>
  <c r="R129" i="18"/>
  <c r="K81" i="18"/>
  <c r="R74" i="18"/>
  <c r="K85" i="18"/>
  <c r="K104" i="18"/>
  <c r="R113" i="18"/>
  <c r="K149" i="18"/>
  <c r="K160" i="18"/>
  <c r="R112" i="18"/>
  <c r="K102" i="18"/>
  <c r="K79" i="18"/>
  <c r="R111" i="18"/>
  <c r="R90" i="18"/>
  <c r="K88" i="18"/>
  <c r="R135" i="18"/>
  <c r="R149" i="18"/>
  <c r="K99" i="18"/>
  <c r="AV71" i="18"/>
  <c r="AT64" i="18"/>
  <c r="AT140" i="18"/>
  <c r="AT115" i="18"/>
  <c r="AT92" i="18"/>
  <c r="AT108" i="18"/>
  <c r="AT128" i="18"/>
  <c r="AT149" i="18"/>
  <c r="AT131" i="18"/>
  <c r="AK79" i="18"/>
  <c r="AK159" i="18"/>
  <c r="AK138" i="18"/>
  <c r="AK156" i="18"/>
  <c r="AK148" i="18"/>
  <c r="AK72" i="18"/>
  <c r="AK111" i="18"/>
  <c r="AK132" i="18"/>
  <c r="AK100" i="18"/>
  <c r="AV75" i="18"/>
  <c r="AV91" i="18"/>
  <c r="AV111" i="18"/>
  <c r="AV141" i="18"/>
  <c r="AV104" i="18"/>
  <c r="AV78" i="18"/>
  <c r="U95" i="18"/>
  <c r="AT157" i="18"/>
  <c r="Y99" i="18"/>
  <c r="AT96" i="18"/>
  <c r="AT73" i="18"/>
  <c r="Y108" i="18"/>
  <c r="AT127" i="18"/>
  <c r="AT114" i="18"/>
  <c r="AT99" i="18"/>
  <c r="AT152" i="18"/>
  <c r="AT87" i="18"/>
  <c r="AT67" i="18"/>
  <c r="AT111" i="18"/>
  <c r="AT135" i="18"/>
  <c r="AT142" i="18"/>
  <c r="Y146" i="18"/>
  <c r="Y123" i="18"/>
  <c r="Y111" i="18"/>
  <c r="Y121" i="18"/>
  <c r="Y148" i="18"/>
  <c r="Y161" i="18"/>
  <c r="Y72" i="18"/>
  <c r="Y131" i="18"/>
  <c r="Y117" i="18"/>
  <c r="Y71" i="18"/>
  <c r="AT75" i="18"/>
  <c r="AT160" i="18"/>
  <c r="AT98" i="18"/>
  <c r="AT161" i="18"/>
  <c r="Y104" i="18"/>
  <c r="Y76" i="18"/>
  <c r="Y70" i="18"/>
  <c r="Y142" i="18"/>
  <c r="R128" i="18"/>
  <c r="R79" i="18"/>
  <c r="R87" i="18"/>
  <c r="K113" i="18"/>
  <c r="K73" i="18"/>
  <c r="Y132" i="18"/>
  <c r="Y141" i="18"/>
  <c r="Y120" i="18"/>
  <c r="Y135" i="18"/>
  <c r="R122" i="18"/>
  <c r="R110" i="18"/>
  <c r="R152" i="18"/>
  <c r="K111" i="18"/>
  <c r="K155" i="18"/>
  <c r="Y127" i="18"/>
  <c r="Y140" i="18"/>
  <c r="Y156" i="18"/>
  <c r="Y157" i="18"/>
  <c r="R142" i="18"/>
  <c r="R136" i="18"/>
  <c r="R93" i="18"/>
  <c r="R157" i="18"/>
  <c r="K127" i="18"/>
  <c r="K121" i="18"/>
  <c r="Y162" i="18"/>
  <c r="Y130" i="18"/>
  <c r="Y65" i="18"/>
  <c r="Y80" i="18"/>
  <c r="R147" i="18"/>
  <c r="R95" i="18"/>
  <c r="R138" i="18"/>
  <c r="K110" i="18"/>
  <c r="K74" i="18"/>
  <c r="K120" i="18"/>
  <c r="K140" i="18"/>
  <c r="AT109" i="18"/>
  <c r="AH123" i="18"/>
  <c r="AK145" i="18"/>
  <c r="AK73" i="18"/>
  <c r="AK140" i="18"/>
  <c r="AK147" i="18"/>
  <c r="AK162" i="18"/>
  <c r="AK142" i="18"/>
  <c r="AK66" i="18"/>
  <c r="AK99" i="18"/>
  <c r="AK101" i="18"/>
  <c r="AV132" i="18"/>
  <c r="AV103" i="18"/>
  <c r="AV84" i="18"/>
  <c r="AV162" i="18"/>
  <c r="AV150" i="18"/>
  <c r="AV112" i="18"/>
  <c r="AV99" i="18"/>
  <c r="AV142" i="18"/>
  <c r="AV145" i="18"/>
  <c r="AV123" i="18"/>
  <c r="AV114" i="18"/>
  <c r="AV134" i="18"/>
  <c r="AV88" i="18"/>
  <c r="Y79" i="18"/>
  <c r="Y133" i="18"/>
  <c r="Y100" i="18"/>
  <c r="Y85" i="18"/>
  <c r="Y143" i="18"/>
  <c r="Y154" i="18"/>
  <c r="R63" i="18"/>
  <c r="R121" i="18"/>
  <c r="R140" i="18"/>
  <c r="R89" i="18"/>
  <c r="R67" i="18"/>
  <c r="K133" i="18"/>
  <c r="K153" i="18"/>
  <c r="K106" i="18"/>
  <c r="K94" i="18"/>
  <c r="K93" i="18"/>
  <c r="K105" i="18"/>
  <c r="AT91" i="18"/>
  <c r="AT139" i="18"/>
  <c r="AT90" i="18"/>
  <c r="AT122" i="18"/>
  <c r="AT119" i="18"/>
  <c r="AT116" i="18"/>
  <c r="AK86" i="18"/>
  <c r="AK71" i="18"/>
  <c r="AK120" i="18"/>
  <c r="AK103" i="18"/>
  <c r="AK92" i="18"/>
  <c r="AK155" i="18"/>
  <c r="AK146" i="18"/>
  <c r="AK91" i="18"/>
  <c r="AK97" i="18"/>
  <c r="AV101" i="18"/>
  <c r="AV156" i="18"/>
  <c r="AV96" i="18"/>
  <c r="AV66" i="18"/>
  <c r="AV163" i="18"/>
  <c r="AV137" i="18"/>
  <c r="AV89" i="18"/>
  <c r="AV81" i="18"/>
  <c r="AV119" i="18"/>
  <c r="AV135" i="18"/>
  <c r="AV72" i="18"/>
  <c r="AV110" i="18"/>
  <c r="AV60" i="18"/>
  <c r="Y86" i="18"/>
  <c r="Y138" i="18"/>
  <c r="Y126" i="18"/>
  <c r="Y158" i="18"/>
  <c r="Y116" i="18"/>
  <c r="Y101" i="18"/>
  <c r="R86" i="18"/>
  <c r="R107" i="18"/>
  <c r="R76" i="18"/>
  <c r="R83" i="18"/>
  <c r="R77" i="18"/>
  <c r="K101" i="18"/>
  <c r="K63" i="18"/>
  <c r="K67" i="18"/>
  <c r="K142" i="18"/>
  <c r="K92" i="18"/>
  <c r="AT72" i="18"/>
  <c r="AT76" i="18"/>
  <c r="AT107" i="18"/>
  <c r="AT79" i="18"/>
  <c r="AT74" i="18"/>
  <c r="AK96" i="18"/>
  <c r="AK157" i="18"/>
  <c r="AK117" i="18"/>
  <c r="AK112" i="18"/>
  <c r="AK127" i="18"/>
  <c r="AK110" i="18"/>
  <c r="AK76" i="18"/>
  <c r="AK105" i="18"/>
  <c r="AK83" i="18"/>
  <c r="AV74" i="18"/>
  <c r="AV105" i="18"/>
  <c r="AV159" i="18"/>
  <c r="AV116" i="18"/>
  <c r="AV92" i="18"/>
  <c r="AV155" i="18"/>
  <c r="AV67" i="18"/>
  <c r="AV94" i="18"/>
  <c r="AV108" i="18"/>
  <c r="AV129" i="18"/>
  <c r="AV143" i="18"/>
  <c r="Y97" i="18"/>
  <c r="Y107" i="18"/>
  <c r="Y77" i="18"/>
  <c r="Y153" i="18"/>
  <c r="Y124" i="18"/>
  <c r="Y94" i="18"/>
  <c r="Y114" i="18"/>
  <c r="R94" i="18"/>
  <c r="R146" i="18"/>
  <c r="R102" i="18"/>
  <c r="R69" i="18"/>
  <c r="R106" i="18"/>
  <c r="K100" i="18"/>
  <c r="K122" i="18"/>
  <c r="K134" i="18"/>
  <c r="AT100" i="18"/>
  <c r="AT158" i="18"/>
  <c r="AT82" i="18"/>
  <c r="AT137" i="18"/>
  <c r="AT103" i="18"/>
  <c r="Q71" i="18"/>
  <c r="Q82" i="18"/>
  <c r="AG145" i="18"/>
  <c r="AT132" i="18"/>
  <c r="AT71" i="18"/>
  <c r="AF150" i="18"/>
  <c r="AF120" i="18"/>
  <c r="Z76" i="18"/>
  <c r="Z60" i="18"/>
  <c r="AH150" i="18"/>
  <c r="R153" i="18"/>
  <c r="R88" i="18"/>
  <c r="R156" i="18"/>
  <c r="R143" i="18"/>
  <c r="R96" i="18"/>
  <c r="R85" i="18"/>
  <c r="R158" i="18"/>
  <c r="R127" i="18"/>
  <c r="R100" i="18"/>
  <c r="R60" i="18"/>
  <c r="K143" i="18"/>
  <c r="K68" i="18"/>
  <c r="K91" i="18"/>
  <c r="K64" i="18"/>
  <c r="K150" i="18"/>
  <c r="K60" i="18"/>
  <c r="K70" i="18"/>
  <c r="K119" i="18"/>
  <c r="K117" i="18"/>
  <c r="L91" i="18"/>
  <c r="L117" i="18"/>
  <c r="L118" i="18"/>
  <c r="AF86" i="18"/>
  <c r="AF95" i="18"/>
  <c r="AF77" i="18"/>
  <c r="Z149" i="18"/>
  <c r="AH137" i="18"/>
  <c r="R150" i="18"/>
  <c r="R130" i="18"/>
  <c r="R103" i="18"/>
  <c r="R141" i="18"/>
  <c r="R98" i="18"/>
  <c r="R115" i="18"/>
  <c r="R68" i="18"/>
  <c r="R139" i="18"/>
  <c r="R65" i="18"/>
  <c r="R119" i="18"/>
  <c r="K130" i="18"/>
  <c r="K157" i="18"/>
  <c r="K158" i="18"/>
  <c r="K147" i="18"/>
  <c r="K159" i="18"/>
  <c r="K126" i="18"/>
  <c r="K118" i="18"/>
  <c r="K152" i="18"/>
  <c r="K114" i="18"/>
  <c r="L72" i="18"/>
  <c r="L121" i="18"/>
  <c r="L64" i="18"/>
  <c r="L153" i="18"/>
  <c r="AF116" i="18"/>
  <c r="AF160" i="18"/>
  <c r="Z116" i="18"/>
  <c r="Z107" i="18"/>
  <c r="AH118" i="18"/>
  <c r="AH112" i="18"/>
  <c r="R82" i="18"/>
  <c r="R114" i="18"/>
  <c r="R133" i="18"/>
  <c r="R159" i="18"/>
  <c r="R99" i="18"/>
  <c r="R155" i="18"/>
  <c r="R125" i="18"/>
  <c r="R131" i="18"/>
  <c r="R75" i="18"/>
  <c r="R73" i="18"/>
  <c r="K151" i="18"/>
  <c r="K128" i="18"/>
  <c r="K107" i="18"/>
  <c r="K65" i="18"/>
  <c r="K132" i="18"/>
  <c r="K84" i="18"/>
  <c r="K139" i="18"/>
  <c r="K98" i="18"/>
  <c r="K77" i="18"/>
  <c r="K125" i="18"/>
  <c r="L78" i="18"/>
  <c r="L111" i="18"/>
  <c r="K75" i="18"/>
  <c r="L140" i="18"/>
  <c r="L138" i="18"/>
  <c r="AF98" i="18"/>
  <c r="AF84" i="18"/>
  <c r="Z103" i="18"/>
  <c r="Z119" i="18"/>
  <c r="AH154" i="18"/>
  <c r="R109" i="18"/>
  <c r="R116" i="18"/>
  <c r="R72" i="18"/>
  <c r="R144" i="18"/>
  <c r="R134" i="18"/>
  <c r="R66" i="18"/>
  <c r="R64" i="18"/>
  <c r="R70" i="18"/>
  <c r="R126" i="18"/>
  <c r="R104" i="18"/>
  <c r="K162" i="18"/>
  <c r="K161" i="18"/>
  <c r="K154" i="18"/>
  <c r="K103" i="18"/>
  <c r="K131" i="18"/>
  <c r="K96" i="18"/>
  <c r="K97" i="18"/>
  <c r="K115" i="18"/>
  <c r="K129" i="18"/>
  <c r="K145" i="18"/>
  <c r="L130" i="18"/>
  <c r="L133" i="18"/>
  <c r="AF89" i="18"/>
  <c r="AF162" i="18"/>
  <c r="Z144" i="18"/>
  <c r="Z71" i="18"/>
  <c r="AF140" i="18"/>
  <c r="AF104" i="18"/>
  <c r="Z145" i="18"/>
  <c r="Z137" i="18"/>
  <c r="AL127" i="18"/>
  <c r="AL124" i="18"/>
  <c r="AD136" i="18"/>
  <c r="AD86" i="18"/>
  <c r="P84" i="18"/>
  <c r="Q87" i="18"/>
  <c r="AG137" i="18"/>
  <c r="O105" i="18"/>
  <c r="Q81" i="18"/>
  <c r="AG117" i="18"/>
  <c r="O115" i="18"/>
  <c r="Q74" i="18"/>
  <c r="AG112" i="18"/>
  <c r="Q76" i="18"/>
  <c r="Q107" i="18"/>
  <c r="AG105" i="18"/>
  <c r="AQ121" i="18"/>
  <c r="Q115" i="18"/>
  <c r="Q97" i="18"/>
  <c r="Q70" i="18"/>
  <c r="Q131" i="18"/>
  <c r="AT155" i="18"/>
  <c r="Q150" i="18"/>
  <c r="Q142" i="18"/>
  <c r="AT145" i="18"/>
  <c r="AT151" i="18"/>
  <c r="Q77" i="18"/>
  <c r="Q103" i="18"/>
  <c r="Q116" i="18"/>
  <c r="AG135" i="18"/>
  <c r="AG132" i="18"/>
  <c r="AL73" i="18"/>
  <c r="AQ66" i="18"/>
  <c r="O145" i="18"/>
  <c r="Q144" i="18"/>
  <c r="Q143" i="18"/>
  <c r="Q95" i="18"/>
  <c r="Q134" i="18"/>
  <c r="Q96" i="18"/>
  <c r="Q60" i="18"/>
  <c r="AG150" i="18"/>
  <c r="AG74" i="18"/>
  <c r="AF65" i="18"/>
  <c r="AF75" i="18"/>
  <c r="AF88" i="18"/>
  <c r="AF126" i="18"/>
  <c r="AF85" i="18"/>
  <c r="Z99" i="18"/>
  <c r="Z100" i="18"/>
  <c r="Z147" i="18"/>
  <c r="AD94" i="18"/>
  <c r="V160" i="18"/>
  <c r="V159" i="18"/>
  <c r="V118" i="18"/>
  <c r="V95" i="18"/>
  <c r="V68" i="18"/>
  <c r="V151" i="18"/>
  <c r="V67" i="18"/>
  <c r="V109" i="18"/>
  <c r="V130" i="18"/>
  <c r="V96" i="18"/>
  <c r="V136" i="18"/>
  <c r="V78" i="18"/>
  <c r="V100" i="18"/>
  <c r="AE79" i="18"/>
  <c r="AQ90" i="18"/>
  <c r="AQ108" i="18"/>
  <c r="AA112" i="18"/>
  <c r="AH116" i="18"/>
  <c r="AH85" i="18"/>
  <c r="O84" i="18"/>
  <c r="O140" i="18"/>
  <c r="Q161" i="18"/>
  <c r="Q86" i="18"/>
  <c r="Q75" i="18"/>
  <c r="Q108" i="18"/>
  <c r="Q104" i="18"/>
  <c r="Q145" i="18"/>
  <c r="Q123" i="18"/>
  <c r="Q88" i="18"/>
  <c r="Q118" i="18"/>
  <c r="Q160" i="18"/>
  <c r="Q128" i="18"/>
  <c r="Q158" i="18"/>
  <c r="Y75" i="18"/>
  <c r="Y147" i="18"/>
  <c r="Y103" i="18"/>
  <c r="Y160" i="18"/>
  <c r="Y113" i="18"/>
  <c r="Y115" i="18"/>
  <c r="Y88" i="18"/>
  <c r="Y68" i="18"/>
  <c r="Y82" i="18"/>
  <c r="Y110" i="18"/>
  <c r="Y155" i="18"/>
  <c r="Y163" i="18"/>
  <c r="Y84" i="18"/>
  <c r="AG159" i="18"/>
  <c r="AG68" i="18"/>
  <c r="AG143" i="18"/>
  <c r="AG109" i="18"/>
  <c r="O150" i="18"/>
  <c r="Q101" i="18"/>
  <c r="Q73" i="18"/>
  <c r="AG94" i="18"/>
  <c r="AB144" i="18"/>
  <c r="AD87" i="18"/>
  <c r="AQ160" i="18"/>
  <c r="O130" i="18"/>
  <c r="Q85" i="18"/>
  <c r="Q65" i="18"/>
  <c r="Q153" i="18"/>
  <c r="Q92" i="18"/>
  <c r="Q83" i="18"/>
  <c r="Q79" i="18"/>
  <c r="Q135" i="18"/>
  <c r="AG95" i="18"/>
  <c r="AG89" i="18"/>
  <c r="AG60" i="18"/>
  <c r="AB137" i="18"/>
  <c r="AF81" i="18"/>
  <c r="AF124" i="18"/>
  <c r="AF130" i="18"/>
  <c r="AF93" i="18"/>
  <c r="AF118" i="18"/>
  <c r="Z68" i="18"/>
  <c r="Z150" i="18"/>
  <c r="Z94" i="18"/>
  <c r="AD91" i="18"/>
  <c r="V77" i="18"/>
  <c r="V154" i="18"/>
  <c r="V97" i="18"/>
  <c r="V138" i="18"/>
  <c r="V145" i="18"/>
  <c r="V104" i="18"/>
  <c r="V64" i="18"/>
  <c r="V152" i="18"/>
  <c r="V149" i="18"/>
  <c r="V82" i="18"/>
  <c r="V76" i="18"/>
  <c r="V153" i="18"/>
  <c r="V128" i="18"/>
  <c r="AQ151" i="18"/>
  <c r="AQ159" i="18"/>
  <c r="AA106" i="18"/>
  <c r="AH107" i="18"/>
  <c r="AH103" i="18"/>
  <c r="O148" i="18"/>
  <c r="O134" i="18"/>
  <c r="Q155" i="18"/>
  <c r="Q130" i="18"/>
  <c r="Q67" i="18"/>
  <c r="Q163" i="18"/>
  <c r="Q139" i="18"/>
  <c r="Q141" i="18"/>
  <c r="Q127" i="18"/>
  <c r="Q159" i="18"/>
  <c r="Q102" i="18"/>
  <c r="Q68" i="18"/>
  <c r="Q129" i="18"/>
  <c r="Q93" i="18"/>
  <c r="Y87" i="18"/>
  <c r="Y98" i="18"/>
  <c r="Y125" i="18"/>
  <c r="Y74" i="18"/>
  <c r="Y96" i="18"/>
  <c r="Y81" i="18"/>
  <c r="Y119" i="18"/>
  <c r="Y90" i="18"/>
  <c r="Y139" i="18"/>
  <c r="Y112" i="18"/>
  <c r="Y128" i="18"/>
  <c r="Y105" i="18"/>
  <c r="Y60" i="18"/>
  <c r="AG163" i="18"/>
  <c r="AG98" i="18"/>
  <c r="AG119" i="18"/>
  <c r="AG78" i="18"/>
  <c r="AB130" i="18"/>
  <c r="O98" i="18"/>
  <c r="Q121" i="18"/>
  <c r="Q94" i="18"/>
  <c r="Q149" i="18"/>
  <c r="Q122" i="18"/>
  <c r="AG97" i="18"/>
  <c r="AD104" i="18"/>
  <c r="AL63" i="18"/>
  <c r="AQ87" i="18"/>
  <c r="Q63" i="18"/>
  <c r="Q148" i="18"/>
  <c r="Q99" i="18"/>
  <c r="Q112" i="18"/>
  <c r="Q125" i="18"/>
  <c r="Q89" i="18"/>
  <c r="Q147" i="18"/>
  <c r="AG149" i="18"/>
  <c r="AG99" i="18"/>
  <c r="AG153" i="18"/>
  <c r="AB98" i="18"/>
  <c r="AF82" i="18"/>
  <c r="AF161" i="18"/>
  <c r="AF135" i="18"/>
  <c r="AF109" i="18"/>
  <c r="Z110" i="18"/>
  <c r="Z74" i="18"/>
  <c r="Z133" i="18"/>
  <c r="AD113" i="18"/>
  <c r="V99" i="18"/>
  <c r="V126" i="18"/>
  <c r="V81" i="18"/>
  <c r="V141" i="18"/>
  <c r="V132" i="18"/>
  <c r="V111" i="18"/>
  <c r="V146" i="18"/>
  <c r="V71" i="18"/>
  <c r="V140" i="18"/>
  <c r="V162" i="18"/>
  <c r="V156" i="18"/>
  <c r="V120" i="18"/>
  <c r="AL64" i="18"/>
  <c r="AQ96" i="18"/>
  <c r="AA63" i="18"/>
  <c r="AA95" i="18"/>
  <c r="AH135" i="18"/>
  <c r="AH129" i="18"/>
  <c r="O96" i="18"/>
  <c r="Q84" i="18"/>
  <c r="Q154" i="18"/>
  <c r="Q64" i="18"/>
  <c r="Q120" i="18"/>
  <c r="Q137" i="18"/>
  <c r="Q98" i="18"/>
  <c r="Q111" i="18"/>
  <c r="Q162" i="18"/>
  <c r="Q156" i="18"/>
  <c r="Q146" i="18"/>
  <c r="Q119" i="18"/>
  <c r="Q126" i="18"/>
  <c r="Q105" i="18"/>
  <c r="Y136" i="18"/>
  <c r="Y93" i="18"/>
  <c r="Y91" i="18"/>
  <c r="Y64" i="18"/>
  <c r="Y144" i="18"/>
  <c r="Y95" i="18"/>
  <c r="Y118" i="18"/>
  <c r="Y73" i="18"/>
  <c r="Y83" i="18"/>
  <c r="Y78" i="18"/>
  <c r="Y150" i="18"/>
  <c r="Y89" i="18"/>
  <c r="AG88" i="18"/>
  <c r="AG138" i="18"/>
  <c r="AG108" i="18"/>
  <c r="AG136" i="18"/>
  <c r="AG128" i="18"/>
  <c r="AT78" i="18"/>
  <c r="AT150" i="18"/>
  <c r="AQ77" i="18"/>
  <c r="Q132" i="18"/>
  <c r="Q117" i="18"/>
  <c r="Q114" i="18"/>
  <c r="Q66" i="18"/>
  <c r="AG130" i="18"/>
  <c r="AQ143" i="18"/>
  <c r="O99" i="18"/>
  <c r="Q113" i="18"/>
  <c r="Q69" i="18"/>
  <c r="Q136" i="18"/>
  <c r="Q133" i="18"/>
  <c r="Q138" i="18"/>
  <c r="Q109" i="18"/>
  <c r="AG100" i="18"/>
  <c r="AG152" i="18"/>
  <c r="AB124" i="18"/>
  <c r="AF91" i="18"/>
  <c r="AF105" i="18"/>
  <c r="AF138" i="18"/>
  <c r="Z90" i="18"/>
  <c r="Z69" i="18"/>
  <c r="AD110" i="18"/>
  <c r="V125" i="18"/>
  <c r="V131" i="18"/>
  <c r="V70" i="18"/>
  <c r="V93" i="18"/>
  <c r="V84" i="18"/>
  <c r="V65" i="18"/>
  <c r="V107" i="18"/>
  <c r="V106" i="18"/>
  <c r="V155" i="18"/>
  <c r="V117" i="18"/>
  <c r="V116" i="18"/>
  <c r="AQ118" i="18"/>
  <c r="AA96" i="18"/>
  <c r="AA66" i="18"/>
  <c r="AN74" i="18"/>
  <c r="O155" i="18"/>
  <c r="Q80" i="18"/>
  <c r="Q140" i="18"/>
  <c r="Q78" i="18"/>
  <c r="Q152" i="18"/>
  <c r="Q110" i="18"/>
  <c r="Q124" i="18"/>
  <c r="Q100" i="18"/>
  <c r="Q90" i="18"/>
  <c r="Q72" i="18"/>
  <c r="Q157" i="18"/>
  <c r="Q106" i="18"/>
  <c r="Q91" i="18"/>
  <c r="Y63" i="18"/>
  <c r="Y152" i="18"/>
  <c r="Y145" i="18"/>
  <c r="Y122" i="18"/>
  <c r="Y129" i="18"/>
  <c r="Y149" i="18"/>
  <c r="Y66" i="18"/>
  <c r="Y69" i="18"/>
  <c r="Y151" i="18"/>
  <c r="Y109" i="18"/>
  <c r="Y134" i="18"/>
  <c r="Y102" i="18"/>
  <c r="AG151" i="18"/>
  <c r="AG72" i="18"/>
  <c r="AG124" i="18"/>
  <c r="AG91" i="18"/>
  <c r="AG115" i="18"/>
  <c r="AB79" i="18"/>
  <c r="AB121" i="18"/>
  <c r="AT134" i="18"/>
  <c r="AW145" i="18"/>
  <c r="AG63" i="18"/>
  <c r="AG70" i="18"/>
  <c r="AG76" i="18"/>
  <c r="AG96" i="18"/>
  <c r="AG113" i="18"/>
  <c r="AG142" i="18"/>
  <c r="AG140" i="18"/>
  <c r="AG85" i="18"/>
  <c r="AG131" i="18"/>
  <c r="AG110" i="18"/>
  <c r="AG129" i="18"/>
  <c r="AG154" i="18"/>
  <c r="AG73" i="18"/>
  <c r="U106" i="18"/>
  <c r="L101" i="18"/>
  <c r="L74" i="18"/>
  <c r="L92" i="18"/>
  <c r="L128" i="18"/>
  <c r="L80" i="18"/>
  <c r="L136" i="18"/>
  <c r="L139" i="18"/>
  <c r="AB85" i="18"/>
  <c r="AB67" i="18"/>
  <c r="AB135" i="18"/>
  <c r="AB139" i="18"/>
  <c r="AB97" i="18"/>
  <c r="AB96" i="18"/>
  <c r="L109" i="18"/>
  <c r="L69" i="18"/>
  <c r="AB112" i="18"/>
  <c r="AG139" i="18"/>
  <c r="AG83" i="18"/>
  <c r="AG126" i="18"/>
  <c r="AG121" i="18"/>
  <c r="AG111" i="18"/>
  <c r="AG125" i="18"/>
  <c r="AG71" i="18"/>
  <c r="AG79" i="18"/>
  <c r="AG75" i="18"/>
  <c r="AG82" i="18"/>
  <c r="AG101" i="18"/>
  <c r="AG155" i="18"/>
  <c r="AG156" i="18"/>
  <c r="U77" i="18"/>
  <c r="L79" i="18"/>
  <c r="L70" i="18"/>
  <c r="L144" i="18"/>
  <c r="L162" i="18"/>
  <c r="L137" i="18"/>
  <c r="L127" i="18"/>
  <c r="AB108" i="18"/>
  <c r="AB113" i="18"/>
  <c r="AB100" i="18"/>
  <c r="AB88" i="18"/>
  <c r="AB68" i="18"/>
  <c r="AB66" i="18"/>
  <c r="AB157" i="18"/>
  <c r="AB152" i="18"/>
  <c r="AB80" i="18"/>
  <c r="L135" i="18"/>
  <c r="L124" i="18"/>
  <c r="AB161" i="18"/>
  <c r="AG144" i="18"/>
  <c r="AG84" i="18"/>
  <c r="AG81" i="18"/>
  <c r="AG77" i="18"/>
  <c r="AG86" i="18"/>
  <c r="AG87" i="18"/>
  <c r="AG64" i="18"/>
  <c r="AG118" i="18"/>
  <c r="AG107" i="18"/>
  <c r="AG147" i="18"/>
  <c r="AG66" i="18"/>
  <c r="AG103" i="18"/>
  <c r="AG141" i="18"/>
  <c r="U101" i="18"/>
  <c r="L129" i="18"/>
  <c r="L155" i="18"/>
  <c r="L146" i="18"/>
  <c r="L96" i="18"/>
  <c r="L110" i="18"/>
  <c r="L152" i="18"/>
  <c r="AB142" i="18"/>
  <c r="AB95" i="18"/>
  <c r="AB123" i="18"/>
  <c r="AB63" i="18"/>
  <c r="AB156" i="18"/>
  <c r="AB110" i="18"/>
  <c r="AB151" i="18"/>
  <c r="AB155" i="18"/>
  <c r="AB126" i="18"/>
  <c r="L145" i="18"/>
  <c r="L97" i="18"/>
  <c r="L60" i="18"/>
  <c r="AG120" i="18"/>
  <c r="AG93" i="18"/>
  <c r="AG162" i="18"/>
  <c r="AG102" i="18"/>
  <c r="AG80" i="18"/>
  <c r="AG106" i="18"/>
  <c r="AG134" i="18"/>
  <c r="AG123" i="18"/>
  <c r="AG158" i="18"/>
  <c r="AG65" i="18"/>
  <c r="AG114" i="18"/>
  <c r="AG104" i="18"/>
  <c r="AG92" i="18"/>
  <c r="U66" i="18"/>
  <c r="L73" i="18"/>
  <c r="L114" i="18"/>
  <c r="L95" i="18"/>
  <c r="L151" i="18"/>
  <c r="L75" i="18"/>
  <c r="L158" i="18"/>
  <c r="AB119" i="18"/>
  <c r="L125" i="18"/>
  <c r="AB73" i="18"/>
  <c r="AB148" i="18"/>
  <c r="AB89" i="18"/>
  <c r="AB132" i="18"/>
  <c r="AB159" i="18"/>
  <c r="AB102" i="18"/>
  <c r="AB150" i="18"/>
  <c r="L89" i="18"/>
  <c r="L150" i="18"/>
  <c r="L126" i="18"/>
  <c r="AB147" i="18"/>
  <c r="AB78" i="18"/>
  <c r="AB145" i="18"/>
  <c r="AB127" i="18"/>
  <c r="AB118" i="18"/>
  <c r="AB154" i="18"/>
  <c r="AB81" i="18"/>
  <c r="AB122" i="18"/>
  <c r="AB92" i="18"/>
  <c r="AB64" i="18"/>
  <c r="AB136" i="18"/>
  <c r="AB134" i="18"/>
  <c r="AB162" i="18"/>
  <c r="AB116" i="18"/>
  <c r="AB114" i="18"/>
  <c r="AB138" i="18"/>
  <c r="AB91" i="18"/>
  <c r="AB69" i="18"/>
  <c r="AB131" i="18"/>
  <c r="AB107" i="18"/>
  <c r="AB158" i="18"/>
  <c r="AG69" i="18"/>
  <c r="AG67" i="18"/>
  <c r="AG127" i="18"/>
  <c r="AG133" i="18"/>
  <c r="AG116" i="18"/>
  <c r="AG161" i="18"/>
  <c r="AG122" i="18"/>
  <c r="AG90" i="18"/>
  <c r="AG157" i="18"/>
  <c r="AG160" i="18"/>
  <c r="AG146" i="18"/>
  <c r="U152" i="18"/>
  <c r="U156" i="18"/>
  <c r="L148" i="18"/>
  <c r="L161" i="18"/>
  <c r="L154" i="18"/>
  <c r="L160" i="18"/>
  <c r="L105" i="18"/>
  <c r="L113" i="18"/>
  <c r="L66" i="18"/>
  <c r="AB149" i="18"/>
  <c r="AB71" i="18"/>
  <c r="AB128" i="18"/>
  <c r="AB76" i="18"/>
  <c r="AB125" i="18"/>
  <c r="AB65" i="18"/>
  <c r="AB94" i="18"/>
  <c r="AB133" i="18"/>
  <c r="AB60" i="18"/>
  <c r="L134" i="18"/>
  <c r="AB143" i="18"/>
  <c r="R78" i="18"/>
  <c r="R148" i="18"/>
  <c r="R92" i="18"/>
  <c r="R162" i="18"/>
  <c r="R108" i="18"/>
  <c r="R160" i="18"/>
  <c r="R71" i="18"/>
  <c r="R145" i="18"/>
  <c r="R123" i="18"/>
  <c r="R161" i="18"/>
  <c r="R91" i="18"/>
  <c r="K80" i="18"/>
  <c r="K71" i="18"/>
  <c r="K66" i="18"/>
  <c r="K95" i="18"/>
  <c r="U116" i="18"/>
  <c r="K137" i="18"/>
  <c r="K82" i="18"/>
  <c r="K76" i="18"/>
  <c r="U97" i="18"/>
  <c r="K156" i="18"/>
  <c r="U118" i="18"/>
  <c r="K144" i="18"/>
  <c r="K108" i="18"/>
  <c r="K78" i="18"/>
  <c r="L94" i="18"/>
  <c r="L99" i="18"/>
  <c r="L76" i="18"/>
  <c r="L163" i="18"/>
  <c r="L141" i="18"/>
  <c r="L71" i="18"/>
  <c r="L122" i="18"/>
  <c r="AT117" i="18"/>
  <c r="AT101" i="18"/>
  <c r="AT81" i="18"/>
  <c r="AT94" i="18"/>
  <c r="AT106" i="18"/>
  <c r="AT153" i="18"/>
  <c r="L81" i="18"/>
  <c r="L98" i="18"/>
  <c r="AT105" i="18"/>
  <c r="AB82" i="18"/>
  <c r="AT77" i="18"/>
  <c r="AB83" i="18"/>
  <c r="AB86" i="18"/>
  <c r="AB111" i="18"/>
  <c r="AB74" i="18"/>
  <c r="AT120" i="18"/>
  <c r="AB105" i="18"/>
  <c r="AB163" i="18"/>
  <c r="AB160" i="18"/>
  <c r="AB75" i="18"/>
  <c r="AB146" i="18"/>
  <c r="AB153" i="18"/>
  <c r="AB77" i="18"/>
  <c r="L102" i="18"/>
  <c r="L142" i="18"/>
  <c r="AB103" i="18"/>
  <c r="AB109" i="18"/>
  <c r="AT162" i="18"/>
  <c r="AB115" i="18"/>
  <c r="AB84" i="18"/>
  <c r="L87" i="18"/>
  <c r="AB106" i="18"/>
  <c r="L112" i="18"/>
  <c r="L123" i="18"/>
  <c r="L90" i="18"/>
  <c r="AB104" i="18"/>
  <c r="L83" i="18"/>
  <c r="R120" i="18"/>
  <c r="R105" i="18"/>
  <c r="R124" i="18"/>
  <c r="R101" i="18"/>
  <c r="R97" i="18"/>
  <c r="R81" i="18"/>
  <c r="R80" i="18"/>
  <c r="R84" i="18"/>
  <c r="R118" i="18"/>
  <c r="R117" i="18"/>
  <c r="K69" i="18"/>
  <c r="K87" i="18"/>
  <c r="K90" i="18"/>
  <c r="K86" i="18"/>
  <c r="K123" i="18"/>
  <c r="K136" i="18"/>
  <c r="K124" i="18"/>
  <c r="K146" i="18"/>
  <c r="K141" i="18"/>
  <c r="K112" i="18"/>
  <c r="K138" i="18"/>
  <c r="K135" i="18"/>
  <c r="K116" i="18"/>
  <c r="K89" i="18"/>
  <c r="L106" i="18"/>
  <c r="L103" i="18"/>
  <c r="L116" i="18"/>
  <c r="L93" i="18"/>
  <c r="L156" i="18"/>
  <c r="L77" i="18"/>
  <c r="AT84" i="18"/>
  <c r="AT143" i="18"/>
  <c r="AT89" i="18"/>
  <c r="AT83" i="18"/>
  <c r="AT80" i="18"/>
  <c r="L88" i="18"/>
  <c r="AT163" i="18"/>
  <c r="L104" i="18"/>
  <c r="L143" i="18"/>
  <c r="AB129" i="18"/>
  <c r="AB101" i="18"/>
  <c r="L108" i="18"/>
  <c r="AB120" i="18"/>
  <c r="AB117" i="18"/>
  <c r="AB93" i="18"/>
  <c r="AB70" i="18"/>
  <c r="AB87" i="18"/>
  <c r="AB72" i="18"/>
  <c r="AT60" i="18"/>
  <c r="AB90" i="18"/>
  <c r="AT70" i="18"/>
  <c r="L84" i="18"/>
  <c r="AB99" i="18"/>
  <c r="L132" i="18"/>
  <c r="L85" i="18"/>
  <c r="L115" i="18"/>
  <c r="AB140" i="18"/>
  <c r="L159" i="18"/>
  <c r="AT97" i="18"/>
  <c r="AU76" i="18"/>
  <c r="AU133" i="18"/>
  <c r="AU96" i="18"/>
  <c r="AU113" i="18"/>
  <c r="AU159" i="18"/>
  <c r="AU156" i="18"/>
  <c r="AU86" i="18"/>
  <c r="AU112" i="18"/>
  <c r="AU162" i="18"/>
  <c r="AU158" i="18"/>
  <c r="AU64" i="18"/>
  <c r="AU87" i="18"/>
  <c r="AU143" i="18"/>
  <c r="S74" i="18"/>
  <c r="S156" i="18"/>
  <c r="S122" i="18"/>
  <c r="S119" i="18"/>
  <c r="S106" i="18"/>
  <c r="S132" i="18"/>
  <c r="S77" i="18"/>
  <c r="S109" i="18"/>
  <c r="S78" i="18"/>
  <c r="S97" i="18"/>
  <c r="S105" i="18"/>
  <c r="S130" i="18"/>
  <c r="X77" i="18"/>
  <c r="X99" i="18"/>
  <c r="X127" i="18"/>
  <c r="X163" i="18"/>
  <c r="X136" i="18"/>
  <c r="X152" i="18"/>
  <c r="X142" i="18"/>
  <c r="X125" i="18"/>
  <c r="X156" i="18"/>
  <c r="X141" i="18"/>
  <c r="X97" i="18"/>
  <c r="X159" i="18"/>
  <c r="X67" i="18"/>
  <c r="AM158" i="18"/>
  <c r="AM110" i="18"/>
  <c r="AM64" i="18"/>
  <c r="AM139" i="18"/>
  <c r="AM112" i="18"/>
  <c r="AM86" i="18"/>
  <c r="AM148" i="18"/>
  <c r="AM137" i="18"/>
  <c r="AM109" i="18"/>
  <c r="AM81" i="18"/>
  <c r="AM130" i="18"/>
  <c r="AM127" i="18"/>
  <c r="AM101" i="18"/>
  <c r="U144" i="18"/>
  <c r="U99" i="18"/>
  <c r="U150" i="18"/>
  <c r="U124" i="18"/>
  <c r="U120" i="18"/>
  <c r="U155" i="18"/>
  <c r="U159" i="18"/>
  <c r="U123" i="18"/>
  <c r="U82" i="18"/>
  <c r="U121" i="18"/>
  <c r="U134" i="18"/>
  <c r="U102" i="18"/>
  <c r="U153" i="18"/>
  <c r="U105" i="18"/>
  <c r="AU155" i="18"/>
  <c r="AU69" i="18"/>
  <c r="AU111" i="18"/>
  <c r="AU161" i="18"/>
  <c r="AU85" i="18"/>
  <c r="AU104" i="18"/>
  <c r="AU89" i="18"/>
  <c r="AU120" i="18"/>
  <c r="AU126" i="18"/>
  <c r="AU77" i="18"/>
  <c r="AU98" i="18"/>
  <c r="AU138" i="18"/>
  <c r="AU81" i="18"/>
  <c r="S125" i="18"/>
  <c r="S141" i="18"/>
  <c r="S152" i="18"/>
  <c r="S145" i="18"/>
  <c r="S153" i="18"/>
  <c r="S70" i="18"/>
  <c r="S76" i="18"/>
  <c r="S159" i="18"/>
  <c r="S69" i="18"/>
  <c r="S86" i="18"/>
  <c r="S104" i="18"/>
  <c r="S160" i="18"/>
  <c r="S137" i="18"/>
  <c r="X64" i="18"/>
  <c r="X117" i="18"/>
  <c r="X102" i="18"/>
  <c r="X130" i="18"/>
  <c r="X85" i="18"/>
  <c r="X131" i="18"/>
  <c r="X83" i="18"/>
  <c r="X100" i="18"/>
  <c r="X149" i="18"/>
  <c r="X124" i="18"/>
  <c r="X115" i="18"/>
  <c r="X128" i="18"/>
  <c r="X123" i="18"/>
  <c r="AM120" i="18"/>
  <c r="AM115" i="18"/>
  <c r="AM151" i="18"/>
  <c r="AM133" i="18"/>
  <c r="AM87" i="18"/>
  <c r="AM140" i="18"/>
  <c r="AM132" i="18"/>
  <c r="AM147" i="18"/>
  <c r="AM138" i="18"/>
  <c r="AM80" i="18"/>
  <c r="AM82" i="18"/>
  <c r="AM135" i="18"/>
  <c r="AM60" i="18"/>
  <c r="U89" i="18"/>
  <c r="U98" i="18"/>
  <c r="U138" i="18"/>
  <c r="U146" i="18"/>
  <c r="U117" i="18"/>
  <c r="U103" i="18"/>
  <c r="U141" i="18"/>
  <c r="U122" i="18"/>
  <c r="AU132" i="18"/>
  <c r="AU65" i="18"/>
  <c r="AU78" i="18"/>
  <c r="AU100" i="18"/>
  <c r="AU80" i="18"/>
  <c r="AU135" i="18"/>
  <c r="AU108" i="18"/>
  <c r="AU136" i="18"/>
  <c r="AU97" i="18"/>
  <c r="AU101" i="18"/>
  <c r="AU110" i="18"/>
  <c r="AU93" i="18"/>
  <c r="AU60" i="18"/>
  <c r="S154" i="18"/>
  <c r="S81" i="18"/>
  <c r="S140" i="18"/>
  <c r="S158" i="18"/>
  <c r="S112" i="18"/>
  <c r="S73" i="18"/>
  <c r="S162" i="18"/>
  <c r="S147" i="18"/>
  <c r="S133" i="18"/>
  <c r="S118" i="18"/>
  <c r="S98" i="18"/>
  <c r="S79" i="18"/>
  <c r="S163" i="18"/>
  <c r="X93" i="18"/>
  <c r="X73" i="18"/>
  <c r="X147" i="18"/>
  <c r="X74" i="18"/>
  <c r="X122" i="18"/>
  <c r="X91" i="18"/>
  <c r="X82" i="18"/>
  <c r="X150" i="18"/>
  <c r="X153" i="18"/>
  <c r="X81" i="18"/>
  <c r="X92" i="18"/>
  <c r="X121" i="18"/>
  <c r="X116" i="18"/>
  <c r="AM105" i="18"/>
  <c r="AM67" i="18"/>
  <c r="AM124" i="18"/>
  <c r="AM102" i="18"/>
  <c r="AM79" i="18"/>
  <c r="AM103" i="18"/>
  <c r="AM75" i="18"/>
  <c r="AM70" i="18"/>
  <c r="AM65" i="18"/>
  <c r="AM155" i="18"/>
  <c r="AM121" i="18"/>
  <c r="AM88" i="18"/>
  <c r="U132" i="18"/>
  <c r="U68" i="18"/>
  <c r="U147" i="18"/>
  <c r="U75" i="18"/>
  <c r="U100" i="18"/>
  <c r="U76" i="18"/>
  <c r="U114" i="18"/>
  <c r="U88" i="18"/>
  <c r="AU91" i="18"/>
  <c r="AU68" i="18"/>
  <c r="AU151" i="18"/>
  <c r="AU94" i="18"/>
  <c r="AU160" i="18"/>
  <c r="AU123" i="18"/>
  <c r="AU145" i="18"/>
  <c r="AU147" i="18"/>
  <c r="AU83" i="18"/>
  <c r="AU141" i="18"/>
  <c r="AU102" i="18"/>
  <c r="AU131" i="18"/>
  <c r="S93" i="18"/>
  <c r="S114" i="18"/>
  <c r="S126" i="18"/>
  <c r="S161" i="18"/>
  <c r="S66" i="18"/>
  <c r="S157" i="18"/>
  <c r="S149" i="18"/>
  <c r="S94" i="18"/>
  <c r="S134" i="18"/>
  <c r="S123" i="18"/>
  <c r="S129" i="18"/>
  <c r="S120" i="18"/>
  <c r="S108" i="18"/>
  <c r="X70" i="18"/>
  <c r="X157" i="18"/>
  <c r="X126" i="18"/>
  <c r="X118" i="18"/>
  <c r="X137" i="18"/>
  <c r="X76" i="18"/>
  <c r="X162" i="18"/>
  <c r="X113" i="18"/>
  <c r="X139" i="18"/>
  <c r="X161" i="18"/>
  <c r="X86" i="18"/>
  <c r="X138" i="18"/>
  <c r="X60" i="18"/>
  <c r="AM116" i="18"/>
  <c r="AM66" i="18"/>
  <c r="AM96" i="18"/>
  <c r="AM114" i="18"/>
  <c r="AM76" i="18"/>
  <c r="AM74" i="18"/>
  <c r="AM111" i="18"/>
  <c r="AM131" i="18"/>
  <c r="AM89" i="18"/>
  <c r="AM94" i="18"/>
  <c r="AM136" i="18"/>
  <c r="AM91" i="18"/>
  <c r="U73" i="18"/>
  <c r="U71" i="18"/>
  <c r="U64" i="18"/>
  <c r="U107" i="18"/>
  <c r="U148" i="18"/>
  <c r="U113" i="18"/>
  <c r="U133" i="18"/>
  <c r="U91" i="18"/>
  <c r="U67" i="18"/>
  <c r="U80" i="18"/>
  <c r="U163" i="18"/>
  <c r="AU121" i="18"/>
  <c r="AU157" i="18"/>
  <c r="AU92" i="18"/>
  <c r="AU130" i="18"/>
  <c r="AU154" i="18"/>
  <c r="AU107" i="18"/>
  <c r="AU122" i="18"/>
  <c r="AU116" i="18"/>
  <c r="AU109" i="18"/>
  <c r="AU103" i="18"/>
  <c r="AU140" i="18"/>
  <c r="AU66" i="18"/>
  <c r="S113" i="18"/>
  <c r="S67" i="18"/>
  <c r="S75" i="18"/>
  <c r="S102" i="18"/>
  <c r="S101" i="18"/>
  <c r="S146" i="18"/>
  <c r="S84" i="18"/>
  <c r="S99" i="18"/>
  <c r="S87" i="18"/>
  <c r="S135" i="18"/>
  <c r="S139" i="18"/>
  <c r="S65" i="18"/>
  <c r="S142" i="18"/>
  <c r="X155" i="18"/>
  <c r="X158" i="18"/>
  <c r="X80" i="18"/>
  <c r="X135" i="18"/>
  <c r="X96" i="18"/>
  <c r="X111" i="18"/>
  <c r="X69" i="18"/>
  <c r="X160" i="18"/>
  <c r="X114" i="18"/>
  <c r="X84" i="18"/>
  <c r="X140" i="18"/>
  <c r="X68" i="18"/>
  <c r="AM63" i="18"/>
  <c r="AM72" i="18"/>
  <c r="AM163" i="18"/>
  <c r="AM150" i="18"/>
  <c r="AM106" i="18"/>
  <c r="AM156" i="18"/>
  <c r="AM134" i="18"/>
  <c r="AM98" i="18"/>
  <c r="AM145" i="18"/>
  <c r="AM160" i="18"/>
  <c r="AM154" i="18"/>
  <c r="AM69" i="18"/>
  <c r="AM113" i="18"/>
  <c r="U111" i="18"/>
  <c r="U142" i="18"/>
  <c r="U130" i="18"/>
  <c r="U145" i="18"/>
  <c r="U157" i="18"/>
  <c r="U110" i="18"/>
  <c r="U143" i="18"/>
  <c r="U86" i="18"/>
  <c r="U72" i="18"/>
  <c r="U96" i="18"/>
  <c r="U92" i="18"/>
  <c r="U79" i="18"/>
  <c r="AU63" i="18"/>
  <c r="AU128" i="18"/>
  <c r="AU114" i="18"/>
  <c r="AU73" i="18"/>
  <c r="AU144" i="18"/>
  <c r="AU125" i="18"/>
  <c r="AU149" i="18"/>
  <c r="AU127" i="18"/>
  <c r="AU153" i="18"/>
  <c r="AU105" i="18"/>
  <c r="AU119" i="18"/>
  <c r="AU79" i="18"/>
  <c r="AU124" i="18"/>
  <c r="S138" i="18"/>
  <c r="S111" i="18"/>
  <c r="S64" i="18"/>
  <c r="S151" i="18"/>
  <c r="S148" i="18"/>
  <c r="S136" i="18"/>
  <c r="S68" i="18"/>
  <c r="S155" i="18"/>
  <c r="S96" i="18"/>
  <c r="S128" i="18"/>
  <c r="S92" i="18"/>
  <c r="S116" i="18"/>
  <c r="S60" i="18"/>
  <c r="X105" i="18"/>
  <c r="X95" i="18"/>
  <c r="X129" i="18"/>
  <c r="X66" i="18"/>
  <c r="X151" i="18"/>
  <c r="X71" i="18"/>
  <c r="X112" i="18"/>
  <c r="X106" i="18"/>
  <c r="X90" i="18"/>
  <c r="X133" i="18"/>
  <c r="X119" i="18"/>
  <c r="X109" i="18"/>
  <c r="AM152" i="18"/>
  <c r="AM119" i="18"/>
  <c r="AM122" i="18"/>
  <c r="AM78" i="18"/>
  <c r="AM95" i="18"/>
  <c r="AM104" i="18"/>
  <c r="AM100" i="18"/>
  <c r="AM83" i="18"/>
  <c r="AM85" i="18"/>
  <c r="AM90" i="18"/>
  <c r="AM99" i="18"/>
  <c r="AM141" i="18"/>
  <c r="AM92" i="18"/>
  <c r="U125" i="18"/>
  <c r="U154" i="18"/>
  <c r="U127" i="18"/>
  <c r="U136" i="18"/>
  <c r="U158" i="18"/>
  <c r="U161" i="18"/>
  <c r="U70" i="18"/>
  <c r="U65" i="18"/>
  <c r="U109" i="18"/>
  <c r="U128" i="18"/>
  <c r="U115" i="18"/>
  <c r="U78" i="18"/>
  <c r="AU106" i="18"/>
  <c r="AU152" i="18"/>
  <c r="AU88" i="18"/>
  <c r="AU134" i="18"/>
  <c r="AU90" i="18"/>
  <c r="AU150" i="18"/>
  <c r="AU82" i="18"/>
  <c r="AU142" i="18"/>
  <c r="AU137" i="18"/>
  <c r="AU99" i="18"/>
  <c r="AU146" i="18"/>
  <c r="AU74" i="18"/>
  <c r="S80" i="18"/>
  <c r="S144" i="18"/>
  <c r="S131" i="18"/>
  <c r="S124" i="18"/>
  <c r="S127" i="18"/>
  <c r="S72" i="18"/>
  <c r="S103" i="18"/>
  <c r="S91" i="18"/>
  <c r="S150" i="18"/>
  <c r="S100" i="18"/>
  <c r="S82" i="18"/>
  <c r="X63" i="18"/>
  <c r="X110" i="18"/>
  <c r="X101" i="18"/>
  <c r="X75" i="18"/>
  <c r="X78" i="18"/>
  <c r="X72" i="18"/>
  <c r="X120" i="18"/>
  <c r="X104" i="18"/>
  <c r="X98" i="18"/>
  <c r="X146" i="18"/>
  <c r="X143" i="18"/>
  <c r="X144" i="18"/>
  <c r="AM107" i="18"/>
  <c r="AM118" i="18"/>
  <c r="AM71" i="18"/>
  <c r="AM129" i="18"/>
  <c r="AM73" i="18"/>
  <c r="AM84" i="18"/>
  <c r="AM68" i="18"/>
  <c r="AM144" i="18"/>
  <c r="AM128" i="18"/>
  <c r="AM108" i="18"/>
  <c r="AM97" i="18"/>
  <c r="AM153" i="18"/>
  <c r="U129" i="18"/>
  <c r="U108" i="18"/>
  <c r="U149" i="18"/>
  <c r="U131" i="18"/>
  <c r="U81" i="18"/>
  <c r="U139" i="18"/>
  <c r="U74" i="18"/>
  <c r="U84" i="18"/>
  <c r="U162" i="18"/>
  <c r="U112" i="18"/>
  <c r="U93" i="18"/>
  <c r="U69" i="18"/>
  <c r="U137" i="18"/>
  <c r="U83" i="18"/>
  <c r="W93" i="18"/>
  <c r="W74" i="18"/>
  <c r="W64" i="18"/>
  <c r="W84" i="18"/>
  <c r="W66" i="18"/>
  <c r="AL140" i="18"/>
  <c r="AL113" i="18"/>
  <c r="AL125" i="18"/>
  <c r="AL66" i="18"/>
  <c r="AL84" i="18"/>
  <c r="AL81" i="18"/>
  <c r="AL163" i="18"/>
  <c r="AL147" i="18"/>
  <c r="AL71" i="18"/>
  <c r="AL156" i="18"/>
  <c r="AL161" i="18"/>
  <c r="AL103" i="18"/>
  <c r="AL60" i="18"/>
  <c r="AL68" i="18"/>
  <c r="AL160" i="18"/>
  <c r="AL74" i="18"/>
  <c r="AL96" i="18"/>
  <c r="AL141" i="18"/>
  <c r="AL159" i="18"/>
  <c r="AL153" i="18"/>
  <c r="AL131" i="18"/>
  <c r="AL138" i="18"/>
  <c r="AL134" i="18"/>
  <c r="AL92" i="18"/>
  <c r="AL91" i="18"/>
  <c r="AL151" i="18"/>
  <c r="AL76" i="18"/>
  <c r="AL111" i="18"/>
  <c r="AL126" i="18"/>
  <c r="AL128" i="18"/>
  <c r="AL114" i="18"/>
  <c r="AL157" i="18"/>
  <c r="AL93" i="18"/>
  <c r="AL148" i="18"/>
  <c r="AL69" i="18"/>
  <c r="AL105" i="18"/>
  <c r="AL158" i="18"/>
  <c r="AL82" i="18"/>
  <c r="AL129" i="18"/>
  <c r="AL87" i="18"/>
  <c r="AL137" i="18"/>
  <c r="AL67" i="18"/>
  <c r="AL102" i="18"/>
  <c r="AL162" i="18"/>
  <c r="AL115" i="18"/>
  <c r="AL75" i="18"/>
  <c r="AL78" i="18"/>
  <c r="AL120" i="18"/>
  <c r="AL145" i="18"/>
  <c r="AL86" i="18"/>
  <c r="AL108" i="18"/>
  <c r="AL150" i="18"/>
  <c r="AL123" i="18"/>
  <c r="AL136" i="18"/>
  <c r="AL99" i="18"/>
  <c r="AL143" i="18"/>
  <c r="AL149" i="18"/>
  <c r="AL116" i="18"/>
  <c r="AL112" i="18"/>
  <c r="AL106" i="18"/>
  <c r="AL152" i="18"/>
  <c r="AL139" i="18"/>
  <c r="AL98" i="18"/>
  <c r="AL117" i="18"/>
  <c r="P147" i="18"/>
  <c r="P152" i="18"/>
  <c r="P82" i="18"/>
  <c r="P144" i="18"/>
  <c r="P155" i="18"/>
  <c r="P116" i="18"/>
  <c r="P134" i="18"/>
  <c r="P64" i="18"/>
  <c r="P72" i="18"/>
  <c r="P143" i="18"/>
  <c r="P154" i="18"/>
  <c r="P70" i="18"/>
  <c r="P111" i="18"/>
  <c r="P162" i="18"/>
  <c r="P109" i="18"/>
  <c r="P120" i="18"/>
  <c r="P119" i="18"/>
  <c r="P90" i="18"/>
  <c r="P121" i="18"/>
  <c r="P138" i="18"/>
  <c r="P137" i="18"/>
  <c r="P126" i="18"/>
  <c r="P127" i="18"/>
  <c r="P92" i="18"/>
  <c r="P91" i="18"/>
  <c r="P100" i="18"/>
  <c r="P88" i="18"/>
  <c r="P118" i="18"/>
  <c r="P140" i="18"/>
  <c r="P97" i="18"/>
  <c r="P115" i="18"/>
  <c r="P123" i="18"/>
  <c r="P102" i="18"/>
  <c r="P86" i="18"/>
  <c r="P131" i="18"/>
  <c r="P113" i="18"/>
  <c r="P145" i="18"/>
  <c r="P110" i="18"/>
  <c r="P63" i="18"/>
  <c r="P76" i="18"/>
  <c r="P129" i="18"/>
  <c r="P159" i="18"/>
  <c r="P104" i="18"/>
  <c r="P78" i="18"/>
  <c r="P128" i="18"/>
  <c r="P135" i="18"/>
  <c r="P83" i="18"/>
  <c r="P85" i="18"/>
  <c r="P150" i="18"/>
  <c r="P108" i="18"/>
  <c r="P105" i="18"/>
  <c r="P99" i="18"/>
  <c r="P132" i="18"/>
  <c r="P80" i="18"/>
  <c r="P157" i="18"/>
  <c r="P68" i="18"/>
  <c r="P103" i="18"/>
  <c r="P98" i="18"/>
  <c r="P60" i="18"/>
  <c r="P96" i="18"/>
  <c r="P94" i="18"/>
  <c r="P148" i="18"/>
  <c r="P139" i="18"/>
  <c r="P93" i="18"/>
  <c r="P146" i="18"/>
  <c r="P151" i="18"/>
  <c r="P95" i="18"/>
  <c r="P161" i="18"/>
  <c r="P114" i="18"/>
  <c r="P122" i="18"/>
  <c r="P133" i="18"/>
  <c r="P117" i="18"/>
  <c r="P87" i="18"/>
  <c r="P81" i="18"/>
  <c r="P156" i="18"/>
  <c r="P77" i="18"/>
  <c r="P124" i="18"/>
  <c r="AJ60" i="18"/>
  <c r="AJ66" i="18"/>
  <c r="AJ99" i="18"/>
  <c r="AJ102" i="18"/>
  <c r="AJ138" i="18"/>
  <c r="AJ68" i="18"/>
  <c r="AJ83" i="18"/>
  <c r="AJ119" i="18"/>
  <c r="AJ163" i="18"/>
  <c r="AD132" i="18"/>
  <c r="AD103" i="18"/>
  <c r="AD99" i="18"/>
  <c r="AD141" i="18"/>
  <c r="AD135" i="18"/>
  <c r="AD157" i="18"/>
  <c r="AD73" i="18"/>
  <c r="AD118" i="18"/>
  <c r="AD95" i="18"/>
  <c r="AD121" i="18"/>
  <c r="AD129" i="18"/>
  <c r="AD93" i="18"/>
  <c r="AD106" i="18"/>
  <c r="AD126" i="18"/>
  <c r="AD78" i="18"/>
  <c r="AD161" i="18"/>
  <c r="AD105" i="18"/>
  <c r="AD97" i="18"/>
  <c r="AD131" i="18"/>
  <c r="AD77" i="18"/>
  <c r="AD90" i="18"/>
  <c r="AD158" i="18"/>
  <c r="AD64" i="18"/>
  <c r="Q49" i="18" s="1"/>
  <c r="AD150" i="18"/>
  <c r="AD159" i="18"/>
  <c r="AD140" i="18"/>
  <c r="AD124" i="18"/>
  <c r="AD89" i="18"/>
  <c r="AD123" i="18"/>
  <c r="AD116" i="18"/>
  <c r="AD114" i="18"/>
  <c r="AD160" i="18"/>
  <c r="AD143" i="18"/>
  <c r="AD109" i="18"/>
  <c r="AD137" i="18"/>
  <c r="AD154" i="18"/>
  <c r="AD146" i="18"/>
  <c r="AD88" i="18"/>
  <c r="AD69" i="18"/>
  <c r="AD85" i="18"/>
  <c r="AD80" i="18"/>
  <c r="AD130" i="18"/>
  <c r="AD148" i="18"/>
  <c r="AD107" i="18"/>
  <c r="AD119" i="18"/>
  <c r="AD122" i="18"/>
  <c r="AD142" i="18"/>
  <c r="AD112" i="18"/>
  <c r="AD108" i="18"/>
  <c r="AD125" i="18"/>
  <c r="AD147" i="18"/>
  <c r="AD63" i="18"/>
  <c r="P50" i="18" s="1"/>
  <c r="AD67" i="18"/>
  <c r="AD128" i="18"/>
  <c r="AD76" i="18"/>
  <c r="AD70" i="18"/>
  <c r="AD75" i="18"/>
  <c r="AD100" i="18"/>
  <c r="AD149" i="18"/>
  <c r="AD144" i="18"/>
  <c r="AD151" i="18"/>
  <c r="AD66" i="18"/>
  <c r="AD117" i="18"/>
  <c r="AD115" i="18"/>
  <c r="AD133" i="18"/>
  <c r="AD65" i="18"/>
  <c r="AD138" i="18"/>
  <c r="AD152" i="18"/>
  <c r="AL155" i="18"/>
  <c r="AL135" i="18"/>
  <c r="AL94" i="18"/>
  <c r="AL110" i="18"/>
  <c r="AL122" i="18"/>
  <c r="P89" i="18"/>
  <c r="P79" i="18"/>
  <c r="P158" i="18"/>
  <c r="P73" i="18"/>
  <c r="AW158" i="18"/>
  <c r="AW105" i="18"/>
  <c r="AW81" i="18"/>
  <c r="AW137" i="18"/>
  <c r="AW79" i="18"/>
  <c r="AW150" i="18"/>
  <c r="AW108" i="18"/>
  <c r="AW67" i="18"/>
  <c r="AW134" i="18"/>
  <c r="J60" i="18"/>
  <c r="J104" i="18"/>
  <c r="J147" i="18"/>
  <c r="J94" i="18"/>
  <c r="J110" i="18"/>
  <c r="J115" i="18"/>
  <c r="J64" i="18"/>
  <c r="Z89" i="18"/>
  <c r="Z148" i="18"/>
  <c r="Z70" i="18"/>
  <c r="Z117" i="18"/>
  <c r="Z91" i="18"/>
  <c r="Z141" i="18"/>
  <c r="Z96" i="18"/>
  <c r="Z125" i="18"/>
  <c r="Z111" i="18"/>
  <c r="Z118" i="18"/>
  <c r="Z92" i="18"/>
  <c r="Z132" i="18"/>
  <c r="Z109" i="18"/>
  <c r="Z78" i="18"/>
  <c r="Z82" i="18"/>
  <c r="Z160" i="18"/>
  <c r="Z83" i="18"/>
  <c r="Z159" i="18"/>
  <c r="Z128" i="18"/>
  <c r="Z88" i="18"/>
  <c r="Z106" i="18"/>
  <c r="Z139" i="18"/>
  <c r="Z81" i="18"/>
  <c r="Z157" i="18"/>
  <c r="Z112" i="18"/>
  <c r="Z120" i="18"/>
  <c r="Z134" i="18"/>
  <c r="Z135" i="18"/>
  <c r="Z66" i="18"/>
  <c r="Z138" i="18"/>
  <c r="Z122" i="18"/>
  <c r="Z67" i="18"/>
  <c r="Z121" i="18"/>
  <c r="Z97" i="18"/>
  <c r="Z85" i="18"/>
  <c r="Z131" i="18"/>
  <c r="Z114" i="18"/>
  <c r="Z123" i="18"/>
  <c r="Z156" i="18"/>
  <c r="Z155" i="18"/>
  <c r="Z87" i="18"/>
  <c r="Z64" i="18"/>
  <c r="Z75" i="18"/>
  <c r="Z86" i="18"/>
  <c r="Z151" i="18"/>
  <c r="Z143" i="18"/>
  <c r="Z153" i="18"/>
  <c r="Z93" i="18"/>
  <c r="Z127" i="18"/>
  <c r="Z79" i="18"/>
  <c r="Z113" i="18"/>
  <c r="Z63" i="18"/>
  <c r="AH81" i="18"/>
  <c r="AH158" i="18"/>
  <c r="AH71" i="18"/>
  <c r="AH160" i="18"/>
  <c r="AH115" i="18"/>
  <c r="AH128" i="18"/>
  <c r="AH138" i="18"/>
  <c r="AH89" i="18"/>
  <c r="AH145" i="18"/>
  <c r="AH97" i="18"/>
  <c r="AH136" i="18"/>
  <c r="AH84" i="18"/>
  <c r="AH105" i="18"/>
  <c r="AH104" i="18"/>
  <c r="AH99" i="18"/>
  <c r="AH117" i="18"/>
  <c r="AH101" i="18"/>
  <c r="AH72" i="18"/>
  <c r="AH106" i="18"/>
  <c r="AH134" i="18"/>
  <c r="AH82" i="18"/>
  <c r="AH64" i="18"/>
  <c r="AH100" i="18"/>
  <c r="AH83" i="18"/>
  <c r="AH124" i="18"/>
  <c r="AH73" i="18"/>
  <c r="AH121" i="18"/>
  <c r="AH95" i="18"/>
  <c r="AH157" i="18"/>
  <c r="AH161" i="18"/>
  <c r="AH75" i="18"/>
  <c r="AH120" i="18"/>
  <c r="AH66" i="18"/>
  <c r="AH91" i="18"/>
  <c r="AH78" i="18"/>
  <c r="AH113" i="18"/>
  <c r="AH125" i="18"/>
  <c r="AH110" i="18"/>
  <c r="AH63" i="18"/>
  <c r="AH65" i="18"/>
  <c r="AH92" i="18"/>
  <c r="AH131" i="18"/>
  <c r="AH162" i="18"/>
  <c r="AH114" i="18"/>
  <c r="AH93" i="18"/>
  <c r="AH90" i="18"/>
  <c r="AH69" i="18"/>
  <c r="AH88" i="18"/>
  <c r="AH153" i="18"/>
  <c r="AH152" i="18"/>
  <c r="AH133" i="18"/>
  <c r="AH60" i="18"/>
  <c r="AH149" i="18"/>
  <c r="AH130" i="18"/>
  <c r="AH140" i="18"/>
  <c r="AH126" i="18"/>
  <c r="AH143" i="18"/>
  <c r="AH94" i="18"/>
  <c r="AH156" i="18"/>
  <c r="AH108" i="18"/>
  <c r="AH155" i="18"/>
  <c r="AH74" i="18"/>
  <c r="AH87" i="18"/>
  <c r="AH147" i="18"/>
  <c r="AF155" i="18"/>
  <c r="AF78" i="18"/>
  <c r="AF99" i="18"/>
  <c r="AF72" i="18"/>
  <c r="AF157" i="18"/>
  <c r="AF71" i="18"/>
  <c r="AF148" i="18"/>
  <c r="AF68" i="18"/>
  <c r="AF70" i="18"/>
  <c r="AF153" i="18"/>
  <c r="AF144" i="18"/>
  <c r="AF149" i="18"/>
  <c r="AF141" i="18"/>
  <c r="AF121" i="18"/>
  <c r="AF127" i="18"/>
  <c r="AF97" i="18"/>
  <c r="AF106" i="18"/>
  <c r="AF151" i="18"/>
  <c r="AF111" i="18"/>
  <c r="AF131" i="18"/>
  <c r="AF152" i="18"/>
  <c r="AF67" i="18"/>
  <c r="AF129" i="18"/>
  <c r="AF103" i="18"/>
  <c r="AF145" i="18"/>
  <c r="AF137" i="18"/>
  <c r="AF101" i="18"/>
  <c r="AF117" i="18"/>
  <c r="AF92" i="18"/>
  <c r="AF108" i="18"/>
  <c r="AF100" i="18"/>
  <c r="AF139" i="18"/>
  <c r="AF133" i="18"/>
  <c r="AF107" i="18"/>
  <c r="AF96" i="18"/>
  <c r="AF119" i="18"/>
  <c r="AF69" i="18"/>
  <c r="AF73" i="18"/>
  <c r="AF87" i="18"/>
  <c r="AF94" i="18"/>
  <c r="Z154" i="18"/>
  <c r="Z84" i="18"/>
  <c r="Z77" i="18"/>
  <c r="Z146" i="18"/>
  <c r="Z142" i="18"/>
  <c r="Z65" i="18"/>
  <c r="AD79" i="18"/>
  <c r="AD127" i="18"/>
  <c r="AD102" i="18"/>
  <c r="AD111" i="18"/>
  <c r="AD68" i="18"/>
  <c r="AL109" i="18"/>
  <c r="AL133" i="18"/>
  <c r="AL101" i="18"/>
  <c r="AL80" i="18"/>
  <c r="AL132" i="18"/>
  <c r="AH96" i="18"/>
  <c r="AH102" i="18"/>
  <c r="AH70" i="18"/>
  <c r="AH151" i="18"/>
  <c r="P141" i="18"/>
  <c r="AW73" i="18"/>
  <c r="P149" i="18"/>
  <c r="W77" i="18"/>
  <c r="J140" i="18"/>
  <c r="AJ111" i="18"/>
  <c r="AL97" i="18"/>
  <c r="AF64" i="18"/>
  <c r="AF110" i="18"/>
  <c r="AF142" i="18"/>
  <c r="AF143" i="18"/>
  <c r="AF128" i="18"/>
  <c r="AF74" i="18"/>
  <c r="AF134" i="18"/>
  <c r="AF163" i="18"/>
  <c r="AF156" i="18"/>
  <c r="Z73" i="18"/>
  <c r="Z163" i="18"/>
  <c r="Z140" i="18"/>
  <c r="Z105" i="18"/>
  <c r="Z129" i="18"/>
  <c r="Z124" i="18"/>
  <c r="AD120" i="18"/>
  <c r="AD101" i="18"/>
  <c r="AD96" i="18"/>
  <c r="AD155" i="18"/>
  <c r="AD72" i="18"/>
  <c r="AL130" i="18"/>
  <c r="AL107" i="18"/>
  <c r="AL88" i="18"/>
  <c r="AL70" i="18"/>
  <c r="AL118" i="18"/>
  <c r="AH122" i="18"/>
  <c r="AH98" i="18"/>
  <c r="AH76" i="18"/>
  <c r="AH163" i="18"/>
  <c r="AH141" i="18"/>
  <c r="P142" i="18"/>
  <c r="P101" i="18"/>
  <c r="P75" i="18"/>
  <c r="P71" i="18"/>
  <c r="AL95" i="18"/>
  <c r="P67" i="18"/>
  <c r="P69" i="18"/>
  <c r="P112" i="18"/>
  <c r="AF79" i="18"/>
  <c r="AF147" i="18"/>
  <c r="AF159" i="18"/>
  <c r="AF125" i="18"/>
  <c r="AF154" i="18"/>
  <c r="AF83" i="18"/>
  <c r="AF158" i="18"/>
  <c r="AF66" i="18"/>
  <c r="AF60" i="18"/>
  <c r="Z162" i="18"/>
  <c r="Z104" i="18"/>
  <c r="Z95" i="18"/>
  <c r="Z161" i="18"/>
  <c r="Z136" i="18"/>
  <c r="Z72" i="18"/>
  <c r="AD153" i="18"/>
  <c r="AD82" i="18"/>
  <c r="AD156" i="18"/>
  <c r="AD83" i="18"/>
  <c r="AD145" i="18"/>
  <c r="AL104" i="18"/>
  <c r="AL77" i="18"/>
  <c r="AL83" i="18"/>
  <c r="AL144" i="18"/>
  <c r="AL79" i="18"/>
  <c r="AH119" i="18"/>
  <c r="AH109" i="18"/>
  <c r="AH79" i="18"/>
  <c r="AH139" i="18"/>
  <c r="AH111" i="18"/>
  <c r="P66" i="18"/>
  <c r="P130" i="18"/>
  <c r="P106" i="18"/>
  <c r="P153" i="18"/>
  <c r="AL89" i="18"/>
  <c r="AL119" i="18"/>
  <c r="P74" i="18"/>
  <c r="AF122" i="18"/>
  <c r="AF102" i="18"/>
  <c r="AF132" i="18"/>
  <c r="AF113" i="18"/>
  <c r="AF115" i="18"/>
  <c r="AF90" i="18"/>
  <c r="AF123" i="18"/>
  <c r="AF80" i="18"/>
  <c r="Z115" i="18"/>
  <c r="Z126" i="18"/>
  <c r="Z101" i="18"/>
  <c r="Z98" i="18"/>
  <c r="Z108" i="18"/>
  <c r="Z130" i="18"/>
  <c r="Z80" i="18"/>
  <c r="AD162" i="18"/>
  <c r="AD74" i="18"/>
  <c r="AD81" i="18"/>
  <c r="AD84" i="18"/>
  <c r="AD163" i="18"/>
  <c r="AL90" i="18"/>
  <c r="AL142" i="18"/>
  <c r="AL85" i="18"/>
  <c r="AL72" i="18"/>
  <c r="AH142" i="18"/>
  <c r="AH159" i="18"/>
  <c r="AH148" i="18"/>
  <c r="AH132" i="18"/>
  <c r="AH80" i="18"/>
  <c r="P163" i="18"/>
  <c r="P107" i="18"/>
  <c r="P65" i="18"/>
  <c r="J86" i="18"/>
  <c r="AD139" i="18"/>
  <c r="AD71" i="18"/>
  <c r="AD92" i="18"/>
  <c r="AD134" i="18"/>
  <c r="AD60" i="18"/>
  <c r="AL121" i="18"/>
  <c r="AL146" i="18"/>
  <c r="AL154" i="18"/>
  <c r="AL65" i="18"/>
  <c r="AH86" i="18"/>
  <c r="AH77" i="18"/>
  <c r="AH67" i="18"/>
  <c r="AH144" i="18"/>
  <c r="AH146" i="18"/>
  <c r="P125" i="18"/>
  <c r="P136" i="18"/>
  <c r="W111" i="18"/>
  <c r="AT136" i="18"/>
  <c r="AT129" i="18"/>
  <c r="AT126" i="18"/>
  <c r="AT148" i="18"/>
  <c r="AT125" i="18"/>
  <c r="AT110" i="18"/>
  <c r="AT68" i="18"/>
  <c r="AT123" i="18"/>
  <c r="AT154" i="18"/>
  <c r="AT113" i="18"/>
  <c r="AT63" i="18"/>
  <c r="AT85" i="18"/>
  <c r="AT156" i="18"/>
  <c r="AT124" i="18"/>
  <c r="AT95" i="18"/>
  <c r="AT86" i="18"/>
  <c r="AT69" i="18"/>
  <c r="AT121" i="18"/>
  <c r="AT147" i="18"/>
  <c r="AT102" i="18"/>
  <c r="AT66" i="18"/>
  <c r="AT65" i="18"/>
  <c r="AT118" i="18"/>
  <c r="AT104" i="18"/>
  <c r="AT93" i="18"/>
  <c r="AT133" i="18"/>
  <c r="AT159" i="18"/>
  <c r="AT130" i="18"/>
  <c r="AT141" i="18"/>
  <c r="AT146" i="18"/>
  <c r="AT138" i="18"/>
  <c r="AT112" i="18"/>
  <c r="AT144" i="18"/>
  <c r="W98" i="18"/>
  <c r="W99" i="18"/>
  <c r="AJ154" i="18"/>
  <c r="AJ104" i="18"/>
  <c r="AJ149" i="18"/>
  <c r="AJ70" i="18"/>
  <c r="AJ71" i="18"/>
  <c r="AJ117" i="18"/>
  <c r="W112" i="18"/>
  <c r="W142" i="18"/>
  <c r="AJ159" i="18"/>
  <c r="AJ113" i="18"/>
  <c r="AJ93" i="18"/>
  <c r="AJ74" i="18"/>
  <c r="AJ91" i="18"/>
  <c r="AJ112" i="18"/>
  <c r="AJ115" i="18"/>
  <c r="W118" i="18"/>
  <c r="AJ162" i="18"/>
  <c r="AJ114" i="18"/>
  <c r="AJ132" i="18"/>
  <c r="AJ75" i="18"/>
  <c r="AJ120" i="18"/>
  <c r="AJ152" i="18"/>
  <c r="AJ76" i="18"/>
  <c r="W95" i="18"/>
  <c r="AJ153" i="18"/>
  <c r="AJ65" i="18"/>
  <c r="AJ107" i="18"/>
  <c r="AJ92" i="18"/>
  <c r="AJ96" i="18"/>
  <c r="W151" i="18"/>
  <c r="AJ151" i="18"/>
  <c r="AJ131" i="18"/>
  <c r="AJ128" i="18"/>
  <c r="AJ110" i="18"/>
  <c r="AJ118" i="18"/>
  <c r="AJ87" i="18"/>
  <c r="AJ103" i="18"/>
  <c r="J96" i="18"/>
  <c r="AJ82" i="18"/>
  <c r="AJ109" i="18"/>
  <c r="T163" i="18"/>
  <c r="AX113" i="18"/>
  <c r="AX122" i="18"/>
  <c r="T107" i="18"/>
  <c r="T136" i="18"/>
  <c r="AX96" i="18"/>
  <c r="T158" i="18"/>
  <c r="AX91" i="18"/>
  <c r="T156" i="18"/>
  <c r="T121" i="18"/>
  <c r="T117" i="18"/>
  <c r="N159" i="18"/>
  <c r="N163" i="18"/>
  <c r="N94" i="18"/>
  <c r="N105" i="18"/>
  <c r="N145" i="18"/>
  <c r="N131" i="18"/>
  <c r="N88" i="18"/>
  <c r="N140" i="18"/>
  <c r="N138" i="18"/>
  <c r="N121" i="18"/>
  <c r="N116" i="18"/>
  <c r="N119" i="18"/>
  <c r="N89" i="18"/>
  <c r="N122" i="18"/>
  <c r="N76" i="18"/>
  <c r="N75" i="18"/>
  <c r="N90" i="18"/>
  <c r="N77" i="18"/>
  <c r="N117" i="18"/>
  <c r="N99" i="18"/>
  <c r="N150" i="18"/>
  <c r="N82" i="18"/>
  <c r="N115" i="18"/>
  <c r="N87" i="18"/>
  <c r="N161" i="18"/>
  <c r="N68" i="18"/>
  <c r="N109" i="18"/>
  <c r="N118" i="18"/>
  <c r="N156" i="18"/>
  <c r="N65" i="18"/>
  <c r="N100" i="18"/>
  <c r="N151" i="18"/>
  <c r="N153" i="18"/>
  <c r="N132" i="18"/>
  <c r="N147" i="18"/>
  <c r="N74" i="18"/>
  <c r="N67" i="18"/>
  <c r="N158" i="18"/>
  <c r="N136" i="18"/>
  <c r="N113" i="18"/>
  <c r="N71" i="18"/>
  <c r="N106" i="18"/>
  <c r="N69" i="18"/>
  <c r="N110" i="18"/>
  <c r="N112" i="18"/>
  <c r="N141" i="18"/>
  <c r="N162" i="18"/>
  <c r="N114" i="18"/>
  <c r="N81" i="18"/>
  <c r="N86" i="18"/>
  <c r="N66" i="18"/>
  <c r="N73" i="18"/>
  <c r="N101" i="18"/>
  <c r="N123" i="18"/>
  <c r="N130" i="18"/>
  <c r="N157" i="18"/>
  <c r="N120" i="18"/>
  <c r="N84" i="18"/>
  <c r="N107" i="18"/>
  <c r="N104" i="18"/>
  <c r="N97" i="18"/>
  <c r="N80" i="18"/>
  <c r="N128" i="18"/>
  <c r="N160" i="18"/>
  <c r="N63" i="18"/>
  <c r="N137" i="18"/>
  <c r="N79" i="18"/>
  <c r="N108" i="18"/>
  <c r="N149" i="18"/>
  <c r="N92" i="18"/>
  <c r="N142" i="18"/>
  <c r="N143" i="18"/>
  <c r="N154" i="18"/>
  <c r="N134" i="18"/>
  <c r="N95" i="18"/>
  <c r="N98" i="18"/>
  <c r="N127" i="18"/>
  <c r="N60" i="18"/>
  <c r="N125" i="18"/>
  <c r="N72" i="18"/>
  <c r="N96" i="18"/>
  <c r="N93" i="18"/>
  <c r="N91" i="18"/>
  <c r="N102" i="18"/>
  <c r="N148" i="18"/>
  <c r="N133" i="18"/>
  <c r="N146" i="18"/>
  <c r="N155" i="18"/>
  <c r="N126" i="18"/>
  <c r="N64" i="18"/>
  <c r="AO83" i="18"/>
  <c r="N85" i="18"/>
  <c r="N70" i="18"/>
  <c r="AN148" i="18"/>
  <c r="AC117" i="18"/>
  <c r="AO127" i="18"/>
  <c r="AO66" i="18"/>
  <c r="AO123" i="18"/>
  <c r="AO95" i="18"/>
  <c r="AO134" i="18"/>
  <c r="AO136" i="18"/>
  <c r="AO115" i="18"/>
  <c r="AO70" i="18"/>
  <c r="AO156" i="18"/>
  <c r="AO162" i="18"/>
  <c r="AO67" i="18"/>
  <c r="AO107" i="18"/>
  <c r="AO60" i="18"/>
  <c r="AO113" i="18"/>
  <c r="AO137" i="18"/>
  <c r="AO125" i="18"/>
  <c r="AO163" i="18"/>
  <c r="AO120" i="18"/>
  <c r="AO73" i="18"/>
  <c r="AO103" i="18"/>
  <c r="AO124" i="18"/>
  <c r="AO75" i="18"/>
  <c r="AO79" i="18"/>
  <c r="AO84" i="18"/>
  <c r="AO117" i="18"/>
  <c r="AO153" i="18"/>
  <c r="AO76" i="18"/>
  <c r="AO160" i="18"/>
  <c r="AO92" i="18"/>
  <c r="AO109" i="18"/>
  <c r="AO148" i="18"/>
  <c r="AO161" i="18"/>
  <c r="AO104" i="18"/>
  <c r="AO89" i="18"/>
  <c r="AO111" i="18"/>
  <c r="AO105" i="18"/>
  <c r="AO139" i="18"/>
  <c r="AO64" i="18"/>
  <c r="AO144" i="18"/>
  <c r="AO129" i="18"/>
  <c r="AO128" i="18"/>
  <c r="AO147" i="18"/>
  <c r="AO94" i="18"/>
  <c r="AO86" i="18"/>
  <c r="AO102" i="18"/>
  <c r="AO99" i="18"/>
  <c r="AO112" i="18"/>
  <c r="AO130" i="18"/>
  <c r="AO141" i="18"/>
  <c r="AO142" i="18"/>
  <c r="AO122" i="18"/>
  <c r="AO93" i="18"/>
  <c r="AO155" i="18"/>
  <c r="AO69" i="18"/>
  <c r="AO72" i="18"/>
  <c r="AO157" i="18"/>
  <c r="AO121" i="18"/>
  <c r="AO65" i="18"/>
  <c r="AO132" i="18"/>
  <c r="AO101" i="18"/>
  <c r="AO91" i="18"/>
  <c r="AO78" i="18"/>
  <c r="AO143" i="18"/>
  <c r="AO133" i="18"/>
  <c r="AO135" i="18"/>
  <c r="AO96" i="18"/>
  <c r="AO154" i="18"/>
  <c r="AO145" i="18"/>
  <c r="AO108" i="18"/>
  <c r="AO158" i="18"/>
  <c r="AO110" i="18"/>
  <c r="AO98" i="18"/>
  <c r="AO80" i="18"/>
  <c r="AO151" i="18"/>
  <c r="AO77" i="18"/>
  <c r="AO71" i="18"/>
  <c r="AO150" i="18"/>
  <c r="AO159" i="18"/>
  <c r="AO138" i="18"/>
  <c r="AO118" i="18"/>
  <c r="AO100" i="18"/>
  <c r="AO152" i="18"/>
  <c r="AO126" i="18"/>
  <c r="AO119" i="18"/>
  <c r="AO106" i="18"/>
  <c r="AO68" i="18"/>
  <c r="AO85" i="18"/>
  <c r="AO114" i="18"/>
  <c r="AO97" i="18"/>
  <c r="AC128" i="18"/>
  <c r="AO131" i="18"/>
  <c r="N111" i="18"/>
  <c r="AE130" i="18"/>
  <c r="AE85" i="18"/>
  <c r="AE154" i="18"/>
  <c r="AE135" i="18"/>
  <c r="AE145" i="18"/>
  <c r="AE123" i="18"/>
  <c r="AE97" i="18"/>
  <c r="AE113" i="18"/>
  <c r="AE140" i="18"/>
  <c r="AE116" i="18"/>
  <c r="AE109" i="18"/>
  <c r="AE88" i="18"/>
  <c r="AE98" i="18"/>
  <c r="AE84" i="18"/>
  <c r="AE71" i="18"/>
  <c r="AE81" i="18"/>
  <c r="AE94" i="18"/>
  <c r="AE131" i="18"/>
  <c r="AE93" i="18"/>
  <c r="AE102" i="18"/>
  <c r="AE105" i="18"/>
  <c r="AE78" i="18"/>
  <c r="AE153" i="18"/>
  <c r="AE143" i="18"/>
  <c r="AE132" i="18"/>
  <c r="AE118" i="18"/>
  <c r="AE108" i="18"/>
  <c r="AE66" i="18"/>
  <c r="AE125" i="18"/>
  <c r="AE146" i="18"/>
  <c r="AE87" i="18"/>
  <c r="AE137" i="18"/>
  <c r="AE133" i="18"/>
  <c r="AE70" i="18"/>
  <c r="AE119" i="18"/>
  <c r="AE141" i="18"/>
  <c r="AE152" i="18"/>
  <c r="AE127" i="18"/>
  <c r="AE121" i="18"/>
  <c r="AE92" i="18"/>
  <c r="AE144" i="18"/>
  <c r="AE95" i="18"/>
  <c r="AE115" i="18"/>
  <c r="AE159" i="18"/>
  <c r="AE151" i="18"/>
  <c r="AE104" i="18"/>
  <c r="AE124" i="18"/>
  <c r="AE112" i="18"/>
  <c r="AE114" i="18"/>
  <c r="AE100" i="18"/>
  <c r="AE111" i="18"/>
  <c r="AE80" i="18"/>
  <c r="AE158" i="18"/>
  <c r="AE160" i="18"/>
  <c r="AE150" i="18"/>
  <c r="AE128" i="18"/>
  <c r="AE163" i="18"/>
  <c r="AE156" i="18"/>
  <c r="AE129" i="18"/>
  <c r="AE75" i="18"/>
  <c r="AE86" i="18"/>
  <c r="AE147" i="18"/>
  <c r="AE90" i="18"/>
  <c r="AE136" i="18"/>
  <c r="AE63" i="18"/>
  <c r="AE64" i="18"/>
  <c r="AE69" i="18"/>
  <c r="AE103" i="18"/>
  <c r="AE122" i="18"/>
  <c r="AE72" i="18"/>
  <c r="AE162" i="18"/>
  <c r="AE83" i="18"/>
  <c r="AE134" i="18"/>
  <c r="AE138" i="18"/>
  <c r="AE149" i="18"/>
  <c r="AE117" i="18"/>
  <c r="AE107" i="18"/>
  <c r="AE60" i="18"/>
  <c r="AE68" i="18"/>
  <c r="AE82" i="18"/>
  <c r="AE155" i="18"/>
  <c r="AE142" i="18"/>
  <c r="AE77" i="18"/>
  <c r="AE161" i="18"/>
  <c r="AE157" i="18"/>
  <c r="AE89" i="18"/>
  <c r="AE96" i="18"/>
  <c r="AE148" i="18"/>
  <c r="AE120" i="18"/>
  <c r="AE99" i="18"/>
  <c r="AE126" i="18"/>
  <c r="AO81" i="18"/>
  <c r="N144" i="18"/>
  <c r="AE65" i="18"/>
  <c r="AE76" i="18"/>
  <c r="AO90" i="18"/>
  <c r="AO87" i="18"/>
  <c r="N139" i="18"/>
  <c r="AN63" i="18"/>
  <c r="AN100" i="18"/>
  <c r="AC99" i="18"/>
  <c r="AC142" i="18"/>
  <c r="AC87" i="18"/>
  <c r="AO146" i="18"/>
  <c r="AC93" i="18"/>
  <c r="AC118" i="18"/>
  <c r="AO140" i="18"/>
  <c r="N103" i="18"/>
  <c r="AN146" i="18"/>
  <c r="AE74" i="18"/>
  <c r="AE106" i="18"/>
  <c r="AO149" i="18"/>
  <c r="N83" i="18"/>
  <c r="AN102" i="18"/>
  <c r="AN94" i="18"/>
  <c r="AC98" i="18"/>
  <c r="AC125" i="18"/>
  <c r="AC105" i="18"/>
  <c r="AC133" i="18"/>
  <c r="AC71" i="18"/>
  <c r="AC78" i="18"/>
  <c r="AC150" i="18"/>
  <c r="AC123" i="18"/>
  <c r="AC115" i="18"/>
  <c r="AC82" i="18"/>
  <c r="AC131" i="18"/>
  <c r="AC76" i="18"/>
  <c r="AC80" i="18"/>
  <c r="AC135" i="18"/>
  <c r="AC151" i="18"/>
  <c r="AC83" i="18"/>
  <c r="AC77" i="18"/>
  <c r="AC66" i="18"/>
  <c r="AC108" i="18"/>
  <c r="AC107" i="18"/>
  <c r="AC137" i="18"/>
  <c r="AC145" i="18"/>
  <c r="AC163" i="18"/>
  <c r="AC100" i="18"/>
  <c r="AC96" i="18"/>
  <c r="AC146" i="18"/>
  <c r="AC157" i="18"/>
  <c r="AC134" i="18"/>
  <c r="AC126" i="18"/>
  <c r="AC152" i="18"/>
  <c r="AC97" i="18"/>
  <c r="AC114" i="18"/>
  <c r="AC69" i="18"/>
  <c r="AC101" i="18"/>
  <c r="AC72" i="18"/>
  <c r="AC94" i="18"/>
  <c r="AC124" i="18"/>
  <c r="AC75" i="18"/>
  <c r="AC74" i="18"/>
  <c r="AC116" i="18"/>
  <c r="AC155" i="18"/>
  <c r="AC136" i="18"/>
  <c r="AC60" i="18"/>
  <c r="AC147" i="18"/>
  <c r="AC90" i="18"/>
  <c r="AC91" i="18"/>
  <c r="AC110" i="18"/>
  <c r="AC130" i="18"/>
  <c r="AC156" i="18"/>
  <c r="AC122" i="18"/>
  <c r="AC121" i="18"/>
  <c r="AC103" i="18"/>
  <c r="AC162" i="18"/>
  <c r="AC138" i="18"/>
  <c r="AC85" i="18"/>
  <c r="AC160" i="18"/>
  <c r="AC158" i="18"/>
  <c r="AC143" i="18"/>
  <c r="AC161" i="18"/>
  <c r="AC140" i="18"/>
  <c r="AC104" i="18"/>
  <c r="AC106" i="18"/>
  <c r="AC149" i="18"/>
  <c r="AC95" i="18"/>
  <c r="AC159" i="18"/>
  <c r="AC70" i="18"/>
  <c r="AC112" i="18"/>
  <c r="AC79" i="18"/>
  <c r="AC64" i="18"/>
  <c r="AC67" i="18"/>
  <c r="AC113" i="18"/>
  <c r="AC86" i="18"/>
  <c r="AC102" i="18"/>
  <c r="AC109" i="18"/>
  <c r="AC127" i="18"/>
  <c r="AC139" i="18"/>
  <c r="AC148" i="18"/>
  <c r="AC153" i="18"/>
  <c r="AC111" i="18"/>
  <c r="AC129" i="18"/>
  <c r="AC88" i="18"/>
  <c r="AC63" i="18"/>
  <c r="AC144" i="18"/>
  <c r="AC68" i="18"/>
  <c r="AC65" i="18"/>
  <c r="AC141" i="18"/>
  <c r="AC119" i="18"/>
  <c r="AC84" i="18"/>
  <c r="AC81" i="18"/>
  <c r="AC89" i="18"/>
  <c r="AE101" i="18"/>
  <c r="AE139" i="18"/>
  <c r="AO82" i="18"/>
  <c r="N129" i="18"/>
  <c r="AN123" i="18"/>
  <c r="AN101" i="18"/>
  <c r="AC92" i="18"/>
  <c r="AC154" i="18"/>
  <c r="N124" i="18"/>
  <c r="AE67" i="18"/>
  <c r="AE110" i="18"/>
  <c r="AO116" i="18"/>
  <c r="N135" i="18"/>
  <c r="AN115" i="18"/>
  <c r="AC120" i="18"/>
  <c r="AN150" i="18"/>
  <c r="AN112" i="18"/>
  <c r="AN93" i="18"/>
  <c r="AN135" i="18"/>
  <c r="AN129" i="18"/>
  <c r="AN145" i="18"/>
  <c r="AN68" i="18"/>
  <c r="AN110" i="18"/>
  <c r="AN67" i="18"/>
  <c r="AN75" i="18"/>
  <c r="AN66" i="18"/>
  <c r="AN76" i="18"/>
  <c r="AN60" i="18"/>
  <c r="AN144" i="18"/>
  <c r="AN128" i="18"/>
  <c r="AN87" i="18"/>
  <c r="AN149" i="18"/>
  <c r="AN151" i="18"/>
  <c r="AN147" i="18"/>
  <c r="AN109" i="18"/>
  <c r="AN86" i="18"/>
  <c r="AN132" i="18"/>
  <c r="AN152" i="18"/>
  <c r="AN161" i="18"/>
  <c r="AN65" i="18"/>
  <c r="AN139" i="18"/>
  <c r="AN106" i="18"/>
  <c r="AN79" i="18"/>
  <c r="AN143" i="18"/>
  <c r="AN90" i="18"/>
  <c r="AN118" i="18"/>
  <c r="AN69" i="18"/>
  <c r="AN89" i="18"/>
  <c r="AN121" i="18"/>
  <c r="AN103" i="18"/>
  <c r="AN157" i="18"/>
  <c r="AN72" i="18"/>
  <c r="AN155" i="18"/>
  <c r="AN92" i="18"/>
  <c r="AN80" i="18"/>
  <c r="AN163" i="18"/>
  <c r="AN71" i="18"/>
  <c r="AN107" i="18"/>
  <c r="AN111" i="18"/>
  <c r="AN160" i="18"/>
  <c r="AN124" i="18"/>
  <c r="AN105" i="18"/>
  <c r="AN88" i="18"/>
  <c r="AN78" i="18"/>
  <c r="AN85" i="18"/>
  <c r="AN73" i="18"/>
  <c r="AN156" i="18"/>
  <c r="AN142" i="18"/>
  <c r="AN138" i="18"/>
  <c r="AN70" i="18"/>
  <c r="AN84" i="18"/>
  <c r="AN158" i="18"/>
  <c r="AN131" i="18"/>
  <c r="AN134" i="18"/>
  <c r="AN133" i="18"/>
  <c r="AN159" i="18"/>
  <c r="AN95" i="18"/>
  <c r="AN137" i="18"/>
  <c r="AN99" i="18"/>
  <c r="AN81" i="18"/>
  <c r="AN64" i="18"/>
  <c r="AN77" i="18"/>
  <c r="AN136" i="18"/>
  <c r="AN119" i="18"/>
  <c r="AN82" i="18"/>
  <c r="AN91" i="18"/>
  <c r="AN127" i="18"/>
  <c r="AN141" i="18"/>
  <c r="AN96" i="18"/>
  <c r="AN108" i="18"/>
  <c r="AN97" i="18"/>
  <c r="AN104" i="18"/>
  <c r="AN116" i="18"/>
  <c r="AN113" i="18"/>
  <c r="AN154" i="18"/>
  <c r="AN98" i="18"/>
  <c r="AN83" i="18"/>
  <c r="AN122" i="18"/>
  <c r="AN153" i="18"/>
  <c r="AN162" i="18"/>
  <c r="AN120" i="18"/>
  <c r="AN125" i="18"/>
  <c r="AN130" i="18"/>
  <c r="AN114" i="18"/>
  <c r="AE91" i="18"/>
  <c r="AO63" i="18"/>
  <c r="AO88" i="18"/>
  <c r="N78" i="18"/>
  <c r="N152" i="18"/>
  <c r="AN126" i="18"/>
  <c r="AN140" i="18"/>
  <c r="AC73" i="18"/>
  <c r="AA141" i="18"/>
  <c r="AA140" i="18"/>
  <c r="AA116" i="18"/>
  <c r="AA122" i="18"/>
  <c r="AA90" i="18"/>
  <c r="AA151" i="18"/>
  <c r="AA148" i="18"/>
  <c r="AA154" i="18"/>
  <c r="AA78" i="18"/>
  <c r="AA135" i="18"/>
  <c r="AA107" i="18"/>
  <c r="AA129" i="18"/>
  <c r="AA79" i="18"/>
  <c r="AA146" i="18"/>
  <c r="AA134" i="18"/>
  <c r="AA73" i="18"/>
  <c r="AA137" i="18"/>
  <c r="AA105" i="18"/>
  <c r="AA149" i="18"/>
  <c r="AA104" i="18"/>
  <c r="AA138" i="18"/>
  <c r="AA157" i="18"/>
  <c r="AA125" i="18"/>
  <c r="AA155" i="18"/>
  <c r="AA156" i="18"/>
  <c r="U104" i="18"/>
  <c r="U151" i="18"/>
  <c r="U160" i="18"/>
  <c r="AA142" i="18"/>
  <c r="AA158" i="18"/>
  <c r="AA93" i="18"/>
  <c r="AA163" i="18"/>
  <c r="AA152" i="18"/>
  <c r="AA143" i="18"/>
  <c r="AA130" i="18"/>
  <c r="AA91" i="18"/>
  <c r="AA89" i="18"/>
  <c r="AA71" i="18"/>
  <c r="AA136" i="18"/>
  <c r="AA84" i="18"/>
  <c r="AA88" i="18"/>
  <c r="U140" i="18"/>
  <c r="T134" i="18"/>
  <c r="U94" i="18"/>
  <c r="J143" i="18"/>
  <c r="AA117" i="18"/>
  <c r="AA118" i="18"/>
  <c r="AA150" i="18"/>
  <c r="AA162" i="18"/>
  <c r="AA139" i="18"/>
  <c r="AA94" i="18"/>
  <c r="AA92" i="18"/>
  <c r="AA110" i="18"/>
  <c r="AA101" i="18"/>
  <c r="AA81" i="18"/>
  <c r="AA72" i="18"/>
  <c r="AA120" i="18"/>
  <c r="AA127" i="18"/>
  <c r="T93" i="18"/>
  <c r="T92" i="18"/>
  <c r="U85" i="18"/>
  <c r="U60" i="18"/>
  <c r="J88" i="18"/>
  <c r="T154" i="18"/>
  <c r="AA65" i="18"/>
  <c r="AA70" i="18"/>
  <c r="AA153" i="18"/>
  <c r="AA108" i="18"/>
  <c r="AA161" i="18"/>
  <c r="AA124" i="18"/>
  <c r="AA98" i="18"/>
  <c r="AA80" i="18"/>
  <c r="AA111" i="18"/>
  <c r="AA114" i="18"/>
  <c r="AA132" i="18"/>
  <c r="AA97" i="18"/>
  <c r="AA102" i="18"/>
  <c r="U90" i="18"/>
  <c r="J118" i="18"/>
  <c r="AA69" i="18"/>
  <c r="AA160" i="18"/>
  <c r="AA144" i="18"/>
  <c r="AA119" i="18"/>
  <c r="AA100" i="18"/>
  <c r="AA83" i="18"/>
  <c r="AA123" i="18"/>
  <c r="AA64" i="18"/>
  <c r="AA115" i="18"/>
  <c r="AA103" i="18"/>
  <c r="AA77" i="18"/>
  <c r="AA159" i="18"/>
  <c r="AA60" i="18"/>
  <c r="T149" i="18"/>
  <c r="T102" i="18"/>
  <c r="T144" i="18"/>
  <c r="AA68" i="18"/>
  <c r="AA128" i="18"/>
  <c r="AA87" i="18"/>
  <c r="AA86" i="18"/>
  <c r="AA99" i="18"/>
  <c r="AA147" i="18"/>
  <c r="AA109" i="18"/>
  <c r="AA76" i="18"/>
  <c r="AA126" i="18"/>
  <c r="AA113" i="18"/>
  <c r="AA85" i="18"/>
  <c r="U119" i="18"/>
  <c r="T100" i="18"/>
  <c r="U126" i="18"/>
  <c r="J125" i="18"/>
  <c r="J89" i="18"/>
  <c r="AX116" i="18"/>
  <c r="AX120" i="18"/>
  <c r="AX114" i="18"/>
  <c r="AX69" i="18"/>
  <c r="AX115" i="18"/>
  <c r="AX118" i="18"/>
  <c r="AX99" i="18"/>
  <c r="AX117" i="18"/>
  <c r="AX141" i="18"/>
  <c r="T86" i="18"/>
  <c r="T79" i="18"/>
  <c r="T94" i="18"/>
  <c r="T159" i="18"/>
  <c r="T78" i="18"/>
  <c r="T82" i="18"/>
  <c r="T105" i="18"/>
  <c r="T116" i="18"/>
  <c r="T127" i="18"/>
  <c r="AX153" i="18"/>
  <c r="AX160" i="18"/>
  <c r="AX64" i="18"/>
  <c r="AX83" i="18"/>
  <c r="T74" i="18"/>
  <c r="T64" i="18"/>
  <c r="T91" i="18"/>
  <c r="T160" i="18"/>
  <c r="T140" i="18"/>
  <c r="AX128" i="18"/>
  <c r="AX156" i="18"/>
  <c r="AX98" i="18"/>
  <c r="AX93" i="18"/>
  <c r="AX129" i="18"/>
  <c r="AX119" i="18"/>
  <c r="AX134" i="18"/>
  <c r="AX124" i="18"/>
  <c r="T157" i="18"/>
  <c r="T87" i="18"/>
  <c r="T123" i="18"/>
  <c r="T71" i="18"/>
  <c r="T69" i="18"/>
  <c r="T72" i="18"/>
  <c r="T97" i="18"/>
  <c r="T111" i="18"/>
  <c r="T67" i="18"/>
  <c r="AX103" i="18"/>
  <c r="AX131" i="18"/>
  <c r="AX110" i="18"/>
  <c r="AX147" i="18"/>
  <c r="AX157" i="18"/>
  <c r="T77" i="18"/>
  <c r="T120" i="18"/>
  <c r="T112" i="18"/>
  <c r="AX132" i="18"/>
  <c r="AX140" i="18"/>
  <c r="AX67" i="18"/>
  <c r="AX79" i="18"/>
  <c r="AX60" i="18"/>
  <c r="AX121" i="18"/>
  <c r="AX150" i="18"/>
  <c r="AX97" i="18"/>
  <c r="AX90" i="18"/>
  <c r="AX74" i="18"/>
  <c r="T138" i="18"/>
  <c r="T148" i="18"/>
  <c r="T119" i="18"/>
  <c r="T108" i="18"/>
  <c r="T60" i="18"/>
  <c r="T130" i="18"/>
  <c r="T151" i="18"/>
  <c r="T139" i="18"/>
  <c r="T145" i="18"/>
  <c r="AX159" i="18"/>
  <c r="AX139" i="18"/>
  <c r="AX72" i="18"/>
  <c r="AX88" i="18"/>
  <c r="AX108" i="18"/>
  <c r="T63" i="18"/>
  <c r="AX154" i="18"/>
  <c r="AX144" i="18"/>
  <c r="AX155" i="18"/>
  <c r="AX146" i="18"/>
  <c r="AX70" i="18"/>
  <c r="AX73" i="18"/>
  <c r="AX149" i="18"/>
  <c r="AX126" i="18"/>
  <c r="T118" i="18"/>
  <c r="T70" i="18"/>
  <c r="T133" i="18"/>
  <c r="T104" i="18"/>
  <c r="T106" i="18"/>
  <c r="T150" i="18"/>
  <c r="T115" i="18"/>
  <c r="T73" i="18"/>
  <c r="T126" i="18"/>
  <c r="T110" i="18"/>
  <c r="AX82" i="18"/>
  <c r="AX77" i="18"/>
  <c r="AX101" i="18"/>
  <c r="AX123" i="18"/>
  <c r="AX133" i="18"/>
  <c r="AX65" i="18"/>
  <c r="AX111" i="18"/>
  <c r="AX158" i="18"/>
  <c r="AX80" i="18"/>
  <c r="AX142" i="18"/>
  <c r="AX76" i="18"/>
  <c r="AX163" i="18"/>
  <c r="AX136" i="18"/>
  <c r="AX81" i="18"/>
  <c r="AX130" i="18"/>
  <c r="T147" i="18"/>
  <c r="T68" i="18"/>
  <c r="T98" i="18"/>
  <c r="T76" i="18"/>
  <c r="T128" i="18"/>
  <c r="T101" i="18"/>
  <c r="T129" i="18"/>
  <c r="T124" i="18"/>
  <c r="T85" i="18"/>
  <c r="AX85" i="18"/>
  <c r="AX148" i="18"/>
  <c r="AX143" i="18"/>
  <c r="AX86" i="18"/>
  <c r="AX95" i="18"/>
  <c r="T122" i="18"/>
  <c r="T135" i="18"/>
  <c r="T81" i="18"/>
  <c r="T125" i="18"/>
  <c r="AX127" i="18"/>
  <c r="AX100" i="18"/>
  <c r="AX87" i="18"/>
  <c r="AX105" i="18"/>
  <c r="AX94" i="18"/>
  <c r="AX106" i="18"/>
  <c r="AX68" i="18"/>
  <c r="AX84" i="18"/>
  <c r="T141" i="18"/>
  <c r="T155" i="18"/>
  <c r="T137" i="18"/>
  <c r="T84" i="18"/>
  <c r="T95" i="18"/>
  <c r="T88" i="18"/>
  <c r="T131" i="18"/>
  <c r="T152" i="18"/>
  <c r="T96" i="18"/>
  <c r="AX102" i="18"/>
  <c r="AX63" i="18"/>
  <c r="W62" i="18" s="1"/>
  <c r="AX107" i="18"/>
  <c r="AX138" i="18"/>
  <c r="T162" i="18"/>
  <c r="T113" i="18"/>
  <c r="T146" i="18"/>
  <c r="AX78" i="18"/>
  <c r="AX92" i="18"/>
  <c r="AX71" i="18"/>
  <c r="AX151" i="18"/>
  <c r="AX162" i="18"/>
  <c r="AX125" i="18"/>
  <c r="AX152" i="18"/>
  <c r="AX112" i="18"/>
  <c r="AX104" i="18"/>
  <c r="AX89" i="18"/>
  <c r="AX109" i="18"/>
  <c r="T142" i="18"/>
  <c r="T153" i="18"/>
  <c r="T114" i="18"/>
  <c r="T143" i="18"/>
  <c r="T80" i="18"/>
  <c r="T83" i="18"/>
  <c r="T161" i="18"/>
  <c r="T90" i="18"/>
  <c r="AX66" i="18"/>
  <c r="AX137" i="18"/>
  <c r="AX145" i="18"/>
  <c r="AX161" i="18"/>
  <c r="T89" i="18"/>
  <c r="T75" i="18"/>
  <c r="T103" i="18"/>
  <c r="T99" i="18"/>
  <c r="T109" i="18"/>
  <c r="J77" i="18"/>
  <c r="AW126" i="18"/>
  <c r="AW70" i="18"/>
  <c r="AW136" i="18"/>
  <c r="AW112" i="18"/>
  <c r="AW92" i="18"/>
  <c r="AW100" i="18"/>
  <c r="AW88" i="18"/>
  <c r="AW72" i="18"/>
  <c r="AW135" i="18"/>
  <c r="AW148" i="18"/>
  <c r="AW99" i="18"/>
  <c r="AW127" i="18"/>
  <c r="J93" i="18"/>
  <c r="J159" i="18"/>
  <c r="AJ122" i="18"/>
  <c r="AJ90" i="18"/>
  <c r="J67" i="18"/>
  <c r="AJ80" i="18"/>
  <c r="J161" i="18"/>
  <c r="AJ160" i="18"/>
  <c r="AJ88" i="18"/>
  <c r="J129" i="18"/>
  <c r="J81" i="18"/>
  <c r="J114" i="18"/>
  <c r="J65" i="18"/>
  <c r="AJ63" i="18"/>
  <c r="J78" i="18"/>
  <c r="J135" i="18"/>
  <c r="AJ129" i="18"/>
  <c r="AJ81" i="18"/>
  <c r="AJ125" i="18"/>
  <c r="J156" i="18"/>
  <c r="AW83" i="18"/>
  <c r="AW102" i="18"/>
  <c r="AW109" i="18"/>
  <c r="AW90" i="18"/>
  <c r="AW119" i="18"/>
  <c r="AW151" i="18"/>
  <c r="AW85" i="18"/>
  <c r="AW94" i="18"/>
  <c r="AW122" i="18"/>
  <c r="AW123" i="18"/>
  <c r="AW163" i="18"/>
  <c r="AW159" i="18"/>
  <c r="AW78" i="18"/>
  <c r="AW160" i="18"/>
  <c r="AW131" i="18"/>
  <c r="AW157" i="18"/>
  <c r="AW161" i="18"/>
  <c r="J130" i="18"/>
  <c r="J80" i="18"/>
  <c r="AJ123" i="18"/>
  <c r="AJ156" i="18"/>
  <c r="J91" i="18"/>
  <c r="AJ72" i="18"/>
  <c r="J138" i="18"/>
  <c r="AJ98" i="18"/>
  <c r="AJ94" i="18"/>
  <c r="J111" i="18"/>
  <c r="AJ148" i="18"/>
  <c r="AJ157" i="18"/>
  <c r="J153" i="18"/>
  <c r="J99" i="18"/>
  <c r="J131" i="18"/>
  <c r="AJ161" i="18"/>
  <c r="J103" i="18"/>
  <c r="J146" i="18"/>
  <c r="AJ116" i="18"/>
  <c r="AW142" i="18"/>
  <c r="AW132" i="18"/>
  <c r="AW60" i="18"/>
  <c r="AW139" i="18"/>
  <c r="AW86" i="18"/>
  <c r="AW77" i="18"/>
  <c r="AW116" i="18"/>
  <c r="AW115" i="18"/>
  <c r="AW111" i="18"/>
  <c r="AW63" i="18"/>
  <c r="AW155" i="18"/>
  <c r="AW97" i="18"/>
  <c r="AW121" i="18"/>
  <c r="AW140" i="18"/>
  <c r="AW87" i="18"/>
  <c r="AW152" i="18"/>
  <c r="J145" i="18"/>
  <c r="J134" i="18"/>
  <c r="AJ85" i="18"/>
  <c r="AJ100" i="18"/>
  <c r="AJ97" i="18"/>
  <c r="J79" i="18"/>
  <c r="AJ144" i="18"/>
  <c r="J68" i="18"/>
  <c r="J142" i="18"/>
  <c r="AJ95" i="18"/>
  <c r="J121" i="18"/>
  <c r="AJ158" i="18"/>
  <c r="AJ146" i="18"/>
  <c r="AJ124" i="18"/>
  <c r="AJ141" i="18"/>
  <c r="J83" i="18"/>
  <c r="J98" i="18"/>
  <c r="AJ121" i="18"/>
  <c r="AJ73" i="18"/>
  <c r="J76" i="18"/>
  <c r="J144" i="18"/>
  <c r="AJ86" i="18"/>
  <c r="AJ136" i="18"/>
  <c r="AW141" i="18"/>
  <c r="AW71" i="18"/>
  <c r="AW84" i="18"/>
  <c r="AW107" i="18"/>
  <c r="AW153" i="18"/>
  <c r="AW162" i="18"/>
  <c r="AW149" i="18"/>
  <c r="AW146" i="18"/>
  <c r="AW104" i="18"/>
  <c r="AW138" i="18"/>
  <c r="AW143" i="18"/>
  <c r="AW118" i="18"/>
  <c r="AW133" i="18"/>
  <c r="J95" i="18"/>
  <c r="J160" i="18"/>
  <c r="AJ64" i="18"/>
  <c r="AJ69" i="18"/>
  <c r="J73" i="18"/>
  <c r="AJ108" i="18"/>
  <c r="J132" i="18"/>
  <c r="J106" i="18"/>
  <c r="AJ142" i="18"/>
  <c r="J85" i="18"/>
  <c r="AJ147" i="18"/>
  <c r="AJ126" i="18"/>
  <c r="J82" i="18"/>
  <c r="AJ101" i="18"/>
  <c r="J152" i="18"/>
  <c r="AJ140" i="18"/>
  <c r="AJ139" i="18"/>
  <c r="AJ127" i="18"/>
  <c r="AJ135" i="18"/>
  <c r="J127" i="18"/>
  <c r="AJ78" i="18"/>
  <c r="AJ77" i="18"/>
  <c r="AJ130" i="18"/>
  <c r="AW101" i="18"/>
  <c r="AW154" i="18"/>
  <c r="AW124" i="18"/>
  <c r="AW128" i="18"/>
  <c r="AW106" i="18"/>
  <c r="AW64" i="18"/>
  <c r="AW82" i="18"/>
  <c r="AW147" i="18"/>
  <c r="AW91" i="18"/>
  <c r="AW93" i="18"/>
  <c r="AW80" i="18"/>
  <c r="J122" i="18"/>
  <c r="J72" i="18"/>
  <c r="J155" i="18"/>
  <c r="AJ155" i="18"/>
  <c r="J158" i="18"/>
  <c r="AJ137" i="18"/>
  <c r="J101" i="18"/>
  <c r="AJ150" i="18"/>
  <c r="J116" i="18"/>
  <c r="J124" i="18"/>
  <c r="AJ145" i="18"/>
  <c r="J133" i="18"/>
  <c r="AJ89" i="18"/>
  <c r="AJ84" i="18"/>
  <c r="J141" i="18"/>
  <c r="AJ67" i="18"/>
  <c r="J150" i="18"/>
  <c r="AJ105" i="18"/>
  <c r="AJ133" i="18"/>
  <c r="AJ134" i="18"/>
  <c r="AJ106" i="18"/>
  <c r="J139" i="18"/>
  <c r="AJ143" i="18"/>
  <c r="AJ79" i="18"/>
  <c r="J113" i="18"/>
  <c r="AW69" i="18"/>
  <c r="AW113" i="18"/>
  <c r="AW96" i="18"/>
  <c r="AW68" i="18"/>
  <c r="AW129" i="18"/>
  <c r="AW75" i="18"/>
  <c r="AW125" i="18"/>
  <c r="AW95" i="18"/>
  <c r="AW98" i="18"/>
  <c r="AW144" i="18"/>
  <c r="AW114" i="18"/>
  <c r="J162" i="18"/>
  <c r="J112" i="18"/>
  <c r="J84" i="18"/>
  <c r="J75" i="18"/>
  <c r="J105" i="18"/>
  <c r="J74" i="18"/>
  <c r="J137" i="18"/>
  <c r="J69" i="18"/>
  <c r="J71" i="18"/>
  <c r="J108" i="18"/>
  <c r="J154" i="18"/>
  <c r="J120" i="18"/>
  <c r="J148" i="18"/>
  <c r="J126" i="18"/>
  <c r="J90" i="18"/>
  <c r="J107" i="18"/>
  <c r="AW156" i="18"/>
  <c r="AW89" i="18"/>
  <c r="AW74" i="18"/>
  <c r="AW76" i="18"/>
  <c r="AW110" i="18"/>
  <c r="AW65" i="18"/>
  <c r="AW130" i="18"/>
  <c r="AW117" i="18"/>
  <c r="AW120" i="18"/>
  <c r="AW66" i="18"/>
  <c r="J123" i="18"/>
  <c r="J102" i="18"/>
  <c r="J163" i="18"/>
  <c r="J157" i="18"/>
  <c r="J151" i="18"/>
  <c r="J100" i="18"/>
  <c r="J70" i="18"/>
  <c r="J128" i="18"/>
  <c r="J92" i="18"/>
  <c r="J66" i="18"/>
  <c r="J87" i="18"/>
  <c r="J97" i="18"/>
  <c r="J136" i="18"/>
  <c r="J117" i="18"/>
  <c r="J119" i="18"/>
  <c r="J109" i="18"/>
  <c r="T132" i="18"/>
  <c r="T65" i="18"/>
  <c r="AI92" i="18"/>
  <c r="AQ161" i="18"/>
  <c r="AQ154" i="18"/>
  <c r="AQ128" i="18"/>
  <c r="AQ79" i="18"/>
  <c r="AQ106" i="18"/>
  <c r="AQ115" i="18"/>
  <c r="AQ134" i="18"/>
  <c r="AQ110" i="18"/>
  <c r="AQ156" i="18"/>
  <c r="AQ84" i="18"/>
  <c r="AQ76" i="18"/>
  <c r="AQ67" i="18"/>
  <c r="AQ60" i="18"/>
  <c r="O125" i="18"/>
  <c r="O108" i="18"/>
  <c r="O133" i="18"/>
  <c r="O162" i="18"/>
  <c r="O121" i="18"/>
  <c r="O163" i="18"/>
  <c r="O128" i="18"/>
  <c r="O123" i="18"/>
  <c r="O82" i="18"/>
  <c r="O90" i="18"/>
  <c r="O91" i="18"/>
  <c r="O104" i="18"/>
  <c r="O112" i="18"/>
  <c r="AI147" i="18"/>
  <c r="AI65" i="18"/>
  <c r="AI150" i="18"/>
  <c r="AI116" i="18"/>
  <c r="AI131" i="18"/>
  <c r="AI81" i="18"/>
  <c r="AI134" i="18"/>
  <c r="AI118" i="18"/>
  <c r="AI149" i="18"/>
  <c r="AI103" i="18"/>
  <c r="AI98" i="18"/>
  <c r="AI86" i="18"/>
  <c r="AI142" i="18"/>
  <c r="AQ119" i="18"/>
  <c r="AQ163" i="18"/>
  <c r="AQ103" i="18"/>
  <c r="AQ99" i="18"/>
  <c r="AQ122" i="18"/>
  <c r="AQ133" i="18"/>
  <c r="AQ162" i="18"/>
  <c r="AQ157" i="18"/>
  <c r="AQ144" i="18"/>
  <c r="AQ145" i="18"/>
  <c r="AQ93" i="18"/>
  <c r="AQ69" i="18"/>
  <c r="O135" i="18"/>
  <c r="O116" i="18"/>
  <c r="O109" i="18"/>
  <c r="O157" i="18"/>
  <c r="O69" i="18"/>
  <c r="O161" i="18"/>
  <c r="O122" i="18"/>
  <c r="O129" i="18"/>
  <c r="O113" i="18"/>
  <c r="O136" i="18"/>
  <c r="O151" i="18"/>
  <c r="O64" i="18"/>
  <c r="O106" i="18"/>
  <c r="AI132" i="18"/>
  <c r="AI100" i="18"/>
  <c r="AI161" i="18"/>
  <c r="AI140" i="18"/>
  <c r="AI80" i="18"/>
  <c r="AI105" i="18"/>
  <c r="AI72" i="18"/>
  <c r="AI63" i="18"/>
  <c r="AI112" i="18"/>
  <c r="AI87" i="18"/>
  <c r="AI94" i="18"/>
  <c r="AI125" i="18"/>
  <c r="AI138" i="18"/>
  <c r="AQ63" i="18"/>
  <c r="AQ125" i="18"/>
  <c r="AQ95" i="18"/>
  <c r="AQ107" i="18"/>
  <c r="AQ131" i="18"/>
  <c r="AQ112" i="18"/>
  <c r="AQ64" i="18"/>
  <c r="AQ100" i="18"/>
  <c r="AQ82" i="18"/>
  <c r="AQ129" i="18"/>
  <c r="AQ114" i="18"/>
  <c r="AQ146" i="18"/>
  <c r="AQ138" i="18"/>
  <c r="O159" i="18"/>
  <c r="O111" i="18"/>
  <c r="O65" i="18"/>
  <c r="O156" i="18"/>
  <c r="O147" i="18"/>
  <c r="O85" i="18"/>
  <c r="O95" i="18"/>
  <c r="O158" i="18"/>
  <c r="O110" i="18"/>
  <c r="O102" i="18"/>
  <c r="O119" i="18"/>
  <c r="O149" i="18"/>
  <c r="O154" i="18"/>
  <c r="AI120" i="18"/>
  <c r="AI155" i="18"/>
  <c r="AI77" i="18"/>
  <c r="AI115" i="18"/>
  <c r="AI122" i="18"/>
  <c r="AI139" i="18"/>
  <c r="AI102" i="18"/>
  <c r="AI121" i="18"/>
  <c r="AI151" i="18"/>
  <c r="AI111" i="18"/>
  <c r="AI91" i="18"/>
  <c r="AI88" i="18"/>
  <c r="AI127" i="18"/>
  <c r="AQ149" i="18"/>
  <c r="AQ92" i="18"/>
  <c r="AQ155" i="18"/>
  <c r="AQ148" i="18"/>
  <c r="AQ120" i="18"/>
  <c r="AQ73" i="18"/>
  <c r="AQ104" i="18"/>
  <c r="AQ98" i="18"/>
  <c r="AQ127" i="18"/>
  <c r="AQ65" i="18"/>
  <c r="AQ70" i="18"/>
  <c r="AQ132" i="18"/>
  <c r="AQ111" i="18"/>
  <c r="O101" i="18"/>
  <c r="O107" i="18"/>
  <c r="O142" i="18"/>
  <c r="O97" i="18"/>
  <c r="O68" i="18"/>
  <c r="O152" i="18"/>
  <c r="O87" i="18"/>
  <c r="O126" i="18"/>
  <c r="O72" i="18"/>
  <c r="O146" i="18"/>
  <c r="O78" i="18"/>
  <c r="O138" i="18"/>
  <c r="O60" i="18"/>
  <c r="AI79" i="18"/>
  <c r="AI129" i="18"/>
  <c r="AI153" i="18"/>
  <c r="AI82" i="18"/>
  <c r="AI148" i="18"/>
  <c r="AI68" i="18"/>
  <c r="AI64" i="18"/>
  <c r="AI117" i="18"/>
  <c r="AI144" i="18"/>
  <c r="AI162" i="18"/>
  <c r="AI78" i="18"/>
  <c r="AI93" i="18"/>
  <c r="AI106" i="18"/>
  <c r="AI69" i="18"/>
  <c r="AI76" i="18"/>
  <c r="AI159" i="18"/>
  <c r="AI136" i="18"/>
  <c r="AQ158" i="18"/>
  <c r="AQ94" i="18"/>
  <c r="AQ81" i="18"/>
  <c r="AQ113" i="18"/>
  <c r="AQ116" i="18"/>
  <c r="AQ139" i="18"/>
  <c r="AQ89" i="18"/>
  <c r="AQ109" i="18"/>
  <c r="AQ153" i="18"/>
  <c r="AQ78" i="18"/>
  <c r="AQ141" i="18"/>
  <c r="AQ71" i="18"/>
  <c r="AQ137" i="18"/>
  <c r="O160" i="18"/>
  <c r="O70" i="18"/>
  <c r="O124" i="18"/>
  <c r="O114" i="18"/>
  <c r="O141" i="18"/>
  <c r="O77" i="18"/>
  <c r="O66" i="18"/>
  <c r="O67" i="18"/>
  <c r="O139" i="18"/>
  <c r="O117" i="18"/>
  <c r="O153" i="18"/>
  <c r="O88" i="18"/>
  <c r="AI135" i="18"/>
  <c r="AI101" i="18"/>
  <c r="AI145" i="18"/>
  <c r="AI108" i="18"/>
  <c r="AI137" i="18"/>
  <c r="AI119" i="18"/>
  <c r="AI110" i="18"/>
  <c r="AI141" i="18"/>
  <c r="AI85" i="18"/>
  <c r="AI73" i="18"/>
  <c r="AI75" i="18"/>
  <c r="AI163" i="18"/>
  <c r="AI99" i="18"/>
  <c r="AI71" i="18"/>
  <c r="AI70" i="18"/>
  <c r="AI84" i="18"/>
  <c r="AI154" i="18"/>
  <c r="AI133" i="18"/>
  <c r="AQ97" i="18"/>
  <c r="AQ136" i="18"/>
  <c r="AQ72" i="18"/>
  <c r="AQ80" i="18"/>
  <c r="AQ147" i="18"/>
  <c r="AQ68" i="18"/>
  <c r="AQ91" i="18"/>
  <c r="AQ150" i="18"/>
  <c r="AQ105" i="18"/>
  <c r="AQ135" i="18"/>
  <c r="AQ102" i="18"/>
  <c r="AQ130" i="18"/>
  <c r="AQ88" i="18"/>
  <c r="O86" i="18"/>
  <c r="O118" i="18"/>
  <c r="O131" i="18"/>
  <c r="O93" i="18"/>
  <c r="O127" i="18"/>
  <c r="O75" i="18"/>
  <c r="O92" i="18"/>
  <c r="O71" i="18"/>
  <c r="O76" i="18"/>
  <c r="O83" i="18"/>
  <c r="O103" i="18"/>
  <c r="O143" i="18"/>
  <c r="AI124" i="18"/>
  <c r="AI156" i="18"/>
  <c r="AI130" i="18"/>
  <c r="AI90" i="18"/>
  <c r="AI74" i="18"/>
  <c r="AI67" i="18"/>
  <c r="AI157" i="18"/>
  <c r="AI95" i="18"/>
  <c r="AI160" i="18"/>
  <c r="AI96" i="18"/>
  <c r="AI113" i="18"/>
  <c r="AI109" i="18"/>
  <c r="AI66" i="18"/>
  <c r="AQ85" i="18"/>
  <c r="AQ140" i="18"/>
  <c r="AQ86" i="18"/>
  <c r="AQ75" i="18"/>
  <c r="AQ83" i="18"/>
  <c r="AQ117" i="18"/>
  <c r="AQ152" i="18"/>
  <c r="AQ101" i="18"/>
  <c r="AQ126" i="18"/>
  <c r="AQ74" i="18"/>
  <c r="AQ124" i="18"/>
  <c r="AQ123" i="18"/>
  <c r="O63" i="18"/>
  <c r="O100" i="18"/>
  <c r="O79" i="18"/>
  <c r="O74" i="18"/>
  <c r="O94" i="18"/>
  <c r="O73" i="18"/>
  <c r="O81" i="18"/>
  <c r="O120" i="18"/>
  <c r="O89" i="18"/>
  <c r="O132" i="18"/>
  <c r="O137" i="18"/>
  <c r="O80" i="18"/>
  <c r="AI146" i="18"/>
  <c r="AI126" i="18"/>
  <c r="AI152" i="18"/>
  <c r="AI107" i="18"/>
  <c r="AI158" i="18"/>
  <c r="AI97" i="18"/>
  <c r="AI89" i="18"/>
  <c r="AI114" i="18"/>
  <c r="AI123" i="18"/>
  <c r="AI104" i="18"/>
  <c r="AI128" i="18"/>
  <c r="AI83" i="18"/>
  <c r="AI143" i="18"/>
  <c r="W144" i="18"/>
  <c r="W79" i="18"/>
  <c r="W145" i="18"/>
  <c r="W153" i="18"/>
  <c r="W136" i="18"/>
  <c r="W94" i="18"/>
  <c r="W121" i="18"/>
  <c r="W120" i="18"/>
  <c r="W60" i="18"/>
  <c r="W63" i="18"/>
  <c r="W132" i="18"/>
  <c r="W124" i="18"/>
  <c r="W114" i="18"/>
  <c r="W100" i="18"/>
  <c r="W148" i="18"/>
  <c r="W97" i="18"/>
  <c r="W162" i="18"/>
  <c r="W87" i="18"/>
  <c r="W130" i="18"/>
  <c r="W143" i="18"/>
  <c r="W134" i="18"/>
  <c r="W158" i="18"/>
  <c r="W96" i="18"/>
  <c r="W159" i="18"/>
  <c r="W138" i="18"/>
  <c r="W163" i="18"/>
  <c r="W128" i="18"/>
  <c r="W71" i="18"/>
  <c r="W105" i="18"/>
  <c r="W146" i="18"/>
  <c r="W125" i="18"/>
  <c r="W156" i="18"/>
  <c r="W92" i="18"/>
  <c r="W157" i="18"/>
  <c r="W75" i="18"/>
  <c r="W123" i="18"/>
  <c r="W89" i="18"/>
  <c r="W117" i="18"/>
  <c r="W127" i="18"/>
  <c r="W104" i="18"/>
  <c r="W147" i="18"/>
  <c r="W152" i="18"/>
  <c r="W150" i="18"/>
  <c r="W107" i="18"/>
  <c r="W155" i="18"/>
  <c r="W65" i="18"/>
  <c r="W103" i="18"/>
  <c r="W106" i="18"/>
  <c r="W140" i="18"/>
  <c r="W161" i="18"/>
  <c r="W139" i="18"/>
  <c r="W102" i="18"/>
  <c r="W126" i="18"/>
  <c r="W85" i="18"/>
  <c r="W70" i="18"/>
  <c r="W81" i="18"/>
  <c r="W115" i="18"/>
  <c r="W82" i="18"/>
  <c r="W119" i="18"/>
  <c r="W69" i="18"/>
  <c r="W90" i="18"/>
  <c r="W135" i="18"/>
  <c r="W76" i="18"/>
  <c r="W72" i="18"/>
  <c r="W149" i="18"/>
  <c r="W73" i="18"/>
  <c r="W131" i="18"/>
  <c r="W83" i="18"/>
  <c r="W80" i="18"/>
  <c r="W68" i="18"/>
  <c r="W91" i="18"/>
  <c r="W154" i="18"/>
  <c r="W88" i="18"/>
  <c r="W109" i="18"/>
  <c r="W116" i="18"/>
  <c r="W78" i="18"/>
  <c r="W137" i="18"/>
  <c r="W101" i="18"/>
  <c r="W86" i="18"/>
  <c r="W160" i="18"/>
  <c r="W113" i="18"/>
  <c r="W110" i="18"/>
  <c r="W141" i="18"/>
  <c r="W133" i="18"/>
  <c r="W129" i="18"/>
  <c r="W67" i="18"/>
  <c r="W122" i="18"/>
  <c r="W108" i="18"/>
  <c r="AG44" i="12"/>
  <c r="AG17" i="12" s="1"/>
  <c r="X44" i="12"/>
  <c r="X18" i="12" s="1"/>
  <c r="AN44" i="12"/>
  <c r="AN17" i="12" s="1"/>
  <c r="AA44" i="12"/>
  <c r="AA18" i="12" s="1"/>
  <c r="AV44" i="12"/>
  <c r="AV18" i="12" s="1"/>
  <c r="AF44" i="12"/>
  <c r="AF18" i="12" s="1"/>
  <c r="L44" i="12"/>
  <c r="L18" i="12" s="1"/>
  <c r="U44" i="12"/>
  <c r="U18" i="12" s="1"/>
  <c r="AS44" i="12"/>
  <c r="AS17" i="12" s="1"/>
  <c r="V44" i="12"/>
  <c r="V18" i="12" s="1"/>
  <c r="AT44" i="12"/>
  <c r="AT17" i="12" s="1"/>
  <c r="AK44" i="12"/>
  <c r="AE44" i="12"/>
  <c r="AE18" i="12" s="1"/>
  <c r="Q44" i="12"/>
  <c r="Q18" i="12" s="1"/>
  <c r="K44" i="12"/>
  <c r="W44" i="12"/>
  <c r="S44" i="12"/>
  <c r="S18" i="12" s="1"/>
  <c r="AJ44" i="12"/>
  <c r="AJ17" i="12" s="1"/>
  <c r="AU44" i="12"/>
  <c r="AU17" i="12" s="1"/>
  <c r="P44" i="12"/>
  <c r="J44" i="12"/>
  <c r="AW44" i="12"/>
  <c r="R44" i="12"/>
  <c r="R17" i="12" s="1"/>
  <c r="AH44" i="12"/>
  <c r="AH17" i="12" s="1"/>
  <c r="AX44" i="12"/>
  <c r="AY43" i="12" s="1"/>
  <c r="AX46" i="12" s="1"/>
  <c r="AX47" i="12" s="1"/>
  <c r="AB44" i="12"/>
  <c r="M44" i="12"/>
  <c r="Z44" i="12"/>
  <c r="Z17" i="12" s="1"/>
  <c r="AP44" i="12"/>
  <c r="AC44" i="12"/>
  <c r="N44" i="12"/>
  <c r="N18" i="12" s="1"/>
  <c r="AL44" i="12"/>
  <c r="AL17" i="12" s="1"/>
  <c r="O44" i="12"/>
  <c r="AR44" i="12"/>
  <c r="T44" i="12"/>
  <c r="Y44" i="12"/>
  <c r="Y18" i="12" s="1"/>
  <c r="AI44" i="12"/>
  <c r="AI18" i="12" s="1"/>
  <c r="AM44" i="12"/>
  <c r="AM18" i="12" s="1"/>
  <c r="AO44" i="12"/>
  <c r="AQ44" i="12"/>
  <c r="AQ17" i="12" s="1"/>
  <c r="AD44" i="12"/>
  <c r="AD18" i="12" s="1"/>
  <c r="M57" i="18" l="1" a="1"/>
  <c r="M57" i="18" s="1"/>
  <c r="M58" i="18" a="1"/>
  <c r="M58" i="18" s="1"/>
  <c r="M59" i="18" a="1"/>
  <c r="M59" i="18" s="1"/>
  <c r="M55" i="18" a="1"/>
  <c r="M55" i="18" s="1"/>
  <c r="M56" i="18" a="1"/>
  <c r="M56" i="18" s="1"/>
  <c r="AP57" i="18" a="1"/>
  <c r="AP57" i="18" s="1"/>
  <c r="AP55" i="18" a="1"/>
  <c r="AP55" i="18" s="1"/>
  <c r="AP56" i="18" a="1"/>
  <c r="AP56" i="18" s="1"/>
  <c r="AP58" i="18" a="1"/>
  <c r="AP58" i="18" s="1"/>
  <c r="AP59" i="18" a="1"/>
  <c r="AP59" i="18" s="1"/>
  <c r="AS59" i="18" a="1"/>
  <c r="AS59" i="18" s="1"/>
  <c r="AS56" i="18" a="1"/>
  <c r="AS56" i="18" s="1"/>
  <c r="AR57" i="18" a="1"/>
  <c r="AR57" i="18" s="1"/>
  <c r="AR56" i="18" a="1"/>
  <c r="AR56" i="18" s="1"/>
  <c r="AR58" i="18" a="1"/>
  <c r="AR58" i="18" s="1"/>
  <c r="AS57" i="18" a="1"/>
  <c r="AS57" i="18" s="1"/>
  <c r="AR55" i="18" a="1"/>
  <c r="AR55" i="18" s="1"/>
  <c r="AS55" i="18" a="1"/>
  <c r="AS55" i="18" s="1"/>
  <c r="AR59" i="18" a="1"/>
  <c r="AR59" i="18" s="1"/>
  <c r="AS58" i="18" a="1"/>
  <c r="AS58" i="18" s="1"/>
  <c r="J50" i="18"/>
  <c r="K50" i="18" s="1"/>
  <c r="W23" i="16"/>
  <c r="N61" i="18"/>
  <c r="AK56" i="18" a="1"/>
  <c r="AK56" i="18" s="1"/>
  <c r="Y57" i="18" a="1"/>
  <c r="Y57" i="18" s="1"/>
  <c r="Q56" i="18" a="1"/>
  <c r="Q56" i="18" s="1"/>
  <c r="AV55" i="18" a="1"/>
  <c r="AV55" i="18" s="1"/>
  <c r="AK59" i="18" a="1"/>
  <c r="AK59" i="18" s="1"/>
  <c r="AK55" i="18" a="1"/>
  <c r="AK55" i="18" s="1"/>
  <c r="AK57" i="18" a="1"/>
  <c r="AK57" i="18" s="1"/>
  <c r="AV59" i="18" a="1"/>
  <c r="AV59" i="18" s="1"/>
  <c r="AV58" i="18" a="1"/>
  <c r="AV58" i="18" s="1"/>
  <c r="AL57" i="18" a="1"/>
  <c r="AL57" i="18" s="1"/>
  <c r="AK58" i="18" a="1"/>
  <c r="AK58" i="18" s="1"/>
  <c r="AV56" i="18" a="1"/>
  <c r="AV56" i="18" s="1"/>
  <c r="AV57" i="18" a="1"/>
  <c r="AV57" i="18" s="1"/>
  <c r="V59" i="18" a="1"/>
  <c r="V59" i="18" s="1"/>
  <c r="Z58" i="18" a="1"/>
  <c r="Z58" i="18" s="1"/>
  <c r="AH58" i="18" a="1"/>
  <c r="AH58" i="18" s="1"/>
  <c r="S56" i="18" a="1"/>
  <c r="S56" i="18" s="1"/>
  <c r="AT56" i="18" a="1"/>
  <c r="AT56" i="18" s="1"/>
  <c r="K55" i="18" a="1"/>
  <c r="K55" i="18" s="1"/>
  <c r="AB59" i="18" a="1"/>
  <c r="AB59" i="18" s="1"/>
  <c r="AG58" i="18" a="1"/>
  <c r="AG58" i="18" s="1"/>
  <c r="L58" i="18" a="1"/>
  <c r="L58" i="18" s="1"/>
  <c r="Y59" i="18" a="1"/>
  <c r="Y59" i="18" s="1"/>
  <c r="Q59" i="18" a="1"/>
  <c r="Q59" i="18" s="1"/>
  <c r="AU57" i="18" a="1"/>
  <c r="AU57" i="18" s="1"/>
  <c r="Q57" i="18" a="1"/>
  <c r="Q57" i="18" s="1"/>
  <c r="AH57" i="18" a="1"/>
  <c r="AH57" i="18" s="1"/>
  <c r="Y55" i="18" a="1"/>
  <c r="Y55" i="18" s="1"/>
  <c r="Q58" i="18" a="1"/>
  <c r="Q58" i="18" s="1"/>
  <c r="Y56" i="18" a="1"/>
  <c r="Y56" i="18" s="1"/>
  <c r="V57" i="18" a="1"/>
  <c r="V57" i="18" s="1"/>
  <c r="Q55" i="18" a="1"/>
  <c r="Q55" i="18" s="1"/>
  <c r="K56" i="18" a="1"/>
  <c r="K56" i="18" s="1"/>
  <c r="Y58" i="18" a="1"/>
  <c r="Y58" i="18" s="1"/>
  <c r="V58" i="18" a="1"/>
  <c r="V58" i="18" s="1"/>
  <c r="W56" i="18" a="1"/>
  <c r="W56" i="18" s="1"/>
  <c r="R55" i="18" a="1"/>
  <c r="R55" i="18" s="1"/>
  <c r="AL56" i="18" a="1"/>
  <c r="AL56" i="18" s="1"/>
  <c r="V55" i="18" a="1"/>
  <c r="V55" i="18" s="1"/>
  <c r="V56" i="18" a="1"/>
  <c r="V56" i="18" s="1"/>
  <c r="AG57" i="18" a="1"/>
  <c r="AG57" i="18" s="1"/>
  <c r="AG59" i="18" a="1"/>
  <c r="AG59" i="18" s="1"/>
  <c r="AG55" i="18" a="1"/>
  <c r="AG55" i="18" s="1"/>
  <c r="AG56" i="18" a="1"/>
  <c r="AG56" i="18" s="1"/>
  <c r="K62" i="18"/>
  <c r="N62" i="18"/>
  <c r="J62" i="18"/>
  <c r="AT55" i="18" a="1"/>
  <c r="AT55" i="18" s="1"/>
  <c r="AH56" i="18" a="1"/>
  <c r="AH56" i="18" s="1"/>
  <c r="Z59" i="18" a="1"/>
  <c r="Z59" i="18" s="1"/>
  <c r="AD57" i="18" a="1"/>
  <c r="AD57" i="18" s="1"/>
  <c r="P58" i="18" a="1"/>
  <c r="P58" i="18" s="1"/>
  <c r="AL55" i="18" a="1"/>
  <c r="AL55" i="18" s="1"/>
  <c r="U55" i="18" a="1"/>
  <c r="U55" i="18" s="1"/>
  <c r="X59" i="18" a="1"/>
  <c r="X59" i="18" s="1"/>
  <c r="AM57" i="18" a="1"/>
  <c r="AM57" i="18" s="1"/>
  <c r="S57" i="18" a="1"/>
  <c r="S57" i="18" s="1"/>
  <c r="S51" i="18" s="1"/>
  <c r="AU59" i="18" a="1"/>
  <c r="AU59" i="18" s="1"/>
  <c r="K59" i="18" a="1"/>
  <c r="K59" i="18" s="1"/>
  <c r="AB57" i="18" a="1"/>
  <c r="AB57" i="18" s="1"/>
  <c r="L57" i="18" a="1"/>
  <c r="L57" i="18" s="1"/>
  <c r="AU56" i="18" a="1"/>
  <c r="AU56" i="18" s="1"/>
  <c r="Z57" i="18" a="1"/>
  <c r="Z57" i="18" s="1"/>
  <c r="R56" i="18" a="1"/>
  <c r="R56" i="18" s="1"/>
  <c r="K58" i="18" a="1"/>
  <c r="K58" i="18" s="1"/>
  <c r="AB55" i="18" a="1"/>
  <c r="AB55" i="18" s="1"/>
  <c r="P59" i="18" a="1"/>
  <c r="P59" i="18" s="1"/>
  <c r="AF58" i="18" a="1"/>
  <c r="AF58" i="18" s="1"/>
  <c r="S59" i="18" a="1"/>
  <c r="S59" i="18" s="1"/>
  <c r="X57" i="18" a="1"/>
  <c r="X57" i="18" s="1"/>
  <c r="AU55" i="18" a="1"/>
  <c r="AU55" i="18" s="1"/>
  <c r="AM55" i="18" a="1"/>
  <c r="AM55" i="18" s="1"/>
  <c r="U58" i="18" a="1"/>
  <c r="U58" i="18" s="1"/>
  <c r="L56" i="18" a="1"/>
  <c r="L56" i="18" s="1"/>
  <c r="L55" i="18" a="1"/>
  <c r="L55" i="18" s="1"/>
  <c r="K61" i="18"/>
  <c r="AE57" i="18" a="1"/>
  <c r="AE57" i="18" s="1"/>
  <c r="Z55" i="18" a="1"/>
  <c r="Z55" i="18" s="1"/>
  <c r="AD55" i="18" a="1"/>
  <c r="AD55" i="18" s="1"/>
  <c r="AH59" i="18" a="1"/>
  <c r="AH59" i="18" s="1"/>
  <c r="S58" i="18" a="1"/>
  <c r="S58" i="18" s="1"/>
  <c r="AD58" i="18" a="1"/>
  <c r="AD58" i="18" s="1"/>
  <c r="AD56" i="18" a="1"/>
  <c r="AD56" i="18" s="1"/>
  <c r="N49" i="18" s="1"/>
  <c r="X55" i="18" a="1"/>
  <c r="X55" i="18" s="1"/>
  <c r="AU58" i="18" a="1"/>
  <c r="AU58" i="18" s="1"/>
  <c r="AM58" i="18" a="1"/>
  <c r="AM58" i="18" s="1"/>
  <c r="K57" i="18" a="1"/>
  <c r="K57" i="18" s="1"/>
  <c r="P55" i="18" a="1"/>
  <c r="P55" i="18" s="1"/>
  <c r="AB56" i="18" a="1"/>
  <c r="AB56" i="18" s="1"/>
  <c r="R58" i="18" a="1"/>
  <c r="R58" i="18" s="1"/>
  <c r="U57" i="18" a="1"/>
  <c r="U57" i="18" s="1"/>
  <c r="AT58" i="18" a="1"/>
  <c r="AT58" i="18" s="1"/>
  <c r="P57" i="18" a="1"/>
  <c r="P57" i="18" s="1"/>
  <c r="AC55" i="18" a="1"/>
  <c r="AC55" i="18" s="1"/>
  <c r="X56" i="18" a="1"/>
  <c r="X56" i="18" s="1"/>
  <c r="AH55" i="18" a="1"/>
  <c r="AH55" i="18" s="1"/>
  <c r="U56" i="18" a="1"/>
  <c r="U56" i="18" s="1"/>
  <c r="Z56" i="18" a="1"/>
  <c r="Z56" i="18" s="1"/>
  <c r="X58" i="18" a="1"/>
  <c r="X58" i="18" s="1"/>
  <c r="S55" i="18" a="1"/>
  <c r="S55" i="18" s="1"/>
  <c r="L59" i="18" a="1"/>
  <c r="L59" i="18" s="1"/>
  <c r="P56" i="18" a="1"/>
  <c r="P56" i="18" s="1"/>
  <c r="AT59" i="18" a="1"/>
  <c r="AT59" i="18" s="1"/>
  <c r="N59" i="18" a="1"/>
  <c r="N59" i="18" s="1"/>
  <c r="AD59" i="18" a="1"/>
  <c r="AD59" i="18" s="1"/>
  <c r="X24" i="16" s="1"/>
  <c r="AM59" i="18" a="1"/>
  <c r="AM59" i="18" s="1"/>
  <c r="AL58" i="18" a="1"/>
  <c r="AL58" i="18" s="1"/>
  <c r="AL59" i="18" a="1"/>
  <c r="AL59" i="18" s="1"/>
  <c r="R57" i="18" a="1"/>
  <c r="R57" i="18" s="1"/>
  <c r="U59" i="18" a="1"/>
  <c r="U59" i="18" s="1"/>
  <c r="AB58" i="18" a="1"/>
  <c r="AB58" i="18" s="1"/>
  <c r="AT57" i="18" a="1"/>
  <c r="AT57" i="18" s="1"/>
  <c r="AW56" i="18" a="1"/>
  <c r="AW56" i="18" s="1"/>
  <c r="AN56" i="18" a="1"/>
  <c r="AN56" i="18" s="1"/>
  <c r="AM56" i="18" a="1"/>
  <c r="AM56" i="18" s="1"/>
  <c r="R59" i="18" a="1"/>
  <c r="R59" i="18" s="1"/>
  <c r="AA55" i="18" a="1"/>
  <c r="AA55" i="18" s="1"/>
  <c r="AX55" i="18" a="1"/>
  <c r="AX55" i="18" s="1"/>
  <c r="M50" i="18"/>
  <c r="N50" i="18"/>
  <c r="AF57" i="18" a="1"/>
  <c r="AF57" i="18" s="1"/>
  <c r="AF55" i="18" a="1"/>
  <c r="AF55" i="18" s="1"/>
  <c r="Q50" i="18"/>
  <c r="AE58" i="18" a="1"/>
  <c r="AE58" i="18" s="1"/>
  <c r="AF56" i="18" a="1"/>
  <c r="AF56" i="18" s="1"/>
  <c r="AE59" i="18" a="1"/>
  <c r="AE59" i="18" s="1"/>
  <c r="O58" i="18" a="1"/>
  <c r="O58" i="18" s="1"/>
  <c r="AF59" i="18" a="1"/>
  <c r="AF59" i="18" s="1"/>
  <c r="S62" i="18"/>
  <c r="AQ57" i="18" a="1"/>
  <c r="AQ57" i="18" s="1"/>
  <c r="AC58" i="18" a="1"/>
  <c r="AC58" i="18" s="1"/>
  <c r="N58" i="18" a="1"/>
  <c r="N58" i="18" s="1"/>
  <c r="N56" i="18" a="1"/>
  <c r="N56" i="18" s="1"/>
  <c r="AW55" i="18" a="1"/>
  <c r="AW55" i="18" s="1"/>
  <c r="AN57" i="18" a="1"/>
  <c r="AN57" i="18" s="1"/>
  <c r="AN58" i="18" a="1"/>
  <c r="AN58" i="18" s="1"/>
  <c r="AX59" i="18" a="1"/>
  <c r="AX59" i="18" s="1"/>
  <c r="AA58" i="18" a="1"/>
  <c r="AA58" i="18" s="1"/>
  <c r="AX57" i="18" a="1"/>
  <c r="AX57" i="18" s="1"/>
  <c r="N55" i="18" a="1"/>
  <c r="N55" i="18" s="1"/>
  <c r="AA57" i="18" a="1"/>
  <c r="AA57" i="18" s="1"/>
  <c r="AC56" i="18" a="1"/>
  <c r="AC56" i="18" s="1"/>
  <c r="AC57" i="18" a="1"/>
  <c r="AC57" i="18" s="1"/>
  <c r="AJ55" i="18" a="1"/>
  <c r="AJ55" i="18" s="1"/>
  <c r="N57" i="18" a="1"/>
  <c r="N57" i="18" s="1"/>
  <c r="AA56" i="18" a="1"/>
  <c r="AA56" i="18" s="1"/>
  <c r="AN55" i="18" a="1"/>
  <c r="AN55" i="18" s="1"/>
  <c r="AN59" i="18" a="1"/>
  <c r="AN59" i="18" s="1"/>
  <c r="AC59" i="18" a="1"/>
  <c r="AC59" i="18" s="1"/>
  <c r="AE55" i="18" a="1"/>
  <c r="AE55" i="18" s="1"/>
  <c r="AA59" i="18" a="1"/>
  <c r="AA59" i="18" s="1"/>
  <c r="AW59" i="18" a="1"/>
  <c r="AW59" i="18" s="1"/>
  <c r="T55" i="18" a="1"/>
  <c r="T55" i="18" s="1"/>
  <c r="AO57" i="18" a="1"/>
  <c r="AO57" i="18" s="1"/>
  <c r="AI56" i="18" a="1"/>
  <c r="AI56" i="18" s="1"/>
  <c r="AX58" i="18" a="1"/>
  <c r="AX58" i="18" s="1"/>
  <c r="AQ55" i="18" a="1"/>
  <c r="AQ55" i="18" s="1"/>
  <c r="AW58" i="18" a="1"/>
  <c r="AW58" i="18" s="1"/>
  <c r="AW57" i="18" a="1"/>
  <c r="AW57" i="18" s="1"/>
  <c r="AX56" i="18" a="1"/>
  <c r="AX56" i="18" s="1"/>
  <c r="AO56" i="18" a="1"/>
  <c r="AO56" i="18" s="1"/>
  <c r="AO58" i="18" a="1"/>
  <c r="AO58" i="18" s="1"/>
  <c r="AO59" i="18" a="1"/>
  <c r="AO59" i="18" s="1"/>
  <c r="AO55" i="18" a="1"/>
  <c r="AO55" i="18" s="1"/>
  <c r="AE56" i="18" a="1"/>
  <c r="AE56" i="18" s="1"/>
  <c r="O59" i="18" a="1"/>
  <c r="O59" i="18" s="1"/>
  <c r="O57" i="18" a="1"/>
  <c r="O57" i="18" s="1"/>
  <c r="J58" i="18" a="1"/>
  <c r="J58" i="18" s="1"/>
  <c r="J59" i="18" a="1"/>
  <c r="J59" i="18" s="1"/>
  <c r="T56" i="18" a="1"/>
  <c r="T56" i="18" s="1"/>
  <c r="J57" i="18" a="1"/>
  <c r="J57" i="18" s="1"/>
  <c r="AI55" i="18" a="1"/>
  <c r="AI55" i="18" s="1"/>
  <c r="W58" i="18" a="1"/>
  <c r="W58" i="18" s="1"/>
  <c r="J55" i="18" a="1"/>
  <c r="J55" i="18" s="1"/>
  <c r="AJ59" i="18" a="1"/>
  <c r="AJ59" i="18" s="1"/>
  <c r="AI57" i="18" a="1"/>
  <c r="AI57" i="18" s="1"/>
  <c r="T58" i="18" a="1"/>
  <c r="T58" i="18" s="1"/>
  <c r="J56" i="18" a="1"/>
  <c r="J56" i="18" s="1"/>
  <c r="AJ56" i="18" a="1"/>
  <c r="AJ56" i="18" s="1"/>
  <c r="AI58" i="18" a="1"/>
  <c r="AI58" i="18" s="1"/>
  <c r="AJ57" i="18" a="1"/>
  <c r="AJ57" i="18" s="1"/>
  <c r="T57" i="18" a="1"/>
  <c r="T57" i="18" s="1"/>
  <c r="AI59" i="18" a="1"/>
  <c r="AI59" i="18" s="1"/>
  <c r="T59" i="18" a="1"/>
  <c r="T59" i="18" s="1"/>
  <c r="AJ58" i="18" a="1"/>
  <c r="AJ58" i="18" s="1"/>
  <c r="AQ58" i="18" a="1"/>
  <c r="AQ58" i="18" s="1"/>
  <c r="AQ59" i="18" a="1"/>
  <c r="AQ59" i="18" s="1"/>
  <c r="AQ56" i="18" a="1"/>
  <c r="AQ56" i="18" s="1"/>
  <c r="O56" i="18" a="1"/>
  <c r="O56" i="18" s="1"/>
  <c r="O55" i="18" a="1"/>
  <c r="O55" i="18" s="1"/>
  <c r="W57" i="18" a="1"/>
  <c r="W57" i="18" s="1"/>
  <c r="W55" i="18" a="1"/>
  <c r="W55" i="18" s="1"/>
  <c r="W59" i="18" a="1"/>
  <c r="W59" i="18" s="1"/>
  <c r="AV46" i="12"/>
  <c r="AV47" i="12" s="1"/>
  <c r="AV48" i="12" s="1"/>
  <c r="AN18" i="12"/>
  <c r="AV17" i="12"/>
  <c r="AG18" i="12"/>
  <c r="AA17" i="12"/>
  <c r="AA46" i="12"/>
  <c r="AA47" i="12" s="1"/>
  <c r="CD58" i="12" s="1"/>
  <c r="X17" i="12"/>
  <c r="AN46" i="12"/>
  <c r="AN47" i="12" s="1"/>
  <c r="CQ58" i="12" s="1"/>
  <c r="W46" i="12"/>
  <c r="W47" i="12" s="1"/>
  <c r="W48" i="12" s="1"/>
  <c r="AO46" i="12"/>
  <c r="AO47" i="12" s="1"/>
  <c r="AO48" i="12" s="1"/>
  <c r="N17" i="12"/>
  <c r="J46" i="12"/>
  <c r="J47" i="12" s="1"/>
  <c r="J48" i="12" s="1"/>
  <c r="J155" i="12" s="1"/>
  <c r="U17" i="12"/>
  <c r="R18" i="12"/>
  <c r="N46" i="12"/>
  <c r="N47" i="12" s="1"/>
  <c r="N48" i="12" s="1"/>
  <c r="AO17" i="12"/>
  <c r="AK46" i="12"/>
  <c r="AK47" i="12" s="1"/>
  <c r="AK48" i="12" s="1"/>
  <c r="T46" i="12"/>
  <c r="T47" i="12" s="1"/>
  <c r="T48" i="12" s="1"/>
  <c r="L46" i="12"/>
  <c r="L47" i="12" s="1"/>
  <c r="L48" i="12" s="1"/>
  <c r="L17" i="12"/>
  <c r="K46" i="12"/>
  <c r="K47" i="12" s="1"/>
  <c r="BN58" i="12" s="1"/>
  <c r="K17" i="12"/>
  <c r="W18" i="12"/>
  <c r="AO18" i="12"/>
  <c r="K18" i="12"/>
  <c r="AQ18" i="12"/>
  <c r="AF46" i="12"/>
  <c r="AF47" i="12" s="1"/>
  <c r="AF48" i="12" s="1"/>
  <c r="AF17" i="12"/>
  <c r="AD17" i="12"/>
  <c r="AX18" i="12"/>
  <c r="AH18" i="12"/>
  <c r="AG46" i="12"/>
  <c r="AG47" i="12" s="1"/>
  <c r="CJ58" i="12" s="1"/>
  <c r="AL18" i="12"/>
  <c r="AB17" i="12"/>
  <c r="T17" i="12"/>
  <c r="O17" i="12"/>
  <c r="AB18" i="12"/>
  <c r="S46" i="12"/>
  <c r="S47" i="12" s="1"/>
  <c r="BV58" i="12" s="1"/>
  <c r="W17" i="12"/>
  <c r="O46" i="12"/>
  <c r="O47" i="12" s="1"/>
  <c r="BR58" i="12" s="1"/>
  <c r="T18" i="12"/>
  <c r="AS46" i="12"/>
  <c r="AS47" i="12" s="1"/>
  <c r="CV58" i="12" s="1"/>
  <c r="O18" i="12"/>
  <c r="AT18" i="12"/>
  <c r="AS18" i="12"/>
  <c r="P18" i="12"/>
  <c r="V46" i="12"/>
  <c r="V47" i="12" s="1"/>
  <c r="V48" i="12" s="1"/>
  <c r="U46" i="12"/>
  <c r="U47" i="12" s="1"/>
  <c r="BX58" i="12" s="1"/>
  <c r="Y17" i="12"/>
  <c r="M46" i="12"/>
  <c r="M47" i="12" s="1"/>
  <c r="M48" i="12" s="1"/>
  <c r="P17" i="12"/>
  <c r="AU46" i="12"/>
  <c r="AU47" i="12" s="1"/>
  <c r="AU48" i="12" s="1"/>
  <c r="V17" i="12"/>
  <c r="Z46" i="12"/>
  <c r="Z47" i="12" s="1"/>
  <c r="Z48" i="12" s="1"/>
  <c r="AB46" i="12"/>
  <c r="AB47" i="12" s="1"/>
  <c r="CE58" i="12" s="1"/>
  <c r="AU18" i="12"/>
  <c r="AQ46" i="12"/>
  <c r="AQ47" i="12" s="1"/>
  <c r="CT58" i="12" s="1"/>
  <c r="M18" i="12"/>
  <c r="AT46" i="12"/>
  <c r="AT47" i="12" s="1"/>
  <c r="AT48" i="12" s="1"/>
  <c r="AE17" i="12"/>
  <c r="Y46" i="12"/>
  <c r="Y47" i="12" s="1"/>
  <c r="CB58" i="12" s="1"/>
  <c r="AI17" i="12"/>
  <c r="AP17" i="12"/>
  <c r="M17" i="12"/>
  <c r="AK18" i="12"/>
  <c r="X46" i="12"/>
  <c r="X47" i="12" s="1"/>
  <c r="CA58" i="12" s="1"/>
  <c r="R46" i="12"/>
  <c r="R47" i="12" s="1"/>
  <c r="R48" i="12" s="1"/>
  <c r="AK17" i="12"/>
  <c r="AJ18" i="12"/>
  <c r="J17" i="12"/>
  <c r="AJ46" i="12"/>
  <c r="AJ47" i="12" s="1"/>
  <c r="AJ48" i="12" s="1"/>
  <c r="J18" i="12"/>
  <c r="AR46" i="12"/>
  <c r="AR47" i="12" s="1"/>
  <c r="CU58" i="12" s="1"/>
  <c r="AI46" i="12"/>
  <c r="AI47" i="12" s="1"/>
  <c r="CL58" i="12" s="1"/>
  <c r="Q17" i="12"/>
  <c r="AR17" i="12"/>
  <c r="Z18" i="12"/>
  <c r="AR18" i="12"/>
  <c r="AX17" i="12"/>
  <c r="S17" i="12"/>
  <c r="AD46" i="12"/>
  <c r="AD47" i="12" s="1"/>
  <c r="BJ58" i="12" s="1"/>
  <c r="AE46" i="12"/>
  <c r="AE47" i="12" s="1"/>
  <c r="CH58" i="12" s="1"/>
  <c r="AW18" i="12"/>
  <c r="AW17" i="12"/>
  <c r="Q46" i="12"/>
  <c r="Q47" i="12" s="1"/>
  <c r="Q48" i="12" s="1"/>
  <c r="AW46" i="12"/>
  <c r="AW47" i="12" s="1"/>
  <c r="AW48" i="12" s="1"/>
  <c r="AC46" i="12"/>
  <c r="AC47" i="12" s="1"/>
  <c r="AC48" i="12" s="1"/>
  <c r="AL46" i="12"/>
  <c r="AL47" i="12" s="1"/>
  <c r="AL48" i="12" s="1"/>
  <c r="P46" i="12"/>
  <c r="P47" i="12" s="1"/>
  <c r="P48" i="12" s="1"/>
  <c r="AM17" i="12"/>
  <c r="AC18" i="12"/>
  <c r="AH46" i="12"/>
  <c r="AH47" i="12" s="1"/>
  <c r="AH48" i="12" s="1"/>
  <c r="AC17" i="12"/>
  <c r="AP18" i="12"/>
  <c r="AM46" i="12"/>
  <c r="AM47" i="12" s="1"/>
  <c r="AM48" i="12" s="1"/>
  <c r="AP46" i="12"/>
  <c r="AP47" i="12" s="1"/>
  <c r="AP48" i="12" s="1"/>
  <c r="AX48" i="12"/>
  <c r="DA58" i="12"/>
  <c r="AP51" i="18" l="1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CY58" i="12"/>
  <c r="BZ58" i="12"/>
  <c r="AN48" i="12"/>
  <c r="AN130" i="12" s="1"/>
  <c r="AA48" i="12"/>
  <c r="AA154" i="12" s="1"/>
  <c r="J100" i="12"/>
  <c r="BW58" i="12"/>
  <c r="J119" i="12"/>
  <c r="J91" i="12"/>
  <c r="J78" i="12"/>
  <c r="J160" i="12"/>
  <c r="J69" i="12"/>
  <c r="J95" i="12"/>
  <c r="J89" i="12"/>
  <c r="J121" i="12"/>
  <c r="J156" i="12"/>
  <c r="J128" i="12"/>
  <c r="J113" i="12"/>
  <c r="CN58" i="12"/>
  <c r="CR58" i="12"/>
  <c r="J77" i="12"/>
  <c r="J118" i="12"/>
  <c r="J131" i="12"/>
  <c r="J62" i="12"/>
  <c r="J150" i="12"/>
  <c r="J96" i="12"/>
  <c r="J123" i="12"/>
  <c r="J64" i="12"/>
  <c r="J101" i="12"/>
  <c r="J146" i="12"/>
  <c r="J117" i="12"/>
  <c r="J102" i="12"/>
  <c r="J86" i="12"/>
  <c r="J157" i="12"/>
  <c r="J120" i="12"/>
  <c r="J97" i="12"/>
  <c r="J115" i="12"/>
  <c r="J73" i="12"/>
  <c r="J108" i="12"/>
  <c r="J136" i="12"/>
  <c r="J72" i="12"/>
  <c r="J63" i="12"/>
  <c r="J159" i="12"/>
  <c r="J153" i="12"/>
  <c r="J110" i="12"/>
  <c r="J134" i="12"/>
  <c r="J154" i="12"/>
  <c r="J65" i="12"/>
  <c r="J124" i="12"/>
  <c r="J148" i="12"/>
  <c r="J139" i="12"/>
  <c r="J70" i="12"/>
  <c r="J135" i="12"/>
  <c r="J137" i="12"/>
  <c r="J152" i="12"/>
  <c r="J122" i="12"/>
  <c r="J75" i="12"/>
  <c r="J133" i="12"/>
  <c r="J145" i="12"/>
  <c r="J98" i="12"/>
  <c r="J114" i="12"/>
  <c r="J103" i="12"/>
  <c r="J105" i="12"/>
  <c r="J57" i="12"/>
  <c r="J132" i="12"/>
  <c r="J79" i="12"/>
  <c r="J106" i="12"/>
  <c r="J130" i="12"/>
  <c r="J81" i="12"/>
  <c r="J68" i="12"/>
  <c r="J107" i="12"/>
  <c r="J126" i="12"/>
  <c r="J149" i="12"/>
  <c r="J143" i="12"/>
  <c r="J99" i="12"/>
  <c r="J88" i="12"/>
  <c r="J87" i="12"/>
  <c r="J82" i="12"/>
  <c r="J142" i="12"/>
  <c r="J141" i="12"/>
  <c r="J67" i="12"/>
  <c r="J144" i="12"/>
  <c r="J61" i="12"/>
  <c r="J56" i="12" s="1"/>
  <c r="J125" i="12"/>
  <c r="J94" i="12"/>
  <c r="J138" i="12"/>
  <c r="J92" i="12"/>
  <c r="J158" i="12"/>
  <c r="J80" i="12"/>
  <c r="J116" i="12"/>
  <c r="J93" i="12"/>
  <c r="J90" i="12"/>
  <c r="J74" i="12"/>
  <c r="J83" i="12"/>
  <c r="J84" i="12"/>
  <c r="J71" i="12"/>
  <c r="J127" i="12"/>
  <c r="J112" i="12"/>
  <c r="J147" i="12"/>
  <c r="J66" i="12"/>
  <c r="J104" i="12"/>
  <c r="J140" i="12"/>
  <c r="J76" i="12"/>
  <c r="J151" i="12"/>
  <c r="J111" i="12"/>
  <c r="J109" i="12"/>
  <c r="J85" i="12"/>
  <c r="J129" i="12"/>
  <c r="BQ58" i="12"/>
  <c r="BG58" i="12"/>
  <c r="CI58" i="12"/>
  <c r="CW58" i="12"/>
  <c r="S48" i="12"/>
  <c r="S65" i="12" s="1"/>
  <c r="K48" i="12"/>
  <c r="K122" i="12" s="1"/>
  <c r="BY58" i="12"/>
  <c r="BO58" i="12"/>
  <c r="Y48" i="12"/>
  <c r="Y130" i="12" s="1"/>
  <c r="BT58" i="12"/>
  <c r="CO58" i="12"/>
  <c r="CS58" i="12"/>
  <c r="X48" i="12"/>
  <c r="X151" i="12" s="1"/>
  <c r="CM58" i="12"/>
  <c r="AG48" i="12"/>
  <c r="AG113" i="12" s="1"/>
  <c r="AE48" i="12"/>
  <c r="AE67" i="12" s="1"/>
  <c r="BP58" i="12"/>
  <c r="CZ58" i="12"/>
  <c r="AS48" i="12"/>
  <c r="AS111" i="12" s="1"/>
  <c r="AD48" i="12"/>
  <c r="AD123" i="12" s="1"/>
  <c r="CP58" i="12"/>
  <c r="BU58" i="12"/>
  <c r="U48" i="12"/>
  <c r="U109" i="12" s="1"/>
  <c r="AI48" i="12"/>
  <c r="AI158" i="12" s="1"/>
  <c r="O48" i="12"/>
  <c r="O95" i="12" s="1"/>
  <c r="AQ48" i="12"/>
  <c r="AQ70" i="12" s="1"/>
  <c r="CG58" i="12"/>
  <c r="CC58" i="12"/>
  <c r="AB48" i="12"/>
  <c r="AB115" i="12" s="1"/>
  <c r="CX58" i="12"/>
  <c r="CF58" i="12"/>
  <c r="BS58" i="12"/>
  <c r="CK58" i="12"/>
  <c r="AR48" i="12"/>
  <c r="AR157" i="12" s="1"/>
  <c r="BT59" i="12"/>
  <c r="Q140" i="12"/>
  <c r="Q137" i="12"/>
  <c r="Q145" i="12"/>
  <c r="Q77" i="12"/>
  <c r="Q110" i="12"/>
  <c r="Q153" i="12"/>
  <c r="Q112" i="12"/>
  <c r="Q116" i="12"/>
  <c r="Q62" i="12"/>
  <c r="Q100" i="12"/>
  <c r="Q81" i="12"/>
  <c r="Q96" i="12"/>
  <c r="Q156" i="12"/>
  <c r="Q133" i="12"/>
  <c r="Q132" i="12"/>
  <c r="Q139" i="12"/>
  <c r="Q160" i="12"/>
  <c r="Q121" i="12"/>
  <c r="Q142" i="12"/>
  <c r="Q102" i="12"/>
  <c r="Q93" i="12"/>
  <c r="Q114" i="12"/>
  <c r="Q84" i="12"/>
  <c r="Q76" i="12"/>
  <c r="Q83" i="12"/>
  <c r="Q149" i="12"/>
  <c r="Q122" i="12"/>
  <c r="Q129" i="12"/>
  <c r="Q124" i="12"/>
  <c r="Q86" i="12"/>
  <c r="Q127" i="12"/>
  <c r="Q118" i="12"/>
  <c r="Q99" i="12"/>
  <c r="Q72" i="12"/>
  <c r="Q150" i="12"/>
  <c r="Q71" i="12"/>
  <c r="Q73" i="12"/>
  <c r="Q80" i="12"/>
  <c r="Q157" i="12"/>
  <c r="Q119" i="12"/>
  <c r="Q131" i="12"/>
  <c r="Q123" i="12"/>
  <c r="Q151" i="12"/>
  <c r="Q98" i="12"/>
  <c r="Q95" i="12"/>
  <c r="Q126" i="12"/>
  <c r="Q141" i="12"/>
  <c r="Q67" i="12"/>
  <c r="Q66" i="12"/>
  <c r="Q69" i="12"/>
  <c r="Q79" i="12"/>
  <c r="Q135" i="12"/>
  <c r="Q106" i="12"/>
  <c r="Q85" i="12"/>
  <c r="Q68" i="12"/>
  <c r="Q144" i="12"/>
  <c r="Q103" i="12"/>
  <c r="Q101" i="12"/>
  <c r="Q92" i="12"/>
  <c r="Q82" i="12"/>
  <c r="Q136" i="12"/>
  <c r="Q61" i="12"/>
  <c r="Q108" i="12"/>
  <c r="Q74" i="12"/>
  <c r="Q120" i="12"/>
  <c r="Q104" i="12"/>
  <c r="Q154" i="12"/>
  <c r="Q146" i="12"/>
  <c r="Q147" i="12"/>
  <c r="Q158" i="12"/>
  <c r="Q91" i="12"/>
  <c r="Q75" i="12"/>
  <c r="Q87" i="12"/>
  <c r="Q107" i="12"/>
  <c r="Q63" i="12"/>
  <c r="Q88" i="12"/>
  <c r="Q130" i="12"/>
  <c r="Q105" i="12"/>
  <c r="Q159" i="12"/>
  <c r="Q138" i="12"/>
  <c r="Q113" i="12"/>
  <c r="Q155" i="12"/>
  <c r="Q125" i="12"/>
  <c r="Q65" i="12"/>
  <c r="Q78" i="12"/>
  <c r="Q109" i="12"/>
  <c r="Q128" i="12"/>
  <c r="Q97" i="12"/>
  <c r="Q57" i="12"/>
  <c r="Q117" i="12"/>
  <c r="Q152" i="12"/>
  <c r="Q143" i="12"/>
  <c r="Q134" i="12"/>
  <c r="Q111" i="12"/>
  <c r="Q148" i="12"/>
  <c r="Q115" i="12"/>
  <c r="Q64" i="12"/>
  <c r="Q70" i="12"/>
  <c r="Q89" i="12"/>
  <c r="Q94" i="12"/>
  <c r="Q90" i="12"/>
  <c r="Q60" i="12"/>
  <c r="BT60" i="12" s="1"/>
  <c r="V123" i="12"/>
  <c r="V116" i="12"/>
  <c r="V130" i="12"/>
  <c r="V132" i="12"/>
  <c r="V159" i="12"/>
  <c r="V148" i="12"/>
  <c r="V98" i="12"/>
  <c r="V118" i="12"/>
  <c r="V105" i="12"/>
  <c r="V75" i="12"/>
  <c r="V72" i="12"/>
  <c r="V79" i="12"/>
  <c r="V128" i="12"/>
  <c r="V120" i="12"/>
  <c r="V121" i="12"/>
  <c r="V115" i="12"/>
  <c r="V144" i="12"/>
  <c r="V141" i="12"/>
  <c r="V85" i="12"/>
  <c r="V143" i="12"/>
  <c r="V96" i="12"/>
  <c r="V76" i="12"/>
  <c r="V78" i="12"/>
  <c r="V67" i="12"/>
  <c r="V93" i="12"/>
  <c r="V110" i="12"/>
  <c r="V154" i="12"/>
  <c r="V106" i="12"/>
  <c r="V99" i="12"/>
  <c r="V137" i="12"/>
  <c r="V119" i="12"/>
  <c r="V107" i="12"/>
  <c r="V114" i="12"/>
  <c r="V108" i="12"/>
  <c r="V74" i="12"/>
  <c r="V87" i="12"/>
  <c r="V70" i="12"/>
  <c r="V62" i="12"/>
  <c r="V149" i="12"/>
  <c r="V113" i="12"/>
  <c r="V111" i="12"/>
  <c r="V134" i="12"/>
  <c r="V142" i="12"/>
  <c r="V112" i="12"/>
  <c r="V102" i="12"/>
  <c r="V95" i="12"/>
  <c r="V136" i="12"/>
  <c r="V92" i="12"/>
  <c r="V155" i="12"/>
  <c r="V109" i="12"/>
  <c r="BY59" i="12"/>
  <c r="V160" i="12"/>
  <c r="V103" i="12"/>
  <c r="V100" i="12"/>
  <c r="V129" i="12"/>
  <c r="V156" i="12"/>
  <c r="V139" i="12"/>
  <c r="V61" i="12"/>
  <c r="V97" i="12"/>
  <c r="V124" i="12"/>
  <c r="V91" i="12"/>
  <c r="V81" i="12"/>
  <c r="V71" i="12"/>
  <c r="V57" i="12"/>
  <c r="V131" i="12"/>
  <c r="V140" i="12"/>
  <c r="V157" i="12"/>
  <c r="V127" i="12"/>
  <c r="V153" i="12"/>
  <c r="V122" i="12"/>
  <c r="V80" i="12"/>
  <c r="V89" i="12"/>
  <c r="V101" i="12"/>
  <c r="V117" i="12"/>
  <c r="V73" i="12"/>
  <c r="V90" i="12"/>
  <c r="V152" i="12"/>
  <c r="V138" i="12"/>
  <c r="V135" i="12"/>
  <c r="V147" i="12"/>
  <c r="V150" i="12"/>
  <c r="V145" i="12"/>
  <c r="V94" i="12"/>
  <c r="V66" i="12"/>
  <c r="V68" i="12"/>
  <c r="V104" i="12"/>
  <c r="V82" i="12"/>
  <c r="V84" i="12"/>
  <c r="V83" i="12"/>
  <c r="V151" i="12"/>
  <c r="V133" i="12"/>
  <c r="V126" i="12"/>
  <c r="V146" i="12"/>
  <c r="V158" i="12"/>
  <c r="V65" i="12"/>
  <c r="V86" i="12"/>
  <c r="V125" i="12"/>
  <c r="V63" i="12"/>
  <c r="V77" i="12"/>
  <c r="V69" i="12"/>
  <c r="V88" i="12"/>
  <c r="V64" i="12"/>
  <c r="V60" i="12"/>
  <c r="BY60" i="12" s="1"/>
  <c r="AL127" i="12"/>
  <c r="AL130" i="12"/>
  <c r="AL137" i="12"/>
  <c r="AL128" i="12"/>
  <c r="AL148" i="12"/>
  <c r="AL133" i="12"/>
  <c r="AL104" i="12"/>
  <c r="AL81" i="12"/>
  <c r="AL123" i="12"/>
  <c r="AL103" i="12"/>
  <c r="AL79" i="12"/>
  <c r="AL85" i="12"/>
  <c r="AL66" i="12"/>
  <c r="AL65" i="12"/>
  <c r="AL121" i="12"/>
  <c r="AL119" i="12"/>
  <c r="AL155" i="12"/>
  <c r="AL145" i="12"/>
  <c r="AL110" i="12"/>
  <c r="AL138" i="12"/>
  <c r="AL117" i="12"/>
  <c r="AL109" i="12"/>
  <c r="AL82" i="12"/>
  <c r="AL63" i="12"/>
  <c r="AL74" i="12"/>
  <c r="AL157" i="12"/>
  <c r="AL105" i="12"/>
  <c r="AL118" i="12"/>
  <c r="AL143" i="12"/>
  <c r="AL159" i="12"/>
  <c r="AL98" i="12"/>
  <c r="AL115" i="12"/>
  <c r="AL124" i="12"/>
  <c r="AL84" i="12"/>
  <c r="AL89" i="12"/>
  <c r="AL102" i="12"/>
  <c r="AL116" i="12"/>
  <c r="CO59" i="12"/>
  <c r="AL156" i="12"/>
  <c r="AL61" i="12"/>
  <c r="AL101" i="12"/>
  <c r="AL139" i="12"/>
  <c r="AL154" i="12"/>
  <c r="AL99" i="12"/>
  <c r="AL92" i="12"/>
  <c r="AL95" i="12"/>
  <c r="AL86" i="12"/>
  <c r="AL93" i="12"/>
  <c r="AL73" i="12"/>
  <c r="AL122" i="12"/>
  <c r="AL57" i="12"/>
  <c r="AL147" i="12"/>
  <c r="AL150" i="12"/>
  <c r="AL113" i="12"/>
  <c r="AL136" i="12"/>
  <c r="AL149" i="12"/>
  <c r="AL94" i="12"/>
  <c r="AL90" i="12"/>
  <c r="AL97" i="12"/>
  <c r="AL69" i="12"/>
  <c r="AL114" i="12"/>
  <c r="AL83" i="12"/>
  <c r="AL107" i="12"/>
  <c r="AL158" i="12"/>
  <c r="AL146" i="12"/>
  <c r="AL160" i="12"/>
  <c r="AL100" i="12"/>
  <c r="AL134" i="12"/>
  <c r="AL131" i="12"/>
  <c r="AL96" i="12"/>
  <c r="AL77" i="12"/>
  <c r="AL120" i="12"/>
  <c r="AL72" i="12"/>
  <c r="AL91" i="12"/>
  <c r="AL76" i="12"/>
  <c r="AL80" i="12"/>
  <c r="AL140" i="12"/>
  <c r="AL144" i="12"/>
  <c r="AL141" i="12"/>
  <c r="AL112" i="12"/>
  <c r="AL125" i="12"/>
  <c r="AL129" i="12"/>
  <c r="AL108" i="12"/>
  <c r="AL75" i="12"/>
  <c r="AL126" i="12"/>
  <c r="AL67" i="12"/>
  <c r="AL64" i="12"/>
  <c r="AL87" i="12"/>
  <c r="AL88" i="12"/>
  <c r="AL135" i="12"/>
  <c r="AL132" i="12"/>
  <c r="AL151" i="12"/>
  <c r="AL142" i="12"/>
  <c r="AL153" i="12"/>
  <c r="AL152" i="12"/>
  <c r="AL106" i="12"/>
  <c r="AL78" i="12"/>
  <c r="AL68" i="12"/>
  <c r="AL70" i="12"/>
  <c r="AL62" i="12"/>
  <c r="AL71" i="12"/>
  <c r="AL111" i="12"/>
  <c r="AL60" i="12"/>
  <c r="CO60" i="12" s="1"/>
  <c r="AK126" i="12"/>
  <c r="AK159" i="12"/>
  <c r="AK122" i="12"/>
  <c r="AK64" i="12"/>
  <c r="AK62" i="12"/>
  <c r="AK153" i="12"/>
  <c r="AK85" i="12"/>
  <c r="AK111" i="12"/>
  <c r="AK78" i="12"/>
  <c r="AK108" i="12"/>
  <c r="AK69" i="12"/>
  <c r="AK82" i="12"/>
  <c r="AK57" i="12"/>
  <c r="AK124" i="12"/>
  <c r="AK150" i="12"/>
  <c r="AK68" i="12"/>
  <c r="AK66" i="12"/>
  <c r="AK65" i="12"/>
  <c r="AK144" i="12"/>
  <c r="AK119" i="12"/>
  <c r="AK112" i="12"/>
  <c r="AK70" i="12"/>
  <c r="AK101" i="12"/>
  <c r="AK118" i="12"/>
  <c r="AK81" i="12"/>
  <c r="CN59" i="12"/>
  <c r="AK121" i="12"/>
  <c r="AK145" i="12"/>
  <c r="AK160" i="12"/>
  <c r="AK158" i="12"/>
  <c r="AK157" i="12"/>
  <c r="AK140" i="12"/>
  <c r="AK146" i="12"/>
  <c r="AK95" i="12"/>
  <c r="AK110" i="12"/>
  <c r="AK99" i="12"/>
  <c r="AK103" i="12"/>
  <c r="AK129" i="12"/>
  <c r="AK61" i="12"/>
  <c r="AK130" i="12"/>
  <c r="AK139" i="12"/>
  <c r="AK149" i="12"/>
  <c r="AK148" i="12"/>
  <c r="AK151" i="12"/>
  <c r="AK137" i="12"/>
  <c r="AK123" i="12"/>
  <c r="AK93" i="12"/>
  <c r="AK76" i="12"/>
  <c r="AK94" i="12"/>
  <c r="AK89" i="12"/>
  <c r="AK87" i="12"/>
  <c r="AK63" i="12"/>
  <c r="AK115" i="12"/>
  <c r="AK132" i="12"/>
  <c r="AK136" i="12"/>
  <c r="AK147" i="12"/>
  <c r="AK152" i="12"/>
  <c r="AK127" i="12"/>
  <c r="AK105" i="12"/>
  <c r="AK109" i="12"/>
  <c r="AK88" i="12"/>
  <c r="AK116" i="12"/>
  <c r="AK79" i="12"/>
  <c r="AK80" i="12"/>
  <c r="AK75" i="12"/>
  <c r="AK104" i="12"/>
  <c r="AK128" i="12"/>
  <c r="AK141" i="12"/>
  <c r="AK133" i="12"/>
  <c r="AK155" i="12"/>
  <c r="AK113" i="12"/>
  <c r="AK102" i="12"/>
  <c r="AK90" i="12"/>
  <c r="AK138" i="12"/>
  <c r="AK98" i="12"/>
  <c r="AK74" i="12"/>
  <c r="AK92" i="12"/>
  <c r="AK154" i="12"/>
  <c r="AK91" i="12"/>
  <c r="AK117" i="12"/>
  <c r="AK114" i="12"/>
  <c r="AK125" i="12"/>
  <c r="AK67" i="12"/>
  <c r="AK97" i="12"/>
  <c r="AK106" i="12"/>
  <c r="AK96" i="12"/>
  <c r="AK120" i="12"/>
  <c r="AK84" i="12"/>
  <c r="AK143" i="12"/>
  <c r="AK73" i="12"/>
  <c r="AK142" i="12"/>
  <c r="AK71" i="12"/>
  <c r="AK107" i="12"/>
  <c r="AK100" i="12"/>
  <c r="AK135" i="12"/>
  <c r="AK156" i="12"/>
  <c r="AK86" i="12"/>
  <c r="AK131" i="12"/>
  <c r="AK83" i="12"/>
  <c r="AK134" i="12"/>
  <c r="AK77" i="12"/>
  <c r="AK72" i="12"/>
  <c r="AK60" i="12"/>
  <c r="CN60" i="12" s="1"/>
  <c r="AV158" i="12"/>
  <c r="AV138" i="12"/>
  <c r="AV144" i="12"/>
  <c r="AV157" i="12"/>
  <c r="AV160" i="12"/>
  <c r="AV154" i="12"/>
  <c r="AV94" i="12"/>
  <c r="AV95" i="12"/>
  <c r="AV119" i="12"/>
  <c r="AV130" i="12"/>
  <c r="AV105" i="12"/>
  <c r="AV77" i="12"/>
  <c r="AV71" i="12"/>
  <c r="AV147" i="12"/>
  <c r="AV133" i="12"/>
  <c r="AV131" i="12"/>
  <c r="AV126" i="12"/>
  <c r="AV121" i="12"/>
  <c r="AV122" i="12"/>
  <c r="AV85" i="12"/>
  <c r="AV87" i="12"/>
  <c r="AV97" i="12"/>
  <c r="AV110" i="12"/>
  <c r="AV109" i="12"/>
  <c r="AV153" i="12"/>
  <c r="AV66" i="12"/>
  <c r="AV141" i="12"/>
  <c r="AV134" i="12"/>
  <c r="AV124" i="12"/>
  <c r="AV135" i="12"/>
  <c r="AV103" i="12"/>
  <c r="AV152" i="12"/>
  <c r="AV143" i="12"/>
  <c r="AV72" i="12"/>
  <c r="AV91" i="12"/>
  <c r="AV98" i="12"/>
  <c r="AV92" i="12"/>
  <c r="AV120" i="12"/>
  <c r="AV78" i="12"/>
  <c r="AV156" i="12"/>
  <c r="AV129" i="12"/>
  <c r="AV117" i="12"/>
  <c r="AV159" i="12"/>
  <c r="AV111" i="12"/>
  <c r="AV137" i="12"/>
  <c r="AV142" i="12"/>
  <c r="AV75" i="12"/>
  <c r="AV79" i="12"/>
  <c r="AV88" i="12"/>
  <c r="AV102" i="12"/>
  <c r="AV101" i="12"/>
  <c r="AV132" i="12"/>
  <c r="AV128" i="12"/>
  <c r="AV139" i="12"/>
  <c r="AV149" i="12"/>
  <c r="AV106" i="12"/>
  <c r="AV118" i="12"/>
  <c r="AV113" i="12"/>
  <c r="AV70" i="12"/>
  <c r="AV84" i="12"/>
  <c r="AV67" i="12"/>
  <c r="AV90" i="12"/>
  <c r="AV83" i="12"/>
  <c r="CY59" i="12"/>
  <c r="AV140" i="12"/>
  <c r="AV127" i="12"/>
  <c r="AV125" i="12"/>
  <c r="AV145" i="12"/>
  <c r="AV136" i="12"/>
  <c r="AV108" i="12"/>
  <c r="AV80" i="12"/>
  <c r="AV73" i="12"/>
  <c r="AV93" i="12"/>
  <c r="AV62" i="12"/>
  <c r="AV76" i="12"/>
  <c r="AV69" i="12"/>
  <c r="AV57" i="12"/>
  <c r="AV68" i="12"/>
  <c r="AV107" i="12"/>
  <c r="AV116" i="12"/>
  <c r="AV146" i="12"/>
  <c r="AV123" i="12"/>
  <c r="AV96" i="12"/>
  <c r="AV63" i="12"/>
  <c r="AV114" i="12"/>
  <c r="AV82" i="12"/>
  <c r="AV65" i="12"/>
  <c r="AV74" i="12"/>
  <c r="AV89" i="12"/>
  <c r="AV64" i="12"/>
  <c r="AV148" i="12"/>
  <c r="AV155" i="12"/>
  <c r="AV99" i="12"/>
  <c r="AV150" i="12"/>
  <c r="AV86" i="12"/>
  <c r="AV100" i="12"/>
  <c r="AV61" i="12"/>
  <c r="AV112" i="12"/>
  <c r="AV151" i="12"/>
  <c r="AV104" i="12"/>
  <c r="AV81" i="12"/>
  <c r="AV115" i="12"/>
  <c r="AV60" i="12"/>
  <c r="CY60" i="12" s="1"/>
  <c r="N152" i="12"/>
  <c r="N109" i="12"/>
  <c r="N107" i="12"/>
  <c r="N157" i="12"/>
  <c r="N143" i="12"/>
  <c r="N142" i="12"/>
  <c r="N119" i="12"/>
  <c r="N73" i="12"/>
  <c r="BF73" i="12" s="1"/>
  <c r="N85" i="12"/>
  <c r="BF85" i="12" s="1"/>
  <c r="N102" i="12"/>
  <c r="N129" i="12"/>
  <c r="N69" i="12"/>
  <c r="BF69" i="12" s="1"/>
  <c r="N88" i="12"/>
  <c r="BF88" i="12" s="1"/>
  <c r="N159" i="12"/>
  <c r="N103" i="12"/>
  <c r="N100" i="12"/>
  <c r="N160" i="12"/>
  <c r="N139" i="12"/>
  <c r="N128" i="12"/>
  <c r="N117" i="12"/>
  <c r="N76" i="12"/>
  <c r="BF76" i="12" s="1"/>
  <c r="N81" i="12"/>
  <c r="BF81" i="12" s="1"/>
  <c r="N113" i="12"/>
  <c r="N98" i="12"/>
  <c r="N72" i="12"/>
  <c r="BF72" i="12" s="1"/>
  <c r="BQ59" i="12"/>
  <c r="N123" i="12"/>
  <c r="N112" i="12"/>
  <c r="N84" i="12"/>
  <c r="BF84" i="12" s="1"/>
  <c r="N147" i="12"/>
  <c r="N156" i="12"/>
  <c r="N133" i="12"/>
  <c r="N111" i="12"/>
  <c r="N71" i="12"/>
  <c r="BF71" i="12" s="1"/>
  <c r="N79" i="12"/>
  <c r="BF79" i="12" s="1"/>
  <c r="N97" i="12"/>
  <c r="N89" i="12"/>
  <c r="BF89" i="12" s="1"/>
  <c r="N67" i="12"/>
  <c r="BF67" i="12" s="1"/>
  <c r="BG59" i="12"/>
  <c r="N138" i="12"/>
  <c r="N149" i="12"/>
  <c r="N158" i="12"/>
  <c r="N146" i="12"/>
  <c r="N136" i="12"/>
  <c r="N130" i="12"/>
  <c r="N122" i="12"/>
  <c r="N74" i="12"/>
  <c r="BF74" i="12" s="1"/>
  <c r="N92" i="12"/>
  <c r="N87" i="12"/>
  <c r="BF87" i="12" s="1"/>
  <c r="N65" i="12"/>
  <c r="BF65" i="12" s="1"/>
  <c r="N70" i="12"/>
  <c r="BF70" i="12" s="1"/>
  <c r="N57" i="12"/>
  <c r="N120" i="12"/>
  <c r="N144" i="12"/>
  <c r="N148" i="12"/>
  <c r="N132" i="12"/>
  <c r="N137" i="12"/>
  <c r="N110" i="12"/>
  <c r="N125" i="12"/>
  <c r="N104" i="12"/>
  <c r="N68" i="12"/>
  <c r="BF68" i="12" s="1"/>
  <c r="N77" i="12"/>
  <c r="BF77" i="12" s="1"/>
  <c r="N93" i="12"/>
  <c r="N64" i="12"/>
  <c r="BF64" i="12" s="1"/>
  <c r="N153" i="12"/>
  <c r="N124" i="12"/>
  <c r="N131" i="12"/>
  <c r="N140" i="12"/>
  <c r="N150" i="12"/>
  <c r="N118" i="12"/>
  <c r="N115" i="12"/>
  <c r="N121" i="12"/>
  <c r="N127" i="12"/>
  <c r="N63" i="12"/>
  <c r="BF63" i="12" s="1"/>
  <c r="N83" i="12"/>
  <c r="BF83" i="12" s="1"/>
  <c r="N62" i="12"/>
  <c r="N108" i="12"/>
  <c r="N145" i="12"/>
  <c r="N126" i="12"/>
  <c r="N116" i="12"/>
  <c r="N135" i="12"/>
  <c r="N151" i="12"/>
  <c r="N96" i="12"/>
  <c r="N105" i="12"/>
  <c r="N94" i="12"/>
  <c r="N90" i="12"/>
  <c r="BF90" i="12" s="1"/>
  <c r="N66" i="12"/>
  <c r="BF66" i="12" s="1"/>
  <c r="N75" i="12"/>
  <c r="BF75" i="12" s="1"/>
  <c r="N82" i="12"/>
  <c r="BF82" i="12" s="1"/>
  <c r="N91" i="12"/>
  <c r="N154" i="12"/>
  <c r="N114" i="12"/>
  <c r="N106" i="12"/>
  <c r="N99" i="12"/>
  <c r="N155" i="12"/>
  <c r="N61" i="12"/>
  <c r="BF61" i="12" s="1"/>
  <c r="N141" i="12"/>
  <c r="N134" i="12"/>
  <c r="N80" i="12"/>
  <c r="BF80" i="12" s="1"/>
  <c r="N101" i="12"/>
  <c r="N78" i="12"/>
  <c r="BF78" i="12" s="1"/>
  <c r="N95" i="12"/>
  <c r="N86" i="12"/>
  <c r="BF86" i="12" s="1"/>
  <c r="N60" i="12"/>
  <c r="BP59" i="12"/>
  <c r="M143" i="12"/>
  <c r="M140" i="12"/>
  <c r="M103" i="12"/>
  <c r="M124" i="12"/>
  <c r="M152" i="12"/>
  <c r="M113" i="12"/>
  <c r="M128" i="12"/>
  <c r="M91" i="12"/>
  <c r="M101" i="12"/>
  <c r="M78" i="12"/>
  <c r="M93" i="12"/>
  <c r="M99" i="12"/>
  <c r="M61" i="12"/>
  <c r="M129" i="12"/>
  <c r="M137" i="12"/>
  <c r="M154" i="12"/>
  <c r="M121" i="12"/>
  <c r="M133" i="12"/>
  <c r="M98" i="12"/>
  <c r="M108" i="12"/>
  <c r="M87" i="12"/>
  <c r="M73" i="12"/>
  <c r="M118" i="12"/>
  <c r="M68" i="12"/>
  <c r="M95" i="12"/>
  <c r="M64" i="12"/>
  <c r="M126" i="12"/>
  <c r="M139" i="12"/>
  <c r="M153" i="12"/>
  <c r="M63" i="12"/>
  <c r="M141" i="12"/>
  <c r="M97" i="12"/>
  <c r="M92" i="12"/>
  <c r="M88" i="12"/>
  <c r="M67" i="12"/>
  <c r="M96" i="12"/>
  <c r="M79" i="12"/>
  <c r="M84" i="12"/>
  <c r="M151" i="12"/>
  <c r="M82" i="12"/>
  <c r="M127" i="12"/>
  <c r="M155" i="12"/>
  <c r="M81" i="12"/>
  <c r="M146" i="12"/>
  <c r="M86" i="12"/>
  <c r="M138" i="12"/>
  <c r="M72" i="12"/>
  <c r="M71" i="12"/>
  <c r="M76" i="12"/>
  <c r="M74" i="12"/>
  <c r="M77" i="12"/>
  <c r="M142" i="12"/>
  <c r="M62" i="12"/>
  <c r="M123" i="12"/>
  <c r="M149" i="12"/>
  <c r="M65" i="12"/>
  <c r="M102" i="12"/>
  <c r="M85" i="12"/>
  <c r="M132" i="12"/>
  <c r="M112" i="12"/>
  <c r="M75" i="12"/>
  <c r="M66" i="12"/>
  <c r="M70" i="12"/>
  <c r="M69" i="12"/>
  <c r="M120" i="12"/>
  <c r="M156" i="12"/>
  <c r="M111" i="12"/>
  <c r="M145" i="12"/>
  <c r="M158" i="12"/>
  <c r="M104" i="12"/>
  <c r="M136" i="12"/>
  <c r="M119" i="12"/>
  <c r="M90" i="12"/>
  <c r="M115" i="12"/>
  <c r="M117" i="12"/>
  <c r="M114" i="12"/>
  <c r="M130" i="12"/>
  <c r="M160" i="12"/>
  <c r="M135" i="12"/>
  <c r="M122" i="12"/>
  <c r="M148" i="12"/>
  <c r="M157" i="12"/>
  <c r="M134" i="12"/>
  <c r="M116" i="12"/>
  <c r="M80" i="12"/>
  <c r="M106" i="12"/>
  <c r="M89" i="12"/>
  <c r="M105" i="12"/>
  <c r="M57" i="12"/>
  <c r="M159" i="12"/>
  <c r="M144" i="12"/>
  <c r="M109" i="12"/>
  <c r="M150" i="12"/>
  <c r="M147" i="12"/>
  <c r="M131" i="12"/>
  <c r="M125" i="12"/>
  <c r="M107" i="12"/>
  <c r="M110" i="12"/>
  <c r="M83" i="12"/>
  <c r="M94" i="12"/>
  <c r="M100" i="12"/>
  <c r="M60" i="12"/>
  <c r="BP60" i="12" s="1"/>
  <c r="AP138" i="12"/>
  <c r="AP154" i="12"/>
  <c r="AP110" i="12"/>
  <c r="AP148" i="12"/>
  <c r="AP156" i="12"/>
  <c r="AP102" i="12"/>
  <c r="AP111" i="12"/>
  <c r="AP95" i="12"/>
  <c r="AP91" i="12"/>
  <c r="AP82" i="12"/>
  <c r="AP65" i="12"/>
  <c r="AP74" i="12"/>
  <c r="AP150" i="12"/>
  <c r="AP146" i="12"/>
  <c r="AP88" i="12"/>
  <c r="AP136" i="12"/>
  <c r="AP145" i="12"/>
  <c r="AP99" i="12"/>
  <c r="AP114" i="12"/>
  <c r="AP87" i="12"/>
  <c r="AP75" i="12"/>
  <c r="AP123" i="12"/>
  <c r="AP68" i="12"/>
  <c r="AP137" i="12"/>
  <c r="CS59" i="12"/>
  <c r="AP152" i="12"/>
  <c r="AP144" i="12"/>
  <c r="AP139" i="12"/>
  <c r="AP131" i="12"/>
  <c r="AP140" i="12"/>
  <c r="AP107" i="12"/>
  <c r="AP78" i="12"/>
  <c r="AP81" i="12"/>
  <c r="AP73" i="12"/>
  <c r="AP98" i="12"/>
  <c r="AP125" i="12"/>
  <c r="AP108" i="12"/>
  <c r="AP57" i="12"/>
  <c r="AP124" i="12"/>
  <c r="AP135" i="12"/>
  <c r="AP130" i="12"/>
  <c r="AP128" i="12"/>
  <c r="AP133" i="12"/>
  <c r="AP141" i="12"/>
  <c r="AP63" i="12"/>
  <c r="AP66" i="12"/>
  <c r="AP76" i="12"/>
  <c r="AP90" i="12"/>
  <c r="AP97" i="12"/>
  <c r="AP85" i="12"/>
  <c r="AP157" i="12"/>
  <c r="AP129" i="12"/>
  <c r="AP119" i="12"/>
  <c r="AP115" i="12"/>
  <c r="AP153" i="12"/>
  <c r="AP126" i="12"/>
  <c r="AP84" i="12"/>
  <c r="AP67" i="12"/>
  <c r="AP61" i="12"/>
  <c r="AP72" i="12"/>
  <c r="AP96" i="12"/>
  <c r="AP83" i="12"/>
  <c r="AP89" i="12"/>
  <c r="AP151" i="12"/>
  <c r="AP127" i="12"/>
  <c r="AP132" i="12"/>
  <c r="AP118" i="12"/>
  <c r="AP160" i="12"/>
  <c r="AP117" i="12"/>
  <c r="AP149" i="12"/>
  <c r="AP86" i="12"/>
  <c r="AP64" i="12"/>
  <c r="AP112" i="12"/>
  <c r="AP80" i="12"/>
  <c r="AP93" i="12"/>
  <c r="AP62" i="12"/>
  <c r="AP147" i="12"/>
  <c r="AP94" i="12"/>
  <c r="AP116" i="12"/>
  <c r="AP103" i="12"/>
  <c r="AP142" i="12"/>
  <c r="AP101" i="12"/>
  <c r="AP106" i="12"/>
  <c r="AP134" i="12"/>
  <c r="AP122" i="12"/>
  <c r="AP109" i="12"/>
  <c r="AP70" i="12"/>
  <c r="AP77" i="12"/>
  <c r="AP71" i="12"/>
  <c r="AP143" i="12"/>
  <c r="AP158" i="12"/>
  <c r="AP120" i="12"/>
  <c r="AP155" i="12"/>
  <c r="AP159" i="12"/>
  <c r="AP104" i="12"/>
  <c r="AP113" i="12"/>
  <c r="AP121" i="12"/>
  <c r="AP92" i="12"/>
  <c r="AP100" i="12"/>
  <c r="AP79" i="12"/>
  <c r="AP105" i="12"/>
  <c r="AP69" i="12"/>
  <c r="AP60" i="12"/>
  <c r="CS60" i="12" s="1"/>
  <c r="AX124" i="12"/>
  <c r="AX110" i="12"/>
  <c r="AX151" i="12"/>
  <c r="AX152" i="12"/>
  <c r="AX143" i="12"/>
  <c r="AX98" i="12"/>
  <c r="AX114" i="12"/>
  <c r="AX118" i="12"/>
  <c r="AX113" i="12"/>
  <c r="AX89" i="12"/>
  <c r="AX65" i="12"/>
  <c r="AX121" i="12"/>
  <c r="AX90" i="12"/>
  <c r="AX63" i="12"/>
  <c r="AX115" i="12"/>
  <c r="AX136" i="12"/>
  <c r="AX142" i="12"/>
  <c r="AX141" i="12"/>
  <c r="AX109" i="12"/>
  <c r="AX96" i="12"/>
  <c r="AX107" i="12"/>
  <c r="AX104" i="12"/>
  <c r="AX112" i="12"/>
  <c r="AX68" i="12"/>
  <c r="AX62" i="12"/>
  <c r="AX158" i="12"/>
  <c r="AX100" i="12"/>
  <c r="AX144" i="12"/>
  <c r="AX125" i="12"/>
  <c r="AX159" i="12"/>
  <c r="AX99" i="12"/>
  <c r="AX106" i="12"/>
  <c r="AX97" i="12"/>
  <c r="AX105" i="12"/>
  <c r="AX82" i="12"/>
  <c r="AX83" i="12"/>
  <c r="AX126" i="12"/>
  <c r="DA59" i="12"/>
  <c r="AX148" i="12"/>
  <c r="AX160" i="12"/>
  <c r="AX131" i="12"/>
  <c r="AX123" i="12"/>
  <c r="AX149" i="12"/>
  <c r="AX92" i="12"/>
  <c r="AX93" i="12"/>
  <c r="AX87" i="12"/>
  <c r="AX75" i="12"/>
  <c r="AX86" i="12"/>
  <c r="AX95" i="12"/>
  <c r="AX111" i="12"/>
  <c r="AX57" i="12"/>
  <c r="AX135" i="12"/>
  <c r="AX139" i="12"/>
  <c r="AX138" i="12"/>
  <c r="AX157" i="12"/>
  <c r="AX137" i="12"/>
  <c r="AX145" i="12"/>
  <c r="AX155" i="12"/>
  <c r="AX66" i="12"/>
  <c r="AX73" i="12"/>
  <c r="AX81" i="12"/>
  <c r="AX77" i="12"/>
  <c r="AX71" i="12"/>
  <c r="AX67" i="12"/>
  <c r="AX119" i="12"/>
  <c r="AX133" i="12"/>
  <c r="AX134" i="12"/>
  <c r="AX154" i="12"/>
  <c r="AX127" i="12"/>
  <c r="AX140" i="12"/>
  <c r="AX132" i="12"/>
  <c r="AX84" i="12"/>
  <c r="AX76" i="12"/>
  <c r="AX91" i="12"/>
  <c r="AX79" i="12"/>
  <c r="AX74" i="12"/>
  <c r="AX156" i="12"/>
  <c r="AX116" i="12"/>
  <c r="AX117" i="12"/>
  <c r="AX128" i="12"/>
  <c r="AX147" i="12"/>
  <c r="AX122" i="12"/>
  <c r="AX129" i="12"/>
  <c r="AX94" i="12"/>
  <c r="AX61" i="12"/>
  <c r="AX80" i="12"/>
  <c r="AX70" i="12"/>
  <c r="AX72" i="12"/>
  <c r="AX69" i="12"/>
  <c r="AX150" i="12"/>
  <c r="AX120" i="12"/>
  <c r="AX103" i="12"/>
  <c r="AX153" i="12"/>
  <c r="AX146" i="12"/>
  <c r="AX108" i="12"/>
  <c r="AX130" i="12"/>
  <c r="AX102" i="12"/>
  <c r="AX64" i="12"/>
  <c r="AX85" i="12"/>
  <c r="AX88" i="12"/>
  <c r="AX101" i="12"/>
  <c r="AX78" i="12"/>
  <c r="AX60" i="12"/>
  <c r="AT157" i="12"/>
  <c r="CW59" i="12"/>
  <c r="AT57" i="12"/>
  <c r="AT149" i="12"/>
  <c r="AT123" i="12"/>
  <c r="AT72" i="12"/>
  <c r="AT132" i="12"/>
  <c r="AT107" i="12"/>
  <c r="AT62" i="12"/>
  <c r="AT142" i="12"/>
  <c r="AT156" i="12"/>
  <c r="AT108" i="12"/>
  <c r="AT91" i="12"/>
  <c r="AT98" i="12"/>
  <c r="AT152" i="12"/>
  <c r="AT94" i="12"/>
  <c r="AT141" i="12"/>
  <c r="AT126" i="12"/>
  <c r="AT112" i="12"/>
  <c r="AT122" i="12"/>
  <c r="AT79" i="12"/>
  <c r="AT136" i="12"/>
  <c r="AT102" i="12"/>
  <c r="AT158" i="12"/>
  <c r="AT146" i="12"/>
  <c r="AT93" i="12"/>
  <c r="AT130" i="12"/>
  <c r="AT128" i="12"/>
  <c r="AT88" i="12"/>
  <c r="AT66" i="12"/>
  <c r="AT134" i="12"/>
  <c r="AT140" i="12"/>
  <c r="AT82" i="12"/>
  <c r="AT119" i="12"/>
  <c r="AT114" i="12"/>
  <c r="AT76" i="12"/>
  <c r="AT64" i="12"/>
  <c r="AT120" i="12"/>
  <c r="AT109" i="12"/>
  <c r="AT90" i="12"/>
  <c r="AT147" i="12"/>
  <c r="AT116" i="12"/>
  <c r="AT67" i="12"/>
  <c r="AT81" i="12"/>
  <c r="AT71" i="12"/>
  <c r="AT104" i="12"/>
  <c r="AT124" i="12"/>
  <c r="AT99" i="12"/>
  <c r="AT145" i="12"/>
  <c r="AT127" i="12"/>
  <c r="AT106" i="12"/>
  <c r="AT89" i="12"/>
  <c r="AT117" i="12"/>
  <c r="AT103" i="12"/>
  <c r="AT80" i="12"/>
  <c r="AT139" i="12"/>
  <c r="AT160" i="12"/>
  <c r="AT111" i="12"/>
  <c r="AT105" i="12"/>
  <c r="AT78" i="12"/>
  <c r="AT92" i="12"/>
  <c r="AT153" i="12"/>
  <c r="AT129" i="12"/>
  <c r="AT159" i="12"/>
  <c r="AT70" i="12"/>
  <c r="AT133" i="12"/>
  <c r="AT87" i="12"/>
  <c r="AT137" i="12"/>
  <c r="AT131" i="12"/>
  <c r="AT113" i="12"/>
  <c r="AT65" i="12"/>
  <c r="AT61" i="12"/>
  <c r="AT151" i="12"/>
  <c r="AT63" i="12"/>
  <c r="AT75" i="12"/>
  <c r="AT73" i="12"/>
  <c r="AT69" i="12"/>
  <c r="AT138" i="12"/>
  <c r="AT68" i="12"/>
  <c r="AT154" i="12"/>
  <c r="AT86" i="12"/>
  <c r="AT74" i="12"/>
  <c r="AT148" i="12"/>
  <c r="AT100" i="12"/>
  <c r="AT150" i="12"/>
  <c r="AT77" i="12"/>
  <c r="AT121" i="12"/>
  <c r="AT144" i="12"/>
  <c r="AT83" i="12"/>
  <c r="AT143" i="12"/>
  <c r="AT118" i="12"/>
  <c r="AT84" i="12"/>
  <c r="AT155" i="12"/>
  <c r="AT85" i="12"/>
  <c r="AT115" i="12"/>
  <c r="AT110" i="12"/>
  <c r="AT101" i="12"/>
  <c r="AT95" i="12"/>
  <c r="AT135" i="12"/>
  <c r="AT96" i="12"/>
  <c r="AT97" i="12"/>
  <c r="AT125" i="12"/>
  <c r="AT60" i="12"/>
  <c r="CW60" i="12" s="1"/>
  <c r="R142" i="12"/>
  <c r="R151" i="12"/>
  <c r="R114" i="12"/>
  <c r="R148" i="12"/>
  <c r="R124" i="12"/>
  <c r="R97" i="12"/>
  <c r="R104" i="12"/>
  <c r="R103" i="12"/>
  <c r="R90" i="12"/>
  <c r="R125" i="12"/>
  <c r="R61" i="12"/>
  <c r="R73" i="12"/>
  <c r="R145" i="12"/>
  <c r="R137" i="12"/>
  <c r="R112" i="12"/>
  <c r="R155" i="12"/>
  <c r="R152" i="12"/>
  <c r="R139" i="12"/>
  <c r="R98" i="12"/>
  <c r="R107" i="12"/>
  <c r="R71" i="12"/>
  <c r="R116" i="12"/>
  <c r="R64" i="12"/>
  <c r="R76" i="12"/>
  <c r="R95" i="12"/>
  <c r="R130" i="12"/>
  <c r="R132" i="12"/>
  <c r="R121" i="12"/>
  <c r="R106" i="12"/>
  <c r="R160" i="12"/>
  <c r="R109" i="12"/>
  <c r="R89" i="12"/>
  <c r="R80" i="12"/>
  <c r="R74" i="12"/>
  <c r="R110" i="12"/>
  <c r="R117" i="12"/>
  <c r="R68" i="12"/>
  <c r="R129" i="12"/>
  <c r="R118" i="12"/>
  <c r="R111" i="12"/>
  <c r="R113" i="12"/>
  <c r="R136" i="12"/>
  <c r="R120" i="12"/>
  <c r="R93" i="12"/>
  <c r="R79" i="12"/>
  <c r="R84" i="12"/>
  <c r="R122" i="12"/>
  <c r="R87" i="12"/>
  <c r="R133" i="12"/>
  <c r="R123" i="12"/>
  <c r="R159" i="12"/>
  <c r="R157" i="12"/>
  <c r="R101" i="12"/>
  <c r="R131" i="12"/>
  <c r="R119" i="12"/>
  <c r="R77" i="12"/>
  <c r="R62" i="12"/>
  <c r="R69" i="12"/>
  <c r="R141" i="12"/>
  <c r="R99" i="12"/>
  <c r="R96" i="12"/>
  <c r="R57" i="12"/>
  <c r="R67" i="12"/>
  <c r="R149" i="12"/>
  <c r="R158" i="12"/>
  <c r="R150" i="12"/>
  <c r="R134" i="12"/>
  <c r="R126" i="12"/>
  <c r="R63" i="12"/>
  <c r="R115" i="12"/>
  <c r="R72" i="12"/>
  <c r="R92" i="12"/>
  <c r="R75" i="12"/>
  <c r="R82" i="12"/>
  <c r="BU59" i="12"/>
  <c r="R156" i="12"/>
  <c r="R144" i="12"/>
  <c r="R147" i="12"/>
  <c r="R146" i="12"/>
  <c r="R128" i="12"/>
  <c r="R102" i="12"/>
  <c r="R65" i="12"/>
  <c r="R127" i="12"/>
  <c r="R83" i="12"/>
  <c r="R100" i="12"/>
  <c r="R91" i="12"/>
  <c r="R81" i="12"/>
  <c r="R153" i="12"/>
  <c r="R154" i="12"/>
  <c r="R140" i="12"/>
  <c r="R143" i="12"/>
  <c r="R138" i="12"/>
  <c r="R94" i="12"/>
  <c r="R105" i="12"/>
  <c r="R108" i="12"/>
  <c r="R88" i="12"/>
  <c r="R85" i="12"/>
  <c r="R66" i="12"/>
  <c r="R78" i="12"/>
  <c r="R135" i="12"/>
  <c r="R86" i="12"/>
  <c r="R70" i="12"/>
  <c r="R60" i="12"/>
  <c r="BU60" i="12" s="1"/>
  <c r="AU61" i="12"/>
  <c r="AU68" i="12"/>
  <c r="AU151" i="12"/>
  <c r="AU148" i="12"/>
  <c r="AU153" i="12"/>
  <c r="AU145" i="12"/>
  <c r="AU89" i="12"/>
  <c r="AU141" i="12"/>
  <c r="AU120" i="12"/>
  <c r="AU121" i="12"/>
  <c r="AU112" i="12"/>
  <c r="AU77" i="12"/>
  <c r="AU114" i="12"/>
  <c r="AU65" i="12"/>
  <c r="AU155" i="12"/>
  <c r="AU132" i="12"/>
  <c r="AU150" i="12"/>
  <c r="AU139" i="12"/>
  <c r="AU147" i="12"/>
  <c r="AU88" i="12"/>
  <c r="AU124" i="12"/>
  <c r="AU102" i="12"/>
  <c r="AU111" i="12"/>
  <c r="AU117" i="12"/>
  <c r="AU80" i="12"/>
  <c r="AU106" i="12"/>
  <c r="AU160" i="12"/>
  <c r="AU144" i="12"/>
  <c r="AU122" i="12"/>
  <c r="AU130" i="12"/>
  <c r="AU152" i="12"/>
  <c r="AU63" i="12"/>
  <c r="AU87" i="12"/>
  <c r="AU90" i="12"/>
  <c r="AU84" i="12"/>
  <c r="AU104" i="12"/>
  <c r="AU95" i="12"/>
  <c r="AU76" i="12"/>
  <c r="AU83" i="12"/>
  <c r="AU159" i="12"/>
  <c r="AU129" i="12"/>
  <c r="AU119" i="12"/>
  <c r="AU115" i="12"/>
  <c r="AU134" i="12"/>
  <c r="AU127" i="12"/>
  <c r="AU100" i="12"/>
  <c r="AU99" i="12"/>
  <c r="AU94" i="12"/>
  <c r="AU103" i="12"/>
  <c r="AU79" i="12"/>
  <c r="AU81" i="12"/>
  <c r="AU125" i="12"/>
  <c r="AU142" i="12"/>
  <c r="AU108" i="12"/>
  <c r="AU123" i="12"/>
  <c r="AU105" i="12"/>
  <c r="AU128" i="12"/>
  <c r="AU149" i="12"/>
  <c r="AU110" i="12"/>
  <c r="AU101" i="12"/>
  <c r="AU78" i="12"/>
  <c r="AU93" i="12"/>
  <c r="AU72" i="12"/>
  <c r="AU75" i="12"/>
  <c r="AU138" i="12"/>
  <c r="AU97" i="12"/>
  <c r="AU113" i="12"/>
  <c r="AU136" i="12"/>
  <c r="AU156" i="12"/>
  <c r="AU67" i="12"/>
  <c r="AU70" i="12"/>
  <c r="AU109" i="12"/>
  <c r="AU73" i="12"/>
  <c r="AU92" i="12"/>
  <c r="AU131" i="12"/>
  <c r="AU74" i="12"/>
  <c r="CX59" i="12"/>
  <c r="AU135" i="12"/>
  <c r="AU86" i="12"/>
  <c r="AU66" i="12"/>
  <c r="AU62" i="12"/>
  <c r="AU157" i="12"/>
  <c r="AU137" i="12"/>
  <c r="AU140" i="12"/>
  <c r="AU118" i="12"/>
  <c r="AU107" i="12"/>
  <c r="AU91" i="12"/>
  <c r="AU85" i="12"/>
  <c r="AU154" i="12"/>
  <c r="AU57" i="12"/>
  <c r="AU126" i="12"/>
  <c r="AU64" i="12"/>
  <c r="AU69" i="12"/>
  <c r="AU158" i="12"/>
  <c r="AU146" i="12"/>
  <c r="AU116" i="12"/>
  <c r="AU143" i="12"/>
  <c r="AU98" i="12"/>
  <c r="AU96" i="12"/>
  <c r="AU71" i="12"/>
  <c r="AU82" i="12"/>
  <c r="AU133" i="12"/>
  <c r="AU60" i="12"/>
  <c r="CX60" i="12" s="1"/>
  <c r="AC57" i="12"/>
  <c r="AC154" i="12"/>
  <c r="AC121" i="12"/>
  <c r="AC107" i="12"/>
  <c r="AC159" i="12"/>
  <c r="AC101" i="12"/>
  <c r="AC125" i="12"/>
  <c r="AC99" i="12"/>
  <c r="AC83" i="12"/>
  <c r="AC76" i="12"/>
  <c r="AC82" i="12"/>
  <c r="AC95" i="12"/>
  <c r="AC85" i="12"/>
  <c r="CF59" i="12"/>
  <c r="AC139" i="12"/>
  <c r="AC91" i="12"/>
  <c r="AC61" i="12"/>
  <c r="AC143" i="12"/>
  <c r="AC160" i="12"/>
  <c r="AC108" i="12"/>
  <c r="AC73" i="12"/>
  <c r="AC78" i="12"/>
  <c r="AC64" i="12"/>
  <c r="AC77" i="12"/>
  <c r="AC96" i="12"/>
  <c r="AC93" i="12"/>
  <c r="AC75" i="12"/>
  <c r="AC112" i="12"/>
  <c r="AC157" i="12"/>
  <c r="AC136" i="12"/>
  <c r="AC145" i="12"/>
  <c r="AC131" i="12"/>
  <c r="AC102" i="12"/>
  <c r="AC67" i="12"/>
  <c r="AC70" i="12"/>
  <c r="AC63" i="12"/>
  <c r="AC69" i="12"/>
  <c r="AC79" i="12"/>
  <c r="AC72" i="12"/>
  <c r="AC156" i="12"/>
  <c r="AC110" i="12"/>
  <c r="AC146" i="12"/>
  <c r="AC141" i="12"/>
  <c r="AC142" i="12"/>
  <c r="AC109" i="12"/>
  <c r="AC105" i="12"/>
  <c r="AC71" i="12"/>
  <c r="AC87" i="12"/>
  <c r="AC65" i="12"/>
  <c r="AC62" i="12"/>
  <c r="AC74" i="12"/>
  <c r="AC92" i="12"/>
  <c r="AC152" i="12"/>
  <c r="AC98" i="12"/>
  <c r="AC132" i="12"/>
  <c r="AC158" i="12"/>
  <c r="AC129" i="12"/>
  <c r="AC103" i="12"/>
  <c r="AC153" i="12"/>
  <c r="AC68" i="12"/>
  <c r="AC88" i="12"/>
  <c r="AC133" i="12"/>
  <c r="AC66" i="12"/>
  <c r="AC127" i="12"/>
  <c r="AC80" i="12"/>
  <c r="AC144" i="12"/>
  <c r="AC150" i="12"/>
  <c r="AC135" i="12"/>
  <c r="AC155" i="12"/>
  <c r="AC134" i="12"/>
  <c r="AC90" i="12"/>
  <c r="AC119" i="12"/>
  <c r="AC81" i="12"/>
  <c r="AC116" i="12"/>
  <c r="AC106" i="12"/>
  <c r="AC111" i="12"/>
  <c r="AC138" i="12"/>
  <c r="AC84" i="12"/>
  <c r="AC140" i="12"/>
  <c r="AC130" i="12"/>
  <c r="AC128" i="12"/>
  <c r="AC148" i="12"/>
  <c r="AC120" i="12"/>
  <c r="AC89" i="12"/>
  <c r="AC123" i="12"/>
  <c r="AC149" i="12"/>
  <c r="AC104" i="12"/>
  <c r="AC122" i="12"/>
  <c r="AC113" i="12"/>
  <c r="AC115" i="12"/>
  <c r="AC137" i="12"/>
  <c r="AC124" i="12"/>
  <c r="AC117" i="12"/>
  <c r="AC147" i="12"/>
  <c r="AC126" i="12"/>
  <c r="AC151" i="12"/>
  <c r="AC114" i="12"/>
  <c r="AC118" i="12"/>
  <c r="AC86" i="12"/>
  <c r="AC94" i="12"/>
  <c r="AC100" i="12"/>
  <c r="AC97" i="12"/>
  <c r="AC60" i="12"/>
  <c r="CF60" i="12" s="1"/>
  <c r="W61" i="12"/>
  <c r="W154" i="12"/>
  <c r="W127" i="12"/>
  <c r="W57" i="12"/>
  <c r="W66" i="12"/>
  <c r="W152" i="12"/>
  <c r="W133" i="12"/>
  <c r="BZ59" i="12"/>
  <c r="W156" i="12"/>
  <c r="W140" i="12"/>
  <c r="W135" i="12"/>
  <c r="W69" i="12"/>
  <c r="W146" i="12"/>
  <c r="W117" i="12"/>
  <c r="W116" i="12"/>
  <c r="W128" i="12"/>
  <c r="W155" i="12"/>
  <c r="W62" i="12"/>
  <c r="W145" i="12"/>
  <c r="W100" i="12"/>
  <c r="W106" i="12"/>
  <c r="W63" i="12"/>
  <c r="W147" i="12"/>
  <c r="W114" i="12"/>
  <c r="W160" i="12"/>
  <c r="W64" i="12"/>
  <c r="W131" i="12"/>
  <c r="W124" i="12"/>
  <c r="W159" i="12"/>
  <c r="W70" i="12"/>
  <c r="W136" i="12"/>
  <c r="W158" i="12"/>
  <c r="W142" i="12"/>
  <c r="W109" i="12"/>
  <c r="W144" i="12"/>
  <c r="W113" i="12"/>
  <c r="W103" i="12"/>
  <c r="W87" i="12"/>
  <c r="W120" i="12"/>
  <c r="W71" i="12"/>
  <c r="W101" i="12"/>
  <c r="W82" i="12"/>
  <c r="W121" i="12"/>
  <c r="W151" i="12"/>
  <c r="W90" i="12"/>
  <c r="W86" i="12"/>
  <c r="W77" i="12"/>
  <c r="W105" i="12"/>
  <c r="W92" i="12"/>
  <c r="W96" i="12"/>
  <c r="W108" i="12"/>
  <c r="W157" i="12"/>
  <c r="W107" i="12"/>
  <c r="W119" i="12"/>
  <c r="W143" i="12"/>
  <c r="W93" i="12"/>
  <c r="W94" i="12"/>
  <c r="W111" i="12"/>
  <c r="W104" i="12"/>
  <c r="W149" i="12"/>
  <c r="W123" i="12"/>
  <c r="W110" i="12"/>
  <c r="W130" i="12"/>
  <c r="W102" i="12"/>
  <c r="W141" i="12"/>
  <c r="W91" i="12"/>
  <c r="W138" i="12"/>
  <c r="W65" i="12"/>
  <c r="W68" i="12"/>
  <c r="W89" i="12"/>
  <c r="W75" i="12"/>
  <c r="W80" i="12"/>
  <c r="W73" i="12"/>
  <c r="W137" i="12"/>
  <c r="W72" i="12"/>
  <c r="W129" i="12"/>
  <c r="W67" i="12"/>
  <c r="W139" i="12"/>
  <c r="W88" i="12"/>
  <c r="W98" i="12"/>
  <c r="W76" i="12"/>
  <c r="W118" i="12"/>
  <c r="W112" i="12"/>
  <c r="W81" i="12"/>
  <c r="W132" i="12"/>
  <c r="W153" i="12"/>
  <c r="W134" i="12"/>
  <c r="W148" i="12"/>
  <c r="W84" i="12"/>
  <c r="W99" i="12"/>
  <c r="W97" i="12"/>
  <c r="W85" i="12"/>
  <c r="W78" i="12"/>
  <c r="W125" i="12"/>
  <c r="W150" i="12"/>
  <c r="W74" i="12"/>
  <c r="W115" i="12"/>
  <c r="W83" i="12"/>
  <c r="W122" i="12"/>
  <c r="W95" i="12"/>
  <c r="W79" i="12"/>
  <c r="W126" i="12"/>
  <c r="W60" i="12"/>
  <c r="BZ60" i="12" s="1"/>
  <c r="AF156" i="12"/>
  <c r="AF121" i="12"/>
  <c r="AF132" i="12"/>
  <c r="AF144" i="12"/>
  <c r="AF137" i="12"/>
  <c r="AF113" i="12"/>
  <c r="AF125" i="12"/>
  <c r="AF66" i="12"/>
  <c r="AF78" i="12"/>
  <c r="AF61" i="12"/>
  <c r="AF73" i="12"/>
  <c r="AF62" i="12"/>
  <c r="AF74" i="12"/>
  <c r="AF152" i="12"/>
  <c r="AF118" i="12"/>
  <c r="AF109" i="12"/>
  <c r="AF142" i="12"/>
  <c r="AF140" i="12"/>
  <c r="AF119" i="12"/>
  <c r="AF117" i="12"/>
  <c r="AF69" i="12"/>
  <c r="AF123" i="12"/>
  <c r="AF103" i="12"/>
  <c r="AF111" i="12"/>
  <c r="AF65" i="12"/>
  <c r="AF77" i="12"/>
  <c r="AF151" i="12"/>
  <c r="AF122" i="12"/>
  <c r="AF146" i="12"/>
  <c r="AF124" i="12"/>
  <c r="AF108" i="12"/>
  <c r="AF105" i="12"/>
  <c r="AF92" i="12"/>
  <c r="AF110" i="12"/>
  <c r="AF104" i="12"/>
  <c r="AF97" i="12"/>
  <c r="AF79" i="12"/>
  <c r="AF106" i="12"/>
  <c r="AF143" i="12"/>
  <c r="AF112" i="12"/>
  <c r="AF138" i="12"/>
  <c r="AF153" i="12"/>
  <c r="AF102" i="12"/>
  <c r="AF126" i="12"/>
  <c r="AF129" i="12"/>
  <c r="AF89" i="12"/>
  <c r="AF98" i="12"/>
  <c r="AF100" i="12"/>
  <c r="AF84" i="12"/>
  <c r="AF83" i="12"/>
  <c r="CI59" i="12"/>
  <c r="AF131" i="12"/>
  <c r="AF158" i="12"/>
  <c r="AF133" i="12"/>
  <c r="AF159" i="12"/>
  <c r="AF96" i="12"/>
  <c r="AF134" i="12"/>
  <c r="AF114" i="12"/>
  <c r="AF64" i="12"/>
  <c r="AF81" i="12"/>
  <c r="AF72" i="12"/>
  <c r="AF99" i="12"/>
  <c r="AF101" i="12"/>
  <c r="AF57" i="12"/>
  <c r="AF150" i="12"/>
  <c r="AF147" i="12"/>
  <c r="AF120" i="12"/>
  <c r="AF160" i="12"/>
  <c r="AF94" i="12"/>
  <c r="AF116" i="12"/>
  <c r="AF85" i="12"/>
  <c r="AF127" i="12"/>
  <c r="AF63" i="12"/>
  <c r="AF93" i="12"/>
  <c r="AF88" i="12"/>
  <c r="AF128" i="12"/>
  <c r="AF68" i="12"/>
  <c r="AF157" i="12"/>
  <c r="AF148" i="12"/>
  <c r="AF107" i="12"/>
  <c r="AF149" i="12"/>
  <c r="AF130" i="12"/>
  <c r="AF91" i="12"/>
  <c r="AF80" i="12"/>
  <c r="AF115" i="12"/>
  <c r="AF95" i="12"/>
  <c r="AF75" i="12"/>
  <c r="AF67" i="12"/>
  <c r="AF86" i="12"/>
  <c r="AF154" i="12"/>
  <c r="AF136" i="12"/>
  <c r="AF141" i="12"/>
  <c r="AF155" i="12"/>
  <c r="AF145" i="12"/>
  <c r="AF135" i="12"/>
  <c r="AF139" i="12"/>
  <c r="AF71" i="12"/>
  <c r="AF90" i="12"/>
  <c r="AF82" i="12"/>
  <c r="AF70" i="12"/>
  <c r="AF87" i="12"/>
  <c r="AF76" i="12"/>
  <c r="AF60" i="12"/>
  <c r="CI60" i="12" s="1"/>
  <c r="AJ152" i="12"/>
  <c r="AJ139" i="12"/>
  <c r="AJ138" i="12"/>
  <c r="AJ150" i="12"/>
  <c r="AJ122" i="12"/>
  <c r="AJ126" i="12"/>
  <c r="AJ105" i="12"/>
  <c r="AJ74" i="12"/>
  <c r="AJ114" i="12"/>
  <c r="AJ97" i="12"/>
  <c r="AJ146" i="12"/>
  <c r="AJ131" i="12"/>
  <c r="AJ129" i="12"/>
  <c r="AJ154" i="12"/>
  <c r="AJ159" i="12"/>
  <c r="AJ160" i="12"/>
  <c r="AJ119" i="12"/>
  <c r="AJ95" i="12"/>
  <c r="AJ84" i="12"/>
  <c r="AJ147" i="12"/>
  <c r="AJ123" i="12"/>
  <c r="AJ140" i="12"/>
  <c r="AJ135" i="12"/>
  <c r="AJ149" i="12"/>
  <c r="AJ104" i="12"/>
  <c r="AJ92" i="12"/>
  <c r="AJ77" i="12"/>
  <c r="AJ89" i="12"/>
  <c r="AJ128" i="12"/>
  <c r="AJ109" i="12"/>
  <c r="AJ112" i="12"/>
  <c r="AJ117" i="12"/>
  <c r="AJ148" i="12"/>
  <c r="AJ125" i="12"/>
  <c r="AJ133" i="12"/>
  <c r="AJ107" i="12"/>
  <c r="AJ90" i="12"/>
  <c r="AJ67" i="12"/>
  <c r="AJ86" i="12"/>
  <c r="AJ79" i="12"/>
  <c r="CM59" i="12"/>
  <c r="AJ121" i="12"/>
  <c r="AJ106" i="12"/>
  <c r="AJ124" i="12"/>
  <c r="AJ116" i="12"/>
  <c r="AJ153" i="12"/>
  <c r="AJ103" i="12"/>
  <c r="AJ100" i="12"/>
  <c r="AJ72" i="12"/>
  <c r="AJ80" i="12"/>
  <c r="AJ94" i="12"/>
  <c r="AJ66" i="12"/>
  <c r="AJ157" i="12"/>
  <c r="AJ110" i="12"/>
  <c r="AJ99" i="12"/>
  <c r="AJ142" i="12"/>
  <c r="AJ151" i="12"/>
  <c r="AJ87" i="12"/>
  <c r="AJ75" i="12"/>
  <c r="AJ57" i="12"/>
  <c r="AJ158" i="12"/>
  <c r="AJ145" i="12"/>
  <c r="AJ113" i="12"/>
  <c r="AJ156" i="12"/>
  <c r="AJ136" i="12"/>
  <c r="AJ137" i="12"/>
  <c r="AJ85" i="12"/>
  <c r="AJ65" i="12"/>
  <c r="AJ96" i="12"/>
  <c r="AJ62" i="12"/>
  <c r="AJ144" i="12"/>
  <c r="AJ141" i="12"/>
  <c r="AJ155" i="12"/>
  <c r="AJ143" i="12"/>
  <c r="AJ134" i="12"/>
  <c r="AJ130" i="12"/>
  <c r="AJ93" i="12"/>
  <c r="AJ81" i="12"/>
  <c r="AJ82" i="12"/>
  <c r="AJ76" i="12"/>
  <c r="AJ70" i="12"/>
  <c r="AJ98" i="12"/>
  <c r="AJ118" i="12"/>
  <c r="AJ73" i="12"/>
  <c r="AJ78" i="12"/>
  <c r="AJ68" i="12"/>
  <c r="AJ101" i="12"/>
  <c r="AJ91" i="12"/>
  <c r="AJ111" i="12"/>
  <c r="AJ71" i="12"/>
  <c r="AJ102" i="12"/>
  <c r="AJ88" i="12"/>
  <c r="AJ83" i="12"/>
  <c r="AJ69" i="12"/>
  <c r="AJ61" i="12"/>
  <c r="AJ120" i="12"/>
  <c r="AJ64" i="12"/>
  <c r="AJ108" i="12"/>
  <c r="AJ132" i="12"/>
  <c r="AJ63" i="12"/>
  <c r="AJ115" i="12"/>
  <c r="AJ127" i="12"/>
  <c r="AJ60" i="12"/>
  <c r="CM60" i="12" s="1"/>
  <c r="L146" i="12"/>
  <c r="L133" i="12"/>
  <c r="L158" i="12"/>
  <c r="L137" i="12"/>
  <c r="BO59" i="12"/>
  <c r="L57" i="12"/>
  <c r="L66" i="12"/>
  <c r="L156" i="12"/>
  <c r="L103" i="12"/>
  <c r="L153" i="12"/>
  <c r="L93" i="12"/>
  <c r="L155" i="12"/>
  <c r="L85" i="12"/>
  <c r="L63" i="12"/>
  <c r="L97" i="12"/>
  <c r="L94" i="12"/>
  <c r="L64" i="12"/>
  <c r="L110" i="12"/>
  <c r="L159" i="12"/>
  <c r="L152" i="12"/>
  <c r="L80" i="12"/>
  <c r="L145" i="12"/>
  <c r="L124" i="12"/>
  <c r="L138" i="12"/>
  <c r="L68" i="12"/>
  <c r="L117" i="12"/>
  <c r="L74" i="12"/>
  <c r="L87" i="12"/>
  <c r="L67" i="12"/>
  <c r="L108" i="12"/>
  <c r="L149" i="12"/>
  <c r="L150" i="12"/>
  <c r="L144" i="12"/>
  <c r="L142" i="12"/>
  <c r="L104" i="12"/>
  <c r="L135" i="12"/>
  <c r="L71" i="12"/>
  <c r="L79" i="12"/>
  <c r="L77" i="12"/>
  <c r="L88" i="12"/>
  <c r="L98" i="12"/>
  <c r="L100" i="12"/>
  <c r="L148" i="12"/>
  <c r="L151" i="12"/>
  <c r="L147" i="12"/>
  <c r="L131" i="12"/>
  <c r="L106" i="12"/>
  <c r="L116" i="12"/>
  <c r="L105" i="12"/>
  <c r="L141" i="12"/>
  <c r="L72" i="12"/>
  <c r="L86" i="12"/>
  <c r="L92" i="12"/>
  <c r="L61" i="12"/>
  <c r="L136" i="12"/>
  <c r="L154" i="12"/>
  <c r="L128" i="12"/>
  <c r="L143" i="12"/>
  <c r="L125" i="12"/>
  <c r="L118" i="12"/>
  <c r="L111" i="12"/>
  <c r="L83" i="12"/>
  <c r="L123" i="12"/>
  <c r="L75" i="12"/>
  <c r="L109" i="12"/>
  <c r="L102" i="12"/>
  <c r="L129" i="12"/>
  <c r="L134" i="12"/>
  <c r="L121" i="12"/>
  <c r="L130" i="12"/>
  <c r="L140" i="12"/>
  <c r="L127" i="12"/>
  <c r="L107" i="12"/>
  <c r="L119" i="12"/>
  <c r="L113" i="12"/>
  <c r="L112" i="12"/>
  <c r="L82" i="12"/>
  <c r="L91" i="12"/>
  <c r="L139" i="12"/>
  <c r="L126" i="12"/>
  <c r="L132" i="12"/>
  <c r="L157" i="12"/>
  <c r="L122" i="12"/>
  <c r="L114" i="12"/>
  <c r="L70" i="12"/>
  <c r="L90" i="12"/>
  <c r="L115" i="12"/>
  <c r="L96" i="12"/>
  <c r="L89" i="12"/>
  <c r="L78" i="12"/>
  <c r="L101" i="12"/>
  <c r="L62" i="12"/>
  <c r="L120" i="12"/>
  <c r="L160" i="12"/>
  <c r="L99" i="12"/>
  <c r="L84" i="12"/>
  <c r="L73" i="12"/>
  <c r="L65" i="12"/>
  <c r="L95" i="12"/>
  <c r="L81" i="12"/>
  <c r="L69" i="12"/>
  <c r="L76" i="12"/>
  <c r="L60" i="12"/>
  <c r="BO60" i="12" s="1"/>
  <c r="AH157" i="12"/>
  <c r="AH101" i="12"/>
  <c r="AH134" i="12"/>
  <c r="AH126" i="12"/>
  <c r="AH110" i="12"/>
  <c r="AH160" i="12"/>
  <c r="AH89" i="12"/>
  <c r="AH155" i="12"/>
  <c r="AH79" i="12"/>
  <c r="AH113" i="12"/>
  <c r="AH75" i="12"/>
  <c r="AH70" i="12"/>
  <c r="AH77" i="12"/>
  <c r="AH147" i="12"/>
  <c r="AH100" i="12"/>
  <c r="AH129" i="12"/>
  <c r="AH141" i="12"/>
  <c r="AH117" i="12"/>
  <c r="AH137" i="12"/>
  <c r="AH153" i="12"/>
  <c r="AH121" i="12"/>
  <c r="AH71" i="12"/>
  <c r="AH91" i="12"/>
  <c r="AH78" i="12"/>
  <c r="AH65" i="12"/>
  <c r="AH143" i="12"/>
  <c r="AH150" i="12"/>
  <c r="AH124" i="12"/>
  <c r="AH135" i="12"/>
  <c r="AH105" i="12"/>
  <c r="AH154" i="12"/>
  <c r="AH136" i="12"/>
  <c r="AH99" i="12"/>
  <c r="AH74" i="12"/>
  <c r="AH66" i="12"/>
  <c r="AH73" i="12"/>
  <c r="AH68" i="12"/>
  <c r="AH57" i="12"/>
  <c r="AH151" i="12"/>
  <c r="AH156" i="12"/>
  <c r="AH127" i="12"/>
  <c r="AH132" i="12"/>
  <c r="AH158" i="12"/>
  <c r="AH109" i="12"/>
  <c r="AH142" i="12"/>
  <c r="AH88" i="12"/>
  <c r="AH69" i="12"/>
  <c r="AH61" i="12"/>
  <c r="AH76" i="12"/>
  <c r="AH131" i="12"/>
  <c r="CK59" i="12"/>
  <c r="AH146" i="12"/>
  <c r="AH148" i="12"/>
  <c r="AH125" i="12"/>
  <c r="AH130" i="12"/>
  <c r="AH139" i="12"/>
  <c r="AH104" i="12"/>
  <c r="AH123" i="12"/>
  <c r="AH86" i="12"/>
  <c r="AH72" i="12"/>
  <c r="AH64" i="12"/>
  <c r="AH82" i="12"/>
  <c r="AH87" i="12"/>
  <c r="AH159" i="12"/>
  <c r="AH106" i="12"/>
  <c r="AH145" i="12"/>
  <c r="AH115" i="12"/>
  <c r="AH119" i="12"/>
  <c r="AH144" i="12"/>
  <c r="AH96" i="12"/>
  <c r="AH114" i="12"/>
  <c r="AH95" i="12"/>
  <c r="AH63" i="12"/>
  <c r="AH128" i="12"/>
  <c r="AH84" i="12"/>
  <c r="AH93" i="12"/>
  <c r="AH140" i="12"/>
  <c r="AH118" i="12"/>
  <c r="AH149" i="12"/>
  <c r="AH108" i="12"/>
  <c r="AH116" i="12"/>
  <c r="AH138" i="12"/>
  <c r="AH83" i="12"/>
  <c r="AH103" i="12"/>
  <c r="AH97" i="12"/>
  <c r="AH107" i="12"/>
  <c r="AH122" i="12"/>
  <c r="AH62" i="12"/>
  <c r="AH98" i="12"/>
  <c r="AH133" i="12"/>
  <c r="AH111" i="12"/>
  <c r="AH152" i="12"/>
  <c r="AH94" i="12"/>
  <c r="AH120" i="12"/>
  <c r="AH67" i="12"/>
  <c r="AH112" i="12"/>
  <c r="AH102" i="12"/>
  <c r="AH85" i="12"/>
  <c r="AH80" i="12"/>
  <c r="AH92" i="12"/>
  <c r="AH90" i="12"/>
  <c r="AH81" i="12"/>
  <c r="AH60" i="12"/>
  <c r="CK60" i="12" s="1"/>
  <c r="AW61" i="12"/>
  <c r="AW125" i="12"/>
  <c r="AW155" i="12"/>
  <c r="AW101" i="12"/>
  <c r="AW147" i="12"/>
  <c r="AW154" i="12"/>
  <c r="AW124" i="12"/>
  <c r="AW88" i="12"/>
  <c r="AW71" i="12"/>
  <c r="AW73" i="12"/>
  <c r="AW82" i="12"/>
  <c r="AW121" i="12"/>
  <c r="AW70" i="12"/>
  <c r="AW138" i="12"/>
  <c r="AW128" i="12"/>
  <c r="AW150" i="12"/>
  <c r="AW89" i="12"/>
  <c r="AW142" i="12"/>
  <c r="AW152" i="12"/>
  <c r="AW122" i="12"/>
  <c r="AW87" i="12"/>
  <c r="AW83" i="12"/>
  <c r="AW129" i="12"/>
  <c r="AW86" i="12"/>
  <c r="AW72" i="12"/>
  <c r="AW97" i="12"/>
  <c r="AW130" i="12"/>
  <c r="AW145" i="12"/>
  <c r="AW148" i="12"/>
  <c r="AW69" i="12"/>
  <c r="AW134" i="12"/>
  <c r="AW143" i="12"/>
  <c r="AW103" i="12"/>
  <c r="AW67" i="12"/>
  <c r="AW80" i="12"/>
  <c r="AW131" i="12"/>
  <c r="AW79" i="12"/>
  <c r="AW108" i="12"/>
  <c r="AW133" i="12"/>
  <c r="AW113" i="12"/>
  <c r="AW144" i="12"/>
  <c r="AW153" i="12"/>
  <c r="AW120" i="12"/>
  <c r="AW115" i="12"/>
  <c r="AW100" i="12"/>
  <c r="AW123" i="12"/>
  <c r="AW84" i="12"/>
  <c r="AW114" i="12"/>
  <c r="AW96" i="12"/>
  <c r="AW132" i="12"/>
  <c r="AW57" i="12"/>
  <c r="AW139" i="12"/>
  <c r="AW105" i="12"/>
  <c r="AW136" i="12"/>
  <c r="AW156" i="12"/>
  <c r="AW117" i="12"/>
  <c r="AW85" i="12"/>
  <c r="AW93" i="12"/>
  <c r="AW104" i="12"/>
  <c r="AW81" i="12"/>
  <c r="AW99" i="12"/>
  <c r="AW90" i="12"/>
  <c r="AW126" i="12"/>
  <c r="CZ59" i="12"/>
  <c r="AW160" i="12"/>
  <c r="AW66" i="12"/>
  <c r="AW135" i="12"/>
  <c r="AW151" i="12"/>
  <c r="AW64" i="12"/>
  <c r="AW116" i="12"/>
  <c r="AW65" i="12"/>
  <c r="AW110" i="12"/>
  <c r="AW76" i="12"/>
  <c r="AW74" i="12"/>
  <c r="AW75" i="12"/>
  <c r="AW119" i="12"/>
  <c r="AW63" i="12"/>
  <c r="AW159" i="12"/>
  <c r="AW77" i="12"/>
  <c r="AW107" i="12"/>
  <c r="AW68" i="12"/>
  <c r="AW146" i="12"/>
  <c r="AW149" i="12"/>
  <c r="AW112" i="12"/>
  <c r="AW111" i="12"/>
  <c r="AW92" i="12"/>
  <c r="AW127" i="12"/>
  <c r="AW98" i="12"/>
  <c r="AW95" i="12"/>
  <c r="AW62" i="12"/>
  <c r="AW141" i="12"/>
  <c r="AW158" i="12"/>
  <c r="AW102" i="12"/>
  <c r="AW157" i="12"/>
  <c r="AW140" i="12"/>
  <c r="AW137" i="12"/>
  <c r="AW106" i="12"/>
  <c r="AW109" i="12"/>
  <c r="AW94" i="12"/>
  <c r="AW118" i="12"/>
  <c r="AW78" i="12"/>
  <c r="AW91" i="12"/>
  <c r="AW60" i="12"/>
  <c r="CZ60" i="12" s="1"/>
  <c r="P57" i="12"/>
  <c r="P145" i="12"/>
  <c r="P151" i="12"/>
  <c r="P148" i="12"/>
  <c r="P112" i="12"/>
  <c r="P133" i="12"/>
  <c r="P155" i="12"/>
  <c r="P98" i="12"/>
  <c r="P64" i="12"/>
  <c r="P95" i="12"/>
  <c r="P109" i="12"/>
  <c r="P116" i="12"/>
  <c r="P62" i="12"/>
  <c r="P126" i="12"/>
  <c r="P137" i="12"/>
  <c r="P143" i="12"/>
  <c r="P146" i="12"/>
  <c r="P158" i="12"/>
  <c r="P136" i="12"/>
  <c r="P119" i="12"/>
  <c r="P106" i="12"/>
  <c r="P138" i="12"/>
  <c r="P71" i="12"/>
  <c r="P104" i="12"/>
  <c r="P86" i="12"/>
  <c r="P99" i="12"/>
  <c r="P140" i="12"/>
  <c r="P108" i="12"/>
  <c r="P131" i="12"/>
  <c r="P121" i="12"/>
  <c r="P147" i="12"/>
  <c r="P130" i="12"/>
  <c r="P144" i="12"/>
  <c r="P101" i="12"/>
  <c r="P127" i="12"/>
  <c r="P66" i="12"/>
  <c r="P81" i="12"/>
  <c r="P84" i="12"/>
  <c r="P79" i="12"/>
  <c r="P132" i="12"/>
  <c r="P123" i="12"/>
  <c r="P110" i="12"/>
  <c r="P118" i="12"/>
  <c r="P141" i="12"/>
  <c r="P135" i="12"/>
  <c r="P124" i="12"/>
  <c r="P85" i="12"/>
  <c r="P83" i="12"/>
  <c r="P69" i="12"/>
  <c r="P80" i="12"/>
  <c r="P90" i="12"/>
  <c r="P82" i="12"/>
  <c r="P159" i="12"/>
  <c r="P105" i="12"/>
  <c r="P117" i="12"/>
  <c r="P129" i="12"/>
  <c r="P128" i="12"/>
  <c r="P113" i="12"/>
  <c r="P111" i="12"/>
  <c r="P76" i="12"/>
  <c r="P87" i="12"/>
  <c r="P68" i="12"/>
  <c r="P78" i="12"/>
  <c r="P72" i="12"/>
  <c r="P94" i="12"/>
  <c r="P153" i="12"/>
  <c r="P103" i="12"/>
  <c r="P96" i="12"/>
  <c r="P122" i="12"/>
  <c r="P142" i="12"/>
  <c r="P107" i="12"/>
  <c r="P102" i="12"/>
  <c r="P74" i="12"/>
  <c r="P97" i="12"/>
  <c r="P67" i="12"/>
  <c r="P63" i="12"/>
  <c r="P75" i="12"/>
  <c r="P154" i="12"/>
  <c r="P156" i="12"/>
  <c r="P150" i="12"/>
  <c r="P120" i="12"/>
  <c r="P139" i="12"/>
  <c r="P92" i="12"/>
  <c r="P114" i="12"/>
  <c r="P89" i="12"/>
  <c r="P93" i="12"/>
  <c r="P125" i="12"/>
  <c r="P88" i="12"/>
  <c r="P70" i="12"/>
  <c r="BS59" i="12"/>
  <c r="P149" i="12"/>
  <c r="P152" i="12"/>
  <c r="P157" i="12"/>
  <c r="P115" i="12"/>
  <c r="P160" i="12"/>
  <c r="P91" i="12"/>
  <c r="P100" i="12"/>
  <c r="P77" i="12"/>
  <c r="P65" i="12"/>
  <c r="P134" i="12"/>
  <c r="P61" i="12"/>
  <c r="P73" i="12"/>
  <c r="P60" i="12"/>
  <c r="BS60" i="12" s="1"/>
  <c r="AM57" i="12"/>
  <c r="AM142" i="12"/>
  <c r="AM150" i="12"/>
  <c r="AM102" i="12"/>
  <c r="AM62" i="12"/>
  <c r="AM157" i="12"/>
  <c r="AM93" i="12"/>
  <c r="AM84" i="12"/>
  <c r="AM68" i="12"/>
  <c r="AM121" i="12"/>
  <c r="AM94" i="12"/>
  <c r="AM67" i="12"/>
  <c r="AM77" i="12"/>
  <c r="AM61" i="12"/>
  <c r="AM138" i="12"/>
  <c r="AM144" i="12"/>
  <c r="AM151" i="12"/>
  <c r="AM70" i="12"/>
  <c r="AM63" i="12"/>
  <c r="AM145" i="12"/>
  <c r="AM134" i="12"/>
  <c r="AM156" i="12"/>
  <c r="AM89" i="12"/>
  <c r="AM79" i="12"/>
  <c r="AM74" i="12"/>
  <c r="AM132" i="12"/>
  <c r="AM159" i="12"/>
  <c r="AM152" i="12"/>
  <c r="AM158" i="12"/>
  <c r="AM122" i="12"/>
  <c r="AM153" i="12"/>
  <c r="AM147" i="12"/>
  <c r="AM115" i="12"/>
  <c r="AM106" i="12"/>
  <c r="AM146" i="12"/>
  <c r="AM96" i="12"/>
  <c r="AM126" i="12"/>
  <c r="AM65" i="12"/>
  <c r="AM88" i="12"/>
  <c r="AM154" i="12"/>
  <c r="AM135" i="12"/>
  <c r="AM137" i="12"/>
  <c r="AM119" i="12"/>
  <c r="AM148" i="12"/>
  <c r="AM140" i="12"/>
  <c r="AM103" i="12"/>
  <c r="AM90" i="12"/>
  <c r="AM155" i="12"/>
  <c r="AM71" i="12"/>
  <c r="AM100" i="12"/>
  <c r="AM69" i="12"/>
  <c r="AM75" i="12"/>
  <c r="AM127" i="12"/>
  <c r="AM109" i="12"/>
  <c r="AM118" i="12"/>
  <c r="AM129" i="12"/>
  <c r="AM149" i="12"/>
  <c r="AM141" i="12"/>
  <c r="AM131" i="12"/>
  <c r="AM108" i="12"/>
  <c r="AM101" i="12"/>
  <c r="AM80" i="12"/>
  <c r="AM112" i="12"/>
  <c r="AM114" i="12"/>
  <c r="AM81" i="12"/>
  <c r="AM143" i="12"/>
  <c r="AM104" i="12"/>
  <c r="AM120" i="12"/>
  <c r="AM123" i="12"/>
  <c r="AM130" i="12"/>
  <c r="AM139" i="12"/>
  <c r="AM124" i="12"/>
  <c r="AM76" i="12"/>
  <c r="AM87" i="12"/>
  <c r="AM117" i="12"/>
  <c r="AM91" i="12"/>
  <c r="AM107" i="12"/>
  <c r="AM136" i="12"/>
  <c r="AM111" i="12"/>
  <c r="AM97" i="12"/>
  <c r="AM113" i="12"/>
  <c r="AM133" i="12"/>
  <c r="AM125" i="12"/>
  <c r="AM98" i="12"/>
  <c r="AM66" i="12"/>
  <c r="AM78" i="12"/>
  <c r="AM116" i="12"/>
  <c r="AM72" i="12"/>
  <c r="AM99" i="12"/>
  <c r="CP59" i="12"/>
  <c r="AM160" i="12"/>
  <c r="AM64" i="12"/>
  <c r="AM86" i="12"/>
  <c r="AM110" i="12"/>
  <c r="AM128" i="12"/>
  <c r="AM105" i="12"/>
  <c r="AM85" i="12"/>
  <c r="AM83" i="12"/>
  <c r="AM73" i="12"/>
  <c r="AM95" i="12"/>
  <c r="AM92" i="12"/>
  <c r="AM82" i="12"/>
  <c r="AM60" i="12"/>
  <c r="CP60" i="12" s="1"/>
  <c r="T129" i="12"/>
  <c r="T125" i="12"/>
  <c r="T103" i="12"/>
  <c r="T114" i="12"/>
  <c r="T132" i="12"/>
  <c r="T92" i="12"/>
  <c r="T83" i="12"/>
  <c r="T119" i="12"/>
  <c r="T131" i="12"/>
  <c r="T81" i="12"/>
  <c r="T69" i="12"/>
  <c r="T107" i="12"/>
  <c r="BW59" i="12"/>
  <c r="T159" i="12"/>
  <c r="T124" i="12"/>
  <c r="T123" i="12"/>
  <c r="T157" i="12"/>
  <c r="T155" i="12"/>
  <c r="T112" i="12"/>
  <c r="T88" i="12"/>
  <c r="T100" i="12"/>
  <c r="T117" i="12"/>
  <c r="T85" i="12"/>
  <c r="T64" i="12"/>
  <c r="T110" i="12"/>
  <c r="T57" i="12"/>
  <c r="T149" i="12"/>
  <c r="T102" i="12"/>
  <c r="T105" i="12"/>
  <c r="T153" i="12"/>
  <c r="T156" i="12"/>
  <c r="T106" i="12"/>
  <c r="T62" i="12"/>
  <c r="T95" i="12"/>
  <c r="T90" i="12"/>
  <c r="T118" i="12"/>
  <c r="T67" i="12"/>
  <c r="T108" i="12"/>
  <c r="T66" i="12"/>
  <c r="T148" i="12"/>
  <c r="T152" i="12"/>
  <c r="T158" i="12"/>
  <c r="T154" i="12"/>
  <c r="T150" i="12"/>
  <c r="T116" i="12"/>
  <c r="T63" i="12"/>
  <c r="T79" i="12"/>
  <c r="T74" i="12"/>
  <c r="T113" i="12"/>
  <c r="T122" i="12"/>
  <c r="T87" i="12"/>
  <c r="T160" i="12"/>
  <c r="T140" i="12"/>
  <c r="T128" i="12"/>
  <c r="T144" i="12"/>
  <c r="T151" i="12"/>
  <c r="T146" i="12"/>
  <c r="T96" i="12"/>
  <c r="T73" i="12"/>
  <c r="T65" i="12"/>
  <c r="T77" i="12"/>
  <c r="T94" i="12"/>
  <c r="T111" i="12"/>
  <c r="T80" i="12"/>
  <c r="T137" i="12"/>
  <c r="T134" i="12"/>
  <c r="T135" i="12"/>
  <c r="T143" i="12"/>
  <c r="T145" i="12"/>
  <c r="T133" i="12"/>
  <c r="T84" i="12"/>
  <c r="T71" i="12"/>
  <c r="T97" i="12"/>
  <c r="T72" i="12"/>
  <c r="T89" i="12"/>
  <c r="T78" i="12"/>
  <c r="T61" i="12"/>
  <c r="T142" i="12"/>
  <c r="T126" i="12"/>
  <c r="T121" i="12"/>
  <c r="T147" i="12"/>
  <c r="T141" i="12"/>
  <c r="T127" i="12"/>
  <c r="T101" i="12"/>
  <c r="T109" i="12"/>
  <c r="T70" i="12"/>
  <c r="T75" i="12"/>
  <c r="T98" i="12"/>
  <c r="T93" i="12"/>
  <c r="T86" i="12"/>
  <c r="T136" i="12"/>
  <c r="T139" i="12"/>
  <c r="T120" i="12"/>
  <c r="T130" i="12"/>
  <c r="T138" i="12"/>
  <c r="T115" i="12"/>
  <c r="T91" i="12"/>
  <c r="T99" i="12"/>
  <c r="T68" i="12"/>
  <c r="T104" i="12"/>
  <c r="T82" i="12"/>
  <c r="T76" i="12"/>
  <c r="T60" i="12"/>
  <c r="BW60" i="12" s="1"/>
  <c r="AO156" i="12"/>
  <c r="AO135" i="12"/>
  <c r="AO139" i="12"/>
  <c r="AO148" i="12"/>
  <c r="AO151" i="12"/>
  <c r="AO132" i="12"/>
  <c r="AO110" i="12"/>
  <c r="AO78" i="12"/>
  <c r="AO64" i="12"/>
  <c r="AO76" i="12"/>
  <c r="AO120" i="12"/>
  <c r="AO133" i="12"/>
  <c r="AO150" i="12"/>
  <c r="AO98" i="12"/>
  <c r="AO125" i="12"/>
  <c r="AO144" i="12"/>
  <c r="AO152" i="12"/>
  <c r="AO129" i="12"/>
  <c r="AO99" i="12"/>
  <c r="AO65" i="12"/>
  <c r="AO66" i="12"/>
  <c r="AO96" i="12"/>
  <c r="AO130" i="12"/>
  <c r="AO97" i="12"/>
  <c r="AO57" i="12"/>
  <c r="AO147" i="12"/>
  <c r="AO115" i="12"/>
  <c r="AO128" i="12"/>
  <c r="AO136" i="12"/>
  <c r="AO131" i="12"/>
  <c r="AO121" i="12"/>
  <c r="AO122" i="12"/>
  <c r="AO70" i="12"/>
  <c r="AO104" i="12"/>
  <c r="AO101" i="12"/>
  <c r="AO100" i="12"/>
  <c r="AO75" i="12"/>
  <c r="CR59" i="12"/>
  <c r="AO143" i="12"/>
  <c r="AO160" i="12"/>
  <c r="AO113" i="12"/>
  <c r="AO134" i="12"/>
  <c r="AO61" i="12"/>
  <c r="AO112" i="12"/>
  <c r="AO88" i="12"/>
  <c r="AO117" i="12"/>
  <c r="AO95" i="12"/>
  <c r="AO140" i="12"/>
  <c r="AO105" i="12"/>
  <c r="AO79" i="12"/>
  <c r="AO73" i="12"/>
  <c r="AO124" i="12"/>
  <c r="AO153" i="12"/>
  <c r="AO119" i="12"/>
  <c r="AO126" i="12"/>
  <c r="AO142" i="12"/>
  <c r="AO159" i="12"/>
  <c r="AO87" i="12"/>
  <c r="AO123" i="12"/>
  <c r="AO89" i="12"/>
  <c r="AO114" i="12"/>
  <c r="AO82" i="12"/>
  <c r="AO92" i="12"/>
  <c r="AO69" i="12"/>
  <c r="AO77" i="12"/>
  <c r="AO157" i="12"/>
  <c r="AO118" i="12"/>
  <c r="AO107" i="12"/>
  <c r="AO155" i="12"/>
  <c r="AO127" i="12"/>
  <c r="AO103" i="12"/>
  <c r="AO116" i="12"/>
  <c r="AO85" i="12"/>
  <c r="AO86" i="12"/>
  <c r="AO94" i="12"/>
  <c r="AO72" i="12"/>
  <c r="AO62" i="12"/>
  <c r="AO146" i="12"/>
  <c r="AO149" i="12"/>
  <c r="AO63" i="12"/>
  <c r="AO106" i="12"/>
  <c r="AO145" i="12"/>
  <c r="AO111" i="12"/>
  <c r="AO93" i="12"/>
  <c r="AO71" i="12"/>
  <c r="AO84" i="12"/>
  <c r="AO109" i="12"/>
  <c r="AO68" i="12"/>
  <c r="AO90" i="12"/>
  <c r="AO154" i="12"/>
  <c r="AO138" i="12"/>
  <c r="AO141" i="12"/>
  <c r="AO158" i="12"/>
  <c r="AO102" i="12"/>
  <c r="AO137" i="12"/>
  <c r="AO108" i="12"/>
  <c r="AO83" i="12"/>
  <c r="AO80" i="12"/>
  <c r="AO81" i="12"/>
  <c r="AO74" i="12"/>
  <c r="AO67" i="12"/>
  <c r="AO91" i="12"/>
  <c r="AO60" i="12"/>
  <c r="CR60" i="12" s="1"/>
  <c r="Z151" i="12"/>
  <c r="Z145" i="12"/>
  <c r="Z147" i="12"/>
  <c r="Z150" i="12"/>
  <c r="Z116" i="12"/>
  <c r="Z121" i="12"/>
  <c r="Z136" i="12"/>
  <c r="Z90" i="12"/>
  <c r="Z72" i="12"/>
  <c r="Z77" i="12"/>
  <c r="Z89" i="12"/>
  <c r="Z146" i="12"/>
  <c r="Z83" i="12"/>
  <c r="Z137" i="12"/>
  <c r="Z132" i="12"/>
  <c r="Z143" i="12"/>
  <c r="Z124" i="12"/>
  <c r="Z148" i="12"/>
  <c r="Z99" i="12"/>
  <c r="Z130" i="12"/>
  <c r="Z62" i="12"/>
  <c r="Z110" i="12"/>
  <c r="Z133" i="12"/>
  <c r="Z84" i="12"/>
  <c r="Z104" i="12"/>
  <c r="Z85" i="12"/>
  <c r="Z138" i="12"/>
  <c r="Z114" i="12"/>
  <c r="Z126" i="12"/>
  <c r="Z118" i="12"/>
  <c r="Z139" i="12"/>
  <c r="Z131" i="12"/>
  <c r="Z127" i="12"/>
  <c r="Z81" i="12"/>
  <c r="Z102" i="12"/>
  <c r="Z108" i="12"/>
  <c r="Z93" i="12"/>
  <c r="Z91" i="12"/>
  <c r="Z70" i="12"/>
  <c r="Z125" i="12"/>
  <c r="Z112" i="12"/>
  <c r="Z106" i="12"/>
  <c r="Z113" i="12"/>
  <c r="Z153" i="12"/>
  <c r="Z128" i="12"/>
  <c r="Z123" i="12"/>
  <c r="Z79" i="12"/>
  <c r="Z95" i="12"/>
  <c r="Z96" i="12"/>
  <c r="Z75" i="12"/>
  <c r="Z82" i="12"/>
  <c r="Z159" i="12"/>
  <c r="Z100" i="12"/>
  <c r="Z115" i="12"/>
  <c r="Z155" i="12"/>
  <c r="Z154" i="12"/>
  <c r="Z122" i="12"/>
  <c r="Z105" i="12"/>
  <c r="Z94" i="12"/>
  <c r="Z97" i="12"/>
  <c r="Z66" i="12"/>
  <c r="Z78" i="12"/>
  <c r="Z86" i="12"/>
  <c r="CC59" i="12"/>
  <c r="Z158" i="12"/>
  <c r="Z109" i="12"/>
  <c r="Z117" i="12"/>
  <c r="Z149" i="12"/>
  <c r="Z142" i="12"/>
  <c r="Z129" i="12"/>
  <c r="Z103" i="12"/>
  <c r="Z71" i="12"/>
  <c r="Z87" i="12"/>
  <c r="Z80" i="12"/>
  <c r="Z73" i="12"/>
  <c r="Z65" i="12"/>
  <c r="Z57" i="12"/>
  <c r="Z144" i="12"/>
  <c r="Z157" i="12"/>
  <c r="Z101" i="12"/>
  <c r="Z135" i="12"/>
  <c r="Z141" i="12"/>
  <c r="Z92" i="12"/>
  <c r="Z120" i="12"/>
  <c r="Z74" i="12"/>
  <c r="Z67" i="12"/>
  <c r="Z61" i="12"/>
  <c r="Z76" i="12"/>
  <c r="Z156" i="12"/>
  <c r="Z152" i="12"/>
  <c r="Z140" i="12"/>
  <c r="Z160" i="12"/>
  <c r="Z111" i="12"/>
  <c r="Z119" i="12"/>
  <c r="Z134" i="12"/>
  <c r="Z63" i="12"/>
  <c r="Z107" i="12"/>
  <c r="Z69" i="12"/>
  <c r="Z88" i="12"/>
  <c r="Z64" i="12"/>
  <c r="Z68" i="12"/>
  <c r="Z98" i="12"/>
  <c r="Z60" i="12"/>
  <c r="CC60" i="12" s="1"/>
  <c r="AG111" i="12" l="1"/>
  <c r="J55" i="12"/>
  <c r="AA160" i="12"/>
  <c r="AA116" i="12"/>
  <c r="AA76" i="12"/>
  <c r="AA107" i="12"/>
  <c r="AA71" i="12"/>
  <c r="AA117" i="12"/>
  <c r="AA99" i="12"/>
  <c r="AA92" i="12"/>
  <c r="AA142" i="12"/>
  <c r="AA81" i="12"/>
  <c r="AA63" i="12"/>
  <c r="AA141" i="12"/>
  <c r="AA128" i="12"/>
  <c r="AA150" i="12"/>
  <c r="AA97" i="12"/>
  <c r="O106" i="12"/>
  <c r="AA108" i="12"/>
  <c r="AA103" i="12"/>
  <c r="AA60" i="12"/>
  <c r="CD60" i="12" s="1"/>
  <c r="AA133" i="12"/>
  <c r="AA95" i="12"/>
  <c r="AA62" i="12"/>
  <c r="AA84" i="12"/>
  <c r="AA98" i="12"/>
  <c r="AA64" i="12"/>
  <c r="AA82" i="12"/>
  <c r="AA134" i="12"/>
  <c r="AA114" i="12"/>
  <c r="AA105" i="12"/>
  <c r="AA88" i="12"/>
  <c r="AA110" i="12"/>
  <c r="O123" i="12"/>
  <c r="AA144" i="12"/>
  <c r="AA79" i="12"/>
  <c r="AA145" i="12"/>
  <c r="AA78" i="12"/>
  <c r="AA119" i="12"/>
  <c r="AA90" i="12"/>
  <c r="AA86" i="12"/>
  <c r="AA131" i="12"/>
  <c r="AA124" i="12"/>
  <c r="CD59" i="12"/>
  <c r="AA156" i="12"/>
  <c r="AA80" i="12"/>
  <c r="AA147" i="12"/>
  <c r="AA158" i="12"/>
  <c r="AA66" i="12"/>
  <c r="AA65" i="12"/>
  <c r="AA151" i="12"/>
  <c r="AA100" i="12"/>
  <c r="AA155" i="12"/>
  <c r="AA143" i="12"/>
  <c r="AA89" i="12"/>
  <c r="AA138" i="12"/>
  <c r="AA121" i="12"/>
  <c r="AA104" i="12"/>
  <c r="AA122" i="12"/>
  <c r="AA101" i="12"/>
  <c r="AA96" i="12"/>
  <c r="AA159" i="12"/>
  <c r="AA157" i="12"/>
  <c r="AA135" i="12"/>
  <c r="AA73" i="12"/>
  <c r="AA109" i="12"/>
  <c r="AA126" i="12"/>
  <c r="AA94" i="12"/>
  <c r="AA148" i="12"/>
  <c r="AA111" i="12"/>
  <c r="AA57" i="12"/>
  <c r="AA146" i="12"/>
  <c r="AA125" i="12"/>
  <c r="AA69" i="12"/>
  <c r="AA113" i="12"/>
  <c r="AA136" i="12"/>
  <c r="AA149" i="12"/>
  <c r="AA70" i="12"/>
  <c r="AA140" i="12"/>
  <c r="AA139" i="12"/>
  <c r="AA87" i="12"/>
  <c r="AA153" i="12"/>
  <c r="AA130" i="12"/>
  <c r="AA74" i="12"/>
  <c r="AA102" i="12"/>
  <c r="AA118" i="12"/>
  <c r="AA106" i="12"/>
  <c r="AA72" i="12"/>
  <c r="AA75" i="12"/>
  <c r="AA123" i="12"/>
  <c r="AA61" i="12"/>
  <c r="AA83" i="12"/>
  <c r="AA120" i="12"/>
  <c r="AA77" i="12"/>
  <c r="AA112" i="12"/>
  <c r="AA137" i="12"/>
  <c r="AA152" i="12"/>
  <c r="AA68" i="12"/>
  <c r="AA115" i="12"/>
  <c r="AA91" i="12"/>
  <c r="AA93" i="12"/>
  <c r="AA127" i="12"/>
  <c r="AA132" i="12"/>
  <c r="AA67" i="12"/>
  <c r="AA129" i="12"/>
  <c r="AA85" i="12"/>
  <c r="O69" i="12"/>
  <c r="AD101" i="12"/>
  <c r="AD83" i="12"/>
  <c r="BI83" i="12" s="1"/>
  <c r="O60" i="12"/>
  <c r="BR60" i="12" s="1"/>
  <c r="O109" i="12"/>
  <c r="O70" i="12"/>
  <c r="O105" i="12"/>
  <c r="O68" i="12"/>
  <c r="O85" i="12"/>
  <c r="O57" i="12"/>
  <c r="O143" i="12"/>
  <c r="O147" i="12"/>
  <c r="O79" i="12"/>
  <c r="O120" i="12"/>
  <c r="O154" i="12"/>
  <c r="O80" i="12"/>
  <c r="O135" i="12"/>
  <c r="O75" i="12"/>
  <c r="O114" i="12"/>
  <c r="O151" i="12"/>
  <c r="O90" i="12"/>
  <c r="O104" i="12"/>
  <c r="O121" i="12"/>
  <c r="O155" i="12"/>
  <c r="O88" i="12"/>
  <c r="O145" i="12"/>
  <c r="AG100" i="12"/>
  <c r="AG104" i="12"/>
  <c r="AR111" i="12"/>
  <c r="AQ63" i="12"/>
  <c r="AD80" i="12"/>
  <c r="BI80" i="12" s="1"/>
  <c r="AD91" i="12"/>
  <c r="AD57" i="12"/>
  <c r="AD65" i="12"/>
  <c r="BI65" i="12" s="1"/>
  <c r="AD138" i="12"/>
  <c r="AD128" i="12"/>
  <c r="AD74" i="12"/>
  <c r="BI74" i="12" s="1"/>
  <c r="AD141" i="12"/>
  <c r="CK62" i="12"/>
  <c r="X61" i="12"/>
  <c r="X110" i="12"/>
  <c r="AN73" i="12"/>
  <c r="AN71" i="12"/>
  <c r="AN157" i="12"/>
  <c r="AN118" i="12"/>
  <c r="AN149" i="12"/>
  <c r="AN131" i="12"/>
  <c r="AN91" i="12"/>
  <c r="AN128" i="12"/>
  <c r="AN150" i="12"/>
  <c r="AN110" i="12"/>
  <c r="AN86" i="12"/>
  <c r="AN133" i="12"/>
  <c r="AN126" i="12"/>
  <c r="AN77" i="12"/>
  <c r="AN155" i="12"/>
  <c r="AN97" i="12"/>
  <c r="AN136" i="12"/>
  <c r="AN143" i="12"/>
  <c r="AN66" i="12"/>
  <c r="AN102" i="12"/>
  <c r="AN113" i="12"/>
  <c r="AN89" i="12"/>
  <c r="AN106" i="12"/>
  <c r="AN63" i="12"/>
  <c r="AN125" i="12"/>
  <c r="AN68" i="12"/>
  <c r="AN83" i="12"/>
  <c r="AN127" i="12"/>
  <c r="AN70" i="12"/>
  <c r="AN146" i="12"/>
  <c r="AN112" i="12"/>
  <c r="AN116" i="12"/>
  <c r="AN153" i="12"/>
  <c r="AN99" i="12"/>
  <c r="AN88" i="12"/>
  <c r="AN115" i="12"/>
  <c r="AN103" i="12"/>
  <c r="AN156" i="12"/>
  <c r="AN151" i="12"/>
  <c r="AN148" i="12"/>
  <c r="AN144" i="12"/>
  <c r="AN72" i="12"/>
  <c r="AN145" i="12"/>
  <c r="AN69" i="12"/>
  <c r="AN134" i="12"/>
  <c r="AN90" i="12"/>
  <c r="CQ59" i="12"/>
  <c r="AN137" i="12"/>
  <c r="AN75" i="12"/>
  <c r="AN147" i="12"/>
  <c r="AN119" i="12"/>
  <c r="AN65" i="12"/>
  <c r="AN111" i="12"/>
  <c r="AN98" i="12"/>
  <c r="AN100" i="12"/>
  <c r="AN121" i="12"/>
  <c r="AN92" i="12"/>
  <c r="AN74" i="12"/>
  <c r="AN62" i="12"/>
  <c r="AN60" i="12"/>
  <c r="CQ60" i="12" s="1"/>
  <c r="AN64" i="12"/>
  <c r="AN67" i="12"/>
  <c r="AN135" i="12"/>
  <c r="AN87" i="12"/>
  <c r="AN85" i="12"/>
  <c r="AN139" i="12"/>
  <c r="AN95" i="12"/>
  <c r="AN109" i="12"/>
  <c r="AN142" i="12"/>
  <c r="AN79" i="12"/>
  <c r="AN129" i="12"/>
  <c r="AN154" i="12"/>
  <c r="AN81" i="12"/>
  <c r="AN107" i="12"/>
  <c r="AN159" i="12"/>
  <c r="AN96" i="12"/>
  <c r="AN124" i="12"/>
  <c r="AN93" i="12"/>
  <c r="AN57" i="12"/>
  <c r="AN120" i="12"/>
  <c r="AN104" i="12"/>
  <c r="AN138" i="12"/>
  <c r="AN114" i="12"/>
  <c r="AN78" i="12"/>
  <c r="AN123" i="12"/>
  <c r="AN108" i="12"/>
  <c r="AN84" i="12"/>
  <c r="AN152" i="12"/>
  <c r="AN158" i="12"/>
  <c r="AN76" i="12"/>
  <c r="AN82" i="12"/>
  <c r="AN117" i="12"/>
  <c r="AN61" i="12"/>
  <c r="AN105" i="12"/>
  <c r="AN132" i="12"/>
  <c r="AN80" i="12"/>
  <c r="AN141" i="12"/>
  <c r="AN140" i="12"/>
  <c r="AN101" i="12"/>
  <c r="AN160" i="12"/>
  <c r="AN122" i="12"/>
  <c r="AN94" i="12"/>
  <c r="X160" i="12"/>
  <c r="X89" i="12"/>
  <c r="AB130" i="12"/>
  <c r="X82" i="12"/>
  <c r="X98" i="12"/>
  <c r="X91" i="12"/>
  <c r="X73" i="12"/>
  <c r="X124" i="12"/>
  <c r="X107" i="12"/>
  <c r="S100" i="12"/>
  <c r="AB111" i="12"/>
  <c r="AB142" i="12"/>
  <c r="S141" i="12"/>
  <c r="S143" i="12"/>
  <c r="X104" i="12"/>
  <c r="X115" i="12"/>
  <c r="X75" i="12"/>
  <c r="X159" i="12"/>
  <c r="X64" i="12"/>
  <c r="AB149" i="12"/>
  <c r="S63" i="12"/>
  <c r="X150" i="12"/>
  <c r="X112" i="12"/>
  <c r="X155" i="12"/>
  <c r="X62" i="12"/>
  <c r="X158" i="12"/>
  <c r="AB143" i="12"/>
  <c r="S89" i="12"/>
  <c r="X69" i="12"/>
  <c r="X96" i="12"/>
  <c r="X132" i="12"/>
  <c r="X114" i="12"/>
  <c r="X146" i="12"/>
  <c r="AB96" i="12"/>
  <c r="AB91" i="12"/>
  <c r="S93" i="12"/>
  <c r="X135" i="12"/>
  <c r="X130" i="12"/>
  <c r="X118" i="12"/>
  <c r="X140" i="12"/>
  <c r="AB114" i="12"/>
  <c r="AB146" i="12"/>
  <c r="S137" i="12"/>
  <c r="X94" i="12"/>
  <c r="X102" i="12"/>
  <c r="X127" i="12"/>
  <c r="X87" i="12"/>
  <c r="X138" i="12"/>
  <c r="AB122" i="12"/>
  <c r="AB123" i="12"/>
  <c r="S86" i="12"/>
  <c r="X74" i="12"/>
  <c r="X84" i="12"/>
  <c r="X99" i="12"/>
  <c r="X66" i="12"/>
  <c r="X92" i="12"/>
  <c r="AB79" i="12"/>
  <c r="AB97" i="12"/>
  <c r="S80" i="12"/>
  <c r="AB81" i="12"/>
  <c r="AB134" i="12"/>
  <c r="AB107" i="12"/>
  <c r="AB64" i="12"/>
  <c r="AB160" i="12"/>
  <c r="AB75" i="12"/>
  <c r="AB70" i="12"/>
  <c r="AB62" i="12"/>
  <c r="AB66" i="12"/>
  <c r="AB152" i="12"/>
  <c r="AB133" i="12"/>
  <c r="AB78" i="12"/>
  <c r="AB138" i="12"/>
  <c r="S124" i="12"/>
  <c r="S90" i="12"/>
  <c r="S61" i="12"/>
  <c r="S136" i="12"/>
  <c r="S125" i="12"/>
  <c r="S155" i="12"/>
  <c r="S97" i="12"/>
  <c r="S133" i="12"/>
  <c r="S76" i="12"/>
  <c r="AB129" i="12"/>
  <c r="AB71" i="12"/>
  <c r="AB116" i="12"/>
  <c r="AB140" i="12"/>
  <c r="AB121" i="12"/>
  <c r="AB98" i="12"/>
  <c r="AB92" i="12"/>
  <c r="AB112" i="12"/>
  <c r="AB77" i="12"/>
  <c r="AB57" i="12"/>
  <c r="AB95" i="12"/>
  <c r="AB82" i="12"/>
  <c r="AB103" i="12"/>
  <c r="S159" i="12"/>
  <c r="S95" i="12"/>
  <c r="S81" i="12"/>
  <c r="S126" i="12"/>
  <c r="S118" i="12"/>
  <c r="S144" i="12"/>
  <c r="S116" i="12"/>
  <c r="S134" i="12"/>
  <c r="X88" i="12"/>
  <c r="X152" i="12"/>
  <c r="X148" i="12"/>
  <c r="X108" i="12"/>
  <c r="X142" i="12"/>
  <c r="X156" i="12"/>
  <c r="X80" i="12"/>
  <c r="X119" i="12"/>
  <c r="X123" i="12"/>
  <c r="X93" i="12"/>
  <c r="X147" i="12"/>
  <c r="X85" i="12"/>
  <c r="X149" i="12"/>
  <c r="AB139" i="12"/>
  <c r="AB119" i="12"/>
  <c r="AB155" i="12"/>
  <c r="AB125" i="12"/>
  <c r="AB148" i="12"/>
  <c r="AB118" i="12"/>
  <c r="AB93" i="12"/>
  <c r="AB102" i="12"/>
  <c r="AB65" i="12"/>
  <c r="AB88" i="12"/>
  <c r="AB153" i="12"/>
  <c r="AB89" i="12"/>
  <c r="AB126" i="12"/>
  <c r="S149" i="12"/>
  <c r="S105" i="12"/>
  <c r="S113" i="12"/>
  <c r="S106" i="12"/>
  <c r="S67" i="12"/>
  <c r="S119" i="12"/>
  <c r="S72" i="12"/>
  <c r="S151" i="12"/>
  <c r="X81" i="12"/>
  <c r="X77" i="12"/>
  <c r="X95" i="12"/>
  <c r="X83" i="12"/>
  <c r="X86" i="12"/>
  <c r="X128" i="12"/>
  <c r="X131" i="12"/>
  <c r="X154" i="12"/>
  <c r="X139" i="12"/>
  <c r="X97" i="12"/>
  <c r="X153" i="12"/>
  <c r="X120" i="12"/>
  <c r="X129" i="12"/>
  <c r="AB113" i="12"/>
  <c r="AB86" i="12"/>
  <c r="AB145" i="12"/>
  <c r="AB90" i="12"/>
  <c r="AB73" i="12"/>
  <c r="AB137" i="12"/>
  <c r="AB67" i="12"/>
  <c r="AB151" i="12"/>
  <c r="AB101" i="12"/>
  <c r="AB76" i="12"/>
  <c r="AB135" i="12"/>
  <c r="AB87" i="12"/>
  <c r="S60" i="12"/>
  <c r="BV60" i="12" s="1"/>
  <c r="S88" i="12"/>
  <c r="S158" i="12"/>
  <c r="S129" i="12"/>
  <c r="S98" i="12"/>
  <c r="S82" i="12"/>
  <c r="S154" i="12"/>
  <c r="S131" i="12"/>
  <c r="S108" i="12"/>
  <c r="X116" i="12"/>
  <c r="X65" i="12"/>
  <c r="X109" i="12"/>
  <c r="X157" i="12"/>
  <c r="X70" i="12"/>
  <c r="X122" i="12"/>
  <c r="X125" i="12"/>
  <c r="X90" i="12"/>
  <c r="X133" i="12"/>
  <c r="X78" i="12"/>
  <c r="X143" i="12"/>
  <c r="X103" i="12"/>
  <c r="CA59" i="12"/>
  <c r="AB60" i="12"/>
  <c r="CE60" i="12" s="1"/>
  <c r="AB108" i="12"/>
  <c r="AB131" i="12"/>
  <c r="AB120" i="12"/>
  <c r="AB127" i="12"/>
  <c r="AB61" i="12"/>
  <c r="AB110" i="12"/>
  <c r="AB72" i="12"/>
  <c r="AB159" i="12"/>
  <c r="AB83" i="12"/>
  <c r="AB84" i="12"/>
  <c r="AB144" i="12"/>
  <c r="AB99" i="12"/>
  <c r="S64" i="12"/>
  <c r="S132" i="12"/>
  <c r="S160" i="12"/>
  <c r="S66" i="12"/>
  <c r="S78" i="12"/>
  <c r="S62" i="12"/>
  <c r="BV59" i="12"/>
  <c r="S142" i="12"/>
  <c r="S94" i="12"/>
  <c r="X111" i="12"/>
  <c r="X63" i="12"/>
  <c r="X68" i="12"/>
  <c r="X105" i="12"/>
  <c r="X101" i="12"/>
  <c r="X100" i="12"/>
  <c r="X117" i="12"/>
  <c r="X79" i="12"/>
  <c r="X141" i="12"/>
  <c r="X71" i="12"/>
  <c r="X57" i="12"/>
  <c r="X126" i="12"/>
  <c r="AB109" i="12"/>
  <c r="AB147" i="12"/>
  <c r="AB117" i="12"/>
  <c r="AB154" i="12"/>
  <c r="AB124" i="12"/>
  <c r="AB69" i="12"/>
  <c r="AB157" i="12"/>
  <c r="AB63" i="12"/>
  <c r="AB94" i="12"/>
  <c r="AB150" i="12"/>
  <c r="AB80" i="12"/>
  <c r="AB156" i="12"/>
  <c r="AB105" i="12"/>
  <c r="S111" i="12"/>
  <c r="S156" i="12"/>
  <c r="S157" i="12"/>
  <c r="S69" i="12"/>
  <c r="S148" i="12"/>
  <c r="S75" i="12"/>
  <c r="S71" i="12"/>
  <c r="S79" i="12"/>
  <c r="S112" i="12"/>
  <c r="X60" i="12"/>
  <c r="CA60" i="12" s="1"/>
  <c r="X136" i="12"/>
  <c r="X113" i="12"/>
  <c r="X137" i="12"/>
  <c r="X144" i="12"/>
  <c r="X76" i="12"/>
  <c r="X145" i="12"/>
  <c r="X134" i="12"/>
  <c r="X72" i="12"/>
  <c r="X121" i="12"/>
  <c r="X106" i="12"/>
  <c r="X67" i="12"/>
  <c r="AB104" i="12"/>
  <c r="AB141" i="12"/>
  <c r="AB132" i="12"/>
  <c r="AB68" i="12"/>
  <c r="AB158" i="12"/>
  <c r="AB85" i="12"/>
  <c r="AB128" i="12"/>
  <c r="AB100" i="12"/>
  <c r="AB106" i="12"/>
  <c r="AB136" i="12"/>
  <c r="AB74" i="12"/>
  <c r="CE59" i="12"/>
  <c r="S96" i="12"/>
  <c r="S77" i="12"/>
  <c r="S130" i="12"/>
  <c r="S109" i="12"/>
  <c r="S107" i="12"/>
  <c r="S92" i="12"/>
  <c r="S101" i="12"/>
  <c r="S73" i="12"/>
  <c r="S139" i="12"/>
  <c r="S57" i="12"/>
  <c r="S127" i="12"/>
  <c r="S117" i="12"/>
  <c r="S150" i="12"/>
  <c r="S110" i="12"/>
  <c r="S122" i="12"/>
  <c r="S114" i="12"/>
  <c r="S70" i="12"/>
  <c r="S68" i="12"/>
  <c r="S147" i="12"/>
  <c r="S120" i="12"/>
  <c r="S123" i="12"/>
  <c r="S87" i="12"/>
  <c r="S103" i="12"/>
  <c r="S153" i="12"/>
  <c r="S128" i="12"/>
  <c r="S138" i="12"/>
  <c r="S85" i="12"/>
  <c r="S146" i="12"/>
  <c r="S135" i="12"/>
  <c r="S145" i="12"/>
  <c r="S152" i="12"/>
  <c r="S121" i="12"/>
  <c r="S91" i="12"/>
  <c r="S102" i="12"/>
  <c r="S83" i="12"/>
  <c r="S140" i="12"/>
  <c r="S104" i="12"/>
  <c r="S74" i="12"/>
  <c r="S115" i="12"/>
  <c r="S84" i="12"/>
  <c r="S99" i="12"/>
  <c r="K121" i="12"/>
  <c r="K119" i="12"/>
  <c r="K65" i="12"/>
  <c r="K99" i="12"/>
  <c r="K131" i="12"/>
  <c r="K113" i="12"/>
  <c r="K144" i="12"/>
  <c r="K61" i="12"/>
  <c r="K108" i="12"/>
  <c r="K150" i="12"/>
  <c r="K106" i="12"/>
  <c r="K155" i="12"/>
  <c r="K92" i="12"/>
  <c r="K81" i="12"/>
  <c r="K142" i="12"/>
  <c r="K101" i="12"/>
  <c r="K127" i="12"/>
  <c r="K156" i="12"/>
  <c r="K149" i="12"/>
  <c r="K86" i="12"/>
  <c r="K83" i="12"/>
  <c r="K110" i="12"/>
  <c r="K135" i="12"/>
  <c r="K78" i="12"/>
  <c r="K152" i="12"/>
  <c r="K159" i="12"/>
  <c r="K75" i="12"/>
  <c r="BN59" i="12"/>
  <c r="K157" i="12"/>
  <c r="K85" i="12"/>
  <c r="K104" i="12"/>
  <c r="K109" i="12"/>
  <c r="K136" i="12"/>
  <c r="K90" i="12"/>
  <c r="K76" i="12"/>
  <c r="K128" i="12"/>
  <c r="K103" i="12"/>
  <c r="K141" i="12"/>
  <c r="K134" i="12"/>
  <c r="K97" i="12"/>
  <c r="K71" i="12"/>
  <c r="K138" i="12"/>
  <c r="K69" i="12"/>
  <c r="K79" i="12"/>
  <c r="K154" i="12"/>
  <c r="K120" i="12"/>
  <c r="K91" i="12"/>
  <c r="K84" i="12"/>
  <c r="K126" i="12"/>
  <c r="K116" i="12"/>
  <c r="K133" i="12"/>
  <c r="K100" i="12"/>
  <c r="BP62" i="12"/>
  <c r="K117" i="12"/>
  <c r="K129" i="12"/>
  <c r="K93" i="12"/>
  <c r="K63" i="12"/>
  <c r="K82" i="12"/>
  <c r="K68" i="12"/>
  <c r="K160" i="12"/>
  <c r="K87" i="12"/>
  <c r="K94" i="12"/>
  <c r="K112" i="12"/>
  <c r="K151" i="12"/>
  <c r="K123" i="12"/>
  <c r="K139" i="12"/>
  <c r="K98" i="12"/>
  <c r="K107" i="12"/>
  <c r="K146" i="12"/>
  <c r="K130" i="12"/>
  <c r="K115" i="12"/>
  <c r="K74" i="12"/>
  <c r="K125" i="12"/>
  <c r="K153" i="12"/>
  <c r="K102" i="12"/>
  <c r="K62" i="12"/>
  <c r="K143" i="12"/>
  <c r="K147" i="12"/>
  <c r="K60" i="12"/>
  <c r="BN60" i="12" s="1"/>
  <c r="K145" i="12"/>
  <c r="K80" i="12"/>
  <c r="K57" i="12"/>
  <c r="K66" i="12"/>
  <c r="K96" i="12"/>
  <c r="K77" i="12"/>
  <c r="K64" i="12"/>
  <c r="K111" i="12"/>
  <c r="K70" i="12"/>
  <c r="K88" i="12"/>
  <c r="K140" i="12"/>
  <c r="K72" i="12"/>
  <c r="K95" i="12"/>
  <c r="K148" i="12"/>
  <c r="K137" i="12"/>
  <c r="K118" i="12"/>
  <c r="K124" i="12"/>
  <c r="K132" i="12"/>
  <c r="K73" i="12"/>
  <c r="K158" i="12"/>
  <c r="K67" i="12"/>
  <c r="K114" i="12"/>
  <c r="K89" i="12"/>
  <c r="K105" i="12"/>
  <c r="U158" i="12"/>
  <c r="AS105" i="12"/>
  <c r="AG89" i="12"/>
  <c r="AG157" i="12"/>
  <c r="AG129" i="12"/>
  <c r="AG71" i="12"/>
  <c r="AG95" i="12"/>
  <c r="AG109" i="12"/>
  <c r="AG112" i="12"/>
  <c r="AG142" i="12"/>
  <c r="AG78" i="12"/>
  <c r="AG130" i="12"/>
  <c r="AG126" i="12"/>
  <c r="AG92" i="12"/>
  <c r="AG139" i="12"/>
  <c r="AG66" i="12"/>
  <c r="AG120" i="12"/>
  <c r="AG64" i="12"/>
  <c r="J54" i="12"/>
  <c r="U159" i="12"/>
  <c r="AG63" i="12"/>
  <c r="AG81" i="12"/>
  <c r="AG116" i="12"/>
  <c r="AG67" i="12"/>
  <c r="AG84" i="12"/>
  <c r="AG127" i="12"/>
  <c r="AG124" i="12"/>
  <c r="AS134" i="12"/>
  <c r="AS60" i="12"/>
  <c r="CV60" i="12" s="1"/>
  <c r="AS91" i="12"/>
  <c r="AS159" i="12"/>
  <c r="AS151" i="12"/>
  <c r="AS112" i="12"/>
  <c r="AS77" i="12"/>
  <c r="AS114" i="12"/>
  <c r="AS152" i="12"/>
  <c r="AS90" i="12"/>
  <c r="AS149" i="12"/>
  <c r="AS123" i="12"/>
  <c r="AS142" i="12"/>
  <c r="AS130" i="12"/>
  <c r="AS106" i="12"/>
  <c r="AS124" i="12"/>
  <c r="AS128" i="12"/>
  <c r="AS62" i="12"/>
  <c r="AS115" i="12"/>
  <c r="AS109" i="12"/>
  <c r="AS85" i="12"/>
  <c r="AS150" i="12"/>
  <c r="AS61" i="12"/>
  <c r="AS68" i="12"/>
  <c r="AS143" i="12"/>
  <c r="AS72" i="12"/>
  <c r="AS108" i="12"/>
  <c r="AS96" i="12"/>
  <c r="AS57" i="12"/>
  <c r="AS120" i="12"/>
  <c r="AS119" i="12"/>
  <c r="AS157" i="12"/>
  <c r="AS160" i="12"/>
  <c r="AS74" i="12"/>
  <c r="AS138" i="12"/>
  <c r="AS95" i="12"/>
  <c r="AS110" i="12"/>
  <c r="AS116" i="12"/>
  <c r="AS94" i="12"/>
  <c r="AS99" i="12"/>
  <c r="AS89" i="12"/>
  <c r="AS63" i="12"/>
  <c r="AS133" i="12"/>
  <c r="AS102" i="12"/>
  <c r="AS70" i="12"/>
  <c r="AS127" i="12"/>
  <c r="AS69" i="12"/>
  <c r="AS132" i="12"/>
  <c r="AS140" i="12"/>
  <c r="AS83" i="12"/>
  <c r="AS158" i="12"/>
  <c r="AS103" i="12"/>
  <c r="AS121" i="12"/>
  <c r="AS101" i="12"/>
  <c r="AS92" i="12"/>
  <c r="AS100" i="12"/>
  <c r="AS118" i="12"/>
  <c r="AS80" i="12"/>
  <c r="AS148" i="12"/>
  <c r="AS137" i="12"/>
  <c r="AS66" i="12"/>
  <c r="AS75" i="12"/>
  <c r="AS84" i="12"/>
  <c r="AS136" i="12"/>
  <c r="AS76" i="12"/>
  <c r="AS67" i="12"/>
  <c r="AS65" i="12"/>
  <c r="AS126" i="12"/>
  <c r="AS107" i="12"/>
  <c r="AS129" i="12"/>
  <c r="AS88" i="12"/>
  <c r="AS131" i="12"/>
  <c r="AS146" i="12"/>
  <c r="AS73" i="12"/>
  <c r="AS113" i="12"/>
  <c r="AS82" i="12"/>
  <c r="AS153" i="12"/>
  <c r="AS144" i="12"/>
  <c r="AS156" i="12"/>
  <c r="AS125" i="12"/>
  <c r="AS98" i="12"/>
  <c r="AS145" i="12"/>
  <c r="AS135" i="12"/>
  <c r="AS93" i="12"/>
  <c r="AS117" i="12"/>
  <c r="AS139" i="12"/>
  <c r="AS97" i="12"/>
  <c r="AS155" i="12"/>
  <c r="AS64" i="12"/>
  <c r="AS71" i="12"/>
  <c r="AS87" i="12"/>
  <c r="AS81" i="12"/>
  <c r="AS122" i="12"/>
  <c r="AS104" i="12"/>
  <c r="AS78" i="12"/>
  <c r="AS147" i="12"/>
  <c r="AS86" i="12"/>
  <c r="CV59" i="12"/>
  <c r="AS154" i="12"/>
  <c r="AS79" i="12"/>
  <c r="AS141" i="12"/>
  <c r="U131" i="12"/>
  <c r="U96" i="12"/>
  <c r="U69" i="12"/>
  <c r="U136" i="12"/>
  <c r="AD120" i="12"/>
  <c r="AD114" i="12"/>
  <c r="AD86" i="12"/>
  <c r="BI86" i="12" s="1"/>
  <c r="AD76" i="12"/>
  <c r="BI76" i="12" s="1"/>
  <c r="AD149" i="12"/>
  <c r="AD118" i="12"/>
  <c r="AD100" i="12"/>
  <c r="AD82" i="12"/>
  <c r="BI82" i="12" s="1"/>
  <c r="AD103" i="12"/>
  <c r="AD88" i="12"/>
  <c r="BI88" i="12" s="1"/>
  <c r="AD77" i="12"/>
  <c r="BI77" i="12" s="1"/>
  <c r="AD75" i="12"/>
  <c r="BI75" i="12" s="1"/>
  <c r="AD73" i="12"/>
  <c r="BI73" i="12" s="1"/>
  <c r="AD98" i="12"/>
  <c r="AD60" i="12"/>
  <c r="CG60" i="12" s="1"/>
  <c r="AD132" i="12"/>
  <c r="AD152" i="12"/>
  <c r="AD121" i="12"/>
  <c r="AD87" i="12"/>
  <c r="BI87" i="12" s="1"/>
  <c r="AD125" i="12"/>
  <c r="AD108" i="12"/>
  <c r="AD105" i="12"/>
  <c r="AD153" i="12"/>
  <c r="AD79" i="12"/>
  <c r="BI79" i="12" s="1"/>
  <c r="AD154" i="12"/>
  <c r="AD107" i="12"/>
  <c r="AD158" i="12"/>
  <c r="AD145" i="12"/>
  <c r="AD61" i="12"/>
  <c r="K58" i="12" s="1"/>
  <c r="AD151" i="12"/>
  <c r="AD142" i="12"/>
  <c r="AD134" i="12"/>
  <c r="AD117" i="12"/>
  <c r="AD84" i="12"/>
  <c r="BI84" i="12" s="1"/>
  <c r="BJ59" i="12"/>
  <c r="AD99" i="12"/>
  <c r="AD130" i="12"/>
  <c r="AD104" i="12"/>
  <c r="AD106" i="12"/>
  <c r="AD64" i="12"/>
  <c r="BI64" i="12" s="1"/>
  <c r="AD146" i="12"/>
  <c r="AD159" i="12"/>
  <c r="AD124" i="12"/>
  <c r="AD66" i="12"/>
  <c r="BI66" i="12" s="1"/>
  <c r="AD116" i="12"/>
  <c r="AD115" i="12"/>
  <c r="AD113" i="12"/>
  <c r="AD148" i="12"/>
  <c r="AD94" i="12"/>
  <c r="AD72" i="12"/>
  <c r="BI72" i="12" s="1"/>
  <c r="AD90" i="12"/>
  <c r="BI90" i="12" s="1"/>
  <c r="AD147" i="12"/>
  <c r="AD156" i="12"/>
  <c r="AD136" i="12"/>
  <c r="AD63" i="12"/>
  <c r="BI63" i="12" s="1"/>
  <c r="AD102" i="12"/>
  <c r="AD110" i="12"/>
  <c r="AD129" i="12"/>
  <c r="AD112" i="12"/>
  <c r="AD81" i="12"/>
  <c r="BI81" i="12" s="1"/>
  <c r="AD69" i="12"/>
  <c r="BI69" i="12" s="1"/>
  <c r="AD131" i="12"/>
  <c r="AD122" i="12"/>
  <c r="AD155" i="12"/>
  <c r="AD97" i="12"/>
  <c r="AD92" i="12"/>
  <c r="AD70" i="12"/>
  <c r="BI70" i="12" s="1"/>
  <c r="AD140" i="12"/>
  <c r="AI128" i="12"/>
  <c r="AI118" i="12"/>
  <c r="AI149" i="12"/>
  <c r="AI93" i="12"/>
  <c r="AE146" i="12"/>
  <c r="AI77" i="12"/>
  <c r="AI105" i="12"/>
  <c r="AE105" i="12"/>
  <c r="AI131" i="12"/>
  <c r="AI121" i="12"/>
  <c r="AE138" i="12"/>
  <c r="AE102" i="12"/>
  <c r="AE95" i="12"/>
  <c r="AI139" i="12"/>
  <c r="AE79" i="12"/>
  <c r="AE134" i="12"/>
  <c r="AI68" i="12"/>
  <c r="AI72" i="12"/>
  <c r="AE120" i="12"/>
  <c r="AE151" i="12"/>
  <c r="AI75" i="12"/>
  <c r="AI92" i="12"/>
  <c r="AE84" i="12"/>
  <c r="AE124" i="12"/>
  <c r="AE92" i="12"/>
  <c r="AE57" i="12"/>
  <c r="CX62" i="12"/>
  <c r="U85" i="12"/>
  <c r="U103" i="12"/>
  <c r="U144" i="12"/>
  <c r="U126" i="12"/>
  <c r="U81" i="12"/>
  <c r="U66" i="12"/>
  <c r="U89" i="12"/>
  <c r="U68" i="12"/>
  <c r="U128" i="12"/>
  <c r="U138" i="12"/>
  <c r="U86" i="12"/>
  <c r="U93" i="12"/>
  <c r="U101" i="12"/>
  <c r="U142" i="12"/>
  <c r="AI114" i="12"/>
  <c r="AI156" i="12"/>
  <c r="AI126" i="12"/>
  <c r="AI76" i="12"/>
  <c r="AG87" i="12"/>
  <c r="AG149" i="12"/>
  <c r="AG90" i="12"/>
  <c r="AG94" i="12"/>
  <c r="CJ59" i="12"/>
  <c r="AE60" i="12"/>
  <c r="CH60" i="12" s="1"/>
  <c r="AE145" i="12"/>
  <c r="AE88" i="12"/>
  <c r="AE127" i="12"/>
  <c r="AE118" i="12"/>
  <c r="AE101" i="12"/>
  <c r="AE136" i="12"/>
  <c r="AE98" i="12"/>
  <c r="AE82" i="12"/>
  <c r="AE156" i="12"/>
  <c r="AE76" i="12"/>
  <c r="AE160" i="12"/>
  <c r="AE117" i="12"/>
  <c r="U117" i="12"/>
  <c r="U70" i="12"/>
  <c r="BX59" i="12"/>
  <c r="U129" i="12"/>
  <c r="U67" i="12"/>
  <c r="U100" i="12"/>
  <c r="U119" i="12"/>
  <c r="U115" i="12"/>
  <c r="U79" i="12"/>
  <c r="U64" i="12"/>
  <c r="AI157" i="12"/>
  <c r="AI104" i="12"/>
  <c r="AI133" i="12"/>
  <c r="AI132" i="12"/>
  <c r="AI115" i="12"/>
  <c r="AI84" i="12"/>
  <c r="AG88" i="12"/>
  <c r="AG159" i="12"/>
  <c r="AI91" i="12"/>
  <c r="AI120" i="12"/>
  <c r="AG121" i="12"/>
  <c r="AG156" i="12"/>
  <c r="AG105" i="12"/>
  <c r="AE72" i="12"/>
  <c r="AE148" i="12"/>
  <c r="AE139" i="12"/>
  <c r="AE75" i="12"/>
  <c r="AE150" i="12"/>
  <c r="AE93" i="12"/>
  <c r="AE109" i="12"/>
  <c r="AE129" i="12"/>
  <c r="AE116" i="12"/>
  <c r="AE152" i="12"/>
  <c r="AE103" i="12"/>
  <c r="CH59" i="12"/>
  <c r="AE147" i="12"/>
  <c r="U107" i="12"/>
  <c r="U97" i="12"/>
  <c r="U78" i="12"/>
  <c r="U57" i="12"/>
  <c r="U155" i="12"/>
  <c r="U154" i="12"/>
  <c r="U123" i="12"/>
  <c r="U82" i="12"/>
  <c r="U113" i="12"/>
  <c r="AI69" i="12"/>
  <c r="AI142" i="12"/>
  <c r="AE159" i="12"/>
  <c r="AE110" i="12"/>
  <c r="AE131" i="12"/>
  <c r="AI89" i="12"/>
  <c r="AI63" i="12"/>
  <c r="AI111" i="12"/>
  <c r="AI97" i="12"/>
  <c r="AI159" i="12"/>
  <c r="AI140" i="12"/>
  <c r="AG83" i="12"/>
  <c r="AG61" i="12"/>
  <c r="AG125" i="12"/>
  <c r="AG148" i="12"/>
  <c r="AG152" i="12"/>
  <c r="AG91" i="12"/>
  <c r="AI100" i="12"/>
  <c r="AI80" i="12"/>
  <c r="AI127" i="12"/>
  <c r="AI146" i="12"/>
  <c r="AI78" i="12"/>
  <c r="AI145" i="12"/>
  <c r="AI85" i="12"/>
  <c r="AI116" i="12"/>
  <c r="AI119" i="12"/>
  <c r="AI71" i="12"/>
  <c r="AI125" i="12"/>
  <c r="AI109" i="12"/>
  <c r="CL59" i="12"/>
  <c r="AG62" i="12"/>
  <c r="AG76" i="12"/>
  <c r="AG74" i="12"/>
  <c r="AG103" i="12"/>
  <c r="AG98" i="12"/>
  <c r="AG141" i="12"/>
  <c r="AG153" i="12"/>
  <c r="AG160" i="12"/>
  <c r="AG150" i="12"/>
  <c r="AG147" i="12"/>
  <c r="AG119" i="12"/>
  <c r="AG106" i="12"/>
  <c r="AE64" i="12"/>
  <c r="AE65" i="12"/>
  <c r="AE121" i="12"/>
  <c r="AE96" i="12"/>
  <c r="AE68" i="12"/>
  <c r="AE78" i="12"/>
  <c r="AE132" i="12"/>
  <c r="AE135" i="12"/>
  <c r="AE114" i="12"/>
  <c r="AE144" i="12"/>
  <c r="AE112" i="12"/>
  <c r="AE80" i="12"/>
  <c r="AE157" i="12"/>
  <c r="U151" i="12"/>
  <c r="U105" i="12"/>
  <c r="U84" i="12"/>
  <c r="U88" i="12"/>
  <c r="U137" i="12"/>
  <c r="U152" i="12"/>
  <c r="U134" i="12"/>
  <c r="U90" i="12"/>
  <c r="U80" i="12"/>
  <c r="AI99" i="12"/>
  <c r="AE137" i="12"/>
  <c r="AE61" i="12"/>
  <c r="AE154" i="12"/>
  <c r="AI117" i="12"/>
  <c r="AI61" i="12"/>
  <c r="AG140" i="12"/>
  <c r="AI74" i="12"/>
  <c r="AI136" i="12"/>
  <c r="AI98" i="12"/>
  <c r="AI66" i="12"/>
  <c r="AI103" i="12"/>
  <c r="AI79" i="12"/>
  <c r="AI143" i="12"/>
  <c r="AI88" i="12"/>
  <c r="AI64" i="12"/>
  <c r="AI65" i="12"/>
  <c r="AI107" i="12"/>
  <c r="AI153" i="12"/>
  <c r="AI108" i="12"/>
  <c r="AG60" i="12"/>
  <c r="CJ60" i="12" s="1"/>
  <c r="AG118" i="12"/>
  <c r="AG96" i="12"/>
  <c r="AG85" i="12"/>
  <c r="AG107" i="12"/>
  <c r="AG135" i="12"/>
  <c r="AG114" i="12"/>
  <c r="AG138" i="12"/>
  <c r="AG122" i="12"/>
  <c r="AG73" i="12"/>
  <c r="AG155" i="12"/>
  <c r="AG151" i="12"/>
  <c r="AG117" i="12"/>
  <c r="AE123" i="12"/>
  <c r="AE111" i="12"/>
  <c r="AE108" i="12"/>
  <c r="AE87" i="12"/>
  <c r="AE133" i="12"/>
  <c r="AE85" i="12"/>
  <c r="AE77" i="12"/>
  <c r="AE155" i="12"/>
  <c r="AE94" i="12"/>
  <c r="AE142" i="12"/>
  <c r="AE97" i="12"/>
  <c r="AE62" i="12"/>
  <c r="AE70" i="12"/>
  <c r="U132" i="12"/>
  <c r="U157" i="12"/>
  <c r="U120" i="12"/>
  <c r="U71" i="12"/>
  <c r="U76" i="12"/>
  <c r="U143" i="12"/>
  <c r="U112" i="12"/>
  <c r="U139" i="12"/>
  <c r="U106" i="12"/>
  <c r="AI82" i="12"/>
  <c r="AI90" i="12"/>
  <c r="AE125" i="12"/>
  <c r="AE140" i="12"/>
  <c r="AE86" i="12"/>
  <c r="AI130" i="12"/>
  <c r="AI155" i="12"/>
  <c r="AI160" i="12"/>
  <c r="AG69" i="12"/>
  <c r="AG128" i="12"/>
  <c r="AI154" i="12"/>
  <c r="AI73" i="12"/>
  <c r="AG80" i="12"/>
  <c r="AG93" i="12"/>
  <c r="AI95" i="12"/>
  <c r="AI83" i="12"/>
  <c r="AI106" i="12"/>
  <c r="AI144" i="12"/>
  <c r="AG82" i="12"/>
  <c r="AG72" i="12"/>
  <c r="AG143" i="12"/>
  <c r="AG158" i="12"/>
  <c r="AE90" i="12"/>
  <c r="AE141" i="12"/>
  <c r="AE149" i="12"/>
  <c r="AE73" i="12"/>
  <c r="AE104" i="12"/>
  <c r="AE100" i="12"/>
  <c r="AE113" i="12"/>
  <c r="AE122" i="12"/>
  <c r="AE83" i="12"/>
  <c r="AE74" i="12"/>
  <c r="AE158" i="12"/>
  <c r="AE106" i="12"/>
  <c r="AE153" i="12"/>
  <c r="U60" i="12"/>
  <c r="BX60" i="12" s="1"/>
  <c r="U98" i="12"/>
  <c r="U150" i="12"/>
  <c r="U141" i="12"/>
  <c r="U83" i="12"/>
  <c r="U94" i="12"/>
  <c r="U130" i="12"/>
  <c r="U62" i="12"/>
  <c r="U121" i="12"/>
  <c r="U91" i="12"/>
  <c r="AI135" i="12"/>
  <c r="AI112" i="12"/>
  <c r="AE107" i="12"/>
  <c r="AE119" i="12"/>
  <c r="AE89" i="12"/>
  <c r="AI94" i="12"/>
  <c r="AI110" i="12"/>
  <c r="AG75" i="12"/>
  <c r="AG136" i="12"/>
  <c r="AG132" i="12"/>
  <c r="AI129" i="12"/>
  <c r="AI152" i="12"/>
  <c r="AI87" i="12"/>
  <c r="AI138" i="12"/>
  <c r="AG144" i="12"/>
  <c r="AG57" i="12"/>
  <c r="AI60" i="12"/>
  <c r="CL60" i="12" s="1"/>
  <c r="AI67" i="12"/>
  <c r="AI134" i="12"/>
  <c r="AI151" i="12"/>
  <c r="AI150" i="12"/>
  <c r="AI86" i="12"/>
  <c r="AI124" i="12"/>
  <c r="AI113" i="12"/>
  <c r="AI148" i="12"/>
  <c r="AG101" i="12"/>
  <c r="AG110" i="12"/>
  <c r="AG70" i="12"/>
  <c r="AG146" i="12"/>
  <c r="AG145" i="12"/>
  <c r="AG154" i="12"/>
  <c r="AG134" i="12"/>
  <c r="AG108" i="12"/>
  <c r="AG131" i="12"/>
  <c r="AI96" i="12"/>
  <c r="AI122" i="12"/>
  <c r="AI123" i="12"/>
  <c r="AI70" i="12"/>
  <c r="AI147" i="12"/>
  <c r="AI81" i="12"/>
  <c r="AI102" i="12"/>
  <c r="AI101" i="12"/>
  <c r="AI141" i="12"/>
  <c r="AI62" i="12"/>
  <c r="AI137" i="12"/>
  <c r="AI57" i="12"/>
  <c r="AG102" i="12"/>
  <c r="AG79" i="12"/>
  <c r="AG97" i="12"/>
  <c r="AG86" i="12"/>
  <c r="AG115" i="12"/>
  <c r="AG133" i="12"/>
  <c r="AG137" i="12"/>
  <c r="AG68" i="12"/>
  <c r="AG65" i="12"/>
  <c r="AG77" i="12"/>
  <c r="AG123" i="12"/>
  <c r="AG99" i="12"/>
  <c r="AE115" i="12"/>
  <c r="AE81" i="12"/>
  <c r="AE69" i="12"/>
  <c r="AE63" i="12"/>
  <c r="AE126" i="12"/>
  <c r="AE130" i="12"/>
  <c r="AE71" i="12"/>
  <c r="AE143" i="12"/>
  <c r="AE128" i="12"/>
  <c r="AE99" i="12"/>
  <c r="AE66" i="12"/>
  <c r="AE91" i="12"/>
  <c r="U110" i="12"/>
  <c r="U65" i="12"/>
  <c r="U116" i="12"/>
  <c r="U95" i="12"/>
  <c r="U108" i="12"/>
  <c r="U118" i="12"/>
  <c r="U122" i="12"/>
  <c r="U74" i="12"/>
  <c r="U114" i="12"/>
  <c r="U127" i="12"/>
  <c r="AR99" i="12"/>
  <c r="AQ86" i="12"/>
  <c r="AR130" i="12"/>
  <c r="Y77" i="12"/>
  <c r="Y137" i="12"/>
  <c r="Y135" i="12"/>
  <c r="Y155" i="12"/>
  <c r="CB59" i="12"/>
  <c r="Y62" i="12"/>
  <c r="Y124" i="12"/>
  <c r="Y157" i="12"/>
  <c r="AD127" i="12"/>
  <c r="U72" i="12"/>
  <c r="U111" i="12"/>
  <c r="U146" i="12"/>
  <c r="U77" i="12"/>
  <c r="U149" i="12"/>
  <c r="U73" i="12"/>
  <c r="U145" i="12"/>
  <c r="U63" i="12"/>
  <c r="U92" i="12"/>
  <c r="U140" i="12"/>
  <c r="U87" i="12"/>
  <c r="U125" i="12"/>
  <c r="U124" i="12"/>
  <c r="AD62" i="12"/>
  <c r="AD144" i="12"/>
  <c r="AD137" i="12"/>
  <c r="AD133" i="12"/>
  <c r="AD85" i="12"/>
  <c r="BI85" i="12" s="1"/>
  <c r="AD150" i="12"/>
  <c r="AD89" i="12"/>
  <c r="BI89" i="12" s="1"/>
  <c r="AD95" i="12"/>
  <c r="AD126" i="12"/>
  <c r="AD78" i="12"/>
  <c r="BI78" i="12" s="1"/>
  <c r="AD135" i="12"/>
  <c r="AD109" i="12"/>
  <c r="AD67" i="12"/>
  <c r="BI67" i="12" s="1"/>
  <c r="AD160" i="12"/>
  <c r="AD96" i="12"/>
  <c r="AD71" i="12"/>
  <c r="BI71" i="12" s="1"/>
  <c r="AD143" i="12"/>
  <c r="AD111" i="12"/>
  <c r="AD157" i="12"/>
  <c r="AD139" i="12"/>
  <c r="AD93" i="12"/>
  <c r="AD119" i="12"/>
  <c r="AD68" i="12"/>
  <c r="BI68" i="12" s="1"/>
  <c r="CG59" i="12"/>
  <c r="U104" i="12"/>
  <c r="U156" i="12"/>
  <c r="U133" i="12"/>
  <c r="U61" i="12"/>
  <c r="U135" i="12"/>
  <c r="U148" i="12"/>
  <c r="U99" i="12"/>
  <c r="U75" i="12"/>
  <c r="U102" i="12"/>
  <c r="U153" i="12"/>
  <c r="U147" i="12"/>
  <c r="U160" i="12"/>
  <c r="Y85" i="12"/>
  <c r="Y78" i="12"/>
  <c r="Y71" i="12"/>
  <c r="Y120" i="12"/>
  <c r="Y73" i="12"/>
  <c r="Y148" i="12"/>
  <c r="Y72" i="12"/>
  <c r="Y132" i="12"/>
  <c r="Y122" i="12"/>
  <c r="Y159" i="12"/>
  <c r="Y60" i="12"/>
  <c r="CB60" i="12" s="1"/>
  <c r="Y134" i="12"/>
  <c r="Y87" i="12"/>
  <c r="Y98" i="12"/>
  <c r="Y139" i="12"/>
  <c r="Y97" i="12"/>
  <c r="Y117" i="12"/>
  <c r="Y83" i="12"/>
  <c r="Y143" i="12"/>
  <c r="Y158" i="12"/>
  <c r="Y112" i="12"/>
  <c r="Y107" i="12"/>
  <c r="Y96" i="12"/>
  <c r="Y129" i="12"/>
  <c r="Y138" i="12"/>
  <c r="Y89" i="12"/>
  <c r="Y136" i="12"/>
  <c r="Y101" i="12"/>
  <c r="Y108" i="12"/>
  <c r="Y81" i="12"/>
  <c r="Y75" i="12"/>
  <c r="Y63" i="12"/>
  <c r="Y127" i="12"/>
  <c r="Y121" i="12"/>
  <c r="Y153" i="12"/>
  <c r="Y118" i="12"/>
  <c r="Y111" i="12"/>
  <c r="Y141" i="12"/>
  <c r="Y61" i="12"/>
  <c r="Y79" i="12"/>
  <c r="Y86" i="12"/>
  <c r="Y92" i="12"/>
  <c r="Y109" i="12"/>
  <c r="Y147" i="12"/>
  <c r="Y74" i="12"/>
  <c r="Y131" i="12"/>
  <c r="Y94" i="12"/>
  <c r="Y102" i="12"/>
  <c r="Y110" i="12"/>
  <c r="Y126" i="12"/>
  <c r="Y67" i="12"/>
  <c r="Y106" i="12"/>
  <c r="Y160" i="12"/>
  <c r="Y152" i="12"/>
  <c r="Y95" i="12"/>
  <c r="Y90" i="12"/>
  <c r="Y82" i="12"/>
  <c r="Y154" i="12"/>
  <c r="Y149" i="12"/>
  <c r="Y113" i="12"/>
  <c r="Y68" i="12"/>
  <c r="Y103" i="12"/>
  <c r="Y123" i="12"/>
  <c r="Y150" i="12"/>
  <c r="Y105" i="12"/>
  <c r="Y104" i="12"/>
  <c r="Y76" i="12"/>
  <c r="Y145" i="12"/>
  <c r="Y69" i="12"/>
  <c r="Y119" i="12"/>
  <c r="Y125" i="12"/>
  <c r="Y80" i="12"/>
  <c r="Y64" i="12"/>
  <c r="Y142" i="12"/>
  <c r="Y70" i="12"/>
  <c r="Y133" i="12"/>
  <c r="Y88" i="12"/>
  <c r="Y84" i="12"/>
  <c r="Y128" i="12"/>
  <c r="Y93" i="12"/>
  <c r="Y65" i="12"/>
  <c r="Y146" i="12"/>
  <c r="Y114" i="12"/>
  <c r="Y66" i="12"/>
  <c r="Y116" i="12"/>
  <c r="Y57" i="12"/>
  <c r="Y144" i="12"/>
  <c r="Y91" i="12"/>
  <c r="Y140" i="12"/>
  <c r="Y151" i="12"/>
  <c r="Y99" i="12"/>
  <c r="Y156" i="12"/>
  <c r="Y115" i="12"/>
  <c r="Y100" i="12"/>
  <c r="AR74" i="12"/>
  <c r="AR138" i="12"/>
  <c r="AR88" i="12"/>
  <c r="AQ68" i="12"/>
  <c r="AR144" i="12"/>
  <c r="AR106" i="12"/>
  <c r="AR117" i="12"/>
  <c r="AR113" i="12"/>
  <c r="AR77" i="12"/>
  <c r="AR120" i="12"/>
  <c r="AR57" i="12"/>
  <c r="AR69" i="12"/>
  <c r="AR160" i="12"/>
  <c r="AR91" i="12"/>
  <c r="AR114" i="12"/>
  <c r="AR112" i="12"/>
  <c r="AR79" i="12"/>
  <c r="AR159" i="12"/>
  <c r="AR72" i="12"/>
  <c r="AR148" i="12"/>
  <c r="AR104" i="12"/>
  <c r="AR68" i="12"/>
  <c r="AR150" i="12"/>
  <c r="AR141" i="12"/>
  <c r="AR97" i="12"/>
  <c r="AR151" i="12"/>
  <c r="AR65" i="12"/>
  <c r="AR81" i="12"/>
  <c r="AR140" i="12"/>
  <c r="AR94" i="12"/>
  <c r="AR85" i="12"/>
  <c r="AR60" i="12"/>
  <c r="CU60" i="12" s="1"/>
  <c r="AR115" i="12"/>
  <c r="AR137" i="12"/>
  <c r="AR121" i="12"/>
  <c r="AR108" i="12"/>
  <c r="AR153" i="12"/>
  <c r="AR87" i="12"/>
  <c r="AR119" i="12"/>
  <c r="AR154" i="12"/>
  <c r="AR67" i="12"/>
  <c r="AR133" i="12"/>
  <c r="AR100" i="12"/>
  <c r="AR86" i="12"/>
  <c r="AR139" i="12"/>
  <c r="AR134" i="12"/>
  <c r="AR143" i="12"/>
  <c r="CU59" i="12"/>
  <c r="AR82" i="12"/>
  <c r="AR102" i="12"/>
  <c r="AR63" i="12"/>
  <c r="AR92" i="12"/>
  <c r="AR125" i="12"/>
  <c r="AR105" i="12"/>
  <c r="AR131" i="12"/>
  <c r="AR75" i="12"/>
  <c r="AR62" i="12"/>
  <c r="AR127" i="12"/>
  <c r="AR76" i="12"/>
  <c r="AR101" i="12"/>
  <c r="AR145" i="12"/>
  <c r="AR118" i="12"/>
  <c r="AR156" i="12"/>
  <c r="AR93" i="12"/>
  <c r="AR129" i="12"/>
  <c r="AR146" i="12"/>
  <c r="AR61" i="12"/>
  <c r="AR96" i="12"/>
  <c r="AR147" i="12"/>
  <c r="AR80" i="12"/>
  <c r="AR132" i="12"/>
  <c r="AR73" i="12"/>
  <c r="AR116" i="12"/>
  <c r="AR155" i="12"/>
  <c r="AR84" i="12"/>
  <c r="AR124" i="12"/>
  <c r="AR66" i="12"/>
  <c r="AR64" i="12"/>
  <c r="AR122" i="12"/>
  <c r="AR123" i="12"/>
  <c r="AR109" i="12"/>
  <c r="AR110" i="12"/>
  <c r="AR78" i="12"/>
  <c r="AQ67" i="12"/>
  <c r="AQ108" i="12"/>
  <c r="AQ84" i="12"/>
  <c r="AQ150" i="12"/>
  <c r="AQ118" i="12"/>
  <c r="AQ156" i="12"/>
  <c r="AQ75" i="12"/>
  <c r="AQ91" i="12"/>
  <c r="AQ121" i="12"/>
  <c r="AQ109" i="12"/>
  <c r="AQ114" i="12"/>
  <c r="AQ126" i="12"/>
  <c r="AQ73" i="12"/>
  <c r="AQ144" i="12"/>
  <c r="AQ103" i="12"/>
  <c r="AQ94" i="12"/>
  <c r="AQ129" i="12"/>
  <c r="AQ123" i="12"/>
  <c r="AQ134" i="12"/>
  <c r="AQ138" i="12"/>
  <c r="AQ74" i="12"/>
  <c r="AQ157" i="12"/>
  <c r="AQ64" i="12"/>
  <c r="AQ117" i="12"/>
  <c r="AQ116" i="12"/>
  <c r="AQ93" i="12"/>
  <c r="AQ61" i="12"/>
  <c r="AQ141" i="12"/>
  <c r="AQ132" i="12"/>
  <c r="AQ76" i="12"/>
  <c r="AQ66" i="12"/>
  <c r="AQ147" i="12"/>
  <c r="AQ57" i="12"/>
  <c r="AQ87" i="12"/>
  <c r="AQ145" i="12"/>
  <c r="AQ83" i="12"/>
  <c r="AQ97" i="12"/>
  <c r="AQ130" i="12"/>
  <c r="AQ71" i="12"/>
  <c r="AQ142" i="12"/>
  <c r="AQ98" i="12"/>
  <c r="AQ112" i="12"/>
  <c r="AQ107" i="12"/>
  <c r="AQ82" i="12"/>
  <c r="AQ99" i="12"/>
  <c r="AQ149" i="12"/>
  <c r="AQ120" i="12"/>
  <c r="AQ131" i="12"/>
  <c r="AQ80" i="12"/>
  <c r="AQ113" i="12"/>
  <c r="AQ122" i="12"/>
  <c r="AQ111" i="12"/>
  <c r="AQ105" i="12"/>
  <c r="AQ133" i="12"/>
  <c r="AQ89" i="12"/>
  <c r="AQ136" i="12"/>
  <c r="AQ78" i="12"/>
  <c r="AQ148" i="12"/>
  <c r="AQ124" i="12"/>
  <c r="AQ62" i="12"/>
  <c r="AQ128" i="12"/>
  <c r="AQ127" i="12"/>
  <c r="AQ65" i="12"/>
  <c r="AQ60" i="12"/>
  <c r="CT60" i="12" s="1"/>
  <c r="AQ160" i="12"/>
  <c r="AQ125" i="12"/>
  <c r="AQ92" i="12"/>
  <c r="AQ137" i="12"/>
  <c r="AQ115" i="12"/>
  <c r="AQ140" i="12"/>
  <c r="AQ139" i="12"/>
  <c r="AQ106" i="12"/>
  <c r="AQ88" i="12"/>
  <c r="AQ151" i="12"/>
  <c r="AQ77" i="12"/>
  <c r="AQ69" i="12"/>
  <c r="AQ158" i="12"/>
  <c r="AQ154" i="12"/>
  <c r="AQ72" i="12"/>
  <c r="AQ152" i="12"/>
  <c r="AQ95" i="12"/>
  <c r="AQ101" i="12"/>
  <c r="AQ155" i="12"/>
  <c r="AQ102" i="12"/>
  <c r="AQ146" i="12"/>
  <c r="AQ100" i="12"/>
  <c r="AQ90" i="12"/>
  <c r="AQ104" i="12"/>
  <c r="AQ96" i="12"/>
  <c r="AQ110" i="12"/>
  <c r="AR107" i="12"/>
  <c r="AR158" i="12"/>
  <c r="AR135" i="12"/>
  <c r="AQ135" i="12"/>
  <c r="AQ143" i="12"/>
  <c r="AR103" i="12"/>
  <c r="AR126" i="12"/>
  <c r="AR90" i="12"/>
  <c r="AQ159" i="12"/>
  <c r="AR95" i="12"/>
  <c r="AR98" i="12"/>
  <c r="AR83" i="12"/>
  <c r="AR149" i="12"/>
  <c r="AQ81" i="12"/>
  <c r="AQ119" i="12"/>
  <c r="AR70" i="12"/>
  <c r="AR128" i="12"/>
  <c r="AR71" i="12"/>
  <c r="AR142" i="12"/>
  <c r="AQ79" i="12"/>
  <c r="CT59" i="12"/>
  <c r="AR136" i="12"/>
  <c r="AR89" i="12"/>
  <c r="AR152" i="12"/>
  <c r="AQ85" i="12"/>
  <c r="AQ153" i="12"/>
  <c r="O152" i="12"/>
  <c r="O78" i="12"/>
  <c r="O139" i="12"/>
  <c r="O83" i="12"/>
  <c r="O157" i="12"/>
  <c r="O126" i="12"/>
  <c r="O96" i="12"/>
  <c r="O140" i="12"/>
  <c r="O107" i="12"/>
  <c r="O65" i="12"/>
  <c r="O64" i="12"/>
  <c r="O99" i="12"/>
  <c r="O63" i="12"/>
  <c r="O111" i="12"/>
  <c r="O89" i="12"/>
  <c r="O118" i="12"/>
  <c r="O115" i="12"/>
  <c r="O110" i="12"/>
  <c r="O137" i="12"/>
  <c r="O66" i="12"/>
  <c r="O146" i="12"/>
  <c r="O84" i="12"/>
  <c r="O67" i="12"/>
  <c r="O100" i="12"/>
  <c r="O101" i="12"/>
  <c r="O159" i="12"/>
  <c r="O144" i="12"/>
  <c r="O116" i="12"/>
  <c r="O131" i="12"/>
  <c r="O93" i="12"/>
  <c r="O76" i="12"/>
  <c r="O117" i="12"/>
  <c r="O136" i="12"/>
  <c r="O128" i="12"/>
  <c r="O77" i="12"/>
  <c r="O158" i="12"/>
  <c r="O125" i="12"/>
  <c r="O71" i="12"/>
  <c r="O141" i="12"/>
  <c r="O142" i="12"/>
  <c r="O91" i="12"/>
  <c r="O153" i="12"/>
  <c r="O148" i="12"/>
  <c r="O94" i="12"/>
  <c r="O108" i="12"/>
  <c r="O119" i="12"/>
  <c r="O113" i="12"/>
  <c r="O124" i="12"/>
  <c r="O132" i="12"/>
  <c r="O129" i="12"/>
  <c r="O72" i="12"/>
  <c r="O150" i="12"/>
  <c r="O97" i="12"/>
  <c r="O130" i="12"/>
  <c r="O160" i="12"/>
  <c r="O86" i="12"/>
  <c r="O156" i="12"/>
  <c r="O98" i="12"/>
  <c r="O73" i="12"/>
  <c r="O112" i="12"/>
  <c r="O103" i="12"/>
  <c r="BR59" i="12"/>
  <c r="O138" i="12"/>
  <c r="O81" i="12"/>
  <c r="O134" i="12"/>
  <c r="O122" i="12"/>
  <c r="O62" i="12"/>
  <c r="O61" i="12"/>
  <c r="O82" i="12"/>
  <c r="O149" i="12"/>
  <c r="O74" i="12"/>
  <c r="O87" i="12"/>
  <c r="O133" i="12"/>
  <c r="O92" i="12"/>
  <c r="O102" i="12"/>
  <c r="O127" i="12"/>
  <c r="CO62" i="12"/>
  <c r="BZ62" i="12"/>
  <c r="CR62" i="12"/>
  <c r="BU62" i="12"/>
  <c r="BO62" i="12"/>
  <c r="CS62" i="12"/>
  <c r="CM62" i="12"/>
  <c r="CP62" i="12"/>
  <c r="CZ62" i="12"/>
  <c r="CI62" i="12"/>
  <c r="CF62" i="12"/>
  <c r="DA62" i="12"/>
  <c r="BQ62" i="12"/>
  <c r="BH62" i="12"/>
  <c r="BF62" i="12"/>
  <c r="CY62" i="12"/>
  <c r="CC62" i="12"/>
  <c r="W59" i="12"/>
  <c r="DA60" i="12"/>
  <c r="S59" i="12"/>
  <c r="BY62" i="12"/>
  <c r="BW62" i="12"/>
  <c r="CW62" i="12"/>
  <c r="BH60" i="12"/>
  <c r="BQ60" i="12"/>
  <c r="BS62" i="12"/>
  <c r="CN62" i="12"/>
  <c r="BT62" i="12"/>
  <c r="CB62" i="12" l="1"/>
  <c r="Q50" i="12"/>
  <c r="CK63" i="12"/>
  <c r="CK64" i="12" s="1"/>
  <c r="CK65" i="12" s="1"/>
  <c r="CK66" i="12" s="1"/>
  <c r="CK67" i="12" s="1"/>
  <c r="CK68" i="12" s="1"/>
  <c r="CK69" i="12" s="1"/>
  <c r="CK70" i="12" s="1"/>
  <c r="CK71" i="12" s="1"/>
  <c r="CK72" i="12" s="1"/>
  <c r="CK73" i="12" s="1"/>
  <c r="CK74" i="12" s="1"/>
  <c r="CK75" i="12" s="1"/>
  <c r="CK76" i="12" s="1"/>
  <c r="CK77" i="12" s="1"/>
  <c r="CK78" i="12" s="1"/>
  <c r="CK79" i="12" s="1"/>
  <c r="CK80" i="12" s="1"/>
  <c r="CK81" i="12" s="1"/>
  <c r="CK82" i="12" s="1"/>
  <c r="CK83" i="12" s="1"/>
  <c r="CK84" i="12" s="1"/>
  <c r="CK85" i="12" s="1"/>
  <c r="CK86" i="12" s="1"/>
  <c r="CK87" i="12" s="1"/>
  <c r="CK88" i="12" s="1"/>
  <c r="CK89" i="12" s="1"/>
  <c r="CK90" i="12" s="1"/>
  <c r="CK91" i="12" s="1"/>
  <c r="CK92" i="12" s="1"/>
  <c r="CK93" i="12" s="1"/>
  <c r="CK94" i="12" s="1"/>
  <c r="CK95" i="12" s="1"/>
  <c r="CK96" i="12" s="1"/>
  <c r="CK97" i="12" s="1"/>
  <c r="CK98" i="12" s="1"/>
  <c r="CK99" i="12" s="1"/>
  <c r="CK100" i="12" s="1"/>
  <c r="CK101" i="12" s="1"/>
  <c r="CK102" i="12" s="1"/>
  <c r="CK103" i="12" s="1"/>
  <c r="CK104" i="12" s="1"/>
  <c r="CK105" i="12" s="1"/>
  <c r="CK106" i="12" s="1"/>
  <c r="CK107" i="12" s="1"/>
  <c r="CK108" i="12" s="1"/>
  <c r="CK109" i="12" s="1"/>
  <c r="CK110" i="12" s="1"/>
  <c r="CK111" i="12" s="1"/>
  <c r="CK112" i="12" s="1"/>
  <c r="CK113" i="12" s="1"/>
  <c r="CK114" i="12" s="1"/>
  <c r="CK115" i="12" s="1"/>
  <c r="CK116" i="12" s="1"/>
  <c r="CK117" i="12" s="1"/>
  <c r="CK118" i="12" s="1"/>
  <c r="CK119" i="12" s="1"/>
  <c r="CK120" i="12" s="1"/>
  <c r="CK121" i="12" s="1"/>
  <c r="CK122" i="12" s="1"/>
  <c r="CK123" i="12" s="1"/>
  <c r="CK124" i="12" s="1"/>
  <c r="CK125" i="12" s="1"/>
  <c r="CK126" i="12" s="1"/>
  <c r="CK127" i="12" s="1"/>
  <c r="CK128" i="12" s="1"/>
  <c r="CK129" i="12" s="1"/>
  <c r="CK130" i="12" s="1"/>
  <c r="CK131" i="12" s="1"/>
  <c r="CK132" i="12" s="1"/>
  <c r="CK133" i="12" s="1"/>
  <c r="CK134" i="12" s="1"/>
  <c r="CK135" i="12" s="1"/>
  <c r="CK136" i="12" s="1"/>
  <c r="CK137" i="12" s="1"/>
  <c r="CK138" i="12" s="1"/>
  <c r="CK139" i="12" s="1"/>
  <c r="CK140" i="12" s="1"/>
  <c r="CK141" i="12" s="1"/>
  <c r="CK142" i="12" s="1"/>
  <c r="CK143" i="12" s="1"/>
  <c r="CK144" i="12" s="1"/>
  <c r="CK145" i="12" s="1"/>
  <c r="CK146" i="12" s="1"/>
  <c r="CK147" i="12" s="1"/>
  <c r="CK148" i="12" s="1"/>
  <c r="CK149" i="12" s="1"/>
  <c r="CK150" i="12" s="1"/>
  <c r="CK151" i="12" s="1"/>
  <c r="CK152" i="12" s="1"/>
  <c r="CK153" i="12" s="1"/>
  <c r="CK154" i="12" s="1"/>
  <c r="CK155" i="12" s="1"/>
  <c r="CK156" i="12" s="1"/>
  <c r="CK157" i="12" s="1"/>
  <c r="CK158" i="12" s="1"/>
  <c r="CK159" i="12" s="1"/>
  <c r="CK160" i="12" s="1"/>
  <c r="CR63" i="12"/>
  <c r="CR64" i="12" s="1"/>
  <c r="CR65" i="12" s="1"/>
  <c r="CR66" i="12" s="1"/>
  <c r="CR67" i="12" s="1"/>
  <c r="CR68" i="12" s="1"/>
  <c r="CR69" i="12" s="1"/>
  <c r="CR70" i="12" s="1"/>
  <c r="CR71" i="12" s="1"/>
  <c r="CR72" i="12" s="1"/>
  <c r="CR73" i="12" s="1"/>
  <c r="CR74" i="12" s="1"/>
  <c r="CR75" i="12" s="1"/>
  <c r="CR76" i="12" s="1"/>
  <c r="CR77" i="12" s="1"/>
  <c r="CR78" i="12" s="1"/>
  <c r="CR79" i="12" s="1"/>
  <c r="CR80" i="12" s="1"/>
  <c r="CR81" i="12" s="1"/>
  <c r="CR82" i="12" s="1"/>
  <c r="CR83" i="12" s="1"/>
  <c r="CR84" i="12" s="1"/>
  <c r="CR85" i="12" s="1"/>
  <c r="CR86" i="12" s="1"/>
  <c r="CR87" i="12" s="1"/>
  <c r="CR88" i="12" s="1"/>
  <c r="CR89" i="12" s="1"/>
  <c r="CR90" i="12" s="1"/>
  <c r="CR91" i="12" s="1"/>
  <c r="CR92" i="12" s="1"/>
  <c r="CR93" i="12" s="1"/>
  <c r="CR94" i="12" s="1"/>
  <c r="CR95" i="12" s="1"/>
  <c r="CR96" i="12" s="1"/>
  <c r="CR97" i="12" s="1"/>
  <c r="CR98" i="12" s="1"/>
  <c r="CR99" i="12" s="1"/>
  <c r="CR100" i="12" s="1"/>
  <c r="CR101" i="12" s="1"/>
  <c r="CR102" i="12" s="1"/>
  <c r="CR103" i="12" s="1"/>
  <c r="CR104" i="12" s="1"/>
  <c r="CR105" i="12" s="1"/>
  <c r="CR106" i="12" s="1"/>
  <c r="CR107" i="12" s="1"/>
  <c r="CR108" i="12" s="1"/>
  <c r="CR109" i="12" s="1"/>
  <c r="CR110" i="12" s="1"/>
  <c r="CR111" i="12" s="1"/>
  <c r="CR112" i="12" s="1"/>
  <c r="CR113" i="12" s="1"/>
  <c r="CR114" i="12" s="1"/>
  <c r="CR115" i="12" s="1"/>
  <c r="CR116" i="12" s="1"/>
  <c r="CR117" i="12" s="1"/>
  <c r="CR118" i="12" s="1"/>
  <c r="CR119" i="12" s="1"/>
  <c r="CR120" i="12" s="1"/>
  <c r="CR121" i="12" s="1"/>
  <c r="CR122" i="12" s="1"/>
  <c r="CR123" i="12" s="1"/>
  <c r="CR124" i="12" s="1"/>
  <c r="CR125" i="12" s="1"/>
  <c r="CR126" i="12" s="1"/>
  <c r="CR127" i="12" s="1"/>
  <c r="CR128" i="12" s="1"/>
  <c r="CR129" i="12" s="1"/>
  <c r="CR130" i="12" s="1"/>
  <c r="CR131" i="12" s="1"/>
  <c r="CR132" i="12" s="1"/>
  <c r="CR133" i="12" s="1"/>
  <c r="CR134" i="12" s="1"/>
  <c r="CR135" i="12" s="1"/>
  <c r="CR136" i="12" s="1"/>
  <c r="CR137" i="12" s="1"/>
  <c r="CR138" i="12" s="1"/>
  <c r="CR139" i="12" s="1"/>
  <c r="CR140" i="12" s="1"/>
  <c r="CR141" i="12" s="1"/>
  <c r="CR142" i="12" s="1"/>
  <c r="CR143" i="12" s="1"/>
  <c r="CR144" i="12" s="1"/>
  <c r="CR145" i="12" s="1"/>
  <c r="CR146" i="12" s="1"/>
  <c r="CR147" i="12" s="1"/>
  <c r="CR148" i="12" s="1"/>
  <c r="CR149" i="12" s="1"/>
  <c r="CR150" i="12" s="1"/>
  <c r="CR151" i="12" s="1"/>
  <c r="CR152" i="12" s="1"/>
  <c r="CR153" i="12" s="1"/>
  <c r="CR154" i="12" s="1"/>
  <c r="CR155" i="12" s="1"/>
  <c r="CR156" i="12" s="1"/>
  <c r="CR157" i="12" s="1"/>
  <c r="CR158" i="12" s="1"/>
  <c r="CR159" i="12" s="1"/>
  <c r="CR160" i="12" s="1"/>
  <c r="BZ63" i="12"/>
  <c r="BZ64" i="12" s="1"/>
  <c r="BZ65" i="12" s="1"/>
  <c r="BZ66" i="12" s="1"/>
  <c r="BZ67" i="12" s="1"/>
  <c r="BZ68" i="12" s="1"/>
  <c r="BZ69" i="12" s="1"/>
  <c r="BZ70" i="12" s="1"/>
  <c r="BZ71" i="12" s="1"/>
  <c r="BZ72" i="12" s="1"/>
  <c r="BZ73" i="12" s="1"/>
  <c r="BZ74" i="12" s="1"/>
  <c r="BZ75" i="12" s="1"/>
  <c r="BZ76" i="12" s="1"/>
  <c r="BZ77" i="12" s="1"/>
  <c r="BZ78" i="12" s="1"/>
  <c r="BZ79" i="12" s="1"/>
  <c r="BZ80" i="12" s="1"/>
  <c r="BZ81" i="12" s="1"/>
  <c r="BZ82" i="12" s="1"/>
  <c r="BZ83" i="12" s="1"/>
  <c r="BZ84" i="12" s="1"/>
  <c r="BZ85" i="12" s="1"/>
  <c r="BZ86" i="12" s="1"/>
  <c r="BZ87" i="12" s="1"/>
  <c r="BZ88" i="12" s="1"/>
  <c r="BZ89" i="12" s="1"/>
  <c r="BZ90" i="12" s="1"/>
  <c r="BZ91" i="12" s="1"/>
  <c r="BZ92" i="12" s="1"/>
  <c r="BZ93" i="12" s="1"/>
  <c r="BZ94" i="12" s="1"/>
  <c r="BZ95" i="12" s="1"/>
  <c r="BZ96" i="12" s="1"/>
  <c r="BZ97" i="12" s="1"/>
  <c r="BZ98" i="12" s="1"/>
  <c r="BZ99" i="12" s="1"/>
  <c r="BZ100" i="12" s="1"/>
  <c r="BZ101" i="12" s="1"/>
  <c r="BZ102" i="12" s="1"/>
  <c r="BZ103" i="12" s="1"/>
  <c r="BZ104" i="12" s="1"/>
  <c r="BZ105" i="12" s="1"/>
  <c r="BZ106" i="12" s="1"/>
  <c r="BZ107" i="12" s="1"/>
  <c r="BZ108" i="12" s="1"/>
  <c r="BZ109" i="12" s="1"/>
  <c r="BZ110" i="12" s="1"/>
  <c r="BZ111" i="12" s="1"/>
  <c r="BZ112" i="12" s="1"/>
  <c r="BZ113" i="12" s="1"/>
  <c r="BZ114" i="12" s="1"/>
  <c r="BZ115" i="12" s="1"/>
  <c r="BZ116" i="12" s="1"/>
  <c r="BZ117" i="12" s="1"/>
  <c r="BZ118" i="12" s="1"/>
  <c r="BZ119" i="12" s="1"/>
  <c r="BZ120" i="12" s="1"/>
  <c r="BZ121" i="12" s="1"/>
  <c r="BZ122" i="12" s="1"/>
  <c r="BZ123" i="12" s="1"/>
  <c r="BZ124" i="12" s="1"/>
  <c r="BZ125" i="12" s="1"/>
  <c r="BZ126" i="12" s="1"/>
  <c r="BZ127" i="12" s="1"/>
  <c r="BZ128" i="12" s="1"/>
  <c r="BZ129" i="12" s="1"/>
  <c r="BZ130" i="12" s="1"/>
  <c r="BZ131" i="12" s="1"/>
  <c r="BZ132" i="12" s="1"/>
  <c r="BZ133" i="12" s="1"/>
  <c r="BZ134" i="12" s="1"/>
  <c r="BZ135" i="12" s="1"/>
  <c r="BZ136" i="12" s="1"/>
  <c r="BZ137" i="12" s="1"/>
  <c r="BZ138" i="12" s="1"/>
  <c r="BZ139" i="12" s="1"/>
  <c r="BZ140" i="12" s="1"/>
  <c r="BZ141" i="12" s="1"/>
  <c r="BZ142" i="12" s="1"/>
  <c r="BZ143" i="12" s="1"/>
  <c r="BZ144" i="12" s="1"/>
  <c r="BZ145" i="12" s="1"/>
  <c r="BZ146" i="12" s="1"/>
  <c r="BZ147" i="12" s="1"/>
  <c r="BZ148" i="12" s="1"/>
  <c r="BZ149" i="12" s="1"/>
  <c r="BZ150" i="12" s="1"/>
  <c r="BZ151" i="12" s="1"/>
  <c r="BZ152" i="12" s="1"/>
  <c r="BZ153" i="12" s="1"/>
  <c r="BZ154" i="12" s="1"/>
  <c r="BZ155" i="12" s="1"/>
  <c r="BZ156" i="12" s="1"/>
  <c r="BZ157" i="12" s="1"/>
  <c r="BZ158" i="12" s="1"/>
  <c r="BZ159" i="12" s="1"/>
  <c r="BZ160" i="12" s="1"/>
  <c r="BU63" i="12"/>
  <c r="BU64" i="12" s="1"/>
  <c r="BU65" i="12" s="1"/>
  <c r="BU66" i="12" s="1"/>
  <c r="BU67" i="12" s="1"/>
  <c r="BU68" i="12" s="1"/>
  <c r="BU69" i="12" s="1"/>
  <c r="BU70" i="12" s="1"/>
  <c r="BU71" i="12" s="1"/>
  <c r="BU72" i="12" s="1"/>
  <c r="BU73" i="12" s="1"/>
  <c r="BU74" i="12" s="1"/>
  <c r="BU75" i="12" s="1"/>
  <c r="BU76" i="12" s="1"/>
  <c r="BU77" i="12" s="1"/>
  <c r="BU78" i="12" s="1"/>
  <c r="BU79" i="12" s="1"/>
  <c r="BU80" i="12" s="1"/>
  <c r="BU81" i="12" s="1"/>
  <c r="BU82" i="12" s="1"/>
  <c r="BU83" i="12" s="1"/>
  <c r="BU84" i="12" s="1"/>
  <c r="BU85" i="12" s="1"/>
  <c r="BU86" i="12" s="1"/>
  <c r="BU87" i="12" s="1"/>
  <c r="BU88" i="12" s="1"/>
  <c r="BU89" i="12" s="1"/>
  <c r="BU90" i="12" s="1"/>
  <c r="BU91" i="12" s="1"/>
  <c r="BU92" i="12" s="1"/>
  <c r="BU93" i="12" s="1"/>
  <c r="BU94" i="12" s="1"/>
  <c r="BU95" i="12" s="1"/>
  <c r="BU96" i="12" s="1"/>
  <c r="BU97" i="12" s="1"/>
  <c r="BU98" i="12" s="1"/>
  <c r="BU99" i="12" s="1"/>
  <c r="BU100" i="12" s="1"/>
  <c r="BU101" i="12" s="1"/>
  <c r="BU102" i="12" s="1"/>
  <c r="BU103" i="12" s="1"/>
  <c r="BU104" i="12" s="1"/>
  <c r="BU105" i="12" s="1"/>
  <c r="BU106" i="12" s="1"/>
  <c r="BU107" i="12" s="1"/>
  <c r="BU108" i="12" s="1"/>
  <c r="BU109" i="12" s="1"/>
  <c r="BU110" i="12" s="1"/>
  <c r="BU111" i="12" s="1"/>
  <c r="BU112" i="12" s="1"/>
  <c r="BU113" i="12" s="1"/>
  <c r="BU114" i="12" s="1"/>
  <c r="BU115" i="12" s="1"/>
  <c r="BU116" i="12" s="1"/>
  <c r="BU117" i="12" s="1"/>
  <c r="BU118" i="12" s="1"/>
  <c r="BU119" i="12" s="1"/>
  <c r="BU120" i="12" s="1"/>
  <c r="BU121" i="12" s="1"/>
  <c r="BU122" i="12" s="1"/>
  <c r="BU123" i="12" s="1"/>
  <c r="BU124" i="12" s="1"/>
  <c r="BU125" i="12" s="1"/>
  <c r="BU126" i="12" s="1"/>
  <c r="BU127" i="12" s="1"/>
  <c r="BU128" i="12" s="1"/>
  <c r="BU129" i="12" s="1"/>
  <c r="BU130" i="12" s="1"/>
  <c r="BU131" i="12" s="1"/>
  <c r="BU132" i="12" s="1"/>
  <c r="BU133" i="12" s="1"/>
  <c r="BU134" i="12" s="1"/>
  <c r="BU135" i="12" s="1"/>
  <c r="BU136" i="12" s="1"/>
  <c r="BU137" i="12" s="1"/>
  <c r="BU138" i="12" s="1"/>
  <c r="BU139" i="12" s="1"/>
  <c r="BU140" i="12" s="1"/>
  <c r="BU141" i="12" s="1"/>
  <c r="BU142" i="12" s="1"/>
  <c r="BU143" i="12" s="1"/>
  <c r="BU144" i="12" s="1"/>
  <c r="BU145" i="12" s="1"/>
  <c r="BU146" i="12" s="1"/>
  <c r="BU147" i="12" s="1"/>
  <c r="BU148" i="12" s="1"/>
  <c r="BU149" i="12" s="1"/>
  <c r="BU150" i="12" s="1"/>
  <c r="BU151" i="12" s="1"/>
  <c r="BU152" i="12" s="1"/>
  <c r="BU153" i="12" s="1"/>
  <c r="BU154" i="12" s="1"/>
  <c r="BU155" i="12" s="1"/>
  <c r="BU156" i="12" s="1"/>
  <c r="BU157" i="12" s="1"/>
  <c r="BU158" i="12" s="1"/>
  <c r="BU159" i="12" s="1"/>
  <c r="BU160" i="12" s="1"/>
  <c r="BP63" i="12"/>
  <c r="BP64" i="12" s="1"/>
  <c r="BP65" i="12" s="1"/>
  <c r="BP66" i="12" s="1"/>
  <c r="BP67" i="12" s="1"/>
  <c r="BP68" i="12" s="1"/>
  <c r="BP69" i="12" s="1"/>
  <c r="BP70" i="12" s="1"/>
  <c r="BP71" i="12" s="1"/>
  <c r="BP72" i="12" s="1"/>
  <c r="BP73" i="12" s="1"/>
  <c r="BP74" i="12" s="1"/>
  <c r="BP75" i="12" s="1"/>
  <c r="BP76" i="12" s="1"/>
  <c r="BP77" i="12" s="1"/>
  <c r="BP78" i="12" s="1"/>
  <c r="BP79" i="12" s="1"/>
  <c r="BP80" i="12" s="1"/>
  <c r="BP81" i="12" s="1"/>
  <c r="BP82" i="12" s="1"/>
  <c r="BP83" i="12" s="1"/>
  <c r="BP84" i="12" s="1"/>
  <c r="BP85" i="12" s="1"/>
  <c r="BP86" i="12" s="1"/>
  <c r="BP87" i="12" s="1"/>
  <c r="BP88" i="12" s="1"/>
  <c r="BP89" i="12" s="1"/>
  <c r="BP90" i="12" s="1"/>
  <c r="BP91" i="12" s="1"/>
  <c r="BP92" i="12" s="1"/>
  <c r="BP93" i="12" s="1"/>
  <c r="BP94" i="12" s="1"/>
  <c r="BP95" i="12" s="1"/>
  <c r="BP96" i="12" s="1"/>
  <c r="BP97" i="12" s="1"/>
  <c r="BP98" i="12" s="1"/>
  <c r="BP99" i="12" s="1"/>
  <c r="BP100" i="12" s="1"/>
  <c r="BP101" i="12" s="1"/>
  <c r="BP102" i="12" s="1"/>
  <c r="BP103" i="12" s="1"/>
  <c r="BP104" i="12" s="1"/>
  <c r="BP105" i="12" s="1"/>
  <c r="BP106" i="12" s="1"/>
  <c r="BP107" i="12" s="1"/>
  <c r="BP108" i="12" s="1"/>
  <c r="BP109" i="12" s="1"/>
  <c r="BP110" i="12" s="1"/>
  <c r="BP111" i="12" s="1"/>
  <c r="BP112" i="12" s="1"/>
  <c r="BP113" i="12" s="1"/>
  <c r="BP114" i="12" s="1"/>
  <c r="BP115" i="12" s="1"/>
  <c r="BP116" i="12" s="1"/>
  <c r="BP117" i="12" s="1"/>
  <c r="BP118" i="12" s="1"/>
  <c r="BP119" i="12" s="1"/>
  <c r="BP120" i="12" s="1"/>
  <c r="BP121" i="12" s="1"/>
  <c r="BP122" i="12" s="1"/>
  <c r="BP123" i="12" s="1"/>
  <c r="BP124" i="12" s="1"/>
  <c r="BP125" i="12" s="1"/>
  <c r="BP126" i="12" s="1"/>
  <c r="BP127" i="12" s="1"/>
  <c r="BP128" i="12" s="1"/>
  <c r="BP129" i="12" s="1"/>
  <c r="BP130" i="12" s="1"/>
  <c r="BP131" i="12" s="1"/>
  <c r="BP132" i="12" s="1"/>
  <c r="BP133" i="12" s="1"/>
  <c r="BP134" i="12" s="1"/>
  <c r="BP135" i="12" s="1"/>
  <c r="BP136" i="12" s="1"/>
  <c r="BP137" i="12" s="1"/>
  <c r="BP138" i="12" s="1"/>
  <c r="BP139" i="12" s="1"/>
  <c r="BP140" i="12" s="1"/>
  <c r="BP141" i="12" s="1"/>
  <c r="BP142" i="12" s="1"/>
  <c r="BP143" i="12" s="1"/>
  <c r="BP144" i="12" s="1"/>
  <c r="BP145" i="12" s="1"/>
  <c r="BP146" i="12" s="1"/>
  <c r="BP147" i="12" s="1"/>
  <c r="BP148" i="12" s="1"/>
  <c r="BP149" i="12" s="1"/>
  <c r="BP150" i="12" s="1"/>
  <c r="BP151" i="12" s="1"/>
  <c r="BP152" i="12" s="1"/>
  <c r="BP153" i="12" s="1"/>
  <c r="BP154" i="12" s="1"/>
  <c r="BP155" i="12" s="1"/>
  <c r="BP156" i="12" s="1"/>
  <c r="BP157" i="12" s="1"/>
  <c r="BP158" i="12" s="1"/>
  <c r="BP159" i="12" s="1"/>
  <c r="BP160" i="12" s="1"/>
  <c r="CO63" i="12"/>
  <c r="CO64" i="12" s="1"/>
  <c r="CO65" i="12" s="1"/>
  <c r="CO66" i="12" s="1"/>
  <c r="CO67" i="12" s="1"/>
  <c r="CO68" i="12" s="1"/>
  <c r="CO69" i="12" s="1"/>
  <c r="CO70" i="12" s="1"/>
  <c r="CO71" i="12" s="1"/>
  <c r="CO72" i="12" s="1"/>
  <c r="CO73" i="12" s="1"/>
  <c r="CO74" i="12" s="1"/>
  <c r="CO75" i="12" s="1"/>
  <c r="CO76" i="12" s="1"/>
  <c r="CO77" i="12" s="1"/>
  <c r="CO78" i="12" s="1"/>
  <c r="CO79" i="12" s="1"/>
  <c r="CO80" i="12" s="1"/>
  <c r="CO81" i="12" s="1"/>
  <c r="CO82" i="12" s="1"/>
  <c r="CO83" i="12" s="1"/>
  <c r="CO84" i="12" s="1"/>
  <c r="CO85" i="12" s="1"/>
  <c r="CO86" i="12" s="1"/>
  <c r="CO87" i="12" s="1"/>
  <c r="CO88" i="12" s="1"/>
  <c r="CO89" i="12" s="1"/>
  <c r="CO90" i="12" s="1"/>
  <c r="CO91" i="12" s="1"/>
  <c r="CO92" i="12" s="1"/>
  <c r="CO93" i="12" s="1"/>
  <c r="CO94" i="12" s="1"/>
  <c r="CO95" i="12" s="1"/>
  <c r="CO96" i="12" s="1"/>
  <c r="CO97" i="12" s="1"/>
  <c r="CO98" i="12" s="1"/>
  <c r="CO99" i="12" s="1"/>
  <c r="CO100" i="12" s="1"/>
  <c r="CO101" i="12" s="1"/>
  <c r="CO102" i="12" s="1"/>
  <c r="CO103" i="12" s="1"/>
  <c r="CO104" i="12" s="1"/>
  <c r="CO105" i="12" s="1"/>
  <c r="CO106" i="12" s="1"/>
  <c r="CO107" i="12" s="1"/>
  <c r="CO108" i="12" s="1"/>
  <c r="CO109" i="12" s="1"/>
  <c r="CO110" i="12" s="1"/>
  <c r="CO111" i="12" s="1"/>
  <c r="CO112" i="12" s="1"/>
  <c r="CO113" i="12" s="1"/>
  <c r="CO114" i="12" s="1"/>
  <c r="CO115" i="12" s="1"/>
  <c r="CO116" i="12" s="1"/>
  <c r="CO117" i="12" s="1"/>
  <c r="CO118" i="12" s="1"/>
  <c r="CO119" i="12" s="1"/>
  <c r="CO120" i="12" s="1"/>
  <c r="CO121" i="12" s="1"/>
  <c r="CO122" i="12" s="1"/>
  <c r="CO123" i="12" s="1"/>
  <c r="CO124" i="12" s="1"/>
  <c r="CO125" i="12" s="1"/>
  <c r="CO126" i="12" s="1"/>
  <c r="CO127" i="12" s="1"/>
  <c r="CO128" i="12" s="1"/>
  <c r="CO129" i="12" s="1"/>
  <c r="CO130" i="12" s="1"/>
  <c r="CO131" i="12" s="1"/>
  <c r="CO132" i="12" s="1"/>
  <c r="CO133" i="12" s="1"/>
  <c r="CO134" i="12" s="1"/>
  <c r="CO135" i="12" s="1"/>
  <c r="CO136" i="12" s="1"/>
  <c r="CO137" i="12" s="1"/>
  <c r="CO138" i="12" s="1"/>
  <c r="CO139" i="12" s="1"/>
  <c r="CO140" i="12" s="1"/>
  <c r="CO141" i="12" s="1"/>
  <c r="CO142" i="12" s="1"/>
  <c r="CO143" i="12" s="1"/>
  <c r="CO144" i="12" s="1"/>
  <c r="CO145" i="12" s="1"/>
  <c r="CO146" i="12" s="1"/>
  <c r="CO147" i="12" s="1"/>
  <c r="CO148" i="12" s="1"/>
  <c r="CO149" i="12" s="1"/>
  <c r="CO150" i="12" s="1"/>
  <c r="CO151" i="12" s="1"/>
  <c r="CO152" i="12" s="1"/>
  <c r="CO153" i="12" s="1"/>
  <c r="CO154" i="12" s="1"/>
  <c r="CO155" i="12" s="1"/>
  <c r="CO156" i="12" s="1"/>
  <c r="CO157" i="12" s="1"/>
  <c r="CO158" i="12" s="1"/>
  <c r="CO159" i="12" s="1"/>
  <c r="CO160" i="12" s="1"/>
  <c r="CS63" i="12"/>
  <c r="CS64" i="12" s="1"/>
  <c r="CS65" i="12" s="1"/>
  <c r="CS66" i="12" s="1"/>
  <c r="CS67" i="12" s="1"/>
  <c r="CS68" i="12" s="1"/>
  <c r="CS69" i="12" s="1"/>
  <c r="CS70" i="12" s="1"/>
  <c r="CS71" i="12" s="1"/>
  <c r="CS72" i="12" s="1"/>
  <c r="CS73" i="12" s="1"/>
  <c r="CS74" i="12" s="1"/>
  <c r="CS75" i="12" s="1"/>
  <c r="CS76" i="12" s="1"/>
  <c r="CS77" i="12" s="1"/>
  <c r="CS78" i="12" s="1"/>
  <c r="CS79" i="12" s="1"/>
  <c r="CS80" i="12" s="1"/>
  <c r="CS81" i="12" s="1"/>
  <c r="CS82" i="12" s="1"/>
  <c r="CS83" i="12" s="1"/>
  <c r="CS84" i="12" s="1"/>
  <c r="CS85" i="12" s="1"/>
  <c r="CS86" i="12" s="1"/>
  <c r="CS87" i="12" s="1"/>
  <c r="CS88" i="12" s="1"/>
  <c r="CS89" i="12" s="1"/>
  <c r="CS90" i="12" s="1"/>
  <c r="CS91" i="12" s="1"/>
  <c r="CS92" i="12" s="1"/>
  <c r="CS93" i="12" s="1"/>
  <c r="CS94" i="12" s="1"/>
  <c r="CS95" i="12" s="1"/>
  <c r="CS96" i="12" s="1"/>
  <c r="CS97" i="12" s="1"/>
  <c r="CS98" i="12" s="1"/>
  <c r="CS99" i="12" s="1"/>
  <c r="CS100" i="12" s="1"/>
  <c r="CS101" i="12" s="1"/>
  <c r="CS102" i="12" s="1"/>
  <c r="CS103" i="12" s="1"/>
  <c r="CS104" i="12" s="1"/>
  <c r="CS105" i="12" s="1"/>
  <c r="CS106" i="12" s="1"/>
  <c r="CS107" i="12" s="1"/>
  <c r="CS108" i="12" s="1"/>
  <c r="CS109" i="12" s="1"/>
  <c r="CS110" i="12" s="1"/>
  <c r="CS111" i="12" s="1"/>
  <c r="CS112" i="12" s="1"/>
  <c r="CS113" i="12" s="1"/>
  <c r="CS114" i="12" s="1"/>
  <c r="CS115" i="12" s="1"/>
  <c r="CS116" i="12" s="1"/>
  <c r="CS117" i="12" s="1"/>
  <c r="CS118" i="12" s="1"/>
  <c r="CS119" i="12" s="1"/>
  <c r="CS120" i="12" s="1"/>
  <c r="CS121" i="12" s="1"/>
  <c r="CS122" i="12" s="1"/>
  <c r="CS123" i="12" s="1"/>
  <c r="CS124" i="12" s="1"/>
  <c r="CS125" i="12" s="1"/>
  <c r="CS126" i="12" s="1"/>
  <c r="CS127" i="12" s="1"/>
  <c r="CS128" i="12" s="1"/>
  <c r="CS129" i="12" s="1"/>
  <c r="CS130" i="12" s="1"/>
  <c r="CS131" i="12" s="1"/>
  <c r="CS132" i="12" s="1"/>
  <c r="CS133" i="12" s="1"/>
  <c r="CS134" i="12" s="1"/>
  <c r="CS135" i="12" s="1"/>
  <c r="CS136" i="12" s="1"/>
  <c r="CS137" i="12" s="1"/>
  <c r="CS138" i="12" s="1"/>
  <c r="CS139" i="12" s="1"/>
  <c r="CS140" i="12" s="1"/>
  <c r="CS141" i="12" s="1"/>
  <c r="CS142" i="12" s="1"/>
  <c r="CS143" i="12" s="1"/>
  <c r="CS144" i="12" s="1"/>
  <c r="CS145" i="12" s="1"/>
  <c r="CS146" i="12" s="1"/>
  <c r="CS147" i="12" s="1"/>
  <c r="CS148" i="12" s="1"/>
  <c r="CS149" i="12" s="1"/>
  <c r="CS150" i="12" s="1"/>
  <c r="CS151" i="12" s="1"/>
  <c r="CS152" i="12" s="1"/>
  <c r="CS153" i="12" s="1"/>
  <c r="CS154" i="12" s="1"/>
  <c r="CS155" i="12" s="1"/>
  <c r="CS156" i="12" s="1"/>
  <c r="CS157" i="12" s="1"/>
  <c r="CS158" i="12" s="1"/>
  <c r="CS159" i="12" s="1"/>
  <c r="CS160" i="12" s="1"/>
  <c r="BO63" i="12"/>
  <c r="BO64" i="12" s="1"/>
  <c r="BO65" i="12" s="1"/>
  <c r="BO66" i="12" s="1"/>
  <c r="BO67" i="12" s="1"/>
  <c r="BO68" i="12" s="1"/>
  <c r="BO69" i="12" s="1"/>
  <c r="BO70" i="12" s="1"/>
  <c r="BO71" i="12" s="1"/>
  <c r="BO72" i="12" s="1"/>
  <c r="BO73" i="12" s="1"/>
  <c r="BO74" i="12" s="1"/>
  <c r="BO75" i="12" s="1"/>
  <c r="BO76" i="12" s="1"/>
  <c r="BO77" i="12" s="1"/>
  <c r="BO78" i="12" s="1"/>
  <c r="BO79" i="12" s="1"/>
  <c r="BO80" i="12" s="1"/>
  <c r="BO81" i="12" s="1"/>
  <c r="BO82" i="12" s="1"/>
  <c r="BO83" i="12" s="1"/>
  <c r="BO84" i="12" s="1"/>
  <c r="BO85" i="12" s="1"/>
  <c r="BO86" i="12" s="1"/>
  <c r="BO87" i="12" s="1"/>
  <c r="BO88" i="12" s="1"/>
  <c r="BO89" i="12" s="1"/>
  <c r="BO90" i="12" s="1"/>
  <c r="BO91" i="12" s="1"/>
  <c r="BO92" i="12" s="1"/>
  <c r="BO93" i="12" s="1"/>
  <c r="BO94" i="12" s="1"/>
  <c r="BO95" i="12" s="1"/>
  <c r="BO96" i="12" s="1"/>
  <c r="BO97" i="12" s="1"/>
  <c r="BO98" i="12" s="1"/>
  <c r="BO99" i="12" s="1"/>
  <c r="BO100" i="12" s="1"/>
  <c r="BO101" i="12" s="1"/>
  <c r="BO102" i="12" s="1"/>
  <c r="BO103" i="12" s="1"/>
  <c r="BO104" i="12" s="1"/>
  <c r="BO105" i="12" s="1"/>
  <c r="BO106" i="12" s="1"/>
  <c r="BO107" i="12" s="1"/>
  <c r="BO108" i="12" s="1"/>
  <c r="BO109" i="12" s="1"/>
  <c r="BO110" i="12" s="1"/>
  <c r="BO111" i="12" s="1"/>
  <c r="BO112" i="12" s="1"/>
  <c r="BO113" i="12" s="1"/>
  <c r="BO114" i="12" s="1"/>
  <c r="BO115" i="12" s="1"/>
  <c r="BO116" i="12" s="1"/>
  <c r="BO117" i="12" s="1"/>
  <c r="BO118" i="12" s="1"/>
  <c r="BO119" i="12" s="1"/>
  <c r="BO120" i="12" s="1"/>
  <c r="BO121" i="12" s="1"/>
  <c r="BO122" i="12" s="1"/>
  <c r="BO123" i="12" s="1"/>
  <c r="BO124" i="12" s="1"/>
  <c r="BO125" i="12" s="1"/>
  <c r="BO126" i="12" s="1"/>
  <c r="BO127" i="12" s="1"/>
  <c r="BO128" i="12" s="1"/>
  <c r="BO129" i="12" s="1"/>
  <c r="BO130" i="12" s="1"/>
  <c r="BO131" i="12" s="1"/>
  <c r="BO132" i="12" s="1"/>
  <c r="BO133" i="12" s="1"/>
  <c r="BO134" i="12" s="1"/>
  <c r="BO135" i="12" s="1"/>
  <c r="BO136" i="12" s="1"/>
  <c r="BO137" i="12" s="1"/>
  <c r="BO138" i="12" s="1"/>
  <c r="BO139" i="12" s="1"/>
  <c r="BO140" i="12" s="1"/>
  <c r="BO141" i="12" s="1"/>
  <c r="BO142" i="12" s="1"/>
  <c r="BO143" i="12" s="1"/>
  <c r="BO144" i="12" s="1"/>
  <c r="BO145" i="12" s="1"/>
  <c r="BO146" i="12" s="1"/>
  <c r="BO147" i="12" s="1"/>
  <c r="BO148" i="12" s="1"/>
  <c r="BO149" i="12" s="1"/>
  <c r="BO150" i="12" s="1"/>
  <c r="BO151" i="12" s="1"/>
  <c r="BO152" i="12" s="1"/>
  <c r="BO153" i="12" s="1"/>
  <c r="BO154" i="12" s="1"/>
  <c r="BO155" i="12" s="1"/>
  <c r="BO156" i="12" s="1"/>
  <c r="BO157" i="12" s="1"/>
  <c r="BO158" i="12" s="1"/>
  <c r="BO159" i="12" s="1"/>
  <c r="BO160" i="12" s="1"/>
  <c r="CX63" i="12"/>
  <c r="CX64" i="12" s="1"/>
  <c r="CX65" i="12" s="1"/>
  <c r="CX66" i="12" s="1"/>
  <c r="CX67" i="12" s="1"/>
  <c r="CX68" i="12" s="1"/>
  <c r="CX69" i="12" s="1"/>
  <c r="CX70" i="12" s="1"/>
  <c r="CX71" i="12" s="1"/>
  <c r="CX72" i="12" s="1"/>
  <c r="CX73" i="12" s="1"/>
  <c r="CX74" i="12" s="1"/>
  <c r="CX75" i="12" s="1"/>
  <c r="CX76" i="12" s="1"/>
  <c r="CX77" i="12" s="1"/>
  <c r="CX78" i="12" s="1"/>
  <c r="CX79" i="12" s="1"/>
  <c r="CX80" i="12" s="1"/>
  <c r="CX81" i="12" s="1"/>
  <c r="CX82" i="12" s="1"/>
  <c r="CX83" i="12" s="1"/>
  <c r="CX84" i="12" s="1"/>
  <c r="CX85" i="12" s="1"/>
  <c r="CX86" i="12" s="1"/>
  <c r="CX87" i="12" s="1"/>
  <c r="CX88" i="12" s="1"/>
  <c r="CX89" i="12" s="1"/>
  <c r="CX90" i="12" s="1"/>
  <c r="CX91" i="12" s="1"/>
  <c r="CX92" i="12" s="1"/>
  <c r="CX93" i="12" s="1"/>
  <c r="CX94" i="12" s="1"/>
  <c r="CX95" i="12" s="1"/>
  <c r="CX96" i="12" s="1"/>
  <c r="CX97" i="12" s="1"/>
  <c r="CX98" i="12" s="1"/>
  <c r="CX99" i="12" s="1"/>
  <c r="CX100" i="12" s="1"/>
  <c r="CX101" i="12" s="1"/>
  <c r="CX102" i="12" s="1"/>
  <c r="CX103" i="12" s="1"/>
  <c r="CX104" i="12" s="1"/>
  <c r="CX105" i="12" s="1"/>
  <c r="CX106" i="12" s="1"/>
  <c r="CX107" i="12" s="1"/>
  <c r="CX108" i="12" s="1"/>
  <c r="CX109" i="12" s="1"/>
  <c r="CX110" i="12" s="1"/>
  <c r="CX111" i="12" s="1"/>
  <c r="CX112" i="12" s="1"/>
  <c r="CX113" i="12" s="1"/>
  <c r="CX114" i="12" s="1"/>
  <c r="CX115" i="12" s="1"/>
  <c r="CX116" i="12" s="1"/>
  <c r="CX117" i="12" s="1"/>
  <c r="CX118" i="12" s="1"/>
  <c r="CX119" i="12" s="1"/>
  <c r="CX120" i="12" s="1"/>
  <c r="CX121" i="12" s="1"/>
  <c r="CX122" i="12" s="1"/>
  <c r="CX123" i="12" s="1"/>
  <c r="CX124" i="12" s="1"/>
  <c r="CX125" i="12" s="1"/>
  <c r="CX126" i="12" s="1"/>
  <c r="CX127" i="12" s="1"/>
  <c r="CX128" i="12" s="1"/>
  <c r="CX129" i="12" s="1"/>
  <c r="CX130" i="12" s="1"/>
  <c r="CX131" i="12" s="1"/>
  <c r="CX132" i="12" s="1"/>
  <c r="CX133" i="12" s="1"/>
  <c r="CX134" i="12" s="1"/>
  <c r="CX135" i="12" s="1"/>
  <c r="CX136" i="12" s="1"/>
  <c r="CX137" i="12" s="1"/>
  <c r="CX138" i="12" s="1"/>
  <c r="CX139" i="12" s="1"/>
  <c r="CX140" i="12" s="1"/>
  <c r="CX141" i="12" s="1"/>
  <c r="CX142" i="12" s="1"/>
  <c r="CX143" i="12" s="1"/>
  <c r="CX144" i="12" s="1"/>
  <c r="CX145" i="12" s="1"/>
  <c r="CX146" i="12" s="1"/>
  <c r="CX147" i="12" s="1"/>
  <c r="CX148" i="12" s="1"/>
  <c r="CX149" i="12" s="1"/>
  <c r="CX150" i="12" s="1"/>
  <c r="CX151" i="12" s="1"/>
  <c r="CX152" i="12" s="1"/>
  <c r="CX153" i="12" s="1"/>
  <c r="CX154" i="12" s="1"/>
  <c r="CX155" i="12" s="1"/>
  <c r="CX156" i="12" s="1"/>
  <c r="CX157" i="12" s="1"/>
  <c r="CX158" i="12" s="1"/>
  <c r="CX159" i="12" s="1"/>
  <c r="CX160" i="12" s="1"/>
  <c r="CD62" i="12"/>
  <c r="CA62" i="12"/>
  <c r="J50" i="12"/>
  <c r="K50" i="12" s="1"/>
  <c r="N50" i="12"/>
  <c r="CQ62" i="12"/>
  <c r="BI61" i="12"/>
  <c r="N58" i="12"/>
  <c r="M50" i="12"/>
  <c r="CE62" i="12"/>
  <c r="BV62" i="12"/>
  <c r="BN62" i="12"/>
  <c r="Q49" i="12"/>
  <c r="CG62" i="12"/>
  <c r="P50" i="12"/>
  <c r="J59" i="12"/>
  <c r="BK60" i="12"/>
  <c r="K59" i="12"/>
  <c r="N59" i="12"/>
  <c r="CV62" i="12"/>
  <c r="CH62" i="12"/>
  <c r="CL62" i="12"/>
  <c r="BI62" i="12"/>
  <c r="BK62" i="12"/>
  <c r="BJ62" i="12" s="1"/>
  <c r="CJ62" i="12"/>
  <c r="BX62" i="12"/>
  <c r="CU62" i="12"/>
  <c r="CT62" i="12"/>
  <c r="BR62" i="12"/>
  <c r="DA63" i="12"/>
  <c r="DA64" i="12" s="1"/>
  <c r="DA65" i="12" s="1"/>
  <c r="DA66" i="12" s="1"/>
  <c r="DA67" i="12" s="1"/>
  <c r="DA68" i="12" s="1"/>
  <c r="DA69" i="12" s="1"/>
  <c r="DA70" i="12" s="1"/>
  <c r="DA71" i="12" s="1"/>
  <c r="DA72" i="12" s="1"/>
  <c r="DA73" i="12" s="1"/>
  <c r="DA74" i="12" s="1"/>
  <c r="DA75" i="12" s="1"/>
  <c r="DA76" i="12" s="1"/>
  <c r="DA77" i="12" s="1"/>
  <c r="DA78" i="12" s="1"/>
  <c r="DA79" i="12" s="1"/>
  <c r="DA80" i="12" s="1"/>
  <c r="DA81" i="12" s="1"/>
  <c r="DA82" i="12" s="1"/>
  <c r="DA83" i="12" s="1"/>
  <c r="DA84" i="12" s="1"/>
  <c r="DA85" i="12" s="1"/>
  <c r="DA86" i="12" s="1"/>
  <c r="DA87" i="12" s="1"/>
  <c r="DA88" i="12" s="1"/>
  <c r="DA89" i="12" s="1"/>
  <c r="DA90" i="12" s="1"/>
  <c r="DA91" i="12" s="1"/>
  <c r="DA92" i="12" s="1"/>
  <c r="DA93" i="12" s="1"/>
  <c r="DA94" i="12" s="1"/>
  <c r="DA95" i="12" s="1"/>
  <c r="DA96" i="12" s="1"/>
  <c r="DA97" i="12" s="1"/>
  <c r="DA98" i="12" s="1"/>
  <c r="DA99" i="12" s="1"/>
  <c r="DA100" i="12" s="1"/>
  <c r="DA101" i="12" s="1"/>
  <c r="DA102" i="12" s="1"/>
  <c r="DA103" i="12" s="1"/>
  <c r="DA104" i="12" s="1"/>
  <c r="DA105" i="12" s="1"/>
  <c r="DA106" i="12" s="1"/>
  <c r="DA107" i="12" s="1"/>
  <c r="DA108" i="12" s="1"/>
  <c r="DA109" i="12" s="1"/>
  <c r="DA110" i="12" s="1"/>
  <c r="DA111" i="12" s="1"/>
  <c r="DA112" i="12" s="1"/>
  <c r="DA113" i="12" s="1"/>
  <c r="DA114" i="12" s="1"/>
  <c r="DA115" i="12" s="1"/>
  <c r="DA116" i="12" s="1"/>
  <c r="DA117" i="12" s="1"/>
  <c r="DA118" i="12" s="1"/>
  <c r="DA119" i="12" s="1"/>
  <c r="DA120" i="12" s="1"/>
  <c r="DA121" i="12" s="1"/>
  <c r="DA122" i="12" s="1"/>
  <c r="DA123" i="12" s="1"/>
  <c r="DA124" i="12" s="1"/>
  <c r="DA125" i="12" s="1"/>
  <c r="DA126" i="12" s="1"/>
  <c r="DA127" i="12" s="1"/>
  <c r="DA128" i="12" s="1"/>
  <c r="DA129" i="12" s="1"/>
  <c r="DA130" i="12" s="1"/>
  <c r="DA131" i="12" s="1"/>
  <c r="DA132" i="12" s="1"/>
  <c r="DA133" i="12" s="1"/>
  <c r="DA134" i="12" s="1"/>
  <c r="DA135" i="12" s="1"/>
  <c r="DA136" i="12" s="1"/>
  <c r="DA137" i="12" s="1"/>
  <c r="DA138" i="12" s="1"/>
  <c r="DA139" i="12" s="1"/>
  <c r="DA140" i="12" s="1"/>
  <c r="DA141" i="12" s="1"/>
  <c r="DA142" i="12" s="1"/>
  <c r="DA143" i="12" s="1"/>
  <c r="DA144" i="12" s="1"/>
  <c r="DA145" i="12" s="1"/>
  <c r="DA146" i="12" s="1"/>
  <c r="DA147" i="12" s="1"/>
  <c r="DA148" i="12" s="1"/>
  <c r="DA149" i="12" s="1"/>
  <c r="DA150" i="12" s="1"/>
  <c r="DA151" i="12" s="1"/>
  <c r="DA152" i="12" s="1"/>
  <c r="DA153" i="12" s="1"/>
  <c r="DA154" i="12" s="1"/>
  <c r="DA155" i="12" s="1"/>
  <c r="DA156" i="12" s="1"/>
  <c r="DA157" i="12" s="1"/>
  <c r="DA158" i="12" s="1"/>
  <c r="DA159" i="12" s="1"/>
  <c r="DA160" i="12" s="1"/>
  <c r="BS63" i="12"/>
  <c r="BS64" i="12" s="1"/>
  <c r="BS65" i="12" s="1"/>
  <c r="BS66" i="12" s="1"/>
  <c r="BS67" i="12" s="1"/>
  <c r="BS68" i="12" s="1"/>
  <c r="BS69" i="12" s="1"/>
  <c r="BS70" i="12" s="1"/>
  <c r="BS71" i="12" s="1"/>
  <c r="BS72" i="12" s="1"/>
  <c r="BS73" i="12" s="1"/>
  <c r="BS74" i="12" s="1"/>
  <c r="BS75" i="12" s="1"/>
  <c r="BS76" i="12" s="1"/>
  <c r="BS77" i="12" s="1"/>
  <c r="BS78" i="12" s="1"/>
  <c r="BS79" i="12" s="1"/>
  <c r="BS80" i="12" s="1"/>
  <c r="BS81" i="12" s="1"/>
  <c r="BS82" i="12" s="1"/>
  <c r="BS83" i="12" s="1"/>
  <c r="BS84" i="12" s="1"/>
  <c r="BS85" i="12" s="1"/>
  <c r="BS86" i="12" s="1"/>
  <c r="BS87" i="12" s="1"/>
  <c r="BS88" i="12" s="1"/>
  <c r="BS89" i="12" s="1"/>
  <c r="BS90" i="12" s="1"/>
  <c r="BS91" i="12" s="1"/>
  <c r="BS92" i="12" s="1"/>
  <c r="BS93" i="12" s="1"/>
  <c r="BS94" i="12" s="1"/>
  <c r="BS95" i="12" s="1"/>
  <c r="BS96" i="12" s="1"/>
  <c r="BS97" i="12" s="1"/>
  <c r="BS98" i="12" s="1"/>
  <c r="BS99" i="12" s="1"/>
  <c r="BS100" i="12" s="1"/>
  <c r="BS101" i="12" s="1"/>
  <c r="BS102" i="12" s="1"/>
  <c r="BS103" i="12" s="1"/>
  <c r="BS104" i="12" s="1"/>
  <c r="BS105" i="12" s="1"/>
  <c r="BS106" i="12" s="1"/>
  <c r="BS107" i="12" s="1"/>
  <c r="BS108" i="12" s="1"/>
  <c r="BS109" i="12" s="1"/>
  <c r="BS110" i="12" s="1"/>
  <c r="BS111" i="12" s="1"/>
  <c r="BS112" i="12" s="1"/>
  <c r="BS113" i="12" s="1"/>
  <c r="BS114" i="12" s="1"/>
  <c r="BS115" i="12" s="1"/>
  <c r="BS116" i="12" s="1"/>
  <c r="BS117" i="12" s="1"/>
  <c r="BS118" i="12" s="1"/>
  <c r="BS119" i="12" s="1"/>
  <c r="BS120" i="12" s="1"/>
  <c r="BS121" i="12" s="1"/>
  <c r="BS122" i="12" s="1"/>
  <c r="BS123" i="12" s="1"/>
  <c r="BS124" i="12" s="1"/>
  <c r="BS125" i="12" s="1"/>
  <c r="BS126" i="12" s="1"/>
  <c r="BS127" i="12" s="1"/>
  <c r="BS128" i="12" s="1"/>
  <c r="BS129" i="12" s="1"/>
  <c r="BS130" i="12" s="1"/>
  <c r="BS131" i="12" s="1"/>
  <c r="BS132" i="12" s="1"/>
  <c r="BS133" i="12" s="1"/>
  <c r="BS134" i="12" s="1"/>
  <c r="BS135" i="12" s="1"/>
  <c r="BS136" i="12" s="1"/>
  <c r="BS137" i="12" s="1"/>
  <c r="BS138" i="12" s="1"/>
  <c r="BS139" i="12" s="1"/>
  <c r="BS140" i="12" s="1"/>
  <c r="BS141" i="12" s="1"/>
  <c r="BS142" i="12" s="1"/>
  <c r="BS143" i="12" s="1"/>
  <c r="BS144" i="12" s="1"/>
  <c r="BS145" i="12" s="1"/>
  <c r="BS146" i="12" s="1"/>
  <c r="BS147" i="12" s="1"/>
  <c r="BS148" i="12" s="1"/>
  <c r="BS149" i="12" s="1"/>
  <c r="BS150" i="12" s="1"/>
  <c r="BS151" i="12" s="1"/>
  <c r="BS152" i="12" s="1"/>
  <c r="BS153" i="12" s="1"/>
  <c r="BS154" i="12" s="1"/>
  <c r="BS155" i="12" s="1"/>
  <c r="BS156" i="12" s="1"/>
  <c r="BS157" i="12" s="1"/>
  <c r="BS158" i="12" s="1"/>
  <c r="BS159" i="12" s="1"/>
  <c r="BS160" i="12" s="1"/>
  <c r="CF63" i="12"/>
  <c r="CF64" i="12" s="1"/>
  <c r="CF65" i="12" s="1"/>
  <c r="CF66" i="12" s="1"/>
  <c r="CF67" i="12" s="1"/>
  <c r="CF68" i="12" s="1"/>
  <c r="CF69" i="12" s="1"/>
  <c r="CF70" i="12" s="1"/>
  <c r="CF71" i="12" s="1"/>
  <c r="CF72" i="12" s="1"/>
  <c r="CF73" i="12" s="1"/>
  <c r="CF74" i="12" s="1"/>
  <c r="CF75" i="12" s="1"/>
  <c r="CF76" i="12" s="1"/>
  <c r="CF77" i="12" s="1"/>
  <c r="CF78" i="12" s="1"/>
  <c r="CF79" i="12" s="1"/>
  <c r="CF80" i="12" s="1"/>
  <c r="CF81" i="12" s="1"/>
  <c r="CF82" i="12" s="1"/>
  <c r="CF83" i="12" s="1"/>
  <c r="CF84" i="12" s="1"/>
  <c r="CF85" i="12" s="1"/>
  <c r="CF86" i="12" s="1"/>
  <c r="CF87" i="12" s="1"/>
  <c r="CF88" i="12" s="1"/>
  <c r="CF89" i="12" s="1"/>
  <c r="CF90" i="12" s="1"/>
  <c r="CF91" i="12" s="1"/>
  <c r="CF92" i="12" s="1"/>
  <c r="CF93" i="12" s="1"/>
  <c r="CF94" i="12" s="1"/>
  <c r="CF95" i="12" s="1"/>
  <c r="CF96" i="12" s="1"/>
  <c r="CF97" i="12" s="1"/>
  <c r="CF98" i="12" s="1"/>
  <c r="CF99" i="12" s="1"/>
  <c r="CF100" i="12" s="1"/>
  <c r="CF101" i="12" s="1"/>
  <c r="CF102" i="12" s="1"/>
  <c r="CF103" i="12" s="1"/>
  <c r="CF104" i="12" s="1"/>
  <c r="CF105" i="12" s="1"/>
  <c r="CF106" i="12" s="1"/>
  <c r="CF107" i="12" s="1"/>
  <c r="CF108" i="12" s="1"/>
  <c r="CF109" i="12" s="1"/>
  <c r="CF110" i="12" s="1"/>
  <c r="CF111" i="12" s="1"/>
  <c r="CF112" i="12" s="1"/>
  <c r="CF113" i="12" s="1"/>
  <c r="CF114" i="12" s="1"/>
  <c r="CF115" i="12" s="1"/>
  <c r="CF116" i="12" s="1"/>
  <c r="CF117" i="12" s="1"/>
  <c r="CF118" i="12" s="1"/>
  <c r="CF119" i="12" s="1"/>
  <c r="CF120" i="12" s="1"/>
  <c r="CF121" i="12" s="1"/>
  <c r="CF122" i="12" s="1"/>
  <c r="CF123" i="12" s="1"/>
  <c r="CF124" i="12" s="1"/>
  <c r="CF125" i="12" s="1"/>
  <c r="CF126" i="12" s="1"/>
  <c r="CF127" i="12" s="1"/>
  <c r="CF128" i="12" s="1"/>
  <c r="CF129" i="12" s="1"/>
  <c r="CF130" i="12" s="1"/>
  <c r="CF131" i="12" s="1"/>
  <c r="CF132" i="12" s="1"/>
  <c r="CF133" i="12" s="1"/>
  <c r="CF134" i="12" s="1"/>
  <c r="CF135" i="12" s="1"/>
  <c r="CF136" i="12" s="1"/>
  <c r="CF137" i="12" s="1"/>
  <c r="CF138" i="12" s="1"/>
  <c r="CF139" i="12" s="1"/>
  <c r="CF140" i="12" s="1"/>
  <c r="CF141" i="12" s="1"/>
  <c r="CF142" i="12" s="1"/>
  <c r="CF143" i="12" s="1"/>
  <c r="CF144" i="12" s="1"/>
  <c r="CF145" i="12" s="1"/>
  <c r="CF146" i="12" s="1"/>
  <c r="CF147" i="12" s="1"/>
  <c r="CF148" i="12" s="1"/>
  <c r="CF149" i="12" s="1"/>
  <c r="CF150" i="12" s="1"/>
  <c r="CF151" i="12" s="1"/>
  <c r="CF152" i="12" s="1"/>
  <c r="CF153" i="12" s="1"/>
  <c r="CF154" i="12" s="1"/>
  <c r="CF155" i="12" s="1"/>
  <c r="CF156" i="12" s="1"/>
  <c r="CF157" i="12" s="1"/>
  <c r="CF158" i="12" s="1"/>
  <c r="CF159" i="12" s="1"/>
  <c r="CF160" i="12" s="1"/>
  <c r="CI63" i="12"/>
  <c r="CI64" i="12" s="1"/>
  <c r="CI65" i="12" s="1"/>
  <c r="CI66" i="12" s="1"/>
  <c r="CI67" i="12" s="1"/>
  <c r="CI68" i="12" s="1"/>
  <c r="CI69" i="12" s="1"/>
  <c r="CI70" i="12" s="1"/>
  <c r="CI71" i="12" s="1"/>
  <c r="CI72" i="12" s="1"/>
  <c r="CI73" i="12" s="1"/>
  <c r="CI74" i="12" s="1"/>
  <c r="CI75" i="12" s="1"/>
  <c r="CI76" i="12" s="1"/>
  <c r="CI77" i="12" s="1"/>
  <c r="CI78" i="12" s="1"/>
  <c r="CI79" i="12" s="1"/>
  <c r="CI80" i="12" s="1"/>
  <c r="CI81" i="12" s="1"/>
  <c r="CI82" i="12" s="1"/>
  <c r="CI83" i="12" s="1"/>
  <c r="CI84" i="12" s="1"/>
  <c r="CI85" i="12" s="1"/>
  <c r="CI86" i="12" s="1"/>
  <c r="CI87" i="12" s="1"/>
  <c r="CI88" i="12" s="1"/>
  <c r="CI89" i="12" s="1"/>
  <c r="CI90" i="12" s="1"/>
  <c r="CI91" i="12" s="1"/>
  <c r="CI92" i="12" s="1"/>
  <c r="CI93" i="12" s="1"/>
  <c r="CI94" i="12" s="1"/>
  <c r="CI95" i="12" s="1"/>
  <c r="CI96" i="12" s="1"/>
  <c r="CI97" i="12" s="1"/>
  <c r="CI98" i="12" s="1"/>
  <c r="CI99" i="12" s="1"/>
  <c r="CI100" i="12" s="1"/>
  <c r="CI101" i="12" s="1"/>
  <c r="CI102" i="12" s="1"/>
  <c r="CI103" i="12" s="1"/>
  <c r="CI104" i="12" s="1"/>
  <c r="CI105" i="12" s="1"/>
  <c r="CI106" i="12" s="1"/>
  <c r="CI107" i="12" s="1"/>
  <c r="CI108" i="12" s="1"/>
  <c r="CI109" i="12" s="1"/>
  <c r="CI110" i="12" s="1"/>
  <c r="CI111" i="12" s="1"/>
  <c r="CI112" i="12" s="1"/>
  <c r="CI113" i="12" s="1"/>
  <c r="CI114" i="12" s="1"/>
  <c r="CI115" i="12" s="1"/>
  <c r="CI116" i="12" s="1"/>
  <c r="CI117" i="12" s="1"/>
  <c r="CI118" i="12" s="1"/>
  <c r="CI119" i="12" s="1"/>
  <c r="CI120" i="12" s="1"/>
  <c r="CI121" i="12" s="1"/>
  <c r="CI122" i="12" s="1"/>
  <c r="CI123" i="12" s="1"/>
  <c r="CI124" i="12" s="1"/>
  <c r="CI125" i="12" s="1"/>
  <c r="CI126" i="12" s="1"/>
  <c r="CI127" i="12" s="1"/>
  <c r="CI128" i="12" s="1"/>
  <c r="CI129" i="12" s="1"/>
  <c r="CI130" i="12" s="1"/>
  <c r="CI131" i="12" s="1"/>
  <c r="CI132" i="12" s="1"/>
  <c r="CI133" i="12" s="1"/>
  <c r="CI134" i="12" s="1"/>
  <c r="CI135" i="12" s="1"/>
  <c r="CI136" i="12" s="1"/>
  <c r="CI137" i="12" s="1"/>
  <c r="CI138" i="12" s="1"/>
  <c r="CI139" i="12" s="1"/>
  <c r="CI140" i="12" s="1"/>
  <c r="CI141" i="12" s="1"/>
  <c r="CI142" i="12" s="1"/>
  <c r="CI143" i="12" s="1"/>
  <c r="CI144" i="12" s="1"/>
  <c r="CI145" i="12" s="1"/>
  <c r="CI146" i="12" s="1"/>
  <c r="CI147" i="12" s="1"/>
  <c r="CI148" i="12" s="1"/>
  <c r="CI149" i="12" s="1"/>
  <c r="CI150" i="12" s="1"/>
  <c r="CI151" i="12" s="1"/>
  <c r="CI152" i="12" s="1"/>
  <c r="CI153" i="12" s="1"/>
  <c r="CI154" i="12" s="1"/>
  <c r="CI155" i="12" s="1"/>
  <c r="CI156" i="12" s="1"/>
  <c r="CI157" i="12" s="1"/>
  <c r="CI158" i="12" s="1"/>
  <c r="CI159" i="12" s="1"/>
  <c r="CI160" i="12" s="1"/>
  <c r="CZ63" i="12"/>
  <c r="CZ64" i="12" s="1"/>
  <c r="CZ65" i="12" s="1"/>
  <c r="CZ66" i="12" s="1"/>
  <c r="CZ67" i="12" s="1"/>
  <c r="CZ68" i="12" s="1"/>
  <c r="CZ69" i="12" s="1"/>
  <c r="CZ70" i="12" s="1"/>
  <c r="CZ71" i="12" s="1"/>
  <c r="CZ72" i="12" s="1"/>
  <c r="CZ73" i="12" s="1"/>
  <c r="CZ74" i="12" s="1"/>
  <c r="CZ75" i="12" s="1"/>
  <c r="CZ76" i="12" s="1"/>
  <c r="CZ77" i="12" s="1"/>
  <c r="CZ78" i="12" s="1"/>
  <c r="CZ79" i="12" s="1"/>
  <c r="CZ80" i="12" s="1"/>
  <c r="CZ81" i="12" s="1"/>
  <c r="CZ82" i="12" s="1"/>
  <c r="CZ83" i="12" s="1"/>
  <c r="CZ84" i="12" s="1"/>
  <c r="CZ85" i="12" s="1"/>
  <c r="CZ86" i="12" s="1"/>
  <c r="CZ87" i="12" s="1"/>
  <c r="CZ88" i="12" s="1"/>
  <c r="CZ89" i="12" s="1"/>
  <c r="CZ90" i="12" s="1"/>
  <c r="CZ91" i="12" s="1"/>
  <c r="CZ92" i="12" s="1"/>
  <c r="CZ93" i="12" s="1"/>
  <c r="CZ94" i="12" s="1"/>
  <c r="CZ95" i="12" s="1"/>
  <c r="CZ96" i="12" s="1"/>
  <c r="CZ97" i="12" s="1"/>
  <c r="CZ98" i="12" s="1"/>
  <c r="CZ99" i="12" s="1"/>
  <c r="CZ100" i="12" s="1"/>
  <c r="CZ101" i="12" s="1"/>
  <c r="CZ102" i="12" s="1"/>
  <c r="CZ103" i="12" s="1"/>
  <c r="CZ104" i="12" s="1"/>
  <c r="CZ105" i="12" s="1"/>
  <c r="CZ106" i="12" s="1"/>
  <c r="CZ107" i="12" s="1"/>
  <c r="CZ108" i="12" s="1"/>
  <c r="CZ109" i="12" s="1"/>
  <c r="CZ110" i="12" s="1"/>
  <c r="CZ111" i="12" s="1"/>
  <c r="CZ112" i="12" s="1"/>
  <c r="CZ113" i="12" s="1"/>
  <c r="CZ114" i="12" s="1"/>
  <c r="CZ115" i="12" s="1"/>
  <c r="CZ116" i="12" s="1"/>
  <c r="CZ117" i="12" s="1"/>
  <c r="CZ118" i="12" s="1"/>
  <c r="CZ119" i="12" s="1"/>
  <c r="CZ120" i="12" s="1"/>
  <c r="CZ121" i="12" s="1"/>
  <c r="CZ122" i="12" s="1"/>
  <c r="CZ123" i="12" s="1"/>
  <c r="CZ124" i="12" s="1"/>
  <c r="CZ125" i="12" s="1"/>
  <c r="CZ126" i="12" s="1"/>
  <c r="CZ127" i="12" s="1"/>
  <c r="CZ128" i="12" s="1"/>
  <c r="CZ129" i="12" s="1"/>
  <c r="CZ130" i="12" s="1"/>
  <c r="CZ131" i="12" s="1"/>
  <c r="CZ132" i="12" s="1"/>
  <c r="CZ133" i="12" s="1"/>
  <c r="CZ134" i="12" s="1"/>
  <c r="CZ135" i="12" s="1"/>
  <c r="CZ136" i="12" s="1"/>
  <c r="CZ137" i="12" s="1"/>
  <c r="CZ138" i="12" s="1"/>
  <c r="CZ139" i="12" s="1"/>
  <c r="CZ140" i="12" s="1"/>
  <c r="CZ141" i="12" s="1"/>
  <c r="CZ142" i="12" s="1"/>
  <c r="CZ143" i="12" s="1"/>
  <c r="CZ144" i="12" s="1"/>
  <c r="CZ145" i="12" s="1"/>
  <c r="CZ146" i="12" s="1"/>
  <c r="CZ147" i="12" s="1"/>
  <c r="CZ148" i="12" s="1"/>
  <c r="CZ149" i="12" s="1"/>
  <c r="CZ150" i="12" s="1"/>
  <c r="CZ151" i="12" s="1"/>
  <c r="CZ152" i="12" s="1"/>
  <c r="CZ153" i="12" s="1"/>
  <c r="CZ154" i="12" s="1"/>
  <c r="CZ155" i="12" s="1"/>
  <c r="CZ156" i="12" s="1"/>
  <c r="CZ157" i="12" s="1"/>
  <c r="CZ158" i="12" s="1"/>
  <c r="CZ159" i="12" s="1"/>
  <c r="CZ160" i="12" s="1"/>
  <c r="CM63" i="12"/>
  <c r="CM64" i="12" s="1"/>
  <c r="CM65" i="12" s="1"/>
  <c r="CM66" i="12" s="1"/>
  <c r="CM67" i="12" s="1"/>
  <c r="CM68" i="12" s="1"/>
  <c r="CM69" i="12" s="1"/>
  <c r="CM70" i="12" s="1"/>
  <c r="CM71" i="12" s="1"/>
  <c r="CM72" i="12" s="1"/>
  <c r="CM73" i="12" s="1"/>
  <c r="CM74" i="12" s="1"/>
  <c r="CM75" i="12" s="1"/>
  <c r="CM76" i="12" s="1"/>
  <c r="CM77" i="12" s="1"/>
  <c r="CM78" i="12" s="1"/>
  <c r="CM79" i="12" s="1"/>
  <c r="CM80" i="12" s="1"/>
  <c r="CM81" i="12" s="1"/>
  <c r="CM82" i="12" s="1"/>
  <c r="CM83" i="12" s="1"/>
  <c r="CM84" i="12" s="1"/>
  <c r="CM85" i="12" s="1"/>
  <c r="CM86" i="12" s="1"/>
  <c r="CM87" i="12" s="1"/>
  <c r="CM88" i="12" s="1"/>
  <c r="CM89" i="12" s="1"/>
  <c r="CM90" i="12" s="1"/>
  <c r="CM91" i="12" s="1"/>
  <c r="CM92" i="12" s="1"/>
  <c r="CM93" i="12" s="1"/>
  <c r="CM94" i="12" s="1"/>
  <c r="CM95" i="12" s="1"/>
  <c r="CM96" i="12" s="1"/>
  <c r="CM97" i="12" s="1"/>
  <c r="CM98" i="12" s="1"/>
  <c r="CM99" i="12" s="1"/>
  <c r="CM100" i="12" s="1"/>
  <c r="CM101" i="12" s="1"/>
  <c r="CM102" i="12" s="1"/>
  <c r="CM103" i="12" s="1"/>
  <c r="CM104" i="12" s="1"/>
  <c r="CM105" i="12" s="1"/>
  <c r="CM106" i="12" s="1"/>
  <c r="CM107" i="12" s="1"/>
  <c r="CM108" i="12" s="1"/>
  <c r="CM109" i="12" s="1"/>
  <c r="CM110" i="12" s="1"/>
  <c r="CM111" i="12" s="1"/>
  <c r="CM112" i="12" s="1"/>
  <c r="CM113" i="12" s="1"/>
  <c r="CM114" i="12" s="1"/>
  <c r="CM115" i="12" s="1"/>
  <c r="CM116" i="12" s="1"/>
  <c r="CM117" i="12" s="1"/>
  <c r="CM118" i="12" s="1"/>
  <c r="CM119" i="12" s="1"/>
  <c r="CM120" i="12" s="1"/>
  <c r="CM121" i="12" s="1"/>
  <c r="CM122" i="12" s="1"/>
  <c r="CM123" i="12" s="1"/>
  <c r="CM124" i="12" s="1"/>
  <c r="CM125" i="12" s="1"/>
  <c r="CM126" i="12" s="1"/>
  <c r="CM127" i="12" s="1"/>
  <c r="CM128" i="12" s="1"/>
  <c r="CM129" i="12" s="1"/>
  <c r="CM130" i="12" s="1"/>
  <c r="CM131" i="12" s="1"/>
  <c r="CM132" i="12" s="1"/>
  <c r="CM133" i="12" s="1"/>
  <c r="CM134" i="12" s="1"/>
  <c r="CM135" i="12" s="1"/>
  <c r="CM136" i="12" s="1"/>
  <c r="CM137" i="12" s="1"/>
  <c r="CM138" i="12" s="1"/>
  <c r="CM139" i="12" s="1"/>
  <c r="CM140" i="12" s="1"/>
  <c r="CM141" i="12" s="1"/>
  <c r="CM142" i="12" s="1"/>
  <c r="CM143" i="12" s="1"/>
  <c r="CM144" i="12" s="1"/>
  <c r="CM145" i="12" s="1"/>
  <c r="CM146" i="12" s="1"/>
  <c r="CM147" i="12" s="1"/>
  <c r="CM148" i="12" s="1"/>
  <c r="CM149" i="12" s="1"/>
  <c r="CM150" i="12" s="1"/>
  <c r="CM151" i="12" s="1"/>
  <c r="CM152" i="12" s="1"/>
  <c r="CM153" i="12" s="1"/>
  <c r="CM154" i="12" s="1"/>
  <c r="CM155" i="12" s="1"/>
  <c r="CM156" i="12" s="1"/>
  <c r="CM157" i="12" s="1"/>
  <c r="CM158" i="12" s="1"/>
  <c r="CM159" i="12" s="1"/>
  <c r="CM160" i="12" s="1"/>
  <c r="CN63" i="12"/>
  <c r="CN64" i="12" s="1"/>
  <c r="CN65" i="12" s="1"/>
  <c r="CN66" i="12" s="1"/>
  <c r="CN67" i="12" s="1"/>
  <c r="CN68" i="12" s="1"/>
  <c r="CN69" i="12" s="1"/>
  <c r="CN70" i="12" s="1"/>
  <c r="CN71" i="12" s="1"/>
  <c r="CN72" i="12" s="1"/>
  <c r="CN73" i="12" s="1"/>
  <c r="CN74" i="12" s="1"/>
  <c r="CN75" i="12" s="1"/>
  <c r="CN76" i="12" s="1"/>
  <c r="CN77" i="12" s="1"/>
  <c r="CN78" i="12" s="1"/>
  <c r="CN79" i="12" s="1"/>
  <c r="CN80" i="12" s="1"/>
  <c r="CN81" i="12" s="1"/>
  <c r="CN82" i="12" s="1"/>
  <c r="CN83" i="12" s="1"/>
  <c r="CN84" i="12" s="1"/>
  <c r="CN85" i="12" s="1"/>
  <c r="CN86" i="12" s="1"/>
  <c r="CN87" i="12" s="1"/>
  <c r="CN88" i="12" s="1"/>
  <c r="CN89" i="12" s="1"/>
  <c r="CN90" i="12" s="1"/>
  <c r="CN91" i="12" s="1"/>
  <c r="CN92" i="12" s="1"/>
  <c r="CN93" i="12" s="1"/>
  <c r="CN94" i="12" s="1"/>
  <c r="CN95" i="12" s="1"/>
  <c r="CN96" i="12" s="1"/>
  <c r="CN97" i="12" s="1"/>
  <c r="CN98" i="12" s="1"/>
  <c r="CN99" i="12" s="1"/>
  <c r="CN100" i="12" s="1"/>
  <c r="CN101" i="12" s="1"/>
  <c r="CN102" i="12" s="1"/>
  <c r="CN103" i="12" s="1"/>
  <c r="CN104" i="12" s="1"/>
  <c r="CN105" i="12" s="1"/>
  <c r="CN106" i="12" s="1"/>
  <c r="CN107" i="12" s="1"/>
  <c r="CN108" i="12" s="1"/>
  <c r="CN109" i="12" s="1"/>
  <c r="CN110" i="12" s="1"/>
  <c r="CN111" i="12" s="1"/>
  <c r="CN112" i="12" s="1"/>
  <c r="CN113" i="12" s="1"/>
  <c r="CN114" i="12" s="1"/>
  <c r="CN115" i="12" s="1"/>
  <c r="CN116" i="12" s="1"/>
  <c r="CN117" i="12" s="1"/>
  <c r="CN118" i="12" s="1"/>
  <c r="CN119" i="12" s="1"/>
  <c r="CN120" i="12" s="1"/>
  <c r="CN121" i="12" s="1"/>
  <c r="CN122" i="12" s="1"/>
  <c r="CN123" i="12" s="1"/>
  <c r="CN124" i="12" s="1"/>
  <c r="CN125" i="12" s="1"/>
  <c r="CN126" i="12" s="1"/>
  <c r="CN127" i="12" s="1"/>
  <c r="CN128" i="12" s="1"/>
  <c r="CN129" i="12" s="1"/>
  <c r="CN130" i="12" s="1"/>
  <c r="CN131" i="12" s="1"/>
  <c r="CN132" i="12" s="1"/>
  <c r="CN133" i="12" s="1"/>
  <c r="CN134" i="12" s="1"/>
  <c r="CN135" i="12" s="1"/>
  <c r="CN136" i="12" s="1"/>
  <c r="CN137" i="12" s="1"/>
  <c r="CN138" i="12" s="1"/>
  <c r="CN139" i="12" s="1"/>
  <c r="CN140" i="12" s="1"/>
  <c r="CN141" i="12" s="1"/>
  <c r="CN142" i="12" s="1"/>
  <c r="CN143" i="12" s="1"/>
  <c r="CN144" i="12" s="1"/>
  <c r="CN145" i="12" s="1"/>
  <c r="CN146" i="12" s="1"/>
  <c r="CN147" i="12" s="1"/>
  <c r="CN148" i="12" s="1"/>
  <c r="CN149" i="12" s="1"/>
  <c r="CN150" i="12" s="1"/>
  <c r="CN151" i="12" s="1"/>
  <c r="CN152" i="12" s="1"/>
  <c r="CN153" i="12" s="1"/>
  <c r="CN154" i="12" s="1"/>
  <c r="CN155" i="12" s="1"/>
  <c r="CN156" i="12" s="1"/>
  <c r="CN157" i="12" s="1"/>
  <c r="CN158" i="12" s="1"/>
  <c r="CN159" i="12" s="1"/>
  <c r="CN160" i="12" s="1"/>
  <c r="CW63" i="12"/>
  <c r="CW64" i="12" s="1"/>
  <c r="CW65" i="12" s="1"/>
  <c r="CW66" i="12" s="1"/>
  <c r="CW67" i="12" s="1"/>
  <c r="CW68" i="12" s="1"/>
  <c r="CW69" i="12" s="1"/>
  <c r="CW70" i="12" s="1"/>
  <c r="CW71" i="12" s="1"/>
  <c r="CW72" i="12" s="1"/>
  <c r="CW73" i="12" s="1"/>
  <c r="CW74" i="12" s="1"/>
  <c r="CW75" i="12" s="1"/>
  <c r="CW76" i="12" s="1"/>
  <c r="CW77" i="12" s="1"/>
  <c r="CW78" i="12" s="1"/>
  <c r="CW79" i="12" s="1"/>
  <c r="CW80" i="12" s="1"/>
  <c r="CW81" i="12" s="1"/>
  <c r="CW82" i="12" s="1"/>
  <c r="CW83" i="12" s="1"/>
  <c r="CW84" i="12" s="1"/>
  <c r="CW85" i="12" s="1"/>
  <c r="CW86" i="12" s="1"/>
  <c r="CW87" i="12" s="1"/>
  <c r="CW88" i="12" s="1"/>
  <c r="CW89" i="12" s="1"/>
  <c r="CW90" i="12" s="1"/>
  <c r="CW91" i="12" s="1"/>
  <c r="CW92" i="12" s="1"/>
  <c r="CW93" i="12" s="1"/>
  <c r="CW94" i="12" s="1"/>
  <c r="CW95" i="12" s="1"/>
  <c r="CW96" i="12" s="1"/>
  <c r="CW97" i="12" s="1"/>
  <c r="CW98" i="12" s="1"/>
  <c r="CW99" i="12" s="1"/>
  <c r="CW100" i="12" s="1"/>
  <c r="CW101" i="12" s="1"/>
  <c r="CW102" i="12" s="1"/>
  <c r="CW103" i="12" s="1"/>
  <c r="CW104" i="12" s="1"/>
  <c r="CW105" i="12" s="1"/>
  <c r="CW106" i="12" s="1"/>
  <c r="CW107" i="12" s="1"/>
  <c r="CW108" i="12" s="1"/>
  <c r="CW109" i="12" s="1"/>
  <c r="CW110" i="12" s="1"/>
  <c r="CW111" i="12" s="1"/>
  <c r="CW112" i="12" s="1"/>
  <c r="CW113" i="12" s="1"/>
  <c r="CW114" i="12" s="1"/>
  <c r="CW115" i="12" s="1"/>
  <c r="CW116" i="12" s="1"/>
  <c r="CW117" i="12" s="1"/>
  <c r="CW118" i="12" s="1"/>
  <c r="CW119" i="12" s="1"/>
  <c r="CW120" i="12" s="1"/>
  <c r="CW121" i="12" s="1"/>
  <c r="CW122" i="12" s="1"/>
  <c r="CW123" i="12" s="1"/>
  <c r="CW124" i="12" s="1"/>
  <c r="CW125" i="12" s="1"/>
  <c r="CW126" i="12" s="1"/>
  <c r="CW127" i="12" s="1"/>
  <c r="CW128" i="12" s="1"/>
  <c r="CW129" i="12" s="1"/>
  <c r="CW130" i="12" s="1"/>
  <c r="CW131" i="12" s="1"/>
  <c r="CW132" i="12" s="1"/>
  <c r="CW133" i="12" s="1"/>
  <c r="CW134" i="12" s="1"/>
  <c r="CW135" i="12" s="1"/>
  <c r="CW136" i="12" s="1"/>
  <c r="CW137" i="12" s="1"/>
  <c r="CW138" i="12" s="1"/>
  <c r="CW139" i="12" s="1"/>
  <c r="CW140" i="12" s="1"/>
  <c r="CW141" i="12" s="1"/>
  <c r="CW142" i="12" s="1"/>
  <c r="CW143" i="12" s="1"/>
  <c r="CW144" i="12" s="1"/>
  <c r="CW145" i="12" s="1"/>
  <c r="CW146" i="12" s="1"/>
  <c r="CW147" i="12" s="1"/>
  <c r="CW148" i="12" s="1"/>
  <c r="CW149" i="12" s="1"/>
  <c r="CW150" i="12" s="1"/>
  <c r="CW151" i="12" s="1"/>
  <c r="CW152" i="12" s="1"/>
  <c r="CW153" i="12" s="1"/>
  <c r="CW154" i="12" s="1"/>
  <c r="CW155" i="12" s="1"/>
  <c r="CW156" i="12" s="1"/>
  <c r="CW157" i="12" s="1"/>
  <c r="CW158" i="12" s="1"/>
  <c r="CW159" i="12" s="1"/>
  <c r="CW160" i="12" s="1"/>
  <c r="AT54" i="12" s="1"/>
  <c r="CC63" i="12"/>
  <c r="CC64" i="12" s="1"/>
  <c r="CC65" i="12" s="1"/>
  <c r="CC66" i="12" s="1"/>
  <c r="CC67" i="12" s="1"/>
  <c r="CC68" i="12" s="1"/>
  <c r="CC69" i="12" s="1"/>
  <c r="CC70" i="12" s="1"/>
  <c r="CC71" i="12" s="1"/>
  <c r="CC72" i="12" s="1"/>
  <c r="CC73" i="12" s="1"/>
  <c r="CC74" i="12" s="1"/>
  <c r="CC75" i="12" s="1"/>
  <c r="CC76" i="12" s="1"/>
  <c r="CC77" i="12" s="1"/>
  <c r="CC78" i="12" s="1"/>
  <c r="CC79" i="12" s="1"/>
  <c r="CC80" i="12" s="1"/>
  <c r="CC81" i="12" s="1"/>
  <c r="CC82" i="12" s="1"/>
  <c r="CC83" i="12" s="1"/>
  <c r="CC84" i="12" s="1"/>
  <c r="CC85" i="12" s="1"/>
  <c r="CC86" i="12" s="1"/>
  <c r="CC87" i="12" s="1"/>
  <c r="CC88" i="12" s="1"/>
  <c r="CC89" i="12" s="1"/>
  <c r="CC90" i="12" s="1"/>
  <c r="CC91" i="12" s="1"/>
  <c r="CC92" i="12" s="1"/>
  <c r="CC93" i="12" s="1"/>
  <c r="CC94" i="12" s="1"/>
  <c r="CC95" i="12" s="1"/>
  <c r="CC96" i="12" s="1"/>
  <c r="CC97" i="12" s="1"/>
  <c r="CC98" i="12" s="1"/>
  <c r="CC99" i="12" s="1"/>
  <c r="CC100" i="12" s="1"/>
  <c r="CC101" i="12" s="1"/>
  <c r="CC102" i="12" s="1"/>
  <c r="CC103" i="12" s="1"/>
  <c r="CC104" i="12" s="1"/>
  <c r="CC105" i="12" s="1"/>
  <c r="CC106" i="12" s="1"/>
  <c r="CC107" i="12" s="1"/>
  <c r="CC108" i="12" s="1"/>
  <c r="CC109" i="12" s="1"/>
  <c r="CC110" i="12" s="1"/>
  <c r="CC111" i="12" s="1"/>
  <c r="CC112" i="12" s="1"/>
  <c r="CC113" i="12" s="1"/>
  <c r="CC114" i="12" s="1"/>
  <c r="CC115" i="12" s="1"/>
  <c r="CC116" i="12" s="1"/>
  <c r="CC117" i="12" s="1"/>
  <c r="CC118" i="12" s="1"/>
  <c r="CC119" i="12" s="1"/>
  <c r="CC120" i="12" s="1"/>
  <c r="CC121" i="12" s="1"/>
  <c r="CC122" i="12" s="1"/>
  <c r="CC123" i="12" s="1"/>
  <c r="CC124" i="12" s="1"/>
  <c r="CC125" i="12" s="1"/>
  <c r="CC126" i="12" s="1"/>
  <c r="CC127" i="12" s="1"/>
  <c r="CC128" i="12" s="1"/>
  <c r="CC129" i="12" s="1"/>
  <c r="CC130" i="12" s="1"/>
  <c r="CC131" i="12" s="1"/>
  <c r="CC132" i="12" s="1"/>
  <c r="CC133" i="12" s="1"/>
  <c r="CC134" i="12" s="1"/>
  <c r="CC135" i="12" s="1"/>
  <c r="CC136" i="12" s="1"/>
  <c r="CC137" i="12" s="1"/>
  <c r="CC138" i="12" s="1"/>
  <c r="CC139" i="12" s="1"/>
  <c r="CC140" i="12" s="1"/>
  <c r="CC141" i="12" s="1"/>
  <c r="CC142" i="12" s="1"/>
  <c r="CC143" i="12" s="1"/>
  <c r="CC144" i="12" s="1"/>
  <c r="CC145" i="12" s="1"/>
  <c r="CC146" i="12" s="1"/>
  <c r="CC147" i="12" s="1"/>
  <c r="CC148" i="12" s="1"/>
  <c r="CC149" i="12" s="1"/>
  <c r="CC150" i="12" s="1"/>
  <c r="CC151" i="12" s="1"/>
  <c r="CC152" i="12" s="1"/>
  <c r="CC153" i="12" s="1"/>
  <c r="CC154" i="12" s="1"/>
  <c r="CC155" i="12" s="1"/>
  <c r="CC156" i="12" s="1"/>
  <c r="CC157" i="12" s="1"/>
  <c r="CC158" i="12" s="1"/>
  <c r="CC159" i="12" s="1"/>
  <c r="CC160" i="12" s="1"/>
  <c r="BW63" i="12"/>
  <c r="BW64" i="12" s="1"/>
  <c r="BW65" i="12" s="1"/>
  <c r="BW66" i="12" s="1"/>
  <c r="BW67" i="12" s="1"/>
  <c r="BW68" i="12" s="1"/>
  <c r="BW69" i="12" s="1"/>
  <c r="BW70" i="12" s="1"/>
  <c r="BW71" i="12" s="1"/>
  <c r="BW72" i="12" s="1"/>
  <c r="BW73" i="12" s="1"/>
  <c r="BW74" i="12" s="1"/>
  <c r="BW75" i="12" s="1"/>
  <c r="BW76" i="12" s="1"/>
  <c r="BW77" i="12" s="1"/>
  <c r="BW78" i="12" s="1"/>
  <c r="BW79" i="12" s="1"/>
  <c r="BW80" i="12" s="1"/>
  <c r="BW81" i="12" s="1"/>
  <c r="BW82" i="12" s="1"/>
  <c r="BW83" i="12" s="1"/>
  <c r="BW84" i="12" s="1"/>
  <c r="BW85" i="12" s="1"/>
  <c r="BW86" i="12" s="1"/>
  <c r="BW87" i="12" s="1"/>
  <c r="BW88" i="12" s="1"/>
  <c r="BW89" i="12" s="1"/>
  <c r="BW90" i="12" s="1"/>
  <c r="BW91" i="12" s="1"/>
  <c r="BW92" i="12" s="1"/>
  <c r="BW93" i="12" s="1"/>
  <c r="BW94" i="12" s="1"/>
  <c r="BW95" i="12" s="1"/>
  <c r="BW96" i="12" s="1"/>
  <c r="BW97" i="12" s="1"/>
  <c r="BW98" i="12" s="1"/>
  <c r="BW99" i="12" s="1"/>
  <c r="BW100" i="12" s="1"/>
  <c r="BW101" i="12" s="1"/>
  <c r="BW102" i="12" s="1"/>
  <c r="BW103" i="12" s="1"/>
  <c r="BW104" i="12" s="1"/>
  <c r="BW105" i="12" s="1"/>
  <c r="BW106" i="12" s="1"/>
  <c r="BW107" i="12" s="1"/>
  <c r="BW108" i="12" s="1"/>
  <c r="BW109" i="12" s="1"/>
  <c r="BW110" i="12" s="1"/>
  <c r="BW111" i="12" s="1"/>
  <c r="BW112" i="12" s="1"/>
  <c r="BW113" i="12" s="1"/>
  <c r="BW114" i="12" s="1"/>
  <c r="BW115" i="12" s="1"/>
  <c r="BW116" i="12" s="1"/>
  <c r="BW117" i="12" s="1"/>
  <c r="BW118" i="12" s="1"/>
  <c r="BW119" i="12" s="1"/>
  <c r="BW120" i="12" s="1"/>
  <c r="BW121" i="12" s="1"/>
  <c r="BW122" i="12" s="1"/>
  <c r="BW123" i="12" s="1"/>
  <c r="BW124" i="12" s="1"/>
  <c r="BW125" i="12" s="1"/>
  <c r="BW126" i="12" s="1"/>
  <c r="BW127" i="12" s="1"/>
  <c r="BW128" i="12" s="1"/>
  <c r="BW129" i="12" s="1"/>
  <c r="BW130" i="12" s="1"/>
  <c r="BW131" i="12" s="1"/>
  <c r="BW132" i="12" s="1"/>
  <c r="BW133" i="12" s="1"/>
  <c r="BW134" i="12" s="1"/>
  <c r="BW135" i="12" s="1"/>
  <c r="BW136" i="12" s="1"/>
  <c r="BW137" i="12" s="1"/>
  <c r="BW138" i="12" s="1"/>
  <c r="BW139" i="12" s="1"/>
  <c r="BW140" i="12" s="1"/>
  <c r="BW141" i="12" s="1"/>
  <c r="BW142" i="12" s="1"/>
  <c r="BW143" i="12" s="1"/>
  <c r="BW144" i="12" s="1"/>
  <c r="BW145" i="12" s="1"/>
  <c r="BW146" i="12" s="1"/>
  <c r="BW147" i="12" s="1"/>
  <c r="BW148" i="12" s="1"/>
  <c r="BW149" i="12" s="1"/>
  <c r="BW150" i="12" s="1"/>
  <c r="BW151" i="12" s="1"/>
  <c r="BW152" i="12" s="1"/>
  <c r="BW153" i="12" s="1"/>
  <c r="BW154" i="12" s="1"/>
  <c r="BW155" i="12" s="1"/>
  <c r="BW156" i="12" s="1"/>
  <c r="BW157" i="12" s="1"/>
  <c r="BW158" i="12" s="1"/>
  <c r="BW159" i="12" s="1"/>
  <c r="BW160" i="12" s="1"/>
  <c r="BH63" i="12"/>
  <c r="BG62" i="12"/>
  <c r="BT63" i="12"/>
  <c r="BT64" i="12" s="1"/>
  <c r="BT65" i="12" s="1"/>
  <c r="BT66" i="12" s="1"/>
  <c r="BT67" i="12" s="1"/>
  <c r="BT68" i="12" s="1"/>
  <c r="BT69" i="12" s="1"/>
  <c r="BT70" i="12" s="1"/>
  <c r="BT71" i="12" s="1"/>
  <c r="BT72" i="12" s="1"/>
  <c r="BT73" i="12" s="1"/>
  <c r="BT74" i="12" s="1"/>
  <c r="BT75" i="12" s="1"/>
  <c r="BT76" i="12" s="1"/>
  <c r="BT77" i="12" s="1"/>
  <c r="BT78" i="12" s="1"/>
  <c r="BT79" i="12" s="1"/>
  <c r="BT80" i="12" s="1"/>
  <c r="BT81" i="12" s="1"/>
  <c r="BT82" i="12" s="1"/>
  <c r="BT83" i="12" s="1"/>
  <c r="BT84" i="12" s="1"/>
  <c r="BT85" i="12" s="1"/>
  <c r="BT86" i="12" s="1"/>
  <c r="BT87" i="12" s="1"/>
  <c r="BT88" i="12" s="1"/>
  <c r="BT89" i="12" s="1"/>
  <c r="BT90" i="12" s="1"/>
  <c r="BT91" i="12" s="1"/>
  <c r="BT92" i="12" s="1"/>
  <c r="BT93" i="12" s="1"/>
  <c r="BT94" i="12" s="1"/>
  <c r="BT95" i="12" s="1"/>
  <c r="BT96" i="12" s="1"/>
  <c r="BT97" i="12" s="1"/>
  <c r="BT98" i="12" s="1"/>
  <c r="BT99" i="12" s="1"/>
  <c r="BT100" i="12" s="1"/>
  <c r="BT101" i="12" s="1"/>
  <c r="BT102" i="12" s="1"/>
  <c r="BT103" i="12" s="1"/>
  <c r="BT104" i="12" s="1"/>
  <c r="BT105" i="12" s="1"/>
  <c r="BT106" i="12" s="1"/>
  <c r="BT107" i="12" s="1"/>
  <c r="BT108" i="12" s="1"/>
  <c r="BT109" i="12" s="1"/>
  <c r="BT110" i="12" s="1"/>
  <c r="BT111" i="12" s="1"/>
  <c r="BT112" i="12" s="1"/>
  <c r="BT113" i="12" s="1"/>
  <c r="BT114" i="12" s="1"/>
  <c r="BT115" i="12" s="1"/>
  <c r="BT116" i="12" s="1"/>
  <c r="BT117" i="12" s="1"/>
  <c r="BT118" i="12" s="1"/>
  <c r="BT119" i="12" s="1"/>
  <c r="BT120" i="12" s="1"/>
  <c r="BT121" i="12" s="1"/>
  <c r="BT122" i="12" s="1"/>
  <c r="BT123" i="12" s="1"/>
  <c r="BT124" i="12" s="1"/>
  <c r="BT125" i="12" s="1"/>
  <c r="BT126" i="12" s="1"/>
  <c r="BT127" i="12" s="1"/>
  <c r="BT128" i="12" s="1"/>
  <c r="BT129" i="12" s="1"/>
  <c r="BT130" i="12" s="1"/>
  <c r="BT131" i="12" s="1"/>
  <c r="BT132" i="12" s="1"/>
  <c r="BT133" i="12" s="1"/>
  <c r="BT134" i="12" s="1"/>
  <c r="BT135" i="12" s="1"/>
  <c r="BT136" i="12" s="1"/>
  <c r="BT137" i="12" s="1"/>
  <c r="BT138" i="12" s="1"/>
  <c r="BT139" i="12" s="1"/>
  <c r="BT140" i="12" s="1"/>
  <c r="BT141" i="12" s="1"/>
  <c r="BT142" i="12" s="1"/>
  <c r="BT143" i="12" s="1"/>
  <c r="BT144" i="12" s="1"/>
  <c r="BT145" i="12" s="1"/>
  <c r="BT146" i="12" s="1"/>
  <c r="BT147" i="12" s="1"/>
  <c r="BT148" i="12" s="1"/>
  <c r="BT149" i="12" s="1"/>
  <c r="BT150" i="12" s="1"/>
  <c r="BT151" i="12" s="1"/>
  <c r="BT152" i="12" s="1"/>
  <c r="BT153" i="12" s="1"/>
  <c r="BT154" i="12" s="1"/>
  <c r="BT155" i="12" s="1"/>
  <c r="BT156" i="12" s="1"/>
  <c r="BT157" i="12" s="1"/>
  <c r="BT158" i="12" s="1"/>
  <c r="BT159" i="12" s="1"/>
  <c r="BT160" i="12" s="1"/>
  <c r="BY63" i="12"/>
  <c r="BY64" i="12" s="1"/>
  <c r="BY65" i="12" s="1"/>
  <c r="BY66" i="12" s="1"/>
  <c r="BY67" i="12" s="1"/>
  <c r="BY68" i="12" s="1"/>
  <c r="BY69" i="12" s="1"/>
  <c r="BY70" i="12" s="1"/>
  <c r="BY71" i="12" s="1"/>
  <c r="BY72" i="12" s="1"/>
  <c r="BY73" i="12" s="1"/>
  <c r="BY74" i="12" s="1"/>
  <c r="BY75" i="12" s="1"/>
  <c r="BY76" i="12" s="1"/>
  <c r="BY77" i="12" s="1"/>
  <c r="BY78" i="12" s="1"/>
  <c r="BY79" i="12" s="1"/>
  <c r="BY80" i="12" s="1"/>
  <c r="BY81" i="12" s="1"/>
  <c r="BY82" i="12" s="1"/>
  <c r="BY83" i="12" s="1"/>
  <c r="BY84" i="12" s="1"/>
  <c r="BY85" i="12" s="1"/>
  <c r="BY86" i="12" s="1"/>
  <c r="BY87" i="12" s="1"/>
  <c r="BY88" i="12" s="1"/>
  <c r="BY89" i="12" s="1"/>
  <c r="BY90" i="12" s="1"/>
  <c r="BY91" i="12" s="1"/>
  <c r="BY92" i="12" s="1"/>
  <c r="BY93" i="12" s="1"/>
  <c r="BY94" i="12" s="1"/>
  <c r="BY95" i="12" s="1"/>
  <c r="BY96" i="12" s="1"/>
  <c r="BY97" i="12" s="1"/>
  <c r="BY98" i="12" s="1"/>
  <c r="BY99" i="12" s="1"/>
  <c r="BY100" i="12" s="1"/>
  <c r="BY101" i="12" s="1"/>
  <c r="BY102" i="12" s="1"/>
  <c r="BY103" i="12" s="1"/>
  <c r="BY104" i="12" s="1"/>
  <c r="BY105" i="12" s="1"/>
  <c r="BY106" i="12" s="1"/>
  <c r="BY107" i="12" s="1"/>
  <c r="BY108" i="12" s="1"/>
  <c r="BY109" i="12" s="1"/>
  <c r="BY110" i="12" s="1"/>
  <c r="BY111" i="12" s="1"/>
  <c r="BY112" i="12" s="1"/>
  <c r="BY113" i="12" s="1"/>
  <c r="BY114" i="12" s="1"/>
  <c r="BY115" i="12" s="1"/>
  <c r="BY116" i="12" s="1"/>
  <c r="BY117" i="12" s="1"/>
  <c r="BY118" i="12" s="1"/>
  <c r="BY119" i="12" s="1"/>
  <c r="BY120" i="12" s="1"/>
  <c r="BY121" i="12" s="1"/>
  <c r="BY122" i="12" s="1"/>
  <c r="BY123" i="12" s="1"/>
  <c r="BY124" i="12" s="1"/>
  <c r="BY125" i="12" s="1"/>
  <c r="BY126" i="12" s="1"/>
  <c r="BY127" i="12" s="1"/>
  <c r="BY128" i="12" s="1"/>
  <c r="BY129" i="12" s="1"/>
  <c r="BY130" i="12" s="1"/>
  <c r="BY131" i="12" s="1"/>
  <c r="BY132" i="12" s="1"/>
  <c r="BY133" i="12" s="1"/>
  <c r="BY134" i="12" s="1"/>
  <c r="BY135" i="12" s="1"/>
  <c r="BY136" i="12" s="1"/>
  <c r="BY137" i="12" s="1"/>
  <c r="BY138" i="12" s="1"/>
  <c r="BY139" i="12" s="1"/>
  <c r="BY140" i="12" s="1"/>
  <c r="BY141" i="12" s="1"/>
  <c r="BY142" i="12" s="1"/>
  <c r="BY143" i="12" s="1"/>
  <c r="BY144" i="12" s="1"/>
  <c r="BY145" i="12" s="1"/>
  <c r="BY146" i="12" s="1"/>
  <c r="BY147" i="12" s="1"/>
  <c r="BY148" i="12" s="1"/>
  <c r="BY149" i="12" s="1"/>
  <c r="BY150" i="12" s="1"/>
  <c r="BY151" i="12" s="1"/>
  <c r="BY152" i="12" s="1"/>
  <c r="BY153" i="12" s="1"/>
  <c r="BY154" i="12" s="1"/>
  <c r="BY155" i="12" s="1"/>
  <c r="BY156" i="12" s="1"/>
  <c r="BY157" i="12" s="1"/>
  <c r="BY158" i="12" s="1"/>
  <c r="BY159" i="12" s="1"/>
  <c r="BY160" i="12" s="1"/>
  <c r="BQ63" i="12"/>
  <c r="BQ64" i="12" s="1"/>
  <c r="BQ65" i="12" s="1"/>
  <c r="BQ66" i="12" s="1"/>
  <c r="BQ67" i="12" s="1"/>
  <c r="BQ68" i="12" s="1"/>
  <c r="BQ69" i="12" s="1"/>
  <c r="BQ70" i="12" s="1"/>
  <c r="BQ71" i="12" s="1"/>
  <c r="BQ72" i="12" s="1"/>
  <c r="BQ73" i="12" s="1"/>
  <c r="BQ74" i="12" s="1"/>
  <c r="BQ75" i="12" s="1"/>
  <c r="BQ76" i="12" s="1"/>
  <c r="BQ77" i="12" s="1"/>
  <c r="BQ78" i="12" s="1"/>
  <c r="BQ79" i="12" s="1"/>
  <c r="BQ80" i="12" s="1"/>
  <c r="BQ81" i="12" s="1"/>
  <c r="BQ82" i="12" s="1"/>
  <c r="BQ83" i="12" s="1"/>
  <c r="BQ84" i="12" s="1"/>
  <c r="BQ85" i="12" s="1"/>
  <c r="BQ86" i="12" s="1"/>
  <c r="BQ87" i="12" s="1"/>
  <c r="BQ88" i="12" s="1"/>
  <c r="BQ89" i="12" s="1"/>
  <c r="BQ90" i="12" s="1"/>
  <c r="BQ91" i="12" s="1"/>
  <c r="BQ92" i="12" s="1"/>
  <c r="BQ93" i="12" s="1"/>
  <c r="BQ94" i="12" s="1"/>
  <c r="BQ95" i="12" s="1"/>
  <c r="BQ96" i="12" s="1"/>
  <c r="BQ97" i="12" s="1"/>
  <c r="BQ98" i="12" s="1"/>
  <c r="BQ99" i="12" s="1"/>
  <c r="BQ100" i="12" s="1"/>
  <c r="BQ101" i="12" s="1"/>
  <c r="BQ102" i="12" s="1"/>
  <c r="BQ103" i="12" s="1"/>
  <c r="BQ104" i="12" s="1"/>
  <c r="BQ105" i="12" s="1"/>
  <c r="BQ106" i="12" s="1"/>
  <c r="BQ107" i="12" s="1"/>
  <c r="BQ108" i="12" s="1"/>
  <c r="BQ109" i="12" s="1"/>
  <c r="BQ110" i="12" s="1"/>
  <c r="BQ111" i="12" s="1"/>
  <c r="BQ112" i="12" s="1"/>
  <c r="BQ113" i="12" s="1"/>
  <c r="BQ114" i="12" s="1"/>
  <c r="BQ115" i="12" s="1"/>
  <c r="BQ116" i="12" s="1"/>
  <c r="BQ117" i="12" s="1"/>
  <c r="BQ118" i="12" s="1"/>
  <c r="BQ119" i="12" s="1"/>
  <c r="BQ120" i="12" s="1"/>
  <c r="BQ121" i="12" s="1"/>
  <c r="BQ122" i="12" s="1"/>
  <c r="BQ123" i="12" s="1"/>
  <c r="BQ124" i="12" s="1"/>
  <c r="BQ125" i="12" s="1"/>
  <c r="BQ126" i="12" s="1"/>
  <c r="BQ127" i="12" s="1"/>
  <c r="BQ128" i="12" s="1"/>
  <c r="BQ129" i="12" s="1"/>
  <c r="BQ130" i="12" s="1"/>
  <c r="BQ131" i="12" s="1"/>
  <c r="BQ132" i="12" s="1"/>
  <c r="BQ133" i="12" s="1"/>
  <c r="BQ134" i="12" s="1"/>
  <c r="BQ135" i="12" s="1"/>
  <c r="BQ136" i="12" s="1"/>
  <c r="BQ137" i="12" s="1"/>
  <c r="BQ138" i="12" s="1"/>
  <c r="BQ139" i="12" s="1"/>
  <c r="BQ140" i="12" s="1"/>
  <c r="BQ141" i="12" s="1"/>
  <c r="BQ142" i="12" s="1"/>
  <c r="BQ143" i="12" s="1"/>
  <c r="BQ144" i="12" s="1"/>
  <c r="BQ145" i="12" s="1"/>
  <c r="BQ146" i="12" s="1"/>
  <c r="BQ147" i="12" s="1"/>
  <c r="BQ148" i="12" s="1"/>
  <c r="BQ149" i="12" s="1"/>
  <c r="BQ150" i="12" s="1"/>
  <c r="BQ151" i="12" s="1"/>
  <c r="BQ152" i="12" s="1"/>
  <c r="BQ153" i="12" s="1"/>
  <c r="BQ154" i="12" s="1"/>
  <c r="BQ155" i="12" s="1"/>
  <c r="BQ156" i="12" s="1"/>
  <c r="BQ157" i="12" s="1"/>
  <c r="BQ158" i="12" s="1"/>
  <c r="BQ159" i="12" s="1"/>
  <c r="BQ160" i="12" s="1"/>
  <c r="CP63" i="12"/>
  <c r="CP64" i="12" s="1"/>
  <c r="CP65" i="12" s="1"/>
  <c r="CP66" i="12" s="1"/>
  <c r="CP67" i="12" s="1"/>
  <c r="CP68" i="12" s="1"/>
  <c r="CP69" i="12" s="1"/>
  <c r="CP70" i="12" s="1"/>
  <c r="CP71" i="12" s="1"/>
  <c r="CP72" i="12" s="1"/>
  <c r="CP73" i="12" s="1"/>
  <c r="CP74" i="12" s="1"/>
  <c r="CP75" i="12" s="1"/>
  <c r="CP76" i="12" s="1"/>
  <c r="CP77" i="12" s="1"/>
  <c r="CP78" i="12" s="1"/>
  <c r="CP79" i="12" s="1"/>
  <c r="CP80" i="12" s="1"/>
  <c r="CP81" i="12" s="1"/>
  <c r="CP82" i="12" s="1"/>
  <c r="CP83" i="12" s="1"/>
  <c r="CP84" i="12" s="1"/>
  <c r="CP85" i="12" s="1"/>
  <c r="CP86" i="12" s="1"/>
  <c r="CP87" i="12" s="1"/>
  <c r="CP88" i="12" s="1"/>
  <c r="CP89" i="12" s="1"/>
  <c r="CP90" i="12" s="1"/>
  <c r="CP91" i="12" s="1"/>
  <c r="CP92" i="12" s="1"/>
  <c r="CP93" i="12" s="1"/>
  <c r="CP94" i="12" s="1"/>
  <c r="CP95" i="12" s="1"/>
  <c r="CP96" i="12" s="1"/>
  <c r="CP97" i="12" s="1"/>
  <c r="CP98" i="12" s="1"/>
  <c r="CP99" i="12" s="1"/>
  <c r="CP100" i="12" s="1"/>
  <c r="CP101" i="12" s="1"/>
  <c r="CP102" i="12" s="1"/>
  <c r="CP103" i="12" s="1"/>
  <c r="CP104" i="12" s="1"/>
  <c r="CP105" i="12" s="1"/>
  <c r="CP106" i="12" s="1"/>
  <c r="CP107" i="12" s="1"/>
  <c r="CP108" i="12" s="1"/>
  <c r="CP109" i="12" s="1"/>
  <c r="CP110" i="12" s="1"/>
  <c r="CP111" i="12" s="1"/>
  <c r="CP112" i="12" s="1"/>
  <c r="CP113" i="12" s="1"/>
  <c r="CP114" i="12" s="1"/>
  <c r="CP115" i="12" s="1"/>
  <c r="CP116" i="12" s="1"/>
  <c r="CP117" i="12" s="1"/>
  <c r="CP118" i="12" s="1"/>
  <c r="CP119" i="12" s="1"/>
  <c r="CP120" i="12" s="1"/>
  <c r="CP121" i="12" s="1"/>
  <c r="CP122" i="12" s="1"/>
  <c r="CP123" i="12" s="1"/>
  <c r="CP124" i="12" s="1"/>
  <c r="CP125" i="12" s="1"/>
  <c r="CP126" i="12" s="1"/>
  <c r="CP127" i="12" s="1"/>
  <c r="CP128" i="12" s="1"/>
  <c r="CP129" i="12" s="1"/>
  <c r="CP130" i="12" s="1"/>
  <c r="CP131" i="12" s="1"/>
  <c r="CP132" i="12" s="1"/>
  <c r="CP133" i="12" s="1"/>
  <c r="CP134" i="12" s="1"/>
  <c r="CP135" i="12" s="1"/>
  <c r="CP136" i="12" s="1"/>
  <c r="CP137" i="12" s="1"/>
  <c r="CP138" i="12" s="1"/>
  <c r="CP139" i="12" s="1"/>
  <c r="CP140" i="12" s="1"/>
  <c r="CP141" i="12" s="1"/>
  <c r="CP142" i="12" s="1"/>
  <c r="CP143" i="12" s="1"/>
  <c r="CP144" i="12" s="1"/>
  <c r="CP145" i="12" s="1"/>
  <c r="CP146" i="12" s="1"/>
  <c r="CP147" i="12" s="1"/>
  <c r="CP148" i="12" s="1"/>
  <c r="CP149" i="12" s="1"/>
  <c r="CP150" i="12" s="1"/>
  <c r="CP151" i="12" s="1"/>
  <c r="CP152" i="12" s="1"/>
  <c r="CP153" i="12" s="1"/>
  <c r="CP154" i="12" s="1"/>
  <c r="CP155" i="12" s="1"/>
  <c r="CP156" i="12" s="1"/>
  <c r="CP157" i="12" s="1"/>
  <c r="CP158" i="12" s="1"/>
  <c r="CP159" i="12" s="1"/>
  <c r="CP160" i="12" s="1"/>
  <c r="CY63" i="12"/>
  <c r="CY64" i="12" s="1"/>
  <c r="CY65" i="12" s="1"/>
  <c r="CY66" i="12" s="1"/>
  <c r="CY67" i="12" s="1"/>
  <c r="CY68" i="12" s="1"/>
  <c r="CY69" i="12" s="1"/>
  <c r="CY70" i="12" s="1"/>
  <c r="CY71" i="12" s="1"/>
  <c r="CY72" i="12" s="1"/>
  <c r="CY73" i="12" s="1"/>
  <c r="CY74" i="12" s="1"/>
  <c r="CY75" i="12" s="1"/>
  <c r="CY76" i="12" s="1"/>
  <c r="CY77" i="12" s="1"/>
  <c r="CY78" i="12" s="1"/>
  <c r="CY79" i="12" s="1"/>
  <c r="CY80" i="12" s="1"/>
  <c r="CY81" i="12" s="1"/>
  <c r="CY82" i="12" s="1"/>
  <c r="CY83" i="12" s="1"/>
  <c r="CY84" i="12" s="1"/>
  <c r="CY85" i="12" s="1"/>
  <c r="CY86" i="12" s="1"/>
  <c r="CY87" i="12" s="1"/>
  <c r="CY88" i="12" s="1"/>
  <c r="CY89" i="12" s="1"/>
  <c r="CY90" i="12" s="1"/>
  <c r="CY91" i="12" s="1"/>
  <c r="CY92" i="12" s="1"/>
  <c r="CY93" i="12" s="1"/>
  <c r="CY94" i="12" s="1"/>
  <c r="CY95" i="12" s="1"/>
  <c r="CY96" i="12" s="1"/>
  <c r="CY97" i="12" s="1"/>
  <c r="CY98" i="12" s="1"/>
  <c r="CY99" i="12" s="1"/>
  <c r="CY100" i="12" s="1"/>
  <c r="CY101" i="12" s="1"/>
  <c r="CY102" i="12" s="1"/>
  <c r="CY103" i="12" s="1"/>
  <c r="CY104" i="12" s="1"/>
  <c r="CY105" i="12" s="1"/>
  <c r="CY106" i="12" s="1"/>
  <c r="CY107" i="12" s="1"/>
  <c r="CY108" i="12" s="1"/>
  <c r="CY109" i="12" s="1"/>
  <c r="CY110" i="12" s="1"/>
  <c r="CY111" i="12" s="1"/>
  <c r="CY112" i="12" s="1"/>
  <c r="CY113" i="12" s="1"/>
  <c r="CY114" i="12" s="1"/>
  <c r="CY115" i="12" s="1"/>
  <c r="CY116" i="12" s="1"/>
  <c r="CY117" i="12" s="1"/>
  <c r="CY118" i="12" s="1"/>
  <c r="CY119" i="12" s="1"/>
  <c r="CY120" i="12" s="1"/>
  <c r="CY121" i="12" s="1"/>
  <c r="CY122" i="12" s="1"/>
  <c r="CY123" i="12" s="1"/>
  <c r="CY124" i="12" s="1"/>
  <c r="CY125" i="12" s="1"/>
  <c r="CY126" i="12" s="1"/>
  <c r="CY127" i="12" s="1"/>
  <c r="CY128" i="12" s="1"/>
  <c r="CY129" i="12" s="1"/>
  <c r="CY130" i="12" s="1"/>
  <c r="CY131" i="12" s="1"/>
  <c r="CY132" i="12" s="1"/>
  <c r="CY133" i="12" s="1"/>
  <c r="CY134" i="12" s="1"/>
  <c r="CY135" i="12" s="1"/>
  <c r="CY136" i="12" s="1"/>
  <c r="CY137" i="12" s="1"/>
  <c r="CY138" i="12" s="1"/>
  <c r="CY139" i="12" s="1"/>
  <c r="CY140" i="12" s="1"/>
  <c r="CY141" i="12" s="1"/>
  <c r="CY142" i="12" s="1"/>
  <c r="CY143" i="12" s="1"/>
  <c r="CY144" i="12" s="1"/>
  <c r="CY145" i="12" s="1"/>
  <c r="CY146" i="12" s="1"/>
  <c r="CY147" i="12" s="1"/>
  <c r="CY148" i="12" s="1"/>
  <c r="CY149" i="12" s="1"/>
  <c r="CY150" i="12" s="1"/>
  <c r="CY151" i="12" s="1"/>
  <c r="CY152" i="12" s="1"/>
  <c r="CY153" i="12" s="1"/>
  <c r="CY154" i="12" s="1"/>
  <c r="CY155" i="12" s="1"/>
  <c r="CY156" i="12" s="1"/>
  <c r="CY157" i="12" s="1"/>
  <c r="CY158" i="12" s="1"/>
  <c r="CY159" i="12" s="1"/>
  <c r="CY160" i="12" s="1"/>
  <c r="AO54" i="12" l="1"/>
  <c r="AU55" i="12"/>
  <c r="L54" i="12"/>
  <c r="L56" i="12"/>
  <c r="AL54" i="12"/>
  <c r="AU56" i="12"/>
  <c r="AL56" i="12"/>
  <c r="AF56" i="12"/>
  <c r="R56" i="12"/>
  <c r="AC55" i="12"/>
  <c r="V55" i="12"/>
  <c r="T55" i="12"/>
  <c r="P55" i="12"/>
  <c r="AJ56" i="12"/>
  <c r="R55" i="12"/>
  <c r="AO55" i="12"/>
  <c r="M54" i="12"/>
  <c r="T56" i="12"/>
  <c r="P56" i="12"/>
  <c r="AJ55" i="12"/>
  <c r="AF55" i="12"/>
  <c r="AO56" i="12"/>
  <c r="BR63" i="12"/>
  <c r="BR64" i="12" s="1"/>
  <c r="BR65" i="12" s="1"/>
  <c r="BR66" i="12" s="1"/>
  <c r="BR67" i="12" s="1"/>
  <c r="BR68" i="12" s="1"/>
  <c r="BR69" i="12" s="1"/>
  <c r="BR70" i="12" s="1"/>
  <c r="BR71" i="12" s="1"/>
  <c r="BR72" i="12" s="1"/>
  <c r="BR73" i="12" s="1"/>
  <c r="BR74" i="12" s="1"/>
  <c r="BR75" i="12" s="1"/>
  <c r="BR76" i="12" s="1"/>
  <c r="BR77" i="12" s="1"/>
  <c r="BR78" i="12" s="1"/>
  <c r="BR79" i="12" s="1"/>
  <c r="BR80" i="12" s="1"/>
  <c r="BR81" i="12" s="1"/>
  <c r="BR82" i="12" s="1"/>
  <c r="BR83" i="12" s="1"/>
  <c r="BR84" i="12" s="1"/>
  <c r="BR85" i="12" s="1"/>
  <c r="BR86" i="12" s="1"/>
  <c r="BR87" i="12" s="1"/>
  <c r="BR88" i="12" s="1"/>
  <c r="BR89" i="12" s="1"/>
  <c r="BR90" i="12" s="1"/>
  <c r="BR91" i="12" s="1"/>
  <c r="BR92" i="12" s="1"/>
  <c r="BR93" i="12" s="1"/>
  <c r="BR94" i="12" s="1"/>
  <c r="BR95" i="12" s="1"/>
  <c r="BR96" i="12" s="1"/>
  <c r="BR97" i="12" s="1"/>
  <c r="BR98" i="12" s="1"/>
  <c r="BR99" i="12" s="1"/>
  <c r="BR100" i="12" s="1"/>
  <c r="BR101" i="12" s="1"/>
  <c r="BR102" i="12" s="1"/>
  <c r="BR103" i="12" s="1"/>
  <c r="BR104" i="12" s="1"/>
  <c r="BR105" i="12" s="1"/>
  <c r="BR106" i="12" s="1"/>
  <c r="BR107" i="12" s="1"/>
  <c r="BR108" i="12" s="1"/>
  <c r="BR109" i="12" s="1"/>
  <c r="BR110" i="12" s="1"/>
  <c r="BR111" i="12" s="1"/>
  <c r="BR112" i="12" s="1"/>
  <c r="BR113" i="12" s="1"/>
  <c r="BR114" i="12" s="1"/>
  <c r="BR115" i="12" s="1"/>
  <c r="BR116" i="12" s="1"/>
  <c r="BR117" i="12" s="1"/>
  <c r="BR118" i="12" s="1"/>
  <c r="BR119" i="12" s="1"/>
  <c r="BR120" i="12" s="1"/>
  <c r="BR121" i="12" s="1"/>
  <c r="BR122" i="12" s="1"/>
  <c r="BR123" i="12" s="1"/>
  <c r="BR124" i="12" s="1"/>
  <c r="BR125" i="12" s="1"/>
  <c r="BR126" i="12" s="1"/>
  <c r="BR127" i="12" s="1"/>
  <c r="BR128" i="12" s="1"/>
  <c r="BR129" i="12" s="1"/>
  <c r="BR130" i="12" s="1"/>
  <c r="BR131" i="12" s="1"/>
  <c r="BR132" i="12" s="1"/>
  <c r="BR133" i="12" s="1"/>
  <c r="BR134" i="12" s="1"/>
  <c r="BR135" i="12" s="1"/>
  <c r="BR136" i="12" s="1"/>
  <c r="BR137" i="12" s="1"/>
  <c r="BR138" i="12" s="1"/>
  <c r="BR139" i="12" s="1"/>
  <c r="BR140" i="12" s="1"/>
  <c r="BR141" i="12" s="1"/>
  <c r="BR142" i="12" s="1"/>
  <c r="BR143" i="12" s="1"/>
  <c r="BR144" i="12" s="1"/>
  <c r="BR145" i="12" s="1"/>
  <c r="BR146" i="12" s="1"/>
  <c r="BR147" i="12" s="1"/>
  <c r="BR148" i="12" s="1"/>
  <c r="BR149" i="12" s="1"/>
  <c r="BR150" i="12" s="1"/>
  <c r="BR151" i="12" s="1"/>
  <c r="BR152" i="12" s="1"/>
  <c r="BR153" i="12" s="1"/>
  <c r="BR154" i="12" s="1"/>
  <c r="BR155" i="12" s="1"/>
  <c r="BR156" i="12" s="1"/>
  <c r="BR157" i="12" s="1"/>
  <c r="BR158" i="12" s="1"/>
  <c r="BR159" i="12" s="1"/>
  <c r="BR160" i="12" s="1"/>
  <c r="CL63" i="12"/>
  <c r="CL64" i="12" s="1"/>
  <c r="CL65" i="12" s="1"/>
  <c r="CL66" i="12" s="1"/>
  <c r="CL67" i="12" s="1"/>
  <c r="CL68" i="12" s="1"/>
  <c r="CL69" i="12" s="1"/>
  <c r="CL70" i="12" s="1"/>
  <c r="CL71" i="12" s="1"/>
  <c r="CL72" i="12" s="1"/>
  <c r="CL73" i="12" s="1"/>
  <c r="CL74" i="12" s="1"/>
  <c r="CL75" i="12" s="1"/>
  <c r="CL76" i="12" s="1"/>
  <c r="CL77" i="12" s="1"/>
  <c r="CL78" i="12" s="1"/>
  <c r="CL79" i="12" s="1"/>
  <c r="CL80" i="12" s="1"/>
  <c r="CL81" i="12" s="1"/>
  <c r="CL82" i="12" s="1"/>
  <c r="CL83" i="12" s="1"/>
  <c r="CL84" i="12" s="1"/>
  <c r="CL85" i="12" s="1"/>
  <c r="CL86" i="12" s="1"/>
  <c r="CL87" i="12" s="1"/>
  <c r="CL88" i="12" s="1"/>
  <c r="CL89" i="12" s="1"/>
  <c r="CL90" i="12" s="1"/>
  <c r="CL91" i="12" s="1"/>
  <c r="CL92" i="12" s="1"/>
  <c r="CL93" i="12" s="1"/>
  <c r="CL94" i="12" s="1"/>
  <c r="CL95" i="12" s="1"/>
  <c r="CL96" i="12" s="1"/>
  <c r="CL97" i="12" s="1"/>
  <c r="CL98" i="12" s="1"/>
  <c r="CL99" i="12" s="1"/>
  <c r="CL100" i="12" s="1"/>
  <c r="CL101" i="12" s="1"/>
  <c r="CL102" i="12" s="1"/>
  <c r="CL103" i="12" s="1"/>
  <c r="CL104" i="12" s="1"/>
  <c r="CL105" i="12" s="1"/>
  <c r="CL106" i="12" s="1"/>
  <c r="CL107" i="12" s="1"/>
  <c r="CL108" i="12" s="1"/>
  <c r="CL109" i="12" s="1"/>
  <c r="CL110" i="12" s="1"/>
  <c r="CL111" i="12" s="1"/>
  <c r="CL112" i="12" s="1"/>
  <c r="CL113" i="12" s="1"/>
  <c r="CL114" i="12" s="1"/>
  <c r="CL115" i="12" s="1"/>
  <c r="CL116" i="12" s="1"/>
  <c r="CL117" i="12" s="1"/>
  <c r="CL118" i="12" s="1"/>
  <c r="CL119" i="12" s="1"/>
  <c r="CL120" i="12" s="1"/>
  <c r="CL121" i="12" s="1"/>
  <c r="CL122" i="12" s="1"/>
  <c r="CL123" i="12" s="1"/>
  <c r="CL124" i="12" s="1"/>
  <c r="CL125" i="12" s="1"/>
  <c r="CL126" i="12" s="1"/>
  <c r="CL127" i="12" s="1"/>
  <c r="CL128" i="12" s="1"/>
  <c r="CL129" i="12" s="1"/>
  <c r="CL130" i="12" s="1"/>
  <c r="CL131" i="12" s="1"/>
  <c r="CL132" i="12" s="1"/>
  <c r="CL133" i="12" s="1"/>
  <c r="CL134" i="12" s="1"/>
  <c r="CL135" i="12" s="1"/>
  <c r="CL136" i="12" s="1"/>
  <c r="CL137" i="12" s="1"/>
  <c r="CL138" i="12" s="1"/>
  <c r="CL139" i="12" s="1"/>
  <c r="CL140" i="12" s="1"/>
  <c r="CL141" i="12" s="1"/>
  <c r="CL142" i="12" s="1"/>
  <c r="CL143" i="12" s="1"/>
  <c r="CL144" i="12" s="1"/>
  <c r="CL145" i="12" s="1"/>
  <c r="CL146" i="12" s="1"/>
  <c r="CL147" i="12" s="1"/>
  <c r="CL148" i="12" s="1"/>
  <c r="CL149" i="12" s="1"/>
  <c r="CL150" i="12" s="1"/>
  <c r="CL151" i="12" s="1"/>
  <c r="CL152" i="12" s="1"/>
  <c r="CL153" i="12" s="1"/>
  <c r="CL154" i="12" s="1"/>
  <c r="CL155" i="12" s="1"/>
  <c r="CL156" i="12" s="1"/>
  <c r="CL157" i="12" s="1"/>
  <c r="CL158" i="12" s="1"/>
  <c r="CL159" i="12" s="1"/>
  <c r="CL160" i="12" s="1"/>
  <c r="CG63" i="12"/>
  <c r="CG64" i="12" s="1"/>
  <c r="CG65" i="12" s="1"/>
  <c r="CG66" i="12" s="1"/>
  <c r="CG67" i="12" s="1"/>
  <c r="CG68" i="12" s="1"/>
  <c r="CG69" i="12" s="1"/>
  <c r="CG70" i="12" s="1"/>
  <c r="CG71" i="12" s="1"/>
  <c r="CG72" i="12" s="1"/>
  <c r="CG73" i="12" s="1"/>
  <c r="CG74" i="12" s="1"/>
  <c r="CG75" i="12" s="1"/>
  <c r="CG76" i="12" s="1"/>
  <c r="CG77" i="12" s="1"/>
  <c r="CG78" i="12" s="1"/>
  <c r="CG79" i="12" s="1"/>
  <c r="CG80" i="12" s="1"/>
  <c r="CG81" i="12" s="1"/>
  <c r="CG82" i="12" s="1"/>
  <c r="CG83" i="12" s="1"/>
  <c r="CG84" i="12" s="1"/>
  <c r="CG85" i="12" s="1"/>
  <c r="CG86" i="12" s="1"/>
  <c r="CG87" i="12" s="1"/>
  <c r="CG88" i="12" s="1"/>
  <c r="CG89" i="12" s="1"/>
  <c r="CG90" i="12" s="1"/>
  <c r="CG91" i="12" s="1"/>
  <c r="CG92" i="12" s="1"/>
  <c r="CG93" i="12" s="1"/>
  <c r="CG94" i="12" s="1"/>
  <c r="CG95" i="12" s="1"/>
  <c r="CG96" i="12" s="1"/>
  <c r="CG97" i="12" s="1"/>
  <c r="CG98" i="12" s="1"/>
  <c r="CG99" i="12" s="1"/>
  <c r="CG100" i="12" s="1"/>
  <c r="CG101" i="12" s="1"/>
  <c r="CG102" i="12" s="1"/>
  <c r="CG103" i="12" s="1"/>
  <c r="CG104" i="12" s="1"/>
  <c r="CG105" i="12" s="1"/>
  <c r="CG106" i="12" s="1"/>
  <c r="CG107" i="12" s="1"/>
  <c r="CG108" i="12" s="1"/>
  <c r="CG109" i="12" s="1"/>
  <c r="CG110" i="12" s="1"/>
  <c r="CG111" i="12" s="1"/>
  <c r="CG112" i="12" s="1"/>
  <c r="CG113" i="12" s="1"/>
  <c r="CG114" i="12" s="1"/>
  <c r="CG115" i="12" s="1"/>
  <c r="CG116" i="12" s="1"/>
  <c r="CG117" i="12" s="1"/>
  <c r="CG118" i="12" s="1"/>
  <c r="CG119" i="12" s="1"/>
  <c r="CG120" i="12" s="1"/>
  <c r="CG121" i="12" s="1"/>
  <c r="CG122" i="12" s="1"/>
  <c r="CG123" i="12" s="1"/>
  <c r="CG124" i="12" s="1"/>
  <c r="CG125" i="12" s="1"/>
  <c r="CG126" i="12" s="1"/>
  <c r="CG127" i="12" s="1"/>
  <c r="CG128" i="12" s="1"/>
  <c r="CG129" i="12" s="1"/>
  <c r="CG130" i="12" s="1"/>
  <c r="CG131" i="12" s="1"/>
  <c r="CG132" i="12" s="1"/>
  <c r="CG133" i="12" s="1"/>
  <c r="CG134" i="12" s="1"/>
  <c r="CG135" i="12" s="1"/>
  <c r="CG136" i="12" s="1"/>
  <c r="CG137" i="12" s="1"/>
  <c r="CG138" i="12" s="1"/>
  <c r="CG139" i="12" s="1"/>
  <c r="CG140" i="12" s="1"/>
  <c r="CG141" i="12" s="1"/>
  <c r="CG142" i="12" s="1"/>
  <c r="CG143" i="12" s="1"/>
  <c r="CG144" i="12" s="1"/>
  <c r="CG145" i="12" s="1"/>
  <c r="CG146" i="12" s="1"/>
  <c r="CG147" i="12" s="1"/>
  <c r="CG148" i="12" s="1"/>
  <c r="CG149" i="12" s="1"/>
  <c r="CG150" i="12" s="1"/>
  <c r="CG151" i="12" s="1"/>
  <c r="CG152" i="12" s="1"/>
  <c r="CG153" i="12" s="1"/>
  <c r="CG154" i="12" s="1"/>
  <c r="CG155" i="12" s="1"/>
  <c r="CG156" i="12" s="1"/>
  <c r="CG157" i="12" s="1"/>
  <c r="CG158" i="12" s="1"/>
  <c r="CG159" i="12" s="1"/>
  <c r="CG160" i="12" s="1"/>
  <c r="CQ63" i="12"/>
  <c r="CQ64" i="12" s="1"/>
  <c r="CQ65" i="12" s="1"/>
  <c r="CQ66" i="12" s="1"/>
  <c r="CQ67" i="12" s="1"/>
  <c r="CQ68" i="12" s="1"/>
  <c r="CQ69" i="12" s="1"/>
  <c r="CQ70" i="12" s="1"/>
  <c r="CQ71" i="12" s="1"/>
  <c r="CQ72" i="12" s="1"/>
  <c r="CQ73" i="12" s="1"/>
  <c r="CQ74" i="12" s="1"/>
  <c r="CQ75" i="12" s="1"/>
  <c r="CQ76" i="12" s="1"/>
  <c r="CQ77" i="12" s="1"/>
  <c r="CQ78" i="12" s="1"/>
  <c r="CQ79" i="12" s="1"/>
  <c r="CQ80" i="12" s="1"/>
  <c r="CQ81" i="12" s="1"/>
  <c r="CQ82" i="12" s="1"/>
  <c r="CQ83" i="12" s="1"/>
  <c r="CQ84" i="12" s="1"/>
  <c r="CQ85" i="12" s="1"/>
  <c r="CQ86" i="12" s="1"/>
  <c r="CQ87" i="12" s="1"/>
  <c r="CQ88" i="12" s="1"/>
  <c r="CQ89" i="12" s="1"/>
  <c r="CQ90" i="12" s="1"/>
  <c r="CQ91" i="12" s="1"/>
  <c r="CQ92" i="12" s="1"/>
  <c r="CQ93" i="12" s="1"/>
  <c r="CQ94" i="12" s="1"/>
  <c r="CQ95" i="12" s="1"/>
  <c r="CQ96" i="12" s="1"/>
  <c r="CQ97" i="12" s="1"/>
  <c r="CQ98" i="12" s="1"/>
  <c r="CQ99" i="12" s="1"/>
  <c r="CQ100" i="12" s="1"/>
  <c r="CQ101" i="12" s="1"/>
  <c r="CQ102" i="12" s="1"/>
  <c r="CQ103" i="12" s="1"/>
  <c r="CQ104" i="12" s="1"/>
  <c r="CQ105" i="12" s="1"/>
  <c r="CQ106" i="12" s="1"/>
  <c r="CQ107" i="12" s="1"/>
  <c r="CQ108" i="12" s="1"/>
  <c r="CQ109" i="12" s="1"/>
  <c r="CQ110" i="12" s="1"/>
  <c r="CQ111" i="12" s="1"/>
  <c r="CQ112" i="12" s="1"/>
  <c r="CQ113" i="12" s="1"/>
  <c r="CQ114" i="12" s="1"/>
  <c r="CQ115" i="12" s="1"/>
  <c r="CQ116" i="12" s="1"/>
  <c r="CQ117" i="12" s="1"/>
  <c r="CQ118" i="12" s="1"/>
  <c r="CQ119" i="12" s="1"/>
  <c r="CQ120" i="12" s="1"/>
  <c r="CQ121" i="12" s="1"/>
  <c r="CQ122" i="12" s="1"/>
  <c r="CQ123" i="12" s="1"/>
  <c r="CQ124" i="12" s="1"/>
  <c r="CQ125" i="12" s="1"/>
  <c r="CQ126" i="12" s="1"/>
  <c r="CQ127" i="12" s="1"/>
  <c r="CQ128" i="12" s="1"/>
  <c r="CQ129" i="12" s="1"/>
  <c r="CQ130" i="12" s="1"/>
  <c r="CQ131" i="12" s="1"/>
  <c r="CQ132" i="12" s="1"/>
  <c r="CQ133" i="12" s="1"/>
  <c r="CQ134" i="12" s="1"/>
  <c r="CQ135" i="12" s="1"/>
  <c r="CQ136" i="12" s="1"/>
  <c r="CQ137" i="12" s="1"/>
  <c r="CQ138" i="12" s="1"/>
  <c r="CQ139" i="12" s="1"/>
  <c r="CQ140" i="12" s="1"/>
  <c r="CQ141" i="12" s="1"/>
  <c r="CQ142" i="12" s="1"/>
  <c r="CQ143" i="12" s="1"/>
  <c r="CQ144" i="12" s="1"/>
  <c r="CQ145" i="12" s="1"/>
  <c r="CQ146" i="12" s="1"/>
  <c r="CQ147" i="12" s="1"/>
  <c r="CQ148" i="12" s="1"/>
  <c r="CQ149" i="12" s="1"/>
  <c r="CQ150" i="12" s="1"/>
  <c r="CQ151" i="12" s="1"/>
  <c r="CQ152" i="12" s="1"/>
  <c r="CQ153" i="12" s="1"/>
  <c r="CQ154" i="12" s="1"/>
  <c r="CQ155" i="12" s="1"/>
  <c r="CQ156" i="12" s="1"/>
  <c r="CQ157" i="12" s="1"/>
  <c r="CQ158" i="12" s="1"/>
  <c r="CQ159" i="12" s="1"/>
  <c r="CQ160" i="12" s="1"/>
  <c r="AV55" i="12"/>
  <c r="AT55" i="12"/>
  <c r="AH54" i="12"/>
  <c r="CT63" i="12"/>
  <c r="CT64" i="12" s="1"/>
  <c r="CT65" i="12" s="1"/>
  <c r="CT66" i="12" s="1"/>
  <c r="CT67" i="12" s="1"/>
  <c r="CT68" i="12" s="1"/>
  <c r="CT69" i="12" s="1"/>
  <c r="CT70" i="12" s="1"/>
  <c r="CT71" i="12" s="1"/>
  <c r="CT72" i="12" s="1"/>
  <c r="CT73" i="12" s="1"/>
  <c r="CT74" i="12" s="1"/>
  <c r="CT75" i="12" s="1"/>
  <c r="CT76" i="12" s="1"/>
  <c r="CT77" i="12" s="1"/>
  <c r="CT78" i="12" s="1"/>
  <c r="CT79" i="12" s="1"/>
  <c r="CT80" i="12" s="1"/>
  <c r="CT81" i="12" s="1"/>
  <c r="CT82" i="12" s="1"/>
  <c r="CT83" i="12" s="1"/>
  <c r="CT84" i="12" s="1"/>
  <c r="CT85" i="12" s="1"/>
  <c r="CT86" i="12" s="1"/>
  <c r="CT87" i="12" s="1"/>
  <c r="CT88" i="12" s="1"/>
  <c r="CT89" i="12" s="1"/>
  <c r="CT90" i="12" s="1"/>
  <c r="CT91" i="12" s="1"/>
  <c r="CT92" i="12" s="1"/>
  <c r="CT93" i="12" s="1"/>
  <c r="CT94" i="12" s="1"/>
  <c r="CT95" i="12" s="1"/>
  <c r="CT96" i="12" s="1"/>
  <c r="CT97" i="12" s="1"/>
  <c r="CT98" i="12" s="1"/>
  <c r="CT99" i="12" s="1"/>
  <c r="CT100" i="12" s="1"/>
  <c r="CT101" i="12" s="1"/>
  <c r="CT102" i="12" s="1"/>
  <c r="CT103" i="12" s="1"/>
  <c r="CT104" i="12" s="1"/>
  <c r="CT105" i="12" s="1"/>
  <c r="CT106" i="12" s="1"/>
  <c r="CT107" i="12" s="1"/>
  <c r="CT108" i="12" s="1"/>
  <c r="CT109" i="12" s="1"/>
  <c r="CT110" i="12" s="1"/>
  <c r="CT111" i="12" s="1"/>
  <c r="CT112" i="12" s="1"/>
  <c r="CT113" i="12" s="1"/>
  <c r="CT114" i="12" s="1"/>
  <c r="CT115" i="12" s="1"/>
  <c r="CT116" i="12" s="1"/>
  <c r="CT117" i="12" s="1"/>
  <c r="CT118" i="12" s="1"/>
  <c r="CT119" i="12" s="1"/>
  <c r="CT120" i="12" s="1"/>
  <c r="CT121" i="12" s="1"/>
  <c r="CT122" i="12" s="1"/>
  <c r="CT123" i="12" s="1"/>
  <c r="CT124" i="12" s="1"/>
  <c r="CT125" i="12" s="1"/>
  <c r="CT126" i="12" s="1"/>
  <c r="CT127" i="12" s="1"/>
  <c r="CT128" i="12" s="1"/>
  <c r="CT129" i="12" s="1"/>
  <c r="CT130" i="12" s="1"/>
  <c r="CT131" i="12" s="1"/>
  <c r="CT132" i="12" s="1"/>
  <c r="CT133" i="12" s="1"/>
  <c r="CT134" i="12" s="1"/>
  <c r="CT135" i="12" s="1"/>
  <c r="CT136" i="12" s="1"/>
  <c r="CT137" i="12" s="1"/>
  <c r="CT138" i="12" s="1"/>
  <c r="CT139" i="12" s="1"/>
  <c r="CT140" i="12" s="1"/>
  <c r="CT141" i="12" s="1"/>
  <c r="CT142" i="12" s="1"/>
  <c r="CT143" i="12" s="1"/>
  <c r="CT144" i="12" s="1"/>
  <c r="CT145" i="12" s="1"/>
  <c r="CT146" i="12" s="1"/>
  <c r="CT147" i="12" s="1"/>
  <c r="CT148" i="12" s="1"/>
  <c r="CT149" i="12" s="1"/>
  <c r="CT150" i="12" s="1"/>
  <c r="CT151" i="12" s="1"/>
  <c r="CT152" i="12" s="1"/>
  <c r="CT153" i="12" s="1"/>
  <c r="CT154" i="12" s="1"/>
  <c r="CT155" i="12" s="1"/>
  <c r="CT156" i="12" s="1"/>
  <c r="CT157" i="12" s="1"/>
  <c r="CT158" i="12" s="1"/>
  <c r="CT159" i="12" s="1"/>
  <c r="CT160" i="12" s="1"/>
  <c r="CH63" i="12"/>
  <c r="CH64" i="12" s="1"/>
  <c r="CH65" i="12" s="1"/>
  <c r="CH66" i="12" s="1"/>
  <c r="CH67" i="12" s="1"/>
  <c r="CH68" i="12" s="1"/>
  <c r="CH69" i="12" s="1"/>
  <c r="CH70" i="12" s="1"/>
  <c r="CH71" i="12" s="1"/>
  <c r="CH72" i="12" s="1"/>
  <c r="CH73" i="12" s="1"/>
  <c r="CH74" i="12" s="1"/>
  <c r="CH75" i="12" s="1"/>
  <c r="CH76" i="12" s="1"/>
  <c r="CH77" i="12" s="1"/>
  <c r="CH78" i="12" s="1"/>
  <c r="CH79" i="12" s="1"/>
  <c r="CH80" i="12" s="1"/>
  <c r="CH81" i="12" s="1"/>
  <c r="CH82" i="12" s="1"/>
  <c r="CH83" i="12" s="1"/>
  <c r="CH84" i="12" s="1"/>
  <c r="CH85" i="12" s="1"/>
  <c r="CH86" i="12" s="1"/>
  <c r="CH87" i="12" s="1"/>
  <c r="CH88" i="12" s="1"/>
  <c r="CH89" i="12" s="1"/>
  <c r="CH90" i="12" s="1"/>
  <c r="CH91" i="12" s="1"/>
  <c r="CH92" i="12" s="1"/>
  <c r="CH93" i="12" s="1"/>
  <c r="CH94" i="12" s="1"/>
  <c r="CH95" i="12" s="1"/>
  <c r="CH96" i="12" s="1"/>
  <c r="CH97" i="12" s="1"/>
  <c r="CH98" i="12" s="1"/>
  <c r="CH99" i="12" s="1"/>
  <c r="CH100" i="12" s="1"/>
  <c r="CH101" i="12" s="1"/>
  <c r="CH102" i="12" s="1"/>
  <c r="CH103" i="12" s="1"/>
  <c r="CH104" i="12" s="1"/>
  <c r="CH105" i="12" s="1"/>
  <c r="CH106" i="12" s="1"/>
  <c r="CH107" i="12" s="1"/>
  <c r="CH108" i="12" s="1"/>
  <c r="CH109" i="12" s="1"/>
  <c r="CH110" i="12" s="1"/>
  <c r="CH111" i="12" s="1"/>
  <c r="CH112" i="12" s="1"/>
  <c r="CH113" i="12" s="1"/>
  <c r="CH114" i="12" s="1"/>
  <c r="CH115" i="12" s="1"/>
  <c r="CH116" i="12" s="1"/>
  <c r="CH117" i="12" s="1"/>
  <c r="CH118" i="12" s="1"/>
  <c r="CH119" i="12" s="1"/>
  <c r="CH120" i="12" s="1"/>
  <c r="CH121" i="12" s="1"/>
  <c r="CH122" i="12" s="1"/>
  <c r="CH123" i="12" s="1"/>
  <c r="CH124" i="12" s="1"/>
  <c r="CH125" i="12" s="1"/>
  <c r="CH126" i="12" s="1"/>
  <c r="CH127" i="12" s="1"/>
  <c r="CH128" i="12" s="1"/>
  <c r="CH129" i="12" s="1"/>
  <c r="CH130" i="12" s="1"/>
  <c r="CH131" i="12" s="1"/>
  <c r="CH132" i="12" s="1"/>
  <c r="CH133" i="12" s="1"/>
  <c r="CH134" i="12" s="1"/>
  <c r="CH135" i="12" s="1"/>
  <c r="CH136" i="12" s="1"/>
  <c r="CH137" i="12" s="1"/>
  <c r="CH138" i="12" s="1"/>
  <c r="CH139" i="12" s="1"/>
  <c r="CH140" i="12" s="1"/>
  <c r="CH141" i="12" s="1"/>
  <c r="CH142" i="12" s="1"/>
  <c r="CH143" i="12" s="1"/>
  <c r="CH144" i="12" s="1"/>
  <c r="CH145" i="12" s="1"/>
  <c r="CH146" i="12" s="1"/>
  <c r="CH147" i="12" s="1"/>
  <c r="CH148" i="12" s="1"/>
  <c r="CH149" i="12" s="1"/>
  <c r="CH150" i="12" s="1"/>
  <c r="CH151" i="12" s="1"/>
  <c r="CH152" i="12" s="1"/>
  <c r="CH153" i="12" s="1"/>
  <c r="CH154" i="12" s="1"/>
  <c r="CH155" i="12" s="1"/>
  <c r="CH156" i="12" s="1"/>
  <c r="CH157" i="12" s="1"/>
  <c r="CH158" i="12" s="1"/>
  <c r="CH159" i="12" s="1"/>
  <c r="CH160" i="12" s="1"/>
  <c r="L55" i="12"/>
  <c r="AV56" i="12"/>
  <c r="AC56" i="12"/>
  <c r="AT56" i="12"/>
  <c r="AX55" i="12"/>
  <c r="AK55" i="12"/>
  <c r="N56" i="12"/>
  <c r="AW55" i="12"/>
  <c r="Q55" i="12"/>
  <c r="AM56" i="12"/>
  <c r="AX56" i="12"/>
  <c r="AK56" i="12"/>
  <c r="N55" i="12"/>
  <c r="CJ63" i="12"/>
  <c r="CJ64" i="12" s="1"/>
  <c r="CJ65" i="12" s="1"/>
  <c r="CJ66" i="12" s="1"/>
  <c r="CJ67" i="12" s="1"/>
  <c r="CJ68" i="12" s="1"/>
  <c r="CJ69" i="12" s="1"/>
  <c r="CJ70" i="12" s="1"/>
  <c r="CJ71" i="12" s="1"/>
  <c r="CJ72" i="12" s="1"/>
  <c r="CJ73" i="12" s="1"/>
  <c r="CJ74" i="12" s="1"/>
  <c r="CJ75" i="12" s="1"/>
  <c r="CJ76" i="12" s="1"/>
  <c r="CJ77" i="12" s="1"/>
  <c r="CJ78" i="12" s="1"/>
  <c r="CJ79" i="12" s="1"/>
  <c r="CJ80" i="12" s="1"/>
  <c r="CJ81" i="12" s="1"/>
  <c r="CJ82" i="12" s="1"/>
  <c r="CJ83" i="12" s="1"/>
  <c r="CJ84" i="12" s="1"/>
  <c r="CJ85" i="12" s="1"/>
  <c r="CJ86" i="12" s="1"/>
  <c r="CJ87" i="12" s="1"/>
  <c r="CJ88" i="12" s="1"/>
  <c r="CJ89" i="12" s="1"/>
  <c r="CJ90" i="12" s="1"/>
  <c r="CJ91" i="12" s="1"/>
  <c r="CJ92" i="12" s="1"/>
  <c r="CJ93" i="12" s="1"/>
  <c r="CJ94" i="12" s="1"/>
  <c r="CJ95" i="12" s="1"/>
  <c r="CJ96" i="12" s="1"/>
  <c r="CJ97" i="12" s="1"/>
  <c r="CJ98" i="12" s="1"/>
  <c r="CJ99" i="12" s="1"/>
  <c r="CJ100" i="12" s="1"/>
  <c r="CJ101" i="12" s="1"/>
  <c r="CJ102" i="12" s="1"/>
  <c r="CJ103" i="12" s="1"/>
  <c r="CJ104" i="12" s="1"/>
  <c r="CJ105" i="12" s="1"/>
  <c r="CJ106" i="12" s="1"/>
  <c r="CJ107" i="12" s="1"/>
  <c r="CJ108" i="12" s="1"/>
  <c r="CJ109" i="12" s="1"/>
  <c r="CJ110" i="12" s="1"/>
  <c r="CJ111" i="12" s="1"/>
  <c r="CJ112" i="12" s="1"/>
  <c r="CJ113" i="12" s="1"/>
  <c r="CJ114" i="12" s="1"/>
  <c r="CJ115" i="12" s="1"/>
  <c r="CJ116" i="12" s="1"/>
  <c r="CJ117" i="12" s="1"/>
  <c r="CJ118" i="12" s="1"/>
  <c r="CJ119" i="12" s="1"/>
  <c r="CJ120" i="12" s="1"/>
  <c r="CJ121" i="12" s="1"/>
  <c r="CJ122" i="12" s="1"/>
  <c r="CJ123" i="12" s="1"/>
  <c r="CJ124" i="12" s="1"/>
  <c r="CJ125" i="12" s="1"/>
  <c r="CJ126" i="12" s="1"/>
  <c r="CJ127" i="12" s="1"/>
  <c r="CJ128" i="12" s="1"/>
  <c r="CJ129" i="12" s="1"/>
  <c r="CJ130" i="12" s="1"/>
  <c r="CJ131" i="12" s="1"/>
  <c r="CJ132" i="12" s="1"/>
  <c r="CJ133" i="12" s="1"/>
  <c r="CJ134" i="12" s="1"/>
  <c r="CJ135" i="12" s="1"/>
  <c r="CJ136" i="12" s="1"/>
  <c r="CJ137" i="12" s="1"/>
  <c r="CJ138" i="12" s="1"/>
  <c r="CJ139" i="12" s="1"/>
  <c r="CJ140" i="12" s="1"/>
  <c r="CJ141" i="12" s="1"/>
  <c r="CJ142" i="12" s="1"/>
  <c r="CJ143" i="12" s="1"/>
  <c r="CJ144" i="12" s="1"/>
  <c r="CJ145" i="12" s="1"/>
  <c r="CJ146" i="12" s="1"/>
  <c r="CJ147" i="12" s="1"/>
  <c r="CJ148" i="12" s="1"/>
  <c r="CJ149" i="12" s="1"/>
  <c r="CJ150" i="12" s="1"/>
  <c r="CJ151" i="12" s="1"/>
  <c r="CJ152" i="12" s="1"/>
  <c r="CJ153" i="12" s="1"/>
  <c r="CJ154" i="12" s="1"/>
  <c r="CJ155" i="12" s="1"/>
  <c r="CJ156" i="12" s="1"/>
  <c r="CJ157" i="12" s="1"/>
  <c r="CJ158" i="12" s="1"/>
  <c r="CJ159" i="12" s="1"/>
  <c r="CJ160" i="12" s="1"/>
  <c r="Z56" i="12"/>
  <c r="W54" i="12"/>
  <c r="CU63" i="12"/>
  <c r="CU64" i="12" s="1"/>
  <c r="CU65" i="12" s="1"/>
  <c r="CU66" i="12" s="1"/>
  <c r="CU67" i="12" s="1"/>
  <c r="CU68" i="12" s="1"/>
  <c r="CU69" i="12" s="1"/>
  <c r="CU70" i="12" s="1"/>
  <c r="CU71" i="12" s="1"/>
  <c r="CU72" i="12" s="1"/>
  <c r="CU73" i="12" s="1"/>
  <c r="CU74" i="12" s="1"/>
  <c r="CU75" i="12" s="1"/>
  <c r="CU76" i="12" s="1"/>
  <c r="CU77" i="12" s="1"/>
  <c r="CU78" i="12" s="1"/>
  <c r="CU79" i="12" s="1"/>
  <c r="CU80" i="12" s="1"/>
  <c r="CU81" i="12" s="1"/>
  <c r="CU82" i="12" s="1"/>
  <c r="CU83" i="12" s="1"/>
  <c r="CU84" i="12" s="1"/>
  <c r="CU85" i="12" s="1"/>
  <c r="CU86" i="12" s="1"/>
  <c r="CU87" i="12" s="1"/>
  <c r="CU88" i="12" s="1"/>
  <c r="CU89" i="12" s="1"/>
  <c r="CU90" i="12" s="1"/>
  <c r="CU91" i="12" s="1"/>
  <c r="CU92" i="12" s="1"/>
  <c r="CU93" i="12" s="1"/>
  <c r="CU94" i="12" s="1"/>
  <c r="CU95" i="12" s="1"/>
  <c r="CU96" i="12" s="1"/>
  <c r="CU97" i="12" s="1"/>
  <c r="CU98" i="12" s="1"/>
  <c r="CU99" i="12" s="1"/>
  <c r="CU100" i="12" s="1"/>
  <c r="CU101" i="12" s="1"/>
  <c r="CU102" i="12" s="1"/>
  <c r="CU103" i="12" s="1"/>
  <c r="CU104" i="12" s="1"/>
  <c r="CU105" i="12" s="1"/>
  <c r="CU106" i="12" s="1"/>
  <c r="CU107" i="12" s="1"/>
  <c r="CU108" i="12" s="1"/>
  <c r="CU109" i="12" s="1"/>
  <c r="CU110" i="12" s="1"/>
  <c r="CU111" i="12" s="1"/>
  <c r="CU112" i="12" s="1"/>
  <c r="CU113" i="12" s="1"/>
  <c r="CU114" i="12" s="1"/>
  <c r="CU115" i="12" s="1"/>
  <c r="CU116" i="12" s="1"/>
  <c r="CU117" i="12" s="1"/>
  <c r="CU118" i="12" s="1"/>
  <c r="CU119" i="12" s="1"/>
  <c r="CU120" i="12" s="1"/>
  <c r="CU121" i="12" s="1"/>
  <c r="CU122" i="12" s="1"/>
  <c r="CU123" i="12" s="1"/>
  <c r="CU124" i="12" s="1"/>
  <c r="CU125" i="12" s="1"/>
  <c r="CU126" i="12" s="1"/>
  <c r="CU127" i="12" s="1"/>
  <c r="CU128" i="12" s="1"/>
  <c r="CU129" i="12" s="1"/>
  <c r="CU130" i="12" s="1"/>
  <c r="CU131" i="12" s="1"/>
  <c r="CU132" i="12" s="1"/>
  <c r="CU133" i="12" s="1"/>
  <c r="CU134" i="12" s="1"/>
  <c r="CU135" i="12" s="1"/>
  <c r="CU136" i="12" s="1"/>
  <c r="CU137" i="12" s="1"/>
  <c r="CU138" i="12" s="1"/>
  <c r="CU139" i="12" s="1"/>
  <c r="CU140" i="12" s="1"/>
  <c r="CU141" i="12" s="1"/>
  <c r="CU142" i="12" s="1"/>
  <c r="CU143" i="12" s="1"/>
  <c r="CU144" i="12" s="1"/>
  <c r="CU145" i="12" s="1"/>
  <c r="CU146" i="12" s="1"/>
  <c r="CU147" i="12" s="1"/>
  <c r="CU148" i="12" s="1"/>
  <c r="CU149" i="12" s="1"/>
  <c r="CU150" i="12" s="1"/>
  <c r="CU151" i="12" s="1"/>
  <c r="CU152" i="12" s="1"/>
  <c r="CU153" i="12" s="1"/>
  <c r="CU154" i="12" s="1"/>
  <c r="CU155" i="12" s="1"/>
  <c r="CU156" i="12" s="1"/>
  <c r="CU157" i="12" s="1"/>
  <c r="CU158" i="12" s="1"/>
  <c r="CU159" i="12" s="1"/>
  <c r="CU160" i="12" s="1"/>
  <c r="CV63" i="12"/>
  <c r="CV64" i="12" s="1"/>
  <c r="CV65" i="12" s="1"/>
  <c r="CV66" i="12" s="1"/>
  <c r="CV67" i="12" s="1"/>
  <c r="CV68" i="12" s="1"/>
  <c r="CV69" i="12" s="1"/>
  <c r="CV70" i="12" s="1"/>
  <c r="CV71" i="12" s="1"/>
  <c r="CV72" i="12" s="1"/>
  <c r="CV73" i="12" s="1"/>
  <c r="CV74" i="12" s="1"/>
  <c r="CV75" i="12" s="1"/>
  <c r="CV76" i="12" s="1"/>
  <c r="CV77" i="12" s="1"/>
  <c r="CV78" i="12" s="1"/>
  <c r="CV79" i="12" s="1"/>
  <c r="CV80" i="12" s="1"/>
  <c r="CV81" i="12" s="1"/>
  <c r="CV82" i="12" s="1"/>
  <c r="CV83" i="12" s="1"/>
  <c r="CV84" i="12" s="1"/>
  <c r="CV85" i="12" s="1"/>
  <c r="CV86" i="12" s="1"/>
  <c r="CV87" i="12" s="1"/>
  <c r="CV88" i="12" s="1"/>
  <c r="CV89" i="12" s="1"/>
  <c r="CV90" i="12" s="1"/>
  <c r="CV91" i="12" s="1"/>
  <c r="CV92" i="12" s="1"/>
  <c r="CV93" i="12" s="1"/>
  <c r="CV94" i="12" s="1"/>
  <c r="CV95" i="12" s="1"/>
  <c r="CV96" i="12" s="1"/>
  <c r="CV97" i="12" s="1"/>
  <c r="CV98" i="12" s="1"/>
  <c r="CV99" i="12" s="1"/>
  <c r="CV100" i="12" s="1"/>
  <c r="CV101" i="12" s="1"/>
  <c r="CV102" i="12" s="1"/>
  <c r="CV103" i="12" s="1"/>
  <c r="CV104" i="12" s="1"/>
  <c r="CV105" i="12" s="1"/>
  <c r="CV106" i="12" s="1"/>
  <c r="CV107" i="12" s="1"/>
  <c r="CV108" i="12" s="1"/>
  <c r="CV109" i="12" s="1"/>
  <c r="CV110" i="12" s="1"/>
  <c r="CV111" i="12" s="1"/>
  <c r="CV112" i="12" s="1"/>
  <c r="CV113" i="12" s="1"/>
  <c r="CV114" i="12" s="1"/>
  <c r="CV115" i="12" s="1"/>
  <c r="CV116" i="12" s="1"/>
  <c r="CV117" i="12" s="1"/>
  <c r="CV118" i="12" s="1"/>
  <c r="CV119" i="12" s="1"/>
  <c r="CV120" i="12" s="1"/>
  <c r="CV121" i="12" s="1"/>
  <c r="CV122" i="12" s="1"/>
  <c r="CV123" i="12" s="1"/>
  <c r="CV124" i="12" s="1"/>
  <c r="CV125" i="12" s="1"/>
  <c r="CV126" i="12" s="1"/>
  <c r="CV127" i="12" s="1"/>
  <c r="CV128" i="12" s="1"/>
  <c r="CV129" i="12" s="1"/>
  <c r="CV130" i="12" s="1"/>
  <c r="CV131" i="12" s="1"/>
  <c r="CV132" i="12" s="1"/>
  <c r="CV133" i="12" s="1"/>
  <c r="CV134" i="12" s="1"/>
  <c r="CV135" i="12" s="1"/>
  <c r="CV136" i="12" s="1"/>
  <c r="CV137" i="12" s="1"/>
  <c r="CV138" i="12" s="1"/>
  <c r="CV139" i="12" s="1"/>
  <c r="CV140" i="12" s="1"/>
  <c r="CV141" i="12" s="1"/>
  <c r="CV142" i="12" s="1"/>
  <c r="CV143" i="12" s="1"/>
  <c r="CV144" i="12" s="1"/>
  <c r="CV145" i="12" s="1"/>
  <c r="CV146" i="12" s="1"/>
  <c r="CV147" i="12" s="1"/>
  <c r="CV148" i="12" s="1"/>
  <c r="CV149" i="12" s="1"/>
  <c r="CV150" i="12" s="1"/>
  <c r="CV151" i="12" s="1"/>
  <c r="CV152" i="12" s="1"/>
  <c r="CV153" i="12" s="1"/>
  <c r="CV154" i="12" s="1"/>
  <c r="CV155" i="12" s="1"/>
  <c r="CV156" i="12" s="1"/>
  <c r="CV157" i="12" s="1"/>
  <c r="CV158" i="12" s="1"/>
  <c r="CV159" i="12" s="1"/>
  <c r="CV160" i="12" s="1"/>
  <c r="AP54" i="12"/>
  <c r="CB63" i="12"/>
  <c r="CB64" i="12" s="1"/>
  <c r="CB65" i="12" s="1"/>
  <c r="CB66" i="12" s="1"/>
  <c r="CB67" i="12" s="1"/>
  <c r="CB68" i="12" s="1"/>
  <c r="CB69" i="12" s="1"/>
  <c r="CB70" i="12" s="1"/>
  <c r="CB71" i="12" s="1"/>
  <c r="CB72" i="12" s="1"/>
  <c r="CB73" i="12" s="1"/>
  <c r="CB74" i="12" s="1"/>
  <c r="CB75" i="12" s="1"/>
  <c r="CB76" i="12" s="1"/>
  <c r="CB77" i="12" s="1"/>
  <c r="CB78" i="12" s="1"/>
  <c r="CB79" i="12" s="1"/>
  <c r="CB80" i="12" s="1"/>
  <c r="CB81" i="12" s="1"/>
  <c r="CB82" i="12" s="1"/>
  <c r="CB83" i="12" s="1"/>
  <c r="CB84" i="12" s="1"/>
  <c r="CB85" i="12" s="1"/>
  <c r="CB86" i="12" s="1"/>
  <c r="CB87" i="12" s="1"/>
  <c r="CB88" i="12" s="1"/>
  <c r="CB89" i="12" s="1"/>
  <c r="CB90" i="12" s="1"/>
  <c r="CB91" i="12" s="1"/>
  <c r="CB92" i="12" s="1"/>
  <c r="CB93" i="12" s="1"/>
  <c r="CB94" i="12" s="1"/>
  <c r="CB95" i="12" s="1"/>
  <c r="CB96" i="12" s="1"/>
  <c r="CB97" i="12" s="1"/>
  <c r="CB98" i="12" s="1"/>
  <c r="CB99" i="12" s="1"/>
  <c r="CB100" i="12" s="1"/>
  <c r="CB101" i="12" s="1"/>
  <c r="CB102" i="12" s="1"/>
  <c r="CB103" i="12" s="1"/>
  <c r="CB104" i="12" s="1"/>
  <c r="CB105" i="12" s="1"/>
  <c r="CB106" i="12" s="1"/>
  <c r="CB107" i="12" s="1"/>
  <c r="CB108" i="12" s="1"/>
  <c r="CB109" i="12" s="1"/>
  <c r="CB110" i="12" s="1"/>
  <c r="CB111" i="12" s="1"/>
  <c r="CB112" i="12" s="1"/>
  <c r="CB113" i="12" s="1"/>
  <c r="CB114" i="12" s="1"/>
  <c r="CB115" i="12" s="1"/>
  <c r="CB116" i="12" s="1"/>
  <c r="CB117" i="12" s="1"/>
  <c r="CB118" i="12" s="1"/>
  <c r="CB119" i="12" s="1"/>
  <c r="CB120" i="12" s="1"/>
  <c r="CB121" i="12" s="1"/>
  <c r="CB122" i="12" s="1"/>
  <c r="CB123" i="12" s="1"/>
  <c r="CB124" i="12" s="1"/>
  <c r="CB125" i="12" s="1"/>
  <c r="CB126" i="12" s="1"/>
  <c r="CB127" i="12" s="1"/>
  <c r="CB128" i="12" s="1"/>
  <c r="CB129" i="12" s="1"/>
  <c r="CB130" i="12" s="1"/>
  <c r="CB131" i="12" s="1"/>
  <c r="CB132" i="12" s="1"/>
  <c r="CB133" i="12" s="1"/>
  <c r="CB134" i="12" s="1"/>
  <c r="CB135" i="12" s="1"/>
  <c r="CB136" i="12" s="1"/>
  <c r="CB137" i="12" s="1"/>
  <c r="CB138" i="12" s="1"/>
  <c r="CB139" i="12" s="1"/>
  <c r="CB140" i="12" s="1"/>
  <c r="CB141" i="12" s="1"/>
  <c r="CB142" i="12" s="1"/>
  <c r="CB143" i="12" s="1"/>
  <c r="CB144" i="12" s="1"/>
  <c r="CB145" i="12" s="1"/>
  <c r="CB146" i="12" s="1"/>
  <c r="CB147" i="12" s="1"/>
  <c r="CB148" i="12" s="1"/>
  <c r="CB149" i="12" s="1"/>
  <c r="CB150" i="12" s="1"/>
  <c r="CB151" i="12" s="1"/>
  <c r="CB152" i="12" s="1"/>
  <c r="CB153" i="12" s="1"/>
  <c r="CB154" i="12" s="1"/>
  <c r="CB155" i="12" s="1"/>
  <c r="CB156" i="12" s="1"/>
  <c r="CB157" i="12" s="1"/>
  <c r="CB158" i="12" s="1"/>
  <c r="CB159" i="12" s="1"/>
  <c r="CB160" i="12" s="1"/>
  <c r="BV63" i="12"/>
  <c r="BV64" i="12" s="1"/>
  <c r="BV65" i="12" s="1"/>
  <c r="BV66" i="12" s="1"/>
  <c r="BV67" i="12" s="1"/>
  <c r="BV68" i="12" s="1"/>
  <c r="BV69" i="12" s="1"/>
  <c r="BV70" i="12" s="1"/>
  <c r="BV71" i="12" s="1"/>
  <c r="BV72" i="12" s="1"/>
  <c r="BV73" i="12" s="1"/>
  <c r="BV74" i="12" s="1"/>
  <c r="BV75" i="12" s="1"/>
  <c r="BV76" i="12" s="1"/>
  <c r="BV77" i="12" s="1"/>
  <c r="BV78" i="12" s="1"/>
  <c r="BV79" i="12" s="1"/>
  <c r="BV80" i="12" s="1"/>
  <c r="BV81" i="12" s="1"/>
  <c r="BV82" i="12" s="1"/>
  <c r="BV83" i="12" s="1"/>
  <c r="BV84" i="12" s="1"/>
  <c r="BV85" i="12" s="1"/>
  <c r="BV86" i="12" s="1"/>
  <c r="BV87" i="12" s="1"/>
  <c r="BV88" i="12" s="1"/>
  <c r="BV89" i="12" s="1"/>
  <c r="BV90" i="12" s="1"/>
  <c r="BV91" i="12" s="1"/>
  <c r="BV92" i="12" s="1"/>
  <c r="BV93" i="12" s="1"/>
  <c r="BV94" i="12" s="1"/>
  <c r="BV95" i="12" s="1"/>
  <c r="BV96" i="12" s="1"/>
  <c r="BV97" i="12" s="1"/>
  <c r="BV98" i="12" s="1"/>
  <c r="BV99" i="12" s="1"/>
  <c r="BV100" i="12" s="1"/>
  <c r="BV101" i="12" s="1"/>
  <c r="BV102" i="12" s="1"/>
  <c r="BV103" i="12" s="1"/>
  <c r="BV104" i="12" s="1"/>
  <c r="BV105" i="12" s="1"/>
  <c r="BV106" i="12" s="1"/>
  <c r="BV107" i="12" s="1"/>
  <c r="BV108" i="12" s="1"/>
  <c r="BV109" i="12" s="1"/>
  <c r="BV110" i="12" s="1"/>
  <c r="BV111" i="12" s="1"/>
  <c r="BV112" i="12" s="1"/>
  <c r="BV113" i="12" s="1"/>
  <c r="BV114" i="12" s="1"/>
  <c r="BV115" i="12" s="1"/>
  <c r="BV116" i="12" s="1"/>
  <c r="BV117" i="12" s="1"/>
  <c r="BV118" i="12" s="1"/>
  <c r="BV119" i="12" s="1"/>
  <c r="BV120" i="12" s="1"/>
  <c r="BV121" i="12" s="1"/>
  <c r="BV122" i="12" s="1"/>
  <c r="BV123" i="12" s="1"/>
  <c r="BV124" i="12" s="1"/>
  <c r="BV125" i="12" s="1"/>
  <c r="BV126" i="12" s="1"/>
  <c r="BV127" i="12" s="1"/>
  <c r="BV128" i="12" s="1"/>
  <c r="BV129" i="12" s="1"/>
  <c r="BV130" i="12" s="1"/>
  <c r="BV131" i="12" s="1"/>
  <c r="BV132" i="12" s="1"/>
  <c r="BV133" i="12" s="1"/>
  <c r="BV134" i="12" s="1"/>
  <c r="BV135" i="12" s="1"/>
  <c r="BV136" i="12" s="1"/>
  <c r="BV137" i="12" s="1"/>
  <c r="BV138" i="12" s="1"/>
  <c r="BV139" i="12" s="1"/>
  <c r="BV140" i="12" s="1"/>
  <c r="BV141" i="12" s="1"/>
  <c r="BV142" i="12" s="1"/>
  <c r="BV143" i="12" s="1"/>
  <c r="BV144" i="12" s="1"/>
  <c r="BV145" i="12" s="1"/>
  <c r="BV146" i="12" s="1"/>
  <c r="BV147" i="12" s="1"/>
  <c r="BV148" i="12" s="1"/>
  <c r="BV149" i="12" s="1"/>
  <c r="BV150" i="12" s="1"/>
  <c r="BV151" i="12" s="1"/>
  <c r="BV152" i="12" s="1"/>
  <c r="BV153" i="12" s="1"/>
  <c r="BV154" i="12" s="1"/>
  <c r="BV155" i="12" s="1"/>
  <c r="BV156" i="12" s="1"/>
  <c r="BV157" i="12" s="1"/>
  <c r="BV158" i="12" s="1"/>
  <c r="BV159" i="12" s="1"/>
  <c r="BV160" i="12" s="1"/>
  <c r="CA63" i="12"/>
  <c r="CA64" i="12" s="1"/>
  <c r="CA65" i="12" s="1"/>
  <c r="CA66" i="12" s="1"/>
  <c r="CA67" i="12" s="1"/>
  <c r="CA68" i="12" s="1"/>
  <c r="CA69" i="12" s="1"/>
  <c r="CA70" i="12" s="1"/>
  <c r="CA71" i="12" s="1"/>
  <c r="CA72" i="12" s="1"/>
  <c r="CA73" i="12" s="1"/>
  <c r="CA74" i="12" s="1"/>
  <c r="CA75" i="12" s="1"/>
  <c r="CA76" i="12" s="1"/>
  <c r="CA77" i="12" s="1"/>
  <c r="CA78" i="12" s="1"/>
  <c r="CA79" i="12" s="1"/>
  <c r="CA80" i="12" s="1"/>
  <c r="CA81" i="12" s="1"/>
  <c r="CA82" i="12" s="1"/>
  <c r="CA83" i="12" s="1"/>
  <c r="CA84" i="12" s="1"/>
  <c r="CA85" i="12" s="1"/>
  <c r="CA86" i="12" s="1"/>
  <c r="CA87" i="12" s="1"/>
  <c r="CA88" i="12" s="1"/>
  <c r="CA89" i="12" s="1"/>
  <c r="CA90" i="12" s="1"/>
  <c r="CA91" i="12" s="1"/>
  <c r="CA92" i="12" s="1"/>
  <c r="CA93" i="12" s="1"/>
  <c r="CA94" i="12" s="1"/>
  <c r="CA95" i="12" s="1"/>
  <c r="CA96" i="12" s="1"/>
  <c r="CA97" i="12" s="1"/>
  <c r="CA98" i="12" s="1"/>
  <c r="CA99" i="12" s="1"/>
  <c r="CA100" i="12" s="1"/>
  <c r="CA101" i="12" s="1"/>
  <c r="CA102" i="12" s="1"/>
  <c r="CA103" i="12" s="1"/>
  <c r="CA104" i="12" s="1"/>
  <c r="CA105" i="12" s="1"/>
  <c r="CA106" i="12" s="1"/>
  <c r="CA107" i="12" s="1"/>
  <c r="CA108" i="12" s="1"/>
  <c r="CA109" i="12" s="1"/>
  <c r="CA110" i="12" s="1"/>
  <c r="CA111" i="12" s="1"/>
  <c r="CA112" i="12" s="1"/>
  <c r="CA113" i="12" s="1"/>
  <c r="CA114" i="12" s="1"/>
  <c r="CA115" i="12" s="1"/>
  <c r="CA116" i="12" s="1"/>
  <c r="CA117" i="12" s="1"/>
  <c r="CA118" i="12" s="1"/>
  <c r="CA119" i="12" s="1"/>
  <c r="CA120" i="12" s="1"/>
  <c r="CA121" i="12" s="1"/>
  <c r="CA122" i="12" s="1"/>
  <c r="CA123" i="12" s="1"/>
  <c r="CA124" i="12" s="1"/>
  <c r="CA125" i="12" s="1"/>
  <c r="CA126" i="12" s="1"/>
  <c r="CA127" i="12" s="1"/>
  <c r="CA128" i="12" s="1"/>
  <c r="CA129" i="12" s="1"/>
  <c r="CA130" i="12" s="1"/>
  <c r="CA131" i="12" s="1"/>
  <c r="CA132" i="12" s="1"/>
  <c r="CA133" i="12" s="1"/>
  <c r="CA134" i="12" s="1"/>
  <c r="CA135" i="12" s="1"/>
  <c r="CA136" i="12" s="1"/>
  <c r="CA137" i="12" s="1"/>
  <c r="CA138" i="12" s="1"/>
  <c r="CA139" i="12" s="1"/>
  <c r="CA140" i="12" s="1"/>
  <c r="CA141" i="12" s="1"/>
  <c r="CA142" i="12" s="1"/>
  <c r="CA143" i="12" s="1"/>
  <c r="CA144" i="12" s="1"/>
  <c r="CA145" i="12" s="1"/>
  <c r="CA146" i="12" s="1"/>
  <c r="CA147" i="12" s="1"/>
  <c r="CA148" i="12" s="1"/>
  <c r="CA149" i="12" s="1"/>
  <c r="CA150" i="12" s="1"/>
  <c r="CA151" i="12" s="1"/>
  <c r="CA152" i="12" s="1"/>
  <c r="CA153" i="12" s="1"/>
  <c r="CA154" i="12" s="1"/>
  <c r="CA155" i="12" s="1"/>
  <c r="CA156" i="12" s="1"/>
  <c r="CA157" i="12" s="1"/>
  <c r="CA158" i="12" s="1"/>
  <c r="CA159" i="12" s="1"/>
  <c r="CA160" i="12" s="1"/>
  <c r="AP55" i="12"/>
  <c r="AW56" i="12"/>
  <c r="Q56" i="12"/>
  <c r="AM55" i="12"/>
  <c r="M55" i="12"/>
  <c r="W56" i="12"/>
  <c r="AH55" i="12"/>
  <c r="K54" i="12"/>
  <c r="K56" i="12"/>
  <c r="K55" i="12"/>
  <c r="AU54" i="12"/>
  <c r="BX63" i="12"/>
  <c r="BX64" i="12" s="1"/>
  <c r="BX65" i="12" s="1"/>
  <c r="BX66" i="12" s="1"/>
  <c r="BX67" i="12" s="1"/>
  <c r="BX68" i="12" s="1"/>
  <c r="BX69" i="12" s="1"/>
  <c r="BX70" i="12" s="1"/>
  <c r="BX71" i="12" s="1"/>
  <c r="BX72" i="12" s="1"/>
  <c r="BX73" i="12" s="1"/>
  <c r="BX74" i="12" s="1"/>
  <c r="BX75" i="12" s="1"/>
  <c r="BX76" i="12" s="1"/>
  <c r="BX77" i="12" s="1"/>
  <c r="BX78" i="12" s="1"/>
  <c r="BX79" i="12" s="1"/>
  <c r="BX80" i="12" s="1"/>
  <c r="BX81" i="12" s="1"/>
  <c r="BX82" i="12" s="1"/>
  <c r="BX83" i="12" s="1"/>
  <c r="BX84" i="12" s="1"/>
  <c r="BX85" i="12" s="1"/>
  <c r="BX86" i="12" s="1"/>
  <c r="BX87" i="12" s="1"/>
  <c r="BX88" i="12" s="1"/>
  <c r="BX89" i="12" s="1"/>
  <c r="BX90" i="12" s="1"/>
  <c r="BX91" i="12" s="1"/>
  <c r="BX92" i="12" s="1"/>
  <c r="BX93" i="12" s="1"/>
  <c r="BX94" i="12" s="1"/>
  <c r="BX95" i="12" s="1"/>
  <c r="BX96" i="12" s="1"/>
  <c r="BX97" i="12" s="1"/>
  <c r="BX98" i="12" s="1"/>
  <c r="BX99" i="12" s="1"/>
  <c r="BX100" i="12" s="1"/>
  <c r="BX101" i="12" s="1"/>
  <c r="BX102" i="12" s="1"/>
  <c r="BX103" i="12" s="1"/>
  <c r="BX104" i="12" s="1"/>
  <c r="BX105" i="12" s="1"/>
  <c r="BX106" i="12" s="1"/>
  <c r="BX107" i="12" s="1"/>
  <c r="BX108" i="12" s="1"/>
  <c r="BX109" i="12" s="1"/>
  <c r="BX110" i="12" s="1"/>
  <c r="BX111" i="12" s="1"/>
  <c r="BX112" i="12" s="1"/>
  <c r="BX113" i="12" s="1"/>
  <c r="BX114" i="12" s="1"/>
  <c r="BX115" i="12" s="1"/>
  <c r="BX116" i="12" s="1"/>
  <c r="BX117" i="12" s="1"/>
  <c r="BX118" i="12" s="1"/>
  <c r="BX119" i="12" s="1"/>
  <c r="BX120" i="12" s="1"/>
  <c r="BX121" i="12" s="1"/>
  <c r="BX122" i="12" s="1"/>
  <c r="BX123" i="12" s="1"/>
  <c r="BX124" i="12" s="1"/>
  <c r="BX125" i="12" s="1"/>
  <c r="BX126" i="12" s="1"/>
  <c r="BX127" i="12" s="1"/>
  <c r="BX128" i="12" s="1"/>
  <c r="BX129" i="12" s="1"/>
  <c r="BX130" i="12" s="1"/>
  <c r="BX131" i="12" s="1"/>
  <c r="BX132" i="12" s="1"/>
  <c r="BX133" i="12" s="1"/>
  <c r="BX134" i="12" s="1"/>
  <c r="BX135" i="12" s="1"/>
  <c r="BX136" i="12" s="1"/>
  <c r="BX137" i="12" s="1"/>
  <c r="BX138" i="12" s="1"/>
  <c r="BX139" i="12" s="1"/>
  <c r="BX140" i="12" s="1"/>
  <c r="BX141" i="12" s="1"/>
  <c r="BX142" i="12" s="1"/>
  <c r="BX143" i="12" s="1"/>
  <c r="BX144" i="12" s="1"/>
  <c r="BX145" i="12" s="1"/>
  <c r="BX146" i="12" s="1"/>
  <c r="BX147" i="12" s="1"/>
  <c r="BX148" i="12" s="1"/>
  <c r="BX149" i="12" s="1"/>
  <c r="BX150" i="12" s="1"/>
  <c r="BX151" i="12" s="1"/>
  <c r="BX152" i="12" s="1"/>
  <c r="BX153" i="12" s="1"/>
  <c r="BX154" i="12" s="1"/>
  <c r="BX155" i="12" s="1"/>
  <c r="BX156" i="12" s="1"/>
  <c r="BX157" i="12" s="1"/>
  <c r="BX158" i="12" s="1"/>
  <c r="BX159" i="12" s="1"/>
  <c r="BX160" i="12" s="1"/>
  <c r="CE63" i="12"/>
  <c r="CE64" i="12" s="1"/>
  <c r="CE65" i="12" s="1"/>
  <c r="CE66" i="12" s="1"/>
  <c r="CE67" i="12" s="1"/>
  <c r="CE68" i="12" s="1"/>
  <c r="CE69" i="12" s="1"/>
  <c r="CE70" i="12" s="1"/>
  <c r="CE71" i="12" s="1"/>
  <c r="CE72" i="12" s="1"/>
  <c r="CE73" i="12" s="1"/>
  <c r="CE74" i="12" s="1"/>
  <c r="CE75" i="12" s="1"/>
  <c r="CE76" i="12" s="1"/>
  <c r="CE77" i="12" s="1"/>
  <c r="CE78" i="12" s="1"/>
  <c r="CE79" i="12" s="1"/>
  <c r="CE80" i="12" s="1"/>
  <c r="CE81" i="12" s="1"/>
  <c r="CE82" i="12" s="1"/>
  <c r="CE83" i="12" s="1"/>
  <c r="CE84" i="12" s="1"/>
  <c r="CE85" i="12" s="1"/>
  <c r="CE86" i="12" s="1"/>
  <c r="CE87" i="12" s="1"/>
  <c r="CE88" i="12" s="1"/>
  <c r="CE89" i="12" s="1"/>
  <c r="CE90" i="12" s="1"/>
  <c r="CE91" i="12" s="1"/>
  <c r="CE92" i="12" s="1"/>
  <c r="CE93" i="12" s="1"/>
  <c r="CE94" i="12" s="1"/>
  <c r="CE95" i="12" s="1"/>
  <c r="CE96" i="12" s="1"/>
  <c r="CE97" i="12" s="1"/>
  <c r="CE98" i="12" s="1"/>
  <c r="CE99" i="12" s="1"/>
  <c r="CE100" i="12" s="1"/>
  <c r="CE101" i="12" s="1"/>
  <c r="CE102" i="12" s="1"/>
  <c r="CE103" i="12" s="1"/>
  <c r="CE104" i="12" s="1"/>
  <c r="CE105" i="12" s="1"/>
  <c r="CE106" i="12" s="1"/>
  <c r="CE107" i="12" s="1"/>
  <c r="CE108" i="12" s="1"/>
  <c r="CE109" i="12" s="1"/>
  <c r="CE110" i="12" s="1"/>
  <c r="CE111" i="12" s="1"/>
  <c r="CE112" i="12" s="1"/>
  <c r="CE113" i="12" s="1"/>
  <c r="CE114" i="12" s="1"/>
  <c r="CE115" i="12" s="1"/>
  <c r="CE116" i="12" s="1"/>
  <c r="CE117" i="12" s="1"/>
  <c r="CE118" i="12" s="1"/>
  <c r="CE119" i="12" s="1"/>
  <c r="CE120" i="12" s="1"/>
  <c r="CE121" i="12" s="1"/>
  <c r="CE122" i="12" s="1"/>
  <c r="CE123" i="12" s="1"/>
  <c r="CE124" i="12" s="1"/>
  <c r="CE125" i="12" s="1"/>
  <c r="CE126" i="12" s="1"/>
  <c r="CE127" i="12" s="1"/>
  <c r="CE128" i="12" s="1"/>
  <c r="CE129" i="12" s="1"/>
  <c r="CE130" i="12" s="1"/>
  <c r="CE131" i="12" s="1"/>
  <c r="CE132" i="12" s="1"/>
  <c r="CE133" i="12" s="1"/>
  <c r="CE134" i="12" s="1"/>
  <c r="CE135" i="12" s="1"/>
  <c r="CE136" i="12" s="1"/>
  <c r="CE137" i="12" s="1"/>
  <c r="CE138" i="12" s="1"/>
  <c r="CE139" i="12" s="1"/>
  <c r="CE140" i="12" s="1"/>
  <c r="CE141" i="12" s="1"/>
  <c r="CE142" i="12" s="1"/>
  <c r="CE143" i="12" s="1"/>
  <c r="CE144" i="12" s="1"/>
  <c r="CE145" i="12" s="1"/>
  <c r="CE146" i="12" s="1"/>
  <c r="CE147" i="12" s="1"/>
  <c r="CE148" i="12" s="1"/>
  <c r="CE149" i="12" s="1"/>
  <c r="CE150" i="12" s="1"/>
  <c r="CE151" i="12" s="1"/>
  <c r="CE152" i="12" s="1"/>
  <c r="CE153" i="12" s="1"/>
  <c r="CE154" i="12" s="1"/>
  <c r="CE155" i="12" s="1"/>
  <c r="CE156" i="12" s="1"/>
  <c r="CE157" i="12" s="1"/>
  <c r="CE158" i="12" s="1"/>
  <c r="CE159" i="12" s="1"/>
  <c r="CE160" i="12" s="1"/>
  <c r="CD63" i="12"/>
  <c r="CD64" i="12" s="1"/>
  <c r="CD65" i="12" s="1"/>
  <c r="CD66" i="12" s="1"/>
  <c r="CD67" i="12" s="1"/>
  <c r="CD68" i="12" s="1"/>
  <c r="CD69" i="12" s="1"/>
  <c r="CD70" i="12" s="1"/>
  <c r="CD71" i="12" s="1"/>
  <c r="CD72" i="12" s="1"/>
  <c r="CD73" i="12" s="1"/>
  <c r="CD74" i="12" s="1"/>
  <c r="CD75" i="12" s="1"/>
  <c r="CD76" i="12" s="1"/>
  <c r="CD77" i="12" s="1"/>
  <c r="CD78" i="12" s="1"/>
  <c r="CD79" i="12" s="1"/>
  <c r="CD80" i="12" s="1"/>
  <c r="CD81" i="12" s="1"/>
  <c r="CD82" i="12" s="1"/>
  <c r="CD83" i="12" s="1"/>
  <c r="CD84" i="12" s="1"/>
  <c r="CD85" i="12" s="1"/>
  <c r="CD86" i="12" s="1"/>
  <c r="CD87" i="12" s="1"/>
  <c r="CD88" i="12" s="1"/>
  <c r="CD89" i="12" s="1"/>
  <c r="CD90" i="12" s="1"/>
  <c r="CD91" i="12" s="1"/>
  <c r="CD92" i="12" s="1"/>
  <c r="CD93" i="12" s="1"/>
  <c r="CD94" i="12" s="1"/>
  <c r="CD95" i="12" s="1"/>
  <c r="CD96" i="12" s="1"/>
  <c r="CD97" i="12" s="1"/>
  <c r="CD98" i="12" s="1"/>
  <c r="CD99" i="12" s="1"/>
  <c r="CD100" i="12" s="1"/>
  <c r="CD101" i="12" s="1"/>
  <c r="CD102" i="12" s="1"/>
  <c r="CD103" i="12" s="1"/>
  <c r="CD104" i="12" s="1"/>
  <c r="CD105" i="12" s="1"/>
  <c r="CD106" i="12" s="1"/>
  <c r="CD107" i="12" s="1"/>
  <c r="CD108" i="12" s="1"/>
  <c r="CD109" i="12" s="1"/>
  <c r="CD110" i="12" s="1"/>
  <c r="CD111" i="12" s="1"/>
  <c r="CD112" i="12" s="1"/>
  <c r="CD113" i="12" s="1"/>
  <c r="CD114" i="12" s="1"/>
  <c r="CD115" i="12" s="1"/>
  <c r="CD116" i="12" s="1"/>
  <c r="CD117" i="12" s="1"/>
  <c r="CD118" i="12" s="1"/>
  <c r="CD119" i="12" s="1"/>
  <c r="CD120" i="12" s="1"/>
  <c r="CD121" i="12" s="1"/>
  <c r="CD122" i="12" s="1"/>
  <c r="CD123" i="12" s="1"/>
  <c r="CD124" i="12" s="1"/>
  <c r="CD125" i="12" s="1"/>
  <c r="CD126" i="12" s="1"/>
  <c r="CD127" i="12" s="1"/>
  <c r="CD128" i="12" s="1"/>
  <c r="CD129" i="12" s="1"/>
  <c r="CD130" i="12" s="1"/>
  <c r="CD131" i="12" s="1"/>
  <c r="CD132" i="12" s="1"/>
  <c r="CD133" i="12" s="1"/>
  <c r="CD134" i="12" s="1"/>
  <c r="CD135" i="12" s="1"/>
  <c r="CD136" i="12" s="1"/>
  <c r="CD137" i="12" s="1"/>
  <c r="CD138" i="12" s="1"/>
  <c r="CD139" i="12" s="1"/>
  <c r="CD140" i="12" s="1"/>
  <c r="CD141" i="12" s="1"/>
  <c r="CD142" i="12" s="1"/>
  <c r="CD143" i="12" s="1"/>
  <c r="CD144" i="12" s="1"/>
  <c r="CD145" i="12" s="1"/>
  <c r="CD146" i="12" s="1"/>
  <c r="CD147" i="12" s="1"/>
  <c r="CD148" i="12" s="1"/>
  <c r="CD149" i="12" s="1"/>
  <c r="CD150" i="12" s="1"/>
  <c r="CD151" i="12" s="1"/>
  <c r="CD152" i="12" s="1"/>
  <c r="CD153" i="12" s="1"/>
  <c r="CD154" i="12" s="1"/>
  <c r="CD155" i="12" s="1"/>
  <c r="CD156" i="12" s="1"/>
  <c r="CD157" i="12" s="1"/>
  <c r="CD158" i="12" s="1"/>
  <c r="CD159" i="12" s="1"/>
  <c r="CD160" i="12" s="1"/>
  <c r="AA56" i="12" s="1"/>
  <c r="AP56" i="12"/>
  <c r="Z55" i="12"/>
  <c r="V56" i="12"/>
  <c r="AL55" i="12"/>
  <c r="M56" i="12"/>
  <c r="W55" i="12"/>
  <c r="AH56" i="12"/>
  <c r="BN63" i="12"/>
  <c r="BN64" i="12" s="1"/>
  <c r="BN65" i="12" s="1"/>
  <c r="BN66" i="12" s="1"/>
  <c r="BN67" i="12" s="1"/>
  <c r="BN68" i="12" s="1"/>
  <c r="BN69" i="12" s="1"/>
  <c r="BN70" i="12" s="1"/>
  <c r="BN71" i="12" s="1"/>
  <c r="BN72" i="12" s="1"/>
  <c r="BN73" i="12" s="1"/>
  <c r="BN74" i="12" s="1"/>
  <c r="BN75" i="12" s="1"/>
  <c r="BN76" i="12" s="1"/>
  <c r="BN77" i="12" s="1"/>
  <c r="BN78" i="12" s="1"/>
  <c r="BN79" i="12" s="1"/>
  <c r="BN80" i="12" s="1"/>
  <c r="BN81" i="12" s="1"/>
  <c r="BN82" i="12" s="1"/>
  <c r="BN83" i="12" s="1"/>
  <c r="BN84" i="12" s="1"/>
  <c r="BN85" i="12" s="1"/>
  <c r="BN86" i="12" s="1"/>
  <c r="BN87" i="12" s="1"/>
  <c r="BN88" i="12" s="1"/>
  <c r="BN89" i="12" s="1"/>
  <c r="BN90" i="12" s="1"/>
  <c r="BN91" i="12" s="1"/>
  <c r="BN92" i="12" s="1"/>
  <c r="BN93" i="12" s="1"/>
  <c r="BN94" i="12" s="1"/>
  <c r="BN95" i="12" s="1"/>
  <c r="BN96" i="12" s="1"/>
  <c r="BN97" i="12" s="1"/>
  <c r="BN98" i="12" s="1"/>
  <c r="BN99" i="12" s="1"/>
  <c r="BN100" i="12" s="1"/>
  <c r="BN101" i="12" s="1"/>
  <c r="BN102" i="12" s="1"/>
  <c r="BN103" i="12" s="1"/>
  <c r="BN104" i="12" s="1"/>
  <c r="BN105" i="12" s="1"/>
  <c r="BN106" i="12" s="1"/>
  <c r="BN107" i="12" s="1"/>
  <c r="BN108" i="12" s="1"/>
  <c r="BN109" i="12" s="1"/>
  <c r="BN110" i="12" s="1"/>
  <c r="BN111" i="12" s="1"/>
  <c r="BN112" i="12" s="1"/>
  <c r="BN113" i="12" s="1"/>
  <c r="BN114" i="12" s="1"/>
  <c r="BN115" i="12" s="1"/>
  <c r="BN116" i="12" s="1"/>
  <c r="BN117" i="12" s="1"/>
  <c r="BN118" i="12" s="1"/>
  <c r="BN119" i="12" s="1"/>
  <c r="BN120" i="12" s="1"/>
  <c r="BN121" i="12" s="1"/>
  <c r="BN122" i="12" s="1"/>
  <c r="BN123" i="12" s="1"/>
  <c r="BN124" i="12" s="1"/>
  <c r="BN125" i="12" s="1"/>
  <c r="BN126" i="12" s="1"/>
  <c r="BN127" i="12" s="1"/>
  <c r="BN128" i="12" s="1"/>
  <c r="BN129" i="12" s="1"/>
  <c r="BN130" i="12" s="1"/>
  <c r="BN131" i="12" s="1"/>
  <c r="BN132" i="12" s="1"/>
  <c r="BN133" i="12" s="1"/>
  <c r="BN134" i="12" s="1"/>
  <c r="BN135" i="12" s="1"/>
  <c r="BN136" i="12" s="1"/>
  <c r="BN137" i="12" s="1"/>
  <c r="BN138" i="12" s="1"/>
  <c r="BN139" i="12" s="1"/>
  <c r="BN140" i="12" s="1"/>
  <c r="BN141" i="12" s="1"/>
  <c r="BN142" i="12" s="1"/>
  <c r="BN143" i="12" s="1"/>
  <c r="BN144" i="12" s="1"/>
  <c r="BN145" i="12" s="1"/>
  <c r="BN146" i="12" s="1"/>
  <c r="BN147" i="12" s="1"/>
  <c r="BN148" i="12" s="1"/>
  <c r="BN149" i="12" s="1"/>
  <c r="BN150" i="12" s="1"/>
  <c r="BN151" i="12" s="1"/>
  <c r="BN152" i="12" s="1"/>
  <c r="BN153" i="12" s="1"/>
  <c r="BN154" i="12" s="1"/>
  <c r="BN155" i="12" s="1"/>
  <c r="BN156" i="12" s="1"/>
  <c r="BN157" i="12" s="1"/>
  <c r="BN158" i="12" s="1"/>
  <c r="BN159" i="12" s="1"/>
  <c r="BN160" i="12" s="1"/>
  <c r="BK63" i="12"/>
  <c r="BJ63" i="12" s="1"/>
  <c r="AC54" i="12"/>
  <c r="AV54" i="12"/>
  <c r="AJ54" i="12"/>
  <c r="AF54" i="12"/>
  <c r="Z54" i="12"/>
  <c r="N54" i="12"/>
  <c r="P54" i="12"/>
  <c r="V54" i="12"/>
  <c r="T54" i="12"/>
  <c r="AX54" i="12"/>
  <c r="R54" i="12"/>
  <c r="AM54" i="12"/>
  <c r="AK54" i="12"/>
  <c r="AW54" i="12"/>
  <c r="Q54" i="12"/>
  <c r="BH64" i="12"/>
  <c r="BG63" i="12"/>
  <c r="AG54" i="12" l="1"/>
  <c r="O54" i="12"/>
  <c r="AQ54" i="12"/>
  <c r="S54" i="12"/>
  <c r="AN54" i="12"/>
  <c r="AB54" i="12"/>
  <c r="AU51" i="12"/>
  <c r="Y54" i="12"/>
  <c r="AI54" i="12"/>
  <c r="Y26" i="16"/>
  <c r="AE54" i="12"/>
  <c r="AR54" i="12"/>
  <c r="X54" i="12"/>
  <c r="AD54" i="12"/>
  <c r="W14" i="16" s="1"/>
  <c r="V19" i="16" s="1"/>
  <c r="W26" i="16" s="1"/>
  <c r="W27" i="16" s="1"/>
  <c r="X55" i="12"/>
  <c r="AB56" i="12"/>
  <c r="AL51" i="12"/>
  <c r="AP51" i="12"/>
  <c r="AA54" i="12"/>
  <c r="AA55" i="12"/>
  <c r="AA51" i="12" s="1"/>
  <c r="AN55" i="12"/>
  <c r="T51" i="12"/>
  <c r="AE55" i="12"/>
  <c r="AB55" i="12"/>
  <c r="S55" i="12"/>
  <c r="Y56" i="12"/>
  <c r="AH51" i="12"/>
  <c r="AO51" i="12"/>
  <c r="W51" i="12"/>
  <c r="U56" i="12"/>
  <c r="AS56" i="12"/>
  <c r="AG55" i="12"/>
  <c r="AE56" i="12"/>
  <c r="AI56" i="12"/>
  <c r="U55" i="12"/>
  <c r="S56" i="12"/>
  <c r="AS55" i="12"/>
  <c r="AG56" i="12"/>
  <c r="U54" i="12"/>
  <c r="AN56" i="12"/>
  <c r="O56" i="12"/>
  <c r="AR56" i="12"/>
  <c r="AQ56" i="12"/>
  <c r="O55" i="12"/>
  <c r="Y55" i="12"/>
  <c r="AR55" i="12"/>
  <c r="AQ55" i="12"/>
  <c r="AD55" i="12"/>
  <c r="W15" i="16" s="1"/>
  <c r="W24" i="16" s="1"/>
  <c r="W25" i="16" s="1"/>
  <c r="AD56" i="12"/>
  <c r="W16" i="16" s="1"/>
  <c r="AS54" i="12"/>
  <c r="X56" i="12"/>
  <c r="AI55" i="12"/>
  <c r="BK64" i="12"/>
  <c r="BJ64" i="12" s="1"/>
  <c r="AF51" i="12"/>
  <c r="Q51" i="12"/>
  <c r="AW51" i="12"/>
  <c r="AV51" i="12"/>
  <c r="V51" i="12"/>
  <c r="AM51" i="12"/>
  <c r="AC51" i="12"/>
  <c r="Z51" i="12"/>
  <c r="AJ51" i="12"/>
  <c r="P51" i="12"/>
  <c r="AT51" i="12"/>
  <c r="AX51" i="12"/>
  <c r="AK51" i="12"/>
  <c r="R51" i="12"/>
  <c r="BH65" i="12"/>
  <c r="BG64" i="12"/>
  <c r="X25" i="16" l="1"/>
  <c r="X26" i="16" s="1"/>
  <c r="Y28" i="16"/>
  <c r="Y29" i="16" s="1"/>
  <c r="AB51" i="12"/>
  <c r="X51" i="12"/>
  <c r="AN51" i="12"/>
  <c r="AE51" i="12"/>
  <c r="Y51" i="12"/>
  <c r="AR51" i="12"/>
  <c r="S51" i="12"/>
  <c r="V20" i="16"/>
  <c r="AQ51" i="12"/>
  <c r="AG51" i="12"/>
  <c r="AD51" i="12"/>
  <c r="AS51" i="12"/>
  <c r="AI51" i="12"/>
  <c r="O51" i="12"/>
  <c r="N51" i="12" s="1"/>
  <c r="M51" i="12" s="1"/>
  <c r="L51" i="12" s="1"/>
  <c r="K51" i="12" s="1"/>
  <c r="J51" i="12" s="1"/>
  <c r="U51" i="12"/>
  <c r="N49" i="12"/>
  <c r="BK65" i="12"/>
  <c r="BK66" i="12" s="1"/>
  <c r="BH66" i="12"/>
  <c r="BG65" i="12"/>
  <c r="X28" i="16" l="1"/>
  <c r="X29" i="16" s="1"/>
  <c r="X27" i="16"/>
  <c r="BJ65" i="12"/>
  <c r="BG66" i="12"/>
  <c r="BH67" i="12"/>
  <c r="BJ66" i="12"/>
  <c r="BK67" i="12"/>
  <c r="BJ67" i="12" l="1"/>
  <c r="BK68" i="12"/>
  <c r="BG67" i="12"/>
  <c r="BH68" i="12"/>
  <c r="BH69" i="12" l="1"/>
  <c r="BG68" i="12"/>
  <c r="BJ68" i="12"/>
  <c r="BK69" i="12"/>
  <c r="BJ69" i="12" l="1"/>
  <c r="BK70" i="12"/>
  <c r="BH70" i="12"/>
  <c r="BG69" i="12"/>
  <c r="BH71" i="12" l="1"/>
  <c r="BG70" i="12"/>
  <c r="BJ70" i="12"/>
  <c r="BK71" i="12"/>
  <c r="BK72" i="12" l="1"/>
  <c r="BJ71" i="12"/>
  <c r="BG71" i="12"/>
  <c r="BH72" i="12"/>
  <c r="BH73" i="12" l="1"/>
  <c r="BG72" i="12"/>
  <c r="BJ72" i="12"/>
  <c r="BK73" i="12"/>
  <c r="BJ73" i="12" l="1"/>
  <c r="BK74" i="12"/>
  <c r="BG73" i="12"/>
  <c r="BH74" i="12"/>
  <c r="BH75" i="12" l="1"/>
  <c r="BG74" i="12"/>
  <c r="BK75" i="12"/>
  <c r="BJ74" i="12"/>
  <c r="BJ75" i="12" l="1"/>
  <c r="BK76" i="12"/>
  <c r="BG75" i="12"/>
  <c r="BH76" i="12"/>
  <c r="BH77" i="12" l="1"/>
  <c r="BG76" i="12"/>
  <c r="BJ76" i="12"/>
  <c r="BK77" i="12"/>
  <c r="BK78" i="12" l="1"/>
  <c r="BJ77" i="12"/>
  <c r="BH78" i="12"/>
  <c r="BG77" i="12"/>
  <c r="BG78" i="12" l="1"/>
  <c r="BH79" i="12"/>
  <c r="BK79" i="12"/>
  <c r="BJ78" i="12"/>
  <c r="BJ79" i="12" l="1"/>
  <c r="BK80" i="12"/>
  <c r="BH80" i="12"/>
  <c r="BG79" i="12"/>
  <c r="BG80" i="12" l="1"/>
  <c r="BH81" i="12"/>
  <c r="BJ80" i="12"/>
  <c r="BK81" i="12"/>
  <c r="BJ81" i="12" l="1"/>
  <c r="BK82" i="12"/>
  <c r="BG81" i="12"/>
  <c r="BH82" i="12"/>
  <c r="BH83" i="12" l="1"/>
  <c r="BG82" i="12"/>
  <c r="BJ82" i="12"/>
  <c r="BK83" i="12"/>
  <c r="BK84" i="12" l="1"/>
  <c r="BJ83" i="12"/>
  <c r="BG83" i="12"/>
  <c r="BH84" i="12"/>
  <c r="BG84" i="12" l="1"/>
  <c r="BH85" i="12"/>
  <c r="BJ84" i="12"/>
  <c r="BK85" i="12"/>
  <c r="BK86" i="12" l="1"/>
  <c r="BJ85" i="12"/>
  <c r="BG85" i="12"/>
  <c r="BH86" i="12"/>
  <c r="BG86" i="12" l="1"/>
  <c r="BH87" i="12"/>
  <c r="BK87" i="12"/>
  <c r="BJ86" i="12"/>
  <c r="BK88" i="12" l="1"/>
  <c r="BJ87" i="12"/>
  <c r="BG87" i="12"/>
  <c r="BH88" i="12"/>
  <c r="BG88" i="12" l="1"/>
  <c r="BH89" i="12"/>
  <c r="BK89" i="12"/>
  <c r="BJ88" i="12"/>
  <c r="BK90" i="12" l="1"/>
  <c r="BJ90" i="12" s="1"/>
  <c r="BJ89" i="12"/>
  <c r="BG89" i="12"/>
  <c r="BH90" i="12"/>
  <c r="BG90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<sst xmlns="http://schemas.openxmlformats.org/spreadsheetml/2006/main" count="20677" uniqueCount="8259">
  <si>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</si>
  <si>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</si>
  <si>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</si>
  <si>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</si>
  <si>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</si>
  <si>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</si>
  <si>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</si>
  <si>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</si>
  <si>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</si>
  <si>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</si>
  <si>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</si>
  <si>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</si>
  <si>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</si>
  <si>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</si>
  <si>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</si>
  <si>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</si>
  <si>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</si>
  <si>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</si>
  <si>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</si>
  <si>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</si>
  <si>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</si>
  <si>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</si>
  <si>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</si>
  <si>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</si>
  <si>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</si>
  <si>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</si>
  <si>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</si>
  <si>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</si>
  <si>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</si>
  <si>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</si>
  <si>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</si>
  <si>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</si>
  <si>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</si>
  <si>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</si>
  <si>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</si>
  <si>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</si>
  <si>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</si>
  <si>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</si>
  <si>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</si>
  <si>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</si>
  <si>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</si>
  <si>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</si>
  <si>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</si>
  <si>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</si>
  <si>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</si>
  <si>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</si>
  <si>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</si>
  <si>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</si>
  <si>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</si>
  <si>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</si>
  <si>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</si>
  <si>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</si>
  <si>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</si>
  <si>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</si>
  <si>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</si>
  <si>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</si>
  <si>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</si>
  <si>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</si>
  <si>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</si>
  <si>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</si>
  <si>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</si>
  <si>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</si>
  <si>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</si>
  <si>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</si>
  <si>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</si>
  <si>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</si>
  <si>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</si>
  <si>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</si>
  <si>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</si>
  <si>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</si>
  <si>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</si>
  <si>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</si>
  <si>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</si>
  <si>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</si>
  <si>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</si>
  <si>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</si>
  <si>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</si>
  <si>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per Lipson umgerechnete Azahl der PU's</t>
  </si>
  <si>
    <t>Parts</t>
  </si>
  <si>
    <t>Val test Time %</t>
  </si>
  <si>
    <t>EXPLANATION</t>
  </si>
  <si>
    <t>dN</t>
  </si>
  <si>
    <t>Cum Parts</t>
  </si>
  <si>
    <t>Data Dat2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</si>
  <si>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</si>
  <si>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</si>
  <si>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</si>
  <si>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</si>
  <si>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</si>
  <si>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</si>
  <si>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</si>
  <si>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</si>
  <si>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</si>
  <si>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</si>
  <si>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</si>
  <si>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</si>
  <si>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</si>
  <si>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</si>
  <si>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</si>
  <si>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</si>
  <si>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</si>
  <si>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</si>
  <si>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</si>
  <si>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</si>
  <si>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</si>
  <si>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</si>
  <si>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</si>
  <si>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</si>
  <si>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</si>
  <si>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</si>
  <si>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</si>
  <si>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</si>
  <si>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</si>
  <si>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</si>
  <si>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</si>
  <si>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</si>
  <si>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</si>
  <si>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</si>
  <si>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</si>
  <si>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</si>
  <si>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</si>
  <si>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</si>
  <si>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</si>
  <si>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</si>
  <si>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</si>
  <si>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</si>
  <si>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</si>
  <si>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</si>
  <si>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</si>
  <si>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</si>
  <si>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</si>
  <si>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</si>
  <si>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</si>
  <si>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</si>
  <si>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</si>
  <si>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</si>
  <si>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</si>
  <si>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</si>
  <si>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</si>
  <si>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</si>
  <si>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</si>
  <si>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</si>
  <si>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</si>
  <si>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</si>
  <si>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</si>
  <si>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</si>
  <si>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</si>
  <si>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</si>
  <si>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</si>
  <si>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</si>
  <si>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</si>
  <si>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</si>
  <si>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</si>
  <si>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</si>
  <si>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</si>
  <si>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</si>
  <si>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</si>
  <si>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</si>
  <si>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</si>
  <si>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</si>
  <si>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</si>
  <si>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</si>
  <si>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</si>
  <si>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</si>
  <si>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</si>
  <si>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</si>
  <si>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</si>
  <si>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</si>
  <si>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</si>
  <si>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</si>
  <si>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</si>
  <si>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</si>
  <si>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</si>
  <si>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</si>
  <si>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</si>
  <si>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</si>
  <si>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</si>
  <si>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</si>
  <si>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</si>
  <si>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</si>
  <si>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</si>
  <si>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</si>
  <si>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</si>
  <si>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</si>
  <si>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</si>
  <si>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</si>
  <si>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</si>
  <si>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</si>
  <si>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</si>
  <si>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</si>
  <si>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</si>
  <si>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</si>
  <si>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</si>
  <si>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</si>
  <si>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</si>
  <si>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</si>
  <si>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</si>
  <si>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</si>
  <si>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</si>
  <si>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</si>
  <si>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</si>
  <si>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</si>
  <si>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</si>
  <si>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</si>
  <si>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</si>
  <si>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</si>
  <si>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</si>
  <si>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</si>
  <si>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</si>
  <si>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</si>
  <si>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</si>
  <si>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</si>
  <si>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</si>
  <si>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</si>
  <si>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</si>
  <si>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</si>
  <si>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</si>
  <si>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</si>
  <si>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</si>
  <si>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</si>
  <si>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</si>
  <si>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</si>
  <si>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</si>
  <si>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</si>
  <si>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</si>
  <si>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</si>
  <si>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</si>
  <si>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</si>
  <si>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</si>
  <si>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</si>
  <si>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</si>
  <si>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</si>
  <si>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</si>
  <si>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</si>
  <si>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</si>
  <si>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</si>
  <si>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</si>
  <si>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</si>
  <si>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</si>
  <si>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</si>
  <si>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</si>
  <si>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</si>
  <si>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</si>
  <si>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</si>
  <si>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</si>
  <si>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</si>
  <si>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</si>
  <si>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</si>
  <si>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</si>
  <si>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</si>
  <si>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</si>
  <si>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</si>
  <si>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</si>
  <si>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</si>
  <si>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</si>
  <si>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</si>
  <si>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</si>
  <si>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</si>
  <si>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</si>
  <si>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</si>
  <si>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</si>
  <si>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</si>
  <si>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</si>
  <si>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</si>
  <si>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</si>
  <si>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</si>
  <si>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</si>
  <si>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</si>
  <si>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</si>
  <si>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</si>
  <si>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</si>
  <si>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</si>
  <si>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</si>
  <si>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</si>
  <si>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</si>
  <si>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</si>
  <si>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</si>
  <si>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</si>
  <si>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</si>
  <si>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</si>
  <si>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</si>
  <si>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</si>
  <si>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</si>
  <si>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</si>
  <si>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</si>
  <si>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</si>
  <si>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</si>
  <si>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</si>
  <si>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</si>
  <si>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</si>
  <si>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</si>
  <si>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</si>
  <si>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</si>
  <si>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</si>
  <si>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</si>
  <si>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</si>
  <si>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</si>
  <si>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</si>
  <si>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</si>
  <si>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</si>
  <si>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</si>
  <si>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</si>
  <si>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</si>
  <si>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</si>
  <si>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</si>
  <si>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</si>
  <si>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</si>
  <si>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</si>
  <si>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</si>
  <si>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</si>
  <si>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</si>
  <si>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</si>
  <si>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</si>
  <si>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</si>
  <si>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</si>
  <si>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</si>
  <si>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</si>
  <si>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</si>
  <si>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</si>
  <si>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</si>
  <si>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</si>
  <si>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</si>
  <si>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</si>
  <si>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</si>
  <si>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</si>
  <si>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</si>
  <si>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</si>
  <si>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</si>
  <si>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</si>
  <si>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</si>
  <si>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</si>
  <si>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</si>
  <si>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</si>
  <si>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</si>
  <si>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</si>
  <si>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</si>
  <si>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</si>
  <si>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</si>
  <si>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</si>
  <si>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</si>
  <si>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</si>
  <si>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</si>
  <si>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</si>
  <si>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</si>
  <si>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</si>
  <si>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</si>
  <si>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</si>
  <si>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</si>
  <si>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</si>
  <si>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</si>
  <si>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</si>
  <si>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</si>
  <si>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</si>
  <si>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</si>
  <si>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</si>
  <si>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</si>
  <si>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</si>
  <si>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</si>
  <si>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</si>
  <si>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</si>
  <si>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</si>
  <si>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</si>
  <si>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</si>
  <si>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</si>
  <si>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</si>
  <si>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</si>
  <si>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</si>
  <si>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</si>
  <si>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</si>
  <si>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</si>
  <si>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</si>
  <si>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</si>
  <si>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</si>
  <si>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</si>
  <si>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</si>
  <si>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</si>
  <si>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</si>
  <si>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</si>
  <si>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</si>
  <si>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</si>
  <si>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</si>
  <si>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</si>
  <si>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</si>
  <si>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</si>
  <si>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</si>
  <si>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</si>
  <si>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</si>
  <si>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</si>
  <si>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</si>
  <si>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</si>
  <si>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</si>
  <si>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</si>
  <si>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</si>
  <si>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</si>
  <si>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</si>
  <si>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</si>
  <si>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</si>
  <si>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</si>
  <si>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</si>
  <si>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</si>
  <si>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</si>
  <si>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</si>
  <si>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</si>
  <si>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</si>
  <si>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</si>
  <si>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</si>
  <si>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</si>
  <si>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</si>
  <si>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</si>
  <si>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</si>
  <si>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</si>
  <si>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</si>
  <si>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</si>
  <si>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</si>
  <si>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</si>
  <si>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</si>
  <si>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</si>
  <si>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</si>
  <si>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</si>
  <si>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</si>
  <si>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</si>
  <si>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</si>
  <si>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</si>
  <si>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</si>
  <si>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</si>
  <si>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</si>
  <si>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</si>
  <si>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</si>
  <si>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</si>
  <si>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</si>
  <si>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</si>
  <si>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</si>
  <si>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</si>
  <si>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</si>
  <si>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</si>
  <si>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</si>
  <si>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</si>
  <si>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</si>
  <si>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</si>
  <si>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</si>
  <si>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</si>
  <si>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</si>
  <si>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</si>
  <si>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</si>
  <si>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</si>
  <si>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</si>
  <si>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</si>
  <si>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</si>
  <si>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</si>
  <si>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</si>
  <si>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</si>
  <si>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</si>
  <si>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</si>
  <si>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</si>
  <si>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</si>
  <si>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</si>
  <si>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</si>
  <si>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</si>
  <si>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</si>
  <si>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</si>
  <si>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</si>
  <si>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</si>
  <si>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</si>
  <si>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</si>
  <si>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</si>
  <si>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</si>
  <si>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</si>
  <si>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</si>
  <si>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</si>
  <si>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</si>
  <si>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</si>
  <si>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</si>
  <si>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</si>
  <si>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</si>
  <si>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</si>
  <si>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</si>
  <si>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</si>
  <si>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</si>
  <si>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</si>
  <si>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</si>
  <si>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</si>
  <si>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</si>
  <si>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</si>
  <si>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</si>
  <si>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</si>
  <si>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</si>
  <si>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</si>
  <si>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</si>
  <si>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</si>
  <si>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</si>
  <si>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</si>
  <si>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</si>
  <si>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</si>
  <si>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</si>
  <si>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</si>
  <si>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</si>
  <si>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</si>
  <si>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</si>
  <si>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</si>
  <si>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</si>
  <si>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</si>
  <si>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</si>
  <si>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</si>
  <si>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</si>
  <si>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</si>
  <si>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</si>
  <si>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</si>
  <si>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</si>
  <si>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</si>
  <si>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</si>
  <si>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</si>
  <si>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</si>
  <si>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</si>
  <si>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</si>
  <si>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</si>
  <si>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</si>
  <si>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</si>
  <si>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</si>
  <si>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</si>
  <si>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</si>
  <si>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</si>
  <si>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</si>
  <si>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</si>
  <si>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</si>
  <si>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</si>
  <si>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</si>
  <si>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</si>
  <si>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</si>
  <si>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</si>
  <si>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</si>
  <si>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</si>
  <si>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</si>
  <si>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</si>
  <si>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</si>
  <si>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</si>
  <si>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</si>
  <si>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</si>
  <si>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</si>
  <si>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</si>
  <si>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</si>
  <si>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</si>
  <si>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</si>
  <si>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</si>
  <si>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</si>
  <si>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</si>
  <si>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</si>
  <si>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</si>
  <si>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Installation OPH: 6580
Validation duration: 10000 / 6000 OPH
Installation OPH (FV186): 7264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</si>
  <si>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</si>
  <si>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</si>
  <si>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</si>
  <si>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</si>
  <si>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</si>
  <si>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</si>
  <si>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</si>
  <si>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</si>
  <si>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</si>
  <si>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</si>
  <si>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</si>
  <si>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</si>
  <si>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</si>
  <si>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</si>
  <si>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</si>
  <si>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</si>
  <si>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</si>
  <si>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</si>
  <si>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</si>
  <si>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</si>
  <si>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</si>
  <si>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</si>
  <si>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</si>
  <si>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</si>
  <si>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</si>
  <si>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</si>
  <si>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</si>
  <si>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</si>
  <si>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</si>
  <si>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</si>
  <si>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</si>
  <si>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</si>
  <si>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</si>
  <si>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</si>
  <si>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</si>
  <si>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</si>
  <si>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</si>
  <si>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</si>
  <si>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</si>
  <si>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</si>
  <si>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</si>
  <si>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</si>
  <si>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</si>
  <si>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</si>
  <si>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</si>
  <si>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</si>
  <si>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</si>
  <si>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</si>
  <si>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</si>
  <si>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</si>
  <si>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</si>
  <si>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</si>
  <si>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</si>
  <si>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</si>
  <si>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</si>
  <si>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</si>
  <si>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</si>
  <si>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</si>
  <si>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</si>
  <si>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</si>
  <si>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</si>
  <si>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</si>
  <si>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</si>
  <si>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</si>
  <si>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</si>
  <si>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</si>
  <si>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</si>
  <si>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</si>
  <si>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</si>
  <si>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</si>
  <si>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</si>
  <si>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</si>
  <si>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</si>
  <si>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</si>
  <si>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</si>
  <si>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</si>
  <si>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</si>
  <si>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</si>
  <si>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</si>
  <si>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</si>
  <si>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</si>
  <si>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</si>
  <si>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</si>
  <si>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</si>
  <si>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</si>
  <si>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</si>
  <si>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</si>
  <si>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</si>
  <si>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</si>
  <si>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</si>
  <si>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</si>
  <si>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</si>
  <si>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</si>
  <si>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</si>
  <si>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</si>
  <si>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</si>
  <si>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</si>
  <si>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</si>
  <si>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</si>
  <si>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</si>
  <si>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</si>
  <si>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</si>
  <si>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</si>
  <si>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</si>
  <si>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</si>
  <si>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</si>
  <si>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</si>
  <si>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</si>
  <si>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</si>
  <si>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</si>
  <si>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</si>
  <si>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</si>
  <si>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</si>
  <si>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</si>
  <si>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</si>
  <si>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</si>
  <si>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</si>
  <si>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</si>
  <si>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</si>
  <si>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</si>
  <si>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</si>
  <si>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</si>
  <si>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</si>
  <si>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</si>
  <si>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</si>
  <si>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</si>
  <si>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</si>
  <si>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</si>
  <si>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</si>
  <si>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</si>
  <si>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</si>
  <si>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</si>
  <si>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</si>
  <si>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</si>
  <si>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</si>
  <si>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</si>
  <si>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</si>
  <si>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</si>
  <si>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</si>
  <si>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</si>
  <si>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</si>
  <si>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</si>
  <si>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</si>
  <si>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</si>
  <si>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</si>
  <si>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</si>
  <si>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</si>
  <si>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</si>
  <si>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</si>
  <si>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</si>
  <si>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</si>
  <si>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</si>
  <si>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</si>
  <si>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</si>
  <si>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</si>
  <si>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</si>
  <si>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</si>
  <si>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</si>
  <si>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</si>
  <si>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</si>
  <si>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</si>
  <si>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</si>
  <si>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</si>
  <si>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</si>
  <si>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</si>
  <si>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</si>
  <si>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</si>
  <si>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</si>
  <si>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</si>
  <si>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</si>
  <si>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</si>
  <si>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</si>
  <si>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</si>
  <si>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</si>
  <si>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</si>
  <si>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</si>
  <si>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</si>
  <si>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</si>
  <si>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</si>
  <si>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</si>
  <si>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</si>
  <si>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</si>
  <si>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</si>
  <si>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</si>
  <si>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</si>
  <si>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</si>
  <si>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</si>
  <si>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</si>
  <si>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</si>
  <si>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</si>
  <si>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</si>
  <si>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</si>
  <si>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</si>
  <si>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</si>
  <si>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</si>
  <si>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</si>
  <si>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</si>
  <si>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</si>
  <si>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</si>
  <si>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</si>
  <si>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</si>
  <si>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</si>
  <si>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</si>
  <si>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</si>
  <si>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</si>
  <si>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</si>
  <si>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</si>
  <si>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</si>
  <si>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</si>
  <si>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</si>
  <si>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</si>
  <si>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</si>
  <si>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</si>
  <si>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</si>
  <si>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</si>
  <si>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</si>
  <si>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</si>
  <si>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</si>
  <si>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</si>
  <si>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</si>
  <si>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</si>
  <si>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</si>
  <si>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</si>
  <si>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</si>
  <si>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</si>
  <si>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</si>
  <si>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</si>
  <si>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</si>
  <si>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</si>
  <si>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</si>
  <si>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</si>
  <si>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</si>
  <si>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</si>
  <si>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</si>
  <si>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</si>
  <si>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</si>
  <si>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</si>
  <si>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</si>
  <si>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</si>
  <si>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</si>
  <si>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</si>
  <si>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</si>
  <si>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</si>
  <si>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</si>
  <si>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</si>
  <si>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</si>
  <si>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</si>
  <si>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</si>
  <si>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</si>
  <si>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</si>
  <si>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</si>
  <si>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</si>
  <si>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</si>
  <si>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</si>
  <si>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</si>
  <si>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</si>
  <si>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</si>
  <si>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</si>
  <si>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</si>
  <si>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</si>
  <si>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</si>
  <si>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</si>
  <si>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</si>
  <si>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</si>
  <si>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</si>
  <si>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</si>
  <si>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</si>
  <si>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</si>
  <si>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</si>
  <si>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</si>
  <si>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</si>
  <si>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</si>
  <si>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</si>
  <si>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</si>
  <si>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</si>
  <si>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</si>
  <si>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</si>
  <si>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</si>
  <si>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</si>
  <si>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</si>
  <si>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</si>
  <si>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</si>
  <si>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</si>
  <si>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</si>
  <si>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</si>
  <si>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</si>
  <si>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</si>
  <si>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</si>
  <si>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</si>
  <si>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</si>
  <si>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</si>
  <si>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</si>
  <si>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</si>
  <si>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</si>
  <si>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</si>
  <si>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</si>
  <si>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</si>
  <si>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</si>
  <si>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</si>
  <si>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</si>
  <si>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</si>
  <si>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</si>
  <si>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</si>
  <si>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</si>
  <si>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</si>
  <si>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</si>
  <si>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</si>
  <si>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</si>
  <si>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</si>
  <si>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</si>
  <si>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</si>
  <si>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</si>
  <si>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</si>
  <si>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</si>
  <si>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</si>
  <si>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</si>
  <si>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</si>
  <si>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</si>
  <si>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</si>
  <si>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</si>
  <si>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</si>
  <si>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</si>
  <si>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</si>
  <si>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</si>
  <si>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</si>
  <si>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</si>
  <si>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</si>
  <si>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</si>
  <si>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</si>
  <si>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</si>
  <si>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</si>
  <si>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</si>
  <si>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</si>
  <si>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</si>
  <si>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</si>
  <si>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</si>
  <si>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</si>
  <si>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</si>
  <si>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</si>
  <si>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</si>
  <si>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</si>
  <si>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</si>
  <si>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</si>
  <si>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</si>
  <si>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</si>
  <si>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</si>
  <si>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</si>
  <si>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</si>
  <si>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</si>
  <si>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</si>
  <si>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</si>
  <si>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</si>
  <si>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</si>
  <si>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</si>
  <si>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</si>
  <si>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</si>
  <si>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</si>
  <si>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</si>
  <si>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</si>
  <si>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</si>
  <si>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</si>
  <si>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</si>
  <si>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</si>
  <si>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</si>
  <si>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</si>
  <si>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</si>
  <si>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</si>
  <si>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</si>
  <si>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</si>
  <si>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</si>
  <si>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</si>
  <si>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</si>
  <si>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</si>
  <si>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</si>
  <si>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</si>
  <si>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</si>
  <si>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</si>
  <si>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</si>
  <si>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</si>
  <si>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</si>
  <si>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</si>
  <si>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</si>
  <si>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</si>
  <si>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</si>
  <si>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</si>
  <si>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</si>
  <si>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</si>
  <si>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</si>
  <si>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</si>
  <si>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</si>
  <si>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</si>
  <si>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</si>
  <si>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</si>
  <si>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</si>
  <si>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</si>
  <si>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</si>
  <si>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</si>
  <si>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</si>
  <si>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</si>
  <si>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</si>
  <si>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</si>
  <si>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</si>
  <si>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</si>
  <si>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</si>
  <si>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</si>
  <si>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</si>
  <si>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</si>
  <si>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</si>
  <si>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</si>
  <si>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</si>
  <si>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</si>
  <si>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</si>
  <si>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</si>
  <si>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</si>
  <si>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</si>
  <si>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</si>
  <si>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</si>
  <si>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</si>
  <si>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</si>
  <si>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</si>
  <si>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</si>
  <si>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</si>
  <si>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</si>
  <si>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</si>
  <si>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</si>
  <si>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</si>
  <si>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</si>
  <si>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</si>
  <si>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</si>
  <si>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</si>
  <si>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</si>
  <si>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</si>
  <si>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</si>
  <si>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</si>
  <si>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</si>
  <si>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</si>
  <si>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</si>
  <si>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</si>
  <si>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</si>
  <si>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</si>
  <si>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</si>
  <si>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</si>
  <si>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</si>
  <si>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</si>
  <si>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</si>
  <si>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</si>
  <si>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</si>
  <si>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</si>
  <si>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</si>
  <si>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</si>
  <si>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</si>
  <si>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</si>
  <si>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</si>
  <si>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</si>
  <si>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</si>
  <si>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</si>
  <si>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</si>
  <si>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</si>
  <si>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</si>
  <si>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</si>
  <si>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</si>
  <si>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</si>
  <si>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</si>
  <si>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</si>
  <si>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</si>
  <si>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</si>
  <si>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</si>
  <si>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</si>
  <si>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</si>
  <si>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</si>
  <si>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</si>
  <si>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</si>
  <si>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</si>
  <si>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</si>
  <si>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</si>
  <si>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</si>
  <si>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</si>
  <si>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</si>
  <si>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</si>
  <si>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</si>
  <si>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</si>
  <si>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</si>
  <si>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</si>
  <si>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</si>
  <si>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</si>
  <si>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</si>
  <si>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</si>
  <si>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</si>
  <si>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</si>
  <si>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</si>
  <si>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</si>
  <si>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</si>
  <si>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</si>
  <si>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</si>
  <si>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</si>
  <si>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</si>
  <si>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</si>
  <si>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</si>
  <si>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</si>
  <si>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</si>
  <si>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</si>
  <si>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</si>
  <si>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</si>
  <si>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</si>
  <si>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</si>
  <si>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</si>
  <si>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</si>
  <si>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</si>
  <si>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</si>
  <si>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</si>
  <si>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</si>
  <si>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</si>
  <si>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</si>
  <si>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</si>
  <si>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</si>
  <si>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</si>
  <si>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</si>
  <si>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</si>
  <si>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</si>
  <si>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</si>
  <si>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</si>
  <si>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</si>
  <si>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</si>
  <si>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</si>
  <si>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</si>
  <si>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</si>
  <si>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</si>
  <si>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</si>
  <si>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</si>
  <si>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</si>
  <si>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</si>
  <si>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</si>
  <si>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</si>
  <si>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</si>
  <si>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</si>
  <si>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</si>
  <si>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</si>
  <si>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</si>
  <si>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</si>
  <si>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</si>
  <si>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</si>
  <si>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</si>
  <si>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</si>
  <si>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</si>
  <si>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</si>
  <si>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</si>
  <si>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</si>
  <si>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</si>
  <si>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</si>
  <si>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</si>
  <si>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</si>
  <si>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</si>
  <si>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</si>
  <si>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</si>
  <si>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</si>
  <si>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</si>
  <si>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</si>
  <si>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</si>
  <si>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</si>
  <si>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</si>
  <si>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</si>
  <si>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</si>
  <si>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</si>
  <si>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</si>
  <si>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</si>
  <si>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</si>
  <si>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</si>
  <si>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</si>
  <si>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</si>
  <si>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</si>
  <si>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</si>
  <si>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</si>
  <si>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</si>
  <si>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</si>
  <si>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</si>
  <si>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</si>
  <si>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</si>
  <si>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</si>
  <si>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</si>
  <si>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</si>
  <si>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</si>
  <si>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</si>
  <si>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</si>
  <si>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</si>
  <si>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</si>
  <si>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</si>
  <si>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</si>
  <si>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</si>
  <si>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</si>
  <si>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</si>
  <si>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</si>
  <si>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</si>
  <si>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</si>
  <si>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</si>
  <si>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</si>
  <si>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</si>
  <si>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</si>
  <si>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</si>
  <si>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</si>
  <si>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</si>
  <si>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</si>
  <si>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</si>
  <si>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</si>
  <si>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</si>
  <si>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</si>
  <si>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</si>
  <si>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</si>
  <si>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</si>
  <si>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</si>
  <si>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</si>
  <si>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</si>
  <si>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</si>
  <si>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</si>
  <si>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</si>
  <si>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</si>
  <si>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</si>
  <si>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</si>
  <si>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</si>
  <si>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</si>
  <si>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</si>
  <si>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</si>
  <si>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</si>
  <si>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</si>
  <si>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</si>
  <si>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</si>
  <si>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</si>
  <si>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</si>
  <si>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</si>
  <si>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</si>
  <si>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</si>
  <si>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</si>
  <si>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</si>
  <si>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</si>
  <si>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</si>
  <si>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</si>
  <si>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</si>
  <si>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</si>
  <si>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</si>
  <si>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</si>
  <si>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</si>
  <si>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</si>
  <si>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</si>
  <si>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</si>
  <si>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</si>
  <si>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</si>
  <si>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</si>
  <si>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</si>
  <si>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</si>
  <si>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</si>
  <si>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</si>
  <si>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</si>
  <si>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</si>
  <si>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</si>
  <si>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</si>
  <si>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</si>
  <si>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</si>
  <si>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</si>
  <si>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</si>
  <si>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</si>
  <si>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</si>
  <si>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</si>
  <si>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</si>
  <si>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</si>
  <si>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</si>
  <si>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</si>
  <si>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</si>
  <si>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</si>
  <si>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</si>
  <si>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</si>
  <si>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</si>
  <si>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</si>
  <si>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</si>
  <si>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</si>
  <si>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</si>
  <si>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</si>
  <si>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</si>
  <si>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</si>
  <si>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</si>
  <si>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</si>
  <si>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</si>
  <si>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</si>
  <si>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</si>
  <si>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</si>
  <si>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</si>
  <si>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</si>
  <si>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</si>
  <si>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</si>
  <si>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</si>
  <si>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</si>
  <si>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</si>
  <si>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</si>
  <si>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</si>
  <si>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</si>
  <si>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</si>
  <si>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</si>
  <si>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</si>
  <si>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</si>
  <si>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</si>
  <si>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</si>
  <si>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</si>
  <si>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</si>
  <si>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</si>
  <si>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</si>
  <si>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</si>
  <si>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</si>
  <si>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</si>
  <si>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</si>
  <si>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</si>
  <si>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</si>
  <si>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</si>
  <si>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</si>
  <si>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</si>
  <si>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</si>
  <si>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</si>
  <si>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</si>
  <si>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</si>
  <si>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</si>
  <si>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</si>
  <si>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</si>
  <si>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</si>
  <si>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</si>
  <si>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</si>
  <si>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</si>
  <si>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</si>
  <si>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</si>
  <si>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</si>
  <si>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</si>
  <si>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</si>
  <si>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</si>
  <si>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</si>
  <si>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</si>
  <si>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</si>
  <si>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</si>
  <si>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</si>
  <si>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</si>
  <si>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</si>
  <si>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</si>
  <si>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</si>
  <si>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</si>
  <si>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</si>
  <si>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</si>
  <si>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</si>
  <si>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</si>
  <si>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</si>
  <si>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</si>
  <si>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</si>
  <si>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</si>
  <si>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</si>
  <si>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</si>
  <si>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</si>
  <si>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</si>
  <si>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</si>
  <si>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</si>
  <si>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</si>
  <si>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</si>
  <si>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</si>
  <si>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</si>
  <si>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</si>
  <si>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</si>
  <si>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</si>
  <si>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</si>
  <si>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</si>
  <si>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</si>
  <si>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</si>
  <si>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</si>
  <si>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</si>
  <si>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</si>
  <si>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</si>
  <si>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</si>
  <si>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</si>
  <si>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</si>
  <si>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</si>
  <si>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</si>
  <si>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</si>
  <si>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</si>
  <si>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</si>
  <si>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</si>
  <si>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</si>
  <si>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</si>
  <si>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</si>
  <si>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</si>
  <si>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</si>
  <si>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</si>
  <si>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</si>
  <si>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</si>
  <si>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</si>
  <si>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</si>
  <si>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</si>
  <si>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</si>
  <si>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</si>
  <si>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</si>
  <si>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</si>
  <si>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</si>
  <si>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</si>
  <si>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</si>
  <si>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</si>
  <si>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</si>
  <si>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</si>
  <si>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</si>
  <si>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</si>
  <si>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</si>
  <si>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</si>
  <si>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</si>
  <si>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</si>
  <si>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</si>
  <si>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</si>
  <si>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</si>
  <si>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</si>
  <si>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</si>
  <si>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</si>
  <si>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</si>
  <si>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</si>
  <si>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</si>
  <si>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</si>
  <si>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</si>
  <si>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</si>
  <si>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</si>
  <si>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</si>
  <si>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</si>
  <si>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</si>
  <si>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</si>
  <si>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</si>
  <si>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</si>
  <si>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</si>
  <si>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</si>
  <si>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</si>
  <si>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</si>
  <si>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</si>
  <si>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</si>
  <si>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</si>
  <si>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</si>
  <si>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</si>
  <si>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</si>
  <si>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</si>
  <si>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</si>
  <si>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</si>
  <si>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</si>
  <si>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</si>
  <si>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</si>
  <si>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</si>
  <si>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</si>
  <si>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</si>
  <si>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</si>
  <si>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</si>
  <si>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</si>
  <si>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</si>
  <si>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</si>
  <si>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</si>
  <si>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</si>
  <si>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</si>
  <si>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</si>
  <si>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</si>
  <si>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</si>
  <si>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</si>
  <si>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</si>
  <si>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</si>
  <si>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</si>
  <si>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</si>
  <si>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</si>
  <si>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</si>
  <si>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</si>
  <si>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</si>
  <si>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</si>
  <si>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</si>
  <si>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</si>
  <si>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</si>
  <si>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</si>
  <si>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</si>
  <si>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</si>
  <si>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</si>
  <si>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</si>
  <si>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</si>
  <si>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</si>
  <si>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</si>
  <si>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</si>
  <si>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</si>
  <si>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</si>
  <si>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</si>
  <si>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</si>
  <si>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</si>
  <si>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</si>
  <si>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</si>
  <si>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</si>
  <si>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</si>
  <si>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</si>
  <si>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</si>
  <si>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</si>
  <si>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</si>
  <si>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</si>
  <si>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</si>
  <si>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</si>
  <si>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</si>
  <si>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</si>
  <si>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</si>
  <si>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</si>
  <si>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</si>
  <si>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</si>
  <si>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</si>
  <si>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</si>
  <si>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</si>
  <si>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</si>
  <si>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</si>
  <si>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</si>
  <si>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</si>
  <si>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</si>
  <si>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</si>
  <si>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</si>
  <si>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</si>
  <si>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</si>
  <si>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</si>
  <si>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</si>
  <si>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</si>
  <si>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</si>
  <si>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</si>
  <si>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</si>
  <si>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</si>
  <si>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</si>
  <si>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</si>
  <si>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</si>
  <si>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</si>
  <si>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</si>
  <si>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</si>
  <si>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</si>
  <si>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</si>
  <si>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</si>
  <si>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</si>
  <si>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</si>
  <si>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</si>
  <si>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</si>
  <si>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</si>
  <si>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</si>
  <si>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</si>
  <si>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</si>
  <si>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</si>
  <si>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</si>
  <si>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</si>
  <si>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</si>
  <si>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</si>
  <si>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</si>
  <si>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</si>
  <si>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</si>
  <si>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</si>
  <si>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</si>
  <si>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</si>
  <si>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</si>
  <si>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</si>
  <si>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</si>
  <si>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</si>
  <si>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</si>
  <si>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</si>
  <si>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</si>
  <si>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</si>
  <si>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</si>
  <si>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</si>
  <si>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</si>
  <si>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</si>
  <si>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</si>
  <si>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</si>
  <si>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</si>
  <si>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</si>
  <si>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</si>
  <si>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</si>
  <si>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</si>
  <si>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</si>
  <si>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</si>
  <si>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</si>
  <si>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</si>
  <si>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</si>
  <si>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</si>
  <si>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</si>
  <si>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</si>
  <si>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</si>
  <si>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</si>
  <si>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</si>
  <si>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</si>
  <si>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</si>
  <si>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</si>
  <si>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</si>
  <si>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</si>
  <si>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</si>
  <si>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</si>
  <si>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</si>
  <si>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</si>
  <si>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</si>
  <si>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</si>
  <si>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</si>
  <si>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</si>
  <si>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</si>
  <si>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</si>
  <si>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</si>
  <si>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</si>
  <si>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</si>
  <si>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</si>
  <si>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</si>
  <si>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</si>
  <si>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</si>
  <si>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</si>
  <si>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</si>
  <si>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</si>
  <si>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</si>
  <si>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</si>
  <si>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</si>
  <si>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</si>
  <si>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</si>
  <si>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</si>
  <si>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</si>
  <si>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</si>
  <si>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</si>
  <si>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</si>
  <si>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</si>
  <si>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</si>
  <si>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</si>
  <si>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</si>
  <si>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</si>
  <si>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</si>
  <si>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</si>
  <si>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</si>
  <si>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</si>
  <si>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</si>
  <si>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</si>
  <si>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</si>
  <si>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</si>
  <si>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</si>
  <si>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</si>
  <si>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</si>
  <si>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</si>
  <si>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</si>
  <si>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</si>
  <si>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</si>
  <si>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</si>
  <si>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</si>
  <si>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</si>
  <si>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</si>
  <si>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</si>
  <si>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</si>
  <si>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</si>
  <si>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</si>
  <si>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</si>
  <si>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</si>
  <si>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</si>
  <si>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</si>
  <si>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</si>
  <si>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</si>
  <si>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</si>
  <si>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</si>
  <si>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</si>
  <si>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</si>
  <si>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</si>
  <si>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</si>
  <si>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</si>
  <si>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</si>
  <si>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</si>
  <si>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</si>
  <si>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</si>
  <si>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</si>
  <si>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</si>
  <si>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</si>
  <si>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</si>
  <si>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</si>
  <si>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</si>
  <si>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</si>
  <si>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</si>
  <si>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</si>
  <si>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</si>
  <si>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</si>
  <si>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</si>
  <si>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</si>
  <si>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</si>
  <si>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</si>
  <si>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</si>
  <si>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</si>
  <si>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</si>
  <si>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</si>
  <si>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</si>
  <si>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</si>
  <si>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</si>
  <si>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</si>
  <si>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</si>
  <si>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</si>
  <si>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</si>
  <si>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</si>
  <si>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</si>
  <si>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</si>
  <si>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</si>
  <si>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</si>
  <si>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</si>
  <si>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</si>
  <si>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</si>
  <si>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</si>
  <si>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</si>
  <si>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</si>
  <si>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</si>
  <si>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</si>
  <si>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</si>
  <si>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</si>
  <si>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</si>
  <si>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</si>
  <si>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</si>
  <si>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</si>
  <si>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</si>
  <si>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</si>
  <si>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</si>
  <si>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</si>
  <si>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</si>
  <si>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</si>
  <si>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</si>
  <si>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</si>
  <si>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</si>
  <si>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</si>
  <si>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</si>
  <si>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</si>
  <si>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</si>
  <si>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</si>
  <si>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</si>
  <si>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</si>
  <si>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</si>
  <si>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</si>
  <si>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</si>
  <si>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</si>
  <si>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</si>
  <si>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</si>
  <si>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</si>
  <si>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</si>
  <si>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</si>
  <si>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</si>
  <si>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</si>
  <si>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</si>
  <si>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</si>
  <si>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</si>
  <si>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</si>
  <si>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</si>
  <si>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</si>
  <si>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</si>
  <si>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</si>
  <si>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</si>
  <si>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</si>
  <si>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</si>
  <si>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</si>
  <si>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</si>
  <si>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</si>
  <si>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</si>
  <si>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</si>
  <si>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</si>
  <si>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</si>
  <si>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</si>
  <si>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</si>
  <si>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</si>
  <si>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</si>
  <si>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</si>
  <si>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</si>
  <si>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</si>
  <si>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</si>
  <si>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</si>
  <si>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</si>
  <si>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</si>
  <si>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</si>
  <si>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</si>
  <si>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</si>
  <si>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</si>
  <si>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</si>
  <si>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</si>
  <si>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</si>
  <si>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</si>
  <si>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</si>
  <si>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</si>
  <si>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</si>
  <si>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</si>
  <si>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</si>
  <si>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</si>
  <si>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</si>
  <si>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</si>
  <si>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</si>
  <si>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</si>
  <si>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</si>
  <si>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</si>
  <si>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</si>
  <si>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</si>
  <si>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</si>
  <si>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</si>
  <si>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</si>
  <si>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</si>
  <si>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</si>
  <si>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</si>
  <si>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</si>
  <si>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</si>
  <si>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</si>
  <si>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</si>
  <si>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</si>
  <si>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</si>
  <si>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</si>
  <si>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</si>
  <si>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</si>
  <si>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</si>
  <si>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</si>
  <si>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</si>
  <si>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</si>
  <si>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</si>
  <si>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</si>
  <si>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</si>
  <si>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</si>
  <si>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</si>
  <si>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</si>
  <si>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</si>
  <si>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</si>
  <si>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</si>
  <si>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</si>
  <si>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</si>
  <si>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</si>
  <si>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</si>
  <si>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</si>
  <si>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</si>
  <si>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</si>
  <si>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</si>
  <si>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</si>
  <si>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</si>
  <si>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</si>
  <si>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</si>
  <si>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</si>
  <si>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</si>
  <si>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</si>
  <si>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</si>
  <si>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</si>
  <si>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</si>
  <si>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</si>
  <si>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</si>
  <si>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</si>
  <si>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</si>
  <si>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</si>
  <si>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</si>
  <si>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</si>
  <si>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</si>
  <si>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</si>
  <si>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</si>
  <si>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</si>
  <si>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</si>
  <si>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</si>
  <si>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</si>
  <si>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</si>
  <si>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</si>
  <si>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</si>
  <si>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</si>
  <si>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</si>
  <si>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</si>
  <si>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</si>
  <si>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</si>
  <si>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</si>
  <si>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</si>
  <si>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</si>
  <si>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</si>
  <si>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</si>
  <si>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</si>
  <si>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</si>
  <si>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</si>
  <si>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</si>
  <si>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</si>
  <si>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</si>
  <si>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</si>
  <si>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</si>
  <si>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</si>
  <si>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</si>
  <si>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</si>
  <si>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</si>
  <si>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</si>
  <si>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</si>
  <si>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</si>
  <si>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</si>
  <si>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</si>
  <si>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</si>
  <si>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</si>
  <si>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</si>
  <si>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</si>
  <si>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</si>
  <si>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</si>
  <si>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</si>
  <si>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</si>
  <si>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</si>
  <si>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</si>
  <si>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</si>
  <si>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</si>
  <si>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</si>
  <si>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</si>
  <si>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</si>
  <si>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</si>
  <si>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</si>
  <si>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</si>
  <si>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</si>
  <si>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</si>
  <si>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</si>
  <si>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</si>
  <si>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</si>
  <si>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</si>
  <si>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</si>
  <si>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</si>
  <si>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</si>
  <si>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</si>
  <si>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</si>
  <si>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</si>
  <si>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</si>
  <si>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</si>
  <si>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</si>
  <si>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</si>
  <si>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</si>
  <si>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</si>
  <si>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</si>
  <si>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</si>
  <si>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</si>
  <si>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</si>
  <si>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</si>
  <si>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</si>
  <si>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</si>
  <si>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</si>
  <si>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</si>
  <si>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</si>
  <si>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</si>
  <si>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</si>
  <si>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</si>
  <si>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</si>
  <si>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</si>
  <si>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</si>
  <si>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</si>
  <si>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</si>
  <si>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</si>
  <si>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</si>
  <si>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</si>
  <si>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</si>
  <si>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</si>
  <si>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</si>
  <si>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</si>
  <si>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</si>
  <si>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</si>
  <si>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</si>
  <si>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</si>
  <si>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</si>
  <si>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</si>
  <si>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</si>
  <si>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</si>
  <si>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</si>
  <si>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</si>
  <si>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</si>
  <si>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</si>
  <si>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</si>
  <si>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</si>
  <si>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</si>
  <si>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</si>
  <si>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</si>
  <si>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</si>
  <si>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</si>
  <si>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</si>
  <si>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</si>
  <si>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</si>
  <si>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</si>
  <si>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</si>
  <si>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</si>
  <si>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</si>
  <si>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</si>
  <si>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</si>
  <si>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</si>
  <si>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</si>
  <si>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</si>
  <si>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</si>
  <si>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</si>
  <si>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</si>
  <si>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</si>
  <si>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</si>
  <si>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</si>
  <si>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</si>
  <si>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</si>
  <si>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</si>
  <si>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</si>
  <si>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</si>
  <si>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</si>
  <si>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</si>
  <si>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</si>
  <si>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</si>
  <si>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</si>
  <si>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</si>
  <si>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</si>
  <si>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</si>
  <si>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</si>
  <si>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</si>
  <si>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</si>
  <si>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</si>
  <si>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</si>
  <si>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</si>
  <si>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</si>
  <si>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</si>
  <si>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</si>
  <si>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</si>
  <si>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</si>
  <si>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</si>
  <si>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</si>
  <si>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</si>
  <si>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</si>
  <si>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</si>
  <si>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</si>
  <si>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</si>
  <si>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</si>
  <si>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</si>
  <si>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</si>
  <si>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</si>
  <si>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</si>
  <si>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</si>
  <si>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</si>
  <si>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</si>
  <si>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</si>
  <si>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</si>
  <si>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</si>
  <si>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</si>
  <si>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</si>
  <si>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</si>
  <si>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</si>
  <si>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</si>
  <si>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</si>
  <si>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</si>
  <si>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</si>
  <si>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</si>
  <si>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</si>
  <si>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</si>
  <si>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</si>
  <si>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</si>
  <si>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</si>
  <si>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</si>
  <si>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</si>
  <si>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</si>
  <si>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</si>
  <si>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</si>
  <si>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</si>
  <si>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</si>
  <si>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</si>
  <si>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</si>
  <si>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</si>
  <si>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</si>
  <si>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</si>
  <si>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</si>
  <si>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</si>
  <si>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</si>
  <si>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</si>
  <si>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</si>
  <si>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</si>
  <si>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</si>
  <si>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</si>
  <si>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</si>
  <si>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</si>
  <si>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</si>
  <si>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</si>
  <si>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</si>
  <si>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</si>
  <si>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</si>
  <si>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</si>
  <si>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</si>
  <si>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</si>
  <si>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</si>
  <si>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</si>
  <si>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</si>
  <si>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</si>
  <si>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</si>
  <si>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</si>
  <si>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</si>
  <si>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</si>
  <si>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</si>
  <si>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</si>
  <si>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</si>
  <si>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</si>
  <si>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</si>
  <si>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</si>
  <si>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</si>
  <si>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</si>
  <si>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</si>
  <si>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</si>
  <si>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</si>
  <si>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</si>
  <si>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</si>
  <si>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</si>
  <si>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</si>
  <si>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</si>
  <si>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</si>
  <si>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</si>
  <si>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</si>
  <si>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</si>
  <si>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</si>
  <si>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</si>
  <si>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</si>
  <si>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</si>
  <si>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</si>
  <si>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</si>
  <si>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</si>
  <si>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</si>
  <si>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</si>
  <si>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</si>
  <si>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</si>
  <si>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</si>
  <si>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</si>
  <si>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</si>
  <si>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</si>
  <si>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</si>
  <si>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</si>
  <si>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</si>
  <si>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</si>
  <si>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</si>
  <si>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</si>
  <si>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</si>
  <si>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</si>
  <si>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</si>
  <si>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</si>
  <si>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</si>
  <si>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</si>
  <si>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</si>
  <si>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</si>
  <si>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</si>
  <si>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</si>
  <si>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</si>
  <si>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</si>
  <si>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</si>
  <si>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</si>
  <si>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</si>
  <si>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</si>
  <si>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</si>
  <si>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</si>
  <si>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</si>
  <si>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</si>
  <si>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</si>
  <si>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</si>
  <si>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</si>
  <si>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</si>
  <si>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</si>
  <si>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</si>
  <si>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</si>
  <si>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</si>
  <si>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</si>
  <si>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</si>
  <si>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</si>
  <si>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</si>
  <si>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</si>
  <si>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</si>
  <si>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</si>
  <si>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</si>
  <si>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</si>
  <si>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</si>
  <si>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</si>
  <si>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</si>
  <si>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</si>
  <si>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</si>
  <si>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</si>
  <si>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</si>
  <si>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</si>
  <si>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</si>
  <si>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</si>
  <si>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</si>
  <si>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</si>
  <si>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</si>
  <si>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</si>
  <si>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</si>
  <si>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</si>
  <si>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</si>
  <si>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</si>
  <si>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</si>
  <si>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</si>
  <si>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</si>
  <si>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</si>
  <si>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</si>
  <si>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</si>
  <si>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</si>
  <si>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</si>
  <si>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</si>
  <si>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</si>
  <si>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</si>
  <si>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</si>
  <si>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</si>
  <si>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</si>
  <si>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</si>
  <si>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</si>
  <si>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</si>
  <si>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</si>
  <si>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</si>
  <si>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</si>
  <si>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</si>
  <si>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</si>
  <si>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</si>
  <si>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</si>
  <si>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</si>
  <si>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</si>
  <si>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</si>
  <si>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</si>
  <si>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</si>
  <si>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</si>
  <si>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</si>
  <si>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</si>
  <si>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</si>
  <si>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</si>
  <si>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</si>
  <si>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</si>
  <si>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</si>
  <si>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</si>
  <si>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</si>
  <si>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</si>
  <si>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</si>
  <si>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</si>
  <si>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</si>
  <si>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</si>
  <si>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</si>
  <si>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</si>
  <si>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</si>
  <si>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</si>
  <si>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</si>
  <si>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</si>
  <si>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</si>
  <si>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</si>
  <si>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</si>
  <si>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</si>
  <si>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</si>
  <si>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</si>
  <si>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</si>
  <si>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</si>
  <si>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</si>
  <si>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</si>
  <si>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</si>
  <si>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</si>
  <si>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</si>
  <si>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</si>
  <si>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</si>
  <si>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</si>
  <si>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</si>
  <si>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</si>
  <si>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</si>
  <si>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</si>
  <si>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</si>
  <si>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</si>
  <si>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</si>
  <si>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</si>
  <si>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</si>
  <si>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</si>
  <si>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</si>
  <si>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</si>
  <si>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</si>
  <si>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</si>
  <si>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</si>
  <si>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</si>
  <si>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</si>
  <si>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</si>
  <si>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</si>
  <si>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</si>
  <si>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</si>
  <si>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</si>
  <si>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</si>
  <si>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</si>
  <si>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</si>
  <si>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</si>
  <si>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</si>
  <si>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</si>
  <si>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</si>
  <si>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</si>
  <si>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</si>
  <si>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</si>
  <si>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</si>
  <si>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</si>
  <si>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</si>
  <si>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</si>
  <si>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</si>
  <si>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</si>
  <si>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</si>
  <si>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</si>
  <si>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</si>
  <si>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</si>
  <si>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</si>
  <si>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</si>
  <si>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</si>
  <si>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</si>
  <si>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</si>
  <si>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</si>
  <si>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</si>
  <si>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</si>
  <si>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</si>
  <si>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</si>
  <si>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</si>
  <si>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</si>
  <si>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</si>
  <si>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</si>
  <si>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</si>
  <si>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</si>
  <si>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</si>
  <si>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</si>
  <si>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</si>
  <si>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</si>
  <si>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</si>
  <si>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</si>
  <si>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</si>
  <si>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</si>
  <si>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</si>
  <si>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</si>
  <si>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</si>
  <si>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</si>
  <si>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</si>
  <si>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</si>
  <si>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</si>
  <si>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</si>
  <si>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</si>
  <si>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</si>
  <si>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</si>
  <si>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</si>
  <si>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</si>
  <si>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</si>
  <si>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</si>
  <si>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</si>
  <si>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</si>
  <si>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</si>
  <si>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</si>
  <si>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</si>
  <si>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</si>
  <si>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</si>
  <si>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</si>
  <si>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</si>
  <si>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</si>
  <si>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</si>
  <si>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</si>
  <si>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</si>
  <si>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</si>
  <si>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</si>
  <si>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</si>
  <si>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</si>
  <si>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</si>
  <si>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</si>
  <si>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</si>
  <si>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</si>
  <si>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</si>
  <si>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</si>
  <si>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</si>
  <si>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</si>
  <si>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</si>
  <si>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</si>
  <si>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</si>
  <si>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</si>
  <si>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</si>
  <si>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</si>
  <si>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</si>
  <si>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</si>
  <si>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</si>
  <si>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</si>
  <si>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</si>
  <si>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</si>
  <si>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</si>
  <si>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</si>
  <si>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</si>
  <si>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</si>
  <si>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</si>
  <si>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</si>
  <si>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</si>
  <si>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</si>
  <si>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</si>
  <si>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</si>
  <si>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</si>
  <si>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</si>
  <si>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</si>
  <si>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</si>
  <si>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</si>
  <si>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</si>
  <si>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</si>
  <si>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</si>
  <si>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</si>
  <si>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</si>
  <si>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</si>
  <si>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</si>
  <si>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</si>
  <si>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</si>
  <si>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</si>
  <si>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</si>
  <si>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</si>
  <si>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</si>
  <si>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</si>
  <si>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</si>
  <si>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</si>
  <si>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</si>
  <si>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</si>
  <si>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</si>
  <si>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</si>
  <si>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</si>
  <si>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</si>
  <si>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</si>
  <si>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</si>
  <si>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</si>
  <si>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</si>
  <si>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</si>
  <si>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</si>
  <si>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</si>
  <si>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</si>
  <si>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</si>
  <si>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</si>
  <si>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</si>
  <si>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</si>
  <si>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</si>
  <si>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</si>
  <si>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</si>
  <si>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</si>
  <si>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</si>
  <si>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</si>
  <si>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</si>
  <si>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</si>
  <si>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</si>
  <si>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</si>
  <si>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</si>
  <si>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</si>
  <si>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</si>
  <si>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</si>
  <si>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</si>
  <si>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</si>
  <si>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</si>
  <si>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</si>
  <si>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</si>
  <si>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</si>
  <si>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</si>
  <si>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</si>
  <si>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</si>
  <si>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</si>
  <si>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</si>
  <si>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</si>
  <si>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</si>
  <si>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</si>
  <si>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</si>
  <si>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</si>
  <si>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</si>
  <si>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</si>
  <si>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</si>
  <si>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</si>
  <si>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</si>
  <si>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</si>
  <si>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</si>
  <si>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</si>
  <si>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</si>
  <si>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</si>
  <si>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</si>
  <si>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</si>
  <si>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</si>
  <si>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</si>
  <si>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</si>
  <si>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</si>
  <si>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</si>
  <si>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</si>
  <si>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</si>
  <si>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</si>
  <si>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</si>
  <si>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</si>
  <si>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</si>
  <si>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</si>
  <si>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</si>
  <si>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</si>
  <si>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</si>
  <si>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</si>
  <si>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</si>
  <si>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</si>
  <si>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</si>
  <si>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</si>
  <si>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</si>
  <si>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</si>
  <si>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</si>
  <si>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</si>
  <si>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</si>
  <si>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</si>
  <si>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</si>
  <si>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</si>
  <si>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</si>
  <si>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</si>
  <si>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</si>
  <si>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</si>
  <si>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</si>
  <si>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</si>
  <si>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</si>
  <si>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</si>
  <si>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</si>
  <si>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</si>
  <si>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</si>
  <si>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</si>
  <si>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</si>
  <si>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</si>
  <si>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</si>
  <si>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</si>
  <si>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</si>
  <si>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</si>
  <si>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</si>
  <si>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</si>
  <si>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</si>
  <si>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</si>
  <si>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</si>
  <si>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</si>
  <si>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</si>
  <si>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</si>
  <si>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</si>
  <si>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</si>
  <si>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</si>
  <si>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</si>
  <si>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</si>
  <si>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</si>
  <si>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</si>
  <si>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</si>
  <si>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</si>
  <si>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</si>
  <si>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</si>
  <si>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</si>
  <si>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</si>
  <si>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</si>
  <si>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</si>
  <si>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</si>
  <si>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</si>
  <si>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</si>
  <si>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</si>
  <si>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</si>
  <si>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</si>
  <si>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</si>
  <si>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</si>
  <si>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</si>
  <si>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</si>
  <si>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</si>
  <si>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</si>
  <si>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</si>
  <si>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</si>
  <si>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</si>
  <si>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</si>
  <si>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</si>
  <si>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</si>
  <si>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</si>
  <si>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</si>
  <si>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</si>
  <si>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</si>
  <si>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</si>
  <si>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</si>
  <si>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</si>
  <si>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</si>
  <si>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</si>
  <si>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</si>
  <si>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</si>
  <si>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</si>
  <si>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</si>
  <si>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</si>
  <si>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</si>
  <si>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</si>
  <si>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</si>
  <si>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</si>
  <si>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</si>
  <si>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</si>
  <si>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</si>
  <si>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</si>
  <si>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</si>
  <si>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</si>
  <si>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</si>
  <si>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</si>
  <si>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</si>
  <si>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</si>
  <si>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</si>
  <si>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</si>
  <si>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</si>
  <si>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</si>
  <si>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</si>
  <si>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</si>
  <si>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</si>
  <si>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</si>
  <si>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</si>
  <si>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</si>
  <si>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</si>
  <si>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</si>
  <si>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</si>
  <si>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</si>
  <si>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</si>
  <si>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</si>
  <si>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</si>
  <si>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</si>
  <si>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</si>
  <si>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</si>
  <si>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</si>
  <si>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</si>
  <si>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</si>
  <si>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</si>
  <si>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</si>
  <si>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</si>
  <si>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</si>
  <si>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</si>
  <si>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</si>
  <si>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</si>
  <si>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</si>
  <si>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</si>
  <si>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</si>
  <si>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</si>
  <si>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</si>
  <si>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</si>
  <si>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</si>
  <si>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</si>
  <si>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</si>
  <si>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</si>
  <si>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</si>
  <si>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</si>
  <si>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</si>
  <si>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</si>
  <si>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</si>
  <si>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</si>
  <si>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</si>
  <si>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</si>
  <si>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</si>
  <si>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</si>
  <si>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</si>
  <si>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</si>
  <si>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</si>
  <si>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</si>
  <si>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</si>
  <si>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</si>
  <si>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</si>
  <si>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</si>
  <si>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</si>
  <si>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</si>
  <si>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</si>
  <si>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</si>
  <si>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</si>
  <si>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</si>
  <si>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</si>
  <si>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</si>
  <si>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</si>
  <si>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</si>
  <si>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</si>
  <si>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</si>
  <si>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</si>
  <si>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</si>
  <si>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</si>
  <si>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</si>
  <si>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</si>
  <si>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</si>
  <si>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</si>
  <si>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</si>
  <si>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</si>
  <si>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</si>
  <si>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</si>
  <si>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</si>
  <si>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</si>
  <si>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</si>
  <si>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</si>
  <si>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</si>
  <si>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</si>
  <si>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</si>
  <si>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</si>
  <si>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</si>
  <si>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</si>
  <si>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</si>
  <si>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</si>
  <si>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</si>
  <si>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</si>
  <si>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</si>
  <si>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</si>
  <si>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</si>
  <si>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</si>
  <si>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</si>
  <si>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</si>
  <si>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</si>
  <si>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</si>
  <si>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</si>
  <si>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</si>
  <si>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</si>
  <si>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</si>
  <si>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</si>
  <si>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</si>
  <si>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</si>
  <si>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</si>
  <si>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</si>
  <si>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</si>
  <si>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</si>
  <si>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</si>
  <si>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</si>
  <si>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</si>
  <si>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</si>
  <si>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</si>
  <si>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</si>
  <si>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</si>
  <si>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</si>
  <si>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</si>
  <si>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</si>
  <si>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</si>
  <si>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</si>
  <si>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</si>
  <si>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</si>
  <si>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</si>
  <si>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</si>
  <si>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</si>
  <si>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</si>
  <si>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</si>
  <si>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</si>
  <si>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</si>
  <si>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</si>
  <si>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</si>
  <si>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</si>
  <si>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</si>
  <si>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</si>
  <si>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</si>
  <si>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</si>
  <si>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</si>
  <si>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</si>
  <si>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</si>
  <si>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</si>
  <si>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</si>
  <si>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</si>
  <si>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</si>
  <si>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</si>
  <si>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</si>
  <si>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</si>
  <si>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</si>
  <si>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</si>
  <si>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</si>
  <si>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</si>
  <si>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</si>
  <si>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</si>
  <si>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</si>
  <si>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</si>
  <si>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</si>
  <si>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</si>
  <si>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</si>
  <si>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</si>
  <si>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</si>
  <si>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</si>
  <si>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</si>
  <si>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</si>
  <si>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</si>
  <si>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</si>
  <si>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</si>
  <si>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</si>
  <si>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</si>
  <si>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</si>
  <si>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</si>
  <si>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</si>
  <si>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</si>
  <si>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</si>
  <si>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</si>
  <si>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</si>
  <si>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</si>
  <si>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</si>
  <si>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</si>
  <si>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</si>
  <si>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</si>
  <si>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</si>
  <si>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</si>
  <si>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</si>
  <si>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</si>
  <si>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</si>
  <si>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</si>
  <si>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</si>
  <si>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</si>
  <si>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</si>
  <si>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</si>
  <si>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</si>
  <si>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</si>
  <si>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</si>
  <si>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</si>
  <si>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</si>
  <si>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</si>
  <si>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</si>
  <si>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</si>
  <si>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</si>
  <si>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</si>
  <si>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</si>
  <si>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</si>
  <si>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</si>
  <si>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</si>
  <si>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</si>
  <si>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</si>
  <si>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</si>
  <si>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</si>
  <si>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</si>
  <si>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</si>
  <si>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</si>
  <si>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</si>
  <si>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</si>
  <si>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</si>
  <si>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</si>
  <si>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</si>
  <si>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</si>
  <si>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</si>
  <si>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</si>
  <si>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</si>
  <si>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</si>
  <si>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</si>
  <si>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</si>
  <si>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</si>
  <si>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</si>
  <si>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</si>
  <si>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</si>
  <si>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</si>
  <si>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</si>
  <si>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</si>
  <si>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</si>
  <si>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</si>
  <si>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</si>
  <si>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</si>
  <si>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</si>
  <si>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</si>
  <si>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</si>
  <si>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</si>
  <si>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</si>
  <si>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</si>
  <si>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</si>
  <si>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</si>
  <si>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</si>
  <si>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</si>
  <si>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</si>
  <si>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</si>
  <si>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</si>
  <si>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</si>
  <si>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</si>
  <si>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</si>
  <si>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</si>
  <si>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</si>
  <si>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</si>
  <si>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</si>
  <si>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</si>
  <si>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</si>
  <si>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</si>
  <si>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</si>
  <si>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</si>
  <si>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</si>
  <si>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</si>
  <si>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</si>
  <si>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</si>
  <si>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</si>
  <si>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</si>
  <si>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</si>
  <si>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</si>
  <si>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</si>
  <si>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</si>
  <si>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</si>
  <si>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</si>
  <si>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</si>
  <si>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</si>
  <si>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</si>
  <si>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</si>
  <si>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</si>
  <si>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</si>
  <si>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</si>
  <si>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</si>
  <si>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</si>
  <si>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</si>
  <si>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</si>
  <si>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</si>
  <si>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</si>
  <si>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</si>
  <si>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</si>
  <si>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</si>
  <si>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</si>
  <si>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</si>
  <si>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</si>
  <si>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</si>
  <si>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</si>
  <si>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</si>
  <si>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</si>
  <si>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</si>
  <si>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</si>
  <si>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</si>
  <si>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</si>
  <si>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</si>
  <si>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</si>
  <si>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</si>
  <si>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</si>
  <si>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</si>
  <si>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</si>
  <si>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</si>
  <si>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</si>
  <si>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</si>
  <si>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</si>
  <si>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</si>
  <si>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</si>
  <si>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</si>
  <si>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</si>
  <si>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</si>
  <si>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</si>
  <si>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</si>
  <si>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</si>
  <si>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</si>
  <si>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</si>
  <si>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</si>
  <si>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</si>
  <si>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</si>
  <si>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</si>
  <si>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</si>
  <si>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</si>
  <si>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</si>
  <si>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</si>
  <si>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</si>
  <si>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</si>
  <si>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</si>
  <si>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</si>
  <si>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</si>
  <si>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</si>
  <si>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</si>
  <si>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</si>
  <si>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</si>
  <si>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</si>
  <si>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</si>
  <si>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</si>
  <si>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</si>
  <si>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</si>
  <si>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</si>
  <si>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</si>
  <si>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</si>
  <si>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</si>
  <si>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</si>
  <si>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</si>
  <si>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</si>
  <si>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</si>
  <si>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</si>
  <si>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</si>
  <si>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</si>
  <si>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</si>
  <si>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</si>
  <si>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</si>
  <si>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</si>
  <si>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</si>
  <si>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</si>
  <si>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</si>
  <si>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</si>
  <si>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</si>
  <si>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</si>
  <si>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</si>
  <si>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</si>
  <si>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</si>
  <si>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</si>
  <si>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</si>
  <si>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</si>
  <si>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</si>
  <si>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</si>
  <si>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</si>
  <si>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</si>
  <si>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</si>
  <si>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</si>
  <si>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</si>
  <si>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</si>
  <si>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</si>
  <si>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</si>
  <si>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</si>
  <si>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</si>
  <si>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</si>
  <si>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</si>
  <si>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</si>
  <si>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</si>
  <si>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</si>
  <si>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</si>
  <si>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</si>
  <si>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</si>
  <si>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</si>
  <si>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</si>
  <si>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</si>
  <si>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</si>
  <si>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</si>
  <si>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</si>
  <si>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</si>
  <si>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</si>
  <si>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</si>
  <si>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</si>
  <si>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</si>
  <si>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</si>
  <si>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</si>
  <si>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</si>
  <si>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</si>
  <si>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</si>
  <si>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</si>
  <si>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</si>
  <si>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</si>
  <si>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</si>
  <si>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</si>
  <si>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</si>
  <si>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</si>
  <si>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</si>
  <si>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</si>
  <si>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</si>
  <si>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</si>
  <si>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</si>
  <si>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</si>
  <si>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</si>
  <si>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</si>
  <si>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</si>
  <si>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</si>
  <si>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</si>
  <si>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</si>
  <si>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</si>
  <si>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</si>
  <si>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</si>
  <si>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</si>
  <si>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</si>
  <si>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</si>
  <si>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</si>
  <si>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</si>
  <si>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</si>
  <si>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</si>
  <si>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</si>
  <si>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</si>
  <si>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</si>
  <si>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</si>
  <si>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</si>
  <si>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</si>
  <si>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</si>
  <si>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</si>
  <si>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</si>
  <si>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</si>
  <si>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</si>
  <si>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</si>
  <si>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</si>
  <si>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</si>
  <si>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</si>
  <si>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</si>
  <si>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</si>
  <si>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</si>
  <si>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</si>
  <si>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</si>
  <si>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</si>
  <si>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</si>
  <si>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</si>
  <si>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</si>
  <si>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</si>
  <si>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</si>
  <si>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</si>
  <si>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</si>
  <si>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</si>
  <si>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</si>
  <si>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</si>
  <si>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</si>
  <si>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</si>
  <si>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</si>
  <si>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</si>
  <si>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</si>
  <si>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</si>
  <si>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</si>
  <si>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</si>
  <si>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</si>
  <si>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</si>
  <si>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</si>
  <si>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</si>
  <si>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</si>
  <si>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</si>
  <si>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</si>
  <si>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</si>
  <si>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</si>
  <si>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</si>
  <si>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</si>
  <si>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</si>
  <si>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</si>
  <si>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</si>
  <si>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</si>
  <si>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</si>
  <si>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</si>
  <si>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</si>
  <si>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</si>
  <si>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</si>
  <si>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</si>
  <si>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</si>
  <si>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</si>
  <si>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</si>
  <si>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</si>
  <si>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</si>
  <si>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</si>
  <si>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</si>
  <si>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</si>
  <si>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</si>
  <si>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</si>
  <si>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</si>
  <si>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</si>
  <si>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</si>
  <si>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</si>
  <si>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</si>
  <si>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</si>
  <si>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</si>
  <si>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</si>
  <si>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</si>
  <si>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</si>
  <si>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</si>
  <si>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</si>
  <si>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</si>
  <si>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</si>
  <si>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</si>
  <si>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</si>
  <si>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</si>
  <si>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</si>
  <si>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</si>
  <si>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</si>
  <si>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</si>
  <si>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</si>
  <si>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</si>
  <si>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</si>
  <si>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</si>
  <si>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</si>
  <si>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</si>
  <si>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</si>
  <si>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</si>
  <si>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</si>
  <si>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</si>
  <si>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</si>
  <si>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</si>
  <si>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</si>
  <si>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</si>
  <si>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</si>
  <si>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</si>
  <si>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</si>
  <si>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</si>
  <si>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</si>
  <si>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</si>
  <si>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</si>
  <si>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</si>
  <si>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</si>
  <si>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</si>
  <si>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</si>
  <si>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</si>
  <si>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</si>
  <si>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</si>
  <si>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</si>
  <si>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</si>
  <si>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</si>
  <si>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</si>
  <si>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</si>
  <si>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</si>
  <si>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</si>
  <si>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</si>
  <si>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</si>
  <si>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</si>
  <si>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</si>
  <si>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</si>
  <si>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</si>
  <si>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</si>
  <si>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</si>
  <si>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</si>
  <si>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</si>
  <si>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</si>
  <si>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</si>
  <si>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</si>
  <si>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</si>
  <si>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</si>
  <si>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</si>
  <si>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</si>
  <si>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</si>
  <si>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</si>
  <si>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</si>
  <si>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</si>
  <si>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</si>
  <si>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</si>
  <si>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</si>
  <si>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</si>
  <si>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</si>
  <si>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</si>
  <si>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</si>
  <si>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</si>
  <si>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</si>
  <si>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</si>
  <si>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</si>
  <si>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</si>
  <si>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</si>
  <si>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</si>
  <si>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</si>
  <si>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</si>
  <si>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</si>
  <si>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</si>
  <si>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</si>
  <si>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</si>
  <si>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</si>
  <si>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</si>
  <si>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</si>
  <si>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</si>
  <si>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</si>
  <si>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</si>
  <si>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</si>
  <si>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</si>
  <si>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</si>
  <si>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</si>
  <si>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</si>
  <si>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</si>
  <si>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</si>
  <si>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</si>
  <si>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</si>
  <si>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</si>
  <si>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</si>
  <si>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</si>
  <si>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</si>
  <si>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</si>
  <si>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</si>
  <si>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</si>
  <si>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</si>
  <si>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</si>
  <si>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</si>
  <si>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</si>
  <si>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</si>
  <si>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</si>
  <si>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</si>
  <si>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</si>
  <si>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</si>
  <si>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</si>
  <si>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</si>
  <si>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</si>
  <si>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</si>
  <si>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</si>
  <si>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</si>
  <si>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</si>
  <si>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</si>
  <si>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</si>
  <si>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</si>
  <si>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</si>
  <si>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</si>
  <si>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</si>
  <si>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</si>
  <si>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</si>
  <si>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</si>
  <si>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</si>
  <si>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</si>
  <si>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</si>
  <si>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</si>
  <si>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</si>
  <si>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</si>
  <si>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</si>
  <si>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</si>
  <si>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</si>
  <si>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</si>
  <si>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</si>
  <si>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</si>
  <si>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</si>
  <si>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</si>
  <si>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</si>
  <si>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</si>
  <si>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</si>
  <si>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</si>
  <si>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</si>
  <si>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</si>
  <si>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</si>
  <si>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</si>
  <si>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</si>
  <si>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</si>
  <si>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</si>
  <si>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</si>
  <si>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</si>
  <si>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</si>
  <si>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</si>
  <si>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</si>
  <si>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</si>
  <si>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</si>
  <si>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</si>
  <si>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</si>
  <si>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</si>
  <si>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</si>
  <si>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</si>
  <si>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</si>
  <si>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</si>
  <si>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</si>
  <si>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</si>
  <si>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</si>
  <si>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</si>
  <si>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</si>
  <si>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</si>
  <si>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</si>
  <si>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</si>
  <si>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</si>
  <si>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</si>
  <si>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</si>
  <si>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</si>
  <si>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</si>
  <si>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</si>
  <si>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</si>
  <si>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</si>
  <si>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</si>
  <si>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</si>
  <si>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</si>
  <si>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</si>
  <si>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</si>
  <si>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</si>
  <si>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</si>
  <si>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</si>
  <si>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</si>
  <si>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</si>
  <si>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</si>
  <si>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</si>
  <si>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</si>
  <si>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</si>
  <si>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</si>
  <si>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</si>
  <si>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</si>
  <si>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</si>
  <si>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</si>
  <si>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</si>
  <si>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</si>
  <si>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</si>
  <si>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</si>
  <si>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</si>
  <si>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</si>
  <si>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</si>
  <si>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</si>
  <si>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</si>
  <si>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</si>
  <si>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</si>
  <si>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</si>
  <si>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</si>
  <si>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</si>
  <si>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</si>
  <si>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</si>
  <si>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</si>
  <si>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</si>
  <si>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</si>
  <si>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</si>
  <si>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</si>
  <si>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</si>
  <si>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</si>
  <si>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</si>
  <si>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</si>
  <si>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</si>
  <si>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</si>
  <si>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</si>
  <si>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</si>
  <si>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</si>
  <si>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</si>
  <si>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</si>
  <si>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</si>
  <si>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</si>
  <si>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</si>
  <si>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</si>
  <si>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</si>
  <si>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</si>
  <si>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</si>
  <si>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</si>
  <si>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</si>
  <si>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</si>
  <si>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</si>
  <si>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</si>
  <si>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</si>
  <si>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</si>
  <si>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</si>
  <si>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</si>
  <si>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</si>
  <si>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</si>
  <si>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</si>
  <si>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</si>
  <si>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</si>
  <si>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</si>
  <si>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</si>
  <si>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</si>
  <si>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</si>
  <si>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</si>
  <si>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</si>
  <si>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</si>
  <si>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</si>
  <si>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</si>
  <si>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</si>
  <si>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</si>
  <si>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</si>
  <si>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</si>
  <si>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</si>
  <si>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</si>
  <si>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</si>
  <si>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</si>
  <si>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</si>
  <si>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</si>
  <si>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</si>
  <si>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</si>
  <si>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</si>
  <si>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</si>
  <si>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</si>
  <si>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</si>
  <si>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</si>
  <si>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</si>
  <si>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</si>
  <si>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</si>
  <si>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</si>
  <si>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</si>
  <si>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</si>
  <si>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</si>
  <si>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</si>
  <si>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</si>
  <si>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</si>
  <si>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</si>
  <si>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</si>
  <si>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</si>
  <si>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</si>
  <si>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</si>
  <si>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</si>
  <si>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</si>
  <si>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</si>
  <si>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</si>
  <si>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</si>
  <si>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</si>
  <si>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</si>
  <si>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</si>
  <si>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</si>
  <si>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</si>
  <si>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</si>
  <si>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</si>
  <si>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</si>
  <si>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</si>
  <si>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</si>
  <si>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</si>
  <si>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</si>
  <si>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</si>
  <si>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</si>
  <si>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</si>
  <si>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</si>
  <si>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</si>
  <si>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</si>
  <si>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</si>
  <si>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</si>
  <si>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</si>
  <si>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</si>
  <si>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</si>
  <si>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</si>
  <si>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</si>
  <si>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</si>
  <si>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</si>
  <si>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</si>
  <si>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</si>
  <si>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</si>
  <si>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</si>
  <si>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</si>
  <si>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</si>
  <si>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</si>
  <si>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</si>
  <si>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</si>
  <si>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</si>
  <si>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</si>
  <si>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</si>
  <si>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</si>
  <si>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</si>
  <si>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</si>
  <si>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</si>
  <si>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</si>
  <si>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</si>
  <si>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</si>
  <si>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</si>
  <si>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</si>
  <si>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</si>
  <si>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</si>
  <si>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</si>
  <si>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</si>
  <si>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</si>
  <si>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</si>
  <si>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</si>
  <si>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</si>
  <si>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</si>
  <si>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</si>
  <si>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</si>
  <si>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</si>
  <si>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</si>
  <si>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</si>
  <si>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</si>
  <si>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</si>
  <si>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</si>
  <si>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</si>
  <si>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</si>
  <si>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</si>
  <si>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</si>
  <si>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</si>
  <si>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</si>
  <si>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</si>
  <si>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</si>
  <si>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</si>
  <si>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</si>
  <si>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</si>
  <si>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</si>
  <si>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</si>
  <si>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</si>
  <si>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</si>
  <si>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</si>
  <si>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</si>
  <si>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</si>
  <si>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</si>
  <si>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</si>
  <si>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</si>
  <si>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</si>
  <si>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</si>
  <si>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</si>
  <si>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</si>
  <si>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</si>
  <si>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</si>
  <si>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</si>
  <si>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</si>
  <si>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</si>
  <si>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</si>
  <si>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</si>
  <si>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</si>
  <si>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</si>
  <si>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</si>
  <si>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</si>
  <si>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</si>
  <si>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</si>
  <si>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</si>
  <si>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</si>
  <si>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</si>
  <si>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</si>
  <si>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</si>
  <si>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</si>
  <si>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</si>
  <si>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</si>
  <si>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</si>
  <si>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</si>
  <si>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</si>
  <si>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</si>
  <si>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</si>
  <si>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</si>
  <si>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</si>
  <si>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</si>
  <si>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</si>
  <si>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</si>
  <si>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</si>
  <si>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</si>
  <si>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</si>
  <si>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</si>
  <si>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</si>
  <si>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</si>
  <si>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</si>
  <si>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</si>
  <si>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</si>
  <si>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</si>
  <si>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</si>
  <si>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</si>
  <si>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</si>
  <si>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</si>
  <si>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</si>
  <si>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</si>
  <si>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</si>
  <si>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</si>
  <si>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</si>
  <si>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</si>
  <si>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</si>
  <si>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</si>
  <si>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</si>
  <si>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</si>
  <si>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</si>
  <si>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</si>
  <si>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</si>
  <si>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</si>
  <si>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</si>
  <si>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</si>
  <si>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</si>
  <si>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</si>
  <si>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</si>
  <si>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</si>
  <si>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</si>
  <si>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</si>
  <si>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</si>
  <si>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</si>
  <si>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</si>
  <si>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</si>
  <si>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</si>
  <si>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</si>
  <si>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</si>
  <si>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</si>
  <si>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</si>
  <si>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</si>
  <si>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</si>
  <si>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</si>
  <si>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</si>
  <si>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</si>
  <si>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</si>
  <si>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</si>
  <si>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</si>
  <si>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</si>
  <si>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</si>
  <si>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</si>
  <si>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</si>
  <si>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</si>
  <si>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</si>
  <si>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</si>
  <si>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</si>
  <si>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</si>
  <si>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</si>
  <si>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</si>
  <si>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</si>
  <si>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</si>
  <si>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</si>
  <si>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</si>
  <si>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</si>
  <si>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</si>
  <si>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</si>
  <si>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</si>
  <si>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</si>
  <si>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</si>
  <si>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</si>
  <si>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</si>
  <si>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</si>
  <si>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</si>
  <si>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</si>
  <si>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</si>
  <si>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</si>
  <si>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</si>
  <si>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</si>
  <si>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</si>
  <si>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</si>
  <si>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</si>
  <si>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</si>
  <si>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</si>
  <si>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</si>
  <si>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</si>
  <si>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</si>
  <si>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</si>
  <si>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</si>
  <si>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</si>
  <si>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</si>
  <si>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</si>
  <si>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</si>
  <si>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</si>
  <si>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</si>
  <si>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</si>
  <si>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</si>
  <si>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</si>
  <si>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</si>
  <si>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</si>
  <si>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</si>
  <si>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</si>
  <si>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</si>
  <si>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</si>
  <si>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</si>
  <si>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</si>
  <si>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</si>
  <si>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</si>
  <si>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</si>
  <si>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</si>
  <si>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</si>
  <si>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</si>
  <si>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</si>
  <si>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</si>
  <si>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</si>
  <si>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</si>
  <si>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</si>
  <si>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</si>
  <si>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</si>
  <si>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</si>
  <si>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</si>
  <si>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</si>
  <si>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</si>
  <si>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</si>
  <si>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</si>
  <si>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</si>
  <si>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</si>
  <si>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</si>
  <si>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</si>
  <si>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</si>
  <si>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</si>
  <si>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</si>
  <si>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</si>
  <si>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</si>
  <si>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</si>
  <si>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</si>
  <si>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</si>
  <si>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</si>
  <si>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</si>
  <si>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</si>
  <si>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</si>
  <si>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</si>
  <si>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</si>
  <si>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</si>
  <si>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</si>
  <si>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</si>
  <si>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</si>
  <si>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</si>
  <si>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</si>
  <si>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</si>
  <si>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</si>
  <si>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</si>
  <si>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</si>
  <si>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</si>
  <si>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</si>
  <si>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</si>
  <si>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</si>
  <si>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</si>
  <si>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</si>
  <si>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</si>
  <si>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</si>
  <si>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</si>
  <si>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</si>
  <si>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</si>
  <si>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</si>
  <si>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</si>
  <si>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</si>
  <si>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</si>
  <si>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</si>
  <si>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</si>
  <si>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</si>
  <si>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</si>
  <si>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</si>
  <si>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</si>
  <si>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</si>
  <si>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</si>
  <si>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</si>
  <si>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</si>
  <si>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</si>
  <si>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</si>
  <si>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</si>
  <si>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</si>
  <si>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</si>
  <si>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</si>
  <si>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</si>
  <si>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</si>
  <si>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</si>
  <si>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</si>
  <si>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</si>
  <si>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</si>
  <si>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</si>
  <si>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</si>
  <si>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</si>
  <si>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</si>
  <si>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</si>
  <si>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</si>
  <si>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</si>
  <si>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</si>
  <si>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</si>
  <si>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</si>
  <si>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</si>
  <si>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</si>
  <si>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</si>
  <si>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</si>
  <si>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</si>
  <si>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</si>
  <si>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</si>
  <si>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</si>
  <si>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</si>
  <si>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</si>
  <si>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</si>
  <si>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</si>
  <si>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</si>
  <si>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</si>
  <si>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</si>
  <si>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</si>
  <si>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</si>
  <si>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</si>
  <si>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</si>
  <si>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</si>
  <si>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</si>
  <si>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</si>
  <si>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</si>
  <si>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</si>
  <si>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</si>
  <si>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</si>
  <si>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</si>
  <si>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</si>
  <si>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</si>
  <si>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</si>
  <si>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</si>
  <si>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</si>
  <si>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</si>
  <si>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</si>
  <si>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</si>
  <si>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</si>
  <si>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</si>
  <si>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</si>
  <si>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</si>
  <si>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</si>
  <si>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</si>
  <si>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</si>
  <si>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</si>
  <si>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</si>
  <si>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</si>
  <si>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</si>
  <si>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</si>
  <si>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</si>
  <si>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</si>
  <si>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</si>
  <si>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</si>
  <si>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</si>
  <si>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</si>
  <si>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</si>
  <si>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</si>
  <si>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</si>
  <si>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</si>
  <si>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</si>
  <si>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</si>
  <si>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</si>
  <si>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</si>
  <si>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</si>
  <si>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</si>
  <si>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</si>
  <si>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</si>
  <si>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</si>
  <si>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</si>
  <si>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</si>
  <si>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</si>
  <si>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</si>
  <si>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</si>
  <si>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</si>
  <si>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</si>
  <si>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</si>
  <si>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</si>
  <si>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</si>
  <si>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</si>
  <si>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</si>
  <si>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</si>
  <si>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</si>
  <si>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</si>
  <si>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</si>
  <si>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</si>
  <si>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</si>
  <si>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</si>
  <si>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</si>
  <si>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</si>
  <si>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</si>
  <si>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</si>
  <si>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</si>
  <si>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</si>
  <si>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</si>
  <si>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</si>
  <si>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</si>
  <si>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</si>
  <si>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</si>
  <si>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</si>
  <si>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</si>
  <si>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</si>
  <si>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</si>
  <si>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</si>
  <si>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</si>
  <si>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</si>
  <si>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</si>
  <si>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</si>
  <si>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</si>
  <si>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</si>
  <si>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</si>
  <si>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</si>
  <si>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</si>
  <si>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</si>
  <si>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</si>
  <si>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</si>
  <si>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</si>
  <si>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</si>
  <si>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</si>
  <si>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</si>
  <si>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</si>
  <si>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</si>
  <si>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</si>
  <si>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</si>
  <si>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</si>
  <si>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</si>
  <si>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</si>
  <si>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</si>
  <si>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</si>
  <si>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</si>
  <si>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</si>
  <si>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</si>
  <si>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</si>
  <si>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</si>
  <si>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</si>
  <si>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</si>
  <si>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</si>
  <si>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</si>
  <si>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</si>
  <si>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</si>
  <si>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</si>
  <si>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</si>
  <si>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</si>
  <si>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</si>
  <si>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</si>
  <si>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</si>
  <si>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</si>
  <si>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</si>
  <si>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</si>
  <si>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</si>
  <si>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</si>
  <si>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</si>
  <si>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</si>
  <si>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</si>
  <si>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</si>
  <si>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</si>
  <si>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</si>
  <si>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</si>
  <si>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</si>
  <si>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</si>
  <si>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</si>
  <si>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</si>
  <si>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</si>
  <si>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</si>
  <si>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</si>
  <si>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</si>
  <si>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</si>
  <si>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</si>
  <si>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</si>
  <si>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</si>
  <si>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</si>
  <si>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</si>
  <si>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</si>
  <si>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</si>
  <si>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</si>
  <si>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</si>
  <si>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</si>
  <si>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</si>
  <si>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</si>
  <si>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</si>
  <si>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</si>
  <si>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</si>
  <si>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</si>
  <si>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</si>
  <si>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</si>
  <si>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</si>
  <si>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</si>
  <si>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</si>
  <si>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</si>
  <si>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</si>
  <si>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</si>
  <si>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</si>
  <si>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</si>
  <si>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</si>
  <si>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</si>
  <si>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</si>
  <si>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</si>
  <si>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</si>
  <si>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</si>
  <si>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</si>
  <si>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</si>
  <si>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</si>
  <si>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</si>
  <si>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</si>
  <si>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</si>
  <si>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</si>
  <si>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</si>
  <si>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</si>
  <si>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</si>
  <si>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</si>
  <si>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</si>
  <si>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</si>
  <si>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</si>
  <si>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</si>
  <si>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</si>
  <si>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</si>
  <si>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</si>
  <si>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</si>
  <si>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</si>
  <si>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</si>
  <si>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</si>
  <si>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</si>
  <si>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</si>
  <si>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</si>
  <si>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</si>
  <si>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</si>
  <si>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</si>
  <si>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</si>
  <si>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</si>
  <si>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</si>
  <si>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</si>
  <si>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</si>
  <si>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</si>
  <si>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</si>
  <si>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</si>
  <si>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</si>
  <si>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</si>
  <si>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</si>
  <si>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</si>
  <si>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</si>
  <si>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</si>
  <si>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</si>
  <si>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</si>
  <si>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</si>
  <si>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</si>
  <si>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</si>
  <si>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</si>
  <si>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</si>
  <si>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</si>
  <si>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</si>
  <si>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</si>
  <si>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</si>
  <si>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</si>
  <si>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</si>
  <si>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</si>
  <si>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</si>
  <si>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</si>
  <si>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</si>
  <si>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</si>
  <si>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</si>
  <si>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</si>
  <si>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</si>
  <si>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</si>
  <si>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</si>
  <si>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</si>
  <si>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</si>
  <si>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</si>
  <si>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</si>
  <si>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</si>
  <si>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</si>
  <si>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</si>
  <si>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</si>
  <si>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</si>
  <si>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</si>
  <si>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</si>
  <si>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</si>
  <si>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</si>
  <si>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</si>
  <si>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</si>
  <si>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</si>
  <si>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</si>
  <si>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</si>
  <si>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</si>
  <si>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</si>
  <si>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</si>
  <si>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</si>
  <si>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</si>
  <si>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</si>
  <si>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</si>
  <si>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</si>
  <si>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</si>
  <si>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</si>
  <si>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</si>
  <si>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</si>
  <si>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</si>
  <si>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</si>
  <si>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</si>
  <si>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</si>
  <si>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</si>
  <si>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</si>
  <si>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</si>
  <si>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</si>
  <si>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</si>
  <si>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</si>
  <si>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</si>
  <si>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</si>
  <si>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</si>
  <si>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</si>
  <si>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</si>
  <si>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</si>
  <si>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</si>
  <si>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</si>
  <si>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</si>
  <si>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</si>
  <si>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</si>
  <si>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</si>
  <si>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</si>
  <si>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</si>
  <si>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</si>
  <si>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</si>
  <si>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</si>
  <si>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</si>
  <si>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</si>
  <si>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</si>
  <si>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</si>
  <si>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</si>
  <si>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</si>
  <si>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</si>
  <si>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</si>
  <si>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</si>
  <si>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</si>
  <si>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</si>
  <si>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</si>
  <si>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</si>
  <si>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</si>
  <si>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</si>
  <si>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</si>
  <si>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</si>
  <si>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</si>
  <si>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</si>
  <si>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</si>
  <si>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</si>
  <si>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</si>
  <si>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</si>
  <si>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</si>
  <si>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</si>
  <si>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</si>
  <si>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</si>
  <si>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</si>
  <si>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</si>
  <si>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</si>
  <si>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</si>
  <si>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</si>
  <si>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</si>
  <si>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</si>
  <si>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</si>
  <si>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</si>
  <si>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</si>
  <si>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</si>
  <si>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</si>
  <si>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</si>
  <si>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</si>
  <si>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</si>
  <si>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</si>
  <si>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</si>
  <si>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</si>
  <si>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</si>
  <si>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</si>
  <si>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</si>
  <si>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</si>
  <si>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</si>
  <si>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</si>
  <si>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</si>
  <si>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</si>
  <si>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</si>
  <si>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</si>
  <si>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</si>
  <si>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</si>
  <si>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</si>
  <si>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</si>
  <si>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</si>
  <si>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</si>
  <si>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</si>
  <si>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</si>
  <si>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</si>
  <si>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</si>
  <si>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</si>
  <si>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</si>
  <si>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</si>
  <si>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</si>
  <si>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</si>
  <si>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</si>
  <si>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</si>
  <si>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</si>
  <si>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</si>
  <si>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</si>
  <si>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</si>
  <si>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</si>
  <si>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</si>
  <si>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</si>
  <si>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</si>
  <si>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</si>
  <si>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</si>
  <si>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</si>
  <si>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</si>
  <si>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</si>
  <si>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</si>
  <si>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</si>
  <si>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</si>
  <si>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</si>
  <si>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</si>
  <si>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</si>
  <si>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</si>
  <si>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</si>
  <si>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</si>
  <si>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</si>
  <si>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</si>
  <si>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</si>
  <si>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</si>
  <si>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</si>
  <si>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</si>
  <si>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</si>
  <si>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</si>
  <si>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</si>
  <si>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</si>
  <si>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</si>
  <si>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</si>
  <si>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</si>
  <si>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</si>
  <si>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</si>
  <si>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</si>
  <si>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</si>
  <si>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</si>
  <si>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</si>
  <si>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</si>
  <si>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</si>
  <si>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</si>
  <si>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</si>
  <si>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</si>
  <si>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</si>
  <si>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</si>
  <si>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</si>
  <si>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</si>
  <si>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</si>
  <si>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</si>
  <si>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</si>
  <si>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</si>
  <si>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</si>
  <si>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</si>
  <si>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</si>
  <si>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</si>
  <si>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</si>
  <si>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</si>
  <si>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</si>
  <si>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</si>
  <si>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</si>
  <si>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</si>
  <si>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</si>
  <si>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</si>
  <si>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</si>
  <si>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</si>
  <si>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</si>
  <si>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</si>
  <si>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</si>
  <si>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</si>
  <si>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</si>
  <si>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</si>
  <si>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</si>
  <si>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</si>
  <si>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</si>
  <si>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</si>
  <si>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</si>
  <si>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</si>
  <si>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</si>
  <si>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</si>
  <si>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</si>
  <si>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</si>
  <si>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</si>
  <si>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</si>
  <si>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</si>
  <si>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</si>
  <si>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</si>
  <si>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</si>
  <si>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</si>
  <si>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</si>
  <si>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</si>
  <si>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</si>
  <si>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</si>
  <si>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</si>
  <si>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</si>
  <si>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</si>
  <si>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</si>
  <si>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</si>
  <si>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</si>
  <si>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</si>
  <si>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</si>
  <si>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</si>
  <si>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</si>
  <si>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</si>
  <si>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</si>
  <si>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</si>
  <si>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</si>
  <si>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</si>
  <si>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</si>
  <si>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</si>
  <si>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</si>
  <si>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</si>
  <si>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</si>
  <si>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</si>
  <si>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</si>
  <si>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</si>
  <si>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</si>
  <si>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</si>
  <si>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</si>
  <si>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</si>
  <si>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</si>
  <si>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</si>
  <si>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</si>
  <si>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</si>
  <si>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</si>
  <si>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</si>
  <si>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</si>
  <si>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</si>
  <si>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</si>
  <si>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</si>
  <si>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</si>
  <si>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</si>
  <si>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</si>
  <si>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</si>
  <si>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</si>
  <si>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</si>
  <si>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</si>
  <si>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</si>
  <si>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</si>
  <si>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</si>
  <si>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</si>
  <si>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</si>
  <si>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</si>
  <si>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</si>
  <si>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</si>
  <si>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</si>
  <si>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</si>
  <si>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</si>
  <si>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</si>
  <si>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</si>
  <si>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</si>
  <si>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</si>
  <si>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</si>
  <si>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</si>
  <si>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</si>
  <si>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</si>
  <si>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</si>
  <si>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</si>
  <si>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</si>
  <si>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</si>
  <si>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</si>
  <si>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</si>
  <si>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</si>
  <si>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</si>
  <si>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</si>
  <si>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</si>
  <si>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</si>
  <si>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</si>
  <si>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</si>
  <si>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</si>
  <si>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</si>
  <si>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</si>
  <si>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</si>
  <si>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</si>
  <si>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</si>
  <si>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</si>
  <si>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</si>
  <si>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</si>
  <si>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</si>
  <si>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</si>
  <si>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</si>
  <si>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</si>
  <si>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</si>
  <si>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</si>
  <si>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</si>
  <si>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</si>
  <si>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</si>
  <si>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</si>
  <si>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</si>
  <si>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</si>
  <si>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</si>
  <si>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</si>
  <si>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</si>
  <si>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</si>
  <si>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</si>
  <si>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</si>
  <si>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</si>
  <si>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</si>
  <si>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</si>
  <si>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</si>
  <si>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</si>
  <si>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</si>
  <si>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</si>
  <si>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</si>
  <si>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</si>
  <si>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</si>
  <si>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</si>
  <si>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</si>
  <si>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</si>
  <si>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</si>
  <si>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</si>
  <si>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</si>
  <si>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</si>
  <si>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</si>
  <si>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</si>
  <si>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</si>
  <si>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</si>
  <si>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</si>
  <si>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</si>
  <si>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</si>
  <si>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</si>
  <si>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</si>
  <si>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</si>
  <si>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</si>
  <si>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</si>
  <si>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</si>
  <si>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</si>
  <si>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</si>
  <si>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</si>
  <si>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</si>
  <si>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</si>
  <si>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</si>
  <si>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</si>
  <si>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</si>
  <si>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</si>
  <si>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</si>
  <si>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</si>
  <si>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</si>
  <si>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</si>
  <si>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</si>
  <si>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</si>
  <si>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</si>
  <si>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</si>
  <si>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</si>
  <si>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</si>
  <si>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</si>
  <si>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</si>
  <si>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</si>
  <si>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</si>
  <si>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</si>
  <si>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</si>
  <si>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</si>
  <si>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</si>
  <si>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</si>
  <si>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</si>
  <si>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</si>
  <si>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</si>
  <si>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</si>
  <si>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</si>
  <si>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</si>
  <si>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</si>
  <si>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</si>
  <si>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</si>
  <si>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</si>
  <si>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</si>
  <si>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</si>
  <si>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</si>
  <si>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</si>
  <si>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</si>
  <si>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</si>
  <si>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</si>
  <si>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</si>
  <si>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</si>
  <si>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</si>
  <si>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</si>
  <si>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</si>
  <si>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</si>
  <si>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</si>
  <si>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</si>
  <si>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</si>
  <si>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</si>
  <si>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</si>
  <si>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</si>
  <si>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</si>
  <si>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</si>
  <si>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</si>
  <si>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</si>
  <si>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</si>
  <si>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</si>
  <si>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</si>
  <si>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</si>
  <si>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</si>
  <si>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</si>
  <si>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</si>
  <si>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</si>
  <si>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</si>
  <si>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</si>
  <si>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</si>
  <si>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</si>
  <si>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</si>
  <si>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</si>
  <si>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</si>
  <si>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</si>
  <si>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</si>
  <si>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</si>
  <si>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</si>
  <si>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</si>
  <si>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</si>
  <si>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</si>
  <si>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</si>
  <si>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</si>
  <si>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</si>
  <si>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</si>
  <si>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</si>
  <si>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</si>
  <si>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</si>
  <si>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</si>
  <si>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</si>
  <si>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</si>
  <si>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</si>
  <si>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</si>
  <si>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</si>
  <si>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</si>
  <si>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</si>
  <si>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</si>
  <si>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</si>
  <si>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</si>
  <si>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</si>
  <si>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</si>
  <si>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</si>
  <si>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</si>
  <si>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</si>
  <si>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</si>
  <si>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</si>
  <si>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</si>
  <si>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</si>
  <si>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</si>
  <si>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</si>
  <si>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</si>
  <si>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</si>
  <si>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</si>
  <si>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</si>
  <si>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</si>
  <si>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</si>
  <si>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</si>
  <si>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</si>
  <si>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</si>
  <si>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</si>
  <si>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</si>
  <si>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</si>
  <si>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</si>
  <si>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</si>
  <si>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</si>
  <si>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</si>
  <si>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</si>
  <si>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</si>
  <si>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</si>
  <si>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</si>
  <si>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</si>
  <si>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</si>
  <si>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</si>
  <si>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</si>
  <si>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</si>
  <si>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</si>
  <si>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</si>
  <si>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</si>
  <si>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</si>
  <si>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</si>
  <si>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</si>
  <si>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</si>
  <si>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</si>
  <si>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</si>
  <si>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</si>
  <si>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</si>
  <si>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</si>
  <si>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</si>
  <si>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</si>
  <si>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</si>
  <si>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</si>
  <si>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</si>
  <si>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</si>
  <si>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</si>
  <si>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</si>
  <si>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</si>
  <si>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</si>
  <si>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</si>
  <si>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</si>
  <si>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</si>
  <si>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</si>
  <si>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</si>
  <si>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</si>
  <si>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</si>
  <si>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</si>
  <si>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</si>
  <si>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</si>
  <si>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</si>
  <si>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</si>
  <si>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</si>
  <si>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</si>
  <si>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</si>
  <si>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</si>
  <si>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</si>
  <si>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</si>
  <si>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</si>
  <si>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</si>
  <si>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</si>
  <si>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</si>
  <si>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</si>
  <si>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</si>
  <si>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</si>
  <si>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</si>
  <si>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</si>
  <si>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</si>
  <si>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</si>
  <si>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</si>
  <si>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</si>
  <si>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</si>
  <si>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</si>
  <si>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</si>
  <si>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</si>
  <si>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</si>
  <si>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</si>
  <si>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</si>
  <si>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</si>
  <si>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</si>
  <si>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</si>
  <si>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</si>
  <si>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</si>
  <si>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</si>
  <si>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</si>
  <si>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</si>
  <si>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</si>
  <si>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</si>
  <si>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</si>
  <si>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</si>
  <si>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</si>
  <si>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</si>
  <si>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</si>
  <si>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</si>
  <si>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</si>
  <si>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</si>
  <si>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</si>
  <si>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</si>
  <si>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</si>
  <si>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</si>
  <si>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</si>
  <si>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</si>
  <si>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</si>
  <si>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</si>
  <si>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</si>
  <si>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</si>
  <si>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</si>
  <si>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</si>
  <si>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</si>
  <si>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</si>
  <si>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</si>
  <si>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</si>
  <si>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</si>
  <si>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</si>
  <si>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</si>
  <si>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</si>
  <si>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</si>
  <si>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</si>
  <si>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</si>
  <si>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</si>
  <si>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</si>
  <si>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</si>
  <si>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</si>
  <si>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</si>
  <si>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</si>
  <si>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</si>
  <si>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</si>
  <si>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</si>
  <si>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</si>
  <si>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</si>
  <si>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</si>
  <si>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</si>
  <si>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</si>
  <si>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</si>
  <si>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</si>
  <si>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</si>
  <si>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</si>
  <si>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</si>
  <si>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</si>
  <si>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</si>
  <si>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</si>
  <si>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</si>
  <si>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</si>
  <si>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</si>
  <si>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</si>
  <si>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</si>
  <si>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</si>
  <si>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</si>
  <si>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</si>
  <si>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</si>
  <si>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</si>
  <si>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</si>
  <si>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</si>
  <si>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</si>
  <si>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</si>
  <si>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</si>
  <si>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</si>
  <si>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</si>
  <si>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</si>
  <si>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</si>
  <si>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</si>
  <si>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</si>
  <si>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</si>
  <si>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</si>
  <si>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</si>
  <si>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</si>
  <si>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</si>
  <si>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</si>
  <si>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</si>
  <si>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</si>
  <si>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</si>
  <si>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</si>
  <si>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</si>
  <si>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</si>
  <si>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</si>
  <si>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</si>
  <si>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</si>
  <si>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</si>
  <si>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</si>
  <si>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</si>
  <si>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</si>
  <si>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</si>
  <si>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</si>
  <si>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</si>
  <si>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</si>
  <si>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</si>
  <si>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</si>
  <si>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</si>
  <si>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</si>
  <si>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</si>
  <si>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</si>
  <si>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</si>
  <si>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</si>
  <si>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</si>
  <si>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</si>
  <si>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</si>
  <si>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</si>
  <si>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</si>
  <si>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</si>
  <si>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</si>
  <si>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</si>
  <si>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</si>
  <si>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</si>
  <si>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</si>
  <si>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</si>
  <si>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</si>
  <si>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</si>
  <si>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</si>
  <si>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</si>
  <si>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</si>
  <si>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</si>
  <si>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</si>
  <si>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</si>
  <si>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</si>
  <si>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</si>
  <si>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</si>
  <si>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</si>
  <si>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</si>
  <si>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</si>
  <si>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</si>
  <si>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</si>
  <si>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</si>
  <si>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</si>
  <si>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</si>
  <si>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</si>
  <si>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</si>
  <si>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</si>
  <si>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</si>
  <si>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</si>
  <si>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</si>
  <si>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</si>
  <si>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</si>
  <si>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</si>
  <si>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</si>
  <si>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</si>
  <si>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</si>
  <si>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</si>
  <si>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</si>
  <si>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</si>
  <si>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</si>
  <si>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</si>
  <si>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</si>
  <si>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</si>
  <si>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</si>
  <si>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</si>
  <si>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</si>
  <si>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</si>
  <si>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</si>
  <si>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</si>
  <si>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</si>
  <si>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</si>
  <si>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</si>
  <si>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</si>
  <si>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</si>
  <si>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</si>
  <si>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</si>
  <si>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</si>
  <si>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</si>
  <si>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</si>
  <si>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</si>
  <si>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</si>
  <si>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</si>
  <si>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</si>
  <si>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</si>
  <si>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</si>
  <si>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</si>
  <si>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</si>
  <si>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</si>
  <si>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</si>
  <si>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</si>
  <si>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</si>
  <si>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</si>
  <si>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</si>
  <si>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</si>
  <si>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</si>
  <si>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</si>
  <si>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</si>
  <si>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</si>
  <si>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</si>
  <si>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</si>
  <si>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</si>
  <si>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</si>
  <si>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</si>
  <si>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</si>
  <si>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</si>
  <si>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</si>
  <si>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</si>
  <si>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</si>
  <si>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</si>
  <si>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</si>
  <si>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</si>
  <si>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</si>
  <si>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</si>
  <si>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</si>
  <si>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</si>
  <si>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</si>
  <si>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</si>
  <si>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</si>
  <si>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</si>
  <si>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</si>
  <si>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</si>
  <si>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</si>
  <si>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</si>
  <si>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</si>
  <si>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</si>
  <si>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</si>
  <si>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</si>
  <si>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</si>
  <si>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</si>
  <si>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</si>
  <si>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</si>
  <si>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</si>
  <si>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</si>
  <si>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</si>
  <si>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</si>
  <si>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</si>
  <si>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</si>
  <si>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</si>
  <si>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</si>
  <si>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</si>
  <si>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</si>
  <si>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</si>
  <si>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</si>
  <si>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</si>
  <si>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</si>
  <si>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</si>
  <si>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</si>
  <si>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</si>
  <si>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</si>
  <si>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</si>
  <si>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</si>
  <si>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</si>
  <si>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</si>
  <si>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</si>
  <si>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</si>
  <si>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</si>
  <si>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</si>
  <si>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</si>
  <si>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</si>
  <si>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</si>
  <si>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</si>
  <si>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</si>
  <si>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</si>
  <si>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</si>
  <si>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</si>
  <si>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</si>
  <si>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</si>
  <si>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</si>
  <si>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</si>
  <si>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</si>
  <si>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</si>
  <si>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</si>
  <si>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</si>
  <si>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</si>
  <si>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</si>
  <si>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</si>
  <si>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</si>
  <si>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</si>
  <si>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</si>
  <si>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</si>
  <si>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</si>
  <si>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</si>
  <si>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</si>
  <si>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</si>
  <si>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</si>
  <si>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</si>
  <si>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</si>
  <si>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</si>
  <si>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</si>
  <si>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</si>
  <si>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</si>
  <si>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</si>
  <si>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</si>
  <si>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</si>
  <si>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</si>
  <si>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</si>
  <si>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</si>
  <si>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</si>
  <si>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</si>
  <si>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</si>
  <si>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</si>
  <si>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</si>
  <si>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</si>
  <si>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</si>
  <si>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</si>
  <si>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</si>
  <si>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</si>
  <si>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</si>
  <si>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</si>
  <si>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</si>
  <si>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</si>
  <si>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</si>
  <si>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</si>
  <si>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</si>
  <si>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</si>
  <si>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</si>
  <si>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</si>
  <si>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</si>
  <si>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</si>
  <si>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</si>
  <si>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</si>
  <si>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</si>
  <si>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</si>
  <si>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</si>
  <si>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</si>
  <si>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</si>
  <si>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</si>
  <si>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</si>
  <si>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</si>
  <si>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</si>
  <si>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</si>
  <si>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</si>
  <si>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</si>
  <si>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</si>
  <si>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</si>
  <si>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</si>
  <si>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</si>
  <si>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</si>
  <si>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</si>
  <si>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</si>
  <si>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</si>
  <si>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</si>
  <si>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</si>
  <si>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</si>
  <si>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</si>
  <si>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</si>
  <si>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</si>
  <si>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</si>
  <si>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</si>
  <si>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</si>
  <si>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</si>
  <si>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</si>
  <si>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</si>
  <si>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</si>
  <si>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</si>
  <si>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</si>
  <si>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</si>
  <si>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</si>
  <si>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</si>
  <si>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</si>
  <si>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</si>
  <si>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</si>
  <si>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</si>
  <si>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</si>
  <si>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</si>
  <si>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</si>
  <si>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</si>
  <si>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</si>
  <si>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</si>
  <si>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</si>
  <si>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</si>
  <si>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</si>
  <si>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</si>
  <si>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</si>
  <si>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</si>
  <si>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</si>
  <si>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</si>
  <si>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</si>
  <si>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</si>
  <si>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</si>
  <si>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</si>
  <si>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</si>
  <si>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</si>
  <si>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</si>
  <si>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</si>
  <si>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</si>
  <si>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</si>
  <si>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</si>
  <si>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</si>
  <si>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</si>
  <si>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</si>
  <si>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</si>
  <si>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</si>
  <si>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</si>
  <si>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</si>
  <si>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</si>
  <si>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</si>
  <si>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</si>
  <si>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</si>
  <si>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</si>
  <si>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</si>
  <si>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</si>
  <si>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</si>
  <si>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</si>
  <si>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</si>
  <si>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</si>
  <si>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</si>
  <si>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</si>
  <si>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</si>
  <si>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</si>
  <si>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</si>
  <si>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</si>
  <si>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</si>
  <si>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</si>
  <si>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</si>
  <si>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</si>
  <si>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</si>
  <si>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</si>
  <si>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</si>
  <si>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</si>
  <si>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</si>
  <si>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</si>
  <si>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</si>
  <si>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</si>
  <si>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</si>
  <si>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</si>
  <si>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</si>
  <si>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</si>
  <si>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</si>
  <si>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</si>
  <si>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</si>
  <si>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</si>
  <si>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</si>
  <si>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</si>
  <si>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</si>
  <si>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</si>
  <si>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</si>
  <si>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</si>
  <si>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</si>
  <si>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</si>
  <si>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</si>
  <si>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</si>
  <si>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</si>
  <si>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</si>
  <si>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</si>
  <si>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</si>
  <si>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</si>
  <si>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</si>
  <si>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</si>
  <si>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</si>
  <si>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</si>
  <si>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</si>
  <si>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</si>
  <si>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</si>
  <si>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</si>
  <si>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</si>
  <si>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</si>
  <si>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</si>
  <si>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</si>
  <si>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</si>
  <si>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</si>
  <si>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</si>
  <si>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</si>
  <si>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</si>
  <si>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</si>
  <si>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</si>
  <si>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</si>
  <si>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</si>
  <si>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</si>
  <si>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</si>
  <si>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</si>
  <si>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</si>
  <si>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</si>
  <si>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</si>
  <si>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</si>
  <si>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</si>
  <si>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</si>
  <si>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</si>
  <si>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</si>
  <si>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</si>
  <si>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</si>
  <si>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</si>
  <si>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</si>
  <si>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</si>
  <si>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</si>
  <si>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</si>
  <si>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</si>
  <si>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</si>
  <si>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</si>
  <si>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</si>
  <si>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</si>
  <si>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</si>
  <si>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</si>
  <si>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</si>
  <si>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</si>
  <si>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</si>
  <si>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</si>
  <si>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</si>
  <si>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</si>
  <si>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</si>
  <si>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</si>
  <si>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</si>
  <si>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</si>
  <si>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</si>
  <si>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</si>
  <si>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</si>
  <si>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</si>
  <si>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</si>
  <si>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</si>
  <si>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</si>
  <si>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</si>
  <si>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</si>
  <si>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</si>
  <si>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</si>
  <si>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</si>
  <si>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</si>
  <si>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</si>
  <si>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</si>
  <si>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</si>
  <si>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</si>
  <si>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</si>
  <si>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</si>
  <si>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</si>
  <si>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</si>
  <si>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</si>
  <si>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</si>
  <si>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</si>
  <si>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</si>
  <si>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</si>
  <si>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</si>
  <si>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</si>
  <si>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</si>
  <si>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</si>
  <si>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</si>
  <si>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</si>
  <si>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</si>
  <si>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</si>
  <si>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</si>
  <si>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</si>
  <si>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</si>
  <si>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</si>
  <si>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</si>
  <si>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</si>
  <si>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</si>
  <si>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</si>
  <si>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</si>
  <si>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</si>
  <si>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</si>
  <si>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</si>
  <si>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</si>
  <si>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</si>
  <si>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</si>
  <si>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</si>
  <si>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</si>
  <si>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</si>
  <si>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</si>
  <si>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</si>
  <si>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</si>
  <si>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</si>
  <si>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</si>
  <si>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</si>
  <si>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</si>
  <si>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</si>
  <si>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</si>
  <si>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</si>
  <si>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</si>
  <si>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</si>
  <si>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</si>
  <si>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</si>
  <si>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</si>
  <si>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</si>
  <si>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</si>
  <si>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</si>
  <si>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</si>
  <si>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</si>
  <si>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</si>
  <si>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</si>
  <si>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</si>
  <si>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</si>
  <si>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</si>
  <si>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</si>
  <si>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</si>
  <si>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</si>
  <si>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</si>
  <si>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</si>
  <si>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</si>
  <si>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</si>
  <si>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</si>
  <si>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</si>
  <si>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</si>
  <si>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</si>
  <si>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</si>
  <si>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</si>
  <si>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</si>
  <si>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</si>
  <si>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</si>
  <si>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</si>
  <si>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</si>
  <si>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</si>
  <si>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</si>
  <si>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</si>
  <si>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</si>
  <si>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</si>
  <si>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</si>
  <si>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</si>
  <si>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</si>
  <si>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</si>
  <si>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</si>
  <si>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</si>
  <si>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</si>
  <si>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</si>
  <si>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</si>
  <si>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</si>
  <si>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</si>
  <si>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</si>
  <si>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</si>
  <si>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</si>
  <si>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</si>
  <si>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</si>
  <si>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</si>
  <si>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</si>
  <si>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</si>
  <si>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</si>
  <si>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</si>
  <si>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</si>
  <si>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</si>
  <si>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</si>
  <si>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</si>
  <si>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</si>
  <si>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</si>
  <si>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</si>
  <si>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</si>
  <si>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</si>
  <si>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</si>
  <si>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</si>
  <si>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</si>
  <si>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</si>
  <si>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</si>
  <si>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</si>
  <si>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</si>
  <si>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</si>
  <si>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</si>
  <si>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</si>
  <si>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</si>
  <si>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</si>
  <si>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</si>
  <si>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</si>
  <si>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</si>
  <si>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</si>
  <si>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</si>
  <si>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</si>
  <si>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</si>
  <si>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</si>
  <si>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</si>
  <si>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</si>
  <si>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</si>
  <si>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</si>
  <si>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</si>
  <si>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</si>
  <si>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</si>
  <si>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</si>
  <si>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</si>
  <si>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</si>
  <si>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</si>
  <si>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</si>
  <si>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</si>
  <si>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</si>
  <si>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</si>
  <si>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</si>
  <si>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</si>
  <si>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</si>
  <si>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</si>
  <si>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</si>
  <si>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</si>
  <si>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</si>
  <si>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</si>
  <si>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</si>
  <si>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</si>
  <si>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</si>
  <si>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</si>
  <si>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</si>
  <si>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</si>
  <si>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</si>
  <si>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</si>
  <si>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</si>
  <si>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</si>
  <si>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</si>
  <si>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</si>
  <si>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</si>
  <si>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</si>
  <si>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</si>
  <si>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</si>
  <si>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</si>
  <si>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</si>
  <si>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</si>
  <si>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</si>
  <si>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</si>
  <si>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</si>
  <si>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</si>
  <si>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</si>
  <si>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</si>
  <si>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</si>
  <si>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</si>
  <si>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</si>
  <si>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</si>
  <si>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</si>
  <si>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</si>
  <si>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</si>
  <si>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</si>
  <si>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</si>
  <si>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</si>
  <si>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</si>
  <si>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</si>
  <si>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</si>
  <si>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</si>
  <si>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</si>
  <si>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</si>
  <si>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</si>
  <si>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</si>
  <si>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</si>
  <si>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</si>
  <si>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</si>
  <si>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</si>
  <si>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</si>
  <si>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</si>
  <si>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</si>
  <si>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</si>
  <si>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</si>
  <si>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</si>
  <si>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</si>
  <si>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</si>
  <si>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</si>
  <si>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</si>
  <si>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</si>
  <si>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</si>
  <si>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</si>
  <si>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</si>
  <si>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</si>
  <si>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</si>
  <si>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</si>
  <si>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</si>
  <si>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</si>
  <si>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</si>
  <si>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</si>
  <si>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</si>
  <si>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</si>
  <si>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</si>
  <si>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</si>
  <si>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</si>
  <si>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</si>
  <si>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</si>
  <si>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</si>
  <si>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</si>
  <si>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</si>
  <si>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</si>
  <si>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</si>
  <si>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</si>
  <si>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</si>
  <si>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</si>
  <si>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</si>
  <si>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</si>
  <si>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</si>
  <si>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</si>
  <si>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</si>
  <si>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</si>
  <si>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</si>
  <si>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</si>
  <si>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</si>
  <si>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</si>
  <si>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</si>
  <si>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</si>
  <si>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</si>
  <si>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</si>
  <si>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</si>
  <si>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</si>
  <si>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</si>
  <si>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</si>
  <si>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</si>
  <si>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</si>
  <si>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</si>
  <si>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</si>
  <si>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</si>
  <si>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</si>
  <si>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</si>
  <si>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</si>
  <si>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</si>
  <si>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</si>
  <si>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</si>
  <si>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</si>
  <si>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</si>
  <si>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</si>
  <si>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</si>
  <si>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</si>
  <si>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</si>
  <si>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</si>
  <si>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</si>
  <si>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</si>
  <si>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</si>
  <si>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</si>
  <si>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</si>
  <si>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</si>
  <si>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</si>
  <si>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</si>
  <si>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</si>
  <si>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</si>
  <si>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</si>
  <si>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</si>
  <si>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</si>
  <si>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</si>
  <si>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</si>
  <si>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</si>
  <si>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</si>
  <si>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</si>
  <si>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</si>
  <si>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</si>
  <si>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</si>
  <si>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</si>
  <si>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</si>
  <si>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</si>
  <si>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</si>
  <si>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</si>
  <si>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</si>
  <si>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</si>
  <si>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</si>
  <si>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</si>
  <si>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</si>
  <si>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</si>
  <si>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</si>
  <si>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</si>
  <si>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</si>
  <si>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</si>
  <si>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</si>
  <si>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</si>
  <si>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</si>
  <si>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</si>
  <si>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</si>
  <si>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</si>
  <si>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</si>
  <si>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</si>
  <si>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</si>
  <si>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</si>
  <si>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</si>
  <si>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</si>
  <si>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</si>
  <si>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</si>
  <si>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</si>
  <si>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</si>
  <si>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</si>
  <si>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</si>
  <si>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</si>
  <si>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</si>
  <si>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</si>
  <si>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</si>
  <si>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</si>
  <si>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</si>
  <si>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</si>
  <si>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</si>
  <si>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</si>
  <si>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</si>
  <si>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</si>
  <si>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</si>
  <si>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</si>
  <si>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</si>
  <si>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</si>
  <si>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</si>
  <si>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</si>
  <si>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</si>
  <si>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</si>
  <si>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</si>
  <si>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</si>
  <si>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</si>
  <si>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</si>
  <si>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</si>
  <si>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</si>
  <si>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</si>
  <si>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</si>
  <si>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</si>
  <si>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</si>
  <si>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</si>
  <si>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</si>
  <si>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</si>
  <si>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</si>
  <si>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</si>
  <si>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</si>
  <si>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</si>
  <si>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</si>
  <si>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</si>
  <si>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</si>
  <si>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</si>
  <si>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</si>
  <si>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</si>
  <si>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</si>
  <si>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</si>
  <si>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</si>
  <si>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</si>
  <si>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</si>
  <si>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</si>
  <si>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</si>
  <si>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</si>
  <si>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</si>
  <si>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</si>
  <si>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</si>
  <si>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</si>
  <si>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</si>
  <si>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</si>
  <si>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</si>
  <si>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</si>
  <si>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</si>
  <si>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</si>
  <si>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</si>
  <si>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</si>
  <si>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</si>
  <si>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</si>
  <si>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</si>
  <si>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</si>
  <si>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</si>
  <si>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</si>
  <si>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</si>
  <si>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</si>
  <si>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</si>
  <si>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</si>
  <si>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</si>
  <si>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</si>
  <si>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</si>
  <si>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</si>
  <si>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</si>
  <si>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</si>
  <si>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</si>
  <si>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</si>
  <si>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</si>
  <si>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</si>
  <si>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</si>
  <si>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</si>
  <si>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</si>
  <si>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</si>
  <si>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</si>
  <si>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</si>
  <si>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</si>
  <si>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</si>
  <si>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</si>
  <si>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</si>
  <si>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</si>
  <si>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</si>
  <si>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</si>
  <si>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</si>
  <si>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</si>
  <si>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</si>
  <si>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</si>
  <si>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</si>
  <si>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</si>
  <si>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</si>
  <si>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</si>
  <si>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</si>
  <si>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</si>
  <si>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</si>
  <si>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</si>
  <si>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</si>
  <si>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</si>
  <si>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</si>
  <si>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</si>
  <si>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</si>
  <si>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</si>
  <si>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</si>
  <si>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</si>
  <si>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</si>
  <si>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</si>
  <si>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</si>
  <si>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</si>
  <si>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</si>
  <si>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</si>
  <si>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</si>
  <si>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</si>
  <si>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</si>
  <si>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</si>
  <si>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</si>
  <si>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</si>
  <si>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</si>
  <si>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</si>
  <si>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</si>
  <si>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</si>
  <si>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</si>
  <si>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</si>
  <si>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</si>
  <si>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</si>
  <si>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</si>
  <si>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</si>
  <si>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</si>
  <si>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</si>
  <si>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</si>
  <si>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</si>
  <si>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</si>
  <si>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</si>
  <si>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</si>
  <si>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</si>
  <si>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</si>
  <si>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</si>
  <si>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</si>
  <si>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</si>
  <si>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</si>
  <si>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</si>
  <si>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</si>
  <si>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</si>
  <si>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</si>
  <si>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</si>
  <si>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</si>
  <si>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</si>
  <si>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</si>
  <si>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</si>
  <si>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</si>
  <si>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</si>
  <si>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</si>
  <si>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</si>
  <si>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</si>
  <si>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</si>
  <si>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</si>
  <si>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</si>
  <si>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</si>
  <si>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</si>
  <si>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</si>
  <si>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</si>
  <si>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</si>
  <si>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</si>
  <si>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</si>
  <si>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</si>
  <si>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</si>
  <si>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</si>
  <si>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</si>
  <si>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</si>
  <si>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</si>
  <si>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</si>
  <si>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</si>
  <si>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</si>
  <si>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</si>
  <si>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</si>
  <si>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</si>
  <si>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</si>
  <si>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</si>
  <si>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</si>
  <si>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</si>
  <si>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</si>
  <si>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</si>
  <si>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</si>
  <si>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</si>
  <si>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</si>
  <si>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</si>
  <si>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</si>
  <si>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</si>
  <si>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</si>
  <si>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</si>
  <si>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</si>
  <si>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</si>
  <si>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</si>
  <si>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</si>
  <si>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</si>
  <si>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</si>
  <si>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</si>
  <si>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</si>
  <si>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</si>
  <si>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</si>
  <si>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</si>
  <si>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</si>
  <si>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</si>
  <si>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</si>
  <si>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</si>
  <si>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</si>
  <si>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</si>
  <si>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</si>
  <si>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</si>
  <si>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</si>
  <si>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</si>
  <si>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</si>
  <si>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</si>
  <si>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</si>
  <si>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</si>
  <si>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</si>
  <si>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</si>
  <si>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</si>
  <si>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</si>
  <si>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</si>
  <si>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</si>
  <si>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</si>
  <si>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</si>
  <si>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</si>
  <si>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</si>
  <si>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</si>
  <si>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</si>
  <si>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</si>
  <si>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</si>
  <si>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</si>
  <si>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</si>
  <si>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</si>
  <si>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</si>
  <si>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</si>
  <si>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</si>
  <si>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</si>
  <si>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</si>
  <si>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</si>
  <si>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</si>
  <si>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</si>
  <si>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</si>
  <si>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</si>
  <si>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</si>
  <si>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</si>
  <si>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</si>
  <si>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</si>
  <si>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</si>
  <si>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</si>
  <si>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</si>
  <si>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</si>
  <si>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</si>
  <si>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</si>
  <si>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</si>
  <si>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</si>
  <si>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</si>
  <si>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</si>
  <si>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</si>
  <si>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</si>
  <si>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</si>
  <si>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</si>
  <si>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</si>
  <si>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</si>
  <si>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</si>
  <si>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</si>
  <si>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</si>
  <si>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</si>
  <si>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</si>
  <si>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</si>
  <si>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</si>
  <si>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</si>
  <si>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</si>
  <si>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</si>
  <si>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</si>
  <si>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</si>
  <si>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</si>
  <si>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</si>
  <si>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</si>
  <si>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</si>
  <si>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</si>
  <si>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</si>
  <si>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</si>
  <si>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</si>
  <si>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</si>
  <si>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</si>
  <si>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</si>
  <si>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</si>
  <si>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</si>
  <si>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</si>
  <si>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</si>
  <si>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</si>
  <si>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</si>
  <si>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</si>
  <si>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</si>
  <si>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</si>
  <si>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</si>
  <si>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</si>
  <si>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</si>
  <si>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</si>
  <si>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</si>
  <si>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</si>
  <si>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</si>
  <si>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</si>
  <si>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</si>
  <si>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</si>
  <si>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</si>
  <si>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</si>
  <si>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</si>
  <si>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</si>
  <si>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</si>
  <si>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</si>
  <si>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</si>
  <si>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</si>
  <si>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</si>
  <si>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</si>
  <si>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</si>
  <si>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</si>
  <si>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</si>
  <si>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</si>
  <si>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</si>
  <si>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</si>
  <si>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</si>
  <si>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</si>
  <si>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</si>
  <si>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</si>
  <si>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</si>
  <si>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</si>
  <si>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</si>
  <si>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</si>
  <si>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</si>
  <si>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</si>
  <si>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</si>
  <si>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</si>
  <si>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</si>
  <si>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</si>
  <si>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</si>
  <si>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</si>
  <si>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</si>
  <si>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</si>
  <si>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</si>
  <si>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</si>
  <si>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</si>
  <si>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</si>
  <si>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</si>
  <si>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</si>
  <si>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</si>
  <si>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</si>
  <si>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</si>
  <si>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</si>
  <si>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</si>
  <si>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</si>
  <si>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</si>
  <si>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</si>
  <si>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</si>
  <si>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</si>
  <si>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</si>
  <si>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</si>
  <si>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</si>
  <si>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</si>
  <si>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</si>
  <si>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</si>
  <si>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</si>
  <si>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</si>
  <si>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</si>
  <si>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</si>
  <si>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</si>
  <si>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</si>
  <si>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</si>
  <si>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</si>
  <si>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</si>
  <si>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</si>
  <si>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</si>
  <si>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</si>
  <si>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</si>
  <si>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</si>
  <si>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</si>
  <si>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</si>
  <si>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</si>
  <si>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</si>
  <si>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</si>
  <si>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</si>
  <si>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</si>
  <si>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</si>
  <si>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</si>
  <si>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</si>
  <si>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</si>
  <si>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</si>
  <si>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</si>
  <si>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</si>
  <si>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</si>
  <si>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</si>
  <si>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</si>
  <si>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</si>
  <si>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</si>
  <si>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</si>
  <si>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</si>
  <si>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</si>
  <si>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</si>
  <si>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</si>
  <si>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</si>
  <si>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</si>
  <si>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</si>
  <si>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</si>
  <si>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</si>
  <si>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</si>
  <si>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</si>
  <si>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</si>
  <si>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</si>
  <si>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</si>
  <si>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</si>
  <si>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</si>
  <si>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</si>
  <si>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</si>
  <si>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</si>
  <si>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</si>
  <si>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</si>
  <si>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</si>
  <si>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</si>
  <si>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</si>
  <si>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</si>
  <si>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</si>
  <si>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</si>
  <si>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</si>
  <si>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</si>
  <si>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</si>
  <si>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</si>
  <si>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</si>
  <si>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</si>
  <si>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</si>
  <si>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</si>
  <si>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</si>
  <si>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</si>
  <si>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</si>
  <si>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</si>
  <si>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</si>
  <si>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</si>
  <si>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</si>
  <si>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</si>
  <si>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</si>
  <si>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</si>
  <si>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</si>
  <si>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</si>
  <si>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</si>
  <si>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</si>
  <si>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</si>
  <si>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</si>
  <si>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</si>
  <si>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</si>
  <si>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</si>
  <si>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</si>
  <si>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</si>
  <si>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</si>
  <si>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</si>
  <si>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</si>
  <si>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</si>
  <si>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</si>
  <si>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</si>
  <si>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</si>
  <si>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</si>
  <si>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</si>
  <si>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</si>
  <si>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</si>
  <si>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</si>
  <si>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</si>
  <si>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</si>
  <si>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</si>
  <si>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</si>
  <si>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</si>
  <si>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</si>
  <si>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</si>
  <si>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</si>
  <si>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</si>
  <si>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</si>
  <si>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</si>
  <si>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</si>
  <si>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</si>
  <si>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</si>
  <si>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</si>
  <si>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</si>
  <si>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</si>
  <si>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</si>
  <si>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</si>
  <si>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</si>
  <si>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</si>
  <si>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</si>
  <si>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</si>
  <si>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</si>
  <si>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</si>
  <si>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</si>
  <si>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</si>
  <si>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</si>
  <si>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</si>
  <si>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</si>
  <si>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</si>
  <si>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</si>
  <si>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</si>
  <si>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</si>
  <si>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</si>
  <si>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</si>
  <si>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</si>
  <si>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</si>
  <si>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</si>
  <si>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</si>
  <si>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</si>
  <si>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</si>
  <si>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</si>
  <si>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</si>
  <si>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</si>
  <si>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</si>
  <si>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</si>
  <si>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</si>
  <si>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</si>
  <si>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</si>
  <si>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</si>
  <si>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</si>
  <si>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</si>
  <si>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</si>
  <si>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</si>
  <si>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</si>
  <si>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</si>
  <si>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</si>
  <si>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</si>
  <si>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</si>
  <si>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</si>
  <si>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</si>
  <si>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</si>
  <si>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</si>
  <si>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</si>
  <si>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</si>
  <si>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</si>
  <si>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</si>
  <si>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</si>
  <si>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</si>
  <si>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</si>
  <si>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</si>
  <si>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</si>
  <si>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</si>
  <si>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</si>
  <si>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</si>
  <si>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</si>
  <si>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</si>
  <si>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</si>
  <si>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</si>
  <si>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</si>
  <si>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</si>
  <si>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</si>
  <si>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</si>
  <si>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</si>
  <si>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</si>
  <si>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</si>
  <si>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</si>
  <si>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</si>
  <si>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</si>
  <si>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</si>
  <si>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</si>
  <si>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</si>
  <si>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</si>
  <si>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</si>
  <si>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</si>
  <si>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</si>
  <si>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</si>
  <si>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</si>
  <si>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</si>
  <si>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</si>
  <si>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</si>
  <si>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</si>
  <si>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</si>
  <si>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</si>
  <si>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</si>
  <si>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</si>
  <si>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</si>
  <si>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</si>
  <si>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</si>
  <si>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</si>
  <si>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</si>
  <si>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</si>
  <si>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</si>
  <si>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</si>
  <si>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</si>
  <si>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</si>
  <si>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</si>
  <si>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</si>
  <si>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</si>
  <si>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</si>
  <si>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</si>
  <si>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</si>
  <si>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</si>
  <si>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</si>
  <si>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</si>
  <si>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</si>
  <si>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</si>
  <si>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</si>
  <si>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</si>
  <si>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</si>
  <si>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</si>
  <si>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</si>
  <si>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</si>
  <si>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</si>
  <si>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</si>
  <si>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</si>
  <si>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</si>
  <si>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</si>
  <si>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</si>
  <si>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</si>
  <si>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</si>
  <si>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</si>
  <si>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</si>
  <si>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</si>
  <si>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</si>
  <si>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</si>
  <si>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</si>
  <si>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</si>
  <si>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</si>
  <si>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</si>
  <si>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</si>
  <si>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</si>
  <si>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</si>
  <si>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</si>
  <si>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</si>
  <si>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</si>
  <si>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</si>
  <si>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</si>
  <si>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</si>
  <si>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</si>
  <si>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</si>
  <si>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</si>
  <si>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</si>
  <si>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</si>
  <si>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</si>
  <si>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</si>
  <si>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</si>
  <si>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</si>
  <si>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</si>
  <si>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</si>
  <si>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</si>
  <si>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</si>
  <si>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</si>
  <si>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</si>
  <si>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</si>
  <si>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</si>
  <si>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</si>
  <si>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</si>
  <si>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</si>
  <si>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</si>
  <si>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</si>
  <si>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</si>
  <si>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</si>
  <si>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</si>
  <si>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</si>
  <si>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</si>
  <si>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</si>
  <si>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</si>
  <si>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</si>
  <si>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</si>
  <si>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</si>
  <si>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</si>
  <si>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</si>
  <si>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</si>
  <si>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</si>
  <si>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</si>
  <si>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</si>
  <si>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</si>
  <si>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</si>
  <si>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</si>
  <si>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</si>
  <si>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</si>
  <si>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</si>
  <si>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</si>
  <si>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</si>
  <si>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</si>
  <si>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</si>
  <si>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</si>
  <si>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</si>
  <si>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</si>
  <si>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</si>
  <si>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</si>
  <si>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</si>
  <si>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</si>
  <si>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</si>
  <si>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</si>
  <si>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</si>
  <si>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</si>
  <si>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</si>
  <si>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</si>
  <si>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</si>
  <si>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</si>
  <si>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</si>
  <si>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</si>
  <si>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</si>
  <si>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</si>
  <si>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</si>
  <si>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</si>
  <si>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</si>
  <si>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</si>
  <si>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</si>
  <si>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</si>
  <si>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</si>
  <si>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</si>
  <si>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</si>
  <si>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</si>
  <si>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</si>
  <si>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</si>
  <si>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</si>
  <si>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</si>
  <si>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</si>
  <si>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</si>
  <si>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</si>
  <si>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</si>
  <si>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</si>
  <si>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</si>
  <si>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</si>
  <si>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</si>
  <si>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</si>
  <si>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</si>
  <si>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</si>
  <si>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</si>
  <si>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</si>
  <si>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</si>
  <si>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</si>
  <si>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</si>
  <si>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</si>
  <si>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</si>
  <si>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</si>
  <si>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</si>
  <si>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</si>
  <si>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</si>
  <si>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</si>
  <si>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</si>
  <si>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</si>
  <si>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</si>
  <si>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</si>
  <si>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</si>
  <si>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</si>
  <si>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</si>
  <si>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</si>
  <si>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</si>
  <si>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</si>
  <si>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</si>
  <si>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</si>
  <si>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</si>
  <si>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</si>
  <si>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</si>
  <si>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</si>
  <si>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</si>
  <si>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</si>
  <si>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</si>
  <si>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</si>
  <si>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</si>
  <si>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</si>
  <si>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</si>
  <si>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</si>
  <si>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</si>
  <si>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</si>
  <si>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</si>
  <si>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</si>
  <si>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</si>
  <si>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</si>
  <si>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</si>
  <si>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</si>
  <si>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</si>
  <si>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</si>
  <si>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</si>
  <si>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</si>
  <si>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</si>
  <si>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</si>
  <si>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</si>
  <si>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</si>
  <si>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</si>
  <si>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</si>
  <si>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</si>
  <si>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</si>
  <si>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</si>
  <si>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</si>
  <si>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</si>
  <si>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</si>
  <si>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</si>
  <si>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</si>
  <si>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</si>
  <si>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</si>
  <si>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</si>
  <si>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</si>
  <si>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</si>
  <si>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</si>
  <si>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</si>
  <si>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</si>
  <si>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</si>
  <si>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</si>
  <si>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</si>
  <si>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</si>
  <si>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</si>
  <si>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</si>
  <si>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</si>
  <si>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</si>
  <si>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</si>
  <si>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</si>
  <si>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</si>
  <si>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</si>
  <si>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</si>
  <si>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</si>
  <si>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</si>
  <si>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</si>
  <si>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</si>
  <si>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</si>
  <si>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</si>
  <si>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</si>
  <si>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</si>
  <si>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</si>
  <si>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</si>
  <si>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</si>
  <si>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</si>
  <si>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</si>
  <si>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</si>
  <si>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</si>
  <si>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</si>
  <si>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</si>
  <si>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</si>
  <si>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</si>
  <si>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</si>
  <si>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</si>
  <si>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</si>
  <si>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</si>
  <si>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</si>
  <si>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</si>
  <si>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</si>
  <si>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</si>
  <si>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</si>
  <si>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</si>
  <si>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</si>
  <si>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</si>
  <si>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</si>
  <si>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</si>
  <si>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</si>
  <si>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</si>
  <si>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</si>
  <si>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</si>
  <si>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</si>
  <si>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</si>
  <si>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</si>
  <si>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</si>
  <si>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</si>
  <si>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</si>
  <si>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</si>
  <si>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</si>
  <si>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</si>
  <si>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</si>
  <si>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</si>
  <si>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</si>
  <si>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</si>
  <si>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</si>
  <si>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</si>
  <si>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</si>
  <si>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</si>
  <si>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</si>
  <si>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</si>
  <si>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</si>
  <si>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</si>
  <si>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</si>
  <si>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</si>
  <si>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</si>
  <si>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</si>
  <si>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</si>
  <si>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</si>
  <si>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</si>
  <si>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</si>
  <si>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</si>
  <si>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</si>
  <si>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</si>
  <si>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</si>
  <si>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</si>
  <si>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</si>
  <si>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</si>
  <si>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</si>
  <si>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</si>
  <si>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</si>
  <si>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</si>
  <si>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</si>
  <si>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</si>
  <si>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</si>
  <si>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</si>
  <si>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</si>
  <si>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</si>
  <si>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</si>
  <si>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</si>
  <si>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</si>
  <si>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</si>
  <si>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</si>
  <si>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</si>
  <si>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</si>
  <si>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</si>
  <si>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</si>
  <si>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</si>
  <si>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</si>
  <si>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</si>
  <si>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</si>
  <si>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</si>
  <si>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</si>
  <si>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</si>
  <si>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</si>
  <si>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</si>
  <si>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</si>
  <si>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</si>
  <si>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</si>
  <si>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</si>
  <si>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</si>
  <si>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</si>
  <si>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</si>
  <si>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</si>
  <si>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</si>
  <si>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</si>
  <si>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</si>
  <si>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</si>
  <si>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</si>
  <si>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</si>
  <si>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</si>
  <si>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</si>
  <si>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</si>
  <si>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</si>
  <si>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</si>
  <si>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</si>
  <si>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</si>
  <si>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</si>
  <si>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</si>
  <si>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</si>
  <si>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</si>
  <si>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</si>
  <si>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</si>
  <si>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</si>
  <si>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</si>
  <si>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</si>
  <si>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</si>
  <si>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</si>
  <si>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</si>
  <si>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</si>
  <si>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</si>
  <si>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</si>
  <si>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</si>
  <si>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</si>
  <si>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</si>
  <si>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</si>
  <si>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</si>
  <si>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</si>
  <si>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</si>
  <si>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</si>
  <si>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</si>
  <si>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</si>
  <si>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</si>
  <si>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</si>
  <si>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</si>
  <si>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</si>
  <si>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</si>
  <si>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</si>
  <si>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</si>
  <si>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</si>
  <si>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</si>
  <si>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</si>
  <si>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</si>
  <si>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</si>
  <si>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</si>
  <si>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</si>
  <si>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</si>
  <si>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</si>
  <si>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</si>
  <si>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</si>
  <si>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</si>
  <si>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</si>
  <si>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</si>
  <si>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</si>
  <si>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</si>
  <si>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</si>
  <si>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</si>
  <si>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</si>
  <si>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</si>
  <si>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</si>
  <si>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</si>
  <si>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</si>
  <si>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</si>
  <si>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</si>
  <si>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</si>
  <si>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</si>
  <si>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</si>
  <si>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</si>
  <si>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</si>
  <si>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</si>
  <si>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</si>
  <si>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</si>
  <si>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</si>
  <si>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</si>
  <si>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</si>
  <si>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</si>
  <si>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</si>
  <si>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</si>
  <si>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</si>
  <si>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</si>
  <si>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</si>
  <si>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</si>
  <si>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</si>
  <si>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</si>
  <si>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</si>
  <si>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</si>
  <si>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</si>
  <si>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</si>
  <si>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</si>
  <si>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</si>
  <si>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</si>
  <si>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</si>
  <si>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</si>
  <si>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</si>
  <si>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</si>
  <si>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</si>
  <si>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</si>
  <si>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</si>
  <si>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</si>
  <si>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</si>
  <si>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</si>
  <si>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</si>
  <si>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</si>
  <si>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</si>
  <si>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</si>
  <si>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</si>
  <si>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</si>
  <si>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</si>
  <si>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</si>
  <si>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</si>
  <si>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</si>
  <si>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</si>
  <si>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</si>
  <si>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</si>
  <si>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</si>
  <si>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</si>
  <si>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</si>
  <si>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</si>
  <si>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</si>
  <si>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</si>
  <si>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</si>
  <si>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</si>
  <si>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</si>
  <si>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</si>
  <si>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</si>
  <si>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</si>
  <si>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</si>
  <si>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</si>
  <si>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</si>
  <si>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</si>
  <si>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</si>
  <si>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</si>
  <si>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</si>
  <si>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</si>
  <si>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</si>
  <si>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</si>
  <si>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</si>
  <si>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</si>
  <si>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</si>
  <si>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</si>
  <si>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</si>
  <si>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</si>
  <si>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</si>
  <si>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</si>
  <si>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</si>
  <si>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</si>
  <si>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</si>
  <si>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</si>
  <si>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</si>
  <si>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</si>
  <si>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</si>
  <si>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</si>
  <si>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</si>
  <si>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</si>
  <si>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</si>
  <si>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</si>
  <si>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</si>
  <si>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</si>
  <si>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</si>
  <si>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</si>
  <si>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</si>
  <si>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</si>
  <si>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</si>
  <si>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</si>
  <si>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</si>
  <si>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</si>
  <si>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</si>
  <si>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</si>
  <si>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</si>
  <si>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</si>
  <si>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</si>
  <si>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</si>
  <si>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</si>
  <si>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</si>
  <si>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</si>
  <si>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</si>
  <si>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</si>
  <si>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</si>
  <si>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</si>
  <si>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</si>
  <si>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</si>
  <si>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</si>
  <si>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</si>
  <si>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</si>
  <si>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</si>
  <si>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</si>
  <si>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</si>
  <si>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</si>
  <si>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</si>
  <si>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</si>
  <si>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</si>
  <si>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</si>
  <si>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</si>
  <si>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</si>
  <si>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</si>
  <si>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</si>
  <si>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</si>
  <si>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</si>
  <si>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</si>
  <si>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</si>
  <si>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</si>
  <si>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</si>
  <si>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</si>
  <si>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</si>
  <si>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</si>
  <si>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</si>
  <si>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</si>
  <si>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</si>
  <si>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</si>
  <si>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</si>
  <si>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</si>
  <si>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</si>
  <si>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</si>
  <si>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</si>
  <si>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</si>
  <si>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</si>
  <si>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</si>
  <si>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</si>
  <si>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</si>
  <si>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</si>
  <si>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</si>
  <si>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</si>
  <si>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</si>
  <si>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</si>
  <si>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</si>
  <si>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</si>
  <si>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</si>
  <si>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</si>
  <si>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</si>
  <si>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</si>
  <si>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</si>
  <si>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</si>
  <si>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</si>
  <si>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</si>
  <si>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</si>
  <si>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</si>
  <si>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</si>
  <si>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</si>
  <si>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</si>
  <si>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</si>
  <si>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</si>
  <si>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</si>
  <si>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</si>
  <si>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</si>
  <si>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</si>
  <si>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</si>
  <si>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</si>
  <si>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</si>
  <si>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</si>
  <si>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</si>
  <si>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</si>
  <si>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</si>
  <si>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</si>
  <si>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</si>
  <si>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</si>
  <si>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</si>
  <si>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</si>
  <si>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</si>
  <si>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</si>
  <si>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</si>
  <si>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</si>
  <si>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</si>
  <si>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</si>
  <si>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</si>
  <si>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</si>
  <si>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</si>
  <si>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</si>
  <si>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</si>
  <si>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</si>
  <si>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</si>
  <si>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</si>
  <si>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</si>
  <si>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</si>
  <si>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</si>
  <si>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</si>
  <si>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</si>
  <si>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</si>
  <si>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</si>
  <si>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</si>
  <si>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</si>
  <si>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</si>
  <si>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</si>
  <si>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</si>
  <si>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</si>
  <si>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</si>
  <si>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</si>
  <si>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</si>
  <si>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</si>
  <si>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</si>
  <si>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</si>
  <si>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</si>
  <si>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</si>
  <si>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</si>
  <si>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</si>
  <si>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</si>
  <si>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</si>
  <si>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</si>
  <si>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</si>
  <si>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</si>
  <si>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</si>
  <si>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</si>
  <si>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</si>
  <si>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</si>
  <si>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</si>
  <si>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</si>
  <si>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</si>
  <si>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</si>
  <si>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</si>
  <si>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</si>
  <si>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</si>
  <si>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</si>
  <si>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</si>
  <si>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</si>
  <si>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</si>
  <si>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</si>
  <si>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</si>
  <si>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</si>
  <si>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</si>
  <si>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</si>
  <si>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</si>
  <si>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</si>
  <si>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</si>
  <si>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</si>
  <si>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</si>
  <si>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</si>
  <si>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</si>
  <si>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</si>
  <si>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</si>
  <si>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</si>
  <si>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</si>
  <si>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</si>
  <si>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</si>
  <si>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</si>
  <si>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</si>
  <si>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</si>
  <si>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</si>
  <si>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</si>
  <si>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</si>
  <si>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</si>
  <si>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</si>
  <si>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</si>
  <si>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</si>
  <si>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</si>
  <si>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</si>
  <si>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</si>
  <si>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</si>
  <si>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</si>
  <si>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</si>
  <si>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</si>
  <si>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</si>
  <si>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</si>
  <si>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</si>
  <si>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</si>
  <si>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</si>
  <si>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</si>
  <si>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</si>
  <si>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</si>
  <si>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</si>
  <si>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</si>
  <si>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</si>
  <si>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</si>
  <si>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</si>
  <si>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</si>
  <si>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</si>
  <si>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</si>
  <si>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</si>
  <si>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</si>
  <si>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</si>
  <si>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</si>
  <si>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</si>
  <si>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</si>
  <si>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</si>
  <si>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</si>
  <si>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</si>
  <si>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</si>
  <si>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</si>
  <si>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</si>
  <si>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</si>
  <si>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</si>
  <si>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</si>
  <si>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</si>
  <si>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</si>
  <si>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</si>
  <si>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</si>
  <si>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</si>
  <si>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</si>
  <si>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</si>
  <si>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</si>
  <si>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</si>
  <si>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</si>
  <si>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</si>
  <si>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</si>
  <si>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</si>
  <si>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</si>
  <si>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</si>
  <si>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</si>
  <si>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</si>
  <si>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</si>
  <si>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</si>
  <si>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</si>
  <si>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</si>
  <si>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</si>
  <si>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</si>
  <si>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</si>
  <si>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</si>
  <si>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</si>
  <si>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</si>
  <si>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</si>
  <si>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</si>
  <si>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</si>
  <si>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</si>
  <si>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</si>
  <si>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</si>
  <si>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</si>
  <si>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</si>
  <si>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</si>
  <si>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</si>
  <si>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</si>
  <si>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</si>
  <si>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</si>
  <si>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</si>
  <si>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</si>
  <si>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</si>
  <si>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</si>
  <si>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</si>
  <si>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</si>
  <si>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</si>
  <si>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</si>
  <si>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</si>
  <si>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</si>
  <si>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</si>
  <si>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</si>
  <si>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</si>
  <si>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</si>
  <si>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</si>
  <si>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</si>
  <si>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</si>
  <si>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</si>
  <si>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</si>
  <si>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</si>
  <si>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</si>
  <si>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</si>
  <si>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</si>
  <si>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</si>
  <si>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</si>
  <si>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</si>
  <si>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</si>
  <si>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</si>
  <si>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</si>
  <si>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</si>
  <si>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</si>
  <si>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</si>
  <si>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</si>
  <si>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</si>
  <si>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</si>
  <si>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</si>
  <si>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</si>
  <si>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</si>
  <si>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</si>
  <si>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</si>
  <si>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</si>
  <si>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</si>
  <si>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</si>
  <si>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</si>
  <si>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</si>
  <si>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</si>
  <si>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</si>
  <si>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</si>
  <si>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</si>
  <si>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</si>
  <si>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</si>
  <si>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</si>
  <si>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</si>
  <si>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</si>
  <si>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</si>
  <si>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</si>
  <si>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</si>
  <si>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</si>
  <si>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</si>
  <si>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</si>
  <si>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</si>
  <si>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</si>
  <si>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</si>
  <si>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</si>
  <si>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</si>
  <si>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</si>
  <si>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</si>
  <si>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</si>
  <si>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</si>
  <si>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</si>
  <si>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</si>
  <si>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</si>
  <si>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</si>
  <si>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</si>
  <si>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</si>
  <si>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</si>
  <si>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</si>
  <si>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</si>
  <si>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</si>
  <si>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</si>
  <si>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</si>
  <si>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</si>
  <si>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</si>
  <si>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</si>
  <si>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</si>
  <si>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</si>
  <si>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</si>
  <si>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</si>
  <si>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</si>
  <si>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</si>
  <si>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</si>
  <si>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</si>
  <si>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</si>
  <si>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</si>
  <si>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</si>
  <si>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</si>
  <si>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</si>
  <si>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</si>
  <si>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</si>
  <si>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</si>
  <si>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</si>
  <si>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</si>
  <si>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</si>
  <si>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</si>
  <si>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</si>
  <si>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</si>
  <si>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</si>
  <si>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</si>
  <si>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</si>
  <si>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</si>
  <si>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</si>
  <si>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</si>
  <si>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</si>
  <si>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</si>
  <si>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</si>
  <si>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</si>
  <si>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</si>
  <si>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</si>
  <si>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</si>
  <si>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</si>
  <si>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</si>
  <si>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</si>
  <si>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</si>
  <si>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</si>
  <si>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</si>
  <si>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</si>
  <si>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</si>
  <si>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</si>
  <si>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</si>
  <si>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</si>
  <si>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</si>
  <si>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</si>
  <si>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</si>
  <si>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</si>
  <si>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</si>
  <si>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</si>
  <si>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</si>
  <si>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</si>
  <si>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</si>
  <si>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</si>
  <si>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</si>
  <si>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</si>
  <si>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</si>
  <si>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</si>
  <si>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</si>
  <si>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</si>
  <si>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</si>
  <si>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</si>
  <si>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</si>
  <si>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</si>
  <si>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</si>
  <si>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</si>
  <si>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</si>
  <si>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</si>
  <si>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</si>
  <si>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</si>
  <si>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</si>
  <si>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</si>
  <si>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</si>
  <si>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</si>
  <si>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</si>
  <si>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</si>
  <si>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</si>
  <si>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</si>
  <si>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</si>
  <si>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</si>
  <si>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</si>
  <si>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</si>
  <si>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</si>
  <si>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</si>
  <si>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</si>
  <si>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</si>
  <si>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</si>
  <si>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</si>
  <si>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</si>
  <si>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</si>
  <si>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</si>
  <si>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</si>
  <si>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</si>
  <si>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</si>
  <si>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</si>
  <si>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</si>
  <si>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</si>
  <si>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</si>
  <si>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</si>
  <si>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</si>
  <si>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</si>
  <si>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</si>
  <si>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</si>
  <si>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</si>
  <si>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</si>
  <si>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</si>
  <si>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</si>
  <si>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</si>
  <si>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</si>
  <si>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</si>
  <si>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</si>
  <si>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</si>
  <si>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</si>
  <si>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</si>
  <si>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</si>
  <si>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</si>
  <si>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</si>
  <si>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</si>
  <si>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</si>
  <si>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</si>
  <si>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</si>
  <si>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</si>
  <si>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</si>
  <si>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</si>
  <si>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</si>
  <si>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</si>
  <si>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</si>
  <si>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</si>
  <si>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</si>
  <si>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</si>
  <si>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</si>
  <si>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</si>
  <si>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</si>
  <si>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</si>
  <si>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</si>
  <si>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</si>
  <si>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</si>
  <si>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</si>
  <si>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</si>
  <si>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</si>
  <si>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</si>
  <si>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</si>
  <si>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</si>
  <si>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</si>
  <si>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</si>
  <si>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</si>
  <si>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</si>
  <si>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</si>
  <si>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</si>
  <si>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</si>
  <si>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</si>
  <si>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</si>
  <si>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</si>
  <si>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</si>
  <si>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</si>
  <si>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</si>
  <si>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</si>
  <si>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</si>
  <si>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</si>
  <si>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</si>
  <si>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</si>
  <si>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</si>
  <si>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</si>
  <si>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</si>
  <si>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</si>
  <si>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</si>
  <si>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</si>
  <si>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</si>
  <si>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</si>
  <si>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</si>
  <si>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</si>
  <si>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</si>
  <si>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</si>
  <si>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</si>
  <si>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</si>
  <si>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</si>
  <si>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</si>
  <si>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</si>
  <si>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</si>
  <si>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</si>
  <si>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</si>
  <si>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</si>
  <si>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</si>
  <si>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</si>
  <si>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</si>
  <si>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</si>
  <si>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</si>
  <si>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</si>
  <si>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</si>
  <si>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</si>
  <si>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</si>
  <si>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</si>
  <si>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</si>
  <si>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</si>
  <si>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</si>
  <si>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</si>
  <si>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</si>
  <si>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</si>
  <si>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</si>
  <si>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</si>
  <si>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</si>
  <si>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</si>
  <si>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</si>
  <si>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</si>
  <si>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</si>
  <si>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</si>
  <si>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</si>
  <si>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</si>
  <si>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</si>
  <si>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</si>
  <si>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</si>
  <si>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</si>
  <si>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</si>
  <si>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</si>
  <si>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</si>
  <si>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</si>
  <si>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</si>
  <si>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</si>
  <si>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</si>
  <si>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</si>
  <si>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</si>
  <si>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</si>
  <si>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</si>
  <si>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</si>
  <si>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</si>
  <si>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</si>
  <si>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</si>
  <si>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</si>
  <si>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</si>
  <si>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</si>
  <si>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</si>
  <si>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</si>
  <si>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</si>
  <si>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</si>
  <si>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</si>
  <si>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</si>
  <si>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</si>
  <si>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</si>
  <si>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</si>
  <si>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</si>
  <si>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</si>
  <si>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</si>
  <si>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</si>
  <si>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</si>
  <si>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</si>
  <si>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</si>
  <si>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</si>
  <si>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</si>
  <si>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</si>
  <si>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</si>
  <si>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</si>
  <si>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</si>
  <si>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</si>
  <si>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</si>
  <si>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</si>
  <si>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</si>
  <si>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</si>
  <si>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</si>
  <si>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</si>
  <si>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</si>
  <si>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</si>
  <si>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</si>
  <si>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</si>
  <si>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</si>
  <si>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</si>
  <si>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</si>
  <si>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</si>
  <si>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</si>
  <si>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</si>
  <si>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</si>
  <si>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</si>
  <si>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</si>
  <si>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</si>
  <si>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</si>
  <si>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</si>
  <si>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</si>
  <si>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</si>
  <si>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</si>
  <si>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</si>
  <si>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</si>
  <si>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</si>
  <si>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</si>
  <si>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</si>
  <si>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</si>
  <si>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</si>
  <si>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</si>
  <si>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</si>
  <si>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</si>
  <si>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</si>
  <si>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</si>
  <si>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</si>
  <si>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</si>
  <si>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</si>
  <si>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</si>
  <si>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</si>
  <si>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</si>
  <si>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</si>
  <si>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</si>
  <si>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</si>
  <si>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</si>
  <si>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</si>
  <si>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</si>
  <si>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</si>
  <si>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</si>
  <si>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</si>
  <si>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</si>
  <si>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</si>
  <si>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</si>
  <si>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</si>
  <si>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</si>
  <si>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</si>
  <si>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</si>
  <si>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</si>
  <si>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</si>
  <si>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</si>
  <si>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</si>
  <si>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</si>
  <si>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</si>
  <si>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</si>
  <si>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</si>
  <si>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</si>
  <si>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</si>
  <si>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</si>
  <si>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</si>
  <si>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</si>
  <si>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</si>
  <si>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</si>
  <si>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</si>
  <si>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</si>
  <si>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</si>
  <si>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</si>
  <si>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</si>
  <si>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</si>
  <si>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</si>
  <si>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</si>
  <si>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</si>
  <si>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</si>
  <si>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</si>
  <si>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</si>
  <si>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</si>
  <si>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</si>
  <si>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</si>
  <si>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</si>
  <si>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</si>
  <si>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</si>
  <si>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</si>
  <si>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</si>
  <si>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</si>
  <si>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</si>
  <si>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</si>
  <si>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</si>
  <si>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</si>
  <si>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</si>
  <si>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</si>
  <si>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</si>
  <si>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</si>
  <si>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</si>
  <si>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</si>
  <si>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</si>
  <si>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</si>
  <si>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</si>
  <si>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</si>
  <si>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</si>
  <si>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</si>
  <si>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</si>
  <si>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</si>
  <si>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</si>
  <si>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</si>
  <si>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</si>
  <si>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</si>
  <si>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</si>
  <si>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</si>
  <si>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</si>
  <si>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</si>
  <si>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</si>
  <si>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</si>
  <si>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</si>
  <si>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</si>
  <si>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</si>
  <si>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</si>
  <si>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</si>
  <si>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</si>
  <si>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</si>
  <si>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</si>
  <si>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</si>
  <si>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</si>
  <si>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</si>
  <si>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</si>
  <si>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</si>
  <si>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</si>
  <si>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</si>
  <si>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</si>
  <si>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</si>
  <si>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</si>
  <si>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</si>
  <si>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</si>
  <si>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</si>
  <si>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</si>
  <si>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</si>
  <si>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</si>
  <si>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</si>
  <si>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</si>
  <si>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</si>
  <si>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</si>
  <si>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</si>
  <si>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</si>
  <si>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</si>
  <si>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</si>
  <si>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</si>
  <si>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</si>
  <si>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</si>
  <si>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</si>
  <si>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</si>
  <si>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</si>
  <si>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</si>
  <si>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</si>
  <si>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</si>
  <si>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</si>
  <si>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</si>
  <si>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</si>
  <si>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</si>
  <si>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</si>
  <si>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</si>
  <si>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</si>
  <si>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</si>
  <si>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</si>
  <si>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</si>
  <si>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</si>
  <si>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</si>
  <si>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</si>
  <si>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</si>
  <si>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</si>
  <si>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</si>
  <si>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</si>
  <si>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</si>
  <si>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</si>
  <si>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</si>
  <si>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</si>
  <si>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</si>
  <si>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</si>
  <si>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</si>
  <si>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</si>
  <si>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</si>
  <si>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</si>
  <si>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</si>
  <si>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</si>
  <si>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</si>
  <si>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</si>
  <si>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</si>
  <si>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</si>
  <si>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</si>
  <si>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</si>
  <si>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</si>
  <si>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</si>
  <si>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</si>
  <si>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</si>
  <si>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</si>
  <si>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</si>
  <si>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</si>
  <si>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</si>
  <si>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</si>
  <si>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</si>
  <si>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</si>
  <si>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</si>
  <si>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</si>
  <si>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</si>
  <si>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</si>
  <si>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</si>
  <si>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</si>
  <si>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</si>
  <si>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</si>
  <si>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</si>
  <si>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</si>
  <si>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</si>
  <si>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</si>
  <si>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</si>
  <si>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</si>
  <si>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</si>
  <si>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</si>
  <si>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</si>
  <si>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</si>
  <si>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</si>
  <si>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</si>
  <si>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</si>
  <si>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</si>
  <si>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</si>
  <si>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</si>
  <si>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</si>
  <si>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</si>
  <si>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</si>
  <si>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</si>
  <si>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</si>
  <si>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</si>
  <si>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</si>
  <si>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</si>
  <si>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</si>
  <si>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</si>
  <si>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</si>
  <si>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</si>
  <si>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</si>
  <si>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</si>
  <si>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</si>
  <si>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</si>
  <si>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</si>
  <si>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</si>
  <si>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</si>
  <si>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</si>
  <si>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</si>
  <si>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</si>
  <si>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</si>
  <si>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</si>
  <si>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</si>
  <si>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</si>
  <si>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</si>
  <si>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</si>
  <si>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</si>
  <si>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</si>
  <si>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</si>
  <si>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</si>
  <si>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</si>
  <si>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</si>
  <si>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</si>
  <si>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</si>
  <si>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</si>
  <si>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</si>
  <si>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</si>
  <si>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</si>
  <si>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</si>
  <si>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</si>
  <si>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</si>
  <si>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</si>
  <si>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</si>
  <si>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</si>
  <si>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</si>
  <si>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</si>
  <si>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</si>
  <si>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</si>
  <si>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</si>
  <si>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</si>
  <si>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</si>
  <si>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</si>
  <si>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</si>
  <si>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</si>
  <si>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</si>
  <si>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</si>
  <si>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</si>
  <si>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</si>
  <si>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</si>
  <si>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</si>
  <si>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</si>
  <si>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</si>
  <si>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</si>
  <si>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</si>
  <si>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</si>
  <si>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</si>
  <si>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</si>
  <si>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</si>
  <si>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</si>
  <si>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</si>
  <si>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</si>
  <si>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</si>
  <si>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</si>
  <si>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</si>
  <si>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</si>
  <si>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</si>
  <si>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</si>
  <si>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</si>
  <si>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</si>
  <si>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</si>
  <si>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</si>
  <si>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</si>
  <si>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</si>
  <si>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</si>
  <si>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</si>
  <si>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</si>
  <si>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</si>
  <si>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</si>
  <si>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</si>
  <si>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</si>
  <si>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</si>
  <si>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</si>
  <si>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</si>
  <si>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</si>
  <si>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</si>
  <si>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</si>
  <si>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</si>
  <si>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</si>
  <si>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</si>
  <si>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</si>
  <si>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</si>
  <si>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</si>
  <si>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</si>
  <si>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</si>
  <si>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</si>
  <si>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</si>
  <si>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</si>
  <si>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</si>
  <si>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</si>
  <si>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</si>
  <si>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</si>
  <si>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</si>
  <si>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</si>
  <si>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</si>
  <si>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</si>
  <si>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</si>
  <si>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</si>
  <si>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</si>
  <si>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</si>
  <si>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</si>
  <si>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</si>
  <si>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</si>
  <si>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</si>
  <si>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</si>
  <si>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</si>
  <si>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</si>
  <si>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</si>
  <si>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</si>
  <si>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</si>
  <si>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</si>
  <si>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</si>
  <si>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</si>
  <si>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</si>
  <si>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</si>
  <si>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</si>
  <si>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</si>
  <si>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</si>
  <si>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</si>
  <si>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</si>
  <si>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</si>
  <si>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</si>
  <si>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</si>
  <si>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</si>
  <si>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</si>
  <si>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</si>
  <si>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</si>
  <si>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</si>
  <si>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</si>
  <si>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</si>
  <si>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</si>
  <si>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</si>
  <si>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</si>
  <si>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</si>
  <si>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</si>
  <si>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</si>
  <si>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</si>
  <si>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</si>
  <si>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</si>
  <si>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</si>
  <si>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</si>
  <si>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</si>
  <si>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</si>
  <si>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</si>
  <si>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</si>
  <si>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</si>
  <si>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</si>
  <si>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</si>
  <si>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</si>
  <si>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</si>
  <si>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</si>
  <si>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</si>
  <si>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</si>
  <si>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</si>
  <si>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</si>
  <si>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</si>
  <si>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</si>
  <si>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</si>
  <si>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</si>
  <si>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</si>
  <si>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</si>
  <si>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</si>
  <si>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</si>
  <si>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</si>
  <si>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</si>
  <si>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</si>
  <si>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</si>
  <si>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</si>
  <si>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</si>
  <si>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</si>
  <si>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</si>
  <si>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</si>
  <si>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</si>
  <si>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</si>
  <si>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</si>
  <si>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</si>
  <si>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</si>
  <si>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</si>
  <si>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</si>
  <si>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</si>
  <si>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</si>
  <si>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</si>
  <si>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</si>
  <si>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</si>
  <si>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</si>
  <si>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</si>
  <si>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</si>
  <si>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</si>
  <si>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</si>
  <si>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</si>
  <si>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</si>
  <si>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</si>
  <si>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</si>
  <si>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</si>
  <si>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</si>
  <si>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</si>
  <si>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</si>
  <si>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</si>
  <si>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</si>
  <si>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</si>
  <si>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</si>
  <si>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</si>
  <si>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</si>
  <si>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</si>
  <si>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</si>
  <si>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</si>
  <si>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</si>
  <si>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</si>
  <si>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</si>
  <si>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</si>
  <si>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</si>
  <si>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</si>
  <si>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</si>
  <si>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</si>
  <si>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</si>
  <si>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</si>
  <si>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</si>
  <si>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</si>
  <si>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</si>
  <si>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</si>
  <si>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</si>
  <si>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</si>
  <si>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</si>
  <si>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</si>
  <si>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</si>
  <si>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</si>
  <si>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</si>
  <si>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</si>
  <si>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</si>
  <si>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</si>
  <si>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</si>
  <si>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</si>
  <si>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</si>
  <si>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</si>
  <si>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</si>
  <si>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</si>
  <si>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</si>
  <si>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</si>
  <si>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</si>
  <si>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</si>
  <si>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</si>
  <si>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</si>
  <si>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</si>
  <si>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</si>
  <si>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</si>
  <si>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</si>
  <si>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</si>
  <si>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</si>
  <si>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</si>
  <si>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</si>
  <si>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</si>
  <si>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</si>
  <si>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</si>
  <si>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</si>
  <si>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</si>
  <si>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</si>
  <si>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</si>
  <si>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</si>
  <si>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</si>
  <si>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</si>
  <si>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</si>
  <si>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</si>
  <si>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</si>
  <si>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</si>
  <si>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</si>
  <si>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</si>
  <si>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</si>
  <si>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</si>
  <si>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</si>
  <si>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</si>
  <si>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</si>
  <si>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</si>
  <si>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</si>
  <si>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</si>
  <si>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</si>
  <si>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</si>
  <si>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</si>
  <si>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</si>
  <si>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</si>
  <si>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</si>
  <si>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</si>
  <si>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</si>
  <si>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</si>
  <si>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</si>
  <si>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</si>
  <si>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</si>
  <si>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</si>
  <si>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</si>
  <si>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</si>
  <si>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</si>
  <si>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</si>
  <si>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</si>
  <si>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</si>
  <si>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</si>
  <si>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</si>
  <si>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</si>
  <si>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</si>
  <si>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</si>
  <si>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</si>
  <si>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</si>
  <si>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</si>
  <si>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</si>
  <si>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</si>
  <si>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</si>
  <si>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</si>
  <si>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</si>
  <si>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</si>
  <si>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</si>
  <si>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</si>
  <si>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</si>
  <si>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</si>
  <si>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</si>
  <si>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</si>
  <si>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</si>
  <si>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</si>
  <si>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</si>
  <si>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</si>
  <si>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</si>
  <si>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</si>
  <si>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</si>
  <si>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</si>
  <si>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</si>
  <si>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</si>
  <si>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</si>
  <si>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</si>
  <si>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</si>
  <si>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</si>
  <si>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</si>
  <si>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</si>
  <si>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</si>
  <si>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</si>
  <si>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</si>
  <si>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</si>
  <si>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</si>
  <si>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</si>
  <si>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</si>
  <si>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</si>
  <si>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</si>
  <si>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</si>
  <si>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</si>
  <si>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</si>
  <si>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</si>
  <si>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</si>
  <si>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</si>
  <si>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</si>
  <si>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</si>
  <si>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</si>
  <si>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</si>
  <si>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</si>
  <si>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</si>
  <si>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</si>
  <si>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</si>
  <si>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</si>
  <si>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</si>
  <si>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</si>
  <si>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</si>
  <si>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</si>
  <si>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</si>
  <si>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</si>
  <si>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</si>
  <si>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</si>
  <si>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</si>
  <si>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</si>
  <si>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</si>
  <si>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</si>
  <si>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</si>
  <si>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</si>
  <si>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</si>
  <si>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</si>
  <si>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</si>
  <si>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</si>
  <si>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</si>
  <si>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</si>
  <si>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</si>
  <si>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</si>
  <si>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</si>
  <si>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</si>
  <si>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</si>
  <si>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</si>
  <si>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</si>
  <si>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</si>
  <si>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</si>
  <si>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</si>
  <si>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</si>
  <si>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</si>
  <si>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</si>
  <si>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</si>
  <si>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</si>
  <si>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</si>
  <si>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</si>
  <si>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</si>
  <si>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</si>
  <si>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</si>
  <si>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</si>
  <si>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</si>
  <si>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</si>
  <si>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</si>
  <si>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</si>
  <si>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</si>
  <si>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</si>
  <si>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</si>
  <si>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</si>
  <si>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</si>
  <si>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</si>
  <si>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</si>
  <si>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</si>
  <si>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</si>
  <si>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</si>
  <si>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</si>
  <si>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</si>
  <si>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</si>
  <si>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</si>
  <si>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</si>
  <si>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</si>
  <si>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</si>
  <si>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</si>
  <si>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</si>
  <si>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</si>
  <si>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</si>
  <si>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</si>
  <si>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</si>
  <si>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</si>
  <si>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</si>
  <si>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</si>
  <si>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</si>
  <si>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</si>
  <si>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</si>
  <si>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</si>
  <si>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</si>
  <si>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</si>
  <si>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</si>
  <si>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</si>
  <si>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</si>
  <si>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</si>
  <si>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</si>
  <si>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</si>
  <si>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</si>
  <si>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</si>
  <si>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</si>
  <si>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</si>
  <si>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</si>
  <si>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4.5.1.7</t>
  </si>
  <si>
    <t>4.5.0.2.4</t>
  </si>
  <si>
    <t>4.5.2.1.5</t>
  </si>
  <si>
    <t>4.5.2.0.7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</si>
  <si>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</si>
  <si>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</si>
  <si>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</si>
  <si>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</si>
  <si>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</si>
  <si>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</si>
  <si>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</si>
  <si>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</si>
  <si>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</si>
  <si>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</si>
  <si>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</si>
  <si>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</si>
  <si>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</si>
  <si>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</si>
  <si>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</si>
  <si>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</si>
  <si>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</si>
  <si>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</si>
  <si>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</si>
  <si>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</si>
  <si>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</si>
  <si>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</si>
  <si>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</si>
  <si>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</si>
  <si>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</si>
  <si>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</si>
  <si>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</si>
  <si>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</si>
  <si>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</si>
  <si>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</si>
  <si>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</si>
  <si>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</si>
  <si>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</si>
  <si>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</si>
  <si>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</si>
  <si>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</si>
  <si>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</si>
  <si>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</si>
  <si>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</si>
  <si>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</si>
  <si>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</si>
  <si>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</si>
  <si>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</si>
  <si>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</si>
  <si>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</si>
  <si>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</si>
  <si>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</si>
  <si>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</si>
  <si>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</si>
  <si>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</si>
  <si>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</si>
  <si>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</si>
  <si>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</si>
  <si>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</si>
  <si>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</si>
  <si>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</si>
  <si>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</si>
  <si>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</si>
  <si>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</si>
  <si>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</si>
  <si>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</si>
  <si>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</si>
  <si>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</si>
  <si>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</si>
  <si>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</si>
  <si>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</si>
  <si>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</si>
  <si>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</si>
  <si>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</si>
  <si>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</si>
  <si>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</si>
  <si>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</si>
  <si>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</si>
  <si>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</si>
  <si>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</si>
  <si>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</si>
  <si>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</si>
  <si>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</si>
  <si>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</si>
  <si>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</si>
  <si>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</si>
  <si>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</si>
  <si>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</si>
  <si>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</si>
  <si>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</si>
  <si>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</si>
  <si>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</si>
  <si>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</si>
  <si>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</si>
  <si>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</si>
  <si>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</si>
  <si>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</si>
  <si>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</si>
  <si>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</si>
  <si>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</si>
  <si>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</si>
  <si>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</si>
  <si>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</si>
  <si>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</si>
  <si>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</si>
  <si>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</si>
  <si>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</si>
  <si>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</si>
  <si>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</si>
  <si>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</si>
  <si>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</si>
  <si>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</si>
  <si>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</si>
  <si>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</si>
  <si>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</si>
  <si>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</si>
  <si>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</si>
  <si>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</si>
  <si>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</si>
  <si>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</si>
  <si>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</si>
  <si>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</si>
  <si>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</si>
  <si>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</si>
  <si>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</si>
  <si>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</si>
  <si>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</si>
  <si>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</si>
  <si>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</si>
  <si>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</si>
  <si>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</si>
  <si>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</si>
  <si>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</si>
  <si>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</si>
  <si>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</si>
  <si>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</si>
  <si>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</si>
  <si>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</si>
  <si>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</si>
  <si>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</si>
  <si>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</si>
  <si>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</si>
  <si>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</si>
  <si>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</si>
  <si>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</si>
  <si>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</si>
  <si>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</si>
  <si>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</si>
  <si>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</si>
  <si>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</si>
  <si>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</si>
  <si>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</si>
  <si>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</si>
  <si>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</si>
  <si>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</si>
  <si>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</si>
  <si>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</si>
  <si>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Extrapolation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</si>
  <si>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</si>
  <si>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</si>
  <si>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</si>
  <si>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</si>
  <si>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</si>
  <si>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</si>
  <si>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</si>
  <si>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</si>
  <si>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</si>
  <si>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</si>
  <si>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</si>
  <si>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</si>
  <si>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</si>
  <si>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</si>
  <si>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</si>
  <si>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</si>
  <si>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</si>
  <si>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</si>
  <si>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</si>
  <si>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</si>
  <si>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</si>
  <si>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</si>
  <si>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</si>
  <si>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</si>
  <si>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</si>
  <si>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</si>
  <si>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</si>
  <si>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</si>
  <si>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</si>
  <si>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</si>
  <si>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</si>
  <si>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</si>
  <si>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</si>
  <si>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</si>
  <si>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</si>
  <si>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</si>
  <si>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</si>
  <si>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</si>
  <si>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</si>
  <si>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</si>
  <si>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</si>
  <si>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</si>
  <si>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</si>
  <si>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</si>
  <si>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</si>
  <si>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</si>
  <si>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</si>
  <si>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</si>
  <si>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</si>
  <si>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</si>
  <si>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</si>
  <si>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</si>
  <si>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</si>
  <si>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</si>
  <si>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</si>
  <si>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</si>
  <si>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</si>
  <si>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</si>
  <si>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</si>
  <si>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</si>
  <si>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</si>
  <si>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</si>
  <si>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</si>
  <si>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</si>
  <si>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</si>
  <si>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</si>
  <si>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</si>
  <si>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</si>
  <si>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</si>
  <si>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</si>
  <si>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</si>
  <si>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</si>
  <si>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</si>
  <si>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</si>
  <si>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</si>
  <si>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</si>
  <si>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</si>
  <si>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</si>
  <si>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</si>
  <si>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</si>
  <si>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</si>
  <si>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</si>
  <si>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</si>
  <si>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</si>
  <si>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</si>
  <si>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</si>
  <si>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</si>
  <si>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</si>
  <si>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</si>
  <si>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</si>
  <si>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</si>
  <si>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</si>
  <si>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</si>
  <si>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</si>
  <si>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</si>
  <si>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</si>
  <si>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</si>
  <si>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</si>
  <si>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</si>
  <si>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</si>
  <si>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</si>
  <si>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</si>
  <si>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</si>
  <si>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</si>
  <si>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</si>
  <si>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</si>
  <si>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</si>
  <si>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</si>
  <si>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</si>
  <si>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</si>
  <si>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</si>
  <si>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</si>
  <si>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</si>
  <si>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</si>
  <si>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</si>
  <si>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</si>
  <si>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</si>
  <si>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</si>
  <si>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</si>
  <si>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</si>
  <si>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</si>
  <si>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</si>
  <si>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</si>
  <si>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</si>
  <si>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</si>
  <si>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</si>
  <si>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</si>
  <si>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</si>
  <si>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</si>
  <si>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</si>
  <si>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</si>
  <si>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</si>
  <si>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</si>
  <si>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</si>
  <si>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</si>
  <si>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</si>
  <si>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</si>
  <si>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</si>
  <si>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</si>
  <si>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</si>
  <si>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</si>
  <si>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</si>
  <si>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</si>
  <si>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</si>
  <si>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</si>
  <si>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</si>
  <si>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</si>
  <si>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</si>
  <si>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</si>
  <si>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</si>
  <si>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</si>
  <si>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</si>
  <si>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</si>
  <si>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</si>
  <si>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</si>
  <si>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</si>
  <si>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</si>
  <si>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</si>
  <si>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</si>
  <si>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</si>
  <si>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</si>
  <si>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</si>
  <si>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</si>
  <si>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</si>
  <si>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</si>
  <si>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</si>
  <si>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</si>
  <si>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</si>
  <si>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</si>
  <si>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</si>
  <si>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</si>
  <si>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</si>
  <si>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</si>
  <si>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</si>
  <si>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</si>
  <si>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</si>
  <si>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</si>
  <si>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</si>
  <si>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</si>
  <si>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</si>
  <si>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</si>
  <si>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</si>
  <si>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</si>
  <si>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</si>
  <si>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</si>
  <si>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</si>
  <si>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</si>
  <si>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</si>
  <si>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</si>
  <si>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</si>
  <si>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</si>
  <si>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</si>
  <si>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</si>
  <si>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</si>
  <si>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</si>
  <si>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</si>
  <si>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</si>
  <si>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</si>
  <si>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</si>
  <si>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</si>
  <si>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</si>
  <si>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</si>
  <si>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</si>
  <si>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</si>
  <si>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</si>
  <si>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</si>
  <si>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</si>
  <si>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</si>
  <si>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</si>
  <si>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</si>
  <si>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</si>
  <si>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</si>
  <si>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</si>
  <si>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</si>
  <si>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</si>
  <si>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</si>
  <si>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</si>
  <si>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</si>
  <si>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</si>
  <si>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</si>
  <si>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</si>
  <si>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</si>
  <si>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</si>
  <si>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</si>
  <si>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</si>
  <si>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</si>
  <si>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</si>
  <si>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</si>
  <si>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</si>
  <si>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</si>
  <si>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</si>
  <si>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</si>
  <si>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</si>
  <si>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</si>
  <si>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</si>
  <si>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</si>
  <si>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</si>
  <si>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</si>
  <si>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</si>
  <si>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</si>
  <si>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</si>
  <si>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</si>
  <si>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</si>
  <si>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</si>
  <si>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</si>
  <si>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</si>
  <si>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</si>
  <si>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</si>
  <si>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</si>
  <si>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</si>
  <si>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</si>
  <si>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</si>
  <si>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</si>
  <si>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</si>
  <si>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</si>
  <si>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</si>
  <si>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</si>
  <si>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</si>
  <si>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</si>
  <si>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</si>
  <si>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</si>
  <si>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</si>
  <si>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</si>
  <si>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</si>
  <si>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</si>
  <si>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</si>
  <si>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</si>
  <si>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</si>
  <si>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</si>
  <si>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</si>
  <si>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</si>
  <si>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</si>
  <si>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</si>
  <si>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</si>
  <si>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</si>
  <si>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</si>
  <si>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</si>
  <si>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</si>
  <si>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</si>
  <si>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</si>
  <si>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</si>
  <si>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</si>
  <si>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</si>
  <si>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</si>
  <si>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</si>
  <si>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</si>
  <si>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</si>
  <si>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</si>
  <si>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</si>
  <si>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</si>
  <si>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</si>
  <si>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</si>
  <si>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</si>
  <si>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</si>
  <si>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</si>
  <si>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</si>
  <si>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</si>
  <si>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</si>
  <si>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</si>
  <si>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</si>
  <si>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</si>
  <si>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failures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</si>
  <si>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</si>
  <si>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</si>
  <si>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</si>
  <si>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</si>
  <si>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</si>
  <si>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</si>
  <si>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</si>
  <si>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</si>
  <si>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</si>
  <si>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</si>
  <si>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{"pendingUploads":"0/0","dataItemsValid":"true","edge":"true","rem_conn":"Back-NoSSL-NoProxy","dataItems":"0/20","agent_conn":"Back-SSL-NoProxy","mon_conn":"Prim-NoSSL-NoProxy"}</t>
  </si>
  <si>
    <t>4.5.6.6.3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</si>
  <si>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</si>
  <si>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</si>
  <si>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</si>
  <si>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</si>
  <si>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</si>
  <si>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</si>
  <si>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</si>
  <si>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</si>
  <si>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</si>
  <si>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</si>
  <si>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</si>
  <si>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</si>
  <si>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</si>
  <si>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</si>
  <si>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</si>
  <si>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</si>
  <si>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</si>
  <si>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</si>
  <si>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</si>
  <si>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</si>
  <si>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</si>
  <si>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</si>
  <si>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</si>
  <si>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</si>
  <si>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</si>
  <si>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</si>
  <si>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</si>
  <si>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</si>
  <si>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</si>
  <si>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</si>
  <si>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</si>
  <si>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</si>
  <si>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</si>
  <si>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</si>
  <si>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</si>
  <si>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</si>
  <si>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</si>
  <si>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</si>
  <si>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</si>
  <si>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</si>
  <si>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</si>
  <si>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</si>
  <si>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</si>
  <si>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</si>
  <si>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</si>
  <si>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</si>
  <si>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</si>
  <si>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</si>
  <si>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</si>
  <si>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</si>
  <si>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</si>
  <si>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</si>
  <si>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</si>
  <si>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</si>
  <si>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</si>
  <si>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</si>
  <si>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</si>
  <si>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</si>
  <si>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</si>
  <si>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</si>
  <si>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</si>
  <si>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</si>
  <si>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</si>
  <si>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</si>
  <si>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</si>
  <si>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</si>
  <si>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</si>
  <si>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</si>
  <si>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</si>
  <si>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</si>
  <si>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</si>
  <si>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</si>
  <si>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{"pendingUploads":"0/0","dataItemsValid":"true","edge":"true","agent_conn":"Prim-SSL-NoProxy","mon_conn":"no","rem_conn":"no"}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</si>
  <si>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</si>
  <si>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</si>
  <si>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</si>
  <si>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{"pendingUploads":"0/0","dataItemsValid":"true","edge":"true","rem_conn":"Back-NoSSL-NoProxy","dataItems":"0/20","agent_conn":"Prim-SSL-NoProxy","mon_conn":"Prim-SSL-NoProxy"}</t>
  </si>
  <si>
    <t>{"pendingUploads":"0/0","dataItemsValid":"true","edge":"true","rem_conn":"Back-SSL-NoProxy","dataItems":"4849/9200","agent_conn":"Prim-SSL-NoProxy","mon_conn":"Back-SSL-NoProxy"}</t>
  </si>
  <si>
    <t>{"pendingUploads":"0/0","dataItemsValid":"true","edge":"true","rem_conn":"Prim-NoSSL-NoProxy","dataItems":"4393/8388","agent_conn":"Back-NoSSL-NoProxy","mon_conn":"Prim-SSL-NoProxy"}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</si>
  <si>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</si>
  <si>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</si>
  <si>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{"pendingUploads":"0/0","dataItemsValid":"true","edge":"true","rem_conn":"Back-NoSSL-NoProxy","dataItems":"0/15","agent_conn":"Prim-SSL-NoProxy","mon_conn":"Prim-SSL-NoProxy"}</t>
  </si>
  <si>
    <t>{"pendingUploads":"0/0","dataItemsValid":"true","edge":"true","rem_conn":"Prim-NoSSL-NoProxy","dataItems":"0/20","agent_conn":"Prim-SSL-NoProxy","mon_conn":"Prim-NoSSL-NoProxy"}</t>
  </si>
  <si>
    <t>{"pendingUploads":"0/0","dataItemsValid":"true","edge":"true","agent_conn":"Prim-SSL-NoProxy","mon_conn":"Prim-NoSSL-NoProxy","rem_conn":"Prim-NoSSL-NoProxy"}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</si>
  <si>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</si>
  <si>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</si>
  <si>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{"pendingUploads":"0/0","dataItemsValid":"true","edge":"true","rem_conn":"Prim-SSL-Proxy","dataItems":"0/20","agent_conn":"Prim-SSL-Proxy","mon_conn":"Prim-NoSSL-Proxy"}</t>
  </si>
  <si>
    <t>{"pendingUploads":"0/0","dataItemsValid":"true","edge":"true","agent_conn":"Prim-SSL-Proxy","mon_conn":"Prim-NoSSL-Proxy","rem_conn":"Prim-SSL-Proxy"}</t>
  </si>
  <si>
    <t>{"pendingUploads":"0/0","dataItemsValid":"true","edge":"true","rem_conn":"Back-NoSSL-NoProxy","dataItems":"4802/9421","agent_conn":"Prim-SSL-NoProxy","mon_conn":"Prim-SSL-NoProxy"}</t>
  </si>
  <si>
    <t>{"pendingUploads":"0/0","dataItemsValid":"true","edge":"true","agent_conn":"Prim-SSL-NoProxy","mon_conn":"Prim-NoSSL-NoProxy","rem_conn":"Back-NoSSL-NoProxy"}</t>
  </si>
  <si>
    <t>{"pendingUploads":"0/0","dataItemsValid":"true","edge":"true","rem_conn":"Prim-SSL-NoProxy","dataItems":"4802/9426","agent_conn":"Back-SSL-NoProxy","mon_conn":"Back-NoSSL-NoProxy"}</t>
  </si>
  <si>
    <t>{"pendingUploads":"0/0","dataItemsValid":"true","edge":"true","agent_conn":"Prim-SSL-NoProxy","mon_conn":"Prim-SSL-NoProxy","rem_conn":"Prim-SSL-NoProxy"}</t>
  </si>
  <si>
    <t>{"pendingUploads":"0/0","dataItemsValid":"true","edge":"true","agent_conn":"Prim-SSL-NoProxy","mon_conn":"Back-NoSSL-NoProxy","rem_conn":"Back-NoSSL-NoProxy"}</t>
  </si>
  <si>
    <t>{"pendingUploads":"0/0","dataItemsValid":"true","edge":"true","agent_conn":"Prim-SSL-NoProxy","mon_conn":"Back-SSL-NoProxy","rem_conn":"Prim-SSL-NoProxy"}</t>
  </si>
  <si>
    <t>{"pendingUploads":"0/0","dataItemsValid":"true","edge":"true","agent_conn":"Prim-SSL-NoProxy","mon_conn":"Back-SSL-NoProxy","rem_conn":"Prim-NoSSL-NoProxy"}</t>
  </si>
  <si>
    <t>{"pendingUploads":"0/0","dataItemsValid":"true","edge":"true","rem_conn":"Prim-SSL-NoProxy","dataItems":"64/64","agent_conn":"Back-SSL-NoProxy","mon_conn":"Prim-SSL-NoProxy"}</t>
  </si>
  <si>
    <t>{"pendingUploads":"21/0","dataItemsValid":"true","edge":"true","rem_conn":"Back-NoSSL-NoProxy","dataItems":"0/20","agent_conn":"Back-NoSSL-NoProxy","mon_conn":"Back-NoSSL-NoProxy"}</t>
  </si>
  <si>
    <t>{"pendingUploads":"0/0","dataItemsValid":"true","edge":"true","rem_conn":"Back-NoSSL-NoProxy","dataItems":"4664/9424","agent_conn":"Prim-SSL-NoProxy","mon_conn":"Back-SSL-NoProxy"}</t>
  </si>
  <si>
    <t>{"pendingUploads":"0/0","dataItemsValid":"true","edge":"true","agent_conn":"Back-SSL-NoProxy","mon_conn":"Back-SSL-NoProxy","rem_conn":"Back-NoSSL-NoProxy"}</t>
  </si>
  <si>
    <t>{"pendingUploads":"0/0","dataItemsValid":"true","edge":"true","rem_conn":"Prim-NoSSL-NoProxy","dataItems":"0/20","agent_conn":"Prim-SSL-NoProxy","mon_conn":"Prim-SSL-NoProxy"}</t>
  </si>
  <si>
    <t>{"pendingUploads":"0/0","dataItemsValid":"true","edge":"true","rem_conn":"Back-SSL-NoProxy","dataItems":"5088/10864","agent_conn":"Prim-SSL-NoProxy","mon_conn":"Back-NoSSL-NoProxy"}</t>
  </si>
  <si>
    <t>{"pendingUploads":"0/0","dataItemsValid":"true","edge":"true","rem_conn":"Prim-NoSSL-NoProxy","dataItems":"3157/7533","agent_conn":"Back-SSL-NoProxy","mon_conn":"Back-NoSSL-NoProxy"}</t>
  </si>
  <si>
    <t>{"pendingUploads":"0/0","dataItemsValid":"true","edge":"true","rem_conn":"Prim-NoSSL-NoProxy","dataItems":"0/15","agent_conn":"Back-SSL-NoProxy","mon_conn":"Back-SSL-NoProxy"}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</si>
</sst>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rgb="FFFA7D0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12" borderId="0" applyNumberFormat="0" applyBorder="0" applyAlignment="0" applyProtection="0"/>
    <xf numFmtId="0" fontId="30" fillId="0" borderId="0" applyNumberFormat="0" applyFill="0" applyBorder="0" applyAlignment="0" applyProtection="0"/>
  </cellStyleXfs>
  <cellXfs count="29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11" borderId="0" xfId="0" applyFill="1"/>
    <xf numFmtId="0" fontId="0" fillId="11" borderId="0" xfId="0" applyNumberFormat="1" applyFill="1"/>
    <xf numFmtId="166" fontId="0" fillId="11" borderId="0" xfId="0" applyNumberFormat="1" applyFill="1"/>
    <xf numFmtId="165" fontId="0" fillId="11" borderId="0" xfId="0" applyNumberFormat="1" applyFill="1"/>
    <xf numFmtId="0" fontId="13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11" borderId="1" xfId="0" applyFill="1" applyBorder="1"/>
    <xf numFmtId="0" fontId="25" fillId="0" borderId="1" xfId="0" applyFont="1" applyBorder="1" applyAlignment="1">
      <alignment vertical="center"/>
    </xf>
    <xf numFmtId="0" fontId="26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7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10" fillId="0" borderId="0" xfId="3" applyFont="1" applyFill="1"/>
    <xf numFmtId="9" fontId="7" fillId="0" borderId="1" xfId="0" applyNumberFormat="1" applyFont="1" applyBorder="1"/>
    <xf numFmtId="1" fontId="7" fillId="0" borderId="1" xfId="0" applyNumberFormat="1" applyFont="1" applyBorder="1"/>
    <xf numFmtId="164" fontId="7" fillId="0" borderId="1" xfId="0" applyNumberFormat="1" applyFont="1" applyBorder="1"/>
    <xf numFmtId="164" fontId="12" fillId="0" borderId="1" xfId="4" applyNumberFormat="1" applyFont="1" applyFill="1" applyBorder="1"/>
    <xf numFmtId="0" fontId="7" fillId="0" borderId="0" xfId="0" applyFont="1" applyBorder="1"/>
    <xf numFmtId="165" fontId="7" fillId="0" borderId="0" xfId="1" applyNumberFormat="1" applyFont="1" applyBorder="1"/>
    <xf numFmtId="164" fontId="7" fillId="0" borderId="0" xfId="0" applyNumberFormat="1" applyFont="1" applyBorder="1"/>
    <xf numFmtId="1" fontId="7" fillId="0" borderId="0" xfId="0" applyNumberFormat="1" applyFont="1" applyBorder="1"/>
    <xf numFmtId="0" fontId="4" fillId="0" borderId="0" xfId="3" applyFill="1" applyBorder="1"/>
    <xf numFmtId="165" fontId="9" fillId="0" borderId="0" xfId="4" applyNumberFormat="1" applyFont="1" applyFill="1" applyBorder="1"/>
    <xf numFmtId="9" fontId="3" fillId="0" borderId="0" xfId="2" applyNumberFormat="1" applyFill="1" applyBorder="1"/>
    <xf numFmtId="1" fontId="7" fillId="6" borderId="1" xfId="0" applyNumberFormat="1" applyFont="1" applyFill="1" applyBorder="1"/>
    <xf numFmtId="9" fontId="7" fillId="6" borderId="1" xfId="0" applyNumberFormat="1" applyFont="1" applyFill="1" applyBorder="1"/>
    <xf numFmtId="9" fontId="7" fillId="7" borderId="1" xfId="0" applyNumberFormat="1" applyFont="1" applyFill="1" applyBorder="1"/>
    <xf numFmtId="1" fontId="7" fillId="7" borderId="1" xfId="0" applyNumberFormat="1" applyFont="1" applyFill="1" applyBorder="1"/>
    <xf numFmtId="0" fontId="14" fillId="0" borderId="0" xfId="0" applyFont="1"/>
    <xf numFmtId="14" fontId="14" fillId="0" borderId="1" xfId="0" applyNumberFormat="1" applyFont="1" applyBorder="1" applyAlignment="1">
      <alignment textRotation="90"/>
    </xf>
    <xf numFmtId="14" fontId="14" fillId="6" borderId="1" xfId="0" applyNumberFormat="1" applyFont="1" applyFill="1" applyBorder="1" applyAlignment="1">
      <alignment textRotation="90"/>
    </xf>
    <xf numFmtId="14" fontId="14" fillId="7" borderId="1" xfId="0" applyNumberFormat="1" applyFont="1" applyFill="1" applyBorder="1" applyAlignment="1">
      <alignment textRotation="90"/>
    </xf>
    <xf numFmtId="0" fontId="14" fillId="0" borderId="1" xfId="0" applyFont="1" applyBorder="1"/>
    <xf numFmtId="0" fontId="7" fillId="0" borderId="0" xfId="0" applyFont="1" applyFill="1"/>
    <xf numFmtId="14" fontId="14" fillId="0" borderId="0" xfId="0" applyNumberFormat="1" applyFont="1" applyFill="1" applyAlignment="1">
      <alignment textRotation="90"/>
    </xf>
    <xf numFmtId="0" fontId="18" fillId="0" borderId="0" xfId="0" applyFont="1" applyFill="1" applyBorder="1" applyAlignment="1">
      <alignment horizontal="center" vertical="top"/>
    </xf>
    <xf numFmtId="0" fontId="13" fillId="0" borderId="0" xfId="0" applyFont="1" applyAlignment="1">
      <alignment horizontal="center"/>
    </xf>
    <xf numFmtId="1" fontId="7" fillId="0" borderId="1" xfId="0" applyNumberFormat="1" applyFont="1" applyFill="1" applyBorder="1"/>
    <xf numFmtId="9" fontId="7" fillId="9" borderId="1" xfId="0" applyNumberFormat="1" applyFont="1" applyFill="1" applyBorder="1"/>
    <xf numFmtId="0" fontId="17" fillId="8" borderId="1" xfId="2" applyFont="1" applyFill="1" applyBorder="1"/>
    <xf numFmtId="9" fontId="16" fillId="8" borderId="1" xfId="2" applyNumberFormat="1" applyFont="1" applyFill="1" applyBorder="1"/>
    <xf numFmtId="0" fontId="0" fillId="0" borderId="1" xfId="0" applyBorder="1"/>
    <xf numFmtId="9" fontId="20" fillId="0" borderId="1" xfId="2" applyNumberFormat="1" applyFont="1" applyFill="1" applyBorder="1"/>
    <xf numFmtId="0" fontId="16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21" fillId="5" borderId="1" xfId="2" applyNumberFormat="1" applyFont="1" applyFill="1" applyBorder="1" applyAlignment="1">
      <alignment horizontal="center"/>
    </xf>
    <xf numFmtId="0" fontId="21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8" fillId="0" borderId="0" xfId="0" applyFont="1" applyFill="1" applyBorder="1" applyAlignment="1">
      <alignment horizontal="right" vertical="top"/>
    </xf>
    <xf numFmtId="0" fontId="18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165" fontId="7" fillId="0" borderId="1" xfId="0" applyNumberFormat="1" applyFont="1" applyBorder="1"/>
    <xf numFmtId="0" fontId="23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1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4" fillId="10" borderId="1" xfId="0" applyNumberFormat="1" applyFont="1" applyFill="1" applyBorder="1" applyAlignment="1">
      <alignment horizontal="center" vertical="center"/>
    </xf>
    <xf numFmtId="165" fontId="11" fillId="5" borderId="1" xfId="1" applyNumberFormat="1" applyFont="1" applyFill="1" applyBorder="1"/>
    <xf numFmtId="165" fontId="11" fillId="5" borderId="1" xfId="0" applyNumberFormat="1" applyFont="1" applyFill="1" applyBorder="1"/>
    <xf numFmtId="2" fontId="7" fillId="0" borderId="1" xfId="0" applyNumberFormat="1" applyFont="1" applyBorder="1" applyAlignment="1"/>
    <xf numFmtId="2" fontId="14" fillId="0" borderId="1" xfId="0" applyNumberFormat="1" applyFont="1" applyBorder="1" applyAlignment="1">
      <alignment horizontal="center" vertical="center"/>
    </xf>
    <xf numFmtId="2" fontId="15" fillId="0" borderId="1" xfId="4" applyNumberFormat="1" applyFont="1" applyFill="1" applyBorder="1" applyAlignment="1">
      <alignment horizontal="center" vertical="center"/>
    </xf>
    <xf numFmtId="0" fontId="14" fillId="13" borderId="1" xfId="0" applyFont="1" applyFill="1" applyBorder="1"/>
    <xf numFmtId="14" fontId="14" fillId="10" borderId="1" xfId="0" applyNumberFormat="1" applyFont="1" applyFill="1" applyBorder="1" applyAlignment="1">
      <alignment horizontal="center" vertical="center" textRotation="90"/>
    </xf>
    <xf numFmtId="14" fontId="24" fillId="10" borderId="1" xfId="4" applyNumberFormat="1" applyFont="1" applyFill="1" applyBorder="1" applyAlignment="1">
      <alignment horizontal="center" vertical="center" textRotation="90"/>
    </xf>
    <xf numFmtId="1" fontId="14" fillId="0" borderId="1" xfId="0" applyNumberFormat="1" applyFont="1" applyFill="1" applyBorder="1" applyAlignment="1">
      <alignment horizontal="center" vertical="center"/>
    </xf>
    <xf numFmtId="14" fontId="14" fillId="0" borderId="1" xfId="0" applyNumberFormat="1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5" fillId="0" borderId="1" xfId="0" applyNumberFormat="1" applyFont="1" applyBorder="1" applyAlignment="1">
      <alignment horizontal="right" vertical="center"/>
    </xf>
    <xf numFmtId="1" fontId="26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4" fillId="0" borderId="1" xfId="0" applyNumberFormat="1" applyFont="1" applyBorder="1" applyAlignment="1">
      <alignment horizontal="right" vertical="center"/>
    </xf>
    <xf numFmtId="165" fontId="14" fillId="0" borderId="1" xfId="1" applyNumberFormat="1" applyFont="1" applyBorder="1" applyAlignment="1">
      <alignment horizontal="right" vertical="center"/>
    </xf>
    <xf numFmtId="14" fontId="14" fillId="0" borderId="1" xfId="0" applyNumberFormat="1" applyFont="1" applyBorder="1" applyAlignment="1">
      <alignment horizontal="right"/>
    </xf>
    <xf numFmtId="1" fontId="14" fillId="0" borderId="1" xfId="0" applyNumberFormat="1" applyFont="1" applyBorder="1" applyAlignment="1">
      <alignment horizontal="right"/>
    </xf>
    <xf numFmtId="0" fontId="14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7" fillId="0" borderId="1" xfId="0" applyFont="1" applyFill="1" applyBorder="1" applyAlignment="1">
      <alignment horizontal="left" vertical="top"/>
    </xf>
    <xf numFmtId="14" fontId="12" fillId="0" borderId="1" xfId="0" applyNumberFormat="1" applyFont="1" applyFill="1" applyBorder="1" applyAlignment="1">
      <alignment horizontal="left"/>
    </xf>
    <xf numFmtId="0" fontId="12" fillId="0" borderId="1" xfId="4" applyFont="1" applyFill="1" applyBorder="1" applyAlignment="1">
      <alignment horizontal="left"/>
    </xf>
    <xf numFmtId="0" fontId="12" fillId="0" borderId="1" xfId="3" applyFont="1" applyFill="1" applyBorder="1" applyAlignment="1">
      <alignment horizontal="left"/>
    </xf>
    <xf numFmtId="0" fontId="7" fillId="0" borderId="0" xfId="0" applyFont="1" applyFill="1" applyBorder="1"/>
    <xf numFmtId="9" fontId="7" fillId="0" borderId="0" xfId="0" applyNumberFormat="1" applyFont="1" applyFill="1" applyBorder="1"/>
    <xf numFmtId="164" fontId="7" fillId="0" borderId="0" xfId="0" applyNumberFormat="1" applyFont="1" applyFill="1" applyBorder="1"/>
    <xf numFmtId="1" fontId="7" fillId="0" borderId="0" xfId="0" applyNumberFormat="1" applyFont="1" applyFill="1" applyBorder="1"/>
    <xf numFmtId="14" fontId="14" fillId="0" borderId="0" xfId="0" applyNumberFormat="1" applyFont="1" applyFill="1" applyBorder="1" applyAlignment="1">
      <alignment textRotation="90"/>
    </xf>
    <xf numFmtId="0" fontId="14" fillId="0" borderId="0" xfId="0" applyFont="1" applyFill="1"/>
    <xf numFmtId="9" fontId="0" fillId="0" borderId="0" xfId="1" applyFont="1" applyAlignment="1">
      <alignment horizontal="center"/>
    </xf>
    <xf numFmtId="0" fontId="13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7" fillId="0" borderId="0" xfId="0" applyFont="1" applyBorder="1" applyAlignment="1">
      <alignment horizontal="center"/>
    </xf>
    <xf numFmtId="9" fontId="7" fillId="0" borderId="1" xfId="0" applyNumberFormat="1" applyFont="1" applyFill="1" applyBorder="1"/>
    <xf numFmtId="14" fontId="14" fillId="0" borderId="1" xfId="0" applyNumberFormat="1" applyFont="1" applyFill="1" applyBorder="1" applyAlignment="1">
      <alignment textRotation="90"/>
    </xf>
    <xf numFmtId="14" fontId="14" fillId="6" borderId="6" xfId="0" applyNumberFormat="1" applyFont="1" applyFill="1" applyBorder="1" applyAlignment="1">
      <alignment horizontal="center" textRotation="90"/>
    </xf>
    <xf numFmtId="14" fontId="14" fillId="6" borderId="4" xfId="0" applyNumberFormat="1" applyFont="1" applyFill="1" applyBorder="1" applyAlignment="1">
      <alignment horizontal="center" textRotation="90"/>
    </xf>
    <xf numFmtId="1" fontId="7" fillId="16" borderId="1" xfId="1" applyNumberFormat="1" applyFont="1" applyFill="1" applyBorder="1"/>
    <xf numFmtId="1" fontId="0" fillId="0" borderId="0" xfId="0" applyNumberFormat="1" applyFont="1" applyBorder="1" applyAlignment="1">
      <alignment horizontal="center"/>
    </xf>
    <xf numFmtId="1" fontId="0" fillId="0" borderId="9" xfId="0" applyNumberFormat="1" applyFont="1" applyBorder="1" applyAlignment="1">
      <alignment horizontal="center"/>
    </xf>
    <xf numFmtId="1" fontId="0" fillId="0" borderId="11" xfId="0" applyNumberFormat="1" applyFont="1" applyBorder="1" applyAlignment="1">
      <alignment horizontal="center"/>
    </xf>
    <xf numFmtId="1" fontId="0" fillId="0" borderId="12" xfId="0" applyNumberFormat="1" applyFont="1" applyBorder="1" applyAlignment="1">
      <alignment horizontal="center"/>
    </xf>
    <xf numFmtId="1" fontId="0" fillId="0" borderId="13" xfId="0" applyNumberFormat="1" applyFont="1" applyBorder="1" applyAlignment="1">
      <alignment horizontal="center"/>
    </xf>
    <xf numFmtId="1" fontId="0" fillId="0" borderId="14" xfId="0" applyNumberFormat="1" applyFont="1" applyBorder="1" applyAlignment="1">
      <alignment horizontal="center"/>
    </xf>
    <xf numFmtId="1" fontId="0" fillId="0" borderId="3" xfId="0" applyNumberFormat="1" applyFont="1" applyBorder="1" applyAlignment="1">
      <alignment horizontal="left"/>
    </xf>
    <xf numFmtId="1" fontId="0" fillId="0" borderId="10" xfId="0" applyNumberFormat="1" applyFont="1" applyBorder="1" applyAlignment="1">
      <alignment horizontal="center"/>
    </xf>
    <xf numFmtId="9" fontId="7" fillId="16" borderId="8" xfId="0" applyNumberFormat="1" applyFont="1" applyFill="1" applyBorder="1" applyAlignment="1">
      <alignment horizontal="center"/>
    </xf>
    <xf numFmtId="14" fontId="14" fillId="6" borderId="14" xfId="0" applyNumberFormat="1" applyFont="1" applyFill="1" applyBorder="1" applyAlignment="1">
      <alignment horizontal="center" textRotation="90"/>
    </xf>
    <xf numFmtId="14" fontId="14" fillId="6" borderId="15" xfId="0" applyNumberFormat="1" applyFont="1" applyFill="1" applyBorder="1" applyAlignment="1">
      <alignment horizontal="center" textRotation="90"/>
    </xf>
    <xf numFmtId="14" fontId="14" fillId="16" borderId="15" xfId="0" applyNumberFormat="1" applyFont="1" applyFill="1" applyBorder="1" applyAlignment="1">
      <alignment horizontal="center" textRotation="90"/>
    </xf>
    <xf numFmtId="14" fontId="14" fillId="16" borderId="16" xfId="0" applyNumberFormat="1" applyFont="1" applyFill="1" applyBorder="1" applyAlignment="1">
      <alignment horizontal="center" textRotation="90"/>
    </xf>
    <xf numFmtId="0" fontId="14" fillId="11" borderId="17" xfId="0" applyFont="1" applyFill="1" applyBorder="1" applyAlignment="1">
      <alignment textRotation="90"/>
    </xf>
    <xf numFmtId="0" fontId="14" fillId="11" borderId="18" xfId="0" applyFont="1" applyFill="1" applyBorder="1" applyAlignment="1">
      <alignment textRotation="90"/>
    </xf>
    <xf numFmtId="1" fontId="0" fillId="14" borderId="15" xfId="0" applyNumberFormat="1" applyFont="1" applyFill="1" applyBorder="1" applyAlignment="1">
      <alignment horizontal="center"/>
    </xf>
    <xf numFmtId="1" fontId="0" fillId="14" borderId="16" xfId="0" applyNumberFormat="1" applyFont="1" applyFill="1" applyBorder="1" applyAlignment="1">
      <alignment horizontal="center"/>
    </xf>
    <xf numFmtId="0" fontId="0" fillId="0" borderId="19" xfId="0" applyBorder="1"/>
    <xf numFmtId="0" fontId="0" fillId="0" borderId="19" xfId="0" applyBorder="1" applyAlignment="1">
      <alignment horizontal="left"/>
    </xf>
    <xf numFmtId="164" fontId="3" fillId="2" borderId="10" xfId="2" applyNumberFormat="1" applyBorder="1"/>
    <xf numFmtId="164" fontId="3" fillId="2" borderId="0" xfId="2" applyNumberFormat="1" applyBorder="1"/>
    <xf numFmtId="164" fontId="3" fillId="2" borderId="15" xfId="2" applyNumberFormat="1" applyBorder="1"/>
    <xf numFmtId="0" fontId="22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14" fontId="19" fillId="5" borderId="2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8" borderId="0" xfId="0" applyFont="1" applyFill="1" applyAlignment="1">
      <alignment horizontal="center"/>
    </xf>
    <xf numFmtId="0" fontId="0" fillId="5" borderId="0" xfId="0" applyFill="1"/>
    <xf numFmtId="0" fontId="6" fillId="21" borderId="0" xfId="0" applyFont="1" applyFill="1" applyAlignment="1">
      <alignment horizontal="left" textRotation="90" wrapText="1"/>
    </xf>
    <xf numFmtId="0" fontId="6" fillId="20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22" borderId="0" xfId="0" applyFill="1"/>
    <xf numFmtId="0" fontId="0" fillId="22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22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8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8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2" fillId="15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2" fillId="15" borderId="1" xfId="0" applyNumberFormat="1" applyFont="1" applyFill="1" applyBorder="1" applyAlignment="1">
      <alignment horizontal="center"/>
    </xf>
    <xf numFmtId="165" fontId="16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30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2" fillId="5" borderId="21" xfId="0" applyFont="1" applyFill="1" applyBorder="1" applyAlignment="1">
      <alignment horizontal="left"/>
    </xf>
    <xf numFmtId="14" fontId="0" fillId="25" borderId="1" xfId="0" applyNumberForma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23" borderId="0" xfId="0" applyFill="1"/>
    <xf numFmtId="0" fontId="0" fillId="23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23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23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6" fillId="0" borderId="1" xfId="0" applyFont="1" applyFill="1" applyBorder="1" applyAlignment="1">
      <alignment horizontal="left"/>
    </xf>
    <xf numFmtId="0" fontId="16" fillId="0" borderId="1" xfId="0" applyFont="1" applyFill="1" applyBorder="1" applyAlignment="1">
      <alignment horizontal="center"/>
    </xf>
    <xf numFmtId="166" fontId="16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6" fillId="27" borderId="1" xfId="1" applyNumberFormat="1" applyFont="1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22" fillId="5" borderId="22" xfId="0" quotePrefix="1" applyFont="1" applyFill="1" applyBorder="1" applyAlignment="1">
      <alignment horizontal="left"/>
    </xf>
    <xf numFmtId="0" fontId="22" fillId="5" borderId="22" xfId="0" applyFont="1" applyFill="1" applyBorder="1"/>
    <xf numFmtId="0" fontId="22" fillId="5" borderId="3" xfId="0" quotePrefix="1" applyFont="1" applyFill="1" applyBorder="1" applyAlignment="1">
      <alignment horizontal="left"/>
    </xf>
    <xf numFmtId="0" fontId="0" fillId="0" borderId="21" xfId="0" applyBorder="1" applyAlignment="1">
      <alignment horizontal="center"/>
    </xf>
    <xf numFmtId="1" fontId="0" fillId="0" borderId="21" xfId="0" applyNumberFormat="1" applyBorder="1" applyAlignment="1">
      <alignment horizontal="center"/>
    </xf>
    <xf numFmtId="0" fontId="6" fillId="24" borderId="22" xfId="0" applyFont="1" applyFill="1" applyBorder="1" applyAlignment="1">
      <alignment vertical="center" wrapText="1"/>
    </xf>
    <xf numFmtId="22" fontId="6" fillId="24" borderId="24" xfId="0" applyNumberFormat="1" applyFont="1" applyFill="1" applyBorder="1" applyAlignment="1">
      <alignment vertical="center" wrapText="1"/>
    </xf>
    <xf numFmtId="166" fontId="16" fillId="0" borderId="1" xfId="1" applyNumberFormat="1" applyFon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22" fillId="24" borderId="24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7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1" fillId="21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2" fillId="5" borderId="25" xfId="0" applyFont="1" applyFill="1" applyBorder="1" applyAlignment="1">
      <alignment horizontal="left" vertical="center" wrapText="1"/>
    </xf>
    <xf numFmtId="0" fontId="22" fillId="5" borderId="25" xfId="0" applyFont="1" applyFill="1" applyBorder="1" applyAlignment="1">
      <alignment horizontal="center" vertical="center"/>
    </xf>
    <xf numFmtId="0" fontId="22" fillId="5" borderId="25" xfId="0" applyFont="1" applyFill="1" applyBorder="1" applyAlignment="1">
      <alignment horizontal="center" vertical="center" wrapText="1"/>
    </xf>
    <xf numFmtId="1" fontId="31" fillId="0" borderId="0" xfId="6" applyNumberFormat="1" applyFont="1" applyAlignment="1">
      <alignment horizontal="left"/>
    </xf>
    <xf numFmtId="14" fontId="31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3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5" borderId="1" xfId="0" applyNumberFormat="1" applyFont="1" applyFill="1" applyBorder="1" applyAlignment="1">
      <alignment horizontal="center"/>
    </xf>
    <xf numFmtId="9" fontId="21" fillId="15" borderId="1" xfId="1" applyFont="1" applyFill="1" applyBorder="1" applyAlignment="1">
      <alignment horizontal="center"/>
    </xf>
    <xf numFmtId="166" fontId="6" fillId="15" borderId="1" xfId="0" applyNumberFormat="1" applyFont="1" applyFill="1" applyBorder="1" applyAlignment="1">
      <alignment horizontal="center"/>
    </xf>
    <xf numFmtId="9" fontId="6" fillId="15" borderId="1" xfId="1" applyFont="1" applyFill="1" applyBorder="1" applyAlignment="1">
      <alignment horizontal="center"/>
    </xf>
    <xf numFmtId="1" fontId="0" fillId="0" borderId="0" xfId="0" applyNumberFormat="1" applyFill="1"/>
    <xf numFmtId="1" fontId="32" fillId="0" borderId="26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8" borderId="0" xfId="0" applyFill="1" applyAlignment="1">
      <alignment horizontal="center" vertical="top" textRotation="90" wrapText="1"/>
    </xf>
    <xf numFmtId="0" fontId="0" fillId="28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6" fillId="0" borderId="0" xfId="0" applyFont="1" applyAlignment="1">
      <alignment horizontal="center"/>
    </xf>
    <xf numFmtId="1" fontId="30" fillId="0" borderId="0" xfId="6" applyNumberFormat="1"/>
    <xf numFmtId="1" fontId="33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5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3" fillId="0" borderId="0" xfId="6" applyFont="1" applyAlignment="1">
      <alignment horizontal="center"/>
    </xf>
    <xf numFmtId="0" fontId="0" fillId="29" borderId="1" xfId="0" applyFill="1" applyBorder="1"/>
    <xf numFmtId="0" fontId="0" fillId="0" borderId="0" xfId="0" applyAlignment="1">
      <alignment horizontal="center" vertical="center" wrapText="1"/>
    </xf>
    <xf numFmtId="22" fontId="6" fillId="24" borderId="24" xfId="0" applyNumberFormat="1" applyFont="1" applyFill="1" applyBorder="1" applyAlignment="1">
      <alignment horizontal="center" vertical="center" wrapText="1"/>
    </xf>
    <xf numFmtId="22" fontId="6" fillId="24" borderId="23" xfId="0" applyNumberFormat="1" applyFont="1" applyFill="1" applyBorder="1" applyAlignment="1">
      <alignment horizontal="center" vertical="center" wrapText="1"/>
    </xf>
    <xf numFmtId="9" fontId="7" fillId="6" borderId="8" xfId="0" applyNumberFormat="1" applyFont="1" applyFill="1" applyBorder="1" applyAlignment="1">
      <alignment horizontal="center"/>
    </xf>
    <xf numFmtId="9" fontId="7" fillId="16" borderId="8" xfId="0" applyNumberFormat="1" applyFont="1" applyFill="1" applyBorder="1" applyAlignment="1">
      <alignment horizontal="center"/>
    </xf>
    <xf numFmtId="9" fontId="7" fillId="16" borderId="7" xfId="0" applyNumberFormat="1" applyFont="1" applyFill="1" applyBorder="1" applyAlignment="1">
      <alignment horizontal="center"/>
    </xf>
    <xf numFmtId="1" fontId="7" fillId="6" borderId="1" xfId="1" applyNumberFormat="1" applyFont="1" applyFill="1" applyBorder="1" applyAlignment="1">
      <alignment horizontal="center"/>
    </xf>
    <xf numFmtId="1" fontId="7" fillId="16" borderId="1" xfId="0" applyNumberFormat="1" applyFont="1" applyFill="1" applyBorder="1" applyAlignment="1">
      <alignment horizontal="center"/>
    </xf>
    <xf numFmtId="1" fontId="7" fillId="16" borderId="5" xfId="0" applyNumberFormat="1" applyFont="1" applyFill="1" applyBorder="1" applyAlignment="1">
      <alignment horizontal="center"/>
    </xf>
    <xf numFmtId="0" fontId="6" fillId="19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0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numRef>
              <c:f>ndReliaCalc_org!$J$57:$AX$57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cat>
          <c:val>
            <c:numRef>
              <c:f>ndReliaCalc2!$J$51:$AX$51</c:f>
              <c:numCache>
                <c:formatCode>#,#00%</c:formatCode>
                <c:ptCount val="41"/>
                <c:pt idx="0">
                  <c:v>0.82163807582770088</c:v>
                </c:pt>
                <c:pt idx="1">
                  <c:v>0.82163807582770088</c:v>
                </c:pt>
                <c:pt idx="2">
                  <c:v>0.82163807582770088</c:v>
                </c:pt>
                <c:pt idx="3">
                  <c:v>0.82163807582770088</c:v>
                </c:pt>
                <c:pt idx="4">
                  <c:v>0.82163807582770088</c:v>
                </c:pt>
                <c:pt idx="5">
                  <c:v>0.82163807582770088</c:v>
                </c:pt>
                <c:pt idx="6">
                  <c:v>0.77817875800372915</c:v>
                </c:pt>
                <c:pt idx="7">
                  <c:v>0.69832415721378482</c:v>
                </c:pt>
                <c:pt idx="8">
                  <c:v>0.61281709504500803</c:v>
                </c:pt>
                <c:pt idx="9">
                  <c:v>0.5269656275132808</c:v>
                </c:pt>
                <c:pt idx="10">
                  <c:v>0.44873413917523353</c:v>
                </c:pt>
                <c:pt idx="11">
                  <c:v>0.37978240179868561</c:v>
                </c:pt>
                <c:pt idx="12">
                  <c:v>0.32231527263194248</c:v>
                </c:pt>
                <c:pt idx="13">
                  <c:v>0.27384729038292754</c:v>
                </c:pt>
                <c:pt idx="14">
                  <c:v>0.23262803170036117</c:v>
                </c:pt>
                <c:pt idx="15">
                  <c:v>0.19830947917402464</c:v>
                </c:pt>
                <c:pt idx="16">
                  <c:v>0.1694001210197601</c:v>
                </c:pt>
                <c:pt idx="17">
                  <c:v>0.14407432275839871</c:v>
                </c:pt>
                <c:pt idx="18">
                  <c:v>0.12334158224247949</c:v>
                </c:pt>
                <c:pt idx="19">
                  <c:v>0.10657669682966653</c:v>
                </c:pt>
                <c:pt idx="20">
                  <c:v>9.2960328090622046E-2</c:v>
                </c:pt>
                <c:pt idx="21">
                  <c:v>8.1784282357616922E-2</c:v>
                </c:pt>
                <c:pt idx="22">
                  <c:v>7.259357340924899E-2</c:v>
                </c:pt>
                <c:pt idx="23">
                  <c:v>6.4962185522518312E-2</c:v>
                </c:pt>
                <c:pt idx="24">
                  <c:v>5.8559865268237199E-2</c:v>
                </c:pt>
                <c:pt idx="25">
                  <c:v>5.3135055407597664E-2</c:v>
                </c:pt>
                <c:pt idx="26">
                  <c:v>4.8495767845095128E-2</c:v>
                </c:pt>
                <c:pt idx="27">
                  <c:v>4.4494339579641107E-2</c:v>
                </c:pt>
                <c:pt idx="28">
                  <c:v>4.1016088084759428E-2</c:v>
                </c:pt>
                <c:pt idx="29">
                  <c:v>3.7971024730910075E-2</c:v>
                </c:pt>
                <c:pt idx="30">
                  <c:v>3.5287814423532904E-2</c:v>
                </c:pt>
                <c:pt idx="31">
                  <c:v>3.2909351513835561E-2</c:v>
                </c:pt>
                <c:pt idx="32">
                  <c:v>3.0789494065033063E-2</c:v>
                </c:pt>
                <c:pt idx="33">
                  <c:v>2.8890631039348635E-2</c:v>
                </c:pt>
                <c:pt idx="34">
                  <c:v>2.7181852464224554E-2</c:v>
                </c:pt>
                <c:pt idx="35">
                  <c:v>2.5637559800020027E-2</c:v>
                </c:pt>
                <c:pt idx="36">
                  <c:v>2.4236400617320797E-2</c:v>
                </c:pt>
                <c:pt idx="37">
                  <c:v>2.2960444440699335E-2</c:v>
                </c:pt>
                <c:pt idx="38">
                  <c:v>2.1794539597559837E-2</c:v>
                </c:pt>
                <c:pt idx="39">
                  <c:v>2.0725807149419073E-2</c:v>
                </c:pt>
                <c:pt idx="40">
                  <c:v>1.9743239549010139E-2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97.0%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ndReliaCalc2!$J$52:$AX$52</c:f>
              <c:numCache>
                <c:formatCode>#,#00%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95.0%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ndReliaCalc2!$J$53:$AX$53</c:f>
              <c:numCache>
                <c:formatCode>#,#00%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ndReliaCalc2!$F$55:$I$55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1.4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ndReliaCalc2!$J$55:$AX$55</c:f>
              <c:numCache>
                <c:formatCode>#,#00%</c:formatCode>
                <c:ptCount val="41"/>
                <c:pt idx="0">
                  <c:v>0</c:v>
                </c:pt>
                <c:pt idx="1">
                  <c:v>1.4673570948145609E-20</c:v>
                </c:pt>
                <c:pt idx="2">
                  <c:v>3.5871708678903114E-5</c:v>
                </c:pt>
                <c:pt idx="3">
                  <c:v>7.2610991468622335E-2</c:v>
                </c:pt>
                <c:pt idx="4">
                  <c:v>0.24667272637023049</c:v>
                </c:pt>
                <c:pt idx="5">
                  <c:v>0.40887013710442377</c:v>
                </c:pt>
                <c:pt idx="6">
                  <c:v>0.54596965521278729</c:v>
                </c:pt>
                <c:pt idx="7">
                  <c:v>0.64923144743427041</c:v>
                </c:pt>
                <c:pt idx="8">
                  <c:v>0.72198329373354153</c:v>
                </c:pt>
                <c:pt idx="9">
                  <c:v>0.77874537753062079</c:v>
                </c:pt>
                <c:pt idx="10">
                  <c:v>0.8222402480776011</c:v>
                </c:pt>
                <c:pt idx="11">
                  <c:v>0.85612195917088962</c:v>
                </c:pt>
                <c:pt idx="12">
                  <c:v>0.88192761038778333</c:v>
                </c:pt>
                <c:pt idx="13">
                  <c:v>0.90228320204252821</c:v>
                </c:pt>
                <c:pt idx="14">
                  <c:v>0.91872113170511238</c:v>
                </c:pt>
                <c:pt idx="15">
                  <c:v>0.93186181960806591</c:v>
                </c:pt>
                <c:pt idx="16">
                  <c:v>0.9425804798861448</c:v>
                </c:pt>
                <c:pt idx="17">
                  <c:v>0.9517255784855716</c:v>
                </c:pt>
                <c:pt idx="18">
                  <c:v>0.95905177289567489</c:v>
                </c:pt>
                <c:pt idx="19">
                  <c:v>0.96487530559361057</c:v>
                </c:pt>
                <c:pt idx="20">
                  <c:v>0.96954147095495091</c:v>
                </c:pt>
                <c:pt idx="21">
                  <c:v>0.97332999713743673</c:v>
                </c:pt>
                <c:pt idx="22">
                  <c:v>0.97641825206034749</c:v>
                </c:pt>
                <c:pt idx="23">
                  <c:v>0.97896421293695346</c:v>
                </c:pt>
                <c:pt idx="24">
                  <c:v>0.98108751395865446</c:v>
                </c:pt>
                <c:pt idx="25">
                  <c:v>0.98287773646870724</c:v>
                </c:pt>
                <c:pt idx="26">
                  <c:v>0.98440233444209324</c:v>
                </c:pt>
                <c:pt idx="27">
                  <c:v>0.98571262273166227</c:v>
                </c:pt>
                <c:pt idx="28">
                  <c:v>0.98684809313698263</c:v>
                </c:pt>
                <c:pt idx="29">
                  <c:v>0.9878394959279827</c:v>
                </c:pt>
                <c:pt idx="30">
                  <c:v>0.98871104691026246</c:v>
                </c:pt>
                <c:pt idx="31">
                  <c:v>0.98948202118591611</c:v>
                </c:pt>
                <c:pt idx="32">
                  <c:v>0.99016791588992392</c:v>
                </c:pt>
                <c:pt idx="33">
                  <c:v>0.99078130781788054</c:v>
                </c:pt>
                <c:pt idx="34">
                  <c:v>0.99133249301732329</c:v>
                </c:pt>
                <c:pt idx="35">
                  <c:v>0.99182996893336517</c:v>
                </c:pt>
                <c:pt idx="36">
                  <c:v>0.99228080164210408</c:v>
                </c:pt>
                <c:pt idx="37">
                  <c:v>0.99269090832530615</c:v>
                </c:pt>
                <c:pt idx="38">
                  <c:v>0.99306527658370602</c:v>
                </c:pt>
                <c:pt idx="39">
                  <c:v>0.99340813621765889</c:v>
                </c:pt>
                <c:pt idx="40">
                  <c:v>0.99372309489918254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ndReliaCalc2!$F$56:$I$56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1.4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ndReliaCalc2!$J$56:$AX$56</c:f>
              <c:numCache>
                <c:formatCode>#,#00%</c:formatCode>
                <c:ptCount val="41"/>
                <c:pt idx="0">
                  <c:v>0</c:v>
                </c:pt>
                <c:pt idx="1">
                  <c:v>1.3021412863147833E-66</c:v>
                </c:pt>
                <c:pt idx="2">
                  <c:v>1.7108265936798565E-15</c:v>
                </c:pt>
                <c:pt idx="3">
                  <c:v>1.645628357557765E-4</c:v>
                </c:pt>
                <c:pt idx="4">
                  <c:v>9.5646727720318514E-3</c:v>
                </c:pt>
                <c:pt idx="5">
                  <c:v>5.1252446484140422E-2</c:v>
                </c:pt>
                <c:pt idx="6">
                  <c:v>0.13393456578433655</c:v>
                </c:pt>
                <c:pt idx="7">
                  <c:v>0.23812488751454919</c:v>
                </c:pt>
                <c:pt idx="8">
                  <c:v>0.3388733059297212</c:v>
                </c:pt>
                <c:pt idx="9">
                  <c:v>0.43573615794025999</c:v>
                </c:pt>
                <c:pt idx="10">
                  <c:v>0.52195360037324778</c:v>
                </c:pt>
                <c:pt idx="11">
                  <c:v>0.59688166168645462</c:v>
                </c:pt>
                <c:pt idx="12">
                  <c:v>0.65876747333046182</c:v>
                </c:pt>
                <c:pt idx="13">
                  <c:v>0.71064422680137762</c:v>
                </c:pt>
                <c:pt idx="14">
                  <c:v>0.75456892847634005</c:v>
                </c:pt>
                <c:pt idx="15">
                  <c:v>0.79102087919345021</c:v>
                </c:pt>
                <c:pt idx="16">
                  <c:v>0.8216516083021036</c:v>
                </c:pt>
                <c:pt idx="17">
                  <c:v>0.84843299668672945</c:v>
                </c:pt>
                <c:pt idx="18">
                  <c:v>0.8703232871938763</c:v>
                </c:pt>
                <c:pt idx="19">
                  <c:v>0.88800296265058298</c:v>
                </c:pt>
                <c:pt idx="20">
                  <c:v>0.90234894371340768</c:v>
                </c:pt>
                <c:pt idx="21">
                  <c:v>0.91411518505850464</c:v>
                </c:pt>
                <c:pt idx="22">
                  <c:v>0.92378555837097531</c:v>
                </c:pt>
                <c:pt idx="23">
                  <c:v>0.93181141559906722</c:v>
                </c:pt>
                <c:pt idx="24">
                  <c:v>0.93854205383533174</c:v>
                </c:pt>
                <c:pt idx="25">
                  <c:v>0.9442432111605481</c:v>
                </c:pt>
                <c:pt idx="26">
                  <c:v>0.94911750676047424</c:v>
                </c:pt>
                <c:pt idx="27">
                  <c:v>0.95332066196674436</c:v>
                </c:pt>
                <c:pt idx="28">
                  <c:v>0.95697354228954068</c:v>
                </c:pt>
                <c:pt idx="29">
                  <c:v>0.96017093842454104</c:v>
                </c:pt>
                <c:pt idx="30">
                  <c:v>0.96298795878589816</c:v>
                </c:pt>
                <c:pt idx="31">
                  <c:v>0.96548470676142117</c:v>
                </c:pt>
                <c:pt idx="32">
                  <c:v>0.96770973045064168</c:v>
                </c:pt>
                <c:pt idx="33">
                  <c:v>0.9697025907639506</c:v>
                </c:pt>
                <c:pt idx="34">
                  <c:v>0.97149579186970703</c:v>
                </c:pt>
                <c:pt idx="35">
                  <c:v>0.97311624648939654</c:v>
                </c:pt>
                <c:pt idx="36">
                  <c:v>0.97458639872770181</c:v>
                </c:pt>
                <c:pt idx="37">
                  <c:v>0.975925092379888</c:v>
                </c:pt>
                <c:pt idx="38">
                  <c:v>0.97714824830422131</c:v>
                </c:pt>
                <c:pt idx="39">
                  <c:v>0.978269397254526</c:v>
                </c:pt>
                <c:pt idx="40">
                  <c:v>0.97930010233226228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ndReliaCalc2!$F$57:$I$57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1.4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ndReliaCalc2!$J$57:$AX$57</c:f>
              <c:numCache>
                <c:formatCode>#,#00%</c:formatCode>
                <c:ptCount val="41"/>
                <c:pt idx="0">
                  <c:v>0</c:v>
                </c:pt>
                <c:pt idx="1">
                  <c:v>9.6661179513667962E-4</c:v>
                </c:pt>
                <c:pt idx="2">
                  <c:v>0.21101268448987026</c:v>
                </c:pt>
                <c:pt idx="3">
                  <c:v>0.67122610163100993</c:v>
                </c:pt>
                <c:pt idx="4">
                  <c:v>0.80835202744355727</c:v>
                </c:pt>
                <c:pt idx="5">
                  <c:v>0.87289052231184128</c:v>
                </c:pt>
                <c:pt idx="6">
                  <c:v>0.91211332378806576</c:v>
                </c:pt>
                <c:pt idx="7">
                  <c:v>0.93644904472833401</c:v>
                </c:pt>
                <c:pt idx="8">
                  <c:v>0.95169040097472923</c:v>
                </c:pt>
                <c:pt idx="9">
                  <c:v>0.96270178545354079</c:v>
                </c:pt>
                <c:pt idx="10">
                  <c:v>0.97068773954848131</c:v>
                </c:pt>
                <c:pt idx="11">
                  <c:v>0.97666406348514023</c:v>
                </c:pt>
                <c:pt idx="12">
                  <c:v>0.9810827459624043</c:v>
                </c:pt>
                <c:pt idx="13">
                  <c:v>0.98449151718430516</c:v>
                </c:pt>
                <c:pt idx="14">
                  <c:v>0.98719696017670122</c:v>
                </c:pt>
                <c:pt idx="15">
                  <c:v>0.98933035836747485</c:v>
                </c:pt>
                <c:pt idx="16">
                  <c:v>0.99105172932186369</c:v>
                </c:pt>
                <c:pt idx="17">
                  <c:v>0.99250731944512816</c:v>
                </c:pt>
                <c:pt idx="18">
                  <c:v>0.99366486943635579</c:v>
                </c:pt>
                <c:pt idx="19">
                  <c:v>0.99457965948024951</c:v>
                </c:pt>
                <c:pt idx="20">
                  <c:v>0.99530927180402973</c:v>
                </c:pt>
                <c:pt idx="21">
                  <c:v>0.99589946741612156</c:v>
                </c:pt>
                <c:pt idx="22">
                  <c:v>0.9963791317802243</c:v>
                </c:pt>
                <c:pt idx="23">
                  <c:v>0.99677360112158553</c:v>
                </c:pt>
                <c:pt idx="24">
                  <c:v>0.99710191910356893</c:v>
                </c:pt>
                <c:pt idx="25">
                  <c:v>0.99737826656814577</c:v>
                </c:pt>
                <c:pt idx="26">
                  <c:v>0.99761327460556937</c:v>
                </c:pt>
                <c:pt idx="27">
                  <c:v>0.99781500154638547</c:v>
                </c:pt>
                <c:pt idx="28">
                  <c:v>0.99798963037430011</c:v>
                </c:pt>
                <c:pt idx="29">
                  <c:v>0.99814196315545112</c:v>
                </c:pt>
                <c:pt idx="30">
                  <c:v>0.99827577320943106</c:v>
                </c:pt>
                <c:pt idx="31">
                  <c:v>0.99839405827525673</c:v>
                </c:pt>
                <c:pt idx="32">
                  <c:v>0.99849922451567474</c:v>
                </c:pt>
                <c:pt idx="33">
                  <c:v>0.99859322180329924</c:v>
                </c:pt>
                <c:pt idx="34">
                  <c:v>0.99867764433393158</c:v>
                </c:pt>
                <c:pt idx="35">
                  <c:v>0.99875380628941657</c:v>
                </c:pt>
                <c:pt idx="36">
                  <c:v>0.9988227993450226</c:v>
                </c:pt>
                <c:pt idx="37">
                  <c:v>0.99888553682058734</c:v>
                </c:pt>
                <c:pt idx="38">
                  <c:v>0.99894278790178115</c:v>
                </c:pt>
                <c:pt idx="39">
                  <c:v>0.99899520440394507</c:v>
                </c:pt>
                <c:pt idx="40">
                  <c:v>0.99904334188127242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7632</c:v>
                </c:pt>
                <c:pt idx="1">
                  <c:v>7632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3761959634963351E-3"/>
                  <c:y val="7.0982590324259409E-2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7632</c:v>
                </c:pt>
              </c:numCache>
            </c:numRef>
          </c:xVal>
          <c:yVal>
            <c:numRef>
              <c:f>ndReliaCalc2!$N$49</c:f>
              <c:numCache>
                <c:formatCode>#,#00%</c:formatCode>
                <c:ptCount val="1"/>
                <c:pt idx="0">
                  <c:v>0.90234894371340768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ndReliaCalc_org!$M$50</c15:f>
                <c15:dlblRangeCache>
                  <c:ptCount val="1"/>
                  <c:pt idx="0">
                    <c:v>12/21/20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ndReliaCalc2!$M$61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ndReliaCalc2!$N$62</c:f>
              <c:numCache>
                <c:formatCode>m/d/yy</c:formatCode>
                <c:ptCount val="1"/>
                <c:pt idx="0">
                  <c:v>44186</c:v>
                </c:pt>
              </c:numCache>
            </c:numRef>
          </c:xVal>
          <c:yVal>
            <c:numRef>
              <c:f>ndReliaCalc2!$N$61</c:f>
              <c:numCache>
                <c:formatCode>0</c:formatCode>
                <c:ptCount val="1"/>
                <c:pt idx="0">
                  <c:v>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ndReliaCalc2!$I$61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ndReliaCalc2!$J$62:$K$62</c:f>
              <c:numCache>
                <c:formatCode>m/d/yy</c:formatCode>
                <c:ptCount val="2"/>
                <c:pt idx="0">
                  <c:v>44186</c:v>
                </c:pt>
                <c:pt idx="1">
                  <c:v>44186</c:v>
                </c:pt>
              </c:numCache>
            </c:numRef>
          </c:xVal>
          <c:yVal>
            <c:numRef>
              <c:f>ndReliaCalc2!$J$61:$K$61</c:f>
              <c:numCache>
                <c:formatCode>0</c:formatCode>
                <c:ptCount val="2"/>
                <c:pt idx="0">
                  <c:v>0</c:v>
                </c:pt>
                <c:pt idx="1">
                  <c:v>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ndReliaCalc2!$Q$61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ndReliaCalc2!$R$62:$S$62</c:f>
              <c:numCache>
                <c:formatCode>m/d/yy</c:formatCode>
                <c:ptCount val="2"/>
                <c:pt idx="0">
                  <c:v>43868</c:v>
                </c:pt>
                <c:pt idx="1">
                  <c:v>44504</c:v>
                </c:pt>
              </c:numCache>
            </c:numRef>
          </c:xVal>
          <c:yVal>
            <c:numRef>
              <c:f>ndReliaCalc2!$R$61:$S$61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ndReliaCalc2!$U$61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ndReliaCalc2!$V$62:$W$62</c:f>
              <c:numCache>
                <c:formatCode>m/d/yy</c:formatCode>
                <c:ptCount val="2"/>
                <c:pt idx="0">
                  <c:v>43868</c:v>
                </c:pt>
                <c:pt idx="1">
                  <c:v>44504</c:v>
                </c:pt>
              </c:numCache>
            </c:numRef>
          </c:xVal>
          <c:yVal>
            <c:numRef>
              <c:f>ndReliaCalc2!$V$61:$W$61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ndReliaCalc2!$A$64:$D$64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ndReliaCalc2!$J$64:$AX$64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30.553469387755129</c:v>
                </c:pt>
                <c:pt idx="3">
                  <c:v>502.85918367346932</c:v>
                </c:pt>
                <c:pt idx="4">
                  <c:v>840.22040816326535</c:v>
                </c:pt>
                <c:pt idx="5">
                  <c:v>1177.5816326530612</c:v>
                </c:pt>
                <c:pt idx="6">
                  <c:v>1514.9428571428571</c:v>
                </c:pt>
                <c:pt idx="7">
                  <c:v>1852.3040816326532</c:v>
                </c:pt>
                <c:pt idx="8">
                  <c:v>2189.6653061224488</c:v>
                </c:pt>
                <c:pt idx="9">
                  <c:v>2527.0265306122446</c:v>
                </c:pt>
                <c:pt idx="10">
                  <c:v>2864.387755102041</c:v>
                </c:pt>
                <c:pt idx="11">
                  <c:v>3201.7489795918368</c:v>
                </c:pt>
                <c:pt idx="12">
                  <c:v>3539.1102040816322</c:v>
                </c:pt>
                <c:pt idx="13">
                  <c:v>3876.471428571429</c:v>
                </c:pt>
                <c:pt idx="14">
                  <c:v>4213.8326530612248</c:v>
                </c:pt>
                <c:pt idx="15">
                  <c:v>4551.1938775510207</c:v>
                </c:pt>
                <c:pt idx="16">
                  <c:v>4888.5551020408166</c:v>
                </c:pt>
                <c:pt idx="17">
                  <c:v>5225.9163265306124</c:v>
                </c:pt>
                <c:pt idx="18">
                  <c:v>5563.2775510204074</c:v>
                </c:pt>
                <c:pt idx="19">
                  <c:v>5900.6387755102032</c:v>
                </c:pt>
                <c:pt idx="20">
                  <c:v>6238</c:v>
                </c:pt>
                <c:pt idx="21">
                  <c:v>6575.3612244897968</c:v>
                </c:pt>
                <c:pt idx="22">
                  <c:v>6912.7224489795926</c:v>
                </c:pt>
                <c:pt idx="23">
                  <c:v>7250.0836734693885</c:v>
                </c:pt>
                <c:pt idx="24">
                  <c:v>7587.4448979591834</c:v>
                </c:pt>
                <c:pt idx="25">
                  <c:v>7924.8061224489793</c:v>
                </c:pt>
                <c:pt idx="26">
                  <c:v>8262.167346938777</c:v>
                </c:pt>
                <c:pt idx="27">
                  <c:v>8599.528571428571</c:v>
                </c:pt>
                <c:pt idx="28">
                  <c:v>8936.8897959183669</c:v>
                </c:pt>
                <c:pt idx="29">
                  <c:v>9274.2510204081627</c:v>
                </c:pt>
                <c:pt idx="30">
                  <c:v>9611.6122448979586</c:v>
                </c:pt>
                <c:pt idx="31">
                  <c:v>9948.9734693877563</c:v>
                </c:pt>
                <c:pt idx="32">
                  <c:v>10286.33469387755</c:v>
                </c:pt>
                <c:pt idx="33">
                  <c:v>10623.695918367346</c:v>
                </c:pt>
                <c:pt idx="34">
                  <c:v>10961.057142857144</c:v>
                </c:pt>
                <c:pt idx="35">
                  <c:v>11298.418367346938</c:v>
                </c:pt>
                <c:pt idx="36">
                  <c:v>11635.779591836734</c:v>
                </c:pt>
                <c:pt idx="37">
                  <c:v>11973.140816326531</c:v>
                </c:pt>
                <c:pt idx="38">
                  <c:v>12310.502040816325</c:v>
                </c:pt>
                <c:pt idx="39">
                  <c:v>12647.863265306123</c:v>
                </c:pt>
                <c:pt idx="40">
                  <c:v>12985.224489795919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ndReliaCalc2!$A$65:$D$65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ndReliaCalc2!$J$65:$AX$65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60.260439560439465</c:v>
                </c:pt>
                <c:pt idx="4">
                  <c:v>415.12747252747255</c:v>
                </c:pt>
                <c:pt idx="5">
                  <c:v>769.99450549450546</c:v>
                </c:pt>
                <c:pt idx="6">
                  <c:v>1124.8615384615382</c:v>
                </c:pt>
                <c:pt idx="7">
                  <c:v>1479.7285714285713</c:v>
                </c:pt>
                <c:pt idx="8">
                  <c:v>1834.5956043956046</c:v>
                </c:pt>
                <c:pt idx="9">
                  <c:v>2189.462637362637</c:v>
                </c:pt>
                <c:pt idx="10">
                  <c:v>2544.3296703296705</c:v>
                </c:pt>
                <c:pt idx="11">
                  <c:v>2899.1967032967036</c:v>
                </c:pt>
                <c:pt idx="12">
                  <c:v>3254.0637362637358</c:v>
                </c:pt>
                <c:pt idx="13">
                  <c:v>3608.9307692307698</c:v>
                </c:pt>
                <c:pt idx="14">
                  <c:v>3963.7978021978024</c:v>
                </c:pt>
                <c:pt idx="15">
                  <c:v>4318.6648351648355</c:v>
                </c:pt>
                <c:pt idx="16">
                  <c:v>4673.5318681318677</c:v>
                </c:pt>
                <c:pt idx="17">
                  <c:v>5028.3989010989017</c:v>
                </c:pt>
                <c:pt idx="18">
                  <c:v>5383.2659340659338</c:v>
                </c:pt>
                <c:pt idx="19">
                  <c:v>5738.132967032966</c:v>
                </c:pt>
                <c:pt idx="20">
                  <c:v>6093</c:v>
                </c:pt>
                <c:pt idx="21">
                  <c:v>6447.867032967034</c:v>
                </c:pt>
                <c:pt idx="22">
                  <c:v>6802.7340659340662</c:v>
                </c:pt>
                <c:pt idx="23">
                  <c:v>7157.6010989010983</c:v>
                </c:pt>
                <c:pt idx="24">
                  <c:v>7512.4681318681314</c:v>
                </c:pt>
                <c:pt idx="25">
                  <c:v>7867.3351648351645</c:v>
                </c:pt>
                <c:pt idx="26">
                  <c:v>8222.2021978021985</c:v>
                </c:pt>
                <c:pt idx="27">
                  <c:v>8577.0692307692298</c:v>
                </c:pt>
                <c:pt idx="28">
                  <c:v>8931.9362637362647</c:v>
                </c:pt>
                <c:pt idx="29">
                  <c:v>9286.8032967032959</c:v>
                </c:pt>
                <c:pt idx="30">
                  <c:v>9641.670329670329</c:v>
                </c:pt>
                <c:pt idx="31">
                  <c:v>9996.5373626373639</c:v>
                </c:pt>
                <c:pt idx="32">
                  <c:v>10351.404395604395</c:v>
                </c:pt>
                <c:pt idx="33">
                  <c:v>10706.271428571426</c:v>
                </c:pt>
                <c:pt idx="34">
                  <c:v>11061.138461538463</c:v>
                </c:pt>
                <c:pt idx="35">
                  <c:v>11416.005494505494</c:v>
                </c:pt>
                <c:pt idx="36">
                  <c:v>11770.872527472526</c:v>
                </c:pt>
                <c:pt idx="37">
                  <c:v>12125.739560439562</c:v>
                </c:pt>
                <c:pt idx="38">
                  <c:v>12480.606593406592</c:v>
                </c:pt>
                <c:pt idx="39">
                  <c:v>12835.473626373627</c:v>
                </c:pt>
                <c:pt idx="40">
                  <c:v>13190.34065934066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ndReliaCalc2!$A$66:$D$66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ndReliaCalc2!$J$66:$AX$66</c:f>
              <c:numCache>
                <c:formatCode>0</c:formatCode>
                <c:ptCount val="41"/>
                <c:pt idx="0">
                  <c:v>0</c:v>
                </c:pt>
                <c:pt idx="1">
                  <c:v>155.63999999999999</c:v>
                </c:pt>
                <c:pt idx="2">
                  <c:v>415.04</c:v>
                </c:pt>
                <c:pt idx="3">
                  <c:v>778.19999999999993</c:v>
                </c:pt>
                <c:pt idx="4">
                  <c:v>1037.5999999999999</c:v>
                </c:pt>
                <c:pt idx="5">
                  <c:v>1297</c:v>
                </c:pt>
                <c:pt idx="6">
                  <c:v>1556.3999999999999</c:v>
                </c:pt>
                <c:pt idx="7">
                  <c:v>1815.8000000000002</c:v>
                </c:pt>
                <c:pt idx="8">
                  <c:v>2075.1999999999998</c:v>
                </c:pt>
                <c:pt idx="9">
                  <c:v>2334.6</c:v>
                </c:pt>
                <c:pt idx="10">
                  <c:v>2594</c:v>
                </c:pt>
                <c:pt idx="11">
                  <c:v>2853.4</c:v>
                </c:pt>
                <c:pt idx="12">
                  <c:v>3112.7999999999997</c:v>
                </c:pt>
                <c:pt idx="13">
                  <c:v>3372.2000000000003</c:v>
                </c:pt>
                <c:pt idx="14">
                  <c:v>3631.6000000000004</c:v>
                </c:pt>
                <c:pt idx="15">
                  <c:v>3891</c:v>
                </c:pt>
                <c:pt idx="16">
                  <c:v>4150.3999999999996</c:v>
                </c:pt>
                <c:pt idx="17">
                  <c:v>4409.8</c:v>
                </c:pt>
                <c:pt idx="18">
                  <c:v>4669.2</c:v>
                </c:pt>
                <c:pt idx="19">
                  <c:v>4928.5999999999995</c:v>
                </c:pt>
                <c:pt idx="20">
                  <c:v>5188</c:v>
                </c:pt>
                <c:pt idx="21">
                  <c:v>5447.4000000000005</c:v>
                </c:pt>
                <c:pt idx="22">
                  <c:v>5706.8</c:v>
                </c:pt>
                <c:pt idx="23">
                  <c:v>5966.2</c:v>
                </c:pt>
                <c:pt idx="24">
                  <c:v>6225.5999999999995</c:v>
                </c:pt>
                <c:pt idx="25">
                  <c:v>6485</c:v>
                </c:pt>
                <c:pt idx="26">
                  <c:v>6744.4000000000005</c:v>
                </c:pt>
                <c:pt idx="27">
                  <c:v>7003.7999999999993</c:v>
                </c:pt>
                <c:pt idx="28">
                  <c:v>7263.2000000000007</c:v>
                </c:pt>
                <c:pt idx="29">
                  <c:v>7522.5999999999995</c:v>
                </c:pt>
                <c:pt idx="30">
                  <c:v>7782</c:v>
                </c:pt>
                <c:pt idx="31">
                  <c:v>8041.4000000000005</c:v>
                </c:pt>
                <c:pt idx="32">
                  <c:v>8300.7999999999993</c:v>
                </c:pt>
                <c:pt idx="33">
                  <c:v>8560.1999999999989</c:v>
                </c:pt>
                <c:pt idx="34">
                  <c:v>8819.6</c:v>
                </c:pt>
                <c:pt idx="35">
                  <c:v>9079</c:v>
                </c:pt>
                <c:pt idx="36">
                  <c:v>9338.4</c:v>
                </c:pt>
                <c:pt idx="37">
                  <c:v>9597.8000000000011</c:v>
                </c:pt>
                <c:pt idx="38">
                  <c:v>9857.1999999999989</c:v>
                </c:pt>
                <c:pt idx="39">
                  <c:v>10116.6</c:v>
                </c:pt>
                <c:pt idx="40">
                  <c:v>10376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ndReliaCalc2!$A$67:$D$67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321.3294117647057</c:v>
                </c:pt>
                <c:pt idx="7">
                  <c:v>653.09159663865546</c:v>
                </c:pt>
                <c:pt idx="8">
                  <c:v>984.85378151260511</c:v>
                </c:pt>
                <c:pt idx="9">
                  <c:v>1316.6159663865544</c:v>
                </c:pt>
                <c:pt idx="10">
                  <c:v>1648.3781512605042</c:v>
                </c:pt>
                <c:pt idx="11">
                  <c:v>1980.1403361344539</c:v>
                </c:pt>
                <c:pt idx="12">
                  <c:v>2311.9025210084033</c:v>
                </c:pt>
                <c:pt idx="13">
                  <c:v>2643.6647058823532</c:v>
                </c:pt>
                <c:pt idx="14">
                  <c:v>2975.4268907563023</c:v>
                </c:pt>
                <c:pt idx="15">
                  <c:v>3307.1890756302523</c:v>
                </c:pt>
                <c:pt idx="16">
                  <c:v>3638.9512605042019</c:v>
                </c:pt>
                <c:pt idx="17">
                  <c:v>3970.7134453781514</c:v>
                </c:pt>
                <c:pt idx="18">
                  <c:v>4302.4756302521009</c:v>
                </c:pt>
                <c:pt idx="19">
                  <c:v>4634.23781512605</c:v>
                </c:pt>
                <c:pt idx="20">
                  <c:v>4966</c:v>
                </c:pt>
                <c:pt idx="21">
                  <c:v>5297.76218487395</c:v>
                </c:pt>
                <c:pt idx="22">
                  <c:v>5629.5243697478991</c:v>
                </c:pt>
                <c:pt idx="23">
                  <c:v>5961.2865546218482</c:v>
                </c:pt>
                <c:pt idx="24">
                  <c:v>6293.0487394957981</c:v>
                </c:pt>
                <c:pt idx="25">
                  <c:v>6624.8109243697481</c:v>
                </c:pt>
                <c:pt idx="26">
                  <c:v>6956.5731092436981</c:v>
                </c:pt>
                <c:pt idx="27">
                  <c:v>7288.3352941176472</c:v>
                </c:pt>
                <c:pt idx="28">
                  <c:v>7620.0974789915963</c:v>
                </c:pt>
                <c:pt idx="29">
                  <c:v>7951.8596638655454</c:v>
                </c:pt>
                <c:pt idx="30">
                  <c:v>8283.6218487394963</c:v>
                </c:pt>
                <c:pt idx="31">
                  <c:v>8615.3840336134454</c:v>
                </c:pt>
                <c:pt idx="32">
                  <c:v>8947.1462184873963</c:v>
                </c:pt>
                <c:pt idx="33">
                  <c:v>9278.9084033613435</c:v>
                </c:pt>
                <c:pt idx="34">
                  <c:v>9610.6705882352944</c:v>
                </c:pt>
                <c:pt idx="35">
                  <c:v>9942.4327731092435</c:v>
                </c:pt>
                <c:pt idx="36">
                  <c:v>10274.194957983193</c:v>
                </c:pt>
                <c:pt idx="37">
                  <c:v>10605.957142857143</c:v>
                </c:pt>
                <c:pt idx="38">
                  <c:v>10937.719327731091</c:v>
                </c:pt>
                <c:pt idx="39">
                  <c:v>11269.481512605042</c:v>
                </c:pt>
                <c:pt idx="40">
                  <c:v>11601.243697478991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ndReliaCalc2!$A$68:$D$68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131.05454545454532</c:v>
                </c:pt>
                <c:pt idx="7">
                  <c:v>379.12207792207784</c:v>
                </c:pt>
                <c:pt idx="8">
                  <c:v>627.18961038961049</c:v>
                </c:pt>
                <c:pt idx="9">
                  <c:v>875.25714285714275</c:v>
                </c:pt>
                <c:pt idx="10">
                  <c:v>1123.3246753246754</c:v>
                </c:pt>
                <c:pt idx="11">
                  <c:v>1371.392207792208</c:v>
                </c:pt>
                <c:pt idx="12">
                  <c:v>1619.4597402597401</c:v>
                </c:pt>
                <c:pt idx="13">
                  <c:v>1867.5272727272729</c:v>
                </c:pt>
                <c:pt idx="14">
                  <c:v>2115.5948051948048</c:v>
                </c:pt>
                <c:pt idx="15">
                  <c:v>2363.6623376623374</c:v>
                </c:pt>
                <c:pt idx="16">
                  <c:v>2611.7298701298701</c:v>
                </c:pt>
                <c:pt idx="17">
                  <c:v>2859.7974025974031</c:v>
                </c:pt>
                <c:pt idx="18">
                  <c:v>3107.8649350649348</c:v>
                </c:pt>
                <c:pt idx="19">
                  <c:v>3355.9324675324669</c:v>
                </c:pt>
                <c:pt idx="20">
                  <c:v>3604</c:v>
                </c:pt>
                <c:pt idx="21">
                  <c:v>3852.0675324675331</c:v>
                </c:pt>
                <c:pt idx="22">
                  <c:v>4100.1350649350652</c:v>
                </c:pt>
                <c:pt idx="23">
                  <c:v>4348.2025974025973</c:v>
                </c:pt>
                <c:pt idx="24">
                  <c:v>4596.2701298701295</c:v>
                </c:pt>
                <c:pt idx="25">
                  <c:v>4844.3376623376626</c:v>
                </c:pt>
                <c:pt idx="26">
                  <c:v>5092.4051948051956</c:v>
                </c:pt>
                <c:pt idx="27">
                  <c:v>5340.4727272727268</c:v>
                </c:pt>
                <c:pt idx="28">
                  <c:v>5588.5402597402599</c:v>
                </c:pt>
                <c:pt idx="29">
                  <c:v>5836.607792207792</c:v>
                </c:pt>
                <c:pt idx="30">
                  <c:v>6084.6753246753251</c:v>
                </c:pt>
                <c:pt idx="31">
                  <c:v>6332.7428571428572</c:v>
                </c:pt>
                <c:pt idx="32">
                  <c:v>6580.8103896103894</c:v>
                </c:pt>
                <c:pt idx="33">
                  <c:v>6828.8779220779215</c:v>
                </c:pt>
                <c:pt idx="34">
                  <c:v>7076.9454545454555</c:v>
                </c:pt>
                <c:pt idx="35">
                  <c:v>7325.0129870129867</c:v>
                </c:pt>
                <c:pt idx="36">
                  <c:v>7573.0805194805189</c:v>
                </c:pt>
                <c:pt idx="37">
                  <c:v>7821.1480519480529</c:v>
                </c:pt>
                <c:pt idx="38">
                  <c:v>8069.2155844155832</c:v>
                </c:pt>
                <c:pt idx="39">
                  <c:v>8317.2831168831181</c:v>
                </c:pt>
                <c:pt idx="40">
                  <c:v>8565.3506493506502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ndReliaCalc2!$A$69:$D$69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90.018367346938817</c:v>
                </c:pt>
                <c:pt idx="9">
                  <c:v>365.26683673469375</c:v>
                </c:pt>
                <c:pt idx="10">
                  <c:v>640.51530612244903</c:v>
                </c:pt>
                <c:pt idx="11">
                  <c:v>915.76377551020414</c:v>
                </c:pt>
                <c:pt idx="12">
                  <c:v>1191.0122448979589</c:v>
                </c:pt>
                <c:pt idx="13">
                  <c:v>1466.2607142857144</c:v>
                </c:pt>
                <c:pt idx="14">
                  <c:v>1741.5091836734694</c:v>
                </c:pt>
                <c:pt idx="15">
                  <c:v>2016.7576530612246</c:v>
                </c:pt>
                <c:pt idx="16">
                  <c:v>2292.0061224489796</c:v>
                </c:pt>
                <c:pt idx="17">
                  <c:v>2567.254591836735</c:v>
                </c:pt>
                <c:pt idx="18">
                  <c:v>2842.5030612244896</c:v>
                </c:pt>
                <c:pt idx="19">
                  <c:v>3117.7515306122446</c:v>
                </c:pt>
                <c:pt idx="20">
                  <c:v>3393</c:v>
                </c:pt>
                <c:pt idx="21">
                  <c:v>3668.2484693877554</c:v>
                </c:pt>
                <c:pt idx="22">
                  <c:v>3943.4969387755104</c:v>
                </c:pt>
                <c:pt idx="23">
                  <c:v>4218.745408163265</c:v>
                </c:pt>
                <c:pt idx="24">
                  <c:v>4493.99387755102</c:v>
                </c:pt>
                <c:pt idx="25">
                  <c:v>4769.2423469387759</c:v>
                </c:pt>
                <c:pt idx="26">
                  <c:v>5044.4908163265309</c:v>
                </c:pt>
                <c:pt idx="27">
                  <c:v>5319.7392857142859</c:v>
                </c:pt>
                <c:pt idx="28">
                  <c:v>5594.98775510204</c:v>
                </c:pt>
                <c:pt idx="29">
                  <c:v>5870.2362244897949</c:v>
                </c:pt>
                <c:pt idx="30">
                  <c:v>6145.4846938775509</c:v>
                </c:pt>
                <c:pt idx="31">
                  <c:v>6420.7331632653068</c:v>
                </c:pt>
                <c:pt idx="32">
                  <c:v>6695.9816326530618</c:v>
                </c:pt>
                <c:pt idx="33">
                  <c:v>6971.2301020408158</c:v>
                </c:pt>
                <c:pt idx="34">
                  <c:v>7246.4785714285717</c:v>
                </c:pt>
                <c:pt idx="35">
                  <c:v>7521.7270408163267</c:v>
                </c:pt>
                <c:pt idx="36">
                  <c:v>7796.9755102040817</c:v>
                </c:pt>
                <c:pt idx="37">
                  <c:v>8072.2239795918376</c:v>
                </c:pt>
                <c:pt idx="38">
                  <c:v>8347.4724489795917</c:v>
                </c:pt>
                <c:pt idx="39">
                  <c:v>8622.7209183673476</c:v>
                </c:pt>
                <c:pt idx="40">
                  <c:v>8897.9693877551017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ndReliaCalc2!$A$70:$D$70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241.26666666666657</c:v>
                </c:pt>
                <c:pt idx="10">
                  <c:v>513.33333333333337</c:v>
                </c:pt>
                <c:pt idx="11">
                  <c:v>785.4</c:v>
                </c:pt>
                <c:pt idx="12">
                  <c:v>1057.4666666666665</c:v>
                </c:pt>
                <c:pt idx="13">
                  <c:v>1329.5333333333335</c:v>
                </c:pt>
                <c:pt idx="14">
                  <c:v>1601.6</c:v>
                </c:pt>
                <c:pt idx="15">
                  <c:v>1873.6666666666667</c:v>
                </c:pt>
                <c:pt idx="16">
                  <c:v>2145.7333333333336</c:v>
                </c:pt>
                <c:pt idx="17">
                  <c:v>2417.8000000000002</c:v>
                </c:pt>
                <c:pt idx="18">
                  <c:v>2689.8666666666668</c:v>
                </c:pt>
                <c:pt idx="19">
                  <c:v>2961.9333333333329</c:v>
                </c:pt>
                <c:pt idx="20">
                  <c:v>3234</c:v>
                </c:pt>
                <c:pt idx="21">
                  <c:v>3506.0666666666671</c:v>
                </c:pt>
                <c:pt idx="22">
                  <c:v>3778.1333333333337</c:v>
                </c:pt>
                <c:pt idx="23">
                  <c:v>4050.2</c:v>
                </c:pt>
                <c:pt idx="24">
                  <c:v>4322.2666666666664</c:v>
                </c:pt>
                <c:pt idx="25">
                  <c:v>4594.333333333333</c:v>
                </c:pt>
                <c:pt idx="26">
                  <c:v>4866.4000000000005</c:v>
                </c:pt>
                <c:pt idx="27">
                  <c:v>5138.4666666666672</c:v>
                </c:pt>
                <c:pt idx="28">
                  <c:v>5410.5333333333328</c:v>
                </c:pt>
                <c:pt idx="29">
                  <c:v>5682.5999999999995</c:v>
                </c:pt>
                <c:pt idx="30">
                  <c:v>5954.666666666667</c:v>
                </c:pt>
                <c:pt idx="31">
                  <c:v>6226.7333333333336</c:v>
                </c:pt>
                <c:pt idx="32">
                  <c:v>6498.8</c:v>
                </c:pt>
                <c:pt idx="33">
                  <c:v>6770.8666666666659</c:v>
                </c:pt>
                <c:pt idx="34">
                  <c:v>7042.9333333333343</c:v>
                </c:pt>
                <c:pt idx="35">
                  <c:v>7315</c:v>
                </c:pt>
                <c:pt idx="36">
                  <c:v>7587.0666666666657</c:v>
                </c:pt>
                <c:pt idx="37">
                  <c:v>7859.1333333333341</c:v>
                </c:pt>
                <c:pt idx="38">
                  <c:v>8131.1999999999989</c:v>
                </c:pt>
                <c:pt idx="39">
                  <c:v>8403.2666666666682</c:v>
                </c:pt>
                <c:pt idx="40">
                  <c:v>8675.3333333333339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ndReliaCalc2!$A$71:$D$71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39.490683229813662</c:v>
                </c:pt>
                <c:pt idx="11">
                  <c:v>353.4416149068324</c:v>
                </c:pt>
                <c:pt idx="12">
                  <c:v>667.3925465838505</c:v>
                </c:pt>
                <c:pt idx="13">
                  <c:v>981.3434782608698</c:v>
                </c:pt>
                <c:pt idx="14">
                  <c:v>1295.2944099378881</c:v>
                </c:pt>
                <c:pt idx="15">
                  <c:v>1609.2453416149069</c:v>
                </c:pt>
                <c:pt idx="16">
                  <c:v>1923.1962732919258</c:v>
                </c:pt>
                <c:pt idx="17">
                  <c:v>2237.1472049689442</c:v>
                </c:pt>
                <c:pt idx="18">
                  <c:v>2551.0981366459628</c:v>
                </c:pt>
                <c:pt idx="19">
                  <c:v>2865.0490683229809</c:v>
                </c:pt>
                <c:pt idx="20">
                  <c:v>3179</c:v>
                </c:pt>
                <c:pt idx="21">
                  <c:v>3492.9509316770191</c:v>
                </c:pt>
                <c:pt idx="22">
                  <c:v>3806.9018633540377</c:v>
                </c:pt>
                <c:pt idx="23">
                  <c:v>4120.8527950310554</c:v>
                </c:pt>
                <c:pt idx="24">
                  <c:v>4434.8037267080736</c:v>
                </c:pt>
                <c:pt idx="25">
                  <c:v>4748.7546583850935</c:v>
                </c:pt>
                <c:pt idx="26">
                  <c:v>5062.7055900621126</c:v>
                </c:pt>
                <c:pt idx="27">
                  <c:v>5376.6565217391308</c:v>
                </c:pt>
                <c:pt idx="28">
                  <c:v>5690.6074534161489</c:v>
                </c:pt>
                <c:pt idx="29">
                  <c:v>6004.5583850931671</c:v>
                </c:pt>
                <c:pt idx="30">
                  <c:v>6318.5093167701862</c:v>
                </c:pt>
                <c:pt idx="31">
                  <c:v>6632.4602484472052</c:v>
                </c:pt>
                <c:pt idx="32">
                  <c:v>6946.4111801242234</c:v>
                </c:pt>
                <c:pt idx="33">
                  <c:v>7260.3621118012406</c:v>
                </c:pt>
                <c:pt idx="34">
                  <c:v>7574.3130434782615</c:v>
                </c:pt>
                <c:pt idx="35">
                  <c:v>7888.2639751552797</c:v>
                </c:pt>
                <c:pt idx="36">
                  <c:v>8202.2149068322979</c:v>
                </c:pt>
                <c:pt idx="37">
                  <c:v>8516.1658385093178</c:v>
                </c:pt>
                <c:pt idx="38">
                  <c:v>8830.1167701863342</c:v>
                </c:pt>
                <c:pt idx="39">
                  <c:v>9144.0677018633542</c:v>
                </c:pt>
                <c:pt idx="40">
                  <c:v>9458.0186335403723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ndReliaCalc2!$A$72:$D$72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82.549368770764133</c:v>
                </c:pt>
                <c:pt idx="3">
                  <c:v>300.26843853820594</c:v>
                </c:pt>
                <c:pt idx="4">
                  <c:v>455.78205980066446</c:v>
                </c:pt>
                <c:pt idx="5">
                  <c:v>611.29568106312297</c:v>
                </c:pt>
                <c:pt idx="6">
                  <c:v>766.80930232558137</c:v>
                </c:pt>
                <c:pt idx="7">
                  <c:v>922.32292358803988</c:v>
                </c:pt>
                <c:pt idx="8">
                  <c:v>1077.8365448504983</c:v>
                </c:pt>
                <c:pt idx="9">
                  <c:v>1233.3501661129567</c:v>
                </c:pt>
                <c:pt idx="10">
                  <c:v>1388.8637873754153</c:v>
                </c:pt>
                <c:pt idx="11">
                  <c:v>1544.3774086378739</c:v>
                </c:pt>
                <c:pt idx="12">
                  <c:v>1699.8910299003321</c:v>
                </c:pt>
                <c:pt idx="13">
                  <c:v>1855.4046511627907</c:v>
                </c:pt>
                <c:pt idx="14">
                  <c:v>2010.9182724252491</c:v>
                </c:pt>
                <c:pt idx="15">
                  <c:v>2166.4318936877075</c:v>
                </c:pt>
                <c:pt idx="16">
                  <c:v>2321.9455149501659</c:v>
                </c:pt>
                <c:pt idx="17">
                  <c:v>2477.4591362126248</c:v>
                </c:pt>
                <c:pt idx="18">
                  <c:v>2632.9727574750827</c:v>
                </c:pt>
                <c:pt idx="19">
                  <c:v>2788.4863787375411</c:v>
                </c:pt>
                <c:pt idx="20">
                  <c:v>2944</c:v>
                </c:pt>
                <c:pt idx="21">
                  <c:v>3099.5136212624589</c:v>
                </c:pt>
                <c:pt idx="22">
                  <c:v>3255.0272425249173</c:v>
                </c:pt>
                <c:pt idx="23">
                  <c:v>3410.5408637873752</c:v>
                </c:pt>
                <c:pt idx="24">
                  <c:v>3566.0544850498336</c:v>
                </c:pt>
                <c:pt idx="25">
                  <c:v>3721.5681063122925</c:v>
                </c:pt>
                <c:pt idx="26">
                  <c:v>3877.0817275747513</c:v>
                </c:pt>
                <c:pt idx="27">
                  <c:v>4032.5953488372093</c:v>
                </c:pt>
                <c:pt idx="28">
                  <c:v>4188.1089700996681</c:v>
                </c:pt>
                <c:pt idx="29">
                  <c:v>4343.6225913621256</c:v>
                </c:pt>
                <c:pt idx="30">
                  <c:v>4499.1362126245849</c:v>
                </c:pt>
                <c:pt idx="31">
                  <c:v>4654.6498338870433</c:v>
                </c:pt>
                <c:pt idx="32">
                  <c:v>4810.1634551495017</c:v>
                </c:pt>
                <c:pt idx="33">
                  <c:v>4965.6770764119592</c:v>
                </c:pt>
                <c:pt idx="34">
                  <c:v>5121.1906976744194</c:v>
                </c:pt>
                <c:pt idx="35">
                  <c:v>5276.7043189368769</c:v>
                </c:pt>
                <c:pt idx="36">
                  <c:v>5432.2179401993353</c:v>
                </c:pt>
                <c:pt idx="37">
                  <c:v>5587.7315614617946</c:v>
                </c:pt>
                <c:pt idx="38">
                  <c:v>5743.2451827242521</c:v>
                </c:pt>
                <c:pt idx="39">
                  <c:v>5898.7588039867114</c:v>
                </c:pt>
                <c:pt idx="40">
                  <c:v>6054.2724252491698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ndReliaCalc2!$A$73:$D$73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116.48681318681309</c:v>
                </c:pt>
                <c:pt idx="10">
                  <c:v>377.35164835164835</c:v>
                </c:pt>
                <c:pt idx="11">
                  <c:v>638.21648351648366</c:v>
                </c:pt>
                <c:pt idx="12">
                  <c:v>899.08131868131841</c:v>
                </c:pt>
                <c:pt idx="13">
                  <c:v>1159.9461538461542</c:v>
                </c:pt>
                <c:pt idx="14">
                  <c:v>1420.8109890109888</c:v>
                </c:pt>
                <c:pt idx="15">
                  <c:v>1681.6758241758241</c:v>
                </c:pt>
                <c:pt idx="16">
                  <c:v>1942.5406593406594</c:v>
                </c:pt>
                <c:pt idx="17">
                  <c:v>2203.405494505495</c:v>
                </c:pt>
                <c:pt idx="18">
                  <c:v>2464.2703296703294</c:v>
                </c:pt>
                <c:pt idx="19">
                  <c:v>2725.1351648351642</c:v>
                </c:pt>
                <c:pt idx="20">
                  <c:v>2986</c:v>
                </c:pt>
                <c:pt idx="21">
                  <c:v>3246.8648351648358</c:v>
                </c:pt>
                <c:pt idx="22">
                  <c:v>3507.7296703296706</c:v>
                </c:pt>
                <c:pt idx="23">
                  <c:v>3768.594505494505</c:v>
                </c:pt>
                <c:pt idx="24">
                  <c:v>4029.4593406593399</c:v>
                </c:pt>
                <c:pt idx="25">
                  <c:v>4290.3241758241757</c:v>
                </c:pt>
                <c:pt idx="26">
                  <c:v>4551.1890109890119</c:v>
                </c:pt>
                <c:pt idx="27">
                  <c:v>4812.0538461538463</c:v>
                </c:pt>
                <c:pt idx="28">
                  <c:v>5072.9186813186807</c:v>
                </c:pt>
                <c:pt idx="29">
                  <c:v>5333.783516483516</c:v>
                </c:pt>
                <c:pt idx="30">
                  <c:v>5594.6483516483513</c:v>
                </c:pt>
                <c:pt idx="31">
                  <c:v>5855.5131868131875</c:v>
                </c:pt>
                <c:pt idx="32">
                  <c:v>6116.3780219780219</c:v>
                </c:pt>
                <c:pt idx="33">
                  <c:v>6377.2428571428554</c:v>
                </c:pt>
                <c:pt idx="34">
                  <c:v>6638.1076923076926</c:v>
                </c:pt>
                <c:pt idx="35">
                  <c:v>6898.9725274725279</c:v>
                </c:pt>
                <c:pt idx="36">
                  <c:v>7159.8373626373623</c:v>
                </c:pt>
                <c:pt idx="37">
                  <c:v>7420.7021978021994</c:v>
                </c:pt>
                <c:pt idx="38">
                  <c:v>7681.5670329670311</c:v>
                </c:pt>
                <c:pt idx="39">
                  <c:v>7942.4318681318682</c:v>
                </c:pt>
                <c:pt idx="40">
                  <c:v>8203.2967032967026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ndReliaCalc2!$A$74:$D$74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292.01666666666699</c:v>
                </c:pt>
                <c:pt idx="14">
                  <c:v>607.87142857142851</c:v>
                </c:pt>
                <c:pt idx="15">
                  <c:v>923.72619047619048</c:v>
                </c:pt>
                <c:pt idx="16">
                  <c:v>1239.5809523809526</c:v>
                </c:pt>
                <c:pt idx="17">
                  <c:v>1555.4357142857145</c:v>
                </c:pt>
                <c:pt idx="18">
                  <c:v>1871.2904761904761</c:v>
                </c:pt>
                <c:pt idx="19">
                  <c:v>2187.1452380952373</c:v>
                </c:pt>
                <c:pt idx="20">
                  <c:v>2503</c:v>
                </c:pt>
                <c:pt idx="21">
                  <c:v>2818.8547619047627</c:v>
                </c:pt>
                <c:pt idx="22">
                  <c:v>3134.7095238095239</c:v>
                </c:pt>
                <c:pt idx="23">
                  <c:v>3450.5642857142857</c:v>
                </c:pt>
                <c:pt idx="24">
                  <c:v>3766.419047619047</c:v>
                </c:pt>
                <c:pt idx="25">
                  <c:v>4082.2738095238096</c:v>
                </c:pt>
                <c:pt idx="26">
                  <c:v>4398.1285714285723</c:v>
                </c:pt>
                <c:pt idx="27">
                  <c:v>4713.9833333333336</c:v>
                </c:pt>
                <c:pt idx="28">
                  <c:v>5029.8380952380949</c:v>
                </c:pt>
                <c:pt idx="29">
                  <c:v>5345.6928571428562</c:v>
                </c:pt>
                <c:pt idx="30">
                  <c:v>5661.5476190476193</c:v>
                </c:pt>
                <c:pt idx="31">
                  <c:v>5977.4023809523815</c:v>
                </c:pt>
                <c:pt idx="32">
                  <c:v>6293.2571428571428</c:v>
                </c:pt>
                <c:pt idx="33">
                  <c:v>6609.111904761904</c:v>
                </c:pt>
                <c:pt idx="34">
                  <c:v>6924.9666666666672</c:v>
                </c:pt>
                <c:pt idx="35">
                  <c:v>7240.8214285714284</c:v>
                </c:pt>
                <c:pt idx="36">
                  <c:v>7556.6761904761897</c:v>
                </c:pt>
                <c:pt idx="37">
                  <c:v>7872.5309523809537</c:v>
                </c:pt>
                <c:pt idx="38">
                  <c:v>8188.3857142857132</c:v>
                </c:pt>
                <c:pt idx="39">
                  <c:v>8504.2404761904763</c:v>
                </c:pt>
                <c:pt idx="40">
                  <c:v>8820.0952380952385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ndReliaCalc2!$A$75:$D$75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155.35882352941212</c:v>
                </c:pt>
                <c:pt idx="14">
                  <c:v>476.16470588235279</c:v>
                </c:pt>
                <c:pt idx="15">
                  <c:v>796.97058823529414</c:v>
                </c:pt>
                <c:pt idx="16">
                  <c:v>1117.7764705882355</c:v>
                </c:pt>
                <c:pt idx="17">
                  <c:v>1438.5823529411766</c:v>
                </c:pt>
                <c:pt idx="18">
                  <c:v>1759.3882352941175</c:v>
                </c:pt>
                <c:pt idx="19">
                  <c:v>2080.1941176470582</c:v>
                </c:pt>
                <c:pt idx="20">
                  <c:v>2401</c:v>
                </c:pt>
                <c:pt idx="21">
                  <c:v>2721.8058823529418</c:v>
                </c:pt>
                <c:pt idx="22">
                  <c:v>3042.6117647058827</c:v>
                </c:pt>
                <c:pt idx="23">
                  <c:v>3363.4176470588231</c:v>
                </c:pt>
                <c:pt idx="24">
                  <c:v>3684.223529411764</c:v>
                </c:pt>
                <c:pt idx="25">
                  <c:v>4005.0294117647059</c:v>
                </c:pt>
                <c:pt idx="26">
                  <c:v>4325.8352941176481</c:v>
                </c:pt>
                <c:pt idx="27">
                  <c:v>4646.641176470589</c:v>
                </c:pt>
                <c:pt idx="28">
                  <c:v>4967.447058823529</c:v>
                </c:pt>
                <c:pt idx="29">
                  <c:v>5288.252941176469</c:v>
                </c:pt>
                <c:pt idx="30">
                  <c:v>5609.0588235294117</c:v>
                </c:pt>
                <c:pt idx="31">
                  <c:v>5929.8647058823544</c:v>
                </c:pt>
                <c:pt idx="32">
                  <c:v>6250.6705882352944</c:v>
                </c:pt>
                <c:pt idx="33">
                  <c:v>6571.4764705882335</c:v>
                </c:pt>
                <c:pt idx="34">
                  <c:v>6892.2823529411771</c:v>
                </c:pt>
                <c:pt idx="35">
                  <c:v>7213.088235294118</c:v>
                </c:pt>
                <c:pt idx="36">
                  <c:v>7533.894117647058</c:v>
                </c:pt>
                <c:pt idx="37">
                  <c:v>7854.7000000000016</c:v>
                </c:pt>
                <c:pt idx="38">
                  <c:v>8175.5058823529398</c:v>
                </c:pt>
                <c:pt idx="39">
                  <c:v>8496.3117647058825</c:v>
                </c:pt>
                <c:pt idx="40">
                  <c:v>8817.1176470588234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ndReliaCalc2!$A$76:$D$76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123.58928571428571</c:v>
                </c:pt>
                <c:pt idx="11">
                  <c:v>341.93035714285719</c:v>
                </c:pt>
                <c:pt idx="12">
                  <c:v>560.27142857142837</c:v>
                </c:pt>
                <c:pt idx="13">
                  <c:v>778.61250000000018</c:v>
                </c:pt>
                <c:pt idx="14">
                  <c:v>996.95357142857131</c:v>
                </c:pt>
                <c:pt idx="15">
                  <c:v>1215.2946428571429</c:v>
                </c:pt>
                <c:pt idx="16">
                  <c:v>1433.6357142857144</c:v>
                </c:pt>
                <c:pt idx="17">
                  <c:v>1651.9767857142858</c:v>
                </c:pt>
                <c:pt idx="18">
                  <c:v>1870.3178571428568</c:v>
                </c:pt>
                <c:pt idx="19">
                  <c:v>2088.6589285714281</c:v>
                </c:pt>
                <c:pt idx="20">
                  <c:v>2307</c:v>
                </c:pt>
                <c:pt idx="21">
                  <c:v>2525.3410714285719</c:v>
                </c:pt>
                <c:pt idx="22">
                  <c:v>2743.6821428571429</c:v>
                </c:pt>
                <c:pt idx="23">
                  <c:v>2962.0232142857139</c:v>
                </c:pt>
                <c:pt idx="24">
                  <c:v>3180.3642857142854</c:v>
                </c:pt>
                <c:pt idx="25">
                  <c:v>3398.7053571428573</c:v>
                </c:pt>
                <c:pt idx="26">
                  <c:v>3617.0464285714288</c:v>
                </c:pt>
                <c:pt idx="27">
                  <c:v>3835.3874999999998</c:v>
                </c:pt>
                <c:pt idx="28">
                  <c:v>4053.7285714285717</c:v>
                </c:pt>
                <c:pt idx="29">
                  <c:v>4272.0696428571428</c:v>
                </c:pt>
                <c:pt idx="30">
                  <c:v>4490.4107142857147</c:v>
                </c:pt>
                <c:pt idx="31">
                  <c:v>4708.7517857142857</c:v>
                </c:pt>
                <c:pt idx="32">
                  <c:v>4927.0928571428567</c:v>
                </c:pt>
                <c:pt idx="33">
                  <c:v>5145.4339285714277</c:v>
                </c:pt>
                <c:pt idx="34">
                  <c:v>5363.7750000000005</c:v>
                </c:pt>
                <c:pt idx="35">
                  <c:v>5582.1160714285716</c:v>
                </c:pt>
                <c:pt idx="36">
                  <c:v>5800.4571428571426</c:v>
                </c:pt>
                <c:pt idx="37">
                  <c:v>6018.7982142857154</c:v>
                </c:pt>
                <c:pt idx="38">
                  <c:v>6237.1392857142846</c:v>
                </c:pt>
                <c:pt idx="39">
                  <c:v>6455.4803571428565</c:v>
                </c:pt>
                <c:pt idx="40">
                  <c:v>6673.8214285714284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ndReliaCalc2!$A$77:$D$77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194.55999999999975</c:v>
                </c:pt>
                <c:pt idx="13">
                  <c:v>436.24000000000024</c:v>
                </c:pt>
                <c:pt idx="14">
                  <c:v>677.92</c:v>
                </c:pt>
                <c:pt idx="15">
                  <c:v>919.6</c:v>
                </c:pt>
                <c:pt idx="16">
                  <c:v>1161.28</c:v>
                </c:pt>
                <c:pt idx="17">
                  <c:v>1402.9600000000003</c:v>
                </c:pt>
                <c:pt idx="18">
                  <c:v>1644.6399999999999</c:v>
                </c:pt>
                <c:pt idx="19">
                  <c:v>1886.3199999999995</c:v>
                </c:pt>
                <c:pt idx="20">
                  <c:v>2128</c:v>
                </c:pt>
                <c:pt idx="21">
                  <c:v>2369.6800000000003</c:v>
                </c:pt>
                <c:pt idx="22">
                  <c:v>2611.36</c:v>
                </c:pt>
                <c:pt idx="23">
                  <c:v>2853.04</c:v>
                </c:pt>
                <c:pt idx="24">
                  <c:v>3094.7199999999993</c:v>
                </c:pt>
                <c:pt idx="25">
                  <c:v>3336.4</c:v>
                </c:pt>
                <c:pt idx="26">
                  <c:v>3578.0800000000004</c:v>
                </c:pt>
                <c:pt idx="27">
                  <c:v>3819.76</c:v>
                </c:pt>
                <c:pt idx="28">
                  <c:v>4061.44</c:v>
                </c:pt>
                <c:pt idx="29">
                  <c:v>4303.12</c:v>
                </c:pt>
                <c:pt idx="30">
                  <c:v>4544.8</c:v>
                </c:pt>
                <c:pt idx="31">
                  <c:v>4786.4800000000005</c:v>
                </c:pt>
                <c:pt idx="32">
                  <c:v>5028.16</c:v>
                </c:pt>
                <c:pt idx="33">
                  <c:v>5269.8399999999992</c:v>
                </c:pt>
                <c:pt idx="34">
                  <c:v>5511.52</c:v>
                </c:pt>
                <c:pt idx="35">
                  <c:v>5753.2</c:v>
                </c:pt>
                <c:pt idx="36">
                  <c:v>5994.88</c:v>
                </c:pt>
                <c:pt idx="37">
                  <c:v>6236.5600000000013</c:v>
                </c:pt>
                <c:pt idx="38">
                  <c:v>6478.2399999999989</c:v>
                </c:pt>
                <c:pt idx="39">
                  <c:v>6719.92</c:v>
                </c:pt>
                <c:pt idx="40">
                  <c:v>6961.6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ndReliaCalc2!$A$78:$D$78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149.69805194805201</c:v>
                </c:pt>
                <c:pt idx="12">
                  <c:v>368.06493506493484</c:v>
                </c:pt>
                <c:pt idx="13">
                  <c:v>586.43181818181836</c:v>
                </c:pt>
                <c:pt idx="14">
                  <c:v>804.79870129870119</c:v>
                </c:pt>
                <c:pt idx="15">
                  <c:v>1023.1655844155844</c:v>
                </c:pt>
                <c:pt idx="16">
                  <c:v>1241.5324675324675</c:v>
                </c:pt>
                <c:pt idx="17">
                  <c:v>1459.8993506493509</c:v>
                </c:pt>
                <c:pt idx="18">
                  <c:v>1678.2662337662337</c:v>
                </c:pt>
                <c:pt idx="19">
                  <c:v>1896.6331168831166</c:v>
                </c:pt>
                <c:pt idx="20">
                  <c:v>2115</c:v>
                </c:pt>
                <c:pt idx="21">
                  <c:v>2333.3668831168834</c:v>
                </c:pt>
                <c:pt idx="22">
                  <c:v>2551.7337662337663</c:v>
                </c:pt>
                <c:pt idx="23">
                  <c:v>2770.1006493506493</c:v>
                </c:pt>
                <c:pt idx="24">
                  <c:v>2988.4675324675322</c:v>
                </c:pt>
                <c:pt idx="25">
                  <c:v>3206.8344155844156</c:v>
                </c:pt>
                <c:pt idx="26">
                  <c:v>3425.2012987012995</c:v>
                </c:pt>
                <c:pt idx="27">
                  <c:v>3643.568181818182</c:v>
                </c:pt>
                <c:pt idx="28">
                  <c:v>3861.9350649350649</c:v>
                </c:pt>
                <c:pt idx="29">
                  <c:v>4080.3019480519474</c:v>
                </c:pt>
                <c:pt idx="30">
                  <c:v>4298.6688311688313</c:v>
                </c:pt>
                <c:pt idx="31">
                  <c:v>4517.0357142857147</c:v>
                </c:pt>
                <c:pt idx="32">
                  <c:v>4735.4025974025972</c:v>
                </c:pt>
                <c:pt idx="33">
                  <c:v>4953.7694805194797</c:v>
                </c:pt>
                <c:pt idx="34">
                  <c:v>5172.136363636364</c:v>
                </c:pt>
                <c:pt idx="35">
                  <c:v>5390.5032467532465</c:v>
                </c:pt>
                <c:pt idx="36">
                  <c:v>5608.8701298701299</c:v>
                </c:pt>
                <c:pt idx="37">
                  <c:v>5827.2370129870142</c:v>
                </c:pt>
                <c:pt idx="38">
                  <c:v>6045.6038961038957</c:v>
                </c:pt>
                <c:pt idx="39">
                  <c:v>6263.9707792207791</c:v>
                </c:pt>
                <c:pt idx="40">
                  <c:v>6482.3376623376626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227.85000000000028</c:v>
                </c:pt>
                <c:pt idx="14">
                  <c:v>474.2999999999999</c:v>
                </c:pt>
                <c:pt idx="15">
                  <c:v>720.75</c:v>
                </c:pt>
                <c:pt idx="16">
                  <c:v>967.2</c:v>
                </c:pt>
                <c:pt idx="17">
                  <c:v>1213.6500000000001</c:v>
                </c:pt>
                <c:pt idx="18">
                  <c:v>1460.1</c:v>
                </c:pt>
                <c:pt idx="19">
                  <c:v>1706.5499999999995</c:v>
                </c:pt>
                <c:pt idx="20">
                  <c:v>1953</c:v>
                </c:pt>
                <c:pt idx="21">
                  <c:v>2199.4500000000007</c:v>
                </c:pt>
                <c:pt idx="22">
                  <c:v>2445.9</c:v>
                </c:pt>
                <c:pt idx="23">
                  <c:v>2692.35</c:v>
                </c:pt>
                <c:pt idx="24">
                  <c:v>2938.7999999999993</c:v>
                </c:pt>
                <c:pt idx="25">
                  <c:v>3185.25</c:v>
                </c:pt>
                <c:pt idx="26">
                  <c:v>3431.7000000000007</c:v>
                </c:pt>
                <c:pt idx="27">
                  <c:v>3678.15</c:v>
                </c:pt>
                <c:pt idx="28">
                  <c:v>3924.6</c:v>
                </c:pt>
                <c:pt idx="29">
                  <c:v>4171.0499999999993</c:v>
                </c:pt>
                <c:pt idx="30">
                  <c:v>4417.5</c:v>
                </c:pt>
                <c:pt idx="31">
                  <c:v>4663.9500000000007</c:v>
                </c:pt>
                <c:pt idx="32">
                  <c:v>4910.4000000000005</c:v>
                </c:pt>
                <c:pt idx="33">
                  <c:v>5156.8499999999985</c:v>
                </c:pt>
                <c:pt idx="34">
                  <c:v>5403.3</c:v>
                </c:pt>
                <c:pt idx="35">
                  <c:v>5649.75</c:v>
                </c:pt>
                <c:pt idx="36">
                  <c:v>5896.2</c:v>
                </c:pt>
                <c:pt idx="37">
                  <c:v>6142.6500000000015</c:v>
                </c:pt>
                <c:pt idx="38">
                  <c:v>6389.0999999999985</c:v>
                </c:pt>
                <c:pt idx="39">
                  <c:v>6635.55</c:v>
                </c:pt>
                <c:pt idx="40">
                  <c:v>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ndReliaCalc2!$A$80:$D$80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11.468750000000281</c:v>
                </c:pt>
                <c:pt idx="14">
                  <c:v>271.97321428571416</c:v>
                </c:pt>
                <c:pt idx="15">
                  <c:v>532.47767857142856</c:v>
                </c:pt>
                <c:pt idx="16">
                  <c:v>792.982142857143</c:v>
                </c:pt>
                <c:pt idx="17">
                  <c:v>1053.4866071428573</c:v>
                </c:pt>
                <c:pt idx="18">
                  <c:v>1313.9910714285711</c:v>
                </c:pt>
                <c:pt idx="19">
                  <c:v>1574.4955357142851</c:v>
                </c:pt>
                <c:pt idx="20">
                  <c:v>1835</c:v>
                </c:pt>
                <c:pt idx="21">
                  <c:v>2095.5044642857147</c:v>
                </c:pt>
                <c:pt idx="22">
                  <c:v>2356.0089285714284</c:v>
                </c:pt>
                <c:pt idx="23">
                  <c:v>2616.5133928571427</c:v>
                </c:pt>
                <c:pt idx="24">
                  <c:v>2877.0178571428564</c:v>
                </c:pt>
                <c:pt idx="25">
                  <c:v>3137.5223214285716</c:v>
                </c:pt>
                <c:pt idx="26">
                  <c:v>3398.0267857142862</c:v>
                </c:pt>
                <c:pt idx="27">
                  <c:v>3658.53125</c:v>
                </c:pt>
                <c:pt idx="28">
                  <c:v>3919.0357142857142</c:v>
                </c:pt>
                <c:pt idx="29">
                  <c:v>4179.5401785714284</c:v>
                </c:pt>
                <c:pt idx="30">
                  <c:v>4440.0446428571431</c:v>
                </c:pt>
                <c:pt idx="31">
                  <c:v>4700.5491071428578</c:v>
                </c:pt>
                <c:pt idx="32">
                  <c:v>4961.0535714285716</c:v>
                </c:pt>
                <c:pt idx="33">
                  <c:v>5221.5580357142844</c:v>
                </c:pt>
                <c:pt idx="34">
                  <c:v>5482.0625</c:v>
                </c:pt>
                <c:pt idx="35">
                  <c:v>5742.5669642857147</c:v>
                </c:pt>
                <c:pt idx="36">
                  <c:v>6003.0714285714284</c:v>
                </c:pt>
                <c:pt idx="37">
                  <c:v>6263.575892857144</c:v>
                </c:pt>
                <c:pt idx="38">
                  <c:v>6524.080357142856</c:v>
                </c:pt>
                <c:pt idx="39">
                  <c:v>6784.5848214285716</c:v>
                </c:pt>
                <c:pt idx="40">
                  <c:v>7045.0892857142853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ndReliaCalc2!$A$81:$D$81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173.16571428571419</c:v>
                </c:pt>
                <c:pt idx="15">
                  <c:v>459.97142857142859</c:v>
                </c:pt>
                <c:pt idx="16">
                  <c:v>746.77714285714296</c:v>
                </c:pt>
                <c:pt idx="17">
                  <c:v>1033.5828571428574</c:v>
                </c:pt>
                <c:pt idx="18">
                  <c:v>1320.3885714285714</c:v>
                </c:pt>
                <c:pt idx="19">
                  <c:v>1607.1942857142851</c:v>
                </c:pt>
                <c:pt idx="20">
                  <c:v>1894</c:v>
                </c:pt>
                <c:pt idx="21">
                  <c:v>2180.8057142857151</c:v>
                </c:pt>
                <c:pt idx="22">
                  <c:v>2467.6114285714289</c:v>
                </c:pt>
                <c:pt idx="23">
                  <c:v>2754.4171428571426</c:v>
                </c:pt>
                <c:pt idx="24">
                  <c:v>3041.2228571428564</c:v>
                </c:pt>
                <c:pt idx="25">
                  <c:v>3328.0285714285715</c:v>
                </c:pt>
                <c:pt idx="26">
                  <c:v>3614.8342857142866</c:v>
                </c:pt>
                <c:pt idx="27">
                  <c:v>3901.6400000000003</c:v>
                </c:pt>
                <c:pt idx="28">
                  <c:v>4188.4457142857145</c:v>
                </c:pt>
                <c:pt idx="29">
                  <c:v>4475.2514285714278</c:v>
                </c:pt>
                <c:pt idx="30">
                  <c:v>4762.0571428571429</c:v>
                </c:pt>
                <c:pt idx="31">
                  <c:v>5048.862857142858</c:v>
                </c:pt>
                <c:pt idx="32">
                  <c:v>5335.6685714285722</c:v>
                </c:pt>
                <c:pt idx="33">
                  <c:v>5622.4742857142837</c:v>
                </c:pt>
                <c:pt idx="34">
                  <c:v>5909.2800000000007</c:v>
                </c:pt>
                <c:pt idx="35">
                  <c:v>6196.0857142857139</c:v>
                </c:pt>
                <c:pt idx="36">
                  <c:v>6482.8914285714282</c:v>
                </c:pt>
                <c:pt idx="37">
                  <c:v>6769.6971428571451</c:v>
                </c:pt>
                <c:pt idx="38">
                  <c:v>7056.5028571428556</c:v>
                </c:pt>
                <c:pt idx="39">
                  <c:v>7343.3085714285717</c:v>
                </c:pt>
                <c:pt idx="40">
                  <c:v>7630.1142857142859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ndReliaCalc2!$A$82:$D$82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49.399999999999899</c:v>
                </c:pt>
                <c:pt idx="15">
                  <c:v>351.5</c:v>
                </c:pt>
                <c:pt idx="16">
                  <c:v>653.60000000000014</c:v>
                </c:pt>
                <c:pt idx="17">
                  <c:v>955.70000000000016</c:v>
                </c:pt>
                <c:pt idx="18">
                  <c:v>1257.7999999999997</c:v>
                </c:pt>
                <c:pt idx="19">
                  <c:v>1559.8999999999992</c:v>
                </c:pt>
                <c:pt idx="20">
                  <c:v>1862</c:v>
                </c:pt>
                <c:pt idx="21">
                  <c:v>2164.1000000000008</c:v>
                </c:pt>
                <c:pt idx="22">
                  <c:v>2466.2000000000003</c:v>
                </c:pt>
                <c:pt idx="23">
                  <c:v>2768.2999999999997</c:v>
                </c:pt>
                <c:pt idx="24">
                  <c:v>3070.3999999999996</c:v>
                </c:pt>
                <c:pt idx="25">
                  <c:v>3372.5</c:v>
                </c:pt>
                <c:pt idx="26">
                  <c:v>3674.6000000000004</c:v>
                </c:pt>
                <c:pt idx="27">
                  <c:v>3976.7000000000003</c:v>
                </c:pt>
                <c:pt idx="28">
                  <c:v>4278.7999999999993</c:v>
                </c:pt>
                <c:pt idx="29">
                  <c:v>4580.8999999999996</c:v>
                </c:pt>
                <c:pt idx="30">
                  <c:v>4883</c:v>
                </c:pt>
                <c:pt idx="31">
                  <c:v>5185.1000000000004</c:v>
                </c:pt>
                <c:pt idx="32">
                  <c:v>5487.2</c:v>
                </c:pt>
                <c:pt idx="33">
                  <c:v>5789.2999999999993</c:v>
                </c:pt>
                <c:pt idx="34">
                  <c:v>6091.4000000000005</c:v>
                </c:pt>
                <c:pt idx="35">
                  <c:v>6393.5</c:v>
                </c:pt>
                <c:pt idx="36">
                  <c:v>6695.5999999999995</c:v>
                </c:pt>
                <c:pt idx="37">
                  <c:v>6997.7000000000007</c:v>
                </c:pt>
                <c:pt idx="38">
                  <c:v>7299.7999999999993</c:v>
                </c:pt>
                <c:pt idx="39">
                  <c:v>7601.9000000000005</c:v>
                </c:pt>
                <c:pt idx="40">
                  <c:v>7904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ndReliaCalc2!$A$83:$D$83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10.55625</c:v>
                </c:pt>
                <c:pt idx="16">
                  <c:v>346.24500000000012</c:v>
                </c:pt>
                <c:pt idx="17">
                  <c:v>681.93375000000026</c:v>
                </c:pt>
                <c:pt idx="18">
                  <c:v>1017.6224999999997</c:v>
                </c:pt>
                <c:pt idx="19">
                  <c:v>1353.3112499999993</c:v>
                </c:pt>
                <c:pt idx="20">
                  <c:v>1689</c:v>
                </c:pt>
                <c:pt idx="21">
                  <c:v>2024.6887500000007</c:v>
                </c:pt>
                <c:pt idx="22">
                  <c:v>2360.3775000000001</c:v>
                </c:pt>
                <c:pt idx="23">
                  <c:v>2696.0662499999999</c:v>
                </c:pt>
                <c:pt idx="24">
                  <c:v>3031.7549999999992</c:v>
                </c:pt>
                <c:pt idx="25">
                  <c:v>3367.4437499999999</c:v>
                </c:pt>
                <c:pt idx="26">
                  <c:v>3703.1325000000006</c:v>
                </c:pt>
                <c:pt idx="27">
                  <c:v>4038.82125</c:v>
                </c:pt>
                <c:pt idx="28">
                  <c:v>4374.51</c:v>
                </c:pt>
                <c:pt idx="29">
                  <c:v>4710.1987499999996</c:v>
                </c:pt>
                <c:pt idx="30">
                  <c:v>5045.8874999999998</c:v>
                </c:pt>
                <c:pt idx="31">
                  <c:v>5381.5762500000001</c:v>
                </c:pt>
                <c:pt idx="32">
                  <c:v>5717.2650000000003</c:v>
                </c:pt>
                <c:pt idx="33">
                  <c:v>6052.9537499999988</c:v>
                </c:pt>
                <c:pt idx="34">
                  <c:v>6388.6424999999999</c:v>
                </c:pt>
                <c:pt idx="35">
                  <c:v>6724.3312500000002</c:v>
                </c:pt>
                <c:pt idx="36">
                  <c:v>7060.0199999999995</c:v>
                </c:pt>
                <c:pt idx="37">
                  <c:v>7395.7087500000007</c:v>
                </c:pt>
                <c:pt idx="38">
                  <c:v>7731.3974999999991</c:v>
                </c:pt>
                <c:pt idx="39">
                  <c:v>8067.0862500000003</c:v>
                </c:pt>
                <c:pt idx="40">
                  <c:v>8402.7749999999996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ndReliaCalc2!$A$84:$D$84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145.82857142857156</c:v>
                </c:pt>
                <c:pt idx="17">
                  <c:v>508.12142857142879</c:v>
                </c:pt>
                <c:pt idx="18">
                  <c:v>870.41428571428548</c:v>
                </c:pt>
                <c:pt idx="19">
                  <c:v>1232.7071428571421</c:v>
                </c:pt>
                <c:pt idx="20">
                  <c:v>1595</c:v>
                </c:pt>
                <c:pt idx="21">
                  <c:v>1957.2928571428579</c:v>
                </c:pt>
                <c:pt idx="22">
                  <c:v>2319.5857142857149</c:v>
                </c:pt>
                <c:pt idx="23">
                  <c:v>2681.8785714285709</c:v>
                </c:pt>
                <c:pt idx="24">
                  <c:v>3044.1714285714279</c:v>
                </c:pt>
                <c:pt idx="25">
                  <c:v>3406.4642857142858</c:v>
                </c:pt>
                <c:pt idx="26">
                  <c:v>3768.7571428571437</c:v>
                </c:pt>
                <c:pt idx="27">
                  <c:v>4131.05</c:v>
                </c:pt>
                <c:pt idx="28">
                  <c:v>4493.3428571428567</c:v>
                </c:pt>
                <c:pt idx="29">
                  <c:v>4855.6357142857132</c:v>
                </c:pt>
                <c:pt idx="30">
                  <c:v>5217.9285714285716</c:v>
                </c:pt>
                <c:pt idx="31">
                  <c:v>5580.221428571429</c:v>
                </c:pt>
                <c:pt idx="32">
                  <c:v>5942.5142857142855</c:v>
                </c:pt>
                <c:pt idx="33">
                  <c:v>6304.8071428571411</c:v>
                </c:pt>
                <c:pt idx="34">
                  <c:v>6667.1000000000013</c:v>
                </c:pt>
                <c:pt idx="35">
                  <c:v>7029.3928571428569</c:v>
                </c:pt>
                <c:pt idx="36">
                  <c:v>7391.6857142857134</c:v>
                </c:pt>
                <c:pt idx="37">
                  <c:v>7753.9785714285726</c:v>
                </c:pt>
                <c:pt idx="38">
                  <c:v>8116.2714285714274</c:v>
                </c:pt>
                <c:pt idx="39">
                  <c:v>8478.5642857142866</c:v>
                </c:pt>
                <c:pt idx="40">
                  <c:v>8840.8571428571431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ndReliaCalc2!$A$85:$D$85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144.36571428571443</c:v>
                </c:pt>
                <c:pt idx="17">
                  <c:v>503.02428571428601</c:v>
                </c:pt>
                <c:pt idx="18">
                  <c:v>861.68285714285685</c:v>
                </c:pt>
                <c:pt idx="19">
                  <c:v>1220.341428571428</c:v>
                </c:pt>
                <c:pt idx="20">
                  <c:v>1579</c:v>
                </c:pt>
                <c:pt idx="21">
                  <c:v>1937.6585714285723</c:v>
                </c:pt>
                <c:pt idx="22">
                  <c:v>2296.3171428571432</c:v>
                </c:pt>
                <c:pt idx="23">
                  <c:v>2654.9757142857143</c:v>
                </c:pt>
                <c:pt idx="24">
                  <c:v>3013.6342857142849</c:v>
                </c:pt>
                <c:pt idx="25">
                  <c:v>3372.292857142857</c:v>
                </c:pt>
                <c:pt idx="26">
                  <c:v>3730.9514285714295</c:v>
                </c:pt>
                <c:pt idx="27">
                  <c:v>4089.61</c:v>
                </c:pt>
                <c:pt idx="28">
                  <c:v>4448.2685714285717</c:v>
                </c:pt>
                <c:pt idx="29">
                  <c:v>4806.9271428571419</c:v>
                </c:pt>
                <c:pt idx="30">
                  <c:v>5165.5857142857139</c:v>
                </c:pt>
                <c:pt idx="31">
                  <c:v>5524.244285714286</c:v>
                </c:pt>
                <c:pt idx="32">
                  <c:v>5882.9028571428571</c:v>
                </c:pt>
                <c:pt idx="33">
                  <c:v>6241.5614285714264</c:v>
                </c:pt>
                <c:pt idx="34">
                  <c:v>6600.22</c:v>
                </c:pt>
                <c:pt idx="35">
                  <c:v>6958.8785714285714</c:v>
                </c:pt>
                <c:pt idx="36">
                  <c:v>7317.5371428571425</c:v>
                </c:pt>
                <c:pt idx="37">
                  <c:v>7676.1957142857154</c:v>
                </c:pt>
                <c:pt idx="38">
                  <c:v>8034.8542857142847</c:v>
                </c:pt>
                <c:pt idx="39">
                  <c:v>8393.5128571428577</c:v>
                </c:pt>
                <c:pt idx="40">
                  <c:v>8752.1714285714279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ndReliaCalc2!$A$86:$D$86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78.047761194029988</c:v>
                </c:pt>
                <c:pt idx="17">
                  <c:v>443.03582089552265</c:v>
                </c:pt>
                <c:pt idx="18">
                  <c:v>808.02388059701468</c:v>
                </c:pt>
                <c:pt idx="19">
                  <c:v>1173.0119402985067</c:v>
                </c:pt>
                <c:pt idx="20">
                  <c:v>1538</c:v>
                </c:pt>
                <c:pt idx="21">
                  <c:v>1902.9880597014933</c:v>
                </c:pt>
                <c:pt idx="22">
                  <c:v>2267.9761194029852</c:v>
                </c:pt>
                <c:pt idx="23">
                  <c:v>2632.9641791044774</c:v>
                </c:pt>
                <c:pt idx="24">
                  <c:v>2997.9522388059695</c:v>
                </c:pt>
                <c:pt idx="25">
                  <c:v>3362.9402985074626</c:v>
                </c:pt>
                <c:pt idx="26">
                  <c:v>3727.9283582089556</c:v>
                </c:pt>
                <c:pt idx="27">
                  <c:v>4092.9164179104482</c:v>
                </c:pt>
                <c:pt idx="28">
                  <c:v>4457.9044776119399</c:v>
                </c:pt>
                <c:pt idx="29">
                  <c:v>4822.8925373134316</c:v>
                </c:pt>
                <c:pt idx="30">
                  <c:v>5187.8805970149251</c:v>
                </c:pt>
                <c:pt idx="31">
                  <c:v>5552.8686567164186</c:v>
                </c:pt>
                <c:pt idx="32">
                  <c:v>5917.8567164179112</c:v>
                </c:pt>
                <c:pt idx="33">
                  <c:v>6282.844776119402</c:v>
                </c:pt>
                <c:pt idx="34">
                  <c:v>6647.8328358208964</c:v>
                </c:pt>
                <c:pt idx="35">
                  <c:v>7012.8208955223881</c:v>
                </c:pt>
                <c:pt idx="36">
                  <c:v>7377.8089552238798</c:v>
                </c:pt>
                <c:pt idx="37">
                  <c:v>7742.7970149253742</c:v>
                </c:pt>
                <c:pt idx="38">
                  <c:v>8107.7850746268632</c:v>
                </c:pt>
                <c:pt idx="39">
                  <c:v>8472.7731343283594</c:v>
                </c:pt>
                <c:pt idx="40">
                  <c:v>8837.7611940298502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286.18000000000029</c:v>
                </c:pt>
                <c:pt idx="18">
                  <c:v>656.11999999999966</c:v>
                </c:pt>
                <c:pt idx="19">
                  <c:v>1026.0599999999993</c:v>
                </c:pt>
                <c:pt idx="20">
                  <c:v>1396</c:v>
                </c:pt>
                <c:pt idx="21">
                  <c:v>1765.940000000001</c:v>
                </c:pt>
                <c:pt idx="22">
                  <c:v>2135.88</c:v>
                </c:pt>
                <c:pt idx="23">
                  <c:v>2505.8199999999997</c:v>
                </c:pt>
                <c:pt idx="24">
                  <c:v>2875.7599999999993</c:v>
                </c:pt>
                <c:pt idx="25">
                  <c:v>3245.7</c:v>
                </c:pt>
                <c:pt idx="26">
                  <c:v>3615.6400000000008</c:v>
                </c:pt>
                <c:pt idx="27">
                  <c:v>3985.5800000000004</c:v>
                </c:pt>
                <c:pt idx="28">
                  <c:v>4355.5199999999995</c:v>
                </c:pt>
                <c:pt idx="29">
                  <c:v>4725.46</c:v>
                </c:pt>
                <c:pt idx="30">
                  <c:v>5095.3999999999996</c:v>
                </c:pt>
                <c:pt idx="31">
                  <c:v>5465.34</c:v>
                </c:pt>
                <c:pt idx="32">
                  <c:v>5835.28</c:v>
                </c:pt>
                <c:pt idx="33">
                  <c:v>6205.2199999999984</c:v>
                </c:pt>
                <c:pt idx="34">
                  <c:v>6575.1600000000008</c:v>
                </c:pt>
                <c:pt idx="35">
                  <c:v>6945.1</c:v>
                </c:pt>
                <c:pt idx="36">
                  <c:v>7315.0399999999991</c:v>
                </c:pt>
                <c:pt idx="37">
                  <c:v>7684.9800000000014</c:v>
                </c:pt>
                <c:pt idx="38">
                  <c:v>8054.9199999999983</c:v>
                </c:pt>
                <c:pt idx="39">
                  <c:v>8424.86</c:v>
                </c:pt>
                <c:pt idx="40">
                  <c:v>8794.7999999999993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ndReliaCalc2!$A$88:$D$88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282.35245901639371</c:v>
                </c:pt>
                <c:pt idx="18">
                  <c:v>619.90163934426209</c:v>
                </c:pt>
                <c:pt idx="19">
                  <c:v>957.45081967213048</c:v>
                </c:pt>
                <c:pt idx="20">
                  <c:v>1295</c:v>
                </c:pt>
                <c:pt idx="21">
                  <c:v>1632.5491803278696</c:v>
                </c:pt>
                <c:pt idx="22">
                  <c:v>1970.0983606557379</c:v>
                </c:pt>
                <c:pt idx="23">
                  <c:v>2307.6475409836062</c:v>
                </c:pt>
                <c:pt idx="24">
                  <c:v>2645.1967213114744</c:v>
                </c:pt>
                <c:pt idx="25">
                  <c:v>2982.7459016393441</c:v>
                </c:pt>
                <c:pt idx="26">
                  <c:v>3320.2950819672142</c:v>
                </c:pt>
                <c:pt idx="27">
                  <c:v>3657.8442622950824</c:v>
                </c:pt>
                <c:pt idx="28">
                  <c:v>3995.3934426229503</c:v>
                </c:pt>
                <c:pt idx="29">
                  <c:v>4332.942622950819</c:v>
                </c:pt>
                <c:pt idx="30">
                  <c:v>4670.4918032786882</c:v>
                </c:pt>
                <c:pt idx="31">
                  <c:v>5008.0409836065583</c:v>
                </c:pt>
                <c:pt idx="32">
                  <c:v>5345.5901639344265</c:v>
                </c:pt>
                <c:pt idx="33">
                  <c:v>5683.139344262293</c:v>
                </c:pt>
                <c:pt idx="34">
                  <c:v>6020.6885245901649</c:v>
                </c:pt>
                <c:pt idx="35">
                  <c:v>6358.2377049180332</c:v>
                </c:pt>
                <c:pt idx="36">
                  <c:v>6695.7868852459005</c:v>
                </c:pt>
                <c:pt idx="37">
                  <c:v>7033.3360655737724</c:v>
                </c:pt>
                <c:pt idx="38">
                  <c:v>7370.8852459016371</c:v>
                </c:pt>
                <c:pt idx="39">
                  <c:v>7708.434426229509</c:v>
                </c:pt>
                <c:pt idx="40">
                  <c:v>8045.9836065573772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ndReliaCalc2!$A$89:$D$89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105.34482758620689</c:v>
                </c:pt>
                <c:pt idx="16">
                  <c:v>328.67586206896561</c:v>
                </c:pt>
                <c:pt idx="17">
                  <c:v>552.00689655172425</c:v>
                </c:pt>
                <c:pt idx="18">
                  <c:v>775.33793103448249</c:v>
                </c:pt>
                <c:pt idx="19">
                  <c:v>998.66896551724085</c:v>
                </c:pt>
                <c:pt idx="20">
                  <c:v>1222</c:v>
                </c:pt>
                <c:pt idx="21">
                  <c:v>1445.3310344827592</c:v>
                </c:pt>
                <c:pt idx="22">
                  <c:v>1668.6620689655174</c:v>
                </c:pt>
                <c:pt idx="23">
                  <c:v>1891.9931034482759</c:v>
                </c:pt>
                <c:pt idx="24">
                  <c:v>2115.3241379310339</c:v>
                </c:pt>
                <c:pt idx="25">
                  <c:v>2338.655172413793</c:v>
                </c:pt>
                <c:pt idx="26">
                  <c:v>2561.9862068965522</c:v>
                </c:pt>
                <c:pt idx="27">
                  <c:v>2785.3172413793104</c:v>
                </c:pt>
                <c:pt idx="28">
                  <c:v>3008.6482758620691</c:v>
                </c:pt>
                <c:pt idx="29">
                  <c:v>3231.9793103448269</c:v>
                </c:pt>
                <c:pt idx="30">
                  <c:v>3455.3103448275861</c:v>
                </c:pt>
                <c:pt idx="31">
                  <c:v>3678.6413793103452</c:v>
                </c:pt>
                <c:pt idx="32">
                  <c:v>3901.9724137931039</c:v>
                </c:pt>
                <c:pt idx="33">
                  <c:v>4125.3034482758612</c:v>
                </c:pt>
                <c:pt idx="34">
                  <c:v>4348.6344827586208</c:v>
                </c:pt>
                <c:pt idx="35">
                  <c:v>4571.9655172413795</c:v>
                </c:pt>
                <c:pt idx="36">
                  <c:v>4795.2965517241382</c:v>
                </c:pt>
                <c:pt idx="37">
                  <c:v>5018.6275862068978</c:v>
                </c:pt>
                <c:pt idx="38">
                  <c:v>5241.9586206896538</c:v>
                </c:pt>
                <c:pt idx="39">
                  <c:v>5465.2896551724143</c:v>
                </c:pt>
                <c:pt idx="40">
                  <c:v>5688.6206896551721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ndReliaCalc2!$A$90:$D$90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89.798058252427126</c:v>
                </c:pt>
                <c:pt idx="15">
                  <c:v>277.6650485436893</c:v>
                </c:pt>
                <c:pt idx="16">
                  <c:v>465.53203883495155</c:v>
                </c:pt>
                <c:pt idx="17">
                  <c:v>653.3990291262138</c:v>
                </c:pt>
                <c:pt idx="18">
                  <c:v>841.26601941747549</c:v>
                </c:pt>
                <c:pt idx="19">
                  <c:v>1029.1330097087375</c:v>
                </c:pt>
                <c:pt idx="20">
                  <c:v>1217</c:v>
                </c:pt>
                <c:pt idx="21">
                  <c:v>1404.8669902912625</c:v>
                </c:pt>
                <c:pt idx="22">
                  <c:v>1592.7339805825243</c:v>
                </c:pt>
                <c:pt idx="23">
                  <c:v>1780.6009708737863</c:v>
                </c:pt>
                <c:pt idx="24">
                  <c:v>1968.4679611650481</c:v>
                </c:pt>
                <c:pt idx="25">
                  <c:v>2156.3349514563106</c:v>
                </c:pt>
                <c:pt idx="26">
                  <c:v>2344.2019417475731</c:v>
                </c:pt>
                <c:pt idx="27">
                  <c:v>2532.0689320388351</c:v>
                </c:pt>
                <c:pt idx="28">
                  <c:v>2719.9359223300967</c:v>
                </c:pt>
                <c:pt idx="29">
                  <c:v>2907.8029126213587</c:v>
                </c:pt>
                <c:pt idx="30">
                  <c:v>3095.6699029126212</c:v>
                </c:pt>
                <c:pt idx="31">
                  <c:v>3283.5368932038841</c:v>
                </c:pt>
                <c:pt idx="32">
                  <c:v>3471.4038834951461</c:v>
                </c:pt>
                <c:pt idx="33">
                  <c:v>3659.2708737864068</c:v>
                </c:pt>
                <c:pt idx="34">
                  <c:v>3847.1378640776702</c:v>
                </c:pt>
                <c:pt idx="35">
                  <c:v>4035.0048543689322</c:v>
                </c:pt>
                <c:pt idx="36">
                  <c:v>4222.8718446601943</c:v>
                </c:pt>
                <c:pt idx="37">
                  <c:v>4410.7388349514576</c:v>
                </c:pt>
                <c:pt idx="38">
                  <c:v>4598.6058252427174</c:v>
                </c:pt>
                <c:pt idx="39">
                  <c:v>4786.4728155339808</c:v>
                </c:pt>
                <c:pt idx="40">
                  <c:v>4974.3398058252424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ndReliaCalc2!$A$91:$D$91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104.86857142857153</c:v>
                </c:pt>
                <c:pt idx="17">
                  <c:v>365.40142857142877</c:v>
                </c:pt>
                <c:pt idx="18">
                  <c:v>625.93428571428558</c:v>
                </c:pt>
                <c:pt idx="19">
                  <c:v>886.46714285714233</c:v>
                </c:pt>
                <c:pt idx="20">
                  <c:v>1147</c:v>
                </c:pt>
                <c:pt idx="21">
                  <c:v>1407.5328571428577</c:v>
                </c:pt>
                <c:pt idx="22">
                  <c:v>1668.0657142857144</c:v>
                </c:pt>
                <c:pt idx="23">
                  <c:v>1928.5985714285714</c:v>
                </c:pt>
                <c:pt idx="24">
                  <c:v>2189.1314285714279</c:v>
                </c:pt>
                <c:pt idx="25">
                  <c:v>2449.6642857142856</c:v>
                </c:pt>
                <c:pt idx="26">
                  <c:v>2710.1971428571437</c:v>
                </c:pt>
                <c:pt idx="27">
                  <c:v>2970.73</c:v>
                </c:pt>
                <c:pt idx="28">
                  <c:v>3231.2628571428572</c:v>
                </c:pt>
                <c:pt idx="29">
                  <c:v>3491.7957142857135</c:v>
                </c:pt>
                <c:pt idx="30">
                  <c:v>3752.3285714285716</c:v>
                </c:pt>
                <c:pt idx="31">
                  <c:v>4012.8614285714293</c:v>
                </c:pt>
                <c:pt idx="32">
                  <c:v>4273.3942857142865</c:v>
                </c:pt>
                <c:pt idx="33">
                  <c:v>4533.9271428571419</c:v>
                </c:pt>
                <c:pt idx="34">
                  <c:v>4794.46</c:v>
                </c:pt>
                <c:pt idx="35">
                  <c:v>5054.9928571428572</c:v>
                </c:pt>
                <c:pt idx="36">
                  <c:v>5315.5257142857145</c:v>
                </c:pt>
                <c:pt idx="37">
                  <c:v>5576.0585714285726</c:v>
                </c:pt>
                <c:pt idx="38">
                  <c:v>5836.5914285714271</c:v>
                </c:pt>
                <c:pt idx="39">
                  <c:v>6097.1242857142861</c:v>
                </c:pt>
                <c:pt idx="40">
                  <c:v>6357.6571428571433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67.241379310344826</c:v>
                </c:pt>
                <c:pt idx="16">
                  <c:v>209.7931034482759</c:v>
                </c:pt>
                <c:pt idx="17">
                  <c:v>352.34482758620697</c:v>
                </c:pt>
                <c:pt idx="18">
                  <c:v>494.89655172413785</c:v>
                </c:pt>
                <c:pt idx="19">
                  <c:v>637.44827586206861</c:v>
                </c:pt>
                <c:pt idx="20">
                  <c:v>780</c:v>
                </c:pt>
                <c:pt idx="21">
                  <c:v>922.55172413793139</c:v>
                </c:pt>
                <c:pt idx="22">
                  <c:v>1065.1034482758623</c:v>
                </c:pt>
                <c:pt idx="23">
                  <c:v>1207.655172413793</c:v>
                </c:pt>
                <c:pt idx="24">
                  <c:v>1350.2068965517237</c:v>
                </c:pt>
                <c:pt idx="25">
                  <c:v>1492.7586206896551</c:v>
                </c:pt>
                <c:pt idx="26">
                  <c:v>1635.3103448275865</c:v>
                </c:pt>
                <c:pt idx="27">
                  <c:v>1777.8620689655172</c:v>
                </c:pt>
                <c:pt idx="28">
                  <c:v>1920.4137931034484</c:v>
                </c:pt>
                <c:pt idx="29">
                  <c:v>2062.9655172413791</c:v>
                </c:pt>
                <c:pt idx="30">
                  <c:v>2205.5172413793102</c:v>
                </c:pt>
                <c:pt idx="31">
                  <c:v>2348.0689655172418</c:v>
                </c:pt>
                <c:pt idx="32">
                  <c:v>2490.6206896551726</c:v>
                </c:pt>
                <c:pt idx="33">
                  <c:v>2633.1724137931028</c:v>
                </c:pt>
                <c:pt idx="34">
                  <c:v>2775.7241379310349</c:v>
                </c:pt>
                <c:pt idx="35">
                  <c:v>2918.2758620689656</c:v>
                </c:pt>
                <c:pt idx="36">
                  <c:v>3060.8275862068967</c:v>
                </c:pt>
                <c:pt idx="37">
                  <c:v>3203.3793103448284</c:v>
                </c:pt>
                <c:pt idx="38">
                  <c:v>3345.9310344827582</c:v>
                </c:pt>
                <c:pt idx="39">
                  <c:v>3488.4827586206898</c:v>
                </c:pt>
                <c:pt idx="40">
                  <c:v>3631.0344827586205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ndReliaCalc2!$A$93:$D$93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25.236363636363397</c:v>
                </c:pt>
                <c:pt idx="19">
                  <c:v>359.61818181818109</c:v>
                </c:pt>
                <c:pt idx="20">
                  <c:v>694</c:v>
                </c:pt>
                <c:pt idx="21">
                  <c:v>1028.3818181818187</c:v>
                </c:pt>
                <c:pt idx="22">
                  <c:v>1362.7636363636366</c:v>
                </c:pt>
                <c:pt idx="23">
                  <c:v>1697.1454545454544</c:v>
                </c:pt>
                <c:pt idx="24">
                  <c:v>2031.527272727272</c:v>
                </c:pt>
                <c:pt idx="25">
                  <c:v>2365.909090909091</c:v>
                </c:pt>
                <c:pt idx="26">
                  <c:v>2700.2909090909097</c:v>
                </c:pt>
                <c:pt idx="27">
                  <c:v>3034.6727272727276</c:v>
                </c:pt>
                <c:pt idx="28">
                  <c:v>3369.054545454545</c:v>
                </c:pt>
                <c:pt idx="29">
                  <c:v>3703.4363636363632</c:v>
                </c:pt>
                <c:pt idx="30">
                  <c:v>4037.818181818182</c:v>
                </c:pt>
                <c:pt idx="31">
                  <c:v>4372.2000000000007</c:v>
                </c:pt>
                <c:pt idx="32">
                  <c:v>4706.5818181818186</c:v>
                </c:pt>
                <c:pt idx="33">
                  <c:v>5040.9636363636355</c:v>
                </c:pt>
                <c:pt idx="34">
                  <c:v>5375.3454545454551</c:v>
                </c:pt>
                <c:pt idx="35">
                  <c:v>5709.727272727273</c:v>
                </c:pt>
                <c:pt idx="36">
                  <c:v>6044.1090909090899</c:v>
                </c:pt>
                <c:pt idx="37">
                  <c:v>6378.4909090909105</c:v>
                </c:pt>
                <c:pt idx="38">
                  <c:v>6712.8727272727265</c:v>
                </c:pt>
                <c:pt idx="39">
                  <c:v>7047.2545454545461</c:v>
                </c:pt>
                <c:pt idx="40">
                  <c:v>7381.636363636364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12.920408163265421</c:v>
                </c:pt>
                <c:pt idx="18">
                  <c:v>170.94693877551009</c:v>
                </c:pt>
                <c:pt idx="19">
                  <c:v>328.97346938775473</c:v>
                </c:pt>
                <c:pt idx="20">
                  <c:v>487</c:v>
                </c:pt>
                <c:pt idx="21">
                  <c:v>645.02653061224521</c:v>
                </c:pt>
                <c:pt idx="22">
                  <c:v>803.05306122448997</c:v>
                </c:pt>
                <c:pt idx="23">
                  <c:v>961.07959183673461</c:v>
                </c:pt>
                <c:pt idx="24">
                  <c:v>1119.1061224489792</c:v>
                </c:pt>
                <c:pt idx="25">
                  <c:v>1277.1326530612246</c:v>
                </c:pt>
                <c:pt idx="26">
                  <c:v>1435.1591836734697</c:v>
                </c:pt>
                <c:pt idx="27">
                  <c:v>1593.1857142857143</c:v>
                </c:pt>
                <c:pt idx="28">
                  <c:v>1751.212244897959</c:v>
                </c:pt>
                <c:pt idx="29">
                  <c:v>1909.2387755102038</c:v>
                </c:pt>
                <c:pt idx="30">
                  <c:v>2067.2653061224491</c:v>
                </c:pt>
                <c:pt idx="31">
                  <c:v>2225.2918367346942</c:v>
                </c:pt>
                <c:pt idx="32">
                  <c:v>2383.3183673469389</c:v>
                </c:pt>
                <c:pt idx="33">
                  <c:v>2541.3448979591831</c:v>
                </c:pt>
                <c:pt idx="34">
                  <c:v>2699.3714285714286</c:v>
                </c:pt>
                <c:pt idx="35">
                  <c:v>2857.3979591836733</c:v>
                </c:pt>
                <c:pt idx="36">
                  <c:v>3015.4244897959179</c:v>
                </c:pt>
                <c:pt idx="37">
                  <c:v>3173.4510204081639</c:v>
                </c:pt>
                <c:pt idx="38">
                  <c:v>3331.4775510204076</c:v>
                </c:pt>
                <c:pt idx="39">
                  <c:v>3489.5040816326532</c:v>
                </c:pt>
                <c:pt idx="40">
                  <c:v>3647.5306122448978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ndReliaCalc2!$A$95:$D$95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212</c:v>
                </c:pt>
                <c:pt idx="21">
                  <c:v>549.08000000000072</c:v>
                </c:pt>
                <c:pt idx="22">
                  <c:v>886.1600000000002</c:v>
                </c:pt>
                <c:pt idx="23">
                  <c:v>1223.2399999999998</c:v>
                </c:pt>
                <c:pt idx="24">
                  <c:v>1560.3199999999993</c:v>
                </c:pt>
                <c:pt idx="25">
                  <c:v>1897.4</c:v>
                </c:pt>
                <c:pt idx="26">
                  <c:v>2234.4800000000005</c:v>
                </c:pt>
                <c:pt idx="27">
                  <c:v>2571.5600000000004</c:v>
                </c:pt>
                <c:pt idx="28">
                  <c:v>2908.64</c:v>
                </c:pt>
                <c:pt idx="29">
                  <c:v>3245.7199999999993</c:v>
                </c:pt>
                <c:pt idx="30">
                  <c:v>3582.8</c:v>
                </c:pt>
                <c:pt idx="31">
                  <c:v>3919.880000000001</c:v>
                </c:pt>
                <c:pt idx="32">
                  <c:v>4256.9600000000009</c:v>
                </c:pt>
                <c:pt idx="33">
                  <c:v>4594.0399999999991</c:v>
                </c:pt>
                <c:pt idx="34">
                  <c:v>4931.1200000000008</c:v>
                </c:pt>
                <c:pt idx="35">
                  <c:v>5268.2</c:v>
                </c:pt>
                <c:pt idx="36">
                  <c:v>5605.28</c:v>
                </c:pt>
                <c:pt idx="37">
                  <c:v>5942.3600000000015</c:v>
                </c:pt>
                <c:pt idx="38">
                  <c:v>6279.4399999999987</c:v>
                </c:pt>
                <c:pt idx="39">
                  <c:v>6616.5200000000013</c:v>
                </c:pt>
                <c:pt idx="40">
                  <c:v>6953.6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ndReliaCalc2!$A$64:$D$64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ndReliaCalc2!$J$64:$AX$64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30.553469387755129</c:v>
                </c:pt>
                <c:pt idx="3">
                  <c:v>502.85918367346932</c:v>
                </c:pt>
                <c:pt idx="4">
                  <c:v>840.22040816326535</c:v>
                </c:pt>
                <c:pt idx="5">
                  <c:v>1177.5816326530612</c:v>
                </c:pt>
                <c:pt idx="6">
                  <c:v>1514.9428571428571</c:v>
                </c:pt>
                <c:pt idx="7">
                  <c:v>1852.3040816326532</c:v>
                </c:pt>
                <c:pt idx="8">
                  <c:v>2189.6653061224488</c:v>
                </c:pt>
                <c:pt idx="9">
                  <c:v>2527.0265306122446</c:v>
                </c:pt>
                <c:pt idx="10">
                  <c:v>2864.387755102041</c:v>
                </c:pt>
                <c:pt idx="11">
                  <c:v>3201.7489795918368</c:v>
                </c:pt>
                <c:pt idx="12">
                  <c:v>3539.1102040816322</c:v>
                </c:pt>
                <c:pt idx="13">
                  <c:v>3876.471428571429</c:v>
                </c:pt>
                <c:pt idx="14">
                  <c:v>4213.8326530612248</c:v>
                </c:pt>
                <c:pt idx="15">
                  <c:v>4551.1938775510207</c:v>
                </c:pt>
                <c:pt idx="16">
                  <c:v>4888.5551020408166</c:v>
                </c:pt>
                <c:pt idx="17">
                  <c:v>5225.9163265306124</c:v>
                </c:pt>
                <c:pt idx="18">
                  <c:v>5563.2775510204074</c:v>
                </c:pt>
                <c:pt idx="19">
                  <c:v>5900.6387755102032</c:v>
                </c:pt>
                <c:pt idx="20">
                  <c:v>6238</c:v>
                </c:pt>
                <c:pt idx="21">
                  <c:v>6575.3612244897968</c:v>
                </c:pt>
                <c:pt idx="22">
                  <c:v>6912.7224489795926</c:v>
                </c:pt>
                <c:pt idx="23">
                  <c:v>7250.0836734693885</c:v>
                </c:pt>
                <c:pt idx="24">
                  <c:v>7587.4448979591834</c:v>
                </c:pt>
                <c:pt idx="25">
                  <c:v>7924.8061224489793</c:v>
                </c:pt>
                <c:pt idx="26">
                  <c:v>8262.167346938777</c:v>
                </c:pt>
                <c:pt idx="27">
                  <c:v>8599.528571428571</c:v>
                </c:pt>
                <c:pt idx="28">
                  <c:v>8936.8897959183669</c:v>
                </c:pt>
                <c:pt idx="29">
                  <c:v>9274.2510204081627</c:v>
                </c:pt>
                <c:pt idx="30">
                  <c:v>9611.6122448979586</c:v>
                </c:pt>
                <c:pt idx="31">
                  <c:v>9948.9734693877563</c:v>
                </c:pt>
                <c:pt idx="32">
                  <c:v>10286.33469387755</c:v>
                </c:pt>
                <c:pt idx="33">
                  <c:v>10623.695918367346</c:v>
                </c:pt>
                <c:pt idx="34">
                  <c:v>10961.057142857144</c:v>
                </c:pt>
                <c:pt idx="35">
                  <c:v>11298.418367346938</c:v>
                </c:pt>
                <c:pt idx="36">
                  <c:v>11635.779591836734</c:v>
                </c:pt>
                <c:pt idx="37">
                  <c:v>11973.140816326531</c:v>
                </c:pt>
                <c:pt idx="38">
                  <c:v>12310.502040816325</c:v>
                </c:pt>
                <c:pt idx="39">
                  <c:v>12647.863265306123</c:v>
                </c:pt>
                <c:pt idx="40">
                  <c:v>12985.224489795919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ndReliaCalc2!$A$65:$D$65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ndReliaCalc2!$J$65:$AX$65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60.260439560439465</c:v>
                </c:pt>
                <c:pt idx="4">
                  <c:v>415.12747252747255</c:v>
                </c:pt>
                <c:pt idx="5">
                  <c:v>769.99450549450546</c:v>
                </c:pt>
                <c:pt idx="6">
                  <c:v>1124.8615384615382</c:v>
                </c:pt>
                <c:pt idx="7">
                  <c:v>1479.7285714285713</c:v>
                </c:pt>
                <c:pt idx="8">
                  <c:v>1834.5956043956046</c:v>
                </c:pt>
                <c:pt idx="9">
                  <c:v>2189.462637362637</c:v>
                </c:pt>
                <c:pt idx="10">
                  <c:v>2544.3296703296705</c:v>
                </c:pt>
                <c:pt idx="11">
                  <c:v>2899.1967032967036</c:v>
                </c:pt>
                <c:pt idx="12">
                  <c:v>3254.0637362637358</c:v>
                </c:pt>
                <c:pt idx="13">
                  <c:v>3608.9307692307698</c:v>
                </c:pt>
                <c:pt idx="14">
                  <c:v>3963.7978021978024</c:v>
                </c:pt>
                <c:pt idx="15">
                  <c:v>4318.6648351648355</c:v>
                </c:pt>
                <c:pt idx="16">
                  <c:v>4673.5318681318677</c:v>
                </c:pt>
                <c:pt idx="17">
                  <c:v>5028.3989010989017</c:v>
                </c:pt>
                <c:pt idx="18">
                  <c:v>5383.2659340659338</c:v>
                </c:pt>
                <c:pt idx="19">
                  <c:v>5738.132967032966</c:v>
                </c:pt>
                <c:pt idx="20">
                  <c:v>6093</c:v>
                </c:pt>
                <c:pt idx="21">
                  <c:v>6447.867032967034</c:v>
                </c:pt>
                <c:pt idx="22">
                  <c:v>6802.7340659340662</c:v>
                </c:pt>
                <c:pt idx="23">
                  <c:v>7157.6010989010983</c:v>
                </c:pt>
                <c:pt idx="24">
                  <c:v>7512.4681318681314</c:v>
                </c:pt>
                <c:pt idx="25">
                  <c:v>7867.3351648351645</c:v>
                </c:pt>
                <c:pt idx="26">
                  <c:v>8222.2021978021985</c:v>
                </c:pt>
                <c:pt idx="27">
                  <c:v>8577.0692307692298</c:v>
                </c:pt>
                <c:pt idx="28">
                  <c:v>8931.9362637362647</c:v>
                </c:pt>
                <c:pt idx="29">
                  <c:v>9286.8032967032959</c:v>
                </c:pt>
                <c:pt idx="30">
                  <c:v>9641.670329670329</c:v>
                </c:pt>
                <c:pt idx="31">
                  <c:v>9996.5373626373639</c:v>
                </c:pt>
                <c:pt idx="32">
                  <c:v>10351.404395604395</c:v>
                </c:pt>
                <c:pt idx="33">
                  <c:v>10706.271428571426</c:v>
                </c:pt>
                <c:pt idx="34">
                  <c:v>11061.138461538463</c:v>
                </c:pt>
                <c:pt idx="35">
                  <c:v>11416.005494505494</c:v>
                </c:pt>
                <c:pt idx="36">
                  <c:v>11770.872527472526</c:v>
                </c:pt>
                <c:pt idx="37">
                  <c:v>12125.739560439562</c:v>
                </c:pt>
                <c:pt idx="38">
                  <c:v>12480.606593406592</c:v>
                </c:pt>
                <c:pt idx="39">
                  <c:v>12835.473626373627</c:v>
                </c:pt>
                <c:pt idx="40">
                  <c:v>13190.34065934066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ndReliaCalc2!$A$66:$D$66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ndReliaCalc2!$J$66:$AX$66</c:f>
              <c:numCache>
                <c:formatCode>0</c:formatCode>
                <c:ptCount val="41"/>
                <c:pt idx="0">
                  <c:v>0</c:v>
                </c:pt>
                <c:pt idx="1">
                  <c:v>155.63999999999999</c:v>
                </c:pt>
                <c:pt idx="2">
                  <c:v>415.04</c:v>
                </c:pt>
                <c:pt idx="3">
                  <c:v>778.19999999999993</c:v>
                </c:pt>
                <c:pt idx="4">
                  <c:v>1037.5999999999999</c:v>
                </c:pt>
                <c:pt idx="5">
                  <c:v>1297</c:v>
                </c:pt>
                <c:pt idx="6">
                  <c:v>1556.3999999999999</c:v>
                </c:pt>
                <c:pt idx="7">
                  <c:v>1815.8000000000002</c:v>
                </c:pt>
                <c:pt idx="8">
                  <c:v>2075.1999999999998</c:v>
                </c:pt>
                <c:pt idx="9">
                  <c:v>2334.6</c:v>
                </c:pt>
                <c:pt idx="10">
                  <c:v>2594</c:v>
                </c:pt>
                <c:pt idx="11">
                  <c:v>2853.4</c:v>
                </c:pt>
                <c:pt idx="12">
                  <c:v>3112.7999999999997</c:v>
                </c:pt>
                <c:pt idx="13">
                  <c:v>3372.2000000000003</c:v>
                </c:pt>
                <c:pt idx="14">
                  <c:v>3631.6000000000004</c:v>
                </c:pt>
                <c:pt idx="15">
                  <c:v>3891</c:v>
                </c:pt>
                <c:pt idx="16">
                  <c:v>4150.3999999999996</c:v>
                </c:pt>
                <c:pt idx="17">
                  <c:v>4409.8</c:v>
                </c:pt>
                <c:pt idx="18">
                  <c:v>4669.2</c:v>
                </c:pt>
                <c:pt idx="19">
                  <c:v>4928.5999999999995</c:v>
                </c:pt>
                <c:pt idx="20">
                  <c:v>5188</c:v>
                </c:pt>
                <c:pt idx="21">
                  <c:v>5447.4000000000005</c:v>
                </c:pt>
                <c:pt idx="22">
                  <c:v>5706.8</c:v>
                </c:pt>
                <c:pt idx="23">
                  <c:v>5966.2</c:v>
                </c:pt>
                <c:pt idx="24">
                  <c:v>6225.5999999999995</c:v>
                </c:pt>
                <c:pt idx="25">
                  <c:v>6485</c:v>
                </c:pt>
                <c:pt idx="26">
                  <c:v>6744.4000000000005</c:v>
                </c:pt>
                <c:pt idx="27">
                  <c:v>7003.7999999999993</c:v>
                </c:pt>
                <c:pt idx="28">
                  <c:v>7263.2000000000007</c:v>
                </c:pt>
                <c:pt idx="29">
                  <c:v>7522.5999999999995</c:v>
                </c:pt>
                <c:pt idx="30">
                  <c:v>7782</c:v>
                </c:pt>
                <c:pt idx="31">
                  <c:v>8041.4000000000005</c:v>
                </c:pt>
                <c:pt idx="32">
                  <c:v>8300.7999999999993</c:v>
                </c:pt>
                <c:pt idx="33">
                  <c:v>8560.1999999999989</c:v>
                </c:pt>
                <c:pt idx="34">
                  <c:v>8819.6</c:v>
                </c:pt>
                <c:pt idx="35">
                  <c:v>9079</c:v>
                </c:pt>
                <c:pt idx="36">
                  <c:v>9338.4</c:v>
                </c:pt>
                <c:pt idx="37">
                  <c:v>9597.8000000000011</c:v>
                </c:pt>
                <c:pt idx="38">
                  <c:v>9857.1999999999989</c:v>
                </c:pt>
                <c:pt idx="39">
                  <c:v>10116.6</c:v>
                </c:pt>
                <c:pt idx="40">
                  <c:v>10376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ndReliaCalc2!$A$67:$D$67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321.3294117647057</c:v>
                </c:pt>
                <c:pt idx="7">
                  <c:v>653.09159663865546</c:v>
                </c:pt>
                <c:pt idx="8">
                  <c:v>984.85378151260511</c:v>
                </c:pt>
                <c:pt idx="9">
                  <c:v>1316.6159663865544</c:v>
                </c:pt>
                <c:pt idx="10">
                  <c:v>1648.3781512605042</c:v>
                </c:pt>
                <c:pt idx="11">
                  <c:v>1980.1403361344539</c:v>
                </c:pt>
                <c:pt idx="12">
                  <c:v>2311.9025210084033</c:v>
                </c:pt>
                <c:pt idx="13">
                  <c:v>2643.6647058823532</c:v>
                </c:pt>
                <c:pt idx="14">
                  <c:v>2975.4268907563023</c:v>
                </c:pt>
                <c:pt idx="15">
                  <c:v>3307.1890756302523</c:v>
                </c:pt>
                <c:pt idx="16">
                  <c:v>3638.9512605042019</c:v>
                </c:pt>
                <c:pt idx="17">
                  <c:v>3970.7134453781514</c:v>
                </c:pt>
                <c:pt idx="18">
                  <c:v>4302.4756302521009</c:v>
                </c:pt>
                <c:pt idx="19">
                  <c:v>4634.23781512605</c:v>
                </c:pt>
                <c:pt idx="20">
                  <c:v>4966</c:v>
                </c:pt>
                <c:pt idx="21">
                  <c:v>5297.76218487395</c:v>
                </c:pt>
                <c:pt idx="22">
                  <c:v>5629.5243697478991</c:v>
                </c:pt>
                <c:pt idx="23">
                  <c:v>5961.2865546218482</c:v>
                </c:pt>
                <c:pt idx="24">
                  <c:v>6293.0487394957981</c:v>
                </c:pt>
                <c:pt idx="25">
                  <c:v>6624.8109243697481</c:v>
                </c:pt>
                <c:pt idx="26">
                  <c:v>6956.5731092436981</c:v>
                </c:pt>
                <c:pt idx="27">
                  <c:v>7288.3352941176472</c:v>
                </c:pt>
                <c:pt idx="28">
                  <c:v>7620.0974789915963</c:v>
                </c:pt>
                <c:pt idx="29">
                  <c:v>7951.8596638655454</c:v>
                </c:pt>
                <c:pt idx="30">
                  <c:v>8283.6218487394963</c:v>
                </c:pt>
                <c:pt idx="31">
                  <c:v>8615.3840336134454</c:v>
                </c:pt>
                <c:pt idx="32">
                  <c:v>8947.1462184873963</c:v>
                </c:pt>
                <c:pt idx="33">
                  <c:v>9278.9084033613435</c:v>
                </c:pt>
                <c:pt idx="34">
                  <c:v>9610.6705882352944</c:v>
                </c:pt>
                <c:pt idx="35">
                  <c:v>9942.4327731092435</c:v>
                </c:pt>
                <c:pt idx="36">
                  <c:v>10274.194957983193</c:v>
                </c:pt>
                <c:pt idx="37">
                  <c:v>10605.957142857143</c:v>
                </c:pt>
                <c:pt idx="38">
                  <c:v>10937.719327731091</c:v>
                </c:pt>
                <c:pt idx="39">
                  <c:v>11269.481512605042</c:v>
                </c:pt>
                <c:pt idx="40">
                  <c:v>11601.243697478991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ndReliaCalc2!$A$68:$D$68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131.05454545454532</c:v>
                </c:pt>
                <c:pt idx="7">
                  <c:v>379.12207792207784</c:v>
                </c:pt>
                <c:pt idx="8">
                  <c:v>627.18961038961049</c:v>
                </c:pt>
                <c:pt idx="9">
                  <c:v>875.25714285714275</c:v>
                </c:pt>
                <c:pt idx="10">
                  <c:v>1123.3246753246754</c:v>
                </c:pt>
                <c:pt idx="11">
                  <c:v>1371.392207792208</c:v>
                </c:pt>
                <c:pt idx="12">
                  <c:v>1619.4597402597401</c:v>
                </c:pt>
                <c:pt idx="13">
                  <c:v>1867.5272727272729</c:v>
                </c:pt>
                <c:pt idx="14">
                  <c:v>2115.5948051948048</c:v>
                </c:pt>
                <c:pt idx="15">
                  <c:v>2363.6623376623374</c:v>
                </c:pt>
                <c:pt idx="16">
                  <c:v>2611.7298701298701</c:v>
                </c:pt>
                <c:pt idx="17">
                  <c:v>2859.7974025974031</c:v>
                </c:pt>
                <c:pt idx="18">
                  <c:v>3107.8649350649348</c:v>
                </c:pt>
                <c:pt idx="19">
                  <c:v>3355.9324675324669</c:v>
                </c:pt>
                <c:pt idx="20">
                  <c:v>3604</c:v>
                </c:pt>
                <c:pt idx="21">
                  <c:v>3852.0675324675331</c:v>
                </c:pt>
                <c:pt idx="22">
                  <c:v>4100.1350649350652</c:v>
                </c:pt>
                <c:pt idx="23">
                  <c:v>4348.2025974025973</c:v>
                </c:pt>
                <c:pt idx="24">
                  <c:v>4596.2701298701295</c:v>
                </c:pt>
                <c:pt idx="25">
                  <c:v>4844.3376623376626</c:v>
                </c:pt>
                <c:pt idx="26">
                  <c:v>5092.4051948051956</c:v>
                </c:pt>
                <c:pt idx="27">
                  <c:v>5340.4727272727268</c:v>
                </c:pt>
                <c:pt idx="28">
                  <c:v>5588.5402597402599</c:v>
                </c:pt>
                <c:pt idx="29">
                  <c:v>5836.607792207792</c:v>
                </c:pt>
                <c:pt idx="30">
                  <c:v>6084.6753246753251</c:v>
                </c:pt>
                <c:pt idx="31">
                  <c:v>6332.7428571428572</c:v>
                </c:pt>
                <c:pt idx="32">
                  <c:v>6580.8103896103894</c:v>
                </c:pt>
                <c:pt idx="33">
                  <c:v>6828.8779220779215</c:v>
                </c:pt>
                <c:pt idx="34">
                  <c:v>7076.9454545454555</c:v>
                </c:pt>
                <c:pt idx="35">
                  <c:v>7325.0129870129867</c:v>
                </c:pt>
                <c:pt idx="36">
                  <c:v>7573.0805194805189</c:v>
                </c:pt>
                <c:pt idx="37">
                  <c:v>7821.1480519480529</c:v>
                </c:pt>
                <c:pt idx="38">
                  <c:v>8069.2155844155832</c:v>
                </c:pt>
                <c:pt idx="39">
                  <c:v>8317.2831168831181</c:v>
                </c:pt>
                <c:pt idx="40">
                  <c:v>8565.3506493506502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ndReliaCalc2!$A$69:$D$69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90.018367346938817</c:v>
                </c:pt>
                <c:pt idx="9">
                  <c:v>365.26683673469375</c:v>
                </c:pt>
                <c:pt idx="10">
                  <c:v>640.51530612244903</c:v>
                </c:pt>
                <c:pt idx="11">
                  <c:v>915.76377551020414</c:v>
                </c:pt>
                <c:pt idx="12">
                  <c:v>1191.0122448979589</c:v>
                </c:pt>
                <c:pt idx="13">
                  <c:v>1466.2607142857144</c:v>
                </c:pt>
                <c:pt idx="14">
                  <c:v>1741.5091836734694</c:v>
                </c:pt>
                <c:pt idx="15">
                  <c:v>2016.7576530612246</c:v>
                </c:pt>
                <c:pt idx="16">
                  <c:v>2292.0061224489796</c:v>
                </c:pt>
                <c:pt idx="17">
                  <c:v>2567.254591836735</c:v>
                </c:pt>
                <c:pt idx="18">
                  <c:v>2842.5030612244896</c:v>
                </c:pt>
                <c:pt idx="19">
                  <c:v>3117.7515306122446</c:v>
                </c:pt>
                <c:pt idx="20">
                  <c:v>3393</c:v>
                </c:pt>
                <c:pt idx="21">
                  <c:v>3668.2484693877554</c:v>
                </c:pt>
                <c:pt idx="22">
                  <c:v>3943.4969387755104</c:v>
                </c:pt>
                <c:pt idx="23">
                  <c:v>4218.745408163265</c:v>
                </c:pt>
                <c:pt idx="24">
                  <c:v>4493.99387755102</c:v>
                </c:pt>
                <c:pt idx="25">
                  <c:v>4769.2423469387759</c:v>
                </c:pt>
                <c:pt idx="26">
                  <c:v>5044.4908163265309</c:v>
                </c:pt>
                <c:pt idx="27">
                  <c:v>5319.7392857142859</c:v>
                </c:pt>
                <c:pt idx="28">
                  <c:v>5594.98775510204</c:v>
                </c:pt>
                <c:pt idx="29">
                  <c:v>5870.2362244897949</c:v>
                </c:pt>
                <c:pt idx="30">
                  <c:v>6145.4846938775509</c:v>
                </c:pt>
                <c:pt idx="31">
                  <c:v>6420.7331632653068</c:v>
                </c:pt>
                <c:pt idx="32">
                  <c:v>6695.9816326530618</c:v>
                </c:pt>
                <c:pt idx="33">
                  <c:v>6971.2301020408158</c:v>
                </c:pt>
                <c:pt idx="34">
                  <c:v>7246.4785714285717</c:v>
                </c:pt>
                <c:pt idx="35">
                  <c:v>7521.7270408163267</c:v>
                </c:pt>
                <c:pt idx="36">
                  <c:v>7796.9755102040817</c:v>
                </c:pt>
                <c:pt idx="37">
                  <c:v>8072.2239795918376</c:v>
                </c:pt>
                <c:pt idx="38">
                  <c:v>8347.4724489795917</c:v>
                </c:pt>
                <c:pt idx="39">
                  <c:v>8622.7209183673476</c:v>
                </c:pt>
                <c:pt idx="40">
                  <c:v>8897.9693877551017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ndReliaCalc2!$A$70:$D$70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241.26666666666657</c:v>
                </c:pt>
                <c:pt idx="10">
                  <c:v>513.33333333333337</c:v>
                </c:pt>
                <c:pt idx="11">
                  <c:v>785.4</c:v>
                </c:pt>
                <c:pt idx="12">
                  <c:v>1057.4666666666665</c:v>
                </c:pt>
                <c:pt idx="13">
                  <c:v>1329.5333333333335</c:v>
                </c:pt>
                <c:pt idx="14">
                  <c:v>1601.6</c:v>
                </c:pt>
                <c:pt idx="15">
                  <c:v>1873.6666666666667</c:v>
                </c:pt>
                <c:pt idx="16">
                  <c:v>2145.7333333333336</c:v>
                </c:pt>
                <c:pt idx="17">
                  <c:v>2417.8000000000002</c:v>
                </c:pt>
                <c:pt idx="18">
                  <c:v>2689.8666666666668</c:v>
                </c:pt>
                <c:pt idx="19">
                  <c:v>2961.9333333333329</c:v>
                </c:pt>
                <c:pt idx="20">
                  <c:v>3234</c:v>
                </c:pt>
                <c:pt idx="21">
                  <c:v>3506.0666666666671</c:v>
                </c:pt>
                <c:pt idx="22">
                  <c:v>3778.1333333333337</c:v>
                </c:pt>
                <c:pt idx="23">
                  <c:v>4050.2</c:v>
                </c:pt>
                <c:pt idx="24">
                  <c:v>4322.2666666666664</c:v>
                </c:pt>
                <c:pt idx="25">
                  <c:v>4594.333333333333</c:v>
                </c:pt>
                <c:pt idx="26">
                  <c:v>4866.4000000000005</c:v>
                </c:pt>
                <c:pt idx="27">
                  <c:v>5138.4666666666672</c:v>
                </c:pt>
                <c:pt idx="28">
                  <c:v>5410.5333333333328</c:v>
                </c:pt>
                <c:pt idx="29">
                  <c:v>5682.5999999999995</c:v>
                </c:pt>
                <c:pt idx="30">
                  <c:v>5954.666666666667</c:v>
                </c:pt>
                <c:pt idx="31">
                  <c:v>6226.7333333333336</c:v>
                </c:pt>
                <c:pt idx="32">
                  <c:v>6498.8</c:v>
                </c:pt>
                <c:pt idx="33">
                  <c:v>6770.8666666666659</c:v>
                </c:pt>
                <c:pt idx="34">
                  <c:v>7042.9333333333343</c:v>
                </c:pt>
                <c:pt idx="35">
                  <c:v>7315</c:v>
                </c:pt>
                <c:pt idx="36">
                  <c:v>7587.0666666666657</c:v>
                </c:pt>
                <c:pt idx="37">
                  <c:v>7859.1333333333341</c:v>
                </c:pt>
                <c:pt idx="38">
                  <c:v>8131.1999999999989</c:v>
                </c:pt>
                <c:pt idx="39">
                  <c:v>8403.2666666666682</c:v>
                </c:pt>
                <c:pt idx="40">
                  <c:v>8675.3333333333339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ndReliaCalc2!$A$71:$D$71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39.490683229813662</c:v>
                </c:pt>
                <c:pt idx="11">
                  <c:v>353.4416149068324</c:v>
                </c:pt>
                <c:pt idx="12">
                  <c:v>667.3925465838505</c:v>
                </c:pt>
                <c:pt idx="13">
                  <c:v>981.3434782608698</c:v>
                </c:pt>
                <c:pt idx="14">
                  <c:v>1295.2944099378881</c:v>
                </c:pt>
                <c:pt idx="15">
                  <c:v>1609.2453416149069</c:v>
                </c:pt>
                <c:pt idx="16">
                  <c:v>1923.1962732919258</c:v>
                </c:pt>
                <c:pt idx="17">
                  <c:v>2237.1472049689442</c:v>
                </c:pt>
                <c:pt idx="18">
                  <c:v>2551.0981366459628</c:v>
                </c:pt>
                <c:pt idx="19">
                  <c:v>2865.0490683229809</c:v>
                </c:pt>
                <c:pt idx="20">
                  <c:v>3179</c:v>
                </c:pt>
                <c:pt idx="21">
                  <c:v>3492.9509316770191</c:v>
                </c:pt>
                <c:pt idx="22">
                  <c:v>3806.9018633540377</c:v>
                </c:pt>
                <c:pt idx="23">
                  <c:v>4120.8527950310554</c:v>
                </c:pt>
                <c:pt idx="24">
                  <c:v>4434.8037267080736</c:v>
                </c:pt>
                <c:pt idx="25">
                  <c:v>4748.7546583850935</c:v>
                </c:pt>
                <c:pt idx="26">
                  <c:v>5062.7055900621126</c:v>
                </c:pt>
                <c:pt idx="27">
                  <c:v>5376.6565217391308</c:v>
                </c:pt>
                <c:pt idx="28">
                  <c:v>5690.6074534161489</c:v>
                </c:pt>
                <c:pt idx="29">
                  <c:v>6004.5583850931671</c:v>
                </c:pt>
                <c:pt idx="30">
                  <c:v>6318.5093167701862</c:v>
                </c:pt>
                <c:pt idx="31">
                  <c:v>6632.4602484472052</c:v>
                </c:pt>
                <c:pt idx="32">
                  <c:v>6946.4111801242234</c:v>
                </c:pt>
                <c:pt idx="33">
                  <c:v>7260.3621118012406</c:v>
                </c:pt>
                <c:pt idx="34">
                  <c:v>7574.3130434782615</c:v>
                </c:pt>
                <c:pt idx="35">
                  <c:v>7888.2639751552797</c:v>
                </c:pt>
                <c:pt idx="36">
                  <c:v>8202.2149068322979</c:v>
                </c:pt>
                <c:pt idx="37">
                  <c:v>8516.1658385093178</c:v>
                </c:pt>
                <c:pt idx="38">
                  <c:v>8830.1167701863342</c:v>
                </c:pt>
                <c:pt idx="39">
                  <c:v>9144.0677018633542</c:v>
                </c:pt>
                <c:pt idx="40">
                  <c:v>9458.0186335403723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ndReliaCalc2!$A$72:$D$72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82.549368770764133</c:v>
                </c:pt>
                <c:pt idx="3">
                  <c:v>300.26843853820594</c:v>
                </c:pt>
                <c:pt idx="4">
                  <c:v>455.78205980066446</c:v>
                </c:pt>
                <c:pt idx="5">
                  <c:v>611.29568106312297</c:v>
                </c:pt>
                <c:pt idx="6">
                  <c:v>766.80930232558137</c:v>
                </c:pt>
                <c:pt idx="7">
                  <c:v>922.32292358803988</c:v>
                </c:pt>
                <c:pt idx="8">
                  <c:v>1077.8365448504983</c:v>
                </c:pt>
                <c:pt idx="9">
                  <c:v>1233.3501661129567</c:v>
                </c:pt>
                <c:pt idx="10">
                  <c:v>1388.8637873754153</c:v>
                </c:pt>
                <c:pt idx="11">
                  <c:v>1544.3774086378739</c:v>
                </c:pt>
                <c:pt idx="12">
                  <c:v>1699.8910299003321</c:v>
                </c:pt>
                <c:pt idx="13">
                  <c:v>1855.4046511627907</c:v>
                </c:pt>
                <c:pt idx="14">
                  <c:v>2010.9182724252491</c:v>
                </c:pt>
                <c:pt idx="15">
                  <c:v>2166.4318936877075</c:v>
                </c:pt>
                <c:pt idx="16">
                  <c:v>2321.9455149501659</c:v>
                </c:pt>
                <c:pt idx="17">
                  <c:v>2477.4591362126248</c:v>
                </c:pt>
                <c:pt idx="18">
                  <c:v>2632.9727574750827</c:v>
                </c:pt>
                <c:pt idx="19">
                  <c:v>2788.4863787375411</c:v>
                </c:pt>
                <c:pt idx="20">
                  <c:v>2944</c:v>
                </c:pt>
                <c:pt idx="21">
                  <c:v>3099.5136212624589</c:v>
                </c:pt>
                <c:pt idx="22">
                  <c:v>3255.0272425249173</c:v>
                </c:pt>
                <c:pt idx="23">
                  <c:v>3410.5408637873752</c:v>
                </c:pt>
                <c:pt idx="24">
                  <c:v>3566.0544850498336</c:v>
                </c:pt>
                <c:pt idx="25">
                  <c:v>3721.5681063122925</c:v>
                </c:pt>
                <c:pt idx="26">
                  <c:v>3877.0817275747513</c:v>
                </c:pt>
                <c:pt idx="27">
                  <c:v>4032.5953488372093</c:v>
                </c:pt>
                <c:pt idx="28">
                  <c:v>4188.1089700996681</c:v>
                </c:pt>
                <c:pt idx="29">
                  <c:v>4343.6225913621256</c:v>
                </c:pt>
                <c:pt idx="30">
                  <c:v>4499.1362126245849</c:v>
                </c:pt>
                <c:pt idx="31">
                  <c:v>4654.6498338870433</c:v>
                </c:pt>
                <c:pt idx="32">
                  <c:v>4810.1634551495017</c:v>
                </c:pt>
                <c:pt idx="33">
                  <c:v>4965.6770764119592</c:v>
                </c:pt>
                <c:pt idx="34">
                  <c:v>5121.1906976744194</c:v>
                </c:pt>
                <c:pt idx="35">
                  <c:v>5276.7043189368769</c:v>
                </c:pt>
                <c:pt idx="36">
                  <c:v>5432.2179401993353</c:v>
                </c:pt>
                <c:pt idx="37">
                  <c:v>5587.7315614617946</c:v>
                </c:pt>
                <c:pt idx="38">
                  <c:v>5743.2451827242521</c:v>
                </c:pt>
                <c:pt idx="39">
                  <c:v>5898.7588039867114</c:v>
                </c:pt>
                <c:pt idx="40">
                  <c:v>6054.2724252491698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ndReliaCalc2!$A$73:$D$73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116.48681318681309</c:v>
                </c:pt>
                <c:pt idx="10">
                  <c:v>377.35164835164835</c:v>
                </c:pt>
                <c:pt idx="11">
                  <c:v>638.21648351648366</c:v>
                </c:pt>
                <c:pt idx="12">
                  <c:v>899.08131868131841</c:v>
                </c:pt>
                <c:pt idx="13">
                  <c:v>1159.9461538461542</c:v>
                </c:pt>
                <c:pt idx="14">
                  <c:v>1420.8109890109888</c:v>
                </c:pt>
                <c:pt idx="15">
                  <c:v>1681.6758241758241</c:v>
                </c:pt>
                <c:pt idx="16">
                  <c:v>1942.5406593406594</c:v>
                </c:pt>
                <c:pt idx="17">
                  <c:v>2203.405494505495</c:v>
                </c:pt>
                <c:pt idx="18">
                  <c:v>2464.2703296703294</c:v>
                </c:pt>
                <c:pt idx="19">
                  <c:v>2725.1351648351642</c:v>
                </c:pt>
                <c:pt idx="20">
                  <c:v>2986</c:v>
                </c:pt>
                <c:pt idx="21">
                  <c:v>3246.8648351648358</c:v>
                </c:pt>
                <c:pt idx="22">
                  <c:v>3507.7296703296706</c:v>
                </c:pt>
                <c:pt idx="23">
                  <c:v>3768.594505494505</c:v>
                </c:pt>
                <c:pt idx="24">
                  <c:v>4029.4593406593399</c:v>
                </c:pt>
                <c:pt idx="25">
                  <c:v>4290.3241758241757</c:v>
                </c:pt>
                <c:pt idx="26">
                  <c:v>4551.1890109890119</c:v>
                </c:pt>
                <c:pt idx="27">
                  <c:v>4812.0538461538463</c:v>
                </c:pt>
                <c:pt idx="28">
                  <c:v>5072.9186813186807</c:v>
                </c:pt>
                <c:pt idx="29">
                  <c:v>5333.783516483516</c:v>
                </c:pt>
                <c:pt idx="30">
                  <c:v>5594.6483516483513</c:v>
                </c:pt>
                <c:pt idx="31">
                  <c:v>5855.5131868131875</c:v>
                </c:pt>
                <c:pt idx="32">
                  <c:v>6116.3780219780219</c:v>
                </c:pt>
                <c:pt idx="33">
                  <c:v>6377.2428571428554</c:v>
                </c:pt>
                <c:pt idx="34">
                  <c:v>6638.1076923076926</c:v>
                </c:pt>
                <c:pt idx="35">
                  <c:v>6898.9725274725279</c:v>
                </c:pt>
                <c:pt idx="36">
                  <c:v>7159.8373626373623</c:v>
                </c:pt>
                <c:pt idx="37">
                  <c:v>7420.7021978021994</c:v>
                </c:pt>
                <c:pt idx="38">
                  <c:v>7681.5670329670311</c:v>
                </c:pt>
                <c:pt idx="39">
                  <c:v>7942.4318681318682</c:v>
                </c:pt>
                <c:pt idx="40">
                  <c:v>8203.2967032967026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ndReliaCalc2!$A$74:$D$74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292.01666666666699</c:v>
                </c:pt>
                <c:pt idx="14">
                  <c:v>607.87142857142851</c:v>
                </c:pt>
                <c:pt idx="15">
                  <c:v>923.72619047619048</c:v>
                </c:pt>
                <c:pt idx="16">
                  <c:v>1239.5809523809526</c:v>
                </c:pt>
                <c:pt idx="17">
                  <c:v>1555.4357142857145</c:v>
                </c:pt>
                <c:pt idx="18">
                  <c:v>1871.2904761904761</c:v>
                </c:pt>
                <c:pt idx="19">
                  <c:v>2187.1452380952373</c:v>
                </c:pt>
                <c:pt idx="20">
                  <c:v>2503</c:v>
                </c:pt>
                <c:pt idx="21">
                  <c:v>2818.8547619047627</c:v>
                </c:pt>
                <c:pt idx="22">
                  <c:v>3134.7095238095239</c:v>
                </c:pt>
                <c:pt idx="23">
                  <c:v>3450.5642857142857</c:v>
                </c:pt>
                <c:pt idx="24">
                  <c:v>3766.419047619047</c:v>
                </c:pt>
                <c:pt idx="25">
                  <c:v>4082.2738095238096</c:v>
                </c:pt>
                <c:pt idx="26">
                  <c:v>4398.1285714285723</c:v>
                </c:pt>
                <c:pt idx="27">
                  <c:v>4713.9833333333336</c:v>
                </c:pt>
                <c:pt idx="28">
                  <c:v>5029.8380952380949</c:v>
                </c:pt>
                <c:pt idx="29">
                  <c:v>5345.6928571428562</c:v>
                </c:pt>
                <c:pt idx="30">
                  <c:v>5661.5476190476193</c:v>
                </c:pt>
                <c:pt idx="31">
                  <c:v>5977.4023809523815</c:v>
                </c:pt>
                <c:pt idx="32">
                  <c:v>6293.2571428571428</c:v>
                </c:pt>
                <c:pt idx="33">
                  <c:v>6609.111904761904</c:v>
                </c:pt>
                <c:pt idx="34">
                  <c:v>6924.9666666666672</c:v>
                </c:pt>
                <c:pt idx="35">
                  <c:v>7240.8214285714284</c:v>
                </c:pt>
                <c:pt idx="36">
                  <c:v>7556.6761904761897</c:v>
                </c:pt>
                <c:pt idx="37">
                  <c:v>7872.5309523809537</c:v>
                </c:pt>
                <c:pt idx="38">
                  <c:v>8188.3857142857132</c:v>
                </c:pt>
                <c:pt idx="39">
                  <c:v>8504.2404761904763</c:v>
                </c:pt>
                <c:pt idx="40">
                  <c:v>8820.0952380952385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ndReliaCalc2!$A$75:$D$75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155.35882352941212</c:v>
                </c:pt>
                <c:pt idx="14">
                  <c:v>476.16470588235279</c:v>
                </c:pt>
                <c:pt idx="15">
                  <c:v>796.97058823529414</c:v>
                </c:pt>
                <c:pt idx="16">
                  <c:v>1117.7764705882355</c:v>
                </c:pt>
                <c:pt idx="17">
                  <c:v>1438.5823529411766</c:v>
                </c:pt>
                <c:pt idx="18">
                  <c:v>1759.3882352941175</c:v>
                </c:pt>
                <c:pt idx="19">
                  <c:v>2080.1941176470582</c:v>
                </c:pt>
                <c:pt idx="20">
                  <c:v>2401</c:v>
                </c:pt>
                <c:pt idx="21">
                  <c:v>2721.8058823529418</c:v>
                </c:pt>
                <c:pt idx="22">
                  <c:v>3042.6117647058827</c:v>
                </c:pt>
                <c:pt idx="23">
                  <c:v>3363.4176470588231</c:v>
                </c:pt>
                <c:pt idx="24">
                  <c:v>3684.223529411764</c:v>
                </c:pt>
                <c:pt idx="25">
                  <c:v>4005.0294117647059</c:v>
                </c:pt>
                <c:pt idx="26">
                  <c:v>4325.8352941176481</c:v>
                </c:pt>
                <c:pt idx="27">
                  <c:v>4646.641176470589</c:v>
                </c:pt>
                <c:pt idx="28">
                  <c:v>4967.447058823529</c:v>
                </c:pt>
                <c:pt idx="29">
                  <c:v>5288.252941176469</c:v>
                </c:pt>
                <c:pt idx="30">
                  <c:v>5609.0588235294117</c:v>
                </c:pt>
                <c:pt idx="31">
                  <c:v>5929.8647058823544</c:v>
                </c:pt>
                <c:pt idx="32">
                  <c:v>6250.6705882352944</c:v>
                </c:pt>
                <c:pt idx="33">
                  <c:v>6571.4764705882335</c:v>
                </c:pt>
                <c:pt idx="34">
                  <c:v>6892.2823529411771</c:v>
                </c:pt>
                <c:pt idx="35">
                  <c:v>7213.088235294118</c:v>
                </c:pt>
                <c:pt idx="36">
                  <c:v>7533.894117647058</c:v>
                </c:pt>
                <c:pt idx="37">
                  <c:v>7854.7000000000016</c:v>
                </c:pt>
                <c:pt idx="38">
                  <c:v>8175.5058823529398</c:v>
                </c:pt>
                <c:pt idx="39">
                  <c:v>8496.3117647058825</c:v>
                </c:pt>
                <c:pt idx="40">
                  <c:v>8817.1176470588234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ndReliaCalc2!$A$76:$D$76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123.58928571428571</c:v>
                </c:pt>
                <c:pt idx="11">
                  <c:v>341.93035714285719</c:v>
                </c:pt>
                <c:pt idx="12">
                  <c:v>560.27142857142837</c:v>
                </c:pt>
                <c:pt idx="13">
                  <c:v>778.61250000000018</c:v>
                </c:pt>
                <c:pt idx="14">
                  <c:v>996.95357142857131</c:v>
                </c:pt>
                <c:pt idx="15">
                  <c:v>1215.2946428571429</c:v>
                </c:pt>
                <c:pt idx="16">
                  <c:v>1433.6357142857144</c:v>
                </c:pt>
                <c:pt idx="17">
                  <c:v>1651.9767857142858</c:v>
                </c:pt>
                <c:pt idx="18">
                  <c:v>1870.3178571428568</c:v>
                </c:pt>
                <c:pt idx="19">
                  <c:v>2088.6589285714281</c:v>
                </c:pt>
                <c:pt idx="20">
                  <c:v>2307</c:v>
                </c:pt>
                <c:pt idx="21">
                  <c:v>2525.3410714285719</c:v>
                </c:pt>
                <c:pt idx="22">
                  <c:v>2743.6821428571429</c:v>
                </c:pt>
                <c:pt idx="23">
                  <c:v>2962.0232142857139</c:v>
                </c:pt>
                <c:pt idx="24">
                  <c:v>3180.3642857142854</c:v>
                </c:pt>
                <c:pt idx="25">
                  <c:v>3398.7053571428573</c:v>
                </c:pt>
                <c:pt idx="26">
                  <c:v>3617.0464285714288</c:v>
                </c:pt>
                <c:pt idx="27">
                  <c:v>3835.3874999999998</c:v>
                </c:pt>
                <c:pt idx="28">
                  <c:v>4053.7285714285717</c:v>
                </c:pt>
                <c:pt idx="29">
                  <c:v>4272.0696428571428</c:v>
                </c:pt>
                <c:pt idx="30">
                  <c:v>4490.4107142857147</c:v>
                </c:pt>
                <c:pt idx="31">
                  <c:v>4708.7517857142857</c:v>
                </c:pt>
                <c:pt idx="32">
                  <c:v>4927.0928571428567</c:v>
                </c:pt>
                <c:pt idx="33">
                  <c:v>5145.4339285714277</c:v>
                </c:pt>
                <c:pt idx="34">
                  <c:v>5363.7750000000005</c:v>
                </c:pt>
                <c:pt idx="35">
                  <c:v>5582.1160714285716</c:v>
                </c:pt>
                <c:pt idx="36">
                  <c:v>5800.4571428571426</c:v>
                </c:pt>
                <c:pt idx="37">
                  <c:v>6018.7982142857154</c:v>
                </c:pt>
                <c:pt idx="38">
                  <c:v>6237.1392857142846</c:v>
                </c:pt>
                <c:pt idx="39">
                  <c:v>6455.4803571428565</c:v>
                </c:pt>
                <c:pt idx="40">
                  <c:v>6673.8214285714284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ndReliaCalc2!$A$77:$D$77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194.55999999999975</c:v>
                </c:pt>
                <c:pt idx="13">
                  <c:v>436.24000000000024</c:v>
                </c:pt>
                <c:pt idx="14">
                  <c:v>677.92</c:v>
                </c:pt>
                <c:pt idx="15">
                  <c:v>919.6</c:v>
                </c:pt>
                <c:pt idx="16">
                  <c:v>1161.28</c:v>
                </c:pt>
                <c:pt idx="17">
                  <c:v>1402.9600000000003</c:v>
                </c:pt>
                <c:pt idx="18">
                  <c:v>1644.6399999999999</c:v>
                </c:pt>
                <c:pt idx="19">
                  <c:v>1886.3199999999995</c:v>
                </c:pt>
                <c:pt idx="20">
                  <c:v>2128</c:v>
                </c:pt>
                <c:pt idx="21">
                  <c:v>2369.6800000000003</c:v>
                </c:pt>
                <c:pt idx="22">
                  <c:v>2611.36</c:v>
                </c:pt>
                <c:pt idx="23">
                  <c:v>2853.04</c:v>
                </c:pt>
                <c:pt idx="24">
                  <c:v>3094.7199999999993</c:v>
                </c:pt>
                <c:pt idx="25">
                  <c:v>3336.4</c:v>
                </c:pt>
                <c:pt idx="26">
                  <c:v>3578.0800000000004</c:v>
                </c:pt>
                <c:pt idx="27">
                  <c:v>3819.76</c:v>
                </c:pt>
                <c:pt idx="28">
                  <c:v>4061.44</c:v>
                </c:pt>
                <c:pt idx="29">
                  <c:v>4303.12</c:v>
                </c:pt>
                <c:pt idx="30">
                  <c:v>4544.8</c:v>
                </c:pt>
                <c:pt idx="31">
                  <c:v>4786.4800000000005</c:v>
                </c:pt>
                <c:pt idx="32">
                  <c:v>5028.16</c:v>
                </c:pt>
                <c:pt idx="33">
                  <c:v>5269.8399999999992</c:v>
                </c:pt>
                <c:pt idx="34">
                  <c:v>5511.52</c:v>
                </c:pt>
                <c:pt idx="35">
                  <c:v>5753.2</c:v>
                </c:pt>
                <c:pt idx="36">
                  <c:v>5994.88</c:v>
                </c:pt>
                <c:pt idx="37">
                  <c:v>6236.5600000000013</c:v>
                </c:pt>
                <c:pt idx="38">
                  <c:v>6478.2399999999989</c:v>
                </c:pt>
                <c:pt idx="39">
                  <c:v>6719.92</c:v>
                </c:pt>
                <c:pt idx="40">
                  <c:v>6961.6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ndReliaCalc2!$A$78:$D$78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149.69805194805201</c:v>
                </c:pt>
                <c:pt idx="12">
                  <c:v>368.06493506493484</c:v>
                </c:pt>
                <c:pt idx="13">
                  <c:v>586.43181818181836</c:v>
                </c:pt>
                <c:pt idx="14">
                  <c:v>804.79870129870119</c:v>
                </c:pt>
                <c:pt idx="15">
                  <c:v>1023.1655844155844</c:v>
                </c:pt>
                <c:pt idx="16">
                  <c:v>1241.5324675324675</c:v>
                </c:pt>
                <c:pt idx="17">
                  <c:v>1459.8993506493509</c:v>
                </c:pt>
                <c:pt idx="18">
                  <c:v>1678.2662337662337</c:v>
                </c:pt>
                <c:pt idx="19">
                  <c:v>1896.6331168831166</c:v>
                </c:pt>
                <c:pt idx="20">
                  <c:v>2115</c:v>
                </c:pt>
                <c:pt idx="21">
                  <c:v>2333.3668831168834</c:v>
                </c:pt>
                <c:pt idx="22">
                  <c:v>2551.7337662337663</c:v>
                </c:pt>
                <c:pt idx="23">
                  <c:v>2770.1006493506493</c:v>
                </c:pt>
                <c:pt idx="24">
                  <c:v>2988.4675324675322</c:v>
                </c:pt>
                <c:pt idx="25">
                  <c:v>3206.8344155844156</c:v>
                </c:pt>
                <c:pt idx="26">
                  <c:v>3425.2012987012995</c:v>
                </c:pt>
                <c:pt idx="27">
                  <c:v>3643.568181818182</c:v>
                </c:pt>
                <c:pt idx="28">
                  <c:v>3861.9350649350649</c:v>
                </c:pt>
                <c:pt idx="29">
                  <c:v>4080.3019480519474</c:v>
                </c:pt>
                <c:pt idx="30">
                  <c:v>4298.6688311688313</c:v>
                </c:pt>
                <c:pt idx="31">
                  <c:v>4517.0357142857147</c:v>
                </c:pt>
                <c:pt idx="32">
                  <c:v>4735.4025974025972</c:v>
                </c:pt>
                <c:pt idx="33">
                  <c:v>4953.7694805194797</c:v>
                </c:pt>
                <c:pt idx="34">
                  <c:v>5172.136363636364</c:v>
                </c:pt>
                <c:pt idx="35">
                  <c:v>5390.5032467532465</c:v>
                </c:pt>
                <c:pt idx="36">
                  <c:v>5608.8701298701299</c:v>
                </c:pt>
                <c:pt idx="37">
                  <c:v>5827.2370129870142</c:v>
                </c:pt>
                <c:pt idx="38">
                  <c:v>6045.6038961038957</c:v>
                </c:pt>
                <c:pt idx="39">
                  <c:v>6263.9707792207791</c:v>
                </c:pt>
                <c:pt idx="40">
                  <c:v>6482.3376623376626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227.85000000000028</c:v>
                </c:pt>
                <c:pt idx="14">
                  <c:v>474.2999999999999</c:v>
                </c:pt>
                <c:pt idx="15">
                  <c:v>720.75</c:v>
                </c:pt>
                <c:pt idx="16">
                  <c:v>967.2</c:v>
                </c:pt>
                <c:pt idx="17">
                  <c:v>1213.6500000000001</c:v>
                </c:pt>
                <c:pt idx="18">
                  <c:v>1460.1</c:v>
                </c:pt>
                <c:pt idx="19">
                  <c:v>1706.5499999999995</c:v>
                </c:pt>
                <c:pt idx="20">
                  <c:v>1953</c:v>
                </c:pt>
                <c:pt idx="21">
                  <c:v>2199.4500000000007</c:v>
                </c:pt>
                <c:pt idx="22">
                  <c:v>2445.9</c:v>
                </c:pt>
                <c:pt idx="23">
                  <c:v>2692.35</c:v>
                </c:pt>
                <c:pt idx="24">
                  <c:v>2938.7999999999993</c:v>
                </c:pt>
                <c:pt idx="25">
                  <c:v>3185.25</c:v>
                </c:pt>
                <c:pt idx="26">
                  <c:v>3431.7000000000007</c:v>
                </c:pt>
                <c:pt idx="27">
                  <c:v>3678.15</c:v>
                </c:pt>
                <c:pt idx="28">
                  <c:v>3924.6</c:v>
                </c:pt>
                <c:pt idx="29">
                  <c:v>4171.0499999999993</c:v>
                </c:pt>
                <c:pt idx="30">
                  <c:v>4417.5</c:v>
                </c:pt>
                <c:pt idx="31">
                  <c:v>4663.9500000000007</c:v>
                </c:pt>
                <c:pt idx="32">
                  <c:v>4910.4000000000005</c:v>
                </c:pt>
                <c:pt idx="33">
                  <c:v>5156.8499999999985</c:v>
                </c:pt>
                <c:pt idx="34">
                  <c:v>5403.3</c:v>
                </c:pt>
                <c:pt idx="35">
                  <c:v>5649.75</c:v>
                </c:pt>
                <c:pt idx="36">
                  <c:v>5896.2</c:v>
                </c:pt>
                <c:pt idx="37">
                  <c:v>6142.6500000000015</c:v>
                </c:pt>
                <c:pt idx="38">
                  <c:v>6389.0999999999985</c:v>
                </c:pt>
                <c:pt idx="39">
                  <c:v>6635.55</c:v>
                </c:pt>
                <c:pt idx="40">
                  <c:v>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ndReliaCalc2!$A$80:$D$80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11.468750000000281</c:v>
                </c:pt>
                <c:pt idx="14">
                  <c:v>271.97321428571416</c:v>
                </c:pt>
                <c:pt idx="15">
                  <c:v>532.47767857142856</c:v>
                </c:pt>
                <c:pt idx="16">
                  <c:v>792.982142857143</c:v>
                </c:pt>
                <c:pt idx="17">
                  <c:v>1053.4866071428573</c:v>
                </c:pt>
                <c:pt idx="18">
                  <c:v>1313.9910714285711</c:v>
                </c:pt>
                <c:pt idx="19">
                  <c:v>1574.4955357142851</c:v>
                </c:pt>
                <c:pt idx="20">
                  <c:v>1835</c:v>
                </c:pt>
                <c:pt idx="21">
                  <c:v>2095.5044642857147</c:v>
                </c:pt>
                <c:pt idx="22">
                  <c:v>2356.0089285714284</c:v>
                </c:pt>
                <c:pt idx="23">
                  <c:v>2616.5133928571427</c:v>
                </c:pt>
                <c:pt idx="24">
                  <c:v>2877.0178571428564</c:v>
                </c:pt>
                <c:pt idx="25">
                  <c:v>3137.5223214285716</c:v>
                </c:pt>
                <c:pt idx="26">
                  <c:v>3398.0267857142862</c:v>
                </c:pt>
                <c:pt idx="27">
                  <c:v>3658.53125</c:v>
                </c:pt>
                <c:pt idx="28">
                  <c:v>3919.0357142857142</c:v>
                </c:pt>
                <c:pt idx="29">
                  <c:v>4179.5401785714284</c:v>
                </c:pt>
                <c:pt idx="30">
                  <c:v>4440.0446428571431</c:v>
                </c:pt>
                <c:pt idx="31">
                  <c:v>4700.5491071428578</c:v>
                </c:pt>
                <c:pt idx="32">
                  <c:v>4961.0535714285716</c:v>
                </c:pt>
                <c:pt idx="33">
                  <c:v>5221.5580357142844</c:v>
                </c:pt>
                <c:pt idx="34">
                  <c:v>5482.0625</c:v>
                </c:pt>
                <c:pt idx="35">
                  <c:v>5742.5669642857147</c:v>
                </c:pt>
                <c:pt idx="36">
                  <c:v>6003.0714285714284</c:v>
                </c:pt>
                <c:pt idx="37">
                  <c:v>6263.575892857144</c:v>
                </c:pt>
                <c:pt idx="38">
                  <c:v>6524.080357142856</c:v>
                </c:pt>
                <c:pt idx="39">
                  <c:v>6784.5848214285716</c:v>
                </c:pt>
                <c:pt idx="40">
                  <c:v>7045.0892857142853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ndReliaCalc2!$A$81:$D$81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173.16571428571419</c:v>
                </c:pt>
                <c:pt idx="15">
                  <c:v>459.97142857142859</c:v>
                </c:pt>
                <c:pt idx="16">
                  <c:v>746.77714285714296</c:v>
                </c:pt>
                <c:pt idx="17">
                  <c:v>1033.5828571428574</c:v>
                </c:pt>
                <c:pt idx="18">
                  <c:v>1320.3885714285714</c:v>
                </c:pt>
                <c:pt idx="19">
                  <c:v>1607.1942857142851</c:v>
                </c:pt>
                <c:pt idx="20">
                  <c:v>1894</c:v>
                </c:pt>
                <c:pt idx="21">
                  <c:v>2180.8057142857151</c:v>
                </c:pt>
                <c:pt idx="22">
                  <c:v>2467.6114285714289</c:v>
                </c:pt>
                <c:pt idx="23">
                  <c:v>2754.4171428571426</c:v>
                </c:pt>
                <c:pt idx="24">
                  <c:v>3041.2228571428564</c:v>
                </c:pt>
                <c:pt idx="25">
                  <c:v>3328.0285714285715</c:v>
                </c:pt>
                <c:pt idx="26">
                  <c:v>3614.8342857142866</c:v>
                </c:pt>
                <c:pt idx="27">
                  <c:v>3901.6400000000003</c:v>
                </c:pt>
                <c:pt idx="28">
                  <c:v>4188.4457142857145</c:v>
                </c:pt>
                <c:pt idx="29">
                  <c:v>4475.2514285714278</c:v>
                </c:pt>
                <c:pt idx="30">
                  <c:v>4762.0571428571429</c:v>
                </c:pt>
                <c:pt idx="31">
                  <c:v>5048.862857142858</c:v>
                </c:pt>
                <c:pt idx="32">
                  <c:v>5335.6685714285722</c:v>
                </c:pt>
                <c:pt idx="33">
                  <c:v>5622.4742857142837</c:v>
                </c:pt>
                <c:pt idx="34">
                  <c:v>5909.2800000000007</c:v>
                </c:pt>
                <c:pt idx="35">
                  <c:v>6196.0857142857139</c:v>
                </c:pt>
                <c:pt idx="36">
                  <c:v>6482.8914285714282</c:v>
                </c:pt>
                <c:pt idx="37">
                  <c:v>6769.6971428571451</c:v>
                </c:pt>
                <c:pt idx="38">
                  <c:v>7056.5028571428556</c:v>
                </c:pt>
                <c:pt idx="39">
                  <c:v>7343.3085714285717</c:v>
                </c:pt>
                <c:pt idx="40">
                  <c:v>7630.1142857142859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ndReliaCalc2!$A$82:$D$82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49.399999999999899</c:v>
                </c:pt>
                <c:pt idx="15">
                  <c:v>351.5</c:v>
                </c:pt>
                <c:pt idx="16">
                  <c:v>653.60000000000014</c:v>
                </c:pt>
                <c:pt idx="17">
                  <c:v>955.70000000000016</c:v>
                </c:pt>
                <c:pt idx="18">
                  <c:v>1257.7999999999997</c:v>
                </c:pt>
                <c:pt idx="19">
                  <c:v>1559.8999999999992</c:v>
                </c:pt>
                <c:pt idx="20">
                  <c:v>1862</c:v>
                </c:pt>
                <c:pt idx="21">
                  <c:v>2164.1000000000008</c:v>
                </c:pt>
                <c:pt idx="22">
                  <c:v>2466.2000000000003</c:v>
                </c:pt>
                <c:pt idx="23">
                  <c:v>2768.2999999999997</c:v>
                </c:pt>
                <c:pt idx="24">
                  <c:v>3070.3999999999996</c:v>
                </c:pt>
                <c:pt idx="25">
                  <c:v>3372.5</c:v>
                </c:pt>
                <c:pt idx="26">
                  <c:v>3674.6000000000004</c:v>
                </c:pt>
                <c:pt idx="27">
                  <c:v>3976.7000000000003</c:v>
                </c:pt>
                <c:pt idx="28">
                  <c:v>4278.7999999999993</c:v>
                </c:pt>
                <c:pt idx="29">
                  <c:v>4580.8999999999996</c:v>
                </c:pt>
                <c:pt idx="30">
                  <c:v>4883</c:v>
                </c:pt>
                <c:pt idx="31">
                  <c:v>5185.1000000000004</c:v>
                </c:pt>
                <c:pt idx="32">
                  <c:v>5487.2</c:v>
                </c:pt>
                <c:pt idx="33">
                  <c:v>5789.2999999999993</c:v>
                </c:pt>
                <c:pt idx="34">
                  <c:v>6091.4000000000005</c:v>
                </c:pt>
                <c:pt idx="35">
                  <c:v>6393.5</c:v>
                </c:pt>
                <c:pt idx="36">
                  <c:v>6695.5999999999995</c:v>
                </c:pt>
                <c:pt idx="37">
                  <c:v>6997.7000000000007</c:v>
                </c:pt>
                <c:pt idx="38">
                  <c:v>7299.7999999999993</c:v>
                </c:pt>
                <c:pt idx="39">
                  <c:v>7601.9000000000005</c:v>
                </c:pt>
                <c:pt idx="40">
                  <c:v>7904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ndReliaCalc2!$A$83:$D$83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10.55625</c:v>
                </c:pt>
                <c:pt idx="16">
                  <c:v>346.24500000000012</c:v>
                </c:pt>
                <c:pt idx="17">
                  <c:v>681.93375000000026</c:v>
                </c:pt>
                <c:pt idx="18">
                  <c:v>1017.6224999999997</c:v>
                </c:pt>
                <c:pt idx="19">
                  <c:v>1353.3112499999993</c:v>
                </c:pt>
                <c:pt idx="20">
                  <c:v>1689</c:v>
                </c:pt>
                <c:pt idx="21">
                  <c:v>2024.6887500000007</c:v>
                </c:pt>
                <c:pt idx="22">
                  <c:v>2360.3775000000001</c:v>
                </c:pt>
                <c:pt idx="23">
                  <c:v>2696.0662499999999</c:v>
                </c:pt>
                <c:pt idx="24">
                  <c:v>3031.7549999999992</c:v>
                </c:pt>
                <c:pt idx="25">
                  <c:v>3367.4437499999999</c:v>
                </c:pt>
                <c:pt idx="26">
                  <c:v>3703.1325000000006</c:v>
                </c:pt>
                <c:pt idx="27">
                  <c:v>4038.82125</c:v>
                </c:pt>
                <c:pt idx="28">
                  <c:v>4374.51</c:v>
                </c:pt>
                <c:pt idx="29">
                  <c:v>4710.1987499999996</c:v>
                </c:pt>
                <c:pt idx="30">
                  <c:v>5045.8874999999998</c:v>
                </c:pt>
                <c:pt idx="31">
                  <c:v>5381.5762500000001</c:v>
                </c:pt>
                <c:pt idx="32">
                  <c:v>5717.2650000000003</c:v>
                </c:pt>
                <c:pt idx="33">
                  <c:v>6052.9537499999988</c:v>
                </c:pt>
                <c:pt idx="34">
                  <c:v>6388.6424999999999</c:v>
                </c:pt>
                <c:pt idx="35">
                  <c:v>6724.3312500000002</c:v>
                </c:pt>
                <c:pt idx="36">
                  <c:v>7060.0199999999995</c:v>
                </c:pt>
                <c:pt idx="37">
                  <c:v>7395.7087500000007</c:v>
                </c:pt>
                <c:pt idx="38">
                  <c:v>7731.3974999999991</c:v>
                </c:pt>
                <c:pt idx="39">
                  <c:v>8067.0862500000003</c:v>
                </c:pt>
                <c:pt idx="40">
                  <c:v>8402.7749999999996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ndReliaCalc2!$A$84:$D$84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145.82857142857156</c:v>
                </c:pt>
                <c:pt idx="17">
                  <c:v>508.12142857142879</c:v>
                </c:pt>
                <c:pt idx="18">
                  <c:v>870.41428571428548</c:v>
                </c:pt>
                <c:pt idx="19">
                  <c:v>1232.7071428571421</c:v>
                </c:pt>
                <c:pt idx="20">
                  <c:v>1595</c:v>
                </c:pt>
                <c:pt idx="21">
                  <c:v>1957.2928571428579</c:v>
                </c:pt>
                <c:pt idx="22">
                  <c:v>2319.5857142857149</c:v>
                </c:pt>
                <c:pt idx="23">
                  <c:v>2681.8785714285709</c:v>
                </c:pt>
                <c:pt idx="24">
                  <c:v>3044.1714285714279</c:v>
                </c:pt>
                <c:pt idx="25">
                  <c:v>3406.4642857142858</c:v>
                </c:pt>
                <c:pt idx="26">
                  <c:v>3768.7571428571437</c:v>
                </c:pt>
                <c:pt idx="27">
                  <c:v>4131.05</c:v>
                </c:pt>
                <c:pt idx="28">
                  <c:v>4493.3428571428567</c:v>
                </c:pt>
                <c:pt idx="29">
                  <c:v>4855.6357142857132</c:v>
                </c:pt>
                <c:pt idx="30">
                  <c:v>5217.9285714285716</c:v>
                </c:pt>
                <c:pt idx="31">
                  <c:v>5580.221428571429</c:v>
                </c:pt>
                <c:pt idx="32">
                  <c:v>5942.5142857142855</c:v>
                </c:pt>
                <c:pt idx="33">
                  <c:v>6304.8071428571411</c:v>
                </c:pt>
                <c:pt idx="34">
                  <c:v>6667.1000000000013</c:v>
                </c:pt>
                <c:pt idx="35">
                  <c:v>7029.3928571428569</c:v>
                </c:pt>
                <c:pt idx="36">
                  <c:v>7391.6857142857134</c:v>
                </c:pt>
                <c:pt idx="37">
                  <c:v>7753.9785714285726</c:v>
                </c:pt>
                <c:pt idx="38">
                  <c:v>8116.2714285714274</c:v>
                </c:pt>
                <c:pt idx="39">
                  <c:v>8478.5642857142866</c:v>
                </c:pt>
                <c:pt idx="40">
                  <c:v>8840.8571428571431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ndReliaCalc2!$A$85:$D$85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144.36571428571443</c:v>
                </c:pt>
                <c:pt idx="17">
                  <c:v>503.02428571428601</c:v>
                </c:pt>
                <c:pt idx="18">
                  <c:v>861.68285714285685</c:v>
                </c:pt>
                <c:pt idx="19">
                  <c:v>1220.341428571428</c:v>
                </c:pt>
                <c:pt idx="20">
                  <c:v>1579</c:v>
                </c:pt>
                <c:pt idx="21">
                  <c:v>1937.6585714285723</c:v>
                </c:pt>
                <c:pt idx="22">
                  <c:v>2296.3171428571432</c:v>
                </c:pt>
                <c:pt idx="23">
                  <c:v>2654.9757142857143</c:v>
                </c:pt>
                <c:pt idx="24">
                  <c:v>3013.6342857142849</c:v>
                </c:pt>
                <c:pt idx="25">
                  <c:v>3372.292857142857</c:v>
                </c:pt>
                <c:pt idx="26">
                  <c:v>3730.9514285714295</c:v>
                </c:pt>
                <c:pt idx="27">
                  <c:v>4089.61</c:v>
                </c:pt>
                <c:pt idx="28">
                  <c:v>4448.2685714285717</c:v>
                </c:pt>
                <c:pt idx="29">
                  <c:v>4806.9271428571419</c:v>
                </c:pt>
                <c:pt idx="30">
                  <c:v>5165.5857142857139</c:v>
                </c:pt>
                <c:pt idx="31">
                  <c:v>5524.244285714286</c:v>
                </c:pt>
                <c:pt idx="32">
                  <c:v>5882.9028571428571</c:v>
                </c:pt>
                <c:pt idx="33">
                  <c:v>6241.5614285714264</c:v>
                </c:pt>
                <c:pt idx="34">
                  <c:v>6600.22</c:v>
                </c:pt>
                <c:pt idx="35">
                  <c:v>6958.8785714285714</c:v>
                </c:pt>
                <c:pt idx="36">
                  <c:v>7317.5371428571425</c:v>
                </c:pt>
                <c:pt idx="37">
                  <c:v>7676.1957142857154</c:v>
                </c:pt>
                <c:pt idx="38">
                  <c:v>8034.8542857142847</c:v>
                </c:pt>
                <c:pt idx="39">
                  <c:v>8393.5128571428577</c:v>
                </c:pt>
                <c:pt idx="40">
                  <c:v>8752.1714285714279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ndReliaCalc2!$A$86:$D$86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78.047761194029988</c:v>
                </c:pt>
                <c:pt idx="17">
                  <c:v>443.03582089552265</c:v>
                </c:pt>
                <c:pt idx="18">
                  <c:v>808.02388059701468</c:v>
                </c:pt>
                <c:pt idx="19">
                  <c:v>1173.0119402985067</c:v>
                </c:pt>
                <c:pt idx="20">
                  <c:v>1538</c:v>
                </c:pt>
                <c:pt idx="21">
                  <c:v>1902.9880597014933</c:v>
                </c:pt>
                <c:pt idx="22">
                  <c:v>2267.9761194029852</c:v>
                </c:pt>
                <c:pt idx="23">
                  <c:v>2632.9641791044774</c:v>
                </c:pt>
                <c:pt idx="24">
                  <c:v>2997.9522388059695</c:v>
                </c:pt>
                <c:pt idx="25">
                  <c:v>3362.9402985074626</c:v>
                </c:pt>
                <c:pt idx="26">
                  <c:v>3727.9283582089556</c:v>
                </c:pt>
                <c:pt idx="27">
                  <c:v>4092.9164179104482</c:v>
                </c:pt>
                <c:pt idx="28">
                  <c:v>4457.9044776119399</c:v>
                </c:pt>
                <c:pt idx="29">
                  <c:v>4822.8925373134316</c:v>
                </c:pt>
                <c:pt idx="30">
                  <c:v>5187.8805970149251</c:v>
                </c:pt>
                <c:pt idx="31">
                  <c:v>5552.8686567164186</c:v>
                </c:pt>
                <c:pt idx="32">
                  <c:v>5917.8567164179112</c:v>
                </c:pt>
                <c:pt idx="33">
                  <c:v>6282.844776119402</c:v>
                </c:pt>
                <c:pt idx="34">
                  <c:v>6647.8328358208964</c:v>
                </c:pt>
                <c:pt idx="35">
                  <c:v>7012.8208955223881</c:v>
                </c:pt>
                <c:pt idx="36">
                  <c:v>7377.8089552238798</c:v>
                </c:pt>
                <c:pt idx="37">
                  <c:v>7742.7970149253742</c:v>
                </c:pt>
                <c:pt idx="38">
                  <c:v>8107.7850746268632</c:v>
                </c:pt>
                <c:pt idx="39">
                  <c:v>8472.7731343283594</c:v>
                </c:pt>
                <c:pt idx="40">
                  <c:v>8837.7611940298502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286.18000000000029</c:v>
                </c:pt>
                <c:pt idx="18">
                  <c:v>656.11999999999966</c:v>
                </c:pt>
                <c:pt idx="19">
                  <c:v>1026.0599999999993</c:v>
                </c:pt>
                <c:pt idx="20">
                  <c:v>1396</c:v>
                </c:pt>
                <c:pt idx="21">
                  <c:v>1765.940000000001</c:v>
                </c:pt>
                <c:pt idx="22">
                  <c:v>2135.88</c:v>
                </c:pt>
                <c:pt idx="23">
                  <c:v>2505.8199999999997</c:v>
                </c:pt>
                <c:pt idx="24">
                  <c:v>2875.7599999999993</c:v>
                </c:pt>
                <c:pt idx="25">
                  <c:v>3245.7</c:v>
                </c:pt>
                <c:pt idx="26">
                  <c:v>3615.6400000000008</c:v>
                </c:pt>
                <c:pt idx="27">
                  <c:v>3985.5800000000004</c:v>
                </c:pt>
                <c:pt idx="28">
                  <c:v>4355.5199999999995</c:v>
                </c:pt>
                <c:pt idx="29">
                  <c:v>4725.46</c:v>
                </c:pt>
                <c:pt idx="30">
                  <c:v>5095.3999999999996</c:v>
                </c:pt>
                <c:pt idx="31">
                  <c:v>5465.34</c:v>
                </c:pt>
                <c:pt idx="32">
                  <c:v>5835.28</c:v>
                </c:pt>
                <c:pt idx="33">
                  <c:v>6205.2199999999984</c:v>
                </c:pt>
                <c:pt idx="34">
                  <c:v>6575.1600000000008</c:v>
                </c:pt>
                <c:pt idx="35">
                  <c:v>6945.1</c:v>
                </c:pt>
                <c:pt idx="36">
                  <c:v>7315.0399999999991</c:v>
                </c:pt>
                <c:pt idx="37">
                  <c:v>7684.9800000000014</c:v>
                </c:pt>
                <c:pt idx="38">
                  <c:v>8054.9199999999983</c:v>
                </c:pt>
                <c:pt idx="39">
                  <c:v>8424.86</c:v>
                </c:pt>
                <c:pt idx="40">
                  <c:v>8794.7999999999993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ndReliaCalc2!$A$88:$D$88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282.35245901639371</c:v>
                </c:pt>
                <c:pt idx="18">
                  <c:v>619.90163934426209</c:v>
                </c:pt>
                <c:pt idx="19">
                  <c:v>957.45081967213048</c:v>
                </c:pt>
                <c:pt idx="20">
                  <c:v>1295</c:v>
                </c:pt>
                <c:pt idx="21">
                  <c:v>1632.5491803278696</c:v>
                </c:pt>
                <c:pt idx="22">
                  <c:v>1970.0983606557379</c:v>
                </c:pt>
                <c:pt idx="23">
                  <c:v>2307.6475409836062</c:v>
                </c:pt>
                <c:pt idx="24">
                  <c:v>2645.1967213114744</c:v>
                </c:pt>
                <c:pt idx="25">
                  <c:v>2982.7459016393441</c:v>
                </c:pt>
                <c:pt idx="26">
                  <c:v>3320.2950819672142</c:v>
                </c:pt>
                <c:pt idx="27">
                  <c:v>3657.8442622950824</c:v>
                </c:pt>
                <c:pt idx="28">
                  <c:v>3995.3934426229503</c:v>
                </c:pt>
                <c:pt idx="29">
                  <c:v>4332.942622950819</c:v>
                </c:pt>
                <c:pt idx="30">
                  <c:v>4670.4918032786882</c:v>
                </c:pt>
                <c:pt idx="31">
                  <c:v>5008.0409836065583</c:v>
                </c:pt>
                <c:pt idx="32">
                  <c:v>5345.5901639344265</c:v>
                </c:pt>
                <c:pt idx="33">
                  <c:v>5683.139344262293</c:v>
                </c:pt>
                <c:pt idx="34">
                  <c:v>6020.6885245901649</c:v>
                </c:pt>
                <c:pt idx="35">
                  <c:v>6358.2377049180332</c:v>
                </c:pt>
                <c:pt idx="36">
                  <c:v>6695.7868852459005</c:v>
                </c:pt>
                <c:pt idx="37">
                  <c:v>7033.3360655737724</c:v>
                </c:pt>
                <c:pt idx="38">
                  <c:v>7370.8852459016371</c:v>
                </c:pt>
                <c:pt idx="39">
                  <c:v>7708.434426229509</c:v>
                </c:pt>
                <c:pt idx="40">
                  <c:v>8045.9836065573772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ndReliaCalc2!$A$89:$D$89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105.34482758620689</c:v>
                </c:pt>
                <c:pt idx="16">
                  <c:v>328.67586206896561</c:v>
                </c:pt>
                <c:pt idx="17">
                  <c:v>552.00689655172425</c:v>
                </c:pt>
                <c:pt idx="18">
                  <c:v>775.33793103448249</c:v>
                </c:pt>
                <c:pt idx="19">
                  <c:v>998.66896551724085</c:v>
                </c:pt>
                <c:pt idx="20">
                  <c:v>1222</c:v>
                </c:pt>
                <c:pt idx="21">
                  <c:v>1445.3310344827592</c:v>
                </c:pt>
                <c:pt idx="22">
                  <c:v>1668.6620689655174</c:v>
                </c:pt>
                <c:pt idx="23">
                  <c:v>1891.9931034482759</c:v>
                </c:pt>
                <c:pt idx="24">
                  <c:v>2115.3241379310339</c:v>
                </c:pt>
                <c:pt idx="25">
                  <c:v>2338.655172413793</c:v>
                </c:pt>
                <c:pt idx="26">
                  <c:v>2561.9862068965522</c:v>
                </c:pt>
                <c:pt idx="27">
                  <c:v>2785.3172413793104</c:v>
                </c:pt>
                <c:pt idx="28">
                  <c:v>3008.6482758620691</c:v>
                </c:pt>
                <c:pt idx="29">
                  <c:v>3231.9793103448269</c:v>
                </c:pt>
                <c:pt idx="30">
                  <c:v>3455.3103448275861</c:v>
                </c:pt>
                <c:pt idx="31">
                  <c:v>3678.6413793103452</c:v>
                </c:pt>
                <c:pt idx="32">
                  <c:v>3901.9724137931039</c:v>
                </c:pt>
                <c:pt idx="33">
                  <c:v>4125.3034482758612</c:v>
                </c:pt>
                <c:pt idx="34">
                  <c:v>4348.6344827586208</c:v>
                </c:pt>
                <c:pt idx="35">
                  <c:v>4571.9655172413795</c:v>
                </c:pt>
                <c:pt idx="36">
                  <c:v>4795.2965517241382</c:v>
                </c:pt>
                <c:pt idx="37">
                  <c:v>5018.6275862068978</c:v>
                </c:pt>
                <c:pt idx="38">
                  <c:v>5241.9586206896538</c:v>
                </c:pt>
                <c:pt idx="39">
                  <c:v>5465.2896551724143</c:v>
                </c:pt>
                <c:pt idx="40">
                  <c:v>5688.6206896551721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ndReliaCalc2!$A$90:$D$90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89.798058252427126</c:v>
                </c:pt>
                <c:pt idx="15">
                  <c:v>277.6650485436893</c:v>
                </c:pt>
                <c:pt idx="16">
                  <c:v>465.53203883495155</c:v>
                </c:pt>
                <c:pt idx="17">
                  <c:v>653.3990291262138</c:v>
                </c:pt>
                <c:pt idx="18">
                  <c:v>841.26601941747549</c:v>
                </c:pt>
                <c:pt idx="19">
                  <c:v>1029.1330097087375</c:v>
                </c:pt>
                <c:pt idx="20">
                  <c:v>1217</c:v>
                </c:pt>
                <c:pt idx="21">
                  <c:v>1404.8669902912625</c:v>
                </c:pt>
                <c:pt idx="22">
                  <c:v>1592.7339805825243</c:v>
                </c:pt>
                <c:pt idx="23">
                  <c:v>1780.6009708737863</c:v>
                </c:pt>
                <c:pt idx="24">
                  <c:v>1968.4679611650481</c:v>
                </c:pt>
                <c:pt idx="25">
                  <c:v>2156.3349514563106</c:v>
                </c:pt>
                <c:pt idx="26">
                  <c:v>2344.2019417475731</c:v>
                </c:pt>
                <c:pt idx="27">
                  <c:v>2532.0689320388351</c:v>
                </c:pt>
                <c:pt idx="28">
                  <c:v>2719.9359223300967</c:v>
                </c:pt>
                <c:pt idx="29">
                  <c:v>2907.8029126213587</c:v>
                </c:pt>
                <c:pt idx="30">
                  <c:v>3095.6699029126212</c:v>
                </c:pt>
                <c:pt idx="31">
                  <c:v>3283.5368932038841</c:v>
                </c:pt>
                <c:pt idx="32">
                  <c:v>3471.4038834951461</c:v>
                </c:pt>
                <c:pt idx="33">
                  <c:v>3659.2708737864068</c:v>
                </c:pt>
                <c:pt idx="34">
                  <c:v>3847.1378640776702</c:v>
                </c:pt>
                <c:pt idx="35">
                  <c:v>4035.0048543689322</c:v>
                </c:pt>
                <c:pt idx="36">
                  <c:v>4222.8718446601943</c:v>
                </c:pt>
                <c:pt idx="37">
                  <c:v>4410.7388349514576</c:v>
                </c:pt>
                <c:pt idx="38">
                  <c:v>4598.6058252427174</c:v>
                </c:pt>
                <c:pt idx="39">
                  <c:v>4786.4728155339808</c:v>
                </c:pt>
                <c:pt idx="40">
                  <c:v>4974.3398058252424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ndReliaCalc2!$A$91:$D$91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104.86857142857153</c:v>
                </c:pt>
                <c:pt idx="17">
                  <c:v>365.40142857142877</c:v>
                </c:pt>
                <c:pt idx="18">
                  <c:v>625.93428571428558</c:v>
                </c:pt>
                <c:pt idx="19">
                  <c:v>886.46714285714233</c:v>
                </c:pt>
                <c:pt idx="20">
                  <c:v>1147</c:v>
                </c:pt>
                <c:pt idx="21">
                  <c:v>1407.5328571428577</c:v>
                </c:pt>
                <c:pt idx="22">
                  <c:v>1668.0657142857144</c:v>
                </c:pt>
                <c:pt idx="23">
                  <c:v>1928.5985714285714</c:v>
                </c:pt>
                <c:pt idx="24">
                  <c:v>2189.1314285714279</c:v>
                </c:pt>
                <c:pt idx="25">
                  <c:v>2449.6642857142856</c:v>
                </c:pt>
                <c:pt idx="26">
                  <c:v>2710.1971428571437</c:v>
                </c:pt>
                <c:pt idx="27">
                  <c:v>2970.73</c:v>
                </c:pt>
                <c:pt idx="28">
                  <c:v>3231.2628571428572</c:v>
                </c:pt>
                <c:pt idx="29">
                  <c:v>3491.7957142857135</c:v>
                </c:pt>
                <c:pt idx="30">
                  <c:v>3752.3285714285716</c:v>
                </c:pt>
                <c:pt idx="31">
                  <c:v>4012.8614285714293</c:v>
                </c:pt>
                <c:pt idx="32">
                  <c:v>4273.3942857142865</c:v>
                </c:pt>
                <c:pt idx="33">
                  <c:v>4533.9271428571419</c:v>
                </c:pt>
                <c:pt idx="34">
                  <c:v>4794.46</c:v>
                </c:pt>
                <c:pt idx="35">
                  <c:v>5054.9928571428572</c:v>
                </c:pt>
                <c:pt idx="36">
                  <c:v>5315.5257142857145</c:v>
                </c:pt>
                <c:pt idx="37">
                  <c:v>5576.0585714285726</c:v>
                </c:pt>
                <c:pt idx="38">
                  <c:v>5836.5914285714271</c:v>
                </c:pt>
                <c:pt idx="39">
                  <c:v>6097.1242857142861</c:v>
                </c:pt>
                <c:pt idx="40">
                  <c:v>6357.6571428571433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67.241379310344826</c:v>
                </c:pt>
                <c:pt idx="16">
                  <c:v>209.7931034482759</c:v>
                </c:pt>
                <c:pt idx="17">
                  <c:v>352.34482758620697</c:v>
                </c:pt>
                <c:pt idx="18">
                  <c:v>494.89655172413785</c:v>
                </c:pt>
                <c:pt idx="19">
                  <c:v>637.44827586206861</c:v>
                </c:pt>
                <c:pt idx="20">
                  <c:v>780</c:v>
                </c:pt>
                <c:pt idx="21">
                  <c:v>922.55172413793139</c:v>
                </c:pt>
                <c:pt idx="22">
                  <c:v>1065.1034482758623</c:v>
                </c:pt>
                <c:pt idx="23">
                  <c:v>1207.655172413793</c:v>
                </c:pt>
                <c:pt idx="24">
                  <c:v>1350.2068965517237</c:v>
                </c:pt>
                <c:pt idx="25">
                  <c:v>1492.7586206896551</c:v>
                </c:pt>
                <c:pt idx="26">
                  <c:v>1635.3103448275865</c:v>
                </c:pt>
                <c:pt idx="27">
                  <c:v>1777.8620689655172</c:v>
                </c:pt>
                <c:pt idx="28">
                  <c:v>1920.4137931034484</c:v>
                </c:pt>
                <c:pt idx="29">
                  <c:v>2062.9655172413791</c:v>
                </c:pt>
                <c:pt idx="30">
                  <c:v>2205.5172413793102</c:v>
                </c:pt>
                <c:pt idx="31">
                  <c:v>2348.0689655172418</c:v>
                </c:pt>
                <c:pt idx="32">
                  <c:v>2490.6206896551726</c:v>
                </c:pt>
                <c:pt idx="33">
                  <c:v>2633.1724137931028</c:v>
                </c:pt>
                <c:pt idx="34">
                  <c:v>2775.7241379310349</c:v>
                </c:pt>
                <c:pt idx="35">
                  <c:v>2918.2758620689656</c:v>
                </c:pt>
                <c:pt idx="36">
                  <c:v>3060.8275862068967</c:v>
                </c:pt>
                <c:pt idx="37">
                  <c:v>3203.3793103448284</c:v>
                </c:pt>
                <c:pt idx="38">
                  <c:v>3345.9310344827582</c:v>
                </c:pt>
                <c:pt idx="39">
                  <c:v>3488.4827586206898</c:v>
                </c:pt>
                <c:pt idx="40">
                  <c:v>3631.0344827586205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ndReliaCalc2!$A$93:$D$93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25.236363636363397</c:v>
                </c:pt>
                <c:pt idx="19">
                  <c:v>359.61818181818109</c:v>
                </c:pt>
                <c:pt idx="20">
                  <c:v>694</c:v>
                </c:pt>
                <c:pt idx="21">
                  <c:v>1028.3818181818187</c:v>
                </c:pt>
                <c:pt idx="22">
                  <c:v>1362.7636363636366</c:v>
                </c:pt>
                <c:pt idx="23">
                  <c:v>1697.1454545454544</c:v>
                </c:pt>
                <c:pt idx="24">
                  <c:v>2031.527272727272</c:v>
                </c:pt>
                <c:pt idx="25">
                  <c:v>2365.909090909091</c:v>
                </c:pt>
                <c:pt idx="26">
                  <c:v>2700.2909090909097</c:v>
                </c:pt>
                <c:pt idx="27">
                  <c:v>3034.6727272727276</c:v>
                </c:pt>
                <c:pt idx="28">
                  <c:v>3369.054545454545</c:v>
                </c:pt>
                <c:pt idx="29">
                  <c:v>3703.4363636363632</c:v>
                </c:pt>
                <c:pt idx="30">
                  <c:v>4037.818181818182</c:v>
                </c:pt>
                <c:pt idx="31">
                  <c:v>4372.2000000000007</c:v>
                </c:pt>
                <c:pt idx="32">
                  <c:v>4706.5818181818186</c:v>
                </c:pt>
                <c:pt idx="33">
                  <c:v>5040.9636363636355</c:v>
                </c:pt>
                <c:pt idx="34">
                  <c:v>5375.3454545454551</c:v>
                </c:pt>
                <c:pt idx="35">
                  <c:v>5709.727272727273</c:v>
                </c:pt>
                <c:pt idx="36">
                  <c:v>6044.1090909090899</c:v>
                </c:pt>
                <c:pt idx="37">
                  <c:v>6378.4909090909105</c:v>
                </c:pt>
                <c:pt idx="38">
                  <c:v>6712.8727272727265</c:v>
                </c:pt>
                <c:pt idx="39">
                  <c:v>7047.2545454545461</c:v>
                </c:pt>
                <c:pt idx="40">
                  <c:v>7381.636363636364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12.920408163265421</c:v>
                </c:pt>
                <c:pt idx="18">
                  <c:v>170.94693877551009</c:v>
                </c:pt>
                <c:pt idx="19">
                  <c:v>328.97346938775473</c:v>
                </c:pt>
                <c:pt idx="20">
                  <c:v>487</c:v>
                </c:pt>
                <c:pt idx="21">
                  <c:v>645.02653061224521</c:v>
                </c:pt>
                <c:pt idx="22">
                  <c:v>803.05306122448997</c:v>
                </c:pt>
                <c:pt idx="23">
                  <c:v>961.07959183673461</c:v>
                </c:pt>
                <c:pt idx="24">
                  <c:v>1119.1061224489792</c:v>
                </c:pt>
                <c:pt idx="25">
                  <c:v>1277.1326530612246</c:v>
                </c:pt>
                <c:pt idx="26">
                  <c:v>1435.1591836734697</c:v>
                </c:pt>
                <c:pt idx="27">
                  <c:v>1593.1857142857143</c:v>
                </c:pt>
                <c:pt idx="28">
                  <c:v>1751.212244897959</c:v>
                </c:pt>
                <c:pt idx="29">
                  <c:v>1909.2387755102038</c:v>
                </c:pt>
                <c:pt idx="30">
                  <c:v>2067.2653061224491</c:v>
                </c:pt>
                <c:pt idx="31">
                  <c:v>2225.2918367346942</c:v>
                </c:pt>
                <c:pt idx="32">
                  <c:v>2383.3183673469389</c:v>
                </c:pt>
                <c:pt idx="33">
                  <c:v>2541.3448979591831</c:v>
                </c:pt>
                <c:pt idx="34">
                  <c:v>2699.3714285714286</c:v>
                </c:pt>
                <c:pt idx="35">
                  <c:v>2857.3979591836733</c:v>
                </c:pt>
                <c:pt idx="36">
                  <c:v>3015.4244897959179</c:v>
                </c:pt>
                <c:pt idx="37">
                  <c:v>3173.4510204081639</c:v>
                </c:pt>
                <c:pt idx="38">
                  <c:v>3331.4775510204076</c:v>
                </c:pt>
                <c:pt idx="39">
                  <c:v>3489.5040816326532</c:v>
                </c:pt>
                <c:pt idx="40">
                  <c:v>3647.5306122448978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ndReliaCalc2!$A$95:$D$95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212</c:v>
                </c:pt>
                <c:pt idx="21">
                  <c:v>549.08000000000072</c:v>
                </c:pt>
                <c:pt idx="22">
                  <c:v>886.1600000000002</c:v>
                </c:pt>
                <c:pt idx="23">
                  <c:v>1223.2399999999998</c:v>
                </c:pt>
                <c:pt idx="24">
                  <c:v>1560.3199999999993</c:v>
                </c:pt>
                <c:pt idx="25">
                  <c:v>1897.4</c:v>
                </c:pt>
                <c:pt idx="26">
                  <c:v>2234.4800000000005</c:v>
                </c:pt>
                <c:pt idx="27">
                  <c:v>2571.5600000000004</c:v>
                </c:pt>
                <c:pt idx="28">
                  <c:v>2908.64</c:v>
                </c:pt>
                <c:pt idx="29">
                  <c:v>3245.7199999999993</c:v>
                </c:pt>
                <c:pt idx="30">
                  <c:v>3582.8</c:v>
                </c:pt>
                <c:pt idx="31">
                  <c:v>3919.880000000001</c:v>
                </c:pt>
                <c:pt idx="32">
                  <c:v>4256.9600000000009</c:v>
                </c:pt>
                <c:pt idx="33">
                  <c:v>4594.0399999999991</c:v>
                </c:pt>
                <c:pt idx="34">
                  <c:v>4931.1200000000008</c:v>
                </c:pt>
                <c:pt idx="35">
                  <c:v>5268.2</c:v>
                </c:pt>
                <c:pt idx="36">
                  <c:v>5605.28</c:v>
                </c:pt>
                <c:pt idx="37">
                  <c:v>5942.3600000000015</c:v>
                </c:pt>
                <c:pt idx="38">
                  <c:v>6279.4399999999987</c:v>
                </c:pt>
                <c:pt idx="39">
                  <c:v>6616.5200000000013</c:v>
                </c:pt>
                <c:pt idx="40">
                  <c:v>6953.6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117</xdr:row>
      <xdr:rowOff>23811</xdr:rowOff>
    </xdr:from>
    <xdr:to>
      <xdr:col>38</xdr:col>
      <xdr:colOff>28574</xdr:colOff>
      <xdr:row>152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W62"/>
  <sheetViews>
    <sheetView showGridLines="0" tabSelected="1" zoomScaleNormal="100" workbookViewId="0">
      <pane xSplit="8" ySplit="3" topLeftCell="M4" activePane="bottomRight" state="frozen"/>
      <selection activeCell="C2" sqref="C2"/>
      <selection pane="topRight" activeCell="C2" sqref="C2"/>
      <selection pane="bottomLeft" activeCell="C2" sqref="C2"/>
      <selection pane="bottomRight" activeCell="F3" sqref="F3"/>
    </sheetView>
  </sheetViews>
  <sheetFormatPr baseColWidth="10" defaultColWidth="11.5" defaultRowHeight="15" x14ac:dyDescent="0.2"/>
  <cols>
    <col min="1" max="1" width="3.33203125" style="61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61" customWidth="1"/>
    <col min="17" max="17" width="6.6640625" style="61" bestFit="1" customWidth="1"/>
    <col min="18" max="18" width="11.1640625" style="25" bestFit="1" customWidth="1"/>
    <col min="19" max="20" width="11" style="25" bestFit="1" customWidth="1"/>
    <col min="21" max="21" width="11" style="61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3.83203125" style="1" bestFit="1" customWidth="1"/>
    <col min="36" max="37" width="5.5" bestFit="1" customWidth="1"/>
    <col min="38" max="38" width="4.83203125" bestFit="1" customWidth="1"/>
    <col min="39" max="39" width="5.6640625" bestFit="1" customWidth="1"/>
    <col min="40" max="40" width="5.5" bestFit="1" customWidth="1"/>
    <col min="41" max="41" width="3.83203125" style="25" bestFit="1" customWidth="1"/>
    <col min="42" max="43" width="4.5" style="25" bestFit="1" customWidth="1"/>
    <col min="44" max="44" width="3.83203125" style="25" bestFit="1" customWidth="1"/>
    <col min="45" max="45" width="6.6640625" style="25" bestFit="1" customWidth="1"/>
    <col min="46" max="46" width="5.5" style="25" customWidth="1"/>
    <col min="47" max="48" width="5.5" bestFit="1" customWidth="1"/>
    <col min="49" max="49" width="4.83203125" bestFit="1" customWidth="1"/>
    <col min="50" max="50" width="7.33203125" customWidth="1"/>
    <col min="51" max="51" width="4.83203125" bestFit="1" customWidth="1"/>
    <col min="52" max="52" width="6.6640625" bestFit="1" customWidth="1"/>
    <col min="53" max="54" width="4.83203125" bestFit="1" customWidth="1"/>
    <col min="55" max="55" width="5.6640625" bestFit="1" customWidth="1"/>
    <col min="56" max="56" width="4.83203125" bestFit="1" customWidth="1"/>
    <col min="57" max="57" width="4.6640625" bestFit="1" customWidth="1"/>
    <col min="58" max="58" width="4.83203125" bestFit="1" customWidth="1"/>
    <col min="59" max="59" width="6.6640625" bestFit="1" customWidth="1"/>
    <col min="60" max="60" width="5.1640625" customWidth="1"/>
    <col min="61" max="61" width="7.1640625" customWidth="1"/>
    <col min="62" max="62" width="5.5" bestFit="1" customWidth="1"/>
    <col min="63" max="63" width="5.6640625" bestFit="1" customWidth="1"/>
    <col min="64" max="64" width="4.83203125" bestFit="1" customWidth="1"/>
    <col min="65" max="65" width="6" bestFit="1" customWidth="1"/>
    <col min="66" max="66" width="4.83203125" bestFit="1" customWidth="1"/>
    <col min="67" max="67" width="6.6640625" bestFit="1" customWidth="1"/>
    <col min="68" max="68" width="5.6640625" bestFit="1" customWidth="1"/>
    <col min="69" max="69" width="5" style="25" customWidth="1"/>
    <col min="70" max="70" width="6.33203125" style="25" bestFit="1" customWidth="1"/>
    <col min="71" max="71" width="4.1640625" style="25" customWidth="1"/>
    <col min="72" max="72" width="5.5" style="25" bestFit="1" customWidth="1"/>
    <col min="73" max="73" width="5.5" style="25" customWidth="1"/>
    <col min="74" max="74" width="4.6640625" style="25" customWidth="1"/>
    <col min="75" max="75" width="3" style="25" customWidth="1"/>
    <col min="76" max="76" width="5.6640625" style="25" bestFit="1" customWidth="1"/>
    <col min="77" max="77" width="4.6640625" bestFit="1" customWidth="1"/>
    <col min="78" max="78" width="5.6640625" bestFit="1" customWidth="1"/>
    <col min="79" max="79" width="4.6640625" style="25" bestFit="1" customWidth="1"/>
    <col min="80" max="80" width="4.83203125" bestFit="1" customWidth="1"/>
    <col min="81" max="81" width="6.5" style="25" customWidth="1"/>
    <col min="82" max="82" width="0.83203125" style="25" customWidth="1"/>
    <col min="83" max="106" width="4.5" style="25" customWidth="1"/>
    <col min="107" max="107" width="1.33203125" style="25" customWidth="1"/>
    <col min="108" max="108" width="5.5" style="25" customWidth="1"/>
    <col min="109" max="131" width="5.5" style="25" bestFit="1" customWidth="1"/>
    <col min="132" max="132" width="1.5" customWidth="1"/>
    <col min="133" max="156" width="4.5" bestFit="1" customWidth="1"/>
    <col min="157" max="157" width="1.6640625" customWidth="1"/>
    <col min="158" max="158" width="7.33203125" style="25" bestFit="1" customWidth="1"/>
    <col min="159" max="181" width="4.5" style="25" bestFit="1" customWidth="1"/>
    <col min="182" max="182" width="1.5" customWidth="1"/>
    <col min="183" max="183" width="4.83203125" style="107" customWidth="1"/>
    <col min="184" max="206" width="11.5" customWidth="1"/>
    <col min="208" max="231" width="11.5" style="25" customWidth="1"/>
  </cols>
  <sheetData>
    <row r="1" spans="1:231" x14ac:dyDescent="0.2">
      <c r="B1" s="155" t="s">
        <v>7858</v>
      </c>
      <c r="C1" s="150" t="s">
        <v>7859</v>
      </c>
      <c r="D1" s="72"/>
      <c r="F1" s="150" t="s">
        <v>7860</v>
      </c>
      <c r="I1" s="61" t="s">
        <v>65</v>
      </c>
      <c r="M1" s="149" t="s">
        <v>74</v>
      </c>
      <c r="O1" s="150" t="s">
        <v>7857</v>
      </c>
      <c r="Q1" s="155" t="s">
        <v>7856</v>
      </c>
      <c r="R1" s="25" t="s">
        <v>7985</v>
      </c>
      <c r="U1" s="177"/>
      <c r="AZ1" s="164"/>
      <c r="BI1" t="s">
        <v>8063</v>
      </c>
      <c r="BJ1" s="23">
        <v>1013</v>
      </c>
      <c r="BK1" t="s">
        <v>7880</v>
      </c>
      <c r="BL1" t="s">
        <v>8064</v>
      </c>
      <c r="BM1" s="23">
        <v>0</v>
      </c>
      <c r="BN1" t="s">
        <v>7883</v>
      </c>
      <c r="BO1" s="61" t="s">
        <v>8039</v>
      </c>
      <c r="BP1" s="23">
        <v>9.8000000000000007</v>
      </c>
      <c r="BQ1" s="25" t="s">
        <v>8065</v>
      </c>
    </row>
    <row r="2" spans="1:231" ht="16" x14ac:dyDescent="0.2">
      <c r="A2" s="266"/>
      <c r="B2" s="156">
        <v>44186.359884259262</v>
      </c>
      <c r="C2" s="22">
        <f>COUNTA(_xlfn.XLOOKUP($C$4,ndashboard_col,ndashboard_val))</f>
        <v>32</v>
      </c>
      <c r="D2" s="168"/>
      <c r="F2" s="23">
        <v>0</v>
      </c>
      <c r="I2" s="23">
        <v>30000</v>
      </c>
      <c r="M2" s="169">
        <f>MIN(_xlfn.XLOOKUP($M$4,ndashboard_col,ndashboard_val))</f>
        <v>43868</v>
      </c>
      <c r="O2" s="170">
        <f>SUM(_xlfn.XLOOKUP($O$4,ndashboard_col,ndashboard_val))</f>
        <v>75674</v>
      </c>
      <c r="Q2" s="171">
        <f>_xlfn.DAYS(B2,M2)</f>
        <v>318</v>
      </c>
      <c r="R2" s="196">
        <f>SUM(_xlfn.XLOOKUP($R$4,ndashboard_col,ndashboard_val))</f>
        <v>565.59117294221983</v>
      </c>
      <c r="AZ2" s="164"/>
      <c r="BJ2" s="164"/>
      <c r="BK2" s="164"/>
      <c r="BL2" s="164"/>
      <c r="BM2" s="164"/>
      <c r="BN2" s="164"/>
      <c r="BO2" s="164"/>
      <c r="BP2" s="164"/>
      <c r="BQ2" s="164"/>
      <c r="BR2" s="212" t="s">
        <v>8126</v>
      </c>
      <c r="CE2" s="25" t="s">
        <v>8125</v>
      </c>
      <c r="DD2" s="25" t="s">
        <v>8071</v>
      </c>
      <c r="EC2" t="s">
        <v>8213</v>
      </c>
      <c r="FB2" s="25" t="s">
        <v>8214</v>
      </c>
    </row>
    <row r="3" spans="1:231" s="161" customFormat="1" ht="11.25" customHeight="1" x14ac:dyDescent="0.15">
      <c r="A3" s="172"/>
      <c r="B3" s="172" t="s">
        <v>7846</v>
      </c>
      <c r="C3" s="172" t="s">
        <v>7842</v>
      </c>
      <c r="D3" s="172" t="s">
        <v>7842</v>
      </c>
      <c r="E3" s="172" t="s">
        <v>7842</v>
      </c>
      <c r="F3" s="172" t="s">
        <v>7842</v>
      </c>
      <c r="G3" s="172" t="s">
        <v>7842</v>
      </c>
      <c r="H3" s="172" t="s">
        <v>7844</v>
      </c>
      <c r="I3" s="172" t="s">
        <v>7842</v>
      </c>
      <c r="J3" s="172" t="s">
        <v>7843</v>
      </c>
      <c r="K3" s="172" t="s">
        <v>7843</v>
      </c>
      <c r="L3" s="172" t="s">
        <v>7844</v>
      </c>
      <c r="M3" s="172" t="s">
        <v>7846</v>
      </c>
      <c r="N3" s="172" t="s">
        <v>7843</v>
      </c>
      <c r="O3" s="172" t="s">
        <v>8157</v>
      </c>
      <c r="P3" s="172" t="s">
        <v>7844</v>
      </c>
      <c r="Q3" s="172" t="s">
        <v>7844</v>
      </c>
      <c r="R3" s="172" t="s">
        <v>7844</v>
      </c>
      <c r="S3" s="172" t="s">
        <v>7844</v>
      </c>
      <c r="T3" s="172" t="s">
        <v>7844</v>
      </c>
      <c r="U3" s="172" t="s">
        <v>7844</v>
      </c>
      <c r="V3" s="209"/>
      <c r="W3" s="172" t="s">
        <v>7843</v>
      </c>
      <c r="X3" s="172" t="s">
        <v>7843</v>
      </c>
      <c r="Y3" s="172" t="s">
        <v>7843</v>
      </c>
      <c r="Z3" s="172" t="s">
        <v>7843</v>
      </c>
      <c r="AA3" s="172" t="s">
        <v>7843</v>
      </c>
      <c r="AB3" s="172" t="s">
        <v>7843</v>
      </c>
      <c r="AC3" s="172" t="s">
        <v>7843</v>
      </c>
      <c r="AD3" s="172" t="s">
        <v>7843</v>
      </c>
      <c r="AE3" s="172" t="s">
        <v>7843</v>
      </c>
      <c r="AF3" s="172" t="s">
        <v>7843</v>
      </c>
      <c r="AG3" s="172" t="s">
        <v>7843</v>
      </c>
      <c r="AH3" s="172" t="s">
        <v>7843</v>
      </c>
      <c r="AI3" s="172"/>
      <c r="AJ3" s="172" t="s">
        <v>7843</v>
      </c>
      <c r="AK3" s="172" t="s">
        <v>7843</v>
      </c>
      <c r="AL3" s="172" t="s">
        <v>7844</v>
      </c>
      <c r="AM3" s="172"/>
      <c r="AN3" s="172" t="s">
        <v>7843</v>
      </c>
      <c r="AO3" s="172" t="s">
        <v>7843</v>
      </c>
      <c r="AP3" s="172" t="s">
        <v>7843</v>
      </c>
      <c r="AQ3" s="172" t="s">
        <v>7843</v>
      </c>
      <c r="AR3" s="172" t="s">
        <v>7843</v>
      </c>
      <c r="AS3" s="172" t="s">
        <v>7843</v>
      </c>
      <c r="AT3" s="172"/>
      <c r="AU3" s="172" t="s">
        <v>7843</v>
      </c>
      <c r="AV3" s="172" t="s">
        <v>7843</v>
      </c>
      <c r="AW3" s="172" t="s">
        <v>7844</v>
      </c>
      <c r="AX3" s="172" t="s">
        <v>7844</v>
      </c>
      <c r="AY3" s="172" t="s">
        <v>7843</v>
      </c>
      <c r="AZ3" s="172" t="s">
        <v>7843</v>
      </c>
      <c r="BA3" s="172" t="s">
        <v>7843</v>
      </c>
      <c r="BB3" s="172" t="s">
        <v>7843</v>
      </c>
      <c r="BC3" s="172" t="s">
        <v>7843</v>
      </c>
      <c r="BD3" s="172" t="s">
        <v>7843</v>
      </c>
      <c r="BE3" s="172" t="s">
        <v>7843</v>
      </c>
      <c r="BF3" s="172" t="s">
        <v>7843</v>
      </c>
      <c r="BG3" s="172" t="s">
        <v>7844</v>
      </c>
      <c r="BH3" s="172"/>
      <c r="BI3" s="172" t="s">
        <v>7843</v>
      </c>
      <c r="BJ3" s="172" t="s">
        <v>7843</v>
      </c>
      <c r="BK3" s="172" t="s">
        <v>7843</v>
      </c>
      <c r="BL3" s="172" t="s">
        <v>7843</v>
      </c>
      <c r="BM3" s="172" t="s">
        <v>7843</v>
      </c>
      <c r="BN3" s="172" t="s">
        <v>7843</v>
      </c>
      <c r="BO3" s="172" t="s">
        <v>7843</v>
      </c>
      <c r="BP3" s="172" t="s">
        <v>7843</v>
      </c>
      <c r="BQ3" s="172" t="s">
        <v>7844</v>
      </c>
      <c r="BR3" s="172" t="s">
        <v>7844</v>
      </c>
      <c r="BS3" s="172" t="s">
        <v>7843</v>
      </c>
      <c r="BT3" s="172" t="s">
        <v>7843</v>
      </c>
      <c r="BU3" s="172" t="s">
        <v>7843</v>
      </c>
      <c r="BV3" s="172"/>
      <c r="BW3" s="172"/>
      <c r="BX3" s="172" t="s">
        <v>7843</v>
      </c>
      <c r="BY3" s="172" t="s">
        <v>7843</v>
      </c>
      <c r="BZ3" s="172" t="s">
        <v>7843</v>
      </c>
      <c r="CA3" s="172" t="s">
        <v>7843</v>
      </c>
      <c r="CB3" s="172"/>
      <c r="CC3" s="172" t="s">
        <v>7843</v>
      </c>
      <c r="CD3" s="172"/>
      <c r="CE3" s="172" t="s">
        <v>7843</v>
      </c>
      <c r="CF3" s="172" t="s">
        <v>7843</v>
      </c>
      <c r="CG3" s="172" t="s">
        <v>7843</v>
      </c>
      <c r="CH3" s="172" t="s">
        <v>7843</v>
      </c>
      <c r="CI3" s="172" t="s">
        <v>7843</v>
      </c>
      <c r="CJ3" s="172" t="s">
        <v>7843</v>
      </c>
      <c r="CK3" s="172" t="s">
        <v>7843</v>
      </c>
      <c r="CL3" s="172" t="s">
        <v>7843</v>
      </c>
      <c r="CM3" s="172" t="s">
        <v>7843</v>
      </c>
      <c r="CN3" s="172" t="s">
        <v>7843</v>
      </c>
      <c r="CO3" s="172" t="s">
        <v>7843</v>
      </c>
      <c r="CP3" s="172" t="s">
        <v>7843</v>
      </c>
      <c r="CQ3" s="172" t="s">
        <v>7843</v>
      </c>
      <c r="CR3" s="172" t="s">
        <v>7843</v>
      </c>
      <c r="CS3" s="172" t="s">
        <v>7843</v>
      </c>
      <c r="CT3" s="172" t="s">
        <v>7843</v>
      </c>
      <c r="CU3" s="172" t="s">
        <v>7843</v>
      </c>
      <c r="CV3" s="172" t="s">
        <v>7843</v>
      </c>
      <c r="CW3" s="172" t="s">
        <v>7843</v>
      </c>
      <c r="CX3" s="172" t="s">
        <v>7843</v>
      </c>
      <c r="CY3" s="172" t="s">
        <v>7843</v>
      </c>
      <c r="CZ3" s="172" t="s">
        <v>7843</v>
      </c>
      <c r="DA3" s="172" t="s">
        <v>7843</v>
      </c>
      <c r="DB3" s="172" t="s">
        <v>7843</v>
      </c>
      <c r="DC3" s="172"/>
      <c r="DD3" s="172" t="s">
        <v>7843</v>
      </c>
      <c r="DE3" s="172" t="s">
        <v>7843</v>
      </c>
      <c r="DF3" s="172" t="s">
        <v>7843</v>
      </c>
      <c r="DG3" s="172" t="s">
        <v>7843</v>
      </c>
      <c r="DH3" s="172" t="s">
        <v>7843</v>
      </c>
      <c r="DI3" s="172" t="s">
        <v>7843</v>
      </c>
      <c r="DJ3" s="172" t="s">
        <v>7843</v>
      </c>
      <c r="DK3" s="172" t="s">
        <v>7843</v>
      </c>
      <c r="DL3" s="172" t="s">
        <v>7843</v>
      </c>
      <c r="DM3" s="172" t="s">
        <v>7843</v>
      </c>
      <c r="DN3" s="172" t="s">
        <v>7843</v>
      </c>
      <c r="DO3" s="172" t="s">
        <v>7843</v>
      </c>
      <c r="DP3" s="172" t="s">
        <v>7843</v>
      </c>
      <c r="DQ3" s="172" t="s">
        <v>7843</v>
      </c>
      <c r="DR3" s="172" t="s">
        <v>7843</v>
      </c>
      <c r="DS3" s="172" t="s">
        <v>7843</v>
      </c>
      <c r="DT3" s="172" t="s">
        <v>7843</v>
      </c>
      <c r="DU3" s="172" t="s">
        <v>7843</v>
      </c>
      <c r="DV3" s="172" t="s">
        <v>7843</v>
      </c>
      <c r="DW3" s="172" t="s">
        <v>7843</v>
      </c>
      <c r="DX3" s="172" t="s">
        <v>7843</v>
      </c>
      <c r="DY3" s="172" t="s">
        <v>7843</v>
      </c>
      <c r="DZ3" s="172" t="s">
        <v>7843</v>
      </c>
      <c r="EA3" s="172" t="s">
        <v>7843</v>
      </c>
      <c r="EC3" s="172" t="s">
        <v>7843</v>
      </c>
      <c r="ED3" s="172" t="s">
        <v>7843</v>
      </c>
      <c r="EE3" s="172" t="s">
        <v>7843</v>
      </c>
      <c r="EF3" s="172" t="s">
        <v>7843</v>
      </c>
      <c r="EG3" s="172" t="s">
        <v>7843</v>
      </c>
      <c r="EH3" s="172" t="s">
        <v>7843</v>
      </c>
      <c r="EI3" s="172" t="s">
        <v>7843</v>
      </c>
      <c r="EJ3" s="172" t="s">
        <v>7843</v>
      </c>
      <c r="EK3" s="172" t="s">
        <v>7843</v>
      </c>
      <c r="EL3" s="172" t="s">
        <v>7843</v>
      </c>
      <c r="EM3" s="172" t="s">
        <v>7843</v>
      </c>
      <c r="EN3" s="172" t="s">
        <v>7843</v>
      </c>
      <c r="EO3" s="172" t="s">
        <v>7843</v>
      </c>
      <c r="EP3" s="172" t="s">
        <v>7843</v>
      </c>
      <c r="EQ3" s="172" t="s">
        <v>7843</v>
      </c>
      <c r="ER3" s="172" t="s">
        <v>7843</v>
      </c>
      <c r="ES3" s="172" t="s">
        <v>7843</v>
      </c>
      <c r="ET3" s="172" t="s">
        <v>7843</v>
      </c>
      <c r="EU3" s="172" t="s">
        <v>7843</v>
      </c>
      <c r="EV3" s="172" t="s">
        <v>7843</v>
      </c>
      <c r="EW3" s="172" t="s">
        <v>7843</v>
      </c>
      <c r="EX3" s="172" t="s">
        <v>7843</v>
      </c>
      <c r="EY3" s="172" t="s">
        <v>7843</v>
      </c>
      <c r="EZ3" s="172" t="s">
        <v>7843</v>
      </c>
      <c r="FB3" s="172" t="s">
        <v>7843</v>
      </c>
      <c r="FC3" s="172" t="s">
        <v>7843</v>
      </c>
      <c r="FD3" s="172" t="s">
        <v>7843</v>
      </c>
      <c r="FE3" s="172" t="s">
        <v>7843</v>
      </c>
      <c r="FF3" s="172" t="s">
        <v>7843</v>
      </c>
      <c r="FG3" s="172" t="s">
        <v>7843</v>
      </c>
      <c r="FH3" s="172" t="s">
        <v>7843</v>
      </c>
      <c r="FI3" s="172" t="s">
        <v>7843</v>
      </c>
      <c r="FJ3" s="172" t="s">
        <v>7843</v>
      </c>
      <c r="FK3" s="172" t="s">
        <v>7843</v>
      </c>
      <c r="FL3" s="172" t="s">
        <v>7843</v>
      </c>
      <c r="FM3" s="172" t="s">
        <v>7843</v>
      </c>
      <c r="FN3" s="172" t="s">
        <v>7843</v>
      </c>
      <c r="FO3" s="172" t="s">
        <v>7843</v>
      </c>
      <c r="FP3" s="172" t="s">
        <v>7843</v>
      </c>
      <c r="FQ3" s="172" t="s">
        <v>7843</v>
      </c>
      <c r="FR3" s="172" t="s">
        <v>7843</v>
      </c>
      <c r="FS3" s="172" t="s">
        <v>7843</v>
      </c>
      <c r="FT3" s="172" t="s">
        <v>7843</v>
      </c>
      <c r="FU3" s="172" t="s">
        <v>7843</v>
      </c>
      <c r="FV3" s="172" t="s">
        <v>7843</v>
      </c>
      <c r="FW3" s="172" t="s">
        <v>7843</v>
      </c>
      <c r="FX3" s="172" t="s">
        <v>7843</v>
      </c>
      <c r="FY3" s="172" t="s">
        <v>7843</v>
      </c>
      <c r="GA3" s="172"/>
      <c r="GB3" s="172"/>
      <c r="GC3" s="172"/>
      <c r="GD3" s="172"/>
      <c r="GE3" s="172"/>
      <c r="GF3" s="172"/>
      <c r="GG3" s="172"/>
      <c r="GH3" s="172"/>
      <c r="GI3" s="172"/>
      <c r="GJ3" s="172"/>
      <c r="GK3" s="172"/>
      <c r="GL3" s="172"/>
      <c r="GM3" s="172"/>
      <c r="GN3" s="172"/>
      <c r="GO3" s="172"/>
      <c r="GP3" s="172"/>
      <c r="GQ3" s="172"/>
      <c r="GR3" s="172"/>
      <c r="GS3" s="172"/>
      <c r="GT3" s="172"/>
      <c r="GU3" s="172"/>
      <c r="GV3" s="172"/>
      <c r="GW3" s="172"/>
      <c r="GX3" s="172"/>
      <c r="GZ3" s="172"/>
      <c r="HA3" s="172"/>
      <c r="HB3" s="172"/>
      <c r="HC3" s="172"/>
      <c r="HD3" s="172"/>
      <c r="HE3" s="172"/>
      <c r="HF3" s="172"/>
      <c r="HG3" s="172"/>
      <c r="HH3" s="172"/>
      <c r="HI3" s="172"/>
      <c r="HJ3" s="172"/>
      <c r="HK3" s="172"/>
      <c r="HL3" s="172"/>
      <c r="HM3" s="172"/>
      <c r="HN3" s="172"/>
      <c r="HO3" s="172"/>
      <c r="HP3" s="172"/>
      <c r="HQ3" s="172"/>
      <c r="HR3" s="172"/>
      <c r="HS3" s="172"/>
      <c r="HT3" s="172"/>
      <c r="HU3" s="172"/>
      <c r="HV3" s="172"/>
      <c r="HW3" s="172"/>
    </row>
    <row r="4" spans="1:231" s="223" customFormat="1" ht="63" customHeight="1" x14ac:dyDescent="0.2">
      <c r="A4" s="267"/>
      <c r="B4" s="218" t="str">
        <f>validation!B1</f>
        <v>Validation Engine</v>
      </c>
      <c r="C4" s="219" t="s">
        <v>161</v>
      </c>
      <c r="D4" s="219" t="s">
        <v>188</v>
      </c>
      <c r="E4" s="219" t="s">
        <v>162</v>
      </c>
      <c r="F4" s="219" t="s">
        <v>163</v>
      </c>
      <c r="G4" s="219" t="s">
        <v>164</v>
      </c>
      <c r="H4" s="219" t="s">
        <v>7845</v>
      </c>
      <c r="I4" s="219" t="s">
        <v>7872</v>
      </c>
      <c r="J4" s="219" t="s">
        <v>172</v>
      </c>
      <c r="K4" s="219" t="s">
        <v>7850</v>
      </c>
      <c r="L4" s="219" t="s">
        <v>7847</v>
      </c>
      <c r="M4" s="219" t="str">
        <f>validation!$D$1</f>
        <v>val start</v>
      </c>
      <c r="N4" s="219" t="s">
        <v>157</v>
      </c>
      <c r="O4" s="219" t="s">
        <v>8159</v>
      </c>
      <c r="P4" s="219" t="s">
        <v>8160</v>
      </c>
      <c r="Q4" s="219" t="s">
        <v>8158</v>
      </c>
      <c r="R4" s="219" t="s">
        <v>7848</v>
      </c>
      <c r="S4" s="219">
        <v>2000</v>
      </c>
      <c r="T4" s="219">
        <v>4000</v>
      </c>
      <c r="U4" s="219">
        <v>6000</v>
      </c>
      <c r="V4" s="220"/>
      <c r="W4" s="268" t="s">
        <v>7873</v>
      </c>
      <c r="X4" s="268" t="s">
        <v>172</v>
      </c>
      <c r="Y4" s="268" t="s">
        <v>7850</v>
      </c>
      <c r="Z4" s="268" t="s">
        <v>7974</v>
      </c>
      <c r="AA4" s="268" t="s">
        <v>7975</v>
      </c>
      <c r="AB4" s="268" t="s">
        <v>8047</v>
      </c>
      <c r="AC4" s="268" t="s">
        <v>8048</v>
      </c>
      <c r="AD4" s="268" t="s">
        <v>7976</v>
      </c>
      <c r="AE4" s="268" t="s">
        <v>7977</v>
      </c>
      <c r="AF4" s="268" t="s">
        <v>7984</v>
      </c>
      <c r="AG4" s="268" t="s">
        <v>8045</v>
      </c>
      <c r="AH4" s="269" t="s">
        <v>8046</v>
      </c>
      <c r="AI4" s="222"/>
      <c r="AJ4" s="268" t="s">
        <v>7871</v>
      </c>
      <c r="AK4" s="268" t="s">
        <v>7968</v>
      </c>
      <c r="AL4" s="216" t="s">
        <v>98</v>
      </c>
      <c r="AM4" s="224"/>
      <c r="AN4" s="268" t="s">
        <v>7870</v>
      </c>
      <c r="AO4" s="268" t="s">
        <v>8053</v>
      </c>
      <c r="AP4" s="268" t="s">
        <v>8099</v>
      </c>
      <c r="AQ4" s="268" t="s">
        <v>8054</v>
      </c>
      <c r="AR4" s="268" t="s">
        <v>8055</v>
      </c>
      <c r="AS4" s="268" t="s">
        <v>8056</v>
      </c>
      <c r="AT4" s="216"/>
      <c r="AU4" s="268" t="s">
        <v>7970</v>
      </c>
      <c r="AV4" s="268" t="s">
        <v>7969</v>
      </c>
      <c r="AW4" s="216" t="s">
        <v>7877</v>
      </c>
      <c r="AX4" s="216" t="s">
        <v>160</v>
      </c>
      <c r="AY4" s="268" t="s">
        <v>157</v>
      </c>
      <c r="AZ4" s="268" t="s">
        <v>158</v>
      </c>
      <c r="BA4" s="268" t="s">
        <v>8037</v>
      </c>
      <c r="BB4" s="268" t="s">
        <v>7849</v>
      </c>
      <c r="BC4" s="268" t="s">
        <v>7867</v>
      </c>
      <c r="BD4" s="268" t="s">
        <v>7868</v>
      </c>
      <c r="BE4" s="268" t="s">
        <v>7869</v>
      </c>
      <c r="BF4" s="268" t="s">
        <v>8035</v>
      </c>
      <c r="BG4" s="216" t="s">
        <v>8036</v>
      </c>
      <c r="BH4" s="216"/>
      <c r="BI4" s="268" t="s">
        <v>8057</v>
      </c>
      <c r="BJ4" s="268" t="s">
        <v>7972</v>
      </c>
      <c r="BK4" s="268" t="s">
        <v>7973</v>
      </c>
      <c r="BL4" s="268" t="s">
        <v>7978</v>
      </c>
      <c r="BM4" s="268" t="s">
        <v>7983</v>
      </c>
      <c r="BN4" s="268" t="s">
        <v>7981</v>
      </c>
      <c r="BO4" s="268" t="s">
        <v>7982</v>
      </c>
      <c r="BP4" s="268" t="s">
        <v>7980</v>
      </c>
      <c r="BQ4" s="221" t="s">
        <v>8038</v>
      </c>
      <c r="BR4" s="225" t="s">
        <v>8040</v>
      </c>
      <c r="BS4" s="268" t="s">
        <v>8096</v>
      </c>
      <c r="BT4" s="268" t="s">
        <v>8097</v>
      </c>
      <c r="BU4" s="268" t="s">
        <v>8098</v>
      </c>
      <c r="BV4" s="216" t="s">
        <v>8038</v>
      </c>
      <c r="BW4" s="226"/>
      <c r="BX4" s="268" t="s">
        <v>8049</v>
      </c>
      <c r="BY4" s="268" t="s">
        <v>8051</v>
      </c>
      <c r="BZ4" s="268" t="s">
        <v>8050</v>
      </c>
      <c r="CA4" s="268" t="s">
        <v>8052</v>
      </c>
      <c r="CC4" s="268" t="s">
        <v>8034</v>
      </c>
      <c r="CD4" s="216"/>
      <c r="CE4" s="268" t="s">
        <v>8101</v>
      </c>
      <c r="CF4" s="268" t="s">
        <v>8102</v>
      </c>
      <c r="CG4" s="268" t="s">
        <v>8103</v>
      </c>
      <c r="CH4" s="268" t="s">
        <v>8104</v>
      </c>
      <c r="CI4" s="268" t="s">
        <v>8105</v>
      </c>
      <c r="CJ4" s="268" t="s">
        <v>8106</v>
      </c>
      <c r="CK4" s="268" t="s">
        <v>8107</v>
      </c>
      <c r="CL4" s="268" t="s">
        <v>8108</v>
      </c>
      <c r="CM4" s="268" t="s">
        <v>8109</v>
      </c>
      <c r="CN4" s="268" t="s">
        <v>8110</v>
      </c>
      <c r="CO4" s="268" t="s">
        <v>8111</v>
      </c>
      <c r="CP4" s="268" t="s">
        <v>8112</v>
      </c>
      <c r="CQ4" s="268" t="s">
        <v>8113</v>
      </c>
      <c r="CR4" s="268" t="s">
        <v>8114</v>
      </c>
      <c r="CS4" s="268" t="s">
        <v>8115</v>
      </c>
      <c r="CT4" s="268" t="s">
        <v>8116</v>
      </c>
      <c r="CU4" s="268" t="s">
        <v>8117</v>
      </c>
      <c r="CV4" s="268" t="s">
        <v>8118</v>
      </c>
      <c r="CW4" s="268" t="s">
        <v>8119</v>
      </c>
      <c r="CX4" s="268" t="s">
        <v>8120</v>
      </c>
      <c r="CY4" s="268" t="s">
        <v>8121</v>
      </c>
      <c r="CZ4" s="268" t="s">
        <v>8122</v>
      </c>
      <c r="DA4" s="268" t="s">
        <v>8123</v>
      </c>
      <c r="DB4" s="268" t="s">
        <v>8124</v>
      </c>
      <c r="DC4" s="216"/>
      <c r="DD4" s="268" t="s">
        <v>8072</v>
      </c>
      <c r="DE4" s="268" t="s">
        <v>8073</v>
      </c>
      <c r="DF4" s="268" t="s">
        <v>8074</v>
      </c>
      <c r="DG4" s="268" t="s">
        <v>8075</v>
      </c>
      <c r="DH4" s="268" t="s">
        <v>8076</v>
      </c>
      <c r="DI4" s="268" t="s">
        <v>8077</v>
      </c>
      <c r="DJ4" s="268" t="s">
        <v>8078</v>
      </c>
      <c r="DK4" s="268" t="s">
        <v>8079</v>
      </c>
      <c r="DL4" s="268" t="s">
        <v>8080</v>
      </c>
      <c r="DM4" s="268" t="s">
        <v>8081</v>
      </c>
      <c r="DN4" s="268" t="s">
        <v>8082</v>
      </c>
      <c r="DO4" s="268" t="s">
        <v>8083</v>
      </c>
      <c r="DP4" s="268" t="s">
        <v>8084</v>
      </c>
      <c r="DQ4" s="268" t="s">
        <v>8085</v>
      </c>
      <c r="DR4" s="268" t="s">
        <v>8086</v>
      </c>
      <c r="DS4" s="268" t="s">
        <v>8087</v>
      </c>
      <c r="DT4" s="268" t="s">
        <v>8088</v>
      </c>
      <c r="DU4" s="268" t="s">
        <v>8089</v>
      </c>
      <c r="DV4" s="268" t="s">
        <v>8090</v>
      </c>
      <c r="DW4" s="268" t="s">
        <v>8091</v>
      </c>
      <c r="DX4" s="268" t="s">
        <v>8092</v>
      </c>
      <c r="DY4" s="268" t="s">
        <v>8093</v>
      </c>
      <c r="DZ4" s="268" t="s">
        <v>8094</v>
      </c>
      <c r="EA4" s="268" t="s">
        <v>8095</v>
      </c>
      <c r="EC4" s="268" t="s">
        <v>8010</v>
      </c>
      <c r="ED4" s="268" t="s">
        <v>8011</v>
      </c>
      <c r="EE4" s="268" t="s">
        <v>8012</v>
      </c>
      <c r="EF4" s="268" t="s">
        <v>8013</v>
      </c>
      <c r="EG4" s="268" t="s">
        <v>8014</v>
      </c>
      <c r="EH4" s="268" t="s">
        <v>8015</v>
      </c>
      <c r="EI4" s="268" t="s">
        <v>8016</v>
      </c>
      <c r="EJ4" s="268" t="s">
        <v>8017</v>
      </c>
      <c r="EK4" s="268" t="s">
        <v>8018</v>
      </c>
      <c r="EL4" s="268" t="s">
        <v>8019</v>
      </c>
      <c r="EM4" s="268" t="s">
        <v>8020</v>
      </c>
      <c r="EN4" s="268" t="s">
        <v>8021</v>
      </c>
      <c r="EO4" s="268" t="s">
        <v>8022</v>
      </c>
      <c r="EP4" s="268" t="s">
        <v>8023</v>
      </c>
      <c r="EQ4" s="268" t="s">
        <v>8024</v>
      </c>
      <c r="ER4" s="268" t="s">
        <v>8025</v>
      </c>
      <c r="ES4" s="268" t="s">
        <v>8026</v>
      </c>
      <c r="ET4" s="268" t="s">
        <v>8027</v>
      </c>
      <c r="EU4" s="268" t="s">
        <v>8028</v>
      </c>
      <c r="EV4" s="268" t="s">
        <v>8029</v>
      </c>
      <c r="EW4" s="268" t="s">
        <v>8030</v>
      </c>
      <c r="EX4" s="268" t="s">
        <v>8031</v>
      </c>
      <c r="EY4" s="268" t="s">
        <v>8032</v>
      </c>
      <c r="EZ4" s="268" t="s">
        <v>8033</v>
      </c>
      <c r="FB4" s="268" t="s">
        <v>7986</v>
      </c>
      <c r="FC4" s="268" t="s">
        <v>7987</v>
      </c>
      <c r="FD4" s="268" t="s">
        <v>7988</v>
      </c>
      <c r="FE4" s="268" t="s">
        <v>7989</v>
      </c>
      <c r="FF4" s="268" t="s">
        <v>7990</v>
      </c>
      <c r="FG4" s="268" t="s">
        <v>7991</v>
      </c>
      <c r="FH4" s="268" t="s">
        <v>7992</v>
      </c>
      <c r="FI4" s="268" t="s">
        <v>7993</v>
      </c>
      <c r="FJ4" s="268" t="s">
        <v>7994</v>
      </c>
      <c r="FK4" s="268" t="s">
        <v>7995</v>
      </c>
      <c r="FL4" s="268" t="s">
        <v>7996</v>
      </c>
      <c r="FM4" s="268" t="s">
        <v>7997</v>
      </c>
      <c r="FN4" s="268" t="s">
        <v>7998</v>
      </c>
      <c r="FO4" s="268" t="s">
        <v>7999</v>
      </c>
      <c r="FP4" s="268" t="s">
        <v>8000</v>
      </c>
      <c r="FQ4" s="268" t="s">
        <v>8001</v>
      </c>
      <c r="FR4" s="268" t="s">
        <v>8002</v>
      </c>
      <c r="FS4" s="268" t="s">
        <v>8003</v>
      </c>
      <c r="FT4" s="268" t="s">
        <v>8004</v>
      </c>
      <c r="FU4" s="268" t="s">
        <v>8005</v>
      </c>
      <c r="FV4" s="268" t="s">
        <v>8006</v>
      </c>
      <c r="FW4" s="268" t="s">
        <v>8007</v>
      </c>
      <c r="FX4" s="268" t="s">
        <v>8008</v>
      </c>
      <c r="FY4" s="268" t="s">
        <v>8009</v>
      </c>
      <c r="GA4" s="216"/>
      <c r="GB4" s="216"/>
      <c r="GC4" s="216"/>
      <c r="GD4" s="216"/>
      <c r="GE4" s="216"/>
      <c r="GF4" s="216"/>
      <c r="GG4" s="216"/>
      <c r="GH4" s="216"/>
      <c r="GI4" s="216"/>
      <c r="GJ4" s="216"/>
      <c r="GK4" s="216"/>
      <c r="GL4" s="216"/>
      <c r="GM4" s="216"/>
      <c r="GN4" s="216"/>
      <c r="GO4" s="216"/>
      <c r="GP4" s="216"/>
      <c r="GQ4" s="216"/>
      <c r="GR4" s="216"/>
      <c r="GS4" s="216"/>
      <c r="GT4" s="216"/>
      <c r="GU4" s="216"/>
      <c r="GV4" s="216"/>
      <c r="GW4" s="216"/>
      <c r="GX4" s="216"/>
      <c r="GZ4" s="216"/>
      <c r="HA4" s="216"/>
      <c r="HB4" s="216"/>
      <c r="HC4" s="216"/>
      <c r="HD4" s="216"/>
      <c r="HE4" s="216"/>
      <c r="HF4" s="216"/>
      <c r="HG4" s="216"/>
      <c r="HH4" s="216"/>
      <c r="HI4" s="216"/>
      <c r="HJ4" s="216"/>
      <c r="HK4" s="216"/>
      <c r="HL4" s="216"/>
      <c r="HM4" s="216"/>
      <c r="HN4" s="216"/>
      <c r="HO4" s="216"/>
      <c r="HP4" s="216"/>
      <c r="HQ4" s="216"/>
      <c r="HR4" s="216"/>
      <c r="HS4" s="216"/>
      <c r="HT4" s="216"/>
      <c r="HU4" s="216"/>
      <c r="HV4" s="216"/>
      <c r="HW4" s="216"/>
    </row>
    <row r="5" spans="1:231" x14ac:dyDescent="0.2">
      <c r="A5" s="61">
        <v>27</v>
      </c>
      <c r="B5" s="265" t="str" cm="1">
        <f t="array" ref="B5">HYPERLINK(_xlfn.TEXTJOIN(,,"https://myplant.io/#/fleet/overview/assets/dashboard/J-Engine/",TEXT($I5,"#")),_xlfn.XLOOKUP($A5,val_i,_xlfn.XLOOKUP(B$4,val_col,val_val)))</f>
        <v>ABINSK</v>
      </c>
      <c r="C5" s="165" t="str" cm="1">
        <f t="array" ref="C5">_xlfn.XLOOKUP($A5,prop_i,_xlfn.XLOOKUP(C$4,prop_col,prop_val))</f>
        <v>M09</v>
      </c>
      <c r="D5" s="165" t="str" cm="1">
        <f t="array" ref="D5">_xlfn.XLOOKUP($A5,prop_i,_xlfn.XLOOKUP(D$4,prop_col,prop_val))</f>
        <v>CH</v>
      </c>
      <c r="E5" s="165" t="str" cm="1">
        <f t="array" ref="E5">_xlfn.XLOOKUP($A5,prop_i,_xlfn.XLOOKUP(E$4,prop_col,prop_val))</f>
        <v>Y203</v>
      </c>
      <c r="F5" s="165" cm="1">
        <f t="array" ref="F5">_xlfn.XLOOKUP($A5,prop_i,_xlfn.XLOOKUP(F$4,prop_col,prop_val))</f>
        <v>624</v>
      </c>
      <c r="G5" s="165" t="str" cm="1">
        <f t="array" ref="G5">_xlfn.XLOOKUP($A5,prop_i,_xlfn.XLOOKUP(G$4,prop_col,prop_val))</f>
        <v>H01</v>
      </c>
      <c r="H5" s="61">
        <f t="shared" ref="H5:H36" si="0">VALUE(RIGHT(F5,2))</f>
        <v>24</v>
      </c>
      <c r="I5" s="165" cm="1">
        <f t="array" ref="I5">_xlfn.XLOOKUP($A5,prop_i,_xlfn.XLOOKUP(I$4,prop_col,prop_val))</f>
        <v>1386177</v>
      </c>
      <c r="J5" s="195" cm="1">
        <f t="array" ref="J5">_xlfn.XLOOKUP($A5,data_i,_xlfn.XLOOKUP(J$4,data_col,data_val))</f>
        <v>8083</v>
      </c>
      <c r="K5" s="195" cm="1">
        <f t="array" ref="K5">_xlfn.XLOOKUP($A5,data_i,_xlfn.XLOOKUP(K$4,data_col,data_val))</f>
        <v>223</v>
      </c>
      <c r="L5" s="24">
        <f t="shared" ref="L5:L36" si="1">J5/K5</f>
        <v>36.246636771300452</v>
      </c>
      <c r="M5" s="254" cm="1">
        <f t="array" ref="M5">HYPERLINK(GJ5,_xlfn.XLOOKUP($A5,val_i,_xlfn.XLOOKUP(M$4,val_col,val_val)))</f>
        <v>43892</v>
      </c>
      <c r="N5" s="256" t="str" cm="1">
        <f t="array" ref="N5">IF(_xlfn.XLOOKUP($A5,data_i,_xlfn.XLOOKUP(N$4,data_col,data_val)) &gt; 0,_xlfn.XLOOKUP($A5,data_i,_xlfn.XLOOKUP(N$4,data_col,data_val))," ")</f>
        <v xml:space="preserve"> </v>
      </c>
      <c r="O5" s="162" cm="1">
        <f t="array" ref="O5">$J5-_xlfn.XLOOKUP($A5,val_i,_xlfn.XLOOKUP("oph@start",val_col,val_val))</f>
        <v>6238</v>
      </c>
      <c r="P5" s="24" cm="1">
        <f t="array" ref="P5">K5-_xlfn.XLOOKUP($A5,val_i,_xlfn.XLOOKUP("Starts@Start",val_col,val_val))</f>
        <v>168</v>
      </c>
      <c r="Q5" s="162">
        <f t="shared" ref="Q5:Q36" si="2">O5/P5</f>
        <v>37.13095238095238</v>
      </c>
      <c r="R5" s="163">
        <f t="shared" ref="R5:R36" si="3">O5/(_xlfn.DAYS($B$2,$M5))</f>
        <v>21.217687074829932</v>
      </c>
      <c r="S5" s="123" t="str">
        <f t="shared" ref="S5:U36" si="4">IFERROR(IF($O5&gt;S$4,"done",$B$2+(S$4-$O5)/$R5),"Fehler")</f>
        <v>done</v>
      </c>
      <c r="T5" s="123" t="str">
        <f t="shared" si="4"/>
        <v>done</v>
      </c>
      <c r="U5" s="123" t="str">
        <f t="shared" si="4"/>
        <v>done</v>
      </c>
      <c r="V5" s="200"/>
      <c r="W5" s="184" t="str" cm="1">
        <f t="array" ref="W5">_xlfn.XLOOKUP($A5,data_i,_xlfn.XLOOKUP(W$4,data_col,data_val))</f>
        <v>Running</v>
      </c>
      <c r="X5" s="184" cm="1">
        <f t="array" ref="X5">_xlfn.XLOOKUP($A5,data_i,_xlfn.XLOOKUP(X$4,data_col,data_val))</f>
        <v>8083</v>
      </c>
      <c r="Y5" s="184" cm="1">
        <f t="array" ref="Y5">_xlfn.XLOOKUP($A5,data_i,_xlfn.XLOOKUP(Y$4,data_col,data_val))</f>
        <v>223</v>
      </c>
      <c r="Z5" s="184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84" cm="1">
        <f t="array" ref="AF5">_xlfn.XLOOKUP($A5,data_i,_xlfn.XLOOKUP(AF$4,data_col,data_val))</f>
        <v>40</v>
      </c>
      <c r="AG5" s="184" cm="1">
        <f t="array" ref="AG5">_xlfn.XLOOKUP($A5,data_i,_xlfn.XLOOKUP(AG$4,data_col,data_val))</f>
        <v>20.5</v>
      </c>
      <c r="AH5" s="195" cm="1">
        <f t="array" ref="AH5">_xlfn.XLOOKUP($A5,data_i,_xlfn.XLOOKUP(AH$4,data_col,data_val))</f>
        <v>85.4</v>
      </c>
      <c r="AJ5" s="195" cm="1">
        <f t="array" ref="AJ5">_xlfn.XLOOKUP($A5,data_i,_xlfn.XLOOKUP(AJ$4,data_col,data_val))</f>
        <v>4397</v>
      </c>
      <c r="AK5" s="195" cm="1">
        <f t="array" ref="AK5">_xlfn.XLOOKUP($A5,prop_i,_xlfn.XLOOKUP(AK$4,data_col,data_val))</f>
        <v>1500</v>
      </c>
      <c r="AL5" s="163">
        <f>IF(ISERROR(1200*AJ5/(_xlfn.XLOOKUP($F5,summary!$S$3:$S$6,summary!$V$31:$V$34)*AK5*_xlfn.XLOOKUP($F5,summary!$S$3:$S$6,summary!$W$31:$W$34))),0,1200*AJ5/(_xlfn.XLOOKUP($F5,summary!$S$3:$S$6,summary!$V$31:$V$34)*AK5*_xlfn.XLOOKUP($F5,summary!$S$3:$S$6,summary!$W$31:$W$34)))</f>
        <v>23.952256810399479</v>
      </c>
      <c r="AN5" s="195" cm="1">
        <f t="array" ref="AN5">_xlfn.XLOOKUP($A5,data_i,_xlfn.XLOOKUP(AN$4,data_col,data_val))</f>
        <v>4397</v>
      </c>
      <c r="AO5" s="184" cm="1">
        <f t="array" ref="AO5">_xlfn.XLOOKUP($A5,data_i,_xlfn.XLOOKUP(AO$4,data_col,data_val))</f>
        <v>0</v>
      </c>
      <c r="AP5" s="184" cm="1">
        <f t="array" ref="AP5">_xlfn.XLOOKUP($A5,data_i,_xlfn.XLOOKUP(AP$4,data_col,data_val))</f>
        <v>0</v>
      </c>
      <c r="AQ5" s="184" cm="1">
        <f t="array" ref="AQ5">_xlfn.XLOOKUP($A5,data_i,_xlfn.XLOOKUP(AQ$4,data_col,data_val))</f>
        <v>0</v>
      </c>
      <c r="AR5" s="184" cm="1">
        <f t="array" ref="AR5">_xlfn.XLOOKUP($A5,data_i,_xlfn.XLOOKUP(AR$4,data_col,data_val))</f>
        <v>0</v>
      </c>
      <c r="AS5" s="184" cm="1">
        <f t="array" ref="AS5">_xlfn.XLOOKUP($A5,data_i,_xlfn.XLOOKUP(AS$4,data_col,data_val))</f>
        <v>0</v>
      </c>
      <c r="AT5" s="24"/>
      <c r="AU5" s="184" cm="1">
        <f t="array" ref="AU5">_xlfn.XLOOKUP($A5,data_i,_xlfn.XLOOKUP(AU$4,data_col,data_val))</f>
        <v>4186</v>
      </c>
      <c r="AV5" s="184" cm="1">
        <f t="array" ref="AV5">_xlfn.XLOOKUP($A5,data_i,_xlfn.XLOOKUP(AV$4,data_col,data_val))</f>
        <v>1499</v>
      </c>
      <c r="AW5" s="163">
        <f>IF(ISERROR(1200*AU5/(_xlfn.XLOOKUP($F5,summary!$S$3:$S$6,summary!$V$31:$V$34)*AV5*_xlfn.XLOOKUP($F5,summary!$S$3:$S$6,summary!$W$31:$W$34))),0,1200*AU5/(_xlfn.XLOOKUP($F5,summary!$S$3:$S$6,summary!$V$31:$V$34)*AV5*_xlfn.XLOOKUP($F5,summary!$S$3:$S$6,summary!$W$31:$W$34)))</f>
        <v>22.81806558211855</v>
      </c>
      <c r="AX5" s="162">
        <f t="shared" ref="AX5:AX36" si="5">O5</f>
        <v>6238</v>
      </c>
      <c r="AY5" s="256" t="str" cm="1">
        <f t="array" ref="AY5">IF(_xlfn.XLOOKUP($A5,data_i,_xlfn.XLOOKUP(AY$4,data_col,data_val)) &gt; 0,_xlfn.XLOOKUP($A5,data_i,_xlfn.XLOOKUP(AY$4,data_col,data_val))," ")</f>
        <v xml:space="preserve"> </v>
      </c>
      <c r="AZ5" s="163" cm="1">
        <f t="array" ref="AZ5">_xlfn.XLOOKUP($A5,data_i,_xlfn.XLOOKUP(AZ$4,data_col,data_val))</f>
        <v>-39.839999999999996</v>
      </c>
      <c r="BA5" s="192" cm="1">
        <f t="array" ref="BA5">_xlfn.XLOOKUP($A5,data_i,_xlfn.XLOOKUP(BA$4,data_col,data_val))</f>
        <v>4.0170000000000003</v>
      </c>
      <c r="BB5" s="192" cm="1">
        <f t="array" ref="BB5">_xlfn.XLOOKUP($A5,data_i,_xlfn.XLOOKUP(BB$4,data_col,data_val))</f>
        <v>0.71745454545454546</v>
      </c>
      <c r="BC5" s="163" cm="1">
        <f t="array" ref="BC5">_xlfn.XLOOKUP($A5,data_i,_xlfn.XLOOKUP(BC$4,data_col,data_val))</f>
        <v>51.9</v>
      </c>
      <c r="BD5" s="163" cm="1">
        <f t="array" ref="BD5">_xlfn.XLOOKUP($A5,data_i,_xlfn.XLOOKUP(BD$4,data_col,data_val))</f>
        <v>5.58</v>
      </c>
      <c r="BE5" s="163" cm="1">
        <f t="array" ref="BE5">_xlfn.XLOOKUP($A5,data_i,_xlfn.XLOOKUP(BE$4,data_col,data_val))</f>
        <v>1.9950000000000001</v>
      </c>
      <c r="BF5" s="192" cm="1">
        <f t="array" ref="BF5">_xlfn.XLOOKUP($A5,data_i,_xlfn.XLOOKUP(BF$4,data_col,data_val))</f>
        <v>0.56000000000000005</v>
      </c>
      <c r="BG5" s="199">
        <f t="shared" ref="BG5:BG36" si="6">IFERROR(100/BF5," ")</f>
        <v>178.57142857142856</v>
      </c>
      <c r="BH5" s="192"/>
      <c r="BI5" s="192" cm="1">
        <f t="array" ref="BI5">_xlfn.XLOOKUP($A5,data_i,_xlfn.XLOOKUP(BI$4,data_col,data_val))</f>
        <v>0.57999999999999996</v>
      </c>
      <c r="BJ5" s="24" cm="1">
        <f t="array" ref="BJ5">_xlfn.XLOOKUP($A5,data_i,_xlfn.XLOOKUP(BJ$4,data_col,data_val))</f>
        <v>7.8</v>
      </c>
      <c r="BK5" s="24" cm="1">
        <f t="array" ref="BK5">_xlfn.XLOOKUP($A5,data_i,_xlfn.XLOOKUP(BK$4,data_col,data_val))</f>
        <v>98.8</v>
      </c>
      <c r="BL5" s="163" cm="1">
        <f t="array" ref="BL5">_xlfn.XLOOKUP($A5,data_i,_xlfn.XLOOKUP(BL$4,data_col,data_val))</f>
        <v>30.7</v>
      </c>
      <c r="BM5" s="163" cm="1">
        <f t="array" ref="BM5">_xlfn.XLOOKUP($A5,data_i,_xlfn.XLOOKUP(BM$4,data_col,data_val))</f>
        <v>248.3</v>
      </c>
      <c r="BN5" s="163" cm="1">
        <f t="array" ref="BN5">_xlfn.XLOOKUP($A5,data_i,_xlfn.XLOOKUP(BN$4,data_col,data_val))</f>
        <v>8.9</v>
      </c>
      <c r="BO5" s="24" cm="1">
        <f t="array" ref="BO5">_xlfn.XLOOKUP($A5,data_i,_xlfn.XLOOKUP(BO$4,data_col,data_val))</f>
        <v>1091</v>
      </c>
      <c r="BP5" s="24" cm="1">
        <f t="array" ref="BP5">_xlfn.XLOOKUP($A5,data_i,_xlfn.XLOOKUP(BP$4,data_col,data_val))</f>
        <v>69</v>
      </c>
      <c r="BQ5" s="162">
        <f t="shared" ref="BQ5:BQ36" si="7">BM5/1000*3600*($BO5/$BJ$1)*(273.15+$BM$1)/(273.15+$BN5)</f>
        <v>932.32993002682917</v>
      </c>
      <c r="BR5" s="215">
        <f>IFERROR((AU5*_xlfn.XLOOKUP(F5,summary!$S$3:$S$6,summary!$W$31:$W$34))/(BQ5*$BP$1)," ")</f>
        <v>0.4494408356546965</v>
      </c>
      <c r="BS5" s="24" cm="1">
        <f t="array" ref="BS5">_xlfn.XLOOKUP($A5,data_i,_xlfn.XLOOKUP(BS$4,data_col,data_val))</f>
        <v>0</v>
      </c>
      <c r="BT5" s="24" cm="1">
        <f t="array" ref="BT5">_xlfn.XLOOKUP($A5,data_i,_xlfn.XLOOKUP(BT$4,data_col,data_val))</f>
        <v>0</v>
      </c>
      <c r="BU5" s="163" cm="1">
        <f t="array" ref="BU5">_xlfn.XLOOKUP($A5,data_i,_xlfn.XLOOKUP(BU$4,data_col,data_val))</f>
        <v>0</v>
      </c>
      <c r="BV5" s="163"/>
      <c r="BW5" s="217"/>
      <c r="BX5" s="255" cm="1">
        <f t="array" ref="BX5">IF(_xlfn.XLOOKUP($A5,data_i,_xlfn.XLOOKUP(BX$4,data_col,data_val)) &gt; 0,_xlfn.XLOOKUP($A5,data_i,_xlfn.XLOOKUP(BX$4,data_col,data_val))," ")</f>
        <v>66.400000000000006</v>
      </c>
      <c r="BY5" s="255" cm="1">
        <f t="array" ref="BY5">IF(_xlfn.XLOOKUP($A5,data_i,_xlfn.XLOOKUP(BY$4,data_col,data_val)) &gt; 0,_xlfn.XLOOKUP($A5,data_i,_xlfn.XLOOKUP(BY$4,data_col,data_val))," ")</f>
        <v>2.71</v>
      </c>
      <c r="BZ5" s="255" t="str" cm="1">
        <f t="array" ref="BZ5">IF(_xlfn.XLOOKUP($A5,data_i,_xlfn.XLOOKUP(BZ$4,data_col,data_val)) &gt; 0,_xlfn.XLOOKUP($A5,data_i,_xlfn.XLOOKUP(BZ$4,data_col,data_val))," ")</f>
        <v xml:space="preserve"> </v>
      </c>
      <c r="CA5" s="255" t="str" cm="1">
        <f t="array" ref="CA5">IF(_xlfn.XLOOKUP($A5,data_i,_xlfn.XLOOKUP(CA$4,data_col,data_val)) &gt; 0,_xlfn.XLOOKUP($A5,data_i,_xlfn.XLOOKUP(CA$4,data_col,data_val))," ")</f>
        <v xml:space="preserve"> </v>
      </c>
      <c r="CC5" s="24" cm="1">
        <f t="array" ref="CC5">_xlfn.XLOOKUP($A5,data_i,_xlfn.XLOOKUP(CC$4,data_col,data_val))</f>
        <v>68.95</v>
      </c>
      <c r="CD5" s="163"/>
      <c r="CE5" s="24" cm="1">
        <f t="array" ref="CE5">IF(_xlfn.XLOOKUP($A5,data_i,_xlfn.XLOOKUP(CE$4,data_col,data_val)) &gt; 0,_xlfn.XLOOKUP($A5,data_i,_xlfn.XLOOKUP(CE$4,data_col,data_val))," ")</f>
        <v>237</v>
      </c>
      <c r="CF5" s="24" cm="1">
        <f t="array" ref="CF5">IF(_xlfn.XLOOKUP($A5,data_i,_xlfn.XLOOKUP(CF$4,data_col,data_val)) &gt; 0,_xlfn.XLOOKUP($A5,data_i,_xlfn.XLOOKUP(CF$4,data_col,data_val))," ")</f>
        <v>220</v>
      </c>
      <c r="CG5" s="24" cm="1">
        <f t="array" ref="CG5">IF(_xlfn.XLOOKUP($A5,data_i,_xlfn.XLOOKUP(CG$4,data_col,data_val)) &gt; 0,_xlfn.XLOOKUP($A5,data_i,_xlfn.XLOOKUP(CG$4,data_col,data_val))," ")</f>
        <v>126</v>
      </c>
      <c r="CH5" s="24" cm="1">
        <f t="array" ref="CH5">IF(_xlfn.XLOOKUP($A5,data_i,_xlfn.XLOOKUP(CH$4,data_col,data_val)) &gt; 0,_xlfn.XLOOKUP($A5,data_i,_xlfn.XLOOKUP(CH$4,data_col,data_val))," ")</f>
        <v>189</v>
      </c>
      <c r="CI5" s="24" cm="1">
        <f t="array" ref="CI5">IF(_xlfn.XLOOKUP($A5,data_i,_xlfn.XLOOKUP(CI$4,data_col,data_val)) &gt; 0,_xlfn.XLOOKUP($A5,data_i,_xlfn.XLOOKUP(CI$4,data_col,data_val))," ")</f>
        <v>158</v>
      </c>
      <c r="CJ5" s="24" cm="1">
        <f t="array" ref="CJ5">IF(_xlfn.XLOOKUP($A5,data_i,_xlfn.XLOOKUP(CJ$4,data_col,data_val)) &gt; 0,_xlfn.XLOOKUP($A5,data_i,_xlfn.XLOOKUP(CJ$4,data_col,data_val))," ")</f>
        <v>158</v>
      </c>
      <c r="CK5" s="24" cm="1">
        <f t="array" ref="CK5">IF(_xlfn.XLOOKUP($A5,data_i,_xlfn.XLOOKUP(CK$4,data_col,data_val)) &gt; 0,_xlfn.XLOOKUP($A5,data_i,_xlfn.XLOOKUP(CK$4,data_col,data_val))," ")</f>
        <v>126</v>
      </c>
      <c r="CL5" s="24" cm="1">
        <f t="array" ref="CL5">IF(_xlfn.XLOOKUP($A5,data_i,_xlfn.XLOOKUP(CL$4,data_col,data_val)) &gt; 0,_xlfn.XLOOKUP($A5,data_i,_xlfn.XLOOKUP(CL$4,data_col,data_val))," ")</f>
        <v>174</v>
      </c>
      <c r="CM5" s="24" cm="1">
        <f t="array" ref="CM5">IF(_xlfn.XLOOKUP($A5,data_i,_xlfn.XLOOKUP(CM$4,data_col,data_val)) &gt; 0,_xlfn.XLOOKUP($A5,data_i,_xlfn.XLOOKUP(CM$4,data_col,data_val))," ")</f>
        <v>158</v>
      </c>
      <c r="CN5" s="24" cm="1">
        <f t="array" ref="CN5">IF(_xlfn.XLOOKUP($A5,data_i,_xlfn.XLOOKUP(CN$4,data_col,data_val)) &gt; 0,_xlfn.XLOOKUP($A5,data_i,_xlfn.XLOOKUP(CN$4,data_col,data_val))," ")</f>
        <v>158</v>
      </c>
      <c r="CO5" s="24" cm="1">
        <f t="array" ref="CO5">IF(_xlfn.XLOOKUP($A5,data_i,_xlfn.XLOOKUP(CO$4,data_col,data_val)) &gt; 0,_xlfn.XLOOKUP($A5,data_i,_xlfn.XLOOKUP(CO$4,data_col,data_val))," ")</f>
        <v>205</v>
      </c>
      <c r="CP5" s="24" cm="1">
        <f t="array" ref="CP5">IF(_xlfn.XLOOKUP($A5,data_i,_xlfn.XLOOKUP(CP$4,data_col,data_val)) &gt; 0,_xlfn.XLOOKUP($A5,data_i,_xlfn.XLOOKUP(CP$4,data_col,data_val))," ")</f>
        <v>94</v>
      </c>
      <c r="CQ5" s="24" cm="1">
        <f t="array" ref="CQ5">IF(_xlfn.XLOOKUP($A5,data_i,_xlfn.XLOOKUP(CQ$4,data_col,data_val)) &gt; 0,_xlfn.XLOOKUP($A5,data_i,_xlfn.XLOOKUP(CQ$4,data_col,data_val))," ")</f>
        <v>205</v>
      </c>
      <c r="CR5" s="24" cm="1">
        <f t="array" ref="CR5">IF(_xlfn.XLOOKUP($A5,data_i,_xlfn.XLOOKUP(CR$4,data_col,data_val)) &gt; 0,_xlfn.XLOOKUP($A5,data_i,_xlfn.XLOOKUP(CR$4,data_col,data_val))," ")</f>
        <v>141</v>
      </c>
      <c r="CS5" s="24" cm="1">
        <f t="array" ref="CS5">IF(_xlfn.XLOOKUP($A5,data_i,_xlfn.XLOOKUP(CS$4,data_col,data_val)) &gt; 0,_xlfn.XLOOKUP($A5,data_i,_xlfn.XLOOKUP(CS$4,data_col,data_val))," ")</f>
        <v>158</v>
      </c>
      <c r="CT5" s="24" cm="1">
        <f t="array" ref="CT5">IF(_xlfn.XLOOKUP($A5,data_i,_xlfn.XLOOKUP(CT$4,data_col,data_val)) &gt; 0,_xlfn.XLOOKUP($A5,data_i,_xlfn.XLOOKUP(CT$4,data_col,data_val))," ")</f>
        <v>126</v>
      </c>
      <c r="CU5" s="24" cm="1">
        <f t="array" ref="CU5">IF(_xlfn.XLOOKUP($A5,data_i,_xlfn.XLOOKUP(CU$4,data_col,data_val)) &gt; 0,_xlfn.XLOOKUP($A5,data_i,_xlfn.XLOOKUP(CU$4,data_col,data_val))," ")</f>
        <v>189</v>
      </c>
      <c r="CV5" s="24" cm="1">
        <f t="array" ref="CV5">IF(_xlfn.XLOOKUP($A5,data_i,_xlfn.XLOOKUP(CV$4,data_col,data_val)) &gt; 0,_xlfn.XLOOKUP($A5,data_i,_xlfn.XLOOKUP(CV$4,data_col,data_val))," ")</f>
        <v>110</v>
      </c>
      <c r="CW5" s="24" cm="1">
        <f t="array" ref="CW5">IF(_xlfn.XLOOKUP($A5,data_i,_xlfn.XLOOKUP(CW$4,data_col,data_val)) &gt; 0,_xlfn.XLOOKUP($A5,data_i,_xlfn.XLOOKUP(CW$4,data_col,data_val))," ")</f>
        <v>205</v>
      </c>
      <c r="CX5" s="24" cm="1">
        <f t="array" ref="CX5">IF(_xlfn.XLOOKUP($A5,data_i,_xlfn.XLOOKUP(CX$4,data_col,data_val)) &gt; 0,_xlfn.XLOOKUP($A5,data_i,_xlfn.XLOOKUP(CX$4,data_col,data_val))," ")</f>
        <v>253</v>
      </c>
      <c r="CY5" s="24" cm="1">
        <f t="array" ref="CY5">IF(_xlfn.XLOOKUP($A5,data_i,_xlfn.XLOOKUP(CY$4,data_col,data_val)) &gt; 0,_xlfn.XLOOKUP($A5,data_i,_xlfn.XLOOKUP(CY$4,data_col,data_val))," ")</f>
        <v>110</v>
      </c>
      <c r="CZ5" s="24" cm="1">
        <f t="array" ref="CZ5">IF(_xlfn.XLOOKUP($A5,data_i,_xlfn.XLOOKUP(CZ$4,data_col,data_val)) &gt; 0,_xlfn.XLOOKUP($A5,data_i,_xlfn.XLOOKUP(CZ$4,data_col,data_val))," ")</f>
        <v>79</v>
      </c>
      <c r="DA5" s="24" cm="1">
        <f t="array" ref="DA5">IF(_xlfn.XLOOKUP($A5,data_i,_xlfn.XLOOKUP(DA$4,data_col,data_val)) &gt; 0,_xlfn.XLOOKUP($A5,data_i,_xlfn.XLOOKUP(DA$4,data_col,data_val))," ")</f>
        <v>141</v>
      </c>
      <c r="DB5" s="24" cm="1">
        <f t="array" ref="DB5">IF(_xlfn.XLOOKUP($A5,data_i,_xlfn.XLOOKUP(DB$4,data_col,data_val)) &gt; 0,_xlfn.XLOOKUP($A5,data_i,_xlfn.XLOOKUP(DB$4,data_col,data_val))," ")</f>
        <v>126</v>
      </c>
      <c r="DC5" s="163"/>
      <c r="DD5" s="24" cm="1">
        <f t="array" ref="DD5">IF(_xlfn.XLOOKUP($A5,data_i,_xlfn.XLOOKUP(DD$4,data_col,data_val)) &gt; 0,_xlfn.XLOOKUP($A5,data_i,_xlfn.XLOOKUP(DD$4,data_col,data_val))," ")</f>
        <v>280</v>
      </c>
      <c r="DE5" s="24" cm="1">
        <f t="array" ref="DE5">IF(_xlfn.XLOOKUP($A5,data_i,_xlfn.XLOOKUP(DE$4,data_col,data_val)) &gt; 0,_xlfn.XLOOKUP($A5,data_i,_xlfn.XLOOKUP(DE$4,data_col,data_val))," ")</f>
        <v>317</v>
      </c>
      <c r="DF5" s="24" cm="1">
        <f t="array" ref="DF5">IF(_xlfn.XLOOKUP($A5,data_i,_xlfn.XLOOKUP(DF$4,data_col,data_val)) &gt; 0,_xlfn.XLOOKUP($A5,data_i,_xlfn.XLOOKUP(DF$4,data_col,data_val))," ")</f>
        <v>341</v>
      </c>
      <c r="DG5" s="24" cm="1">
        <f t="array" ref="DG5">IF(_xlfn.XLOOKUP($A5,data_i,_xlfn.XLOOKUP(DG$4,data_col,data_val)) &gt; 0,_xlfn.XLOOKUP($A5,data_i,_xlfn.XLOOKUP(DG$4,data_col,data_val))," ")</f>
        <v>329</v>
      </c>
      <c r="DH5" s="24" cm="1">
        <f t="array" ref="DH5">IF(_xlfn.XLOOKUP($A5,data_i,_xlfn.XLOOKUP(DH$4,data_col,data_val)) &gt; 0,_xlfn.XLOOKUP($A5,data_i,_xlfn.XLOOKUP(DH$4,data_col,data_val))," ")</f>
        <v>415</v>
      </c>
      <c r="DI5" s="24" cm="1">
        <f t="array" ref="DI5">IF(_xlfn.XLOOKUP($A5,data_i,_xlfn.XLOOKUP(DI$4,data_col,data_val)) &gt; 0,_xlfn.XLOOKUP($A5,data_i,_xlfn.XLOOKUP(DI$4,data_col,data_val))," ")</f>
        <v>268</v>
      </c>
      <c r="DJ5" s="24" cm="1">
        <f t="array" ref="DJ5">IF(_xlfn.XLOOKUP($A5,data_i,_xlfn.XLOOKUP(DJ$4,data_col,data_val)) &gt; 0,_xlfn.XLOOKUP($A5,data_i,_xlfn.XLOOKUP(DJ$4,data_col,data_val))," ")</f>
        <v>354</v>
      </c>
      <c r="DK5" s="24" cm="1">
        <f t="array" ref="DK5">IF(_xlfn.XLOOKUP($A5,data_i,_xlfn.XLOOKUP(DK$4,data_col,data_val)) &gt; 0,_xlfn.XLOOKUP($A5,data_i,_xlfn.XLOOKUP(DK$4,data_col,data_val))," ")</f>
        <v>341</v>
      </c>
      <c r="DL5" s="24" cm="1">
        <f t="array" ref="DL5">IF(_xlfn.XLOOKUP($A5,data_i,_xlfn.XLOOKUP(DL$4,data_col,data_val)) &gt; 0,_xlfn.XLOOKUP($A5,data_i,_xlfn.XLOOKUP(DL$4,data_col,data_val))," ")</f>
        <v>390</v>
      </c>
      <c r="DM5" s="24" cm="1">
        <f t="array" ref="DM5">IF(_xlfn.XLOOKUP($A5,data_i,_xlfn.XLOOKUP(DM$4,data_col,data_val)) &gt; 0,_xlfn.XLOOKUP($A5,data_i,_xlfn.XLOOKUP(DM$4,data_col,data_val))," ")</f>
        <v>256</v>
      </c>
      <c r="DN5" s="24" cm="1">
        <f t="array" ref="DN5">IF(_xlfn.XLOOKUP($A5,data_i,_xlfn.XLOOKUP(DN$4,data_col,data_val)) &gt; 0,_xlfn.XLOOKUP($A5,data_i,_xlfn.XLOOKUP(DN$4,data_col,data_val))," ")</f>
        <v>305</v>
      </c>
      <c r="DO5" s="24" cm="1">
        <f t="array" ref="DO5">IF(_xlfn.XLOOKUP($A5,data_i,_xlfn.XLOOKUP(DO$4,data_col,data_val)) &gt; 0,_xlfn.XLOOKUP($A5,data_i,_xlfn.XLOOKUP(DO$4,data_col,data_val))," ")</f>
        <v>366</v>
      </c>
      <c r="DP5" s="24" cm="1">
        <f t="array" ref="DP5">IF(_xlfn.XLOOKUP($A5,data_i,_xlfn.XLOOKUP(DP$4,data_col,data_val)) &gt; 0,_xlfn.XLOOKUP($A5,data_i,_xlfn.XLOOKUP(DP$4,data_col,data_val))," ")</f>
        <v>231</v>
      </c>
      <c r="DQ5" s="24" cm="1">
        <f t="array" ref="DQ5">IF(_xlfn.XLOOKUP($A5,data_i,_xlfn.XLOOKUP(DQ$4,data_col,data_val)) &gt; 0,_xlfn.XLOOKUP($A5,data_i,_xlfn.XLOOKUP(DQ$4,data_col,data_val))," ")</f>
        <v>341</v>
      </c>
      <c r="DR5" s="24" cm="1">
        <f t="array" ref="DR5">IF(_xlfn.XLOOKUP($A5,data_i,_xlfn.XLOOKUP(DR$4,data_col,data_val)) &gt; 0,_xlfn.XLOOKUP($A5,data_i,_xlfn.XLOOKUP(DR$4,data_col,data_val))," ")</f>
        <v>231</v>
      </c>
      <c r="DS5" s="24" cm="1">
        <f t="array" ref="DS5">IF(_xlfn.XLOOKUP($A5,data_i,_xlfn.XLOOKUP(DS$4,data_col,data_val)) &gt; 0,_xlfn.XLOOKUP($A5,data_i,_xlfn.XLOOKUP(DS$4,data_col,data_val))," ")</f>
        <v>305</v>
      </c>
      <c r="DT5" s="24" cm="1">
        <f t="array" ref="DT5">IF(_xlfn.XLOOKUP($A5,data_i,_xlfn.XLOOKUP(DT$4,data_col,data_val)) &gt; 0,_xlfn.XLOOKUP($A5,data_i,_xlfn.XLOOKUP(DT$4,data_col,data_val))," ")</f>
        <v>415</v>
      </c>
      <c r="DU5" s="24" cm="1">
        <f t="array" ref="DU5">IF(_xlfn.XLOOKUP($A5,data_i,_xlfn.XLOOKUP(DU$4,data_col,data_val)) &gt; 0,_xlfn.XLOOKUP($A5,data_i,_xlfn.XLOOKUP(DU$4,data_col,data_val))," ")</f>
        <v>268</v>
      </c>
      <c r="DV5" s="24" cm="1">
        <f t="array" ref="DV5">IF(_xlfn.XLOOKUP($A5,data_i,_xlfn.XLOOKUP(DV$4,data_col,data_val)) &gt; 0,_xlfn.XLOOKUP($A5,data_i,_xlfn.XLOOKUP(DV$4,data_col,data_val))," ")</f>
        <v>402</v>
      </c>
      <c r="DW5" s="24" cm="1">
        <f t="array" ref="DW5">IF(_xlfn.XLOOKUP($A5,data_i,_xlfn.XLOOKUP(DW$4,data_col,data_val)) &gt; 0,_xlfn.XLOOKUP($A5,data_i,_xlfn.XLOOKUP(DW$4,data_col,data_val))," ")</f>
        <v>378</v>
      </c>
      <c r="DX5" s="24" cm="1">
        <f t="array" ref="DX5">IF(_xlfn.XLOOKUP($A5,data_i,_xlfn.XLOOKUP(DX$4,data_col,data_val)) &gt; 0,_xlfn.XLOOKUP($A5,data_i,_xlfn.XLOOKUP(DX$4,data_col,data_val))," ")</f>
        <v>305</v>
      </c>
      <c r="DY5" s="24" cm="1">
        <f t="array" ref="DY5">IF(_xlfn.XLOOKUP($A5,data_i,_xlfn.XLOOKUP(DY$4,data_col,data_val)) &gt; 0,_xlfn.XLOOKUP($A5,data_i,_xlfn.XLOOKUP(DY$4,data_col,data_val))," ")</f>
        <v>366</v>
      </c>
      <c r="DZ5" s="24" cm="1">
        <f t="array" ref="DZ5">IF(_xlfn.XLOOKUP($A5,data_i,_xlfn.XLOOKUP(DZ$4,data_col,data_val)) &gt; 0,_xlfn.XLOOKUP($A5,data_i,_xlfn.XLOOKUP(DZ$4,data_col,data_val))," ")</f>
        <v>402</v>
      </c>
      <c r="EA5" s="24" cm="1">
        <f t="array" ref="EA5">IF(_xlfn.XLOOKUP($A5,data_i,_xlfn.XLOOKUP(EA$4,data_col,data_val)) &gt; 0,_xlfn.XLOOKUP($A5,data_i,_xlfn.XLOOKUP(EA$4,data_col,data_val))," ")</f>
        <v>329</v>
      </c>
      <c r="EC5" s="24" cm="1">
        <f t="array" ref="EC5">IF(_xlfn.XLOOKUP($A5,data_i,_xlfn.XLOOKUP(EC$4,data_col,data_val)) &gt; 0,_xlfn.XLOOKUP($A5,data_i,_xlfn.XLOOKUP(EC$4,data_col,data_val))," ")</f>
        <v>365</v>
      </c>
      <c r="ED5" s="24" cm="1">
        <f t="array" ref="ED5">IF(_xlfn.XLOOKUP($A5,data_i,_xlfn.XLOOKUP(ED$4,data_col,data_val)) &gt; 0,_xlfn.XLOOKUP($A5,data_i,_xlfn.XLOOKUP(ED$4,data_col,data_val))," ")</f>
        <v>371</v>
      </c>
      <c r="EE5" s="24" t="str" cm="1">
        <f t="array" ref="EE5">IF(_xlfn.XLOOKUP($A5,data_i,_xlfn.XLOOKUP(EE$4,data_col,data_val)) &gt; 0,_xlfn.XLOOKUP($A5,data_i,_xlfn.XLOOKUP(EE$4,data_col,data_val))," ")</f>
        <v xml:space="preserve"> </v>
      </c>
      <c r="EF5" s="24" cm="1">
        <f t="array" ref="EF5">IF(_xlfn.XLOOKUP($A5,data_i,_xlfn.XLOOKUP(EF$4,data_col,data_val)) &gt; 0,_xlfn.XLOOKUP($A5,data_i,_xlfn.XLOOKUP(EF$4,data_col,data_val))," ")</f>
        <v>369</v>
      </c>
      <c r="EG5" s="24" cm="1">
        <f t="array" ref="EG5">IF(_xlfn.XLOOKUP($A5,data_i,_xlfn.XLOOKUP(EG$4,data_col,data_val)) &gt; 0,_xlfn.XLOOKUP($A5,data_i,_xlfn.XLOOKUP(EG$4,data_col,data_val))," ")</f>
        <v>370</v>
      </c>
      <c r="EH5" s="24" cm="1">
        <f t="array" ref="EH5">IF(_xlfn.XLOOKUP($A5,data_i,_xlfn.XLOOKUP(EH$4,data_col,data_val)) &gt; 0,_xlfn.XLOOKUP($A5,data_i,_xlfn.XLOOKUP(EH$4,data_col,data_val))," ")</f>
        <v>362</v>
      </c>
      <c r="EI5" s="24" cm="1">
        <f t="array" ref="EI5">IF(_xlfn.XLOOKUP($A5,data_i,_xlfn.XLOOKUP(EI$4,data_col,data_val)) &gt; 0,_xlfn.XLOOKUP($A5,data_i,_xlfn.XLOOKUP(EI$4,data_col,data_val))," ")</f>
        <v>370</v>
      </c>
      <c r="EJ5" s="24" t="str" cm="1">
        <f t="array" ref="EJ5">IF(_xlfn.XLOOKUP($A5,data_i,_xlfn.XLOOKUP(EJ$4,data_col,data_val)) &gt; 0,_xlfn.XLOOKUP($A5,data_i,_xlfn.XLOOKUP(EJ$4,data_col,data_val))," ")</f>
        <v xml:space="preserve"> </v>
      </c>
      <c r="EK5" s="24" cm="1">
        <f t="array" ref="EK5">IF(_xlfn.XLOOKUP($A5,data_i,_xlfn.XLOOKUP(EK$4,data_col,data_val)) &gt; 0,_xlfn.XLOOKUP($A5,data_i,_xlfn.XLOOKUP(EK$4,data_col,data_val))," ")</f>
        <v>371</v>
      </c>
      <c r="EL5" s="24" cm="1">
        <f t="array" ref="EL5">IF(_xlfn.XLOOKUP($A5,data_i,_xlfn.XLOOKUP(EL$4,data_col,data_val)) &gt; 0,_xlfn.XLOOKUP($A5,data_i,_xlfn.XLOOKUP(EL$4,data_col,data_val))," ")</f>
        <v>365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371</v>
      </c>
      <c r="EO5" s="24" cm="1">
        <f t="array" ref="EO5">IF(_xlfn.XLOOKUP($A5,data_i,_xlfn.XLOOKUP(EO$4,data_col,data_val)) &gt; 0,_xlfn.XLOOKUP($A5,data_i,_xlfn.XLOOKUP(EO$4,data_col,data_val))," ")</f>
        <v>376</v>
      </c>
      <c r="EP5" s="24" cm="1">
        <f t="array" ref="EP5">IF(_xlfn.XLOOKUP($A5,data_i,_xlfn.XLOOKUP(EP$4,data_col,data_val)) &gt; 0,_xlfn.XLOOKUP($A5,data_i,_xlfn.XLOOKUP(EP$4,data_col,data_val))," ")</f>
        <v>371</v>
      </c>
      <c r="EQ5" s="24" cm="1">
        <f t="array" ref="EQ5">IF(_xlfn.XLOOKUP($A5,data_i,_xlfn.XLOOKUP(EQ$4,data_col,data_val)) &gt; 0,_xlfn.XLOOKUP($A5,data_i,_xlfn.XLOOKUP(EQ$4,data_col,data_val))," ")</f>
        <v>370</v>
      </c>
      <c r="ER5" s="24" cm="1">
        <f t="array" ref="ER5">IF(_xlfn.XLOOKUP($A5,data_i,_xlfn.XLOOKUP(ER$4,data_col,data_val)) &gt; 0,_xlfn.XLOOKUP($A5,data_i,_xlfn.XLOOKUP(ER$4,data_col,data_val))," ")</f>
        <v>366</v>
      </c>
      <c r="ES5" s="24" t="str" cm="1">
        <f t="array" ref="ES5">IF(_xlfn.XLOOKUP($A5,data_i,_xlfn.XLOOKUP(ES$4,data_col,data_val)) &gt; 0,_xlfn.XLOOKUP($A5,data_i,_xlfn.XLOOKUP(ES$4,data_col,data_val))," ")</f>
        <v xml:space="preserve"> </v>
      </c>
      <c r="ET5" s="24" cm="1">
        <f t="array" ref="ET5">IF(_xlfn.XLOOKUP($A5,data_i,_xlfn.XLOOKUP(ET$4,data_col,data_val)) &gt; 0,_xlfn.XLOOKUP($A5,data_i,_xlfn.XLOOKUP(ET$4,data_col,data_val))," ")</f>
        <v>367</v>
      </c>
      <c r="EU5" s="24" cm="1">
        <f t="array" ref="EU5">IF(_xlfn.XLOOKUP($A5,data_i,_xlfn.XLOOKUP(EU$4,data_col,data_val)) &gt; 0,_xlfn.XLOOKUP($A5,data_i,_xlfn.XLOOKUP(EU$4,data_col,data_val))," ")</f>
        <v>370</v>
      </c>
      <c r="EV5" s="24" cm="1">
        <f t="array" ref="EV5">IF(_xlfn.XLOOKUP($A5,data_i,_xlfn.XLOOKUP(EV$4,data_col,data_val)) &gt; 0,_xlfn.XLOOKUP($A5,data_i,_xlfn.XLOOKUP(EV$4,data_col,data_val))," ")</f>
        <v>368</v>
      </c>
      <c r="EW5" s="24" cm="1">
        <f t="array" ref="EW5">IF(_xlfn.XLOOKUP($A5,data_i,_xlfn.XLOOKUP(EW$4,data_col,data_val)) &gt; 0,_xlfn.XLOOKUP($A5,data_i,_xlfn.XLOOKUP(EW$4,data_col,data_val))," ")</f>
        <v>369</v>
      </c>
      <c r="EX5" s="24" cm="1">
        <f t="array" ref="EX5">IF(_xlfn.XLOOKUP($A5,data_i,_xlfn.XLOOKUP(EX$4,data_col,data_val)) &gt; 0,_xlfn.XLOOKUP($A5,data_i,_xlfn.XLOOKUP(EX$4,data_col,data_val))," ")</f>
        <v>371</v>
      </c>
      <c r="EY5" s="24" cm="1">
        <f t="array" ref="EY5">IF(_xlfn.XLOOKUP($A5,data_i,_xlfn.XLOOKUP(EY$4,data_col,data_val)) &gt; 0,_xlfn.XLOOKUP($A5,data_i,_xlfn.XLOOKUP(EY$4,data_col,data_val))," ")</f>
        <v>366</v>
      </c>
      <c r="EZ5" s="24" cm="1">
        <f t="array" ref="EZ5">IF(_xlfn.XLOOKUP($A5,data_i,_xlfn.XLOOKUP(EZ$4,data_col,data_val)) &gt; 0,_xlfn.XLOOKUP($A5,data_i,_xlfn.XLOOKUP(EZ$4,data_col,data_val))," ")</f>
        <v>374</v>
      </c>
      <c r="FB5" s="24" cm="1">
        <f t="array" ref="FB5">IF(_xlfn.XLOOKUP($A5,data_i,_xlfn.XLOOKUP(FB$4,data_col,data_val)) &gt; 0,_xlfn.XLOOKUP($A5,data_i,_xlfn.XLOOKUP(FB$4,data_col,data_val))," ")</f>
        <v>494</v>
      </c>
      <c r="FC5" s="24" cm="1">
        <f t="array" ref="FC5">IF(_xlfn.XLOOKUP($A5,data_i,_xlfn.XLOOKUP(FC$4,data_col,data_val)) &gt; 0,_xlfn.XLOOKUP($A5,data_i,_xlfn.XLOOKUP(FC$4,data_col,data_val))," ")</f>
        <v>496</v>
      </c>
      <c r="FD5" s="24" cm="1">
        <f t="array" ref="FD5">IF(_xlfn.XLOOKUP($A5,data_i,_xlfn.XLOOKUP(FD$4,data_col,data_val)) &gt; 0,_xlfn.XLOOKUP($A5,data_i,_xlfn.XLOOKUP(FD$4,data_col,data_val))," ")</f>
        <v>495</v>
      </c>
      <c r="FE5" s="24" cm="1">
        <f t="array" ref="FE5">IF(_xlfn.XLOOKUP($A5,data_i,_xlfn.XLOOKUP(FE$4,data_col,data_val)) &gt; 0,_xlfn.XLOOKUP($A5,data_i,_xlfn.XLOOKUP(FE$4,data_col,data_val))," ")</f>
        <v>496</v>
      </c>
      <c r="FF5" s="24" cm="1">
        <f t="array" ref="FF5">IF(_xlfn.XLOOKUP($A5,data_i,_xlfn.XLOOKUP(FF$4,data_col,data_val)) &gt; 0,_xlfn.XLOOKUP($A5,data_i,_xlfn.XLOOKUP(FF$4,data_col,data_val))," ")</f>
        <v>495</v>
      </c>
      <c r="FG5" s="24" cm="1">
        <f t="array" ref="FG5">IF(_xlfn.XLOOKUP($A5,data_i,_xlfn.XLOOKUP(FG$4,data_col,data_val)) &gt; 0,_xlfn.XLOOKUP($A5,data_i,_xlfn.XLOOKUP(FG$4,data_col,data_val))," ")</f>
        <v>493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495</v>
      </c>
      <c r="FJ5" s="24" cm="1">
        <f t="array" ref="FJ5">IF(_xlfn.XLOOKUP($A5,data_i,_xlfn.XLOOKUP(FJ$4,data_col,data_val)) &gt; 0,_xlfn.XLOOKUP($A5,data_i,_xlfn.XLOOKUP(FJ$4,data_col,data_val))," ")</f>
        <v>499</v>
      </c>
      <c r="FK5" s="24" cm="1">
        <f t="array" ref="FK5">IF(_xlfn.XLOOKUP($A5,data_i,_xlfn.XLOOKUP(FK$4,data_col,data_val)) &gt; 0,_xlfn.XLOOKUP($A5,data_i,_xlfn.XLOOKUP(FK$4,data_col,data_val))," ")</f>
        <v>495</v>
      </c>
      <c r="FL5" s="24" cm="1">
        <f t="array" ref="FL5">IF(_xlfn.XLOOKUP($A5,data_i,_xlfn.XLOOKUP(FL$4,data_col,data_val)) &gt; 0,_xlfn.XLOOKUP($A5,data_i,_xlfn.XLOOKUP(FL$4,data_col,data_val))," ")</f>
        <v>496</v>
      </c>
      <c r="FM5" s="24" cm="1">
        <f t="array" ref="FM5">IF(_xlfn.XLOOKUP($A5,data_i,_xlfn.XLOOKUP(FM$4,data_col,data_val)) &gt; 0,_xlfn.XLOOKUP($A5,data_i,_xlfn.XLOOKUP(FM$4,data_col,data_val))," ")</f>
        <v>496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496</v>
      </c>
      <c r="FP5" s="24" cm="1">
        <f t="array" ref="FP5">IF(_xlfn.XLOOKUP($A5,data_i,_xlfn.XLOOKUP(FP$4,data_col,data_val)) &gt; 0,_xlfn.XLOOKUP($A5,data_i,_xlfn.XLOOKUP(FP$4,data_col,data_val))," ")</f>
        <v>497</v>
      </c>
      <c r="FQ5" s="24" cm="1">
        <f t="array" ref="FQ5">IF(_xlfn.XLOOKUP($A5,data_i,_xlfn.XLOOKUP(FQ$4,data_col,data_val)) &gt; 0,_xlfn.XLOOKUP($A5,data_i,_xlfn.XLOOKUP(FQ$4,data_col,data_val))," ")</f>
        <v>496</v>
      </c>
      <c r="FR5" s="24" cm="1">
        <f t="array" ref="FR5">IF(_xlfn.XLOOKUP($A5,data_i,_xlfn.XLOOKUP(FR$4,data_col,data_val)) &gt; 0,_xlfn.XLOOKUP($A5,data_i,_xlfn.XLOOKUP(FR$4,data_col,data_val))," ")</f>
        <v>497</v>
      </c>
      <c r="FS5" s="24" cm="1">
        <f t="array" ref="FS5">IF(_xlfn.XLOOKUP($A5,data_i,_xlfn.XLOOKUP(FS$4,data_col,data_val)) &gt; 0,_xlfn.XLOOKUP($A5,data_i,_xlfn.XLOOKUP(FS$4,data_col,data_val))," ")</f>
        <v>495</v>
      </c>
      <c r="FT5" s="24" cm="1">
        <f t="array" ref="FT5">IF(_xlfn.XLOOKUP($A5,data_i,_xlfn.XLOOKUP(FT$4,data_col,data_val)) &gt; 0,_xlfn.XLOOKUP($A5,data_i,_xlfn.XLOOKUP(FT$4,data_col,data_val))," ")</f>
        <v>497</v>
      </c>
      <c r="FU5" s="24" cm="1">
        <f t="array" ref="FU5">IF(_xlfn.XLOOKUP($A5,data_i,_xlfn.XLOOKUP(FU$4,data_col,data_val)) &gt; 0,_xlfn.XLOOKUP($A5,data_i,_xlfn.XLOOKUP(FU$4,data_col,data_val))," ")</f>
        <v>496</v>
      </c>
      <c r="FV5" s="24" cm="1">
        <f t="array" ref="FV5">IF(_xlfn.XLOOKUP($A5,data_i,_xlfn.XLOOKUP(FV$4,data_col,data_val)) &gt; 0,_xlfn.XLOOKUP($A5,data_i,_xlfn.XLOOKUP(FV$4,data_col,data_val))," ")</f>
        <v>497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496</v>
      </c>
      <c r="GA5" s="167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</row>
    <row r="6" spans="1:231" x14ac:dyDescent="0.2">
      <c r="A6" s="61">
        <v>29</v>
      </c>
      <c r="B6" s="265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65" t="str" cm="1">
        <f t="array" ref="C6">_xlfn.XLOOKUP($A6,prop_i,_xlfn.XLOOKUP(C$4,prop_col,prop_val))</f>
        <v>M01</v>
      </c>
      <c r="D6" s="165" t="str" cm="1">
        <f t="array" ref="D6">_xlfn.XLOOKUP($A6,prop_i,_xlfn.XLOOKUP(D$4,prop_col,prop_val))</f>
        <v>PK</v>
      </c>
      <c r="E6" s="165" t="str" cm="1">
        <f t="array" ref="E6">_xlfn.XLOOKUP($A6,prop_i,_xlfn.XLOOKUP(E$4,prop_col,prop_val))</f>
        <v>Y386</v>
      </c>
      <c r="F6" s="165" cm="1">
        <f t="array" ref="F6">_xlfn.XLOOKUP($A6,prop_i,_xlfn.XLOOKUP(F$4,prop_col,prop_val))</f>
        <v>620</v>
      </c>
      <c r="G6" s="165" t="str" cm="1">
        <f t="array" ref="G6">_xlfn.XLOOKUP($A6,prop_i,_xlfn.XLOOKUP(G$4,prop_col,prop_val))</f>
        <v>J101</v>
      </c>
      <c r="H6" s="61">
        <f t="shared" si="0"/>
        <v>20</v>
      </c>
      <c r="I6" s="165" cm="1">
        <f t="array" ref="I6">_xlfn.XLOOKUP($A6,prop_i,_xlfn.XLOOKUP(I$4,prop_col,prop_val))</f>
        <v>1393153</v>
      </c>
      <c r="J6" s="195" cm="1">
        <f t="array" ref="J6">_xlfn.XLOOKUP($A6,data_i,_xlfn.XLOOKUP(J$4,data_col,data_val))</f>
        <v>13408</v>
      </c>
      <c r="K6" s="195" cm="1">
        <f t="array" ref="K6">_xlfn.XLOOKUP($A6,data_i,_xlfn.XLOOKUP(K$4,data_col,data_val))</f>
        <v>364</v>
      </c>
      <c r="L6" s="24">
        <f t="shared" si="1"/>
        <v>36.835164835164832</v>
      </c>
      <c r="M6" s="254" cm="1">
        <f t="array" ref="M6">HYPERLINK(GJ6,_xlfn.XLOOKUP($A6,val_i,_xlfn.XLOOKUP(M$4,val_col,val_val)))</f>
        <v>43913</v>
      </c>
      <c r="N6" s="256" cm="1">
        <f t="array" ref="N6">IF(_xlfn.XLOOKUP($A6,data_i,_xlfn.XLOOKUP(N$4,data_col,data_val)) &gt; 0,_xlfn.XLOOKUP($A6,data_i,_xlfn.XLOOKUP(N$4,data_col,data_val))," ")</f>
        <v>0.13150000000000001</v>
      </c>
      <c r="O6" s="162" cm="1">
        <f t="array" ref="O6">$J6-_xlfn.XLOOKUP($A6,val_i,_xlfn.XLOOKUP("oph@start",val_col,val_val))</f>
        <v>6093</v>
      </c>
      <c r="P6" s="24" cm="1">
        <f t="array" ref="P6">K6-_xlfn.XLOOKUP($A6,val_i,_xlfn.XLOOKUP("Starts@Start",val_col,val_val))</f>
        <v>121</v>
      </c>
      <c r="Q6" s="162">
        <f t="shared" si="2"/>
        <v>50.355371900826448</v>
      </c>
      <c r="R6" s="163">
        <f t="shared" si="3"/>
        <v>22.318681318681318</v>
      </c>
      <c r="S6" s="123" t="str">
        <f t="shared" si="4"/>
        <v>done</v>
      </c>
      <c r="T6" s="123" t="str">
        <f t="shared" si="4"/>
        <v>done</v>
      </c>
      <c r="U6" s="123" t="str">
        <f t="shared" si="4"/>
        <v>done</v>
      </c>
      <c r="V6" s="200"/>
      <c r="W6" s="184" t="str" cm="1">
        <f t="array" ref="W6">_xlfn.XLOOKUP($A6,data_i,_xlfn.XLOOKUP(W$4,data_col,data_val))</f>
        <v>Available</v>
      </c>
      <c r="X6" s="184" cm="1">
        <f t="array" ref="X6">_xlfn.XLOOKUP($A6,data_i,_xlfn.XLOOKUP(X$4,data_col,data_val))</f>
        <v>13408</v>
      </c>
      <c r="Y6" s="184" cm="1">
        <f t="array" ref="Y6">_xlfn.XLOOKUP($A6,data_i,_xlfn.XLOOKUP(Y$4,data_col,data_val))</f>
        <v>364</v>
      </c>
      <c r="Z6" s="184" cm="1">
        <f t="array" ref="Z6">_xlfn.XLOOKUP($A6,data_i,_xlfn.XLOOKUP(Z$4,data_col,data_val))</f>
        <v>5</v>
      </c>
      <c r="AA6" s="24" cm="1">
        <f t="array" ref="AA6">_xlfn.XLOOKUP($A6,data_i,_xlfn.XLOOKUP(AA$4,data_col,data_val))</f>
        <v>0</v>
      </c>
      <c r="AB6" s="24" cm="1">
        <f t="array" ref="AB6">_xlfn.XLOOKUP($A6,data_i,_xlfn.XLOOKUP(AB$4,data_col,data_val))</f>
        <v>0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1</v>
      </c>
      <c r="AE6" s="24" cm="1">
        <f t="array" ref="AE6">_xlfn.XLOOKUP($A6,data_i,_xlfn.XLOOKUP(AE$4,data_col,data_val))</f>
        <v>0</v>
      </c>
      <c r="AF6" s="184" cm="1">
        <f t="array" ref="AF6">_xlfn.XLOOKUP($A6,data_i,_xlfn.XLOOKUP(AF$4,data_col,data_val))</f>
        <v>45</v>
      </c>
      <c r="AG6" s="184" cm="1">
        <f t="array" ref="AG6">_xlfn.XLOOKUP($A6,data_i,_xlfn.XLOOKUP(AG$4,data_col,data_val))</f>
        <v>14.1</v>
      </c>
      <c r="AH6" s="195" cm="1">
        <f t="array" ref="AH6">_xlfn.XLOOKUP($A6,data_i,_xlfn.XLOOKUP(AH$4,data_col,data_val))</f>
        <v>173.9</v>
      </c>
      <c r="AJ6" s="195" cm="1">
        <f t="array" ref="AJ6">_xlfn.XLOOKUP($A6,data_i,_xlfn.XLOOKUP(AJ$4,data_col,data_val))</f>
        <v>3356</v>
      </c>
      <c r="AK6" s="195" cm="1">
        <f t="array" ref="AK6">_xlfn.XLOOKUP($A6,prop_i,_xlfn.XLOOKUP(AK$4,data_col,data_val))</f>
        <v>1500</v>
      </c>
      <c r="AL6" s="163">
        <f>IF(ISERROR(1200*AJ6/(_xlfn.XLOOKUP($F6,summary!$S$3:$S$6,summary!$V$31:$V$34)*AK6*_xlfn.XLOOKUP($F6,summary!$S$3:$S$6,summary!$W$31:$W$34))),0,1200*AJ6/(_xlfn.XLOOKUP($F6,summary!$S$3:$S$6,summary!$V$31:$V$34)*AK6*_xlfn.XLOOKUP($F6,summary!$S$3:$S$6,summary!$W$31:$W$34)))</f>
        <v>21.960190524831592</v>
      </c>
      <c r="AN6" s="195" cm="1">
        <f t="array" ref="AN6">_xlfn.XLOOKUP($A6,data_i,_xlfn.XLOOKUP(AN$4,data_col,data_val))</f>
        <v>3356</v>
      </c>
      <c r="AO6" s="184" cm="1">
        <f t="array" ref="AO6">_xlfn.XLOOKUP($A6,data_i,_xlfn.XLOOKUP(AO$4,data_col,data_val))</f>
        <v>0</v>
      </c>
      <c r="AP6" s="184" cm="1">
        <f t="array" ref="AP6">_xlfn.XLOOKUP($A6,data_i,_xlfn.XLOOKUP(AP$4,data_col,data_val))</f>
        <v>0</v>
      </c>
      <c r="AQ6" s="184" cm="1">
        <f t="array" ref="AQ6">_xlfn.XLOOKUP($A6,data_i,_xlfn.XLOOKUP(AQ$4,data_col,data_val))</f>
        <v>0</v>
      </c>
      <c r="AR6" s="184" cm="1">
        <f t="array" ref="AR6">_xlfn.XLOOKUP($A6,data_i,_xlfn.XLOOKUP(AR$4,data_col,data_val))</f>
        <v>0</v>
      </c>
      <c r="AS6" s="184" cm="1">
        <f t="array" ref="AS6">_xlfn.XLOOKUP($A6,data_i,_xlfn.XLOOKUP(AS$4,data_col,data_val))</f>
        <v>0</v>
      </c>
      <c r="AT6" s="24"/>
      <c r="AU6" s="184" cm="1">
        <f t="array" ref="AU6">_xlfn.XLOOKUP($A6,data_i,_xlfn.XLOOKUP(AU$4,data_col,data_val))</f>
        <v>0</v>
      </c>
      <c r="AV6" s="184" cm="1">
        <f t="array" ref="AV6">_xlfn.XLOOKUP($A6,data_i,_xlfn.XLOOKUP(AV$4,data_col,data_val))</f>
        <v>0</v>
      </c>
      <c r="AW6" s="163">
        <f>IF(ISERROR(1200*AU6/(_xlfn.XLOOKUP($F6,summary!$S$3:$S$6,summary!$V$31:$V$34)*AV6*_xlfn.XLOOKUP($F6,summary!$S$3:$S$6,summary!$W$31:$W$34))),0,1200*AU6/(_xlfn.XLOOKUP($F6,summary!$S$3:$S$6,summary!$V$31:$V$34)*AV6*_xlfn.XLOOKUP($F6,summary!$S$3:$S$6,summary!$W$31:$W$34)))</f>
        <v>0</v>
      </c>
      <c r="AX6" s="162">
        <f t="shared" si="5"/>
        <v>6093</v>
      </c>
      <c r="AY6" s="256" cm="1">
        <f t="array" ref="AY6">IF(_xlfn.XLOOKUP($A6,data_i,_xlfn.XLOOKUP(AY$4,data_col,data_val)) &gt; 0,_xlfn.XLOOKUP($A6,data_i,_xlfn.XLOOKUP(AY$4,data_col,data_val))," ")</f>
        <v>0.13150000000000001</v>
      </c>
      <c r="AZ6" s="163" cm="1">
        <f t="array" ref="AZ6">_xlfn.XLOOKUP($A6,data_i,_xlfn.XLOOKUP(AZ$4,data_col,data_val))</f>
        <v>-17.59</v>
      </c>
      <c r="BA6" s="192" cm="1">
        <f t="array" ref="BA6">_xlfn.XLOOKUP($A6,data_i,_xlfn.XLOOKUP(BA$4,data_col,data_val))</f>
        <v>4.1539999999999999</v>
      </c>
      <c r="BB6" s="192" cm="1">
        <f t="array" ref="BB6">_xlfn.XLOOKUP($A6,data_i,_xlfn.XLOOKUP(BB$4,data_col,data_val))</f>
        <v>1.3949999999999998</v>
      </c>
      <c r="BC6" s="163" cm="1">
        <f t="array" ref="BC6">_xlfn.XLOOKUP($A6,data_i,_xlfn.XLOOKUP(BC$4,data_col,data_val))</f>
        <v>56.9</v>
      </c>
      <c r="BD6" s="163" cm="1">
        <f t="array" ref="BD6">_xlfn.XLOOKUP($A6,data_i,_xlfn.XLOOKUP(BD$4,data_col,data_val))</f>
        <v>0.99</v>
      </c>
      <c r="BE6" s="163" cm="1">
        <f t="array" ref="BE6">_xlfn.XLOOKUP($A6,data_i,_xlfn.XLOOKUP(BE$4,data_col,data_val))</f>
        <v>1.5640000000000001</v>
      </c>
      <c r="BF6" s="192" cm="1">
        <f t="array" ref="BF6">_xlfn.XLOOKUP($A6,data_i,_xlfn.XLOOKUP(BF$4,data_col,data_val))</f>
        <v>0.63</v>
      </c>
      <c r="BG6" s="199">
        <f t="shared" si="6"/>
        <v>158.73015873015873</v>
      </c>
      <c r="BH6" s="192"/>
      <c r="BI6" s="192" cm="1">
        <f t="array" ref="BI6">_xlfn.XLOOKUP($A6,data_i,_xlfn.XLOOKUP(BI$4,data_col,data_val))</f>
        <v>0.74</v>
      </c>
      <c r="BJ6" s="24" cm="1">
        <f t="array" ref="BJ6">_xlfn.XLOOKUP($A6,data_i,_xlfn.XLOOKUP(BJ$4,data_col,data_val))</f>
        <v>0</v>
      </c>
      <c r="BK6" s="24" cm="1">
        <f t="array" ref="BK6">_xlfn.XLOOKUP($A6,data_i,_xlfn.XLOOKUP(BK$4,data_col,data_val))</f>
        <v>0</v>
      </c>
      <c r="BL6" s="163" cm="1">
        <f t="array" ref="BL6">_xlfn.XLOOKUP($A6,data_i,_xlfn.XLOOKUP(BL$4,data_col,data_val))</f>
        <v>0</v>
      </c>
      <c r="BM6" s="163" cm="1">
        <f t="array" ref="BM6">_xlfn.XLOOKUP($A6,data_i,_xlfn.XLOOKUP(BM$4,data_col,data_val))</f>
        <v>0</v>
      </c>
      <c r="BN6" s="163" cm="1">
        <f t="array" ref="BN6">_xlfn.XLOOKUP($A6,data_i,_xlfn.XLOOKUP(BN$4,data_col,data_val))</f>
        <v>27.6</v>
      </c>
      <c r="BO6" s="24" cm="1">
        <f t="array" ref="BO6">_xlfn.XLOOKUP($A6,data_i,_xlfn.XLOOKUP(BO$4,data_col,data_val))</f>
        <v>992</v>
      </c>
      <c r="BP6" s="24" cm="1">
        <f t="array" ref="BP6">_xlfn.XLOOKUP($A6,data_i,_xlfn.XLOOKUP(BP$4,data_col,data_val))</f>
        <v>2</v>
      </c>
      <c r="BQ6" s="162">
        <f t="shared" si="7"/>
        <v>0</v>
      </c>
      <c r="BR6" s="215" t="str">
        <f>IFERROR((AU6*_xlfn.XLOOKUP(F6,summary!$S$3:$S$6,summary!$W$31:$W$34))/(BQ6*$BP$1)," ")</f>
        <v xml:space="preserve"> </v>
      </c>
      <c r="BS6" s="24" cm="1">
        <f t="array" ref="BS6">_xlfn.XLOOKUP($A6,data_i,_xlfn.XLOOKUP(BS$4,data_col,data_val))</f>
        <v>0</v>
      </c>
      <c r="BT6" s="24" cm="1">
        <f t="array" ref="BT6">_xlfn.XLOOKUP($A6,data_i,_xlfn.XLOOKUP(BT$4,data_col,data_val))</f>
        <v>1951</v>
      </c>
      <c r="BU6" s="163" cm="1">
        <f t="array" ref="BU6">_xlfn.XLOOKUP($A6,data_i,_xlfn.XLOOKUP(BU$4,data_col,data_val))</f>
        <v>27.9</v>
      </c>
      <c r="BV6" s="163"/>
      <c r="BW6" s="217"/>
      <c r="BX6" s="255" t="str" cm="1">
        <f t="array" ref="BX6">IF(_xlfn.XLOOKUP($A6,data_i,_xlfn.XLOOKUP(BX$4,data_col,data_val)) &gt; 0,_xlfn.XLOOKUP($A6,data_i,_xlfn.XLOOKUP(BX$4,data_col,data_val))," ")</f>
        <v xml:space="preserve"> </v>
      </c>
      <c r="BY6" s="255" t="str" cm="1">
        <f t="array" ref="BY6">IF(_xlfn.XLOOKUP($A6,data_i,_xlfn.XLOOKUP(BY$4,data_col,data_val)) &gt; 0,_xlfn.XLOOKUP($A6,data_i,_xlfn.XLOOKUP(BY$4,data_col,data_val))," ")</f>
        <v xml:space="preserve"> </v>
      </c>
      <c r="BZ6" s="255" t="str" cm="1">
        <f t="array" ref="BZ6">IF(_xlfn.XLOOKUP($A6,data_i,_xlfn.XLOOKUP(BZ$4,data_col,data_val)) &gt; 0,_xlfn.XLOOKUP($A6,data_i,_xlfn.XLOOKUP(BZ$4,data_col,data_val))," ")</f>
        <v xml:space="preserve"> </v>
      </c>
      <c r="CA6" s="255" t="str" cm="1">
        <f t="array" ref="CA6">IF(_xlfn.XLOOKUP($A6,data_i,_xlfn.XLOOKUP(CA$4,data_col,data_val)) &gt; 0,_xlfn.XLOOKUP($A6,data_i,_xlfn.XLOOKUP(CA$4,data_col,data_val))," ")</f>
        <v xml:space="preserve"> </v>
      </c>
      <c r="CC6" s="24" cm="1">
        <f t="array" ref="CC6">_xlfn.XLOOKUP($A6,data_i,_xlfn.XLOOKUP(CC$4,data_col,data_val))</f>
        <v>62.1</v>
      </c>
      <c r="CD6" s="163"/>
      <c r="CE6" s="24" t="str" cm="1">
        <f t="array" ref="CE6">IF(_xlfn.XLOOKUP($A6,data_i,_xlfn.XLOOKUP(CE$4,data_col,data_val)) &gt; 0,_xlfn.XLOOKUP($A6,data_i,_xlfn.XLOOKUP(CE$4,data_col,data_val))," ")</f>
        <v xml:space="preserve"> </v>
      </c>
      <c r="CF6" s="24" t="str" cm="1">
        <f t="array" ref="CF6">IF(_xlfn.XLOOKUP($A6,data_i,_xlfn.XLOOKUP(CF$4,data_col,data_val)) &gt; 0,_xlfn.XLOOKUP($A6,data_i,_xlfn.XLOOKUP(CF$4,data_col,data_val))," ")</f>
        <v xml:space="preserve"> </v>
      </c>
      <c r="CG6" s="24" t="str" cm="1">
        <f t="array" ref="CG6">IF(_xlfn.XLOOKUP($A6,data_i,_xlfn.XLOOKUP(CG$4,data_col,data_val)) &gt; 0,_xlfn.XLOOKUP($A6,data_i,_xlfn.XLOOKUP(CG$4,data_col,data_val))," ")</f>
        <v xml:space="preserve"> </v>
      </c>
      <c r="CH6" s="24" t="str" cm="1">
        <f t="array" ref="CH6">IF(_xlfn.XLOOKUP($A6,data_i,_xlfn.XLOOKUP(CH$4,data_col,data_val)) &gt; 0,_xlfn.XLOOKUP($A6,data_i,_xlfn.XLOOKUP(CH$4,data_col,data_val))," ")</f>
        <v xml:space="preserve"> </v>
      </c>
      <c r="CI6" s="24" t="str" cm="1">
        <f t="array" ref="CI6">IF(_xlfn.XLOOKUP($A6,data_i,_xlfn.XLOOKUP(CI$4,data_col,data_val)) &gt; 0,_xlfn.XLOOKUP($A6,data_i,_xlfn.XLOOKUP(CI$4,data_col,data_val))," ")</f>
        <v xml:space="preserve"> </v>
      </c>
      <c r="CJ6" s="24" t="str" cm="1">
        <f t="array" ref="CJ6">IF(_xlfn.XLOOKUP($A6,data_i,_xlfn.XLOOKUP(CJ$4,data_col,data_val)) &gt; 0,_xlfn.XLOOKUP($A6,data_i,_xlfn.XLOOKUP(CJ$4,data_col,data_val))," ")</f>
        <v xml:space="preserve"> </v>
      </c>
      <c r="CK6" s="24" t="str" cm="1">
        <f t="array" ref="CK6">IF(_xlfn.XLOOKUP($A6,data_i,_xlfn.XLOOKUP(CK$4,data_col,data_val)) &gt; 0,_xlfn.XLOOKUP($A6,data_i,_xlfn.XLOOKUP(CK$4,data_col,data_val))," ")</f>
        <v xml:space="preserve"> </v>
      </c>
      <c r="CL6" s="24" t="str" cm="1">
        <f t="array" ref="CL6">IF(_xlfn.XLOOKUP($A6,data_i,_xlfn.XLOOKUP(CL$4,data_col,data_val)) &gt; 0,_xlfn.XLOOKUP($A6,data_i,_xlfn.XLOOKUP(CL$4,data_col,data_val))," ")</f>
        <v xml:space="preserve"> </v>
      </c>
      <c r="CM6" s="24" t="str" cm="1">
        <f t="array" ref="CM6">IF(_xlfn.XLOOKUP($A6,data_i,_xlfn.XLOOKUP(CM$4,data_col,data_val)) &gt; 0,_xlfn.XLOOKUP($A6,data_i,_xlfn.XLOOKUP(CM$4,data_col,data_val))," ")</f>
        <v xml:space="preserve"> </v>
      </c>
      <c r="CN6" s="24" t="str" cm="1">
        <f t="array" ref="CN6">IF(_xlfn.XLOOKUP($A6,data_i,_xlfn.XLOOKUP(CN$4,data_col,data_val)) &gt; 0,_xlfn.XLOOKUP($A6,data_i,_xlfn.XLOOKUP(CN$4,data_col,data_val))," ")</f>
        <v xml:space="preserve"> </v>
      </c>
      <c r="CO6" s="24" t="str" cm="1">
        <f t="array" ref="CO6">IF(_xlfn.XLOOKUP($A6,data_i,_xlfn.XLOOKUP(CO$4,data_col,data_val)) &gt; 0,_xlfn.XLOOKUP($A6,data_i,_xlfn.XLOOKUP(CO$4,data_col,data_val))," ")</f>
        <v xml:space="preserve"> </v>
      </c>
      <c r="CP6" s="24" t="str" cm="1">
        <f t="array" ref="CP6">IF(_xlfn.XLOOKUP($A6,data_i,_xlfn.XLOOKUP(CP$4,data_col,data_val)) &gt; 0,_xlfn.XLOOKUP($A6,data_i,_xlfn.XLOOKUP(CP$4,data_col,data_val))," ")</f>
        <v xml:space="preserve"> </v>
      </c>
      <c r="CQ6" s="24" t="str" cm="1">
        <f t="array" ref="CQ6">IF(_xlfn.XLOOKUP($A6,data_i,_xlfn.XLOOKUP(CQ$4,data_col,data_val)) &gt; 0,_xlfn.XLOOKUP($A6,data_i,_xlfn.XLOOKUP(CQ$4,data_col,data_val))," ")</f>
        <v xml:space="preserve"> </v>
      </c>
      <c r="CR6" s="24" t="str" cm="1">
        <f t="array" ref="CR6">IF(_xlfn.XLOOKUP($A6,data_i,_xlfn.XLOOKUP(CR$4,data_col,data_val)) &gt; 0,_xlfn.XLOOKUP($A6,data_i,_xlfn.XLOOKUP(CR$4,data_col,data_val))," ")</f>
        <v xml:space="preserve"> </v>
      </c>
      <c r="CS6" s="24" t="str" cm="1">
        <f t="array" ref="CS6">IF(_xlfn.XLOOKUP($A6,data_i,_xlfn.XLOOKUP(CS$4,data_col,data_val)) &gt; 0,_xlfn.XLOOKUP($A6,data_i,_xlfn.XLOOKUP(CS$4,data_col,data_val))," ")</f>
        <v xml:space="preserve"> </v>
      </c>
      <c r="CT6" s="24" t="str" cm="1">
        <f t="array" ref="CT6">IF(_xlfn.XLOOKUP($A6,data_i,_xlfn.XLOOKUP(CT$4,data_col,data_val)) &gt; 0,_xlfn.XLOOKUP($A6,data_i,_xlfn.XLOOKUP(CT$4,data_col,data_val))," ")</f>
        <v xml:space="preserve"> </v>
      </c>
      <c r="CU6" s="24" t="str" cm="1">
        <f t="array" ref="CU6">IF(_xlfn.XLOOKUP($A6,data_i,_xlfn.XLOOKUP(CU$4,data_col,data_val)) &gt; 0,_xlfn.XLOOKUP($A6,data_i,_xlfn.XLOOKUP(CU$4,data_col,data_val))," ")</f>
        <v xml:space="preserve"> </v>
      </c>
      <c r="CV6" s="24" t="str" cm="1">
        <f t="array" ref="CV6">IF(_xlfn.XLOOKUP($A6,data_i,_xlfn.XLOOKUP(CV$4,data_col,data_val)) &gt; 0,_xlfn.XLOOKUP($A6,data_i,_xlfn.XLOOKUP(CV$4,data_col,data_val))," ")</f>
        <v xml:space="preserve"> </v>
      </c>
      <c r="CW6" s="24" t="str" cm="1">
        <f t="array" ref="CW6">IF(_xlfn.XLOOKUP($A6,data_i,_xlfn.XLOOKUP(CW$4,data_col,data_val)) &gt; 0,_xlfn.XLOOKUP($A6,data_i,_xlfn.XLOOKUP(CW$4,data_col,data_val))," ")</f>
        <v xml:space="preserve"> </v>
      </c>
      <c r="CX6" s="24" t="str" cm="1">
        <f t="array" ref="CX6">IF(_xlfn.XLOOKUP($A6,data_i,_xlfn.XLOOKUP(CX$4,data_col,data_val)) &gt; 0,_xlfn.XLOOKUP($A6,data_i,_xlfn.XLOOKUP(CX$4,data_col,data_val))," ")</f>
        <v xml:space="preserve"> 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163"/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24" t="str" cm="1">
        <f t="array" ref="DF6">IF(_xlfn.XLOOKUP($A6,data_i,_xlfn.XLOOKUP(DF$4,data_col,data_val)) &gt; 0,_xlfn.XLOOKUP($A6,data_i,_xlfn.XLOOKUP(DF$4,data_col,data_val))," ")</f>
        <v xml:space="preserve"> </v>
      </c>
      <c r="DG6" s="24" t="str" cm="1">
        <f t="array" ref="DG6">IF(_xlfn.XLOOKUP($A6,data_i,_xlfn.XLOOKUP(DG$4,data_col,data_val)) &gt; 0,_xlfn.XLOOKUP($A6,data_i,_xlfn.XLOOKUP(DG$4,data_col,data_val))," ")</f>
        <v xml:space="preserve"> </v>
      </c>
      <c r="DH6" s="24" t="str" cm="1">
        <f t="array" ref="DH6">IF(_xlfn.XLOOKUP($A6,data_i,_xlfn.XLOOKUP(DH$4,data_col,data_val)) &gt; 0,_xlfn.XLOOKUP($A6,data_i,_xlfn.XLOOKUP(DH$4,data_col,data_val))," ")</f>
        <v xml:space="preserve"> </v>
      </c>
      <c r="DI6" s="24" t="str" cm="1">
        <f t="array" ref="DI6">IF(_xlfn.XLOOKUP($A6,data_i,_xlfn.XLOOKUP(DI$4,data_col,data_val)) &gt; 0,_xlfn.XLOOKUP($A6,data_i,_xlfn.XLOOKUP(DI$4,data_col,data_val))," ")</f>
        <v xml:space="preserve"> </v>
      </c>
      <c r="DJ6" s="24" t="str" cm="1">
        <f t="array" ref="DJ6">IF(_xlfn.XLOOKUP($A6,data_i,_xlfn.XLOOKUP(DJ$4,data_col,data_val)) &gt; 0,_xlfn.XLOOKUP($A6,data_i,_xlfn.XLOOKUP(DJ$4,data_col,data_val))," ")</f>
        <v xml:space="preserve"> </v>
      </c>
      <c r="DK6" s="24" t="str" cm="1">
        <f t="array" ref="DK6">IF(_xlfn.XLOOKUP($A6,data_i,_xlfn.XLOOKUP(DK$4,data_col,data_val)) &gt; 0,_xlfn.XLOOKUP($A6,data_i,_xlfn.XLOOKUP(DK$4,data_col,data_val))," ")</f>
        <v xml:space="preserve"> </v>
      </c>
      <c r="DL6" s="24" t="str" cm="1">
        <f t="array" ref="DL6">IF(_xlfn.XLOOKUP($A6,data_i,_xlfn.XLOOKUP(DL$4,data_col,data_val)) &gt; 0,_xlfn.XLOOKUP($A6,data_i,_xlfn.XLOOKUP(DL$4,data_col,data_val))," ")</f>
        <v xml:space="preserve"> </v>
      </c>
      <c r="DM6" s="24" t="str" cm="1">
        <f t="array" ref="DM6">IF(_xlfn.XLOOKUP($A6,data_i,_xlfn.XLOOKUP(DM$4,data_col,data_val)) &gt; 0,_xlfn.XLOOKUP($A6,data_i,_xlfn.XLOOKUP(DM$4,data_col,data_val))," ")</f>
        <v xml:space="preserve"> </v>
      </c>
      <c r="DN6" s="24" t="str" cm="1">
        <f t="array" ref="DN6">IF(_xlfn.XLOOKUP($A6,data_i,_xlfn.XLOOKUP(DN$4,data_col,data_val)) &gt; 0,_xlfn.XLOOKUP($A6,data_i,_xlfn.XLOOKUP(DN$4,data_col,data_val))," ")</f>
        <v xml:space="preserve"> </v>
      </c>
      <c r="DO6" s="24" t="str" cm="1">
        <f t="array" ref="DO6">IF(_xlfn.XLOOKUP($A6,data_i,_xlfn.XLOOKUP(DO$4,data_col,data_val)) &gt; 0,_xlfn.XLOOKUP($A6,data_i,_xlfn.XLOOKUP(DO$4,data_col,data_val))," ")</f>
        <v xml:space="preserve"> </v>
      </c>
      <c r="DP6" s="24" t="str" cm="1">
        <f t="array" ref="DP6">IF(_xlfn.XLOOKUP($A6,data_i,_xlfn.XLOOKUP(DP$4,data_col,data_val)) &gt; 0,_xlfn.XLOOKUP($A6,data_i,_xlfn.XLOOKUP(DP$4,data_col,data_val))," ")</f>
        <v xml:space="preserve"> </v>
      </c>
      <c r="DQ6" s="24" t="str" cm="1">
        <f t="array" ref="DQ6">IF(_xlfn.XLOOKUP($A6,data_i,_xlfn.XLOOKUP(DQ$4,data_col,data_val)) &gt; 0,_xlfn.XLOOKUP($A6,data_i,_xlfn.XLOOKUP(DQ$4,data_col,data_val))," ")</f>
        <v xml:space="preserve"> </v>
      </c>
      <c r="DR6" s="24" t="str" cm="1">
        <f t="array" ref="DR6">IF(_xlfn.XLOOKUP($A6,data_i,_xlfn.XLOOKUP(DR$4,data_col,data_val)) &gt; 0,_xlfn.XLOOKUP($A6,data_i,_xlfn.XLOOKUP(DR$4,data_col,data_val))," ")</f>
        <v xml:space="preserve"> </v>
      </c>
      <c r="DS6" s="24" t="str" cm="1">
        <f t="array" ref="DS6">IF(_xlfn.XLOOKUP($A6,data_i,_xlfn.XLOOKUP(DS$4,data_col,data_val)) &gt; 0,_xlfn.XLOOKUP($A6,data_i,_xlfn.XLOOKUP(DS$4,data_col,data_val))," ")</f>
        <v xml:space="preserve"> </v>
      </c>
      <c r="DT6" s="24" t="str" cm="1">
        <f t="array" ref="DT6">IF(_xlfn.XLOOKUP($A6,data_i,_xlfn.XLOOKUP(DT$4,data_col,data_val)) &gt; 0,_xlfn.XLOOKUP($A6,data_i,_xlfn.XLOOKUP(DT$4,data_col,data_val))," ")</f>
        <v xml:space="preserve"> </v>
      </c>
      <c r="DU6" s="24" t="str" cm="1">
        <f t="array" ref="DU6">IF(_xlfn.XLOOKUP($A6,data_i,_xlfn.XLOOKUP(DU$4,data_col,data_val)) &gt; 0,_xlfn.XLOOKUP($A6,data_i,_xlfn.XLOOKUP(DU$4,data_col,data_val))," ")</f>
        <v xml:space="preserve"> </v>
      </c>
      <c r="DV6" s="24" t="str" cm="1">
        <f t="array" ref="DV6">IF(_xlfn.XLOOKUP($A6,data_i,_xlfn.XLOOKUP(DV$4,data_col,data_val)) &gt; 0,_xlfn.XLOOKUP($A6,data_i,_xlfn.XLOOKUP(DV$4,data_col,data_val))," ")</f>
        <v xml:space="preserve"> </v>
      </c>
      <c r="DW6" s="24" t="str" cm="1">
        <f t="array" ref="DW6">IF(_xlfn.XLOOKUP($A6,data_i,_xlfn.XLOOKUP(DW$4,data_col,data_val)) &gt; 0,_xlfn.XLOOKUP($A6,data_i,_xlfn.XLOOKUP(DW$4,data_col,data_val))," ")</f>
        <v xml:space="preserve"> 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C6" s="24" cm="1">
        <f t="array" ref="EC6">IF(_xlfn.XLOOKUP($A6,data_i,_xlfn.XLOOKUP(EC$4,data_col,data_val)) &gt; 0,_xlfn.XLOOKUP($A6,data_i,_xlfn.XLOOKUP(EC$4,data_col,data_val))," ")</f>
        <v>393</v>
      </c>
      <c r="ED6" s="24" cm="1">
        <f t="array" ref="ED6">IF(_xlfn.XLOOKUP($A6,data_i,_xlfn.XLOOKUP(ED$4,data_col,data_val)) &gt; 0,_xlfn.XLOOKUP($A6,data_i,_xlfn.XLOOKUP(ED$4,data_col,data_val))," ")</f>
        <v>388</v>
      </c>
      <c r="EE6" s="24" cm="1">
        <f t="array" ref="EE6">IF(_xlfn.XLOOKUP($A6,data_i,_xlfn.XLOOKUP(EE$4,data_col,data_val)) &gt; 0,_xlfn.XLOOKUP($A6,data_i,_xlfn.XLOOKUP(EE$4,data_col,data_val))," ")</f>
        <v>406</v>
      </c>
      <c r="EF6" s="24" cm="1">
        <f t="array" ref="EF6">IF(_xlfn.XLOOKUP($A6,data_i,_xlfn.XLOOKUP(EF$4,data_col,data_val)) &gt; 0,_xlfn.XLOOKUP($A6,data_i,_xlfn.XLOOKUP(EF$4,data_col,data_val))," ")</f>
        <v>412</v>
      </c>
      <c r="EG6" s="24" cm="1">
        <f t="array" ref="EG6">IF(_xlfn.XLOOKUP($A6,data_i,_xlfn.XLOOKUP(EG$4,data_col,data_val)) &gt; 0,_xlfn.XLOOKUP($A6,data_i,_xlfn.XLOOKUP(EG$4,data_col,data_val))," ")</f>
        <v>396</v>
      </c>
      <c r="EH6" s="24" cm="1">
        <f t="array" ref="EH6">IF(_xlfn.XLOOKUP($A6,data_i,_xlfn.XLOOKUP(EH$4,data_col,data_val)) &gt; 0,_xlfn.XLOOKUP($A6,data_i,_xlfn.XLOOKUP(EH$4,data_col,data_val))," ")</f>
        <v>398</v>
      </c>
      <c r="EI6" s="24" cm="1">
        <f t="array" ref="EI6">IF(_xlfn.XLOOKUP($A6,data_i,_xlfn.XLOOKUP(EI$4,data_col,data_val)) &gt; 0,_xlfn.XLOOKUP($A6,data_i,_xlfn.XLOOKUP(EI$4,data_col,data_val))," ")</f>
        <v>411</v>
      </c>
      <c r="EJ6" s="24" cm="1">
        <f t="array" ref="EJ6">IF(_xlfn.XLOOKUP($A6,data_i,_xlfn.XLOOKUP(EJ$4,data_col,data_val)) &gt; 0,_xlfn.XLOOKUP($A6,data_i,_xlfn.XLOOKUP(EJ$4,data_col,data_val))," ")</f>
        <v>386</v>
      </c>
      <c r="EK6" s="24" cm="1">
        <f t="array" ref="EK6">IF(_xlfn.XLOOKUP($A6,data_i,_xlfn.XLOOKUP(EK$4,data_col,data_val)) &gt; 0,_xlfn.XLOOKUP($A6,data_i,_xlfn.XLOOKUP(EK$4,data_col,data_val))," ")</f>
        <v>416</v>
      </c>
      <c r="EL6" s="24" cm="1">
        <f t="array" ref="EL6">IF(_xlfn.XLOOKUP($A6,data_i,_xlfn.XLOOKUP(EL$4,data_col,data_val)) &gt; 0,_xlfn.XLOOKUP($A6,data_i,_xlfn.XLOOKUP(EL$4,data_col,data_val))," ")</f>
        <v>386</v>
      </c>
      <c r="EM6" s="24" t="str" cm="1">
        <f t="array" ref="EM6">IF(_xlfn.XLOOKUP($A6,data_i,_xlfn.XLOOKUP(EM$4,data_col,data_val)) &gt; 0,_xlfn.XLOOKUP($A6,data_i,_xlfn.XLOOKUP(EM$4,data_col,data_val))," ")</f>
        <v xml:space="preserve"> </v>
      </c>
      <c r="EN6" s="24" cm="1">
        <f t="array" ref="EN6">IF(_xlfn.XLOOKUP($A6,data_i,_xlfn.XLOOKUP(EN$4,data_col,data_val)) &gt; 0,_xlfn.XLOOKUP($A6,data_i,_xlfn.XLOOKUP(EN$4,data_col,data_val))," ")</f>
        <v>405</v>
      </c>
      <c r="EO6" s="24" cm="1">
        <f t="array" ref="EO6">IF(_xlfn.XLOOKUP($A6,data_i,_xlfn.XLOOKUP(EO$4,data_col,data_val)) &gt; 0,_xlfn.XLOOKUP($A6,data_i,_xlfn.XLOOKUP(EO$4,data_col,data_val))," ")</f>
        <v>414</v>
      </c>
      <c r="EP6" s="24" cm="1">
        <f t="array" ref="EP6">IF(_xlfn.XLOOKUP($A6,data_i,_xlfn.XLOOKUP(EP$4,data_col,data_val)) &gt; 0,_xlfn.XLOOKUP($A6,data_i,_xlfn.XLOOKUP(EP$4,data_col,data_val))," ")</f>
        <v>385</v>
      </c>
      <c r="EQ6" s="24" cm="1">
        <f t="array" ref="EQ6">IF(_xlfn.XLOOKUP($A6,data_i,_xlfn.XLOOKUP(EQ$4,data_col,data_val)) &gt; 0,_xlfn.XLOOKUP($A6,data_i,_xlfn.XLOOKUP(EQ$4,data_col,data_val))," ")</f>
        <v>393</v>
      </c>
      <c r="ER6" s="24" cm="1">
        <f t="array" ref="ER6">IF(_xlfn.XLOOKUP($A6,data_i,_xlfn.XLOOKUP(ER$4,data_col,data_val)) &gt; 0,_xlfn.XLOOKUP($A6,data_i,_xlfn.XLOOKUP(ER$4,data_col,data_val))," ")</f>
        <v>399</v>
      </c>
      <c r="ES6" s="24" cm="1">
        <f t="array" ref="ES6">IF(_xlfn.XLOOKUP($A6,data_i,_xlfn.XLOOKUP(ES$4,data_col,data_val)) &gt; 0,_xlfn.XLOOKUP($A6,data_i,_xlfn.XLOOKUP(ES$4,data_col,data_val))," ")</f>
        <v>379</v>
      </c>
      <c r="ET6" s="24" cm="1">
        <f t="array" ref="ET6">IF(_xlfn.XLOOKUP($A6,data_i,_xlfn.XLOOKUP(ET$4,data_col,data_val)) &gt; 0,_xlfn.XLOOKUP($A6,data_i,_xlfn.XLOOKUP(ET$4,data_col,data_val))," ")</f>
        <v>387</v>
      </c>
      <c r="EU6" s="24" cm="1">
        <f t="array" ref="EU6">IF(_xlfn.XLOOKUP($A6,data_i,_xlfn.XLOOKUP(EU$4,data_col,data_val)) &gt; 0,_xlfn.XLOOKUP($A6,data_i,_xlfn.XLOOKUP(EU$4,data_col,data_val))," ")</f>
        <v>385</v>
      </c>
      <c r="EV6" s="24" cm="1">
        <f t="array" ref="EV6">IF(_xlfn.XLOOKUP($A6,data_i,_xlfn.XLOOKUP(EV$4,data_col,data_val)) &gt; 0,_xlfn.XLOOKUP($A6,data_i,_xlfn.XLOOKUP(EV$4,data_col,data_val))," ")</f>
        <v>405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B6" s="24" cm="1">
        <f t="array" ref="FB6">IF(_xlfn.XLOOKUP($A6,data_i,_xlfn.XLOOKUP(FB$4,data_col,data_val)) &gt; 0,_xlfn.XLOOKUP($A6,data_i,_xlfn.XLOOKUP(FB$4,data_col,data_val))," ")</f>
        <v>524</v>
      </c>
      <c r="FC6" s="24" cm="1">
        <f t="array" ref="FC6">IF(_xlfn.XLOOKUP($A6,data_i,_xlfn.XLOOKUP(FC$4,data_col,data_val)) &gt; 0,_xlfn.XLOOKUP($A6,data_i,_xlfn.XLOOKUP(FC$4,data_col,data_val))," ")</f>
        <v>528</v>
      </c>
      <c r="FD6" s="24" cm="1">
        <f t="array" ref="FD6">IF(_xlfn.XLOOKUP($A6,data_i,_xlfn.XLOOKUP(FD$4,data_col,data_val)) &gt; 0,_xlfn.XLOOKUP($A6,data_i,_xlfn.XLOOKUP(FD$4,data_col,data_val))," ")</f>
        <v>519</v>
      </c>
      <c r="FE6" s="24" cm="1">
        <f t="array" ref="FE6">IF(_xlfn.XLOOKUP($A6,data_i,_xlfn.XLOOKUP(FE$4,data_col,data_val)) &gt; 0,_xlfn.XLOOKUP($A6,data_i,_xlfn.XLOOKUP(FE$4,data_col,data_val))," ")</f>
        <v>523</v>
      </c>
      <c r="FF6" s="24" cm="1">
        <f t="array" ref="FF6">IF(_xlfn.XLOOKUP($A6,data_i,_xlfn.XLOOKUP(FF$4,data_col,data_val)) &gt; 0,_xlfn.XLOOKUP($A6,data_i,_xlfn.XLOOKUP(FF$4,data_col,data_val))," ")</f>
        <v>524</v>
      </c>
      <c r="FG6" s="24" cm="1">
        <f t="array" ref="FG6">IF(_xlfn.XLOOKUP($A6,data_i,_xlfn.XLOOKUP(FG$4,data_col,data_val)) &gt; 0,_xlfn.XLOOKUP($A6,data_i,_xlfn.XLOOKUP(FG$4,data_col,data_val))," ")</f>
        <v>524</v>
      </c>
      <c r="FH6" s="24" t="str" cm="1">
        <f t="array" ref="FH6">IF(_xlfn.XLOOKUP($A6,data_i,_xlfn.XLOOKUP(FH$4,data_col,data_val)) &gt; 0,_xlfn.XLOOKUP($A6,data_i,_xlfn.XLOOKUP(FH$4,data_col,data_val))," ")</f>
        <v xml:space="preserve"> </v>
      </c>
      <c r="FI6" s="24" cm="1">
        <f t="array" ref="FI6">IF(_xlfn.XLOOKUP($A6,data_i,_xlfn.XLOOKUP(FI$4,data_col,data_val)) &gt; 0,_xlfn.XLOOKUP($A6,data_i,_xlfn.XLOOKUP(FI$4,data_col,data_val))," ")</f>
        <v>519</v>
      </c>
      <c r="FJ6" s="24" cm="1">
        <f t="array" ref="FJ6">IF(_xlfn.XLOOKUP($A6,data_i,_xlfn.XLOOKUP(FJ$4,data_col,data_val)) &gt; 0,_xlfn.XLOOKUP($A6,data_i,_xlfn.XLOOKUP(FJ$4,data_col,data_val))," ")</f>
        <v>523</v>
      </c>
      <c r="FK6" s="24" cm="1">
        <f t="array" ref="FK6">IF(_xlfn.XLOOKUP($A6,data_i,_xlfn.XLOOKUP(FK$4,data_col,data_val)) &gt; 0,_xlfn.XLOOKUP($A6,data_i,_xlfn.XLOOKUP(FK$4,data_col,data_val))," ")</f>
        <v>525</v>
      </c>
      <c r="FL6" s="24" cm="1">
        <f t="array" ref="FL6">IF(_xlfn.XLOOKUP($A6,data_i,_xlfn.XLOOKUP(FL$4,data_col,data_val)) &gt; 0,_xlfn.XLOOKUP($A6,data_i,_xlfn.XLOOKUP(FL$4,data_col,data_val))," ")</f>
        <v>523</v>
      </c>
      <c r="FM6" s="24" cm="1">
        <f t="array" ref="FM6">IF(_xlfn.XLOOKUP($A6,data_i,_xlfn.XLOOKUP(FM$4,data_col,data_val)) &gt; 0,_xlfn.XLOOKUP($A6,data_i,_xlfn.XLOOKUP(FM$4,data_col,data_val))," ")</f>
        <v>526</v>
      </c>
      <c r="FN6" s="24" cm="1">
        <f t="array" ref="FN6">IF(_xlfn.XLOOKUP($A6,data_i,_xlfn.XLOOKUP(FN$4,data_col,data_val)) &gt; 0,_xlfn.XLOOKUP($A6,data_i,_xlfn.XLOOKUP(FN$4,data_col,data_val))," ")</f>
        <v>524</v>
      </c>
      <c r="FO6" s="24" cm="1">
        <f t="array" ref="FO6">IF(_xlfn.XLOOKUP($A6,data_i,_xlfn.XLOOKUP(FO$4,data_col,data_val)) &gt; 0,_xlfn.XLOOKUP($A6,data_i,_xlfn.XLOOKUP(FO$4,data_col,data_val))," ")</f>
        <v>527</v>
      </c>
      <c r="FP6" s="24" cm="1">
        <f t="array" ref="FP6">IF(_xlfn.XLOOKUP($A6,data_i,_xlfn.XLOOKUP(FP$4,data_col,data_val)) &gt; 0,_xlfn.XLOOKUP($A6,data_i,_xlfn.XLOOKUP(FP$4,data_col,data_val))," ")</f>
        <v>529</v>
      </c>
      <c r="FQ6" s="24" cm="1">
        <f t="array" ref="FQ6">IF(_xlfn.XLOOKUP($A6,data_i,_xlfn.XLOOKUP(FQ$4,data_col,data_val)) &gt; 0,_xlfn.XLOOKUP($A6,data_i,_xlfn.XLOOKUP(FQ$4,data_col,data_val))," ")</f>
        <v>522</v>
      </c>
      <c r="FR6" s="24" cm="1">
        <f t="array" ref="FR6">IF(_xlfn.XLOOKUP($A6,data_i,_xlfn.XLOOKUP(FR$4,data_col,data_val)) &gt; 0,_xlfn.XLOOKUP($A6,data_i,_xlfn.XLOOKUP(FR$4,data_col,data_val))," ")</f>
        <v>521</v>
      </c>
      <c r="FS6" s="24" cm="1">
        <f t="array" ref="FS6">IF(_xlfn.XLOOKUP($A6,data_i,_xlfn.XLOOKUP(FS$4,data_col,data_val)) &gt; 0,_xlfn.XLOOKUP($A6,data_i,_xlfn.XLOOKUP(FS$4,data_col,data_val))," ")</f>
        <v>525</v>
      </c>
      <c r="FT6" s="24" cm="1">
        <f t="array" ref="FT6">IF(_xlfn.XLOOKUP($A6,data_i,_xlfn.XLOOKUP(FT$4,data_col,data_val)) &gt; 0,_xlfn.XLOOKUP($A6,data_i,_xlfn.XLOOKUP(FT$4,data_col,data_val))," ")</f>
        <v>524</v>
      </c>
      <c r="FU6" s="24" cm="1">
        <f t="array" ref="FU6">IF(_xlfn.XLOOKUP($A6,data_i,_xlfn.XLOOKUP(FU$4,data_col,data_val)) &gt; 0,_xlfn.XLOOKUP($A6,data_i,_xlfn.XLOOKUP(FU$4,data_col,data_val))," ")</f>
        <v>530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GA6" s="167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</row>
    <row r="7" spans="1:231" x14ac:dyDescent="0.2">
      <c r="A7" s="61">
        <v>16</v>
      </c>
      <c r="B7" s="265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65" t="str" cm="1">
        <f t="array" ref="C7">_xlfn.XLOOKUP($A7,prop_i,_xlfn.XLOOKUP(C$4,prop_col,prop_val))</f>
        <v>M04</v>
      </c>
      <c r="D7" s="165" t="str" cm="1">
        <f t="array" ref="D7">_xlfn.XLOOKUP($A7,prop_i,_xlfn.XLOOKUP(D$4,prop_col,prop_val))</f>
        <v>DE</v>
      </c>
      <c r="E7" s="165" t="str" cm="1">
        <f t="array" ref="E7">_xlfn.XLOOKUP($A7,prop_i,_xlfn.XLOOKUP(E$4,prop_col,prop_val))</f>
        <v>U781</v>
      </c>
      <c r="F7" s="165" cm="1">
        <f t="array" ref="F7">_xlfn.XLOOKUP($A7,prop_i,_xlfn.XLOOKUP(F$4,prop_col,prop_val))</f>
        <v>624</v>
      </c>
      <c r="G7" s="165" t="str" cm="1">
        <f t="array" ref="G7">_xlfn.XLOOKUP($A7,prop_i,_xlfn.XLOOKUP(G$4,prop_col,prop_val))</f>
        <v>H01</v>
      </c>
      <c r="H7" s="61">
        <f t="shared" si="0"/>
        <v>24</v>
      </c>
      <c r="I7" s="165" cm="1">
        <f t="array" ref="I7">_xlfn.XLOOKUP($A7,prop_i,_xlfn.XLOOKUP(I$4,prop_col,prop_val))</f>
        <v>1320072</v>
      </c>
      <c r="J7" s="195" cm="1">
        <f t="array" ref="J7">_xlfn.XLOOKUP($A7,data_i,_xlfn.XLOOKUP(J$4,data_col,data_val))</f>
        <v>11504</v>
      </c>
      <c r="K7" s="195" cm="1">
        <f t="array" ref="K7">_xlfn.XLOOKUP($A7,data_i,_xlfn.XLOOKUP(K$4,data_col,data_val))</f>
        <v>1127</v>
      </c>
      <c r="L7" s="24">
        <f t="shared" si="1"/>
        <v>10.207630878438332</v>
      </c>
      <c r="M7" s="254" cm="1">
        <f t="array" ref="M7">HYPERLINK(GJ7,_xlfn.XLOOKUP($A7,val_i,_xlfn.XLOOKUP(M$4,val_col,val_val)))</f>
        <v>43868</v>
      </c>
      <c r="N7" s="256" cm="1">
        <f t="array" ref="N7">IF(_xlfn.XLOOKUP($A7,data_i,_xlfn.XLOOKUP(N$4,data_col,data_val)) &gt; 0,_xlfn.XLOOKUP($A7,data_i,_xlfn.XLOOKUP(N$4,data_col,data_val))," ")</f>
        <v>7.2499999999999995E-2</v>
      </c>
      <c r="O7" s="162" cm="1">
        <f t="array" ref="O7">$J7-_xlfn.XLOOKUP($A7,val_i,_xlfn.XLOOKUP("oph@start",val_col,val_val))</f>
        <v>5188</v>
      </c>
      <c r="P7" s="24" cm="1">
        <f t="array" ref="P7">K7-_xlfn.XLOOKUP($A7,val_i,_xlfn.XLOOKUP("Starts@Start",val_col,val_val))</f>
        <v>359</v>
      </c>
      <c r="Q7" s="162">
        <f t="shared" si="2"/>
        <v>14.451253481894151</v>
      </c>
      <c r="R7" s="163">
        <f t="shared" si="3"/>
        <v>16.314465408805031</v>
      </c>
      <c r="S7" s="123" t="str">
        <f t="shared" si="4"/>
        <v>done</v>
      </c>
      <c r="T7" s="123" t="str">
        <f t="shared" si="4"/>
        <v>done</v>
      </c>
      <c r="U7" s="123">
        <f t="shared" si="4"/>
        <v>44236.131665292414</v>
      </c>
      <c r="V7" s="200"/>
      <c r="W7" s="184" t="str" cm="1">
        <f t="array" ref="W7">_xlfn.XLOOKUP($A7,data_i,_xlfn.XLOOKUP(W$4,data_col,data_val))</f>
        <v>Running</v>
      </c>
      <c r="X7" s="184" cm="1">
        <f t="array" ref="X7">_xlfn.XLOOKUP($A7,data_i,_xlfn.XLOOKUP(X$4,data_col,data_val))</f>
        <v>11504</v>
      </c>
      <c r="Y7" s="184" cm="1">
        <f t="array" ref="Y7">_xlfn.XLOOKUP($A7,data_i,_xlfn.XLOOKUP(Y$4,data_col,data_val))</f>
        <v>1127</v>
      </c>
      <c r="Z7" s="184" cm="1">
        <f t="array" ref="Z7">_xlfn.XLOOKUP($A7,data_i,_xlfn.XLOOKUP(Z$4,data_col,data_val))</f>
        <v>17</v>
      </c>
      <c r="AA7" s="24" cm="1">
        <f t="array" ref="AA7">_xlfn.XLOOKUP($A7,data_i,_xlfn.XLOOKUP(AA$4,data_col,data_val))</f>
        <v>1</v>
      </c>
      <c r="AB7" s="24" cm="1">
        <f t="array" ref="AB7">_xlfn.XLOOKUP($A7,data_i,_xlfn.XLOOKUP(AB$4,data_col,data_val))</f>
        <v>1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0</v>
      </c>
      <c r="AF7" s="184" cm="1">
        <f t="array" ref="AF7">_xlfn.XLOOKUP($A7,data_i,_xlfn.XLOOKUP(AF$4,data_col,data_val))</f>
        <v>46</v>
      </c>
      <c r="AG7" s="184" cm="1">
        <f t="array" ref="AG7">_xlfn.XLOOKUP($A7,data_i,_xlfn.XLOOKUP(AG$4,data_col,data_val))</f>
        <v>4.0999999999999996</v>
      </c>
      <c r="AH7" s="195" cm="1">
        <f t="array" ref="AH7">_xlfn.XLOOKUP($A7,data_i,_xlfn.XLOOKUP(AH$4,data_col,data_val))</f>
        <v>17.7</v>
      </c>
      <c r="AJ7" s="195" cm="1">
        <f t="array" ref="AJ7">_xlfn.XLOOKUP($A7,data_i,_xlfn.XLOOKUP(AJ$4,data_col,data_val))</f>
        <v>4500</v>
      </c>
      <c r="AK7" s="195" cm="1">
        <f t="array" ref="AK7">_xlfn.XLOOKUP($A7,prop_i,_xlfn.XLOOKUP(AK$4,data_col,data_val))</f>
        <v>1500</v>
      </c>
      <c r="AL7" s="163">
        <f>IF(ISERROR(1200*AJ7/(_xlfn.XLOOKUP($F7,summary!$S$3:$S$6,summary!$V$31:$V$34)*AK7*_xlfn.XLOOKUP($F7,summary!$S$3:$S$6,summary!$W$31:$W$34))),0,1200*AJ7/(_xlfn.XLOOKUP($F7,summary!$S$3:$S$6,summary!$V$31:$V$34)*AK7*_xlfn.XLOOKUP($F7,summary!$S$3:$S$6,summary!$W$31:$W$34)))</f>
        <v>24.513339924220528</v>
      </c>
      <c r="AM7" s="25"/>
      <c r="AN7" s="195" cm="1">
        <f t="array" ref="AN7">_xlfn.XLOOKUP($A7,data_i,_xlfn.XLOOKUP(AN$4,data_col,data_val))</f>
        <v>4500</v>
      </c>
      <c r="AO7" s="184" cm="1">
        <f t="array" ref="AO7">_xlfn.XLOOKUP($A7,data_i,_xlfn.XLOOKUP(AO$4,data_col,data_val))</f>
        <v>0</v>
      </c>
      <c r="AP7" s="184" cm="1">
        <f t="array" ref="AP7">_xlfn.XLOOKUP($A7,data_i,_xlfn.XLOOKUP(AP$4,data_col,data_val))</f>
        <v>0</v>
      </c>
      <c r="AQ7" s="184" cm="1">
        <f t="array" ref="AQ7">_xlfn.XLOOKUP($A7,data_i,_xlfn.XLOOKUP(AQ$4,data_col,data_val))</f>
        <v>0</v>
      </c>
      <c r="AR7" s="184" cm="1">
        <f t="array" ref="AR7">_xlfn.XLOOKUP($A7,data_i,_xlfn.XLOOKUP(AR$4,data_col,data_val))</f>
        <v>0</v>
      </c>
      <c r="AS7" s="184" cm="1">
        <f t="array" ref="AS7">_xlfn.XLOOKUP($A7,data_i,_xlfn.XLOOKUP(AS$4,data_col,data_val))</f>
        <v>0</v>
      </c>
      <c r="AT7" s="24"/>
      <c r="AU7" s="184" cm="1">
        <f t="array" ref="AU7">_xlfn.XLOOKUP($A7,data_i,_xlfn.XLOOKUP(AU$4,data_col,data_val))</f>
        <v>4466</v>
      </c>
      <c r="AV7" s="184" cm="1">
        <f t="array" ref="AV7">_xlfn.XLOOKUP($A7,data_i,_xlfn.XLOOKUP(AV$4,data_col,data_val))</f>
        <v>1499</v>
      </c>
      <c r="AW7" s="163">
        <f>IF(ISERROR(1200*AU7/(_xlfn.XLOOKUP($F7,summary!$S$3:$S$6,summary!$V$31:$V$34)*AV7*_xlfn.XLOOKUP($F7,summary!$S$3:$S$6,summary!$W$31:$W$34))),0,1200*AU7/(_xlfn.XLOOKUP($F7,summary!$S$3:$S$6,summary!$V$31:$V$34)*AV7*_xlfn.XLOOKUP($F7,summary!$S$3:$S$6,summary!$W$31:$W$34)))</f>
        <v>24.344357594300394</v>
      </c>
      <c r="AX7" s="162">
        <f t="shared" si="5"/>
        <v>5188</v>
      </c>
      <c r="AY7" s="256" cm="1">
        <f t="array" ref="AY7">IF(_xlfn.XLOOKUP($A7,data_i,_xlfn.XLOOKUP(AY$4,data_col,data_val)) &gt; 0,_xlfn.XLOOKUP($A7,data_i,_xlfn.XLOOKUP(AY$4,data_col,data_val))," ")</f>
        <v>7.2499999999999995E-2</v>
      </c>
      <c r="AZ7" s="163" cm="1">
        <f t="array" ref="AZ7">_xlfn.XLOOKUP($A7,data_i,_xlfn.XLOOKUP(AZ$4,data_col,data_val))</f>
        <v>-45.88</v>
      </c>
      <c r="BA7" s="192" cm="1">
        <f t="array" ref="BA7">_xlfn.XLOOKUP($A7,data_i,_xlfn.XLOOKUP(BA$4,data_col,data_val))</f>
        <v>4.0540000000000003</v>
      </c>
      <c r="BB7" s="192" cm="1">
        <f t="array" ref="BB7">_xlfn.XLOOKUP($A7,data_i,_xlfn.XLOOKUP(BB$4,data_col,data_val))</f>
        <v>0.9061818181818182</v>
      </c>
      <c r="BC7" s="163" cm="1">
        <f t="array" ref="BC7">_xlfn.XLOOKUP($A7,data_i,_xlfn.XLOOKUP(BC$4,data_col,data_val))</f>
        <v>53.6</v>
      </c>
      <c r="BD7" s="163" cm="1">
        <f t="array" ref="BD7">_xlfn.XLOOKUP($A7,data_i,_xlfn.XLOOKUP(BD$4,data_col,data_val))</f>
        <v>6.09</v>
      </c>
      <c r="BE7" s="163" cm="1">
        <f t="array" ref="BE7">_xlfn.XLOOKUP($A7,data_i,_xlfn.XLOOKUP(BE$4,data_col,data_val))</f>
        <v>2.0379999999999998</v>
      </c>
      <c r="BF7" s="192" cm="1">
        <f t="array" ref="BF7">_xlfn.XLOOKUP($A7,data_i,_xlfn.XLOOKUP(BF$4,data_col,data_val))</f>
        <v>0.72</v>
      </c>
      <c r="BG7" s="199">
        <f t="shared" si="6"/>
        <v>138.88888888888889</v>
      </c>
      <c r="BH7" s="192"/>
      <c r="BI7" s="192" cm="1">
        <f t="array" ref="BI7">_xlfn.XLOOKUP($A7,data_i,_xlfn.XLOOKUP(BI$4,data_col,data_val))</f>
        <v>0.59</v>
      </c>
      <c r="BJ7" s="24" cm="1">
        <f t="array" ref="BJ7">_xlfn.XLOOKUP($A7,data_i,_xlfn.XLOOKUP(BJ$4,data_col,data_val))</f>
        <v>8.5</v>
      </c>
      <c r="BK7" s="24" cm="1">
        <f t="array" ref="BK7">_xlfn.XLOOKUP($A7,data_i,_xlfn.XLOOKUP(BK$4,data_col,data_val))</f>
        <v>100</v>
      </c>
      <c r="BL7" s="163" cm="1">
        <f t="array" ref="BL7">_xlfn.XLOOKUP($A7,data_i,_xlfn.XLOOKUP(BL$4,data_col,data_val))</f>
        <v>23</v>
      </c>
      <c r="BM7" s="163" cm="1">
        <f t="array" ref="BM7">_xlfn.XLOOKUP($A7,data_i,_xlfn.XLOOKUP(BM$4,data_col,data_val))</f>
        <v>261.7</v>
      </c>
      <c r="BN7" s="163" cm="1">
        <f t="array" ref="BN7">_xlfn.XLOOKUP($A7,data_i,_xlfn.XLOOKUP(BN$4,data_col,data_val))</f>
        <v>8.5</v>
      </c>
      <c r="BO7" s="24" cm="1">
        <f t="array" ref="BO7">_xlfn.XLOOKUP($A7,data_i,_xlfn.XLOOKUP(BO$4,data_col,data_val))</f>
        <v>1100</v>
      </c>
      <c r="BP7" s="24" cm="1">
        <f t="array" ref="BP7">_xlfn.XLOOKUP($A7,data_i,_xlfn.XLOOKUP(BP$4,data_col,data_val))</f>
        <v>115</v>
      </c>
      <c r="BQ7" s="162">
        <f t="shared" si="7"/>
        <v>992.15816890629537</v>
      </c>
      <c r="BR7" s="215">
        <f>IFERROR((AU7*_xlfn.XLOOKUP(F7,summary!$S$3:$S$6,summary!$W$31:$W$34))/(BQ7*$BP$1)," ")</f>
        <v>0.45058915835821384</v>
      </c>
      <c r="BS7" s="24" cm="1">
        <f t="array" ref="BS7">_xlfn.XLOOKUP($A7,data_i,_xlfn.XLOOKUP(BS$4,data_col,data_val))</f>
        <v>943</v>
      </c>
      <c r="BT7" s="24" cm="1">
        <f t="array" ref="BT7">_xlfn.XLOOKUP($A7,data_i,_xlfn.XLOOKUP(BT$4,data_col,data_val))</f>
        <v>0</v>
      </c>
      <c r="BU7" s="163" cm="1">
        <f t="array" ref="BU7">_xlfn.XLOOKUP($A7,data_i,_xlfn.XLOOKUP(BU$4,data_col,data_val))</f>
        <v>0</v>
      </c>
      <c r="BV7" s="163"/>
      <c r="BW7" s="217"/>
      <c r="BX7" s="255" cm="1">
        <f t="array" ref="BX7">IF(_xlfn.XLOOKUP($A7,data_i,_xlfn.XLOOKUP(BX$4,data_col,data_val)) &gt; 0,_xlfn.XLOOKUP($A7,data_i,_xlfn.XLOOKUP(BX$4,data_col,data_val))," ")</f>
        <v>71.5</v>
      </c>
      <c r="BY7" s="255" cm="1">
        <f t="array" ref="BY7">IF(_xlfn.XLOOKUP($A7,data_i,_xlfn.XLOOKUP(BY$4,data_col,data_val)) &gt; 0,_xlfn.XLOOKUP($A7,data_i,_xlfn.XLOOKUP(BY$4,data_col,data_val))," ")</f>
        <v>2.87</v>
      </c>
      <c r="BZ7" s="255" cm="1">
        <f t="array" ref="BZ7">IF(_xlfn.XLOOKUP($A7,data_i,_xlfn.XLOOKUP(BZ$4,data_col,data_val)) &gt; 0,_xlfn.XLOOKUP($A7,data_i,_xlfn.XLOOKUP(BZ$4,data_col,data_val))," ")</f>
        <v>71.8</v>
      </c>
      <c r="CA7" s="255" cm="1">
        <f t="array" ref="CA7">IF(_xlfn.XLOOKUP($A7,data_i,_xlfn.XLOOKUP(CA$4,data_col,data_val)) &gt; 0,_xlfn.XLOOKUP($A7,data_i,_xlfn.XLOOKUP(CA$4,data_col,data_val))," ")</f>
        <v>2.88</v>
      </c>
      <c r="CC7" s="24" cm="1">
        <f t="array" ref="CC7">_xlfn.XLOOKUP($A7,data_i,_xlfn.XLOOKUP(CC$4,data_col,data_val))</f>
        <v>73.37</v>
      </c>
      <c r="CD7" s="163"/>
      <c r="CE7" s="24" cm="1">
        <f t="array" ref="CE7">IF(_xlfn.XLOOKUP($A7,data_i,_xlfn.XLOOKUP(CE$4,data_col,data_val)) &gt; 0,_xlfn.XLOOKUP($A7,data_i,_xlfn.XLOOKUP(CE$4,data_col,data_val))," ")</f>
        <v>253</v>
      </c>
      <c r="CF7" s="24" cm="1">
        <f t="array" ref="CF7">IF(_xlfn.XLOOKUP($A7,data_i,_xlfn.XLOOKUP(CF$4,data_col,data_val)) &gt; 0,_xlfn.XLOOKUP($A7,data_i,_xlfn.XLOOKUP(CF$4,data_col,data_val))," ")</f>
        <v>141</v>
      </c>
      <c r="CG7" s="24" cm="1">
        <f t="array" ref="CG7">IF(_xlfn.XLOOKUP($A7,data_i,_xlfn.XLOOKUP(CG$4,data_col,data_val)) &gt; 0,_xlfn.XLOOKUP($A7,data_i,_xlfn.XLOOKUP(CG$4,data_col,data_val))," ")</f>
        <v>284</v>
      </c>
      <c r="CH7" s="24" cm="1">
        <f t="array" ref="CH7">IF(_xlfn.XLOOKUP($A7,data_i,_xlfn.XLOOKUP(CH$4,data_col,data_val)) &gt; 0,_xlfn.XLOOKUP($A7,data_i,_xlfn.XLOOKUP(CH$4,data_col,data_val))," ")</f>
        <v>141</v>
      </c>
      <c r="CI7" s="24" cm="1">
        <f t="array" ref="CI7">IF(_xlfn.XLOOKUP($A7,data_i,_xlfn.XLOOKUP(CI$4,data_col,data_val)) &gt; 0,_xlfn.XLOOKUP($A7,data_i,_xlfn.XLOOKUP(CI$4,data_col,data_val))," ")</f>
        <v>126</v>
      </c>
      <c r="CJ7" s="24" cm="1">
        <f t="array" ref="CJ7">IF(_xlfn.XLOOKUP($A7,data_i,_xlfn.XLOOKUP(CJ$4,data_col,data_val)) &gt; 0,_xlfn.XLOOKUP($A7,data_i,_xlfn.XLOOKUP(CJ$4,data_col,data_val))," ")</f>
        <v>126</v>
      </c>
      <c r="CK7" s="24" cm="1">
        <f t="array" ref="CK7">IF(_xlfn.XLOOKUP($A7,data_i,_xlfn.XLOOKUP(CK$4,data_col,data_val)) &gt; 0,_xlfn.XLOOKUP($A7,data_i,_xlfn.XLOOKUP(CK$4,data_col,data_val))," ")</f>
        <v>62</v>
      </c>
      <c r="CL7" s="24" cm="1">
        <f t="array" ref="CL7">IF(_xlfn.XLOOKUP($A7,data_i,_xlfn.XLOOKUP(CL$4,data_col,data_val)) &gt; 0,_xlfn.XLOOKUP($A7,data_i,_xlfn.XLOOKUP(CL$4,data_col,data_val))," ")</f>
        <v>174</v>
      </c>
      <c r="CM7" s="24" cm="1">
        <f t="array" ref="CM7">IF(_xlfn.XLOOKUP($A7,data_i,_xlfn.XLOOKUP(CM$4,data_col,data_val)) &gt; 0,_xlfn.XLOOKUP($A7,data_i,_xlfn.XLOOKUP(CM$4,data_col,data_val))," ")</f>
        <v>269</v>
      </c>
      <c r="CN7" s="24" cm="1">
        <f t="array" ref="CN7">IF(_xlfn.XLOOKUP($A7,data_i,_xlfn.XLOOKUP(CN$4,data_col,data_val)) &gt; 0,_xlfn.XLOOKUP($A7,data_i,_xlfn.XLOOKUP(CN$4,data_col,data_val))," ")</f>
        <v>141</v>
      </c>
      <c r="CO7" s="24" cm="1">
        <f t="array" ref="CO7">IF(_xlfn.XLOOKUP($A7,data_i,_xlfn.XLOOKUP(CO$4,data_col,data_val)) &gt; 0,_xlfn.XLOOKUP($A7,data_i,_xlfn.XLOOKUP(CO$4,data_col,data_val))," ")</f>
        <v>141</v>
      </c>
      <c r="CP7" s="24" cm="1">
        <f t="array" ref="CP7">IF(_xlfn.XLOOKUP($A7,data_i,_xlfn.XLOOKUP(CP$4,data_col,data_val)) &gt; 0,_xlfn.XLOOKUP($A7,data_i,_xlfn.XLOOKUP(CP$4,data_col,data_val))," ")</f>
        <v>126</v>
      </c>
      <c r="CQ7" s="24" cm="1">
        <f t="array" ref="CQ7">IF(_xlfn.XLOOKUP($A7,data_i,_xlfn.XLOOKUP(CQ$4,data_col,data_val)) &gt; 0,_xlfn.XLOOKUP($A7,data_i,_xlfn.XLOOKUP(CQ$4,data_col,data_val))," ")</f>
        <v>269</v>
      </c>
      <c r="CR7" s="24" cm="1">
        <f t="array" ref="CR7">IF(_xlfn.XLOOKUP($A7,data_i,_xlfn.XLOOKUP(CR$4,data_col,data_val)) &gt; 0,_xlfn.XLOOKUP($A7,data_i,_xlfn.XLOOKUP(CR$4,data_col,data_val))," ")</f>
        <v>174</v>
      </c>
      <c r="CS7" s="24" cm="1">
        <f t="array" ref="CS7">IF(_xlfn.XLOOKUP($A7,data_i,_xlfn.XLOOKUP(CS$4,data_col,data_val)) &gt; 0,_xlfn.XLOOKUP($A7,data_i,_xlfn.XLOOKUP(CS$4,data_col,data_val))," ")</f>
        <v>253</v>
      </c>
      <c r="CT7" s="24" cm="1">
        <f t="array" ref="CT7">IF(_xlfn.XLOOKUP($A7,data_i,_xlfn.XLOOKUP(CT$4,data_col,data_val)) &gt; 0,_xlfn.XLOOKUP($A7,data_i,_xlfn.XLOOKUP(CT$4,data_col,data_val))," ")</f>
        <v>158</v>
      </c>
      <c r="CU7" s="24" cm="1">
        <f t="array" ref="CU7">IF(_xlfn.XLOOKUP($A7,data_i,_xlfn.XLOOKUP(CU$4,data_col,data_val)) &gt; 0,_xlfn.XLOOKUP($A7,data_i,_xlfn.XLOOKUP(CU$4,data_col,data_val))," ")</f>
        <v>237</v>
      </c>
      <c r="CV7" s="24" cm="1">
        <f t="array" ref="CV7">IF(_xlfn.XLOOKUP($A7,data_i,_xlfn.XLOOKUP(CV$4,data_col,data_val)) &gt; 0,_xlfn.XLOOKUP($A7,data_i,_xlfn.XLOOKUP(CV$4,data_col,data_val))," ")</f>
        <v>205</v>
      </c>
      <c r="CW7" s="24" cm="1">
        <f t="array" ref="CW7">IF(_xlfn.XLOOKUP($A7,data_i,_xlfn.XLOOKUP(CW$4,data_col,data_val)) &gt; 0,_xlfn.XLOOKUP($A7,data_i,_xlfn.XLOOKUP(CW$4,data_col,data_val))," ")</f>
        <v>300</v>
      </c>
      <c r="CX7" s="24" cm="1">
        <f t="array" ref="CX7">IF(_xlfn.XLOOKUP($A7,data_i,_xlfn.XLOOKUP(CX$4,data_col,data_val)) &gt; 0,_xlfn.XLOOKUP($A7,data_i,_xlfn.XLOOKUP(CX$4,data_col,data_val))," ")</f>
        <v>158</v>
      </c>
      <c r="CY7" s="24" cm="1">
        <f t="array" ref="CY7">IF(_xlfn.XLOOKUP($A7,data_i,_xlfn.XLOOKUP(CY$4,data_col,data_val)) &gt; 0,_xlfn.XLOOKUP($A7,data_i,_xlfn.XLOOKUP(CY$4,data_col,data_val))," ")</f>
        <v>269</v>
      </c>
      <c r="CZ7" s="24" cm="1">
        <f t="array" ref="CZ7">IF(_xlfn.XLOOKUP($A7,data_i,_xlfn.XLOOKUP(CZ$4,data_col,data_val)) &gt; 0,_xlfn.XLOOKUP($A7,data_i,_xlfn.XLOOKUP(CZ$4,data_col,data_val))," ")</f>
        <v>126</v>
      </c>
      <c r="DA7" s="24" cm="1">
        <f t="array" ref="DA7">IF(_xlfn.XLOOKUP($A7,data_i,_xlfn.XLOOKUP(DA$4,data_col,data_val)) &gt; 0,_xlfn.XLOOKUP($A7,data_i,_xlfn.XLOOKUP(DA$4,data_col,data_val))," ")</f>
        <v>141</v>
      </c>
      <c r="DB7" s="24" cm="1">
        <f t="array" ref="DB7">IF(_xlfn.XLOOKUP($A7,data_i,_xlfn.XLOOKUP(DB$4,data_col,data_val)) &gt; 0,_xlfn.XLOOKUP($A7,data_i,_xlfn.XLOOKUP(DB$4,data_col,data_val))," ")</f>
        <v>126</v>
      </c>
      <c r="DC7" s="163"/>
      <c r="DD7" s="24" cm="1">
        <f t="array" ref="DD7">IF(_xlfn.XLOOKUP($A7,data_i,_xlfn.XLOOKUP(DD$4,data_col,data_val)) &gt; 0,_xlfn.XLOOKUP($A7,data_i,_xlfn.XLOOKUP(DD$4,data_col,data_val))," ")</f>
        <v>231</v>
      </c>
      <c r="DE7" s="24" cm="1">
        <f t="array" ref="DE7">IF(_xlfn.XLOOKUP($A7,data_i,_xlfn.XLOOKUP(DE$4,data_col,data_val)) &gt; 0,_xlfn.XLOOKUP($A7,data_i,_xlfn.XLOOKUP(DE$4,data_col,data_val))," ")</f>
        <v>402</v>
      </c>
      <c r="DF7" s="24" cm="1">
        <f t="array" ref="DF7">IF(_xlfn.XLOOKUP($A7,data_i,_xlfn.XLOOKUP(DF$4,data_col,data_val)) &gt; 0,_xlfn.XLOOKUP($A7,data_i,_xlfn.XLOOKUP(DF$4,data_col,data_val))," ")</f>
        <v>378</v>
      </c>
      <c r="DG7" s="24" cm="1">
        <f t="array" ref="DG7">IF(_xlfn.XLOOKUP($A7,data_i,_xlfn.XLOOKUP(DG$4,data_col,data_val)) &gt; 0,_xlfn.XLOOKUP($A7,data_i,_xlfn.XLOOKUP(DG$4,data_col,data_val))," ")</f>
        <v>329</v>
      </c>
      <c r="DH7" s="24" cm="1">
        <f t="array" ref="DH7">IF(_xlfn.XLOOKUP($A7,data_i,_xlfn.XLOOKUP(DH$4,data_col,data_val)) &gt; 0,_xlfn.XLOOKUP($A7,data_i,_xlfn.XLOOKUP(DH$4,data_col,data_val))," ")</f>
        <v>317</v>
      </c>
      <c r="DI7" s="24" cm="1">
        <f t="array" ref="DI7">IF(_xlfn.XLOOKUP($A7,data_i,_xlfn.XLOOKUP(DI$4,data_col,data_val)) &gt; 0,_xlfn.XLOOKUP($A7,data_i,_xlfn.XLOOKUP(DI$4,data_col,data_val))," ")</f>
        <v>366</v>
      </c>
      <c r="DJ7" s="24" cm="1">
        <f t="array" ref="DJ7">IF(_xlfn.XLOOKUP($A7,data_i,_xlfn.XLOOKUP(DJ$4,data_col,data_val)) &gt; 0,_xlfn.XLOOKUP($A7,data_i,_xlfn.XLOOKUP(DJ$4,data_col,data_val))," ")</f>
        <v>525</v>
      </c>
      <c r="DK7" s="24" cm="1">
        <f t="array" ref="DK7">IF(_xlfn.XLOOKUP($A7,data_i,_xlfn.XLOOKUP(DK$4,data_col,data_val)) &gt; 0,_xlfn.XLOOKUP($A7,data_i,_xlfn.XLOOKUP(DK$4,data_col,data_val))," ")</f>
        <v>317</v>
      </c>
      <c r="DL7" s="24" cm="1">
        <f t="array" ref="DL7">IF(_xlfn.XLOOKUP($A7,data_i,_xlfn.XLOOKUP(DL$4,data_col,data_val)) &gt; 0,_xlfn.XLOOKUP($A7,data_i,_xlfn.XLOOKUP(DL$4,data_col,data_val))," ")</f>
        <v>463</v>
      </c>
      <c r="DM7" s="24" cm="1">
        <f t="array" ref="DM7">IF(_xlfn.XLOOKUP($A7,data_i,_xlfn.XLOOKUP(DM$4,data_col,data_val)) &gt; 0,_xlfn.XLOOKUP($A7,data_i,_xlfn.XLOOKUP(DM$4,data_col,data_val))," ")</f>
        <v>488</v>
      </c>
      <c r="DN7" s="24" cm="1">
        <f t="array" ref="DN7">IF(_xlfn.XLOOKUP($A7,data_i,_xlfn.XLOOKUP(DN$4,data_col,data_val)) &gt; 0,_xlfn.XLOOKUP($A7,data_i,_xlfn.XLOOKUP(DN$4,data_col,data_val))," ")</f>
        <v>317</v>
      </c>
      <c r="DO7" s="24" cm="1">
        <f t="array" ref="DO7">IF(_xlfn.XLOOKUP($A7,data_i,_xlfn.XLOOKUP(DO$4,data_col,data_val)) &gt; 0,_xlfn.XLOOKUP($A7,data_i,_xlfn.XLOOKUP(DO$4,data_col,data_val))," ")</f>
        <v>463</v>
      </c>
      <c r="DP7" s="24" cm="1">
        <f t="array" ref="DP7">IF(_xlfn.XLOOKUP($A7,data_i,_xlfn.XLOOKUP(DP$4,data_col,data_val)) &gt; 0,_xlfn.XLOOKUP($A7,data_i,_xlfn.XLOOKUP(DP$4,data_col,data_val))," ")</f>
        <v>427</v>
      </c>
      <c r="DQ7" s="24" cm="1">
        <f t="array" ref="DQ7">IF(_xlfn.XLOOKUP($A7,data_i,_xlfn.XLOOKUP(DQ$4,data_col,data_val)) &gt; 0,_xlfn.XLOOKUP($A7,data_i,_xlfn.XLOOKUP(DQ$4,data_col,data_val))," ")</f>
        <v>378</v>
      </c>
      <c r="DR7" s="24" cm="1">
        <f t="array" ref="DR7">IF(_xlfn.XLOOKUP($A7,data_i,_xlfn.XLOOKUP(DR$4,data_col,data_val)) &gt; 0,_xlfn.XLOOKUP($A7,data_i,_xlfn.XLOOKUP(DR$4,data_col,data_val))," ")</f>
        <v>402</v>
      </c>
      <c r="DS7" s="24" cm="1">
        <f t="array" ref="DS7">IF(_xlfn.XLOOKUP($A7,data_i,_xlfn.XLOOKUP(DS$4,data_col,data_val)) &gt; 0,_xlfn.XLOOKUP($A7,data_i,_xlfn.XLOOKUP(DS$4,data_col,data_val))," ")</f>
        <v>366</v>
      </c>
      <c r="DT7" s="24" cm="1">
        <f t="array" ref="DT7">IF(_xlfn.XLOOKUP($A7,data_i,_xlfn.XLOOKUP(DT$4,data_col,data_val)) &gt; 0,_xlfn.XLOOKUP($A7,data_i,_xlfn.XLOOKUP(DT$4,data_col,data_val))," ")</f>
        <v>402</v>
      </c>
      <c r="DU7" s="24" cm="1">
        <f t="array" ref="DU7">IF(_xlfn.XLOOKUP($A7,data_i,_xlfn.XLOOKUP(DU$4,data_col,data_val)) &gt; 0,_xlfn.XLOOKUP($A7,data_i,_xlfn.XLOOKUP(DU$4,data_col,data_val))," ")</f>
        <v>329</v>
      </c>
      <c r="DV7" s="24" cm="1">
        <f t="array" ref="DV7">IF(_xlfn.XLOOKUP($A7,data_i,_xlfn.XLOOKUP(DV$4,data_col,data_val)) &gt; 0,_xlfn.XLOOKUP($A7,data_i,_xlfn.XLOOKUP(DV$4,data_col,data_val))," ")</f>
        <v>317</v>
      </c>
      <c r="DW7" s="24" cm="1">
        <f t="array" ref="DW7">IF(_xlfn.XLOOKUP($A7,data_i,_xlfn.XLOOKUP(DW$4,data_col,data_val)) &gt; 0,_xlfn.XLOOKUP($A7,data_i,_xlfn.XLOOKUP(DW$4,data_col,data_val))," ")</f>
        <v>354</v>
      </c>
      <c r="DX7" s="24" cm="1">
        <f t="array" ref="DX7">IF(_xlfn.XLOOKUP($A7,data_i,_xlfn.XLOOKUP(DX$4,data_col,data_val)) &gt; 0,_xlfn.XLOOKUP($A7,data_i,_xlfn.XLOOKUP(DX$4,data_col,data_val))," ")</f>
        <v>427</v>
      </c>
      <c r="DY7" s="24" cm="1">
        <f t="array" ref="DY7">IF(_xlfn.XLOOKUP($A7,data_i,_xlfn.XLOOKUP(DY$4,data_col,data_val)) &gt; 0,_xlfn.XLOOKUP($A7,data_i,_xlfn.XLOOKUP(DY$4,data_col,data_val))," ")</f>
        <v>415</v>
      </c>
      <c r="DZ7" s="24" cm="1">
        <f t="array" ref="DZ7">IF(_xlfn.XLOOKUP($A7,data_i,_xlfn.XLOOKUP(DZ$4,data_col,data_val)) &gt; 0,_xlfn.XLOOKUP($A7,data_i,_xlfn.XLOOKUP(DZ$4,data_col,data_val))," ")</f>
        <v>390</v>
      </c>
      <c r="EA7" s="24" cm="1">
        <f t="array" ref="EA7">IF(_xlfn.XLOOKUP($A7,data_i,_xlfn.XLOOKUP(EA$4,data_col,data_val)) &gt; 0,_xlfn.XLOOKUP($A7,data_i,_xlfn.XLOOKUP(EA$4,data_col,data_val))," ")</f>
        <v>463</v>
      </c>
      <c r="EC7" s="24" cm="1">
        <f t="array" ref="EC7">IF(_xlfn.XLOOKUP($A7,data_i,_xlfn.XLOOKUP(EC$4,data_col,data_val)) &gt; 0,_xlfn.XLOOKUP($A7,data_i,_xlfn.XLOOKUP(EC$4,data_col,data_val))," ")</f>
        <v>363</v>
      </c>
      <c r="ED7" s="24" cm="1">
        <f t="array" ref="ED7">IF(_xlfn.XLOOKUP($A7,data_i,_xlfn.XLOOKUP(ED$4,data_col,data_val)) &gt; 0,_xlfn.XLOOKUP($A7,data_i,_xlfn.XLOOKUP(ED$4,data_col,data_val))," ")</f>
        <v>365</v>
      </c>
      <c r="EE7" s="24" cm="1">
        <f t="array" ref="EE7">IF(_xlfn.XLOOKUP($A7,data_i,_xlfn.XLOOKUP(EE$4,data_col,data_val)) &gt; 0,_xlfn.XLOOKUP($A7,data_i,_xlfn.XLOOKUP(EE$4,data_col,data_val))," ")</f>
        <v>364</v>
      </c>
      <c r="EF7" s="24" cm="1">
        <f t="array" ref="EF7">IF(_xlfn.XLOOKUP($A7,data_i,_xlfn.XLOOKUP(EF$4,data_col,data_val)) &gt; 0,_xlfn.XLOOKUP($A7,data_i,_xlfn.XLOOKUP(EF$4,data_col,data_val))," ")</f>
        <v>364</v>
      </c>
      <c r="EG7" s="24" cm="1">
        <f t="array" ref="EG7">IF(_xlfn.XLOOKUP($A7,data_i,_xlfn.XLOOKUP(EG$4,data_col,data_val)) &gt; 0,_xlfn.XLOOKUP($A7,data_i,_xlfn.XLOOKUP(EG$4,data_col,data_val))," ")</f>
        <v>365</v>
      </c>
      <c r="EH7" s="24" cm="1">
        <f t="array" ref="EH7">IF(_xlfn.XLOOKUP($A7,data_i,_xlfn.XLOOKUP(EH$4,data_col,data_val)) &gt; 0,_xlfn.XLOOKUP($A7,data_i,_xlfn.XLOOKUP(EH$4,data_col,data_val))," ")</f>
        <v>361</v>
      </c>
      <c r="EI7" s="24" cm="1">
        <f t="array" ref="EI7">IF(_xlfn.XLOOKUP($A7,data_i,_xlfn.XLOOKUP(EI$4,data_col,data_val)) &gt; 0,_xlfn.XLOOKUP($A7,data_i,_xlfn.XLOOKUP(EI$4,data_col,data_val))," ")</f>
        <v>365</v>
      </c>
      <c r="EJ7" s="24" cm="1">
        <f t="array" ref="EJ7">IF(_xlfn.XLOOKUP($A7,data_i,_xlfn.XLOOKUP(EJ$4,data_col,data_val)) &gt; 0,_xlfn.XLOOKUP($A7,data_i,_xlfn.XLOOKUP(EJ$4,data_col,data_val))," ")</f>
        <v>360</v>
      </c>
      <c r="EK7" s="24" cm="1">
        <f t="array" ref="EK7">IF(_xlfn.XLOOKUP($A7,data_i,_xlfn.XLOOKUP(EK$4,data_col,data_val)) &gt; 0,_xlfn.XLOOKUP($A7,data_i,_xlfn.XLOOKUP(EK$4,data_col,data_val))," ")</f>
        <v>361</v>
      </c>
      <c r="EL7" s="24" cm="1">
        <f t="array" ref="EL7">IF(_xlfn.XLOOKUP($A7,data_i,_xlfn.XLOOKUP(EL$4,data_col,data_val)) &gt; 0,_xlfn.XLOOKUP($A7,data_i,_xlfn.XLOOKUP(EL$4,data_col,data_val))," ")</f>
        <v>362</v>
      </c>
      <c r="EM7" s="24" cm="1">
        <f t="array" ref="EM7">IF(_xlfn.XLOOKUP($A7,data_i,_xlfn.XLOOKUP(EM$4,data_col,data_val)) &gt; 0,_xlfn.XLOOKUP($A7,data_i,_xlfn.XLOOKUP(EM$4,data_col,data_val))," ")</f>
        <v>363</v>
      </c>
      <c r="EN7" s="24" cm="1">
        <f t="array" ref="EN7">IF(_xlfn.XLOOKUP($A7,data_i,_xlfn.XLOOKUP(EN$4,data_col,data_val)) &gt; 0,_xlfn.XLOOKUP($A7,data_i,_xlfn.XLOOKUP(EN$4,data_col,data_val))," ")</f>
        <v>364</v>
      </c>
      <c r="EO7" s="24" cm="1">
        <f t="array" ref="EO7">IF(_xlfn.XLOOKUP($A7,data_i,_xlfn.XLOOKUP(EO$4,data_col,data_val)) &gt; 0,_xlfn.XLOOKUP($A7,data_i,_xlfn.XLOOKUP(EO$4,data_col,data_val))," ")</f>
        <v>366</v>
      </c>
      <c r="EP7" s="24" cm="1">
        <f t="array" ref="EP7">IF(_xlfn.XLOOKUP($A7,data_i,_xlfn.XLOOKUP(EP$4,data_col,data_val)) &gt; 0,_xlfn.XLOOKUP($A7,data_i,_xlfn.XLOOKUP(EP$4,data_col,data_val))," ")</f>
        <v>365</v>
      </c>
      <c r="EQ7" s="24" cm="1">
        <f t="array" ref="EQ7">IF(_xlfn.XLOOKUP($A7,data_i,_xlfn.XLOOKUP(EQ$4,data_col,data_val)) &gt; 0,_xlfn.XLOOKUP($A7,data_i,_xlfn.XLOOKUP(EQ$4,data_col,data_val))," ")</f>
        <v>361</v>
      </c>
      <c r="ER7" s="24" cm="1">
        <f t="array" ref="ER7">IF(_xlfn.XLOOKUP($A7,data_i,_xlfn.XLOOKUP(ER$4,data_col,data_val)) &gt; 0,_xlfn.XLOOKUP($A7,data_i,_xlfn.XLOOKUP(ER$4,data_col,data_val))," ")</f>
        <v>365</v>
      </c>
      <c r="ES7" s="24" cm="1">
        <f t="array" ref="ES7">IF(_xlfn.XLOOKUP($A7,data_i,_xlfn.XLOOKUP(ES$4,data_col,data_val)) &gt; 0,_xlfn.XLOOKUP($A7,data_i,_xlfn.XLOOKUP(ES$4,data_col,data_val))," ")</f>
        <v>366</v>
      </c>
      <c r="ET7" s="24" cm="1">
        <f t="array" ref="ET7">IF(_xlfn.XLOOKUP($A7,data_i,_xlfn.XLOOKUP(ET$4,data_col,data_val)) &gt; 0,_xlfn.XLOOKUP($A7,data_i,_xlfn.XLOOKUP(ET$4,data_col,data_val))," ")</f>
        <v>364</v>
      </c>
      <c r="EU7" s="24" cm="1">
        <f t="array" ref="EU7">IF(_xlfn.XLOOKUP($A7,data_i,_xlfn.XLOOKUP(EU$4,data_col,data_val)) &gt; 0,_xlfn.XLOOKUP($A7,data_i,_xlfn.XLOOKUP(EU$4,data_col,data_val))," ")</f>
        <v>365</v>
      </c>
      <c r="EV7" s="24" cm="1">
        <f t="array" ref="EV7">IF(_xlfn.XLOOKUP($A7,data_i,_xlfn.XLOOKUP(EV$4,data_col,data_val)) &gt; 0,_xlfn.XLOOKUP($A7,data_i,_xlfn.XLOOKUP(EV$4,data_col,data_val))," ")</f>
        <v>364</v>
      </c>
      <c r="EW7" s="24" cm="1">
        <f t="array" ref="EW7">IF(_xlfn.XLOOKUP($A7,data_i,_xlfn.XLOOKUP(EW$4,data_col,data_val)) &gt; 0,_xlfn.XLOOKUP($A7,data_i,_xlfn.XLOOKUP(EW$4,data_col,data_val))," ")</f>
        <v>363</v>
      </c>
      <c r="EX7" s="24" cm="1">
        <f t="array" ref="EX7">IF(_xlfn.XLOOKUP($A7,data_i,_xlfn.XLOOKUP(EX$4,data_col,data_val)) &gt; 0,_xlfn.XLOOKUP($A7,data_i,_xlfn.XLOOKUP(EX$4,data_col,data_val))," ")</f>
        <v>364</v>
      </c>
      <c r="EY7" s="24" cm="1">
        <f t="array" ref="EY7">IF(_xlfn.XLOOKUP($A7,data_i,_xlfn.XLOOKUP(EY$4,data_col,data_val)) &gt; 0,_xlfn.XLOOKUP($A7,data_i,_xlfn.XLOOKUP(EY$4,data_col,data_val))," ")</f>
        <v>361</v>
      </c>
      <c r="EZ7" s="24" cm="1">
        <f t="array" ref="EZ7">IF(_xlfn.XLOOKUP($A7,data_i,_xlfn.XLOOKUP(EZ$4,data_col,data_val)) &gt; 0,_xlfn.XLOOKUP($A7,data_i,_xlfn.XLOOKUP(EZ$4,data_col,data_val))," ")</f>
        <v>364</v>
      </c>
      <c r="FA7" s="25"/>
      <c r="FB7" s="24" cm="1">
        <f t="array" ref="FB7">IF(_xlfn.XLOOKUP($A7,data_i,_xlfn.XLOOKUP(FB$4,data_col,data_val)) &gt; 0,_xlfn.XLOOKUP($A7,data_i,_xlfn.XLOOKUP(FB$4,data_col,data_val))," ")</f>
        <v>494</v>
      </c>
      <c r="FC7" s="24" cm="1">
        <f t="array" ref="FC7">IF(_xlfn.XLOOKUP($A7,data_i,_xlfn.XLOOKUP(FC$4,data_col,data_val)) &gt; 0,_xlfn.XLOOKUP($A7,data_i,_xlfn.XLOOKUP(FC$4,data_col,data_val))," ")</f>
        <v>495</v>
      </c>
      <c r="FD7" s="24" cm="1">
        <f t="array" ref="FD7">IF(_xlfn.XLOOKUP($A7,data_i,_xlfn.XLOOKUP(FD$4,data_col,data_val)) &gt; 0,_xlfn.XLOOKUP($A7,data_i,_xlfn.XLOOKUP(FD$4,data_col,data_val))," ")</f>
        <v>497</v>
      </c>
      <c r="FE7" s="24" cm="1">
        <f t="array" ref="FE7">IF(_xlfn.XLOOKUP($A7,data_i,_xlfn.XLOOKUP(FE$4,data_col,data_val)) &gt; 0,_xlfn.XLOOKUP($A7,data_i,_xlfn.XLOOKUP(FE$4,data_col,data_val))," ")</f>
        <v>496</v>
      </c>
      <c r="FF7" s="24" cm="1">
        <f t="array" ref="FF7">IF(_xlfn.XLOOKUP($A7,data_i,_xlfn.XLOOKUP(FF$4,data_col,data_val)) &gt; 0,_xlfn.XLOOKUP($A7,data_i,_xlfn.XLOOKUP(FF$4,data_col,data_val))," ")</f>
        <v>495</v>
      </c>
      <c r="FG7" s="24" cm="1">
        <f t="array" ref="FG7">IF(_xlfn.XLOOKUP($A7,data_i,_xlfn.XLOOKUP(FG$4,data_col,data_val)) &gt; 0,_xlfn.XLOOKUP($A7,data_i,_xlfn.XLOOKUP(FG$4,data_col,data_val))," ")</f>
        <v>495</v>
      </c>
      <c r="FH7" s="24" cm="1">
        <f t="array" ref="FH7">IF(_xlfn.XLOOKUP($A7,data_i,_xlfn.XLOOKUP(FH$4,data_col,data_val)) &gt; 0,_xlfn.XLOOKUP($A7,data_i,_xlfn.XLOOKUP(FH$4,data_col,data_val))," ")</f>
        <v>495</v>
      </c>
      <c r="FI7" s="24" cm="1">
        <f t="array" ref="FI7">IF(_xlfn.XLOOKUP($A7,data_i,_xlfn.XLOOKUP(FI$4,data_col,data_val)) &gt; 0,_xlfn.XLOOKUP($A7,data_i,_xlfn.XLOOKUP(FI$4,data_col,data_val))," ")</f>
        <v>494</v>
      </c>
      <c r="FJ7" s="24" cm="1">
        <f t="array" ref="FJ7">IF(_xlfn.XLOOKUP($A7,data_i,_xlfn.XLOOKUP(FJ$4,data_col,data_val)) &gt; 0,_xlfn.XLOOKUP($A7,data_i,_xlfn.XLOOKUP(FJ$4,data_col,data_val))," ")</f>
        <v>494</v>
      </c>
      <c r="FK7" s="24" cm="1">
        <f t="array" ref="FK7">IF(_xlfn.XLOOKUP($A7,data_i,_xlfn.XLOOKUP(FK$4,data_col,data_val)) &gt; 0,_xlfn.XLOOKUP($A7,data_i,_xlfn.XLOOKUP(FK$4,data_col,data_val))," ")</f>
        <v>494</v>
      </c>
      <c r="FL7" s="24" cm="1">
        <f t="array" ref="FL7">IF(_xlfn.XLOOKUP($A7,data_i,_xlfn.XLOOKUP(FL$4,data_col,data_val)) &gt; 0,_xlfn.XLOOKUP($A7,data_i,_xlfn.XLOOKUP(FL$4,data_col,data_val))," ")</f>
        <v>493</v>
      </c>
      <c r="FM7" s="24" cm="1">
        <f t="array" ref="FM7">IF(_xlfn.XLOOKUP($A7,data_i,_xlfn.XLOOKUP(FM$4,data_col,data_val)) &gt; 0,_xlfn.XLOOKUP($A7,data_i,_xlfn.XLOOKUP(FM$4,data_col,data_val))," ")</f>
        <v>495</v>
      </c>
      <c r="FN7" s="24" cm="1">
        <f t="array" ref="FN7">IF(_xlfn.XLOOKUP($A7,data_i,_xlfn.XLOOKUP(FN$4,data_col,data_val)) &gt; 0,_xlfn.XLOOKUP($A7,data_i,_xlfn.XLOOKUP(FN$4,data_col,data_val))," ")</f>
        <v>494</v>
      </c>
      <c r="FO7" s="24" cm="1">
        <f t="array" ref="FO7">IF(_xlfn.XLOOKUP($A7,data_i,_xlfn.XLOOKUP(FO$4,data_col,data_val)) &gt; 0,_xlfn.XLOOKUP($A7,data_i,_xlfn.XLOOKUP(FO$4,data_col,data_val))," ")</f>
        <v>495</v>
      </c>
      <c r="FP7" s="24" cm="1">
        <f t="array" ref="FP7">IF(_xlfn.XLOOKUP($A7,data_i,_xlfn.XLOOKUP(FP$4,data_col,data_val)) &gt; 0,_xlfn.XLOOKUP($A7,data_i,_xlfn.XLOOKUP(FP$4,data_col,data_val))," ")</f>
        <v>493</v>
      </c>
      <c r="FQ7" s="24" cm="1">
        <f t="array" ref="FQ7">IF(_xlfn.XLOOKUP($A7,data_i,_xlfn.XLOOKUP(FQ$4,data_col,data_val)) &gt; 0,_xlfn.XLOOKUP($A7,data_i,_xlfn.XLOOKUP(FQ$4,data_col,data_val))," ")</f>
        <v>496</v>
      </c>
      <c r="FR7" s="24" cm="1">
        <f t="array" ref="FR7">IF(_xlfn.XLOOKUP($A7,data_i,_xlfn.XLOOKUP(FR$4,data_col,data_val)) &gt; 0,_xlfn.XLOOKUP($A7,data_i,_xlfn.XLOOKUP(FR$4,data_col,data_val))," ")</f>
        <v>496</v>
      </c>
      <c r="FS7" s="24" cm="1">
        <f t="array" ref="FS7">IF(_xlfn.XLOOKUP($A7,data_i,_xlfn.XLOOKUP(FS$4,data_col,data_val)) &gt; 0,_xlfn.XLOOKUP($A7,data_i,_xlfn.XLOOKUP(FS$4,data_col,data_val))," ")</f>
        <v>496</v>
      </c>
      <c r="FT7" s="24" cm="1">
        <f t="array" ref="FT7">IF(_xlfn.XLOOKUP($A7,data_i,_xlfn.XLOOKUP(FT$4,data_col,data_val)) &gt; 0,_xlfn.XLOOKUP($A7,data_i,_xlfn.XLOOKUP(FT$4,data_col,data_val))," ")</f>
        <v>495</v>
      </c>
      <c r="FU7" s="24" cm="1">
        <f t="array" ref="FU7">IF(_xlfn.XLOOKUP($A7,data_i,_xlfn.XLOOKUP(FU$4,data_col,data_val)) &gt; 0,_xlfn.XLOOKUP($A7,data_i,_xlfn.XLOOKUP(FU$4,data_col,data_val))," ")</f>
        <v>494</v>
      </c>
      <c r="FV7" s="24" cm="1">
        <f t="array" ref="FV7">IF(_xlfn.XLOOKUP($A7,data_i,_xlfn.XLOOKUP(FV$4,data_col,data_val)) &gt; 0,_xlfn.XLOOKUP($A7,data_i,_xlfn.XLOOKUP(FV$4,data_col,data_val))," ")</f>
        <v>493</v>
      </c>
      <c r="FW7" s="24" cm="1">
        <f t="array" ref="FW7">IF(_xlfn.XLOOKUP($A7,data_i,_xlfn.XLOOKUP(FW$4,data_col,data_val)) &gt; 0,_xlfn.XLOOKUP($A7,data_i,_xlfn.XLOOKUP(FW$4,data_col,data_val))," ")</f>
        <v>495</v>
      </c>
      <c r="FX7" s="24" cm="1">
        <f t="array" ref="FX7">IF(_xlfn.XLOOKUP($A7,data_i,_xlfn.XLOOKUP(FX$4,data_col,data_val)) &gt; 0,_xlfn.XLOOKUP($A7,data_i,_xlfn.XLOOKUP(FX$4,data_col,data_val))," ")</f>
        <v>494</v>
      </c>
      <c r="FY7" s="24" cm="1">
        <f t="array" ref="FY7">IF(_xlfn.XLOOKUP($A7,data_i,_xlfn.XLOOKUP(FY$4,data_col,data_val)) &gt; 0,_xlfn.XLOOKUP($A7,data_i,_xlfn.XLOOKUP(FY$4,data_col,data_val))," ")</f>
        <v>495</v>
      </c>
      <c r="GA7" s="167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</row>
    <row r="8" spans="1:231" x14ac:dyDescent="0.2">
      <c r="A8" s="61">
        <v>2</v>
      </c>
      <c r="B8" s="265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65" t="str" cm="1">
        <f t="array" ref="C8">_xlfn.XLOOKUP($A8,prop_i,_xlfn.XLOOKUP(C$4,prop_col,prop_val))</f>
        <v>M01</v>
      </c>
      <c r="D8" s="165" t="str" cm="1">
        <f t="array" ref="D8">_xlfn.XLOOKUP($A8,prop_i,_xlfn.XLOOKUP(D$4,prop_col,prop_val))</f>
        <v>DE</v>
      </c>
      <c r="E8" s="165" t="str" cm="1">
        <f t="array" ref="E8">_xlfn.XLOOKUP($A8,prop_i,_xlfn.XLOOKUP(E$4,prop_col,prop_val))</f>
        <v>U233</v>
      </c>
      <c r="F8" s="165" cm="1">
        <f t="array" ref="F8">_xlfn.XLOOKUP($A8,prop_i,_xlfn.XLOOKUP(F$4,prop_col,prop_val))</f>
        <v>624</v>
      </c>
      <c r="G8" s="165" t="str" cm="1">
        <f t="array" ref="G8">_xlfn.XLOOKUP($A8,prop_i,_xlfn.XLOOKUP(G$4,prop_col,prop_val))</f>
        <v>H02</v>
      </c>
      <c r="H8" s="61">
        <f t="shared" si="0"/>
        <v>24</v>
      </c>
      <c r="I8" s="165" cm="1">
        <f t="array" ref="I8">_xlfn.XLOOKUP($A8,prop_i,_xlfn.XLOOKUP(I$4,prop_col,prop_val))</f>
        <v>1184199</v>
      </c>
      <c r="J8" s="195" cm="1">
        <f t="array" ref="J8">_xlfn.XLOOKUP($A8,data_i,_xlfn.XLOOKUP(J$4,data_col,data_val))</f>
        <v>30174</v>
      </c>
      <c r="K8" s="195" cm="1">
        <f t="array" ref="K8">_xlfn.XLOOKUP($A8,data_i,_xlfn.XLOOKUP(K$4,data_col,data_val))</f>
        <v>803</v>
      </c>
      <c r="L8" s="24">
        <f t="shared" si="1"/>
        <v>37.576587795765874</v>
      </c>
      <c r="M8" s="254" cm="1">
        <f t="array" ref="M8">HYPERLINK(GJ8,_xlfn.XLOOKUP($A8,val_i,_xlfn.XLOOKUP(M$4,val_col,val_val)))</f>
        <v>43948</v>
      </c>
      <c r="N8" s="256" cm="1">
        <f t="array" ref="N8">IF(_xlfn.XLOOKUP($A8,data_i,_xlfn.XLOOKUP(N$4,data_col,data_val)) &gt; 0,_xlfn.XLOOKUP($A8,data_i,_xlfn.XLOOKUP(N$4,data_col,data_val))," ")</f>
        <v>1.4999999999999999E-2</v>
      </c>
      <c r="O8" s="162" cm="1">
        <f t="array" ref="O8">$J8-_xlfn.XLOOKUP($A8,val_i,_xlfn.XLOOKUP("oph@start",val_col,val_val))</f>
        <v>4966</v>
      </c>
      <c r="P8" s="24" cm="1">
        <f t="array" ref="P8">K8-_xlfn.XLOOKUP($A8,val_i,_xlfn.XLOOKUP("Starts@Start",val_col,val_val))</f>
        <v>54</v>
      </c>
      <c r="Q8" s="162">
        <f t="shared" si="2"/>
        <v>91.962962962962962</v>
      </c>
      <c r="R8" s="163">
        <f t="shared" si="3"/>
        <v>20.865546218487395</v>
      </c>
      <c r="S8" s="123" t="str">
        <f t="shared" si="4"/>
        <v>done</v>
      </c>
      <c r="T8" s="123" t="str">
        <f t="shared" si="4"/>
        <v>done</v>
      </c>
      <c r="U8" s="123">
        <f t="shared" si="4"/>
        <v>44235.915260819871</v>
      </c>
      <c r="V8" s="200"/>
      <c r="W8" s="184" t="str" cm="1">
        <f t="array" ref="W8">_xlfn.XLOOKUP($A8,data_i,_xlfn.XLOOKUP(W$4,data_col,data_val))</f>
        <v>Running</v>
      </c>
      <c r="X8" s="184" cm="1">
        <f t="array" ref="X8">_xlfn.XLOOKUP($A8,data_i,_xlfn.XLOOKUP(X$4,data_col,data_val))</f>
        <v>30174</v>
      </c>
      <c r="Y8" s="184" cm="1">
        <f t="array" ref="Y8">_xlfn.XLOOKUP($A8,data_i,_xlfn.XLOOKUP(Y$4,data_col,data_val))</f>
        <v>803</v>
      </c>
      <c r="Z8" s="184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84" cm="1">
        <f t="array" ref="AF8">_xlfn.XLOOKUP($A8,data_i,_xlfn.XLOOKUP(AF$4,data_col,data_val))</f>
        <v>59</v>
      </c>
      <c r="AG8" s="184" cm="1">
        <f t="array" ref="AG8">_xlfn.XLOOKUP($A8,data_i,_xlfn.XLOOKUP(AG$4,data_col,data_val))</f>
        <v>5.5</v>
      </c>
      <c r="AH8" s="195" cm="1">
        <f t="array" ref="AH8">_xlfn.XLOOKUP($A8,data_i,_xlfn.XLOOKUP(AH$4,data_col,data_val))</f>
        <v>344.1</v>
      </c>
      <c r="AJ8" s="195" cm="1">
        <f t="array" ref="AJ8">_xlfn.XLOOKUP($A8,data_i,_xlfn.XLOOKUP(AJ$4,data_col,data_val))</f>
        <v>4404</v>
      </c>
      <c r="AK8" s="195" cm="1">
        <f t="array" ref="AK8">_xlfn.XLOOKUP($A8,prop_i,_xlfn.XLOOKUP(AK$4,data_col,data_val))</f>
        <v>1500</v>
      </c>
      <c r="AL8" s="163">
        <f>IF(ISERROR(1200*AJ8/(_xlfn.XLOOKUP($F8,summary!$S$3:$S$6,summary!$V$31:$V$34)*AK8*_xlfn.XLOOKUP($F8,summary!$S$3:$S$6,summary!$W$31:$W$34))),0,1200*AJ8/(_xlfn.XLOOKUP($F8,summary!$S$3:$S$6,summary!$V$31:$V$34)*AK8*_xlfn.XLOOKUP($F8,summary!$S$3:$S$6,summary!$W$31:$W$34)))</f>
        <v>23.990388672503823</v>
      </c>
      <c r="AM8" s="164"/>
      <c r="AN8" s="195" cm="1">
        <f t="array" ref="AN8">_xlfn.XLOOKUP($A8,data_i,_xlfn.XLOOKUP(AN$4,data_col,data_val))</f>
        <v>4404</v>
      </c>
      <c r="AO8" s="184" cm="1">
        <f t="array" ref="AO8">_xlfn.XLOOKUP($A8,data_i,_xlfn.XLOOKUP(AO$4,data_col,data_val))</f>
        <v>0</v>
      </c>
      <c r="AP8" s="184" cm="1">
        <f t="array" ref="AP8">_xlfn.XLOOKUP($A8,data_i,_xlfn.XLOOKUP(AP$4,data_col,data_val))</f>
        <v>0</v>
      </c>
      <c r="AQ8" s="184" cm="1">
        <f t="array" ref="AQ8">_xlfn.XLOOKUP($A8,data_i,_xlfn.XLOOKUP(AQ$4,data_col,data_val))</f>
        <v>0</v>
      </c>
      <c r="AR8" s="184" cm="1">
        <f t="array" ref="AR8">_xlfn.XLOOKUP($A8,data_i,_xlfn.XLOOKUP(AR$4,data_col,data_val))</f>
        <v>0</v>
      </c>
      <c r="AS8" s="184" cm="1">
        <f t="array" ref="AS8">_xlfn.XLOOKUP($A8,data_i,_xlfn.XLOOKUP(AS$4,data_col,data_val))</f>
        <v>0</v>
      </c>
      <c r="AT8" s="24"/>
      <c r="AU8" s="184" cm="1">
        <f t="array" ref="AU8">_xlfn.XLOOKUP($A8,data_i,_xlfn.XLOOKUP(AU$4,data_col,data_val))</f>
        <v>4407</v>
      </c>
      <c r="AV8" s="184" cm="1">
        <f t="array" ref="AV8">_xlfn.XLOOKUP($A8,data_i,_xlfn.XLOOKUP(AV$4,data_col,data_val))</f>
        <v>1499</v>
      </c>
      <c r="AW8" s="163">
        <f>IF(ISERROR(1200*AU8/(_xlfn.XLOOKUP($F8,summary!$S$3:$S$6,summary!$V$31:$V$34)*AV8*_xlfn.XLOOKUP($F8,summary!$S$3:$S$6,summary!$W$31:$W$34))),0,1200*AU8/(_xlfn.XLOOKUP($F8,summary!$S$3:$S$6,summary!$V$31:$V$34)*AV8*_xlfn.XLOOKUP($F8,summary!$S$3:$S$6,summary!$W$31:$W$34)))</f>
        <v>24.022746063162074</v>
      </c>
      <c r="AX8" s="162">
        <f t="shared" si="5"/>
        <v>4966</v>
      </c>
      <c r="AY8" s="256" cm="1">
        <f t="array" ref="AY8">IF(_xlfn.XLOOKUP($A8,data_i,_xlfn.XLOOKUP(AY$4,data_col,data_val)) &gt; 0,_xlfn.XLOOKUP($A8,data_i,_xlfn.XLOOKUP(AY$4,data_col,data_val))," ")</f>
        <v>1.4999999999999999E-2</v>
      </c>
      <c r="AZ8" s="163" cm="1">
        <f t="array" ref="AZ8">_xlfn.XLOOKUP($A8,data_i,_xlfn.XLOOKUP(AZ$4,data_col,data_val))</f>
        <v>-52.25</v>
      </c>
      <c r="BA8" s="192" cm="1">
        <f t="array" ref="BA8">_xlfn.XLOOKUP($A8,data_i,_xlfn.XLOOKUP(BA$4,data_col,data_val))</f>
        <v>4.5089999999999986</v>
      </c>
      <c r="BB8" s="192" cm="1">
        <f t="array" ref="BB8">_xlfn.XLOOKUP($A8,data_i,_xlfn.XLOOKUP(BB$4,data_col,data_val))</f>
        <v>0.79854545454545445</v>
      </c>
      <c r="BC8" s="163" cm="1">
        <f t="array" ref="BC8">_xlfn.XLOOKUP($A8,data_i,_xlfn.XLOOKUP(BC$4,data_col,data_val))</f>
        <v>49.8</v>
      </c>
      <c r="BD8" s="163" cm="1">
        <f t="array" ref="BD8">_xlfn.XLOOKUP($A8,data_i,_xlfn.XLOOKUP(BD$4,data_col,data_val))</f>
        <v>5.82</v>
      </c>
      <c r="BE8" s="163" cm="1">
        <f t="array" ref="BE8">_xlfn.XLOOKUP($A8,data_i,_xlfn.XLOOKUP(BE$4,data_col,data_val))</f>
        <v>1.88</v>
      </c>
      <c r="BF8" s="192" cm="1">
        <f t="array" ref="BF8">_xlfn.XLOOKUP($A8,data_i,_xlfn.XLOOKUP(BF$4,data_col,data_val))</f>
        <v>0.57999999999999996</v>
      </c>
      <c r="BG8" s="199">
        <f t="shared" si="6"/>
        <v>172.41379310344828</v>
      </c>
      <c r="BH8" s="192"/>
      <c r="BI8" s="192" cm="1">
        <f t="array" ref="BI8">_xlfn.XLOOKUP($A8,data_i,_xlfn.XLOOKUP(BI$4,data_col,data_val))</f>
        <v>0.6</v>
      </c>
      <c r="BJ8" s="24" cm="1">
        <f t="array" ref="BJ8">_xlfn.XLOOKUP($A8,data_i,_xlfn.XLOOKUP(BJ$4,data_col,data_val))</f>
        <v>17</v>
      </c>
      <c r="BK8" s="24" cm="1">
        <f t="array" ref="BK8">_xlfn.XLOOKUP($A8,data_i,_xlfn.XLOOKUP(BK$4,data_col,data_val))</f>
        <v>100</v>
      </c>
      <c r="BL8" s="163" cm="1">
        <f t="array" ref="BL8">_xlfn.XLOOKUP($A8,data_i,_xlfn.XLOOKUP(BL$4,data_col,data_val))</f>
        <v>30.7</v>
      </c>
      <c r="BM8" s="163" cm="1">
        <f t="array" ref="BM8">_xlfn.XLOOKUP($A8,data_i,_xlfn.XLOOKUP(BM$4,data_col,data_val))</f>
        <v>294.89999999999998</v>
      </c>
      <c r="BN8" s="163" cm="1">
        <f t="array" ref="BN8">_xlfn.XLOOKUP($A8,data_i,_xlfn.XLOOKUP(BN$4,data_col,data_val))</f>
        <v>12.5</v>
      </c>
      <c r="BO8" s="24" cm="1">
        <f t="array" ref="BO8">_xlfn.XLOOKUP($A8,data_i,_xlfn.XLOOKUP(BO$4,data_col,data_val))</f>
        <v>1032</v>
      </c>
      <c r="BP8" s="24" cm="1">
        <f t="array" ref="BP8">_xlfn.XLOOKUP($A8,data_i,_xlfn.XLOOKUP(BP$4,data_col,data_val))</f>
        <v>92</v>
      </c>
      <c r="BQ8" s="162">
        <f t="shared" si="7"/>
        <v>1034.2237380429353</v>
      </c>
      <c r="BR8" s="215">
        <f>IFERROR((AU8*_xlfn.XLOOKUP(F8,summary!$S$3:$S$6,summary!$W$31:$W$34))/(BQ8*$BP$1)," ")</f>
        <v>0.42655150684545284</v>
      </c>
      <c r="BS8" s="24" cm="1">
        <f t="array" ref="BS8">_xlfn.XLOOKUP($A8,data_i,_xlfn.XLOOKUP(BS$4,data_col,data_val))</f>
        <v>0</v>
      </c>
      <c r="BT8" s="24" cm="1">
        <f t="array" ref="BT8">_xlfn.XLOOKUP($A8,data_i,_xlfn.XLOOKUP(BT$4,data_col,data_val))</f>
        <v>0</v>
      </c>
      <c r="BU8" s="163" cm="1">
        <f t="array" ref="BU8">_xlfn.XLOOKUP($A8,data_i,_xlfn.XLOOKUP(BU$4,data_col,data_val))</f>
        <v>0</v>
      </c>
      <c r="BV8" s="163"/>
      <c r="BW8" s="217"/>
      <c r="BX8" s="255" cm="1">
        <f t="array" ref="BX8">IF(_xlfn.XLOOKUP($A8,data_i,_xlfn.XLOOKUP(BX$4,data_col,data_val)) &gt; 0,_xlfn.XLOOKUP($A8,data_i,_xlfn.XLOOKUP(BX$4,data_col,data_val))," ")</f>
        <v>67.3</v>
      </c>
      <c r="BY8" s="255" cm="1">
        <f t="array" ref="BY8">IF(_xlfn.XLOOKUP($A8,data_i,_xlfn.XLOOKUP(BY$4,data_col,data_val)) &gt; 0,_xlfn.XLOOKUP($A8,data_i,_xlfn.XLOOKUP(BY$4,data_col,data_val))," ")</f>
        <v>3.1</v>
      </c>
      <c r="BZ8" s="255" cm="1">
        <f t="array" ref="BZ8">IF(_xlfn.XLOOKUP($A8,data_i,_xlfn.XLOOKUP(BZ$4,data_col,data_val)) &gt; 0,_xlfn.XLOOKUP($A8,data_i,_xlfn.XLOOKUP(BZ$4,data_col,data_val))," ")</f>
        <v>69</v>
      </c>
      <c r="CA8" s="255" cm="1">
        <f t="array" ref="CA8">IF(_xlfn.XLOOKUP($A8,data_i,_xlfn.XLOOKUP(CA$4,data_col,data_val)) &gt; 0,_xlfn.XLOOKUP($A8,data_i,_xlfn.XLOOKUP(CA$4,data_col,data_val))," ")</f>
        <v>3.11</v>
      </c>
      <c r="CC8" s="24" cm="1">
        <f t="array" ref="CC8">_xlfn.XLOOKUP($A8,data_i,_xlfn.XLOOKUP(CC$4,data_col,data_val))</f>
        <v>58.16</v>
      </c>
      <c r="CD8" s="163"/>
      <c r="CE8" s="24" cm="1">
        <f t="array" ref="CE8">IF(_xlfn.XLOOKUP($A8,data_i,_xlfn.XLOOKUP(CE$4,data_col,data_val)) &gt; 0,_xlfn.XLOOKUP($A8,data_i,_xlfn.XLOOKUP(CE$4,data_col,data_val))," ")</f>
        <v>189</v>
      </c>
      <c r="CF8" s="24" cm="1">
        <f t="array" ref="CF8">IF(_xlfn.XLOOKUP($A8,data_i,_xlfn.XLOOKUP(CF$4,data_col,data_val)) &gt; 0,_xlfn.XLOOKUP($A8,data_i,_xlfn.XLOOKUP(CF$4,data_col,data_val))," ")</f>
        <v>110</v>
      </c>
      <c r="CG8" s="24" cm="1">
        <f t="array" ref="CG8">IF(_xlfn.XLOOKUP($A8,data_i,_xlfn.XLOOKUP(CG$4,data_col,data_val)) &gt; 0,_xlfn.XLOOKUP($A8,data_i,_xlfn.XLOOKUP(CG$4,data_col,data_val))," ")</f>
        <v>126</v>
      </c>
      <c r="CH8" s="24" cm="1">
        <f t="array" ref="CH8">IF(_xlfn.XLOOKUP($A8,data_i,_xlfn.XLOOKUP(CH$4,data_col,data_val)) &gt; 0,_xlfn.XLOOKUP($A8,data_i,_xlfn.XLOOKUP(CH$4,data_col,data_val))," ")</f>
        <v>141</v>
      </c>
      <c r="CI8" s="24" cm="1">
        <f t="array" ref="CI8">IF(_xlfn.XLOOKUP($A8,data_i,_xlfn.XLOOKUP(CI$4,data_col,data_val)) &gt; 0,_xlfn.XLOOKUP($A8,data_i,_xlfn.XLOOKUP(CI$4,data_col,data_val))," ")</f>
        <v>189</v>
      </c>
      <c r="CJ8" s="24" cm="1">
        <f t="array" ref="CJ8">IF(_xlfn.XLOOKUP($A8,data_i,_xlfn.XLOOKUP(CJ$4,data_col,data_val)) &gt; 0,_xlfn.XLOOKUP($A8,data_i,_xlfn.XLOOKUP(CJ$4,data_col,data_val))," ")</f>
        <v>189</v>
      </c>
      <c r="CK8" s="24" cm="1">
        <f t="array" ref="CK8">IF(_xlfn.XLOOKUP($A8,data_i,_xlfn.XLOOKUP(CK$4,data_col,data_val)) &gt; 0,_xlfn.XLOOKUP($A8,data_i,_xlfn.XLOOKUP(CK$4,data_col,data_val))," ")</f>
        <v>141</v>
      </c>
      <c r="CL8" s="24" cm="1">
        <f t="array" ref="CL8">IF(_xlfn.XLOOKUP($A8,data_i,_xlfn.XLOOKUP(CL$4,data_col,data_val)) &gt; 0,_xlfn.XLOOKUP($A8,data_i,_xlfn.XLOOKUP(CL$4,data_col,data_val))," ")</f>
        <v>174</v>
      </c>
      <c r="CM8" s="24" cm="1">
        <f t="array" ref="CM8">IF(_xlfn.XLOOKUP($A8,data_i,_xlfn.XLOOKUP(CM$4,data_col,data_val)) &gt; 0,_xlfn.XLOOKUP($A8,data_i,_xlfn.XLOOKUP(CM$4,data_col,data_val))," ")</f>
        <v>94</v>
      </c>
      <c r="CN8" s="24" cm="1">
        <f t="array" ref="CN8">IF(_xlfn.XLOOKUP($A8,data_i,_xlfn.XLOOKUP(CN$4,data_col,data_val)) &gt; 0,_xlfn.XLOOKUP($A8,data_i,_xlfn.XLOOKUP(CN$4,data_col,data_val))," ")</f>
        <v>205</v>
      </c>
      <c r="CO8" s="24" cm="1">
        <f t="array" ref="CO8">IF(_xlfn.XLOOKUP($A8,data_i,_xlfn.XLOOKUP(CO$4,data_col,data_val)) &gt; 0,_xlfn.XLOOKUP($A8,data_i,_xlfn.XLOOKUP(CO$4,data_col,data_val))," ")</f>
        <v>189</v>
      </c>
      <c r="CP8" s="24" cm="1">
        <f t="array" ref="CP8">IF(_xlfn.XLOOKUP($A8,data_i,_xlfn.XLOOKUP(CP$4,data_col,data_val)) &gt; 0,_xlfn.XLOOKUP($A8,data_i,_xlfn.XLOOKUP(CP$4,data_col,data_val))," ")</f>
        <v>174</v>
      </c>
      <c r="CQ8" s="24" cm="1">
        <f t="array" ref="CQ8">IF(_xlfn.XLOOKUP($A8,data_i,_xlfn.XLOOKUP(CQ$4,data_col,data_val)) &gt; 0,_xlfn.XLOOKUP($A8,data_i,_xlfn.XLOOKUP(CQ$4,data_col,data_val))," ")</f>
        <v>189</v>
      </c>
      <c r="CR8" s="24" cm="1">
        <f t="array" ref="CR8">IF(_xlfn.XLOOKUP($A8,data_i,_xlfn.XLOOKUP(CR$4,data_col,data_val)) &gt; 0,_xlfn.XLOOKUP($A8,data_i,_xlfn.XLOOKUP(CR$4,data_col,data_val))," ")</f>
        <v>300</v>
      </c>
      <c r="CS8" s="24" cm="1">
        <f t="array" ref="CS8">IF(_xlfn.XLOOKUP($A8,data_i,_xlfn.XLOOKUP(CS$4,data_col,data_val)) &gt; 0,_xlfn.XLOOKUP($A8,data_i,_xlfn.XLOOKUP(CS$4,data_col,data_val))," ")</f>
        <v>79</v>
      </c>
      <c r="CT8" s="24" cm="1">
        <f t="array" ref="CT8">IF(_xlfn.XLOOKUP($A8,data_i,_xlfn.XLOOKUP(CT$4,data_col,data_val)) &gt; 0,_xlfn.XLOOKUP($A8,data_i,_xlfn.XLOOKUP(CT$4,data_col,data_val))," ")</f>
        <v>94</v>
      </c>
      <c r="CU8" s="24" cm="1">
        <f t="array" ref="CU8">IF(_xlfn.XLOOKUP($A8,data_i,_xlfn.XLOOKUP(CU$4,data_col,data_val)) &gt; 0,_xlfn.XLOOKUP($A8,data_i,_xlfn.XLOOKUP(CU$4,data_col,data_val))," ")</f>
        <v>220</v>
      </c>
      <c r="CV8" s="24" cm="1">
        <f t="array" ref="CV8">IF(_xlfn.XLOOKUP($A8,data_i,_xlfn.XLOOKUP(CV$4,data_col,data_val)) &gt; 0,_xlfn.XLOOKUP($A8,data_i,_xlfn.XLOOKUP(CV$4,data_col,data_val))," ")</f>
        <v>94</v>
      </c>
      <c r="CW8" s="24" cm="1">
        <f t="array" ref="CW8">IF(_xlfn.XLOOKUP($A8,data_i,_xlfn.XLOOKUP(CW$4,data_col,data_val)) &gt; 0,_xlfn.XLOOKUP($A8,data_i,_xlfn.XLOOKUP(CW$4,data_col,data_val))," ")</f>
        <v>220</v>
      </c>
      <c r="CX8" s="24" cm="1">
        <f t="array" ref="CX8">IF(_xlfn.XLOOKUP($A8,data_i,_xlfn.XLOOKUP(CX$4,data_col,data_val)) &gt; 0,_xlfn.XLOOKUP($A8,data_i,_xlfn.XLOOKUP(CX$4,data_col,data_val))," ")</f>
        <v>126</v>
      </c>
      <c r="CY8" s="24" cm="1">
        <f t="array" ref="CY8">IF(_xlfn.XLOOKUP($A8,data_i,_xlfn.XLOOKUP(CY$4,data_col,data_val)) &gt; 0,_xlfn.XLOOKUP($A8,data_i,_xlfn.XLOOKUP(CY$4,data_col,data_val))," ")</f>
        <v>126</v>
      </c>
      <c r="CZ8" s="24" cm="1">
        <f t="array" ref="CZ8">IF(_xlfn.XLOOKUP($A8,data_i,_xlfn.XLOOKUP(CZ$4,data_col,data_val)) &gt; 0,_xlfn.XLOOKUP($A8,data_i,_xlfn.XLOOKUP(CZ$4,data_col,data_val))," ")</f>
        <v>174</v>
      </c>
      <c r="DA8" s="24" cm="1">
        <f t="array" ref="DA8">IF(_xlfn.XLOOKUP($A8,data_i,_xlfn.XLOOKUP(DA$4,data_col,data_val)) &gt; 0,_xlfn.XLOOKUP($A8,data_i,_xlfn.XLOOKUP(DA$4,data_col,data_val))," ")</f>
        <v>126</v>
      </c>
      <c r="DB8" s="24" cm="1">
        <f t="array" ref="DB8">IF(_xlfn.XLOOKUP($A8,data_i,_xlfn.XLOOKUP(DB$4,data_col,data_val)) &gt; 0,_xlfn.XLOOKUP($A8,data_i,_xlfn.XLOOKUP(DB$4,data_col,data_val))," ")</f>
        <v>94</v>
      </c>
      <c r="DC8" s="163"/>
      <c r="DD8" s="24" cm="1">
        <f t="array" ref="DD8">IF(_xlfn.XLOOKUP($A8,data_i,_xlfn.XLOOKUP(DD$4,data_col,data_val)) &gt; 0,_xlfn.XLOOKUP($A8,data_i,_xlfn.XLOOKUP(DD$4,data_col,data_val))," ")</f>
        <v>378</v>
      </c>
      <c r="DE8" s="24" cm="1">
        <f t="array" ref="DE8">IF(_xlfn.XLOOKUP($A8,data_i,_xlfn.XLOOKUP(DE$4,data_col,data_val)) &gt; 0,_xlfn.XLOOKUP($A8,data_i,_xlfn.XLOOKUP(DE$4,data_col,data_val))," ")</f>
        <v>476</v>
      </c>
      <c r="DF8" s="24" cm="1">
        <f t="array" ref="DF8">IF(_xlfn.XLOOKUP($A8,data_i,_xlfn.XLOOKUP(DF$4,data_col,data_val)) &gt; 0,_xlfn.XLOOKUP($A8,data_i,_xlfn.XLOOKUP(DF$4,data_col,data_val))," ")</f>
        <v>366</v>
      </c>
      <c r="DG8" s="24" cm="1">
        <f t="array" ref="DG8">IF(_xlfn.XLOOKUP($A8,data_i,_xlfn.XLOOKUP(DG$4,data_col,data_val)) &gt; 0,_xlfn.XLOOKUP($A8,data_i,_xlfn.XLOOKUP(DG$4,data_col,data_val))," ")</f>
        <v>268</v>
      </c>
      <c r="DH8" s="24" cm="1">
        <f t="array" ref="DH8">IF(_xlfn.XLOOKUP($A8,data_i,_xlfn.XLOOKUP(DH$4,data_col,data_val)) &gt; 0,_xlfn.XLOOKUP($A8,data_i,_xlfn.XLOOKUP(DH$4,data_col,data_val))," ")</f>
        <v>366</v>
      </c>
      <c r="DI8" s="24" cm="1">
        <f t="array" ref="DI8">IF(_xlfn.XLOOKUP($A8,data_i,_xlfn.XLOOKUP(DI$4,data_col,data_val)) &gt; 0,_xlfn.XLOOKUP($A8,data_i,_xlfn.XLOOKUP(DI$4,data_col,data_val))," ")</f>
        <v>231</v>
      </c>
      <c r="DJ8" s="24" cm="1">
        <f t="array" ref="DJ8">IF(_xlfn.XLOOKUP($A8,data_i,_xlfn.XLOOKUP(DJ$4,data_col,data_val)) &gt; 0,_xlfn.XLOOKUP($A8,data_i,_xlfn.XLOOKUP(DJ$4,data_col,data_val))," ")</f>
        <v>219</v>
      </c>
      <c r="DK8" s="24" cm="1">
        <f t="array" ref="DK8">IF(_xlfn.XLOOKUP($A8,data_i,_xlfn.XLOOKUP(DK$4,data_col,data_val)) &gt; 0,_xlfn.XLOOKUP($A8,data_i,_xlfn.XLOOKUP(DK$4,data_col,data_val))," ")</f>
        <v>280</v>
      </c>
      <c r="DL8" s="24" cm="1">
        <f t="array" ref="DL8">IF(_xlfn.XLOOKUP($A8,data_i,_xlfn.XLOOKUP(DL$4,data_col,data_val)) &gt; 0,_xlfn.XLOOKUP($A8,data_i,_xlfn.XLOOKUP(DL$4,data_col,data_val))," ")</f>
        <v>293</v>
      </c>
      <c r="DM8" s="24" cm="1">
        <f t="array" ref="DM8">IF(_xlfn.XLOOKUP($A8,data_i,_xlfn.XLOOKUP(DM$4,data_col,data_val)) &gt; 0,_xlfn.XLOOKUP($A8,data_i,_xlfn.XLOOKUP(DM$4,data_col,data_val))," ")</f>
        <v>231</v>
      </c>
      <c r="DN8" s="24" cm="1">
        <f t="array" ref="DN8">IF(_xlfn.XLOOKUP($A8,data_i,_xlfn.XLOOKUP(DN$4,data_col,data_val)) &gt; 0,_xlfn.XLOOKUP($A8,data_i,_xlfn.XLOOKUP(DN$4,data_col,data_val))," ")</f>
        <v>341</v>
      </c>
      <c r="DO8" s="24" cm="1">
        <f t="array" ref="DO8">IF(_xlfn.XLOOKUP($A8,data_i,_xlfn.XLOOKUP(DO$4,data_col,data_val)) &gt; 0,_xlfn.XLOOKUP($A8,data_i,_xlfn.XLOOKUP(DO$4,data_col,data_val))," ")</f>
        <v>268</v>
      </c>
      <c r="DP8" s="24" cm="1">
        <f t="array" ref="DP8">IF(_xlfn.XLOOKUP($A8,data_i,_xlfn.XLOOKUP(DP$4,data_col,data_val)) &gt; 0,_xlfn.XLOOKUP($A8,data_i,_xlfn.XLOOKUP(DP$4,data_col,data_val))," ")</f>
        <v>427</v>
      </c>
      <c r="DQ8" s="24" cm="1">
        <f t="array" ref="DQ8">IF(_xlfn.XLOOKUP($A8,data_i,_xlfn.XLOOKUP(DQ$4,data_col,data_val)) &gt; 0,_xlfn.XLOOKUP($A8,data_i,_xlfn.XLOOKUP(DQ$4,data_col,data_val))," ")</f>
        <v>439</v>
      </c>
      <c r="DR8" s="24" cm="1">
        <f t="array" ref="DR8">IF(_xlfn.XLOOKUP($A8,data_i,_xlfn.XLOOKUP(DR$4,data_col,data_val)) &gt; 0,_xlfn.XLOOKUP($A8,data_i,_xlfn.XLOOKUP(DR$4,data_col,data_val))," ")</f>
        <v>244</v>
      </c>
      <c r="DS8" s="24" cm="1">
        <f t="array" ref="DS8">IF(_xlfn.XLOOKUP($A8,data_i,_xlfn.XLOOKUP(DS$4,data_col,data_val)) &gt; 0,_xlfn.XLOOKUP($A8,data_i,_xlfn.XLOOKUP(DS$4,data_col,data_val))," ")</f>
        <v>415</v>
      </c>
      <c r="DT8" s="24" cm="1">
        <f t="array" ref="DT8">IF(_xlfn.XLOOKUP($A8,data_i,_xlfn.XLOOKUP(DT$4,data_col,data_val)) &gt; 0,_xlfn.XLOOKUP($A8,data_i,_xlfn.XLOOKUP(DT$4,data_col,data_val))," ")</f>
        <v>378</v>
      </c>
      <c r="DU8" s="24" cm="1">
        <f t="array" ref="DU8">IF(_xlfn.XLOOKUP($A8,data_i,_xlfn.XLOOKUP(DU$4,data_col,data_val)) &gt; 0,_xlfn.XLOOKUP($A8,data_i,_xlfn.XLOOKUP(DU$4,data_col,data_val))," ")</f>
        <v>366</v>
      </c>
      <c r="DV8" s="24" cm="1">
        <f t="array" ref="DV8">IF(_xlfn.XLOOKUP($A8,data_i,_xlfn.XLOOKUP(DV$4,data_col,data_val)) &gt; 0,_xlfn.XLOOKUP($A8,data_i,_xlfn.XLOOKUP(DV$4,data_col,data_val))," ")</f>
        <v>341</v>
      </c>
      <c r="DW8" s="24" cm="1">
        <f t="array" ref="DW8">IF(_xlfn.XLOOKUP($A8,data_i,_xlfn.XLOOKUP(DW$4,data_col,data_val)) &gt; 0,_xlfn.XLOOKUP($A8,data_i,_xlfn.XLOOKUP(DW$4,data_col,data_val))," ")</f>
        <v>329</v>
      </c>
      <c r="DX8" s="24" cm="1">
        <f t="array" ref="DX8">IF(_xlfn.XLOOKUP($A8,data_i,_xlfn.XLOOKUP(DX$4,data_col,data_val)) &gt; 0,_xlfn.XLOOKUP($A8,data_i,_xlfn.XLOOKUP(DX$4,data_col,data_val))," ")</f>
        <v>268</v>
      </c>
      <c r="DY8" s="24" cm="1">
        <f t="array" ref="DY8">IF(_xlfn.XLOOKUP($A8,data_i,_xlfn.XLOOKUP(DY$4,data_col,data_val)) &gt; 0,_xlfn.XLOOKUP($A8,data_i,_xlfn.XLOOKUP(DY$4,data_col,data_val))," ")</f>
        <v>256</v>
      </c>
      <c r="DZ8" s="24" cm="1">
        <f t="array" ref="DZ8">IF(_xlfn.XLOOKUP($A8,data_i,_xlfn.XLOOKUP(DZ$4,data_col,data_val)) &gt; 0,_xlfn.XLOOKUP($A8,data_i,_xlfn.XLOOKUP(DZ$4,data_col,data_val))," ")</f>
        <v>415</v>
      </c>
      <c r="EA8" s="24" cm="1">
        <f t="array" ref="EA8">IF(_xlfn.XLOOKUP($A8,data_i,_xlfn.XLOOKUP(EA$4,data_col,data_val)) &gt; 0,_xlfn.XLOOKUP($A8,data_i,_xlfn.XLOOKUP(EA$4,data_col,data_val))," ")</f>
        <v>305</v>
      </c>
      <c r="EC8" s="24" cm="1">
        <f t="array" ref="EC8">IF(_xlfn.XLOOKUP($A8,data_i,_xlfn.XLOOKUP(EC$4,data_col,data_val)) &gt; 0,_xlfn.XLOOKUP($A8,data_i,_xlfn.XLOOKUP(EC$4,data_col,data_val))," ")</f>
        <v>372</v>
      </c>
      <c r="ED8" s="24" cm="1">
        <f t="array" ref="ED8">IF(_xlfn.XLOOKUP($A8,data_i,_xlfn.XLOOKUP(ED$4,data_col,data_val)) &gt; 0,_xlfn.XLOOKUP($A8,data_i,_xlfn.XLOOKUP(ED$4,data_col,data_val))," ")</f>
        <v>378</v>
      </c>
      <c r="EE8" s="24" cm="1">
        <f t="array" ref="EE8">IF(_xlfn.XLOOKUP($A8,data_i,_xlfn.XLOOKUP(EE$4,data_col,data_val)) &gt; 0,_xlfn.XLOOKUP($A8,data_i,_xlfn.XLOOKUP(EE$4,data_col,data_val))," ")</f>
        <v>371</v>
      </c>
      <c r="EF8" s="24" cm="1">
        <f t="array" ref="EF8">IF(_xlfn.XLOOKUP($A8,data_i,_xlfn.XLOOKUP(EF$4,data_col,data_val)) &gt; 0,_xlfn.XLOOKUP($A8,data_i,_xlfn.XLOOKUP(EF$4,data_col,data_val))," ")</f>
        <v>371</v>
      </c>
      <c r="EG8" s="24" cm="1">
        <f t="array" ref="EG8">IF(_xlfn.XLOOKUP($A8,data_i,_xlfn.XLOOKUP(EG$4,data_col,data_val)) &gt; 0,_xlfn.XLOOKUP($A8,data_i,_xlfn.XLOOKUP(EG$4,data_col,data_val))," ")</f>
        <v>374</v>
      </c>
      <c r="EH8" s="24" cm="1">
        <f t="array" ref="EH8">IF(_xlfn.XLOOKUP($A8,data_i,_xlfn.XLOOKUP(EH$4,data_col,data_val)) &gt; 0,_xlfn.XLOOKUP($A8,data_i,_xlfn.XLOOKUP(EH$4,data_col,data_val))," ")</f>
        <v>367</v>
      </c>
      <c r="EI8" s="24" cm="1">
        <f t="array" ref="EI8">IF(_xlfn.XLOOKUP($A8,data_i,_xlfn.XLOOKUP(EI$4,data_col,data_val)) &gt; 0,_xlfn.XLOOKUP($A8,data_i,_xlfn.XLOOKUP(EI$4,data_col,data_val))," ")</f>
        <v>370</v>
      </c>
      <c r="EJ8" s="24" cm="1">
        <f t="array" ref="EJ8">IF(_xlfn.XLOOKUP($A8,data_i,_xlfn.XLOOKUP(EJ$4,data_col,data_val)) &gt; 0,_xlfn.XLOOKUP($A8,data_i,_xlfn.XLOOKUP(EJ$4,data_col,data_val))," ")</f>
        <v>368</v>
      </c>
      <c r="EK8" s="24" cm="1">
        <f t="array" ref="EK8">IF(_xlfn.XLOOKUP($A8,data_i,_xlfn.XLOOKUP(EK$4,data_col,data_val)) &gt; 0,_xlfn.XLOOKUP($A8,data_i,_xlfn.XLOOKUP(EK$4,data_col,data_val))," ")</f>
        <v>370</v>
      </c>
      <c r="EL8" s="24" cm="1">
        <f t="array" ref="EL8">IF(_xlfn.XLOOKUP($A8,data_i,_xlfn.XLOOKUP(EL$4,data_col,data_val)) &gt; 0,_xlfn.XLOOKUP($A8,data_i,_xlfn.XLOOKUP(EL$4,data_col,data_val))," ")</f>
        <v>367</v>
      </c>
      <c r="EM8" s="24" cm="1">
        <f t="array" ref="EM8">IF(_xlfn.XLOOKUP($A8,data_i,_xlfn.XLOOKUP(EM$4,data_col,data_val)) &gt; 0,_xlfn.XLOOKUP($A8,data_i,_xlfn.XLOOKUP(EM$4,data_col,data_val))," ")</f>
        <v>369</v>
      </c>
      <c r="EN8" s="24" cm="1">
        <f t="array" ref="EN8">IF(_xlfn.XLOOKUP($A8,data_i,_xlfn.XLOOKUP(EN$4,data_col,data_val)) &gt; 0,_xlfn.XLOOKUP($A8,data_i,_xlfn.XLOOKUP(EN$4,data_col,data_val))," ")</f>
        <v>376</v>
      </c>
      <c r="EO8" s="24" cm="1">
        <f t="array" ref="EO8">IF(_xlfn.XLOOKUP($A8,data_i,_xlfn.XLOOKUP(EO$4,data_col,data_val)) &gt; 0,_xlfn.XLOOKUP($A8,data_i,_xlfn.XLOOKUP(EO$4,data_col,data_val))," ")</f>
        <v>382</v>
      </c>
      <c r="EP8" s="24" cm="1">
        <f t="array" ref="EP8">IF(_xlfn.XLOOKUP($A8,data_i,_xlfn.XLOOKUP(EP$4,data_col,data_val)) &gt; 0,_xlfn.XLOOKUP($A8,data_i,_xlfn.XLOOKUP(EP$4,data_col,data_val))," ")</f>
        <v>371</v>
      </c>
      <c r="EQ8" s="24" cm="1">
        <f t="array" ref="EQ8">IF(_xlfn.XLOOKUP($A8,data_i,_xlfn.XLOOKUP(EQ$4,data_col,data_val)) &gt; 0,_xlfn.XLOOKUP($A8,data_i,_xlfn.XLOOKUP(EQ$4,data_col,data_val))," ")</f>
        <v>369</v>
      </c>
      <c r="ER8" s="24" cm="1">
        <f t="array" ref="ER8">IF(_xlfn.XLOOKUP($A8,data_i,_xlfn.XLOOKUP(ER$4,data_col,data_val)) &gt; 0,_xlfn.XLOOKUP($A8,data_i,_xlfn.XLOOKUP(ER$4,data_col,data_val))," ")</f>
        <v>369</v>
      </c>
      <c r="ES8" s="24" cm="1">
        <f t="array" ref="ES8">IF(_xlfn.XLOOKUP($A8,data_i,_xlfn.XLOOKUP(ES$4,data_col,data_val)) &gt; 0,_xlfn.XLOOKUP($A8,data_i,_xlfn.XLOOKUP(ES$4,data_col,data_val))," ")</f>
        <v>367</v>
      </c>
      <c r="ET8" s="24" cm="1">
        <f t="array" ref="ET8">IF(_xlfn.XLOOKUP($A8,data_i,_xlfn.XLOOKUP(ET$4,data_col,data_val)) &gt; 0,_xlfn.XLOOKUP($A8,data_i,_xlfn.XLOOKUP(ET$4,data_col,data_val))," ")</f>
        <v>367</v>
      </c>
      <c r="EU8" s="24" t="str" cm="1">
        <f t="array" ref="EU8">IF(_xlfn.XLOOKUP($A8,data_i,_xlfn.XLOOKUP(EU$4,data_col,data_val)) &gt; 0,_xlfn.XLOOKUP($A8,data_i,_xlfn.XLOOKUP(EU$4,data_col,data_val))," ")</f>
        <v xml:space="preserve"> </v>
      </c>
      <c r="EV8" s="24" cm="1">
        <f t="array" ref="EV8">IF(_xlfn.XLOOKUP($A8,data_i,_xlfn.XLOOKUP(EV$4,data_col,data_val)) &gt; 0,_xlfn.XLOOKUP($A8,data_i,_xlfn.XLOOKUP(EV$4,data_col,data_val))," ")</f>
        <v>383</v>
      </c>
      <c r="EW8" s="24" cm="1">
        <f t="array" ref="EW8">IF(_xlfn.XLOOKUP($A8,data_i,_xlfn.XLOOKUP(EW$4,data_col,data_val)) &gt; 0,_xlfn.XLOOKUP($A8,data_i,_xlfn.XLOOKUP(EW$4,data_col,data_val))," ")</f>
        <v>373</v>
      </c>
      <c r="EX8" s="24" cm="1">
        <f t="array" ref="EX8">IF(_xlfn.XLOOKUP($A8,data_i,_xlfn.XLOOKUP(EX$4,data_col,data_val)) &gt; 0,_xlfn.XLOOKUP($A8,data_i,_xlfn.XLOOKUP(EX$4,data_col,data_val))," ")</f>
        <v>369</v>
      </c>
      <c r="EY8" s="24" cm="1">
        <f t="array" ref="EY8">IF(_xlfn.XLOOKUP($A8,data_i,_xlfn.XLOOKUP(EY$4,data_col,data_val)) &gt; 0,_xlfn.XLOOKUP($A8,data_i,_xlfn.XLOOKUP(EY$4,data_col,data_val))," ")</f>
        <v>369</v>
      </c>
      <c r="EZ8" s="24" cm="1">
        <f t="array" ref="EZ8">IF(_xlfn.XLOOKUP($A8,data_i,_xlfn.XLOOKUP(EZ$4,data_col,data_val)) &gt; 0,_xlfn.XLOOKUP($A8,data_i,_xlfn.XLOOKUP(EZ$4,data_col,data_val))," ")</f>
        <v>373</v>
      </c>
      <c r="FB8" s="24" cm="1">
        <f t="array" ref="FB8">IF(_xlfn.XLOOKUP($A8,data_i,_xlfn.XLOOKUP(FB$4,data_col,data_val)) &gt; 0,_xlfn.XLOOKUP($A8,data_i,_xlfn.XLOOKUP(FB$4,data_col,data_val))," ")</f>
        <v>496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D8" s="24" cm="1">
        <f t="array" ref="FD8">IF(_xlfn.XLOOKUP($A8,data_i,_xlfn.XLOOKUP(FD$4,data_col,data_val)) &gt; 0,_xlfn.XLOOKUP($A8,data_i,_xlfn.XLOOKUP(FD$4,data_col,data_val))," ")</f>
        <v>496</v>
      </c>
      <c r="FE8" s="24" cm="1">
        <f t="array" ref="FE8">IF(_xlfn.XLOOKUP($A8,data_i,_xlfn.XLOOKUP(FE$4,data_col,data_val)) &gt; 0,_xlfn.XLOOKUP($A8,data_i,_xlfn.XLOOKUP(FE$4,data_col,data_val))," ")</f>
        <v>499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cm="1">
        <f t="array" ref="FG8">IF(_xlfn.XLOOKUP($A8,data_i,_xlfn.XLOOKUP(FG$4,data_col,data_val)) &gt; 0,_xlfn.XLOOKUP($A8,data_i,_xlfn.XLOOKUP(FG$4,data_col,data_val))," ")</f>
        <v>495</v>
      </c>
      <c r="FH8" s="24" cm="1">
        <f t="array" ref="FH8">IF(_xlfn.XLOOKUP($A8,data_i,_xlfn.XLOOKUP(FH$4,data_col,data_val)) &gt; 0,_xlfn.XLOOKUP($A8,data_i,_xlfn.XLOOKUP(FH$4,data_col,data_val))," ")</f>
        <v>487</v>
      </c>
      <c r="FI8" s="24" cm="1">
        <f t="array" ref="FI8">IF(_xlfn.XLOOKUP($A8,data_i,_xlfn.XLOOKUP(FI$4,data_col,data_val)) &gt; 0,_xlfn.XLOOKUP($A8,data_i,_xlfn.XLOOKUP(FI$4,data_col,data_val))," ")</f>
        <v>493</v>
      </c>
      <c r="FJ8" s="24" cm="1">
        <f t="array" ref="FJ8">IF(_xlfn.XLOOKUP($A8,data_i,_xlfn.XLOOKUP(FJ$4,data_col,data_val)) &gt; 0,_xlfn.XLOOKUP($A8,data_i,_xlfn.XLOOKUP(FJ$4,data_col,data_val))," ")</f>
        <v>495</v>
      </c>
      <c r="FK8" s="24" cm="1">
        <f t="array" ref="FK8">IF(_xlfn.XLOOKUP($A8,data_i,_xlfn.XLOOKUP(FK$4,data_col,data_val)) &gt; 0,_xlfn.XLOOKUP($A8,data_i,_xlfn.XLOOKUP(FK$4,data_col,data_val))," ")</f>
        <v>496</v>
      </c>
      <c r="FL8" s="24" cm="1">
        <f t="array" ref="FL8">IF(_xlfn.XLOOKUP($A8,data_i,_xlfn.XLOOKUP(FL$4,data_col,data_val)) &gt; 0,_xlfn.XLOOKUP($A8,data_i,_xlfn.XLOOKUP(FL$4,data_col,data_val))," ")</f>
        <v>496</v>
      </c>
      <c r="FM8" s="24" cm="1">
        <f t="array" ref="FM8">IF(_xlfn.XLOOKUP($A8,data_i,_xlfn.XLOOKUP(FM$4,data_col,data_val)) &gt; 0,_xlfn.XLOOKUP($A8,data_i,_xlfn.XLOOKUP(FM$4,data_col,data_val))," ")</f>
        <v>495</v>
      </c>
      <c r="FN8" s="24" t="str" cm="1">
        <f t="array" ref="FN8">IF(_xlfn.XLOOKUP($A8,data_i,_xlfn.XLOOKUP(FN$4,data_col,data_val)) &gt; 0,_xlfn.XLOOKUP($A8,data_i,_xlfn.XLOOKUP(FN$4,data_col,data_val))," ")</f>
        <v xml:space="preserve"> 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cm="1">
        <f t="array" ref="FP8">IF(_xlfn.XLOOKUP($A8,data_i,_xlfn.XLOOKUP(FP$4,data_col,data_val)) &gt; 0,_xlfn.XLOOKUP($A8,data_i,_xlfn.XLOOKUP(FP$4,data_col,data_val))," ")</f>
        <v>505</v>
      </c>
      <c r="FQ8" s="24" cm="1">
        <f t="array" ref="FQ8">IF(_xlfn.XLOOKUP($A8,data_i,_xlfn.XLOOKUP(FQ$4,data_col,data_val)) &gt; 0,_xlfn.XLOOKUP($A8,data_i,_xlfn.XLOOKUP(FQ$4,data_col,data_val))," ")</f>
        <v>503</v>
      </c>
      <c r="FR8" s="24" cm="1">
        <f t="array" ref="FR8">IF(_xlfn.XLOOKUP($A8,data_i,_xlfn.XLOOKUP(FR$4,data_col,data_val)) &gt; 0,_xlfn.XLOOKUP($A8,data_i,_xlfn.XLOOKUP(FR$4,data_col,data_val))," ")</f>
        <v>494</v>
      </c>
      <c r="FS8" s="24" cm="1">
        <f t="array" ref="FS8">IF(_xlfn.XLOOKUP($A8,data_i,_xlfn.XLOOKUP(FS$4,data_col,data_val)) &gt; 0,_xlfn.XLOOKUP($A8,data_i,_xlfn.XLOOKUP(FS$4,data_col,data_val))," ")</f>
        <v>490</v>
      </c>
      <c r="FT8" s="24" cm="1">
        <f t="array" ref="FT8">IF(_xlfn.XLOOKUP($A8,data_i,_xlfn.XLOOKUP(FT$4,data_col,data_val)) &gt; 0,_xlfn.XLOOKUP($A8,data_i,_xlfn.XLOOKUP(FT$4,data_col,data_val))," ")</f>
        <v>503</v>
      </c>
      <c r="FU8" s="24" cm="1">
        <f t="array" ref="FU8">IF(_xlfn.XLOOKUP($A8,data_i,_xlfn.XLOOKUP(FU$4,data_col,data_val)) &gt; 0,_xlfn.XLOOKUP($A8,data_i,_xlfn.XLOOKUP(FU$4,data_col,data_val))," ")</f>
        <v>499</v>
      </c>
      <c r="FV8" s="24" cm="1">
        <f t="array" ref="FV8">IF(_xlfn.XLOOKUP($A8,data_i,_xlfn.XLOOKUP(FV$4,data_col,data_val)) &gt; 0,_xlfn.XLOOKUP($A8,data_i,_xlfn.XLOOKUP(FV$4,data_col,data_val))," ")</f>
        <v>508</v>
      </c>
      <c r="FW8" s="24" cm="1">
        <f t="array" ref="FW8">IF(_xlfn.XLOOKUP($A8,data_i,_xlfn.XLOOKUP(FW$4,data_col,data_val)) &gt; 0,_xlfn.XLOOKUP($A8,data_i,_xlfn.XLOOKUP(FW$4,data_col,data_val))," ")</f>
        <v>507</v>
      </c>
      <c r="FX8" s="24" cm="1">
        <f t="array" ref="FX8">IF(_xlfn.XLOOKUP($A8,data_i,_xlfn.XLOOKUP(FX$4,data_col,data_val)) &gt; 0,_xlfn.XLOOKUP($A8,data_i,_xlfn.XLOOKUP(FX$4,data_col,data_val))," ")</f>
        <v>501</v>
      </c>
      <c r="FY8" s="24" cm="1">
        <f t="array" ref="FY8">IF(_xlfn.XLOOKUP($A8,data_i,_xlfn.XLOOKUP(FY$4,data_col,data_val)) &gt; 0,_xlfn.XLOOKUP($A8,data_i,_xlfn.XLOOKUP(FY$4,data_col,data_val))," ")</f>
        <v>506</v>
      </c>
      <c r="GA8" s="167"/>
      <c r="GB8" s="25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</row>
    <row r="9" spans="1:231" x14ac:dyDescent="0.2">
      <c r="A9" s="61">
        <v>22</v>
      </c>
      <c r="B9" s="265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65" t="str" cm="1">
        <f t="array" ref="C9">_xlfn.XLOOKUP($A9,prop_i,_xlfn.XLOOKUP(C$4,prop_col,prop_val))</f>
        <v>M06</v>
      </c>
      <c r="D9" s="165" t="str" cm="1">
        <f t="array" ref="D9">_xlfn.XLOOKUP($A9,prop_i,_xlfn.XLOOKUP(D$4,prop_col,prop_val))</f>
        <v>DE</v>
      </c>
      <c r="E9" s="165" t="str" cm="1">
        <f t="array" ref="E9">_xlfn.XLOOKUP($A9,prop_i,_xlfn.XLOOKUP(E$4,prop_col,prop_val))</f>
        <v>X263</v>
      </c>
      <c r="F9" s="165" cm="1">
        <f t="array" ref="F9">_xlfn.XLOOKUP($A9,prop_i,_xlfn.XLOOKUP(F$4,prop_col,prop_val))</f>
        <v>624</v>
      </c>
      <c r="G9" s="165" t="str" cm="1">
        <f t="array" ref="G9">_xlfn.XLOOKUP($A9,prop_i,_xlfn.XLOOKUP(G$4,prop_col,prop_val))</f>
        <v>H01</v>
      </c>
      <c r="H9" s="61">
        <f t="shared" si="0"/>
        <v>24</v>
      </c>
      <c r="I9" s="165" cm="1">
        <f t="array" ref="I9">_xlfn.XLOOKUP($A9,prop_i,_xlfn.XLOOKUP(I$4,prop_col,prop_val))</f>
        <v>1352268</v>
      </c>
      <c r="J9" s="195" cm="1">
        <f t="array" ref="J9">_xlfn.XLOOKUP($A9,data_i,_xlfn.XLOOKUP(J$4,data_col,data_val))</f>
        <v>9360</v>
      </c>
      <c r="K9" s="195" cm="1">
        <f t="array" ref="K9">_xlfn.XLOOKUP($A9,data_i,_xlfn.XLOOKUP(K$4,data_col,data_val))</f>
        <v>641</v>
      </c>
      <c r="L9" s="24">
        <f t="shared" si="1"/>
        <v>14.602184087363495</v>
      </c>
      <c r="M9" s="254" cm="1">
        <f t="array" ref="M9">HYPERLINK(GJ9,_xlfn.XLOOKUP($A9,val_i,_xlfn.XLOOKUP(M$4,val_col,val_val)))</f>
        <v>43955</v>
      </c>
      <c r="N9" s="256" cm="1">
        <f t="array" ref="N9">IF(_xlfn.XLOOKUP($A9,data_i,_xlfn.XLOOKUP(N$4,data_col,data_val)) &gt; 0,_xlfn.XLOOKUP($A9,data_i,_xlfn.XLOOKUP(N$4,data_col,data_val))," ")</f>
        <v>6.0499999999999998E-2</v>
      </c>
      <c r="O9" s="162" cm="1">
        <f t="array" ref="O9">$J9-_xlfn.XLOOKUP($A9,val_i,_xlfn.XLOOKUP("oph@start",val_col,val_val))</f>
        <v>3604</v>
      </c>
      <c r="P9" s="24" cm="1">
        <f t="array" ref="P9">K9-_xlfn.XLOOKUP($A9,val_i,_xlfn.XLOOKUP("Starts@Start",val_col,val_val))</f>
        <v>197</v>
      </c>
      <c r="Q9" s="162">
        <f t="shared" si="2"/>
        <v>18.294416243654823</v>
      </c>
      <c r="R9" s="163">
        <f t="shared" si="3"/>
        <v>15.601731601731602</v>
      </c>
      <c r="S9" s="123" t="str">
        <f t="shared" si="4"/>
        <v>done</v>
      </c>
      <c r="T9" s="123">
        <f t="shared" si="4"/>
        <v>44211.741682261483</v>
      </c>
      <c r="U9" s="123">
        <f t="shared" si="4"/>
        <v>44339.93258126259</v>
      </c>
      <c r="V9" s="200"/>
      <c r="W9" s="184" t="str" cm="1">
        <f t="array" ref="W9">_xlfn.XLOOKUP($A9,data_i,_xlfn.XLOOKUP(W$4,data_col,data_val))</f>
        <v>Running</v>
      </c>
      <c r="X9" s="184" cm="1">
        <f t="array" ref="X9">_xlfn.XLOOKUP($A9,data_i,_xlfn.XLOOKUP(X$4,data_col,data_val))</f>
        <v>9360</v>
      </c>
      <c r="Y9" s="184" cm="1">
        <f t="array" ref="Y9">_xlfn.XLOOKUP($A9,data_i,_xlfn.XLOOKUP(Y$4,data_col,data_val))</f>
        <v>641</v>
      </c>
      <c r="Z9" s="184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84" cm="1">
        <f t="array" ref="AF9">_xlfn.XLOOKUP($A9,data_i,_xlfn.XLOOKUP(AF$4,data_col,data_val))</f>
        <v>46</v>
      </c>
      <c r="AG9" s="184" cm="1">
        <f t="array" ref="AG9">_xlfn.XLOOKUP($A9,data_i,_xlfn.XLOOKUP(AG$4,data_col,data_val))</f>
        <v>13.8</v>
      </c>
      <c r="AH9" s="195" cm="1">
        <f t="array" ref="AH9">_xlfn.XLOOKUP($A9,data_i,_xlfn.XLOOKUP(AH$4,data_col,data_val))</f>
        <v>730.3</v>
      </c>
      <c r="AJ9" s="195" cm="1">
        <f t="array" ref="AJ9">_xlfn.XLOOKUP($A9,data_i,_xlfn.XLOOKUP(AJ$4,data_col,data_val))</f>
        <v>4500</v>
      </c>
      <c r="AK9" s="195" cm="1">
        <f t="array" ref="AK9">_xlfn.XLOOKUP($A9,prop_i,_xlfn.XLOOKUP(AK$4,data_col,data_val))</f>
        <v>1501</v>
      </c>
      <c r="AL9" s="163">
        <f>IF(ISERROR(1200*AJ9/(_xlfn.XLOOKUP($F9,summary!$S$3:$S$6,summary!$V$31:$V$34)*AK9*_xlfn.XLOOKUP($F9,summary!$S$3:$S$6,summary!$W$31:$W$34))),0,1200*AJ9/(_xlfn.XLOOKUP($F9,summary!$S$3:$S$6,summary!$V$31:$V$34)*AK9*_xlfn.XLOOKUP($F9,summary!$S$3:$S$6,summary!$W$31:$W$34)))</f>
        <v>24.497008585163748</v>
      </c>
      <c r="AN9" s="195" cm="1">
        <f t="array" ref="AN9">_xlfn.XLOOKUP($A9,data_i,_xlfn.XLOOKUP(AN$4,data_col,data_val))</f>
        <v>4500</v>
      </c>
      <c r="AO9" s="184" cm="1">
        <f t="array" ref="AO9">_xlfn.XLOOKUP($A9,data_i,_xlfn.XLOOKUP(AO$4,data_col,data_val))</f>
        <v>0</v>
      </c>
      <c r="AP9" s="184" cm="1">
        <f t="array" ref="AP9">_xlfn.XLOOKUP($A9,data_i,_xlfn.XLOOKUP(AP$4,data_col,data_val))</f>
        <v>0</v>
      </c>
      <c r="AQ9" s="184" cm="1">
        <f t="array" ref="AQ9">_xlfn.XLOOKUP($A9,data_i,_xlfn.XLOOKUP(AQ$4,data_col,data_val))</f>
        <v>0</v>
      </c>
      <c r="AR9" s="184" cm="1">
        <f t="array" ref="AR9">_xlfn.XLOOKUP($A9,data_i,_xlfn.XLOOKUP(AR$4,data_col,data_val))</f>
        <v>0</v>
      </c>
      <c r="AS9" s="184" cm="1">
        <f t="array" ref="AS9">_xlfn.XLOOKUP($A9,data_i,_xlfn.XLOOKUP(AS$4,data_col,data_val))</f>
        <v>0</v>
      </c>
      <c r="AT9" s="24"/>
      <c r="AU9" s="184" cm="1">
        <f t="array" ref="AU9">_xlfn.XLOOKUP($A9,data_i,_xlfn.XLOOKUP(AU$4,data_col,data_val))</f>
        <v>4345</v>
      </c>
      <c r="AV9" s="184" cm="1">
        <f t="array" ref="AV9">_xlfn.XLOOKUP($A9,data_i,_xlfn.XLOOKUP(AV$4,data_col,data_val))</f>
        <v>1499</v>
      </c>
      <c r="AW9" s="163">
        <f>IF(ISERROR(1200*AU9/(_xlfn.XLOOKUP($F9,summary!$S$3:$S$6,summary!$V$31:$V$34)*AV9*_xlfn.XLOOKUP($F9,summary!$S$3:$S$6,summary!$W$31:$W$34))),0,1200*AU9/(_xlfn.XLOOKUP($F9,summary!$S$3:$S$6,summary!$V$31:$V$34)*AV9*_xlfn.XLOOKUP($F9,summary!$S$3:$S$6,summary!$W$31:$W$34)))</f>
        <v>23.684781403321811</v>
      </c>
      <c r="AX9" s="162">
        <f t="shared" si="5"/>
        <v>3604</v>
      </c>
      <c r="AY9" s="256" cm="1">
        <f t="array" ref="AY9">IF(_xlfn.XLOOKUP($A9,data_i,_xlfn.XLOOKUP(AY$4,data_col,data_val)) &gt; 0,_xlfn.XLOOKUP($A9,data_i,_xlfn.XLOOKUP(AY$4,data_col,data_val))," ")</f>
        <v>6.0499999999999998E-2</v>
      </c>
      <c r="AZ9" s="163" cm="1">
        <f t="array" ref="AZ9">_xlfn.XLOOKUP($A9,data_i,_xlfn.XLOOKUP(AZ$4,data_col,data_val))</f>
        <v>-44.04</v>
      </c>
      <c r="BA9" s="192" cm="1">
        <f t="array" ref="BA9">_xlfn.XLOOKUP($A9,data_i,_xlfn.XLOOKUP(BA$4,data_col,data_val))</f>
        <v>3.9009999999999998</v>
      </c>
      <c r="BB9" s="192" cm="1">
        <f t="array" ref="BB9">_xlfn.XLOOKUP($A9,data_i,_xlfn.XLOOKUP(BB$4,data_col,data_val))</f>
        <v>0.7282727272727274</v>
      </c>
      <c r="BC9" s="163" cm="1">
        <f t="array" ref="BC9">_xlfn.XLOOKUP($A9,data_i,_xlfn.XLOOKUP(BC$4,data_col,data_val))</f>
        <v>53.1</v>
      </c>
      <c r="BD9" s="163" cm="1">
        <f t="array" ref="BD9">_xlfn.XLOOKUP($A9,data_i,_xlfn.XLOOKUP(BD$4,data_col,data_val))</f>
        <v>5.9</v>
      </c>
      <c r="BE9" s="163" cm="1">
        <f t="array" ref="BE9">_xlfn.XLOOKUP($A9,data_i,_xlfn.XLOOKUP(BE$4,data_col,data_val))</f>
        <v>2.0569999999999999</v>
      </c>
      <c r="BF9" s="192" cm="1">
        <f t="array" ref="BF9">_xlfn.XLOOKUP($A9,data_i,_xlfn.XLOOKUP(BF$4,data_col,data_val))</f>
        <v>1</v>
      </c>
      <c r="BG9" s="199">
        <f t="shared" si="6"/>
        <v>100</v>
      </c>
      <c r="BH9" s="192"/>
      <c r="BI9" s="192" cm="1">
        <f t="array" ref="BI9">_xlfn.XLOOKUP($A9,data_i,_xlfn.XLOOKUP(BI$4,data_col,data_val))</f>
        <v>0.57999999999999996</v>
      </c>
      <c r="BJ9" s="24" cm="1">
        <f t="array" ref="BJ9">_xlfn.XLOOKUP($A9,data_i,_xlfn.XLOOKUP(BJ$4,data_col,data_val))</f>
        <v>9</v>
      </c>
      <c r="BK9" s="24" cm="1">
        <f t="array" ref="BK9">_xlfn.XLOOKUP($A9,data_i,_xlfn.XLOOKUP(BK$4,data_col,data_val))</f>
        <v>100</v>
      </c>
      <c r="BL9" s="163" cm="1">
        <f t="array" ref="BL9">_xlfn.XLOOKUP($A9,data_i,_xlfn.XLOOKUP(BL$4,data_col,data_val))</f>
        <v>32.700000000000003</v>
      </c>
      <c r="BM9" s="163" cm="1">
        <f t="array" ref="BM9">_xlfn.XLOOKUP($A9,data_i,_xlfn.XLOOKUP(BM$4,data_col,data_val))</f>
        <v>263.10000000000002</v>
      </c>
      <c r="BN9" s="163" cm="1">
        <f t="array" ref="BN9">_xlfn.XLOOKUP($A9,data_i,_xlfn.XLOOKUP(BN$4,data_col,data_val))</f>
        <v>5.3</v>
      </c>
      <c r="BO9" s="24" cm="1">
        <f t="array" ref="BO9">_xlfn.XLOOKUP($A9,data_i,_xlfn.XLOOKUP(BO$4,data_col,data_val))</f>
        <v>1039</v>
      </c>
      <c r="BP9" s="24" cm="1">
        <f t="array" ref="BP9">_xlfn.XLOOKUP($A9,data_i,_xlfn.XLOOKUP(BP$4,data_col,data_val))</f>
        <v>63</v>
      </c>
      <c r="BQ9" s="162">
        <f t="shared" si="7"/>
        <v>952.97922626611808</v>
      </c>
      <c r="BR9" s="215">
        <f>IFERROR((AU9*_xlfn.XLOOKUP(F9,summary!$S$3:$S$6,summary!$W$31:$W$34))/(BQ9*$BP$1)," ")</f>
        <v>0.45640382849802158</v>
      </c>
      <c r="BS9" s="24" cm="1">
        <f t="array" ref="BS9">_xlfn.XLOOKUP($A9,data_i,_xlfn.XLOOKUP(BS$4,data_col,data_val))</f>
        <v>940</v>
      </c>
      <c r="BT9" s="24" cm="1">
        <f t="array" ref="BT9">_xlfn.XLOOKUP($A9,data_i,_xlfn.XLOOKUP(BT$4,data_col,data_val))</f>
        <v>0</v>
      </c>
      <c r="BU9" s="163" cm="1">
        <f t="array" ref="BU9">_xlfn.XLOOKUP($A9,data_i,_xlfn.XLOOKUP(BU$4,data_col,data_val))</f>
        <v>0</v>
      </c>
      <c r="BV9" s="163"/>
      <c r="BW9" s="217"/>
      <c r="BX9" s="255" cm="1">
        <f t="array" ref="BX9">IF(_xlfn.XLOOKUP($A9,data_i,_xlfn.XLOOKUP(BX$4,data_col,data_val)) &gt; 0,_xlfn.XLOOKUP($A9,data_i,_xlfn.XLOOKUP(BX$4,data_col,data_val))," ")</f>
        <v>71.7</v>
      </c>
      <c r="BY9" s="255" cm="1">
        <f t="array" ref="BY9">IF(_xlfn.XLOOKUP($A9,data_i,_xlfn.XLOOKUP(BY$4,data_col,data_val)) &gt; 0,_xlfn.XLOOKUP($A9,data_i,_xlfn.XLOOKUP(BY$4,data_col,data_val))," ")</f>
        <v>2.74</v>
      </c>
      <c r="BZ9" s="255" cm="1">
        <f t="array" ref="BZ9">IF(_xlfn.XLOOKUP($A9,data_i,_xlfn.XLOOKUP(BZ$4,data_col,data_val)) &gt; 0,_xlfn.XLOOKUP($A9,data_i,_xlfn.XLOOKUP(BZ$4,data_col,data_val))," ")</f>
        <v>71.7</v>
      </c>
      <c r="CA9" s="255" cm="1">
        <f t="array" ref="CA9">IF(_xlfn.XLOOKUP($A9,data_i,_xlfn.XLOOKUP(CA$4,data_col,data_val)) &gt; 0,_xlfn.XLOOKUP($A9,data_i,_xlfn.XLOOKUP(CA$4,data_col,data_val))," ")</f>
        <v>2.75</v>
      </c>
      <c r="CC9" s="24" cm="1">
        <f t="array" ref="CC9">_xlfn.XLOOKUP($A9,data_i,_xlfn.XLOOKUP(CC$4,data_col,data_val))</f>
        <v>76.52</v>
      </c>
      <c r="CD9" s="163"/>
      <c r="CE9" s="24" cm="1">
        <f t="array" ref="CE9">IF(_xlfn.XLOOKUP($A9,data_i,_xlfn.XLOOKUP(CE$4,data_col,data_val)) &gt; 0,_xlfn.XLOOKUP($A9,data_i,_xlfn.XLOOKUP(CE$4,data_col,data_val))," ")</f>
        <v>205</v>
      </c>
      <c r="CF9" s="24" cm="1">
        <f t="array" ref="CF9">IF(_xlfn.XLOOKUP($A9,data_i,_xlfn.XLOOKUP(CF$4,data_col,data_val)) &gt; 0,_xlfn.XLOOKUP($A9,data_i,_xlfn.XLOOKUP(CF$4,data_col,data_val))," ")</f>
        <v>189</v>
      </c>
      <c r="CG9" s="24" cm="1">
        <f t="array" ref="CG9">IF(_xlfn.XLOOKUP($A9,data_i,_xlfn.XLOOKUP(CG$4,data_col,data_val)) &gt; 0,_xlfn.XLOOKUP($A9,data_i,_xlfn.XLOOKUP(CG$4,data_col,data_val))," ")</f>
        <v>141</v>
      </c>
      <c r="CH9" s="24" cm="1">
        <f t="array" ref="CH9">IF(_xlfn.XLOOKUP($A9,data_i,_xlfn.XLOOKUP(CH$4,data_col,data_val)) &gt; 0,_xlfn.XLOOKUP($A9,data_i,_xlfn.XLOOKUP(CH$4,data_col,data_val))," ")</f>
        <v>237</v>
      </c>
      <c r="CI9" s="24" cm="1">
        <f t="array" ref="CI9">IF(_xlfn.XLOOKUP($A9,data_i,_xlfn.XLOOKUP(CI$4,data_col,data_val)) &gt; 0,_xlfn.XLOOKUP($A9,data_i,_xlfn.XLOOKUP(CI$4,data_col,data_val))," ")</f>
        <v>126</v>
      </c>
      <c r="CJ9" s="24" cm="1">
        <f t="array" ref="CJ9">IF(_xlfn.XLOOKUP($A9,data_i,_xlfn.XLOOKUP(CJ$4,data_col,data_val)) &gt; 0,_xlfn.XLOOKUP($A9,data_i,_xlfn.XLOOKUP(CJ$4,data_col,data_val))," ")</f>
        <v>141</v>
      </c>
      <c r="CK9" s="24" cm="1">
        <f t="array" ref="CK9">IF(_xlfn.XLOOKUP($A9,data_i,_xlfn.XLOOKUP(CK$4,data_col,data_val)) &gt; 0,_xlfn.XLOOKUP($A9,data_i,_xlfn.XLOOKUP(CK$4,data_col,data_val))," ")</f>
        <v>110</v>
      </c>
      <c r="CL9" s="24" cm="1">
        <f t="array" ref="CL9">IF(_xlfn.XLOOKUP($A9,data_i,_xlfn.XLOOKUP(CL$4,data_col,data_val)) &gt; 0,_xlfn.XLOOKUP($A9,data_i,_xlfn.XLOOKUP(CL$4,data_col,data_val))," ")</f>
        <v>79</v>
      </c>
      <c r="CM9" s="24" cm="1">
        <f t="array" ref="CM9">IF(_xlfn.XLOOKUP($A9,data_i,_xlfn.XLOOKUP(CM$4,data_col,data_val)) &gt; 0,_xlfn.XLOOKUP($A9,data_i,_xlfn.XLOOKUP(CM$4,data_col,data_val))," ")</f>
        <v>189</v>
      </c>
      <c r="CN9" s="24" cm="1">
        <f t="array" ref="CN9">IF(_xlfn.XLOOKUP($A9,data_i,_xlfn.XLOOKUP(CN$4,data_col,data_val)) &gt; 0,_xlfn.XLOOKUP($A9,data_i,_xlfn.XLOOKUP(CN$4,data_col,data_val))," ")</f>
        <v>141</v>
      </c>
      <c r="CO9" s="24" cm="1">
        <f t="array" ref="CO9">IF(_xlfn.XLOOKUP($A9,data_i,_xlfn.XLOOKUP(CO$4,data_col,data_val)) &gt; 0,_xlfn.XLOOKUP($A9,data_i,_xlfn.XLOOKUP(CO$4,data_col,data_val))," ")</f>
        <v>189</v>
      </c>
      <c r="CP9" s="24" cm="1">
        <f t="array" ref="CP9">IF(_xlfn.XLOOKUP($A9,data_i,_xlfn.XLOOKUP(CP$4,data_col,data_val)) &gt; 0,_xlfn.XLOOKUP($A9,data_i,_xlfn.XLOOKUP(CP$4,data_col,data_val))," ")</f>
        <v>141</v>
      </c>
      <c r="CQ9" s="24" cm="1">
        <f t="array" ref="CQ9">IF(_xlfn.XLOOKUP($A9,data_i,_xlfn.XLOOKUP(CQ$4,data_col,data_val)) &gt; 0,_xlfn.XLOOKUP($A9,data_i,_xlfn.XLOOKUP(CQ$4,data_col,data_val))," ")</f>
        <v>174</v>
      </c>
      <c r="CR9" s="24" cm="1">
        <f t="array" ref="CR9">IF(_xlfn.XLOOKUP($A9,data_i,_xlfn.XLOOKUP(CR$4,data_col,data_val)) &gt; 0,_xlfn.XLOOKUP($A9,data_i,_xlfn.XLOOKUP(CR$4,data_col,data_val))," ")</f>
        <v>220</v>
      </c>
      <c r="CS9" s="24" cm="1">
        <f t="array" ref="CS9">IF(_xlfn.XLOOKUP($A9,data_i,_xlfn.XLOOKUP(CS$4,data_col,data_val)) &gt; 0,_xlfn.XLOOKUP($A9,data_i,_xlfn.XLOOKUP(CS$4,data_col,data_val))," ")</f>
        <v>174</v>
      </c>
      <c r="CT9" s="24" cm="1">
        <f t="array" ref="CT9">IF(_xlfn.XLOOKUP($A9,data_i,_xlfn.XLOOKUP(CT$4,data_col,data_val)) &gt; 0,_xlfn.XLOOKUP($A9,data_i,_xlfn.XLOOKUP(CT$4,data_col,data_val))," ")</f>
        <v>174</v>
      </c>
      <c r="CU9" s="24" cm="1">
        <f t="array" ref="CU9">IF(_xlfn.XLOOKUP($A9,data_i,_xlfn.XLOOKUP(CU$4,data_col,data_val)) &gt; 0,_xlfn.XLOOKUP($A9,data_i,_xlfn.XLOOKUP(CU$4,data_col,data_val))," ")</f>
        <v>174</v>
      </c>
      <c r="CV9" s="24" cm="1">
        <f t="array" ref="CV9">IF(_xlfn.XLOOKUP($A9,data_i,_xlfn.XLOOKUP(CV$4,data_col,data_val)) &gt; 0,_xlfn.XLOOKUP($A9,data_i,_xlfn.XLOOKUP(CV$4,data_col,data_val))," ")</f>
        <v>158</v>
      </c>
      <c r="CW9" s="24" cm="1">
        <f t="array" ref="CW9">IF(_xlfn.XLOOKUP($A9,data_i,_xlfn.XLOOKUP(CW$4,data_col,data_val)) &gt; 0,_xlfn.XLOOKUP($A9,data_i,_xlfn.XLOOKUP(CW$4,data_col,data_val))," ")</f>
        <v>253</v>
      </c>
      <c r="CX9" s="24" cm="1">
        <f t="array" ref="CX9">IF(_xlfn.XLOOKUP($A9,data_i,_xlfn.XLOOKUP(CX$4,data_col,data_val)) &gt; 0,_xlfn.XLOOKUP($A9,data_i,_xlfn.XLOOKUP(CX$4,data_col,data_val))," ")</f>
        <v>174</v>
      </c>
      <c r="CY9" s="24" cm="1">
        <f t="array" ref="CY9">IF(_xlfn.XLOOKUP($A9,data_i,_xlfn.XLOOKUP(CY$4,data_col,data_val)) &gt; 0,_xlfn.XLOOKUP($A9,data_i,_xlfn.XLOOKUP(CY$4,data_col,data_val))," ")</f>
        <v>158</v>
      </c>
      <c r="CZ9" s="24" cm="1">
        <f t="array" ref="CZ9">IF(_xlfn.XLOOKUP($A9,data_i,_xlfn.XLOOKUP(CZ$4,data_col,data_val)) &gt; 0,_xlfn.XLOOKUP($A9,data_i,_xlfn.XLOOKUP(CZ$4,data_col,data_val))," ")</f>
        <v>126</v>
      </c>
      <c r="DA9" s="24" cm="1">
        <f t="array" ref="DA9">IF(_xlfn.XLOOKUP($A9,data_i,_xlfn.XLOOKUP(DA$4,data_col,data_val)) &gt; 0,_xlfn.XLOOKUP($A9,data_i,_xlfn.XLOOKUP(DA$4,data_col,data_val))," ")</f>
        <v>158</v>
      </c>
      <c r="DB9" s="24" cm="1">
        <f t="array" ref="DB9">IF(_xlfn.XLOOKUP($A9,data_i,_xlfn.XLOOKUP(DB$4,data_col,data_val)) &gt; 0,_xlfn.XLOOKUP($A9,data_i,_xlfn.XLOOKUP(DB$4,data_col,data_val))," ")</f>
        <v>94</v>
      </c>
      <c r="DC9" s="163"/>
      <c r="DD9" s="24" cm="1">
        <f t="array" ref="DD9">IF(_xlfn.XLOOKUP($A9,data_i,_xlfn.XLOOKUP(DD$4,data_col,data_val)) &gt; 0,_xlfn.XLOOKUP($A9,data_i,_xlfn.XLOOKUP(DD$4,data_col,data_val))," ")</f>
        <v>305</v>
      </c>
      <c r="DE9" s="24" cm="1">
        <f t="array" ref="DE9">IF(_xlfn.XLOOKUP($A9,data_i,_xlfn.XLOOKUP(DE$4,data_col,data_val)) &gt; 0,_xlfn.XLOOKUP($A9,data_i,_xlfn.XLOOKUP(DE$4,data_col,data_val))," ")</f>
        <v>451</v>
      </c>
      <c r="DF9" s="24" cm="1">
        <f t="array" ref="DF9">IF(_xlfn.XLOOKUP($A9,data_i,_xlfn.XLOOKUP(DF$4,data_col,data_val)) &gt; 0,_xlfn.XLOOKUP($A9,data_i,_xlfn.XLOOKUP(DF$4,data_col,data_val))," ")</f>
        <v>402</v>
      </c>
      <c r="DG9" s="24" cm="1">
        <f t="array" ref="DG9">IF(_xlfn.XLOOKUP($A9,data_i,_xlfn.XLOOKUP(DG$4,data_col,data_val)) &gt; 0,_xlfn.XLOOKUP($A9,data_i,_xlfn.XLOOKUP(DG$4,data_col,data_val))," ")</f>
        <v>378</v>
      </c>
      <c r="DH9" s="24" cm="1">
        <f t="array" ref="DH9">IF(_xlfn.XLOOKUP($A9,data_i,_xlfn.XLOOKUP(DH$4,data_col,data_val)) &gt; 0,_xlfn.XLOOKUP($A9,data_i,_xlfn.XLOOKUP(DH$4,data_col,data_val))," ")</f>
        <v>500</v>
      </c>
      <c r="DI9" s="24" cm="1">
        <f t="array" ref="DI9">IF(_xlfn.XLOOKUP($A9,data_i,_xlfn.XLOOKUP(DI$4,data_col,data_val)) &gt; 0,_xlfn.XLOOKUP($A9,data_i,_xlfn.XLOOKUP(DI$4,data_col,data_val))," ")</f>
        <v>329</v>
      </c>
      <c r="DJ9" s="24" cm="1">
        <f t="array" ref="DJ9">IF(_xlfn.XLOOKUP($A9,data_i,_xlfn.XLOOKUP(DJ$4,data_col,data_val)) &gt; 0,_xlfn.XLOOKUP($A9,data_i,_xlfn.XLOOKUP(DJ$4,data_col,data_val))," ")</f>
        <v>427</v>
      </c>
      <c r="DK9" s="24" cm="1">
        <f t="array" ref="DK9">IF(_xlfn.XLOOKUP($A9,data_i,_xlfn.XLOOKUP(DK$4,data_col,data_val)) &gt; 0,_xlfn.XLOOKUP($A9,data_i,_xlfn.XLOOKUP(DK$4,data_col,data_val))," ")</f>
        <v>402</v>
      </c>
      <c r="DL9" s="24" cm="1">
        <f t="array" ref="DL9">IF(_xlfn.XLOOKUP($A9,data_i,_xlfn.XLOOKUP(DL$4,data_col,data_val)) &gt; 0,_xlfn.XLOOKUP($A9,data_i,_xlfn.XLOOKUP(DL$4,data_col,data_val))," ")</f>
        <v>415</v>
      </c>
      <c r="DM9" s="24" cm="1">
        <f t="array" ref="DM9">IF(_xlfn.XLOOKUP($A9,data_i,_xlfn.XLOOKUP(DM$4,data_col,data_val)) &gt; 0,_xlfn.XLOOKUP($A9,data_i,_xlfn.XLOOKUP(DM$4,data_col,data_val))," ")</f>
        <v>305</v>
      </c>
      <c r="DN9" s="24" cm="1">
        <f t="array" ref="DN9">IF(_xlfn.XLOOKUP($A9,data_i,_xlfn.XLOOKUP(DN$4,data_col,data_val)) &gt; 0,_xlfn.XLOOKUP($A9,data_i,_xlfn.XLOOKUP(DN$4,data_col,data_val))," ")</f>
        <v>463</v>
      </c>
      <c r="DO9" s="24" cm="1">
        <f t="array" ref="DO9">IF(_xlfn.XLOOKUP($A9,data_i,_xlfn.XLOOKUP(DO$4,data_col,data_val)) &gt; 0,_xlfn.XLOOKUP($A9,data_i,_xlfn.XLOOKUP(DO$4,data_col,data_val))," ")</f>
        <v>341</v>
      </c>
      <c r="DP9" s="24" cm="1">
        <f t="array" ref="DP9">IF(_xlfn.XLOOKUP($A9,data_i,_xlfn.XLOOKUP(DP$4,data_col,data_val)) &gt; 0,_xlfn.XLOOKUP($A9,data_i,_xlfn.XLOOKUP(DP$4,data_col,data_val))," ")</f>
        <v>378</v>
      </c>
      <c r="DQ9" s="24" cm="1">
        <f t="array" ref="DQ9">IF(_xlfn.XLOOKUP($A9,data_i,_xlfn.XLOOKUP(DQ$4,data_col,data_val)) &gt; 0,_xlfn.XLOOKUP($A9,data_i,_xlfn.XLOOKUP(DQ$4,data_col,data_val))," ")</f>
        <v>463</v>
      </c>
      <c r="DR9" s="24" cm="1">
        <f t="array" ref="DR9">IF(_xlfn.XLOOKUP($A9,data_i,_xlfn.XLOOKUP(DR$4,data_col,data_val)) &gt; 0,_xlfn.XLOOKUP($A9,data_i,_xlfn.XLOOKUP(DR$4,data_col,data_val))," ")</f>
        <v>402</v>
      </c>
      <c r="DS9" s="24" cm="1">
        <f t="array" ref="DS9">IF(_xlfn.XLOOKUP($A9,data_i,_xlfn.XLOOKUP(DS$4,data_col,data_val)) &gt; 0,_xlfn.XLOOKUP($A9,data_i,_xlfn.XLOOKUP(DS$4,data_col,data_val))," ")</f>
        <v>451</v>
      </c>
      <c r="DT9" s="24" cm="1">
        <f t="array" ref="DT9">IF(_xlfn.XLOOKUP($A9,data_i,_xlfn.XLOOKUP(DT$4,data_col,data_val)) &gt; 0,_xlfn.XLOOKUP($A9,data_i,_xlfn.XLOOKUP(DT$4,data_col,data_val))," ")</f>
        <v>427</v>
      </c>
      <c r="DU9" s="24" cm="1">
        <f t="array" ref="DU9">IF(_xlfn.XLOOKUP($A9,data_i,_xlfn.XLOOKUP(DU$4,data_col,data_val)) &gt; 0,_xlfn.XLOOKUP($A9,data_i,_xlfn.XLOOKUP(DU$4,data_col,data_val))," ")</f>
        <v>488</v>
      </c>
      <c r="DV9" s="24" cm="1">
        <f t="array" ref="DV9">IF(_xlfn.XLOOKUP($A9,data_i,_xlfn.XLOOKUP(DV$4,data_col,data_val)) &gt; 0,_xlfn.XLOOKUP($A9,data_i,_xlfn.XLOOKUP(DV$4,data_col,data_val))," ")</f>
        <v>366</v>
      </c>
      <c r="DW9" s="24" cm="1">
        <f t="array" ref="DW9">IF(_xlfn.XLOOKUP($A9,data_i,_xlfn.XLOOKUP(DW$4,data_col,data_val)) &gt; 0,_xlfn.XLOOKUP($A9,data_i,_xlfn.XLOOKUP(DW$4,data_col,data_val))," ")</f>
        <v>402</v>
      </c>
      <c r="DX9" s="24" cm="1">
        <f t="array" ref="DX9">IF(_xlfn.XLOOKUP($A9,data_i,_xlfn.XLOOKUP(DX$4,data_col,data_val)) &gt; 0,_xlfn.XLOOKUP($A9,data_i,_xlfn.XLOOKUP(DX$4,data_col,data_val))," ")</f>
        <v>402</v>
      </c>
      <c r="DY9" s="24" cm="1">
        <f t="array" ref="DY9">IF(_xlfn.XLOOKUP($A9,data_i,_xlfn.XLOOKUP(DY$4,data_col,data_val)) &gt; 0,_xlfn.XLOOKUP($A9,data_i,_xlfn.XLOOKUP(DY$4,data_col,data_val))," ")</f>
        <v>500</v>
      </c>
      <c r="DZ9" s="24" cm="1">
        <f t="array" ref="DZ9">IF(_xlfn.XLOOKUP($A9,data_i,_xlfn.XLOOKUP(DZ$4,data_col,data_val)) &gt; 0,_xlfn.XLOOKUP($A9,data_i,_xlfn.XLOOKUP(DZ$4,data_col,data_val))," ")</f>
        <v>402</v>
      </c>
      <c r="EA9" s="24" cm="1">
        <f t="array" ref="EA9">IF(_xlfn.XLOOKUP($A9,data_i,_xlfn.XLOOKUP(EA$4,data_col,data_val)) &gt; 0,_xlfn.XLOOKUP($A9,data_i,_xlfn.XLOOKUP(EA$4,data_col,data_val))," ")</f>
        <v>305</v>
      </c>
      <c r="EC9" s="24" cm="1">
        <f t="array" ref="EC9">IF(_xlfn.XLOOKUP($A9,data_i,_xlfn.XLOOKUP(EC$4,data_col,data_val)) &gt; 0,_xlfn.XLOOKUP($A9,data_i,_xlfn.XLOOKUP(EC$4,data_col,data_val))," ")</f>
        <v>365</v>
      </c>
      <c r="ED9" s="24" cm="1">
        <f t="array" ref="ED9">IF(_xlfn.XLOOKUP($A9,data_i,_xlfn.XLOOKUP(ED$4,data_col,data_val)) &gt; 0,_xlfn.XLOOKUP($A9,data_i,_xlfn.XLOOKUP(ED$4,data_col,data_val))," ")</f>
        <v>367</v>
      </c>
      <c r="EE9" s="24" cm="1">
        <f t="array" ref="EE9">IF(_xlfn.XLOOKUP($A9,data_i,_xlfn.XLOOKUP(EE$4,data_col,data_val)) &gt; 0,_xlfn.XLOOKUP($A9,data_i,_xlfn.XLOOKUP(EE$4,data_col,data_val))," ")</f>
        <v>367</v>
      </c>
      <c r="EF9" s="24" cm="1">
        <f t="array" ref="EF9">IF(_xlfn.XLOOKUP($A9,data_i,_xlfn.XLOOKUP(EF$4,data_col,data_val)) &gt; 0,_xlfn.XLOOKUP($A9,data_i,_xlfn.XLOOKUP(EF$4,data_col,data_val))," ")</f>
        <v>368</v>
      </c>
      <c r="EG9" s="24" cm="1">
        <f t="array" ref="EG9">IF(_xlfn.XLOOKUP($A9,data_i,_xlfn.XLOOKUP(EG$4,data_col,data_val)) &gt; 0,_xlfn.XLOOKUP($A9,data_i,_xlfn.XLOOKUP(EG$4,data_col,data_val))," ")</f>
        <v>369</v>
      </c>
      <c r="EH9" s="24" cm="1">
        <f t="array" ref="EH9">IF(_xlfn.XLOOKUP($A9,data_i,_xlfn.XLOOKUP(EH$4,data_col,data_val)) &gt; 0,_xlfn.XLOOKUP($A9,data_i,_xlfn.XLOOKUP(EH$4,data_col,data_val))," ")</f>
        <v>370</v>
      </c>
      <c r="EI9" s="24" cm="1">
        <f t="array" ref="EI9">IF(_xlfn.XLOOKUP($A9,data_i,_xlfn.XLOOKUP(EI$4,data_col,data_val)) &gt; 0,_xlfn.XLOOKUP($A9,data_i,_xlfn.XLOOKUP(EI$4,data_col,data_val))," ")</f>
        <v>368</v>
      </c>
      <c r="EJ9" s="24" cm="1">
        <f t="array" ref="EJ9">IF(_xlfn.XLOOKUP($A9,data_i,_xlfn.XLOOKUP(EJ$4,data_col,data_val)) &gt; 0,_xlfn.XLOOKUP($A9,data_i,_xlfn.XLOOKUP(EJ$4,data_col,data_val))," ")</f>
        <v>367</v>
      </c>
      <c r="EK9" s="24" cm="1">
        <f t="array" ref="EK9">IF(_xlfn.XLOOKUP($A9,data_i,_xlfn.XLOOKUP(EK$4,data_col,data_val)) &gt; 0,_xlfn.XLOOKUP($A9,data_i,_xlfn.XLOOKUP(EK$4,data_col,data_val))," ")</f>
        <v>366</v>
      </c>
      <c r="EL9" s="24" cm="1">
        <f t="array" ref="EL9">IF(_xlfn.XLOOKUP($A9,data_i,_xlfn.XLOOKUP(EL$4,data_col,data_val)) &gt; 0,_xlfn.XLOOKUP($A9,data_i,_xlfn.XLOOKUP(EL$4,data_col,data_val))," ")</f>
        <v>366</v>
      </c>
      <c r="EM9" s="24" cm="1">
        <f t="array" ref="EM9">IF(_xlfn.XLOOKUP($A9,data_i,_xlfn.XLOOKUP(EM$4,data_col,data_val)) &gt; 0,_xlfn.XLOOKUP($A9,data_i,_xlfn.XLOOKUP(EM$4,data_col,data_val))," ")</f>
        <v>365</v>
      </c>
      <c r="EN9" s="24" cm="1">
        <f t="array" ref="EN9">IF(_xlfn.XLOOKUP($A9,data_i,_xlfn.XLOOKUP(EN$4,data_col,data_val)) &gt; 0,_xlfn.XLOOKUP($A9,data_i,_xlfn.XLOOKUP(EN$4,data_col,data_val))," ")</f>
        <v>367</v>
      </c>
      <c r="EO9" s="24" cm="1">
        <f t="array" ref="EO9">IF(_xlfn.XLOOKUP($A9,data_i,_xlfn.XLOOKUP(EO$4,data_col,data_val)) &gt; 0,_xlfn.XLOOKUP($A9,data_i,_xlfn.XLOOKUP(EO$4,data_col,data_val))," ")</f>
        <v>368</v>
      </c>
      <c r="EP9" s="24" cm="1">
        <f t="array" ref="EP9">IF(_xlfn.XLOOKUP($A9,data_i,_xlfn.XLOOKUP(EP$4,data_col,data_val)) &gt; 0,_xlfn.XLOOKUP($A9,data_i,_xlfn.XLOOKUP(EP$4,data_col,data_val))," ")</f>
        <v>366</v>
      </c>
      <c r="EQ9" s="24" cm="1">
        <f t="array" ref="EQ9">IF(_xlfn.XLOOKUP($A9,data_i,_xlfn.XLOOKUP(EQ$4,data_col,data_val)) &gt; 0,_xlfn.XLOOKUP($A9,data_i,_xlfn.XLOOKUP(EQ$4,data_col,data_val))," ")</f>
        <v>364</v>
      </c>
      <c r="ER9" s="24" cm="1">
        <f t="array" ref="ER9">IF(_xlfn.XLOOKUP($A9,data_i,_xlfn.XLOOKUP(ER$4,data_col,data_val)) &gt; 0,_xlfn.XLOOKUP($A9,data_i,_xlfn.XLOOKUP(ER$4,data_col,data_val))," ")</f>
        <v>366</v>
      </c>
      <c r="ES9" s="24" cm="1">
        <f t="array" ref="ES9">IF(_xlfn.XLOOKUP($A9,data_i,_xlfn.XLOOKUP(ES$4,data_col,data_val)) &gt; 0,_xlfn.XLOOKUP($A9,data_i,_xlfn.XLOOKUP(ES$4,data_col,data_val))," ")</f>
        <v>362</v>
      </c>
      <c r="ET9" s="24" cm="1">
        <f t="array" ref="ET9">IF(_xlfn.XLOOKUP($A9,data_i,_xlfn.XLOOKUP(ET$4,data_col,data_val)) &gt; 0,_xlfn.XLOOKUP($A9,data_i,_xlfn.XLOOKUP(ET$4,data_col,data_val))," ")</f>
        <v>367</v>
      </c>
      <c r="EU9" s="24" cm="1">
        <f t="array" ref="EU9">IF(_xlfn.XLOOKUP($A9,data_i,_xlfn.XLOOKUP(EU$4,data_col,data_val)) &gt; 0,_xlfn.XLOOKUP($A9,data_i,_xlfn.XLOOKUP(EU$4,data_col,data_val))," ")</f>
        <v>367</v>
      </c>
      <c r="EV9" s="24" cm="1">
        <f t="array" ref="EV9">IF(_xlfn.XLOOKUP($A9,data_i,_xlfn.XLOOKUP(EV$4,data_col,data_val)) &gt; 0,_xlfn.XLOOKUP($A9,data_i,_xlfn.XLOOKUP(EV$4,data_col,data_val))," ")</f>
        <v>365</v>
      </c>
      <c r="EW9" s="24" cm="1">
        <f t="array" ref="EW9">IF(_xlfn.XLOOKUP($A9,data_i,_xlfn.XLOOKUP(EW$4,data_col,data_val)) &gt; 0,_xlfn.XLOOKUP($A9,data_i,_xlfn.XLOOKUP(EW$4,data_col,data_val))," ")</f>
        <v>365</v>
      </c>
      <c r="EX9" s="24" cm="1">
        <f t="array" ref="EX9">IF(_xlfn.XLOOKUP($A9,data_i,_xlfn.XLOOKUP(EX$4,data_col,data_val)) &gt; 0,_xlfn.XLOOKUP($A9,data_i,_xlfn.XLOOKUP(EX$4,data_col,data_val))," ")</f>
        <v>366</v>
      </c>
      <c r="EY9" s="24" cm="1">
        <f t="array" ref="EY9">IF(_xlfn.XLOOKUP($A9,data_i,_xlfn.XLOOKUP(EY$4,data_col,data_val)) &gt; 0,_xlfn.XLOOKUP($A9,data_i,_xlfn.XLOOKUP(EY$4,data_col,data_val))," ")</f>
        <v>364</v>
      </c>
      <c r="EZ9" s="24" cm="1">
        <f t="array" ref="EZ9">IF(_xlfn.XLOOKUP($A9,data_i,_xlfn.XLOOKUP(EZ$4,data_col,data_val)) &gt; 0,_xlfn.XLOOKUP($A9,data_i,_xlfn.XLOOKUP(EZ$4,data_col,data_val))," ")</f>
        <v>365</v>
      </c>
      <c r="FB9" s="24" cm="1">
        <f t="array" ref="FB9">IF(_xlfn.XLOOKUP($A9,data_i,_xlfn.XLOOKUP(FB$4,data_col,data_val)) &gt; 0,_xlfn.XLOOKUP($A9,data_i,_xlfn.XLOOKUP(FB$4,data_col,data_val))," ")</f>
        <v>494</v>
      </c>
      <c r="FC9" s="24" cm="1">
        <f t="array" ref="FC9">IF(_xlfn.XLOOKUP($A9,data_i,_xlfn.XLOOKUP(FC$4,data_col,data_val)) &gt; 0,_xlfn.XLOOKUP($A9,data_i,_xlfn.XLOOKUP(FC$4,data_col,data_val))," ")</f>
        <v>495</v>
      </c>
      <c r="FD9" s="24" cm="1">
        <f t="array" ref="FD9">IF(_xlfn.XLOOKUP($A9,data_i,_xlfn.XLOOKUP(FD$4,data_col,data_val)) &gt; 0,_xlfn.XLOOKUP($A9,data_i,_xlfn.XLOOKUP(FD$4,data_col,data_val))," ")</f>
        <v>496</v>
      </c>
      <c r="FE9" s="24" cm="1">
        <f t="array" ref="FE9">IF(_xlfn.XLOOKUP($A9,data_i,_xlfn.XLOOKUP(FE$4,data_col,data_val)) &gt; 0,_xlfn.XLOOKUP($A9,data_i,_xlfn.XLOOKUP(FE$4,data_col,data_val))," ")</f>
        <v>497</v>
      </c>
      <c r="FF9" s="24" cm="1">
        <f t="array" ref="FF9">IF(_xlfn.XLOOKUP($A9,data_i,_xlfn.XLOOKUP(FF$4,data_col,data_val)) &gt; 0,_xlfn.XLOOKUP($A9,data_i,_xlfn.XLOOKUP(FF$4,data_col,data_val))," ")</f>
        <v>496</v>
      </c>
      <c r="FG9" s="24" cm="1">
        <f t="array" ref="FG9">IF(_xlfn.XLOOKUP($A9,data_i,_xlfn.XLOOKUP(FG$4,data_col,data_val)) &gt; 0,_xlfn.XLOOKUP($A9,data_i,_xlfn.XLOOKUP(FG$4,data_col,data_val))," ")</f>
        <v>495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492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496</v>
      </c>
      <c r="FL9" s="24" cm="1">
        <f t="array" ref="FL9">IF(_xlfn.XLOOKUP($A9,data_i,_xlfn.XLOOKUP(FL$4,data_col,data_val)) &gt; 0,_xlfn.XLOOKUP($A9,data_i,_xlfn.XLOOKUP(FL$4,data_col,data_val))," ")</f>
        <v>494</v>
      </c>
      <c r="FM9" s="24" cm="1">
        <f t="array" ref="FM9">IF(_xlfn.XLOOKUP($A9,data_i,_xlfn.XLOOKUP(FM$4,data_col,data_val)) &gt; 0,_xlfn.XLOOKUP($A9,data_i,_xlfn.XLOOKUP(FM$4,data_col,data_val))," ")</f>
        <v>496</v>
      </c>
      <c r="FN9" s="24" cm="1">
        <f t="array" ref="FN9">IF(_xlfn.XLOOKUP($A9,data_i,_xlfn.XLOOKUP(FN$4,data_col,data_val)) &gt; 0,_xlfn.XLOOKUP($A9,data_i,_xlfn.XLOOKUP(FN$4,data_col,data_val))," ")</f>
        <v>495</v>
      </c>
      <c r="FO9" s="24" cm="1">
        <f t="array" ref="FO9">IF(_xlfn.XLOOKUP($A9,data_i,_xlfn.XLOOKUP(FO$4,data_col,data_val)) &gt; 0,_xlfn.XLOOKUP($A9,data_i,_xlfn.XLOOKUP(FO$4,data_col,data_val))," ")</f>
        <v>495</v>
      </c>
      <c r="FP9" s="24" cm="1">
        <f t="array" ref="FP9">IF(_xlfn.XLOOKUP($A9,data_i,_xlfn.XLOOKUP(FP$4,data_col,data_val)) &gt; 0,_xlfn.XLOOKUP($A9,data_i,_xlfn.XLOOKUP(FP$4,data_col,data_val))," ")</f>
        <v>497</v>
      </c>
      <c r="FQ9" s="24" cm="1">
        <f t="array" ref="FQ9">IF(_xlfn.XLOOKUP($A9,data_i,_xlfn.XLOOKUP(FQ$4,data_col,data_val)) &gt; 0,_xlfn.XLOOKUP($A9,data_i,_xlfn.XLOOKUP(FQ$4,data_col,data_val))," ")</f>
        <v>496</v>
      </c>
      <c r="FR9" s="24" cm="1">
        <f t="array" ref="FR9">IF(_xlfn.XLOOKUP($A9,data_i,_xlfn.XLOOKUP(FR$4,data_col,data_val)) &gt; 0,_xlfn.XLOOKUP($A9,data_i,_xlfn.XLOOKUP(FR$4,data_col,data_val))," ")</f>
        <v>496</v>
      </c>
      <c r="FS9" s="24" cm="1">
        <f t="array" ref="FS9">IF(_xlfn.XLOOKUP($A9,data_i,_xlfn.XLOOKUP(FS$4,data_col,data_val)) &gt; 0,_xlfn.XLOOKUP($A9,data_i,_xlfn.XLOOKUP(FS$4,data_col,data_val))," ")</f>
        <v>496</v>
      </c>
      <c r="FT9" s="24" cm="1">
        <f t="array" ref="FT9">IF(_xlfn.XLOOKUP($A9,data_i,_xlfn.XLOOKUP(FT$4,data_col,data_val)) &gt; 0,_xlfn.XLOOKUP($A9,data_i,_xlfn.XLOOKUP(FT$4,data_col,data_val))," ")</f>
        <v>495</v>
      </c>
      <c r="FU9" s="24" cm="1">
        <f t="array" ref="FU9">IF(_xlfn.XLOOKUP($A9,data_i,_xlfn.XLOOKUP(FU$4,data_col,data_val)) &gt; 0,_xlfn.XLOOKUP($A9,data_i,_xlfn.XLOOKUP(FU$4,data_col,data_val))," ")</f>
        <v>495</v>
      </c>
      <c r="FV9" s="24" cm="1">
        <f t="array" ref="FV9">IF(_xlfn.XLOOKUP($A9,data_i,_xlfn.XLOOKUP(FV$4,data_col,data_val)) &gt; 0,_xlfn.XLOOKUP($A9,data_i,_xlfn.XLOOKUP(FV$4,data_col,data_val))," ")</f>
        <v>496</v>
      </c>
      <c r="FW9" s="24" cm="1">
        <f t="array" ref="FW9">IF(_xlfn.XLOOKUP($A9,data_i,_xlfn.XLOOKUP(FW$4,data_col,data_val)) &gt; 0,_xlfn.XLOOKUP($A9,data_i,_xlfn.XLOOKUP(FW$4,data_col,data_val))," ")</f>
        <v>496</v>
      </c>
      <c r="FX9" s="24" cm="1">
        <f t="array" ref="FX9">IF(_xlfn.XLOOKUP($A9,data_i,_xlfn.XLOOKUP(FX$4,data_col,data_val)) &gt; 0,_xlfn.XLOOKUP($A9,data_i,_xlfn.XLOOKUP(FX$4,data_col,data_val))," ")</f>
        <v>495</v>
      </c>
      <c r="FY9" s="24" cm="1">
        <f t="array" ref="FY9">IF(_xlfn.XLOOKUP($A9,data_i,_xlfn.XLOOKUP(FY$4,data_col,data_val)) &gt; 0,_xlfn.XLOOKUP($A9,data_i,_xlfn.XLOOKUP(FY$4,data_col,data_val))," ")</f>
        <v>494</v>
      </c>
      <c r="GA9" s="167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</row>
    <row r="10" spans="1:231" x14ac:dyDescent="0.2">
      <c r="A10" s="61">
        <v>14</v>
      </c>
      <c r="B10" s="265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65" t="str" cm="1">
        <f t="array" ref="C10">_xlfn.XLOOKUP($A10,prop_i,_xlfn.XLOOKUP(C$4,prop_col,prop_val))</f>
        <v>M01</v>
      </c>
      <c r="D10" s="165" t="str" cm="1">
        <f t="array" ref="D10">_xlfn.XLOOKUP($A10,prop_i,_xlfn.XLOOKUP(D$4,prop_col,prop_val))</f>
        <v>DE</v>
      </c>
      <c r="E10" s="165" t="str" cm="1">
        <f t="array" ref="E10">_xlfn.XLOOKUP($A10,prop_i,_xlfn.XLOOKUP(E$4,prop_col,prop_val))</f>
        <v>U779</v>
      </c>
      <c r="F10" s="165" cm="1">
        <f t="array" ref="F10">_xlfn.XLOOKUP($A10,prop_i,_xlfn.XLOOKUP(F$4,prop_col,prop_val))</f>
        <v>624</v>
      </c>
      <c r="G10" s="165" t="str" cm="1">
        <f t="array" ref="G10">_xlfn.XLOOKUP($A10,prop_i,_xlfn.XLOOKUP(G$4,prop_col,prop_val))</f>
        <v>H01</v>
      </c>
      <c r="H10" s="61">
        <f t="shared" si="0"/>
        <v>24</v>
      </c>
      <c r="I10" s="165" cm="1">
        <f t="array" ref="I10">_xlfn.XLOOKUP($A10,prop_i,_xlfn.XLOOKUP(I$4,prop_col,prop_val))</f>
        <v>1320022</v>
      </c>
      <c r="J10" s="195" cm="1">
        <f t="array" ref="J10">_xlfn.XLOOKUP($A10,data_i,_xlfn.XLOOKUP(J$4,data_col,data_val))</f>
        <v>7378</v>
      </c>
      <c r="K10" s="195" cm="1">
        <f t="array" ref="K10">_xlfn.XLOOKUP($A10,data_i,_xlfn.XLOOKUP(K$4,data_col,data_val))</f>
        <v>1700</v>
      </c>
      <c r="L10" s="24">
        <f t="shared" si="1"/>
        <v>4.34</v>
      </c>
      <c r="M10" s="254" cm="1">
        <f t="array" ref="M10">HYPERLINK(GJ10,_xlfn.XLOOKUP($A10,val_i,_xlfn.XLOOKUP(M$4,val_col,val_val)))</f>
        <v>43990</v>
      </c>
      <c r="N10" s="256" cm="1">
        <f t="array" ref="N10">IF(_xlfn.XLOOKUP($A10,data_i,_xlfn.XLOOKUP(N$4,data_col,data_val)) &gt; 0,_xlfn.XLOOKUP($A10,data_i,_xlfn.XLOOKUP(N$4,data_col,data_val))," ")</f>
        <v>3.0499999999999999E-2</v>
      </c>
      <c r="O10" s="162" cm="1">
        <f t="array" ref="O10">$J10-_xlfn.XLOOKUP($A10,val_i,_xlfn.XLOOKUP("oph@start",val_col,val_val))</f>
        <v>3393</v>
      </c>
      <c r="P10" s="24" cm="1">
        <f t="array" ref="P10">K10-_xlfn.XLOOKUP($A10,val_i,_xlfn.XLOOKUP("Starts@Start",val_col,val_val))</f>
        <v>836</v>
      </c>
      <c r="Q10" s="162">
        <f t="shared" si="2"/>
        <v>4.0586124401913874</v>
      </c>
      <c r="R10" s="163">
        <f t="shared" si="3"/>
        <v>17.311224489795919</v>
      </c>
      <c r="S10" s="123" t="str">
        <f t="shared" si="4"/>
        <v>done</v>
      </c>
      <c r="T10" s="123">
        <f t="shared" si="4"/>
        <v>44221.423839461146</v>
      </c>
      <c r="U10" s="123">
        <f t="shared" si="4"/>
        <v>44336.955817062088</v>
      </c>
      <c r="V10" s="200"/>
      <c r="W10" s="184" t="str" cm="1">
        <f t="array" ref="W10">_xlfn.XLOOKUP($A10,data_i,_xlfn.XLOOKUP(W$4,data_col,data_val))</f>
        <v>Running</v>
      </c>
      <c r="X10" s="184" cm="1">
        <f t="array" ref="X10">_xlfn.XLOOKUP($A10,data_i,_xlfn.XLOOKUP(X$4,data_col,data_val))</f>
        <v>7378</v>
      </c>
      <c r="Y10" s="184" cm="1">
        <f t="array" ref="Y10">_xlfn.XLOOKUP($A10,data_i,_xlfn.XLOOKUP(Y$4,data_col,data_val))</f>
        <v>1700</v>
      </c>
      <c r="Z10" s="184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84" cm="1">
        <f t="array" ref="AF10">_xlfn.XLOOKUP($A10,data_i,_xlfn.XLOOKUP(AF$4,data_col,data_val))</f>
        <v>47</v>
      </c>
      <c r="AG10" s="184" cm="1">
        <f t="array" ref="AG10">_xlfn.XLOOKUP($A10,data_i,_xlfn.XLOOKUP(AG$4,data_col,data_val))</f>
        <v>17.3</v>
      </c>
      <c r="AH10" s="195" cm="1">
        <f t="array" ref="AH10">_xlfn.XLOOKUP($A10,data_i,_xlfn.XLOOKUP(AH$4,data_col,data_val))</f>
        <v>391.3</v>
      </c>
      <c r="AJ10" s="195" cm="1">
        <f t="array" ref="AJ10">_xlfn.XLOOKUP($A10,data_i,_xlfn.XLOOKUP(AJ$4,data_col,data_val))</f>
        <v>4500</v>
      </c>
      <c r="AK10" s="195" cm="1">
        <f t="array" ref="AK10">_xlfn.XLOOKUP($A10,prop_i,_xlfn.XLOOKUP(AK$4,data_col,data_val))</f>
        <v>1500</v>
      </c>
      <c r="AL10" s="163">
        <f>IF(ISERROR(1200*AJ10/(_xlfn.XLOOKUP($F10,summary!$S$3:$S$6,summary!$V$31:$V$34)*AK10*_xlfn.XLOOKUP($F10,summary!$S$3:$S$6,summary!$W$31:$W$34))),0,1200*AJ10/(_xlfn.XLOOKUP($F10,summary!$S$3:$S$6,summary!$V$31:$V$34)*AK10*_xlfn.XLOOKUP($F10,summary!$S$3:$S$6,summary!$W$31:$W$34)))</f>
        <v>24.513339924220528</v>
      </c>
      <c r="AN10" s="195" cm="1">
        <f t="array" ref="AN10">_xlfn.XLOOKUP($A10,data_i,_xlfn.XLOOKUP(AN$4,data_col,data_val))</f>
        <v>4500</v>
      </c>
      <c r="AO10" s="184" cm="1">
        <f t="array" ref="AO10">_xlfn.XLOOKUP($A10,data_i,_xlfn.XLOOKUP(AO$4,data_col,data_val))</f>
        <v>0</v>
      </c>
      <c r="AP10" s="184" cm="1">
        <f t="array" ref="AP10">_xlfn.XLOOKUP($A10,data_i,_xlfn.XLOOKUP(AP$4,data_col,data_val))</f>
        <v>0</v>
      </c>
      <c r="AQ10" s="184" cm="1">
        <f t="array" ref="AQ10">_xlfn.XLOOKUP($A10,data_i,_xlfn.XLOOKUP(AQ$4,data_col,data_val))</f>
        <v>0</v>
      </c>
      <c r="AR10" s="184" cm="1">
        <f t="array" ref="AR10">_xlfn.XLOOKUP($A10,data_i,_xlfn.XLOOKUP(AR$4,data_col,data_val))</f>
        <v>0</v>
      </c>
      <c r="AS10" s="184" cm="1">
        <f t="array" ref="AS10">_xlfn.XLOOKUP($A10,data_i,_xlfn.XLOOKUP(AS$4,data_col,data_val))</f>
        <v>0</v>
      </c>
      <c r="AT10" s="24"/>
      <c r="AU10" s="184" cm="1">
        <f t="array" ref="AU10">_xlfn.XLOOKUP($A10,data_i,_xlfn.XLOOKUP(AU$4,data_col,data_val))</f>
        <v>4491</v>
      </c>
      <c r="AV10" s="184" cm="1">
        <f t="array" ref="AV10">_xlfn.XLOOKUP($A10,data_i,_xlfn.XLOOKUP(AV$4,data_col,data_val))</f>
        <v>1499</v>
      </c>
      <c r="AW10" s="163">
        <f>IF(ISERROR(1200*AU10/(_xlfn.XLOOKUP($F10,summary!$S$3:$S$6,summary!$V$31:$V$34)*AV10*_xlfn.XLOOKUP($F10,summary!$S$3:$S$6,summary!$W$31:$W$34))),0,1200*AU10/(_xlfn.XLOOKUP($F10,summary!$S$3:$S$6,summary!$V$31:$V$34)*AV10*_xlfn.XLOOKUP($F10,summary!$S$3:$S$6,summary!$W$31:$W$34)))</f>
        <v>24.48063366681663</v>
      </c>
      <c r="AX10" s="162">
        <f t="shared" si="5"/>
        <v>3393</v>
      </c>
      <c r="AY10" s="256" cm="1">
        <f t="array" ref="AY10">IF(_xlfn.XLOOKUP($A10,data_i,_xlfn.XLOOKUP(AY$4,data_col,data_val)) &gt; 0,_xlfn.XLOOKUP($A10,data_i,_xlfn.XLOOKUP(AY$4,data_col,data_val))," ")</f>
        <v>3.0499999999999999E-2</v>
      </c>
      <c r="AZ10" s="163" cm="1">
        <f t="array" ref="AZ10">_xlfn.XLOOKUP($A10,data_i,_xlfn.XLOOKUP(AZ$4,data_col,data_val))</f>
        <v>-42.97</v>
      </c>
      <c r="BA10" s="192" cm="1">
        <f t="array" ref="BA10">_xlfn.XLOOKUP($A10,data_i,_xlfn.XLOOKUP(BA$4,data_col,data_val))</f>
        <v>4.0059999999999993</v>
      </c>
      <c r="BB10" s="192" cm="1">
        <f t="array" ref="BB10">_xlfn.XLOOKUP($A10,data_i,_xlfn.XLOOKUP(BB$4,data_col,data_val))</f>
        <v>0.7382727272727273</v>
      </c>
      <c r="BC10" s="163" cm="1">
        <f t="array" ref="BC10">_xlfn.XLOOKUP($A10,data_i,_xlfn.XLOOKUP(BC$4,data_col,data_val))</f>
        <v>51.9</v>
      </c>
      <c r="BD10" s="163" cm="1">
        <f t="array" ref="BD10">_xlfn.XLOOKUP($A10,data_i,_xlfn.XLOOKUP(BD$4,data_col,data_val))</f>
        <v>5.96</v>
      </c>
      <c r="BE10" s="163" cm="1">
        <f t="array" ref="BE10">_xlfn.XLOOKUP($A10,data_i,_xlfn.XLOOKUP(BE$4,data_col,data_val))</f>
        <v>2.0369999999999999</v>
      </c>
      <c r="BF10" s="192" cm="1">
        <f t="array" ref="BF10">_xlfn.XLOOKUP($A10,data_i,_xlfn.XLOOKUP(BF$4,data_col,data_val))</f>
        <v>0.72</v>
      </c>
      <c r="BG10" s="199">
        <f t="shared" si="6"/>
        <v>138.88888888888889</v>
      </c>
      <c r="BH10" s="192"/>
      <c r="BI10" s="192" cm="1">
        <f t="array" ref="BI10">_xlfn.XLOOKUP($A10,data_i,_xlfn.XLOOKUP(BI$4,data_col,data_val))</f>
        <v>0.59</v>
      </c>
      <c r="BJ10" s="24" cm="1">
        <f t="array" ref="BJ10">_xlfn.XLOOKUP($A10,data_i,_xlfn.XLOOKUP(BJ$4,data_col,data_val))</f>
        <v>7.9</v>
      </c>
      <c r="BK10" s="24" cm="1">
        <f t="array" ref="BK10">_xlfn.XLOOKUP($A10,data_i,_xlfn.XLOOKUP(BK$4,data_col,data_val))</f>
        <v>100</v>
      </c>
      <c r="BL10" s="163" cm="1">
        <f t="array" ref="BL10">_xlfn.XLOOKUP($A10,data_i,_xlfn.XLOOKUP(BL$4,data_col,data_val))</f>
        <v>36.700000000000003</v>
      </c>
      <c r="BM10" s="163" cm="1">
        <f t="array" ref="BM10">_xlfn.XLOOKUP($A10,data_i,_xlfn.XLOOKUP(BM$4,data_col,data_val))</f>
        <v>277.8</v>
      </c>
      <c r="BN10" s="163" cm="1">
        <f t="array" ref="BN10">_xlfn.XLOOKUP($A10,data_i,_xlfn.XLOOKUP(BN$4,data_col,data_val))</f>
        <v>7.3</v>
      </c>
      <c r="BO10" s="24" cm="1">
        <f t="array" ref="BO10">_xlfn.XLOOKUP($A10,data_i,_xlfn.XLOOKUP(BO$4,data_col,data_val))</f>
        <v>1020</v>
      </c>
      <c r="BP10" s="24" cm="1">
        <f t="array" ref="BP10">_xlfn.XLOOKUP($A10,data_i,_xlfn.XLOOKUP(BP$4,data_col,data_val))</f>
        <v>55</v>
      </c>
      <c r="BQ10" s="162">
        <f t="shared" si="7"/>
        <v>980.77915970965421</v>
      </c>
      <c r="BR10" s="215">
        <f>IFERROR((AU10*_xlfn.XLOOKUP(F10,summary!$S$3:$S$6,summary!$W$31:$W$34))/(BQ10*$BP$1)," ")</f>
        <v>0.45836849290232456</v>
      </c>
      <c r="BS10" s="24" cm="1">
        <f t="array" ref="BS10">_xlfn.XLOOKUP($A10,data_i,_xlfn.XLOOKUP(BS$4,data_col,data_val))</f>
        <v>968</v>
      </c>
      <c r="BT10" s="24" cm="1">
        <f t="array" ref="BT10">_xlfn.XLOOKUP($A10,data_i,_xlfn.XLOOKUP(BT$4,data_col,data_val))</f>
        <v>0</v>
      </c>
      <c r="BU10" s="163" cm="1">
        <f t="array" ref="BU10">_xlfn.XLOOKUP($A10,data_i,_xlfn.XLOOKUP(BU$4,data_col,data_val))</f>
        <v>0</v>
      </c>
      <c r="BV10" s="163"/>
      <c r="BW10" s="217"/>
      <c r="BX10" s="255" cm="1">
        <f t="array" ref="BX10">IF(_xlfn.XLOOKUP($A10,data_i,_xlfn.XLOOKUP(BX$4,data_col,data_val)) &gt; 0,_xlfn.XLOOKUP($A10,data_i,_xlfn.XLOOKUP(BX$4,data_col,data_val))," ")</f>
        <v>69.400000000000006</v>
      </c>
      <c r="BY10" s="255" cm="1">
        <f t="array" ref="BY10">IF(_xlfn.XLOOKUP($A10,data_i,_xlfn.XLOOKUP(BY$4,data_col,data_val)) &gt; 0,_xlfn.XLOOKUP($A10,data_i,_xlfn.XLOOKUP(BY$4,data_col,data_val))," ")</f>
        <v>2.99</v>
      </c>
      <c r="BZ10" s="255" cm="1">
        <f t="array" ref="BZ10">IF(_xlfn.XLOOKUP($A10,data_i,_xlfn.XLOOKUP(BZ$4,data_col,data_val)) &gt; 0,_xlfn.XLOOKUP($A10,data_i,_xlfn.XLOOKUP(BZ$4,data_col,data_val))," ")</f>
        <v>69.2</v>
      </c>
      <c r="CA10" s="255" cm="1">
        <f t="array" ref="CA10">IF(_xlfn.XLOOKUP($A10,data_i,_xlfn.XLOOKUP(CA$4,data_col,data_val)) &gt; 0,_xlfn.XLOOKUP($A10,data_i,_xlfn.XLOOKUP(CA$4,data_col,data_val))," ")</f>
        <v>2.98</v>
      </c>
      <c r="CC10" s="24" cm="1">
        <f t="array" ref="CC10">_xlfn.XLOOKUP($A10,data_i,_xlfn.XLOOKUP(CC$4,data_col,data_val))</f>
        <v>69.8</v>
      </c>
      <c r="CD10" s="163"/>
      <c r="CE10" s="24" cm="1">
        <f t="array" ref="CE10">IF(_xlfn.XLOOKUP($A10,data_i,_xlfn.XLOOKUP(CE$4,data_col,data_val)) &gt; 0,_xlfn.XLOOKUP($A10,data_i,_xlfn.XLOOKUP(CE$4,data_col,data_val))," ")</f>
        <v>317</v>
      </c>
      <c r="CF10" s="24" cm="1">
        <f t="array" ref="CF10">IF(_xlfn.XLOOKUP($A10,data_i,_xlfn.XLOOKUP(CF$4,data_col,data_val)) &gt; 0,_xlfn.XLOOKUP($A10,data_i,_xlfn.XLOOKUP(CF$4,data_col,data_val))," ")</f>
        <v>220</v>
      </c>
      <c r="CG10" s="24" cm="1">
        <f t="array" ref="CG10">IF(_xlfn.XLOOKUP($A10,data_i,_xlfn.XLOOKUP(CG$4,data_col,data_val)) &gt; 0,_xlfn.XLOOKUP($A10,data_i,_xlfn.XLOOKUP(CG$4,data_col,data_val))," ")</f>
        <v>220</v>
      </c>
      <c r="CH10" s="24" cm="1">
        <f t="array" ref="CH10">IF(_xlfn.XLOOKUP($A10,data_i,_xlfn.XLOOKUP(CH$4,data_col,data_val)) &gt; 0,_xlfn.XLOOKUP($A10,data_i,_xlfn.XLOOKUP(CH$4,data_col,data_val))," ")</f>
        <v>364</v>
      </c>
      <c r="CI10" s="24" cm="1">
        <f t="array" ref="CI10">IF(_xlfn.XLOOKUP($A10,data_i,_xlfn.XLOOKUP(CI$4,data_col,data_val)) &gt; 0,_xlfn.XLOOKUP($A10,data_i,_xlfn.XLOOKUP(CI$4,data_col,data_val))," ")</f>
        <v>158</v>
      </c>
      <c r="CJ10" s="24" cm="1">
        <f t="array" ref="CJ10">IF(_xlfn.XLOOKUP($A10,data_i,_xlfn.XLOOKUP(CJ$4,data_col,data_val)) &gt; 0,_xlfn.XLOOKUP($A10,data_i,_xlfn.XLOOKUP(CJ$4,data_col,data_val))," ")</f>
        <v>110</v>
      </c>
      <c r="CK10" s="24" cm="1">
        <f t="array" ref="CK10">IF(_xlfn.XLOOKUP($A10,data_i,_xlfn.XLOOKUP(CK$4,data_col,data_val)) &gt; 0,_xlfn.XLOOKUP($A10,data_i,_xlfn.XLOOKUP(CK$4,data_col,data_val))," ")</f>
        <v>253</v>
      </c>
      <c r="CL10" s="24" cm="1">
        <f t="array" ref="CL10">IF(_xlfn.XLOOKUP($A10,data_i,_xlfn.XLOOKUP(CL$4,data_col,data_val)) &gt; 0,_xlfn.XLOOKUP($A10,data_i,_xlfn.XLOOKUP(CL$4,data_col,data_val))," ")</f>
        <v>174</v>
      </c>
      <c r="CM10" s="24" cm="1">
        <f t="array" ref="CM10">IF(_xlfn.XLOOKUP($A10,data_i,_xlfn.XLOOKUP(CM$4,data_col,data_val)) &gt; 0,_xlfn.XLOOKUP($A10,data_i,_xlfn.XLOOKUP(CM$4,data_col,data_val))," ")</f>
        <v>110</v>
      </c>
      <c r="CN10" s="24" cm="1">
        <f t="array" ref="CN10">IF(_xlfn.XLOOKUP($A10,data_i,_xlfn.XLOOKUP(CN$4,data_col,data_val)) &gt; 0,_xlfn.XLOOKUP($A10,data_i,_xlfn.XLOOKUP(CN$4,data_col,data_val))," ")</f>
        <v>110</v>
      </c>
      <c r="CO10" s="24" cm="1">
        <f t="array" ref="CO10">IF(_xlfn.XLOOKUP($A10,data_i,_xlfn.XLOOKUP(CO$4,data_col,data_val)) &gt; 0,_xlfn.XLOOKUP($A10,data_i,_xlfn.XLOOKUP(CO$4,data_col,data_val))," ")</f>
        <v>205</v>
      </c>
      <c r="CP10" s="24" cm="1">
        <f t="array" ref="CP10">IF(_xlfn.XLOOKUP($A10,data_i,_xlfn.XLOOKUP(CP$4,data_col,data_val)) &gt; 0,_xlfn.XLOOKUP($A10,data_i,_xlfn.XLOOKUP(CP$4,data_col,data_val))," ")</f>
        <v>126</v>
      </c>
      <c r="CQ10" s="24" cm="1">
        <f t="array" ref="CQ10">IF(_xlfn.XLOOKUP($A10,data_i,_xlfn.XLOOKUP(CQ$4,data_col,data_val)) &gt; 0,_xlfn.XLOOKUP($A10,data_i,_xlfn.XLOOKUP(CQ$4,data_col,data_val))," ")</f>
        <v>284</v>
      </c>
      <c r="CR10" s="24" cm="1">
        <f t="array" ref="CR10">IF(_xlfn.XLOOKUP($A10,data_i,_xlfn.XLOOKUP(CR$4,data_col,data_val)) &gt; 0,_xlfn.XLOOKUP($A10,data_i,_xlfn.XLOOKUP(CR$4,data_col,data_val))," ")</f>
        <v>141</v>
      </c>
      <c r="CS10" s="24" cm="1">
        <f t="array" ref="CS10">IF(_xlfn.XLOOKUP($A10,data_i,_xlfn.XLOOKUP(CS$4,data_col,data_val)) &gt; 0,_xlfn.XLOOKUP($A10,data_i,_xlfn.XLOOKUP(CS$4,data_col,data_val))," ")</f>
        <v>141</v>
      </c>
      <c r="CT10" s="24" cm="1">
        <f t="array" ref="CT10">IF(_xlfn.XLOOKUP($A10,data_i,_xlfn.XLOOKUP(CT$4,data_col,data_val)) &gt; 0,_xlfn.XLOOKUP($A10,data_i,_xlfn.XLOOKUP(CT$4,data_col,data_val))," ")</f>
        <v>237</v>
      </c>
      <c r="CU10" s="24" cm="1">
        <f t="array" ref="CU10">IF(_xlfn.XLOOKUP($A10,data_i,_xlfn.XLOOKUP(CU$4,data_col,data_val)) &gt; 0,_xlfn.XLOOKUP($A10,data_i,_xlfn.XLOOKUP(CU$4,data_col,data_val))," ")</f>
        <v>253</v>
      </c>
      <c r="CV10" s="24" cm="1">
        <f t="array" ref="CV10">IF(_xlfn.XLOOKUP($A10,data_i,_xlfn.XLOOKUP(CV$4,data_col,data_val)) &gt; 0,_xlfn.XLOOKUP($A10,data_i,_xlfn.XLOOKUP(CV$4,data_col,data_val))," ")</f>
        <v>237</v>
      </c>
      <c r="CW10" s="24" cm="1">
        <f t="array" ref="CW10">IF(_xlfn.XLOOKUP($A10,data_i,_xlfn.XLOOKUP(CW$4,data_col,data_val)) &gt; 0,_xlfn.XLOOKUP($A10,data_i,_xlfn.XLOOKUP(CW$4,data_col,data_val))," ")</f>
        <v>79</v>
      </c>
      <c r="CX10" s="24" cm="1">
        <f t="array" ref="CX10">IF(_xlfn.XLOOKUP($A10,data_i,_xlfn.XLOOKUP(CX$4,data_col,data_val)) &gt; 0,_xlfn.XLOOKUP($A10,data_i,_xlfn.XLOOKUP(CX$4,data_col,data_val))," ")</f>
        <v>205</v>
      </c>
      <c r="CY10" s="24" cm="1">
        <f t="array" ref="CY10">IF(_xlfn.XLOOKUP($A10,data_i,_xlfn.XLOOKUP(CY$4,data_col,data_val)) &gt; 0,_xlfn.XLOOKUP($A10,data_i,_xlfn.XLOOKUP(CY$4,data_col,data_val))," ")</f>
        <v>189</v>
      </c>
      <c r="CZ10" s="24" cm="1">
        <f t="array" ref="CZ10">IF(_xlfn.XLOOKUP($A10,data_i,_xlfn.XLOOKUP(CZ$4,data_col,data_val)) &gt; 0,_xlfn.XLOOKUP($A10,data_i,_xlfn.XLOOKUP(CZ$4,data_col,data_val))," ")</f>
        <v>141</v>
      </c>
      <c r="DA10" s="24" cm="1">
        <f t="array" ref="DA10">IF(_xlfn.XLOOKUP($A10,data_i,_xlfn.XLOOKUP(DA$4,data_col,data_val)) &gt; 0,_xlfn.XLOOKUP($A10,data_i,_xlfn.XLOOKUP(DA$4,data_col,data_val))," ")</f>
        <v>253</v>
      </c>
      <c r="DB10" s="24" cm="1">
        <f t="array" ref="DB10">IF(_xlfn.XLOOKUP($A10,data_i,_xlfn.XLOOKUP(DB$4,data_col,data_val)) &gt; 0,_xlfn.XLOOKUP($A10,data_i,_xlfn.XLOOKUP(DB$4,data_col,data_val))," ")</f>
        <v>158</v>
      </c>
      <c r="DC10" s="163"/>
      <c r="DD10" s="24" cm="1">
        <f t="array" ref="DD10">IF(_xlfn.XLOOKUP($A10,data_i,_xlfn.XLOOKUP(DD$4,data_col,data_val)) &gt; 0,_xlfn.XLOOKUP($A10,data_i,_xlfn.XLOOKUP(DD$4,data_col,data_val))," ")</f>
        <v>427</v>
      </c>
      <c r="DE10" s="24" cm="1">
        <f t="array" ref="DE10">IF(_xlfn.XLOOKUP($A10,data_i,_xlfn.XLOOKUP(DE$4,data_col,data_val)) &gt; 0,_xlfn.XLOOKUP($A10,data_i,_xlfn.XLOOKUP(DE$4,data_col,data_val))," ")</f>
        <v>476</v>
      </c>
      <c r="DF10" s="24" cm="1">
        <f t="array" ref="DF10">IF(_xlfn.XLOOKUP($A10,data_i,_xlfn.XLOOKUP(DF$4,data_col,data_val)) &gt; 0,_xlfn.XLOOKUP($A10,data_i,_xlfn.XLOOKUP(DF$4,data_col,data_val))," ")</f>
        <v>415</v>
      </c>
      <c r="DG10" s="24" cm="1">
        <f t="array" ref="DG10">IF(_xlfn.XLOOKUP($A10,data_i,_xlfn.XLOOKUP(DG$4,data_col,data_val)) &gt; 0,_xlfn.XLOOKUP($A10,data_i,_xlfn.XLOOKUP(DG$4,data_col,data_val))," ")</f>
        <v>354</v>
      </c>
      <c r="DH10" s="24" cm="1">
        <f t="array" ref="DH10">IF(_xlfn.XLOOKUP($A10,data_i,_xlfn.XLOOKUP(DH$4,data_col,data_val)) &gt; 0,_xlfn.XLOOKUP($A10,data_i,_xlfn.XLOOKUP(DH$4,data_col,data_val))," ")</f>
        <v>390</v>
      </c>
      <c r="DI10" s="24" cm="1">
        <f t="array" ref="DI10">IF(_xlfn.XLOOKUP($A10,data_i,_xlfn.XLOOKUP(DI$4,data_col,data_val)) &gt; 0,_xlfn.XLOOKUP($A10,data_i,_xlfn.XLOOKUP(DI$4,data_col,data_val))," ")</f>
        <v>500</v>
      </c>
      <c r="DJ10" s="24" cm="1">
        <f t="array" ref="DJ10">IF(_xlfn.XLOOKUP($A10,data_i,_xlfn.XLOOKUP(DJ$4,data_col,data_val)) &gt; 0,_xlfn.XLOOKUP($A10,data_i,_xlfn.XLOOKUP(DJ$4,data_col,data_val))," ")</f>
        <v>378</v>
      </c>
      <c r="DK10" s="24" cm="1">
        <f t="array" ref="DK10">IF(_xlfn.XLOOKUP($A10,data_i,_xlfn.XLOOKUP(DK$4,data_col,data_val)) &gt; 0,_xlfn.XLOOKUP($A10,data_i,_xlfn.XLOOKUP(DK$4,data_col,data_val))," ")</f>
        <v>549</v>
      </c>
      <c r="DL10" s="24" cm="1">
        <f t="array" ref="DL10">IF(_xlfn.XLOOKUP($A10,data_i,_xlfn.XLOOKUP(DL$4,data_col,data_val)) &gt; 0,_xlfn.XLOOKUP($A10,data_i,_xlfn.XLOOKUP(DL$4,data_col,data_val))," ")</f>
        <v>427</v>
      </c>
      <c r="DM10" s="24" cm="1">
        <f t="array" ref="DM10">IF(_xlfn.XLOOKUP($A10,data_i,_xlfn.XLOOKUP(DM$4,data_col,data_val)) &gt; 0,_xlfn.XLOOKUP($A10,data_i,_xlfn.XLOOKUP(DM$4,data_col,data_val))," ")</f>
        <v>354</v>
      </c>
      <c r="DN10" s="24" cm="1">
        <f t="array" ref="DN10">IF(_xlfn.XLOOKUP($A10,data_i,_xlfn.XLOOKUP(DN$4,data_col,data_val)) &gt; 0,_xlfn.XLOOKUP($A10,data_i,_xlfn.XLOOKUP(DN$4,data_col,data_val))," ")</f>
        <v>378</v>
      </c>
      <c r="DO10" s="24" cm="1">
        <f t="array" ref="DO10">IF(_xlfn.XLOOKUP($A10,data_i,_xlfn.XLOOKUP(DO$4,data_col,data_val)) &gt; 0,_xlfn.XLOOKUP($A10,data_i,_xlfn.XLOOKUP(DO$4,data_col,data_val))," ")</f>
        <v>415</v>
      </c>
      <c r="DP10" s="24" cm="1">
        <f t="array" ref="DP10">IF(_xlfn.XLOOKUP($A10,data_i,_xlfn.XLOOKUP(DP$4,data_col,data_val)) &gt; 0,_xlfn.XLOOKUP($A10,data_i,_xlfn.XLOOKUP(DP$4,data_col,data_val))," ")</f>
        <v>317</v>
      </c>
      <c r="DQ10" s="24" cm="1">
        <f t="array" ref="DQ10">IF(_xlfn.XLOOKUP($A10,data_i,_xlfn.XLOOKUP(DQ$4,data_col,data_val)) &gt; 0,_xlfn.XLOOKUP($A10,data_i,_xlfn.XLOOKUP(DQ$4,data_col,data_val))," ")</f>
        <v>390</v>
      </c>
      <c r="DR10" s="24" cm="1">
        <f t="array" ref="DR10">IF(_xlfn.XLOOKUP($A10,data_i,_xlfn.XLOOKUP(DR$4,data_col,data_val)) &gt; 0,_xlfn.XLOOKUP($A10,data_i,_xlfn.XLOOKUP(DR$4,data_col,data_val))," ")</f>
        <v>451</v>
      </c>
      <c r="DS10" s="24" cm="1">
        <f t="array" ref="DS10">IF(_xlfn.XLOOKUP($A10,data_i,_xlfn.XLOOKUP(DS$4,data_col,data_val)) &gt; 0,_xlfn.XLOOKUP($A10,data_i,_xlfn.XLOOKUP(DS$4,data_col,data_val))," ")</f>
        <v>500</v>
      </c>
      <c r="DT10" s="24" cm="1">
        <f t="array" ref="DT10">IF(_xlfn.XLOOKUP($A10,data_i,_xlfn.XLOOKUP(DT$4,data_col,data_val)) &gt; 0,_xlfn.XLOOKUP($A10,data_i,_xlfn.XLOOKUP(DT$4,data_col,data_val))," ")</f>
        <v>329</v>
      </c>
      <c r="DU10" s="24" cm="1">
        <f t="array" ref="DU10">IF(_xlfn.XLOOKUP($A10,data_i,_xlfn.XLOOKUP(DU$4,data_col,data_val)) &gt; 0,_xlfn.XLOOKUP($A10,data_i,_xlfn.XLOOKUP(DU$4,data_col,data_val))," ")</f>
        <v>500</v>
      </c>
      <c r="DV10" s="24" cm="1">
        <f t="array" ref="DV10">IF(_xlfn.XLOOKUP($A10,data_i,_xlfn.XLOOKUP(DV$4,data_col,data_val)) &gt; 0,_xlfn.XLOOKUP($A10,data_i,_xlfn.XLOOKUP(DV$4,data_col,data_val))," ")</f>
        <v>500</v>
      </c>
      <c r="DW10" s="24" cm="1">
        <f t="array" ref="DW10">IF(_xlfn.XLOOKUP($A10,data_i,_xlfn.XLOOKUP(DW$4,data_col,data_val)) &gt; 0,_xlfn.XLOOKUP($A10,data_i,_xlfn.XLOOKUP(DW$4,data_col,data_val))," ")</f>
        <v>415</v>
      </c>
      <c r="DX10" s="24" cm="1">
        <f t="array" ref="DX10">IF(_xlfn.XLOOKUP($A10,data_i,_xlfn.XLOOKUP(DX$4,data_col,data_val)) &gt; 0,_xlfn.XLOOKUP($A10,data_i,_xlfn.XLOOKUP(DX$4,data_col,data_val))," ")</f>
        <v>549</v>
      </c>
      <c r="DY10" s="24" cm="1">
        <f t="array" ref="DY10">IF(_xlfn.XLOOKUP($A10,data_i,_xlfn.XLOOKUP(DY$4,data_col,data_val)) &gt; 0,_xlfn.XLOOKUP($A10,data_i,_xlfn.XLOOKUP(DY$4,data_col,data_val))," ")</f>
        <v>390</v>
      </c>
      <c r="DZ10" s="24" cm="1">
        <f t="array" ref="DZ10">IF(_xlfn.XLOOKUP($A10,data_i,_xlfn.XLOOKUP(DZ$4,data_col,data_val)) &gt; 0,_xlfn.XLOOKUP($A10,data_i,_xlfn.XLOOKUP(DZ$4,data_col,data_val))," ")</f>
        <v>451</v>
      </c>
      <c r="EA10" s="24" cm="1">
        <f t="array" ref="EA10">IF(_xlfn.XLOOKUP($A10,data_i,_xlfn.XLOOKUP(EA$4,data_col,data_val)) &gt; 0,_xlfn.XLOOKUP($A10,data_i,_xlfn.XLOOKUP(EA$4,data_col,data_val))," ")</f>
        <v>366</v>
      </c>
      <c r="EC10" s="24" cm="1">
        <f t="array" ref="EC10">IF(_xlfn.XLOOKUP($A10,data_i,_xlfn.XLOOKUP(EC$4,data_col,data_val)) &gt; 0,_xlfn.XLOOKUP($A10,data_i,_xlfn.XLOOKUP(EC$4,data_col,data_val))," ")</f>
        <v>367</v>
      </c>
      <c r="ED10" s="24" cm="1">
        <f t="array" ref="ED10">IF(_xlfn.XLOOKUP($A10,data_i,_xlfn.XLOOKUP(ED$4,data_col,data_val)) &gt; 0,_xlfn.XLOOKUP($A10,data_i,_xlfn.XLOOKUP(ED$4,data_col,data_val))," ")</f>
        <v>366</v>
      </c>
      <c r="EE10" s="24" cm="1">
        <f t="array" ref="EE10">IF(_xlfn.XLOOKUP($A10,data_i,_xlfn.XLOOKUP(EE$4,data_col,data_val)) &gt; 0,_xlfn.XLOOKUP($A10,data_i,_xlfn.XLOOKUP(EE$4,data_col,data_val))," ")</f>
        <v>367</v>
      </c>
      <c r="EF10" s="24" cm="1">
        <f t="array" ref="EF10">IF(_xlfn.XLOOKUP($A10,data_i,_xlfn.XLOOKUP(EF$4,data_col,data_val)) &gt; 0,_xlfn.XLOOKUP($A10,data_i,_xlfn.XLOOKUP(EF$4,data_col,data_val))," ")</f>
        <v>366</v>
      </c>
      <c r="EG10" s="24" cm="1">
        <f t="array" ref="EG10">IF(_xlfn.XLOOKUP($A10,data_i,_xlfn.XLOOKUP(EG$4,data_col,data_val)) &gt; 0,_xlfn.XLOOKUP($A10,data_i,_xlfn.XLOOKUP(EG$4,data_col,data_val))," ")</f>
        <v>369</v>
      </c>
      <c r="EH10" s="24" cm="1">
        <f t="array" ref="EH10">IF(_xlfn.XLOOKUP($A10,data_i,_xlfn.XLOOKUP(EH$4,data_col,data_val)) &gt; 0,_xlfn.XLOOKUP($A10,data_i,_xlfn.XLOOKUP(EH$4,data_col,data_val))," ")</f>
        <v>367</v>
      </c>
      <c r="EI10" s="24" cm="1">
        <f t="array" ref="EI10">IF(_xlfn.XLOOKUP($A10,data_i,_xlfn.XLOOKUP(EI$4,data_col,data_val)) &gt; 0,_xlfn.XLOOKUP($A10,data_i,_xlfn.XLOOKUP(EI$4,data_col,data_val))," ")</f>
        <v>367</v>
      </c>
      <c r="EJ10" s="24" cm="1">
        <f t="array" ref="EJ10">IF(_xlfn.XLOOKUP($A10,data_i,_xlfn.XLOOKUP(EJ$4,data_col,data_val)) &gt; 0,_xlfn.XLOOKUP($A10,data_i,_xlfn.XLOOKUP(EJ$4,data_col,data_val))," ")</f>
        <v>366</v>
      </c>
      <c r="EK10" s="24" cm="1">
        <f t="array" ref="EK10">IF(_xlfn.XLOOKUP($A10,data_i,_xlfn.XLOOKUP(EK$4,data_col,data_val)) &gt; 0,_xlfn.XLOOKUP($A10,data_i,_xlfn.XLOOKUP(EK$4,data_col,data_val))," ")</f>
        <v>366</v>
      </c>
      <c r="EL10" s="24" cm="1">
        <f t="array" ref="EL10">IF(_xlfn.XLOOKUP($A10,data_i,_xlfn.XLOOKUP(EL$4,data_col,data_val)) &gt; 0,_xlfn.XLOOKUP($A10,data_i,_xlfn.XLOOKUP(EL$4,data_col,data_val))," ")</f>
        <v>367</v>
      </c>
      <c r="EM10" s="24" cm="1">
        <f t="array" ref="EM10">IF(_xlfn.XLOOKUP($A10,data_i,_xlfn.XLOOKUP(EM$4,data_col,data_val)) &gt; 0,_xlfn.XLOOKUP($A10,data_i,_xlfn.XLOOKUP(EM$4,data_col,data_val))," ")</f>
        <v>365</v>
      </c>
      <c r="EN10" s="24" cm="1">
        <f t="array" ref="EN10">IF(_xlfn.XLOOKUP($A10,data_i,_xlfn.XLOOKUP(EN$4,data_col,data_val)) &gt; 0,_xlfn.XLOOKUP($A10,data_i,_xlfn.XLOOKUP(EN$4,data_col,data_val))," ")</f>
        <v>366</v>
      </c>
      <c r="EO10" s="24" cm="1">
        <f t="array" ref="EO10">IF(_xlfn.XLOOKUP($A10,data_i,_xlfn.XLOOKUP(EO$4,data_col,data_val)) &gt; 0,_xlfn.XLOOKUP($A10,data_i,_xlfn.XLOOKUP(EO$4,data_col,data_val))," ")</f>
        <v>367</v>
      </c>
      <c r="EP10" s="24" cm="1">
        <f t="array" ref="EP10">IF(_xlfn.XLOOKUP($A10,data_i,_xlfn.XLOOKUP(EP$4,data_col,data_val)) &gt; 0,_xlfn.XLOOKUP($A10,data_i,_xlfn.XLOOKUP(EP$4,data_col,data_val))," ")</f>
        <v>367</v>
      </c>
      <c r="EQ10" s="24" cm="1">
        <f t="array" ref="EQ10">IF(_xlfn.XLOOKUP($A10,data_i,_xlfn.XLOOKUP(EQ$4,data_col,data_val)) &gt; 0,_xlfn.XLOOKUP($A10,data_i,_xlfn.XLOOKUP(EQ$4,data_col,data_val))," ")</f>
        <v>366</v>
      </c>
      <c r="ER10" s="24" cm="1">
        <f t="array" ref="ER10">IF(_xlfn.XLOOKUP($A10,data_i,_xlfn.XLOOKUP(ER$4,data_col,data_val)) &gt; 0,_xlfn.XLOOKUP($A10,data_i,_xlfn.XLOOKUP(ER$4,data_col,data_val))," ")</f>
        <v>366</v>
      </c>
      <c r="ES10" s="24" cm="1">
        <f t="array" ref="ES10">IF(_xlfn.XLOOKUP($A10,data_i,_xlfn.XLOOKUP(ES$4,data_col,data_val)) &gt; 0,_xlfn.XLOOKUP($A10,data_i,_xlfn.XLOOKUP(ES$4,data_col,data_val))," ")</f>
        <v>366</v>
      </c>
      <c r="ET10" s="24" cm="1">
        <f t="array" ref="ET10">IF(_xlfn.XLOOKUP($A10,data_i,_xlfn.XLOOKUP(ET$4,data_col,data_val)) &gt; 0,_xlfn.XLOOKUP($A10,data_i,_xlfn.XLOOKUP(ET$4,data_col,data_val))," ")</f>
        <v>368</v>
      </c>
      <c r="EU10" s="24" cm="1">
        <f t="array" ref="EU10">IF(_xlfn.XLOOKUP($A10,data_i,_xlfn.XLOOKUP(EU$4,data_col,data_val)) &gt; 0,_xlfn.XLOOKUP($A10,data_i,_xlfn.XLOOKUP(EU$4,data_col,data_val))," ")</f>
        <v>367</v>
      </c>
      <c r="EV10" s="24" cm="1">
        <f t="array" ref="EV10">IF(_xlfn.XLOOKUP($A10,data_i,_xlfn.XLOOKUP(EV$4,data_col,data_val)) &gt; 0,_xlfn.XLOOKUP($A10,data_i,_xlfn.XLOOKUP(EV$4,data_col,data_val))," ")</f>
        <v>367</v>
      </c>
      <c r="EW10" s="24" cm="1">
        <f t="array" ref="EW10">IF(_xlfn.XLOOKUP($A10,data_i,_xlfn.XLOOKUP(EW$4,data_col,data_val)) &gt; 0,_xlfn.XLOOKUP($A10,data_i,_xlfn.XLOOKUP(EW$4,data_col,data_val))," ")</f>
        <v>368</v>
      </c>
      <c r="EX10" s="24" cm="1">
        <f t="array" ref="EX10">IF(_xlfn.XLOOKUP($A10,data_i,_xlfn.XLOOKUP(EX$4,data_col,data_val)) &gt; 0,_xlfn.XLOOKUP($A10,data_i,_xlfn.XLOOKUP(EX$4,data_col,data_val))," ")</f>
        <v>367</v>
      </c>
      <c r="EY10" s="24" cm="1">
        <f t="array" ref="EY10">IF(_xlfn.XLOOKUP($A10,data_i,_xlfn.XLOOKUP(EY$4,data_col,data_val)) &gt; 0,_xlfn.XLOOKUP($A10,data_i,_xlfn.XLOOKUP(EY$4,data_col,data_val))," ")</f>
        <v>365</v>
      </c>
      <c r="EZ10" s="24" cm="1">
        <f t="array" ref="EZ10">IF(_xlfn.XLOOKUP($A10,data_i,_xlfn.XLOOKUP(EZ$4,data_col,data_val)) &gt; 0,_xlfn.XLOOKUP($A10,data_i,_xlfn.XLOOKUP(EZ$4,data_col,data_val))," ")</f>
        <v>366</v>
      </c>
      <c r="FB10" s="24" cm="1">
        <f t="array" ref="FB10">IF(_xlfn.XLOOKUP($A10,data_i,_xlfn.XLOOKUP(FB$4,data_col,data_val)) &gt; 0,_xlfn.XLOOKUP($A10,data_i,_xlfn.XLOOKUP(FB$4,data_col,data_val))," ")</f>
        <v>496</v>
      </c>
      <c r="FC10" s="24" cm="1">
        <f t="array" ref="FC10">IF(_xlfn.XLOOKUP($A10,data_i,_xlfn.XLOOKUP(FC$4,data_col,data_val)) &gt; 0,_xlfn.XLOOKUP($A10,data_i,_xlfn.XLOOKUP(FC$4,data_col,data_val))," ")</f>
        <v>494</v>
      </c>
      <c r="FD10" s="24" cm="1">
        <f t="array" ref="FD10">IF(_xlfn.XLOOKUP($A10,data_i,_xlfn.XLOOKUP(FD$4,data_col,data_val)) &gt; 0,_xlfn.XLOOKUP($A10,data_i,_xlfn.XLOOKUP(FD$4,data_col,data_val))," ")</f>
        <v>494</v>
      </c>
      <c r="FE10" s="24" cm="1">
        <f t="array" ref="FE10">IF(_xlfn.XLOOKUP($A10,data_i,_xlfn.XLOOKUP(FE$4,data_col,data_val)) &gt; 0,_xlfn.XLOOKUP($A10,data_i,_xlfn.XLOOKUP(FE$4,data_col,data_val))," ")</f>
        <v>493</v>
      </c>
      <c r="FF10" s="24" cm="1">
        <f t="array" ref="FF10">IF(_xlfn.XLOOKUP($A10,data_i,_xlfn.XLOOKUP(FF$4,data_col,data_val)) &gt; 0,_xlfn.XLOOKUP($A10,data_i,_xlfn.XLOOKUP(FF$4,data_col,data_val))," ")</f>
        <v>494</v>
      </c>
      <c r="FG10" s="24" cm="1">
        <f t="array" ref="FG10">IF(_xlfn.XLOOKUP($A10,data_i,_xlfn.XLOOKUP(FG$4,data_col,data_val)) &gt; 0,_xlfn.XLOOKUP($A10,data_i,_xlfn.XLOOKUP(FG$4,data_col,data_val))," ")</f>
        <v>495</v>
      </c>
      <c r="FH10" s="24" cm="1">
        <f t="array" ref="FH10">IF(_xlfn.XLOOKUP($A10,data_i,_xlfn.XLOOKUP(FH$4,data_col,data_val)) &gt; 0,_xlfn.XLOOKUP($A10,data_i,_xlfn.XLOOKUP(FH$4,data_col,data_val))," ")</f>
        <v>493</v>
      </c>
      <c r="FI10" s="24" cm="1">
        <f t="array" ref="FI10">IF(_xlfn.XLOOKUP($A10,data_i,_xlfn.XLOOKUP(FI$4,data_col,data_val)) &gt; 0,_xlfn.XLOOKUP($A10,data_i,_xlfn.XLOOKUP(FI$4,data_col,data_val))," ")</f>
        <v>495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496</v>
      </c>
      <c r="FL10" s="24" cm="1">
        <f t="array" ref="FL10">IF(_xlfn.XLOOKUP($A10,data_i,_xlfn.XLOOKUP(FL$4,data_col,data_val)) &gt; 0,_xlfn.XLOOKUP($A10,data_i,_xlfn.XLOOKUP(FL$4,data_col,data_val))," ")</f>
        <v>495</v>
      </c>
      <c r="FM10" s="24" cm="1">
        <f t="array" ref="FM10">IF(_xlfn.XLOOKUP($A10,data_i,_xlfn.XLOOKUP(FM$4,data_col,data_val)) &gt; 0,_xlfn.XLOOKUP($A10,data_i,_xlfn.XLOOKUP(FM$4,data_col,data_val))," ")</f>
        <v>496</v>
      </c>
      <c r="FN10" s="24" cm="1">
        <f t="array" ref="FN10">IF(_xlfn.XLOOKUP($A10,data_i,_xlfn.XLOOKUP(FN$4,data_col,data_val)) &gt; 0,_xlfn.XLOOKUP($A10,data_i,_xlfn.XLOOKUP(FN$4,data_col,data_val))," ")</f>
        <v>493</v>
      </c>
      <c r="FO10" s="24" cm="1">
        <f t="array" ref="FO10">IF(_xlfn.XLOOKUP($A10,data_i,_xlfn.XLOOKUP(FO$4,data_col,data_val)) &gt; 0,_xlfn.XLOOKUP($A10,data_i,_xlfn.XLOOKUP(FO$4,data_col,data_val))," ")</f>
        <v>494</v>
      </c>
      <c r="FP10" s="24" cm="1">
        <f t="array" ref="FP10">IF(_xlfn.XLOOKUP($A10,data_i,_xlfn.XLOOKUP(FP$4,data_col,data_val)) &gt; 0,_xlfn.XLOOKUP($A10,data_i,_xlfn.XLOOKUP(FP$4,data_col,data_val))," ")</f>
        <v>492</v>
      </c>
      <c r="FQ10" s="24" cm="1">
        <f t="array" ref="FQ10">IF(_xlfn.XLOOKUP($A10,data_i,_xlfn.XLOOKUP(FQ$4,data_col,data_val)) &gt; 0,_xlfn.XLOOKUP($A10,data_i,_xlfn.XLOOKUP(FQ$4,data_col,data_val))," ")</f>
        <v>495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494</v>
      </c>
      <c r="FT10" s="24" cm="1">
        <f t="array" ref="FT10">IF(_xlfn.XLOOKUP($A10,data_i,_xlfn.XLOOKUP(FT$4,data_col,data_val)) &gt; 0,_xlfn.XLOOKUP($A10,data_i,_xlfn.XLOOKUP(FT$4,data_col,data_val))," ")</f>
        <v>494</v>
      </c>
      <c r="FU10" s="24" cm="1">
        <f t="array" ref="FU10">IF(_xlfn.XLOOKUP($A10,data_i,_xlfn.XLOOKUP(FU$4,data_col,data_val)) &gt; 0,_xlfn.XLOOKUP($A10,data_i,_xlfn.XLOOKUP(FU$4,data_col,data_val))," ")</f>
        <v>497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496</v>
      </c>
      <c r="FY10" s="24" cm="1">
        <f t="array" ref="FY10">IF(_xlfn.XLOOKUP($A10,data_i,_xlfn.XLOOKUP(FY$4,data_col,data_val)) &gt; 0,_xlfn.XLOOKUP($A10,data_i,_xlfn.XLOOKUP(FY$4,data_col,data_val))," ")</f>
        <v>495</v>
      </c>
      <c r="GA10" s="167"/>
      <c r="GB10" s="25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</row>
    <row r="11" spans="1:231" s="164" customFormat="1" x14ac:dyDescent="0.2">
      <c r="A11" s="165">
        <v>6</v>
      </c>
      <c r="B11" s="265" t="str" cm="1">
        <f t="array" ref="B11">HYPERLINK(_xlfn.TEXTJOIN(,,"https://myplant.io/#/fleet/overview/assets/dashboard/J-Engine/",TEXT($I11,"#")),_xlfn.XLOOKUP($A11,val_i,_xlfn.XLOOKUP(B$4,val_col,val_val)))</f>
        <v>ABINSK</v>
      </c>
      <c r="C11" s="165" t="str" cm="1">
        <f t="array" ref="C11">_xlfn.XLOOKUP($A11,prop_i,_xlfn.XLOOKUP(C$4,prop_col,prop_val))</f>
        <v>M01</v>
      </c>
      <c r="D11" s="165" t="str" cm="1">
        <f t="array" ref="D11">_xlfn.XLOOKUP($A11,prop_i,_xlfn.XLOOKUP(D$4,prop_col,prop_val))</f>
        <v>RU</v>
      </c>
      <c r="E11" s="165" t="str" cm="1">
        <f t="array" ref="E11">_xlfn.XLOOKUP($A11,prop_i,_xlfn.XLOOKUP(E$4,prop_col,prop_val))</f>
        <v>Y199</v>
      </c>
      <c r="F11" s="165" cm="1">
        <f t="array" ref="F11">_xlfn.XLOOKUP($A11,prop_i,_xlfn.XLOOKUP(F$4,prop_col,prop_val))</f>
        <v>624</v>
      </c>
      <c r="G11" s="165" t="str" cm="1">
        <f t="array" ref="G11">_xlfn.XLOOKUP($A11,prop_i,_xlfn.XLOOKUP(G$4,prop_col,prop_val))</f>
        <v>K01</v>
      </c>
      <c r="H11" s="61">
        <f t="shared" si="0"/>
        <v>24</v>
      </c>
      <c r="I11" s="165" cm="1">
        <f t="array" ref="I11">_xlfn.XLOOKUP($A11,prop_i,_xlfn.XLOOKUP(I$4,prop_col,prop_val))</f>
        <v>1250575</v>
      </c>
      <c r="J11" s="195" cm="1">
        <f t="array" ref="J11">_xlfn.XLOOKUP($A11,data_i,_xlfn.XLOOKUP(J$4,data_col,data_val))</f>
        <v>3992</v>
      </c>
      <c r="K11" s="195" cm="1">
        <f t="array" ref="K11">_xlfn.XLOOKUP($A11,data_i,_xlfn.XLOOKUP(K$4,data_col,data_val))</f>
        <v>143</v>
      </c>
      <c r="L11" s="166">
        <f t="shared" si="1"/>
        <v>27.916083916083917</v>
      </c>
      <c r="M11" s="254" cm="1">
        <f t="array" ref="M11">HYPERLINK(GJ11,_xlfn.XLOOKUP($A11,val_i,_xlfn.XLOOKUP(M$4,val_col,val_val)))</f>
        <v>43997</v>
      </c>
      <c r="N11" s="256" t="str" cm="1">
        <f t="array" ref="N11">IF(_xlfn.XLOOKUP($A11,data_i,_xlfn.XLOOKUP(N$4,data_col,data_val)) &gt; 0,_xlfn.XLOOKUP($A11,data_i,_xlfn.XLOOKUP(N$4,data_col,data_val))," ")</f>
        <v xml:space="preserve"> </v>
      </c>
      <c r="O11" s="162" cm="1">
        <f t="array" ref="O11">$J11-_xlfn.XLOOKUP($A11,val_i,_xlfn.XLOOKUP("oph@start",val_col,val_val))</f>
        <v>3234</v>
      </c>
      <c r="P11" s="24" cm="1">
        <f t="array" ref="P11">K11-_xlfn.XLOOKUP($A11,val_i,_xlfn.XLOOKUP("Starts@Start",val_col,val_val))</f>
        <v>143</v>
      </c>
      <c r="Q11" s="162">
        <f t="shared" si="2"/>
        <v>22.615384615384617</v>
      </c>
      <c r="R11" s="163">
        <f t="shared" si="3"/>
        <v>17.111111111111111</v>
      </c>
      <c r="S11" s="123" t="str">
        <f t="shared" si="4"/>
        <v>done</v>
      </c>
      <c r="T11" s="123">
        <f t="shared" si="4"/>
        <v>44231.126118025495</v>
      </c>
      <c r="U11" s="123">
        <f t="shared" si="4"/>
        <v>44348.009234908612</v>
      </c>
      <c r="V11" s="200"/>
      <c r="W11" s="184" t="str" cm="1">
        <f t="array" ref="W11">_xlfn.XLOOKUP($A11,data_i,_xlfn.XLOOKUP(W$4,data_col,data_val))</f>
        <v>Running</v>
      </c>
      <c r="X11" s="184" cm="1">
        <f t="array" ref="X11">_xlfn.XLOOKUP($A11,data_i,_xlfn.XLOOKUP(X$4,data_col,data_val))</f>
        <v>3992</v>
      </c>
      <c r="Y11" s="184" cm="1">
        <f t="array" ref="Y11">_xlfn.XLOOKUP($A11,data_i,_xlfn.XLOOKUP(Y$4,data_col,data_val))</f>
        <v>143</v>
      </c>
      <c r="Z11" s="184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0</v>
      </c>
      <c r="AE11" s="24" cm="1">
        <f t="array" ref="AE11">_xlfn.XLOOKUP($A11,data_i,_xlfn.XLOOKUP(AE$4,data_col,data_val))</f>
        <v>0</v>
      </c>
      <c r="AF11" s="184" cm="1">
        <f t="array" ref="AF11">_xlfn.XLOOKUP($A11,data_i,_xlfn.XLOOKUP(AF$4,data_col,data_val))</f>
        <v>43</v>
      </c>
      <c r="AG11" s="184" cm="1">
        <f t="array" ref="AG11">_xlfn.XLOOKUP($A11,data_i,_xlfn.XLOOKUP(AG$4,data_col,data_val))</f>
        <v>6.7</v>
      </c>
      <c r="AH11" s="195" cm="1">
        <f t="array" ref="AH11">_xlfn.XLOOKUP($A11,data_i,_xlfn.XLOOKUP(AH$4,data_col,data_val))</f>
        <v>28.1</v>
      </c>
      <c r="AI11" s="1"/>
      <c r="AJ11" s="195" cm="1">
        <f t="array" ref="AJ11">_xlfn.XLOOKUP($A11,data_i,_xlfn.XLOOKUP(AJ$4,data_col,data_val))</f>
        <v>4397</v>
      </c>
      <c r="AK11" s="195" cm="1">
        <f t="array" ref="AK11">_xlfn.XLOOKUP($A11,prop_i,_xlfn.XLOOKUP(AK$4,data_col,data_val))</f>
        <v>1500</v>
      </c>
      <c r="AL11" s="163">
        <f>IF(ISERROR(1200*AJ11/(_xlfn.XLOOKUP($F11,summary!$S$3:$S$6,summary!$V$31:$V$34)*AK11*_xlfn.XLOOKUP($F11,summary!$S$3:$S$6,summary!$W$31:$W$34))),0,1200*AJ11/(_xlfn.XLOOKUP($F11,summary!$S$3:$S$6,summary!$V$31:$V$34)*AK11*_xlfn.XLOOKUP($F11,summary!$S$3:$S$6,summary!$W$31:$W$34)))</f>
        <v>23.952256810399479</v>
      </c>
      <c r="AM11" s="25"/>
      <c r="AN11" s="195" cm="1">
        <f t="array" ref="AN11">_xlfn.XLOOKUP($A11,data_i,_xlfn.XLOOKUP(AN$4,data_col,data_val))</f>
        <v>4397</v>
      </c>
      <c r="AO11" s="184" cm="1">
        <f t="array" ref="AO11">_xlfn.XLOOKUP($A11,data_i,_xlfn.XLOOKUP(AO$4,data_col,data_val))</f>
        <v>0</v>
      </c>
      <c r="AP11" s="184" cm="1">
        <f t="array" ref="AP11">_xlfn.XLOOKUP($A11,data_i,_xlfn.XLOOKUP(AP$4,data_col,data_val))</f>
        <v>0</v>
      </c>
      <c r="AQ11" s="184" cm="1">
        <f t="array" ref="AQ11">_xlfn.XLOOKUP($A11,data_i,_xlfn.XLOOKUP(AQ$4,data_col,data_val))</f>
        <v>0</v>
      </c>
      <c r="AR11" s="184" cm="1">
        <f t="array" ref="AR11">_xlfn.XLOOKUP($A11,data_i,_xlfn.XLOOKUP(AR$4,data_col,data_val))</f>
        <v>0</v>
      </c>
      <c r="AS11" s="184" cm="1">
        <f t="array" ref="AS11">_xlfn.XLOOKUP($A11,data_i,_xlfn.XLOOKUP(AS$4,data_col,data_val))</f>
        <v>0</v>
      </c>
      <c r="AT11" s="24"/>
      <c r="AU11" s="184" cm="1">
        <f t="array" ref="AU11">_xlfn.XLOOKUP($A11,data_i,_xlfn.XLOOKUP(AU$4,data_col,data_val))</f>
        <v>4199</v>
      </c>
      <c r="AV11" s="184" cm="1">
        <f t="array" ref="AV11">_xlfn.XLOOKUP($A11,data_i,_xlfn.XLOOKUP(AV$4,data_col,data_val))</f>
        <v>1499</v>
      </c>
      <c r="AW11" s="163">
        <f>IF(ISERROR(1200*AU11/(_xlfn.XLOOKUP($F11,summary!$S$3:$S$6,summary!$V$31:$V$34)*AV11*_xlfn.XLOOKUP($F11,summary!$S$3:$S$6,summary!$W$31:$W$34))),0,1200*AU11/(_xlfn.XLOOKUP($F11,summary!$S$3:$S$6,summary!$V$31:$V$34)*AV11*_xlfn.XLOOKUP($F11,summary!$S$3:$S$6,summary!$W$31:$W$34)))</f>
        <v>22.888929139826992</v>
      </c>
      <c r="AX11" s="162">
        <f t="shared" si="5"/>
        <v>3234</v>
      </c>
      <c r="AY11" s="256" t="str" cm="1">
        <f t="array" ref="AY11">IF(_xlfn.XLOOKUP($A11,data_i,_xlfn.XLOOKUP(AY$4,data_col,data_val)) &gt; 0,_xlfn.XLOOKUP($A11,data_i,_xlfn.XLOOKUP(AY$4,data_col,data_val))," ")</f>
        <v xml:space="preserve"> </v>
      </c>
      <c r="AZ11" s="163" cm="1">
        <f t="array" ref="AZ11">_xlfn.XLOOKUP($A11,data_i,_xlfn.XLOOKUP(AZ$4,data_col,data_val))</f>
        <v>-42.29</v>
      </c>
      <c r="BA11" s="192" cm="1">
        <f t="array" ref="BA11">_xlfn.XLOOKUP($A11,data_i,_xlfn.XLOOKUP(BA$4,data_col,data_val))</f>
        <v>3.9840000000000004</v>
      </c>
      <c r="BB11" s="192" cm="1">
        <f t="array" ref="BB11">_xlfn.XLOOKUP($A11,data_i,_xlfn.XLOOKUP(BB$4,data_col,data_val))</f>
        <v>0.82154545454545458</v>
      </c>
      <c r="BC11" s="163" cm="1">
        <f t="array" ref="BC11">_xlfn.XLOOKUP($A11,data_i,_xlfn.XLOOKUP(BC$4,data_col,data_val))</f>
        <v>53.3</v>
      </c>
      <c r="BD11" s="163" cm="1">
        <f t="array" ref="BD11">_xlfn.XLOOKUP($A11,data_i,_xlfn.XLOOKUP(BD$4,data_col,data_val))</f>
        <v>5.28</v>
      </c>
      <c r="BE11" s="163" cm="1">
        <f t="array" ref="BE11">_xlfn.XLOOKUP($A11,data_i,_xlfn.XLOOKUP(BE$4,data_col,data_val))</f>
        <v>1.9490000000000001</v>
      </c>
      <c r="BF11" s="192" cm="1">
        <f t="array" ref="BF11">_xlfn.XLOOKUP($A11,data_i,_xlfn.XLOOKUP(BF$4,data_col,data_val))</f>
        <v>0.56000000000000005</v>
      </c>
      <c r="BG11" s="199">
        <f t="shared" si="6"/>
        <v>178.57142857142856</v>
      </c>
      <c r="BH11" s="192"/>
      <c r="BI11" s="192" cm="1">
        <f t="array" ref="BI11">_xlfn.XLOOKUP($A11,data_i,_xlfn.XLOOKUP(BI$4,data_col,data_val))</f>
        <v>0.6</v>
      </c>
      <c r="BJ11" s="24" cm="1">
        <f t="array" ref="BJ11">_xlfn.XLOOKUP($A11,data_i,_xlfn.XLOOKUP(BJ$4,data_col,data_val))</f>
        <v>20.100000000000001</v>
      </c>
      <c r="BK11" s="24" cm="1">
        <f t="array" ref="BK11">_xlfn.XLOOKUP($A11,data_i,_xlfn.XLOOKUP(BK$4,data_col,data_val))</f>
        <v>98.8</v>
      </c>
      <c r="BL11" s="163" cm="1">
        <f t="array" ref="BL11">_xlfn.XLOOKUP($A11,data_i,_xlfn.XLOOKUP(BL$4,data_col,data_val))</f>
        <v>28.7</v>
      </c>
      <c r="BM11" s="163" cm="1">
        <f t="array" ref="BM11">_xlfn.XLOOKUP($A11,data_i,_xlfn.XLOOKUP(BM$4,data_col,data_val))</f>
        <v>235</v>
      </c>
      <c r="BN11" s="163" cm="1">
        <f t="array" ref="BN11">_xlfn.XLOOKUP($A11,data_i,_xlfn.XLOOKUP(BN$4,data_col,data_val))</f>
        <v>4.4000000000000004</v>
      </c>
      <c r="BO11" s="24" cm="1">
        <f t="array" ref="BO11">_xlfn.XLOOKUP($A11,data_i,_xlfn.XLOOKUP(BO$4,data_col,data_val))</f>
        <v>1099</v>
      </c>
      <c r="BP11" s="24" cm="1">
        <f t="array" ref="BP11">_xlfn.XLOOKUP($A11,data_i,_xlfn.XLOOKUP(BP$4,data_col,data_val))</f>
        <v>70</v>
      </c>
      <c r="BQ11" s="162">
        <f t="shared" si="7"/>
        <v>903.27207338645542</v>
      </c>
      <c r="BR11" s="215">
        <f>IFERROR((AU11*_xlfn.XLOOKUP(F11,summary!$S$3:$S$6,summary!$W$31:$W$34))/(BQ11*$BP$1)," ")</f>
        <v>0.46533982591967277</v>
      </c>
      <c r="BS11" s="24" cm="1">
        <f t="array" ref="BS11">_xlfn.XLOOKUP($A11,data_i,_xlfn.XLOOKUP(BS$4,data_col,data_val))</f>
        <v>0</v>
      </c>
      <c r="BT11" s="24" cm="1">
        <f t="array" ref="BT11">_xlfn.XLOOKUP($A11,data_i,_xlfn.XLOOKUP(BT$4,data_col,data_val))</f>
        <v>0</v>
      </c>
      <c r="BU11" s="163" cm="1">
        <f t="array" ref="BU11">_xlfn.XLOOKUP($A11,data_i,_xlfn.XLOOKUP(BU$4,data_col,data_val))</f>
        <v>0</v>
      </c>
      <c r="BV11" s="163"/>
      <c r="BW11" s="217"/>
      <c r="BX11" s="255" cm="1">
        <f t="array" ref="BX11">IF(_xlfn.XLOOKUP($A11,data_i,_xlfn.XLOOKUP(BX$4,data_col,data_val)) &gt; 0,_xlfn.XLOOKUP($A11,data_i,_xlfn.XLOOKUP(BX$4,data_col,data_val))," ")</f>
        <v>68.099999999999994</v>
      </c>
      <c r="BY11" s="255" cm="1">
        <f t="array" ref="BY11">IF(_xlfn.XLOOKUP($A11,data_i,_xlfn.XLOOKUP(BY$4,data_col,data_val)) &gt; 0,_xlfn.XLOOKUP($A11,data_i,_xlfn.XLOOKUP(BY$4,data_col,data_val))," ")</f>
        <v>2.68</v>
      </c>
      <c r="BZ11" s="255" t="str" cm="1">
        <f t="array" ref="BZ11">IF(_xlfn.XLOOKUP($A11,data_i,_xlfn.XLOOKUP(BZ$4,data_col,data_val)) &gt; 0,_xlfn.XLOOKUP($A11,data_i,_xlfn.XLOOKUP(BZ$4,data_col,data_val))," ")</f>
        <v xml:space="preserve"> </v>
      </c>
      <c r="CA11" s="255" t="str" cm="1">
        <f t="array" ref="CA11">IF(_xlfn.XLOOKUP($A11,data_i,_xlfn.XLOOKUP(CA$4,data_col,data_val)) &gt; 0,_xlfn.XLOOKUP($A11,data_i,_xlfn.XLOOKUP(CA$4,data_col,data_val))," ")</f>
        <v xml:space="preserve"> </v>
      </c>
      <c r="CB11" s="25"/>
      <c r="CC11" s="24" cm="1">
        <f t="array" ref="CC11">_xlfn.XLOOKUP($A11,data_i,_xlfn.XLOOKUP(CC$4,data_col,data_val))</f>
        <v>68.58</v>
      </c>
      <c r="CD11" s="163"/>
      <c r="CE11" s="24" cm="1">
        <f t="array" ref="CE11">IF(_xlfn.XLOOKUP($A11,data_i,_xlfn.XLOOKUP(CE$4,data_col,data_val)) &gt; 0,_xlfn.XLOOKUP($A11,data_i,_xlfn.XLOOKUP(CE$4,data_col,data_val))," ")</f>
        <v>237</v>
      </c>
      <c r="CF11" s="24" cm="1">
        <f t="array" ref="CF11">IF(_xlfn.XLOOKUP($A11,data_i,_xlfn.XLOOKUP(CF$4,data_col,data_val)) &gt; 0,_xlfn.XLOOKUP($A11,data_i,_xlfn.XLOOKUP(CF$4,data_col,data_val))," ")</f>
        <v>174</v>
      </c>
      <c r="CG11" s="24" cm="1">
        <f t="array" ref="CG11">IF(_xlfn.XLOOKUP($A11,data_i,_xlfn.XLOOKUP(CG$4,data_col,data_val)) &gt; 0,_xlfn.XLOOKUP($A11,data_i,_xlfn.XLOOKUP(CG$4,data_col,data_val))," ")</f>
        <v>110</v>
      </c>
      <c r="CH11" s="24" cm="1">
        <f t="array" ref="CH11">IF(_xlfn.XLOOKUP($A11,data_i,_xlfn.XLOOKUP(CH$4,data_col,data_val)) &gt; 0,_xlfn.XLOOKUP($A11,data_i,_xlfn.XLOOKUP(CH$4,data_col,data_val))," ")</f>
        <v>79</v>
      </c>
      <c r="CI11" s="24" cm="1">
        <f t="array" ref="CI11">IF(_xlfn.XLOOKUP($A11,data_i,_xlfn.XLOOKUP(CI$4,data_col,data_val)) &gt; 0,_xlfn.XLOOKUP($A11,data_i,_xlfn.XLOOKUP(CI$4,data_col,data_val))," ")</f>
        <v>189</v>
      </c>
      <c r="CJ11" s="24" cm="1">
        <f t="array" ref="CJ11">IF(_xlfn.XLOOKUP($A11,data_i,_xlfn.XLOOKUP(CJ$4,data_col,data_val)) &gt; 0,_xlfn.XLOOKUP($A11,data_i,_xlfn.XLOOKUP(CJ$4,data_col,data_val))," ")</f>
        <v>141</v>
      </c>
      <c r="CK11" s="24" cm="1">
        <f t="array" ref="CK11">IF(_xlfn.XLOOKUP($A11,data_i,_xlfn.XLOOKUP(CK$4,data_col,data_val)) &gt; 0,_xlfn.XLOOKUP($A11,data_i,_xlfn.XLOOKUP(CK$4,data_col,data_val))," ")</f>
        <v>141</v>
      </c>
      <c r="CL11" s="24" cm="1">
        <f t="array" ref="CL11">IF(_xlfn.XLOOKUP($A11,data_i,_xlfn.XLOOKUP(CL$4,data_col,data_val)) &gt; 0,_xlfn.XLOOKUP($A11,data_i,_xlfn.XLOOKUP(CL$4,data_col,data_val))," ")</f>
        <v>158</v>
      </c>
      <c r="CM11" s="24" cm="1">
        <f t="array" ref="CM11">IF(_xlfn.XLOOKUP($A11,data_i,_xlfn.XLOOKUP(CM$4,data_col,data_val)) &gt; 0,_xlfn.XLOOKUP($A11,data_i,_xlfn.XLOOKUP(CM$4,data_col,data_val))," ")</f>
        <v>253</v>
      </c>
      <c r="CN11" s="24" cm="1">
        <f t="array" ref="CN11">IF(_xlfn.XLOOKUP($A11,data_i,_xlfn.XLOOKUP(CN$4,data_col,data_val)) &gt; 0,_xlfn.XLOOKUP($A11,data_i,_xlfn.XLOOKUP(CN$4,data_col,data_val))," ")</f>
        <v>158</v>
      </c>
      <c r="CO11" s="24" cm="1">
        <f t="array" ref="CO11">IF(_xlfn.XLOOKUP($A11,data_i,_xlfn.XLOOKUP(CO$4,data_col,data_val)) &gt; 0,_xlfn.XLOOKUP($A11,data_i,_xlfn.XLOOKUP(CO$4,data_col,data_val))," ")</f>
        <v>110</v>
      </c>
      <c r="CP11" s="24" cm="1">
        <f t="array" ref="CP11">IF(_xlfn.XLOOKUP($A11,data_i,_xlfn.XLOOKUP(CP$4,data_col,data_val)) &gt; 0,_xlfn.XLOOKUP($A11,data_i,_xlfn.XLOOKUP(CP$4,data_col,data_val))," ")</f>
        <v>126</v>
      </c>
      <c r="CQ11" s="24" cm="1">
        <f t="array" ref="CQ11">IF(_xlfn.XLOOKUP($A11,data_i,_xlfn.XLOOKUP(CQ$4,data_col,data_val)) &gt; 0,_xlfn.XLOOKUP($A11,data_i,_xlfn.XLOOKUP(CQ$4,data_col,data_val))," ")</f>
        <v>126</v>
      </c>
      <c r="CR11" s="24" cm="1">
        <f t="array" ref="CR11">IF(_xlfn.XLOOKUP($A11,data_i,_xlfn.XLOOKUP(CR$4,data_col,data_val)) &gt; 0,_xlfn.XLOOKUP($A11,data_i,_xlfn.XLOOKUP(CR$4,data_col,data_val))," ")</f>
        <v>220</v>
      </c>
      <c r="CS11" s="24" cm="1">
        <f t="array" ref="CS11">IF(_xlfn.XLOOKUP($A11,data_i,_xlfn.XLOOKUP(CS$4,data_col,data_val)) &gt; 0,_xlfn.XLOOKUP($A11,data_i,_xlfn.XLOOKUP(CS$4,data_col,data_val))," ")</f>
        <v>110</v>
      </c>
      <c r="CT11" s="24" cm="1">
        <f t="array" ref="CT11">IF(_xlfn.XLOOKUP($A11,data_i,_xlfn.XLOOKUP(CT$4,data_col,data_val)) &gt; 0,_xlfn.XLOOKUP($A11,data_i,_xlfn.XLOOKUP(CT$4,data_col,data_val))," ")</f>
        <v>189</v>
      </c>
      <c r="CU11" s="24" cm="1">
        <f t="array" ref="CU11">IF(_xlfn.XLOOKUP($A11,data_i,_xlfn.XLOOKUP(CU$4,data_col,data_val)) &gt; 0,_xlfn.XLOOKUP($A11,data_i,_xlfn.XLOOKUP(CU$4,data_col,data_val))," ")</f>
        <v>189</v>
      </c>
      <c r="CV11" s="24" cm="1">
        <f t="array" ref="CV11">IF(_xlfn.XLOOKUP($A11,data_i,_xlfn.XLOOKUP(CV$4,data_col,data_val)) &gt; 0,_xlfn.XLOOKUP($A11,data_i,_xlfn.XLOOKUP(CV$4,data_col,data_val))," ")</f>
        <v>220</v>
      </c>
      <c r="CW11" s="24" cm="1">
        <f t="array" ref="CW11">IF(_xlfn.XLOOKUP($A11,data_i,_xlfn.XLOOKUP(CW$4,data_col,data_val)) &gt; 0,_xlfn.XLOOKUP($A11,data_i,_xlfn.XLOOKUP(CW$4,data_col,data_val))," ")</f>
        <v>220</v>
      </c>
      <c r="CX11" s="24" cm="1">
        <f t="array" ref="CX11">IF(_xlfn.XLOOKUP($A11,data_i,_xlfn.XLOOKUP(CX$4,data_col,data_val)) &gt; 0,_xlfn.XLOOKUP($A11,data_i,_xlfn.XLOOKUP(CX$4,data_col,data_val))," ")</f>
        <v>174</v>
      </c>
      <c r="CY11" s="24" cm="1">
        <f t="array" ref="CY11">IF(_xlfn.XLOOKUP($A11,data_i,_xlfn.XLOOKUP(CY$4,data_col,data_val)) &gt; 0,_xlfn.XLOOKUP($A11,data_i,_xlfn.XLOOKUP(CY$4,data_col,data_val))," ")</f>
        <v>220</v>
      </c>
      <c r="CZ11" s="24" cm="1">
        <f t="array" ref="CZ11">IF(_xlfn.XLOOKUP($A11,data_i,_xlfn.XLOOKUP(CZ$4,data_col,data_val)) &gt; 0,_xlfn.XLOOKUP($A11,data_i,_xlfn.XLOOKUP(CZ$4,data_col,data_val))," ")</f>
        <v>126</v>
      </c>
      <c r="DA11" s="24" cm="1">
        <f t="array" ref="DA11">IF(_xlfn.XLOOKUP($A11,data_i,_xlfn.XLOOKUP(DA$4,data_col,data_val)) &gt; 0,_xlfn.XLOOKUP($A11,data_i,_xlfn.XLOOKUP(DA$4,data_col,data_val))," ")</f>
        <v>110</v>
      </c>
      <c r="DB11" s="24" cm="1">
        <f t="array" ref="DB11">IF(_xlfn.XLOOKUP($A11,data_i,_xlfn.XLOOKUP(DB$4,data_col,data_val)) &gt; 0,_xlfn.XLOOKUP($A11,data_i,_xlfn.XLOOKUP(DB$4,data_col,data_val))," ")</f>
        <v>189</v>
      </c>
      <c r="DC11" s="163"/>
      <c r="DD11" s="24" cm="1">
        <f t="array" ref="DD11">IF(_xlfn.XLOOKUP($A11,data_i,_xlfn.XLOOKUP(DD$4,data_col,data_val)) &gt; 0,_xlfn.XLOOKUP($A11,data_i,_xlfn.XLOOKUP(DD$4,data_col,data_val))," ")</f>
        <v>244</v>
      </c>
      <c r="DE11" s="24" cm="1">
        <f t="array" ref="DE11">IF(_xlfn.XLOOKUP($A11,data_i,_xlfn.XLOOKUP(DE$4,data_col,data_val)) &gt; 0,_xlfn.XLOOKUP($A11,data_i,_xlfn.XLOOKUP(DE$4,data_col,data_val))," ")</f>
        <v>329</v>
      </c>
      <c r="DF11" s="24" cm="1">
        <f t="array" ref="DF11">IF(_xlfn.XLOOKUP($A11,data_i,_xlfn.XLOOKUP(DF$4,data_col,data_val)) &gt; 0,_xlfn.XLOOKUP($A11,data_i,_xlfn.XLOOKUP(DF$4,data_col,data_val))," ")</f>
        <v>341</v>
      </c>
      <c r="DG11" s="24" cm="1">
        <f t="array" ref="DG11">IF(_xlfn.XLOOKUP($A11,data_i,_xlfn.XLOOKUP(DG$4,data_col,data_val)) &gt; 0,_xlfn.XLOOKUP($A11,data_i,_xlfn.XLOOKUP(DG$4,data_col,data_val))," ")</f>
        <v>341</v>
      </c>
      <c r="DH11" s="24" cm="1">
        <f t="array" ref="DH11">IF(_xlfn.XLOOKUP($A11,data_i,_xlfn.XLOOKUP(DH$4,data_col,data_val)) &gt; 0,_xlfn.XLOOKUP($A11,data_i,_xlfn.XLOOKUP(DH$4,data_col,data_val))," ")</f>
        <v>317</v>
      </c>
      <c r="DI11" s="24" cm="1">
        <f t="array" ref="DI11">IF(_xlfn.XLOOKUP($A11,data_i,_xlfn.XLOOKUP(DI$4,data_col,data_val)) &gt; 0,_xlfn.XLOOKUP($A11,data_i,_xlfn.XLOOKUP(DI$4,data_col,data_val))," ")</f>
        <v>293</v>
      </c>
      <c r="DJ11" s="24" cm="1">
        <f t="array" ref="DJ11">IF(_xlfn.XLOOKUP($A11,data_i,_xlfn.XLOOKUP(DJ$4,data_col,data_val)) &gt; 0,_xlfn.XLOOKUP($A11,data_i,_xlfn.XLOOKUP(DJ$4,data_col,data_val))," ")</f>
        <v>329</v>
      </c>
      <c r="DK11" s="24" cm="1">
        <f t="array" ref="DK11">IF(_xlfn.XLOOKUP($A11,data_i,_xlfn.XLOOKUP(DK$4,data_col,data_val)) &gt; 0,_xlfn.XLOOKUP($A11,data_i,_xlfn.XLOOKUP(DK$4,data_col,data_val))," ")</f>
        <v>390</v>
      </c>
      <c r="DL11" s="24" cm="1">
        <f t="array" ref="DL11">IF(_xlfn.XLOOKUP($A11,data_i,_xlfn.XLOOKUP(DL$4,data_col,data_val)) &gt; 0,_xlfn.XLOOKUP($A11,data_i,_xlfn.XLOOKUP(DL$4,data_col,data_val))," ")</f>
        <v>280</v>
      </c>
      <c r="DM11" s="24" cm="1">
        <f t="array" ref="DM11">IF(_xlfn.XLOOKUP($A11,data_i,_xlfn.XLOOKUP(DM$4,data_col,data_val)) &gt; 0,_xlfn.XLOOKUP($A11,data_i,_xlfn.XLOOKUP(DM$4,data_col,data_val))," ")</f>
        <v>305</v>
      </c>
      <c r="DN11" s="24" cm="1">
        <f t="array" ref="DN11">IF(_xlfn.XLOOKUP($A11,data_i,_xlfn.XLOOKUP(DN$4,data_col,data_val)) &gt; 0,_xlfn.XLOOKUP($A11,data_i,_xlfn.XLOOKUP(DN$4,data_col,data_val))," ")</f>
        <v>341</v>
      </c>
      <c r="DO11" s="24" cm="1">
        <f t="array" ref="DO11">IF(_xlfn.XLOOKUP($A11,data_i,_xlfn.XLOOKUP(DO$4,data_col,data_val)) &gt; 0,_xlfn.XLOOKUP($A11,data_i,_xlfn.XLOOKUP(DO$4,data_col,data_val))," ")</f>
        <v>231</v>
      </c>
      <c r="DP11" s="24" cm="1">
        <f t="array" ref="DP11">IF(_xlfn.XLOOKUP($A11,data_i,_xlfn.XLOOKUP(DP$4,data_col,data_val)) &gt; 0,_xlfn.XLOOKUP($A11,data_i,_xlfn.XLOOKUP(DP$4,data_col,data_val))," ")</f>
        <v>341</v>
      </c>
      <c r="DQ11" s="24" cm="1">
        <f t="array" ref="DQ11">IF(_xlfn.XLOOKUP($A11,data_i,_xlfn.XLOOKUP(DQ$4,data_col,data_val)) &gt; 0,_xlfn.XLOOKUP($A11,data_i,_xlfn.XLOOKUP(DQ$4,data_col,data_val))," ")</f>
        <v>329</v>
      </c>
      <c r="DR11" s="24" cm="1">
        <f t="array" ref="DR11">IF(_xlfn.XLOOKUP($A11,data_i,_xlfn.XLOOKUP(DR$4,data_col,data_val)) &gt; 0,_xlfn.XLOOKUP($A11,data_i,_xlfn.XLOOKUP(DR$4,data_col,data_val))," ")</f>
        <v>305</v>
      </c>
      <c r="DS11" s="24" cm="1">
        <f t="array" ref="DS11">IF(_xlfn.XLOOKUP($A11,data_i,_xlfn.XLOOKUP(DS$4,data_col,data_val)) &gt; 0,_xlfn.XLOOKUP($A11,data_i,_xlfn.XLOOKUP(DS$4,data_col,data_val))," ")</f>
        <v>402</v>
      </c>
      <c r="DT11" s="24" cm="1">
        <f t="array" ref="DT11">IF(_xlfn.XLOOKUP($A11,data_i,_xlfn.XLOOKUP(DT$4,data_col,data_val)) &gt; 0,_xlfn.XLOOKUP($A11,data_i,_xlfn.XLOOKUP(DT$4,data_col,data_val))," ")</f>
        <v>402</v>
      </c>
      <c r="DU11" s="24" cm="1">
        <f t="array" ref="DU11">IF(_xlfn.XLOOKUP($A11,data_i,_xlfn.XLOOKUP(DU$4,data_col,data_val)) &gt; 0,_xlfn.XLOOKUP($A11,data_i,_xlfn.XLOOKUP(DU$4,data_col,data_val))," ")</f>
        <v>402</v>
      </c>
      <c r="DV11" s="24" cm="1">
        <f t="array" ref="DV11">IF(_xlfn.XLOOKUP($A11,data_i,_xlfn.XLOOKUP(DV$4,data_col,data_val)) &gt; 0,_xlfn.XLOOKUP($A11,data_i,_xlfn.XLOOKUP(DV$4,data_col,data_val))," ")</f>
        <v>341</v>
      </c>
      <c r="DW11" s="24" cm="1">
        <f t="array" ref="DW11">IF(_xlfn.XLOOKUP($A11,data_i,_xlfn.XLOOKUP(DW$4,data_col,data_val)) &gt; 0,_xlfn.XLOOKUP($A11,data_i,_xlfn.XLOOKUP(DW$4,data_col,data_val))," ")</f>
        <v>390</v>
      </c>
      <c r="DX11" s="24" cm="1">
        <f t="array" ref="DX11">IF(_xlfn.XLOOKUP($A11,data_i,_xlfn.XLOOKUP(DX$4,data_col,data_val)) &gt; 0,_xlfn.XLOOKUP($A11,data_i,_xlfn.XLOOKUP(DX$4,data_col,data_val))," ")</f>
        <v>451</v>
      </c>
      <c r="DY11" s="24" cm="1">
        <f t="array" ref="DY11">IF(_xlfn.XLOOKUP($A11,data_i,_xlfn.XLOOKUP(DY$4,data_col,data_val)) &gt; 0,_xlfn.XLOOKUP($A11,data_i,_xlfn.XLOOKUP(DY$4,data_col,data_val))," ")</f>
        <v>354</v>
      </c>
      <c r="DZ11" s="24" cm="1">
        <f t="array" ref="DZ11">IF(_xlfn.XLOOKUP($A11,data_i,_xlfn.XLOOKUP(DZ$4,data_col,data_val)) &gt; 0,_xlfn.XLOOKUP($A11,data_i,_xlfn.XLOOKUP(DZ$4,data_col,data_val))," ")</f>
        <v>305</v>
      </c>
      <c r="EA11" s="24" cm="1">
        <f t="array" ref="EA11">IF(_xlfn.XLOOKUP($A11,data_i,_xlfn.XLOOKUP(EA$4,data_col,data_val)) &gt; 0,_xlfn.XLOOKUP($A11,data_i,_xlfn.XLOOKUP(EA$4,data_col,data_val))," ")</f>
        <v>390</v>
      </c>
      <c r="EB11" s="25"/>
      <c r="EC11" s="24" cm="1">
        <f t="array" ref="EC11">IF(_xlfn.XLOOKUP($A11,data_i,_xlfn.XLOOKUP(EC$4,data_col,data_val)) &gt; 0,_xlfn.XLOOKUP($A11,data_i,_xlfn.XLOOKUP(EC$4,data_col,data_val))," ")</f>
        <v>383</v>
      </c>
      <c r="ED11" s="24" cm="1">
        <f t="array" ref="ED11">IF(_xlfn.XLOOKUP($A11,data_i,_xlfn.XLOOKUP(ED$4,data_col,data_val)) &gt; 0,_xlfn.XLOOKUP($A11,data_i,_xlfn.XLOOKUP(ED$4,data_col,data_val))," ")</f>
        <v>384</v>
      </c>
      <c r="EE11" s="24" cm="1">
        <f t="array" ref="EE11">IF(_xlfn.XLOOKUP($A11,data_i,_xlfn.XLOOKUP(EE$4,data_col,data_val)) &gt; 0,_xlfn.XLOOKUP($A11,data_i,_xlfn.XLOOKUP(EE$4,data_col,data_val))," ")</f>
        <v>368</v>
      </c>
      <c r="EF11" s="24" cm="1">
        <f t="array" ref="EF11">IF(_xlfn.XLOOKUP($A11,data_i,_xlfn.XLOOKUP(EF$4,data_col,data_val)) &gt; 0,_xlfn.XLOOKUP($A11,data_i,_xlfn.XLOOKUP(EF$4,data_col,data_val))," ")</f>
        <v>368</v>
      </c>
      <c r="EG11" s="24" cm="1">
        <f t="array" ref="EG11">IF(_xlfn.XLOOKUP($A11,data_i,_xlfn.XLOOKUP(EG$4,data_col,data_val)) &gt; 0,_xlfn.XLOOKUP($A11,data_i,_xlfn.XLOOKUP(EG$4,data_col,data_val))," ")</f>
        <v>383</v>
      </c>
      <c r="EH11" s="24" cm="1">
        <f t="array" ref="EH11">IF(_xlfn.XLOOKUP($A11,data_i,_xlfn.XLOOKUP(EH$4,data_col,data_val)) &gt; 0,_xlfn.XLOOKUP($A11,data_i,_xlfn.XLOOKUP(EH$4,data_col,data_val))," ")</f>
        <v>383</v>
      </c>
      <c r="EI11" s="24" cm="1">
        <f t="array" ref="EI11">IF(_xlfn.XLOOKUP($A11,data_i,_xlfn.XLOOKUP(EI$4,data_col,data_val)) &gt; 0,_xlfn.XLOOKUP($A11,data_i,_xlfn.XLOOKUP(EI$4,data_col,data_val))," ")</f>
        <v>366</v>
      </c>
      <c r="EJ11" s="24" cm="1">
        <f t="array" ref="EJ11">IF(_xlfn.XLOOKUP($A11,data_i,_xlfn.XLOOKUP(EJ$4,data_col,data_val)) &gt; 0,_xlfn.XLOOKUP($A11,data_i,_xlfn.XLOOKUP(EJ$4,data_col,data_val))," ")</f>
        <v>370</v>
      </c>
      <c r="EK11" s="24" t="str" cm="1">
        <f t="array" ref="EK11">IF(_xlfn.XLOOKUP($A11,data_i,_xlfn.XLOOKUP(EK$4,data_col,data_val)) &gt; 0,_xlfn.XLOOKUP($A11,data_i,_xlfn.XLOOKUP(EK$4,data_col,data_val))," ")</f>
        <v xml:space="preserve"> </v>
      </c>
      <c r="EL11" s="24" cm="1">
        <f t="array" ref="EL11">IF(_xlfn.XLOOKUP($A11,data_i,_xlfn.XLOOKUP(EL$4,data_col,data_val)) &gt; 0,_xlfn.XLOOKUP($A11,data_i,_xlfn.XLOOKUP(EL$4,data_col,data_val))," ")</f>
        <v>369</v>
      </c>
      <c r="EM11" s="24" t="str" cm="1">
        <f t="array" ref="EM11">IF(_xlfn.XLOOKUP($A11,data_i,_xlfn.XLOOKUP(EM$4,data_col,data_val)) &gt; 0,_xlfn.XLOOKUP($A11,data_i,_xlfn.XLOOKUP(EM$4,data_col,data_val))," ")</f>
        <v xml:space="preserve"> </v>
      </c>
      <c r="EN11" s="24" cm="1">
        <f t="array" ref="EN11">IF(_xlfn.XLOOKUP($A11,data_i,_xlfn.XLOOKUP(EN$4,data_col,data_val)) &gt; 0,_xlfn.XLOOKUP($A11,data_i,_xlfn.XLOOKUP(EN$4,data_col,data_val))," ")</f>
        <v>386</v>
      </c>
      <c r="EO11" s="24" cm="1">
        <f t="array" ref="EO11">IF(_xlfn.XLOOKUP($A11,data_i,_xlfn.XLOOKUP(EO$4,data_col,data_val)) &gt; 0,_xlfn.XLOOKUP($A11,data_i,_xlfn.XLOOKUP(EO$4,data_col,data_val))," ")</f>
        <v>386</v>
      </c>
      <c r="EP11" s="24" t="str" cm="1">
        <f t="array" ref="EP11">IF(_xlfn.XLOOKUP($A11,data_i,_xlfn.XLOOKUP(EP$4,data_col,data_val)) &gt; 0,_xlfn.XLOOKUP($A11,data_i,_xlfn.XLOOKUP(EP$4,data_col,data_val))," ")</f>
        <v xml:space="preserve"> </v>
      </c>
      <c r="EQ11" s="24" t="str" cm="1">
        <f t="array" ref="EQ11">IF(_xlfn.XLOOKUP($A11,data_i,_xlfn.XLOOKUP(EQ$4,data_col,data_val)) &gt; 0,_xlfn.XLOOKUP($A11,data_i,_xlfn.XLOOKUP(EQ$4,data_col,data_val))," ")</f>
        <v xml:space="preserve"> </v>
      </c>
      <c r="ER11" s="24" cm="1">
        <f t="array" ref="ER11">IF(_xlfn.XLOOKUP($A11,data_i,_xlfn.XLOOKUP(ER$4,data_col,data_val)) &gt; 0,_xlfn.XLOOKUP($A11,data_i,_xlfn.XLOOKUP(ER$4,data_col,data_val))," ")</f>
        <v>357</v>
      </c>
      <c r="ES11" s="24" cm="1">
        <f t="array" ref="ES11">IF(_xlfn.XLOOKUP($A11,data_i,_xlfn.XLOOKUP(ES$4,data_col,data_val)) &gt; 0,_xlfn.XLOOKUP($A11,data_i,_xlfn.XLOOKUP(ES$4,data_col,data_val))," ")</f>
        <v>383</v>
      </c>
      <c r="ET11" s="24" cm="1">
        <f t="array" ref="ET11">IF(_xlfn.XLOOKUP($A11,data_i,_xlfn.XLOOKUP(ET$4,data_col,data_val)) &gt; 0,_xlfn.XLOOKUP($A11,data_i,_xlfn.XLOOKUP(ET$4,data_col,data_val))," ")</f>
        <v>385</v>
      </c>
      <c r="EU11" s="24" t="str" cm="1">
        <f t="array" ref="EU11">IF(_xlfn.XLOOKUP($A11,data_i,_xlfn.XLOOKUP(EU$4,data_col,data_val)) &gt; 0,_xlfn.XLOOKUP($A11,data_i,_xlfn.XLOOKUP(EU$4,data_col,data_val))," ")</f>
        <v xml:space="preserve"> </v>
      </c>
      <c r="EV11" s="24" t="str" cm="1">
        <f t="array" ref="EV11">IF(_xlfn.XLOOKUP($A11,data_i,_xlfn.XLOOKUP(EV$4,data_col,data_val)) &gt; 0,_xlfn.XLOOKUP($A11,data_i,_xlfn.XLOOKUP(EV$4,data_col,data_val))," ")</f>
        <v xml:space="preserve"> </v>
      </c>
      <c r="EW11" s="24" cm="1">
        <f t="array" ref="EW11">IF(_xlfn.XLOOKUP($A11,data_i,_xlfn.XLOOKUP(EW$4,data_col,data_val)) &gt; 0,_xlfn.XLOOKUP($A11,data_i,_xlfn.XLOOKUP(EW$4,data_col,data_val))," ")</f>
        <v>361</v>
      </c>
      <c r="EX11" s="24" cm="1">
        <f t="array" ref="EX11">IF(_xlfn.XLOOKUP($A11,data_i,_xlfn.XLOOKUP(EX$4,data_col,data_val)) &gt; 0,_xlfn.XLOOKUP($A11,data_i,_xlfn.XLOOKUP(EX$4,data_col,data_val))," ")</f>
        <v>368</v>
      </c>
      <c r="EY11" s="24" cm="1">
        <f t="array" ref="EY11">IF(_xlfn.XLOOKUP($A11,data_i,_xlfn.XLOOKUP(EY$4,data_col,data_val)) &gt; 0,_xlfn.XLOOKUP($A11,data_i,_xlfn.XLOOKUP(EY$4,data_col,data_val))," ")</f>
        <v>384</v>
      </c>
      <c r="EZ11" s="24" t="str" cm="1">
        <f t="array" ref="EZ11">IF(_xlfn.XLOOKUP($A11,data_i,_xlfn.XLOOKUP(EZ$4,data_col,data_val)) &gt; 0,_xlfn.XLOOKUP($A11,data_i,_xlfn.XLOOKUP(EZ$4,data_col,data_val))," ")</f>
        <v xml:space="preserve"> </v>
      </c>
      <c r="FB11" s="24" cm="1">
        <f t="array" ref="FB11">IF(_xlfn.XLOOKUP($A11,data_i,_xlfn.XLOOKUP(FB$4,data_col,data_val)) &gt; 0,_xlfn.XLOOKUP($A11,data_i,_xlfn.XLOOKUP(FB$4,data_col,data_val))," ")</f>
        <v>488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D11" s="24" cm="1">
        <f t="array" ref="FD11">IF(_xlfn.XLOOKUP($A11,data_i,_xlfn.XLOOKUP(FD$4,data_col,data_val)) &gt; 0,_xlfn.XLOOKUP($A11,data_i,_xlfn.XLOOKUP(FD$4,data_col,data_val))," ")</f>
        <v>503</v>
      </c>
      <c r="FE11" s="24" cm="1">
        <f t="array" ref="FE11">IF(_xlfn.XLOOKUP($A11,data_i,_xlfn.XLOOKUP(FE$4,data_col,data_val)) &gt; 0,_xlfn.XLOOKUP($A11,data_i,_xlfn.XLOOKUP(FE$4,data_col,data_val))," ")</f>
        <v>504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cm="1">
        <f t="array" ref="FG11">IF(_xlfn.XLOOKUP($A11,data_i,_xlfn.XLOOKUP(FG$4,data_col,data_val)) &gt; 0,_xlfn.XLOOKUP($A11,data_i,_xlfn.XLOOKUP(FG$4,data_col,data_val))," ")</f>
        <v>488</v>
      </c>
      <c r="FH11" s="24" t="str" cm="1">
        <f t="array" ref="FH11">IF(_xlfn.XLOOKUP($A11,data_i,_xlfn.XLOOKUP(FH$4,data_col,data_val)) &gt; 0,_xlfn.XLOOKUP($A11,data_i,_xlfn.XLOOKUP(FH$4,data_col,data_val))," ")</f>
        <v xml:space="preserve"> </v>
      </c>
      <c r="FI11" s="24" cm="1">
        <f t="array" ref="FI11">IF(_xlfn.XLOOKUP($A11,data_i,_xlfn.XLOOKUP(FI$4,data_col,data_val)) &gt; 0,_xlfn.XLOOKUP($A11,data_i,_xlfn.XLOOKUP(FI$4,data_col,data_val))," ")</f>
        <v>495</v>
      </c>
      <c r="FJ11" s="24" t="str" cm="1">
        <f t="array" ref="FJ11">IF(_xlfn.XLOOKUP($A11,data_i,_xlfn.XLOOKUP(FJ$4,data_col,data_val)) &gt; 0,_xlfn.XLOOKUP($A11,data_i,_xlfn.XLOOKUP(FJ$4,data_col,data_val))," ")</f>
        <v xml:space="preserve"> </v>
      </c>
      <c r="FK11" s="24" cm="1">
        <f t="array" ref="FK11">IF(_xlfn.XLOOKUP($A11,data_i,_xlfn.XLOOKUP(FK$4,data_col,data_val)) &gt; 0,_xlfn.XLOOKUP($A11,data_i,_xlfn.XLOOKUP(FK$4,data_col,data_val))," ")</f>
        <v>501</v>
      </c>
      <c r="FL11" s="24" cm="1">
        <f t="array" ref="FL11">IF(_xlfn.XLOOKUP($A11,data_i,_xlfn.XLOOKUP(FL$4,data_col,data_val)) &gt; 0,_xlfn.XLOOKUP($A11,data_i,_xlfn.XLOOKUP(FL$4,data_col,data_val))," ")</f>
        <v>494</v>
      </c>
      <c r="FM11" s="24" cm="1">
        <f t="array" ref="FM11">IF(_xlfn.XLOOKUP($A11,data_i,_xlfn.XLOOKUP(FM$4,data_col,data_val)) &gt; 0,_xlfn.XLOOKUP($A11,data_i,_xlfn.XLOOKUP(FM$4,data_col,data_val))," ")</f>
        <v>486</v>
      </c>
      <c r="FN11" s="24" t="str" cm="1">
        <f t="array" ref="FN11">IF(_xlfn.XLOOKUP($A11,data_i,_xlfn.XLOOKUP(FN$4,data_col,data_val)) &gt; 0,_xlfn.XLOOKUP($A11,data_i,_xlfn.XLOOKUP(FN$4,data_col,data_val))," ")</f>
        <v xml:space="preserve"> 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495</v>
      </c>
      <c r="FQ11" s="24" cm="1">
        <f t="array" ref="FQ11">IF(_xlfn.XLOOKUP($A11,data_i,_xlfn.XLOOKUP(FQ$4,data_col,data_val)) &gt; 0,_xlfn.XLOOKUP($A11,data_i,_xlfn.XLOOKUP(FQ$4,data_col,data_val))," ")</f>
        <v>500</v>
      </c>
      <c r="FR11" s="24" t="str" cm="1">
        <f t="array" ref="FR11">IF(_xlfn.XLOOKUP($A11,data_i,_xlfn.XLOOKUP(FR$4,data_col,data_val)) &gt; 0,_xlfn.XLOOKUP($A11,data_i,_xlfn.XLOOKUP(FR$4,data_col,data_val))," ")</f>
        <v xml:space="preserve"> </v>
      </c>
      <c r="FS11" s="24" t="str" cm="1">
        <f t="array" ref="FS11">IF(_xlfn.XLOOKUP($A11,data_i,_xlfn.XLOOKUP(FS$4,data_col,data_val)) &gt; 0,_xlfn.XLOOKUP($A11,data_i,_xlfn.XLOOKUP(FS$4,data_col,data_val))," ")</f>
        <v xml:space="preserve"> </v>
      </c>
      <c r="FT11" s="24" cm="1">
        <f t="array" ref="FT11">IF(_xlfn.XLOOKUP($A11,data_i,_xlfn.XLOOKUP(FT$4,data_col,data_val)) &gt; 0,_xlfn.XLOOKUP($A11,data_i,_xlfn.XLOOKUP(FT$4,data_col,data_val))," ")</f>
        <v>495</v>
      </c>
      <c r="FU11" s="24" cm="1">
        <f t="array" ref="FU11">IF(_xlfn.XLOOKUP($A11,data_i,_xlfn.XLOOKUP(FU$4,data_col,data_val)) &gt; 0,_xlfn.XLOOKUP($A11,data_i,_xlfn.XLOOKUP(FU$4,data_col,data_val))," ")</f>
        <v>492</v>
      </c>
      <c r="FV11" s="24" cm="1">
        <f t="array" ref="FV11">IF(_xlfn.XLOOKUP($A11,data_i,_xlfn.XLOOKUP(FV$4,data_col,data_val)) &gt; 0,_xlfn.XLOOKUP($A11,data_i,_xlfn.XLOOKUP(FV$4,data_col,data_val))," ")</f>
        <v>495</v>
      </c>
      <c r="FW11" s="24" cm="1">
        <f t="array" ref="FW11">IF(_xlfn.XLOOKUP($A11,data_i,_xlfn.XLOOKUP(FW$4,data_col,data_val)) &gt; 0,_xlfn.XLOOKUP($A11,data_i,_xlfn.XLOOKUP(FW$4,data_col,data_val))," ")</f>
        <v>497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496</v>
      </c>
      <c r="FZ11" s="25"/>
      <c r="GA11" s="167"/>
      <c r="GB11" s="25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5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</row>
    <row r="12" spans="1:231" x14ac:dyDescent="0.2">
      <c r="A12" s="61">
        <v>28</v>
      </c>
      <c r="B12" s="265" t="str" cm="1">
        <f t="array" ref="B12">HYPERLINK(_xlfn.TEXTJOIN(,,"https://myplant.io/#/fleet/overview/assets/dashboard/J-Engine/",TEXT($I12,"#")),_xlfn.XLOOKUP($A12,val_i,_xlfn.XLOOKUP(B$4,val_col,val_val)))</f>
        <v>ABINSK</v>
      </c>
      <c r="C12" s="165" t="str" cm="1">
        <f t="array" ref="C12">_xlfn.XLOOKUP($A12,prop_i,_xlfn.XLOOKUP(C$4,prop_col,prop_val))</f>
        <v>M10</v>
      </c>
      <c r="D12" s="165" t="str" cm="1">
        <f t="array" ref="D12">_xlfn.XLOOKUP($A12,prop_i,_xlfn.XLOOKUP(D$4,prop_col,prop_val))</f>
        <v>CH</v>
      </c>
      <c r="E12" s="165" t="str" cm="1">
        <f t="array" ref="E12">_xlfn.XLOOKUP($A12,prop_i,_xlfn.XLOOKUP(E$4,prop_col,prop_val))</f>
        <v>Y204</v>
      </c>
      <c r="F12" s="165" cm="1">
        <f t="array" ref="F12">_xlfn.XLOOKUP($A12,prop_i,_xlfn.XLOOKUP(F$4,prop_col,prop_val))</f>
        <v>624</v>
      </c>
      <c r="G12" s="165" t="str" cm="1">
        <f t="array" ref="G12">_xlfn.XLOOKUP($A12,prop_i,_xlfn.XLOOKUP(G$4,prop_col,prop_val))</f>
        <v>H01</v>
      </c>
      <c r="H12" s="61">
        <f t="shared" si="0"/>
        <v>24</v>
      </c>
      <c r="I12" s="165" cm="1">
        <f t="array" ref="I12">_xlfn.XLOOKUP($A12,prop_i,_xlfn.XLOOKUP(I$4,prop_col,prop_val))</f>
        <v>1386260</v>
      </c>
      <c r="J12" s="195" cm="1">
        <f t="array" ref="J12">_xlfn.XLOOKUP($A12,data_i,_xlfn.XLOOKUP(J$4,data_col,data_val))</f>
        <v>9419</v>
      </c>
      <c r="K12" s="195" cm="1">
        <f t="array" ref="K12">_xlfn.XLOOKUP($A12,data_i,_xlfn.XLOOKUP(K$4,data_col,data_val))</f>
        <v>251</v>
      </c>
      <c r="L12" s="24">
        <f t="shared" si="1"/>
        <v>37.525896414342633</v>
      </c>
      <c r="M12" s="254" cm="1">
        <f t="array" ref="M12">HYPERLINK(GJ12,_xlfn.XLOOKUP($A12,val_i,_xlfn.XLOOKUP(M$4,val_col,val_val)))</f>
        <v>44025</v>
      </c>
      <c r="N12" s="256" t="str" cm="1">
        <f t="array" ref="N12">IF(_xlfn.XLOOKUP($A12,data_i,_xlfn.XLOOKUP(N$4,data_col,data_val)) &gt; 0,_xlfn.XLOOKUP($A12,data_i,_xlfn.XLOOKUP(N$4,data_col,data_val))," ")</f>
        <v xml:space="preserve"> </v>
      </c>
      <c r="O12" s="162" cm="1">
        <f t="array" ref="O12">$J12-_xlfn.XLOOKUP($A12,val_i,_xlfn.XLOOKUP("oph@start",val_col,val_val))</f>
        <v>3179</v>
      </c>
      <c r="P12" s="24" cm="1">
        <f t="array" ref="P12">K12-_xlfn.XLOOKUP($A12,val_i,_xlfn.XLOOKUP("Starts@Start",val_col,val_val))</f>
        <v>59</v>
      </c>
      <c r="Q12" s="162">
        <f t="shared" si="2"/>
        <v>53.881355932203391</v>
      </c>
      <c r="R12" s="163">
        <f t="shared" si="3"/>
        <v>19.745341614906831</v>
      </c>
      <c r="S12" s="123" t="str">
        <f t="shared" si="4"/>
        <v>done</v>
      </c>
      <c r="T12" s="123">
        <f t="shared" si="4"/>
        <v>44227.939311752183</v>
      </c>
      <c r="U12" s="123">
        <f t="shared" si="4"/>
        <v>44329.229025498644</v>
      </c>
      <c r="V12" s="200"/>
      <c r="W12" s="184" t="str" cm="1">
        <f t="array" ref="W12">_xlfn.XLOOKUP($A12,data_i,_xlfn.XLOOKUP(W$4,data_col,data_val))</f>
        <v>Running</v>
      </c>
      <c r="X12" s="184" cm="1">
        <f t="array" ref="X12">_xlfn.XLOOKUP($A12,data_i,_xlfn.XLOOKUP(X$4,data_col,data_val))</f>
        <v>9419</v>
      </c>
      <c r="Y12" s="184" cm="1">
        <f t="array" ref="Y12">_xlfn.XLOOKUP($A12,data_i,_xlfn.XLOOKUP(Y$4,data_col,data_val))</f>
        <v>251</v>
      </c>
      <c r="Z12" s="184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84" cm="1">
        <f t="array" ref="AF12">_xlfn.XLOOKUP($A12,data_i,_xlfn.XLOOKUP(AF$4,data_col,data_val))</f>
        <v>41</v>
      </c>
      <c r="AG12" s="184" cm="1">
        <f t="array" ref="AG12">_xlfn.XLOOKUP($A12,data_i,_xlfn.XLOOKUP(AG$4,data_col,data_val))</f>
        <v>0</v>
      </c>
      <c r="AH12" s="195" cm="1">
        <f t="array" ref="AH12">_xlfn.XLOOKUP($A12,data_i,_xlfn.XLOOKUP(AH$4,data_col,data_val))</f>
        <v>196</v>
      </c>
      <c r="AJ12" s="195" cm="1">
        <f t="array" ref="AJ12">_xlfn.XLOOKUP($A12,data_i,_xlfn.XLOOKUP(AJ$4,data_col,data_val))</f>
        <v>4397</v>
      </c>
      <c r="AK12" s="195" cm="1">
        <f t="array" ref="AK12">_xlfn.XLOOKUP($A12,prop_i,_xlfn.XLOOKUP(AK$4,data_col,data_val))</f>
        <v>1500</v>
      </c>
      <c r="AL12" s="163">
        <f>IF(ISERROR(1200*AJ12/(_xlfn.XLOOKUP($F12,summary!$S$3:$S$6,summary!$V$31:$V$34)*AK12*_xlfn.XLOOKUP($F12,summary!$S$3:$S$6,summary!$W$31:$W$34))),0,1200*AJ12/(_xlfn.XLOOKUP($F12,summary!$S$3:$S$6,summary!$V$31:$V$34)*AK12*_xlfn.XLOOKUP($F12,summary!$S$3:$S$6,summary!$W$31:$W$34)))</f>
        <v>23.952256810399479</v>
      </c>
      <c r="AN12" s="195" cm="1">
        <f t="array" ref="AN12">_xlfn.XLOOKUP($A12,data_i,_xlfn.XLOOKUP(AN$4,data_col,data_val))</f>
        <v>4397</v>
      </c>
      <c r="AO12" s="184" cm="1">
        <f t="array" ref="AO12">_xlfn.XLOOKUP($A12,data_i,_xlfn.XLOOKUP(AO$4,data_col,data_val))</f>
        <v>0</v>
      </c>
      <c r="AP12" s="184" cm="1">
        <f t="array" ref="AP12">_xlfn.XLOOKUP($A12,data_i,_xlfn.XLOOKUP(AP$4,data_col,data_val))</f>
        <v>0</v>
      </c>
      <c r="AQ12" s="184" cm="1">
        <f t="array" ref="AQ12">_xlfn.XLOOKUP($A12,data_i,_xlfn.XLOOKUP(AQ$4,data_col,data_val))</f>
        <v>0</v>
      </c>
      <c r="AR12" s="184" cm="1">
        <f t="array" ref="AR12">_xlfn.XLOOKUP($A12,data_i,_xlfn.XLOOKUP(AR$4,data_col,data_val))</f>
        <v>0</v>
      </c>
      <c r="AS12" s="184" cm="1">
        <f t="array" ref="AS12">_xlfn.XLOOKUP($A12,data_i,_xlfn.XLOOKUP(AS$4,data_col,data_val))</f>
        <v>0</v>
      </c>
      <c r="AT12" s="24"/>
      <c r="AU12" s="184" cm="1">
        <f t="array" ref="AU12">_xlfn.XLOOKUP($A12,data_i,_xlfn.XLOOKUP(AU$4,data_col,data_val))</f>
        <v>4200</v>
      </c>
      <c r="AV12" s="184" cm="1">
        <f t="array" ref="AV12">_xlfn.XLOOKUP($A12,data_i,_xlfn.XLOOKUP(AV$4,data_col,data_val))</f>
        <v>1499</v>
      </c>
      <c r="AW12" s="163">
        <f>IF(ISERROR(1200*AU12/(_xlfn.XLOOKUP($F12,summary!$S$3:$S$6,summary!$V$31:$V$34)*AV12*_xlfn.XLOOKUP($F12,summary!$S$3:$S$6,summary!$W$31:$W$34))),0,1200*AU12/(_xlfn.XLOOKUP($F12,summary!$S$3:$S$6,summary!$V$31:$V$34)*AV12*_xlfn.XLOOKUP($F12,summary!$S$3:$S$6,summary!$W$31:$W$34)))</f>
        <v>22.894380182727641</v>
      </c>
      <c r="AX12" s="162">
        <f t="shared" si="5"/>
        <v>3179</v>
      </c>
      <c r="AY12" s="256" t="str" cm="1">
        <f t="array" ref="AY12">IF(_xlfn.XLOOKUP($A12,data_i,_xlfn.XLOOKUP(AY$4,data_col,data_val)) &gt; 0,_xlfn.XLOOKUP($A12,data_i,_xlfn.XLOOKUP(AY$4,data_col,data_val))," ")</f>
        <v xml:space="preserve"> </v>
      </c>
      <c r="AZ12" s="163" cm="1">
        <f t="array" ref="AZ12">_xlfn.XLOOKUP($A12,data_i,_xlfn.XLOOKUP(AZ$4,data_col,data_val))</f>
        <v>-36.040000000000006</v>
      </c>
      <c r="BA12" s="192" cm="1">
        <f t="array" ref="BA12">_xlfn.XLOOKUP($A12,data_i,_xlfn.XLOOKUP(BA$4,data_col,data_val))</f>
        <v>4.0099999999999989</v>
      </c>
      <c r="BB12" s="192" cm="1">
        <f t="array" ref="BB12">_xlfn.XLOOKUP($A12,data_i,_xlfn.XLOOKUP(BB$4,data_col,data_val))</f>
        <v>0.72863636363636364</v>
      </c>
      <c r="BC12" s="163" cm="1">
        <f t="array" ref="BC12">_xlfn.XLOOKUP($A12,data_i,_xlfn.XLOOKUP(BC$4,data_col,data_val))</f>
        <v>52.5</v>
      </c>
      <c r="BD12" s="163" cm="1">
        <f t="array" ref="BD12">_xlfn.XLOOKUP($A12,data_i,_xlfn.XLOOKUP(BD$4,data_col,data_val))</f>
        <v>5.33</v>
      </c>
      <c r="BE12" s="163" cm="1">
        <f t="array" ref="BE12">_xlfn.XLOOKUP($A12,data_i,_xlfn.XLOOKUP(BE$4,data_col,data_val))</f>
        <v>1.9239999999999999</v>
      </c>
      <c r="BF12" s="192" cm="1">
        <f t="array" ref="BF12">_xlfn.XLOOKUP($A12,data_i,_xlfn.XLOOKUP(BF$4,data_col,data_val))</f>
        <v>0.56000000000000005</v>
      </c>
      <c r="BG12" s="199">
        <f t="shared" si="6"/>
        <v>178.57142857142856</v>
      </c>
      <c r="BH12" s="192"/>
      <c r="BI12" s="192" cm="1">
        <f t="array" ref="BI12">_xlfn.XLOOKUP($A12,data_i,_xlfn.XLOOKUP(BI$4,data_col,data_val))</f>
        <v>0.57999999999999996</v>
      </c>
      <c r="BJ12" s="24" cm="1">
        <f t="array" ref="BJ12">_xlfn.XLOOKUP($A12,data_i,_xlfn.XLOOKUP(BJ$4,data_col,data_val))</f>
        <v>11.9</v>
      </c>
      <c r="BK12" s="24" cm="1">
        <f t="array" ref="BK12">_xlfn.XLOOKUP($A12,data_i,_xlfn.XLOOKUP(BK$4,data_col,data_val))</f>
        <v>98</v>
      </c>
      <c r="BL12" s="163" cm="1">
        <f t="array" ref="BL12">_xlfn.XLOOKUP($A12,data_i,_xlfn.XLOOKUP(BL$4,data_col,data_val))</f>
        <v>28.7</v>
      </c>
      <c r="BM12" s="163" cm="1">
        <f t="array" ref="BM12">_xlfn.XLOOKUP($A12,data_i,_xlfn.XLOOKUP(BM$4,data_col,data_val))</f>
        <v>245.2</v>
      </c>
      <c r="BN12" s="163" cm="1">
        <f t="array" ref="BN12">_xlfn.XLOOKUP($A12,data_i,_xlfn.XLOOKUP(BN$4,data_col,data_val))</f>
        <v>11.2</v>
      </c>
      <c r="BO12" s="24" cm="1">
        <f t="array" ref="BO12">_xlfn.XLOOKUP($A12,data_i,_xlfn.XLOOKUP(BO$4,data_col,data_val))</f>
        <v>1102</v>
      </c>
      <c r="BP12" s="24" cm="1">
        <f t="array" ref="BP12">_xlfn.XLOOKUP($A12,data_i,_xlfn.XLOOKUP(BP$4,data_col,data_val))</f>
        <v>79</v>
      </c>
      <c r="BQ12" s="162">
        <f t="shared" si="7"/>
        <v>922.45053702604662</v>
      </c>
      <c r="BR12" s="215">
        <f>IFERROR((AU12*_xlfn.XLOOKUP(F12,summary!$S$3:$S$6,summary!$W$31:$W$34))/(BQ12*$BP$1)," ")</f>
        <v>0.45577356676925002</v>
      </c>
      <c r="BS12" s="24" cm="1">
        <f t="array" ref="BS12">_xlfn.XLOOKUP($A12,data_i,_xlfn.XLOOKUP(BS$4,data_col,data_val))</f>
        <v>0</v>
      </c>
      <c r="BT12" s="24" cm="1">
        <f t="array" ref="BT12">_xlfn.XLOOKUP($A12,data_i,_xlfn.XLOOKUP(BT$4,data_col,data_val))</f>
        <v>0</v>
      </c>
      <c r="BU12" s="163" cm="1">
        <f t="array" ref="BU12">_xlfn.XLOOKUP($A12,data_i,_xlfn.XLOOKUP(BU$4,data_col,data_val))</f>
        <v>0</v>
      </c>
      <c r="BV12" s="163"/>
      <c r="BW12" s="217"/>
      <c r="BX12" s="255" cm="1">
        <f t="array" ref="BX12">IF(_xlfn.XLOOKUP($A12,data_i,_xlfn.XLOOKUP(BX$4,data_col,data_val)) &gt; 0,_xlfn.XLOOKUP($A12,data_i,_xlfn.XLOOKUP(BX$4,data_col,data_val))," ")</f>
        <v>67.7</v>
      </c>
      <c r="BY12" s="255" cm="1">
        <f t="array" ref="BY12">IF(_xlfn.XLOOKUP($A12,data_i,_xlfn.XLOOKUP(BY$4,data_col,data_val)) &gt; 0,_xlfn.XLOOKUP($A12,data_i,_xlfn.XLOOKUP(BY$4,data_col,data_val))," ")</f>
        <v>2.62</v>
      </c>
      <c r="BZ12" s="255" t="str" cm="1">
        <f t="array" ref="BZ12">IF(_xlfn.XLOOKUP($A12,data_i,_xlfn.XLOOKUP(BZ$4,data_col,data_val)) &gt; 0,_xlfn.XLOOKUP($A12,data_i,_xlfn.XLOOKUP(BZ$4,data_col,data_val))," ")</f>
        <v xml:space="preserve"> </v>
      </c>
      <c r="CA12" s="255" t="str" cm="1">
        <f t="array" ref="CA12">IF(_xlfn.XLOOKUP($A12,data_i,_xlfn.XLOOKUP(CA$4,data_col,data_val)) &gt; 0,_xlfn.XLOOKUP($A12,data_i,_xlfn.XLOOKUP(CA$4,data_col,data_val))," ")</f>
        <v xml:space="preserve"> </v>
      </c>
      <c r="CB12" s="25"/>
      <c r="CC12" s="24" cm="1">
        <f t="array" ref="CC12">_xlfn.XLOOKUP($A12,data_i,_xlfn.XLOOKUP(CC$4,data_col,data_val))</f>
        <v>72.040000000000006</v>
      </c>
      <c r="CD12" s="163"/>
      <c r="CE12" s="24" cm="1">
        <f t="array" ref="CE12">IF(_xlfn.XLOOKUP($A12,data_i,_xlfn.XLOOKUP(CE$4,data_col,data_val)) &gt; 0,_xlfn.XLOOKUP($A12,data_i,_xlfn.XLOOKUP(CE$4,data_col,data_val))," ")</f>
        <v>237</v>
      </c>
      <c r="CF12" s="24" cm="1">
        <f t="array" ref="CF12">IF(_xlfn.XLOOKUP($A12,data_i,_xlfn.XLOOKUP(CF$4,data_col,data_val)) &gt; 0,_xlfn.XLOOKUP($A12,data_i,_xlfn.XLOOKUP(CF$4,data_col,data_val))," ")</f>
        <v>237</v>
      </c>
      <c r="CG12" s="24" cm="1">
        <f t="array" ref="CG12">IF(_xlfn.XLOOKUP($A12,data_i,_xlfn.XLOOKUP(CG$4,data_col,data_val)) &gt; 0,_xlfn.XLOOKUP($A12,data_i,_xlfn.XLOOKUP(CG$4,data_col,data_val))," ")</f>
        <v>174</v>
      </c>
      <c r="CH12" s="24" cm="1">
        <f t="array" ref="CH12">IF(_xlfn.XLOOKUP($A12,data_i,_xlfn.XLOOKUP(CH$4,data_col,data_val)) &gt; 0,_xlfn.XLOOKUP($A12,data_i,_xlfn.XLOOKUP(CH$4,data_col,data_val))," ")</f>
        <v>189</v>
      </c>
      <c r="CI12" s="24" cm="1">
        <f t="array" ref="CI12">IF(_xlfn.XLOOKUP($A12,data_i,_xlfn.XLOOKUP(CI$4,data_col,data_val)) &gt; 0,_xlfn.XLOOKUP($A12,data_i,_xlfn.XLOOKUP(CI$4,data_col,data_val))," ")</f>
        <v>174</v>
      </c>
      <c r="CJ12" s="24" cm="1">
        <f t="array" ref="CJ12">IF(_xlfn.XLOOKUP($A12,data_i,_xlfn.XLOOKUP(CJ$4,data_col,data_val)) &gt; 0,_xlfn.XLOOKUP($A12,data_i,_xlfn.XLOOKUP(CJ$4,data_col,data_val))," ")</f>
        <v>220</v>
      </c>
      <c r="CK12" s="24" cm="1">
        <f t="array" ref="CK12">IF(_xlfn.XLOOKUP($A12,data_i,_xlfn.XLOOKUP(CK$4,data_col,data_val)) &gt; 0,_xlfn.XLOOKUP($A12,data_i,_xlfn.XLOOKUP(CK$4,data_col,data_val))," ")</f>
        <v>189</v>
      </c>
      <c r="CL12" s="24" cm="1">
        <f t="array" ref="CL12">IF(_xlfn.XLOOKUP($A12,data_i,_xlfn.XLOOKUP(CL$4,data_col,data_val)) &gt; 0,_xlfn.XLOOKUP($A12,data_i,_xlfn.XLOOKUP(CL$4,data_col,data_val))," ")</f>
        <v>141</v>
      </c>
      <c r="CM12" s="24" cm="1">
        <f t="array" ref="CM12">IF(_xlfn.XLOOKUP($A12,data_i,_xlfn.XLOOKUP(CM$4,data_col,data_val)) &gt; 0,_xlfn.XLOOKUP($A12,data_i,_xlfn.XLOOKUP(CM$4,data_col,data_val))," ")</f>
        <v>141</v>
      </c>
      <c r="CN12" s="24" cm="1">
        <f t="array" ref="CN12">IF(_xlfn.XLOOKUP($A12,data_i,_xlfn.XLOOKUP(CN$4,data_col,data_val)) &gt; 0,_xlfn.XLOOKUP($A12,data_i,_xlfn.XLOOKUP(CN$4,data_col,data_val))," ")</f>
        <v>220</v>
      </c>
      <c r="CO12" s="24" cm="1">
        <f t="array" ref="CO12">IF(_xlfn.XLOOKUP($A12,data_i,_xlfn.XLOOKUP(CO$4,data_col,data_val)) &gt; 0,_xlfn.XLOOKUP($A12,data_i,_xlfn.XLOOKUP(CO$4,data_col,data_val))," ")</f>
        <v>189</v>
      </c>
      <c r="CP12" s="24" cm="1">
        <f t="array" ref="CP12">IF(_xlfn.XLOOKUP($A12,data_i,_xlfn.XLOOKUP(CP$4,data_col,data_val)) &gt; 0,_xlfn.XLOOKUP($A12,data_i,_xlfn.XLOOKUP(CP$4,data_col,data_val))," ")</f>
        <v>174</v>
      </c>
      <c r="CQ12" s="24" cm="1">
        <f t="array" ref="CQ12">IF(_xlfn.XLOOKUP($A12,data_i,_xlfn.XLOOKUP(CQ$4,data_col,data_val)) &gt; 0,_xlfn.XLOOKUP($A12,data_i,_xlfn.XLOOKUP(CQ$4,data_col,data_val))," ")</f>
        <v>253</v>
      </c>
      <c r="CR12" s="24" cm="1">
        <f t="array" ref="CR12">IF(_xlfn.XLOOKUP($A12,data_i,_xlfn.XLOOKUP(CR$4,data_col,data_val)) &gt; 0,_xlfn.XLOOKUP($A12,data_i,_xlfn.XLOOKUP(CR$4,data_col,data_val))," ")</f>
        <v>220</v>
      </c>
      <c r="CS12" s="24" cm="1">
        <f t="array" ref="CS12">IF(_xlfn.XLOOKUP($A12,data_i,_xlfn.XLOOKUP(CS$4,data_col,data_val)) &gt; 0,_xlfn.XLOOKUP($A12,data_i,_xlfn.XLOOKUP(CS$4,data_col,data_val))," ")</f>
        <v>189</v>
      </c>
      <c r="CT12" s="24" cm="1">
        <f t="array" ref="CT12">IF(_xlfn.XLOOKUP($A12,data_i,_xlfn.XLOOKUP(CT$4,data_col,data_val)) &gt; 0,_xlfn.XLOOKUP($A12,data_i,_xlfn.XLOOKUP(CT$4,data_col,data_val))," ")</f>
        <v>269</v>
      </c>
      <c r="CU12" s="24" cm="1">
        <f t="array" ref="CU12">IF(_xlfn.XLOOKUP($A12,data_i,_xlfn.XLOOKUP(CU$4,data_col,data_val)) &gt; 0,_xlfn.XLOOKUP($A12,data_i,_xlfn.XLOOKUP(CU$4,data_col,data_val))," ")</f>
        <v>189</v>
      </c>
      <c r="CV12" s="24" cm="1">
        <f t="array" ref="CV12">IF(_xlfn.XLOOKUP($A12,data_i,_xlfn.XLOOKUP(CV$4,data_col,data_val)) &gt; 0,_xlfn.XLOOKUP($A12,data_i,_xlfn.XLOOKUP(CV$4,data_col,data_val))," ")</f>
        <v>141</v>
      </c>
      <c r="CW12" s="24" cm="1">
        <f t="array" ref="CW12">IF(_xlfn.XLOOKUP($A12,data_i,_xlfn.XLOOKUP(CW$4,data_col,data_val)) &gt; 0,_xlfn.XLOOKUP($A12,data_i,_xlfn.XLOOKUP(CW$4,data_col,data_val))," ")</f>
        <v>158</v>
      </c>
      <c r="CX12" s="24" cm="1">
        <f t="array" ref="CX12">IF(_xlfn.XLOOKUP($A12,data_i,_xlfn.XLOOKUP(CX$4,data_col,data_val)) &gt; 0,_xlfn.XLOOKUP($A12,data_i,_xlfn.XLOOKUP(CX$4,data_col,data_val))," ")</f>
        <v>126</v>
      </c>
      <c r="CY12" s="24" cm="1">
        <f t="array" ref="CY12">IF(_xlfn.XLOOKUP($A12,data_i,_xlfn.XLOOKUP(CY$4,data_col,data_val)) &gt; 0,_xlfn.XLOOKUP($A12,data_i,_xlfn.XLOOKUP(CY$4,data_col,data_val))," ")</f>
        <v>158</v>
      </c>
      <c r="CZ12" s="24" cm="1">
        <f t="array" ref="CZ12">IF(_xlfn.XLOOKUP($A12,data_i,_xlfn.XLOOKUP(CZ$4,data_col,data_val)) &gt; 0,_xlfn.XLOOKUP($A12,data_i,_xlfn.XLOOKUP(CZ$4,data_col,data_val))," ")</f>
        <v>110</v>
      </c>
      <c r="DA12" s="24" cm="1">
        <f t="array" ref="DA12">IF(_xlfn.XLOOKUP($A12,data_i,_xlfn.XLOOKUP(DA$4,data_col,data_val)) &gt; 0,_xlfn.XLOOKUP($A12,data_i,_xlfn.XLOOKUP(DA$4,data_col,data_val))," ")</f>
        <v>141</v>
      </c>
      <c r="DB12" s="24" cm="1">
        <f t="array" ref="DB12">IF(_xlfn.XLOOKUP($A12,data_i,_xlfn.XLOOKUP(DB$4,data_col,data_val)) &gt; 0,_xlfn.XLOOKUP($A12,data_i,_xlfn.XLOOKUP(DB$4,data_col,data_val))," ")</f>
        <v>126</v>
      </c>
      <c r="DC12" s="163"/>
      <c r="DD12" s="24" cm="1">
        <f t="array" ref="DD12">IF(_xlfn.XLOOKUP($A12,data_i,_xlfn.XLOOKUP(DD$4,data_col,data_val)) &gt; 0,_xlfn.XLOOKUP($A12,data_i,_xlfn.XLOOKUP(DD$4,data_col,data_val))," ")</f>
        <v>317</v>
      </c>
      <c r="DE12" s="24" cm="1">
        <f t="array" ref="DE12">IF(_xlfn.XLOOKUP($A12,data_i,_xlfn.XLOOKUP(DE$4,data_col,data_val)) &gt; 0,_xlfn.XLOOKUP($A12,data_i,_xlfn.XLOOKUP(DE$4,data_col,data_val))," ")</f>
        <v>439</v>
      </c>
      <c r="DF12" s="24" cm="1">
        <f t="array" ref="DF12">IF(_xlfn.XLOOKUP($A12,data_i,_xlfn.XLOOKUP(DF$4,data_col,data_val)) &gt; 0,_xlfn.XLOOKUP($A12,data_i,_xlfn.XLOOKUP(DF$4,data_col,data_val))," ")</f>
        <v>439</v>
      </c>
      <c r="DG12" s="24" cm="1">
        <f t="array" ref="DG12">IF(_xlfn.XLOOKUP($A12,data_i,_xlfn.XLOOKUP(DG$4,data_col,data_val)) &gt; 0,_xlfn.XLOOKUP($A12,data_i,_xlfn.XLOOKUP(DG$4,data_col,data_val))," ")</f>
        <v>378</v>
      </c>
      <c r="DH12" s="24" cm="1">
        <f t="array" ref="DH12">IF(_xlfn.XLOOKUP($A12,data_i,_xlfn.XLOOKUP(DH$4,data_col,data_val)) &gt; 0,_xlfn.XLOOKUP($A12,data_i,_xlfn.XLOOKUP(DH$4,data_col,data_val))," ")</f>
        <v>439</v>
      </c>
      <c r="DI12" s="24" cm="1">
        <f t="array" ref="DI12">IF(_xlfn.XLOOKUP($A12,data_i,_xlfn.XLOOKUP(DI$4,data_col,data_val)) &gt; 0,_xlfn.XLOOKUP($A12,data_i,_xlfn.XLOOKUP(DI$4,data_col,data_val))," ")</f>
        <v>317</v>
      </c>
      <c r="DJ12" s="24" cm="1">
        <f t="array" ref="DJ12">IF(_xlfn.XLOOKUP($A12,data_i,_xlfn.XLOOKUP(DJ$4,data_col,data_val)) &gt; 0,_xlfn.XLOOKUP($A12,data_i,_xlfn.XLOOKUP(DJ$4,data_col,data_val))," ")</f>
        <v>415</v>
      </c>
      <c r="DK12" s="24" cm="1">
        <f t="array" ref="DK12">IF(_xlfn.XLOOKUP($A12,data_i,_xlfn.XLOOKUP(DK$4,data_col,data_val)) &gt; 0,_xlfn.XLOOKUP($A12,data_i,_xlfn.XLOOKUP(DK$4,data_col,data_val))," ")</f>
        <v>476</v>
      </c>
      <c r="DL12" s="24" cm="1">
        <f t="array" ref="DL12">IF(_xlfn.XLOOKUP($A12,data_i,_xlfn.XLOOKUP(DL$4,data_col,data_val)) &gt; 0,_xlfn.XLOOKUP($A12,data_i,_xlfn.XLOOKUP(DL$4,data_col,data_val))," ")</f>
        <v>427</v>
      </c>
      <c r="DM12" s="24" cm="1">
        <f t="array" ref="DM12">IF(_xlfn.XLOOKUP($A12,data_i,_xlfn.XLOOKUP(DM$4,data_col,data_val)) &gt; 0,_xlfn.XLOOKUP($A12,data_i,_xlfn.XLOOKUP(DM$4,data_col,data_val))," ")</f>
        <v>439</v>
      </c>
      <c r="DN12" s="24" cm="1">
        <f t="array" ref="DN12">IF(_xlfn.XLOOKUP($A12,data_i,_xlfn.XLOOKUP(DN$4,data_col,data_val)) &gt; 0,_xlfn.XLOOKUP($A12,data_i,_xlfn.XLOOKUP(DN$4,data_col,data_val))," ")</f>
        <v>683</v>
      </c>
      <c r="DO12" s="24" cm="1">
        <f t="array" ref="DO12">IF(_xlfn.XLOOKUP($A12,data_i,_xlfn.XLOOKUP(DO$4,data_col,data_val)) &gt; 0,_xlfn.XLOOKUP($A12,data_i,_xlfn.XLOOKUP(DO$4,data_col,data_val))," ")</f>
        <v>354</v>
      </c>
      <c r="DP12" s="24" cm="1">
        <f t="array" ref="DP12">IF(_xlfn.XLOOKUP($A12,data_i,_xlfn.XLOOKUP(DP$4,data_col,data_val)) &gt; 0,_xlfn.XLOOKUP($A12,data_i,_xlfn.XLOOKUP(DP$4,data_col,data_val))," ")</f>
        <v>415</v>
      </c>
      <c r="DQ12" s="24" cm="1">
        <f t="array" ref="DQ12">IF(_xlfn.XLOOKUP($A12,data_i,_xlfn.XLOOKUP(DQ$4,data_col,data_val)) &gt; 0,_xlfn.XLOOKUP($A12,data_i,_xlfn.XLOOKUP(DQ$4,data_col,data_val))," ")</f>
        <v>427</v>
      </c>
      <c r="DR12" s="24" cm="1">
        <f t="array" ref="DR12">IF(_xlfn.XLOOKUP($A12,data_i,_xlfn.XLOOKUP(DR$4,data_col,data_val)) &gt; 0,_xlfn.XLOOKUP($A12,data_i,_xlfn.XLOOKUP(DR$4,data_col,data_val))," ")</f>
        <v>329</v>
      </c>
      <c r="DS12" s="24" cm="1">
        <f t="array" ref="DS12">IF(_xlfn.XLOOKUP($A12,data_i,_xlfn.XLOOKUP(DS$4,data_col,data_val)) &gt; 0,_xlfn.XLOOKUP($A12,data_i,_xlfn.XLOOKUP(DS$4,data_col,data_val))," ")</f>
        <v>341</v>
      </c>
      <c r="DT12" s="24" cm="1">
        <f t="array" ref="DT12">IF(_xlfn.XLOOKUP($A12,data_i,_xlfn.XLOOKUP(DT$4,data_col,data_val)) &gt; 0,_xlfn.XLOOKUP($A12,data_i,_xlfn.XLOOKUP(DT$4,data_col,data_val))," ")</f>
        <v>427</v>
      </c>
      <c r="DU12" s="24" cm="1">
        <f t="array" ref="DU12">IF(_xlfn.XLOOKUP($A12,data_i,_xlfn.XLOOKUP(DU$4,data_col,data_val)) &gt; 0,_xlfn.XLOOKUP($A12,data_i,_xlfn.XLOOKUP(DU$4,data_col,data_val))," ")</f>
        <v>525</v>
      </c>
      <c r="DV12" s="24" cm="1">
        <f t="array" ref="DV12">IF(_xlfn.XLOOKUP($A12,data_i,_xlfn.XLOOKUP(DV$4,data_col,data_val)) &gt; 0,_xlfn.XLOOKUP($A12,data_i,_xlfn.XLOOKUP(DV$4,data_col,data_val))," ")</f>
        <v>415</v>
      </c>
      <c r="DW12" s="24" cm="1">
        <f t="array" ref="DW12">IF(_xlfn.XLOOKUP($A12,data_i,_xlfn.XLOOKUP(DW$4,data_col,data_val)) &gt; 0,_xlfn.XLOOKUP($A12,data_i,_xlfn.XLOOKUP(DW$4,data_col,data_val))," ")</f>
        <v>402</v>
      </c>
      <c r="DX12" s="24" cm="1">
        <f t="array" ref="DX12">IF(_xlfn.XLOOKUP($A12,data_i,_xlfn.XLOOKUP(DX$4,data_col,data_val)) &gt; 0,_xlfn.XLOOKUP($A12,data_i,_xlfn.XLOOKUP(DX$4,data_col,data_val))," ")</f>
        <v>390</v>
      </c>
      <c r="DY12" s="24" cm="1">
        <f t="array" ref="DY12">IF(_xlfn.XLOOKUP($A12,data_i,_xlfn.XLOOKUP(DY$4,data_col,data_val)) &gt; 0,_xlfn.XLOOKUP($A12,data_i,_xlfn.XLOOKUP(DY$4,data_col,data_val))," ")</f>
        <v>341</v>
      </c>
      <c r="DZ12" s="24" cm="1">
        <f t="array" ref="DZ12">IF(_xlfn.XLOOKUP($A12,data_i,_xlfn.XLOOKUP(DZ$4,data_col,data_val)) &gt; 0,_xlfn.XLOOKUP($A12,data_i,_xlfn.XLOOKUP(DZ$4,data_col,data_val))," ")</f>
        <v>366</v>
      </c>
      <c r="EA12" s="24" cm="1">
        <f t="array" ref="EA12">IF(_xlfn.XLOOKUP($A12,data_i,_xlfn.XLOOKUP(EA$4,data_col,data_val)) &gt; 0,_xlfn.XLOOKUP($A12,data_i,_xlfn.XLOOKUP(EA$4,data_col,data_val))," ")</f>
        <v>415</v>
      </c>
      <c r="EB12" s="25"/>
      <c r="EC12" s="24" cm="1">
        <f t="array" ref="EC12">IF(_xlfn.XLOOKUP($A12,data_i,_xlfn.XLOOKUP(EC$4,data_col,data_val)) &gt; 0,_xlfn.XLOOKUP($A12,data_i,_xlfn.XLOOKUP(EC$4,data_col,data_val))," ")</f>
        <v>373</v>
      </c>
      <c r="ED12" s="24" cm="1">
        <f t="array" ref="ED12">IF(_xlfn.XLOOKUP($A12,data_i,_xlfn.XLOOKUP(ED$4,data_col,data_val)) &gt; 0,_xlfn.XLOOKUP($A12,data_i,_xlfn.XLOOKUP(ED$4,data_col,data_val))," ")</f>
        <v>373</v>
      </c>
      <c r="EE12" s="24" cm="1">
        <f t="array" ref="EE12">IF(_xlfn.XLOOKUP($A12,data_i,_xlfn.XLOOKUP(EE$4,data_col,data_val)) &gt; 0,_xlfn.XLOOKUP($A12,data_i,_xlfn.XLOOKUP(EE$4,data_col,data_val))," ")</f>
        <v>371</v>
      </c>
      <c r="EF12" s="24" cm="1">
        <f t="array" ref="EF12">IF(_xlfn.XLOOKUP($A12,data_i,_xlfn.XLOOKUP(EF$4,data_col,data_val)) &gt; 0,_xlfn.XLOOKUP($A12,data_i,_xlfn.XLOOKUP(EF$4,data_col,data_val))," ")</f>
        <v>372</v>
      </c>
      <c r="EG12" s="24" cm="1">
        <f t="array" ref="EG12">IF(_xlfn.XLOOKUP($A12,data_i,_xlfn.XLOOKUP(EG$4,data_col,data_val)) &gt; 0,_xlfn.XLOOKUP($A12,data_i,_xlfn.XLOOKUP(EG$4,data_col,data_val))," ")</f>
        <v>371</v>
      </c>
      <c r="EH12" s="24" cm="1">
        <f t="array" ref="EH12">IF(_xlfn.XLOOKUP($A12,data_i,_xlfn.XLOOKUP(EH$4,data_col,data_val)) &gt; 0,_xlfn.XLOOKUP($A12,data_i,_xlfn.XLOOKUP(EH$4,data_col,data_val))," ")</f>
        <v>372</v>
      </c>
      <c r="EI12" s="24" cm="1">
        <f t="array" ref="EI12">IF(_xlfn.XLOOKUP($A12,data_i,_xlfn.XLOOKUP(EI$4,data_col,data_val)) &gt; 0,_xlfn.XLOOKUP($A12,data_i,_xlfn.XLOOKUP(EI$4,data_col,data_val))," ")</f>
        <v>372</v>
      </c>
      <c r="EJ12" s="24" t="str" cm="1">
        <f t="array" ref="EJ12">IF(_xlfn.XLOOKUP($A12,data_i,_xlfn.XLOOKUP(EJ$4,data_col,data_val)) &gt; 0,_xlfn.XLOOKUP($A12,data_i,_xlfn.XLOOKUP(EJ$4,data_col,data_val))," ")</f>
        <v xml:space="preserve"> </v>
      </c>
      <c r="EK12" s="24" cm="1">
        <f t="array" ref="EK12">IF(_xlfn.XLOOKUP($A12,data_i,_xlfn.XLOOKUP(EK$4,data_col,data_val)) &gt; 0,_xlfn.XLOOKUP($A12,data_i,_xlfn.XLOOKUP(EK$4,data_col,data_val))," ")</f>
        <v>369</v>
      </c>
      <c r="EL12" s="24" cm="1">
        <f t="array" ref="EL12">IF(_xlfn.XLOOKUP($A12,data_i,_xlfn.XLOOKUP(EL$4,data_col,data_val)) &gt; 0,_xlfn.XLOOKUP($A12,data_i,_xlfn.XLOOKUP(EL$4,data_col,data_val))," ")</f>
        <v>371</v>
      </c>
      <c r="EM12" s="24" t="str" cm="1">
        <f t="array" ref="EM12">IF(_xlfn.XLOOKUP($A12,data_i,_xlfn.XLOOKUP(EM$4,data_col,data_val)) &gt; 0,_xlfn.XLOOKUP($A12,data_i,_xlfn.XLOOKUP(EM$4,data_col,data_val))," ")</f>
        <v xml:space="preserve"> </v>
      </c>
      <c r="EN12" s="24" cm="1">
        <f t="array" ref="EN12">IF(_xlfn.XLOOKUP($A12,data_i,_xlfn.XLOOKUP(EN$4,data_col,data_val)) &gt; 0,_xlfn.XLOOKUP($A12,data_i,_xlfn.XLOOKUP(EN$4,data_col,data_val))," ")</f>
        <v>375</v>
      </c>
      <c r="EO12" s="24" cm="1">
        <f t="array" ref="EO12">IF(_xlfn.XLOOKUP($A12,data_i,_xlfn.XLOOKUP(EO$4,data_col,data_val)) &gt; 0,_xlfn.XLOOKUP($A12,data_i,_xlfn.XLOOKUP(EO$4,data_col,data_val))," ")</f>
        <v>372</v>
      </c>
      <c r="EP12" s="24" cm="1">
        <f t="array" ref="EP12">IF(_xlfn.XLOOKUP($A12,data_i,_xlfn.XLOOKUP(EP$4,data_col,data_val)) &gt; 0,_xlfn.XLOOKUP($A12,data_i,_xlfn.XLOOKUP(EP$4,data_col,data_val))," ")</f>
        <v>371</v>
      </c>
      <c r="EQ12" s="24" cm="1">
        <f t="array" ref="EQ12">IF(_xlfn.XLOOKUP($A12,data_i,_xlfn.XLOOKUP(EQ$4,data_col,data_val)) &gt; 0,_xlfn.XLOOKUP($A12,data_i,_xlfn.XLOOKUP(EQ$4,data_col,data_val))," ")</f>
        <v>372</v>
      </c>
      <c r="ER12" s="24" cm="1">
        <f t="array" ref="ER12">IF(_xlfn.XLOOKUP($A12,data_i,_xlfn.XLOOKUP(ER$4,data_col,data_val)) &gt; 0,_xlfn.XLOOKUP($A12,data_i,_xlfn.XLOOKUP(ER$4,data_col,data_val))," ")</f>
        <v>373</v>
      </c>
      <c r="ES12" s="24" cm="1">
        <f t="array" ref="ES12">IF(_xlfn.XLOOKUP($A12,data_i,_xlfn.XLOOKUP(ES$4,data_col,data_val)) &gt; 0,_xlfn.XLOOKUP($A12,data_i,_xlfn.XLOOKUP(ES$4,data_col,data_val))," ")</f>
        <v>372</v>
      </c>
      <c r="ET12" s="24" cm="1">
        <f t="array" ref="ET12">IF(_xlfn.XLOOKUP($A12,data_i,_xlfn.XLOOKUP(ET$4,data_col,data_val)) &gt; 0,_xlfn.XLOOKUP($A12,data_i,_xlfn.XLOOKUP(ET$4,data_col,data_val))," ")</f>
        <v>372</v>
      </c>
      <c r="EU12" s="24" cm="1">
        <f t="array" ref="EU12">IF(_xlfn.XLOOKUP($A12,data_i,_xlfn.XLOOKUP(EU$4,data_col,data_val)) &gt; 0,_xlfn.XLOOKUP($A12,data_i,_xlfn.XLOOKUP(EU$4,data_col,data_val))," ")</f>
        <v>374</v>
      </c>
      <c r="EV12" s="24" t="str" cm="1">
        <f t="array" ref="EV12">IF(_xlfn.XLOOKUP($A12,data_i,_xlfn.XLOOKUP(EV$4,data_col,data_val)) &gt; 0,_xlfn.XLOOKUP($A12,data_i,_xlfn.XLOOKUP(EV$4,data_col,data_val))," ")</f>
        <v xml:space="preserve"> </v>
      </c>
      <c r="EW12" s="24" cm="1">
        <f t="array" ref="EW12">IF(_xlfn.XLOOKUP($A12,data_i,_xlfn.XLOOKUP(EW$4,data_col,data_val)) &gt; 0,_xlfn.XLOOKUP($A12,data_i,_xlfn.XLOOKUP(EW$4,data_col,data_val))," ")</f>
        <v>372</v>
      </c>
      <c r="EX12" s="24" cm="1">
        <f t="array" ref="EX12">IF(_xlfn.XLOOKUP($A12,data_i,_xlfn.XLOOKUP(EX$4,data_col,data_val)) &gt; 0,_xlfn.XLOOKUP($A12,data_i,_xlfn.XLOOKUP(EX$4,data_col,data_val))," ")</f>
        <v>377</v>
      </c>
      <c r="EY12" s="24" cm="1">
        <f t="array" ref="EY12">IF(_xlfn.XLOOKUP($A12,data_i,_xlfn.XLOOKUP(EY$4,data_col,data_val)) &gt; 0,_xlfn.XLOOKUP($A12,data_i,_xlfn.XLOOKUP(EY$4,data_col,data_val))," ")</f>
        <v>370</v>
      </c>
      <c r="EZ12" s="24" cm="1">
        <f t="array" ref="EZ12">IF(_xlfn.XLOOKUP($A12,data_i,_xlfn.XLOOKUP(EZ$4,data_col,data_val)) &gt; 0,_xlfn.XLOOKUP($A12,data_i,_xlfn.XLOOKUP(EZ$4,data_col,data_val))," ")</f>
        <v>373</v>
      </c>
      <c r="FB12" s="24" cm="1">
        <f t="array" ref="FB12">IF(_xlfn.XLOOKUP($A12,data_i,_xlfn.XLOOKUP(FB$4,data_col,data_val)) &gt; 0,_xlfn.XLOOKUP($A12,data_i,_xlfn.XLOOKUP(FB$4,data_col,data_val))," ")</f>
        <v>495</v>
      </c>
      <c r="FC12" s="24" cm="1">
        <f t="array" ref="FC12">IF(_xlfn.XLOOKUP($A12,data_i,_xlfn.XLOOKUP(FC$4,data_col,data_val)) &gt; 0,_xlfn.XLOOKUP($A12,data_i,_xlfn.XLOOKUP(FC$4,data_col,data_val))," ")</f>
        <v>495</v>
      </c>
      <c r="FD12" s="24" cm="1">
        <f t="array" ref="FD12">IF(_xlfn.XLOOKUP($A12,data_i,_xlfn.XLOOKUP(FD$4,data_col,data_val)) &gt; 0,_xlfn.XLOOKUP($A12,data_i,_xlfn.XLOOKUP(FD$4,data_col,data_val))," ")</f>
        <v>495</v>
      </c>
      <c r="FE12" s="24" cm="1">
        <f t="array" ref="FE12">IF(_xlfn.XLOOKUP($A12,data_i,_xlfn.XLOOKUP(FE$4,data_col,data_val)) &gt; 0,_xlfn.XLOOKUP($A12,data_i,_xlfn.XLOOKUP(FE$4,data_col,data_val))," ")</f>
        <v>496</v>
      </c>
      <c r="FF12" s="24" cm="1">
        <f t="array" ref="FF12">IF(_xlfn.XLOOKUP($A12,data_i,_xlfn.XLOOKUP(FF$4,data_col,data_val)) &gt; 0,_xlfn.XLOOKUP($A12,data_i,_xlfn.XLOOKUP(FF$4,data_col,data_val))," ")</f>
        <v>496</v>
      </c>
      <c r="FG12" s="24" cm="1">
        <f t="array" ref="FG12">IF(_xlfn.XLOOKUP($A12,data_i,_xlfn.XLOOKUP(FG$4,data_col,data_val)) &gt; 0,_xlfn.XLOOKUP($A12,data_i,_xlfn.XLOOKUP(FG$4,data_col,data_val))," ")</f>
        <v>496</v>
      </c>
      <c r="FH12" s="24" cm="1">
        <f t="array" ref="FH12">IF(_xlfn.XLOOKUP($A12,data_i,_xlfn.XLOOKUP(FH$4,data_col,data_val)) &gt; 0,_xlfn.XLOOKUP($A12,data_i,_xlfn.XLOOKUP(FH$4,data_col,data_val))," ")</f>
        <v>496</v>
      </c>
      <c r="FI12" s="24" cm="1">
        <f t="array" ref="FI12">IF(_xlfn.XLOOKUP($A12,data_i,_xlfn.XLOOKUP(FI$4,data_col,data_val)) &gt; 0,_xlfn.XLOOKUP($A12,data_i,_xlfn.XLOOKUP(FI$4,data_col,data_val))," ")</f>
        <v>494</v>
      </c>
      <c r="FJ12" s="24" cm="1">
        <f t="array" ref="FJ12">IF(_xlfn.XLOOKUP($A12,data_i,_xlfn.XLOOKUP(FJ$4,data_col,data_val)) &gt; 0,_xlfn.XLOOKUP($A12,data_i,_xlfn.XLOOKUP(FJ$4,data_col,data_val))," ")</f>
        <v>495</v>
      </c>
      <c r="FK12" s="24" cm="1">
        <f t="array" ref="FK12">IF(_xlfn.XLOOKUP($A12,data_i,_xlfn.XLOOKUP(FK$4,data_col,data_val)) &gt; 0,_xlfn.XLOOKUP($A12,data_i,_xlfn.XLOOKUP(FK$4,data_col,data_val))," ")</f>
        <v>496</v>
      </c>
      <c r="FL12" s="24" cm="1">
        <f t="array" ref="FL12">IF(_xlfn.XLOOKUP($A12,data_i,_xlfn.XLOOKUP(FL$4,data_col,data_val)) &gt; 0,_xlfn.XLOOKUP($A12,data_i,_xlfn.XLOOKUP(FL$4,data_col,data_val))," ")</f>
        <v>494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497</v>
      </c>
      <c r="FO12" s="24" cm="1">
        <f t="array" ref="FO12">IF(_xlfn.XLOOKUP($A12,data_i,_xlfn.XLOOKUP(FO$4,data_col,data_val)) &gt; 0,_xlfn.XLOOKUP($A12,data_i,_xlfn.XLOOKUP(FO$4,data_col,data_val))," ")</f>
        <v>496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496</v>
      </c>
      <c r="FR12" s="24" cm="1">
        <f t="array" ref="FR12">IF(_xlfn.XLOOKUP($A12,data_i,_xlfn.XLOOKUP(FR$4,data_col,data_val)) &gt; 0,_xlfn.XLOOKUP($A12,data_i,_xlfn.XLOOKUP(FR$4,data_col,data_val))," ")</f>
        <v>496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495</v>
      </c>
      <c r="FU12" s="24" cm="1">
        <f t="array" ref="FU12">IF(_xlfn.XLOOKUP($A12,data_i,_xlfn.XLOOKUP(FU$4,data_col,data_val)) &gt; 0,_xlfn.XLOOKUP($A12,data_i,_xlfn.XLOOKUP(FU$4,data_col,data_val))," ")</f>
        <v>494</v>
      </c>
      <c r="FV12" s="24" cm="1">
        <f t="array" ref="FV12">IF(_xlfn.XLOOKUP($A12,data_i,_xlfn.XLOOKUP(FV$4,data_col,data_val)) &gt; 0,_xlfn.XLOOKUP($A12,data_i,_xlfn.XLOOKUP(FV$4,data_col,data_val))," ")</f>
        <v>497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495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5"/>
      <c r="GA12" s="167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</row>
    <row r="13" spans="1:231" x14ac:dyDescent="0.2">
      <c r="A13" s="61">
        <v>18</v>
      </c>
      <c r="B13" s="265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65" t="str" cm="1">
        <f t="array" ref="C13">_xlfn.XLOOKUP($A13,prop_i,_xlfn.XLOOKUP(C$4,prop_col,prop_val))</f>
        <v>M03</v>
      </c>
      <c r="D13" s="165" t="str" cm="1">
        <f t="array" ref="D13">_xlfn.XLOOKUP($A13,prop_i,_xlfn.XLOOKUP(D$4,prop_col,prop_val))</f>
        <v>DE</v>
      </c>
      <c r="E13" s="165" t="str" cm="1">
        <f t="array" ref="E13">_xlfn.XLOOKUP($A13,prop_i,_xlfn.XLOOKUP(E$4,prop_col,prop_val))</f>
        <v>U781</v>
      </c>
      <c r="F13" s="165" cm="1">
        <f t="array" ref="F13">_xlfn.XLOOKUP($A13,prop_i,_xlfn.XLOOKUP(F$4,prop_col,prop_val))</f>
        <v>624</v>
      </c>
      <c r="G13" s="165" t="str" cm="1">
        <f t="array" ref="G13">_xlfn.XLOOKUP($A13,prop_i,_xlfn.XLOOKUP(G$4,prop_col,prop_val))</f>
        <v>H01</v>
      </c>
      <c r="H13" s="61">
        <f t="shared" si="0"/>
        <v>24</v>
      </c>
      <c r="I13" s="165" cm="1">
        <f t="array" ref="I13">_xlfn.XLOOKUP($A13,prop_i,_xlfn.XLOOKUP(I$4,prop_col,prop_val))</f>
        <v>1320114</v>
      </c>
      <c r="J13" s="195" cm="1">
        <f t="array" ref="J13">_xlfn.XLOOKUP($A13,data_i,_xlfn.XLOOKUP(J$4,data_col,data_val))</f>
        <v>9438</v>
      </c>
      <c r="K13" s="195" cm="1">
        <f t="array" ref="K13">_xlfn.XLOOKUP($A13,data_i,_xlfn.XLOOKUP(K$4,data_col,data_val))</f>
        <v>1112</v>
      </c>
      <c r="L13" s="24">
        <f t="shared" si="1"/>
        <v>8.4874100719424455</v>
      </c>
      <c r="M13" s="254" cm="1">
        <f t="array" ref="M13">HYPERLINK(GJ13,_xlfn.XLOOKUP($A13,val_i,_xlfn.XLOOKUP(M$4,val_col,val_val)))</f>
        <v>43885</v>
      </c>
      <c r="N13" s="256" cm="1">
        <f t="array" ref="N13">IF(_xlfn.XLOOKUP($A13,data_i,_xlfn.XLOOKUP(N$4,data_col,data_val)) &gt; 0,_xlfn.XLOOKUP($A13,data_i,_xlfn.XLOOKUP(N$4,data_col,data_val))," ")</f>
        <v>5.2000000000000005E-2</v>
      </c>
      <c r="O13" s="162" cm="1">
        <f t="array" ref="O13">$J13-_xlfn.XLOOKUP($A13,val_i,_xlfn.XLOOKUP("oph@start",val_col,val_val))</f>
        <v>2944</v>
      </c>
      <c r="P13" s="24" cm="1">
        <f t="array" ref="P13">K13-_xlfn.XLOOKUP($A13,val_i,_xlfn.XLOOKUP("Starts@Start",val_col,val_val))</f>
        <v>510</v>
      </c>
      <c r="Q13" s="162">
        <f t="shared" si="2"/>
        <v>5.7725490196078431</v>
      </c>
      <c r="R13" s="163">
        <f t="shared" si="3"/>
        <v>9.7807308970099669</v>
      </c>
      <c r="S13" s="123" t="str">
        <f t="shared" si="4"/>
        <v>done</v>
      </c>
      <c r="T13" s="123">
        <f t="shared" si="4"/>
        <v>44294.327275563606</v>
      </c>
      <c r="U13" s="123">
        <f t="shared" si="4"/>
        <v>44498.810971215782</v>
      </c>
      <c r="V13" s="200"/>
      <c r="W13" s="184" t="str" cm="1">
        <f t="array" ref="W13">_xlfn.XLOOKUP($A13,data_i,_xlfn.XLOOKUP(W$4,data_col,data_val))</f>
        <v>Running</v>
      </c>
      <c r="X13" s="184" cm="1">
        <f t="array" ref="X13">_xlfn.XLOOKUP($A13,data_i,_xlfn.XLOOKUP(X$4,data_col,data_val))</f>
        <v>9438</v>
      </c>
      <c r="Y13" s="184" cm="1">
        <f t="array" ref="Y13">_xlfn.XLOOKUP($A13,data_i,_xlfn.XLOOKUP(Y$4,data_col,data_val))</f>
        <v>1112</v>
      </c>
      <c r="Z13" s="184" cm="1">
        <f t="array" ref="Z13">_xlfn.XLOOKUP($A13,data_i,_xlfn.XLOOKUP(Z$4,data_col,data_val))</f>
        <v>17</v>
      </c>
      <c r="AA13" s="24" cm="1">
        <f t="array" ref="AA13">_xlfn.XLOOKUP($A13,data_i,_xlfn.XLOOKUP(AA$4,data_col,data_val))</f>
        <v>1</v>
      </c>
      <c r="AB13" s="24" cm="1">
        <f t="array" ref="AB13">_xlfn.XLOOKUP($A13,data_i,_xlfn.XLOOKUP(AB$4,data_col,data_val))</f>
        <v>1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84" cm="1">
        <f t="array" ref="AF13">_xlfn.XLOOKUP($A13,data_i,_xlfn.XLOOKUP(AF$4,data_col,data_val))</f>
        <v>46</v>
      </c>
      <c r="AG13" s="184" cm="1">
        <f t="array" ref="AG13">_xlfn.XLOOKUP($A13,data_i,_xlfn.XLOOKUP(AG$4,data_col,data_val))</f>
        <v>2.2000000000000002</v>
      </c>
      <c r="AH13" s="195" cm="1">
        <f t="array" ref="AH13">_xlfn.XLOOKUP($A13,data_i,_xlfn.XLOOKUP(AH$4,data_col,data_val))</f>
        <v>9</v>
      </c>
      <c r="AJ13" s="195" cm="1">
        <f t="array" ref="AJ13">_xlfn.XLOOKUP($A13,data_i,_xlfn.XLOOKUP(AJ$4,data_col,data_val))</f>
        <v>4500</v>
      </c>
      <c r="AK13" s="195" cm="1">
        <f t="array" ref="AK13">_xlfn.XLOOKUP($A13,prop_i,_xlfn.XLOOKUP(AK$4,data_col,data_val))</f>
        <v>1500</v>
      </c>
      <c r="AL13" s="163">
        <f>IF(ISERROR(1200*AJ13/(_xlfn.XLOOKUP($F13,summary!$S$3:$S$6,summary!$V$31:$V$34)*AK13*_xlfn.XLOOKUP($F13,summary!$S$3:$S$6,summary!$W$31:$W$34))),0,1200*AJ13/(_xlfn.XLOOKUP($F13,summary!$S$3:$S$6,summary!$V$31:$V$34)*AK13*_xlfn.XLOOKUP($F13,summary!$S$3:$S$6,summary!$W$31:$W$34)))</f>
        <v>24.513339924220528</v>
      </c>
      <c r="AN13" s="195" cm="1">
        <f t="array" ref="AN13">_xlfn.XLOOKUP($A13,data_i,_xlfn.XLOOKUP(AN$4,data_col,data_val))</f>
        <v>4500</v>
      </c>
      <c r="AO13" s="184" cm="1">
        <f t="array" ref="AO13">_xlfn.XLOOKUP($A13,data_i,_xlfn.XLOOKUP(AO$4,data_col,data_val))</f>
        <v>0</v>
      </c>
      <c r="AP13" s="184" cm="1">
        <f t="array" ref="AP13">_xlfn.XLOOKUP($A13,data_i,_xlfn.XLOOKUP(AP$4,data_col,data_val))</f>
        <v>0</v>
      </c>
      <c r="AQ13" s="184" cm="1">
        <f t="array" ref="AQ13">_xlfn.XLOOKUP($A13,data_i,_xlfn.XLOOKUP(AQ$4,data_col,data_val))</f>
        <v>0</v>
      </c>
      <c r="AR13" s="184" cm="1">
        <f t="array" ref="AR13">_xlfn.XLOOKUP($A13,data_i,_xlfn.XLOOKUP(AR$4,data_col,data_val))</f>
        <v>0</v>
      </c>
      <c r="AS13" s="184" cm="1">
        <f t="array" ref="AS13">_xlfn.XLOOKUP($A13,data_i,_xlfn.XLOOKUP(AS$4,data_col,data_val))</f>
        <v>0</v>
      </c>
      <c r="AT13" s="24"/>
      <c r="AU13" s="184" cm="1">
        <f t="array" ref="AU13">_xlfn.XLOOKUP($A13,data_i,_xlfn.XLOOKUP(AU$4,data_col,data_val))</f>
        <v>4372</v>
      </c>
      <c r="AV13" s="184" cm="1">
        <f t="array" ref="AV13">_xlfn.XLOOKUP($A13,data_i,_xlfn.XLOOKUP(AV$4,data_col,data_val))</f>
        <v>1499</v>
      </c>
      <c r="AW13" s="163">
        <f>IF(ISERROR(1200*AU13/(_xlfn.XLOOKUP($F13,summary!$S$3:$S$6,summary!$V$31:$V$34)*AV13*_xlfn.XLOOKUP($F13,summary!$S$3:$S$6,summary!$W$31:$W$34))),0,1200*AU13/(_xlfn.XLOOKUP($F13,summary!$S$3:$S$6,summary!$V$31:$V$34)*AV13*_xlfn.XLOOKUP($F13,summary!$S$3:$S$6,summary!$W$31:$W$34)))</f>
        <v>23.831959561639344</v>
      </c>
      <c r="AX13" s="162">
        <f t="shared" si="5"/>
        <v>2944</v>
      </c>
      <c r="AY13" s="256" cm="1">
        <f t="array" ref="AY13">IF(_xlfn.XLOOKUP($A13,data_i,_xlfn.XLOOKUP(AY$4,data_col,data_val)) &gt; 0,_xlfn.XLOOKUP($A13,data_i,_xlfn.XLOOKUP(AY$4,data_col,data_val))," ")</f>
        <v>5.2000000000000005E-2</v>
      </c>
      <c r="AZ13" s="163" cm="1">
        <f t="array" ref="AZ13">_xlfn.XLOOKUP($A13,data_i,_xlfn.XLOOKUP(AZ$4,data_col,data_val))</f>
        <v>-41.1</v>
      </c>
      <c r="BA13" s="192" cm="1">
        <f t="array" ref="BA13">_xlfn.XLOOKUP($A13,data_i,_xlfn.XLOOKUP(BA$4,data_col,data_val))</f>
        <v>4.020999999999999</v>
      </c>
      <c r="BB13" s="192" cm="1">
        <f t="array" ref="BB13">_xlfn.XLOOKUP($A13,data_i,_xlfn.XLOOKUP(BB$4,data_col,data_val))</f>
        <v>0.71318181818181803</v>
      </c>
      <c r="BC13" s="163" cm="1">
        <f t="array" ref="BC13">_xlfn.XLOOKUP($A13,data_i,_xlfn.XLOOKUP(BC$4,data_col,data_val))</f>
        <v>49.5</v>
      </c>
      <c r="BD13" s="163" cm="1">
        <f t="array" ref="BD13">_xlfn.XLOOKUP($A13,data_i,_xlfn.XLOOKUP(BD$4,data_col,data_val))</f>
        <v>5.77</v>
      </c>
      <c r="BE13" s="163" cm="1">
        <f t="array" ref="BE13">_xlfn.XLOOKUP($A13,data_i,_xlfn.XLOOKUP(BE$4,data_col,data_val))</f>
        <v>1.98</v>
      </c>
      <c r="BF13" s="192" cm="1">
        <f t="array" ref="BF13">_xlfn.XLOOKUP($A13,data_i,_xlfn.XLOOKUP(BF$4,data_col,data_val))</f>
        <v>0.72</v>
      </c>
      <c r="BG13" s="199">
        <f t="shared" si="6"/>
        <v>138.88888888888889</v>
      </c>
      <c r="BH13" s="192"/>
      <c r="BI13" s="192" cm="1">
        <f t="array" ref="BI13">_xlfn.XLOOKUP($A13,data_i,_xlfn.XLOOKUP(BI$4,data_col,data_val))</f>
        <v>0.59</v>
      </c>
      <c r="BJ13" s="24" cm="1">
        <f t="array" ref="BJ13">_xlfn.XLOOKUP($A13,data_i,_xlfn.XLOOKUP(BJ$4,data_col,data_val))</f>
        <v>11.3</v>
      </c>
      <c r="BK13" s="24" cm="1">
        <f t="array" ref="BK13">_xlfn.XLOOKUP($A13,data_i,_xlfn.XLOOKUP(BK$4,data_col,data_val))</f>
        <v>100</v>
      </c>
      <c r="BL13" s="163" cm="1">
        <f t="array" ref="BL13">_xlfn.XLOOKUP($A13,data_i,_xlfn.XLOOKUP(BL$4,data_col,data_val))</f>
        <v>24.7</v>
      </c>
      <c r="BM13" s="163" cm="1">
        <f t="array" ref="BM13">_xlfn.XLOOKUP($A13,data_i,_xlfn.XLOOKUP(BM$4,data_col,data_val))</f>
        <v>260.5</v>
      </c>
      <c r="BN13" s="163" cm="1">
        <f t="array" ref="BN13">_xlfn.XLOOKUP($A13,data_i,_xlfn.XLOOKUP(BN$4,data_col,data_val))</f>
        <v>7.7</v>
      </c>
      <c r="BO13" s="24" cm="1">
        <f t="array" ref="BO13">_xlfn.XLOOKUP($A13,data_i,_xlfn.XLOOKUP(BO$4,data_col,data_val))</f>
        <v>1082</v>
      </c>
      <c r="BP13" s="24" cm="1">
        <f t="array" ref="BP13">_xlfn.XLOOKUP($A13,data_i,_xlfn.XLOOKUP(BP$4,data_col,data_val))</f>
        <v>102</v>
      </c>
      <c r="BQ13" s="162">
        <f t="shared" si="7"/>
        <v>974.21501867919312</v>
      </c>
      <c r="BR13" s="215">
        <f>IFERROR((AU13*_xlfn.XLOOKUP(F13,summary!$S$3:$S$6,summary!$W$31:$W$34))/(BQ13*$BP$1)," ")</f>
        <v>0.44922949662829564</v>
      </c>
      <c r="BS13" s="24" cm="1">
        <f t="array" ref="BS13">_xlfn.XLOOKUP($A13,data_i,_xlfn.XLOOKUP(BS$4,data_col,data_val))</f>
        <v>934</v>
      </c>
      <c r="BT13" s="24" cm="1">
        <f t="array" ref="BT13">_xlfn.XLOOKUP($A13,data_i,_xlfn.XLOOKUP(BT$4,data_col,data_val))</f>
        <v>0</v>
      </c>
      <c r="BU13" s="163" cm="1">
        <f t="array" ref="BU13">_xlfn.XLOOKUP($A13,data_i,_xlfn.XLOOKUP(BU$4,data_col,data_val))</f>
        <v>0</v>
      </c>
      <c r="BV13" s="163"/>
      <c r="BW13" s="217"/>
      <c r="BX13" s="255" cm="1">
        <f t="array" ref="BX13">IF(_xlfn.XLOOKUP($A13,data_i,_xlfn.XLOOKUP(BX$4,data_col,data_val)) &gt; 0,_xlfn.XLOOKUP($A13,data_i,_xlfn.XLOOKUP(BX$4,data_col,data_val))," ")</f>
        <v>72.400000000000006</v>
      </c>
      <c r="BY13" s="255" cm="1">
        <f t="array" ref="BY13">IF(_xlfn.XLOOKUP($A13,data_i,_xlfn.XLOOKUP(BY$4,data_col,data_val)) &gt; 0,_xlfn.XLOOKUP($A13,data_i,_xlfn.XLOOKUP(BY$4,data_col,data_val))," ")</f>
        <v>2.7</v>
      </c>
      <c r="BZ13" s="255" cm="1">
        <f t="array" ref="BZ13">IF(_xlfn.XLOOKUP($A13,data_i,_xlfn.XLOOKUP(BZ$4,data_col,data_val)) &gt; 0,_xlfn.XLOOKUP($A13,data_i,_xlfn.XLOOKUP(BZ$4,data_col,data_val))," ")</f>
        <v>72.5</v>
      </c>
      <c r="CA13" s="255" cm="1">
        <f t="array" ref="CA13">IF(_xlfn.XLOOKUP($A13,data_i,_xlfn.XLOOKUP(CA$4,data_col,data_val)) &gt; 0,_xlfn.XLOOKUP($A13,data_i,_xlfn.XLOOKUP(CA$4,data_col,data_val))," ")</f>
        <v>2.7</v>
      </c>
      <c r="CC13" s="24" cm="1">
        <f t="array" ref="CC13">_xlfn.XLOOKUP($A13,data_i,_xlfn.XLOOKUP(CC$4,data_col,data_val))</f>
        <v>62.05</v>
      </c>
      <c r="CD13" s="163"/>
      <c r="CE13" s="24" cm="1">
        <f t="array" ref="CE13">IF(_xlfn.XLOOKUP($A13,data_i,_xlfn.XLOOKUP(CE$4,data_col,data_val)) &gt; 0,_xlfn.XLOOKUP($A13,data_i,_xlfn.XLOOKUP(CE$4,data_col,data_val))," ")</f>
        <v>126</v>
      </c>
      <c r="CF13" s="24" cm="1">
        <f t="array" ref="CF13">IF(_xlfn.XLOOKUP($A13,data_i,_xlfn.XLOOKUP(CF$4,data_col,data_val)) &gt; 0,_xlfn.XLOOKUP($A13,data_i,_xlfn.XLOOKUP(CF$4,data_col,data_val))," ")</f>
        <v>126</v>
      </c>
      <c r="CG13" s="24" cm="1">
        <f t="array" ref="CG13">IF(_xlfn.XLOOKUP($A13,data_i,_xlfn.XLOOKUP(CG$4,data_col,data_val)) &gt; 0,_xlfn.XLOOKUP($A13,data_i,_xlfn.XLOOKUP(CG$4,data_col,data_val))," ")</f>
        <v>189</v>
      </c>
      <c r="CH13" s="24" cm="1">
        <f t="array" ref="CH13">IF(_xlfn.XLOOKUP($A13,data_i,_xlfn.XLOOKUP(CH$4,data_col,data_val)) &gt; 0,_xlfn.XLOOKUP($A13,data_i,_xlfn.XLOOKUP(CH$4,data_col,data_val))," ")</f>
        <v>158</v>
      </c>
      <c r="CI13" s="24" cm="1">
        <f t="array" ref="CI13">IF(_xlfn.XLOOKUP($A13,data_i,_xlfn.XLOOKUP(CI$4,data_col,data_val)) &gt; 0,_xlfn.XLOOKUP($A13,data_i,_xlfn.XLOOKUP(CI$4,data_col,data_val))," ")</f>
        <v>174</v>
      </c>
      <c r="CJ13" s="24" cm="1">
        <f t="array" ref="CJ13">IF(_xlfn.XLOOKUP($A13,data_i,_xlfn.XLOOKUP(CJ$4,data_col,data_val)) &gt; 0,_xlfn.XLOOKUP($A13,data_i,_xlfn.XLOOKUP(CJ$4,data_col,data_val))," ")</f>
        <v>189</v>
      </c>
      <c r="CK13" s="24" cm="1">
        <f t="array" ref="CK13">IF(_xlfn.XLOOKUP($A13,data_i,_xlfn.XLOOKUP(CK$4,data_col,data_val)) &gt; 0,_xlfn.XLOOKUP($A13,data_i,_xlfn.XLOOKUP(CK$4,data_col,data_val))," ")</f>
        <v>220</v>
      </c>
      <c r="CL13" s="24" cm="1">
        <f t="array" ref="CL13">IF(_xlfn.XLOOKUP($A13,data_i,_xlfn.XLOOKUP(CL$4,data_col,data_val)) &gt; 0,_xlfn.XLOOKUP($A13,data_i,_xlfn.XLOOKUP(CL$4,data_col,data_val))," ")</f>
        <v>205</v>
      </c>
      <c r="CM13" s="24" cm="1">
        <f t="array" ref="CM13">IF(_xlfn.XLOOKUP($A13,data_i,_xlfn.XLOOKUP(CM$4,data_col,data_val)) &gt; 0,_xlfn.XLOOKUP($A13,data_i,_xlfn.XLOOKUP(CM$4,data_col,data_val))," ")</f>
        <v>189</v>
      </c>
      <c r="CN13" s="24" cm="1">
        <f t="array" ref="CN13">IF(_xlfn.XLOOKUP($A13,data_i,_xlfn.XLOOKUP(CN$4,data_col,data_val)) &gt; 0,_xlfn.XLOOKUP($A13,data_i,_xlfn.XLOOKUP(CN$4,data_col,data_val))," ")</f>
        <v>141</v>
      </c>
      <c r="CO13" s="24" cm="1">
        <f t="array" ref="CO13">IF(_xlfn.XLOOKUP($A13,data_i,_xlfn.XLOOKUP(CO$4,data_col,data_val)) &gt; 0,_xlfn.XLOOKUP($A13,data_i,_xlfn.XLOOKUP(CO$4,data_col,data_val))," ")</f>
        <v>141</v>
      </c>
      <c r="CP13" s="24" cm="1">
        <f t="array" ref="CP13">IF(_xlfn.XLOOKUP($A13,data_i,_xlfn.XLOOKUP(CP$4,data_col,data_val)) &gt; 0,_xlfn.XLOOKUP($A13,data_i,_xlfn.XLOOKUP(CP$4,data_col,data_val))," ")</f>
        <v>237</v>
      </c>
      <c r="CQ13" s="24" cm="1">
        <f t="array" ref="CQ13">IF(_xlfn.XLOOKUP($A13,data_i,_xlfn.XLOOKUP(CQ$4,data_col,data_val)) &gt; 0,_xlfn.XLOOKUP($A13,data_i,_xlfn.XLOOKUP(CQ$4,data_col,data_val))," ")</f>
        <v>174</v>
      </c>
      <c r="CR13" s="24" cm="1">
        <f t="array" ref="CR13">IF(_xlfn.XLOOKUP($A13,data_i,_xlfn.XLOOKUP(CR$4,data_col,data_val)) &gt; 0,_xlfn.XLOOKUP($A13,data_i,_xlfn.XLOOKUP(CR$4,data_col,data_val))," ")</f>
        <v>126</v>
      </c>
      <c r="CS13" s="24" cm="1">
        <f t="array" ref="CS13">IF(_xlfn.XLOOKUP($A13,data_i,_xlfn.XLOOKUP(CS$4,data_col,data_val)) &gt; 0,_xlfn.XLOOKUP($A13,data_i,_xlfn.XLOOKUP(CS$4,data_col,data_val))," ")</f>
        <v>237</v>
      </c>
      <c r="CT13" s="24" cm="1">
        <f t="array" ref="CT13">IF(_xlfn.XLOOKUP($A13,data_i,_xlfn.XLOOKUP(CT$4,data_col,data_val)) &gt; 0,_xlfn.XLOOKUP($A13,data_i,_xlfn.XLOOKUP(CT$4,data_col,data_val))," ")</f>
        <v>174</v>
      </c>
      <c r="CU13" s="24" cm="1">
        <f t="array" ref="CU13">IF(_xlfn.XLOOKUP($A13,data_i,_xlfn.XLOOKUP(CU$4,data_col,data_val)) &gt; 0,_xlfn.XLOOKUP($A13,data_i,_xlfn.XLOOKUP(CU$4,data_col,data_val))," ")</f>
        <v>141</v>
      </c>
      <c r="CV13" s="24" cm="1">
        <f t="array" ref="CV13">IF(_xlfn.XLOOKUP($A13,data_i,_xlfn.XLOOKUP(CV$4,data_col,data_val)) &gt; 0,_xlfn.XLOOKUP($A13,data_i,_xlfn.XLOOKUP(CV$4,data_col,data_val))," ")</f>
        <v>174</v>
      </c>
      <c r="CW13" s="24" cm="1">
        <f t="array" ref="CW13">IF(_xlfn.XLOOKUP($A13,data_i,_xlfn.XLOOKUP(CW$4,data_col,data_val)) &gt; 0,_xlfn.XLOOKUP($A13,data_i,_xlfn.XLOOKUP(CW$4,data_col,data_val))," ")</f>
        <v>237</v>
      </c>
      <c r="CX13" s="24" cm="1">
        <f t="array" ref="CX13">IF(_xlfn.XLOOKUP($A13,data_i,_xlfn.XLOOKUP(CX$4,data_col,data_val)) &gt; 0,_xlfn.XLOOKUP($A13,data_i,_xlfn.XLOOKUP(CX$4,data_col,data_val))," ")</f>
        <v>189</v>
      </c>
      <c r="CY13" s="24" cm="1">
        <f t="array" ref="CY13">IF(_xlfn.XLOOKUP($A13,data_i,_xlfn.XLOOKUP(CY$4,data_col,data_val)) &gt; 0,_xlfn.XLOOKUP($A13,data_i,_xlfn.XLOOKUP(CY$4,data_col,data_val))," ")</f>
        <v>141</v>
      </c>
      <c r="CZ13" s="24" cm="1">
        <f t="array" ref="CZ13">IF(_xlfn.XLOOKUP($A13,data_i,_xlfn.XLOOKUP(CZ$4,data_col,data_val)) &gt; 0,_xlfn.XLOOKUP($A13,data_i,_xlfn.XLOOKUP(CZ$4,data_col,data_val))," ")</f>
        <v>189</v>
      </c>
      <c r="DA13" s="24" cm="1">
        <f t="array" ref="DA13">IF(_xlfn.XLOOKUP($A13,data_i,_xlfn.XLOOKUP(DA$4,data_col,data_val)) &gt; 0,_xlfn.XLOOKUP($A13,data_i,_xlfn.XLOOKUP(DA$4,data_col,data_val))," ")</f>
        <v>174</v>
      </c>
      <c r="DB13" s="24" cm="1">
        <f t="array" ref="DB13">IF(_xlfn.XLOOKUP($A13,data_i,_xlfn.XLOOKUP(DB$4,data_col,data_val)) &gt; 0,_xlfn.XLOOKUP($A13,data_i,_xlfn.XLOOKUP(DB$4,data_col,data_val))," ")</f>
        <v>220</v>
      </c>
      <c r="DC13" s="163"/>
      <c r="DD13" s="24" cm="1">
        <f t="array" ref="DD13">IF(_xlfn.XLOOKUP($A13,data_i,_xlfn.XLOOKUP(DD$4,data_col,data_val)) &gt; 0,_xlfn.XLOOKUP($A13,data_i,_xlfn.XLOOKUP(DD$4,data_col,data_val))," ")</f>
        <v>378</v>
      </c>
      <c r="DE13" s="24" cm="1">
        <f t="array" ref="DE13">IF(_xlfn.XLOOKUP($A13,data_i,_xlfn.XLOOKUP(DE$4,data_col,data_val)) &gt; 0,_xlfn.XLOOKUP($A13,data_i,_xlfn.XLOOKUP(DE$4,data_col,data_val))," ")</f>
        <v>586</v>
      </c>
      <c r="DF13" s="24" cm="1">
        <f t="array" ref="DF13">IF(_xlfn.XLOOKUP($A13,data_i,_xlfn.XLOOKUP(DF$4,data_col,data_val)) &gt; 0,_xlfn.XLOOKUP($A13,data_i,_xlfn.XLOOKUP(DF$4,data_col,data_val))," ")</f>
        <v>329</v>
      </c>
      <c r="DG13" s="24" cm="1">
        <f t="array" ref="DG13">IF(_xlfn.XLOOKUP($A13,data_i,_xlfn.XLOOKUP(DG$4,data_col,data_val)) &gt; 0,_xlfn.XLOOKUP($A13,data_i,_xlfn.XLOOKUP(DG$4,data_col,data_val))," ")</f>
        <v>451</v>
      </c>
      <c r="DH13" s="24" cm="1">
        <f t="array" ref="DH13">IF(_xlfn.XLOOKUP($A13,data_i,_xlfn.XLOOKUP(DH$4,data_col,data_val)) &gt; 0,_xlfn.XLOOKUP($A13,data_i,_xlfn.XLOOKUP(DH$4,data_col,data_val))," ")</f>
        <v>293</v>
      </c>
      <c r="DI13" s="24" cm="1">
        <f t="array" ref="DI13">IF(_xlfn.XLOOKUP($A13,data_i,_xlfn.XLOOKUP(DI$4,data_col,data_val)) &gt; 0,_xlfn.XLOOKUP($A13,data_i,_xlfn.XLOOKUP(DI$4,data_col,data_val))," ")</f>
        <v>439</v>
      </c>
      <c r="DJ13" s="24" cm="1">
        <f t="array" ref="DJ13">IF(_xlfn.XLOOKUP($A13,data_i,_xlfn.XLOOKUP(DJ$4,data_col,data_val)) &gt; 0,_xlfn.XLOOKUP($A13,data_i,_xlfn.XLOOKUP(DJ$4,data_col,data_val))," ")</f>
        <v>366</v>
      </c>
      <c r="DK13" s="24" cm="1">
        <f t="array" ref="DK13">IF(_xlfn.XLOOKUP($A13,data_i,_xlfn.XLOOKUP(DK$4,data_col,data_val)) &gt; 0,_xlfn.XLOOKUP($A13,data_i,_xlfn.XLOOKUP(DK$4,data_col,data_val))," ")</f>
        <v>463</v>
      </c>
      <c r="DL13" s="24" cm="1">
        <f t="array" ref="DL13">IF(_xlfn.XLOOKUP($A13,data_i,_xlfn.XLOOKUP(DL$4,data_col,data_val)) &gt; 0,_xlfn.XLOOKUP($A13,data_i,_xlfn.XLOOKUP(DL$4,data_col,data_val))," ")</f>
        <v>488</v>
      </c>
      <c r="DM13" s="24" cm="1">
        <f t="array" ref="DM13">IF(_xlfn.XLOOKUP($A13,data_i,_xlfn.XLOOKUP(DM$4,data_col,data_val)) &gt; 0,_xlfn.XLOOKUP($A13,data_i,_xlfn.XLOOKUP(DM$4,data_col,data_val))," ")</f>
        <v>402</v>
      </c>
      <c r="DN13" s="24" cm="1">
        <f t="array" ref="DN13">IF(_xlfn.XLOOKUP($A13,data_i,_xlfn.XLOOKUP(DN$4,data_col,data_val)) &gt; 0,_xlfn.XLOOKUP($A13,data_i,_xlfn.XLOOKUP(DN$4,data_col,data_val))," ")</f>
        <v>329</v>
      </c>
      <c r="DO13" s="24" cm="1">
        <f t="array" ref="DO13">IF(_xlfn.XLOOKUP($A13,data_i,_xlfn.XLOOKUP(DO$4,data_col,data_val)) &gt; 0,_xlfn.XLOOKUP($A13,data_i,_xlfn.XLOOKUP(DO$4,data_col,data_val))," ")</f>
        <v>402</v>
      </c>
      <c r="DP13" s="24" cm="1">
        <f t="array" ref="DP13">IF(_xlfn.XLOOKUP($A13,data_i,_xlfn.XLOOKUP(DP$4,data_col,data_val)) &gt; 0,_xlfn.XLOOKUP($A13,data_i,_xlfn.XLOOKUP(DP$4,data_col,data_val))," ")</f>
        <v>354</v>
      </c>
      <c r="DQ13" s="24" cm="1">
        <f t="array" ref="DQ13">IF(_xlfn.XLOOKUP($A13,data_i,_xlfn.XLOOKUP(DQ$4,data_col,data_val)) &gt; 0,_xlfn.XLOOKUP($A13,data_i,_xlfn.XLOOKUP(DQ$4,data_col,data_val))," ")</f>
        <v>317</v>
      </c>
      <c r="DR13" s="24" cm="1">
        <f t="array" ref="DR13">IF(_xlfn.XLOOKUP($A13,data_i,_xlfn.XLOOKUP(DR$4,data_col,data_val)) &gt; 0,_xlfn.XLOOKUP($A13,data_i,_xlfn.XLOOKUP(DR$4,data_col,data_val))," ")</f>
        <v>293</v>
      </c>
      <c r="DS13" s="24" cm="1">
        <f t="array" ref="DS13">IF(_xlfn.XLOOKUP($A13,data_i,_xlfn.XLOOKUP(DS$4,data_col,data_val)) &gt; 0,_xlfn.XLOOKUP($A13,data_i,_xlfn.XLOOKUP(DS$4,data_col,data_val))," ")</f>
        <v>305</v>
      </c>
      <c r="DT13" s="24" cm="1">
        <f t="array" ref="DT13">IF(_xlfn.XLOOKUP($A13,data_i,_xlfn.XLOOKUP(DT$4,data_col,data_val)) &gt; 0,_xlfn.XLOOKUP($A13,data_i,_xlfn.XLOOKUP(DT$4,data_col,data_val))," ")</f>
        <v>378</v>
      </c>
      <c r="DU13" s="24" cm="1">
        <f t="array" ref="DU13">IF(_xlfn.XLOOKUP($A13,data_i,_xlfn.XLOOKUP(DU$4,data_col,data_val)) &gt; 0,_xlfn.XLOOKUP($A13,data_i,_xlfn.XLOOKUP(DU$4,data_col,data_val))," ")</f>
        <v>366</v>
      </c>
      <c r="DV13" s="24" cm="1">
        <f t="array" ref="DV13">IF(_xlfn.XLOOKUP($A13,data_i,_xlfn.XLOOKUP(DV$4,data_col,data_val)) &gt; 0,_xlfn.XLOOKUP($A13,data_i,_xlfn.XLOOKUP(DV$4,data_col,data_val))," ")</f>
        <v>390</v>
      </c>
      <c r="DW13" s="24" cm="1">
        <f t="array" ref="DW13">IF(_xlfn.XLOOKUP($A13,data_i,_xlfn.XLOOKUP(DW$4,data_col,data_val)) &gt; 0,_xlfn.XLOOKUP($A13,data_i,_xlfn.XLOOKUP(DW$4,data_col,data_val))," ")</f>
        <v>415</v>
      </c>
      <c r="DX13" s="24" cm="1">
        <f t="array" ref="DX13">IF(_xlfn.XLOOKUP($A13,data_i,_xlfn.XLOOKUP(DX$4,data_col,data_val)) &gt; 0,_xlfn.XLOOKUP($A13,data_i,_xlfn.XLOOKUP(DX$4,data_col,data_val))," ")</f>
        <v>354</v>
      </c>
      <c r="DY13" s="24" cm="1">
        <f t="array" ref="DY13">IF(_xlfn.XLOOKUP($A13,data_i,_xlfn.XLOOKUP(DY$4,data_col,data_val)) &gt; 0,_xlfn.XLOOKUP($A13,data_i,_xlfn.XLOOKUP(DY$4,data_col,data_val))," ")</f>
        <v>402</v>
      </c>
      <c r="DZ13" s="24" cm="1">
        <f t="array" ref="DZ13">IF(_xlfn.XLOOKUP($A13,data_i,_xlfn.XLOOKUP(DZ$4,data_col,data_val)) &gt; 0,_xlfn.XLOOKUP($A13,data_i,_xlfn.XLOOKUP(DZ$4,data_col,data_val))," ")</f>
        <v>500</v>
      </c>
      <c r="EA13" s="24" cm="1">
        <f t="array" ref="EA13">IF(_xlfn.XLOOKUP($A13,data_i,_xlfn.XLOOKUP(EA$4,data_col,data_val)) &gt; 0,_xlfn.XLOOKUP($A13,data_i,_xlfn.XLOOKUP(EA$4,data_col,data_val))," ")</f>
        <v>293</v>
      </c>
      <c r="EC13" s="24" cm="1">
        <f t="array" ref="EC13">IF(_xlfn.XLOOKUP($A13,data_i,_xlfn.XLOOKUP(EC$4,data_col,data_val)) &gt; 0,_xlfn.XLOOKUP($A13,data_i,_xlfn.XLOOKUP(EC$4,data_col,data_val))," ")</f>
        <v>364</v>
      </c>
      <c r="ED13" s="24" cm="1">
        <f t="array" ref="ED13">IF(_xlfn.XLOOKUP($A13,data_i,_xlfn.XLOOKUP(ED$4,data_col,data_val)) &gt; 0,_xlfn.XLOOKUP($A13,data_i,_xlfn.XLOOKUP(ED$4,data_col,data_val))," ")</f>
        <v>367</v>
      </c>
      <c r="EE13" s="24" cm="1">
        <f t="array" ref="EE13">IF(_xlfn.XLOOKUP($A13,data_i,_xlfn.XLOOKUP(EE$4,data_col,data_val)) &gt; 0,_xlfn.XLOOKUP($A13,data_i,_xlfn.XLOOKUP(EE$4,data_col,data_val))," ")</f>
        <v>366</v>
      </c>
      <c r="EF13" s="24" cm="1">
        <f t="array" ref="EF13">IF(_xlfn.XLOOKUP($A13,data_i,_xlfn.XLOOKUP(EF$4,data_col,data_val)) &gt; 0,_xlfn.XLOOKUP($A13,data_i,_xlfn.XLOOKUP(EF$4,data_col,data_val))," ")</f>
        <v>365</v>
      </c>
      <c r="EG13" s="24" cm="1">
        <f t="array" ref="EG13">IF(_xlfn.XLOOKUP($A13,data_i,_xlfn.XLOOKUP(EG$4,data_col,data_val)) &gt; 0,_xlfn.XLOOKUP($A13,data_i,_xlfn.XLOOKUP(EG$4,data_col,data_val))," ")</f>
        <v>370</v>
      </c>
      <c r="EH13" s="24" cm="1">
        <f t="array" ref="EH13">IF(_xlfn.XLOOKUP($A13,data_i,_xlfn.XLOOKUP(EH$4,data_col,data_val)) &gt; 0,_xlfn.XLOOKUP($A13,data_i,_xlfn.XLOOKUP(EH$4,data_col,data_val))," ")</f>
        <v>368</v>
      </c>
      <c r="EI13" s="24" cm="1">
        <f t="array" ref="EI13">IF(_xlfn.XLOOKUP($A13,data_i,_xlfn.XLOOKUP(EI$4,data_col,data_val)) &gt; 0,_xlfn.XLOOKUP($A13,data_i,_xlfn.XLOOKUP(EI$4,data_col,data_val))," ")</f>
        <v>369</v>
      </c>
      <c r="EJ13" s="24" cm="1">
        <f t="array" ref="EJ13">IF(_xlfn.XLOOKUP($A13,data_i,_xlfn.XLOOKUP(EJ$4,data_col,data_val)) &gt; 0,_xlfn.XLOOKUP($A13,data_i,_xlfn.XLOOKUP(EJ$4,data_col,data_val))," ")</f>
        <v>362</v>
      </c>
      <c r="EK13" s="24" cm="1">
        <f t="array" ref="EK13">IF(_xlfn.XLOOKUP($A13,data_i,_xlfn.XLOOKUP(EK$4,data_col,data_val)) &gt; 0,_xlfn.XLOOKUP($A13,data_i,_xlfn.XLOOKUP(EK$4,data_col,data_val))," ")</f>
        <v>366</v>
      </c>
      <c r="EL13" s="24" cm="1">
        <f t="array" ref="EL13">IF(_xlfn.XLOOKUP($A13,data_i,_xlfn.XLOOKUP(EL$4,data_col,data_val)) &gt; 0,_xlfn.XLOOKUP($A13,data_i,_xlfn.XLOOKUP(EL$4,data_col,data_val))," ")</f>
        <v>364</v>
      </c>
      <c r="EM13" s="24" cm="1">
        <f t="array" ref="EM13">IF(_xlfn.XLOOKUP($A13,data_i,_xlfn.XLOOKUP(EM$4,data_col,data_val)) &gt; 0,_xlfn.XLOOKUP($A13,data_i,_xlfn.XLOOKUP(EM$4,data_col,data_val))," ")</f>
        <v>365</v>
      </c>
      <c r="EN13" s="24" cm="1">
        <f t="array" ref="EN13">IF(_xlfn.XLOOKUP($A13,data_i,_xlfn.XLOOKUP(EN$4,data_col,data_val)) &gt; 0,_xlfn.XLOOKUP($A13,data_i,_xlfn.XLOOKUP(EN$4,data_col,data_val))," ")</f>
        <v>364</v>
      </c>
      <c r="EO13" s="24" cm="1">
        <f t="array" ref="EO13">IF(_xlfn.XLOOKUP($A13,data_i,_xlfn.XLOOKUP(EO$4,data_col,data_val)) &gt; 0,_xlfn.XLOOKUP($A13,data_i,_xlfn.XLOOKUP(EO$4,data_col,data_val))," ")</f>
        <v>366</v>
      </c>
      <c r="EP13" s="24" cm="1">
        <f t="array" ref="EP13">IF(_xlfn.XLOOKUP($A13,data_i,_xlfn.XLOOKUP(EP$4,data_col,data_val)) &gt; 0,_xlfn.XLOOKUP($A13,data_i,_xlfn.XLOOKUP(EP$4,data_col,data_val))," ")</f>
        <v>366</v>
      </c>
      <c r="EQ13" s="24" cm="1">
        <f t="array" ref="EQ13">IF(_xlfn.XLOOKUP($A13,data_i,_xlfn.XLOOKUP(EQ$4,data_col,data_val)) &gt; 0,_xlfn.XLOOKUP($A13,data_i,_xlfn.XLOOKUP(EQ$4,data_col,data_val))," ")</f>
        <v>365</v>
      </c>
      <c r="ER13" s="24" cm="1">
        <f t="array" ref="ER13">IF(_xlfn.XLOOKUP($A13,data_i,_xlfn.XLOOKUP(ER$4,data_col,data_val)) &gt; 0,_xlfn.XLOOKUP($A13,data_i,_xlfn.XLOOKUP(ER$4,data_col,data_val))," ")</f>
        <v>366</v>
      </c>
      <c r="ES13" s="24" cm="1">
        <f t="array" ref="ES13">IF(_xlfn.XLOOKUP($A13,data_i,_xlfn.XLOOKUP(ES$4,data_col,data_val)) &gt; 0,_xlfn.XLOOKUP($A13,data_i,_xlfn.XLOOKUP(ES$4,data_col,data_val))," ")</f>
        <v>365</v>
      </c>
      <c r="ET13" s="24" cm="1">
        <f t="array" ref="ET13">IF(_xlfn.XLOOKUP($A13,data_i,_xlfn.XLOOKUP(ET$4,data_col,data_val)) &gt; 0,_xlfn.XLOOKUP($A13,data_i,_xlfn.XLOOKUP(ET$4,data_col,data_val))," ")</f>
        <v>367</v>
      </c>
      <c r="EU13" s="24" cm="1">
        <f t="array" ref="EU13">IF(_xlfn.XLOOKUP($A13,data_i,_xlfn.XLOOKUP(EU$4,data_col,data_val)) &gt; 0,_xlfn.XLOOKUP($A13,data_i,_xlfn.XLOOKUP(EU$4,data_col,data_val))," ")</f>
        <v>369</v>
      </c>
      <c r="EV13" s="24" cm="1">
        <f t="array" ref="EV13">IF(_xlfn.XLOOKUP($A13,data_i,_xlfn.XLOOKUP(EV$4,data_col,data_val)) &gt; 0,_xlfn.XLOOKUP($A13,data_i,_xlfn.XLOOKUP(EV$4,data_col,data_val))," ")</f>
        <v>365</v>
      </c>
      <c r="EW13" s="24" cm="1">
        <f t="array" ref="EW13">IF(_xlfn.XLOOKUP($A13,data_i,_xlfn.XLOOKUP(EW$4,data_col,data_val)) &gt; 0,_xlfn.XLOOKUP($A13,data_i,_xlfn.XLOOKUP(EW$4,data_col,data_val))," ")</f>
        <v>364</v>
      </c>
      <c r="EX13" s="24" cm="1">
        <f t="array" ref="EX13">IF(_xlfn.XLOOKUP($A13,data_i,_xlfn.XLOOKUP(EX$4,data_col,data_val)) &gt; 0,_xlfn.XLOOKUP($A13,data_i,_xlfn.XLOOKUP(EX$4,data_col,data_val))," ")</f>
        <v>367</v>
      </c>
      <c r="EY13" s="24" cm="1">
        <f t="array" ref="EY13">IF(_xlfn.XLOOKUP($A13,data_i,_xlfn.XLOOKUP(EY$4,data_col,data_val)) &gt; 0,_xlfn.XLOOKUP($A13,data_i,_xlfn.XLOOKUP(EY$4,data_col,data_val))," ")</f>
        <v>362</v>
      </c>
      <c r="EZ13" s="24" cm="1">
        <f t="array" ref="EZ13">IF(_xlfn.XLOOKUP($A13,data_i,_xlfn.XLOOKUP(EZ$4,data_col,data_val)) &gt; 0,_xlfn.XLOOKUP($A13,data_i,_xlfn.XLOOKUP(EZ$4,data_col,data_val))," ")</f>
        <v>363</v>
      </c>
      <c r="FB13" s="24" cm="1">
        <f t="array" ref="FB13">IF(_xlfn.XLOOKUP($A13,data_i,_xlfn.XLOOKUP(FB$4,data_col,data_val)) &gt; 0,_xlfn.XLOOKUP($A13,data_i,_xlfn.XLOOKUP(FB$4,data_col,data_val))," ")</f>
        <v>495</v>
      </c>
      <c r="FC13" s="24" cm="1">
        <f t="array" ref="FC13">IF(_xlfn.XLOOKUP($A13,data_i,_xlfn.XLOOKUP(FC$4,data_col,data_val)) &gt; 0,_xlfn.XLOOKUP($A13,data_i,_xlfn.XLOOKUP(FC$4,data_col,data_val))," ")</f>
        <v>493</v>
      </c>
      <c r="FD13" s="24" cm="1">
        <f t="array" ref="FD13">IF(_xlfn.XLOOKUP($A13,data_i,_xlfn.XLOOKUP(FD$4,data_col,data_val)) &gt; 0,_xlfn.XLOOKUP($A13,data_i,_xlfn.XLOOKUP(FD$4,data_col,data_val))," ")</f>
        <v>494</v>
      </c>
      <c r="FE13" s="24" cm="1">
        <f t="array" ref="FE13">IF(_xlfn.XLOOKUP($A13,data_i,_xlfn.XLOOKUP(FE$4,data_col,data_val)) &gt; 0,_xlfn.XLOOKUP($A13,data_i,_xlfn.XLOOKUP(FE$4,data_col,data_val))," ")</f>
        <v>496</v>
      </c>
      <c r="FF13" s="24" cm="1">
        <f t="array" ref="FF13">IF(_xlfn.XLOOKUP($A13,data_i,_xlfn.XLOOKUP(FF$4,data_col,data_val)) &gt; 0,_xlfn.XLOOKUP($A13,data_i,_xlfn.XLOOKUP(FF$4,data_col,data_val))," ")</f>
        <v>496</v>
      </c>
      <c r="FG13" s="24" cm="1">
        <f t="array" ref="FG13">IF(_xlfn.XLOOKUP($A13,data_i,_xlfn.XLOOKUP(FG$4,data_col,data_val)) &gt; 0,_xlfn.XLOOKUP($A13,data_i,_xlfn.XLOOKUP(FG$4,data_col,data_val))," ")</f>
        <v>493</v>
      </c>
      <c r="FH13" s="24" cm="1">
        <f t="array" ref="FH13">IF(_xlfn.XLOOKUP($A13,data_i,_xlfn.XLOOKUP(FH$4,data_col,data_val)) &gt; 0,_xlfn.XLOOKUP($A13,data_i,_xlfn.XLOOKUP(FH$4,data_col,data_val))," ")</f>
        <v>499</v>
      </c>
      <c r="FI13" s="24" cm="1">
        <f t="array" ref="FI13">IF(_xlfn.XLOOKUP($A13,data_i,_xlfn.XLOOKUP(FI$4,data_col,data_val)) &gt; 0,_xlfn.XLOOKUP($A13,data_i,_xlfn.XLOOKUP(FI$4,data_col,data_val))," ")</f>
        <v>495</v>
      </c>
      <c r="FJ13" s="24" cm="1">
        <f t="array" ref="FJ13">IF(_xlfn.XLOOKUP($A13,data_i,_xlfn.XLOOKUP(FJ$4,data_col,data_val)) &gt; 0,_xlfn.XLOOKUP($A13,data_i,_xlfn.XLOOKUP(FJ$4,data_col,data_val))," ")</f>
        <v>495</v>
      </c>
      <c r="FK13" s="24" cm="1">
        <f t="array" ref="FK13">IF(_xlfn.XLOOKUP($A13,data_i,_xlfn.XLOOKUP(FK$4,data_col,data_val)) &gt; 0,_xlfn.XLOOKUP($A13,data_i,_xlfn.XLOOKUP(FK$4,data_col,data_val))," ")</f>
        <v>495</v>
      </c>
      <c r="FL13" s="24" cm="1">
        <f t="array" ref="FL13">IF(_xlfn.XLOOKUP($A13,data_i,_xlfn.XLOOKUP(FL$4,data_col,data_val)) &gt; 0,_xlfn.XLOOKUP($A13,data_i,_xlfn.XLOOKUP(FL$4,data_col,data_val))," ")</f>
        <v>494</v>
      </c>
      <c r="FM13" s="24" cm="1">
        <f t="array" ref="FM13">IF(_xlfn.XLOOKUP($A13,data_i,_xlfn.XLOOKUP(FM$4,data_col,data_val)) &gt; 0,_xlfn.XLOOKUP($A13,data_i,_xlfn.XLOOKUP(FM$4,data_col,data_val))," ")</f>
        <v>494</v>
      </c>
      <c r="FN13" s="24" cm="1">
        <f t="array" ref="FN13">IF(_xlfn.XLOOKUP($A13,data_i,_xlfn.XLOOKUP(FN$4,data_col,data_val)) &gt; 0,_xlfn.XLOOKUP($A13,data_i,_xlfn.XLOOKUP(FN$4,data_col,data_val))," ")</f>
        <v>494</v>
      </c>
      <c r="FO13" s="24" cm="1">
        <f t="array" ref="FO13">IF(_xlfn.XLOOKUP($A13,data_i,_xlfn.XLOOKUP(FO$4,data_col,data_val)) &gt; 0,_xlfn.XLOOKUP($A13,data_i,_xlfn.XLOOKUP(FO$4,data_col,data_val))," ")</f>
        <v>494</v>
      </c>
      <c r="FP13" s="24" cm="1">
        <f t="array" ref="FP13">IF(_xlfn.XLOOKUP($A13,data_i,_xlfn.XLOOKUP(FP$4,data_col,data_val)) &gt; 0,_xlfn.XLOOKUP($A13,data_i,_xlfn.XLOOKUP(FP$4,data_col,data_val))," ")</f>
        <v>496</v>
      </c>
      <c r="FQ13" s="24" cm="1">
        <f t="array" ref="FQ13">IF(_xlfn.XLOOKUP($A13,data_i,_xlfn.XLOOKUP(FQ$4,data_col,data_val)) &gt; 0,_xlfn.XLOOKUP($A13,data_i,_xlfn.XLOOKUP(FQ$4,data_col,data_val))," ")</f>
        <v>496</v>
      </c>
      <c r="FR13" s="24" cm="1">
        <f t="array" ref="FR13">IF(_xlfn.XLOOKUP($A13,data_i,_xlfn.XLOOKUP(FR$4,data_col,data_val)) &gt; 0,_xlfn.XLOOKUP($A13,data_i,_xlfn.XLOOKUP(FR$4,data_col,data_val))," ")</f>
        <v>496</v>
      </c>
      <c r="FS13" s="24" cm="1">
        <f t="array" ref="FS13">IF(_xlfn.XLOOKUP($A13,data_i,_xlfn.XLOOKUP(FS$4,data_col,data_val)) &gt; 0,_xlfn.XLOOKUP($A13,data_i,_xlfn.XLOOKUP(FS$4,data_col,data_val))," ")</f>
        <v>496</v>
      </c>
      <c r="FT13" s="24" cm="1">
        <f t="array" ref="FT13">IF(_xlfn.XLOOKUP($A13,data_i,_xlfn.XLOOKUP(FT$4,data_col,data_val)) &gt; 0,_xlfn.XLOOKUP($A13,data_i,_xlfn.XLOOKUP(FT$4,data_col,data_val))," ")</f>
        <v>497</v>
      </c>
      <c r="FU13" s="24" cm="1">
        <f t="array" ref="FU13">IF(_xlfn.XLOOKUP($A13,data_i,_xlfn.XLOOKUP(FU$4,data_col,data_val)) &gt; 0,_xlfn.XLOOKUP($A13,data_i,_xlfn.XLOOKUP(FU$4,data_col,data_val))," ")</f>
        <v>495</v>
      </c>
      <c r="FV13" s="24" cm="1">
        <f t="array" ref="FV13">IF(_xlfn.XLOOKUP($A13,data_i,_xlfn.XLOOKUP(FV$4,data_col,data_val)) &gt; 0,_xlfn.XLOOKUP($A13,data_i,_xlfn.XLOOKUP(FV$4,data_col,data_val))," ")</f>
        <v>494</v>
      </c>
      <c r="FW13" s="24" cm="1">
        <f t="array" ref="FW13">IF(_xlfn.XLOOKUP($A13,data_i,_xlfn.XLOOKUP(FW$4,data_col,data_val)) &gt; 0,_xlfn.XLOOKUP($A13,data_i,_xlfn.XLOOKUP(FW$4,data_col,data_val))," ")</f>
        <v>495</v>
      </c>
      <c r="FX13" s="24" cm="1">
        <f t="array" ref="FX13">IF(_xlfn.XLOOKUP($A13,data_i,_xlfn.XLOOKUP(FX$4,data_col,data_val)) &gt; 0,_xlfn.XLOOKUP($A13,data_i,_xlfn.XLOOKUP(FX$4,data_col,data_val))," ")</f>
        <v>493</v>
      </c>
      <c r="FY13" s="24" cm="1">
        <f t="array" ref="FY13">IF(_xlfn.XLOOKUP($A13,data_i,_xlfn.XLOOKUP(FY$4,data_col,data_val)) &gt; 0,_xlfn.XLOOKUP($A13,data_i,_xlfn.XLOOKUP(FY$4,data_col,data_val))," ")</f>
        <v>493</v>
      </c>
      <c r="GA13" s="167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</row>
    <row r="14" spans="1:231" x14ac:dyDescent="0.2">
      <c r="A14" s="61">
        <v>23</v>
      </c>
      <c r="B14" s="265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65" t="str" cm="1">
        <f t="array" ref="C14">_xlfn.XLOOKUP($A14,prop_i,_xlfn.XLOOKUP(C$4,prop_col,prop_val))</f>
        <v>M07</v>
      </c>
      <c r="D14" s="165" t="str" cm="1">
        <f t="array" ref="D14">_xlfn.XLOOKUP($A14,prop_i,_xlfn.XLOOKUP(D$4,prop_col,prop_val))</f>
        <v>DE</v>
      </c>
      <c r="E14" s="165" t="str" cm="1">
        <f t="array" ref="E14">_xlfn.XLOOKUP($A14,prop_i,_xlfn.XLOOKUP(E$4,prop_col,prop_val))</f>
        <v>X263</v>
      </c>
      <c r="F14" s="165" cm="1">
        <f t="array" ref="F14">_xlfn.XLOOKUP($A14,prop_i,_xlfn.XLOOKUP(F$4,prop_col,prop_val))</f>
        <v>624</v>
      </c>
      <c r="G14" s="165" t="str" cm="1">
        <f t="array" ref="G14">_xlfn.XLOOKUP($A14,prop_i,_xlfn.XLOOKUP(G$4,prop_col,prop_val))</f>
        <v>H01</v>
      </c>
      <c r="H14" s="61">
        <f t="shared" si="0"/>
        <v>24</v>
      </c>
      <c r="I14" s="165" cm="1">
        <f t="array" ref="I14">_xlfn.XLOOKUP($A14,prop_i,_xlfn.XLOOKUP(I$4,prop_col,prop_val))</f>
        <v>1352323</v>
      </c>
      <c r="J14" s="195" cm="1">
        <f t="array" ref="J14">_xlfn.XLOOKUP($A14,data_i,_xlfn.XLOOKUP(J$4,data_col,data_val))</f>
        <v>9248</v>
      </c>
      <c r="K14" s="195" cm="1">
        <f t="array" ref="K14">_xlfn.XLOOKUP($A14,data_i,_xlfn.XLOOKUP(K$4,data_col,data_val))</f>
        <v>633</v>
      </c>
      <c r="L14" s="24">
        <f t="shared" si="1"/>
        <v>14.609794628751974</v>
      </c>
      <c r="M14" s="254" cm="1">
        <f t="array" ref="M14">HYPERLINK(GJ14,_xlfn.XLOOKUP($A14,val_i,_xlfn.XLOOKUP(M$4,val_col,val_val)))</f>
        <v>44004</v>
      </c>
      <c r="N14" s="256" cm="1">
        <f t="array" ref="N14">IF(_xlfn.XLOOKUP($A14,data_i,_xlfn.XLOOKUP(N$4,data_col,data_val)) &gt; 0,_xlfn.XLOOKUP($A14,data_i,_xlfn.XLOOKUP(N$4,data_col,data_val))," ")</f>
        <v>4.65E-2</v>
      </c>
      <c r="O14" s="162" cm="1">
        <f t="array" ref="O14">$J14-_xlfn.XLOOKUP($A14,val_i,_xlfn.XLOOKUP("oph@start",val_col,val_val))</f>
        <v>2986</v>
      </c>
      <c r="P14" s="24" cm="1">
        <f t="array" ref="P14">K14-_xlfn.XLOOKUP($A14,val_i,_xlfn.XLOOKUP("Starts@Start",val_col,val_val))</f>
        <v>99</v>
      </c>
      <c r="Q14" s="162">
        <f t="shared" si="2"/>
        <v>30.161616161616163</v>
      </c>
      <c r="R14" s="163">
        <f t="shared" si="3"/>
        <v>16.406593406593405</v>
      </c>
      <c r="S14" s="123" t="str">
        <f t="shared" si="4"/>
        <v>done</v>
      </c>
      <c r="T14" s="123">
        <f t="shared" si="4"/>
        <v>44248.164304888865</v>
      </c>
      <c r="U14" s="123">
        <f t="shared" si="4"/>
        <v>44370.066515203667</v>
      </c>
      <c r="V14" s="200"/>
      <c r="W14" s="184" t="str" cm="1">
        <f t="array" ref="W14">_xlfn.XLOOKUP($A14,data_i,_xlfn.XLOOKUP(W$4,data_col,data_val))</f>
        <v>Running</v>
      </c>
      <c r="X14" s="184" cm="1">
        <f t="array" ref="X14">_xlfn.XLOOKUP($A14,data_i,_xlfn.XLOOKUP(X$4,data_col,data_val))</f>
        <v>9248</v>
      </c>
      <c r="Y14" s="184" cm="1">
        <f t="array" ref="Y14">_xlfn.XLOOKUP($A14,data_i,_xlfn.XLOOKUP(Y$4,data_col,data_val))</f>
        <v>633</v>
      </c>
      <c r="Z14" s="184" cm="1">
        <f t="array" ref="Z14">_xlfn.XLOOKUP($A14,data_i,_xlfn.XLOOKUP(Z$4,data_col,data_val))</f>
        <v>17</v>
      </c>
      <c r="AA14" s="24" cm="1">
        <f t="array" ref="AA14">_xlfn.XLOOKUP($A14,data_i,_xlfn.XLOOKUP(AA$4,data_col,data_val))</f>
        <v>1</v>
      </c>
      <c r="AB14" s="24" cm="1">
        <f t="array" ref="AB14">_xlfn.XLOOKUP($A14,data_i,_xlfn.XLOOKUP(AB$4,data_col,data_val))</f>
        <v>1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84" cm="1">
        <f t="array" ref="AF14">_xlfn.XLOOKUP($A14,data_i,_xlfn.XLOOKUP(AF$4,data_col,data_val))</f>
        <v>45</v>
      </c>
      <c r="AG14" s="184" cm="1">
        <f t="array" ref="AG14">_xlfn.XLOOKUP($A14,data_i,_xlfn.XLOOKUP(AG$4,data_col,data_val))</f>
        <v>19.7</v>
      </c>
      <c r="AH14" s="195" cm="1">
        <f t="array" ref="AH14">_xlfn.XLOOKUP($A14,data_i,_xlfn.XLOOKUP(AH$4,data_col,data_val))</f>
        <v>1241.5</v>
      </c>
      <c r="AJ14" s="195" cm="1">
        <f t="array" ref="AJ14">_xlfn.XLOOKUP($A14,data_i,_xlfn.XLOOKUP(AJ$4,data_col,data_val))</f>
        <v>4500</v>
      </c>
      <c r="AK14" s="195" cm="1">
        <f t="array" ref="AK14">_xlfn.XLOOKUP($A14,prop_i,_xlfn.XLOOKUP(AK$4,data_col,data_val))</f>
        <v>1501</v>
      </c>
      <c r="AL14" s="163">
        <f>IF(ISERROR(1200*AJ14/(_xlfn.XLOOKUP($F14,summary!$S$3:$S$6,summary!$V$31:$V$34)*AK14*_xlfn.XLOOKUP($F14,summary!$S$3:$S$6,summary!$W$31:$W$34))),0,1200*AJ14/(_xlfn.XLOOKUP($F14,summary!$S$3:$S$6,summary!$V$31:$V$34)*AK14*_xlfn.XLOOKUP($F14,summary!$S$3:$S$6,summary!$W$31:$W$34)))</f>
        <v>24.497008585163748</v>
      </c>
      <c r="AM14" s="25"/>
      <c r="AN14" s="195" cm="1">
        <f t="array" ref="AN14">_xlfn.XLOOKUP($A14,data_i,_xlfn.XLOOKUP(AN$4,data_col,data_val))</f>
        <v>4500</v>
      </c>
      <c r="AO14" s="184" cm="1">
        <f t="array" ref="AO14">_xlfn.XLOOKUP($A14,data_i,_xlfn.XLOOKUP(AO$4,data_col,data_val))</f>
        <v>0</v>
      </c>
      <c r="AP14" s="184" cm="1">
        <f t="array" ref="AP14">_xlfn.XLOOKUP($A14,data_i,_xlfn.XLOOKUP(AP$4,data_col,data_val))</f>
        <v>0</v>
      </c>
      <c r="AQ14" s="184" cm="1">
        <f t="array" ref="AQ14">_xlfn.XLOOKUP($A14,data_i,_xlfn.XLOOKUP(AQ$4,data_col,data_val))</f>
        <v>0</v>
      </c>
      <c r="AR14" s="184" cm="1">
        <f t="array" ref="AR14">_xlfn.XLOOKUP($A14,data_i,_xlfn.XLOOKUP(AR$4,data_col,data_val))</f>
        <v>0</v>
      </c>
      <c r="AS14" s="184" cm="1">
        <f t="array" ref="AS14">_xlfn.XLOOKUP($A14,data_i,_xlfn.XLOOKUP(AS$4,data_col,data_val))</f>
        <v>0</v>
      </c>
      <c r="AT14" s="24"/>
      <c r="AU14" s="184" cm="1">
        <f t="array" ref="AU14">_xlfn.XLOOKUP($A14,data_i,_xlfn.XLOOKUP(AU$4,data_col,data_val))</f>
        <v>4380</v>
      </c>
      <c r="AV14" s="184" cm="1">
        <f t="array" ref="AV14">_xlfn.XLOOKUP($A14,data_i,_xlfn.XLOOKUP(AV$4,data_col,data_val))</f>
        <v>1499</v>
      </c>
      <c r="AW14" s="163">
        <f>IF(ISERROR(1200*AU14/(_xlfn.XLOOKUP($F14,summary!$S$3:$S$6,summary!$V$31:$V$34)*AV14*_xlfn.XLOOKUP($F14,summary!$S$3:$S$6,summary!$W$31:$W$34))),0,1200*AU14/(_xlfn.XLOOKUP($F14,summary!$S$3:$S$6,summary!$V$31:$V$34)*AV14*_xlfn.XLOOKUP($F14,summary!$S$3:$S$6,summary!$W$31:$W$34)))</f>
        <v>23.875567904844541</v>
      </c>
      <c r="AX14" s="162">
        <f t="shared" si="5"/>
        <v>2986</v>
      </c>
      <c r="AY14" s="256" cm="1">
        <f t="array" ref="AY14">IF(_xlfn.XLOOKUP($A14,data_i,_xlfn.XLOOKUP(AY$4,data_col,data_val)) &gt; 0,_xlfn.XLOOKUP($A14,data_i,_xlfn.XLOOKUP(AY$4,data_col,data_val))," ")</f>
        <v>4.65E-2</v>
      </c>
      <c r="AZ14" s="163" cm="1">
        <f t="array" ref="AZ14">_xlfn.XLOOKUP($A14,data_i,_xlfn.XLOOKUP(AZ$4,data_col,data_val))</f>
        <v>-47.339999999999996</v>
      </c>
      <c r="BA14" s="192" cm="1">
        <f t="array" ref="BA14">_xlfn.XLOOKUP($A14,data_i,_xlfn.XLOOKUP(BA$4,data_col,data_val))</f>
        <v>3.9340000000000002</v>
      </c>
      <c r="BB14" s="192" cm="1">
        <f t="array" ref="BB14">_xlfn.XLOOKUP($A14,data_i,_xlfn.XLOOKUP(BB$4,data_col,data_val))</f>
        <v>0.74881818181818183</v>
      </c>
      <c r="BC14" s="163" cm="1">
        <f t="array" ref="BC14">_xlfn.XLOOKUP($A14,data_i,_xlfn.XLOOKUP(BC$4,data_col,data_val))</f>
        <v>53</v>
      </c>
      <c r="BD14" s="163" cm="1">
        <f t="array" ref="BD14">_xlfn.XLOOKUP($A14,data_i,_xlfn.XLOOKUP(BD$4,data_col,data_val))</f>
        <v>5.95</v>
      </c>
      <c r="BE14" s="163" cm="1">
        <f t="array" ref="BE14">_xlfn.XLOOKUP($A14,data_i,_xlfn.XLOOKUP(BE$4,data_col,data_val))</f>
        <v>2.06</v>
      </c>
      <c r="BF14" s="192" cm="1">
        <f t="array" ref="BF14">_xlfn.XLOOKUP($A14,data_i,_xlfn.XLOOKUP(BF$4,data_col,data_val))</f>
        <v>1</v>
      </c>
      <c r="BG14" s="199">
        <f t="shared" si="6"/>
        <v>100</v>
      </c>
      <c r="BH14" s="192"/>
      <c r="BI14" s="192" cm="1">
        <f t="array" ref="BI14">_xlfn.XLOOKUP($A14,data_i,_xlfn.XLOOKUP(BI$4,data_col,data_val))</f>
        <v>0.57999999999999996</v>
      </c>
      <c r="BJ14" s="24" cm="1">
        <f t="array" ref="BJ14">_xlfn.XLOOKUP($A14,data_i,_xlfn.XLOOKUP(BJ$4,data_col,data_val))</f>
        <v>6.8</v>
      </c>
      <c r="BK14" s="24" cm="1">
        <f t="array" ref="BK14">_xlfn.XLOOKUP($A14,data_i,_xlfn.XLOOKUP(BK$4,data_col,data_val))</f>
        <v>99.9</v>
      </c>
      <c r="BL14" s="163" cm="1">
        <f t="array" ref="BL14">_xlfn.XLOOKUP($A14,data_i,_xlfn.XLOOKUP(BL$4,data_col,data_val))</f>
        <v>29.7</v>
      </c>
      <c r="BM14" s="163" cm="1">
        <f t="array" ref="BM14">_xlfn.XLOOKUP($A14,data_i,_xlfn.XLOOKUP(BM$4,data_col,data_val))</f>
        <v>262</v>
      </c>
      <c r="BN14" s="163" cm="1">
        <f t="array" ref="BN14">_xlfn.XLOOKUP($A14,data_i,_xlfn.XLOOKUP(BN$4,data_col,data_val))</f>
        <v>5.9</v>
      </c>
      <c r="BO14" s="24" cm="1">
        <f t="array" ref="BO14">_xlfn.XLOOKUP($A14,data_i,_xlfn.XLOOKUP(BO$4,data_col,data_val))</f>
        <v>1053</v>
      </c>
      <c r="BP14" s="24" cm="1">
        <f t="array" ref="BP14">_xlfn.XLOOKUP($A14,data_i,_xlfn.XLOOKUP(BP$4,data_col,data_val))</f>
        <v>75</v>
      </c>
      <c r="BQ14" s="162">
        <f t="shared" si="7"/>
        <v>959.71414521098507</v>
      </c>
      <c r="BR14" s="215">
        <f>IFERROR((AU14*_xlfn.XLOOKUP(F14,summary!$S$3:$S$6,summary!$W$31:$W$34))/(BQ14*$BP$1)," ")</f>
        <v>0.45685159582504781</v>
      </c>
      <c r="BS14" s="24" cm="1">
        <f t="array" ref="BS14">_xlfn.XLOOKUP($A14,data_i,_xlfn.XLOOKUP(BS$4,data_col,data_val))</f>
        <v>944</v>
      </c>
      <c r="BT14" s="24" cm="1">
        <f t="array" ref="BT14">_xlfn.XLOOKUP($A14,data_i,_xlfn.XLOOKUP(BT$4,data_col,data_val))</f>
        <v>0</v>
      </c>
      <c r="BU14" s="163" cm="1">
        <f t="array" ref="BU14">_xlfn.XLOOKUP($A14,data_i,_xlfn.XLOOKUP(BU$4,data_col,data_val))</f>
        <v>0</v>
      </c>
      <c r="BV14" s="163"/>
      <c r="BW14" s="217"/>
      <c r="BX14" s="255" cm="1">
        <f t="array" ref="BX14">IF(_xlfn.XLOOKUP($A14,data_i,_xlfn.XLOOKUP(BX$4,data_col,data_val)) &gt; 0,_xlfn.XLOOKUP($A14,data_i,_xlfn.XLOOKUP(BX$4,data_col,data_val))," ")</f>
        <v>72.099999999999994</v>
      </c>
      <c r="BY14" s="255" cm="1">
        <f t="array" ref="BY14">IF(_xlfn.XLOOKUP($A14,data_i,_xlfn.XLOOKUP(BY$4,data_col,data_val)) &gt; 0,_xlfn.XLOOKUP($A14,data_i,_xlfn.XLOOKUP(BY$4,data_col,data_val))," ")</f>
        <v>2.71</v>
      </c>
      <c r="BZ14" s="255" cm="1">
        <f t="array" ref="BZ14">IF(_xlfn.XLOOKUP($A14,data_i,_xlfn.XLOOKUP(BZ$4,data_col,data_val)) &gt; 0,_xlfn.XLOOKUP($A14,data_i,_xlfn.XLOOKUP(BZ$4,data_col,data_val))," ")</f>
        <v>72</v>
      </c>
      <c r="CA14" s="255" cm="1">
        <f t="array" ref="CA14">IF(_xlfn.XLOOKUP($A14,data_i,_xlfn.XLOOKUP(CA$4,data_col,data_val)) &gt; 0,_xlfn.XLOOKUP($A14,data_i,_xlfn.XLOOKUP(CA$4,data_col,data_val))," ")</f>
        <v>2.71</v>
      </c>
      <c r="CC14" s="24" cm="1">
        <f t="array" ref="CC14">_xlfn.XLOOKUP($A14,data_i,_xlfn.XLOOKUP(CC$4,data_col,data_val))</f>
        <v>78.040000000000006</v>
      </c>
      <c r="CD14" s="163"/>
      <c r="CE14" s="24" cm="1">
        <f t="array" ref="CE14">IF(_xlfn.XLOOKUP($A14,data_i,_xlfn.XLOOKUP(CE$4,data_col,data_val)) &gt; 0,_xlfn.XLOOKUP($A14,data_i,_xlfn.XLOOKUP(CE$4,data_col,data_val))," ")</f>
        <v>158</v>
      </c>
      <c r="CF14" s="24" cm="1">
        <f t="array" ref="CF14">IF(_xlfn.XLOOKUP($A14,data_i,_xlfn.XLOOKUP(CF$4,data_col,data_val)) &gt; 0,_xlfn.XLOOKUP($A14,data_i,_xlfn.XLOOKUP(CF$4,data_col,data_val))," ")</f>
        <v>174</v>
      </c>
      <c r="CG14" s="24" cm="1">
        <f t="array" ref="CG14">IF(_xlfn.XLOOKUP($A14,data_i,_xlfn.XLOOKUP(CG$4,data_col,data_val)) &gt; 0,_xlfn.XLOOKUP($A14,data_i,_xlfn.XLOOKUP(CG$4,data_col,data_val))," ")</f>
        <v>79</v>
      </c>
      <c r="CH14" s="24" cm="1">
        <f t="array" ref="CH14">IF(_xlfn.XLOOKUP($A14,data_i,_xlfn.XLOOKUP(CH$4,data_col,data_val)) &gt; 0,_xlfn.XLOOKUP($A14,data_i,_xlfn.XLOOKUP(CH$4,data_col,data_val))," ")</f>
        <v>110</v>
      </c>
      <c r="CI14" s="24" cm="1">
        <f t="array" ref="CI14">IF(_xlfn.XLOOKUP($A14,data_i,_xlfn.XLOOKUP(CI$4,data_col,data_val)) &gt; 0,_xlfn.XLOOKUP($A14,data_i,_xlfn.XLOOKUP(CI$4,data_col,data_val))," ")</f>
        <v>141</v>
      </c>
      <c r="CJ14" s="24" cm="1">
        <f t="array" ref="CJ14">IF(_xlfn.XLOOKUP($A14,data_i,_xlfn.XLOOKUP(CJ$4,data_col,data_val)) &gt; 0,_xlfn.XLOOKUP($A14,data_i,_xlfn.XLOOKUP(CJ$4,data_col,data_val))," ")</f>
        <v>141</v>
      </c>
      <c r="CK14" s="24" cm="1">
        <f t="array" ref="CK14">IF(_xlfn.XLOOKUP($A14,data_i,_xlfn.XLOOKUP(CK$4,data_col,data_val)) &gt; 0,_xlfn.XLOOKUP($A14,data_i,_xlfn.XLOOKUP(CK$4,data_col,data_val))," ")</f>
        <v>317</v>
      </c>
      <c r="CL14" s="24" cm="1">
        <f t="array" ref="CL14">IF(_xlfn.XLOOKUP($A14,data_i,_xlfn.XLOOKUP(CL$4,data_col,data_val)) &gt; 0,_xlfn.XLOOKUP($A14,data_i,_xlfn.XLOOKUP(CL$4,data_col,data_val))," ")</f>
        <v>158</v>
      </c>
      <c r="CM14" s="24" cm="1">
        <f t="array" ref="CM14">IF(_xlfn.XLOOKUP($A14,data_i,_xlfn.XLOOKUP(CM$4,data_col,data_val)) &gt; 0,_xlfn.XLOOKUP($A14,data_i,_xlfn.XLOOKUP(CM$4,data_col,data_val))," ")</f>
        <v>174</v>
      </c>
      <c r="CN14" s="24" cm="1">
        <f t="array" ref="CN14">IF(_xlfn.XLOOKUP($A14,data_i,_xlfn.XLOOKUP(CN$4,data_col,data_val)) &gt; 0,_xlfn.XLOOKUP($A14,data_i,_xlfn.XLOOKUP(CN$4,data_col,data_val))," ")</f>
        <v>94</v>
      </c>
      <c r="CO14" s="24" cm="1">
        <f t="array" ref="CO14">IF(_xlfn.XLOOKUP($A14,data_i,_xlfn.XLOOKUP(CO$4,data_col,data_val)) &gt; 0,_xlfn.XLOOKUP($A14,data_i,_xlfn.XLOOKUP(CO$4,data_col,data_val))," ")</f>
        <v>174</v>
      </c>
      <c r="CP14" s="24" cm="1">
        <f t="array" ref="CP14">IF(_xlfn.XLOOKUP($A14,data_i,_xlfn.XLOOKUP(CP$4,data_col,data_val)) &gt; 0,_xlfn.XLOOKUP($A14,data_i,_xlfn.XLOOKUP(CP$4,data_col,data_val))," ")</f>
        <v>110</v>
      </c>
      <c r="CQ14" s="24" cm="1">
        <f t="array" ref="CQ14">IF(_xlfn.XLOOKUP($A14,data_i,_xlfn.XLOOKUP(CQ$4,data_col,data_val)) &gt; 0,_xlfn.XLOOKUP($A14,data_i,_xlfn.XLOOKUP(CQ$4,data_col,data_val))," ")</f>
        <v>126</v>
      </c>
      <c r="CR14" s="24" cm="1">
        <f t="array" ref="CR14">IF(_xlfn.XLOOKUP($A14,data_i,_xlfn.XLOOKUP(CR$4,data_col,data_val)) &gt; 0,_xlfn.XLOOKUP($A14,data_i,_xlfn.XLOOKUP(CR$4,data_col,data_val))," ")</f>
        <v>158</v>
      </c>
      <c r="CS14" s="24" cm="1">
        <f t="array" ref="CS14">IF(_xlfn.XLOOKUP($A14,data_i,_xlfn.XLOOKUP(CS$4,data_col,data_val)) &gt; 0,_xlfn.XLOOKUP($A14,data_i,_xlfn.XLOOKUP(CS$4,data_col,data_val))," ")</f>
        <v>141</v>
      </c>
      <c r="CT14" s="24" cm="1">
        <f t="array" ref="CT14">IF(_xlfn.XLOOKUP($A14,data_i,_xlfn.XLOOKUP(CT$4,data_col,data_val)) &gt; 0,_xlfn.XLOOKUP($A14,data_i,_xlfn.XLOOKUP(CT$4,data_col,data_val))," ")</f>
        <v>174</v>
      </c>
      <c r="CU14" s="24" cm="1">
        <f t="array" ref="CU14">IF(_xlfn.XLOOKUP($A14,data_i,_xlfn.XLOOKUP(CU$4,data_col,data_val)) &gt; 0,_xlfn.XLOOKUP($A14,data_i,_xlfn.XLOOKUP(CU$4,data_col,data_val))," ")</f>
        <v>300</v>
      </c>
      <c r="CV14" s="24" cm="1">
        <f t="array" ref="CV14">IF(_xlfn.XLOOKUP($A14,data_i,_xlfn.XLOOKUP(CV$4,data_col,data_val)) &gt; 0,_xlfn.XLOOKUP($A14,data_i,_xlfn.XLOOKUP(CV$4,data_col,data_val))," ")</f>
        <v>205</v>
      </c>
      <c r="CW14" s="24" cm="1">
        <f t="array" ref="CW14">IF(_xlfn.XLOOKUP($A14,data_i,_xlfn.XLOOKUP(CW$4,data_col,data_val)) &gt; 0,_xlfn.XLOOKUP($A14,data_i,_xlfn.XLOOKUP(CW$4,data_col,data_val))," ")</f>
        <v>110</v>
      </c>
      <c r="CX14" s="24" cm="1">
        <f t="array" ref="CX14">IF(_xlfn.XLOOKUP($A14,data_i,_xlfn.XLOOKUP(CX$4,data_col,data_val)) &gt; 0,_xlfn.XLOOKUP($A14,data_i,_xlfn.XLOOKUP(CX$4,data_col,data_val))," ")</f>
        <v>126</v>
      </c>
      <c r="CY14" s="24" cm="1">
        <f t="array" ref="CY14">IF(_xlfn.XLOOKUP($A14,data_i,_xlfn.XLOOKUP(CY$4,data_col,data_val)) &gt; 0,_xlfn.XLOOKUP($A14,data_i,_xlfn.XLOOKUP(CY$4,data_col,data_val))," ")</f>
        <v>158</v>
      </c>
      <c r="CZ14" s="24" cm="1">
        <f t="array" ref="CZ14">IF(_xlfn.XLOOKUP($A14,data_i,_xlfn.XLOOKUP(CZ$4,data_col,data_val)) &gt; 0,_xlfn.XLOOKUP($A14,data_i,_xlfn.XLOOKUP(CZ$4,data_col,data_val))," ")</f>
        <v>205</v>
      </c>
      <c r="DA14" s="24" cm="1">
        <f t="array" ref="DA14">IF(_xlfn.XLOOKUP($A14,data_i,_xlfn.XLOOKUP(DA$4,data_col,data_val)) &gt; 0,_xlfn.XLOOKUP($A14,data_i,_xlfn.XLOOKUP(DA$4,data_col,data_val))," ")</f>
        <v>317</v>
      </c>
      <c r="DB14" s="24" cm="1">
        <f t="array" ref="DB14">IF(_xlfn.XLOOKUP($A14,data_i,_xlfn.XLOOKUP(DB$4,data_col,data_val)) &gt; 0,_xlfn.XLOOKUP($A14,data_i,_xlfn.XLOOKUP(DB$4,data_col,data_val))," ")</f>
        <v>126</v>
      </c>
      <c r="DC14" s="163"/>
      <c r="DD14" s="24" cm="1">
        <f t="array" ref="DD14">IF(_xlfn.XLOOKUP($A14,data_i,_xlfn.XLOOKUP(DD$4,data_col,data_val)) &gt; 0,_xlfn.XLOOKUP($A14,data_i,_xlfn.XLOOKUP(DD$4,data_col,data_val))," ")</f>
        <v>402</v>
      </c>
      <c r="DE14" s="24" cm="1">
        <f t="array" ref="DE14">IF(_xlfn.XLOOKUP($A14,data_i,_xlfn.XLOOKUP(DE$4,data_col,data_val)) &gt; 0,_xlfn.XLOOKUP($A14,data_i,_xlfn.XLOOKUP(DE$4,data_col,data_val))," ")</f>
        <v>463</v>
      </c>
      <c r="DF14" s="24" cm="1">
        <f t="array" ref="DF14">IF(_xlfn.XLOOKUP($A14,data_i,_xlfn.XLOOKUP(DF$4,data_col,data_val)) &gt; 0,_xlfn.XLOOKUP($A14,data_i,_xlfn.XLOOKUP(DF$4,data_col,data_val))," ")</f>
        <v>378</v>
      </c>
      <c r="DG14" s="24" cm="1">
        <f t="array" ref="DG14">IF(_xlfn.XLOOKUP($A14,data_i,_xlfn.XLOOKUP(DG$4,data_col,data_val)) &gt; 0,_xlfn.XLOOKUP($A14,data_i,_xlfn.XLOOKUP(DG$4,data_col,data_val))," ")</f>
        <v>354</v>
      </c>
      <c r="DH14" s="24" cm="1">
        <f t="array" ref="DH14">IF(_xlfn.XLOOKUP($A14,data_i,_xlfn.XLOOKUP(DH$4,data_col,data_val)) &gt; 0,_xlfn.XLOOKUP($A14,data_i,_xlfn.XLOOKUP(DH$4,data_col,data_val))," ")</f>
        <v>427</v>
      </c>
      <c r="DI14" s="24" cm="1">
        <f t="array" ref="DI14">IF(_xlfn.XLOOKUP($A14,data_i,_xlfn.XLOOKUP(DI$4,data_col,data_val)) &gt; 0,_xlfn.XLOOKUP($A14,data_i,_xlfn.XLOOKUP(DI$4,data_col,data_val))," ")</f>
        <v>390</v>
      </c>
      <c r="DJ14" s="24" cm="1">
        <f t="array" ref="DJ14">IF(_xlfn.XLOOKUP($A14,data_i,_xlfn.XLOOKUP(DJ$4,data_col,data_val)) &gt; 0,_xlfn.XLOOKUP($A14,data_i,_xlfn.XLOOKUP(DJ$4,data_col,data_val))," ")</f>
        <v>769</v>
      </c>
      <c r="DK14" s="24" cm="1">
        <f t="array" ref="DK14">IF(_xlfn.XLOOKUP($A14,data_i,_xlfn.XLOOKUP(DK$4,data_col,data_val)) &gt; 0,_xlfn.XLOOKUP($A14,data_i,_xlfn.XLOOKUP(DK$4,data_col,data_val))," ")</f>
        <v>354</v>
      </c>
      <c r="DL14" s="24" cm="1">
        <f t="array" ref="DL14">IF(_xlfn.XLOOKUP($A14,data_i,_xlfn.XLOOKUP(DL$4,data_col,data_val)) &gt; 0,_xlfn.XLOOKUP($A14,data_i,_xlfn.XLOOKUP(DL$4,data_col,data_val))," ")</f>
        <v>476</v>
      </c>
      <c r="DM14" s="24" cm="1">
        <f t="array" ref="DM14">IF(_xlfn.XLOOKUP($A14,data_i,_xlfn.XLOOKUP(DM$4,data_col,data_val)) &gt; 0,_xlfn.XLOOKUP($A14,data_i,_xlfn.XLOOKUP(DM$4,data_col,data_val))," ")</f>
        <v>305</v>
      </c>
      <c r="DN14" s="24" cm="1">
        <f t="array" ref="DN14">IF(_xlfn.XLOOKUP($A14,data_i,_xlfn.XLOOKUP(DN$4,data_col,data_val)) &gt; 0,_xlfn.XLOOKUP($A14,data_i,_xlfn.XLOOKUP(DN$4,data_col,data_val))," ")</f>
        <v>537</v>
      </c>
      <c r="DO14" s="24" cm="1">
        <f t="array" ref="DO14">IF(_xlfn.XLOOKUP($A14,data_i,_xlfn.XLOOKUP(DO$4,data_col,data_val)) &gt; 0,_xlfn.XLOOKUP($A14,data_i,_xlfn.XLOOKUP(DO$4,data_col,data_val))," ")</f>
        <v>329</v>
      </c>
      <c r="DP14" s="24" cm="1">
        <f t="array" ref="DP14">IF(_xlfn.XLOOKUP($A14,data_i,_xlfn.XLOOKUP(DP$4,data_col,data_val)) &gt; 0,_xlfn.XLOOKUP($A14,data_i,_xlfn.XLOOKUP(DP$4,data_col,data_val))," ")</f>
        <v>537</v>
      </c>
      <c r="DQ14" s="24" cm="1">
        <f t="array" ref="DQ14">IF(_xlfn.XLOOKUP($A14,data_i,_xlfn.XLOOKUP(DQ$4,data_col,data_val)) &gt; 0,_xlfn.XLOOKUP($A14,data_i,_xlfn.XLOOKUP(DQ$4,data_col,data_val))," ")</f>
        <v>463</v>
      </c>
      <c r="DR14" s="24" cm="1">
        <f t="array" ref="DR14">IF(_xlfn.XLOOKUP($A14,data_i,_xlfn.XLOOKUP(DR$4,data_col,data_val)) &gt; 0,_xlfn.XLOOKUP($A14,data_i,_xlfn.XLOOKUP(DR$4,data_col,data_val))," ")</f>
        <v>537</v>
      </c>
      <c r="DS14" s="24" cm="1">
        <f t="array" ref="DS14">IF(_xlfn.XLOOKUP($A14,data_i,_xlfn.XLOOKUP(DS$4,data_col,data_val)) &gt; 0,_xlfn.XLOOKUP($A14,data_i,_xlfn.XLOOKUP(DS$4,data_col,data_val))," ")</f>
        <v>537</v>
      </c>
      <c r="DT14" s="24" cm="1">
        <f t="array" ref="DT14">IF(_xlfn.XLOOKUP($A14,data_i,_xlfn.XLOOKUP(DT$4,data_col,data_val)) &gt; 0,_xlfn.XLOOKUP($A14,data_i,_xlfn.XLOOKUP(DT$4,data_col,data_val))," ")</f>
        <v>476</v>
      </c>
      <c r="DU14" s="24" cm="1">
        <f t="array" ref="DU14">IF(_xlfn.XLOOKUP($A14,data_i,_xlfn.XLOOKUP(DU$4,data_col,data_val)) &gt; 0,_xlfn.XLOOKUP($A14,data_i,_xlfn.XLOOKUP(DU$4,data_col,data_val))," ")</f>
        <v>390</v>
      </c>
      <c r="DV14" s="24" cm="1">
        <f t="array" ref="DV14">IF(_xlfn.XLOOKUP($A14,data_i,_xlfn.XLOOKUP(DV$4,data_col,data_val)) &gt; 0,_xlfn.XLOOKUP($A14,data_i,_xlfn.XLOOKUP(DV$4,data_col,data_val))," ")</f>
        <v>390</v>
      </c>
      <c r="DW14" s="24" cm="1">
        <f t="array" ref="DW14">IF(_xlfn.XLOOKUP($A14,data_i,_xlfn.XLOOKUP(DW$4,data_col,data_val)) &gt; 0,_xlfn.XLOOKUP($A14,data_i,_xlfn.XLOOKUP(DW$4,data_col,data_val))," ")</f>
        <v>427</v>
      </c>
      <c r="DX14" s="24" cm="1">
        <f t="array" ref="DX14">IF(_xlfn.XLOOKUP($A14,data_i,_xlfn.XLOOKUP(DX$4,data_col,data_val)) &gt; 0,_xlfn.XLOOKUP($A14,data_i,_xlfn.XLOOKUP(DX$4,data_col,data_val))," ")</f>
        <v>439</v>
      </c>
      <c r="DY14" s="24" cm="1">
        <f t="array" ref="DY14">IF(_xlfn.XLOOKUP($A14,data_i,_xlfn.XLOOKUP(DY$4,data_col,data_val)) &gt; 0,_xlfn.XLOOKUP($A14,data_i,_xlfn.XLOOKUP(DY$4,data_col,data_val))," ")</f>
        <v>537</v>
      </c>
      <c r="DZ14" s="24" cm="1">
        <f t="array" ref="DZ14">IF(_xlfn.XLOOKUP($A14,data_i,_xlfn.XLOOKUP(DZ$4,data_col,data_val)) &gt; 0,_xlfn.XLOOKUP($A14,data_i,_xlfn.XLOOKUP(DZ$4,data_col,data_val))," ")</f>
        <v>549</v>
      </c>
      <c r="EA14" s="24" cm="1">
        <f t="array" ref="EA14">IF(_xlfn.XLOOKUP($A14,data_i,_xlfn.XLOOKUP(EA$4,data_col,data_val)) &gt; 0,_xlfn.XLOOKUP($A14,data_i,_xlfn.XLOOKUP(EA$4,data_col,data_val))," ")</f>
        <v>390</v>
      </c>
      <c r="EC14" s="24" cm="1">
        <f t="array" ref="EC14">IF(_xlfn.XLOOKUP($A14,data_i,_xlfn.XLOOKUP(EC$4,data_col,data_val)) &gt; 0,_xlfn.XLOOKUP($A14,data_i,_xlfn.XLOOKUP(EC$4,data_col,data_val))," ")</f>
        <v>363</v>
      </c>
      <c r="ED14" s="24" cm="1">
        <f t="array" ref="ED14">IF(_xlfn.XLOOKUP($A14,data_i,_xlfn.XLOOKUP(ED$4,data_col,data_val)) &gt; 0,_xlfn.XLOOKUP($A14,data_i,_xlfn.XLOOKUP(ED$4,data_col,data_val))," ")</f>
        <v>365</v>
      </c>
      <c r="EE14" s="24" cm="1">
        <f t="array" ref="EE14">IF(_xlfn.XLOOKUP($A14,data_i,_xlfn.XLOOKUP(EE$4,data_col,data_val)) &gt; 0,_xlfn.XLOOKUP($A14,data_i,_xlfn.XLOOKUP(EE$4,data_col,data_val))," ")</f>
        <v>365</v>
      </c>
      <c r="EF14" s="24" cm="1">
        <f t="array" ref="EF14">IF(_xlfn.XLOOKUP($A14,data_i,_xlfn.XLOOKUP(EF$4,data_col,data_val)) &gt; 0,_xlfn.XLOOKUP($A14,data_i,_xlfn.XLOOKUP(EF$4,data_col,data_val))," ")</f>
        <v>366</v>
      </c>
      <c r="EG14" s="24" cm="1">
        <f t="array" ref="EG14">IF(_xlfn.XLOOKUP($A14,data_i,_xlfn.XLOOKUP(EG$4,data_col,data_val)) &gt; 0,_xlfn.XLOOKUP($A14,data_i,_xlfn.XLOOKUP(EG$4,data_col,data_val))," ")</f>
        <v>367</v>
      </c>
      <c r="EH14" s="24" cm="1">
        <f t="array" ref="EH14">IF(_xlfn.XLOOKUP($A14,data_i,_xlfn.XLOOKUP(EH$4,data_col,data_val)) &gt; 0,_xlfn.XLOOKUP($A14,data_i,_xlfn.XLOOKUP(EH$4,data_col,data_val))," ")</f>
        <v>367</v>
      </c>
      <c r="EI14" s="24" cm="1">
        <f t="array" ref="EI14">IF(_xlfn.XLOOKUP($A14,data_i,_xlfn.XLOOKUP(EI$4,data_col,data_val)) &gt; 0,_xlfn.XLOOKUP($A14,data_i,_xlfn.XLOOKUP(EI$4,data_col,data_val))," ")</f>
        <v>366</v>
      </c>
      <c r="EJ14" s="24" cm="1">
        <f t="array" ref="EJ14">IF(_xlfn.XLOOKUP($A14,data_i,_xlfn.XLOOKUP(EJ$4,data_col,data_val)) &gt; 0,_xlfn.XLOOKUP($A14,data_i,_xlfn.XLOOKUP(EJ$4,data_col,data_val))," ")</f>
        <v>364</v>
      </c>
      <c r="EK14" s="24" cm="1">
        <f t="array" ref="EK14">IF(_xlfn.XLOOKUP($A14,data_i,_xlfn.XLOOKUP(EK$4,data_col,data_val)) &gt; 0,_xlfn.XLOOKUP($A14,data_i,_xlfn.XLOOKUP(EK$4,data_col,data_val))," ")</f>
        <v>364</v>
      </c>
      <c r="EL14" s="24" cm="1">
        <f t="array" ref="EL14">IF(_xlfn.XLOOKUP($A14,data_i,_xlfn.XLOOKUP(EL$4,data_col,data_val)) &gt; 0,_xlfn.XLOOKUP($A14,data_i,_xlfn.XLOOKUP(EL$4,data_col,data_val))," ")</f>
        <v>364</v>
      </c>
      <c r="EM14" s="24" cm="1">
        <f t="array" ref="EM14">IF(_xlfn.XLOOKUP($A14,data_i,_xlfn.XLOOKUP(EM$4,data_col,data_val)) &gt; 0,_xlfn.XLOOKUP($A14,data_i,_xlfn.XLOOKUP(EM$4,data_col,data_val))," ")</f>
        <v>365</v>
      </c>
      <c r="EN14" s="24" cm="1">
        <f t="array" ref="EN14">IF(_xlfn.XLOOKUP($A14,data_i,_xlfn.XLOOKUP(EN$4,data_col,data_val)) &gt; 0,_xlfn.XLOOKUP($A14,data_i,_xlfn.XLOOKUP(EN$4,data_col,data_val))," ")</f>
        <v>364</v>
      </c>
      <c r="EO14" s="24" cm="1">
        <f t="array" ref="EO14">IF(_xlfn.XLOOKUP($A14,data_i,_xlfn.XLOOKUP(EO$4,data_col,data_val)) &gt; 0,_xlfn.XLOOKUP($A14,data_i,_xlfn.XLOOKUP(EO$4,data_col,data_val))," ")</f>
        <v>365</v>
      </c>
      <c r="EP14" s="24" cm="1">
        <f t="array" ref="EP14">IF(_xlfn.XLOOKUP($A14,data_i,_xlfn.XLOOKUP(EP$4,data_col,data_val)) &gt; 0,_xlfn.XLOOKUP($A14,data_i,_xlfn.XLOOKUP(EP$4,data_col,data_val))," ")</f>
        <v>364</v>
      </c>
      <c r="EQ14" s="24" cm="1">
        <f t="array" ref="EQ14">IF(_xlfn.XLOOKUP($A14,data_i,_xlfn.XLOOKUP(EQ$4,data_col,data_val)) &gt; 0,_xlfn.XLOOKUP($A14,data_i,_xlfn.XLOOKUP(EQ$4,data_col,data_val))," ")</f>
        <v>364</v>
      </c>
      <c r="ER14" s="24" cm="1">
        <f t="array" ref="ER14">IF(_xlfn.XLOOKUP($A14,data_i,_xlfn.XLOOKUP(ER$4,data_col,data_val)) &gt; 0,_xlfn.XLOOKUP($A14,data_i,_xlfn.XLOOKUP(ER$4,data_col,data_val))," ")</f>
        <v>365</v>
      </c>
      <c r="ES14" s="24" cm="1">
        <f t="array" ref="ES14">IF(_xlfn.XLOOKUP($A14,data_i,_xlfn.XLOOKUP(ES$4,data_col,data_val)) &gt; 0,_xlfn.XLOOKUP($A14,data_i,_xlfn.XLOOKUP(ES$4,data_col,data_val))," ")</f>
        <v>365</v>
      </c>
      <c r="ET14" s="24" cm="1">
        <f t="array" ref="ET14">IF(_xlfn.XLOOKUP($A14,data_i,_xlfn.XLOOKUP(ET$4,data_col,data_val)) &gt; 0,_xlfn.XLOOKUP($A14,data_i,_xlfn.XLOOKUP(ET$4,data_col,data_val))," ")</f>
        <v>365</v>
      </c>
      <c r="EU14" s="24" cm="1">
        <f t="array" ref="EU14">IF(_xlfn.XLOOKUP($A14,data_i,_xlfn.XLOOKUP(EU$4,data_col,data_val)) &gt; 0,_xlfn.XLOOKUP($A14,data_i,_xlfn.XLOOKUP(EU$4,data_col,data_val))," ")</f>
        <v>365</v>
      </c>
      <c r="EV14" s="24" cm="1">
        <f t="array" ref="EV14">IF(_xlfn.XLOOKUP($A14,data_i,_xlfn.XLOOKUP(EV$4,data_col,data_val)) &gt; 0,_xlfn.XLOOKUP($A14,data_i,_xlfn.XLOOKUP(EV$4,data_col,data_val))," ")</f>
        <v>365</v>
      </c>
      <c r="EW14" s="24" cm="1">
        <f t="array" ref="EW14">IF(_xlfn.XLOOKUP($A14,data_i,_xlfn.XLOOKUP(EW$4,data_col,data_val)) &gt; 0,_xlfn.XLOOKUP($A14,data_i,_xlfn.XLOOKUP(EW$4,data_col,data_val))," ")</f>
        <v>363</v>
      </c>
      <c r="EX14" s="24" cm="1">
        <f t="array" ref="EX14">IF(_xlfn.XLOOKUP($A14,data_i,_xlfn.XLOOKUP(EX$4,data_col,data_val)) &gt; 0,_xlfn.XLOOKUP($A14,data_i,_xlfn.XLOOKUP(EX$4,data_col,data_val))," ")</f>
        <v>365</v>
      </c>
      <c r="EY14" s="24" cm="1">
        <f t="array" ref="EY14">IF(_xlfn.XLOOKUP($A14,data_i,_xlfn.XLOOKUP(EY$4,data_col,data_val)) &gt; 0,_xlfn.XLOOKUP($A14,data_i,_xlfn.XLOOKUP(EY$4,data_col,data_val))," ")</f>
        <v>364</v>
      </c>
      <c r="EZ14" s="24" cm="1">
        <f t="array" ref="EZ14">IF(_xlfn.XLOOKUP($A14,data_i,_xlfn.XLOOKUP(EZ$4,data_col,data_val)) &gt; 0,_xlfn.XLOOKUP($A14,data_i,_xlfn.XLOOKUP(EZ$4,data_col,data_val))," ")</f>
        <v>364</v>
      </c>
      <c r="FB14" s="24" cm="1">
        <f t="array" ref="FB14">IF(_xlfn.XLOOKUP($A14,data_i,_xlfn.XLOOKUP(FB$4,data_col,data_val)) &gt; 0,_xlfn.XLOOKUP($A14,data_i,_xlfn.XLOOKUP(FB$4,data_col,data_val))," ")</f>
        <v>491</v>
      </c>
      <c r="FC14" s="24" cm="1">
        <f t="array" ref="FC14">IF(_xlfn.XLOOKUP($A14,data_i,_xlfn.XLOOKUP(FC$4,data_col,data_val)) &gt; 0,_xlfn.XLOOKUP($A14,data_i,_xlfn.XLOOKUP(FC$4,data_col,data_val))," ")</f>
        <v>495</v>
      </c>
      <c r="FD14" s="24" cm="1">
        <f t="array" ref="FD14">IF(_xlfn.XLOOKUP($A14,data_i,_xlfn.XLOOKUP(FD$4,data_col,data_val)) &gt; 0,_xlfn.XLOOKUP($A14,data_i,_xlfn.XLOOKUP(FD$4,data_col,data_val))," ")</f>
        <v>494</v>
      </c>
      <c r="FE14" s="24" cm="1">
        <f t="array" ref="FE14">IF(_xlfn.XLOOKUP($A14,data_i,_xlfn.XLOOKUP(FE$4,data_col,data_val)) &gt; 0,_xlfn.XLOOKUP($A14,data_i,_xlfn.XLOOKUP(FE$4,data_col,data_val))," ")</f>
        <v>495</v>
      </c>
      <c r="FF14" s="24" cm="1">
        <f t="array" ref="FF14">IF(_xlfn.XLOOKUP($A14,data_i,_xlfn.XLOOKUP(FF$4,data_col,data_val)) &gt; 0,_xlfn.XLOOKUP($A14,data_i,_xlfn.XLOOKUP(FF$4,data_col,data_val))," ")</f>
        <v>496</v>
      </c>
      <c r="FG14" s="24" cm="1">
        <f t="array" ref="FG14">IF(_xlfn.XLOOKUP($A14,data_i,_xlfn.XLOOKUP(FG$4,data_col,data_val)) &gt; 0,_xlfn.XLOOKUP($A14,data_i,_xlfn.XLOOKUP(FG$4,data_col,data_val))," ")</f>
        <v>495</v>
      </c>
      <c r="FH14" s="24" cm="1">
        <f t="array" ref="FH14">IF(_xlfn.XLOOKUP($A14,data_i,_xlfn.XLOOKUP(FH$4,data_col,data_val)) &gt; 0,_xlfn.XLOOKUP($A14,data_i,_xlfn.XLOOKUP(FH$4,data_col,data_val))," ")</f>
        <v>496</v>
      </c>
      <c r="FI14" s="24" cm="1">
        <f t="array" ref="FI14">IF(_xlfn.XLOOKUP($A14,data_i,_xlfn.XLOOKUP(FI$4,data_col,data_val)) &gt; 0,_xlfn.XLOOKUP($A14,data_i,_xlfn.XLOOKUP(FI$4,data_col,data_val))," ")</f>
        <v>494</v>
      </c>
      <c r="FJ14" s="24" cm="1">
        <f t="array" ref="FJ14">IF(_xlfn.XLOOKUP($A14,data_i,_xlfn.XLOOKUP(FJ$4,data_col,data_val)) &gt; 0,_xlfn.XLOOKUP($A14,data_i,_xlfn.XLOOKUP(FJ$4,data_col,data_val))," ")</f>
        <v>494</v>
      </c>
      <c r="FK14" s="24" cm="1">
        <f t="array" ref="FK14">IF(_xlfn.XLOOKUP($A14,data_i,_xlfn.XLOOKUP(FK$4,data_col,data_val)) &gt; 0,_xlfn.XLOOKUP($A14,data_i,_xlfn.XLOOKUP(FK$4,data_col,data_val))," ")</f>
        <v>495</v>
      </c>
      <c r="FL14" s="24" cm="1">
        <f t="array" ref="FL14">IF(_xlfn.XLOOKUP($A14,data_i,_xlfn.XLOOKUP(FL$4,data_col,data_val)) &gt; 0,_xlfn.XLOOKUP($A14,data_i,_xlfn.XLOOKUP(FL$4,data_col,data_val))," ")</f>
        <v>495</v>
      </c>
      <c r="FM14" s="24" cm="1">
        <f t="array" ref="FM14">IF(_xlfn.XLOOKUP($A14,data_i,_xlfn.XLOOKUP(FM$4,data_col,data_val)) &gt; 0,_xlfn.XLOOKUP($A14,data_i,_xlfn.XLOOKUP(FM$4,data_col,data_val))," ")</f>
        <v>492</v>
      </c>
      <c r="FN14" s="24" cm="1">
        <f t="array" ref="FN14">IF(_xlfn.XLOOKUP($A14,data_i,_xlfn.XLOOKUP(FN$4,data_col,data_val)) &gt; 0,_xlfn.XLOOKUP($A14,data_i,_xlfn.XLOOKUP(FN$4,data_col,data_val))," ")</f>
        <v>495</v>
      </c>
      <c r="FO14" s="24" cm="1">
        <f t="array" ref="FO14">IF(_xlfn.XLOOKUP($A14,data_i,_xlfn.XLOOKUP(FO$4,data_col,data_val)) &gt; 0,_xlfn.XLOOKUP($A14,data_i,_xlfn.XLOOKUP(FO$4,data_col,data_val))," ")</f>
        <v>492</v>
      </c>
      <c r="FP14" s="24" cm="1">
        <f t="array" ref="FP14">IF(_xlfn.XLOOKUP($A14,data_i,_xlfn.XLOOKUP(FP$4,data_col,data_val)) &gt; 0,_xlfn.XLOOKUP($A14,data_i,_xlfn.XLOOKUP(FP$4,data_col,data_val))," ")</f>
        <v>495</v>
      </c>
      <c r="FQ14" s="24" cm="1">
        <f t="array" ref="FQ14">IF(_xlfn.XLOOKUP($A14,data_i,_xlfn.XLOOKUP(FQ$4,data_col,data_val)) &gt; 0,_xlfn.XLOOKUP($A14,data_i,_xlfn.XLOOKUP(FQ$4,data_col,data_val))," ")</f>
        <v>495</v>
      </c>
      <c r="FR14" s="24" cm="1">
        <f t="array" ref="FR14">IF(_xlfn.XLOOKUP($A14,data_i,_xlfn.XLOOKUP(FR$4,data_col,data_val)) &gt; 0,_xlfn.XLOOKUP($A14,data_i,_xlfn.XLOOKUP(FR$4,data_col,data_val))," ")</f>
        <v>495</v>
      </c>
      <c r="FS14" s="24" cm="1">
        <f t="array" ref="FS14">IF(_xlfn.XLOOKUP($A14,data_i,_xlfn.XLOOKUP(FS$4,data_col,data_val)) &gt; 0,_xlfn.XLOOKUP($A14,data_i,_xlfn.XLOOKUP(FS$4,data_col,data_val))," ")</f>
        <v>495</v>
      </c>
      <c r="FT14" s="24" cm="1">
        <f t="array" ref="FT14">IF(_xlfn.XLOOKUP($A14,data_i,_xlfn.XLOOKUP(FT$4,data_col,data_val)) &gt; 0,_xlfn.XLOOKUP($A14,data_i,_xlfn.XLOOKUP(FT$4,data_col,data_val))," ")</f>
        <v>493</v>
      </c>
      <c r="FU14" s="24" cm="1">
        <f t="array" ref="FU14">IF(_xlfn.XLOOKUP($A14,data_i,_xlfn.XLOOKUP(FU$4,data_col,data_val)) &gt; 0,_xlfn.XLOOKUP($A14,data_i,_xlfn.XLOOKUP(FU$4,data_col,data_val))," ")</f>
        <v>494</v>
      </c>
      <c r="FV14" s="24" cm="1">
        <f t="array" ref="FV14">IF(_xlfn.XLOOKUP($A14,data_i,_xlfn.XLOOKUP(FV$4,data_col,data_val)) &gt; 0,_xlfn.XLOOKUP($A14,data_i,_xlfn.XLOOKUP(FV$4,data_col,data_val))," ")</f>
        <v>494</v>
      </c>
      <c r="FW14" s="24" cm="1">
        <f t="array" ref="FW14">IF(_xlfn.XLOOKUP($A14,data_i,_xlfn.XLOOKUP(FW$4,data_col,data_val)) &gt; 0,_xlfn.XLOOKUP($A14,data_i,_xlfn.XLOOKUP(FW$4,data_col,data_val))," ")</f>
        <v>494</v>
      </c>
      <c r="FX14" s="24" cm="1">
        <f t="array" ref="FX14">IF(_xlfn.XLOOKUP($A14,data_i,_xlfn.XLOOKUP(FX$4,data_col,data_val)) &gt; 0,_xlfn.XLOOKUP($A14,data_i,_xlfn.XLOOKUP(FX$4,data_col,data_val))," ")</f>
        <v>492</v>
      </c>
      <c r="FY14" s="24" cm="1">
        <f t="array" ref="FY14">IF(_xlfn.XLOOKUP($A14,data_i,_xlfn.XLOOKUP(FY$4,data_col,data_val)) &gt; 0,_xlfn.XLOOKUP($A14,data_i,_xlfn.XLOOKUP(FY$4,data_col,data_val))," ")</f>
        <v>494</v>
      </c>
      <c r="GA14" s="167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</row>
    <row r="15" spans="1:231" x14ac:dyDescent="0.2">
      <c r="A15" s="61">
        <v>4</v>
      </c>
      <c r="B15" s="265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65" t="str" cm="1">
        <f t="array" ref="C15">_xlfn.XLOOKUP($A15,prop_i,_xlfn.XLOOKUP(C$4,prop_col,prop_val))</f>
        <v>M03</v>
      </c>
      <c r="D15" s="165" t="str" cm="1">
        <f t="array" ref="D15">_xlfn.XLOOKUP($A15,prop_i,_xlfn.XLOOKUP(D$4,prop_col,prop_val))</f>
        <v>DE</v>
      </c>
      <c r="E15" s="165" t="str" cm="1">
        <f t="array" ref="E15">_xlfn.XLOOKUP($A15,prop_i,_xlfn.XLOOKUP(E$4,prop_col,prop_val))</f>
        <v>I448</v>
      </c>
      <c r="F15" s="165" cm="1">
        <f t="array" ref="F15">_xlfn.XLOOKUP($A15,prop_i,_xlfn.XLOOKUP(F$4,prop_col,prop_val))</f>
        <v>616</v>
      </c>
      <c r="G15" s="165" t="str" cm="1">
        <f t="array" ref="G15">_xlfn.XLOOKUP($A15,prop_i,_xlfn.XLOOKUP(G$4,prop_col,prop_val))</f>
        <v>J01</v>
      </c>
      <c r="H15" s="61">
        <f t="shared" si="0"/>
        <v>16</v>
      </c>
      <c r="I15" s="165" cm="1">
        <f t="array" ref="I15">_xlfn.XLOOKUP($A15,prop_i,_xlfn.XLOOKUP(I$4,prop_col,prop_val))</f>
        <v>1243360</v>
      </c>
      <c r="J15" s="195" cm="1">
        <f t="array" ref="J15">_xlfn.XLOOKUP($A15,data_i,_xlfn.XLOOKUP(J$4,data_col,data_val))</f>
        <v>66396</v>
      </c>
      <c r="K15" s="195" cm="1">
        <f t="array" ref="K15">_xlfn.XLOOKUP($A15,data_i,_xlfn.XLOOKUP(K$4,data_col,data_val))</f>
        <v>2183</v>
      </c>
      <c r="L15" s="24">
        <f t="shared" si="1"/>
        <v>30.415025194686212</v>
      </c>
      <c r="M15" s="254" cm="1">
        <f t="array" ref="M15">HYPERLINK(GJ15,_xlfn.XLOOKUP($A15,val_i,_xlfn.XLOOKUP(M$4,val_col,val_val)))</f>
        <v>44060</v>
      </c>
      <c r="N15" s="256" t="str" cm="1">
        <f t="array" ref="N15">IF(_xlfn.XLOOKUP($A15,data_i,_xlfn.XLOOKUP(N$4,data_col,data_val)) &gt; 0,_xlfn.XLOOKUP($A15,data_i,_xlfn.XLOOKUP(N$4,data_col,data_val))," ")</f>
        <v xml:space="preserve"> </v>
      </c>
      <c r="O15" s="162" cm="1">
        <f t="array" ref="O15">$J15-_xlfn.XLOOKUP($A15,val_i,_xlfn.XLOOKUP("oph@start",val_col,val_val))</f>
        <v>2503</v>
      </c>
      <c r="P15" s="24" cm="1">
        <f t="array" ref="P15">K15-_xlfn.XLOOKUP($A15,val_i,_xlfn.XLOOKUP("Starts@Start",val_col,val_val))</f>
        <v>167</v>
      </c>
      <c r="Q15" s="162">
        <f t="shared" si="2"/>
        <v>14.988023952095809</v>
      </c>
      <c r="R15" s="163">
        <f t="shared" si="3"/>
        <v>19.865079365079364</v>
      </c>
      <c r="S15" s="123" t="str">
        <f t="shared" si="4"/>
        <v>done</v>
      </c>
      <c r="T15" s="123">
        <f t="shared" si="4"/>
        <v>44261.718254215317</v>
      </c>
      <c r="U15" s="123">
        <f t="shared" si="4"/>
        <v>44362.397439193344</v>
      </c>
      <c r="V15" s="200"/>
      <c r="W15" s="184" t="str" cm="1">
        <f t="array" ref="W15">_xlfn.XLOOKUP($A15,data_i,_xlfn.XLOOKUP(W$4,data_col,data_val))</f>
        <v>Running</v>
      </c>
      <c r="X15" s="184" cm="1">
        <f t="array" ref="X15">_xlfn.XLOOKUP($A15,data_i,_xlfn.XLOOKUP(X$4,data_col,data_val))</f>
        <v>66396</v>
      </c>
      <c r="Y15" s="184" cm="1">
        <f t="array" ref="Y15">_xlfn.XLOOKUP($A15,data_i,_xlfn.XLOOKUP(Y$4,data_col,data_val))</f>
        <v>2183</v>
      </c>
      <c r="Z15" s="184" cm="1">
        <f t="array" ref="Z15">_xlfn.XLOOKUP($A15,data_i,_xlfn.XLOOKUP(Z$4,data_col,data_val))</f>
        <v>17</v>
      </c>
      <c r="AA15" s="24" cm="1">
        <f t="array" ref="AA15">_xlfn.XLOOKUP($A15,data_i,_xlfn.XLOOKUP(AA$4,data_col,data_val))</f>
        <v>1</v>
      </c>
      <c r="AB15" s="24" cm="1">
        <f t="array" ref="AB15">_xlfn.XLOOKUP($A15,data_i,_xlfn.XLOOKUP(AB$4,data_col,data_val))</f>
        <v>1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84" cm="1">
        <f t="array" ref="AF15">_xlfn.XLOOKUP($A15,data_i,_xlfn.XLOOKUP(AF$4,data_col,data_val))</f>
        <v>43</v>
      </c>
      <c r="AG15" s="184" cm="1">
        <f t="array" ref="AG15">_xlfn.XLOOKUP($A15,data_i,_xlfn.XLOOKUP(AG$4,data_col,data_val))</f>
        <v>2.9</v>
      </c>
      <c r="AH15" s="195" cm="1">
        <f t="array" ref="AH15">_xlfn.XLOOKUP($A15,data_i,_xlfn.XLOOKUP(AH$4,data_col,data_val))</f>
        <v>7.6</v>
      </c>
      <c r="AJ15" s="195" cm="1">
        <f t="array" ref="AJ15">_xlfn.XLOOKUP($A15,data_i,_xlfn.XLOOKUP(AJ$4,data_col,data_val))</f>
        <v>2679</v>
      </c>
      <c r="AK15" s="195" cm="1">
        <f t="array" ref="AK15">_xlfn.XLOOKUP($A15,prop_i,_xlfn.XLOOKUP(AK$4,data_col,data_val))</f>
        <v>1500</v>
      </c>
      <c r="AL15" s="163">
        <f>IF(ISERROR(1200*AJ15/(_xlfn.XLOOKUP($F15,summary!$S$3:$S$6,summary!$V$31:$V$34)*AK15*_xlfn.XLOOKUP($F15,summary!$S$3:$S$6,summary!$W$31:$W$34))),0,1200*AJ15/(_xlfn.XLOOKUP($F15,summary!$S$3:$S$6,summary!$V$31:$V$34)*AK15*_xlfn.XLOOKUP($F15,summary!$S$3:$S$6,summary!$W$31:$W$34)))</f>
        <v>21.999469336872419</v>
      </c>
      <c r="AN15" s="195" cm="1">
        <f t="array" ref="AN15">_xlfn.XLOOKUP($A15,data_i,_xlfn.XLOOKUP(AN$4,data_col,data_val))</f>
        <v>2679</v>
      </c>
      <c r="AO15" s="184" cm="1">
        <f t="array" ref="AO15">_xlfn.XLOOKUP($A15,data_i,_xlfn.XLOOKUP(AO$4,data_col,data_val))</f>
        <v>0</v>
      </c>
      <c r="AP15" s="184" cm="1">
        <f t="array" ref="AP15">_xlfn.XLOOKUP($A15,data_i,_xlfn.XLOOKUP(AP$4,data_col,data_val))</f>
        <v>0</v>
      </c>
      <c r="AQ15" s="184" cm="1">
        <f t="array" ref="AQ15">_xlfn.XLOOKUP($A15,data_i,_xlfn.XLOOKUP(AQ$4,data_col,data_val))</f>
        <v>0</v>
      </c>
      <c r="AR15" s="184" cm="1">
        <f t="array" ref="AR15">_xlfn.XLOOKUP($A15,data_i,_xlfn.XLOOKUP(AR$4,data_col,data_val))</f>
        <v>0</v>
      </c>
      <c r="AS15" s="184" cm="1">
        <f t="array" ref="AS15">_xlfn.XLOOKUP($A15,data_i,_xlfn.XLOOKUP(AS$4,data_col,data_val))</f>
        <v>0</v>
      </c>
      <c r="AT15" s="24"/>
      <c r="AU15" s="184" cm="1">
        <f t="array" ref="AU15">_xlfn.XLOOKUP($A15,data_i,_xlfn.XLOOKUP(AU$4,data_col,data_val))</f>
        <v>2677</v>
      </c>
      <c r="AV15" s="184" cm="1">
        <f t="array" ref="AV15">_xlfn.XLOOKUP($A15,data_i,_xlfn.XLOOKUP(AV$4,data_col,data_val))</f>
        <v>1500</v>
      </c>
      <c r="AW15" s="163">
        <f>IF(ISERROR(1200*AU15/(_xlfn.XLOOKUP($F15,summary!$S$3:$S$6,summary!$V$31:$V$34)*AV15*_xlfn.XLOOKUP($F15,summary!$S$3:$S$6,summary!$W$31:$W$34))),0,1200*AU15/(_xlfn.XLOOKUP($F15,summary!$S$3:$S$6,summary!$V$31:$V$34)*AV15*_xlfn.XLOOKUP($F15,summary!$S$3:$S$6,summary!$W$31:$W$34)))</f>
        <v>21.983045694217047</v>
      </c>
      <c r="AX15" s="162">
        <f t="shared" si="5"/>
        <v>2503</v>
      </c>
      <c r="AY15" s="256" t="str" cm="1">
        <f t="array" ref="AY15">IF(_xlfn.XLOOKUP($A15,data_i,_xlfn.XLOOKUP(AY$4,data_col,data_val)) &gt; 0,_xlfn.XLOOKUP($A15,data_i,_xlfn.XLOOKUP(AY$4,data_col,data_val))," ")</f>
        <v xml:space="preserve"> </v>
      </c>
      <c r="AZ15" s="163" cm="1">
        <f t="array" ref="AZ15">_xlfn.XLOOKUP($A15,data_i,_xlfn.XLOOKUP(AZ$4,data_col,data_val))</f>
        <v>-28.78</v>
      </c>
      <c r="BA15" s="192" cm="1">
        <f t="array" ref="BA15">_xlfn.XLOOKUP($A15,data_i,_xlfn.XLOOKUP(BA$4,data_col,data_val))</f>
        <v>4.1520000000000001</v>
      </c>
      <c r="BB15" s="192" cm="1">
        <f t="array" ref="BB15">_xlfn.XLOOKUP($A15,data_i,_xlfn.XLOOKUP(BB$4,data_col,data_val))</f>
        <v>0.64572727272727259</v>
      </c>
      <c r="BC15" s="163" cm="1">
        <f t="array" ref="BC15">_xlfn.XLOOKUP($A15,data_i,_xlfn.XLOOKUP(BC$4,data_col,data_val))</f>
        <v>45.6</v>
      </c>
      <c r="BD15" s="163" cm="1">
        <f t="array" ref="BD15">_xlfn.XLOOKUP($A15,data_i,_xlfn.XLOOKUP(BD$4,data_col,data_val))</f>
        <v>4.37</v>
      </c>
      <c r="BE15" s="163" cm="1">
        <f t="array" ref="BE15">_xlfn.XLOOKUP($A15,data_i,_xlfn.XLOOKUP(BE$4,data_col,data_val))</f>
        <v>1.744</v>
      </c>
      <c r="BF15" s="192" cm="1">
        <f t="array" ref="BF15">_xlfn.XLOOKUP($A15,data_i,_xlfn.XLOOKUP(BF$4,data_col,data_val))</f>
        <v>0.63</v>
      </c>
      <c r="BG15" s="199">
        <f t="shared" si="6"/>
        <v>158.73015873015873</v>
      </c>
      <c r="BH15" s="192"/>
      <c r="BI15" s="192" cm="1">
        <f t="array" ref="BI15">_xlfn.XLOOKUP($A15,data_i,_xlfn.XLOOKUP(BI$4,data_col,data_val))</f>
        <v>0.74</v>
      </c>
      <c r="BJ15" s="24" cm="1">
        <f t="array" ref="BJ15">_xlfn.XLOOKUP($A15,data_i,_xlfn.XLOOKUP(BJ$4,data_col,data_val))</f>
        <v>31.4</v>
      </c>
      <c r="BK15" s="24" cm="1">
        <f t="array" ref="BK15">_xlfn.XLOOKUP($A15,data_i,_xlfn.XLOOKUP(BK$4,data_col,data_val))</f>
        <v>100</v>
      </c>
      <c r="BL15" s="163" cm="1">
        <f t="array" ref="BL15">_xlfn.XLOOKUP($A15,data_i,_xlfn.XLOOKUP(BL$4,data_col,data_val))</f>
        <v>71.7</v>
      </c>
      <c r="BM15" s="163" cm="1">
        <f t="array" ref="BM15">_xlfn.XLOOKUP($A15,data_i,_xlfn.XLOOKUP(BM$4,data_col,data_val))</f>
        <v>175</v>
      </c>
      <c r="BN15" s="163" cm="1">
        <f t="array" ref="BN15">_xlfn.XLOOKUP($A15,data_i,_xlfn.XLOOKUP(BN$4,data_col,data_val))</f>
        <v>9.1999999999999993</v>
      </c>
      <c r="BO15" s="24" cm="1">
        <f t="array" ref="BO15">_xlfn.XLOOKUP($A15,data_i,_xlfn.XLOOKUP(BO$4,data_col,data_val))</f>
        <v>1097</v>
      </c>
      <c r="BP15" s="24" cm="1">
        <f t="array" ref="BP15">_xlfn.XLOOKUP($A15,data_i,_xlfn.XLOOKUP(BP$4,data_col,data_val))</f>
        <v>138</v>
      </c>
      <c r="BQ15" s="162">
        <f t="shared" si="7"/>
        <v>660.01095550651871</v>
      </c>
      <c r="BR15" s="215">
        <f>IFERROR((AU15*_xlfn.XLOOKUP(F15,summary!$S$3:$S$6,summary!$W$31:$W$34))/(BQ15*$BP$1)," ")</f>
        <v>0.40400049743165323</v>
      </c>
      <c r="BS15" s="24" cm="1">
        <f t="array" ref="BS15">_xlfn.XLOOKUP($A15,data_i,_xlfn.XLOOKUP(BS$4,data_col,data_val))</f>
        <v>0</v>
      </c>
      <c r="BT15" s="24" cm="1">
        <f t="array" ref="BT15">_xlfn.XLOOKUP($A15,data_i,_xlfn.XLOOKUP(BT$4,data_col,data_val))</f>
        <v>0</v>
      </c>
      <c r="BU15" s="163" cm="1">
        <f t="array" ref="BU15">_xlfn.XLOOKUP($A15,data_i,_xlfn.XLOOKUP(BU$4,data_col,data_val))</f>
        <v>0</v>
      </c>
      <c r="BV15" s="163"/>
      <c r="BW15" s="217"/>
      <c r="BX15" s="255" t="str" cm="1">
        <f t="array" ref="BX15">IF(_xlfn.XLOOKUP($A15,data_i,_xlfn.XLOOKUP(BX$4,data_col,data_val)) &gt; 0,_xlfn.XLOOKUP($A15,data_i,_xlfn.XLOOKUP(BX$4,data_col,data_val))," ")</f>
        <v xml:space="preserve"> </v>
      </c>
      <c r="BY15" s="255" t="str" cm="1">
        <f t="array" ref="BY15">IF(_xlfn.XLOOKUP($A15,data_i,_xlfn.XLOOKUP(BY$4,data_col,data_val)) &gt; 0,_xlfn.XLOOKUP($A15,data_i,_xlfn.XLOOKUP(BY$4,data_col,data_val))," ")</f>
        <v xml:space="preserve"> </v>
      </c>
      <c r="BZ15" s="255" t="str" cm="1">
        <f t="array" ref="BZ15">IF(_xlfn.XLOOKUP($A15,data_i,_xlfn.XLOOKUP(BZ$4,data_col,data_val)) &gt; 0,_xlfn.XLOOKUP($A15,data_i,_xlfn.XLOOKUP(BZ$4,data_col,data_val))," ")</f>
        <v xml:space="preserve"> </v>
      </c>
      <c r="CA15" s="255" t="str" cm="1">
        <f t="array" ref="CA15">IF(_xlfn.XLOOKUP($A15,data_i,_xlfn.XLOOKUP(CA$4,data_col,data_val)) &gt; 0,_xlfn.XLOOKUP($A15,data_i,_xlfn.XLOOKUP(CA$4,data_col,data_val))," ")</f>
        <v xml:space="preserve"> </v>
      </c>
      <c r="CC15" s="24" cm="1">
        <f t="array" ref="CC15">_xlfn.XLOOKUP($A15,data_i,_xlfn.XLOOKUP(CC$4,data_col,data_val))</f>
        <v>59.33</v>
      </c>
      <c r="CD15" s="163"/>
      <c r="CE15" s="24" cm="1">
        <f t="array" ref="CE15">IF(_xlfn.XLOOKUP($A15,data_i,_xlfn.XLOOKUP(CE$4,data_col,data_val)) &gt; 0,_xlfn.XLOOKUP($A15,data_i,_xlfn.XLOOKUP(CE$4,data_col,data_val))," ")</f>
        <v>189</v>
      </c>
      <c r="CF15" s="24" cm="1">
        <f t="array" ref="CF15">IF(_xlfn.XLOOKUP($A15,data_i,_xlfn.XLOOKUP(CF$4,data_col,data_val)) &gt; 0,_xlfn.XLOOKUP($A15,data_i,_xlfn.XLOOKUP(CF$4,data_col,data_val))," ")</f>
        <v>141</v>
      </c>
      <c r="CG15" s="24" cm="1">
        <f t="array" ref="CG15">IF(_xlfn.XLOOKUP($A15,data_i,_xlfn.XLOOKUP(CG$4,data_col,data_val)) &gt; 0,_xlfn.XLOOKUP($A15,data_i,_xlfn.XLOOKUP(CG$4,data_col,data_val))," ")</f>
        <v>189</v>
      </c>
      <c r="CH15" s="24" cm="1">
        <f t="array" ref="CH15">IF(_xlfn.XLOOKUP($A15,data_i,_xlfn.XLOOKUP(CH$4,data_col,data_val)) &gt; 0,_xlfn.XLOOKUP($A15,data_i,_xlfn.XLOOKUP(CH$4,data_col,data_val))," ")</f>
        <v>141</v>
      </c>
      <c r="CI15" s="24" cm="1">
        <f t="array" ref="CI15">IF(_xlfn.XLOOKUP($A15,data_i,_xlfn.XLOOKUP(CI$4,data_col,data_val)) &gt; 0,_xlfn.XLOOKUP($A15,data_i,_xlfn.XLOOKUP(CI$4,data_col,data_val))," ")</f>
        <v>174</v>
      </c>
      <c r="CJ15" s="24" cm="1">
        <f t="array" ref="CJ15">IF(_xlfn.XLOOKUP($A15,data_i,_xlfn.XLOOKUP(CJ$4,data_col,data_val)) &gt; 0,_xlfn.XLOOKUP($A15,data_i,_xlfn.XLOOKUP(CJ$4,data_col,data_val))," ")</f>
        <v>141</v>
      </c>
      <c r="CK15" s="24" cm="1">
        <f t="array" ref="CK15">IF(_xlfn.XLOOKUP($A15,data_i,_xlfn.XLOOKUP(CK$4,data_col,data_val)) &gt; 0,_xlfn.XLOOKUP($A15,data_i,_xlfn.XLOOKUP(CK$4,data_col,data_val))," ")</f>
        <v>110</v>
      </c>
      <c r="CL15" s="24" cm="1">
        <f t="array" ref="CL15">IF(_xlfn.XLOOKUP($A15,data_i,_xlfn.XLOOKUP(CL$4,data_col,data_val)) &gt; 0,_xlfn.XLOOKUP($A15,data_i,_xlfn.XLOOKUP(CL$4,data_col,data_val))," ")</f>
        <v>62</v>
      </c>
      <c r="CM15" s="24" cm="1">
        <f t="array" ref="CM15">IF(_xlfn.XLOOKUP($A15,data_i,_xlfn.XLOOKUP(CM$4,data_col,data_val)) &gt; 0,_xlfn.XLOOKUP($A15,data_i,_xlfn.XLOOKUP(CM$4,data_col,data_val))," ")</f>
        <v>94</v>
      </c>
      <c r="CN15" s="24" cm="1">
        <f t="array" ref="CN15">IF(_xlfn.XLOOKUP($A15,data_i,_xlfn.XLOOKUP(CN$4,data_col,data_val)) &gt; 0,_xlfn.XLOOKUP($A15,data_i,_xlfn.XLOOKUP(CN$4,data_col,data_val))," ")</f>
        <v>205</v>
      </c>
      <c r="CO15" s="24" cm="1">
        <f t="array" ref="CO15">IF(_xlfn.XLOOKUP($A15,data_i,_xlfn.XLOOKUP(CO$4,data_col,data_val)) &gt; 0,_xlfn.XLOOKUP($A15,data_i,_xlfn.XLOOKUP(CO$4,data_col,data_val))," ")</f>
        <v>110</v>
      </c>
      <c r="CP15" s="24" cm="1">
        <f t="array" ref="CP15">IF(_xlfn.XLOOKUP($A15,data_i,_xlfn.XLOOKUP(CP$4,data_col,data_val)) &gt; 0,_xlfn.XLOOKUP($A15,data_i,_xlfn.XLOOKUP(CP$4,data_col,data_val))," ")</f>
        <v>174</v>
      </c>
      <c r="CQ15" s="24" cm="1">
        <f t="array" ref="CQ15">IF(_xlfn.XLOOKUP($A15,data_i,_xlfn.XLOOKUP(CQ$4,data_col,data_val)) &gt; 0,_xlfn.XLOOKUP($A15,data_i,_xlfn.XLOOKUP(CQ$4,data_col,data_val))," ")</f>
        <v>158</v>
      </c>
      <c r="CR15" s="24" cm="1">
        <f t="array" ref="CR15">IF(_xlfn.XLOOKUP($A15,data_i,_xlfn.XLOOKUP(CR$4,data_col,data_val)) &gt; 0,_xlfn.XLOOKUP($A15,data_i,_xlfn.XLOOKUP(CR$4,data_col,data_val))," ")</f>
        <v>220</v>
      </c>
      <c r="CS15" s="24" cm="1">
        <f t="array" ref="CS15">IF(_xlfn.XLOOKUP($A15,data_i,_xlfn.XLOOKUP(CS$4,data_col,data_val)) &gt; 0,_xlfn.XLOOKUP($A15,data_i,_xlfn.XLOOKUP(CS$4,data_col,data_val))," ")</f>
        <v>174</v>
      </c>
      <c r="CT15" s="24" cm="1">
        <f t="array" ref="CT15">IF(_xlfn.XLOOKUP($A15,data_i,_xlfn.XLOOKUP(CT$4,data_col,data_val)) &gt; 0,_xlfn.XLOOKUP($A15,data_i,_xlfn.XLOOKUP(CT$4,data_col,data_val))," ")</f>
        <v>110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163"/>
      <c r="DD15" s="24" cm="1">
        <f t="array" ref="DD15">IF(_xlfn.XLOOKUP($A15,data_i,_xlfn.XLOOKUP(DD$4,data_col,data_val)) &gt; 0,_xlfn.XLOOKUP($A15,data_i,_xlfn.XLOOKUP(DD$4,data_col,data_val))," ")</f>
        <v>293</v>
      </c>
      <c r="DE15" s="24" cm="1">
        <f t="array" ref="DE15">IF(_xlfn.XLOOKUP($A15,data_i,_xlfn.XLOOKUP(DE$4,data_col,data_val)) &gt; 0,_xlfn.XLOOKUP($A15,data_i,_xlfn.XLOOKUP(DE$4,data_col,data_val))," ")</f>
        <v>341</v>
      </c>
      <c r="DF15" s="24" cm="1">
        <f t="array" ref="DF15">IF(_xlfn.XLOOKUP($A15,data_i,_xlfn.XLOOKUP(DF$4,data_col,data_val)) &gt; 0,_xlfn.XLOOKUP($A15,data_i,_xlfn.XLOOKUP(DF$4,data_col,data_val))," ")</f>
        <v>415</v>
      </c>
      <c r="DG15" s="24" cm="1">
        <f t="array" ref="DG15">IF(_xlfn.XLOOKUP($A15,data_i,_xlfn.XLOOKUP(DG$4,data_col,data_val)) &gt; 0,_xlfn.XLOOKUP($A15,data_i,_xlfn.XLOOKUP(DG$4,data_col,data_val))," ")</f>
        <v>329</v>
      </c>
      <c r="DH15" s="24" cm="1">
        <f t="array" ref="DH15">IF(_xlfn.XLOOKUP($A15,data_i,_xlfn.XLOOKUP(DH$4,data_col,data_val)) &gt; 0,_xlfn.XLOOKUP($A15,data_i,_xlfn.XLOOKUP(DH$4,data_col,data_val))," ")</f>
        <v>329</v>
      </c>
      <c r="DI15" s="24" cm="1">
        <f t="array" ref="DI15">IF(_xlfn.XLOOKUP($A15,data_i,_xlfn.XLOOKUP(DI$4,data_col,data_val)) &gt; 0,_xlfn.XLOOKUP($A15,data_i,_xlfn.XLOOKUP(DI$4,data_col,data_val))," ")</f>
        <v>427</v>
      </c>
      <c r="DJ15" s="24" cm="1">
        <f t="array" ref="DJ15">IF(_xlfn.XLOOKUP($A15,data_i,_xlfn.XLOOKUP(DJ$4,data_col,data_val)) &gt; 0,_xlfn.XLOOKUP($A15,data_i,_xlfn.XLOOKUP(DJ$4,data_col,data_val))," ")</f>
        <v>329</v>
      </c>
      <c r="DK15" s="24" cm="1">
        <f t="array" ref="DK15">IF(_xlfn.XLOOKUP($A15,data_i,_xlfn.XLOOKUP(DK$4,data_col,data_val)) &gt; 0,_xlfn.XLOOKUP($A15,data_i,_xlfn.XLOOKUP(DK$4,data_col,data_val))," ")</f>
        <v>366</v>
      </c>
      <c r="DL15" s="24" cm="1">
        <f t="array" ref="DL15">IF(_xlfn.XLOOKUP($A15,data_i,_xlfn.XLOOKUP(DL$4,data_col,data_val)) &gt; 0,_xlfn.XLOOKUP($A15,data_i,_xlfn.XLOOKUP(DL$4,data_col,data_val))," ")</f>
        <v>341</v>
      </c>
      <c r="DM15" s="24" cm="1">
        <f t="array" ref="DM15">IF(_xlfn.XLOOKUP($A15,data_i,_xlfn.XLOOKUP(DM$4,data_col,data_val)) &gt; 0,_xlfn.XLOOKUP($A15,data_i,_xlfn.XLOOKUP(DM$4,data_col,data_val))," ")</f>
        <v>329</v>
      </c>
      <c r="DN15" s="24" cm="1">
        <f t="array" ref="DN15">IF(_xlfn.XLOOKUP($A15,data_i,_xlfn.XLOOKUP(DN$4,data_col,data_val)) &gt; 0,_xlfn.XLOOKUP($A15,data_i,_xlfn.XLOOKUP(DN$4,data_col,data_val))," ")</f>
        <v>366</v>
      </c>
      <c r="DO15" s="24" cm="1">
        <f t="array" ref="DO15">IF(_xlfn.XLOOKUP($A15,data_i,_xlfn.XLOOKUP(DO$4,data_col,data_val)) &gt; 0,_xlfn.XLOOKUP($A15,data_i,_xlfn.XLOOKUP(DO$4,data_col,data_val))," ")</f>
        <v>268</v>
      </c>
      <c r="DP15" s="24" cm="1">
        <f t="array" ref="DP15">IF(_xlfn.XLOOKUP($A15,data_i,_xlfn.XLOOKUP(DP$4,data_col,data_val)) &gt; 0,_xlfn.XLOOKUP($A15,data_i,_xlfn.XLOOKUP(DP$4,data_col,data_val))," ")</f>
        <v>451</v>
      </c>
      <c r="DQ15" s="24" cm="1">
        <f t="array" ref="DQ15">IF(_xlfn.XLOOKUP($A15,data_i,_xlfn.XLOOKUP(DQ$4,data_col,data_val)) &gt; 0,_xlfn.XLOOKUP($A15,data_i,_xlfn.XLOOKUP(DQ$4,data_col,data_val))," ")</f>
        <v>341</v>
      </c>
      <c r="DR15" s="24" cm="1">
        <f t="array" ref="DR15">IF(_xlfn.XLOOKUP($A15,data_i,_xlfn.XLOOKUP(DR$4,data_col,data_val)) &gt; 0,_xlfn.XLOOKUP($A15,data_i,_xlfn.XLOOKUP(DR$4,data_col,data_val))," ")</f>
        <v>317</v>
      </c>
      <c r="DS15" s="24" cm="1">
        <f t="array" ref="DS15">IF(_xlfn.XLOOKUP($A15,data_i,_xlfn.XLOOKUP(DS$4,data_col,data_val)) &gt; 0,_xlfn.XLOOKUP($A15,data_i,_xlfn.XLOOKUP(DS$4,data_col,data_val))," ")</f>
        <v>341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C15" s="24" cm="1">
        <f t="array" ref="EC15">IF(_xlfn.XLOOKUP($A15,data_i,_xlfn.XLOOKUP(EC$4,data_col,data_val)) &gt; 0,_xlfn.XLOOKUP($A15,data_i,_xlfn.XLOOKUP(EC$4,data_col,data_val))," ")</f>
        <v>369</v>
      </c>
      <c r="ED15" s="24" cm="1">
        <f t="array" ref="ED15">IF(_xlfn.XLOOKUP($A15,data_i,_xlfn.XLOOKUP(ED$4,data_col,data_val)) &gt; 0,_xlfn.XLOOKUP($A15,data_i,_xlfn.XLOOKUP(ED$4,data_col,data_val))," ")</f>
        <v>397</v>
      </c>
      <c r="EE15" s="24" cm="1">
        <f t="array" ref="EE15">IF(_xlfn.XLOOKUP($A15,data_i,_xlfn.XLOOKUP(EE$4,data_col,data_val)) &gt; 0,_xlfn.XLOOKUP($A15,data_i,_xlfn.XLOOKUP(EE$4,data_col,data_val))," ")</f>
        <v>360</v>
      </c>
      <c r="EF15" s="24" cm="1">
        <f t="array" ref="EF15">IF(_xlfn.XLOOKUP($A15,data_i,_xlfn.XLOOKUP(EF$4,data_col,data_val)) &gt; 0,_xlfn.XLOOKUP($A15,data_i,_xlfn.XLOOKUP(EF$4,data_col,data_val))," ")</f>
        <v>375</v>
      </c>
      <c r="EG15" s="24" cm="1">
        <f t="array" ref="EG15">IF(_xlfn.XLOOKUP($A15,data_i,_xlfn.XLOOKUP(EG$4,data_col,data_val)) &gt; 0,_xlfn.XLOOKUP($A15,data_i,_xlfn.XLOOKUP(EG$4,data_col,data_val))," ")</f>
        <v>395</v>
      </c>
      <c r="EH15" s="24" cm="1">
        <f t="array" ref="EH15">IF(_xlfn.XLOOKUP($A15,data_i,_xlfn.XLOOKUP(EH$4,data_col,data_val)) &gt; 0,_xlfn.XLOOKUP($A15,data_i,_xlfn.XLOOKUP(EH$4,data_col,data_val))," ")</f>
        <v>398</v>
      </c>
      <c r="EI15" s="24" cm="1">
        <f t="array" ref="EI15">IF(_xlfn.XLOOKUP($A15,data_i,_xlfn.XLOOKUP(EI$4,data_col,data_val)) &gt; 0,_xlfn.XLOOKUP($A15,data_i,_xlfn.XLOOKUP(EI$4,data_col,data_val))," ")</f>
        <v>395</v>
      </c>
      <c r="EJ15" s="24" cm="1">
        <f t="array" ref="EJ15">IF(_xlfn.XLOOKUP($A15,data_i,_xlfn.XLOOKUP(EJ$4,data_col,data_val)) &gt; 0,_xlfn.XLOOKUP($A15,data_i,_xlfn.XLOOKUP(EJ$4,data_col,data_val))," ")</f>
        <v>372</v>
      </c>
      <c r="EK15" s="24" cm="1">
        <f t="array" ref="EK15">IF(_xlfn.XLOOKUP($A15,data_i,_xlfn.XLOOKUP(EK$4,data_col,data_val)) &gt; 0,_xlfn.XLOOKUP($A15,data_i,_xlfn.XLOOKUP(EK$4,data_col,data_val))," ")</f>
        <v>392</v>
      </c>
      <c r="EL15" s="24" cm="1">
        <f t="array" ref="EL15">IF(_xlfn.XLOOKUP($A15,data_i,_xlfn.XLOOKUP(EL$4,data_col,data_val)) &gt; 0,_xlfn.XLOOKUP($A15,data_i,_xlfn.XLOOKUP(EL$4,data_col,data_val))," ")</f>
        <v>400</v>
      </c>
      <c r="EM15" s="24" cm="1">
        <f t="array" ref="EM15">IF(_xlfn.XLOOKUP($A15,data_i,_xlfn.XLOOKUP(EM$4,data_col,data_val)) &gt; 0,_xlfn.XLOOKUP($A15,data_i,_xlfn.XLOOKUP(EM$4,data_col,data_val))," ")</f>
        <v>394</v>
      </c>
      <c r="EN15" s="24" cm="1">
        <f t="array" ref="EN15">IF(_xlfn.XLOOKUP($A15,data_i,_xlfn.XLOOKUP(EN$4,data_col,data_val)) &gt; 0,_xlfn.XLOOKUP($A15,data_i,_xlfn.XLOOKUP(EN$4,data_col,data_val))," ")</f>
        <v>395</v>
      </c>
      <c r="EO15" s="24" cm="1">
        <f t="array" ref="EO15">IF(_xlfn.XLOOKUP($A15,data_i,_xlfn.XLOOKUP(EO$4,data_col,data_val)) &gt; 0,_xlfn.XLOOKUP($A15,data_i,_xlfn.XLOOKUP(EO$4,data_col,data_val))," ")</f>
        <v>397</v>
      </c>
      <c r="EP15" s="24" cm="1">
        <f t="array" ref="EP15">IF(_xlfn.XLOOKUP($A15,data_i,_xlfn.XLOOKUP(EP$4,data_col,data_val)) &gt; 0,_xlfn.XLOOKUP($A15,data_i,_xlfn.XLOOKUP(EP$4,data_col,data_val))," ")</f>
        <v>399</v>
      </c>
      <c r="EQ15" s="24" cm="1">
        <f t="array" ref="EQ15">IF(_xlfn.XLOOKUP($A15,data_i,_xlfn.XLOOKUP(EQ$4,data_col,data_val)) &gt; 0,_xlfn.XLOOKUP($A15,data_i,_xlfn.XLOOKUP(EQ$4,data_col,data_val))," ")</f>
        <v>397</v>
      </c>
      <c r="ER15" s="24" cm="1">
        <f t="array" ref="ER15">IF(_xlfn.XLOOKUP($A15,data_i,_xlfn.XLOOKUP(ER$4,data_col,data_val)) &gt; 0,_xlfn.XLOOKUP($A15,data_i,_xlfn.XLOOKUP(ER$4,data_col,data_val))," ")</f>
        <v>397</v>
      </c>
      <c r="ES15" s="24" t="str" cm="1">
        <f t="array" ref="ES15">IF(_xlfn.XLOOKUP($A15,data_i,_xlfn.XLOOKUP(ES$4,data_col,data_val)) &gt; 0,_xlfn.XLOOKUP($A15,data_i,_xlfn.XLOOKUP(ES$4,data_col,data_val))," ")</f>
        <v xml:space="preserve"> </v>
      </c>
      <c r="ET15" s="24" t="str" cm="1">
        <f t="array" ref="ET15">IF(_xlfn.XLOOKUP($A15,data_i,_xlfn.XLOOKUP(ET$4,data_col,data_val)) &gt; 0,_xlfn.XLOOKUP($A15,data_i,_xlfn.XLOOKUP(ET$4,data_col,data_val))," ")</f>
        <v xml:space="preserve"> </v>
      </c>
      <c r="EU15" s="24" t="str" cm="1">
        <f t="array" ref="EU15">IF(_xlfn.XLOOKUP($A15,data_i,_xlfn.XLOOKUP(EU$4,data_col,data_val)) &gt; 0,_xlfn.XLOOKUP($A15,data_i,_xlfn.XLOOKUP(EU$4,data_col,data_val))," ")</f>
        <v xml:space="preserve"> 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B15" s="24" cm="1">
        <f t="array" ref="FB15">IF(_xlfn.XLOOKUP($A15,data_i,_xlfn.XLOOKUP(FB$4,data_col,data_val)) &gt; 0,_xlfn.XLOOKUP($A15,data_i,_xlfn.XLOOKUP(FB$4,data_col,data_val))," ")</f>
        <v>524</v>
      </c>
      <c r="FC15" s="24" cm="1">
        <f t="array" ref="FC15">IF(_xlfn.XLOOKUP($A15,data_i,_xlfn.XLOOKUP(FC$4,data_col,data_val)) &gt; 0,_xlfn.XLOOKUP($A15,data_i,_xlfn.XLOOKUP(FC$4,data_col,data_val))," ")</f>
        <v>522</v>
      </c>
      <c r="FD15" s="24" t="str" cm="1">
        <f t="array" ref="FD15">IF(_xlfn.XLOOKUP($A15,data_i,_xlfn.XLOOKUP(FD$4,data_col,data_val)) &gt; 0,_xlfn.XLOOKUP($A15,data_i,_xlfn.XLOOKUP(FD$4,data_col,data_val)),"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518</v>
      </c>
      <c r="FF15" s="24" cm="1">
        <f t="array" ref="FF15">IF(_xlfn.XLOOKUP($A15,data_i,_xlfn.XLOOKUP(FF$4,data_col,data_val)) &gt; 0,_xlfn.XLOOKUP($A15,data_i,_xlfn.XLOOKUP(FF$4,data_col,data_val))," ")</f>
        <v>519</v>
      </c>
      <c r="FG15" s="24" cm="1">
        <f t="array" ref="FG15">IF(_xlfn.XLOOKUP($A15,data_i,_xlfn.XLOOKUP(FG$4,data_col,data_val)) &gt; 0,_xlfn.XLOOKUP($A15,data_i,_xlfn.XLOOKUP(FG$4,data_col,data_val))," ")</f>
        <v>523</v>
      </c>
      <c r="FH15" s="24" cm="1">
        <f t="array" ref="FH15">IF(_xlfn.XLOOKUP($A15,data_i,_xlfn.XLOOKUP(FH$4,data_col,data_val)) &gt; 0,_xlfn.XLOOKUP($A15,data_i,_xlfn.XLOOKUP(FH$4,data_col,data_val))," ")</f>
        <v>518</v>
      </c>
      <c r="FI15" s="24" cm="1">
        <f t="array" ref="FI15">IF(_xlfn.XLOOKUP($A15,data_i,_xlfn.XLOOKUP(FI$4,data_col,data_val)) &gt; 0,_xlfn.XLOOKUP($A15,data_i,_xlfn.XLOOKUP(FI$4,data_col,data_val))," ")</f>
        <v>520</v>
      </c>
      <c r="FJ15" s="24" t="str" cm="1">
        <f t="array" ref="FJ15">IF(_xlfn.XLOOKUP($A15,data_i,_xlfn.XLOOKUP(FJ$4,data_col,data_val)) &gt; 0,_xlfn.XLOOKUP($A15,data_i,_xlfn.XLOOKUP(FJ$4,data_col,data_val))," ")</f>
        <v xml:space="preserve"> </v>
      </c>
      <c r="FK15" s="24" cm="1">
        <f t="array" ref="FK15">IF(_xlfn.XLOOKUP($A15,data_i,_xlfn.XLOOKUP(FK$4,data_col,data_val)) &gt; 0,_xlfn.XLOOKUP($A15,data_i,_xlfn.XLOOKUP(FK$4,data_col,data_val))," ")</f>
        <v>523</v>
      </c>
      <c r="FL15" s="24" cm="1">
        <f t="array" ref="FL15">IF(_xlfn.XLOOKUP($A15,data_i,_xlfn.XLOOKUP(FL$4,data_col,data_val)) &gt; 0,_xlfn.XLOOKUP($A15,data_i,_xlfn.XLOOKUP(FL$4,data_col,data_val))," ")</f>
        <v>520</v>
      </c>
      <c r="FM15" s="24" cm="1">
        <f t="array" ref="FM15">IF(_xlfn.XLOOKUP($A15,data_i,_xlfn.XLOOKUP(FM$4,data_col,data_val)) &gt; 0,_xlfn.XLOOKUP($A15,data_i,_xlfn.XLOOKUP(FM$4,data_col,data_val))," ")</f>
        <v>526</v>
      </c>
      <c r="FN15" s="24" cm="1">
        <f t="array" ref="FN15">IF(_xlfn.XLOOKUP($A15,data_i,_xlfn.XLOOKUP(FN$4,data_col,data_val)) &gt; 0,_xlfn.XLOOKUP($A15,data_i,_xlfn.XLOOKUP(FN$4,data_col,data_val))," ")</f>
        <v>522</v>
      </c>
      <c r="FO15" s="24" cm="1">
        <f t="array" ref="FO15">IF(_xlfn.XLOOKUP($A15,data_i,_xlfn.XLOOKUP(FO$4,data_col,data_val)) &gt; 0,_xlfn.XLOOKUP($A15,data_i,_xlfn.XLOOKUP(FO$4,data_col,data_val))," ")</f>
        <v>524</v>
      </c>
      <c r="FP15" s="24" cm="1">
        <f t="array" ref="FP15">IF(_xlfn.XLOOKUP($A15,data_i,_xlfn.XLOOKUP(FP$4,data_col,data_val)) &gt; 0,_xlfn.XLOOKUP($A15,data_i,_xlfn.XLOOKUP(FP$4,data_col,data_val))," ")</f>
        <v>525</v>
      </c>
      <c r="FQ15" s="24" cm="1">
        <f t="array" ref="FQ15">IF(_xlfn.XLOOKUP($A15,data_i,_xlfn.XLOOKUP(FQ$4,data_col,data_val)) &gt; 0,_xlfn.XLOOKUP($A15,data_i,_xlfn.XLOOKUP(FQ$4,data_col,data_val))," ")</f>
        <v>529</v>
      </c>
      <c r="FR15" s="24" t="str" cm="1">
        <f t="array" ref="FR15">IF(_xlfn.XLOOKUP($A15,data_i,_xlfn.XLOOKUP(FR$4,data_col,data_val)) &gt; 0,_xlfn.XLOOKUP($A15,data_i,_xlfn.XLOOKUP(FR$4,data_col,data_val))," ")</f>
        <v xml:space="preserve"> </v>
      </c>
      <c r="FS15" s="24" t="str" cm="1">
        <f t="array" ref="FS15">IF(_xlfn.XLOOKUP($A15,data_i,_xlfn.XLOOKUP(FS$4,data_col,data_val)) &gt; 0,_xlfn.XLOOKUP($A15,data_i,_xlfn.XLOOKUP(FS$4,data_col,data_val))," ")</f>
        <v xml:space="preserve"> </v>
      </c>
      <c r="FT15" s="24" t="str" cm="1">
        <f t="array" ref="FT15">IF(_xlfn.XLOOKUP($A15,data_i,_xlfn.XLOOKUP(FT$4,data_col,data_val)) &gt; 0,_xlfn.XLOOKUP($A15,data_i,_xlfn.XLOOKUP(FT$4,data_col,data_val))," ")</f>
        <v xml:space="preserve"> 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GA15" s="167"/>
      <c r="GB15" s="25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</row>
    <row r="16" spans="1:231" x14ac:dyDescent="0.2">
      <c r="A16" s="61">
        <v>13</v>
      </c>
      <c r="B16" s="265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65" t="str" cm="1">
        <f t="array" ref="C16">_xlfn.XLOOKUP($A16,prop_i,_xlfn.XLOOKUP(C$4,prop_col,prop_val))</f>
        <v>M02</v>
      </c>
      <c r="D16" s="165" t="str" cm="1">
        <f t="array" ref="D16">_xlfn.XLOOKUP($A16,prop_i,_xlfn.XLOOKUP(D$4,prop_col,prop_val))</f>
        <v>DE</v>
      </c>
      <c r="E16" s="165" t="str" cm="1">
        <f t="array" ref="E16">_xlfn.XLOOKUP($A16,prop_i,_xlfn.XLOOKUP(E$4,prop_col,prop_val))</f>
        <v>U779</v>
      </c>
      <c r="F16" s="165" cm="1">
        <f t="array" ref="F16">_xlfn.XLOOKUP($A16,prop_i,_xlfn.XLOOKUP(F$4,prop_col,prop_val))</f>
        <v>624</v>
      </c>
      <c r="G16" s="165" t="str" cm="1">
        <f t="array" ref="G16">_xlfn.XLOOKUP($A16,prop_i,_xlfn.XLOOKUP(G$4,prop_col,prop_val))</f>
        <v>H01</v>
      </c>
      <c r="H16" s="61">
        <f t="shared" si="0"/>
        <v>24</v>
      </c>
      <c r="I16" s="165" cm="1">
        <f t="array" ref="I16">_xlfn.XLOOKUP($A16,prop_i,_xlfn.XLOOKUP(I$4,prop_col,prop_val))</f>
        <v>1319997</v>
      </c>
      <c r="J16" s="195" cm="1">
        <f t="array" ref="J16">_xlfn.XLOOKUP($A16,data_i,_xlfn.XLOOKUP(J$4,data_col,data_val))</f>
        <v>7393</v>
      </c>
      <c r="K16" s="195" cm="1">
        <f t="array" ref="K16">_xlfn.XLOOKUP($A16,data_i,_xlfn.XLOOKUP(K$4,data_col,data_val))</f>
        <v>1728</v>
      </c>
      <c r="L16" s="24">
        <f t="shared" si="1"/>
        <v>4.2783564814814818</v>
      </c>
      <c r="M16" s="254" cm="1">
        <f t="array" ref="M16">HYPERLINK(GJ16,_xlfn.XLOOKUP($A16,val_i,_xlfn.XLOOKUP(M$4,val_col,val_val)))</f>
        <v>44067</v>
      </c>
      <c r="N16" s="256" cm="1">
        <f t="array" ref="N16">IF(_xlfn.XLOOKUP($A16,data_i,_xlfn.XLOOKUP(N$4,data_col,data_val)) &gt; 0,_xlfn.XLOOKUP($A16,data_i,_xlfn.XLOOKUP(N$4,data_col,data_val))," ")</f>
        <v>4.5499999999999999E-2</v>
      </c>
      <c r="O16" s="162" cm="1">
        <f t="array" ref="O16">$J16-_xlfn.XLOOKUP($A16,val_i,_xlfn.XLOOKUP("oph@start",val_col,val_val))</f>
        <v>2401</v>
      </c>
      <c r="P16" s="24" cm="1">
        <f t="array" ref="P16">K16-_xlfn.XLOOKUP($A16,val_i,_xlfn.XLOOKUP("Starts@Start",val_col,val_val))</f>
        <v>349</v>
      </c>
      <c r="Q16" s="162">
        <f t="shared" si="2"/>
        <v>6.8796561604584525</v>
      </c>
      <c r="R16" s="163">
        <f t="shared" si="3"/>
        <v>20.176470588235293</v>
      </c>
      <c r="S16" s="123" t="str">
        <f t="shared" si="4"/>
        <v>done</v>
      </c>
      <c r="T16" s="123">
        <f t="shared" si="4"/>
        <v>44265.610613122233</v>
      </c>
      <c r="U16" s="123">
        <f t="shared" si="4"/>
        <v>44364.735977553726</v>
      </c>
      <c r="V16" s="200"/>
      <c r="W16" s="184" t="str" cm="1">
        <f t="array" ref="W16">_xlfn.XLOOKUP($A16,data_i,_xlfn.XLOOKUP(W$4,data_col,data_val))</f>
        <v>Running</v>
      </c>
      <c r="X16" s="184" cm="1">
        <f t="array" ref="X16">_xlfn.XLOOKUP($A16,data_i,_xlfn.XLOOKUP(X$4,data_col,data_val))</f>
        <v>7393</v>
      </c>
      <c r="Y16" s="184" cm="1">
        <f t="array" ref="Y16">_xlfn.XLOOKUP($A16,data_i,_xlfn.XLOOKUP(Y$4,data_col,data_val))</f>
        <v>1728</v>
      </c>
      <c r="Z16" s="184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84" cm="1">
        <f t="array" ref="AF16">_xlfn.XLOOKUP($A16,data_i,_xlfn.XLOOKUP(AF$4,data_col,data_val))</f>
        <v>47</v>
      </c>
      <c r="AG16" s="184" cm="1">
        <f t="array" ref="AG16">_xlfn.XLOOKUP($A16,data_i,_xlfn.XLOOKUP(AG$4,data_col,data_val))</f>
        <v>22.5</v>
      </c>
      <c r="AH16" s="195" cm="1">
        <f t="array" ref="AH16">_xlfn.XLOOKUP($A16,data_i,_xlfn.XLOOKUP(AH$4,data_col,data_val))</f>
        <v>305.7</v>
      </c>
      <c r="AJ16" s="195" cm="1">
        <f t="array" ref="AJ16">_xlfn.XLOOKUP($A16,data_i,_xlfn.XLOOKUP(AJ$4,data_col,data_val))</f>
        <v>4500</v>
      </c>
      <c r="AK16" s="195" cm="1">
        <f t="array" ref="AK16">_xlfn.XLOOKUP($A16,prop_i,_xlfn.XLOOKUP(AK$4,data_col,data_val))</f>
        <v>1500</v>
      </c>
      <c r="AL16" s="163">
        <f>IF(ISERROR(1200*AJ16/(_xlfn.XLOOKUP($F16,summary!$S$3:$S$6,summary!$V$31:$V$34)*AK16*_xlfn.XLOOKUP($F16,summary!$S$3:$S$6,summary!$W$31:$W$34))),0,1200*AJ16/(_xlfn.XLOOKUP($F16,summary!$S$3:$S$6,summary!$V$31:$V$34)*AK16*_xlfn.XLOOKUP($F16,summary!$S$3:$S$6,summary!$W$31:$W$34)))</f>
        <v>24.513339924220528</v>
      </c>
      <c r="AN16" s="195" cm="1">
        <f t="array" ref="AN16">_xlfn.XLOOKUP($A16,data_i,_xlfn.XLOOKUP(AN$4,data_col,data_val))</f>
        <v>4500</v>
      </c>
      <c r="AO16" s="184" cm="1">
        <f t="array" ref="AO16">_xlfn.XLOOKUP($A16,data_i,_xlfn.XLOOKUP(AO$4,data_col,data_val))</f>
        <v>0</v>
      </c>
      <c r="AP16" s="184" cm="1">
        <f t="array" ref="AP16">_xlfn.XLOOKUP($A16,data_i,_xlfn.XLOOKUP(AP$4,data_col,data_val))</f>
        <v>0</v>
      </c>
      <c r="AQ16" s="184" cm="1">
        <f t="array" ref="AQ16">_xlfn.XLOOKUP($A16,data_i,_xlfn.XLOOKUP(AQ$4,data_col,data_val))</f>
        <v>0</v>
      </c>
      <c r="AR16" s="184" cm="1">
        <f t="array" ref="AR16">_xlfn.XLOOKUP($A16,data_i,_xlfn.XLOOKUP(AR$4,data_col,data_val))</f>
        <v>0</v>
      </c>
      <c r="AS16" s="184" cm="1">
        <f t="array" ref="AS16">_xlfn.XLOOKUP($A16,data_i,_xlfn.XLOOKUP(AS$4,data_col,data_val))</f>
        <v>0</v>
      </c>
      <c r="AT16" s="24"/>
      <c r="AU16" s="184" cm="1">
        <f t="array" ref="AU16">_xlfn.XLOOKUP($A16,data_i,_xlfn.XLOOKUP(AU$4,data_col,data_val))</f>
        <v>4494</v>
      </c>
      <c r="AV16" s="184" cm="1">
        <f t="array" ref="AV16">_xlfn.XLOOKUP($A16,data_i,_xlfn.XLOOKUP(AV$4,data_col,data_val))</f>
        <v>1499</v>
      </c>
      <c r="AW16" s="163">
        <f>IF(ISERROR(1200*AU16/(_xlfn.XLOOKUP($F16,summary!$S$3:$S$6,summary!$V$31:$V$34)*AV16*_xlfn.XLOOKUP($F16,summary!$S$3:$S$6,summary!$W$31:$W$34))),0,1200*AU16/(_xlfn.XLOOKUP($F16,summary!$S$3:$S$6,summary!$V$31:$V$34)*AV16*_xlfn.XLOOKUP($F16,summary!$S$3:$S$6,summary!$W$31:$W$34)))</f>
        <v>24.496986795518577</v>
      </c>
      <c r="AX16" s="162">
        <f t="shared" si="5"/>
        <v>2401</v>
      </c>
      <c r="AY16" s="256" cm="1">
        <f t="array" ref="AY16">IF(_xlfn.XLOOKUP($A16,data_i,_xlfn.XLOOKUP(AY$4,data_col,data_val)) &gt; 0,_xlfn.XLOOKUP($A16,data_i,_xlfn.XLOOKUP(AY$4,data_col,data_val))," ")</f>
        <v>4.5499999999999999E-2</v>
      </c>
      <c r="AZ16" s="163" cm="1">
        <f t="array" ref="AZ16">_xlfn.XLOOKUP($A16,data_i,_xlfn.XLOOKUP(AZ$4,data_col,data_val))</f>
        <v>-45.36</v>
      </c>
      <c r="BA16" s="192" cm="1">
        <f t="array" ref="BA16">_xlfn.XLOOKUP($A16,data_i,_xlfn.XLOOKUP(BA$4,data_col,data_val))</f>
        <v>4.1100000000000003</v>
      </c>
      <c r="BB16" s="192" cm="1">
        <f t="array" ref="BB16">_xlfn.XLOOKUP($A16,data_i,_xlfn.XLOOKUP(BB$4,data_col,data_val))</f>
        <v>0.92836363636363639</v>
      </c>
      <c r="BC16" s="163" cm="1">
        <f t="array" ref="BC16">_xlfn.XLOOKUP($A16,data_i,_xlfn.XLOOKUP(BC$4,data_col,data_val))</f>
        <v>51.7</v>
      </c>
      <c r="BD16" s="163" cm="1">
        <f t="array" ref="BD16">_xlfn.XLOOKUP($A16,data_i,_xlfn.XLOOKUP(BD$4,data_col,data_val))</f>
        <v>5.93</v>
      </c>
      <c r="BE16" s="163" cm="1">
        <f t="array" ref="BE16">_xlfn.XLOOKUP($A16,data_i,_xlfn.XLOOKUP(BE$4,data_col,data_val))</f>
        <v>2.0459999999999998</v>
      </c>
      <c r="BF16" s="192" cm="1">
        <f t="array" ref="BF16">_xlfn.XLOOKUP($A16,data_i,_xlfn.XLOOKUP(BF$4,data_col,data_val))</f>
        <v>0.72</v>
      </c>
      <c r="BG16" s="199">
        <f t="shared" si="6"/>
        <v>138.88888888888889</v>
      </c>
      <c r="BH16" s="192"/>
      <c r="BI16" s="192" cm="1">
        <f t="array" ref="BI16">_xlfn.XLOOKUP($A16,data_i,_xlfn.XLOOKUP(BI$4,data_col,data_val))</f>
        <v>0.59</v>
      </c>
      <c r="BJ16" s="24" cm="1">
        <f t="array" ref="BJ16">_xlfn.XLOOKUP($A16,data_i,_xlfn.XLOOKUP(BJ$4,data_col,data_val))</f>
        <v>9.1999999999999993</v>
      </c>
      <c r="BK16" s="24" cm="1">
        <f t="array" ref="BK16">_xlfn.XLOOKUP($A16,data_i,_xlfn.XLOOKUP(BK$4,data_col,data_val))</f>
        <v>100</v>
      </c>
      <c r="BL16" s="163" cm="1">
        <f t="array" ref="BL16">_xlfn.XLOOKUP($A16,data_i,_xlfn.XLOOKUP(BL$4,data_col,data_val))</f>
        <v>24.7</v>
      </c>
      <c r="BM16" s="163" cm="1">
        <f t="array" ref="BM16">_xlfn.XLOOKUP($A16,data_i,_xlfn.XLOOKUP(BM$4,data_col,data_val))</f>
        <v>260.8</v>
      </c>
      <c r="BN16" s="163" cm="1">
        <f t="array" ref="BN16">_xlfn.XLOOKUP($A16,data_i,_xlfn.XLOOKUP(BN$4,data_col,data_val))</f>
        <v>7.7</v>
      </c>
      <c r="BO16" s="24" cm="1">
        <f t="array" ref="BO16">_xlfn.XLOOKUP($A16,data_i,_xlfn.XLOOKUP(BO$4,data_col,data_val))</f>
        <v>1075</v>
      </c>
      <c r="BP16" s="24" cm="1">
        <f t="array" ref="BP16">_xlfn.XLOOKUP($A16,data_i,_xlfn.XLOOKUP(BP$4,data_col,data_val))</f>
        <v>112</v>
      </c>
      <c r="BQ16" s="162">
        <f t="shared" si="7"/>
        <v>969.027012026845</v>
      </c>
      <c r="BR16" s="215">
        <f>IFERROR((AU16*_xlfn.XLOOKUP(F16,summary!$S$3:$S$6,summary!$W$31:$W$34))/(BQ16*$BP$1)," ")</f>
        <v>0.4642373905425341</v>
      </c>
      <c r="BS16" s="24" cm="1">
        <f t="array" ref="BS16">_xlfn.XLOOKUP($A16,data_i,_xlfn.XLOOKUP(BS$4,data_col,data_val))</f>
        <v>968</v>
      </c>
      <c r="BT16" s="24" cm="1">
        <f t="array" ref="BT16">_xlfn.XLOOKUP($A16,data_i,_xlfn.XLOOKUP(BT$4,data_col,data_val))</f>
        <v>0</v>
      </c>
      <c r="BU16" s="163" cm="1">
        <f t="array" ref="BU16">_xlfn.XLOOKUP($A16,data_i,_xlfn.XLOOKUP(BU$4,data_col,data_val))</f>
        <v>0</v>
      </c>
      <c r="BV16" s="163"/>
      <c r="BW16" s="217"/>
      <c r="BX16" s="255" cm="1">
        <f t="array" ref="BX16">IF(_xlfn.XLOOKUP($A16,data_i,_xlfn.XLOOKUP(BX$4,data_col,data_val)) &gt; 0,_xlfn.XLOOKUP($A16,data_i,_xlfn.XLOOKUP(BX$4,data_col,data_val))," ")</f>
        <v>69.099999999999994</v>
      </c>
      <c r="BY16" s="255" cm="1">
        <f t="array" ref="BY16">IF(_xlfn.XLOOKUP($A16,data_i,_xlfn.XLOOKUP(BY$4,data_col,data_val)) &gt; 0,_xlfn.XLOOKUP($A16,data_i,_xlfn.XLOOKUP(BY$4,data_col,data_val))," ")</f>
        <v>2.99</v>
      </c>
      <c r="BZ16" s="255" cm="1">
        <f t="array" ref="BZ16">IF(_xlfn.XLOOKUP($A16,data_i,_xlfn.XLOOKUP(BZ$4,data_col,data_val)) &gt; 0,_xlfn.XLOOKUP($A16,data_i,_xlfn.XLOOKUP(BZ$4,data_col,data_val))," ")</f>
        <v>69</v>
      </c>
      <c r="CA16" s="255" cm="1">
        <f t="array" ref="CA16">IF(_xlfn.XLOOKUP($A16,data_i,_xlfn.XLOOKUP(CA$4,data_col,data_val)) &gt; 0,_xlfn.XLOOKUP($A16,data_i,_xlfn.XLOOKUP(CA$4,data_col,data_val))," ")</f>
        <v>3</v>
      </c>
      <c r="CC16" s="24" cm="1">
        <f t="array" ref="CC16">_xlfn.XLOOKUP($A16,data_i,_xlfn.XLOOKUP(CC$4,data_col,data_val))</f>
        <v>71.03</v>
      </c>
      <c r="CD16" s="163"/>
      <c r="CE16" s="24" cm="1">
        <f t="array" ref="CE16">IF(_xlfn.XLOOKUP($A16,data_i,_xlfn.XLOOKUP(CE$4,data_col,data_val)) &gt; 0,_xlfn.XLOOKUP($A16,data_i,_xlfn.XLOOKUP(CE$4,data_col,data_val))," ")</f>
        <v>205</v>
      </c>
      <c r="CF16" s="24" cm="1">
        <f t="array" ref="CF16">IF(_xlfn.XLOOKUP($A16,data_i,_xlfn.XLOOKUP(CF$4,data_col,data_val)) &gt; 0,_xlfn.XLOOKUP($A16,data_i,_xlfn.XLOOKUP(CF$4,data_col,data_val))," ")</f>
        <v>317</v>
      </c>
      <c r="CG16" s="24" cm="1">
        <f t="array" ref="CG16">IF(_xlfn.XLOOKUP($A16,data_i,_xlfn.XLOOKUP(CG$4,data_col,data_val)) &gt; 0,_xlfn.XLOOKUP($A16,data_i,_xlfn.XLOOKUP(CG$4,data_col,data_val))," ")</f>
        <v>126</v>
      </c>
      <c r="CH16" s="24" cm="1">
        <f t="array" ref="CH16">IF(_xlfn.XLOOKUP($A16,data_i,_xlfn.XLOOKUP(CH$4,data_col,data_val)) &gt; 0,_xlfn.XLOOKUP($A16,data_i,_xlfn.XLOOKUP(CH$4,data_col,data_val))," ")</f>
        <v>141</v>
      </c>
      <c r="CI16" s="24" cm="1">
        <f t="array" ref="CI16">IF(_xlfn.XLOOKUP($A16,data_i,_xlfn.XLOOKUP(CI$4,data_col,data_val)) &gt; 0,_xlfn.XLOOKUP($A16,data_i,_xlfn.XLOOKUP(CI$4,data_col,data_val))," ")</f>
        <v>141</v>
      </c>
      <c r="CJ16" s="24" cm="1">
        <f t="array" ref="CJ16">IF(_xlfn.XLOOKUP($A16,data_i,_xlfn.XLOOKUP(CJ$4,data_col,data_val)) &gt; 0,_xlfn.XLOOKUP($A16,data_i,_xlfn.XLOOKUP(CJ$4,data_col,data_val))," ")</f>
        <v>189</v>
      </c>
      <c r="CK16" s="24" cm="1">
        <f t="array" ref="CK16">IF(_xlfn.XLOOKUP($A16,data_i,_xlfn.XLOOKUP(CK$4,data_col,data_val)) &gt; 0,_xlfn.XLOOKUP($A16,data_i,_xlfn.XLOOKUP(CK$4,data_col,data_val))," ")</f>
        <v>141</v>
      </c>
      <c r="CL16" s="24" cm="1">
        <f t="array" ref="CL16">IF(_xlfn.XLOOKUP($A16,data_i,_xlfn.XLOOKUP(CL$4,data_col,data_val)) &gt; 0,_xlfn.XLOOKUP($A16,data_i,_xlfn.XLOOKUP(CL$4,data_col,data_val))," ")</f>
        <v>126</v>
      </c>
      <c r="CM16" s="24" cm="1">
        <f t="array" ref="CM16">IF(_xlfn.XLOOKUP($A16,data_i,_xlfn.XLOOKUP(CM$4,data_col,data_val)) &gt; 0,_xlfn.XLOOKUP($A16,data_i,_xlfn.XLOOKUP(CM$4,data_col,data_val))," ")</f>
        <v>110</v>
      </c>
      <c r="CN16" s="24" cm="1">
        <f t="array" ref="CN16">IF(_xlfn.XLOOKUP($A16,data_i,_xlfn.XLOOKUP(CN$4,data_col,data_val)) &gt; 0,_xlfn.XLOOKUP($A16,data_i,_xlfn.XLOOKUP(CN$4,data_col,data_val))," ")</f>
        <v>174</v>
      </c>
      <c r="CO16" s="24" cm="1">
        <f t="array" ref="CO16">IF(_xlfn.XLOOKUP($A16,data_i,_xlfn.XLOOKUP(CO$4,data_col,data_val)) &gt; 0,_xlfn.XLOOKUP($A16,data_i,_xlfn.XLOOKUP(CO$4,data_col,data_val))," ")</f>
        <v>141</v>
      </c>
      <c r="CP16" s="24" cm="1">
        <f t="array" ref="CP16">IF(_xlfn.XLOOKUP($A16,data_i,_xlfn.XLOOKUP(CP$4,data_col,data_val)) &gt; 0,_xlfn.XLOOKUP($A16,data_i,_xlfn.XLOOKUP(CP$4,data_col,data_val))," ")</f>
        <v>189</v>
      </c>
      <c r="CQ16" s="24" cm="1">
        <f t="array" ref="CQ16">IF(_xlfn.XLOOKUP($A16,data_i,_xlfn.XLOOKUP(CQ$4,data_col,data_val)) &gt; 0,_xlfn.XLOOKUP($A16,data_i,_xlfn.XLOOKUP(CQ$4,data_col,data_val))," ")</f>
        <v>220</v>
      </c>
      <c r="CR16" s="24" cm="1">
        <f t="array" ref="CR16">IF(_xlfn.XLOOKUP($A16,data_i,_xlfn.XLOOKUP(CR$4,data_col,data_val)) &gt; 0,_xlfn.XLOOKUP($A16,data_i,_xlfn.XLOOKUP(CR$4,data_col,data_val))," ")</f>
        <v>269</v>
      </c>
      <c r="CS16" s="24" cm="1">
        <f t="array" ref="CS16">IF(_xlfn.XLOOKUP($A16,data_i,_xlfn.XLOOKUP(CS$4,data_col,data_val)) &gt; 0,_xlfn.XLOOKUP($A16,data_i,_xlfn.XLOOKUP(CS$4,data_col,data_val))," ")</f>
        <v>126</v>
      </c>
      <c r="CT16" s="24" cm="1">
        <f t="array" ref="CT16">IF(_xlfn.XLOOKUP($A16,data_i,_xlfn.XLOOKUP(CT$4,data_col,data_val)) &gt; 0,_xlfn.XLOOKUP($A16,data_i,_xlfn.XLOOKUP(CT$4,data_col,data_val))," ")</f>
        <v>126</v>
      </c>
      <c r="CU16" s="24" cm="1">
        <f t="array" ref="CU16">IF(_xlfn.XLOOKUP($A16,data_i,_xlfn.XLOOKUP(CU$4,data_col,data_val)) &gt; 0,_xlfn.XLOOKUP($A16,data_i,_xlfn.XLOOKUP(CU$4,data_col,data_val))," ")</f>
        <v>189</v>
      </c>
      <c r="CV16" s="24" cm="1">
        <f t="array" ref="CV16">IF(_xlfn.XLOOKUP($A16,data_i,_xlfn.XLOOKUP(CV$4,data_col,data_val)) &gt; 0,_xlfn.XLOOKUP($A16,data_i,_xlfn.XLOOKUP(CV$4,data_col,data_val))," ")</f>
        <v>110</v>
      </c>
      <c r="CW16" s="24" cm="1">
        <f t="array" ref="CW16">IF(_xlfn.XLOOKUP($A16,data_i,_xlfn.XLOOKUP(CW$4,data_col,data_val)) &gt; 0,_xlfn.XLOOKUP($A16,data_i,_xlfn.XLOOKUP(CW$4,data_col,data_val))," ")</f>
        <v>253</v>
      </c>
      <c r="CX16" s="24" cm="1">
        <f t="array" ref="CX16">IF(_xlfn.XLOOKUP($A16,data_i,_xlfn.XLOOKUP(CX$4,data_col,data_val)) &gt; 0,_xlfn.XLOOKUP($A16,data_i,_xlfn.XLOOKUP(CX$4,data_col,data_val))," ")</f>
        <v>110</v>
      </c>
      <c r="CY16" s="24" cm="1">
        <f t="array" ref="CY16">IF(_xlfn.XLOOKUP($A16,data_i,_xlfn.XLOOKUP(CY$4,data_col,data_val)) &gt; 0,_xlfn.XLOOKUP($A16,data_i,_xlfn.XLOOKUP(CY$4,data_col,data_val))," ")</f>
        <v>141</v>
      </c>
      <c r="CZ16" s="24" cm="1">
        <f t="array" ref="CZ16">IF(_xlfn.XLOOKUP($A16,data_i,_xlfn.XLOOKUP(CZ$4,data_col,data_val)) &gt; 0,_xlfn.XLOOKUP($A16,data_i,_xlfn.XLOOKUP(CZ$4,data_col,data_val))," ")</f>
        <v>141</v>
      </c>
      <c r="DA16" s="24" cm="1">
        <f t="array" ref="DA16">IF(_xlfn.XLOOKUP($A16,data_i,_xlfn.XLOOKUP(DA$4,data_col,data_val)) &gt; 0,_xlfn.XLOOKUP($A16,data_i,_xlfn.XLOOKUP(DA$4,data_col,data_val))," ")</f>
        <v>126</v>
      </c>
      <c r="DB16" s="24" cm="1">
        <f t="array" ref="DB16">IF(_xlfn.XLOOKUP($A16,data_i,_xlfn.XLOOKUP(DB$4,data_col,data_val)) &gt; 0,_xlfn.XLOOKUP($A16,data_i,_xlfn.XLOOKUP(DB$4,data_col,data_val))," ")</f>
        <v>126</v>
      </c>
      <c r="DC16" s="163"/>
      <c r="DD16" s="24" cm="1">
        <f t="array" ref="DD16">IF(_xlfn.XLOOKUP($A16,data_i,_xlfn.XLOOKUP(DD$4,data_col,data_val)) &gt; 0,_xlfn.XLOOKUP($A16,data_i,_xlfn.XLOOKUP(DD$4,data_col,data_val))," ")</f>
        <v>525</v>
      </c>
      <c r="DE16" s="24" cm="1">
        <f t="array" ref="DE16">IF(_xlfn.XLOOKUP($A16,data_i,_xlfn.XLOOKUP(DE$4,data_col,data_val)) &gt; 0,_xlfn.XLOOKUP($A16,data_i,_xlfn.XLOOKUP(DE$4,data_col,data_val))," ")</f>
        <v>378</v>
      </c>
      <c r="DF16" s="24" cm="1">
        <f t="array" ref="DF16">IF(_xlfn.XLOOKUP($A16,data_i,_xlfn.XLOOKUP(DF$4,data_col,data_val)) &gt; 0,_xlfn.XLOOKUP($A16,data_i,_xlfn.XLOOKUP(DF$4,data_col,data_val))," ")</f>
        <v>427</v>
      </c>
      <c r="DG16" s="24" cm="1">
        <f t="array" ref="DG16">IF(_xlfn.XLOOKUP($A16,data_i,_xlfn.XLOOKUP(DG$4,data_col,data_val)) &gt; 0,_xlfn.XLOOKUP($A16,data_i,_xlfn.XLOOKUP(DG$4,data_col,data_val))," ")</f>
        <v>305</v>
      </c>
      <c r="DH16" s="24" cm="1">
        <f t="array" ref="DH16">IF(_xlfn.XLOOKUP($A16,data_i,_xlfn.XLOOKUP(DH$4,data_col,data_val)) &gt; 0,_xlfn.XLOOKUP($A16,data_i,_xlfn.XLOOKUP(DH$4,data_col,data_val))," ")</f>
        <v>341</v>
      </c>
      <c r="DI16" s="24" cm="1">
        <f t="array" ref="DI16">IF(_xlfn.XLOOKUP($A16,data_i,_xlfn.XLOOKUP(DI$4,data_col,data_val)) &gt; 0,_xlfn.XLOOKUP($A16,data_i,_xlfn.XLOOKUP(DI$4,data_col,data_val))," ")</f>
        <v>415</v>
      </c>
      <c r="DJ16" s="24" cm="1">
        <f t="array" ref="DJ16">IF(_xlfn.XLOOKUP($A16,data_i,_xlfn.XLOOKUP(DJ$4,data_col,data_val)) &gt; 0,_xlfn.XLOOKUP($A16,data_i,_xlfn.XLOOKUP(DJ$4,data_col,data_val))," ")</f>
        <v>341</v>
      </c>
      <c r="DK16" s="24" cm="1">
        <f t="array" ref="DK16">IF(_xlfn.XLOOKUP($A16,data_i,_xlfn.XLOOKUP(DK$4,data_col,data_val)) &gt; 0,_xlfn.XLOOKUP($A16,data_i,_xlfn.XLOOKUP(DK$4,data_col,data_val))," ")</f>
        <v>305</v>
      </c>
      <c r="DL16" s="24" cm="1">
        <f t="array" ref="DL16">IF(_xlfn.XLOOKUP($A16,data_i,_xlfn.XLOOKUP(DL$4,data_col,data_val)) &gt; 0,_xlfn.XLOOKUP($A16,data_i,_xlfn.XLOOKUP(DL$4,data_col,data_val))," ")</f>
        <v>378</v>
      </c>
      <c r="DM16" s="24" cm="1">
        <f t="array" ref="DM16">IF(_xlfn.XLOOKUP($A16,data_i,_xlfn.XLOOKUP(DM$4,data_col,data_val)) &gt; 0,_xlfn.XLOOKUP($A16,data_i,_xlfn.XLOOKUP(DM$4,data_col,data_val))," ")</f>
        <v>366</v>
      </c>
      <c r="DN16" s="24" cm="1">
        <f t="array" ref="DN16">IF(_xlfn.XLOOKUP($A16,data_i,_xlfn.XLOOKUP(DN$4,data_col,data_val)) &gt; 0,_xlfn.XLOOKUP($A16,data_i,_xlfn.XLOOKUP(DN$4,data_col,data_val))," ")</f>
        <v>476</v>
      </c>
      <c r="DO16" s="24" cm="1">
        <f t="array" ref="DO16">IF(_xlfn.XLOOKUP($A16,data_i,_xlfn.XLOOKUP(DO$4,data_col,data_val)) &gt; 0,_xlfn.XLOOKUP($A16,data_i,_xlfn.XLOOKUP(DO$4,data_col,data_val))," ")</f>
        <v>293</v>
      </c>
      <c r="DP16" s="24" cm="1">
        <f t="array" ref="DP16">IF(_xlfn.XLOOKUP($A16,data_i,_xlfn.XLOOKUP(DP$4,data_col,data_val)) &gt; 0,_xlfn.XLOOKUP($A16,data_i,_xlfn.XLOOKUP(DP$4,data_col,data_val))," ")</f>
        <v>366</v>
      </c>
      <c r="DQ16" s="24" cm="1">
        <f t="array" ref="DQ16">IF(_xlfn.XLOOKUP($A16,data_i,_xlfn.XLOOKUP(DQ$4,data_col,data_val)) &gt; 0,_xlfn.XLOOKUP($A16,data_i,_xlfn.XLOOKUP(DQ$4,data_col,data_val))," ")</f>
        <v>463</v>
      </c>
      <c r="DR16" s="24" cm="1">
        <f t="array" ref="DR16">IF(_xlfn.XLOOKUP($A16,data_i,_xlfn.XLOOKUP(DR$4,data_col,data_val)) &gt; 0,_xlfn.XLOOKUP($A16,data_i,_xlfn.XLOOKUP(DR$4,data_col,data_val))," ")</f>
        <v>329</v>
      </c>
      <c r="DS16" s="24" cm="1">
        <f t="array" ref="DS16">IF(_xlfn.XLOOKUP($A16,data_i,_xlfn.XLOOKUP(DS$4,data_col,data_val)) &gt; 0,_xlfn.XLOOKUP($A16,data_i,_xlfn.XLOOKUP(DS$4,data_col,data_val))," ")</f>
        <v>476</v>
      </c>
      <c r="DT16" s="24" cm="1">
        <f t="array" ref="DT16">IF(_xlfn.XLOOKUP($A16,data_i,_xlfn.XLOOKUP(DT$4,data_col,data_val)) &gt; 0,_xlfn.XLOOKUP($A16,data_i,_xlfn.XLOOKUP(DT$4,data_col,data_val))," ")</f>
        <v>476</v>
      </c>
      <c r="DU16" s="24" cm="1">
        <f t="array" ref="DU16">IF(_xlfn.XLOOKUP($A16,data_i,_xlfn.XLOOKUP(DU$4,data_col,data_val)) &gt; 0,_xlfn.XLOOKUP($A16,data_i,_xlfn.XLOOKUP(DU$4,data_col,data_val))," ")</f>
        <v>366</v>
      </c>
      <c r="DV16" s="24" cm="1">
        <f t="array" ref="DV16">IF(_xlfn.XLOOKUP($A16,data_i,_xlfn.XLOOKUP(DV$4,data_col,data_val)) &gt; 0,_xlfn.XLOOKUP($A16,data_i,_xlfn.XLOOKUP(DV$4,data_col,data_val))," ")</f>
        <v>695</v>
      </c>
      <c r="DW16" s="24" cm="1">
        <f t="array" ref="DW16">IF(_xlfn.XLOOKUP($A16,data_i,_xlfn.XLOOKUP(DW$4,data_col,data_val)) &gt; 0,_xlfn.XLOOKUP($A16,data_i,_xlfn.XLOOKUP(DW$4,data_col,data_val))," ")</f>
        <v>415</v>
      </c>
      <c r="DX16" s="24" cm="1">
        <f t="array" ref="DX16">IF(_xlfn.XLOOKUP($A16,data_i,_xlfn.XLOOKUP(DX$4,data_col,data_val)) &gt; 0,_xlfn.XLOOKUP($A16,data_i,_xlfn.XLOOKUP(DX$4,data_col,data_val))," ")</f>
        <v>366</v>
      </c>
      <c r="DY16" s="24" cm="1">
        <f t="array" ref="DY16">IF(_xlfn.XLOOKUP($A16,data_i,_xlfn.XLOOKUP(DY$4,data_col,data_val)) &gt; 0,_xlfn.XLOOKUP($A16,data_i,_xlfn.XLOOKUP(DY$4,data_col,data_val))," ")</f>
        <v>561</v>
      </c>
      <c r="DZ16" s="24" cm="1">
        <f t="array" ref="DZ16">IF(_xlfn.XLOOKUP($A16,data_i,_xlfn.XLOOKUP(DZ$4,data_col,data_val)) &gt; 0,_xlfn.XLOOKUP($A16,data_i,_xlfn.XLOOKUP(DZ$4,data_col,data_val))," ")</f>
        <v>329</v>
      </c>
      <c r="EA16" s="24" cm="1">
        <f t="array" ref="EA16">IF(_xlfn.XLOOKUP($A16,data_i,_xlfn.XLOOKUP(EA$4,data_col,data_val)) &gt; 0,_xlfn.XLOOKUP($A16,data_i,_xlfn.XLOOKUP(EA$4,data_col,data_val))," ")</f>
        <v>573</v>
      </c>
      <c r="EC16" s="24" cm="1">
        <f t="array" ref="EC16">IF(_xlfn.XLOOKUP($A16,data_i,_xlfn.XLOOKUP(EC$4,data_col,data_val)) &gt; 0,_xlfn.XLOOKUP($A16,data_i,_xlfn.XLOOKUP(EC$4,data_col,data_val))," ")</f>
        <v>363</v>
      </c>
      <c r="ED16" s="24" cm="1">
        <f t="array" ref="ED16">IF(_xlfn.XLOOKUP($A16,data_i,_xlfn.XLOOKUP(ED$4,data_col,data_val)) &gt; 0,_xlfn.XLOOKUP($A16,data_i,_xlfn.XLOOKUP(ED$4,data_col,data_val))," ")</f>
        <v>368</v>
      </c>
      <c r="EE16" s="24" cm="1">
        <f t="array" ref="EE16">IF(_xlfn.XLOOKUP($A16,data_i,_xlfn.XLOOKUP(EE$4,data_col,data_val)) &gt; 0,_xlfn.XLOOKUP($A16,data_i,_xlfn.XLOOKUP(EE$4,data_col,data_val))," ")</f>
        <v>363</v>
      </c>
      <c r="EF16" s="24" cm="1">
        <f t="array" ref="EF16">IF(_xlfn.XLOOKUP($A16,data_i,_xlfn.XLOOKUP(EF$4,data_col,data_val)) &gt; 0,_xlfn.XLOOKUP($A16,data_i,_xlfn.XLOOKUP(EF$4,data_col,data_val))," ")</f>
        <v>366</v>
      </c>
      <c r="EG16" s="24" cm="1">
        <f t="array" ref="EG16">IF(_xlfn.XLOOKUP($A16,data_i,_xlfn.XLOOKUP(EG$4,data_col,data_val)) &gt; 0,_xlfn.XLOOKUP($A16,data_i,_xlfn.XLOOKUP(EG$4,data_col,data_val))," ")</f>
        <v>365</v>
      </c>
      <c r="EH16" s="24" cm="1">
        <f t="array" ref="EH16">IF(_xlfn.XLOOKUP($A16,data_i,_xlfn.XLOOKUP(EH$4,data_col,data_val)) &gt; 0,_xlfn.XLOOKUP($A16,data_i,_xlfn.XLOOKUP(EH$4,data_col,data_val))," ")</f>
        <v>366</v>
      </c>
      <c r="EI16" s="24" cm="1">
        <f t="array" ref="EI16">IF(_xlfn.XLOOKUP($A16,data_i,_xlfn.XLOOKUP(EI$4,data_col,data_val)) &gt; 0,_xlfn.XLOOKUP($A16,data_i,_xlfn.XLOOKUP(EI$4,data_col,data_val))," ")</f>
        <v>366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365</v>
      </c>
      <c r="EL16" s="24" cm="1">
        <f t="array" ref="EL16">IF(_xlfn.XLOOKUP($A16,data_i,_xlfn.XLOOKUP(EL$4,data_col,data_val)) &gt; 0,_xlfn.XLOOKUP($A16,data_i,_xlfn.XLOOKUP(EL$4,data_col,data_val))," ")</f>
        <v>364</v>
      </c>
      <c r="EM16" s="24" cm="1">
        <f t="array" ref="EM16">IF(_xlfn.XLOOKUP($A16,data_i,_xlfn.XLOOKUP(EM$4,data_col,data_val)) &gt; 0,_xlfn.XLOOKUP($A16,data_i,_xlfn.XLOOKUP(EM$4,data_col,data_val))," ")</f>
        <v>365</v>
      </c>
      <c r="EN16" s="24" cm="1">
        <f t="array" ref="EN16">IF(_xlfn.XLOOKUP($A16,data_i,_xlfn.XLOOKUP(EN$4,data_col,data_val)) &gt; 0,_xlfn.XLOOKUP($A16,data_i,_xlfn.XLOOKUP(EN$4,data_col,data_val))," ")</f>
        <v>366</v>
      </c>
      <c r="EO16" s="24" cm="1">
        <f t="array" ref="EO16">IF(_xlfn.XLOOKUP($A16,data_i,_xlfn.XLOOKUP(EO$4,data_col,data_val)) &gt; 0,_xlfn.XLOOKUP($A16,data_i,_xlfn.XLOOKUP(EO$4,data_col,data_val))," ")</f>
        <v>367</v>
      </c>
      <c r="EP16" s="24" cm="1">
        <f t="array" ref="EP16">IF(_xlfn.XLOOKUP($A16,data_i,_xlfn.XLOOKUP(EP$4,data_col,data_val)) &gt; 0,_xlfn.XLOOKUP($A16,data_i,_xlfn.XLOOKUP(EP$4,data_col,data_val))," ")</f>
        <v>364</v>
      </c>
      <c r="EQ16" s="24" cm="1">
        <f t="array" ref="EQ16">IF(_xlfn.XLOOKUP($A16,data_i,_xlfn.XLOOKUP(EQ$4,data_col,data_val)) &gt; 0,_xlfn.XLOOKUP($A16,data_i,_xlfn.XLOOKUP(EQ$4,data_col,data_val))," ")</f>
        <v>364</v>
      </c>
      <c r="ER16" s="24" cm="1">
        <f t="array" ref="ER16">IF(_xlfn.XLOOKUP($A16,data_i,_xlfn.XLOOKUP(ER$4,data_col,data_val)) &gt; 0,_xlfn.XLOOKUP($A16,data_i,_xlfn.XLOOKUP(ER$4,data_col,data_val))," ")</f>
        <v>366</v>
      </c>
      <c r="ES16" s="24" cm="1">
        <f t="array" ref="ES16">IF(_xlfn.XLOOKUP($A16,data_i,_xlfn.XLOOKUP(ES$4,data_col,data_val)) &gt; 0,_xlfn.XLOOKUP($A16,data_i,_xlfn.XLOOKUP(ES$4,data_col,data_val))," ")</f>
        <v>366</v>
      </c>
      <c r="ET16" s="24" cm="1">
        <f t="array" ref="ET16">IF(_xlfn.XLOOKUP($A16,data_i,_xlfn.XLOOKUP(ET$4,data_col,data_val)) &gt; 0,_xlfn.XLOOKUP($A16,data_i,_xlfn.XLOOKUP(ET$4,data_col,data_val))," ")</f>
        <v>365</v>
      </c>
      <c r="EU16" s="24" cm="1">
        <f t="array" ref="EU16">IF(_xlfn.XLOOKUP($A16,data_i,_xlfn.XLOOKUP(EU$4,data_col,data_val)) &gt; 0,_xlfn.XLOOKUP($A16,data_i,_xlfn.XLOOKUP(EU$4,data_col,data_val))," ")</f>
        <v>365</v>
      </c>
      <c r="EV16" s="24" cm="1">
        <f t="array" ref="EV16">IF(_xlfn.XLOOKUP($A16,data_i,_xlfn.XLOOKUP(EV$4,data_col,data_val)) &gt; 0,_xlfn.XLOOKUP($A16,data_i,_xlfn.XLOOKUP(EV$4,data_col,data_val))," ")</f>
        <v>365</v>
      </c>
      <c r="EW16" s="24" cm="1">
        <f t="array" ref="EW16">IF(_xlfn.XLOOKUP($A16,data_i,_xlfn.XLOOKUP(EW$4,data_col,data_val)) &gt; 0,_xlfn.XLOOKUP($A16,data_i,_xlfn.XLOOKUP(EW$4,data_col,data_val))," ")</f>
        <v>366</v>
      </c>
      <c r="EX16" s="24" cm="1">
        <f t="array" ref="EX16">IF(_xlfn.XLOOKUP($A16,data_i,_xlfn.XLOOKUP(EX$4,data_col,data_val)) &gt; 0,_xlfn.XLOOKUP($A16,data_i,_xlfn.XLOOKUP(EX$4,data_col,data_val))," ")</f>
        <v>367</v>
      </c>
      <c r="EY16" s="24" cm="1">
        <f t="array" ref="EY16">IF(_xlfn.XLOOKUP($A16,data_i,_xlfn.XLOOKUP(EY$4,data_col,data_val)) &gt; 0,_xlfn.XLOOKUP($A16,data_i,_xlfn.XLOOKUP(EY$4,data_col,data_val))," ")</f>
        <v>363</v>
      </c>
      <c r="EZ16" s="24" cm="1">
        <f t="array" ref="EZ16">IF(_xlfn.XLOOKUP($A16,data_i,_xlfn.XLOOKUP(EZ$4,data_col,data_val)) &gt; 0,_xlfn.XLOOKUP($A16,data_i,_xlfn.XLOOKUP(EZ$4,data_col,data_val))," ")</f>
        <v>365</v>
      </c>
      <c r="FB16" s="24" cm="1">
        <f t="array" ref="FB16">IF(_xlfn.XLOOKUP($A16,data_i,_xlfn.XLOOKUP(FB$4,data_col,data_val)) &gt; 0,_xlfn.XLOOKUP($A16,data_i,_xlfn.XLOOKUP(FB$4,data_col,data_val))," ")</f>
        <v>493</v>
      </c>
      <c r="FC16" s="24" cm="1">
        <f t="array" ref="FC16">IF(_xlfn.XLOOKUP($A16,data_i,_xlfn.XLOOKUP(FC$4,data_col,data_val)) &gt; 0,_xlfn.XLOOKUP($A16,data_i,_xlfn.XLOOKUP(FC$4,data_col,data_val))," ")</f>
        <v>495</v>
      </c>
      <c r="FD16" s="24" cm="1">
        <f t="array" ref="FD16">IF(_xlfn.XLOOKUP($A16,data_i,_xlfn.XLOOKUP(FD$4,data_col,data_val)) &gt; 0,_xlfn.XLOOKUP($A16,data_i,_xlfn.XLOOKUP(FD$4,data_col,data_val))," ")</f>
        <v>497</v>
      </c>
      <c r="FE16" s="24" cm="1">
        <f t="array" ref="FE16">IF(_xlfn.XLOOKUP($A16,data_i,_xlfn.XLOOKUP(FE$4,data_col,data_val)) &gt; 0,_xlfn.XLOOKUP($A16,data_i,_xlfn.XLOOKUP(FE$4,data_col,data_val))," ")</f>
        <v>496</v>
      </c>
      <c r="FF16" s="24" cm="1">
        <f t="array" ref="FF16">IF(_xlfn.XLOOKUP($A16,data_i,_xlfn.XLOOKUP(FF$4,data_col,data_val)) &gt; 0,_xlfn.XLOOKUP($A16,data_i,_xlfn.XLOOKUP(FF$4,data_col,data_val))," ")</f>
        <v>494</v>
      </c>
      <c r="FG16" s="24" cm="1">
        <f t="array" ref="FG16">IF(_xlfn.XLOOKUP($A16,data_i,_xlfn.XLOOKUP(FG$4,data_col,data_val)) &gt; 0,_xlfn.XLOOKUP($A16,data_i,_xlfn.XLOOKUP(FG$4,data_col,data_val))," ")</f>
        <v>495</v>
      </c>
      <c r="FH16" s="24" cm="1">
        <f t="array" ref="FH16">IF(_xlfn.XLOOKUP($A16,data_i,_xlfn.XLOOKUP(FH$4,data_col,data_val)) &gt; 0,_xlfn.XLOOKUP($A16,data_i,_xlfn.XLOOKUP(FH$4,data_col,data_val))," ")</f>
        <v>495</v>
      </c>
      <c r="FI16" s="24" cm="1">
        <f t="array" ref="FI16">IF(_xlfn.XLOOKUP($A16,data_i,_xlfn.XLOOKUP(FI$4,data_col,data_val)) &gt; 0,_xlfn.XLOOKUP($A16,data_i,_xlfn.XLOOKUP(FI$4,data_col,data_val))," ")</f>
        <v>493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496</v>
      </c>
      <c r="FL16" s="24" cm="1">
        <f t="array" ref="FL16">IF(_xlfn.XLOOKUP($A16,data_i,_xlfn.XLOOKUP(FL$4,data_col,data_val)) &gt; 0,_xlfn.XLOOKUP($A16,data_i,_xlfn.XLOOKUP(FL$4,data_col,data_val))," ")</f>
        <v>495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495</v>
      </c>
      <c r="FO16" s="24" cm="1">
        <f t="array" ref="FO16">IF(_xlfn.XLOOKUP($A16,data_i,_xlfn.XLOOKUP(FO$4,data_col,data_val)) &gt; 0,_xlfn.XLOOKUP($A16,data_i,_xlfn.XLOOKUP(FO$4,data_col,data_val))," ")</f>
        <v>496</v>
      </c>
      <c r="FP16" s="24" cm="1">
        <f t="array" ref="FP16">IF(_xlfn.XLOOKUP($A16,data_i,_xlfn.XLOOKUP(FP$4,data_col,data_val)) &gt; 0,_xlfn.XLOOKUP($A16,data_i,_xlfn.XLOOKUP(FP$4,data_col,data_val))," ")</f>
        <v>496</v>
      </c>
      <c r="FQ16" s="24" cm="1">
        <f t="array" ref="FQ16">IF(_xlfn.XLOOKUP($A16,data_i,_xlfn.XLOOKUP(FQ$4,data_col,data_val)) &gt; 0,_xlfn.XLOOKUP($A16,data_i,_xlfn.XLOOKUP(FQ$4,data_col,data_val))," ")</f>
        <v>494</v>
      </c>
      <c r="FR16" s="24" cm="1">
        <f t="array" ref="FR16">IF(_xlfn.XLOOKUP($A16,data_i,_xlfn.XLOOKUP(FR$4,data_col,data_val)) &gt; 0,_xlfn.XLOOKUP($A16,data_i,_xlfn.XLOOKUP(FR$4,data_col,data_val))," ")</f>
        <v>495</v>
      </c>
      <c r="FS16" s="24" cm="1">
        <f t="array" ref="FS16">IF(_xlfn.XLOOKUP($A16,data_i,_xlfn.XLOOKUP(FS$4,data_col,data_val)) &gt; 0,_xlfn.XLOOKUP($A16,data_i,_xlfn.XLOOKUP(FS$4,data_col,data_val))," ")</f>
        <v>495</v>
      </c>
      <c r="FT16" s="24" cm="1">
        <f t="array" ref="FT16">IF(_xlfn.XLOOKUP($A16,data_i,_xlfn.XLOOKUP(FT$4,data_col,data_val)) &gt; 0,_xlfn.XLOOKUP($A16,data_i,_xlfn.XLOOKUP(FT$4,data_col,data_val))," ")</f>
        <v>496</v>
      </c>
      <c r="FU16" s="24" cm="1">
        <f t="array" ref="FU16">IF(_xlfn.XLOOKUP($A16,data_i,_xlfn.XLOOKUP(FU$4,data_col,data_val)) &gt; 0,_xlfn.XLOOKUP($A16,data_i,_xlfn.XLOOKUP(FU$4,data_col,data_val))," ")</f>
        <v>495</v>
      </c>
      <c r="FV16" s="24" cm="1">
        <f t="array" ref="FV16">IF(_xlfn.XLOOKUP($A16,data_i,_xlfn.XLOOKUP(FV$4,data_col,data_val)) &gt; 0,_xlfn.XLOOKUP($A16,data_i,_xlfn.XLOOKUP(FV$4,data_col,data_val))," ")</f>
        <v>494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495</v>
      </c>
      <c r="FY16" s="24" cm="1">
        <f t="array" ref="FY16">IF(_xlfn.XLOOKUP($A16,data_i,_xlfn.XLOOKUP(FY$4,data_col,data_val)) &gt; 0,_xlfn.XLOOKUP($A16,data_i,_xlfn.XLOOKUP(FY$4,data_col,data_val))," ")</f>
        <v>495</v>
      </c>
      <c r="GA16" s="167"/>
      <c r="GB16" s="25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</row>
    <row r="17" spans="1:231" x14ac:dyDescent="0.2">
      <c r="A17" s="61">
        <v>11</v>
      </c>
      <c r="B17" s="265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65" t="str" cm="1">
        <f t="array" ref="C17">_xlfn.XLOOKUP($A17,prop_i,_xlfn.XLOOKUP(C$4,prop_col,prop_val))</f>
        <v>M01</v>
      </c>
      <c r="D17" s="165" t="str" cm="1">
        <f t="array" ref="D17">_xlfn.XLOOKUP($A17,prop_i,_xlfn.XLOOKUP(D$4,prop_col,prop_val))</f>
        <v>DE</v>
      </c>
      <c r="E17" s="165" t="str" cm="1">
        <f t="array" ref="E17">_xlfn.XLOOKUP($A17,prop_i,_xlfn.XLOOKUP(E$4,prop_col,prop_val))</f>
        <v>V008</v>
      </c>
      <c r="F17" s="165" cm="1">
        <f t="array" ref="F17">_xlfn.XLOOKUP($A17,prop_i,_xlfn.XLOOKUP(F$4,prop_col,prop_val))</f>
        <v>620</v>
      </c>
      <c r="G17" s="165" t="str" cm="1">
        <f t="array" ref="G17">_xlfn.XLOOKUP($A17,prop_i,_xlfn.XLOOKUP(G$4,prop_col,prop_val))</f>
        <v>F01</v>
      </c>
      <c r="H17" s="61">
        <f t="shared" si="0"/>
        <v>20</v>
      </c>
      <c r="I17" s="165" cm="1">
        <f t="array" ref="I17">_xlfn.XLOOKUP($A17,prop_i,_xlfn.XLOOKUP(I$4,prop_col,prop_val))</f>
        <v>1319151</v>
      </c>
      <c r="J17" s="195" cm="1">
        <f t="array" ref="J17">_xlfn.XLOOKUP($A17,data_i,_xlfn.XLOOKUP(J$4,data_col,data_val))</f>
        <v>6415</v>
      </c>
      <c r="K17" s="195" cm="1">
        <f t="array" ref="K17">_xlfn.XLOOKUP($A17,data_i,_xlfn.XLOOKUP(K$4,data_col,data_val))</f>
        <v>909</v>
      </c>
      <c r="L17" s="24">
        <f t="shared" si="1"/>
        <v>7.0572057205720569</v>
      </c>
      <c r="M17" s="254" cm="1">
        <f t="array" ref="M17">HYPERLINK(GJ17,_xlfn.XLOOKUP($A17,val_i,_xlfn.XLOOKUP(M$4,val_col,val_val)))</f>
        <v>44018</v>
      </c>
      <c r="N17" s="256" cm="1">
        <f t="array" ref="N17">IF(_xlfn.XLOOKUP($A17,data_i,_xlfn.XLOOKUP(N$4,data_col,data_val)) &gt; 0,_xlfn.XLOOKUP($A17,data_i,_xlfn.XLOOKUP(N$4,data_col,data_val))," ")</f>
        <v>0.106</v>
      </c>
      <c r="O17" s="162" cm="1">
        <f t="array" ref="O17">$J17-_xlfn.XLOOKUP($A17,val_i,_xlfn.XLOOKUP("oph@start",val_col,val_val))</f>
        <v>2307</v>
      </c>
      <c r="P17" s="24" cm="1">
        <f t="array" ref="P17">K17-_xlfn.XLOOKUP($A17,val_i,_xlfn.XLOOKUP("Starts@Start",val_col,val_val))</f>
        <v>183</v>
      </c>
      <c r="Q17" s="162">
        <f t="shared" si="2"/>
        <v>12.60655737704918</v>
      </c>
      <c r="R17" s="163">
        <f t="shared" si="3"/>
        <v>13.732142857142858</v>
      </c>
      <c r="S17" s="123" t="str">
        <f t="shared" si="4"/>
        <v>done</v>
      </c>
      <c r="T17" s="123">
        <f t="shared" si="4"/>
        <v>44309.647270475129</v>
      </c>
      <c r="U17" s="123">
        <f t="shared" si="4"/>
        <v>44455.290963583058</v>
      </c>
      <c r="V17" s="200"/>
      <c r="W17" s="184" t="str" cm="1">
        <f t="array" ref="W17">_xlfn.XLOOKUP($A17,data_i,_xlfn.XLOOKUP(W$4,data_col,data_val))</f>
        <v>Running</v>
      </c>
      <c r="X17" s="184" cm="1">
        <f t="array" ref="X17">_xlfn.XLOOKUP($A17,data_i,_xlfn.XLOOKUP(X$4,data_col,data_val))</f>
        <v>6415</v>
      </c>
      <c r="Y17" s="184" cm="1">
        <f t="array" ref="Y17">_xlfn.XLOOKUP($A17,data_i,_xlfn.XLOOKUP(Y$4,data_col,data_val))</f>
        <v>909</v>
      </c>
      <c r="Z17" s="184" cm="1">
        <f t="array" ref="Z17">_xlfn.XLOOKUP($A17,data_i,_xlfn.XLOOKUP(Z$4,data_col,data_val))</f>
        <v>17</v>
      </c>
      <c r="AA17" s="24" cm="1">
        <f t="array" ref="AA17">_xlfn.XLOOKUP($A17,data_i,_xlfn.XLOOKUP(AA$4,data_col,data_val))</f>
        <v>1</v>
      </c>
      <c r="AB17" s="24" cm="1">
        <f t="array" ref="AB17">_xlfn.XLOOKUP($A17,data_i,_xlfn.XLOOKUP(AB$4,data_col,data_val))</f>
        <v>1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84" cm="1">
        <f t="array" ref="AF17">_xlfn.XLOOKUP($A17,data_i,_xlfn.XLOOKUP(AF$4,data_col,data_val))</f>
        <v>46</v>
      </c>
      <c r="AG17" s="184" cm="1">
        <f t="array" ref="AG17">_xlfn.XLOOKUP($A17,data_i,_xlfn.XLOOKUP(AG$4,data_col,data_val))</f>
        <v>0</v>
      </c>
      <c r="AH17" s="195" cm="1">
        <f t="array" ref="AH17">_xlfn.XLOOKUP($A17,data_i,_xlfn.XLOOKUP(AH$4,data_col,data_val))</f>
        <v>0</v>
      </c>
      <c r="AJ17" s="195" cm="1">
        <f t="array" ref="AJ17">_xlfn.XLOOKUP($A17,data_i,_xlfn.XLOOKUP(AJ$4,data_col,data_val))</f>
        <v>3356</v>
      </c>
      <c r="AK17" s="195" cm="1">
        <f t="array" ref="AK17">_xlfn.XLOOKUP($A17,prop_i,_xlfn.XLOOKUP(AK$4,data_col,data_val))</f>
        <v>1500</v>
      </c>
      <c r="AL17" s="163">
        <f>IF(ISERROR(1200*AJ17/(_xlfn.XLOOKUP($F17,summary!$S$3:$S$6,summary!$V$31:$V$34)*AK17*_xlfn.XLOOKUP($F17,summary!$S$3:$S$6,summary!$W$31:$W$34))),0,1200*AJ17/(_xlfn.XLOOKUP($F17,summary!$S$3:$S$6,summary!$V$31:$V$34)*AK17*_xlfn.XLOOKUP($F17,summary!$S$3:$S$6,summary!$W$31:$W$34)))</f>
        <v>21.960190524831592</v>
      </c>
      <c r="AN17" s="195" cm="1">
        <f t="array" ref="AN17">_xlfn.XLOOKUP($A17,data_i,_xlfn.XLOOKUP(AN$4,data_col,data_val))</f>
        <v>3356</v>
      </c>
      <c r="AO17" s="184" cm="1">
        <f t="array" ref="AO17">_xlfn.XLOOKUP($A17,data_i,_xlfn.XLOOKUP(AO$4,data_col,data_val))</f>
        <v>0</v>
      </c>
      <c r="AP17" s="184" cm="1">
        <f t="array" ref="AP17">_xlfn.XLOOKUP($A17,data_i,_xlfn.XLOOKUP(AP$4,data_col,data_val))</f>
        <v>0</v>
      </c>
      <c r="AQ17" s="184" cm="1">
        <f t="array" ref="AQ17">_xlfn.XLOOKUP($A17,data_i,_xlfn.XLOOKUP(AQ$4,data_col,data_val))</f>
        <v>0</v>
      </c>
      <c r="AR17" s="184" cm="1">
        <f t="array" ref="AR17">_xlfn.XLOOKUP($A17,data_i,_xlfn.XLOOKUP(AR$4,data_col,data_val))</f>
        <v>0</v>
      </c>
      <c r="AS17" s="184" cm="1">
        <f t="array" ref="AS17">_xlfn.XLOOKUP($A17,data_i,_xlfn.XLOOKUP(AS$4,data_col,data_val))</f>
        <v>0</v>
      </c>
      <c r="AT17" s="24"/>
      <c r="AU17" s="184" cm="1">
        <f t="array" ref="AU17">_xlfn.XLOOKUP($A17,data_i,_xlfn.XLOOKUP(AU$4,data_col,data_val))</f>
        <v>3351</v>
      </c>
      <c r="AV17" s="184" cm="1">
        <f t="array" ref="AV17">_xlfn.XLOOKUP($A17,data_i,_xlfn.XLOOKUP(AV$4,data_col,data_val))</f>
        <v>1500</v>
      </c>
      <c r="AW17" s="163">
        <f>IF(ISERROR(1200*AU17/(_xlfn.XLOOKUP($F17,summary!$S$3:$S$6,summary!$V$31:$V$34)*AV17*_xlfn.XLOOKUP($F17,summary!$S$3:$S$6,summary!$W$31:$W$34))),0,1200*AU17/(_xlfn.XLOOKUP($F17,summary!$S$3:$S$6,summary!$V$31:$V$34)*AV17*_xlfn.XLOOKUP($F17,summary!$S$3:$S$6,summary!$W$31:$W$34)))</f>
        <v>21.927472720116409</v>
      </c>
      <c r="AX17" s="162">
        <f t="shared" si="5"/>
        <v>2307</v>
      </c>
      <c r="AY17" s="256" cm="1">
        <f t="array" ref="AY17">IF(_xlfn.XLOOKUP($A17,data_i,_xlfn.XLOOKUP(AY$4,data_col,data_val)) &gt; 0,_xlfn.XLOOKUP($A17,data_i,_xlfn.XLOOKUP(AY$4,data_col,data_val))," ")</f>
        <v>0.106</v>
      </c>
      <c r="AZ17" s="163" cm="1">
        <f t="array" ref="AZ17">_xlfn.XLOOKUP($A17,data_i,_xlfn.XLOOKUP(AZ$4,data_col,data_val))</f>
        <v>-23.11</v>
      </c>
      <c r="BA17" s="192" cm="1">
        <f t="array" ref="BA17">_xlfn.XLOOKUP($A17,data_i,_xlfn.XLOOKUP(BA$4,data_col,data_val))</f>
        <v>4.0950000000000006</v>
      </c>
      <c r="BB17" s="192" cm="1">
        <f t="array" ref="BB17">_xlfn.XLOOKUP($A17,data_i,_xlfn.XLOOKUP(BB$4,data_col,data_val))</f>
        <v>1.1975454545454545</v>
      </c>
      <c r="BC17" s="163" cm="1">
        <f t="array" ref="BC17">_xlfn.XLOOKUP($A17,data_i,_xlfn.XLOOKUP(BC$4,data_col,data_val))</f>
        <v>47.5</v>
      </c>
      <c r="BD17" s="163" cm="1">
        <f t="array" ref="BD17">_xlfn.XLOOKUP($A17,data_i,_xlfn.XLOOKUP(BD$4,data_col,data_val))</f>
        <v>4.34</v>
      </c>
      <c r="BE17" s="163" cm="1">
        <f t="array" ref="BE17">_xlfn.XLOOKUP($A17,data_i,_xlfn.XLOOKUP(BE$4,data_col,data_val))</f>
        <v>2.0449999999999999</v>
      </c>
      <c r="BF17" s="192" cm="1">
        <f t="array" ref="BF17">_xlfn.XLOOKUP($A17,data_i,_xlfn.XLOOKUP(BF$4,data_col,data_val))</f>
        <v>0</v>
      </c>
      <c r="BG17" s="199" t="str">
        <f t="shared" si="6"/>
        <v xml:space="preserve"> </v>
      </c>
      <c r="BH17" s="192"/>
      <c r="BI17" s="192" cm="1">
        <f t="array" ref="BI17">_xlfn.XLOOKUP($A17,data_i,_xlfn.XLOOKUP(BI$4,data_col,data_val))</f>
        <v>0.74</v>
      </c>
      <c r="BJ17" s="24" cm="1">
        <f t="array" ref="BJ17">_xlfn.XLOOKUP($A17,data_i,_xlfn.XLOOKUP(BJ$4,data_col,data_val))</f>
        <v>29.5</v>
      </c>
      <c r="BK17" s="24" cm="1">
        <f t="array" ref="BK17">_xlfn.XLOOKUP($A17,data_i,_xlfn.XLOOKUP(BK$4,data_col,data_val))</f>
        <v>100</v>
      </c>
      <c r="BL17" s="163" cm="1">
        <f t="array" ref="BL17">_xlfn.XLOOKUP($A17,data_i,_xlfn.XLOOKUP(BL$4,data_col,data_val))</f>
        <v>68.3</v>
      </c>
      <c r="BM17" s="163" cm="1">
        <f t="array" ref="BM17">_xlfn.XLOOKUP($A17,data_i,_xlfn.XLOOKUP(BM$4,data_col,data_val))</f>
        <v>199</v>
      </c>
      <c r="BN17" s="163" cm="1">
        <f t="array" ref="BN17">_xlfn.XLOOKUP($A17,data_i,_xlfn.XLOOKUP(BN$4,data_col,data_val))</f>
        <v>6.1</v>
      </c>
      <c r="BO17" s="24" cm="1">
        <f t="array" ref="BO17">_xlfn.XLOOKUP($A17,data_i,_xlfn.XLOOKUP(BO$4,data_col,data_val))</f>
        <v>1091</v>
      </c>
      <c r="BP17" s="24" cm="1">
        <f t="array" ref="BP17">_xlfn.XLOOKUP($A17,data_i,_xlfn.XLOOKUP(BP$4,data_col,data_val))</f>
        <v>153</v>
      </c>
      <c r="BQ17" s="162">
        <f t="shared" si="7"/>
        <v>754.70791637097329</v>
      </c>
      <c r="BR17" s="215">
        <f>IFERROR((AU17*_xlfn.XLOOKUP(F17,summary!$S$3:$S$6,summary!$W$31:$W$34))/(BQ17*$BP$1)," ")</f>
        <v>0.44401283295309052</v>
      </c>
      <c r="BS17" s="24" cm="1">
        <f t="array" ref="BS17">_xlfn.XLOOKUP($A17,data_i,_xlfn.XLOOKUP(BS$4,data_col,data_val))</f>
        <v>756</v>
      </c>
      <c r="BT17" s="24" cm="1">
        <f t="array" ref="BT17">_xlfn.XLOOKUP($A17,data_i,_xlfn.XLOOKUP(BT$4,data_col,data_val))</f>
        <v>0</v>
      </c>
      <c r="BU17" s="163" cm="1">
        <f t="array" ref="BU17">_xlfn.XLOOKUP($A17,data_i,_xlfn.XLOOKUP(BU$4,data_col,data_val))</f>
        <v>0</v>
      </c>
      <c r="BV17" s="163"/>
      <c r="BW17" s="217"/>
      <c r="BX17" s="255" t="str" cm="1">
        <f t="array" ref="BX17">IF(_xlfn.XLOOKUP($A17,data_i,_xlfn.XLOOKUP(BX$4,data_col,data_val)) &gt; 0,_xlfn.XLOOKUP($A17,data_i,_xlfn.XLOOKUP(BX$4,data_col,data_val))," ")</f>
        <v xml:space="preserve"> </v>
      </c>
      <c r="BY17" s="255" t="str" cm="1">
        <f t="array" ref="BY17">IF(_xlfn.XLOOKUP($A17,data_i,_xlfn.XLOOKUP(BY$4,data_col,data_val)) &gt; 0,_xlfn.XLOOKUP($A17,data_i,_xlfn.XLOOKUP(BY$4,data_col,data_val))," ")</f>
        <v xml:space="preserve"> </v>
      </c>
      <c r="BZ17" s="255" t="str" cm="1">
        <f t="array" ref="BZ17">IF(_xlfn.XLOOKUP($A17,data_i,_xlfn.XLOOKUP(BZ$4,data_col,data_val)) &gt; 0,_xlfn.XLOOKUP($A17,data_i,_xlfn.XLOOKUP(BZ$4,data_col,data_val))," ")</f>
        <v xml:space="preserve"> </v>
      </c>
      <c r="CA17" s="255" t="str" cm="1">
        <f t="array" ref="CA17">IF(_xlfn.XLOOKUP($A17,data_i,_xlfn.XLOOKUP(CA$4,data_col,data_val)) &gt; 0,_xlfn.XLOOKUP($A17,data_i,_xlfn.XLOOKUP(CA$4,data_col,data_val))," ")</f>
        <v xml:space="preserve"> </v>
      </c>
      <c r="CC17" s="24" cm="1">
        <f t="array" ref="CC17">_xlfn.XLOOKUP($A17,data_i,_xlfn.XLOOKUP(CC$4,data_col,data_val))</f>
        <v>68.290000000000006</v>
      </c>
      <c r="CD17" s="163"/>
      <c r="CE17" s="24" cm="1">
        <f t="array" ref="CE17">IF(_xlfn.XLOOKUP($A17,data_i,_xlfn.XLOOKUP(CE$4,data_col,data_val)) &gt; 0,_xlfn.XLOOKUP($A17,data_i,_xlfn.XLOOKUP(CE$4,data_col,data_val))," ")</f>
        <v>220</v>
      </c>
      <c r="CF17" s="24" cm="1">
        <f t="array" ref="CF17">IF(_xlfn.XLOOKUP($A17,data_i,_xlfn.XLOOKUP(CF$4,data_col,data_val)) &gt; 0,_xlfn.XLOOKUP($A17,data_i,_xlfn.XLOOKUP(CF$4,data_col,data_val))," ")</f>
        <v>300</v>
      </c>
      <c r="CG17" s="24" cm="1">
        <f t="array" ref="CG17">IF(_xlfn.XLOOKUP($A17,data_i,_xlfn.XLOOKUP(CG$4,data_col,data_val)) &gt; 0,_xlfn.XLOOKUP($A17,data_i,_xlfn.XLOOKUP(CG$4,data_col,data_val))," ")</f>
        <v>237</v>
      </c>
      <c r="CH17" s="24" cm="1">
        <f t="array" ref="CH17">IF(_xlfn.XLOOKUP($A17,data_i,_xlfn.XLOOKUP(CH$4,data_col,data_val)) &gt; 0,_xlfn.XLOOKUP($A17,data_i,_xlfn.XLOOKUP(CH$4,data_col,data_val))," ")</f>
        <v>189</v>
      </c>
      <c r="CI17" s="24" cm="1">
        <f t="array" ref="CI17">IF(_xlfn.XLOOKUP($A17,data_i,_xlfn.XLOOKUP(CI$4,data_col,data_val)) &gt; 0,_xlfn.XLOOKUP($A17,data_i,_xlfn.XLOOKUP(CI$4,data_col,data_val))," ")</f>
        <v>126</v>
      </c>
      <c r="CJ17" s="24" cm="1">
        <f t="array" ref="CJ17">IF(_xlfn.XLOOKUP($A17,data_i,_xlfn.XLOOKUP(CJ$4,data_col,data_val)) &gt; 0,_xlfn.XLOOKUP($A17,data_i,_xlfn.XLOOKUP(CJ$4,data_col,data_val))," ")</f>
        <v>110</v>
      </c>
      <c r="CK17" s="24" cm="1">
        <f t="array" ref="CK17">IF(_xlfn.XLOOKUP($A17,data_i,_xlfn.XLOOKUP(CK$4,data_col,data_val)) &gt; 0,_xlfn.XLOOKUP($A17,data_i,_xlfn.XLOOKUP(CK$4,data_col,data_val))," ")</f>
        <v>141</v>
      </c>
      <c r="CL17" s="24" cm="1">
        <f t="array" ref="CL17">IF(_xlfn.XLOOKUP($A17,data_i,_xlfn.XLOOKUP(CL$4,data_col,data_val)) &gt; 0,_xlfn.XLOOKUP($A17,data_i,_xlfn.XLOOKUP(CL$4,data_col,data_val))," ")</f>
        <v>300</v>
      </c>
      <c r="CM17" s="24" cm="1">
        <f t="array" ref="CM17">IF(_xlfn.XLOOKUP($A17,data_i,_xlfn.XLOOKUP(CM$4,data_col,data_val)) &gt; 0,_xlfn.XLOOKUP($A17,data_i,_xlfn.XLOOKUP(CM$4,data_col,data_val))," ")</f>
        <v>174</v>
      </c>
      <c r="CN17" s="24" cm="1">
        <f t="array" ref="CN17">IF(_xlfn.XLOOKUP($A17,data_i,_xlfn.XLOOKUP(CN$4,data_col,data_val)) &gt; 0,_xlfn.XLOOKUP($A17,data_i,_xlfn.XLOOKUP(CN$4,data_col,data_val))," ")</f>
        <v>110</v>
      </c>
      <c r="CO17" s="24" cm="1">
        <f t="array" ref="CO17">IF(_xlfn.XLOOKUP($A17,data_i,_xlfn.XLOOKUP(CO$4,data_col,data_val)) &gt; 0,_xlfn.XLOOKUP($A17,data_i,_xlfn.XLOOKUP(CO$4,data_col,data_val))," ")</f>
        <v>158</v>
      </c>
      <c r="CP17" s="24" cm="1">
        <f t="array" ref="CP17">IF(_xlfn.XLOOKUP($A17,data_i,_xlfn.XLOOKUP(CP$4,data_col,data_val)) &gt; 0,_xlfn.XLOOKUP($A17,data_i,_xlfn.XLOOKUP(CP$4,data_col,data_val))," ")</f>
        <v>174</v>
      </c>
      <c r="CQ17" s="24" cm="1">
        <f t="array" ref="CQ17">IF(_xlfn.XLOOKUP($A17,data_i,_xlfn.XLOOKUP(CQ$4,data_col,data_val)) &gt; 0,_xlfn.XLOOKUP($A17,data_i,_xlfn.XLOOKUP(CQ$4,data_col,data_val))," ")</f>
        <v>158</v>
      </c>
      <c r="CR17" s="24" cm="1">
        <f t="array" ref="CR17">IF(_xlfn.XLOOKUP($A17,data_i,_xlfn.XLOOKUP(CR$4,data_col,data_val)) &gt; 0,_xlfn.XLOOKUP($A17,data_i,_xlfn.XLOOKUP(CR$4,data_col,data_val))," ")</f>
        <v>189</v>
      </c>
      <c r="CS17" s="24" cm="1">
        <f t="array" ref="CS17">IF(_xlfn.XLOOKUP($A17,data_i,_xlfn.XLOOKUP(CS$4,data_col,data_val)) &gt; 0,_xlfn.XLOOKUP($A17,data_i,_xlfn.XLOOKUP(CS$4,data_col,data_val))," ")</f>
        <v>158</v>
      </c>
      <c r="CT17" s="24" cm="1">
        <f t="array" ref="CT17">IF(_xlfn.XLOOKUP($A17,data_i,_xlfn.XLOOKUP(CT$4,data_col,data_val)) &gt; 0,_xlfn.XLOOKUP($A17,data_i,_xlfn.XLOOKUP(CT$4,data_col,data_val))," ")</f>
        <v>158</v>
      </c>
      <c r="CU17" s="24" cm="1">
        <f t="array" ref="CU17">IF(_xlfn.XLOOKUP($A17,data_i,_xlfn.XLOOKUP(CU$4,data_col,data_val)) &gt; 0,_xlfn.XLOOKUP($A17,data_i,_xlfn.XLOOKUP(CU$4,data_col,data_val))," ")</f>
        <v>110</v>
      </c>
      <c r="CV17" s="24" cm="1">
        <f t="array" ref="CV17">IF(_xlfn.XLOOKUP($A17,data_i,_xlfn.XLOOKUP(CV$4,data_col,data_val)) &gt; 0,_xlfn.XLOOKUP($A17,data_i,_xlfn.XLOOKUP(CV$4,data_col,data_val))," ")</f>
        <v>141</v>
      </c>
      <c r="CW17" s="24" cm="1">
        <f t="array" ref="CW17">IF(_xlfn.XLOOKUP($A17,data_i,_xlfn.XLOOKUP(CW$4,data_col,data_val)) &gt; 0,_xlfn.XLOOKUP($A17,data_i,_xlfn.XLOOKUP(CW$4,data_col,data_val))," ")</f>
        <v>94</v>
      </c>
      <c r="CX17" s="24" cm="1">
        <f t="array" ref="CX17">IF(_xlfn.XLOOKUP($A17,data_i,_xlfn.XLOOKUP(CX$4,data_col,data_val)) &gt; 0,_xlfn.XLOOKUP($A17,data_i,_xlfn.XLOOKUP(CX$4,data_col,data_val))," ")</f>
        <v>174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163"/>
      <c r="DD17" s="24" cm="1">
        <f t="array" ref="DD17">IF(_xlfn.XLOOKUP($A17,data_i,_xlfn.XLOOKUP(DD$4,data_col,data_val)) &gt; 0,_xlfn.XLOOKUP($A17,data_i,_xlfn.XLOOKUP(DD$4,data_col,data_val))," ")</f>
        <v>280</v>
      </c>
      <c r="DE17" s="24" cm="1">
        <f t="array" ref="DE17">IF(_xlfn.XLOOKUP($A17,data_i,_xlfn.XLOOKUP(DE$4,data_col,data_val)) &gt; 0,_xlfn.XLOOKUP($A17,data_i,_xlfn.XLOOKUP(DE$4,data_col,data_val))," ")</f>
        <v>280</v>
      </c>
      <c r="DF17" s="24" cm="1">
        <f t="array" ref="DF17">IF(_xlfn.XLOOKUP($A17,data_i,_xlfn.XLOOKUP(DF$4,data_col,data_val)) &gt; 0,_xlfn.XLOOKUP($A17,data_i,_xlfn.XLOOKUP(DF$4,data_col,data_val))," ")</f>
        <v>402</v>
      </c>
      <c r="DG17" s="24" cm="1">
        <f t="array" ref="DG17">IF(_xlfn.XLOOKUP($A17,data_i,_xlfn.XLOOKUP(DG$4,data_col,data_val)) &gt; 0,_xlfn.XLOOKUP($A17,data_i,_xlfn.XLOOKUP(DG$4,data_col,data_val))," ")</f>
        <v>280</v>
      </c>
      <c r="DH17" s="24" cm="1">
        <f t="array" ref="DH17">IF(_xlfn.XLOOKUP($A17,data_i,_xlfn.XLOOKUP(DH$4,data_col,data_val)) &gt; 0,_xlfn.XLOOKUP($A17,data_i,_xlfn.XLOOKUP(DH$4,data_col,data_val))," ")</f>
        <v>402</v>
      </c>
      <c r="DI17" s="24" cm="1">
        <f t="array" ref="DI17">IF(_xlfn.XLOOKUP($A17,data_i,_xlfn.XLOOKUP(DI$4,data_col,data_val)) &gt; 0,_xlfn.XLOOKUP($A17,data_i,_xlfn.XLOOKUP(DI$4,data_col,data_val))," ")</f>
        <v>402</v>
      </c>
      <c r="DJ17" s="24" cm="1">
        <f t="array" ref="DJ17">IF(_xlfn.XLOOKUP($A17,data_i,_xlfn.XLOOKUP(DJ$4,data_col,data_val)) &gt; 0,_xlfn.XLOOKUP($A17,data_i,_xlfn.XLOOKUP(DJ$4,data_col,data_val))," ")</f>
        <v>415</v>
      </c>
      <c r="DK17" s="24" cm="1">
        <f t="array" ref="DK17">IF(_xlfn.XLOOKUP($A17,data_i,_xlfn.XLOOKUP(DK$4,data_col,data_val)) &gt; 0,_xlfn.XLOOKUP($A17,data_i,_xlfn.XLOOKUP(DK$4,data_col,data_val))," ")</f>
        <v>378</v>
      </c>
      <c r="DL17" s="24" cm="1">
        <f t="array" ref="DL17">IF(_xlfn.XLOOKUP($A17,data_i,_xlfn.XLOOKUP(DL$4,data_col,data_val)) &gt; 0,_xlfn.XLOOKUP($A17,data_i,_xlfn.XLOOKUP(DL$4,data_col,data_val))," ")</f>
        <v>390</v>
      </c>
      <c r="DM17" s="24" cm="1">
        <f t="array" ref="DM17">IF(_xlfn.XLOOKUP($A17,data_i,_xlfn.XLOOKUP(DM$4,data_col,data_val)) &gt; 0,_xlfn.XLOOKUP($A17,data_i,_xlfn.XLOOKUP(DM$4,data_col,data_val))," ")</f>
        <v>305</v>
      </c>
      <c r="DN17" s="24" cm="1">
        <f t="array" ref="DN17">IF(_xlfn.XLOOKUP($A17,data_i,_xlfn.XLOOKUP(DN$4,data_col,data_val)) &gt; 0,_xlfn.XLOOKUP($A17,data_i,_xlfn.XLOOKUP(DN$4,data_col,data_val))," ")</f>
        <v>293</v>
      </c>
      <c r="DO17" s="24" cm="1">
        <f t="array" ref="DO17">IF(_xlfn.XLOOKUP($A17,data_i,_xlfn.XLOOKUP(DO$4,data_col,data_val)) &gt; 0,_xlfn.XLOOKUP($A17,data_i,_xlfn.XLOOKUP(DO$4,data_col,data_val))," ")</f>
        <v>415</v>
      </c>
      <c r="DP17" s="24" cm="1">
        <f t="array" ref="DP17">IF(_xlfn.XLOOKUP($A17,data_i,_xlfn.XLOOKUP(DP$4,data_col,data_val)) &gt; 0,_xlfn.XLOOKUP($A17,data_i,_xlfn.XLOOKUP(DP$4,data_col,data_val))," ")</f>
        <v>378</v>
      </c>
      <c r="DQ17" s="24" cm="1">
        <f t="array" ref="DQ17">IF(_xlfn.XLOOKUP($A17,data_i,_xlfn.XLOOKUP(DQ$4,data_col,data_val)) &gt; 0,_xlfn.XLOOKUP($A17,data_i,_xlfn.XLOOKUP(DQ$4,data_col,data_val))," ")</f>
        <v>390</v>
      </c>
      <c r="DR17" s="24" cm="1">
        <f t="array" ref="DR17">IF(_xlfn.XLOOKUP($A17,data_i,_xlfn.XLOOKUP(DR$4,data_col,data_val)) &gt; 0,_xlfn.XLOOKUP($A17,data_i,_xlfn.XLOOKUP(DR$4,data_col,data_val))," ")</f>
        <v>317</v>
      </c>
      <c r="DS17" s="24" cm="1">
        <f t="array" ref="DS17">IF(_xlfn.XLOOKUP($A17,data_i,_xlfn.XLOOKUP(DS$4,data_col,data_val)) &gt; 0,_xlfn.XLOOKUP($A17,data_i,_xlfn.XLOOKUP(DS$4,data_col,data_val))," ")</f>
        <v>354</v>
      </c>
      <c r="DT17" s="24" cm="1">
        <f t="array" ref="DT17">IF(_xlfn.XLOOKUP($A17,data_i,_xlfn.XLOOKUP(DT$4,data_col,data_val)) &gt; 0,_xlfn.XLOOKUP($A17,data_i,_xlfn.XLOOKUP(DT$4,data_col,data_val))," ")</f>
        <v>341</v>
      </c>
      <c r="DU17" s="24" cm="1">
        <f t="array" ref="DU17">IF(_xlfn.XLOOKUP($A17,data_i,_xlfn.XLOOKUP(DU$4,data_col,data_val)) &gt; 0,_xlfn.XLOOKUP($A17,data_i,_xlfn.XLOOKUP(DU$4,data_col,data_val))," ")</f>
        <v>317</v>
      </c>
      <c r="DV17" s="24" cm="1">
        <f t="array" ref="DV17">IF(_xlfn.XLOOKUP($A17,data_i,_xlfn.XLOOKUP(DV$4,data_col,data_val)) &gt; 0,_xlfn.XLOOKUP($A17,data_i,_xlfn.XLOOKUP(DV$4,data_col,data_val))," ")</f>
        <v>280</v>
      </c>
      <c r="DW17" s="24" cm="1">
        <f t="array" ref="DW17">IF(_xlfn.XLOOKUP($A17,data_i,_xlfn.XLOOKUP(DW$4,data_col,data_val)) &gt; 0,_xlfn.XLOOKUP($A17,data_i,_xlfn.XLOOKUP(DW$4,data_col,data_val))," ")</f>
        <v>317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C17" s="24" cm="1">
        <f t="array" ref="EC17">IF(_xlfn.XLOOKUP($A17,data_i,_xlfn.XLOOKUP(EC$4,data_col,data_val)) &gt; 0,_xlfn.XLOOKUP($A17,data_i,_xlfn.XLOOKUP(EC$4,data_col,data_val))," ")</f>
        <v>370</v>
      </c>
      <c r="ED17" s="24" cm="1">
        <f t="array" ref="ED17">IF(_xlfn.XLOOKUP($A17,data_i,_xlfn.XLOOKUP(ED$4,data_col,data_val)) &gt; 0,_xlfn.XLOOKUP($A17,data_i,_xlfn.XLOOKUP(ED$4,data_col,data_val))," ")</f>
        <v>374</v>
      </c>
      <c r="EE17" s="24" cm="1">
        <f t="array" ref="EE17">IF(_xlfn.XLOOKUP($A17,data_i,_xlfn.XLOOKUP(EE$4,data_col,data_val)) &gt; 0,_xlfn.XLOOKUP($A17,data_i,_xlfn.XLOOKUP(EE$4,data_col,data_val))," ")</f>
        <v>373</v>
      </c>
      <c r="EF17" s="24" cm="1">
        <f t="array" ref="EF17">IF(_xlfn.XLOOKUP($A17,data_i,_xlfn.XLOOKUP(EF$4,data_col,data_val)) &gt; 0,_xlfn.XLOOKUP($A17,data_i,_xlfn.XLOOKUP(EF$4,data_col,data_val))," ")</f>
        <v>370</v>
      </c>
      <c r="EG17" s="24" cm="1">
        <f t="array" ref="EG17">IF(_xlfn.XLOOKUP($A17,data_i,_xlfn.XLOOKUP(EG$4,data_col,data_val)) &gt; 0,_xlfn.XLOOKUP($A17,data_i,_xlfn.XLOOKUP(EG$4,data_col,data_val))," ")</f>
        <v>375</v>
      </c>
      <c r="EH17" s="24" cm="1">
        <f t="array" ref="EH17">IF(_xlfn.XLOOKUP($A17,data_i,_xlfn.XLOOKUP(EH$4,data_col,data_val)) &gt; 0,_xlfn.XLOOKUP($A17,data_i,_xlfn.XLOOKUP(EH$4,data_col,data_val))," ")</f>
        <v>372</v>
      </c>
      <c r="EI17" s="24" cm="1">
        <f t="array" ref="EI17">IF(_xlfn.XLOOKUP($A17,data_i,_xlfn.XLOOKUP(EI$4,data_col,data_val)) &gt; 0,_xlfn.XLOOKUP($A17,data_i,_xlfn.XLOOKUP(EI$4,data_col,data_val))," ")</f>
        <v>372</v>
      </c>
      <c r="EJ17" s="24" cm="1">
        <f t="array" ref="EJ17">IF(_xlfn.XLOOKUP($A17,data_i,_xlfn.XLOOKUP(EJ$4,data_col,data_val)) &gt; 0,_xlfn.XLOOKUP($A17,data_i,_xlfn.XLOOKUP(EJ$4,data_col,data_val))," ")</f>
        <v>375</v>
      </c>
      <c r="EK17" s="24" cm="1">
        <f t="array" ref="EK17">IF(_xlfn.XLOOKUP($A17,data_i,_xlfn.XLOOKUP(EK$4,data_col,data_val)) &gt; 0,_xlfn.XLOOKUP($A17,data_i,_xlfn.XLOOKUP(EK$4,data_col,data_val))," ")</f>
        <v>372</v>
      </c>
      <c r="EL17" s="24" cm="1">
        <f t="array" ref="EL17">IF(_xlfn.XLOOKUP($A17,data_i,_xlfn.XLOOKUP(EL$4,data_col,data_val)) &gt; 0,_xlfn.XLOOKUP($A17,data_i,_xlfn.XLOOKUP(EL$4,data_col,data_val))," ")</f>
        <v>379</v>
      </c>
      <c r="EM17" s="24" cm="1">
        <f t="array" ref="EM17">IF(_xlfn.XLOOKUP($A17,data_i,_xlfn.XLOOKUP(EM$4,data_col,data_val)) &gt; 0,_xlfn.XLOOKUP($A17,data_i,_xlfn.XLOOKUP(EM$4,data_col,data_val))," ")</f>
        <v>371</v>
      </c>
      <c r="EN17" s="24" cm="1">
        <f t="array" ref="EN17">IF(_xlfn.XLOOKUP($A17,data_i,_xlfn.XLOOKUP(EN$4,data_col,data_val)) &gt; 0,_xlfn.XLOOKUP($A17,data_i,_xlfn.XLOOKUP(EN$4,data_col,data_val))," ")</f>
        <v>367</v>
      </c>
      <c r="EO17" s="24" cm="1">
        <f t="array" ref="EO17">IF(_xlfn.XLOOKUP($A17,data_i,_xlfn.XLOOKUP(EO$4,data_col,data_val)) &gt; 0,_xlfn.XLOOKUP($A17,data_i,_xlfn.XLOOKUP(EO$4,data_col,data_val))," ")</f>
        <v>369</v>
      </c>
      <c r="EP17" s="24" cm="1">
        <f t="array" ref="EP17">IF(_xlfn.XLOOKUP($A17,data_i,_xlfn.XLOOKUP(EP$4,data_col,data_val)) &gt; 0,_xlfn.XLOOKUP($A17,data_i,_xlfn.XLOOKUP(EP$4,data_col,data_val))," ")</f>
        <v>368</v>
      </c>
      <c r="EQ17" s="24" cm="1">
        <f t="array" ref="EQ17">IF(_xlfn.XLOOKUP($A17,data_i,_xlfn.XLOOKUP(EQ$4,data_col,data_val)) &gt; 0,_xlfn.XLOOKUP($A17,data_i,_xlfn.XLOOKUP(EQ$4,data_col,data_val))," ")</f>
        <v>359</v>
      </c>
      <c r="ER17" s="24" cm="1">
        <f t="array" ref="ER17">IF(_xlfn.XLOOKUP($A17,data_i,_xlfn.XLOOKUP(ER$4,data_col,data_val)) &gt; 0,_xlfn.XLOOKUP($A17,data_i,_xlfn.XLOOKUP(ER$4,data_col,data_val))," ")</f>
        <v>372</v>
      </c>
      <c r="ES17" s="24" cm="1">
        <f t="array" ref="ES17">IF(_xlfn.XLOOKUP($A17,data_i,_xlfn.XLOOKUP(ES$4,data_col,data_val)) &gt; 0,_xlfn.XLOOKUP($A17,data_i,_xlfn.XLOOKUP(ES$4,data_col,data_val))," ")</f>
        <v>372</v>
      </c>
      <c r="ET17" s="24" cm="1">
        <f t="array" ref="ET17">IF(_xlfn.XLOOKUP($A17,data_i,_xlfn.XLOOKUP(ET$4,data_col,data_val)) &gt; 0,_xlfn.XLOOKUP($A17,data_i,_xlfn.XLOOKUP(ET$4,data_col,data_val))," ")</f>
        <v>370</v>
      </c>
      <c r="EU17" s="24" cm="1">
        <f t="array" ref="EU17">IF(_xlfn.XLOOKUP($A17,data_i,_xlfn.XLOOKUP(EU$4,data_col,data_val)) &gt; 0,_xlfn.XLOOKUP($A17,data_i,_xlfn.XLOOKUP(EU$4,data_col,data_val))," ")</f>
        <v>361</v>
      </c>
      <c r="EV17" s="24" cm="1">
        <f t="array" ref="EV17">IF(_xlfn.XLOOKUP($A17,data_i,_xlfn.XLOOKUP(EV$4,data_col,data_val)) &gt; 0,_xlfn.XLOOKUP($A17,data_i,_xlfn.XLOOKUP(EV$4,data_col,data_val))," ")</f>
        <v>361</v>
      </c>
      <c r="EW17" s="24" t="str" cm="1">
        <f t="array" ref="EW17">IF(_xlfn.XLOOKUP($A17,data_i,_xlfn.XLOOKUP(EW$4,data_col,data_val)) &gt; 0,_xlfn.XLOOKUP($A17,data_i,_xlfn.XLOOKUP(EW$4,data_col,data_val))," ")</f>
        <v xml:space="preserve"> </v>
      </c>
      <c r="EX17" s="24" t="str" cm="1">
        <f t="array" ref="EX17">IF(_xlfn.XLOOKUP($A17,data_i,_xlfn.XLOOKUP(EX$4,data_col,data_val)) &gt; 0,_xlfn.XLOOKUP($A17,data_i,_xlfn.XLOOKUP(EX$4,data_col,data_val))," ")</f>
        <v xml:space="preserve"> </v>
      </c>
      <c r="EY17" s="24" t="str" cm="1">
        <f t="array" ref="EY17">IF(_xlfn.XLOOKUP($A17,data_i,_xlfn.XLOOKUP(EY$4,data_col,data_val)) &gt; 0,_xlfn.XLOOKUP($A17,data_i,_xlfn.XLOOKUP(EY$4,data_col,data_val))," ")</f>
        <v xml:space="preserve"> 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B17" s="24" cm="1">
        <f t="array" ref="FB17">IF(_xlfn.XLOOKUP($A17,data_i,_xlfn.XLOOKUP(FB$4,data_col,data_val)) &gt; 0,_xlfn.XLOOKUP($A17,data_i,_xlfn.XLOOKUP(FB$4,data_col,data_val))," ")</f>
        <v>517</v>
      </c>
      <c r="FC17" s="24" cm="1">
        <f t="array" ref="FC17">IF(_xlfn.XLOOKUP($A17,data_i,_xlfn.XLOOKUP(FC$4,data_col,data_val)) &gt; 0,_xlfn.XLOOKUP($A17,data_i,_xlfn.XLOOKUP(FC$4,data_col,data_val))," ")</f>
        <v>517</v>
      </c>
      <c r="FD17" s="24" cm="1">
        <f t="array" ref="FD17">IF(_xlfn.XLOOKUP($A17,data_i,_xlfn.XLOOKUP(FD$4,data_col,data_val)) &gt; 0,_xlfn.XLOOKUP($A17,data_i,_xlfn.XLOOKUP(FD$4,data_col,data_val))," ")</f>
        <v>516</v>
      </c>
      <c r="FE17" s="24" cm="1">
        <f t="array" ref="FE17">IF(_xlfn.XLOOKUP($A17,data_i,_xlfn.XLOOKUP(FE$4,data_col,data_val)) &gt; 0,_xlfn.XLOOKUP($A17,data_i,_xlfn.XLOOKUP(FE$4,data_col,data_val))," ")</f>
        <v>517</v>
      </c>
      <c r="FF17" s="24" cm="1">
        <f t="array" ref="FF17">IF(_xlfn.XLOOKUP($A17,data_i,_xlfn.XLOOKUP(FF$4,data_col,data_val)) &gt; 0,_xlfn.XLOOKUP($A17,data_i,_xlfn.XLOOKUP(FF$4,data_col,data_val))," ")</f>
        <v>516</v>
      </c>
      <c r="FG17" s="24" cm="1">
        <f t="array" ref="FG17">IF(_xlfn.XLOOKUP($A17,data_i,_xlfn.XLOOKUP(FG$4,data_col,data_val)) &gt; 0,_xlfn.XLOOKUP($A17,data_i,_xlfn.XLOOKUP(FG$4,data_col,data_val))," ")</f>
        <v>516</v>
      </c>
      <c r="FH17" s="24" cm="1">
        <f t="array" ref="FH17">IF(_xlfn.XLOOKUP($A17,data_i,_xlfn.XLOOKUP(FH$4,data_col,data_val)) &gt; 0,_xlfn.XLOOKUP($A17,data_i,_xlfn.XLOOKUP(FH$4,data_col,data_val))," ")</f>
        <v>516</v>
      </c>
      <c r="FI17" s="24" cm="1">
        <f t="array" ref="FI17">IF(_xlfn.XLOOKUP($A17,data_i,_xlfn.XLOOKUP(FI$4,data_col,data_val)) &gt; 0,_xlfn.XLOOKUP($A17,data_i,_xlfn.XLOOKUP(FI$4,data_col,data_val))," ")</f>
        <v>514</v>
      </c>
      <c r="FJ17" s="24" cm="1">
        <f t="array" ref="FJ17">IF(_xlfn.XLOOKUP($A17,data_i,_xlfn.XLOOKUP(FJ$4,data_col,data_val)) &gt; 0,_xlfn.XLOOKUP($A17,data_i,_xlfn.XLOOKUP(FJ$4,data_col,data_val))," ")</f>
        <v>516</v>
      </c>
      <c r="FK17" s="24" cm="1">
        <f t="array" ref="FK17">IF(_xlfn.XLOOKUP($A17,data_i,_xlfn.XLOOKUP(FK$4,data_col,data_val)) &gt; 0,_xlfn.XLOOKUP($A17,data_i,_xlfn.XLOOKUP(FK$4,data_col,data_val))," ")</f>
        <v>516</v>
      </c>
      <c r="FL17" s="24" cm="1">
        <f t="array" ref="FL17">IF(_xlfn.XLOOKUP($A17,data_i,_xlfn.XLOOKUP(FL$4,data_col,data_val)) &gt; 0,_xlfn.XLOOKUP($A17,data_i,_xlfn.XLOOKUP(FL$4,data_col,data_val))," ")</f>
        <v>516</v>
      </c>
      <c r="FM17" s="24" cm="1">
        <f t="array" ref="FM17">IF(_xlfn.XLOOKUP($A17,data_i,_xlfn.XLOOKUP(FM$4,data_col,data_val)) &gt; 0,_xlfn.XLOOKUP($A17,data_i,_xlfn.XLOOKUP(FM$4,data_col,data_val))," ")</f>
        <v>515</v>
      </c>
      <c r="FN17" s="24" cm="1">
        <f t="array" ref="FN17">IF(_xlfn.XLOOKUP($A17,data_i,_xlfn.XLOOKUP(FN$4,data_col,data_val)) &gt; 0,_xlfn.XLOOKUP($A17,data_i,_xlfn.XLOOKUP(FN$4,data_col,data_val))," ")</f>
        <v>517</v>
      </c>
      <c r="FO17" s="24" cm="1">
        <f t="array" ref="FO17">IF(_xlfn.XLOOKUP($A17,data_i,_xlfn.XLOOKUP(FO$4,data_col,data_val)) &gt; 0,_xlfn.XLOOKUP($A17,data_i,_xlfn.XLOOKUP(FO$4,data_col,data_val))," ")</f>
        <v>517</v>
      </c>
      <c r="FP17" s="24" cm="1">
        <f t="array" ref="FP17">IF(_xlfn.XLOOKUP($A17,data_i,_xlfn.XLOOKUP(FP$4,data_col,data_val)) &gt; 0,_xlfn.XLOOKUP($A17,data_i,_xlfn.XLOOKUP(FP$4,data_col,data_val))," ")</f>
        <v>515</v>
      </c>
      <c r="FQ17" s="24" cm="1">
        <f t="array" ref="FQ17">IF(_xlfn.XLOOKUP($A17,data_i,_xlfn.XLOOKUP(FQ$4,data_col,data_val)) &gt; 0,_xlfn.XLOOKUP($A17,data_i,_xlfn.XLOOKUP(FQ$4,data_col,data_val))," ")</f>
        <v>517</v>
      </c>
      <c r="FR17" s="24" cm="1">
        <f t="array" ref="FR17">IF(_xlfn.XLOOKUP($A17,data_i,_xlfn.XLOOKUP(FR$4,data_col,data_val)) &gt; 0,_xlfn.XLOOKUP($A17,data_i,_xlfn.XLOOKUP(FR$4,data_col,data_val))," ")</f>
        <v>517</v>
      </c>
      <c r="FS17" s="24" cm="1">
        <f t="array" ref="FS17">IF(_xlfn.XLOOKUP($A17,data_i,_xlfn.XLOOKUP(FS$4,data_col,data_val)) &gt; 0,_xlfn.XLOOKUP($A17,data_i,_xlfn.XLOOKUP(FS$4,data_col,data_val))," ")</f>
        <v>517</v>
      </c>
      <c r="FT17" s="24" cm="1">
        <f t="array" ref="FT17">IF(_xlfn.XLOOKUP($A17,data_i,_xlfn.XLOOKUP(FT$4,data_col,data_val)) &gt; 0,_xlfn.XLOOKUP($A17,data_i,_xlfn.XLOOKUP(FT$4,data_col,data_val))," ")</f>
        <v>516</v>
      </c>
      <c r="FU17" s="24" cm="1">
        <f t="array" ref="FU17">IF(_xlfn.XLOOKUP($A17,data_i,_xlfn.XLOOKUP(FU$4,data_col,data_val)) &gt; 0,_xlfn.XLOOKUP($A17,data_i,_xlfn.XLOOKUP(FU$4,data_col,data_val))," ")</f>
        <v>515</v>
      </c>
      <c r="FV17" s="24" t="str" cm="1">
        <f t="array" ref="FV17">IF(_xlfn.XLOOKUP($A17,data_i,_xlfn.XLOOKUP(FV$4,data_col,data_val)) &gt; 0,_xlfn.XLOOKUP($A17,data_i,_xlfn.XLOOKUP(FV$4,data_col,data_val))," ")</f>
        <v xml:space="preserve"> </v>
      </c>
      <c r="FW17" s="24" t="str" cm="1">
        <f t="array" ref="FW17">IF(_xlfn.XLOOKUP($A17,data_i,_xlfn.XLOOKUP(FW$4,data_col,data_val)) &gt; 0,_xlfn.XLOOKUP($A17,data_i,_xlfn.XLOOKUP(FW$4,data_col,data_val))," ")</f>
        <v xml:space="preserve"> </v>
      </c>
      <c r="FX17" s="24" t="str" cm="1">
        <f t="array" ref="FX17">IF(_xlfn.XLOOKUP($A17,data_i,_xlfn.XLOOKUP(FX$4,data_col,data_val)) &gt; 0,_xlfn.XLOOKUP($A17,data_i,_xlfn.XLOOKUP(FX$4,data_col,data_val))," ")</f>
        <v xml:space="preserve"> 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GA17" s="167"/>
      <c r="GB17" s="25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</row>
    <row r="18" spans="1:231" x14ac:dyDescent="0.2">
      <c r="A18" s="61">
        <v>15</v>
      </c>
      <c r="B18" s="265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65" t="str" cm="1">
        <f t="array" ref="C18">_xlfn.XLOOKUP($A18,prop_i,_xlfn.XLOOKUP(C$4,prop_col,prop_val))</f>
        <v>M03</v>
      </c>
      <c r="D18" s="165" t="str" cm="1">
        <f t="array" ref="D18">_xlfn.XLOOKUP($A18,prop_i,_xlfn.XLOOKUP(D$4,prop_col,prop_val))</f>
        <v>DE</v>
      </c>
      <c r="E18" s="165" t="str" cm="1">
        <f t="array" ref="E18">_xlfn.XLOOKUP($A18,prop_i,_xlfn.XLOOKUP(E$4,prop_col,prop_val))</f>
        <v>U779</v>
      </c>
      <c r="F18" s="165" cm="1">
        <f t="array" ref="F18">_xlfn.XLOOKUP($A18,prop_i,_xlfn.XLOOKUP(F$4,prop_col,prop_val))</f>
        <v>624</v>
      </c>
      <c r="G18" s="165" t="str" cm="1">
        <f t="array" ref="G18">_xlfn.XLOOKUP($A18,prop_i,_xlfn.XLOOKUP(G$4,prop_col,prop_val))</f>
        <v>H01</v>
      </c>
      <c r="H18" s="61">
        <f t="shared" si="0"/>
        <v>24</v>
      </c>
      <c r="I18" s="165" cm="1">
        <f t="array" ref="I18">_xlfn.XLOOKUP($A18,prop_i,_xlfn.XLOOKUP(I$4,prop_col,prop_val))</f>
        <v>1320030</v>
      </c>
      <c r="J18" s="195" cm="1">
        <f t="array" ref="J18">_xlfn.XLOOKUP($A18,data_i,_xlfn.XLOOKUP(J$4,data_col,data_val))</f>
        <v>7606</v>
      </c>
      <c r="K18" s="195" cm="1">
        <f t="array" ref="K18">_xlfn.XLOOKUP($A18,data_i,_xlfn.XLOOKUP(K$4,data_col,data_val))</f>
        <v>1408</v>
      </c>
      <c r="L18" s="24">
        <f t="shared" si="1"/>
        <v>5.4019886363636367</v>
      </c>
      <c r="M18" s="254" cm="1">
        <f t="array" ref="M18">HYPERLINK(GJ18,_xlfn.XLOOKUP($A18,val_i,_xlfn.XLOOKUP(M$4,val_col,val_val)))</f>
        <v>44046</v>
      </c>
      <c r="N18" s="256" cm="1">
        <f t="array" ref="N18">IF(_xlfn.XLOOKUP($A18,data_i,_xlfn.XLOOKUP(N$4,data_col,data_val)) &gt; 0,_xlfn.XLOOKUP($A18,data_i,_xlfn.XLOOKUP(N$4,data_col,data_val))," ")</f>
        <v>7.0500000000000007E-2</v>
      </c>
      <c r="O18" s="162" cm="1">
        <f t="array" ref="O18">$J18-_xlfn.XLOOKUP($A18,val_i,_xlfn.XLOOKUP("oph@start",val_col,val_val))</f>
        <v>2128</v>
      </c>
      <c r="P18" s="24" cm="1">
        <f t="array" ref="P18">K18-_xlfn.XLOOKUP($A18,val_i,_xlfn.XLOOKUP("Starts@Start",val_col,val_val))</f>
        <v>366</v>
      </c>
      <c r="Q18" s="162">
        <f t="shared" si="2"/>
        <v>5.8142076502732243</v>
      </c>
      <c r="R18" s="163">
        <f t="shared" si="3"/>
        <v>15.2</v>
      </c>
      <c r="S18" s="123" t="str">
        <f t="shared" si="4"/>
        <v>done</v>
      </c>
      <c r="T18" s="123">
        <f t="shared" si="4"/>
        <v>44309.517778996102</v>
      </c>
      <c r="U18" s="123">
        <f t="shared" si="4"/>
        <v>44441.096726364522</v>
      </c>
      <c r="V18" s="200"/>
      <c r="W18" s="184" t="str" cm="1">
        <f t="array" ref="W18">_xlfn.XLOOKUP($A18,data_i,_xlfn.XLOOKUP(W$4,data_col,data_val))</f>
        <v>Running</v>
      </c>
      <c r="X18" s="184" cm="1">
        <f t="array" ref="X18">_xlfn.XLOOKUP($A18,data_i,_xlfn.XLOOKUP(X$4,data_col,data_val))</f>
        <v>7606</v>
      </c>
      <c r="Y18" s="184" cm="1">
        <f t="array" ref="Y18">_xlfn.XLOOKUP($A18,data_i,_xlfn.XLOOKUP(Y$4,data_col,data_val))</f>
        <v>1408</v>
      </c>
      <c r="Z18" s="184" cm="1">
        <f t="array" ref="Z18">_xlfn.XLOOKUP($A18,data_i,_xlfn.XLOOKUP(Z$4,data_col,data_val))</f>
        <v>17</v>
      </c>
      <c r="AA18" s="24" cm="1">
        <f t="array" ref="AA18">_xlfn.XLOOKUP($A18,data_i,_xlfn.XLOOKUP(AA$4,data_col,data_val))</f>
        <v>1</v>
      </c>
      <c r="AB18" s="24" cm="1">
        <f t="array" ref="AB18">_xlfn.XLOOKUP($A18,data_i,_xlfn.XLOOKUP(AB$4,data_col,data_val))</f>
        <v>1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84" cm="1">
        <f t="array" ref="AF18">_xlfn.XLOOKUP($A18,data_i,_xlfn.XLOOKUP(AF$4,data_col,data_val))</f>
        <v>46</v>
      </c>
      <c r="AG18" s="184" cm="1">
        <f t="array" ref="AG18">_xlfn.XLOOKUP($A18,data_i,_xlfn.XLOOKUP(AG$4,data_col,data_val))</f>
        <v>0.8</v>
      </c>
      <c r="AH18" s="195" cm="1">
        <f t="array" ref="AH18">_xlfn.XLOOKUP($A18,data_i,_xlfn.XLOOKUP(AH$4,data_col,data_val))</f>
        <v>3.3</v>
      </c>
      <c r="AJ18" s="195" cm="1">
        <f t="array" ref="AJ18">_xlfn.XLOOKUP($A18,data_i,_xlfn.XLOOKUP(AJ$4,data_col,data_val))</f>
        <v>4500</v>
      </c>
      <c r="AK18" s="195" cm="1">
        <f t="array" ref="AK18">_xlfn.XLOOKUP($A18,prop_i,_xlfn.XLOOKUP(AK$4,data_col,data_val))</f>
        <v>1500</v>
      </c>
      <c r="AL18" s="163">
        <f>IF(ISERROR(1200*AJ18/(_xlfn.XLOOKUP($F18,summary!$S$3:$S$6,summary!$V$31:$V$34)*AK18*_xlfn.XLOOKUP($F18,summary!$S$3:$S$6,summary!$W$31:$W$34))),0,1200*AJ18/(_xlfn.XLOOKUP($F18,summary!$S$3:$S$6,summary!$V$31:$V$34)*AK18*_xlfn.XLOOKUP($F18,summary!$S$3:$S$6,summary!$W$31:$W$34)))</f>
        <v>24.513339924220528</v>
      </c>
      <c r="AN18" s="195" cm="1">
        <f t="array" ref="AN18">_xlfn.XLOOKUP($A18,data_i,_xlfn.XLOOKUP(AN$4,data_col,data_val))</f>
        <v>4500</v>
      </c>
      <c r="AO18" s="184" cm="1">
        <f t="array" ref="AO18">_xlfn.XLOOKUP($A18,data_i,_xlfn.XLOOKUP(AO$4,data_col,data_val))</f>
        <v>0</v>
      </c>
      <c r="AP18" s="184" cm="1">
        <f t="array" ref="AP18">_xlfn.XLOOKUP($A18,data_i,_xlfn.XLOOKUP(AP$4,data_col,data_val))</f>
        <v>0</v>
      </c>
      <c r="AQ18" s="184" cm="1">
        <f t="array" ref="AQ18">_xlfn.XLOOKUP($A18,data_i,_xlfn.XLOOKUP(AQ$4,data_col,data_val))</f>
        <v>0</v>
      </c>
      <c r="AR18" s="184" cm="1">
        <f t="array" ref="AR18">_xlfn.XLOOKUP($A18,data_i,_xlfn.XLOOKUP(AR$4,data_col,data_val))</f>
        <v>0</v>
      </c>
      <c r="AS18" s="184" cm="1">
        <f t="array" ref="AS18">_xlfn.XLOOKUP($A18,data_i,_xlfn.XLOOKUP(AS$4,data_col,data_val))</f>
        <v>0</v>
      </c>
      <c r="AT18" s="24"/>
      <c r="AU18" s="184" cm="1">
        <f t="array" ref="AU18">_xlfn.XLOOKUP($A18,data_i,_xlfn.XLOOKUP(AU$4,data_col,data_val))</f>
        <v>4505</v>
      </c>
      <c r="AV18" s="184" cm="1">
        <f t="array" ref="AV18">_xlfn.XLOOKUP($A18,data_i,_xlfn.XLOOKUP(AV$4,data_col,data_val))</f>
        <v>1499</v>
      </c>
      <c r="AW18" s="163">
        <f>IF(ISERROR(1200*AU18/(_xlfn.XLOOKUP($F18,summary!$S$3:$S$6,summary!$V$31:$V$34)*AV18*_xlfn.XLOOKUP($F18,summary!$S$3:$S$6,summary!$W$31:$W$34))),0,1200*AU18/(_xlfn.XLOOKUP($F18,summary!$S$3:$S$6,summary!$V$31:$V$34)*AV18*_xlfn.XLOOKUP($F18,summary!$S$3:$S$6,summary!$W$31:$W$34)))</f>
        <v>24.556948267425721</v>
      </c>
      <c r="AX18" s="162">
        <f t="shared" si="5"/>
        <v>2128</v>
      </c>
      <c r="AY18" s="256" cm="1">
        <f t="array" ref="AY18">IF(_xlfn.XLOOKUP($A18,data_i,_xlfn.XLOOKUP(AY$4,data_col,data_val)) &gt; 0,_xlfn.XLOOKUP($A18,data_i,_xlfn.XLOOKUP(AY$4,data_col,data_val))," ")</f>
        <v>7.0500000000000007E-2</v>
      </c>
      <c r="AZ18" s="163" cm="1">
        <f t="array" ref="AZ18">_xlfn.XLOOKUP($A18,data_i,_xlfn.XLOOKUP(AZ$4,data_col,data_val))</f>
        <v>-29.479999999999997</v>
      </c>
      <c r="BA18" s="192" cm="1">
        <f t="array" ref="BA18">_xlfn.XLOOKUP($A18,data_i,_xlfn.XLOOKUP(BA$4,data_col,data_val))</f>
        <v>4.0239999999999991</v>
      </c>
      <c r="BB18" s="192" cm="1">
        <f t="array" ref="BB18">_xlfn.XLOOKUP($A18,data_i,_xlfn.XLOOKUP(BB$4,data_col,data_val))</f>
        <v>0.80118181818181822</v>
      </c>
      <c r="BC18" s="163" cm="1">
        <f t="array" ref="BC18">_xlfn.XLOOKUP($A18,data_i,_xlfn.XLOOKUP(BC$4,data_col,data_val))</f>
        <v>48</v>
      </c>
      <c r="BD18" s="163" cm="1">
        <f t="array" ref="BD18">_xlfn.XLOOKUP($A18,data_i,_xlfn.XLOOKUP(BD$4,data_col,data_val))</f>
        <v>5.85</v>
      </c>
      <c r="BE18" s="163" cm="1">
        <f t="array" ref="BE18">_xlfn.XLOOKUP($A18,data_i,_xlfn.XLOOKUP(BE$4,data_col,data_val))</f>
        <v>1.9830000000000001</v>
      </c>
      <c r="BF18" s="192" cm="1">
        <f t="array" ref="BF18">_xlfn.XLOOKUP($A18,data_i,_xlfn.XLOOKUP(BF$4,data_col,data_val))</f>
        <v>0.72</v>
      </c>
      <c r="BG18" s="199">
        <f t="shared" si="6"/>
        <v>138.88888888888889</v>
      </c>
      <c r="BH18" s="192"/>
      <c r="BI18" s="192" cm="1">
        <f t="array" ref="BI18">_xlfn.XLOOKUP($A18,data_i,_xlfn.XLOOKUP(BI$4,data_col,data_val))</f>
        <v>0.59</v>
      </c>
      <c r="BJ18" s="24" cm="1">
        <f t="array" ref="BJ18">_xlfn.XLOOKUP($A18,data_i,_xlfn.XLOOKUP(BJ$4,data_col,data_val))</f>
        <v>10.4</v>
      </c>
      <c r="BK18" s="24" cm="1">
        <f t="array" ref="BK18">_xlfn.XLOOKUP($A18,data_i,_xlfn.XLOOKUP(BK$4,data_col,data_val))</f>
        <v>100</v>
      </c>
      <c r="BL18" s="163" cm="1">
        <f t="array" ref="BL18">_xlfn.XLOOKUP($A18,data_i,_xlfn.XLOOKUP(BL$4,data_col,data_val))</f>
        <v>24.7</v>
      </c>
      <c r="BM18" s="163" cm="1">
        <f t="array" ref="BM18">_xlfn.XLOOKUP($A18,data_i,_xlfn.XLOOKUP(BM$4,data_col,data_val))</f>
        <v>265.39999999999998</v>
      </c>
      <c r="BN18" s="163" cm="1">
        <f t="array" ref="BN18">_xlfn.XLOOKUP($A18,data_i,_xlfn.XLOOKUP(BN$4,data_col,data_val))</f>
        <v>7.3</v>
      </c>
      <c r="BO18" s="24" cm="1">
        <f t="array" ref="BO18">_xlfn.XLOOKUP($A18,data_i,_xlfn.XLOOKUP(BO$4,data_col,data_val))</f>
        <v>1081</v>
      </c>
      <c r="BP18" s="24" cm="1">
        <f t="array" ref="BP18">_xlfn.XLOOKUP($A18,data_i,_xlfn.XLOOKUP(BP$4,data_col,data_val))</f>
        <v>119</v>
      </c>
      <c r="BQ18" s="162">
        <f t="shared" si="7"/>
        <v>993.03699549289433</v>
      </c>
      <c r="BR18" s="215">
        <f>IFERROR((AU18*_xlfn.XLOOKUP(F18,summary!$S$3:$S$6,summary!$W$31:$W$34))/(BQ18*$BP$1)," ")</f>
        <v>0.45412174563921154</v>
      </c>
      <c r="BS18" s="24" cm="1">
        <f t="array" ref="BS18">_xlfn.XLOOKUP($A18,data_i,_xlfn.XLOOKUP(BS$4,data_col,data_val))</f>
        <v>961</v>
      </c>
      <c r="BT18" s="24" cm="1">
        <f t="array" ref="BT18">_xlfn.XLOOKUP($A18,data_i,_xlfn.XLOOKUP(BT$4,data_col,data_val))</f>
        <v>0</v>
      </c>
      <c r="BU18" s="163" cm="1">
        <f t="array" ref="BU18">_xlfn.XLOOKUP($A18,data_i,_xlfn.XLOOKUP(BU$4,data_col,data_val))</f>
        <v>0</v>
      </c>
      <c r="BV18" s="163"/>
      <c r="BW18" s="217"/>
      <c r="BX18" s="255" cm="1">
        <f t="array" ref="BX18">IF(_xlfn.XLOOKUP($A18,data_i,_xlfn.XLOOKUP(BX$4,data_col,data_val)) &gt; 0,_xlfn.XLOOKUP($A18,data_i,_xlfn.XLOOKUP(BX$4,data_col,data_val))," ")</f>
        <v>69.2</v>
      </c>
      <c r="BY18" s="255" cm="1">
        <f t="array" ref="BY18">IF(_xlfn.XLOOKUP($A18,data_i,_xlfn.XLOOKUP(BY$4,data_col,data_val)) &gt; 0,_xlfn.XLOOKUP($A18,data_i,_xlfn.XLOOKUP(BY$4,data_col,data_val))," ")</f>
        <v>2.98</v>
      </c>
      <c r="BZ18" s="255" cm="1">
        <f t="array" ref="BZ18">IF(_xlfn.XLOOKUP($A18,data_i,_xlfn.XLOOKUP(BZ$4,data_col,data_val)) &gt; 0,_xlfn.XLOOKUP($A18,data_i,_xlfn.XLOOKUP(BZ$4,data_col,data_val))," ")</f>
        <v>69</v>
      </c>
      <c r="CA18" s="255" cm="1">
        <f t="array" ref="CA18">IF(_xlfn.XLOOKUP($A18,data_i,_xlfn.XLOOKUP(CA$4,data_col,data_val)) &gt; 0,_xlfn.XLOOKUP($A18,data_i,_xlfn.XLOOKUP(CA$4,data_col,data_val))," ")</f>
        <v>2.99</v>
      </c>
      <c r="CC18" s="24" cm="1">
        <f t="array" ref="CC18">_xlfn.XLOOKUP($A18,data_i,_xlfn.XLOOKUP(CC$4,data_col,data_val))</f>
        <v>71.66</v>
      </c>
      <c r="CD18" s="163"/>
      <c r="CE18" s="24" cm="1">
        <f t="array" ref="CE18">IF(_xlfn.XLOOKUP($A18,data_i,_xlfn.XLOOKUP(CE$4,data_col,data_val)) &gt; 0,_xlfn.XLOOKUP($A18,data_i,_xlfn.XLOOKUP(CE$4,data_col,data_val))," ")</f>
        <v>158</v>
      </c>
      <c r="CF18" s="24" cm="1">
        <f t="array" ref="CF18">IF(_xlfn.XLOOKUP($A18,data_i,_xlfn.XLOOKUP(CF$4,data_col,data_val)) &gt; 0,_xlfn.XLOOKUP($A18,data_i,_xlfn.XLOOKUP(CF$4,data_col,data_val))," ")</f>
        <v>189</v>
      </c>
      <c r="CG18" s="24" cm="1">
        <f t="array" ref="CG18">IF(_xlfn.XLOOKUP($A18,data_i,_xlfn.XLOOKUP(CG$4,data_col,data_val)) &gt; 0,_xlfn.XLOOKUP($A18,data_i,_xlfn.XLOOKUP(CG$4,data_col,data_val))," ")</f>
        <v>126</v>
      </c>
      <c r="CH18" s="24" cm="1">
        <f t="array" ref="CH18">IF(_xlfn.XLOOKUP($A18,data_i,_xlfn.XLOOKUP(CH$4,data_col,data_val)) &gt; 0,_xlfn.XLOOKUP($A18,data_i,_xlfn.XLOOKUP(CH$4,data_col,data_val))," ")</f>
        <v>205</v>
      </c>
      <c r="CI18" s="24" cm="1">
        <f t="array" ref="CI18">IF(_xlfn.XLOOKUP($A18,data_i,_xlfn.XLOOKUP(CI$4,data_col,data_val)) &gt; 0,_xlfn.XLOOKUP($A18,data_i,_xlfn.XLOOKUP(CI$4,data_col,data_val))," ")</f>
        <v>158</v>
      </c>
      <c r="CJ18" s="24" cm="1">
        <f t="array" ref="CJ18">IF(_xlfn.XLOOKUP($A18,data_i,_xlfn.XLOOKUP(CJ$4,data_col,data_val)) &gt; 0,_xlfn.XLOOKUP($A18,data_i,_xlfn.XLOOKUP(CJ$4,data_col,data_val))," ")</f>
        <v>158</v>
      </c>
      <c r="CK18" s="24" cm="1">
        <f t="array" ref="CK18">IF(_xlfn.XLOOKUP($A18,data_i,_xlfn.XLOOKUP(CK$4,data_col,data_val)) &gt; 0,_xlfn.XLOOKUP($A18,data_i,_xlfn.XLOOKUP(CK$4,data_col,data_val))," ")</f>
        <v>205</v>
      </c>
      <c r="CL18" s="24" cm="1">
        <f t="array" ref="CL18">IF(_xlfn.XLOOKUP($A18,data_i,_xlfn.XLOOKUP(CL$4,data_col,data_val)) &gt; 0,_xlfn.XLOOKUP($A18,data_i,_xlfn.XLOOKUP(CL$4,data_col,data_val))," ")</f>
        <v>253</v>
      </c>
      <c r="CM18" s="24" cm="1">
        <f t="array" ref="CM18">IF(_xlfn.XLOOKUP($A18,data_i,_xlfn.XLOOKUP(CM$4,data_col,data_val)) &gt; 0,_xlfn.XLOOKUP($A18,data_i,_xlfn.XLOOKUP(CM$4,data_col,data_val))," ")</f>
        <v>205</v>
      </c>
      <c r="CN18" s="24" cm="1">
        <f t="array" ref="CN18">IF(_xlfn.XLOOKUP($A18,data_i,_xlfn.XLOOKUP(CN$4,data_col,data_val)) &gt; 0,_xlfn.XLOOKUP($A18,data_i,_xlfn.XLOOKUP(CN$4,data_col,data_val))," ")</f>
        <v>94</v>
      </c>
      <c r="CO18" s="24" cm="1">
        <f t="array" ref="CO18">IF(_xlfn.XLOOKUP($A18,data_i,_xlfn.XLOOKUP(CO$4,data_col,data_val)) &gt; 0,_xlfn.XLOOKUP($A18,data_i,_xlfn.XLOOKUP(CO$4,data_col,data_val))," ")</f>
        <v>300</v>
      </c>
      <c r="CP18" s="24" cm="1">
        <f t="array" ref="CP18">IF(_xlfn.XLOOKUP($A18,data_i,_xlfn.XLOOKUP(CP$4,data_col,data_val)) &gt; 0,_xlfn.XLOOKUP($A18,data_i,_xlfn.XLOOKUP(CP$4,data_col,data_val))," ")</f>
        <v>126</v>
      </c>
      <c r="CQ18" s="24" cm="1">
        <f t="array" ref="CQ18">IF(_xlfn.XLOOKUP($A18,data_i,_xlfn.XLOOKUP(CQ$4,data_col,data_val)) &gt; 0,_xlfn.XLOOKUP($A18,data_i,_xlfn.XLOOKUP(CQ$4,data_col,data_val))," ")</f>
        <v>174</v>
      </c>
      <c r="CR18" s="24" cm="1">
        <f t="array" ref="CR18">IF(_xlfn.XLOOKUP($A18,data_i,_xlfn.XLOOKUP(CR$4,data_col,data_val)) &gt; 0,_xlfn.XLOOKUP($A18,data_i,_xlfn.XLOOKUP(CR$4,data_col,data_val))," ")</f>
        <v>110</v>
      </c>
      <c r="CS18" s="24" cm="1">
        <f t="array" ref="CS18">IF(_xlfn.XLOOKUP($A18,data_i,_xlfn.XLOOKUP(CS$4,data_col,data_val)) &gt; 0,_xlfn.XLOOKUP($A18,data_i,_xlfn.XLOOKUP(CS$4,data_col,data_val))," ")</f>
        <v>158</v>
      </c>
      <c r="CT18" s="24" cm="1">
        <f t="array" ref="CT18">IF(_xlfn.XLOOKUP($A18,data_i,_xlfn.XLOOKUP(CT$4,data_col,data_val)) &gt; 0,_xlfn.XLOOKUP($A18,data_i,_xlfn.XLOOKUP(CT$4,data_col,data_val))," ")</f>
        <v>126</v>
      </c>
      <c r="CU18" s="24" cm="1">
        <f t="array" ref="CU18">IF(_xlfn.XLOOKUP($A18,data_i,_xlfn.XLOOKUP(CU$4,data_col,data_val)) &gt; 0,_xlfn.XLOOKUP($A18,data_i,_xlfn.XLOOKUP(CU$4,data_col,data_val))," ")</f>
        <v>174</v>
      </c>
      <c r="CV18" s="24" cm="1">
        <f t="array" ref="CV18">IF(_xlfn.XLOOKUP($A18,data_i,_xlfn.XLOOKUP(CV$4,data_col,data_val)) &gt; 0,_xlfn.XLOOKUP($A18,data_i,_xlfn.XLOOKUP(CV$4,data_col,data_val))," ")</f>
        <v>205</v>
      </c>
      <c r="CW18" s="24" cm="1">
        <f t="array" ref="CW18">IF(_xlfn.XLOOKUP($A18,data_i,_xlfn.XLOOKUP(CW$4,data_col,data_val)) &gt; 0,_xlfn.XLOOKUP($A18,data_i,_xlfn.XLOOKUP(CW$4,data_col,data_val))," ")</f>
        <v>141</v>
      </c>
      <c r="CX18" s="24" cm="1">
        <f t="array" ref="CX18">IF(_xlfn.XLOOKUP($A18,data_i,_xlfn.XLOOKUP(CX$4,data_col,data_val)) &gt; 0,_xlfn.XLOOKUP($A18,data_i,_xlfn.XLOOKUP(CX$4,data_col,data_val))," ")</f>
        <v>141</v>
      </c>
      <c r="CY18" s="24" cm="1">
        <f t="array" ref="CY18">IF(_xlfn.XLOOKUP($A18,data_i,_xlfn.XLOOKUP(CY$4,data_col,data_val)) &gt; 0,_xlfn.XLOOKUP($A18,data_i,_xlfn.XLOOKUP(CY$4,data_col,data_val))," ")</f>
        <v>94</v>
      </c>
      <c r="CZ18" s="24" cm="1">
        <f t="array" ref="CZ18">IF(_xlfn.XLOOKUP($A18,data_i,_xlfn.XLOOKUP(CZ$4,data_col,data_val)) &gt; 0,_xlfn.XLOOKUP($A18,data_i,_xlfn.XLOOKUP(CZ$4,data_col,data_val))," ")</f>
        <v>220</v>
      </c>
      <c r="DA18" s="24" cm="1">
        <f t="array" ref="DA18">IF(_xlfn.XLOOKUP($A18,data_i,_xlfn.XLOOKUP(DA$4,data_col,data_val)) &gt; 0,_xlfn.XLOOKUP($A18,data_i,_xlfn.XLOOKUP(DA$4,data_col,data_val))," ")</f>
        <v>94</v>
      </c>
      <c r="DB18" s="24" cm="1">
        <f t="array" ref="DB18">IF(_xlfn.XLOOKUP($A18,data_i,_xlfn.XLOOKUP(DB$4,data_col,data_val)) &gt; 0,_xlfn.XLOOKUP($A18,data_i,_xlfn.XLOOKUP(DB$4,data_col,data_val))," ")</f>
        <v>126</v>
      </c>
      <c r="DC18" s="163"/>
      <c r="DD18" s="24" cm="1">
        <f t="array" ref="DD18">IF(_xlfn.XLOOKUP($A18,data_i,_xlfn.XLOOKUP(DD$4,data_col,data_val)) &gt; 0,_xlfn.XLOOKUP($A18,data_i,_xlfn.XLOOKUP(DD$4,data_col,data_val))," ")</f>
        <v>293</v>
      </c>
      <c r="DE18" s="24" cm="1">
        <f t="array" ref="DE18">IF(_xlfn.XLOOKUP($A18,data_i,_xlfn.XLOOKUP(DE$4,data_col,data_val)) &gt; 0,_xlfn.XLOOKUP($A18,data_i,_xlfn.XLOOKUP(DE$4,data_col,data_val))," ")</f>
        <v>390</v>
      </c>
      <c r="DF18" s="24" cm="1">
        <f t="array" ref="DF18">IF(_xlfn.XLOOKUP($A18,data_i,_xlfn.XLOOKUP(DF$4,data_col,data_val)) &gt; 0,_xlfn.XLOOKUP($A18,data_i,_xlfn.XLOOKUP(DF$4,data_col,data_val))," ")</f>
        <v>329</v>
      </c>
      <c r="DG18" s="24" cm="1">
        <f t="array" ref="DG18">IF(_xlfn.XLOOKUP($A18,data_i,_xlfn.XLOOKUP(DG$4,data_col,data_val)) &gt; 0,_xlfn.XLOOKUP($A18,data_i,_xlfn.XLOOKUP(DG$4,data_col,data_val))," ")</f>
        <v>476</v>
      </c>
      <c r="DH18" s="24" cm="1">
        <f t="array" ref="DH18">IF(_xlfn.XLOOKUP($A18,data_i,_xlfn.XLOOKUP(DH$4,data_col,data_val)) &gt; 0,_xlfn.XLOOKUP($A18,data_i,_xlfn.XLOOKUP(DH$4,data_col,data_val))," ")</f>
        <v>366</v>
      </c>
      <c r="DI18" s="24" cm="1">
        <f t="array" ref="DI18">IF(_xlfn.XLOOKUP($A18,data_i,_xlfn.XLOOKUP(DI$4,data_col,data_val)) &gt; 0,_xlfn.XLOOKUP($A18,data_i,_xlfn.XLOOKUP(DI$4,data_col,data_val))," ")</f>
        <v>293</v>
      </c>
      <c r="DJ18" s="24" cm="1">
        <f t="array" ref="DJ18">IF(_xlfn.XLOOKUP($A18,data_i,_xlfn.XLOOKUP(DJ$4,data_col,data_val)) &gt; 0,_xlfn.XLOOKUP($A18,data_i,_xlfn.XLOOKUP(DJ$4,data_col,data_val))," ")</f>
        <v>341</v>
      </c>
      <c r="DK18" s="24" cm="1">
        <f t="array" ref="DK18">IF(_xlfn.XLOOKUP($A18,data_i,_xlfn.XLOOKUP(DK$4,data_col,data_val)) &gt; 0,_xlfn.XLOOKUP($A18,data_i,_xlfn.XLOOKUP(DK$4,data_col,data_val))," ")</f>
        <v>390</v>
      </c>
      <c r="DL18" s="24" cm="1">
        <f t="array" ref="DL18">IF(_xlfn.XLOOKUP($A18,data_i,_xlfn.XLOOKUP(DL$4,data_col,data_val)) &gt; 0,_xlfn.XLOOKUP($A18,data_i,_xlfn.XLOOKUP(DL$4,data_col,data_val))," ")</f>
        <v>317</v>
      </c>
      <c r="DM18" s="24" cm="1">
        <f t="array" ref="DM18">IF(_xlfn.XLOOKUP($A18,data_i,_xlfn.XLOOKUP(DM$4,data_col,data_val)) &gt; 0,_xlfn.XLOOKUP($A18,data_i,_xlfn.XLOOKUP(DM$4,data_col,data_val))," ")</f>
        <v>439</v>
      </c>
      <c r="DN18" s="24" cm="1">
        <f t="array" ref="DN18">IF(_xlfn.XLOOKUP($A18,data_i,_xlfn.XLOOKUP(DN$4,data_col,data_val)) &gt; 0,_xlfn.XLOOKUP($A18,data_i,_xlfn.XLOOKUP(DN$4,data_col,data_val))," ")</f>
        <v>366</v>
      </c>
      <c r="DO18" s="24" cm="1">
        <f t="array" ref="DO18">IF(_xlfn.XLOOKUP($A18,data_i,_xlfn.XLOOKUP(DO$4,data_col,data_val)) &gt; 0,_xlfn.XLOOKUP($A18,data_i,_xlfn.XLOOKUP(DO$4,data_col,data_val))," ")</f>
        <v>329</v>
      </c>
      <c r="DP18" s="24" cm="1">
        <f t="array" ref="DP18">IF(_xlfn.XLOOKUP($A18,data_i,_xlfn.XLOOKUP(DP$4,data_col,data_val)) &gt; 0,_xlfn.XLOOKUP($A18,data_i,_xlfn.XLOOKUP(DP$4,data_col,data_val))," ")</f>
        <v>305</v>
      </c>
      <c r="DQ18" s="24" cm="1">
        <f t="array" ref="DQ18">IF(_xlfn.XLOOKUP($A18,data_i,_xlfn.XLOOKUP(DQ$4,data_col,data_val)) &gt; 0,_xlfn.XLOOKUP($A18,data_i,_xlfn.XLOOKUP(DQ$4,data_col,data_val))," ")</f>
        <v>366</v>
      </c>
      <c r="DR18" s="24" cm="1">
        <f t="array" ref="DR18">IF(_xlfn.XLOOKUP($A18,data_i,_xlfn.XLOOKUP(DR$4,data_col,data_val)) &gt; 0,_xlfn.XLOOKUP($A18,data_i,_xlfn.XLOOKUP(DR$4,data_col,data_val))," ")</f>
        <v>354</v>
      </c>
      <c r="DS18" s="24" cm="1">
        <f t="array" ref="DS18">IF(_xlfn.XLOOKUP($A18,data_i,_xlfn.XLOOKUP(DS$4,data_col,data_val)) &gt; 0,_xlfn.XLOOKUP($A18,data_i,_xlfn.XLOOKUP(DS$4,data_col,data_val))," ")</f>
        <v>280</v>
      </c>
      <c r="DT18" s="24" cm="1">
        <f t="array" ref="DT18">IF(_xlfn.XLOOKUP($A18,data_i,_xlfn.XLOOKUP(DT$4,data_col,data_val)) &gt; 0,_xlfn.XLOOKUP($A18,data_i,_xlfn.XLOOKUP(DT$4,data_col,data_val))," ")</f>
        <v>317</v>
      </c>
      <c r="DU18" s="24" cm="1">
        <f t="array" ref="DU18">IF(_xlfn.XLOOKUP($A18,data_i,_xlfn.XLOOKUP(DU$4,data_col,data_val)) &gt; 0,_xlfn.XLOOKUP($A18,data_i,_xlfn.XLOOKUP(DU$4,data_col,data_val))," ")</f>
        <v>402</v>
      </c>
      <c r="DV18" s="24" cm="1">
        <f t="array" ref="DV18">IF(_xlfn.XLOOKUP($A18,data_i,_xlfn.XLOOKUP(DV$4,data_col,data_val)) &gt; 0,_xlfn.XLOOKUP($A18,data_i,_xlfn.XLOOKUP(DV$4,data_col,data_val))," ")</f>
        <v>402</v>
      </c>
      <c r="DW18" s="24" cm="1">
        <f t="array" ref="DW18">IF(_xlfn.XLOOKUP($A18,data_i,_xlfn.XLOOKUP(DW$4,data_col,data_val)) &gt; 0,_xlfn.XLOOKUP($A18,data_i,_xlfn.XLOOKUP(DW$4,data_col,data_val))," ")</f>
        <v>256</v>
      </c>
      <c r="DX18" s="24" cm="1">
        <f t="array" ref="DX18">IF(_xlfn.XLOOKUP($A18,data_i,_xlfn.XLOOKUP(DX$4,data_col,data_val)) &gt; 0,_xlfn.XLOOKUP($A18,data_i,_xlfn.XLOOKUP(DX$4,data_col,data_val))," ")</f>
        <v>378</v>
      </c>
      <c r="DY18" s="24" cm="1">
        <f t="array" ref="DY18">IF(_xlfn.XLOOKUP($A18,data_i,_xlfn.XLOOKUP(DY$4,data_col,data_val)) &gt; 0,_xlfn.XLOOKUP($A18,data_i,_xlfn.XLOOKUP(DY$4,data_col,data_val))," ")</f>
        <v>415</v>
      </c>
      <c r="DZ18" s="24" cm="1">
        <f t="array" ref="DZ18">IF(_xlfn.XLOOKUP($A18,data_i,_xlfn.XLOOKUP(DZ$4,data_col,data_val)) &gt; 0,_xlfn.XLOOKUP($A18,data_i,_xlfn.XLOOKUP(DZ$4,data_col,data_val))," ")</f>
        <v>378</v>
      </c>
      <c r="EA18" s="24" cm="1">
        <f t="array" ref="EA18">IF(_xlfn.XLOOKUP($A18,data_i,_xlfn.XLOOKUP(EA$4,data_col,data_val)) &gt; 0,_xlfn.XLOOKUP($A18,data_i,_xlfn.XLOOKUP(EA$4,data_col,data_val))," ")</f>
        <v>280</v>
      </c>
      <c r="EC18" s="24" cm="1">
        <f t="array" ref="EC18">IF(_xlfn.XLOOKUP($A18,data_i,_xlfn.XLOOKUP(EC$4,data_col,data_val)) &gt; 0,_xlfn.XLOOKUP($A18,data_i,_xlfn.XLOOKUP(EC$4,data_col,data_val))," ")</f>
        <v>365</v>
      </c>
      <c r="ED18" s="24" cm="1">
        <f t="array" ref="ED18">IF(_xlfn.XLOOKUP($A18,data_i,_xlfn.XLOOKUP(ED$4,data_col,data_val)) &gt; 0,_xlfn.XLOOKUP($A18,data_i,_xlfn.XLOOKUP(ED$4,data_col,data_val))," ")</f>
        <v>366</v>
      </c>
      <c r="EE18" s="24" cm="1">
        <f t="array" ref="EE18">IF(_xlfn.XLOOKUP($A18,data_i,_xlfn.XLOOKUP(EE$4,data_col,data_val)) &gt; 0,_xlfn.XLOOKUP($A18,data_i,_xlfn.XLOOKUP(EE$4,data_col,data_val))," ")</f>
        <v>366</v>
      </c>
      <c r="EF18" s="24" cm="1">
        <f t="array" ref="EF18">IF(_xlfn.XLOOKUP($A18,data_i,_xlfn.XLOOKUP(EF$4,data_col,data_val)) &gt; 0,_xlfn.XLOOKUP($A18,data_i,_xlfn.XLOOKUP(EF$4,data_col,data_val))," ")</f>
        <v>366</v>
      </c>
      <c r="EG18" s="24" cm="1">
        <f t="array" ref="EG18">IF(_xlfn.XLOOKUP($A18,data_i,_xlfn.XLOOKUP(EG$4,data_col,data_val)) &gt; 0,_xlfn.XLOOKUP($A18,data_i,_xlfn.XLOOKUP(EG$4,data_col,data_val))," ")</f>
        <v>366</v>
      </c>
      <c r="EH18" s="24" cm="1">
        <f t="array" ref="EH18">IF(_xlfn.XLOOKUP($A18,data_i,_xlfn.XLOOKUP(EH$4,data_col,data_val)) &gt; 0,_xlfn.XLOOKUP($A18,data_i,_xlfn.XLOOKUP(EH$4,data_col,data_val))," ")</f>
        <v>369</v>
      </c>
      <c r="EI18" s="24" cm="1">
        <f t="array" ref="EI18">IF(_xlfn.XLOOKUP($A18,data_i,_xlfn.XLOOKUP(EI$4,data_col,data_val)) &gt; 0,_xlfn.XLOOKUP($A18,data_i,_xlfn.XLOOKUP(EI$4,data_col,data_val))," ")</f>
        <v>367</v>
      </c>
      <c r="EJ18" s="24" cm="1">
        <f t="array" ref="EJ18">IF(_xlfn.XLOOKUP($A18,data_i,_xlfn.XLOOKUP(EJ$4,data_col,data_val)) &gt; 0,_xlfn.XLOOKUP($A18,data_i,_xlfn.XLOOKUP(EJ$4,data_col,data_val))," ")</f>
        <v>366</v>
      </c>
      <c r="EK18" s="24" cm="1">
        <f t="array" ref="EK18">IF(_xlfn.XLOOKUP($A18,data_i,_xlfn.XLOOKUP(EK$4,data_col,data_val)) &gt; 0,_xlfn.XLOOKUP($A18,data_i,_xlfn.XLOOKUP(EK$4,data_col,data_val))," ")</f>
        <v>366</v>
      </c>
      <c r="EL18" s="24" cm="1">
        <f t="array" ref="EL18">IF(_xlfn.XLOOKUP($A18,data_i,_xlfn.XLOOKUP(EL$4,data_col,data_val)) &gt; 0,_xlfn.XLOOKUP($A18,data_i,_xlfn.XLOOKUP(EL$4,data_col,data_val))," ")</f>
        <v>363</v>
      </c>
      <c r="EM18" s="24" cm="1">
        <f t="array" ref="EM18">IF(_xlfn.XLOOKUP($A18,data_i,_xlfn.XLOOKUP(EM$4,data_col,data_val)) &gt; 0,_xlfn.XLOOKUP($A18,data_i,_xlfn.XLOOKUP(EM$4,data_col,data_val))," ")</f>
        <v>366</v>
      </c>
      <c r="EN18" s="24" cm="1">
        <f t="array" ref="EN18">IF(_xlfn.XLOOKUP($A18,data_i,_xlfn.XLOOKUP(EN$4,data_col,data_val)) &gt; 0,_xlfn.XLOOKUP($A18,data_i,_xlfn.XLOOKUP(EN$4,data_col,data_val))," ")</f>
        <v>375</v>
      </c>
      <c r="EO18" s="24" cm="1">
        <f t="array" ref="EO18">IF(_xlfn.XLOOKUP($A18,data_i,_xlfn.XLOOKUP(EO$4,data_col,data_val)) &gt; 0,_xlfn.XLOOKUP($A18,data_i,_xlfn.XLOOKUP(EO$4,data_col,data_val))," ")</f>
        <v>369</v>
      </c>
      <c r="EP18" s="24" cm="1">
        <f t="array" ref="EP18">IF(_xlfn.XLOOKUP($A18,data_i,_xlfn.XLOOKUP(EP$4,data_col,data_val)) &gt; 0,_xlfn.XLOOKUP($A18,data_i,_xlfn.XLOOKUP(EP$4,data_col,data_val))," ")</f>
        <v>369</v>
      </c>
      <c r="EQ18" s="24" cm="1">
        <f t="array" ref="EQ18">IF(_xlfn.XLOOKUP($A18,data_i,_xlfn.XLOOKUP(EQ$4,data_col,data_val)) &gt; 0,_xlfn.XLOOKUP($A18,data_i,_xlfn.XLOOKUP(EQ$4,data_col,data_val))," ")</f>
        <v>367</v>
      </c>
      <c r="ER18" s="24" cm="1">
        <f t="array" ref="ER18">IF(_xlfn.XLOOKUP($A18,data_i,_xlfn.XLOOKUP(ER$4,data_col,data_val)) &gt; 0,_xlfn.XLOOKUP($A18,data_i,_xlfn.XLOOKUP(ER$4,data_col,data_val))," ")</f>
        <v>366</v>
      </c>
      <c r="ES18" s="24" cm="1">
        <f t="array" ref="ES18">IF(_xlfn.XLOOKUP($A18,data_i,_xlfn.XLOOKUP(ES$4,data_col,data_val)) &gt; 0,_xlfn.XLOOKUP($A18,data_i,_xlfn.XLOOKUP(ES$4,data_col,data_val))," ")</f>
        <v>365</v>
      </c>
      <c r="ET18" s="24" cm="1">
        <f t="array" ref="ET18">IF(_xlfn.XLOOKUP($A18,data_i,_xlfn.XLOOKUP(ET$4,data_col,data_val)) &gt; 0,_xlfn.XLOOKUP($A18,data_i,_xlfn.XLOOKUP(ET$4,data_col,data_val))," ")</f>
        <v>365</v>
      </c>
      <c r="EU18" s="24" cm="1">
        <f t="array" ref="EU18">IF(_xlfn.XLOOKUP($A18,data_i,_xlfn.XLOOKUP(EU$4,data_col,data_val)) &gt; 0,_xlfn.XLOOKUP($A18,data_i,_xlfn.XLOOKUP(EU$4,data_col,data_val))," ")</f>
        <v>369</v>
      </c>
      <c r="EV18" s="24" cm="1">
        <f t="array" ref="EV18">IF(_xlfn.XLOOKUP($A18,data_i,_xlfn.XLOOKUP(EV$4,data_col,data_val)) &gt; 0,_xlfn.XLOOKUP($A18,data_i,_xlfn.XLOOKUP(EV$4,data_col,data_val))," ")</f>
        <v>363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369</v>
      </c>
      <c r="EY18" s="24" cm="1">
        <f t="array" ref="EY18">IF(_xlfn.XLOOKUP($A18,data_i,_xlfn.XLOOKUP(EY$4,data_col,data_val)) &gt; 0,_xlfn.XLOOKUP($A18,data_i,_xlfn.XLOOKUP(EY$4,data_col,data_val))," ")</f>
        <v>365</v>
      </c>
      <c r="EZ18" s="24" cm="1">
        <f t="array" ref="EZ18">IF(_xlfn.XLOOKUP($A18,data_i,_xlfn.XLOOKUP(EZ$4,data_col,data_val)) &gt; 0,_xlfn.XLOOKUP($A18,data_i,_xlfn.XLOOKUP(EZ$4,data_col,data_val))," ")</f>
        <v>365</v>
      </c>
      <c r="FB18" s="24" cm="1">
        <f t="array" ref="FB18">IF(_xlfn.XLOOKUP($A18,data_i,_xlfn.XLOOKUP(FB$4,data_col,data_val)) &gt; 0,_xlfn.XLOOKUP($A18,data_i,_xlfn.XLOOKUP(FB$4,data_col,data_val))," ")</f>
        <v>493</v>
      </c>
      <c r="FC18" s="24" cm="1">
        <f t="array" ref="FC18">IF(_xlfn.XLOOKUP($A18,data_i,_xlfn.XLOOKUP(FC$4,data_col,data_val)) &gt; 0,_xlfn.XLOOKUP($A18,data_i,_xlfn.XLOOKUP(FC$4,data_col,data_val))," ")</f>
        <v>495</v>
      </c>
      <c r="FD18" s="24" cm="1">
        <f t="array" ref="FD18">IF(_xlfn.XLOOKUP($A18,data_i,_xlfn.XLOOKUP(FD$4,data_col,data_val)) &gt; 0,_xlfn.XLOOKUP($A18,data_i,_xlfn.XLOOKUP(FD$4,data_col,data_val))," ")</f>
        <v>495</v>
      </c>
      <c r="FE18" s="24" cm="1">
        <f t="array" ref="FE18">IF(_xlfn.XLOOKUP($A18,data_i,_xlfn.XLOOKUP(FE$4,data_col,data_val)) &gt; 0,_xlfn.XLOOKUP($A18,data_i,_xlfn.XLOOKUP(FE$4,data_col,data_val))," ")</f>
        <v>495</v>
      </c>
      <c r="FF18" s="24" cm="1">
        <f t="array" ref="FF18">IF(_xlfn.XLOOKUP($A18,data_i,_xlfn.XLOOKUP(FF$4,data_col,data_val)) &gt; 0,_xlfn.XLOOKUP($A18,data_i,_xlfn.XLOOKUP(FF$4,data_col,data_val))," ")</f>
        <v>494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497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496</v>
      </c>
      <c r="FL18" s="24" cm="1">
        <f t="array" ref="FL18">IF(_xlfn.XLOOKUP($A18,data_i,_xlfn.XLOOKUP(FL$4,data_col,data_val)) &gt; 0,_xlfn.XLOOKUP($A18,data_i,_xlfn.XLOOKUP(FL$4,data_col,data_val))," ")</f>
        <v>495</v>
      </c>
      <c r="FM18" s="24" cm="1">
        <f t="array" ref="FM18">IF(_xlfn.XLOOKUP($A18,data_i,_xlfn.XLOOKUP(FM$4,data_col,data_val)) &gt; 0,_xlfn.XLOOKUP($A18,data_i,_xlfn.XLOOKUP(FM$4,data_col,data_val))," ")</f>
        <v>496</v>
      </c>
      <c r="FN18" s="24" cm="1">
        <f t="array" ref="FN18">IF(_xlfn.XLOOKUP($A18,data_i,_xlfn.XLOOKUP(FN$4,data_col,data_val)) &gt; 0,_xlfn.XLOOKUP($A18,data_i,_xlfn.XLOOKUP(FN$4,data_col,data_val))," ")</f>
        <v>494</v>
      </c>
      <c r="FO18" s="24" cm="1">
        <f t="array" ref="FO18">IF(_xlfn.XLOOKUP($A18,data_i,_xlfn.XLOOKUP(FO$4,data_col,data_val)) &gt; 0,_xlfn.XLOOKUP($A18,data_i,_xlfn.XLOOKUP(FO$4,data_col,data_val))," ")</f>
        <v>496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496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496</v>
      </c>
      <c r="FU18" s="24" cm="1">
        <f t="array" ref="FU18">IF(_xlfn.XLOOKUP($A18,data_i,_xlfn.XLOOKUP(FU$4,data_col,data_val)) &gt; 0,_xlfn.XLOOKUP($A18,data_i,_xlfn.XLOOKUP(FU$4,data_col,data_val))," ")</f>
        <v>496</v>
      </c>
      <c r="FV18" s="24" cm="1">
        <f t="array" ref="FV18">IF(_xlfn.XLOOKUP($A18,data_i,_xlfn.XLOOKUP(FV$4,data_col,data_val)) &gt; 0,_xlfn.XLOOKUP($A18,data_i,_xlfn.XLOOKUP(FV$4,data_col,data_val))," ")</f>
        <v>496</v>
      </c>
      <c r="FW18" s="24" cm="1">
        <f t="array" ref="FW18">IF(_xlfn.XLOOKUP($A18,data_i,_xlfn.XLOOKUP(FW$4,data_col,data_val)) &gt; 0,_xlfn.XLOOKUP($A18,data_i,_xlfn.XLOOKUP(FW$4,data_col,data_val))," ")</f>
        <v>496</v>
      </c>
      <c r="FX18" s="24" cm="1">
        <f t="array" ref="FX18">IF(_xlfn.XLOOKUP($A18,data_i,_xlfn.XLOOKUP(FX$4,data_col,data_val)) &gt; 0,_xlfn.XLOOKUP($A18,data_i,_xlfn.XLOOKUP(FX$4,data_col,data_val))," ")</f>
        <v>495</v>
      </c>
      <c r="FY18" s="24" cm="1">
        <f t="array" ref="FY18">IF(_xlfn.XLOOKUP($A18,data_i,_xlfn.XLOOKUP(FY$4,data_col,data_val)) &gt; 0,_xlfn.XLOOKUP($A18,data_i,_xlfn.XLOOKUP(FY$4,data_col,data_val))," ")</f>
        <v>496</v>
      </c>
      <c r="GA18" s="167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</row>
    <row r="19" spans="1:231" x14ac:dyDescent="0.2">
      <c r="A19" s="61">
        <v>10</v>
      </c>
      <c r="B19" s="265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65" t="str" cm="1">
        <f t="array" ref="C19">_xlfn.XLOOKUP($A19,prop_i,_xlfn.XLOOKUP(C$4,prop_col,prop_val))</f>
        <v>M02</v>
      </c>
      <c r="D19" s="165" t="str" cm="1">
        <f t="array" ref="D19">_xlfn.XLOOKUP($A19,prop_i,_xlfn.XLOOKUP(D$4,prop_col,prop_val))</f>
        <v>DE</v>
      </c>
      <c r="E19" s="165" t="str" cm="1">
        <f t="array" ref="E19">_xlfn.XLOOKUP($A19,prop_i,_xlfn.XLOOKUP(E$4,prop_col,prop_val))</f>
        <v>V008</v>
      </c>
      <c r="F19" s="165" cm="1">
        <f t="array" ref="F19">_xlfn.XLOOKUP($A19,prop_i,_xlfn.XLOOKUP(F$4,prop_col,prop_val))</f>
        <v>620</v>
      </c>
      <c r="G19" s="165" t="str" cm="1">
        <f t="array" ref="G19">_xlfn.XLOOKUP($A19,prop_i,_xlfn.XLOOKUP(G$4,prop_col,prop_val))</f>
        <v>F01</v>
      </c>
      <c r="H19" s="61">
        <f t="shared" si="0"/>
        <v>20</v>
      </c>
      <c r="I19" s="165" cm="1">
        <f t="array" ref="I19">_xlfn.XLOOKUP($A19,prop_i,_xlfn.XLOOKUP(I$4,prop_col,prop_val))</f>
        <v>1319138</v>
      </c>
      <c r="J19" s="195" cm="1">
        <f t="array" ref="J19">_xlfn.XLOOKUP($A19,data_i,_xlfn.XLOOKUP(J$4,data_col,data_val))</f>
        <v>6407</v>
      </c>
      <c r="K19" s="195" cm="1">
        <f t="array" ref="K19">_xlfn.XLOOKUP($A19,data_i,_xlfn.XLOOKUP(K$4,data_col,data_val))</f>
        <v>730</v>
      </c>
      <c r="L19" s="24">
        <f t="shared" si="1"/>
        <v>8.7767123287671236</v>
      </c>
      <c r="M19" s="254" cm="1">
        <f t="array" ref="M19">HYPERLINK(GJ19,_xlfn.XLOOKUP($A19,val_i,_xlfn.XLOOKUP(M$4,val_col,val_val)))</f>
        <v>44032</v>
      </c>
      <c r="N19" s="256" cm="1">
        <f t="array" ref="N19">IF(_xlfn.XLOOKUP($A19,data_i,_xlfn.XLOOKUP(N$4,data_col,data_val)) &gt; 0,_xlfn.XLOOKUP($A19,data_i,_xlfn.XLOOKUP(N$4,data_col,data_val))," ")</f>
        <v>7.1000000000000008E-2</v>
      </c>
      <c r="O19" s="162" cm="1">
        <f t="array" ref="O19">$J19-_xlfn.XLOOKUP($A19,val_i,_xlfn.XLOOKUP("oph@start",val_col,val_val))</f>
        <v>2115</v>
      </c>
      <c r="P19" s="24" cm="1">
        <f t="array" ref="P19">K19-_xlfn.XLOOKUP($A19,val_i,_xlfn.XLOOKUP("Starts@Start",val_col,val_val))</f>
        <v>173</v>
      </c>
      <c r="Q19" s="162">
        <f t="shared" si="2"/>
        <v>12.22543352601156</v>
      </c>
      <c r="R19" s="163">
        <f t="shared" si="3"/>
        <v>13.733766233766234</v>
      </c>
      <c r="S19" s="123" t="str">
        <f t="shared" si="4"/>
        <v>done</v>
      </c>
      <c r="T19" s="123">
        <f t="shared" si="4"/>
        <v>44323.612839342008</v>
      </c>
      <c r="U19" s="123">
        <f t="shared" si="4"/>
        <v>44469.239316883373</v>
      </c>
      <c r="V19" s="200"/>
      <c r="W19" s="184" t="str" cm="1">
        <f t="array" ref="W19">_xlfn.XLOOKUP($A19,data_i,_xlfn.XLOOKUP(W$4,data_col,data_val))</f>
        <v>Running</v>
      </c>
      <c r="X19" s="184" cm="1">
        <f t="array" ref="X19">_xlfn.XLOOKUP($A19,data_i,_xlfn.XLOOKUP(X$4,data_col,data_val))</f>
        <v>6407</v>
      </c>
      <c r="Y19" s="184" cm="1">
        <f t="array" ref="Y19">_xlfn.XLOOKUP($A19,data_i,_xlfn.XLOOKUP(Y$4,data_col,data_val))</f>
        <v>730</v>
      </c>
      <c r="Z19" s="184" cm="1">
        <f t="array" ref="Z19">_xlfn.XLOOKUP($A19,data_i,_xlfn.XLOOKUP(Z$4,data_col,data_val))</f>
        <v>17</v>
      </c>
      <c r="AA19" s="24" cm="1">
        <f t="array" ref="AA19">_xlfn.XLOOKUP($A19,data_i,_xlfn.XLOOKUP(AA$4,data_col,data_val))</f>
        <v>1</v>
      </c>
      <c r="AB19" s="24" cm="1">
        <f t="array" ref="AB19">_xlfn.XLOOKUP($A19,data_i,_xlfn.XLOOKUP(AB$4,data_col,data_val))</f>
        <v>1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0</v>
      </c>
      <c r="AF19" s="184" cm="1">
        <f t="array" ref="AF19">_xlfn.XLOOKUP($A19,data_i,_xlfn.XLOOKUP(AF$4,data_col,data_val))</f>
        <v>47</v>
      </c>
      <c r="AG19" s="184" cm="1">
        <f t="array" ref="AG19">_xlfn.XLOOKUP($A19,data_i,_xlfn.XLOOKUP(AG$4,data_col,data_val))</f>
        <v>0</v>
      </c>
      <c r="AH19" s="195" cm="1">
        <f t="array" ref="AH19">_xlfn.XLOOKUP($A19,data_i,_xlfn.XLOOKUP(AH$4,data_col,data_val))</f>
        <v>0</v>
      </c>
      <c r="AJ19" s="195" cm="1">
        <f t="array" ref="AJ19">_xlfn.XLOOKUP($A19,data_i,_xlfn.XLOOKUP(AJ$4,data_col,data_val))</f>
        <v>3356</v>
      </c>
      <c r="AK19" s="195" cm="1">
        <f t="array" ref="AK19">_xlfn.XLOOKUP($A19,prop_i,_xlfn.XLOOKUP(AK$4,data_col,data_val))</f>
        <v>1500</v>
      </c>
      <c r="AL19" s="163">
        <f>IF(ISERROR(1200*AJ19/(_xlfn.XLOOKUP($F19,summary!$S$3:$S$6,summary!$V$31:$V$34)*AK19*_xlfn.XLOOKUP($F19,summary!$S$3:$S$6,summary!$W$31:$W$34))),0,1200*AJ19/(_xlfn.XLOOKUP($F19,summary!$S$3:$S$6,summary!$V$31:$V$34)*AK19*_xlfn.XLOOKUP($F19,summary!$S$3:$S$6,summary!$W$31:$W$34)))</f>
        <v>21.960190524831592</v>
      </c>
      <c r="AN19" s="195" cm="1">
        <f t="array" ref="AN19">_xlfn.XLOOKUP($A19,data_i,_xlfn.XLOOKUP(AN$4,data_col,data_val))</f>
        <v>3356</v>
      </c>
      <c r="AO19" s="184" cm="1">
        <f t="array" ref="AO19">_xlfn.XLOOKUP($A19,data_i,_xlfn.XLOOKUP(AO$4,data_col,data_val))</f>
        <v>0</v>
      </c>
      <c r="AP19" s="184" cm="1">
        <f t="array" ref="AP19">_xlfn.XLOOKUP($A19,data_i,_xlfn.XLOOKUP(AP$4,data_col,data_val))</f>
        <v>0</v>
      </c>
      <c r="AQ19" s="184" cm="1">
        <f t="array" ref="AQ19">_xlfn.XLOOKUP($A19,data_i,_xlfn.XLOOKUP(AQ$4,data_col,data_val))</f>
        <v>0</v>
      </c>
      <c r="AR19" s="184" cm="1">
        <f t="array" ref="AR19">_xlfn.XLOOKUP($A19,data_i,_xlfn.XLOOKUP(AR$4,data_col,data_val))</f>
        <v>0</v>
      </c>
      <c r="AS19" s="184" cm="1">
        <f t="array" ref="AS19">_xlfn.XLOOKUP($A19,data_i,_xlfn.XLOOKUP(AS$4,data_col,data_val))</f>
        <v>0</v>
      </c>
      <c r="AT19" s="24"/>
      <c r="AU19" s="184" cm="1">
        <f t="array" ref="AU19">_xlfn.XLOOKUP($A19,data_i,_xlfn.XLOOKUP(AU$4,data_col,data_val))</f>
        <v>3353</v>
      </c>
      <c r="AV19" s="184" cm="1">
        <f t="array" ref="AV19">_xlfn.XLOOKUP($A19,data_i,_xlfn.XLOOKUP(AV$4,data_col,data_val))</f>
        <v>1500</v>
      </c>
      <c r="AW19" s="163">
        <f>IF(ISERROR(1200*AU19/(_xlfn.XLOOKUP($F19,summary!$S$3:$S$6,summary!$V$31:$V$34)*AV19*_xlfn.XLOOKUP($F19,summary!$S$3:$S$6,summary!$W$31:$W$34))),0,1200*AU19/(_xlfn.XLOOKUP($F19,summary!$S$3:$S$6,summary!$V$31:$V$34)*AV19*_xlfn.XLOOKUP($F19,summary!$S$3:$S$6,summary!$W$31:$W$34)))</f>
        <v>21.940559842002482</v>
      </c>
      <c r="AX19" s="162">
        <f t="shared" si="5"/>
        <v>2115</v>
      </c>
      <c r="AY19" s="256" cm="1">
        <f t="array" ref="AY19">IF(_xlfn.XLOOKUP($A19,data_i,_xlfn.XLOOKUP(AY$4,data_col,data_val)) &gt; 0,_xlfn.XLOOKUP($A19,data_i,_xlfn.XLOOKUP(AY$4,data_col,data_val))," ")</f>
        <v>7.1000000000000008E-2</v>
      </c>
      <c r="AZ19" s="163" cm="1">
        <f t="array" ref="AZ19">_xlfn.XLOOKUP($A19,data_i,_xlfn.XLOOKUP(AZ$4,data_col,data_val))</f>
        <v>-27.380000000000003</v>
      </c>
      <c r="BA19" s="192" cm="1">
        <f t="array" ref="BA19">_xlfn.XLOOKUP($A19,data_i,_xlfn.XLOOKUP(BA$4,data_col,data_val))</f>
        <v>4.0489999999999995</v>
      </c>
      <c r="BB19" s="192" cm="1">
        <f t="array" ref="BB19">_xlfn.XLOOKUP($A19,data_i,_xlfn.XLOOKUP(BB$4,data_col,data_val))</f>
        <v>1.5304545454545455</v>
      </c>
      <c r="BC19" s="163" cm="1">
        <f t="array" ref="BC19">_xlfn.XLOOKUP($A19,data_i,_xlfn.XLOOKUP(BC$4,data_col,data_val))</f>
        <v>50.1</v>
      </c>
      <c r="BD19" s="163" cm="1">
        <f t="array" ref="BD19">_xlfn.XLOOKUP($A19,data_i,_xlfn.XLOOKUP(BD$4,data_col,data_val))</f>
        <v>4.34</v>
      </c>
      <c r="BE19" s="163" cm="1">
        <f t="array" ref="BE19">_xlfn.XLOOKUP($A19,data_i,_xlfn.XLOOKUP(BE$4,data_col,data_val))</f>
        <v>1.994</v>
      </c>
      <c r="BF19" s="192" cm="1">
        <f t="array" ref="BF19">_xlfn.XLOOKUP($A19,data_i,_xlfn.XLOOKUP(BF$4,data_col,data_val))</f>
        <v>0</v>
      </c>
      <c r="BG19" s="199" t="str">
        <f t="shared" si="6"/>
        <v xml:space="preserve"> </v>
      </c>
      <c r="BH19" s="192"/>
      <c r="BI19" s="192" cm="1">
        <f t="array" ref="BI19">_xlfn.XLOOKUP($A19,data_i,_xlfn.XLOOKUP(BI$4,data_col,data_val))</f>
        <v>0.74</v>
      </c>
      <c r="BJ19" s="24" cm="1">
        <f t="array" ref="BJ19">_xlfn.XLOOKUP($A19,data_i,_xlfn.XLOOKUP(BJ$4,data_col,data_val))</f>
        <v>28.4</v>
      </c>
      <c r="BK19" s="24" cm="1">
        <f t="array" ref="BK19">_xlfn.XLOOKUP($A19,data_i,_xlfn.XLOOKUP(BK$4,data_col,data_val))</f>
        <v>100</v>
      </c>
      <c r="BL19" s="163" cm="1">
        <f t="array" ref="BL19">_xlfn.XLOOKUP($A19,data_i,_xlfn.XLOOKUP(BL$4,data_col,data_val))</f>
        <v>67.2</v>
      </c>
      <c r="BM19" s="163" cm="1">
        <f t="array" ref="BM19">_xlfn.XLOOKUP($A19,data_i,_xlfn.XLOOKUP(BM$4,data_col,data_val))</f>
        <v>203.8</v>
      </c>
      <c r="BN19" s="163" cm="1">
        <f t="array" ref="BN19">_xlfn.XLOOKUP($A19,data_i,_xlfn.XLOOKUP(BN$4,data_col,data_val))</f>
        <v>6.2</v>
      </c>
      <c r="BO19" s="24" cm="1">
        <f t="array" ref="BO19">_xlfn.XLOOKUP($A19,data_i,_xlfn.XLOOKUP(BO$4,data_col,data_val))</f>
        <v>1087</v>
      </c>
      <c r="BP19" s="24" cm="1">
        <f t="array" ref="BP19">_xlfn.XLOOKUP($A19,data_i,_xlfn.XLOOKUP(BP$4,data_col,data_val))</f>
        <v>155</v>
      </c>
      <c r="BQ19" s="162">
        <f t="shared" si="7"/>
        <v>769.80248431037296</v>
      </c>
      <c r="BR19" s="215">
        <f>IFERROR((AU19*_xlfn.XLOOKUP(F19,summary!$S$3:$S$6,summary!$W$31:$W$34))/(BQ19*$BP$1)," ")</f>
        <v>0.43556627425069727</v>
      </c>
      <c r="BS19" s="24" cm="1">
        <f t="array" ref="BS19">_xlfn.XLOOKUP($A19,data_i,_xlfn.XLOOKUP(BS$4,data_col,data_val))</f>
        <v>754</v>
      </c>
      <c r="BT19" s="24" cm="1">
        <f t="array" ref="BT19">_xlfn.XLOOKUP($A19,data_i,_xlfn.XLOOKUP(BT$4,data_col,data_val))</f>
        <v>0</v>
      </c>
      <c r="BU19" s="163" cm="1">
        <f t="array" ref="BU19">_xlfn.XLOOKUP($A19,data_i,_xlfn.XLOOKUP(BU$4,data_col,data_val))</f>
        <v>0</v>
      </c>
      <c r="BV19" s="163"/>
      <c r="BW19" s="217"/>
      <c r="BX19" s="255" t="str" cm="1">
        <f t="array" ref="BX19">IF(_xlfn.XLOOKUP($A19,data_i,_xlfn.XLOOKUP(BX$4,data_col,data_val)) &gt; 0,_xlfn.XLOOKUP($A19,data_i,_xlfn.XLOOKUP(BX$4,data_col,data_val))," ")</f>
        <v xml:space="preserve"> </v>
      </c>
      <c r="BY19" s="255" t="str" cm="1">
        <f t="array" ref="BY19">IF(_xlfn.XLOOKUP($A19,data_i,_xlfn.XLOOKUP(BY$4,data_col,data_val)) &gt; 0,_xlfn.XLOOKUP($A19,data_i,_xlfn.XLOOKUP(BY$4,data_col,data_val))," ")</f>
        <v xml:space="preserve"> </v>
      </c>
      <c r="BZ19" s="255" t="str" cm="1">
        <f t="array" ref="BZ19">IF(_xlfn.XLOOKUP($A19,data_i,_xlfn.XLOOKUP(BZ$4,data_col,data_val)) &gt; 0,_xlfn.XLOOKUP($A19,data_i,_xlfn.XLOOKUP(BZ$4,data_col,data_val))," ")</f>
        <v xml:space="preserve"> </v>
      </c>
      <c r="CA19" s="255" t="str" cm="1">
        <f t="array" ref="CA19">IF(_xlfn.XLOOKUP($A19,data_i,_xlfn.XLOOKUP(CA$4,data_col,data_val)) &gt; 0,_xlfn.XLOOKUP($A19,data_i,_xlfn.XLOOKUP(CA$4,data_col,data_val))," ")</f>
        <v xml:space="preserve"> </v>
      </c>
      <c r="CC19" s="24" cm="1">
        <f t="array" ref="CC19">_xlfn.XLOOKUP($A19,data_i,_xlfn.XLOOKUP(CC$4,data_col,data_val))</f>
        <v>68.28</v>
      </c>
      <c r="CD19" s="163"/>
      <c r="CE19" s="24" cm="1">
        <f t="array" ref="CE19">IF(_xlfn.XLOOKUP($A19,data_i,_xlfn.XLOOKUP(CE$4,data_col,data_val)) &gt; 0,_xlfn.XLOOKUP($A19,data_i,_xlfn.XLOOKUP(CE$4,data_col,data_val))," ")</f>
        <v>126</v>
      </c>
      <c r="CF19" s="24" cm="1">
        <f t="array" ref="CF19">IF(_xlfn.XLOOKUP($A19,data_i,_xlfn.XLOOKUP(CF$4,data_col,data_val)) &gt; 0,_xlfn.XLOOKUP($A19,data_i,_xlfn.XLOOKUP(CF$4,data_col,data_val))," ")</f>
        <v>158</v>
      </c>
      <c r="CG19" s="24" cm="1">
        <f t="array" ref="CG19">IF(_xlfn.XLOOKUP($A19,data_i,_xlfn.XLOOKUP(CG$4,data_col,data_val)) &gt; 0,_xlfn.XLOOKUP($A19,data_i,_xlfn.XLOOKUP(CG$4,data_col,data_val))," ")</f>
        <v>158</v>
      </c>
      <c r="CH19" s="24" cm="1">
        <f t="array" ref="CH19">IF(_xlfn.XLOOKUP($A19,data_i,_xlfn.XLOOKUP(CH$4,data_col,data_val)) &gt; 0,_xlfn.XLOOKUP($A19,data_i,_xlfn.XLOOKUP(CH$4,data_col,data_val))," ")</f>
        <v>126</v>
      </c>
      <c r="CI19" s="24" cm="1">
        <f t="array" ref="CI19">IF(_xlfn.XLOOKUP($A19,data_i,_xlfn.XLOOKUP(CI$4,data_col,data_val)) &gt; 0,_xlfn.XLOOKUP($A19,data_i,_xlfn.XLOOKUP(CI$4,data_col,data_val))," ")</f>
        <v>126</v>
      </c>
      <c r="CJ19" s="24" cm="1">
        <f t="array" ref="CJ19">IF(_xlfn.XLOOKUP($A19,data_i,_xlfn.XLOOKUP(CJ$4,data_col,data_val)) &gt; 0,_xlfn.XLOOKUP($A19,data_i,_xlfn.XLOOKUP(CJ$4,data_col,data_val))," ")</f>
        <v>174</v>
      </c>
      <c r="CK19" s="24" cm="1">
        <f t="array" ref="CK19">IF(_xlfn.XLOOKUP($A19,data_i,_xlfn.XLOOKUP(CK$4,data_col,data_val)) &gt; 0,_xlfn.XLOOKUP($A19,data_i,_xlfn.XLOOKUP(CK$4,data_col,data_val))," ")</f>
        <v>174</v>
      </c>
      <c r="CL19" s="24" cm="1">
        <f t="array" ref="CL19">IF(_xlfn.XLOOKUP($A19,data_i,_xlfn.XLOOKUP(CL$4,data_col,data_val)) &gt; 0,_xlfn.XLOOKUP($A19,data_i,_xlfn.XLOOKUP(CL$4,data_col,data_val))," ")</f>
        <v>158</v>
      </c>
      <c r="CM19" s="24" cm="1">
        <f t="array" ref="CM19">IF(_xlfn.XLOOKUP($A19,data_i,_xlfn.XLOOKUP(CM$4,data_col,data_val)) &gt; 0,_xlfn.XLOOKUP($A19,data_i,_xlfn.XLOOKUP(CM$4,data_col,data_val))," ")</f>
        <v>79</v>
      </c>
      <c r="CN19" s="24" cm="1">
        <f t="array" ref="CN19">IF(_xlfn.XLOOKUP($A19,data_i,_xlfn.XLOOKUP(CN$4,data_col,data_val)) &gt; 0,_xlfn.XLOOKUP($A19,data_i,_xlfn.XLOOKUP(CN$4,data_col,data_val))," ")</f>
        <v>189</v>
      </c>
      <c r="CO19" s="24" cm="1">
        <f t="array" ref="CO19">IF(_xlfn.XLOOKUP($A19,data_i,_xlfn.XLOOKUP(CO$4,data_col,data_val)) &gt; 0,_xlfn.XLOOKUP($A19,data_i,_xlfn.XLOOKUP(CO$4,data_col,data_val))," ")</f>
        <v>189</v>
      </c>
      <c r="CP19" s="24" cm="1">
        <f t="array" ref="CP19">IF(_xlfn.XLOOKUP($A19,data_i,_xlfn.XLOOKUP(CP$4,data_col,data_val)) &gt; 0,_xlfn.XLOOKUP($A19,data_i,_xlfn.XLOOKUP(CP$4,data_col,data_val))," ")</f>
        <v>110</v>
      </c>
      <c r="CQ19" s="24" cm="1">
        <f t="array" ref="CQ19">IF(_xlfn.XLOOKUP($A19,data_i,_xlfn.XLOOKUP(CQ$4,data_col,data_val)) &gt; 0,_xlfn.XLOOKUP($A19,data_i,_xlfn.XLOOKUP(CQ$4,data_col,data_val))," ")</f>
        <v>110</v>
      </c>
      <c r="CR19" s="24" cm="1">
        <f t="array" ref="CR19">IF(_xlfn.XLOOKUP($A19,data_i,_xlfn.XLOOKUP(CR$4,data_col,data_val)) &gt; 0,_xlfn.XLOOKUP($A19,data_i,_xlfn.XLOOKUP(CR$4,data_col,data_val))," ")</f>
        <v>126</v>
      </c>
      <c r="CS19" s="24" cm="1">
        <f t="array" ref="CS19">IF(_xlfn.XLOOKUP($A19,data_i,_xlfn.XLOOKUP(CS$4,data_col,data_val)) &gt; 0,_xlfn.XLOOKUP($A19,data_i,_xlfn.XLOOKUP(CS$4,data_col,data_val))," ")</f>
        <v>141</v>
      </c>
      <c r="CT19" s="24" cm="1">
        <f t="array" ref="CT19">IF(_xlfn.XLOOKUP($A19,data_i,_xlfn.XLOOKUP(CT$4,data_col,data_val)) &gt; 0,_xlfn.XLOOKUP($A19,data_i,_xlfn.XLOOKUP(CT$4,data_col,data_val))," ")</f>
        <v>110</v>
      </c>
      <c r="CU19" s="24" cm="1">
        <f t="array" ref="CU19">IF(_xlfn.XLOOKUP($A19,data_i,_xlfn.XLOOKUP(CU$4,data_col,data_val)) &gt; 0,_xlfn.XLOOKUP($A19,data_i,_xlfn.XLOOKUP(CU$4,data_col,data_val))," ")</f>
        <v>141</v>
      </c>
      <c r="CV19" s="24" cm="1">
        <f t="array" ref="CV19">IF(_xlfn.XLOOKUP($A19,data_i,_xlfn.XLOOKUP(CV$4,data_col,data_val)) &gt; 0,_xlfn.XLOOKUP($A19,data_i,_xlfn.XLOOKUP(CV$4,data_col,data_val))," ")</f>
        <v>110</v>
      </c>
      <c r="CW19" s="24" cm="1">
        <f t="array" ref="CW19">IF(_xlfn.XLOOKUP($A19,data_i,_xlfn.XLOOKUP(CW$4,data_col,data_val)) &gt; 0,_xlfn.XLOOKUP($A19,data_i,_xlfn.XLOOKUP(CW$4,data_col,data_val))," ")</f>
        <v>141</v>
      </c>
      <c r="CX19" s="24" cm="1">
        <f t="array" ref="CX19">IF(_xlfn.XLOOKUP($A19,data_i,_xlfn.XLOOKUP(CX$4,data_col,data_val)) &gt; 0,_xlfn.XLOOKUP($A19,data_i,_xlfn.XLOOKUP(CX$4,data_col,data_val))," ")</f>
        <v>79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163"/>
      <c r="DD19" s="24" cm="1">
        <f t="array" ref="DD19">IF(_xlfn.XLOOKUP($A19,data_i,_xlfn.XLOOKUP(DD$4,data_col,data_val)) &gt; 0,_xlfn.XLOOKUP($A19,data_i,_xlfn.XLOOKUP(DD$4,data_col,data_val))," ")</f>
        <v>231</v>
      </c>
      <c r="DE19" s="24" cm="1">
        <f t="array" ref="DE19">IF(_xlfn.XLOOKUP($A19,data_i,_xlfn.XLOOKUP(DE$4,data_col,data_val)) &gt; 0,_xlfn.XLOOKUP($A19,data_i,_xlfn.XLOOKUP(DE$4,data_col,data_val))," ")</f>
        <v>305</v>
      </c>
      <c r="DF19" s="24" cm="1">
        <f t="array" ref="DF19">IF(_xlfn.XLOOKUP($A19,data_i,_xlfn.XLOOKUP(DF$4,data_col,data_val)) &gt; 0,_xlfn.XLOOKUP($A19,data_i,_xlfn.XLOOKUP(DF$4,data_col,data_val))," ")</f>
        <v>280</v>
      </c>
      <c r="DG19" s="24" cm="1">
        <f t="array" ref="DG19">IF(_xlfn.XLOOKUP($A19,data_i,_xlfn.XLOOKUP(DG$4,data_col,data_val)) &gt; 0,_xlfn.XLOOKUP($A19,data_i,_xlfn.XLOOKUP(DG$4,data_col,data_val))," ")</f>
        <v>317</v>
      </c>
      <c r="DH19" s="24" cm="1">
        <f t="array" ref="DH19">IF(_xlfn.XLOOKUP($A19,data_i,_xlfn.XLOOKUP(DH$4,data_col,data_val)) &gt; 0,_xlfn.XLOOKUP($A19,data_i,_xlfn.XLOOKUP(DH$4,data_col,data_val))," ")</f>
        <v>402</v>
      </c>
      <c r="DI19" s="24" cm="1">
        <f t="array" ref="DI19">IF(_xlfn.XLOOKUP($A19,data_i,_xlfn.XLOOKUP(DI$4,data_col,data_val)) &gt; 0,_xlfn.XLOOKUP($A19,data_i,_xlfn.XLOOKUP(DI$4,data_col,data_val))," ")</f>
        <v>231</v>
      </c>
      <c r="DJ19" s="24" cm="1">
        <f t="array" ref="DJ19">IF(_xlfn.XLOOKUP($A19,data_i,_xlfn.XLOOKUP(DJ$4,data_col,data_val)) &gt; 0,_xlfn.XLOOKUP($A19,data_i,_xlfn.XLOOKUP(DJ$4,data_col,data_val))," ")</f>
        <v>305</v>
      </c>
      <c r="DK19" s="24" cm="1">
        <f t="array" ref="DK19">IF(_xlfn.XLOOKUP($A19,data_i,_xlfn.XLOOKUP(DK$4,data_col,data_val)) &gt; 0,_xlfn.XLOOKUP($A19,data_i,_xlfn.XLOOKUP(DK$4,data_col,data_val))," ")</f>
        <v>341</v>
      </c>
      <c r="DL19" s="24" cm="1">
        <f t="array" ref="DL19">IF(_xlfn.XLOOKUP($A19,data_i,_xlfn.XLOOKUP(DL$4,data_col,data_val)) &gt; 0,_xlfn.XLOOKUP($A19,data_i,_xlfn.XLOOKUP(DL$4,data_col,data_val))," ")</f>
        <v>305</v>
      </c>
      <c r="DM19" s="24" cm="1">
        <f t="array" ref="DM19">IF(_xlfn.XLOOKUP($A19,data_i,_xlfn.XLOOKUP(DM$4,data_col,data_val)) &gt; 0,_xlfn.XLOOKUP($A19,data_i,_xlfn.XLOOKUP(DM$4,data_col,data_val))," ")</f>
        <v>268</v>
      </c>
      <c r="DN19" s="24" cm="1">
        <f t="array" ref="DN19">IF(_xlfn.XLOOKUP($A19,data_i,_xlfn.XLOOKUP(DN$4,data_col,data_val)) &gt; 0,_xlfn.XLOOKUP($A19,data_i,_xlfn.XLOOKUP(DN$4,data_col,data_val))," ")</f>
        <v>231</v>
      </c>
      <c r="DO19" s="24" cm="1">
        <f t="array" ref="DO19">IF(_xlfn.XLOOKUP($A19,data_i,_xlfn.XLOOKUP(DO$4,data_col,data_val)) &gt; 0,_xlfn.XLOOKUP($A19,data_i,_xlfn.XLOOKUP(DO$4,data_col,data_val))," ")</f>
        <v>366</v>
      </c>
      <c r="DP19" s="24" cm="1">
        <f t="array" ref="DP19">IF(_xlfn.XLOOKUP($A19,data_i,_xlfn.XLOOKUP(DP$4,data_col,data_val)) &gt; 0,_xlfn.XLOOKUP($A19,data_i,_xlfn.XLOOKUP(DP$4,data_col,data_val))," ")</f>
        <v>305</v>
      </c>
      <c r="DQ19" s="24" cm="1">
        <f t="array" ref="DQ19">IF(_xlfn.XLOOKUP($A19,data_i,_xlfn.XLOOKUP(DQ$4,data_col,data_val)) &gt; 0,_xlfn.XLOOKUP($A19,data_i,_xlfn.XLOOKUP(DQ$4,data_col,data_val))," ")</f>
        <v>366</v>
      </c>
      <c r="DR19" s="24" cm="1">
        <f t="array" ref="DR19">IF(_xlfn.XLOOKUP($A19,data_i,_xlfn.XLOOKUP(DR$4,data_col,data_val)) &gt; 0,_xlfn.XLOOKUP($A19,data_i,_xlfn.XLOOKUP(DR$4,data_col,data_val))," ")</f>
        <v>305</v>
      </c>
      <c r="DS19" s="24" cm="1">
        <f t="array" ref="DS19">IF(_xlfn.XLOOKUP($A19,data_i,_xlfn.XLOOKUP(DS$4,data_col,data_val)) &gt; 0,_xlfn.XLOOKUP($A19,data_i,_xlfn.XLOOKUP(DS$4,data_col,data_val))," ")</f>
        <v>280</v>
      </c>
      <c r="DT19" s="24" cm="1">
        <f t="array" ref="DT19">IF(_xlfn.XLOOKUP($A19,data_i,_xlfn.XLOOKUP(DT$4,data_col,data_val)) &gt; 0,_xlfn.XLOOKUP($A19,data_i,_xlfn.XLOOKUP(DT$4,data_col,data_val))," ")</f>
        <v>280</v>
      </c>
      <c r="DU19" s="24" cm="1">
        <f t="array" ref="DU19">IF(_xlfn.XLOOKUP($A19,data_i,_xlfn.XLOOKUP(DU$4,data_col,data_val)) &gt; 0,_xlfn.XLOOKUP($A19,data_i,_xlfn.XLOOKUP(DU$4,data_col,data_val))," ")</f>
        <v>329</v>
      </c>
      <c r="DV19" s="24" cm="1">
        <f t="array" ref="DV19">IF(_xlfn.XLOOKUP($A19,data_i,_xlfn.XLOOKUP(DV$4,data_col,data_val)) &gt; 0,_xlfn.XLOOKUP($A19,data_i,_xlfn.XLOOKUP(DV$4,data_col,data_val))," ")</f>
        <v>256</v>
      </c>
      <c r="DW19" s="24" cm="1">
        <f t="array" ref="DW19">IF(_xlfn.XLOOKUP($A19,data_i,_xlfn.XLOOKUP(DW$4,data_col,data_val)) &gt; 0,_xlfn.XLOOKUP($A19,data_i,_xlfn.XLOOKUP(DW$4,data_col,data_val))," ")</f>
        <v>402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C19" s="24" cm="1">
        <f t="array" ref="EC19">IF(_xlfn.XLOOKUP($A19,data_i,_xlfn.XLOOKUP(EC$4,data_col,data_val)) &gt; 0,_xlfn.XLOOKUP($A19,data_i,_xlfn.XLOOKUP(EC$4,data_col,data_val))," ")</f>
        <v>368</v>
      </c>
      <c r="ED19" s="24" cm="1">
        <f t="array" ref="ED19">IF(_xlfn.XLOOKUP($A19,data_i,_xlfn.XLOOKUP(ED$4,data_col,data_val)) &gt; 0,_xlfn.XLOOKUP($A19,data_i,_xlfn.XLOOKUP(ED$4,data_col,data_val))," ")</f>
        <v>369</v>
      </c>
      <c r="EE19" s="24" cm="1">
        <f t="array" ref="EE19">IF(_xlfn.XLOOKUP($A19,data_i,_xlfn.XLOOKUP(EE$4,data_col,data_val)) &gt; 0,_xlfn.XLOOKUP($A19,data_i,_xlfn.XLOOKUP(EE$4,data_col,data_val))," ")</f>
        <v>369</v>
      </c>
      <c r="EF19" s="24" cm="1">
        <f t="array" ref="EF19">IF(_xlfn.XLOOKUP($A19,data_i,_xlfn.XLOOKUP(EF$4,data_col,data_val)) &gt; 0,_xlfn.XLOOKUP($A19,data_i,_xlfn.XLOOKUP(EF$4,data_col,data_val))," ")</f>
        <v>374</v>
      </c>
      <c r="EG19" s="24" cm="1">
        <f t="array" ref="EG19">IF(_xlfn.XLOOKUP($A19,data_i,_xlfn.XLOOKUP(EG$4,data_col,data_val)) &gt; 0,_xlfn.XLOOKUP($A19,data_i,_xlfn.XLOOKUP(EG$4,data_col,data_val))," ")</f>
        <v>368</v>
      </c>
      <c r="EH19" s="24" cm="1">
        <f t="array" ref="EH19">IF(_xlfn.XLOOKUP($A19,data_i,_xlfn.XLOOKUP(EH$4,data_col,data_val)) &gt; 0,_xlfn.XLOOKUP($A19,data_i,_xlfn.XLOOKUP(EH$4,data_col,data_val))," ")</f>
        <v>373</v>
      </c>
      <c r="EI19" s="24" cm="1">
        <f t="array" ref="EI19">IF(_xlfn.XLOOKUP($A19,data_i,_xlfn.XLOOKUP(EI$4,data_col,data_val)) &gt; 0,_xlfn.XLOOKUP($A19,data_i,_xlfn.XLOOKUP(EI$4,data_col,data_val))," ")</f>
        <v>372</v>
      </c>
      <c r="EJ19" s="24" cm="1">
        <f t="array" ref="EJ19">IF(_xlfn.XLOOKUP($A19,data_i,_xlfn.XLOOKUP(EJ$4,data_col,data_val)) &gt; 0,_xlfn.XLOOKUP($A19,data_i,_xlfn.XLOOKUP(EJ$4,data_col,data_val))," ")</f>
        <v>378</v>
      </c>
      <c r="EK19" s="24" cm="1">
        <f t="array" ref="EK19">IF(_xlfn.XLOOKUP($A19,data_i,_xlfn.XLOOKUP(EK$4,data_col,data_val)) &gt; 0,_xlfn.XLOOKUP($A19,data_i,_xlfn.XLOOKUP(EK$4,data_col,data_val))," ")</f>
        <v>365</v>
      </c>
      <c r="EL19" s="24" cm="1">
        <f t="array" ref="EL19">IF(_xlfn.XLOOKUP($A19,data_i,_xlfn.XLOOKUP(EL$4,data_col,data_val)) &gt; 0,_xlfn.XLOOKUP($A19,data_i,_xlfn.XLOOKUP(EL$4,data_col,data_val))," ")</f>
        <v>375</v>
      </c>
      <c r="EM19" s="24" cm="1">
        <f t="array" ref="EM19">IF(_xlfn.XLOOKUP($A19,data_i,_xlfn.XLOOKUP(EM$4,data_col,data_val)) &gt; 0,_xlfn.XLOOKUP($A19,data_i,_xlfn.XLOOKUP(EM$4,data_col,data_val))," ")</f>
        <v>388</v>
      </c>
      <c r="EN19" s="24" cm="1">
        <f t="array" ref="EN19">IF(_xlfn.XLOOKUP($A19,data_i,_xlfn.XLOOKUP(EN$4,data_col,data_val)) &gt; 0,_xlfn.XLOOKUP($A19,data_i,_xlfn.XLOOKUP(EN$4,data_col,data_val))," ")</f>
        <v>370</v>
      </c>
      <c r="EO19" s="24" cm="1">
        <f t="array" ref="EO19">IF(_xlfn.XLOOKUP($A19,data_i,_xlfn.XLOOKUP(EO$4,data_col,data_val)) &gt; 0,_xlfn.XLOOKUP($A19,data_i,_xlfn.XLOOKUP(EO$4,data_col,data_val))," ")</f>
        <v>373</v>
      </c>
      <c r="EP19" s="24" cm="1">
        <f t="array" ref="EP19">IF(_xlfn.XLOOKUP($A19,data_i,_xlfn.XLOOKUP(EP$4,data_col,data_val)) &gt; 0,_xlfn.XLOOKUP($A19,data_i,_xlfn.XLOOKUP(EP$4,data_col,data_val))," ")</f>
        <v>371</v>
      </c>
      <c r="EQ19" s="24" cm="1">
        <f t="array" ref="EQ19">IF(_xlfn.XLOOKUP($A19,data_i,_xlfn.XLOOKUP(EQ$4,data_col,data_val)) &gt; 0,_xlfn.XLOOKUP($A19,data_i,_xlfn.XLOOKUP(EQ$4,data_col,data_val))," ")</f>
        <v>369</v>
      </c>
      <c r="ER19" s="24" cm="1">
        <f t="array" ref="ER19">IF(_xlfn.XLOOKUP($A19,data_i,_xlfn.XLOOKUP(ER$4,data_col,data_val)) &gt; 0,_xlfn.XLOOKUP($A19,data_i,_xlfn.XLOOKUP(ER$4,data_col,data_val))," ")</f>
        <v>374</v>
      </c>
      <c r="ES19" s="24" cm="1">
        <f t="array" ref="ES19">IF(_xlfn.XLOOKUP($A19,data_i,_xlfn.XLOOKUP(ES$4,data_col,data_val)) &gt; 0,_xlfn.XLOOKUP($A19,data_i,_xlfn.XLOOKUP(ES$4,data_col,data_val))," ")</f>
        <v>369</v>
      </c>
      <c r="ET19" s="24" cm="1">
        <f t="array" ref="ET19">IF(_xlfn.XLOOKUP($A19,data_i,_xlfn.XLOOKUP(ET$4,data_col,data_val)) &gt; 0,_xlfn.XLOOKUP($A19,data_i,_xlfn.XLOOKUP(ET$4,data_col,data_val))," ")</f>
        <v>373</v>
      </c>
      <c r="EU19" s="24" cm="1">
        <f t="array" ref="EU19">IF(_xlfn.XLOOKUP($A19,data_i,_xlfn.XLOOKUP(EU$4,data_col,data_val)) &gt; 0,_xlfn.XLOOKUP($A19,data_i,_xlfn.XLOOKUP(EU$4,data_col,data_val))," ")</f>
        <v>367</v>
      </c>
      <c r="EV19" s="24" cm="1">
        <f t="array" ref="EV19">IF(_xlfn.XLOOKUP($A19,data_i,_xlfn.XLOOKUP(EV$4,data_col,data_val)) &gt; 0,_xlfn.XLOOKUP($A19,data_i,_xlfn.XLOOKUP(EV$4,data_col,data_val))," ")</f>
        <v>372</v>
      </c>
      <c r="EW19" s="24" t="str" cm="1">
        <f t="array" ref="EW19">IF(_xlfn.XLOOKUP($A19,data_i,_xlfn.XLOOKUP(EW$4,data_col,data_val)) &gt; 0,_xlfn.XLOOKUP($A19,data_i,_xlfn.XLOOKUP(EW$4,data_col,data_val))," ")</f>
        <v xml:space="preserve"> </v>
      </c>
      <c r="EX19" s="24" t="str" cm="1">
        <f t="array" ref="EX19">IF(_xlfn.XLOOKUP($A19,data_i,_xlfn.XLOOKUP(EX$4,data_col,data_val)) &gt; 0,_xlfn.XLOOKUP($A19,data_i,_xlfn.XLOOKUP(EX$4,data_col,data_val))," ")</f>
        <v xml:space="preserve"> </v>
      </c>
      <c r="EY19" s="24" t="str" cm="1">
        <f t="array" ref="EY19">IF(_xlfn.XLOOKUP($A19,data_i,_xlfn.XLOOKUP(EY$4,data_col,data_val)) &gt; 0,_xlfn.XLOOKUP($A19,data_i,_xlfn.XLOOKUP(EY$4,data_col,data_val))," ")</f>
        <v xml:space="preserve"> 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B19" s="24" cm="1">
        <f t="array" ref="FB19">IF(_xlfn.XLOOKUP($A19,data_i,_xlfn.XLOOKUP(FB$4,data_col,data_val)) &gt; 0,_xlfn.XLOOKUP($A19,data_i,_xlfn.XLOOKUP(FB$4,data_col,data_val))," ")</f>
        <v>516</v>
      </c>
      <c r="FC19" s="24" cm="1">
        <f t="array" ref="FC19">IF(_xlfn.XLOOKUP($A19,data_i,_xlfn.XLOOKUP(FC$4,data_col,data_val)) &gt; 0,_xlfn.XLOOKUP($A19,data_i,_xlfn.XLOOKUP(FC$4,data_col,data_val))," ")</f>
        <v>516</v>
      </c>
      <c r="FD19" s="24" cm="1">
        <f t="array" ref="FD19">IF(_xlfn.XLOOKUP($A19,data_i,_xlfn.XLOOKUP(FD$4,data_col,data_val)) &gt; 0,_xlfn.XLOOKUP($A19,data_i,_xlfn.XLOOKUP(FD$4,data_col,data_val))," ")</f>
        <v>516</v>
      </c>
      <c r="FE19" s="24" cm="1">
        <f t="array" ref="FE19">IF(_xlfn.XLOOKUP($A19,data_i,_xlfn.XLOOKUP(FE$4,data_col,data_val)) &gt; 0,_xlfn.XLOOKUP($A19,data_i,_xlfn.XLOOKUP(FE$4,data_col,data_val))," ")</f>
        <v>517</v>
      </c>
      <c r="FF19" s="24" cm="1">
        <f t="array" ref="FF19">IF(_xlfn.XLOOKUP($A19,data_i,_xlfn.XLOOKUP(FF$4,data_col,data_val)) &gt; 0,_xlfn.XLOOKUP($A19,data_i,_xlfn.XLOOKUP(FF$4,data_col,data_val))," ")</f>
        <v>515</v>
      </c>
      <c r="FG19" s="24" cm="1">
        <f t="array" ref="FG19">IF(_xlfn.XLOOKUP($A19,data_i,_xlfn.XLOOKUP(FG$4,data_col,data_val)) &gt; 0,_xlfn.XLOOKUP($A19,data_i,_xlfn.XLOOKUP(FG$4,data_col,data_val))," ")</f>
        <v>516</v>
      </c>
      <c r="FH19" s="24" cm="1">
        <f t="array" ref="FH19">IF(_xlfn.XLOOKUP($A19,data_i,_xlfn.XLOOKUP(FH$4,data_col,data_val)) &gt; 0,_xlfn.XLOOKUP($A19,data_i,_xlfn.XLOOKUP(FH$4,data_col,data_val))," ")</f>
        <v>517</v>
      </c>
      <c r="FI19" s="24" cm="1">
        <f t="array" ref="FI19">IF(_xlfn.XLOOKUP($A19,data_i,_xlfn.XLOOKUP(FI$4,data_col,data_val)) &gt; 0,_xlfn.XLOOKUP($A19,data_i,_xlfn.XLOOKUP(FI$4,data_col,data_val))," ")</f>
        <v>515</v>
      </c>
      <c r="FJ19" s="24" cm="1">
        <f t="array" ref="FJ19">IF(_xlfn.XLOOKUP($A19,data_i,_xlfn.XLOOKUP(FJ$4,data_col,data_val)) &gt; 0,_xlfn.XLOOKUP($A19,data_i,_xlfn.XLOOKUP(FJ$4,data_col,data_val))," ")</f>
        <v>514</v>
      </c>
      <c r="FK19" s="24" cm="1">
        <f t="array" ref="FK19">IF(_xlfn.XLOOKUP($A19,data_i,_xlfn.XLOOKUP(FK$4,data_col,data_val)) &gt; 0,_xlfn.XLOOKUP($A19,data_i,_xlfn.XLOOKUP(FK$4,data_col,data_val))," ")</f>
        <v>514</v>
      </c>
      <c r="FL19" s="24" cm="1">
        <f t="array" ref="FL19">IF(_xlfn.XLOOKUP($A19,data_i,_xlfn.XLOOKUP(FL$4,data_col,data_val)) &gt; 0,_xlfn.XLOOKUP($A19,data_i,_xlfn.XLOOKUP(FL$4,data_col,data_val))," ")</f>
        <v>517</v>
      </c>
      <c r="FM19" s="24" cm="1">
        <f t="array" ref="FM19">IF(_xlfn.XLOOKUP($A19,data_i,_xlfn.XLOOKUP(FM$4,data_col,data_val)) &gt; 0,_xlfn.XLOOKUP($A19,data_i,_xlfn.XLOOKUP(FM$4,data_col,data_val))," ")</f>
        <v>518</v>
      </c>
      <c r="FN19" s="24" cm="1">
        <f t="array" ref="FN19">IF(_xlfn.XLOOKUP($A19,data_i,_xlfn.XLOOKUP(FN$4,data_col,data_val)) &gt; 0,_xlfn.XLOOKUP($A19,data_i,_xlfn.XLOOKUP(FN$4,data_col,data_val))," ")</f>
        <v>519</v>
      </c>
      <c r="FO19" s="24" cm="1">
        <f t="array" ref="FO19">IF(_xlfn.XLOOKUP($A19,data_i,_xlfn.XLOOKUP(FO$4,data_col,data_val)) &gt; 0,_xlfn.XLOOKUP($A19,data_i,_xlfn.XLOOKUP(FO$4,data_col,data_val))," ")</f>
        <v>518</v>
      </c>
      <c r="FP19" s="24" cm="1">
        <f t="array" ref="FP19">IF(_xlfn.XLOOKUP($A19,data_i,_xlfn.XLOOKUP(FP$4,data_col,data_val)) &gt; 0,_xlfn.XLOOKUP($A19,data_i,_xlfn.XLOOKUP(FP$4,data_col,data_val))," ")</f>
        <v>517</v>
      </c>
      <c r="FQ19" s="24" cm="1">
        <f t="array" ref="FQ19">IF(_xlfn.XLOOKUP($A19,data_i,_xlfn.XLOOKUP(FQ$4,data_col,data_val)) &gt; 0,_xlfn.XLOOKUP($A19,data_i,_xlfn.XLOOKUP(FQ$4,data_col,data_val))," ")</f>
        <v>519</v>
      </c>
      <c r="FR19" s="24" cm="1">
        <f t="array" ref="FR19">IF(_xlfn.XLOOKUP($A19,data_i,_xlfn.XLOOKUP(FR$4,data_col,data_val)) &gt; 0,_xlfn.XLOOKUP($A19,data_i,_xlfn.XLOOKUP(FR$4,data_col,data_val))," ")</f>
        <v>518</v>
      </c>
      <c r="FS19" s="24" cm="1">
        <f t="array" ref="FS19">IF(_xlfn.XLOOKUP($A19,data_i,_xlfn.XLOOKUP(FS$4,data_col,data_val)) &gt; 0,_xlfn.XLOOKUP($A19,data_i,_xlfn.XLOOKUP(FS$4,data_col,data_val))," ")</f>
        <v>518</v>
      </c>
      <c r="FT19" s="24" cm="1">
        <f t="array" ref="FT19">IF(_xlfn.XLOOKUP($A19,data_i,_xlfn.XLOOKUP(FT$4,data_col,data_val)) &gt; 0,_xlfn.XLOOKUP($A19,data_i,_xlfn.XLOOKUP(FT$4,data_col,data_val))," ")</f>
        <v>517</v>
      </c>
      <c r="FU19" s="24" cm="1">
        <f t="array" ref="FU19">IF(_xlfn.XLOOKUP($A19,data_i,_xlfn.XLOOKUP(FU$4,data_col,data_val)) &gt; 0,_xlfn.XLOOKUP($A19,data_i,_xlfn.XLOOKUP(FU$4,data_col,data_val))," ")</f>
        <v>518</v>
      </c>
      <c r="FV19" s="24" t="str" cm="1">
        <f t="array" ref="FV19">IF(_xlfn.XLOOKUP($A19,data_i,_xlfn.XLOOKUP(FV$4,data_col,data_val)) &gt; 0,_xlfn.XLOOKUP($A19,data_i,_xlfn.XLOOKUP(FV$4,data_col,data_val))," ")</f>
        <v xml:space="preserve"> </v>
      </c>
      <c r="FW19" s="24" t="str" cm="1">
        <f t="array" ref="FW19">IF(_xlfn.XLOOKUP($A19,data_i,_xlfn.XLOOKUP(FW$4,data_col,data_val)) &gt; 0,_xlfn.XLOOKUP($A19,data_i,_xlfn.XLOOKUP(FW$4,data_col,data_val))," ")</f>
        <v xml:space="preserve"> </v>
      </c>
      <c r="FX19" s="24" t="str" cm="1">
        <f t="array" ref="FX19">IF(_xlfn.XLOOKUP($A19,data_i,_xlfn.XLOOKUP(FX$4,data_col,data_val)) &gt; 0,_xlfn.XLOOKUP($A19,data_i,_xlfn.XLOOKUP(FX$4,data_col,data_val))," ")</f>
        <v xml:space="preserve"> 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GA19" s="167"/>
      <c r="GB19" s="25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</row>
    <row r="20" spans="1:231" x14ac:dyDescent="0.2">
      <c r="A20" s="61">
        <v>12</v>
      </c>
      <c r="B20" s="265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65" t="str" cm="1">
        <f t="array" ref="C20">_xlfn.XLOOKUP($A20,prop_i,_xlfn.XLOOKUP(C$4,prop_col,prop_val))</f>
        <v>M03</v>
      </c>
      <c r="D20" s="165" t="str" cm="1">
        <f t="array" ref="D20">_xlfn.XLOOKUP($A20,prop_i,_xlfn.XLOOKUP(D$4,prop_col,prop_val))</f>
        <v>DE</v>
      </c>
      <c r="E20" s="165" t="str" cm="1">
        <f t="array" ref="E20">_xlfn.XLOOKUP($A20,prop_i,_xlfn.XLOOKUP(E$4,prop_col,prop_val))</f>
        <v>V008</v>
      </c>
      <c r="F20" s="165" cm="1">
        <f t="array" ref="F20">_xlfn.XLOOKUP($A20,prop_i,_xlfn.XLOOKUP(F$4,prop_col,prop_val))</f>
        <v>620</v>
      </c>
      <c r="G20" s="165" t="str" cm="1">
        <f t="array" ref="G20">_xlfn.XLOOKUP($A20,prop_i,_xlfn.XLOOKUP(G$4,prop_col,prop_val))</f>
        <v>F01</v>
      </c>
      <c r="H20" s="61">
        <f t="shared" si="0"/>
        <v>20</v>
      </c>
      <c r="I20" s="165" cm="1">
        <f t="array" ref="I20">_xlfn.XLOOKUP($A20,prop_i,_xlfn.XLOOKUP(I$4,prop_col,prop_val))</f>
        <v>1319157</v>
      </c>
      <c r="J20" s="195" cm="1">
        <f t="array" ref="J20">_xlfn.XLOOKUP($A20,data_i,_xlfn.XLOOKUP(J$4,data_col,data_val))</f>
        <v>6369</v>
      </c>
      <c r="K20" s="195" cm="1">
        <f t="array" ref="K20">_xlfn.XLOOKUP($A20,data_i,_xlfn.XLOOKUP(K$4,data_col,data_val))</f>
        <v>735</v>
      </c>
      <c r="L20" s="24">
        <f t="shared" si="1"/>
        <v>8.66530612244898</v>
      </c>
      <c r="M20" s="254" cm="1">
        <f t="array" ref="M20">HYPERLINK(GJ20,_xlfn.XLOOKUP($A20,val_i,_xlfn.XLOOKUP(M$4,val_col,val_val)))</f>
        <v>44060</v>
      </c>
      <c r="N20" s="256" cm="1">
        <f t="array" ref="N20">IF(_xlfn.XLOOKUP($A20,data_i,_xlfn.XLOOKUP(N$4,data_col,data_val)) &gt; 0,_xlfn.XLOOKUP($A20,data_i,_xlfn.XLOOKUP(N$4,data_col,data_val))," ")</f>
        <v>7.5999999999999998E-2</v>
      </c>
      <c r="O20" s="162" cm="1">
        <f t="array" ref="O20">$J20-_xlfn.XLOOKUP($A20,val_i,_xlfn.XLOOKUP("oph@start",val_col,val_val))</f>
        <v>1953</v>
      </c>
      <c r="P20" s="24" cm="1">
        <f t="array" ref="P20">K20-_xlfn.XLOOKUP($A20,val_i,_xlfn.XLOOKUP("Starts@Start",val_col,val_val))</f>
        <v>156</v>
      </c>
      <c r="Q20" s="162">
        <f t="shared" si="2"/>
        <v>12.51923076923077</v>
      </c>
      <c r="R20" s="163">
        <f t="shared" si="3"/>
        <v>15.5</v>
      </c>
      <c r="S20" s="123">
        <f t="shared" si="4"/>
        <v>44189.392142323777</v>
      </c>
      <c r="T20" s="123">
        <f t="shared" si="4"/>
        <v>44318.424400388292</v>
      </c>
      <c r="U20" s="123">
        <f t="shared" si="4"/>
        <v>44447.456658452807</v>
      </c>
      <c r="V20" s="200"/>
      <c r="W20" s="184" t="str" cm="1">
        <f t="array" ref="W20">_xlfn.XLOOKUP($A20,data_i,_xlfn.XLOOKUP(W$4,data_col,data_val))</f>
        <v>Not Available</v>
      </c>
      <c r="X20" s="184" cm="1">
        <f t="array" ref="X20">_xlfn.XLOOKUP($A20,data_i,_xlfn.XLOOKUP(X$4,data_col,data_val))</f>
        <v>6369</v>
      </c>
      <c r="Y20" s="184" cm="1">
        <f t="array" ref="Y20">_xlfn.XLOOKUP($A20,data_i,_xlfn.XLOOKUP(Y$4,data_col,data_val))</f>
        <v>735</v>
      </c>
      <c r="Z20" s="184" cm="1">
        <f t="array" ref="Z20">_xlfn.XLOOKUP($A20,data_i,_xlfn.XLOOKUP(Z$4,data_col,data_val))</f>
        <v>19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0</v>
      </c>
      <c r="AF20" s="184" cm="1">
        <f t="array" ref="AF20">_xlfn.XLOOKUP($A20,data_i,_xlfn.XLOOKUP(AF$4,data_col,data_val))</f>
        <v>47</v>
      </c>
      <c r="AG20" s="184" cm="1">
        <f t="array" ref="AG20">_xlfn.XLOOKUP($A20,data_i,_xlfn.XLOOKUP(AG$4,data_col,data_val))</f>
        <v>0</v>
      </c>
      <c r="AH20" s="195" cm="1">
        <f t="array" ref="AH20">_xlfn.XLOOKUP($A20,data_i,_xlfn.XLOOKUP(AH$4,data_col,data_val))</f>
        <v>0</v>
      </c>
      <c r="AJ20" s="195" cm="1">
        <f t="array" ref="AJ20">_xlfn.XLOOKUP($A20,data_i,_xlfn.XLOOKUP(AJ$4,data_col,data_val))</f>
        <v>3356</v>
      </c>
      <c r="AK20" s="195" cm="1">
        <f t="array" ref="AK20">_xlfn.XLOOKUP($A20,prop_i,_xlfn.XLOOKUP(AK$4,data_col,data_val))</f>
        <v>1500</v>
      </c>
      <c r="AL20" s="163">
        <f>IF(ISERROR(1200*AJ20/(_xlfn.XLOOKUP($F20,summary!$S$3:$S$6,summary!$V$31:$V$34)*AK20*_xlfn.XLOOKUP($F20,summary!$S$3:$S$6,summary!$W$31:$W$34))),0,1200*AJ20/(_xlfn.XLOOKUP($F20,summary!$S$3:$S$6,summary!$V$31:$V$34)*AK20*_xlfn.XLOOKUP($F20,summary!$S$3:$S$6,summary!$W$31:$W$34)))</f>
        <v>21.960190524831592</v>
      </c>
      <c r="AM20" s="25"/>
      <c r="AN20" s="195" cm="1">
        <f t="array" ref="AN20">_xlfn.XLOOKUP($A20,data_i,_xlfn.XLOOKUP(AN$4,data_col,data_val))</f>
        <v>3356</v>
      </c>
      <c r="AO20" s="184" cm="1">
        <f t="array" ref="AO20">_xlfn.XLOOKUP($A20,data_i,_xlfn.XLOOKUP(AO$4,data_col,data_val))</f>
        <v>0</v>
      </c>
      <c r="AP20" s="184" cm="1">
        <f t="array" ref="AP20">_xlfn.XLOOKUP($A20,data_i,_xlfn.XLOOKUP(AP$4,data_col,data_val))</f>
        <v>0</v>
      </c>
      <c r="AQ20" s="184" cm="1">
        <f t="array" ref="AQ20">_xlfn.XLOOKUP($A20,data_i,_xlfn.XLOOKUP(AQ$4,data_col,data_val))</f>
        <v>0</v>
      </c>
      <c r="AR20" s="184" cm="1">
        <f t="array" ref="AR20">_xlfn.XLOOKUP($A20,data_i,_xlfn.XLOOKUP(AR$4,data_col,data_val))</f>
        <v>0</v>
      </c>
      <c r="AS20" s="184" cm="1">
        <f t="array" ref="AS20">_xlfn.XLOOKUP($A20,data_i,_xlfn.XLOOKUP(AS$4,data_col,data_val))</f>
        <v>0</v>
      </c>
      <c r="AT20" s="24"/>
      <c r="AU20" s="184" cm="1">
        <f t="array" ref="AU20">_xlfn.XLOOKUP($A20,data_i,_xlfn.XLOOKUP(AU$4,data_col,data_val))</f>
        <v>0</v>
      </c>
      <c r="AV20" s="184" cm="1">
        <f t="array" ref="AV20">_xlfn.XLOOKUP($A20,data_i,_xlfn.XLOOKUP(AV$4,data_col,data_val))</f>
        <v>0</v>
      </c>
      <c r="AW20" s="163">
        <f>IF(ISERROR(1200*AU20/(_xlfn.XLOOKUP($F20,summary!$S$3:$S$6,summary!$V$31:$V$34)*AV20*_xlfn.XLOOKUP($F20,summary!$S$3:$S$6,summary!$W$31:$W$34))),0,1200*AU20/(_xlfn.XLOOKUP($F20,summary!$S$3:$S$6,summary!$V$31:$V$34)*AV20*_xlfn.XLOOKUP($F20,summary!$S$3:$S$6,summary!$W$31:$W$34)))</f>
        <v>0</v>
      </c>
      <c r="AX20" s="162">
        <f t="shared" si="5"/>
        <v>1953</v>
      </c>
      <c r="AY20" s="256" cm="1">
        <f t="array" ref="AY20">IF(_xlfn.XLOOKUP($A20,data_i,_xlfn.XLOOKUP(AY$4,data_col,data_val)) &gt; 0,_xlfn.XLOOKUP($A20,data_i,_xlfn.XLOOKUP(AY$4,data_col,data_val))," ")</f>
        <v>7.5999999999999998E-2</v>
      </c>
      <c r="AZ20" s="163" cm="1">
        <f t="array" ref="AZ20">_xlfn.XLOOKUP($A20,data_i,_xlfn.XLOOKUP(AZ$4,data_col,data_val))</f>
        <v>-17.770000000000003</v>
      </c>
      <c r="BA20" s="192" cm="1">
        <f t="array" ref="BA20">_xlfn.XLOOKUP($A20,data_i,_xlfn.XLOOKUP(BA$4,data_col,data_val))</f>
        <v>3.9860000000000007</v>
      </c>
      <c r="BB20" s="192" cm="1">
        <f t="array" ref="BB20">_xlfn.XLOOKUP($A20,data_i,_xlfn.XLOOKUP(BB$4,data_col,data_val))</f>
        <v>1.5069090909090905</v>
      </c>
      <c r="BC20" s="163" cm="1">
        <f t="array" ref="BC20">_xlfn.XLOOKUP($A20,data_i,_xlfn.XLOOKUP(BC$4,data_col,data_val))</f>
        <v>34.9</v>
      </c>
      <c r="BD20" s="163" cm="1">
        <f t="array" ref="BD20">_xlfn.XLOOKUP($A20,data_i,_xlfn.XLOOKUP(BD$4,data_col,data_val))</f>
        <v>0.95</v>
      </c>
      <c r="BE20" s="163" cm="1">
        <f t="array" ref="BE20">_xlfn.XLOOKUP($A20,data_i,_xlfn.XLOOKUP(BE$4,data_col,data_val))</f>
        <v>1.3109999999999999</v>
      </c>
      <c r="BF20" s="192" cm="1">
        <f t="array" ref="BF20">_xlfn.XLOOKUP($A20,data_i,_xlfn.XLOOKUP(BF$4,data_col,data_val))</f>
        <v>0</v>
      </c>
      <c r="BG20" s="199" t="str">
        <f t="shared" si="6"/>
        <v xml:space="preserve"> </v>
      </c>
      <c r="BH20" s="192"/>
      <c r="BI20" s="192" cm="1">
        <f t="array" ref="BI20">_xlfn.XLOOKUP($A20,data_i,_xlfn.XLOOKUP(BI$4,data_col,data_val))</f>
        <v>0.74</v>
      </c>
      <c r="BJ20" s="24" cm="1">
        <f t="array" ref="BJ20">_xlfn.XLOOKUP($A20,data_i,_xlfn.XLOOKUP(BJ$4,data_col,data_val))</f>
        <v>0</v>
      </c>
      <c r="BK20" s="24" cm="1">
        <f t="array" ref="BK20">_xlfn.XLOOKUP($A20,data_i,_xlfn.XLOOKUP(BK$4,data_col,data_val))</f>
        <v>0</v>
      </c>
      <c r="BL20" s="163" cm="1">
        <f t="array" ref="BL20">_xlfn.XLOOKUP($A20,data_i,_xlfn.XLOOKUP(BL$4,data_col,data_val))</f>
        <v>0</v>
      </c>
      <c r="BM20" s="163" cm="1">
        <f t="array" ref="BM20">_xlfn.XLOOKUP($A20,data_i,_xlfn.XLOOKUP(BM$4,data_col,data_val))</f>
        <v>0</v>
      </c>
      <c r="BN20" s="163" cm="1">
        <f t="array" ref="BN20">_xlfn.XLOOKUP($A20,data_i,_xlfn.XLOOKUP(BN$4,data_col,data_val))</f>
        <v>28</v>
      </c>
      <c r="BO20" s="24" cm="1">
        <f t="array" ref="BO20">_xlfn.XLOOKUP($A20,data_i,_xlfn.XLOOKUP(BO$4,data_col,data_val))</f>
        <v>963</v>
      </c>
      <c r="BP20" s="24" cm="1">
        <f t="array" ref="BP20">_xlfn.XLOOKUP($A20,data_i,_xlfn.XLOOKUP(BP$4,data_col,data_val))</f>
        <v>3</v>
      </c>
      <c r="BQ20" s="162">
        <f t="shared" si="7"/>
        <v>0</v>
      </c>
      <c r="BR20" s="215" t="str">
        <f>IFERROR((AU20*_xlfn.XLOOKUP(F20,summary!$S$3:$S$6,summary!$W$31:$W$34))/(BQ20*$BP$1)," ")</f>
        <v xml:space="preserve"> </v>
      </c>
      <c r="BS20" s="24" cm="1">
        <f t="array" ref="BS20">_xlfn.XLOOKUP($A20,data_i,_xlfn.XLOOKUP(BS$4,data_col,data_val))</f>
        <v>0</v>
      </c>
      <c r="BT20" s="24" cm="1">
        <f t="array" ref="BT20">_xlfn.XLOOKUP($A20,data_i,_xlfn.XLOOKUP(BT$4,data_col,data_val))</f>
        <v>0</v>
      </c>
      <c r="BU20" s="163" cm="1">
        <f t="array" ref="BU20">_xlfn.XLOOKUP($A20,data_i,_xlfn.XLOOKUP(BU$4,data_col,data_val))</f>
        <v>0</v>
      </c>
      <c r="BV20" s="163"/>
      <c r="BW20" s="217"/>
      <c r="BX20" s="255" t="str" cm="1">
        <f t="array" ref="BX20">IF(_xlfn.XLOOKUP($A20,data_i,_xlfn.XLOOKUP(BX$4,data_col,data_val)) &gt; 0,_xlfn.XLOOKUP($A20,data_i,_xlfn.XLOOKUP(BX$4,data_col,data_val))," ")</f>
        <v xml:space="preserve"> </v>
      </c>
      <c r="BY20" s="255" t="str" cm="1">
        <f t="array" ref="BY20">IF(_xlfn.XLOOKUP($A20,data_i,_xlfn.XLOOKUP(BY$4,data_col,data_val)) &gt; 0,_xlfn.XLOOKUP($A20,data_i,_xlfn.XLOOKUP(BY$4,data_col,data_val))," ")</f>
        <v xml:space="preserve"> </v>
      </c>
      <c r="BZ20" s="255" t="str" cm="1">
        <f t="array" ref="BZ20">IF(_xlfn.XLOOKUP($A20,data_i,_xlfn.XLOOKUP(BZ$4,data_col,data_val)) &gt; 0,_xlfn.XLOOKUP($A20,data_i,_xlfn.XLOOKUP(BZ$4,data_col,data_val))," ")</f>
        <v xml:space="preserve"> </v>
      </c>
      <c r="CA20" s="255" t="str" cm="1">
        <f t="array" ref="CA20">IF(_xlfn.XLOOKUP($A20,data_i,_xlfn.XLOOKUP(CA$4,data_col,data_val)) &gt; 0,_xlfn.XLOOKUP($A20,data_i,_xlfn.XLOOKUP(CA$4,data_col,data_val))," ")</f>
        <v xml:space="preserve"> </v>
      </c>
      <c r="CB20" s="25"/>
      <c r="CC20" s="24" cm="1">
        <f t="array" ref="CC20">_xlfn.XLOOKUP($A20,data_i,_xlfn.XLOOKUP(CC$4,data_col,data_val))</f>
        <v>72.75</v>
      </c>
      <c r="CD20" s="163"/>
      <c r="CE20" s="24" t="str" cm="1">
        <f t="array" ref="CE20">IF(_xlfn.XLOOKUP($A20,data_i,_xlfn.XLOOKUP(CE$4,data_col,data_val)) &gt; 0,_xlfn.XLOOKUP($A20,data_i,_xlfn.XLOOKUP(CE$4,data_col,data_val))," ")</f>
        <v xml:space="preserve"> </v>
      </c>
      <c r="CF20" s="24" t="str" cm="1">
        <f t="array" ref="CF20">IF(_xlfn.XLOOKUP($A20,data_i,_xlfn.XLOOKUP(CF$4,data_col,data_val)) &gt; 0,_xlfn.XLOOKUP($A20,data_i,_xlfn.XLOOKUP(CF$4,data_col,data_val))," ")</f>
        <v xml:space="preserve"> </v>
      </c>
      <c r="CG20" s="24" t="str" cm="1">
        <f t="array" ref="CG20">IF(_xlfn.XLOOKUP($A20,data_i,_xlfn.XLOOKUP(CG$4,data_col,data_val)) &gt; 0,_xlfn.XLOOKUP($A20,data_i,_xlfn.XLOOKUP(CG$4,data_col,data_val))," ")</f>
        <v xml:space="preserve"> </v>
      </c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163"/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24" t="str" cm="1">
        <f t="array" ref="DF20">IF(_xlfn.XLOOKUP($A20,data_i,_xlfn.XLOOKUP(DF$4,data_col,data_val)) &gt; 0,_xlfn.XLOOKUP($A20,data_i,_xlfn.XLOOKUP(DF$4,data_col,data_val))," ")</f>
        <v xml:space="preserve"> </v>
      </c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5"/>
      <c r="EC20" s="24" cm="1">
        <f t="array" ref="EC20">IF(_xlfn.XLOOKUP($A20,data_i,_xlfn.XLOOKUP(EC$4,data_col,data_val)) &gt; 0,_xlfn.XLOOKUP($A20,data_i,_xlfn.XLOOKUP(EC$4,data_col,data_val))," ")</f>
        <v>362</v>
      </c>
      <c r="ED20" s="24" cm="1">
        <f t="array" ref="ED20">IF(_xlfn.XLOOKUP($A20,data_i,_xlfn.XLOOKUP(ED$4,data_col,data_val)) &gt; 0,_xlfn.XLOOKUP($A20,data_i,_xlfn.XLOOKUP(ED$4,data_col,data_val))," ")</f>
        <v>365</v>
      </c>
      <c r="EE20" s="24" cm="1">
        <f t="array" ref="EE20">IF(_xlfn.XLOOKUP($A20,data_i,_xlfn.XLOOKUP(EE$4,data_col,data_val)) &gt; 0,_xlfn.XLOOKUP($A20,data_i,_xlfn.XLOOKUP(EE$4,data_col,data_val))," ")</f>
        <v>362</v>
      </c>
      <c r="EF20" s="24" cm="1">
        <f t="array" ref="EF20">IF(_xlfn.XLOOKUP($A20,data_i,_xlfn.XLOOKUP(EF$4,data_col,data_val)) &gt; 0,_xlfn.XLOOKUP($A20,data_i,_xlfn.XLOOKUP(EF$4,data_col,data_val))," ")</f>
        <v>367</v>
      </c>
      <c r="EG20" s="24" cm="1">
        <f t="array" ref="EG20">IF(_xlfn.XLOOKUP($A20,data_i,_xlfn.XLOOKUP(EG$4,data_col,data_val)) &gt; 0,_xlfn.XLOOKUP($A20,data_i,_xlfn.XLOOKUP(EG$4,data_col,data_val))," ")</f>
        <v>364</v>
      </c>
      <c r="EH20" s="24" cm="1">
        <f t="array" ref="EH20">IF(_xlfn.XLOOKUP($A20,data_i,_xlfn.XLOOKUP(EH$4,data_col,data_val)) &gt; 0,_xlfn.XLOOKUP($A20,data_i,_xlfn.XLOOKUP(EH$4,data_col,data_val))," ")</f>
        <v>364</v>
      </c>
      <c r="EI20" s="24" cm="1">
        <f t="array" ref="EI20">IF(_xlfn.XLOOKUP($A20,data_i,_xlfn.XLOOKUP(EI$4,data_col,data_val)) &gt; 0,_xlfn.XLOOKUP($A20,data_i,_xlfn.XLOOKUP(EI$4,data_col,data_val))," ")</f>
        <v>363</v>
      </c>
      <c r="EJ20" s="24" cm="1">
        <f t="array" ref="EJ20">IF(_xlfn.XLOOKUP($A20,data_i,_xlfn.XLOOKUP(EJ$4,data_col,data_val)) &gt; 0,_xlfn.XLOOKUP($A20,data_i,_xlfn.XLOOKUP(EJ$4,data_col,data_val))," ")</f>
        <v>360</v>
      </c>
      <c r="EK20" s="24" cm="1">
        <f t="array" ref="EK20">IF(_xlfn.XLOOKUP($A20,data_i,_xlfn.XLOOKUP(EK$4,data_col,data_val)) &gt; 0,_xlfn.XLOOKUP($A20,data_i,_xlfn.XLOOKUP(EK$4,data_col,data_val))," ")</f>
        <v>363</v>
      </c>
      <c r="EL20" s="24" cm="1">
        <f t="array" ref="EL20">IF(_xlfn.XLOOKUP($A20,data_i,_xlfn.XLOOKUP(EL$4,data_col,data_val)) &gt; 0,_xlfn.XLOOKUP($A20,data_i,_xlfn.XLOOKUP(EL$4,data_col,data_val))," ")</f>
        <v>365</v>
      </c>
      <c r="EM20" s="24" cm="1">
        <f t="array" ref="EM20">IF(_xlfn.XLOOKUP($A20,data_i,_xlfn.XLOOKUP(EM$4,data_col,data_val)) &gt; 0,_xlfn.XLOOKUP($A20,data_i,_xlfn.XLOOKUP(EM$4,data_col,data_val))," ")</f>
        <v>367</v>
      </c>
      <c r="EN20" s="24" cm="1">
        <f t="array" ref="EN20">IF(_xlfn.XLOOKUP($A20,data_i,_xlfn.XLOOKUP(EN$4,data_col,data_val)) &gt; 0,_xlfn.XLOOKUP($A20,data_i,_xlfn.XLOOKUP(EN$4,data_col,data_val))," ")</f>
        <v>366</v>
      </c>
      <c r="EO20" s="24" cm="1">
        <f t="array" ref="EO20">IF(_xlfn.XLOOKUP($A20,data_i,_xlfn.XLOOKUP(EO$4,data_col,data_val)) &gt; 0,_xlfn.XLOOKUP($A20,data_i,_xlfn.XLOOKUP(EO$4,data_col,data_val))," ")</f>
        <v>367</v>
      </c>
      <c r="EP20" s="24" cm="1">
        <f t="array" ref="EP20">IF(_xlfn.XLOOKUP($A20,data_i,_xlfn.XLOOKUP(EP$4,data_col,data_val)) &gt; 0,_xlfn.XLOOKUP($A20,data_i,_xlfn.XLOOKUP(EP$4,data_col,data_val))," ")</f>
        <v>365</v>
      </c>
      <c r="EQ20" s="24" cm="1">
        <f t="array" ref="EQ20">IF(_xlfn.XLOOKUP($A20,data_i,_xlfn.XLOOKUP(EQ$4,data_col,data_val)) &gt; 0,_xlfn.XLOOKUP($A20,data_i,_xlfn.XLOOKUP(EQ$4,data_col,data_val))," ")</f>
        <v>363</v>
      </c>
      <c r="ER20" s="24" cm="1">
        <f t="array" ref="ER20">IF(_xlfn.XLOOKUP($A20,data_i,_xlfn.XLOOKUP(ER$4,data_col,data_val)) &gt; 0,_xlfn.XLOOKUP($A20,data_i,_xlfn.XLOOKUP(ER$4,data_col,data_val))," ")</f>
        <v>366</v>
      </c>
      <c r="ES20" s="24" cm="1">
        <f t="array" ref="ES20">IF(_xlfn.XLOOKUP($A20,data_i,_xlfn.XLOOKUP(ES$4,data_col,data_val)) &gt; 0,_xlfn.XLOOKUP($A20,data_i,_xlfn.XLOOKUP(ES$4,data_col,data_val))," ")</f>
        <v>364</v>
      </c>
      <c r="ET20" s="24" cm="1">
        <f t="array" ref="ET20">IF(_xlfn.XLOOKUP($A20,data_i,_xlfn.XLOOKUP(ET$4,data_col,data_val)) &gt; 0,_xlfn.XLOOKUP($A20,data_i,_xlfn.XLOOKUP(ET$4,data_col,data_val))," ")</f>
        <v>393</v>
      </c>
      <c r="EU20" s="24" cm="1">
        <f t="array" ref="EU20">IF(_xlfn.XLOOKUP($A20,data_i,_xlfn.XLOOKUP(EU$4,data_col,data_val)) &gt; 0,_xlfn.XLOOKUP($A20,data_i,_xlfn.XLOOKUP(EU$4,data_col,data_val))," ")</f>
        <v>370</v>
      </c>
      <c r="EV20" s="24" cm="1">
        <f t="array" ref="EV20">IF(_xlfn.XLOOKUP($A20,data_i,_xlfn.XLOOKUP(EV$4,data_col,data_val)) &gt; 0,_xlfn.XLOOKUP($A20,data_i,_xlfn.XLOOKUP(EV$4,data_col,data_val))," ")</f>
        <v>364</v>
      </c>
      <c r="EW20" s="24" t="str" cm="1">
        <f t="array" ref="EW20">IF(_xlfn.XLOOKUP($A20,data_i,_xlfn.XLOOKUP(EW$4,data_col,data_val)) &gt; 0,_xlfn.XLOOKUP($A20,data_i,_xlfn.XLOOKUP(EW$4,data_col,data_val))," ")</f>
        <v xml:space="preserve"> </v>
      </c>
      <c r="EX20" s="24" t="str" cm="1">
        <f t="array" ref="EX20">IF(_xlfn.XLOOKUP($A20,data_i,_xlfn.XLOOKUP(EX$4,data_col,data_val)) &gt; 0,_xlfn.XLOOKUP($A20,data_i,_xlfn.XLOOKUP(EX$4,data_col,data_val))," ")</f>
        <v xml:space="preserve"> </v>
      </c>
      <c r="EY20" s="24" t="str" cm="1">
        <f t="array" ref="EY20">IF(_xlfn.XLOOKUP($A20,data_i,_xlfn.XLOOKUP(EY$4,data_col,data_val)) &gt; 0,_xlfn.XLOOKUP($A20,data_i,_xlfn.XLOOKUP(EY$4,data_col,data_val))," ")</f>
        <v xml:space="preserve"> 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5"/>
      <c r="FB20" s="24" cm="1">
        <f t="array" ref="FB20">IF(_xlfn.XLOOKUP($A20,data_i,_xlfn.XLOOKUP(FB$4,data_col,data_val)) &gt; 0,_xlfn.XLOOKUP($A20,data_i,_xlfn.XLOOKUP(FB$4,data_col,data_val))," ")</f>
        <v>516</v>
      </c>
      <c r="FC20" s="24" cm="1">
        <f t="array" ref="FC20">IF(_xlfn.XLOOKUP($A20,data_i,_xlfn.XLOOKUP(FC$4,data_col,data_val)) &gt; 0,_xlfn.XLOOKUP($A20,data_i,_xlfn.XLOOKUP(FC$4,data_col,data_val))," ")</f>
        <v>518</v>
      </c>
      <c r="FD20" s="24" cm="1">
        <f t="array" ref="FD20">IF(_xlfn.XLOOKUP($A20,data_i,_xlfn.XLOOKUP(FD$4,data_col,data_val)) &gt; 0,_xlfn.XLOOKUP($A20,data_i,_xlfn.XLOOKUP(FD$4,data_col,data_val))," ")</f>
        <v>517</v>
      </c>
      <c r="FE20" s="24" cm="1">
        <f t="array" ref="FE20">IF(_xlfn.XLOOKUP($A20,data_i,_xlfn.XLOOKUP(FE$4,data_col,data_val)) &gt; 0,_xlfn.XLOOKUP($A20,data_i,_xlfn.XLOOKUP(FE$4,data_col,data_val))," ")</f>
        <v>520</v>
      </c>
      <c r="FF20" s="24" cm="1">
        <f t="array" ref="FF20">IF(_xlfn.XLOOKUP($A20,data_i,_xlfn.XLOOKUP(FF$4,data_col,data_val)) &gt; 0,_xlfn.XLOOKUP($A20,data_i,_xlfn.XLOOKUP(FF$4,data_col,data_val))," ")</f>
        <v>515</v>
      </c>
      <c r="FG20" s="24" cm="1">
        <f t="array" ref="FG20">IF(_xlfn.XLOOKUP($A20,data_i,_xlfn.XLOOKUP(FG$4,data_col,data_val)) &gt; 0,_xlfn.XLOOKUP($A20,data_i,_xlfn.XLOOKUP(FG$4,data_col,data_val))," ")</f>
        <v>517</v>
      </c>
      <c r="FH20" s="24" cm="1">
        <f t="array" ref="FH20">IF(_xlfn.XLOOKUP($A20,data_i,_xlfn.XLOOKUP(FH$4,data_col,data_val)) &gt; 0,_xlfn.XLOOKUP($A20,data_i,_xlfn.XLOOKUP(FH$4,data_col,data_val))," ")</f>
        <v>515</v>
      </c>
      <c r="FI20" s="24" cm="1">
        <f t="array" ref="FI20">IF(_xlfn.XLOOKUP($A20,data_i,_xlfn.XLOOKUP(FI$4,data_col,data_val)) &gt; 0,_xlfn.XLOOKUP($A20,data_i,_xlfn.XLOOKUP(FI$4,data_col,data_val))," ")</f>
        <v>516</v>
      </c>
      <c r="FJ20" s="24" cm="1">
        <f t="array" ref="FJ20">IF(_xlfn.XLOOKUP($A20,data_i,_xlfn.XLOOKUP(FJ$4,data_col,data_val)) &gt; 0,_xlfn.XLOOKUP($A20,data_i,_xlfn.XLOOKUP(FJ$4,data_col,data_val))," ")</f>
        <v>514</v>
      </c>
      <c r="FK20" s="24" cm="1">
        <f t="array" ref="FK20">IF(_xlfn.XLOOKUP($A20,data_i,_xlfn.XLOOKUP(FK$4,data_col,data_val)) &gt; 0,_xlfn.XLOOKUP($A20,data_i,_xlfn.XLOOKUP(FK$4,data_col,data_val))," ")</f>
        <v>517</v>
      </c>
      <c r="FL20" s="24" cm="1">
        <f t="array" ref="FL20">IF(_xlfn.XLOOKUP($A20,data_i,_xlfn.XLOOKUP(FL$4,data_col,data_val)) &gt; 0,_xlfn.XLOOKUP($A20,data_i,_xlfn.XLOOKUP(FL$4,data_col,data_val))," ")</f>
        <v>516</v>
      </c>
      <c r="FM20" s="24" cm="1">
        <f t="array" ref="FM20">IF(_xlfn.XLOOKUP($A20,data_i,_xlfn.XLOOKUP(FM$4,data_col,data_val)) &gt; 0,_xlfn.XLOOKUP($A20,data_i,_xlfn.XLOOKUP(FM$4,data_col,data_val))," ")</f>
        <v>519</v>
      </c>
      <c r="FN20" s="24" cm="1">
        <f t="array" ref="FN20">IF(_xlfn.XLOOKUP($A20,data_i,_xlfn.XLOOKUP(FN$4,data_col,data_val)) &gt; 0,_xlfn.XLOOKUP($A20,data_i,_xlfn.XLOOKUP(FN$4,data_col,data_val))," ")</f>
        <v>521</v>
      </c>
      <c r="FO20" s="24" cm="1">
        <f t="array" ref="FO20">IF(_xlfn.XLOOKUP($A20,data_i,_xlfn.XLOOKUP(FO$4,data_col,data_val)) &gt; 0,_xlfn.XLOOKUP($A20,data_i,_xlfn.XLOOKUP(FO$4,data_col,data_val))," ")</f>
        <v>517</v>
      </c>
      <c r="FP20" s="24" cm="1">
        <f t="array" ref="FP20">IF(_xlfn.XLOOKUP($A20,data_i,_xlfn.XLOOKUP(FP$4,data_col,data_val)) &gt; 0,_xlfn.XLOOKUP($A20,data_i,_xlfn.XLOOKUP(FP$4,data_col,data_val))," ")</f>
        <v>519</v>
      </c>
      <c r="FQ20" s="24" cm="1">
        <f t="array" ref="FQ20">IF(_xlfn.XLOOKUP($A20,data_i,_xlfn.XLOOKUP(FQ$4,data_col,data_val)) &gt; 0,_xlfn.XLOOKUP($A20,data_i,_xlfn.XLOOKUP(FQ$4,data_col,data_val))," ")</f>
        <v>524</v>
      </c>
      <c r="FR20" s="24" cm="1">
        <f t="array" ref="FR20">IF(_xlfn.XLOOKUP($A20,data_i,_xlfn.XLOOKUP(FR$4,data_col,data_val)) &gt; 0,_xlfn.XLOOKUP($A20,data_i,_xlfn.XLOOKUP(FR$4,data_col,data_val))," ")</f>
        <v>519</v>
      </c>
      <c r="FS20" s="24" cm="1">
        <f t="array" ref="FS20">IF(_xlfn.XLOOKUP($A20,data_i,_xlfn.XLOOKUP(FS$4,data_col,data_val)) &gt; 0,_xlfn.XLOOKUP($A20,data_i,_xlfn.XLOOKUP(FS$4,data_col,data_val))," ")</f>
        <v>522</v>
      </c>
      <c r="FT20" s="24" cm="1">
        <f t="array" ref="FT20">IF(_xlfn.XLOOKUP($A20,data_i,_xlfn.XLOOKUP(FT$4,data_col,data_val)) &gt; 0,_xlfn.XLOOKUP($A20,data_i,_xlfn.XLOOKUP(FT$4,data_col,data_val))," ")</f>
        <v>518</v>
      </c>
      <c r="FU20" s="24" cm="1">
        <f t="array" ref="FU20">IF(_xlfn.XLOOKUP($A20,data_i,_xlfn.XLOOKUP(FU$4,data_col,data_val)) &gt; 0,_xlfn.XLOOKUP($A20,data_i,_xlfn.XLOOKUP(FU$4,data_col,data_val))," ")</f>
        <v>523</v>
      </c>
      <c r="FV20" s="24" t="str" cm="1">
        <f t="array" ref="FV20">IF(_xlfn.XLOOKUP($A20,data_i,_xlfn.XLOOKUP(FV$4,data_col,data_val)) &gt; 0,_xlfn.XLOOKUP($A20,data_i,_xlfn.XLOOKUP(FV$4,data_col,data_val))," ")</f>
        <v xml:space="preserve"> </v>
      </c>
      <c r="FW20" s="24" t="str" cm="1">
        <f t="array" ref="FW20">IF(_xlfn.XLOOKUP($A20,data_i,_xlfn.XLOOKUP(FW$4,data_col,data_val)) &gt; 0,_xlfn.XLOOKUP($A20,data_i,_xlfn.XLOOKUP(FW$4,data_col,data_val))," ")</f>
        <v xml:space="preserve"> </v>
      </c>
      <c r="FX20" s="24" t="str" cm="1">
        <f t="array" ref="FX20">IF(_xlfn.XLOOKUP($A20,data_i,_xlfn.XLOOKUP(FX$4,data_col,data_val)) &gt; 0,_xlfn.XLOOKUP($A20,data_i,_xlfn.XLOOKUP(FX$4,data_col,data_val))," ")</f>
        <v xml:space="preserve"> 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5"/>
      <c r="GA20" s="167"/>
      <c r="GB20" s="25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</row>
    <row r="21" spans="1:231" x14ac:dyDescent="0.2">
      <c r="A21" s="61">
        <v>9</v>
      </c>
      <c r="B21" s="265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65" t="str" cm="1">
        <f t="array" ref="C21">_xlfn.XLOOKUP($A21,prop_i,_xlfn.XLOOKUP(C$4,prop_col,prop_val))</f>
        <v>M04</v>
      </c>
      <c r="D21" s="165" t="str" cm="1">
        <f t="array" ref="D21">_xlfn.XLOOKUP($A21,prop_i,_xlfn.XLOOKUP(D$4,prop_col,prop_val))</f>
        <v>DE</v>
      </c>
      <c r="E21" s="165" t="str" cm="1">
        <f t="array" ref="E21">_xlfn.XLOOKUP($A21,prop_i,_xlfn.XLOOKUP(E$4,prop_col,prop_val))</f>
        <v>V008</v>
      </c>
      <c r="F21" s="165" cm="1">
        <f t="array" ref="F21">_xlfn.XLOOKUP($A21,prop_i,_xlfn.XLOOKUP(F$4,prop_col,prop_val))</f>
        <v>620</v>
      </c>
      <c r="G21" s="165" t="str" cm="1">
        <f t="array" ref="G21">_xlfn.XLOOKUP($A21,prop_i,_xlfn.XLOOKUP(G$4,prop_col,prop_val))</f>
        <v>F01</v>
      </c>
      <c r="H21" s="61">
        <f t="shared" si="0"/>
        <v>20</v>
      </c>
      <c r="I21" s="165" cm="1">
        <f t="array" ref="I21">_xlfn.XLOOKUP($A21,prop_i,_xlfn.XLOOKUP(I$4,prop_col,prop_val))</f>
        <v>1319133</v>
      </c>
      <c r="J21" s="195" cm="1">
        <f t="array" ref="J21">_xlfn.XLOOKUP($A21,data_i,_xlfn.XLOOKUP(J$4,data_col,data_val))</f>
        <v>6367</v>
      </c>
      <c r="K21" s="195" cm="1">
        <f t="array" ref="K21">_xlfn.XLOOKUP($A21,data_i,_xlfn.XLOOKUP(K$4,data_col,data_val))</f>
        <v>718</v>
      </c>
      <c r="L21" s="24">
        <f t="shared" si="1"/>
        <v>8.8676880222841223</v>
      </c>
      <c r="M21" s="254" cm="1">
        <f t="array" ref="M21">HYPERLINK(GJ21,_xlfn.XLOOKUP($A21,val_i,_xlfn.XLOOKUP(M$4,val_col,val_val)))</f>
        <v>44074</v>
      </c>
      <c r="N21" s="256" cm="1">
        <f t="array" ref="N21">IF(_xlfn.XLOOKUP($A21,data_i,_xlfn.XLOOKUP(N$4,data_col,data_val)) &gt; 0,_xlfn.XLOOKUP($A21,data_i,_xlfn.XLOOKUP(N$4,data_col,data_val))," ")</f>
        <v>0.1145</v>
      </c>
      <c r="O21" s="162" cm="1">
        <f t="array" ref="O21">$J21-_xlfn.XLOOKUP($A21,val_i,_xlfn.XLOOKUP("oph@start",val_col,val_val))</f>
        <v>1835</v>
      </c>
      <c r="P21" s="24" cm="1">
        <f t="array" ref="P21">K21-_xlfn.XLOOKUP($A21,val_i,_xlfn.XLOOKUP("Starts@Start",val_col,val_val))</f>
        <v>137</v>
      </c>
      <c r="Q21" s="162">
        <f t="shared" si="2"/>
        <v>13.394160583941606</v>
      </c>
      <c r="R21" s="163">
        <f t="shared" si="3"/>
        <v>16.383928571428573</v>
      </c>
      <c r="S21" s="123">
        <f t="shared" si="4"/>
        <v>44196.43072894591</v>
      </c>
      <c r="T21" s="123">
        <f t="shared" si="4"/>
        <v>44318.501573632559</v>
      </c>
      <c r="U21" s="123">
        <f t="shared" si="4"/>
        <v>44440.572418319207</v>
      </c>
      <c r="V21" s="200"/>
      <c r="W21" s="184" t="str" cm="1">
        <f t="array" ref="W21">_xlfn.XLOOKUP($A21,data_i,_xlfn.XLOOKUP(W$4,data_col,data_val))</f>
        <v>Not Available</v>
      </c>
      <c r="X21" s="184" cm="1">
        <f t="array" ref="X21">_xlfn.XLOOKUP($A21,data_i,_xlfn.XLOOKUP(X$4,data_col,data_val))</f>
        <v>6367</v>
      </c>
      <c r="Y21" s="184" cm="1">
        <f t="array" ref="Y21">_xlfn.XLOOKUP($A21,data_i,_xlfn.XLOOKUP(Y$4,data_col,data_val))</f>
        <v>718</v>
      </c>
      <c r="Z21" s="184" cm="1">
        <f t="array" ref="Z21">_xlfn.XLOOKUP($A21,data_i,_xlfn.XLOOKUP(Z$4,data_col,data_val))</f>
        <v>3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1</v>
      </c>
      <c r="AF21" s="184" cm="1">
        <f t="array" ref="AF21">_xlfn.XLOOKUP($A21,data_i,_xlfn.XLOOKUP(AF$4,data_col,data_val))</f>
        <v>47</v>
      </c>
      <c r="AG21" s="184" cm="1">
        <f t="array" ref="AG21">_xlfn.XLOOKUP($A21,data_i,_xlfn.XLOOKUP(AG$4,data_col,data_val))</f>
        <v>0</v>
      </c>
      <c r="AH21" s="195" cm="1">
        <f t="array" ref="AH21">_xlfn.XLOOKUP($A21,data_i,_xlfn.XLOOKUP(AH$4,data_col,data_val))</f>
        <v>0</v>
      </c>
      <c r="AJ21" s="195" cm="1">
        <f t="array" ref="AJ21">_xlfn.XLOOKUP($A21,data_i,_xlfn.XLOOKUP(AJ$4,data_col,data_val))</f>
        <v>3356</v>
      </c>
      <c r="AK21" s="195" cm="1">
        <f t="array" ref="AK21">_xlfn.XLOOKUP($A21,prop_i,_xlfn.XLOOKUP(AK$4,data_col,data_val))</f>
        <v>1500</v>
      </c>
      <c r="AL21" s="163">
        <f>IF(ISERROR(1200*AJ21/(_xlfn.XLOOKUP($F21,summary!$S$3:$S$6,summary!$V$31:$V$34)*AK21*_xlfn.XLOOKUP($F21,summary!$S$3:$S$6,summary!$W$31:$W$34))),0,1200*AJ21/(_xlfn.XLOOKUP($F21,summary!$S$3:$S$6,summary!$V$31:$V$34)*AK21*_xlfn.XLOOKUP($F21,summary!$S$3:$S$6,summary!$W$31:$W$34)))</f>
        <v>21.960190524831592</v>
      </c>
      <c r="AM21" s="25"/>
      <c r="AN21" s="195" cm="1">
        <f t="array" ref="AN21">_xlfn.XLOOKUP($A21,data_i,_xlfn.XLOOKUP(AN$4,data_col,data_val))</f>
        <v>3356</v>
      </c>
      <c r="AO21" s="184" cm="1">
        <f t="array" ref="AO21">_xlfn.XLOOKUP($A21,data_i,_xlfn.XLOOKUP(AO$4,data_col,data_val))</f>
        <v>0</v>
      </c>
      <c r="AP21" s="184" cm="1">
        <f t="array" ref="AP21">_xlfn.XLOOKUP($A21,data_i,_xlfn.XLOOKUP(AP$4,data_col,data_val))</f>
        <v>100</v>
      </c>
      <c r="AQ21" s="184" cm="1">
        <f t="array" ref="AQ21">_xlfn.XLOOKUP($A21,data_i,_xlfn.XLOOKUP(AQ$4,data_col,data_val))</f>
        <v>100</v>
      </c>
      <c r="AR21" s="184" cm="1">
        <f t="array" ref="AR21">_xlfn.XLOOKUP($A21,data_i,_xlfn.XLOOKUP(AR$4,data_col,data_val))</f>
        <v>0</v>
      </c>
      <c r="AS21" s="184" cm="1">
        <f t="array" ref="AS21">_xlfn.XLOOKUP($A21,data_i,_xlfn.XLOOKUP(AS$4,data_col,data_val))</f>
        <v>100</v>
      </c>
      <c r="AT21" s="24"/>
      <c r="AU21" s="184" cm="1">
        <f t="array" ref="AU21">_xlfn.XLOOKUP($A21,data_i,_xlfn.XLOOKUP(AU$4,data_col,data_val))</f>
        <v>0</v>
      </c>
      <c r="AV21" s="184" cm="1">
        <f t="array" ref="AV21">_xlfn.XLOOKUP($A21,data_i,_xlfn.XLOOKUP(AV$4,data_col,data_val))</f>
        <v>0</v>
      </c>
      <c r="AW21" s="163">
        <f>IF(ISERROR(1200*AU21/(_xlfn.XLOOKUP($F21,summary!$S$3:$S$6,summary!$V$31:$V$34)*AV21*_xlfn.XLOOKUP($F21,summary!$S$3:$S$6,summary!$W$31:$W$34))),0,1200*AU21/(_xlfn.XLOOKUP($F21,summary!$S$3:$S$6,summary!$V$31:$V$34)*AV21*_xlfn.XLOOKUP($F21,summary!$S$3:$S$6,summary!$W$31:$W$34)))</f>
        <v>0</v>
      </c>
      <c r="AX21" s="162">
        <f t="shared" si="5"/>
        <v>1835</v>
      </c>
      <c r="AY21" s="256" cm="1">
        <f t="array" ref="AY21">IF(_xlfn.XLOOKUP($A21,data_i,_xlfn.XLOOKUP(AY$4,data_col,data_val)) &gt; 0,_xlfn.XLOOKUP($A21,data_i,_xlfn.XLOOKUP(AY$4,data_col,data_val))," ")</f>
        <v>0.1145</v>
      </c>
      <c r="AZ21" s="163" cm="1">
        <f t="array" ref="AZ21">_xlfn.XLOOKUP($A21,data_i,_xlfn.XLOOKUP(AZ$4,data_col,data_val))</f>
        <v>-10.769999999999998</v>
      </c>
      <c r="BA21" s="192" cm="1">
        <f t="array" ref="BA21">_xlfn.XLOOKUP($A21,data_i,_xlfn.XLOOKUP(BA$4,data_col,data_val))</f>
        <v>4.0609999999999999</v>
      </c>
      <c r="BB21" s="192" cm="1">
        <f t="array" ref="BB21">_xlfn.XLOOKUP($A21,data_i,_xlfn.XLOOKUP(BB$4,data_col,data_val))</f>
        <v>0.97227272727272751</v>
      </c>
      <c r="BC21" s="163" cm="1">
        <f t="array" ref="BC21">_xlfn.XLOOKUP($A21,data_i,_xlfn.XLOOKUP(BC$4,data_col,data_val))</f>
        <v>42.8</v>
      </c>
      <c r="BD21" s="163" cm="1">
        <f t="array" ref="BD21">_xlfn.XLOOKUP($A21,data_i,_xlfn.XLOOKUP(BD$4,data_col,data_val))</f>
        <v>0.96</v>
      </c>
      <c r="BE21" s="163" cm="1">
        <f t="array" ref="BE21">_xlfn.XLOOKUP($A21,data_i,_xlfn.XLOOKUP(BE$4,data_col,data_val))</f>
        <v>1.3220000000000001</v>
      </c>
      <c r="BF21" s="192" cm="1">
        <f t="array" ref="BF21">_xlfn.XLOOKUP($A21,data_i,_xlfn.XLOOKUP(BF$4,data_col,data_val))</f>
        <v>0</v>
      </c>
      <c r="BG21" s="199" t="str">
        <f t="shared" si="6"/>
        <v xml:space="preserve"> </v>
      </c>
      <c r="BH21" s="192"/>
      <c r="BI21" s="192" cm="1">
        <f t="array" ref="BI21">_xlfn.XLOOKUP($A21,data_i,_xlfn.XLOOKUP(BI$4,data_col,data_val))</f>
        <v>0.74</v>
      </c>
      <c r="BJ21" s="24" cm="1">
        <f t="array" ref="BJ21">_xlfn.XLOOKUP($A21,data_i,_xlfn.XLOOKUP(BJ$4,data_col,data_val))</f>
        <v>0</v>
      </c>
      <c r="BK21" s="24" cm="1">
        <f t="array" ref="BK21">_xlfn.XLOOKUP($A21,data_i,_xlfn.XLOOKUP(BK$4,data_col,data_val))</f>
        <v>0</v>
      </c>
      <c r="BL21" s="163" cm="1">
        <f t="array" ref="BL21">_xlfn.XLOOKUP($A21,data_i,_xlfn.XLOOKUP(BL$4,data_col,data_val))</f>
        <v>0</v>
      </c>
      <c r="BM21" s="163" cm="1">
        <f t="array" ref="BM21">_xlfn.XLOOKUP($A21,data_i,_xlfn.XLOOKUP(BM$4,data_col,data_val))</f>
        <v>0</v>
      </c>
      <c r="BN21" s="163" cm="1">
        <f t="array" ref="BN21">_xlfn.XLOOKUP($A21,data_i,_xlfn.XLOOKUP(BN$4,data_col,data_val))</f>
        <v>29.7</v>
      </c>
      <c r="BO21" s="24" cm="1">
        <f t="array" ref="BO21">_xlfn.XLOOKUP($A21,data_i,_xlfn.XLOOKUP(BO$4,data_col,data_val))</f>
        <v>960</v>
      </c>
      <c r="BP21" s="24" cm="1">
        <f t="array" ref="BP21">_xlfn.XLOOKUP($A21,data_i,_xlfn.XLOOKUP(BP$4,data_col,data_val))</f>
        <v>1</v>
      </c>
      <c r="BQ21" s="162">
        <f t="shared" si="7"/>
        <v>0</v>
      </c>
      <c r="BR21" s="215" t="str">
        <f>IFERROR((AU21*_xlfn.XLOOKUP(F21,summary!$S$3:$S$6,summary!$W$31:$W$34))/(BQ21*$BP$1)," ")</f>
        <v xml:space="preserve"> </v>
      </c>
      <c r="BS21" s="24" cm="1">
        <f t="array" ref="BS21">_xlfn.XLOOKUP($A21,data_i,_xlfn.XLOOKUP(BS$4,data_col,data_val))</f>
        <v>0</v>
      </c>
      <c r="BT21" s="24" cm="1">
        <f t="array" ref="BT21">_xlfn.XLOOKUP($A21,data_i,_xlfn.XLOOKUP(BT$4,data_col,data_val))</f>
        <v>0</v>
      </c>
      <c r="BU21" s="163" cm="1">
        <f t="array" ref="BU21">_xlfn.XLOOKUP($A21,data_i,_xlfn.XLOOKUP(BU$4,data_col,data_val))</f>
        <v>0</v>
      </c>
      <c r="BV21" s="163"/>
      <c r="BW21" s="217"/>
      <c r="BX21" s="255" t="str" cm="1">
        <f t="array" ref="BX21">IF(_xlfn.XLOOKUP($A21,data_i,_xlfn.XLOOKUP(BX$4,data_col,data_val)) &gt; 0,_xlfn.XLOOKUP($A21,data_i,_xlfn.XLOOKUP(BX$4,data_col,data_val))," ")</f>
        <v xml:space="preserve"> </v>
      </c>
      <c r="BY21" s="255" t="str" cm="1">
        <f t="array" ref="BY21">IF(_xlfn.XLOOKUP($A21,data_i,_xlfn.XLOOKUP(BY$4,data_col,data_val)) &gt; 0,_xlfn.XLOOKUP($A21,data_i,_xlfn.XLOOKUP(BY$4,data_col,data_val))," ")</f>
        <v xml:space="preserve"> </v>
      </c>
      <c r="BZ21" s="255" t="str" cm="1">
        <f t="array" ref="BZ21">IF(_xlfn.XLOOKUP($A21,data_i,_xlfn.XLOOKUP(BZ$4,data_col,data_val)) &gt; 0,_xlfn.XLOOKUP($A21,data_i,_xlfn.XLOOKUP(BZ$4,data_col,data_val))," ")</f>
        <v xml:space="preserve"> </v>
      </c>
      <c r="CA21" s="255" t="str" cm="1">
        <f t="array" ref="CA21">IF(_xlfn.XLOOKUP($A21,data_i,_xlfn.XLOOKUP(CA$4,data_col,data_val)) &gt; 0,_xlfn.XLOOKUP($A21,data_i,_xlfn.XLOOKUP(CA$4,data_col,data_val))," ")</f>
        <v xml:space="preserve"> </v>
      </c>
      <c r="CB21" s="25"/>
      <c r="CC21" s="24" cm="1">
        <f t="array" ref="CC21">_xlfn.XLOOKUP($A21,data_i,_xlfn.XLOOKUP(CC$4,data_col,data_val))</f>
        <v>70.33</v>
      </c>
      <c r="CD21" s="163"/>
      <c r="CE21" s="24" t="str" cm="1">
        <f t="array" ref="CE21">IF(_xlfn.XLOOKUP($A21,data_i,_xlfn.XLOOKUP(CE$4,data_col,data_val)) &gt; 0,_xlfn.XLOOKUP($A21,data_i,_xlfn.XLOOKUP(CE$4,data_col,data_val))," ")</f>
        <v xml:space="preserve"> </v>
      </c>
      <c r="CF21" s="24" t="str" cm="1">
        <f t="array" ref="CF21">IF(_xlfn.XLOOKUP($A21,data_i,_xlfn.XLOOKUP(CF$4,data_col,data_val)) &gt; 0,_xlfn.XLOOKUP($A21,data_i,_xlfn.XLOOKUP(CF$4,data_col,data_val))," ")</f>
        <v xml:space="preserve"> </v>
      </c>
      <c r="CG21" s="24" t="str" cm="1">
        <f t="array" ref="CG21">IF(_xlfn.XLOOKUP($A21,data_i,_xlfn.XLOOKUP(CG$4,data_col,data_val)) &gt; 0,_xlfn.XLOOKUP($A21,data_i,_xlfn.XLOOKUP(CG$4,data_col,data_val))," ")</f>
        <v xml:space="preserve"> </v>
      </c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163"/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24" t="str" cm="1">
        <f t="array" ref="DF21">IF(_xlfn.XLOOKUP($A21,data_i,_xlfn.XLOOKUP(DF$4,data_col,data_val)) &gt; 0,_xlfn.XLOOKUP($A21,data_i,_xlfn.XLOOKUP(DF$4,data_col,data_val))," ")</f>
        <v xml:space="preserve"> </v>
      </c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5"/>
      <c r="EC21" s="24" cm="1">
        <f t="array" ref="EC21">IF(_xlfn.XLOOKUP($A21,data_i,_xlfn.XLOOKUP(EC$4,data_col,data_val)) &gt; 0,_xlfn.XLOOKUP($A21,data_i,_xlfn.XLOOKUP(EC$4,data_col,data_val))," ")</f>
        <v>360</v>
      </c>
      <c r="ED21" s="24" cm="1">
        <f t="array" ref="ED21">IF(_xlfn.XLOOKUP($A21,data_i,_xlfn.XLOOKUP(ED$4,data_col,data_val)) &gt; 0,_xlfn.XLOOKUP($A21,data_i,_xlfn.XLOOKUP(ED$4,data_col,data_val))," ")</f>
        <v>361</v>
      </c>
      <c r="EE21" s="24" cm="1">
        <f t="array" ref="EE21">IF(_xlfn.XLOOKUP($A21,data_i,_xlfn.XLOOKUP(EE$4,data_col,data_val)) &gt; 0,_xlfn.XLOOKUP($A21,data_i,_xlfn.XLOOKUP(EE$4,data_col,data_val))," ")</f>
        <v>367</v>
      </c>
      <c r="EF21" s="24" cm="1">
        <f t="array" ref="EF21">IF(_xlfn.XLOOKUP($A21,data_i,_xlfn.XLOOKUP(EF$4,data_col,data_val)) &gt; 0,_xlfn.XLOOKUP($A21,data_i,_xlfn.XLOOKUP(EF$4,data_col,data_val))," ")</f>
        <v>364</v>
      </c>
      <c r="EG21" s="24" cm="1">
        <f t="array" ref="EG21">IF(_xlfn.XLOOKUP($A21,data_i,_xlfn.XLOOKUP(EG$4,data_col,data_val)) &gt; 0,_xlfn.XLOOKUP($A21,data_i,_xlfn.XLOOKUP(EG$4,data_col,data_val))," ")</f>
        <v>364</v>
      </c>
      <c r="EH21" s="24" cm="1">
        <f t="array" ref="EH21">IF(_xlfn.XLOOKUP($A21,data_i,_xlfn.XLOOKUP(EH$4,data_col,data_val)) &gt; 0,_xlfn.XLOOKUP($A21,data_i,_xlfn.XLOOKUP(EH$4,data_col,data_val))," ")</f>
        <v>363</v>
      </c>
      <c r="EI21" s="24" cm="1">
        <f t="array" ref="EI21">IF(_xlfn.XLOOKUP($A21,data_i,_xlfn.XLOOKUP(EI$4,data_col,data_val)) &gt; 0,_xlfn.XLOOKUP($A21,data_i,_xlfn.XLOOKUP(EI$4,data_col,data_val))," ")</f>
        <v>365</v>
      </c>
      <c r="EJ21" s="24" cm="1">
        <f t="array" ref="EJ21">IF(_xlfn.XLOOKUP($A21,data_i,_xlfn.XLOOKUP(EJ$4,data_col,data_val)) &gt; 0,_xlfn.XLOOKUP($A21,data_i,_xlfn.XLOOKUP(EJ$4,data_col,data_val))," ")</f>
        <v>363</v>
      </c>
      <c r="EK21" s="24" cm="1">
        <f t="array" ref="EK21">IF(_xlfn.XLOOKUP($A21,data_i,_xlfn.XLOOKUP(EK$4,data_col,data_val)) &gt; 0,_xlfn.XLOOKUP($A21,data_i,_xlfn.XLOOKUP(EK$4,data_col,data_val))," ")</f>
        <v>360</v>
      </c>
      <c r="EL21" s="24" cm="1">
        <f t="array" ref="EL21">IF(_xlfn.XLOOKUP($A21,data_i,_xlfn.XLOOKUP(EL$4,data_col,data_val)) &gt; 0,_xlfn.XLOOKUP($A21,data_i,_xlfn.XLOOKUP(EL$4,data_col,data_val))," ")</f>
        <v>366</v>
      </c>
      <c r="EM21" s="24" cm="1">
        <f t="array" ref="EM21">IF(_xlfn.XLOOKUP($A21,data_i,_xlfn.XLOOKUP(EM$4,data_col,data_val)) &gt; 0,_xlfn.XLOOKUP($A21,data_i,_xlfn.XLOOKUP(EM$4,data_col,data_val))," ")</f>
        <v>369</v>
      </c>
      <c r="EN21" s="24" cm="1">
        <f t="array" ref="EN21">IF(_xlfn.XLOOKUP($A21,data_i,_xlfn.XLOOKUP(EN$4,data_col,data_val)) &gt; 0,_xlfn.XLOOKUP($A21,data_i,_xlfn.XLOOKUP(EN$4,data_col,data_val))," ")</f>
        <v>366</v>
      </c>
      <c r="EO21" s="24" cm="1">
        <f t="array" ref="EO21">IF(_xlfn.XLOOKUP($A21,data_i,_xlfn.XLOOKUP(EO$4,data_col,data_val)) &gt; 0,_xlfn.XLOOKUP($A21,data_i,_xlfn.XLOOKUP(EO$4,data_col,data_val))," ")</f>
        <v>369</v>
      </c>
      <c r="EP21" s="24" cm="1">
        <f t="array" ref="EP21">IF(_xlfn.XLOOKUP($A21,data_i,_xlfn.XLOOKUP(EP$4,data_col,data_val)) &gt; 0,_xlfn.XLOOKUP($A21,data_i,_xlfn.XLOOKUP(EP$4,data_col,data_val))," ")</f>
        <v>366</v>
      </c>
      <c r="EQ21" s="24" cm="1">
        <f t="array" ref="EQ21">IF(_xlfn.XLOOKUP($A21,data_i,_xlfn.XLOOKUP(EQ$4,data_col,data_val)) &gt; 0,_xlfn.XLOOKUP($A21,data_i,_xlfn.XLOOKUP(EQ$4,data_col,data_val))," ")</f>
        <v>369</v>
      </c>
      <c r="ER21" s="24" cm="1">
        <f t="array" ref="ER21">IF(_xlfn.XLOOKUP($A21,data_i,_xlfn.XLOOKUP(ER$4,data_col,data_val)) &gt; 0,_xlfn.XLOOKUP($A21,data_i,_xlfn.XLOOKUP(ER$4,data_col,data_val))," ")</f>
        <v>365</v>
      </c>
      <c r="ES21" s="24" cm="1">
        <f t="array" ref="ES21">IF(_xlfn.XLOOKUP($A21,data_i,_xlfn.XLOOKUP(ES$4,data_col,data_val)) &gt; 0,_xlfn.XLOOKUP($A21,data_i,_xlfn.XLOOKUP(ES$4,data_col,data_val))," ")</f>
        <v>362</v>
      </c>
      <c r="ET21" s="24" cm="1">
        <f t="array" ref="ET21">IF(_xlfn.XLOOKUP($A21,data_i,_xlfn.XLOOKUP(ET$4,data_col,data_val)) &gt; 0,_xlfn.XLOOKUP($A21,data_i,_xlfn.XLOOKUP(ET$4,data_col,data_val))," ")</f>
        <v>365</v>
      </c>
      <c r="EU21" s="24" cm="1">
        <f t="array" ref="EU21">IF(_xlfn.XLOOKUP($A21,data_i,_xlfn.XLOOKUP(EU$4,data_col,data_val)) &gt; 0,_xlfn.XLOOKUP($A21,data_i,_xlfn.XLOOKUP(EU$4,data_col,data_val))," ")</f>
        <v>371</v>
      </c>
      <c r="EV21" s="24" cm="1">
        <f t="array" ref="EV21">IF(_xlfn.XLOOKUP($A21,data_i,_xlfn.XLOOKUP(EV$4,data_col,data_val)) &gt; 0,_xlfn.XLOOKUP($A21,data_i,_xlfn.XLOOKUP(EV$4,data_col,data_val))," ")</f>
        <v>365</v>
      </c>
      <c r="EW21" s="24" t="str" cm="1">
        <f t="array" ref="EW21">IF(_xlfn.XLOOKUP($A21,data_i,_xlfn.XLOOKUP(EW$4,data_col,data_val)) &gt; 0,_xlfn.XLOOKUP($A21,data_i,_xlfn.XLOOKUP(EW$4,data_col,data_val))," ")</f>
        <v xml:space="preserve"> </v>
      </c>
      <c r="EX21" s="24" t="str" cm="1">
        <f t="array" ref="EX21">IF(_xlfn.XLOOKUP($A21,data_i,_xlfn.XLOOKUP(EX$4,data_col,data_val)) &gt; 0,_xlfn.XLOOKUP($A21,data_i,_xlfn.XLOOKUP(EX$4,data_col,data_val))," ")</f>
        <v xml:space="preserve"> </v>
      </c>
      <c r="EY21" s="24" t="str" cm="1">
        <f t="array" ref="EY21">IF(_xlfn.XLOOKUP($A21,data_i,_xlfn.XLOOKUP(EY$4,data_col,data_val)) &gt; 0,_xlfn.XLOOKUP($A21,data_i,_xlfn.XLOOKUP(EY$4,data_col,data_val))," ")</f>
        <v xml:space="preserve"> 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5"/>
      <c r="FB21" s="24" cm="1">
        <f t="array" ref="FB21">IF(_xlfn.XLOOKUP($A21,data_i,_xlfn.XLOOKUP(FB$4,data_col,data_val)) &gt; 0,_xlfn.XLOOKUP($A21,data_i,_xlfn.XLOOKUP(FB$4,data_col,data_val))," ")</f>
        <v>518</v>
      </c>
      <c r="FC21" s="24" cm="1">
        <f t="array" ref="FC21">IF(_xlfn.XLOOKUP($A21,data_i,_xlfn.XLOOKUP(FC$4,data_col,data_val)) &gt; 0,_xlfn.XLOOKUP($A21,data_i,_xlfn.XLOOKUP(FC$4,data_col,data_val))," ")</f>
        <v>516</v>
      </c>
      <c r="FD21" s="24" cm="1">
        <f t="array" ref="FD21">IF(_xlfn.XLOOKUP($A21,data_i,_xlfn.XLOOKUP(FD$4,data_col,data_val)) &gt; 0,_xlfn.XLOOKUP($A21,data_i,_xlfn.XLOOKUP(FD$4,data_col,data_val))," ")</f>
        <v>515</v>
      </c>
      <c r="FE21" s="24" cm="1">
        <f t="array" ref="FE21">IF(_xlfn.XLOOKUP($A21,data_i,_xlfn.XLOOKUP(FE$4,data_col,data_val)) &gt; 0,_xlfn.XLOOKUP($A21,data_i,_xlfn.XLOOKUP(FE$4,data_col,data_val))," ")</f>
        <v>516</v>
      </c>
      <c r="FF21" s="24" cm="1">
        <f t="array" ref="FF21">IF(_xlfn.XLOOKUP($A21,data_i,_xlfn.XLOOKUP(FF$4,data_col,data_val)) &gt; 0,_xlfn.XLOOKUP($A21,data_i,_xlfn.XLOOKUP(FF$4,data_col,data_val))," ")</f>
        <v>517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516</v>
      </c>
      <c r="FI21" s="24" cm="1">
        <f t="array" ref="FI21">IF(_xlfn.XLOOKUP($A21,data_i,_xlfn.XLOOKUP(FI$4,data_col,data_val)) &gt; 0,_xlfn.XLOOKUP($A21,data_i,_xlfn.XLOOKUP(FI$4,data_col,data_val))," ")</f>
        <v>514</v>
      </c>
      <c r="FJ21" s="24" cm="1">
        <f t="array" ref="FJ21">IF(_xlfn.XLOOKUP($A21,data_i,_xlfn.XLOOKUP(FJ$4,data_col,data_val)) &gt; 0,_xlfn.XLOOKUP($A21,data_i,_xlfn.XLOOKUP(FJ$4,data_col,data_val))," ")</f>
        <v>516</v>
      </c>
      <c r="FK21" s="24" cm="1">
        <f t="array" ref="FK21">IF(_xlfn.XLOOKUP($A21,data_i,_xlfn.XLOOKUP(FK$4,data_col,data_val)) &gt; 0,_xlfn.XLOOKUP($A21,data_i,_xlfn.XLOOKUP(FK$4,data_col,data_val))," ")</f>
        <v>515</v>
      </c>
      <c r="FL21" s="24" cm="1">
        <f t="array" ref="FL21">IF(_xlfn.XLOOKUP($A21,data_i,_xlfn.XLOOKUP(FL$4,data_col,data_val)) &gt; 0,_xlfn.XLOOKUP($A21,data_i,_xlfn.XLOOKUP(FL$4,data_col,data_val))," ")</f>
        <v>518</v>
      </c>
      <c r="FM21" s="24" cm="1">
        <f t="array" ref="FM21">IF(_xlfn.XLOOKUP($A21,data_i,_xlfn.XLOOKUP(FM$4,data_col,data_val)) &gt; 0,_xlfn.XLOOKUP($A21,data_i,_xlfn.XLOOKUP(FM$4,data_col,data_val))," ")</f>
        <v>518</v>
      </c>
      <c r="FN21" s="24" cm="1">
        <f t="array" ref="FN21">IF(_xlfn.XLOOKUP($A21,data_i,_xlfn.XLOOKUP(FN$4,data_col,data_val)) &gt; 0,_xlfn.XLOOKUP($A21,data_i,_xlfn.XLOOKUP(FN$4,data_col,data_val))," ")</f>
        <v>519</v>
      </c>
      <c r="FO21" s="24" cm="1">
        <f t="array" ref="FO21">IF(_xlfn.XLOOKUP($A21,data_i,_xlfn.XLOOKUP(FO$4,data_col,data_val)) &gt; 0,_xlfn.XLOOKUP($A21,data_i,_xlfn.XLOOKUP(FO$4,data_col,data_val))," ")</f>
        <v>518</v>
      </c>
      <c r="FP21" s="24" cm="1">
        <f t="array" ref="FP21">IF(_xlfn.XLOOKUP($A21,data_i,_xlfn.XLOOKUP(FP$4,data_col,data_val)) &gt; 0,_xlfn.XLOOKUP($A21,data_i,_xlfn.XLOOKUP(FP$4,data_col,data_val))," ")</f>
        <v>517</v>
      </c>
      <c r="FQ21" s="24" cm="1">
        <f t="array" ref="FQ21">IF(_xlfn.XLOOKUP($A21,data_i,_xlfn.XLOOKUP(FQ$4,data_col,data_val)) &gt; 0,_xlfn.XLOOKUP($A21,data_i,_xlfn.XLOOKUP(FQ$4,data_col,data_val))," ")</f>
        <v>515</v>
      </c>
      <c r="FR21" s="24" cm="1">
        <f t="array" ref="FR21">IF(_xlfn.XLOOKUP($A21,data_i,_xlfn.XLOOKUP(FR$4,data_col,data_val)) &gt; 0,_xlfn.XLOOKUP($A21,data_i,_xlfn.XLOOKUP(FR$4,data_col,data_val))," ")</f>
        <v>517</v>
      </c>
      <c r="FS21" s="24" cm="1">
        <f t="array" ref="FS21">IF(_xlfn.XLOOKUP($A21,data_i,_xlfn.XLOOKUP(FS$4,data_col,data_val)) &gt; 0,_xlfn.XLOOKUP($A21,data_i,_xlfn.XLOOKUP(FS$4,data_col,data_val))," ")</f>
        <v>520</v>
      </c>
      <c r="FT21" s="24" cm="1">
        <f t="array" ref="FT21">IF(_xlfn.XLOOKUP($A21,data_i,_xlfn.XLOOKUP(FT$4,data_col,data_val)) &gt; 0,_xlfn.XLOOKUP($A21,data_i,_xlfn.XLOOKUP(FT$4,data_col,data_val))," ")</f>
        <v>520</v>
      </c>
      <c r="FU21" s="24" cm="1">
        <f t="array" ref="FU21">IF(_xlfn.XLOOKUP($A21,data_i,_xlfn.XLOOKUP(FU$4,data_col,data_val)) &gt; 0,_xlfn.XLOOKUP($A21,data_i,_xlfn.XLOOKUP(FU$4,data_col,data_val))," ")</f>
        <v>521</v>
      </c>
      <c r="FV21" s="24" t="str" cm="1">
        <f t="array" ref="FV21">IF(_xlfn.XLOOKUP($A21,data_i,_xlfn.XLOOKUP(FV$4,data_col,data_val)) &gt; 0,_xlfn.XLOOKUP($A21,data_i,_xlfn.XLOOKUP(FV$4,data_col,data_val))," ")</f>
        <v xml:space="preserve"> </v>
      </c>
      <c r="FW21" s="24" t="str" cm="1">
        <f t="array" ref="FW21">IF(_xlfn.XLOOKUP($A21,data_i,_xlfn.XLOOKUP(FW$4,data_col,data_val)) &gt; 0,_xlfn.XLOOKUP($A21,data_i,_xlfn.XLOOKUP(FW$4,data_col,data_val))," ")</f>
        <v xml:space="preserve"> </v>
      </c>
      <c r="FX21" s="24" t="str" cm="1">
        <f t="array" ref="FX21">IF(_xlfn.XLOOKUP($A21,data_i,_xlfn.XLOOKUP(FX$4,data_col,data_val)) &gt; 0,_xlfn.XLOOKUP($A21,data_i,_xlfn.XLOOKUP(FX$4,data_col,data_val))," ")</f>
        <v xml:space="preserve"> 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5"/>
      <c r="GA21" s="167"/>
      <c r="GB21" s="25"/>
      <c r="GC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Z21" s="24"/>
      <c r="HA21" s="24"/>
      <c r="HB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</row>
    <row r="22" spans="1:231" x14ac:dyDescent="0.2">
      <c r="A22" s="61">
        <v>5</v>
      </c>
      <c r="B22" s="265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65" t="str" cm="1">
        <f t="array" ref="C22">_xlfn.XLOOKUP($A22,prop_i,_xlfn.XLOOKUP(C$4,prop_col,prop_val))</f>
        <v>M02</v>
      </c>
      <c r="D22" s="165" t="str" cm="1">
        <f t="array" ref="D22">_xlfn.XLOOKUP($A22,prop_i,_xlfn.XLOOKUP(D$4,prop_col,prop_val))</f>
        <v>DE</v>
      </c>
      <c r="E22" s="165" t="str" cm="1">
        <f t="array" ref="E22">_xlfn.XLOOKUP($A22,prop_i,_xlfn.XLOOKUP(E$4,prop_col,prop_val))</f>
        <v>I448</v>
      </c>
      <c r="F22" s="165" cm="1">
        <f t="array" ref="F22">_xlfn.XLOOKUP($A22,prop_i,_xlfn.XLOOKUP(F$4,prop_col,prop_val))</f>
        <v>616</v>
      </c>
      <c r="G22" s="165" t="str" cm="1">
        <f t="array" ref="G22">_xlfn.XLOOKUP($A22,prop_i,_xlfn.XLOOKUP(G$4,prop_col,prop_val))</f>
        <v>J01</v>
      </c>
      <c r="H22" s="61">
        <f t="shared" si="0"/>
        <v>16</v>
      </c>
      <c r="I22" s="165" cm="1">
        <f t="array" ref="I22">_xlfn.XLOOKUP($A22,prop_i,_xlfn.XLOOKUP(I$4,prop_col,prop_val))</f>
        <v>1243362</v>
      </c>
      <c r="J22" s="195" cm="1">
        <f t="array" ref="J22">_xlfn.XLOOKUP($A22,data_i,_xlfn.XLOOKUP(J$4,data_col,data_val))</f>
        <v>64659</v>
      </c>
      <c r="K22" s="195" cm="1">
        <f t="array" ref="K22">_xlfn.XLOOKUP($A22,data_i,_xlfn.XLOOKUP(K$4,data_col,data_val))</f>
        <v>1476</v>
      </c>
      <c r="L22" s="24">
        <f t="shared" si="1"/>
        <v>43.806910569105689</v>
      </c>
      <c r="M22" s="254" cm="1">
        <f t="array" ref="M22">HYPERLINK(GJ22,_xlfn.XLOOKUP($A22,val_i,_xlfn.XLOOKUP(M$4,val_col,val_val)))</f>
        <v>44081</v>
      </c>
      <c r="N22" s="256" t="str" cm="1">
        <f t="array" ref="N22">IF(_xlfn.XLOOKUP($A22,data_i,_xlfn.XLOOKUP(N$4,data_col,data_val)) &gt; 0,_xlfn.XLOOKUP($A22,data_i,_xlfn.XLOOKUP(N$4,data_col,data_val))," ")</f>
        <v xml:space="preserve"> </v>
      </c>
      <c r="O22" s="162" cm="1">
        <f t="array" ref="O22">$J22-_xlfn.XLOOKUP($A22,val_i,_xlfn.XLOOKUP("oph@start",val_col,val_val))</f>
        <v>1894</v>
      </c>
      <c r="P22" s="24" cm="1">
        <f t="array" ref="P22">K22-_xlfn.XLOOKUP($A22,val_i,_xlfn.XLOOKUP("Starts@Start",val_col,val_val))</f>
        <v>1476</v>
      </c>
      <c r="Q22" s="162">
        <f t="shared" si="2"/>
        <v>1.2831978319783197</v>
      </c>
      <c r="R22" s="163">
        <f t="shared" si="3"/>
        <v>18.038095238095238</v>
      </c>
      <c r="S22" s="123">
        <f t="shared" si="4"/>
        <v>44192.236336212802</v>
      </c>
      <c r="T22" s="123">
        <f t="shared" si="4"/>
        <v>44303.112788166334</v>
      </c>
      <c r="U22" s="123">
        <f t="shared" si="4"/>
        <v>44413.989240119874</v>
      </c>
      <c r="V22" s="200"/>
      <c r="W22" s="184" t="str" cm="1">
        <f t="array" ref="W22">_xlfn.XLOOKUP($A22,data_i,_xlfn.XLOOKUP(W$4,data_col,data_val))</f>
        <v>Running</v>
      </c>
      <c r="X22" s="184" cm="1">
        <f t="array" ref="X22">_xlfn.XLOOKUP($A22,data_i,_xlfn.XLOOKUP(X$4,data_col,data_val))</f>
        <v>64659</v>
      </c>
      <c r="Y22" s="184" cm="1">
        <f t="array" ref="Y22">_xlfn.XLOOKUP($A22,data_i,_xlfn.XLOOKUP(Y$4,data_col,data_val))</f>
        <v>1476</v>
      </c>
      <c r="Z22" s="184" cm="1">
        <f t="array" ref="Z22">_xlfn.XLOOKUP($A22,data_i,_xlfn.XLOOKUP(Z$4,data_col,data_val))</f>
        <v>17</v>
      </c>
      <c r="AA22" s="24" cm="1">
        <f t="array" ref="AA22">_xlfn.XLOOKUP($A22,data_i,_xlfn.XLOOKUP(AA$4,data_col,data_val))</f>
        <v>1</v>
      </c>
      <c r="AB22" s="24" cm="1">
        <f t="array" ref="AB22">_xlfn.XLOOKUP($A22,data_i,_xlfn.XLOOKUP(AB$4,data_col,data_val))</f>
        <v>1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84" cm="1">
        <f t="array" ref="AF22">_xlfn.XLOOKUP($A22,data_i,_xlfn.XLOOKUP(AF$4,data_col,data_val))</f>
        <v>45</v>
      </c>
      <c r="AG22" s="184" cm="1">
        <f t="array" ref="AG22">_xlfn.XLOOKUP($A22,data_i,_xlfn.XLOOKUP(AG$4,data_col,data_val))</f>
        <v>18.100000000000001</v>
      </c>
      <c r="AH22" s="195" cm="1">
        <f t="array" ref="AH22">_xlfn.XLOOKUP($A22,data_i,_xlfn.XLOOKUP(AH$4,data_col,data_val))</f>
        <v>180.6</v>
      </c>
      <c r="AJ22" s="195" cm="1">
        <f t="array" ref="AJ22">_xlfn.XLOOKUP($A22,data_i,_xlfn.XLOOKUP(AJ$4,data_col,data_val))</f>
        <v>2679</v>
      </c>
      <c r="AK22" s="195" cm="1">
        <f t="array" ref="AK22">_xlfn.XLOOKUP($A22,prop_i,_xlfn.XLOOKUP(AK$4,data_col,data_val))</f>
        <v>1500</v>
      </c>
      <c r="AL22" s="163">
        <f>IF(ISERROR(1200*AJ22/(_xlfn.XLOOKUP($F22,summary!$S$3:$S$6,summary!$V$31:$V$34)*AK22*_xlfn.XLOOKUP($F22,summary!$S$3:$S$6,summary!$W$31:$W$34))),0,1200*AJ22/(_xlfn.XLOOKUP($F22,summary!$S$3:$S$6,summary!$V$31:$V$34)*AK22*_xlfn.XLOOKUP($F22,summary!$S$3:$S$6,summary!$W$31:$W$34)))</f>
        <v>21.999469336872419</v>
      </c>
      <c r="AM22" s="25"/>
      <c r="AN22" s="195" cm="1">
        <f t="array" ref="AN22">_xlfn.XLOOKUP($A22,data_i,_xlfn.XLOOKUP(AN$4,data_col,data_val))</f>
        <v>2679</v>
      </c>
      <c r="AO22" s="184" cm="1">
        <f t="array" ref="AO22">_xlfn.XLOOKUP($A22,data_i,_xlfn.XLOOKUP(AO$4,data_col,data_val))</f>
        <v>0</v>
      </c>
      <c r="AP22" s="184" cm="1">
        <f t="array" ref="AP22">_xlfn.XLOOKUP($A22,data_i,_xlfn.XLOOKUP(AP$4,data_col,data_val))</f>
        <v>0</v>
      </c>
      <c r="AQ22" s="184" cm="1">
        <f t="array" ref="AQ22">_xlfn.XLOOKUP($A22,data_i,_xlfn.XLOOKUP(AQ$4,data_col,data_val))</f>
        <v>0</v>
      </c>
      <c r="AR22" s="184" cm="1">
        <f t="array" ref="AR22">_xlfn.XLOOKUP($A22,data_i,_xlfn.XLOOKUP(AR$4,data_col,data_val))</f>
        <v>0</v>
      </c>
      <c r="AS22" s="184" cm="1">
        <f t="array" ref="AS22">_xlfn.XLOOKUP($A22,data_i,_xlfn.XLOOKUP(AS$4,data_col,data_val))</f>
        <v>0</v>
      </c>
      <c r="AT22" s="24"/>
      <c r="AU22" s="184" cm="1">
        <f t="array" ref="AU22">_xlfn.XLOOKUP($A22,data_i,_xlfn.XLOOKUP(AU$4,data_col,data_val))</f>
        <v>2679</v>
      </c>
      <c r="AV22" s="184" cm="1">
        <f t="array" ref="AV22">_xlfn.XLOOKUP($A22,data_i,_xlfn.XLOOKUP(AV$4,data_col,data_val))</f>
        <v>1500</v>
      </c>
      <c r="AW22" s="163">
        <f>IF(ISERROR(1200*AU22/(_xlfn.XLOOKUP($F22,summary!$S$3:$S$6,summary!$V$31:$V$34)*AV22*_xlfn.XLOOKUP($F22,summary!$S$3:$S$6,summary!$W$31:$W$34))),0,1200*AU22/(_xlfn.XLOOKUP($F22,summary!$S$3:$S$6,summary!$V$31:$V$34)*AV22*_xlfn.XLOOKUP($F22,summary!$S$3:$S$6,summary!$W$31:$W$34)))</f>
        <v>21.999469336872419</v>
      </c>
      <c r="AX22" s="162">
        <f t="shared" si="5"/>
        <v>1894</v>
      </c>
      <c r="AY22" s="256" t="str" cm="1">
        <f t="array" ref="AY22">IF(_xlfn.XLOOKUP($A22,data_i,_xlfn.XLOOKUP(AY$4,data_col,data_val)) &gt; 0,_xlfn.XLOOKUP($A22,data_i,_xlfn.XLOOKUP(AY$4,data_col,data_val))," ")</f>
        <v xml:space="preserve"> </v>
      </c>
      <c r="AZ22" s="163" cm="1">
        <f t="array" ref="AZ22">_xlfn.XLOOKUP($A22,data_i,_xlfn.XLOOKUP(AZ$4,data_col,data_val))</f>
        <v>-29.9</v>
      </c>
      <c r="BA22" s="192" cm="1">
        <f t="array" ref="BA22">_xlfn.XLOOKUP($A22,data_i,_xlfn.XLOOKUP(BA$4,data_col,data_val))</f>
        <v>4.0310000000000006</v>
      </c>
      <c r="BB22" s="192" cm="1">
        <f t="array" ref="BB22">_xlfn.XLOOKUP($A22,data_i,_xlfn.XLOOKUP(BB$4,data_col,data_val))</f>
        <v>0.91990909090909068</v>
      </c>
      <c r="BC22" s="163" cm="1">
        <f t="array" ref="BC22">_xlfn.XLOOKUP($A22,data_i,_xlfn.XLOOKUP(BC$4,data_col,data_val))</f>
        <v>46.6</v>
      </c>
      <c r="BD22" s="163" cm="1">
        <f t="array" ref="BD22">_xlfn.XLOOKUP($A22,data_i,_xlfn.XLOOKUP(BD$4,data_col,data_val))</f>
        <v>4.43</v>
      </c>
      <c r="BE22" s="163" cm="1">
        <f t="array" ref="BE22">_xlfn.XLOOKUP($A22,data_i,_xlfn.XLOOKUP(BE$4,data_col,data_val))</f>
        <v>1.9419999999999999</v>
      </c>
      <c r="BF22" s="192" cm="1">
        <f t="array" ref="BF22">_xlfn.XLOOKUP($A22,data_i,_xlfn.XLOOKUP(BF$4,data_col,data_val))</f>
        <v>0.63</v>
      </c>
      <c r="BG22" s="199">
        <f t="shared" si="6"/>
        <v>158.73015873015873</v>
      </c>
      <c r="BH22" s="192"/>
      <c r="BI22" s="192" cm="1">
        <f t="array" ref="BI22">_xlfn.XLOOKUP($A22,data_i,_xlfn.XLOOKUP(BI$4,data_col,data_val))</f>
        <v>0.74</v>
      </c>
      <c r="BJ22" s="24" cm="1">
        <f t="array" ref="BJ22">_xlfn.XLOOKUP($A22,data_i,_xlfn.XLOOKUP(BJ$4,data_col,data_val))</f>
        <v>30.7</v>
      </c>
      <c r="BK22" s="24" cm="1">
        <f t="array" ref="BK22">_xlfn.XLOOKUP($A22,data_i,_xlfn.XLOOKUP(BK$4,data_col,data_val))</f>
        <v>100</v>
      </c>
      <c r="BL22" s="163" cm="1">
        <f t="array" ref="BL22">_xlfn.XLOOKUP($A22,data_i,_xlfn.XLOOKUP(BL$4,data_col,data_val))</f>
        <v>57</v>
      </c>
      <c r="BM22" s="163" cm="1">
        <f t="array" ref="BM22">_xlfn.XLOOKUP($A22,data_i,_xlfn.XLOOKUP(BM$4,data_col,data_val))</f>
        <v>157.4</v>
      </c>
      <c r="BN22" s="163" cm="1">
        <f t="array" ref="BN22">_xlfn.XLOOKUP($A22,data_i,_xlfn.XLOOKUP(BN$4,data_col,data_val))</f>
        <v>9</v>
      </c>
      <c r="BO22" s="24" cm="1">
        <f t="array" ref="BO22">_xlfn.XLOOKUP($A22,data_i,_xlfn.XLOOKUP(BO$4,data_col,data_val))</f>
        <v>1114</v>
      </c>
      <c r="BP22" s="24" cm="1">
        <f t="array" ref="BP22">_xlfn.XLOOKUP($A22,data_i,_xlfn.XLOOKUP(BP$4,data_col,data_val))</f>
        <v>127</v>
      </c>
      <c r="BQ22" s="162">
        <f t="shared" si="7"/>
        <v>603.25943707874217</v>
      </c>
      <c r="BR22" s="215">
        <f>IFERROR((AU22*_xlfn.XLOOKUP(F22,summary!$S$3:$S$6,summary!$W$31:$W$34))/(BQ22*$BP$1)," ")</f>
        <v>0.44233699392731529</v>
      </c>
      <c r="BS22" s="24" cm="1">
        <f t="array" ref="BS22">_xlfn.XLOOKUP($A22,data_i,_xlfn.XLOOKUP(BS$4,data_col,data_val))</f>
        <v>0</v>
      </c>
      <c r="BT22" s="24" cm="1">
        <f t="array" ref="BT22">_xlfn.XLOOKUP($A22,data_i,_xlfn.XLOOKUP(BT$4,data_col,data_val))</f>
        <v>0</v>
      </c>
      <c r="BU22" s="163" cm="1">
        <f t="array" ref="BU22">_xlfn.XLOOKUP($A22,data_i,_xlfn.XLOOKUP(BU$4,data_col,data_val))</f>
        <v>0</v>
      </c>
      <c r="BV22" s="163"/>
      <c r="BW22" s="217"/>
      <c r="BX22" s="255" t="str" cm="1">
        <f t="array" ref="BX22">IF(_xlfn.XLOOKUP($A22,data_i,_xlfn.XLOOKUP(BX$4,data_col,data_val)) &gt; 0,_xlfn.XLOOKUP($A22,data_i,_xlfn.XLOOKUP(BX$4,data_col,data_val))," ")</f>
        <v xml:space="preserve"> </v>
      </c>
      <c r="BY22" s="255" t="str" cm="1">
        <f t="array" ref="BY22">IF(_xlfn.XLOOKUP($A22,data_i,_xlfn.XLOOKUP(BY$4,data_col,data_val)) &gt; 0,_xlfn.XLOOKUP($A22,data_i,_xlfn.XLOOKUP(BY$4,data_col,data_val))," ")</f>
        <v xml:space="preserve"> </v>
      </c>
      <c r="BZ22" s="255" t="str" cm="1">
        <f t="array" ref="BZ22">IF(_xlfn.XLOOKUP($A22,data_i,_xlfn.XLOOKUP(BZ$4,data_col,data_val)) &gt; 0,_xlfn.XLOOKUP($A22,data_i,_xlfn.XLOOKUP(BZ$4,data_col,data_val))," ")</f>
        <v xml:space="preserve"> </v>
      </c>
      <c r="CA22" s="255" t="str" cm="1">
        <f t="array" ref="CA22">IF(_xlfn.XLOOKUP($A22,data_i,_xlfn.XLOOKUP(CA$4,data_col,data_val)) &gt; 0,_xlfn.XLOOKUP($A22,data_i,_xlfn.XLOOKUP(CA$4,data_col,data_val))," ")</f>
        <v xml:space="preserve"> </v>
      </c>
      <c r="CB22" s="25"/>
      <c r="CC22" s="24" cm="1">
        <f t="array" ref="CC22">_xlfn.XLOOKUP($A22,data_i,_xlfn.XLOOKUP(CC$4,data_col,data_val))</f>
        <v>60.07</v>
      </c>
      <c r="CD22" s="163"/>
      <c r="CE22" s="24" cm="1">
        <f t="array" ref="CE22">IF(_xlfn.XLOOKUP($A22,data_i,_xlfn.XLOOKUP(CE$4,data_col,data_val)) &gt; 0,_xlfn.XLOOKUP($A22,data_i,_xlfn.XLOOKUP(CE$4,data_col,data_val))," ")</f>
        <v>141</v>
      </c>
      <c r="CF22" s="24" cm="1">
        <f t="array" ref="CF22">IF(_xlfn.XLOOKUP($A22,data_i,_xlfn.XLOOKUP(CF$4,data_col,data_val)) &gt; 0,_xlfn.XLOOKUP($A22,data_i,_xlfn.XLOOKUP(CF$4,data_col,data_val))," ")</f>
        <v>158</v>
      </c>
      <c r="CG22" s="24" cm="1">
        <f t="array" ref="CG22">IF(_xlfn.XLOOKUP($A22,data_i,_xlfn.XLOOKUP(CG$4,data_col,data_val)) &gt; 0,_xlfn.XLOOKUP($A22,data_i,_xlfn.XLOOKUP(CG$4,data_col,data_val))," ")</f>
        <v>158</v>
      </c>
      <c r="CH22" s="24" cm="1">
        <f t="array" ref="CH22">IF(_xlfn.XLOOKUP($A22,data_i,_xlfn.XLOOKUP(CH$4,data_col,data_val)) &gt; 0,_xlfn.XLOOKUP($A22,data_i,_xlfn.XLOOKUP(CH$4,data_col,data_val))," ")</f>
        <v>174</v>
      </c>
      <c r="CI22" s="24" cm="1">
        <f t="array" ref="CI22">IF(_xlfn.XLOOKUP($A22,data_i,_xlfn.XLOOKUP(CI$4,data_col,data_val)) &gt; 0,_xlfn.XLOOKUP($A22,data_i,_xlfn.XLOOKUP(CI$4,data_col,data_val))," ")</f>
        <v>141</v>
      </c>
      <c r="CJ22" s="24" cm="1">
        <f t="array" ref="CJ22">IF(_xlfn.XLOOKUP($A22,data_i,_xlfn.XLOOKUP(CJ$4,data_col,data_val)) &gt; 0,_xlfn.XLOOKUP($A22,data_i,_xlfn.XLOOKUP(CJ$4,data_col,data_val))," ")</f>
        <v>141</v>
      </c>
      <c r="CK22" s="24" cm="1">
        <f t="array" ref="CK22">IF(_xlfn.XLOOKUP($A22,data_i,_xlfn.XLOOKUP(CK$4,data_col,data_val)) &gt; 0,_xlfn.XLOOKUP($A22,data_i,_xlfn.XLOOKUP(CK$4,data_col,data_val))," ")</f>
        <v>158</v>
      </c>
      <c r="CL22" s="24" cm="1">
        <f t="array" ref="CL22">IF(_xlfn.XLOOKUP($A22,data_i,_xlfn.XLOOKUP(CL$4,data_col,data_val)) &gt; 0,_xlfn.XLOOKUP($A22,data_i,_xlfn.XLOOKUP(CL$4,data_col,data_val))," ")</f>
        <v>110</v>
      </c>
      <c r="CM22" s="24" cm="1">
        <f t="array" ref="CM22">IF(_xlfn.XLOOKUP($A22,data_i,_xlfn.XLOOKUP(CM$4,data_col,data_val)) &gt; 0,_xlfn.XLOOKUP($A22,data_i,_xlfn.XLOOKUP(CM$4,data_col,data_val))," ")</f>
        <v>205</v>
      </c>
      <c r="CN22" s="24" cm="1">
        <f t="array" ref="CN22">IF(_xlfn.XLOOKUP($A22,data_i,_xlfn.XLOOKUP(CN$4,data_col,data_val)) &gt; 0,_xlfn.XLOOKUP($A22,data_i,_xlfn.XLOOKUP(CN$4,data_col,data_val))," ")</f>
        <v>110</v>
      </c>
      <c r="CO22" s="24" cm="1">
        <f t="array" ref="CO22">IF(_xlfn.XLOOKUP($A22,data_i,_xlfn.XLOOKUP(CO$4,data_col,data_val)) &gt; 0,_xlfn.XLOOKUP($A22,data_i,_xlfn.XLOOKUP(CO$4,data_col,data_val))," ")</f>
        <v>110</v>
      </c>
      <c r="CP22" s="24" cm="1">
        <f t="array" ref="CP22">IF(_xlfn.XLOOKUP($A22,data_i,_xlfn.XLOOKUP(CP$4,data_col,data_val)) &gt; 0,_xlfn.XLOOKUP($A22,data_i,_xlfn.XLOOKUP(CP$4,data_col,data_val))," ")</f>
        <v>110</v>
      </c>
      <c r="CQ22" s="24" cm="1">
        <f t="array" ref="CQ22">IF(_xlfn.XLOOKUP($A22,data_i,_xlfn.XLOOKUP(CQ$4,data_col,data_val)) &gt; 0,_xlfn.XLOOKUP($A22,data_i,_xlfn.XLOOKUP(CQ$4,data_col,data_val))," ")</f>
        <v>94</v>
      </c>
      <c r="CR22" s="24" cm="1">
        <f t="array" ref="CR22">IF(_xlfn.XLOOKUP($A22,data_i,_xlfn.XLOOKUP(CR$4,data_col,data_val)) &gt; 0,_xlfn.XLOOKUP($A22,data_i,_xlfn.XLOOKUP(CR$4,data_col,data_val))," ")</f>
        <v>110</v>
      </c>
      <c r="CS22" s="24" cm="1">
        <f t="array" ref="CS22">IF(_xlfn.XLOOKUP($A22,data_i,_xlfn.XLOOKUP(CS$4,data_col,data_val)) &gt; 0,_xlfn.XLOOKUP($A22,data_i,_xlfn.XLOOKUP(CS$4,data_col,data_val))," ")</f>
        <v>174</v>
      </c>
      <c r="CT22" s="24" cm="1">
        <f t="array" ref="CT22">IF(_xlfn.XLOOKUP($A22,data_i,_xlfn.XLOOKUP(CT$4,data_col,data_val)) &gt; 0,_xlfn.XLOOKUP($A22,data_i,_xlfn.XLOOKUP(CT$4,data_col,data_val))," ")</f>
        <v>94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163"/>
      <c r="DD22" s="24" cm="1">
        <f t="array" ref="DD22">IF(_xlfn.XLOOKUP($A22,data_i,_xlfn.XLOOKUP(DD$4,data_col,data_val)) &gt; 0,_xlfn.XLOOKUP($A22,data_i,_xlfn.XLOOKUP(DD$4,data_col,data_val))," ")</f>
        <v>305</v>
      </c>
      <c r="DE22" s="24" cm="1">
        <f t="array" ref="DE22">IF(_xlfn.XLOOKUP($A22,data_i,_xlfn.XLOOKUP(DE$4,data_col,data_val)) &gt; 0,_xlfn.XLOOKUP($A22,data_i,_xlfn.XLOOKUP(DE$4,data_col,data_val))," ")</f>
        <v>402</v>
      </c>
      <c r="DF22" s="24" cm="1">
        <f t="array" ref="DF22">IF(_xlfn.XLOOKUP($A22,data_i,_xlfn.XLOOKUP(DF$4,data_col,data_val)) &gt; 0,_xlfn.XLOOKUP($A22,data_i,_xlfn.XLOOKUP(DF$4,data_col,data_val))," ")</f>
        <v>305</v>
      </c>
      <c r="DG22" s="24" cm="1">
        <f t="array" ref="DG22">IF(_xlfn.XLOOKUP($A22,data_i,_xlfn.XLOOKUP(DG$4,data_col,data_val)) &gt; 0,_xlfn.XLOOKUP($A22,data_i,_xlfn.XLOOKUP(DG$4,data_col,data_val))," ")</f>
        <v>305</v>
      </c>
      <c r="DH22" s="24" cm="1">
        <f t="array" ref="DH22">IF(_xlfn.XLOOKUP($A22,data_i,_xlfn.XLOOKUP(DH$4,data_col,data_val)) &gt; 0,_xlfn.XLOOKUP($A22,data_i,_xlfn.XLOOKUP(DH$4,data_col,data_val))," ")</f>
        <v>439</v>
      </c>
      <c r="DI22" s="24" cm="1">
        <f t="array" ref="DI22">IF(_xlfn.XLOOKUP($A22,data_i,_xlfn.XLOOKUP(DI$4,data_col,data_val)) &gt; 0,_xlfn.XLOOKUP($A22,data_i,_xlfn.XLOOKUP(DI$4,data_col,data_val))," ")</f>
        <v>427</v>
      </c>
      <c r="DJ22" s="24" cm="1">
        <f t="array" ref="DJ22">IF(_xlfn.XLOOKUP($A22,data_i,_xlfn.XLOOKUP(DJ$4,data_col,data_val)) &gt; 0,_xlfn.XLOOKUP($A22,data_i,_xlfn.XLOOKUP(DJ$4,data_col,data_val))," ")</f>
        <v>244</v>
      </c>
      <c r="DK22" s="24" cm="1">
        <f t="array" ref="DK22">IF(_xlfn.XLOOKUP($A22,data_i,_xlfn.XLOOKUP(DK$4,data_col,data_val)) &gt; 0,_xlfn.XLOOKUP($A22,data_i,_xlfn.XLOOKUP(DK$4,data_col,data_val))," ")</f>
        <v>244</v>
      </c>
      <c r="DL22" s="24" cm="1">
        <f t="array" ref="DL22">IF(_xlfn.XLOOKUP($A22,data_i,_xlfn.XLOOKUP(DL$4,data_col,data_val)) &gt; 0,_xlfn.XLOOKUP($A22,data_i,_xlfn.XLOOKUP(DL$4,data_col,data_val))," ")</f>
        <v>207</v>
      </c>
      <c r="DM22" s="24" cm="1">
        <f t="array" ref="DM22">IF(_xlfn.XLOOKUP($A22,data_i,_xlfn.XLOOKUP(DM$4,data_col,data_val)) &gt; 0,_xlfn.XLOOKUP($A22,data_i,_xlfn.XLOOKUP(DM$4,data_col,data_val))," ")</f>
        <v>280</v>
      </c>
      <c r="DN22" s="24" cm="1">
        <f t="array" ref="DN22">IF(_xlfn.XLOOKUP($A22,data_i,_xlfn.XLOOKUP(DN$4,data_col,data_val)) &gt; 0,_xlfn.XLOOKUP($A22,data_i,_xlfn.XLOOKUP(DN$4,data_col,data_val))," ")</f>
        <v>329</v>
      </c>
      <c r="DO22" s="24" cm="1">
        <f t="array" ref="DO22">IF(_xlfn.XLOOKUP($A22,data_i,_xlfn.XLOOKUP(DO$4,data_col,data_val)) &gt; 0,_xlfn.XLOOKUP($A22,data_i,_xlfn.XLOOKUP(DO$4,data_col,data_val))," ")</f>
        <v>329</v>
      </c>
      <c r="DP22" s="24" cm="1">
        <f t="array" ref="DP22">IF(_xlfn.XLOOKUP($A22,data_i,_xlfn.XLOOKUP(DP$4,data_col,data_val)) &gt; 0,_xlfn.XLOOKUP($A22,data_i,_xlfn.XLOOKUP(DP$4,data_col,data_val))," ")</f>
        <v>268</v>
      </c>
      <c r="DQ22" s="24" cm="1">
        <f t="array" ref="DQ22">IF(_xlfn.XLOOKUP($A22,data_i,_xlfn.XLOOKUP(DQ$4,data_col,data_val)) &gt; 0,_xlfn.XLOOKUP($A22,data_i,_xlfn.XLOOKUP(DQ$4,data_col,data_val))," ")</f>
        <v>366</v>
      </c>
      <c r="DR22" s="24" cm="1">
        <f t="array" ref="DR22">IF(_xlfn.XLOOKUP($A22,data_i,_xlfn.XLOOKUP(DR$4,data_col,data_val)) &gt; 0,_xlfn.XLOOKUP($A22,data_i,_xlfn.XLOOKUP(DR$4,data_col,data_val))," ")</f>
        <v>329</v>
      </c>
      <c r="DS22" s="24" cm="1">
        <f t="array" ref="DS22">IF(_xlfn.XLOOKUP($A22,data_i,_xlfn.XLOOKUP(DS$4,data_col,data_val)) &gt; 0,_xlfn.XLOOKUP($A22,data_i,_xlfn.XLOOKUP(DS$4,data_col,data_val))," ")</f>
        <v>354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5"/>
      <c r="EC22" s="24" cm="1">
        <f t="array" ref="EC22">IF(_xlfn.XLOOKUP($A22,data_i,_xlfn.XLOOKUP(EC$4,data_col,data_val)) &gt; 0,_xlfn.XLOOKUP($A22,data_i,_xlfn.XLOOKUP(EC$4,data_col,data_val))," ")</f>
        <v>394</v>
      </c>
      <c r="ED22" s="24" cm="1">
        <f t="array" ref="ED22">IF(_xlfn.XLOOKUP($A22,data_i,_xlfn.XLOOKUP(ED$4,data_col,data_val)) &gt; 0,_xlfn.XLOOKUP($A22,data_i,_xlfn.XLOOKUP(ED$4,data_col,data_val))," ")</f>
        <v>399</v>
      </c>
      <c r="EE22" s="24" cm="1">
        <f t="array" ref="EE22">IF(_xlfn.XLOOKUP($A22,data_i,_xlfn.XLOOKUP(EE$4,data_col,data_val)) &gt; 0,_xlfn.XLOOKUP($A22,data_i,_xlfn.XLOOKUP(EE$4,data_col,data_val))," ")</f>
        <v>393</v>
      </c>
      <c r="EF22" s="24" cm="1">
        <f t="array" ref="EF22">IF(_xlfn.XLOOKUP($A22,data_i,_xlfn.XLOOKUP(EF$4,data_col,data_val)) &gt; 0,_xlfn.XLOOKUP($A22,data_i,_xlfn.XLOOKUP(EF$4,data_col,data_val))," ")</f>
        <v>399</v>
      </c>
      <c r="EG22" s="24" cm="1">
        <f t="array" ref="EG22">IF(_xlfn.XLOOKUP($A22,data_i,_xlfn.XLOOKUP(EG$4,data_col,data_val)) &gt; 0,_xlfn.XLOOKUP($A22,data_i,_xlfn.XLOOKUP(EG$4,data_col,data_val))," ")</f>
        <v>394</v>
      </c>
      <c r="EH22" s="24" cm="1">
        <f t="array" ref="EH22">IF(_xlfn.XLOOKUP($A22,data_i,_xlfn.XLOOKUP(EH$4,data_col,data_val)) &gt; 0,_xlfn.XLOOKUP($A22,data_i,_xlfn.XLOOKUP(EH$4,data_col,data_val))," ")</f>
        <v>397</v>
      </c>
      <c r="EI22" s="24" cm="1">
        <f t="array" ref="EI22">IF(_xlfn.XLOOKUP($A22,data_i,_xlfn.XLOOKUP(EI$4,data_col,data_val)) &gt; 0,_xlfn.XLOOKUP($A22,data_i,_xlfn.XLOOKUP(EI$4,data_col,data_val))," ")</f>
        <v>400</v>
      </c>
      <c r="EJ22" s="24" cm="1">
        <f t="array" ref="EJ22">IF(_xlfn.XLOOKUP($A22,data_i,_xlfn.XLOOKUP(EJ$4,data_col,data_val)) &gt; 0,_xlfn.XLOOKUP($A22,data_i,_xlfn.XLOOKUP(EJ$4,data_col,data_val))," ")</f>
        <v>398</v>
      </c>
      <c r="EK22" s="24" cm="1">
        <f t="array" ref="EK22">IF(_xlfn.XLOOKUP($A22,data_i,_xlfn.XLOOKUP(EK$4,data_col,data_val)) &gt; 0,_xlfn.XLOOKUP($A22,data_i,_xlfn.XLOOKUP(EK$4,data_col,data_val))," ")</f>
        <v>395</v>
      </c>
      <c r="EL22" s="24" cm="1">
        <f t="array" ref="EL22">IF(_xlfn.XLOOKUP($A22,data_i,_xlfn.XLOOKUP(EL$4,data_col,data_val)) &gt; 0,_xlfn.XLOOKUP($A22,data_i,_xlfn.XLOOKUP(EL$4,data_col,data_val))," ")</f>
        <v>395</v>
      </c>
      <c r="EM22" s="24" cm="1">
        <f t="array" ref="EM22">IF(_xlfn.XLOOKUP($A22,data_i,_xlfn.XLOOKUP(EM$4,data_col,data_val)) &gt; 0,_xlfn.XLOOKUP($A22,data_i,_xlfn.XLOOKUP(EM$4,data_col,data_val))," ")</f>
        <v>395</v>
      </c>
      <c r="EN22" s="24" cm="1">
        <f t="array" ref="EN22">IF(_xlfn.XLOOKUP($A22,data_i,_xlfn.XLOOKUP(EN$4,data_col,data_val)) &gt; 0,_xlfn.XLOOKUP($A22,data_i,_xlfn.XLOOKUP(EN$4,data_col,data_val))," ")</f>
        <v>398</v>
      </c>
      <c r="EO22" s="24" cm="1">
        <f t="array" ref="EO22">IF(_xlfn.XLOOKUP($A22,data_i,_xlfn.XLOOKUP(EO$4,data_col,data_val)) &gt; 0,_xlfn.XLOOKUP($A22,data_i,_xlfn.XLOOKUP(EO$4,data_col,data_val))," ")</f>
        <v>399</v>
      </c>
      <c r="EP22" s="24" cm="1">
        <f t="array" ref="EP22">IF(_xlfn.XLOOKUP($A22,data_i,_xlfn.XLOOKUP(EP$4,data_col,data_val)) &gt; 0,_xlfn.XLOOKUP($A22,data_i,_xlfn.XLOOKUP(EP$4,data_col,data_val))," ")</f>
        <v>395</v>
      </c>
      <c r="EQ22" s="24" cm="1">
        <f t="array" ref="EQ22">IF(_xlfn.XLOOKUP($A22,data_i,_xlfn.XLOOKUP(EQ$4,data_col,data_val)) &gt; 0,_xlfn.XLOOKUP($A22,data_i,_xlfn.XLOOKUP(EQ$4,data_col,data_val))," ")</f>
        <v>397</v>
      </c>
      <c r="ER22" s="24" cm="1">
        <f t="array" ref="ER22">IF(_xlfn.XLOOKUP($A22,data_i,_xlfn.XLOOKUP(ER$4,data_col,data_val)) &gt; 0,_xlfn.XLOOKUP($A22,data_i,_xlfn.XLOOKUP(ER$4,data_col,data_val))," ")</f>
        <v>397</v>
      </c>
      <c r="ES22" s="24" t="str" cm="1">
        <f t="array" ref="ES22">IF(_xlfn.XLOOKUP($A22,data_i,_xlfn.XLOOKUP(ES$4,data_col,data_val)) &gt; 0,_xlfn.XLOOKUP($A22,data_i,_xlfn.XLOOKUP(ES$4,data_col,data_val))," ")</f>
        <v xml:space="preserve"> </v>
      </c>
      <c r="ET22" s="24" t="str" cm="1">
        <f t="array" ref="ET22">IF(_xlfn.XLOOKUP($A22,data_i,_xlfn.XLOOKUP(ET$4,data_col,data_val)) &gt; 0,_xlfn.XLOOKUP($A22,data_i,_xlfn.XLOOKUP(ET$4,data_col,data_val))," ")</f>
        <v xml:space="preserve"> </v>
      </c>
      <c r="EU22" s="24" t="str" cm="1">
        <f t="array" ref="EU22">IF(_xlfn.XLOOKUP($A22,data_i,_xlfn.XLOOKUP(EU$4,data_col,data_val)) &gt; 0,_xlfn.XLOOKUP($A22,data_i,_xlfn.XLOOKUP(EU$4,data_col,data_val))," ")</f>
        <v xml:space="preserve"> 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5"/>
      <c r="FB22" s="24" cm="1">
        <f t="array" ref="FB22">IF(_xlfn.XLOOKUP($A22,data_i,_xlfn.XLOOKUP(FB$4,data_col,data_val)) &gt; 0,_xlfn.XLOOKUP($A22,data_i,_xlfn.XLOOKUP(FB$4,data_col,data_val))," ")</f>
        <v>527</v>
      </c>
      <c r="FC22" s="24" cm="1">
        <f t="array" ref="FC22">IF(_xlfn.XLOOKUP($A22,data_i,_xlfn.XLOOKUP(FC$4,data_col,data_val)) &gt; 0,_xlfn.XLOOKUP($A22,data_i,_xlfn.XLOOKUP(FC$4,data_col,data_val))," ")</f>
        <v>522</v>
      </c>
      <c r="FD22" s="24" cm="1">
        <f t="array" ref="FD22">IF(_xlfn.XLOOKUP($A22,data_i,_xlfn.XLOOKUP(FD$4,data_col,data_val)) &gt; 0,_xlfn.XLOOKUP($A22,data_i,_xlfn.XLOOKUP(FD$4,data_col,data_val))," ")</f>
        <v>526</v>
      </c>
      <c r="FE22" s="24" cm="1">
        <f t="array" ref="FE22">IF(_xlfn.XLOOKUP($A22,data_i,_xlfn.XLOOKUP(FE$4,data_col,data_val)) &gt; 0,_xlfn.XLOOKUP($A22,data_i,_xlfn.XLOOKUP(FE$4,data_col,data_val))," ")</f>
        <v>524</v>
      </c>
      <c r="FF22" s="24" cm="1">
        <f t="array" ref="FF22">IF(_xlfn.XLOOKUP($A22,data_i,_xlfn.XLOOKUP(FF$4,data_col,data_val)) &gt; 0,_xlfn.XLOOKUP($A22,data_i,_xlfn.XLOOKUP(FF$4,data_col,data_val))," ")</f>
        <v>522</v>
      </c>
      <c r="FG22" s="24" cm="1">
        <f t="array" ref="FG22">IF(_xlfn.XLOOKUP($A22,data_i,_xlfn.XLOOKUP(FG$4,data_col,data_val)) &gt; 0,_xlfn.XLOOKUP($A22,data_i,_xlfn.XLOOKUP(FG$4,data_col,data_val))," ")</f>
        <v>523</v>
      </c>
      <c r="FH22" s="24" cm="1">
        <f t="array" ref="FH22">IF(_xlfn.XLOOKUP($A22,data_i,_xlfn.XLOOKUP(FH$4,data_col,data_val)) &gt; 0,_xlfn.XLOOKUP($A22,data_i,_xlfn.XLOOKUP(FH$4,data_col,data_val))," ")</f>
        <v>520</v>
      </c>
      <c r="FI22" s="24" cm="1">
        <f t="array" ref="FI22">IF(_xlfn.XLOOKUP($A22,data_i,_xlfn.XLOOKUP(FI$4,data_col,data_val)) &gt; 0,_xlfn.XLOOKUP($A22,data_i,_xlfn.XLOOKUP(FI$4,data_col,data_val))," ")</f>
        <v>523</v>
      </c>
      <c r="FJ22" s="24" cm="1">
        <f t="array" ref="FJ22">IF(_xlfn.XLOOKUP($A22,data_i,_xlfn.XLOOKUP(FJ$4,data_col,data_val)) &gt; 0,_xlfn.XLOOKUP($A22,data_i,_xlfn.XLOOKUP(FJ$4,data_col,data_val))," ")</f>
        <v>520</v>
      </c>
      <c r="FK22" s="24" cm="1">
        <f t="array" ref="FK22">IF(_xlfn.XLOOKUP($A22,data_i,_xlfn.XLOOKUP(FK$4,data_col,data_val)) &gt; 0,_xlfn.XLOOKUP($A22,data_i,_xlfn.XLOOKUP(FK$4,data_col,data_val))," ")</f>
        <v>523</v>
      </c>
      <c r="FL22" s="24" cm="1">
        <f t="array" ref="FL22">IF(_xlfn.XLOOKUP($A22,data_i,_xlfn.XLOOKUP(FL$4,data_col,data_val)) &gt; 0,_xlfn.XLOOKUP($A22,data_i,_xlfn.XLOOKUP(FL$4,data_col,data_val))," ")</f>
        <v>521</v>
      </c>
      <c r="FM22" s="24" cm="1">
        <f t="array" ref="FM22">IF(_xlfn.XLOOKUP($A22,data_i,_xlfn.XLOOKUP(FM$4,data_col,data_val)) &gt; 0,_xlfn.XLOOKUP($A22,data_i,_xlfn.XLOOKUP(FM$4,data_col,data_val))," ")</f>
        <v>523</v>
      </c>
      <c r="FN22" s="24" cm="1">
        <f t="array" ref="FN22">IF(_xlfn.XLOOKUP($A22,data_i,_xlfn.XLOOKUP(FN$4,data_col,data_val)) &gt; 0,_xlfn.XLOOKUP($A22,data_i,_xlfn.XLOOKUP(FN$4,data_col,data_val))," ")</f>
        <v>522</v>
      </c>
      <c r="FO22" s="24" cm="1">
        <f t="array" ref="FO22">IF(_xlfn.XLOOKUP($A22,data_i,_xlfn.XLOOKUP(FO$4,data_col,data_val)) &gt; 0,_xlfn.XLOOKUP($A22,data_i,_xlfn.XLOOKUP(FO$4,data_col,data_val))," ")</f>
        <v>523</v>
      </c>
      <c r="FP22" s="24" cm="1">
        <f t="array" ref="FP22">IF(_xlfn.XLOOKUP($A22,data_i,_xlfn.XLOOKUP(FP$4,data_col,data_val)) &gt; 0,_xlfn.XLOOKUP($A22,data_i,_xlfn.XLOOKUP(FP$4,data_col,data_val))," ")</f>
        <v>525</v>
      </c>
      <c r="FQ22" s="24" cm="1">
        <f t="array" ref="FQ22">IF(_xlfn.XLOOKUP($A22,data_i,_xlfn.XLOOKUP(FQ$4,data_col,data_val)) &gt; 0,_xlfn.XLOOKUP($A22,data_i,_xlfn.XLOOKUP(FQ$4,data_col,data_val))," ")</f>
        <v>524</v>
      </c>
      <c r="FR22" s="24" t="str" cm="1">
        <f t="array" ref="FR22">IF(_xlfn.XLOOKUP($A22,data_i,_xlfn.XLOOKUP(FR$4,data_col,data_val)) &gt; 0,_xlfn.XLOOKUP($A22,data_i,_xlfn.XLOOKUP(FR$4,data_col,data_val))," ")</f>
        <v xml:space="preserve"> </v>
      </c>
      <c r="FS22" s="24" t="str" cm="1">
        <f t="array" ref="FS22">IF(_xlfn.XLOOKUP($A22,data_i,_xlfn.XLOOKUP(FS$4,data_col,data_val)) &gt; 0,_xlfn.XLOOKUP($A22,data_i,_xlfn.XLOOKUP(FS$4,data_col,data_val))," ")</f>
        <v xml:space="preserve"> </v>
      </c>
      <c r="FT22" s="24" t="str" cm="1">
        <f t="array" ref="FT22">IF(_xlfn.XLOOKUP($A22,data_i,_xlfn.XLOOKUP(FT$4,data_col,data_val)) &gt; 0,_xlfn.XLOOKUP($A22,data_i,_xlfn.XLOOKUP(FT$4,data_col,data_val))," ")</f>
        <v xml:space="preserve"> 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5"/>
      <c r="GA22" s="167"/>
      <c r="GB22" s="25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</row>
    <row r="23" spans="1:231" x14ac:dyDescent="0.2">
      <c r="A23" s="61">
        <v>1</v>
      </c>
      <c r="B23" s="265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65" t="str" cm="1">
        <f t="array" ref="C23">_xlfn.XLOOKUP($A23,prop_i,_xlfn.XLOOKUP(C$4,prop_col,prop_val))</f>
        <v>M05</v>
      </c>
      <c r="D23" s="165" t="str" cm="1">
        <f t="array" ref="D23">_xlfn.XLOOKUP($A23,prop_i,_xlfn.XLOOKUP(D$4,prop_col,prop_val))</f>
        <v>DE</v>
      </c>
      <c r="E23" s="165" t="str" cm="1">
        <f t="array" ref="E23">_xlfn.XLOOKUP($A23,prop_i,_xlfn.XLOOKUP(E$4,prop_col,prop_val))</f>
        <v>T966</v>
      </c>
      <c r="F23" s="165" cm="1">
        <f t="array" ref="F23">_xlfn.XLOOKUP($A23,prop_i,_xlfn.XLOOKUP(F$4,prop_col,prop_val))</f>
        <v>616</v>
      </c>
      <c r="G23" s="165" t="str" cm="1">
        <f t="array" ref="G23">_xlfn.XLOOKUP($A23,prop_i,_xlfn.XLOOKUP(G$4,prop_col,prop_val))</f>
        <v>F01</v>
      </c>
      <c r="H23" s="61">
        <f t="shared" si="0"/>
        <v>16</v>
      </c>
      <c r="I23" s="165" cm="1">
        <f t="array" ref="I23">_xlfn.XLOOKUP($A23,prop_i,_xlfn.XLOOKUP(I$4,prop_col,prop_val))</f>
        <v>1175579</v>
      </c>
      <c r="J23" s="195" cm="1">
        <f t="array" ref="J23">_xlfn.XLOOKUP($A23,data_i,_xlfn.XLOOKUP(J$4,data_col,data_val))</f>
        <v>32264</v>
      </c>
      <c r="K23" s="195" cm="1">
        <f t="array" ref="K23">_xlfn.XLOOKUP($A23,data_i,_xlfn.XLOOKUP(K$4,data_col,data_val))</f>
        <v>1482</v>
      </c>
      <c r="L23" s="24">
        <f t="shared" si="1"/>
        <v>21.770580296896085</v>
      </c>
      <c r="M23" s="254" cm="1">
        <f t="array" ref="M23">HYPERLINK(GJ23,_xlfn.XLOOKUP($A23,val_i,_xlfn.XLOOKUP(M$4,val_col,val_val)))</f>
        <v>44088</v>
      </c>
      <c r="N23" s="256" t="str" cm="1">
        <f t="array" ref="N23">IF(_xlfn.XLOOKUP($A23,data_i,_xlfn.XLOOKUP(N$4,data_col,data_val)) &gt; 0,_xlfn.XLOOKUP($A23,data_i,_xlfn.XLOOKUP(N$4,data_col,data_val))," ")</f>
        <v xml:space="preserve"> </v>
      </c>
      <c r="O23" s="162" cm="1">
        <f t="array" ref="O23">$J23-_xlfn.XLOOKUP($A23,val_i,_xlfn.XLOOKUP("oph@start",val_col,val_val))</f>
        <v>1862</v>
      </c>
      <c r="P23" s="24" cm="1">
        <f t="array" ref="P23">K23-_xlfn.XLOOKUP($A23,val_i,_xlfn.XLOOKUP("Starts@Start",val_col,val_val))</f>
        <v>131</v>
      </c>
      <c r="Q23" s="162">
        <f t="shared" si="2"/>
        <v>14.213740458015268</v>
      </c>
      <c r="R23" s="163">
        <f t="shared" si="3"/>
        <v>19</v>
      </c>
      <c r="S23" s="123">
        <f t="shared" si="4"/>
        <v>44193.623042154002</v>
      </c>
      <c r="T23" s="123">
        <f t="shared" si="4"/>
        <v>44298.886200048735</v>
      </c>
      <c r="U23" s="123">
        <f t="shared" si="4"/>
        <v>44404.149357943475</v>
      </c>
      <c r="V23" s="200"/>
      <c r="W23" s="184" t="str" cm="1">
        <f t="array" ref="W23">_xlfn.XLOOKUP($A23,data_i,_xlfn.XLOOKUP(W$4,data_col,data_val))</f>
        <v>Running</v>
      </c>
      <c r="X23" s="184" cm="1">
        <f t="array" ref="X23">_xlfn.XLOOKUP($A23,data_i,_xlfn.XLOOKUP(X$4,data_col,data_val))</f>
        <v>32264</v>
      </c>
      <c r="Y23" s="184" cm="1">
        <f t="array" ref="Y23">_xlfn.XLOOKUP($A23,data_i,_xlfn.XLOOKUP(Y$4,data_col,data_val))</f>
        <v>1482</v>
      </c>
      <c r="Z23" s="184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84" cm="1">
        <f t="array" ref="AF23">_xlfn.XLOOKUP($A23,data_i,_xlfn.XLOOKUP(AF$4,data_col,data_val))</f>
        <v>42</v>
      </c>
      <c r="AG23" s="184" cm="1">
        <f t="array" ref="AG23">_xlfn.XLOOKUP($A23,data_i,_xlfn.XLOOKUP(AG$4,data_col,data_val))</f>
        <v>6.2</v>
      </c>
      <c r="AH23" s="195" cm="1">
        <f t="array" ref="AH23">_xlfn.XLOOKUP($A23,data_i,_xlfn.XLOOKUP(AH$4,data_col,data_val))</f>
        <v>385</v>
      </c>
      <c r="AJ23" s="195" cm="1">
        <f t="array" ref="AJ23">_xlfn.XLOOKUP($A23,data_i,_xlfn.XLOOKUP(AJ$4,data_col,data_val))</f>
        <v>2679</v>
      </c>
      <c r="AK23" s="195" cm="1">
        <f t="array" ref="AK23">_xlfn.XLOOKUP($A23,prop_i,_xlfn.XLOOKUP(AK$4,data_col,data_val))</f>
        <v>1500</v>
      </c>
      <c r="AL23" s="163">
        <f>IF(ISERROR(1200*AJ23/(_xlfn.XLOOKUP($F23,summary!$S$3:$S$6,summary!$V$31:$V$34)*AK23*_xlfn.XLOOKUP($F23,summary!$S$3:$S$6,summary!$W$31:$W$34))),0,1200*AJ23/(_xlfn.XLOOKUP($F23,summary!$S$3:$S$6,summary!$V$31:$V$34)*AK23*_xlfn.XLOOKUP($F23,summary!$S$3:$S$6,summary!$W$31:$W$34)))</f>
        <v>21.999469336872419</v>
      </c>
      <c r="AM23" s="25"/>
      <c r="AN23" s="195" cm="1">
        <f t="array" ref="AN23">_xlfn.XLOOKUP($A23,data_i,_xlfn.XLOOKUP(AN$4,data_col,data_val))</f>
        <v>2679</v>
      </c>
      <c r="AO23" s="184" cm="1">
        <f t="array" ref="AO23">_xlfn.XLOOKUP($A23,data_i,_xlfn.XLOOKUP(AO$4,data_col,data_val))</f>
        <v>0</v>
      </c>
      <c r="AP23" s="184" cm="1">
        <f t="array" ref="AP23">_xlfn.XLOOKUP($A23,data_i,_xlfn.XLOOKUP(AP$4,data_col,data_val))</f>
        <v>0</v>
      </c>
      <c r="AQ23" s="184" cm="1">
        <f t="array" ref="AQ23">_xlfn.XLOOKUP($A23,data_i,_xlfn.XLOOKUP(AQ$4,data_col,data_val))</f>
        <v>0</v>
      </c>
      <c r="AR23" s="184" cm="1">
        <f t="array" ref="AR23">_xlfn.XLOOKUP($A23,data_i,_xlfn.XLOOKUP(AR$4,data_col,data_val))</f>
        <v>0</v>
      </c>
      <c r="AS23" s="184" cm="1">
        <f t="array" ref="AS23">_xlfn.XLOOKUP($A23,data_i,_xlfn.XLOOKUP(AS$4,data_col,data_val))</f>
        <v>0</v>
      </c>
      <c r="AT23" s="24"/>
      <c r="AU23" s="184" cm="1">
        <f t="array" ref="AU23">_xlfn.XLOOKUP($A23,data_i,_xlfn.XLOOKUP(AU$4,data_col,data_val))</f>
        <v>2682</v>
      </c>
      <c r="AV23" s="184" cm="1">
        <f t="array" ref="AV23">_xlfn.XLOOKUP($A23,data_i,_xlfn.XLOOKUP(AV$4,data_col,data_val))</f>
        <v>1500</v>
      </c>
      <c r="AW23" s="163">
        <f>IF(ISERROR(1200*AU23/(_xlfn.XLOOKUP($F23,summary!$S$3:$S$6,summary!$V$31:$V$34)*AV23*_xlfn.XLOOKUP($F23,summary!$S$3:$S$6,summary!$W$31:$W$34))),0,1200*AU23/(_xlfn.XLOOKUP($F23,summary!$S$3:$S$6,summary!$V$31:$V$34)*AV23*_xlfn.XLOOKUP($F23,summary!$S$3:$S$6,summary!$W$31:$W$34)))</f>
        <v>22.024104800855479</v>
      </c>
      <c r="AX23" s="162">
        <f t="shared" si="5"/>
        <v>1862</v>
      </c>
      <c r="AY23" s="256" t="str" cm="1">
        <f t="array" ref="AY23">IF(_xlfn.XLOOKUP($A23,data_i,_xlfn.XLOOKUP(AY$4,data_col,data_val)) &gt; 0,_xlfn.XLOOKUP($A23,data_i,_xlfn.XLOOKUP(AY$4,data_col,data_val))," ")</f>
        <v xml:space="preserve"> </v>
      </c>
      <c r="AZ23" s="163" cm="1">
        <f t="array" ref="AZ23">_xlfn.XLOOKUP($A23,data_i,_xlfn.XLOOKUP(AZ$4,data_col,data_val))</f>
        <v>-28.03</v>
      </c>
      <c r="BA23" s="192" cm="1">
        <f t="array" ref="BA23">_xlfn.XLOOKUP($A23,data_i,_xlfn.XLOOKUP(BA$4,data_col,data_val))</f>
        <v>4.3689999999999998</v>
      </c>
      <c r="BB23" s="192" cm="1">
        <f t="array" ref="BB23">_xlfn.XLOOKUP($A23,data_i,_xlfn.XLOOKUP(BB$4,data_col,data_val))</f>
        <v>0.85690909090909095</v>
      </c>
      <c r="BC23" s="163" cm="1">
        <f t="array" ref="BC23">_xlfn.XLOOKUP($A23,data_i,_xlfn.XLOOKUP(BC$4,data_col,data_val))</f>
        <v>44.4</v>
      </c>
      <c r="BD23" s="163" cm="1">
        <f t="array" ref="BD23">_xlfn.XLOOKUP($A23,data_i,_xlfn.XLOOKUP(BD$4,data_col,data_val))</f>
        <v>4.3600000000000003</v>
      </c>
      <c r="BE23" s="163" cm="1">
        <f t="array" ref="BE23">_xlfn.XLOOKUP($A23,data_i,_xlfn.XLOOKUP(BE$4,data_col,data_val))</f>
        <v>1.855</v>
      </c>
      <c r="BF23" s="192" cm="1">
        <f t="array" ref="BF23">_xlfn.XLOOKUP($A23,data_i,_xlfn.XLOOKUP(BF$4,data_col,data_val))</f>
        <v>0.55000000000000004</v>
      </c>
      <c r="BG23" s="199">
        <f t="shared" si="6"/>
        <v>181.81818181818181</v>
      </c>
      <c r="BH23" s="192"/>
      <c r="BI23" s="192" cm="1">
        <f t="array" ref="BI23">_xlfn.XLOOKUP($A23,data_i,_xlfn.XLOOKUP(BI$4,data_col,data_val))</f>
        <v>0.74</v>
      </c>
      <c r="BJ23" s="24" cm="1">
        <f t="array" ref="BJ23">_xlfn.XLOOKUP($A23,data_i,_xlfn.XLOOKUP(BJ$4,data_col,data_val))</f>
        <v>36.6</v>
      </c>
      <c r="BK23" s="24" cm="1">
        <f t="array" ref="BK23">_xlfn.XLOOKUP($A23,data_i,_xlfn.XLOOKUP(BK$4,data_col,data_val))</f>
        <v>100</v>
      </c>
      <c r="BL23" s="163" cm="1">
        <f t="array" ref="BL23">_xlfn.XLOOKUP($A23,data_i,_xlfn.XLOOKUP(BL$4,data_col,data_val))</f>
        <v>67.2</v>
      </c>
      <c r="BM23" s="163" cm="1">
        <f t="array" ref="BM23">_xlfn.XLOOKUP($A23,data_i,_xlfn.XLOOKUP(BM$4,data_col,data_val))</f>
        <v>160.6</v>
      </c>
      <c r="BN23" s="163" cm="1">
        <f t="array" ref="BN23">_xlfn.XLOOKUP($A23,data_i,_xlfn.XLOOKUP(BN$4,data_col,data_val))</f>
        <v>9.4</v>
      </c>
      <c r="BO23" s="24" cm="1">
        <f t="array" ref="BO23">_xlfn.XLOOKUP($A23,data_i,_xlfn.XLOOKUP(BO$4,data_col,data_val))</f>
        <v>1137</v>
      </c>
      <c r="BP23" s="24" cm="1">
        <f t="array" ref="BP23">_xlfn.XLOOKUP($A23,data_i,_xlfn.XLOOKUP(BP$4,data_col,data_val))</f>
        <v>151</v>
      </c>
      <c r="BQ23" s="162">
        <f t="shared" si="7"/>
        <v>627.34285241427881</v>
      </c>
      <c r="BR23" s="215">
        <f>IFERROR((AU23*_xlfn.XLOOKUP(F23,summary!$S$3:$S$6,summary!$W$31:$W$34))/(BQ23*$BP$1)," ")</f>
        <v>0.42583219424386365</v>
      </c>
      <c r="BS23" s="24" cm="1">
        <f t="array" ref="BS23">_xlfn.XLOOKUP($A23,data_i,_xlfn.XLOOKUP(BS$4,data_col,data_val))</f>
        <v>0</v>
      </c>
      <c r="BT23" s="24" cm="1">
        <f t="array" ref="BT23">_xlfn.XLOOKUP($A23,data_i,_xlfn.XLOOKUP(BT$4,data_col,data_val))</f>
        <v>0</v>
      </c>
      <c r="BU23" s="163" cm="1">
        <f t="array" ref="BU23">_xlfn.XLOOKUP($A23,data_i,_xlfn.XLOOKUP(BU$4,data_col,data_val))</f>
        <v>0</v>
      </c>
      <c r="BV23" s="163"/>
      <c r="BW23" s="217"/>
      <c r="BX23" s="255" t="str" cm="1">
        <f t="array" ref="BX23">IF(_xlfn.XLOOKUP($A23,data_i,_xlfn.XLOOKUP(BX$4,data_col,data_val)) &gt; 0,_xlfn.XLOOKUP($A23,data_i,_xlfn.XLOOKUP(BX$4,data_col,data_val))," ")</f>
        <v xml:space="preserve"> </v>
      </c>
      <c r="BY23" s="255" t="str" cm="1">
        <f t="array" ref="BY23">IF(_xlfn.XLOOKUP($A23,data_i,_xlfn.XLOOKUP(BY$4,data_col,data_val)) &gt; 0,_xlfn.XLOOKUP($A23,data_i,_xlfn.XLOOKUP(BY$4,data_col,data_val))," ")</f>
        <v xml:space="preserve"> </v>
      </c>
      <c r="BZ23" s="255" t="str" cm="1">
        <f t="array" ref="BZ23">IF(_xlfn.XLOOKUP($A23,data_i,_xlfn.XLOOKUP(BZ$4,data_col,data_val)) &gt; 0,_xlfn.XLOOKUP($A23,data_i,_xlfn.XLOOKUP(BZ$4,data_col,data_val))," ")</f>
        <v xml:space="preserve"> </v>
      </c>
      <c r="CA23" s="255" t="str" cm="1">
        <f t="array" ref="CA23">IF(_xlfn.XLOOKUP($A23,data_i,_xlfn.XLOOKUP(CA$4,data_col,data_val)) &gt; 0,_xlfn.XLOOKUP($A23,data_i,_xlfn.XLOOKUP(CA$4,data_col,data_val))," ")</f>
        <v xml:space="preserve"> </v>
      </c>
      <c r="CB23" s="25"/>
      <c r="CC23" s="24" cm="1">
        <f t="array" ref="CC23">_xlfn.XLOOKUP($A23,data_i,_xlfn.XLOOKUP(CC$4,data_col,data_val))</f>
        <v>70.69</v>
      </c>
      <c r="CD23" s="163"/>
      <c r="CE23" s="24" cm="1">
        <f t="array" ref="CE23">IF(_xlfn.XLOOKUP($A23,data_i,_xlfn.XLOOKUP(CE$4,data_col,data_val)) &gt; 0,_xlfn.XLOOKUP($A23,data_i,_xlfn.XLOOKUP(CE$4,data_col,data_val))," ")</f>
        <v>79</v>
      </c>
      <c r="CF23" s="24" cm="1">
        <f t="array" ref="CF23">IF(_xlfn.XLOOKUP($A23,data_i,_xlfn.XLOOKUP(CF$4,data_col,data_val)) &gt; 0,_xlfn.XLOOKUP($A23,data_i,_xlfn.XLOOKUP(CF$4,data_col,data_val))," ")</f>
        <v>62</v>
      </c>
      <c r="CG23" s="24" cm="1">
        <f t="array" ref="CG23">IF(_xlfn.XLOOKUP($A23,data_i,_xlfn.XLOOKUP(CG$4,data_col,data_val)) &gt; 0,_xlfn.XLOOKUP($A23,data_i,_xlfn.XLOOKUP(CG$4,data_col,data_val))," ")</f>
        <v>141</v>
      </c>
      <c r="CH23" s="24" cm="1">
        <f t="array" ref="CH23">IF(_xlfn.XLOOKUP($A23,data_i,_xlfn.XLOOKUP(CH$4,data_col,data_val)) &gt; 0,_xlfn.XLOOKUP($A23,data_i,_xlfn.XLOOKUP(CH$4,data_col,data_val))," ")</f>
        <v>110</v>
      </c>
      <c r="CI23" s="24" cm="1">
        <f t="array" ref="CI23">IF(_xlfn.XLOOKUP($A23,data_i,_xlfn.XLOOKUP(CI$4,data_col,data_val)) &gt; 0,_xlfn.XLOOKUP($A23,data_i,_xlfn.XLOOKUP(CI$4,data_col,data_val))," ")</f>
        <v>110</v>
      </c>
      <c r="CJ23" s="24" cm="1">
        <f t="array" ref="CJ23">IF(_xlfn.XLOOKUP($A23,data_i,_xlfn.XLOOKUP(CJ$4,data_col,data_val)) &gt; 0,_xlfn.XLOOKUP($A23,data_i,_xlfn.XLOOKUP(CJ$4,data_col,data_val))," ")</f>
        <v>220</v>
      </c>
      <c r="CK23" s="24" cm="1">
        <f t="array" ref="CK23">IF(_xlfn.XLOOKUP($A23,data_i,_xlfn.XLOOKUP(CK$4,data_col,data_val)) &gt; 0,_xlfn.XLOOKUP($A23,data_i,_xlfn.XLOOKUP(CK$4,data_col,data_val))," ")</f>
        <v>126</v>
      </c>
      <c r="CL23" s="24" cm="1">
        <f t="array" ref="CL23">IF(_xlfn.XLOOKUP($A23,data_i,_xlfn.XLOOKUP(CL$4,data_col,data_val)) &gt; 0,_xlfn.XLOOKUP($A23,data_i,_xlfn.XLOOKUP(CL$4,data_col,data_val))," ")</f>
        <v>110</v>
      </c>
      <c r="CM23" s="24" cm="1">
        <f t="array" ref="CM23">IF(_xlfn.XLOOKUP($A23,data_i,_xlfn.XLOOKUP(CM$4,data_col,data_val)) &gt; 0,_xlfn.XLOOKUP($A23,data_i,_xlfn.XLOOKUP(CM$4,data_col,data_val))," ")</f>
        <v>110</v>
      </c>
      <c r="CN23" s="24" cm="1">
        <f t="array" ref="CN23">IF(_xlfn.XLOOKUP($A23,data_i,_xlfn.XLOOKUP(CN$4,data_col,data_val)) &gt; 0,_xlfn.XLOOKUP($A23,data_i,_xlfn.XLOOKUP(CN$4,data_col,data_val))," ")</f>
        <v>220</v>
      </c>
      <c r="CO23" s="24" cm="1">
        <f t="array" ref="CO23">IF(_xlfn.XLOOKUP($A23,data_i,_xlfn.XLOOKUP(CO$4,data_col,data_val)) &gt; 0,_xlfn.XLOOKUP($A23,data_i,_xlfn.XLOOKUP(CO$4,data_col,data_val))," ")</f>
        <v>141</v>
      </c>
      <c r="CP23" s="24" cm="1">
        <f t="array" ref="CP23">IF(_xlfn.XLOOKUP($A23,data_i,_xlfn.XLOOKUP(CP$4,data_col,data_val)) &gt; 0,_xlfn.XLOOKUP($A23,data_i,_xlfn.XLOOKUP(CP$4,data_col,data_val))," ")</f>
        <v>189</v>
      </c>
      <c r="CQ23" s="24" cm="1">
        <f t="array" ref="CQ23">IF(_xlfn.XLOOKUP($A23,data_i,_xlfn.XLOOKUP(CQ$4,data_col,data_val)) &gt; 0,_xlfn.XLOOKUP($A23,data_i,_xlfn.XLOOKUP(CQ$4,data_col,data_val))," ")</f>
        <v>158</v>
      </c>
      <c r="CR23" s="24" cm="1">
        <f t="array" ref="CR23">IF(_xlfn.XLOOKUP($A23,data_i,_xlfn.XLOOKUP(CR$4,data_col,data_val)) &gt; 0,_xlfn.XLOOKUP($A23,data_i,_xlfn.XLOOKUP(CR$4,data_col,data_val))," ")</f>
        <v>174</v>
      </c>
      <c r="CS23" s="24" cm="1">
        <f t="array" ref="CS23">IF(_xlfn.XLOOKUP($A23,data_i,_xlfn.XLOOKUP(CS$4,data_col,data_val)) &gt; 0,_xlfn.XLOOKUP($A23,data_i,_xlfn.XLOOKUP(CS$4,data_col,data_val))," ")</f>
        <v>94</v>
      </c>
      <c r="CT23" s="24" cm="1">
        <f t="array" ref="CT23">IF(_xlfn.XLOOKUP($A23,data_i,_xlfn.XLOOKUP(CT$4,data_col,data_val)) &gt; 0,_xlfn.XLOOKUP($A23,data_i,_xlfn.XLOOKUP(CT$4,data_col,data_val))," ")</f>
        <v>94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163"/>
      <c r="DD23" s="24" cm="1">
        <f t="array" ref="DD23">IF(_xlfn.XLOOKUP($A23,data_i,_xlfn.XLOOKUP(DD$4,data_col,data_val)) &gt; 0,_xlfn.XLOOKUP($A23,data_i,_xlfn.XLOOKUP(DD$4,data_col,data_val))," ")</f>
        <v>341</v>
      </c>
      <c r="DE23" s="24" cm="1">
        <f t="array" ref="DE23">IF(_xlfn.XLOOKUP($A23,data_i,_xlfn.XLOOKUP(DE$4,data_col,data_val)) &gt; 0,_xlfn.XLOOKUP($A23,data_i,_xlfn.XLOOKUP(DE$4,data_col,data_val))," ")</f>
        <v>293</v>
      </c>
      <c r="DF23" s="24" cm="1">
        <f t="array" ref="DF23">IF(_xlfn.XLOOKUP($A23,data_i,_xlfn.XLOOKUP(DF$4,data_col,data_val)) &gt; 0,_xlfn.XLOOKUP($A23,data_i,_xlfn.XLOOKUP(DF$4,data_col,data_val))," ")</f>
        <v>329</v>
      </c>
      <c r="DG23" s="24" cm="1">
        <f t="array" ref="DG23">IF(_xlfn.XLOOKUP($A23,data_i,_xlfn.XLOOKUP(DG$4,data_col,data_val)) &gt; 0,_xlfn.XLOOKUP($A23,data_i,_xlfn.XLOOKUP(DG$4,data_col,data_val))," ")</f>
        <v>268</v>
      </c>
      <c r="DH23" s="24" cm="1">
        <f t="array" ref="DH23">IF(_xlfn.XLOOKUP($A23,data_i,_xlfn.XLOOKUP(DH$4,data_col,data_val)) &gt; 0,_xlfn.XLOOKUP($A23,data_i,_xlfn.XLOOKUP(DH$4,data_col,data_val))," ")</f>
        <v>427</v>
      </c>
      <c r="DI23" s="24" cm="1">
        <f t="array" ref="DI23">IF(_xlfn.XLOOKUP($A23,data_i,_xlfn.XLOOKUP(DI$4,data_col,data_val)) &gt; 0,_xlfn.XLOOKUP($A23,data_i,_xlfn.XLOOKUP(DI$4,data_col,data_val))," ")</f>
        <v>390</v>
      </c>
      <c r="DJ23" s="24" cm="1">
        <f t="array" ref="DJ23">IF(_xlfn.XLOOKUP($A23,data_i,_xlfn.XLOOKUP(DJ$4,data_col,data_val)) &gt; 0,_xlfn.XLOOKUP($A23,data_i,_xlfn.XLOOKUP(DJ$4,data_col,data_val))," ")</f>
        <v>378</v>
      </c>
      <c r="DK23" s="24" cm="1">
        <f t="array" ref="DK23">IF(_xlfn.XLOOKUP($A23,data_i,_xlfn.XLOOKUP(DK$4,data_col,data_val)) &gt; 0,_xlfn.XLOOKUP($A23,data_i,_xlfn.XLOOKUP(DK$4,data_col,data_val))," ")</f>
        <v>256</v>
      </c>
      <c r="DL23" s="24" cm="1">
        <f t="array" ref="DL23">IF(_xlfn.XLOOKUP($A23,data_i,_xlfn.XLOOKUP(DL$4,data_col,data_val)) &gt; 0,_xlfn.XLOOKUP($A23,data_i,_xlfn.XLOOKUP(DL$4,data_col,data_val))," ")</f>
        <v>305</v>
      </c>
      <c r="DM23" s="24" cm="1">
        <f t="array" ref="DM23">IF(_xlfn.XLOOKUP($A23,data_i,_xlfn.XLOOKUP(DM$4,data_col,data_val)) &gt; 0,_xlfn.XLOOKUP($A23,data_i,_xlfn.XLOOKUP(DM$4,data_col,data_val))," ")</f>
        <v>268</v>
      </c>
      <c r="DN23" s="24" cm="1">
        <f t="array" ref="DN23">IF(_xlfn.XLOOKUP($A23,data_i,_xlfn.XLOOKUP(DN$4,data_col,data_val)) &gt; 0,_xlfn.XLOOKUP($A23,data_i,_xlfn.XLOOKUP(DN$4,data_col,data_val))," ")</f>
        <v>280</v>
      </c>
      <c r="DO23" s="24" cm="1">
        <f t="array" ref="DO23">IF(_xlfn.XLOOKUP($A23,data_i,_xlfn.XLOOKUP(DO$4,data_col,data_val)) &gt; 0,_xlfn.XLOOKUP($A23,data_i,_xlfn.XLOOKUP(DO$4,data_col,data_val))," ")</f>
        <v>293</v>
      </c>
      <c r="DP23" s="24" cm="1">
        <f t="array" ref="DP23">IF(_xlfn.XLOOKUP($A23,data_i,_xlfn.XLOOKUP(DP$4,data_col,data_val)) &gt; 0,_xlfn.XLOOKUP($A23,data_i,_xlfn.XLOOKUP(DP$4,data_col,data_val))," ")</f>
        <v>378</v>
      </c>
      <c r="DQ23" s="24" cm="1">
        <f t="array" ref="DQ23">IF(_xlfn.XLOOKUP($A23,data_i,_xlfn.XLOOKUP(DQ$4,data_col,data_val)) &gt; 0,_xlfn.XLOOKUP($A23,data_i,_xlfn.XLOOKUP(DQ$4,data_col,data_val))," ")</f>
        <v>354</v>
      </c>
      <c r="DR23" s="24" cm="1">
        <f t="array" ref="DR23">IF(_xlfn.XLOOKUP($A23,data_i,_xlfn.XLOOKUP(DR$4,data_col,data_val)) &gt; 0,_xlfn.XLOOKUP($A23,data_i,_xlfn.XLOOKUP(DR$4,data_col,data_val))," ")</f>
        <v>293</v>
      </c>
      <c r="DS23" s="24" cm="1">
        <f t="array" ref="DS23">IF(_xlfn.XLOOKUP($A23,data_i,_xlfn.XLOOKUP(DS$4,data_col,data_val)) &gt; 0,_xlfn.XLOOKUP($A23,data_i,_xlfn.XLOOKUP(DS$4,data_col,data_val))," ")</f>
        <v>415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5"/>
      <c r="EC23" s="24" cm="1">
        <f t="array" ref="EC23">IF(_xlfn.XLOOKUP($A23,data_i,_xlfn.XLOOKUP(EC$4,data_col,data_val)) &gt; 0,_xlfn.XLOOKUP($A23,data_i,_xlfn.XLOOKUP(EC$4,data_col,data_val))," ")</f>
        <v>377</v>
      </c>
      <c r="ED23" s="24" cm="1">
        <f t="array" ref="ED23">IF(_xlfn.XLOOKUP($A23,data_i,_xlfn.XLOOKUP(ED$4,data_col,data_val)) &gt; 0,_xlfn.XLOOKUP($A23,data_i,_xlfn.XLOOKUP(ED$4,data_col,data_val))," ")</f>
        <v>379</v>
      </c>
      <c r="EE23" s="24" cm="1">
        <f t="array" ref="EE23">IF(_xlfn.XLOOKUP($A23,data_i,_xlfn.XLOOKUP(EE$4,data_col,data_val)) &gt; 0,_xlfn.XLOOKUP($A23,data_i,_xlfn.XLOOKUP(EE$4,data_col,data_val))," ")</f>
        <v>376</v>
      </c>
      <c r="EF23" s="24" cm="1">
        <f t="array" ref="EF23">IF(_xlfn.XLOOKUP($A23,data_i,_xlfn.XLOOKUP(EF$4,data_col,data_val)) &gt; 0,_xlfn.XLOOKUP($A23,data_i,_xlfn.XLOOKUP(EF$4,data_col,data_val))," ")</f>
        <v>379</v>
      </c>
      <c r="EG23" s="24" cm="1">
        <f t="array" ref="EG23">IF(_xlfn.XLOOKUP($A23,data_i,_xlfn.XLOOKUP(EG$4,data_col,data_val)) &gt; 0,_xlfn.XLOOKUP($A23,data_i,_xlfn.XLOOKUP(EG$4,data_col,data_val))," ")</f>
        <v>378</v>
      </c>
      <c r="EH23" s="24" cm="1">
        <f t="array" ref="EH23">IF(_xlfn.XLOOKUP($A23,data_i,_xlfn.XLOOKUP(EH$4,data_col,data_val)) &gt; 0,_xlfn.XLOOKUP($A23,data_i,_xlfn.XLOOKUP(EH$4,data_col,data_val))," ")</f>
        <v>380</v>
      </c>
      <c r="EI23" s="24" cm="1">
        <f t="array" ref="EI23">IF(_xlfn.XLOOKUP($A23,data_i,_xlfn.XLOOKUP(EI$4,data_col,data_val)) &gt; 0,_xlfn.XLOOKUP($A23,data_i,_xlfn.XLOOKUP(EI$4,data_col,data_val))," ")</f>
        <v>380</v>
      </c>
      <c r="EJ23" s="24" cm="1">
        <f t="array" ref="EJ23">IF(_xlfn.XLOOKUP($A23,data_i,_xlfn.XLOOKUP(EJ$4,data_col,data_val)) &gt; 0,_xlfn.XLOOKUP($A23,data_i,_xlfn.XLOOKUP(EJ$4,data_col,data_val))," ")</f>
        <v>377</v>
      </c>
      <c r="EK23" s="24" cm="1">
        <f t="array" ref="EK23">IF(_xlfn.XLOOKUP($A23,data_i,_xlfn.XLOOKUP(EK$4,data_col,data_val)) &gt; 0,_xlfn.XLOOKUP($A23,data_i,_xlfn.XLOOKUP(EK$4,data_col,data_val))," ")</f>
        <v>385</v>
      </c>
      <c r="EL23" s="24" cm="1">
        <f t="array" ref="EL23">IF(_xlfn.XLOOKUP($A23,data_i,_xlfn.XLOOKUP(EL$4,data_col,data_val)) &gt; 0,_xlfn.XLOOKUP($A23,data_i,_xlfn.XLOOKUP(EL$4,data_col,data_val))," ")</f>
        <v>367</v>
      </c>
      <c r="EM23" s="24" cm="1">
        <f t="array" ref="EM23">IF(_xlfn.XLOOKUP($A23,data_i,_xlfn.XLOOKUP(EM$4,data_col,data_val)) &gt; 0,_xlfn.XLOOKUP($A23,data_i,_xlfn.XLOOKUP(EM$4,data_col,data_val))," ")</f>
        <v>380</v>
      </c>
      <c r="EN23" s="24" cm="1">
        <f t="array" ref="EN23">IF(_xlfn.XLOOKUP($A23,data_i,_xlfn.XLOOKUP(EN$4,data_col,data_val)) &gt; 0,_xlfn.XLOOKUP($A23,data_i,_xlfn.XLOOKUP(EN$4,data_col,data_val))," ")</f>
        <v>378</v>
      </c>
      <c r="EO23" s="24" cm="1">
        <f t="array" ref="EO23">IF(_xlfn.XLOOKUP($A23,data_i,_xlfn.XLOOKUP(EO$4,data_col,data_val)) &gt; 0,_xlfn.XLOOKUP($A23,data_i,_xlfn.XLOOKUP(EO$4,data_col,data_val))," ")</f>
        <v>381</v>
      </c>
      <c r="EP23" s="24" cm="1">
        <f t="array" ref="EP23">IF(_xlfn.XLOOKUP($A23,data_i,_xlfn.XLOOKUP(EP$4,data_col,data_val)) &gt; 0,_xlfn.XLOOKUP($A23,data_i,_xlfn.XLOOKUP(EP$4,data_col,data_val))," ")</f>
        <v>380</v>
      </c>
      <c r="EQ23" s="24" cm="1">
        <f t="array" ref="EQ23">IF(_xlfn.XLOOKUP($A23,data_i,_xlfn.XLOOKUP(EQ$4,data_col,data_val)) &gt; 0,_xlfn.XLOOKUP($A23,data_i,_xlfn.XLOOKUP(EQ$4,data_col,data_val))," ")</f>
        <v>379</v>
      </c>
      <c r="ER23" s="24" cm="1">
        <f t="array" ref="ER23">IF(_xlfn.XLOOKUP($A23,data_i,_xlfn.XLOOKUP(ER$4,data_col,data_val)) &gt; 0,_xlfn.XLOOKUP($A23,data_i,_xlfn.XLOOKUP(ER$4,data_col,data_val))," ")</f>
        <v>380</v>
      </c>
      <c r="ES23" s="24" t="str" cm="1">
        <f t="array" ref="ES23">IF(_xlfn.XLOOKUP($A23,data_i,_xlfn.XLOOKUP(ES$4,data_col,data_val)) &gt; 0,_xlfn.XLOOKUP($A23,data_i,_xlfn.XLOOKUP(ES$4,data_col,data_val))," ")</f>
        <v xml:space="preserve"> </v>
      </c>
      <c r="ET23" s="24" t="str" cm="1">
        <f t="array" ref="ET23">IF(_xlfn.XLOOKUP($A23,data_i,_xlfn.XLOOKUP(ET$4,data_col,data_val)) &gt; 0,_xlfn.XLOOKUP($A23,data_i,_xlfn.XLOOKUP(ET$4,data_col,data_val))," ")</f>
        <v xml:space="preserve"> </v>
      </c>
      <c r="EU23" s="24" t="str" cm="1">
        <f t="array" ref="EU23">IF(_xlfn.XLOOKUP($A23,data_i,_xlfn.XLOOKUP(EU$4,data_col,data_val)) &gt; 0,_xlfn.XLOOKUP($A23,data_i,_xlfn.XLOOKUP(EU$4,data_col,data_val))," ")</f>
        <v xml:space="preserve"> 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5"/>
      <c r="FB23" s="24" cm="1">
        <f t="array" ref="FB23">IF(_xlfn.XLOOKUP($A23,data_i,_xlfn.XLOOKUP(FB$4,data_col,data_val)) &gt; 0,_xlfn.XLOOKUP($A23,data_i,_xlfn.XLOOKUP(FB$4,data_col,data_val))," ")</f>
        <v>526</v>
      </c>
      <c r="FC23" s="24" cm="1">
        <f t="array" ref="FC23">IF(_xlfn.XLOOKUP($A23,data_i,_xlfn.XLOOKUP(FC$4,data_col,data_val)) &gt; 0,_xlfn.XLOOKUP($A23,data_i,_xlfn.XLOOKUP(FC$4,data_col,data_val))," ")</f>
        <v>523</v>
      </c>
      <c r="FD23" s="24" t="str" cm="1">
        <f t="array" ref="FD23">IF(_xlfn.XLOOKUP($A23,data_i,_xlfn.XLOOKUP(FD$4,data_col,data_val)) &gt; 0,_xlfn.XLOOKUP($A23,data_i,_xlfn.XLOOKUP(FD$4,data_col,data_val))," ")</f>
        <v xml:space="preserve"> </v>
      </c>
      <c r="FE23" s="24" cm="1">
        <f t="array" ref="FE23">IF(_xlfn.XLOOKUP($A23,data_i,_xlfn.XLOOKUP(FE$4,data_col,data_val)) &gt; 0,_xlfn.XLOOKUP($A23,data_i,_xlfn.XLOOKUP(FE$4,data_col,data_val))," ")</f>
        <v>525</v>
      </c>
      <c r="FF23" s="24" cm="1">
        <f t="array" ref="FF23">IF(_xlfn.XLOOKUP($A23,data_i,_xlfn.XLOOKUP(FF$4,data_col,data_val)) &gt; 0,_xlfn.XLOOKUP($A23,data_i,_xlfn.XLOOKUP(FF$4,data_col,data_val))," ")</f>
        <v>522</v>
      </c>
      <c r="FG23" s="24" t="str" cm="1">
        <f t="array" ref="FG23">IF(_xlfn.XLOOKUP($A23,data_i,_xlfn.XLOOKUP(FG$4,data_col,data_val)) &gt; 0,_xlfn.XLOOKUP($A23,data_i,_xlfn.XLOOKUP(FG$4,data_col,data_val))," ")</f>
        <v xml:space="preserve"> </v>
      </c>
      <c r="FH23" s="24" cm="1">
        <f t="array" ref="FH23">IF(_xlfn.XLOOKUP($A23,data_i,_xlfn.XLOOKUP(FH$4,data_col,data_val)) &gt; 0,_xlfn.XLOOKUP($A23,data_i,_xlfn.XLOOKUP(FH$4,data_col,data_val))," ")</f>
        <v>521</v>
      </c>
      <c r="FI23" s="24" cm="1">
        <f t="array" ref="FI23">IF(_xlfn.XLOOKUP($A23,data_i,_xlfn.XLOOKUP(FI$4,data_col,data_val)) &gt; 0,_xlfn.XLOOKUP($A23,data_i,_xlfn.XLOOKUP(FI$4,data_col,data_val))," ")</f>
        <v>523</v>
      </c>
      <c r="FJ23" s="24" cm="1">
        <f t="array" ref="FJ23">IF(_xlfn.XLOOKUP($A23,data_i,_xlfn.XLOOKUP(FJ$4,data_col,data_val)) &gt; 0,_xlfn.XLOOKUP($A23,data_i,_xlfn.XLOOKUP(FJ$4,data_col,data_val))," ")</f>
        <v>528</v>
      </c>
      <c r="FK23" s="24" cm="1">
        <f t="array" ref="FK23">IF(_xlfn.XLOOKUP($A23,data_i,_xlfn.XLOOKUP(FK$4,data_col,data_val)) &gt; 0,_xlfn.XLOOKUP($A23,data_i,_xlfn.XLOOKUP(FK$4,data_col,data_val))," ")</f>
        <v>523</v>
      </c>
      <c r="FL23" s="24" t="str" cm="1">
        <f t="array" ref="FL23">IF(_xlfn.XLOOKUP($A23,data_i,_xlfn.XLOOKUP(FL$4,data_col,data_val)) &gt; 0,_xlfn.XLOOKUP($A23,data_i,_xlfn.XLOOKUP(FL$4,data_col,data_val))," ")</f>
        <v xml:space="preserve"> </v>
      </c>
      <c r="FM23" s="24" cm="1">
        <f t="array" ref="FM23">IF(_xlfn.XLOOKUP($A23,data_i,_xlfn.XLOOKUP(FM$4,data_col,data_val)) &gt; 0,_xlfn.XLOOKUP($A23,data_i,_xlfn.XLOOKUP(FM$4,data_col,data_val))," ")</f>
        <v>529</v>
      </c>
      <c r="FN23" s="24" cm="1">
        <f t="array" ref="FN23">IF(_xlfn.XLOOKUP($A23,data_i,_xlfn.XLOOKUP(FN$4,data_col,data_val)) &gt; 0,_xlfn.XLOOKUP($A23,data_i,_xlfn.XLOOKUP(FN$4,data_col,data_val))," ")</f>
        <v>526</v>
      </c>
      <c r="FO23" s="24" cm="1">
        <f t="array" ref="FO23">IF(_xlfn.XLOOKUP($A23,data_i,_xlfn.XLOOKUP(FO$4,data_col,data_val)) &gt; 0,_xlfn.XLOOKUP($A23,data_i,_xlfn.XLOOKUP(FO$4,data_col,data_val))," ")</f>
        <v>528</v>
      </c>
      <c r="FP23" s="24" cm="1">
        <f t="array" ref="FP23">IF(_xlfn.XLOOKUP($A23,data_i,_xlfn.XLOOKUP(FP$4,data_col,data_val)) &gt; 0,_xlfn.XLOOKUP($A23,data_i,_xlfn.XLOOKUP(FP$4,data_col,data_val))," ")</f>
        <v>529</v>
      </c>
      <c r="FQ23" s="24" cm="1">
        <f t="array" ref="FQ23">IF(_xlfn.XLOOKUP($A23,data_i,_xlfn.XLOOKUP(FQ$4,data_col,data_val)) &gt; 0,_xlfn.XLOOKUP($A23,data_i,_xlfn.XLOOKUP(FQ$4,data_col,data_val))," ")</f>
        <v>526</v>
      </c>
      <c r="FR23" s="24" t="str" cm="1">
        <f t="array" ref="FR23">IF(_xlfn.XLOOKUP($A23,data_i,_xlfn.XLOOKUP(FR$4,data_col,data_val)) &gt; 0,_xlfn.XLOOKUP($A23,data_i,_xlfn.XLOOKUP(FR$4,data_col,data_val))," ")</f>
        <v xml:space="preserve"> </v>
      </c>
      <c r="FS23" s="24" t="str" cm="1">
        <f t="array" ref="FS23">IF(_xlfn.XLOOKUP($A23,data_i,_xlfn.XLOOKUP(FS$4,data_col,data_val)) &gt; 0,_xlfn.XLOOKUP($A23,data_i,_xlfn.XLOOKUP(FS$4,data_col,data_val))," ")</f>
        <v xml:space="preserve"> </v>
      </c>
      <c r="FT23" s="24" t="str" cm="1">
        <f t="array" ref="FT23">IF(_xlfn.XLOOKUP($A23,data_i,_xlfn.XLOOKUP(FT$4,data_col,data_val)) &gt; 0,_xlfn.XLOOKUP($A23,data_i,_xlfn.XLOOKUP(FT$4,data_col,data_val))," ")</f>
        <v xml:space="preserve"> 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5"/>
      <c r="GA23" s="167"/>
      <c r="GB23" s="25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</row>
    <row r="24" spans="1:231" x14ac:dyDescent="0.2">
      <c r="A24" s="61">
        <v>31</v>
      </c>
      <c r="B24" s="265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65" t="str" cm="1">
        <f t="array" ref="C24">_xlfn.XLOOKUP($A24,prop_i,_xlfn.XLOOKUP(C$4,prop_col,prop_val))</f>
        <v>M02</v>
      </c>
      <c r="D24" s="165" t="str" cm="1">
        <f t="array" ref="D24">_xlfn.XLOOKUP($A24,prop_i,_xlfn.XLOOKUP(D$4,prop_col,prop_val))</f>
        <v>BE</v>
      </c>
      <c r="E24" s="165" t="str" cm="1">
        <f t="array" ref="E24">_xlfn.XLOOKUP($A24,prop_i,_xlfn.XLOOKUP(E$4,prop_col,prop_val))</f>
        <v>Y809</v>
      </c>
      <c r="F24" s="165" cm="1">
        <f t="array" ref="F24">_xlfn.XLOOKUP($A24,prop_i,_xlfn.XLOOKUP(F$4,prop_col,prop_val))</f>
        <v>624</v>
      </c>
      <c r="G24" s="165" t="str" cm="1">
        <f t="array" ref="G24">_xlfn.XLOOKUP($A24,prop_i,_xlfn.XLOOKUP(G$4,prop_col,prop_val))</f>
        <v>K01</v>
      </c>
      <c r="H24" s="61">
        <f t="shared" si="0"/>
        <v>24</v>
      </c>
      <c r="I24" s="165" cm="1">
        <f t="array" ref="I24">_xlfn.XLOOKUP($A24,prop_i,_xlfn.XLOOKUP(I$4,prop_col,prop_val))</f>
        <v>1415410</v>
      </c>
      <c r="J24" s="195" cm="1">
        <f t="array" ref="J24">_xlfn.XLOOKUP($A24,data_i,_xlfn.XLOOKUP(J$4,data_col,data_val))</f>
        <v>8269</v>
      </c>
      <c r="K24" s="195" cm="1">
        <f t="array" ref="K24">_xlfn.XLOOKUP($A24,data_i,_xlfn.XLOOKUP(K$4,data_col,data_val))</f>
        <v>788</v>
      </c>
      <c r="L24" s="24">
        <f t="shared" si="1"/>
        <v>10.493654822335026</v>
      </c>
      <c r="M24" s="254" cm="1">
        <f t="array" ref="M24">HYPERLINK(GJ24,_xlfn.XLOOKUP($A24,val_i,_xlfn.XLOOKUP(M$4,val_col,val_val)))</f>
        <v>44106</v>
      </c>
      <c r="N24" s="256" cm="1">
        <f t="array" ref="N24">IF(_xlfn.XLOOKUP($A24,data_i,_xlfn.XLOOKUP(N$4,data_col,data_val)) &gt; 0,_xlfn.XLOOKUP($A24,data_i,_xlfn.XLOOKUP(N$4,data_col,data_val))," ")</f>
        <v>6.5000000000000006E-3</v>
      </c>
      <c r="O24" s="162" cm="1">
        <f t="array" ref="O24">$J24-_xlfn.XLOOKUP($A24,val_i,_xlfn.XLOOKUP("oph@start",val_col,val_val))</f>
        <v>1689</v>
      </c>
      <c r="P24" s="24" cm="1">
        <f t="array" ref="P24">K24-_xlfn.XLOOKUP($A24,val_i,_xlfn.XLOOKUP("Starts@Start",val_col,val_val))</f>
        <v>114</v>
      </c>
      <c r="Q24" s="162">
        <f t="shared" si="2"/>
        <v>14.815789473684211</v>
      </c>
      <c r="R24" s="163">
        <f t="shared" si="3"/>
        <v>21.112500000000001</v>
      </c>
      <c r="S24" s="123">
        <f t="shared" si="4"/>
        <v>44201.090494087563</v>
      </c>
      <c r="T24" s="123">
        <f t="shared" si="4"/>
        <v>44295.821103915863</v>
      </c>
      <c r="U24" s="123">
        <f t="shared" si="4"/>
        <v>44390.551713744164</v>
      </c>
      <c r="V24" s="200"/>
      <c r="W24" s="184" t="str" cm="1">
        <f t="array" ref="W24">_xlfn.XLOOKUP($A24,data_i,_xlfn.XLOOKUP(W$4,data_col,data_val))</f>
        <v>Running</v>
      </c>
      <c r="X24" s="184" cm="1">
        <f t="array" ref="X24">_xlfn.XLOOKUP($A24,data_i,_xlfn.XLOOKUP(X$4,data_col,data_val))</f>
        <v>8269</v>
      </c>
      <c r="Y24" s="184" cm="1">
        <f t="array" ref="Y24">_xlfn.XLOOKUP($A24,data_i,_xlfn.XLOOKUP(Y$4,data_col,data_val))</f>
        <v>788</v>
      </c>
      <c r="Z24" s="184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84" cm="1">
        <f t="array" ref="AF24">_xlfn.XLOOKUP($A24,data_i,_xlfn.XLOOKUP(AF$4,data_col,data_val))</f>
        <v>63</v>
      </c>
      <c r="AG24" s="184" cm="1">
        <f t="array" ref="AG24">_xlfn.XLOOKUP($A24,data_i,_xlfn.XLOOKUP(AG$4,data_col,data_val))</f>
        <v>10.199999999999999</v>
      </c>
      <c r="AH24" s="195" cm="1">
        <f t="array" ref="AH24">_xlfn.XLOOKUP($A24,data_i,_xlfn.XLOOKUP(AH$4,data_col,data_val))</f>
        <v>45.8</v>
      </c>
      <c r="AJ24" s="195" cm="1">
        <f t="array" ref="AJ24">_xlfn.XLOOKUP($A24,data_i,_xlfn.XLOOKUP(AJ$4,data_col,data_val))</f>
        <v>4497</v>
      </c>
      <c r="AK24" s="195" cm="1">
        <f t="array" ref="AK24">_xlfn.XLOOKUP($A24,prop_i,_xlfn.XLOOKUP(AK$4,data_col,data_val))</f>
        <v>1502</v>
      </c>
      <c r="AL24" s="163">
        <f>IF(ISERROR(1200*AJ24/(_xlfn.XLOOKUP($F24,summary!$S$3:$S$6,summary!$V$31:$V$34)*AK24*_xlfn.XLOOKUP($F24,summary!$S$3:$S$6,summary!$W$31:$W$34))),0,1200*AJ24/(_xlfn.XLOOKUP($F24,summary!$S$3:$S$6,summary!$V$31:$V$34)*AK24*_xlfn.XLOOKUP($F24,summary!$S$3:$S$6,summary!$W$31:$W$34)))</f>
        <v>24.464378526236064</v>
      </c>
      <c r="AM24" s="25"/>
      <c r="AN24" s="195" cm="1">
        <f t="array" ref="AN24">_xlfn.XLOOKUP($A24,data_i,_xlfn.XLOOKUP(AN$4,data_col,data_val))</f>
        <v>4497</v>
      </c>
      <c r="AO24" s="184" cm="1">
        <f t="array" ref="AO24">_xlfn.XLOOKUP($A24,data_i,_xlfn.XLOOKUP(AO$4,data_col,data_val))</f>
        <v>0</v>
      </c>
      <c r="AP24" s="184" cm="1">
        <f t="array" ref="AP24">_xlfn.XLOOKUP($A24,data_i,_xlfn.XLOOKUP(AP$4,data_col,data_val))</f>
        <v>0</v>
      </c>
      <c r="AQ24" s="184" cm="1">
        <f t="array" ref="AQ24">_xlfn.XLOOKUP($A24,data_i,_xlfn.XLOOKUP(AQ$4,data_col,data_val))</f>
        <v>0</v>
      </c>
      <c r="AR24" s="184" cm="1">
        <f t="array" ref="AR24">_xlfn.XLOOKUP($A24,data_i,_xlfn.XLOOKUP(AR$4,data_col,data_val))</f>
        <v>0</v>
      </c>
      <c r="AS24" s="184" cm="1">
        <f t="array" ref="AS24">_xlfn.XLOOKUP($A24,data_i,_xlfn.XLOOKUP(AS$4,data_col,data_val))</f>
        <v>0</v>
      </c>
      <c r="AT24" s="24"/>
      <c r="AU24" s="184" cm="1">
        <f t="array" ref="AU24">_xlfn.XLOOKUP($A24,data_i,_xlfn.XLOOKUP(AU$4,data_col,data_val))</f>
        <v>4513</v>
      </c>
      <c r="AV24" s="184" cm="1">
        <f t="array" ref="AV24">_xlfn.XLOOKUP($A24,data_i,_xlfn.XLOOKUP(AV$4,data_col,data_val))</f>
        <v>1499</v>
      </c>
      <c r="AW24" s="163">
        <f>IF(ISERROR(1200*AU24/(_xlfn.XLOOKUP($F24,summary!$S$3:$S$6,summary!$V$31:$V$34)*AV24*_xlfn.XLOOKUP($F24,summary!$S$3:$S$6,summary!$W$31:$W$34))),0,1200*AU24/(_xlfn.XLOOKUP($F24,summary!$S$3:$S$6,summary!$V$31:$V$34)*AV24*_xlfn.XLOOKUP($F24,summary!$S$3:$S$6,summary!$W$31:$W$34)))</f>
        <v>24.600556610630917</v>
      </c>
      <c r="AX24" s="162">
        <f t="shared" si="5"/>
        <v>1689</v>
      </c>
      <c r="AY24" s="256" cm="1">
        <f t="array" ref="AY24">IF(_xlfn.XLOOKUP($A24,data_i,_xlfn.XLOOKUP(AY$4,data_col,data_val)) &gt; 0,_xlfn.XLOOKUP($A24,data_i,_xlfn.XLOOKUP(AY$4,data_col,data_val))," ")</f>
        <v>6.5000000000000006E-3</v>
      </c>
      <c r="AZ24" s="163" cm="1">
        <f t="array" ref="AZ24">_xlfn.XLOOKUP($A24,data_i,_xlfn.XLOOKUP(AZ$4,data_col,data_val))</f>
        <v>-41.71</v>
      </c>
      <c r="BA24" s="192" cm="1">
        <f t="array" ref="BA24">_xlfn.XLOOKUP($A24,data_i,_xlfn.XLOOKUP(BA$4,data_col,data_val))</f>
        <v>4.0229999999999997</v>
      </c>
      <c r="BB24" s="192" cm="1">
        <f t="array" ref="BB24">_xlfn.XLOOKUP($A24,data_i,_xlfn.XLOOKUP(BB$4,data_col,data_val))</f>
        <v>0.7225454545454546</v>
      </c>
      <c r="BC24" s="163" cm="1">
        <f t="array" ref="BC24">_xlfn.XLOOKUP($A24,data_i,_xlfn.XLOOKUP(BC$4,data_col,data_val))</f>
        <v>56.9</v>
      </c>
      <c r="BD24" s="163" cm="1">
        <f t="array" ref="BD24">_xlfn.XLOOKUP($A24,data_i,_xlfn.XLOOKUP(BD$4,data_col,data_val))</f>
        <v>5.51</v>
      </c>
      <c r="BE24" s="163" cm="1">
        <f t="array" ref="BE24">_xlfn.XLOOKUP($A24,data_i,_xlfn.XLOOKUP(BE$4,data_col,data_val))</f>
        <v>1.857</v>
      </c>
      <c r="BF24" s="192" cm="1">
        <f t="array" ref="BF24">_xlfn.XLOOKUP($A24,data_i,_xlfn.XLOOKUP(BF$4,data_col,data_val))</f>
        <v>0.3</v>
      </c>
      <c r="BG24" s="199">
        <f t="shared" si="6"/>
        <v>333.33333333333337</v>
      </c>
      <c r="BH24" s="192"/>
      <c r="BI24" s="192" cm="1">
        <f t="array" ref="BI24">_xlfn.XLOOKUP($A24,data_i,_xlfn.XLOOKUP(BI$4,data_col,data_val))</f>
        <v>0.61</v>
      </c>
      <c r="BJ24" s="24" cm="1">
        <f t="array" ref="BJ24">_xlfn.XLOOKUP($A24,data_i,_xlfn.XLOOKUP(BJ$4,data_col,data_val))</f>
        <v>12.5</v>
      </c>
      <c r="BK24" s="24" cm="1">
        <f t="array" ref="BK24">_xlfn.XLOOKUP($A24,data_i,_xlfn.XLOOKUP(BK$4,data_col,data_val))</f>
        <v>99.9</v>
      </c>
      <c r="BL24" s="163" cm="1">
        <f t="array" ref="BL24">_xlfn.XLOOKUP($A24,data_i,_xlfn.XLOOKUP(BL$4,data_col,data_val))</f>
        <v>55.9</v>
      </c>
      <c r="BM24" s="163" cm="1">
        <f t="array" ref="BM24">_xlfn.XLOOKUP($A24,data_i,_xlfn.XLOOKUP(BM$4,data_col,data_val))</f>
        <v>285</v>
      </c>
      <c r="BN24" s="163" cm="1">
        <f t="array" ref="BN24">_xlfn.XLOOKUP($A24,data_i,_xlfn.XLOOKUP(BN$4,data_col,data_val))</f>
        <v>8.6999999999999993</v>
      </c>
      <c r="BO24" s="24" cm="1">
        <f t="array" ref="BO24">_xlfn.XLOOKUP($A24,data_i,_xlfn.XLOOKUP(BO$4,data_col,data_val))</f>
        <v>1053</v>
      </c>
      <c r="BP24" s="24" cm="1">
        <f t="array" ref="BP24">_xlfn.XLOOKUP($A24,data_i,_xlfn.XLOOKUP(BP$4,data_col,data_val))</f>
        <v>26</v>
      </c>
      <c r="BQ24" s="162">
        <f t="shared" si="7"/>
        <v>1033.5927450855745</v>
      </c>
      <c r="BR24" s="215">
        <f>IFERROR((AU24*_xlfn.XLOOKUP(F24,summary!$S$3:$S$6,summary!$W$31:$W$34))/(BQ24*$BP$1)," ")</f>
        <v>0.4370778649057554</v>
      </c>
      <c r="BS24" s="24" cm="1">
        <f t="array" ref="BS24">_xlfn.XLOOKUP($A24,data_i,_xlfn.XLOOKUP(BS$4,data_col,data_val))</f>
        <v>0</v>
      </c>
      <c r="BT24" s="24" cm="1">
        <f t="array" ref="BT24">_xlfn.XLOOKUP($A24,data_i,_xlfn.XLOOKUP(BT$4,data_col,data_val))</f>
        <v>0</v>
      </c>
      <c r="BU24" s="163" cm="1">
        <f t="array" ref="BU24">_xlfn.XLOOKUP($A24,data_i,_xlfn.XLOOKUP(BU$4,data_col,data_val))</f>
        <v>0</v>
      </c>
      <c r="BV24" s="163"/>
      <c r="BW24" s="217"/>
      <c r="BX24" s="255" cm="1">
        <f t="array" ref="BX24">IF(_xlfn.XLOOKUP($A24,data_i,_xlfn.XLOOKUP(BX$4,data_col,data_val)) &gt; 0,_xlfn.XLOOKUP($A24,data_i,_xlfn.XLOOKUP(BX$4,data_col,data_val))," ")</f>
        <v>78.599999999999994</v>
      </c>
      <c r="BY24" s="255" cm="1">
        <f t="array" ref="BY24">IF(_xlfn.XLOOKUP($A24,data_i,_xlfn.XLOOKUP(BY$4,data_col,data_val)) &gt; 0,_xlfn.XLOOKUP($A24,data_i,_xlfn.XLOOKUP(BY$4,data_col,data_val))," ")</f>
        <v>2.68</v>
      </c>
      <c r="BZ24" s="255" t="str" cm="1">
        <f t="array" ref="BZ24">IF(_xlfn.XLOOKUP($A24,data_i,_xlfn.XLOOKUP(BZ$4,data_col,data_val)) &gt; 0,_xlfn.XLOOKUP($A24,data_i,_xlfn.XLOOKUP(BZ$4,data_col,data_val))," ")</f>
        <v xml:space="preserve"> </v>
      </c>
      <c r="CA24" s="255" t="str" cm="1">
        <f t="array" ref="CA24">IF(_xlfn.XLOOKUP($A24,data_i,_xlfn.XLOOKUP(CA$4,data_col,data_val)) &gt; 0,_xlfn.XLOOKUP($A24,data_i,_xlfn.XLOOKUP(CA$4,data_col,data_val))," ")</f>
        <v xml:space="preserve"> </v>
      </c>
      <c r="CB24" s="25"/>
      <c r="CC24" s="24" cm="1">
        <f t="array" ref="CC24">_xlfn.XLOOKUP($A24,data_i,_xlfn.XLOOKUP(CC$4,data_col,data_val))</f>
        <v>79.459999999999994</v>
      </c>
      <c r="CD24" s="163"/>
      <c r="CE24" s="24" cm="1">
        <f t="array" ref="CE24">IF(_xlfn.XLOOKUP($A24,data_i,_xlfn.XLOOKUP(CE$4,data_col,data_val)) &gt; 0,_xlfn.XLOOKUP($A24,data_i,_xlfn.XLOOKUP(CE$4,data_col,data_val))," ")</f>
        <v>300</v>
      </c>
      <c r="CF24" s="24" cm="1">
        <f t="array" ref="CF24">IF(_xlfn.XLOOKUP($A24,data_i,_xlfn.XLOOKUP(CF$4,data_col,data_val)) &gt; 0,_xlfn.XLOOKUP($A24,data_i,_xlfn.XLOOKUP(CF$4,data_col,data_val))," ")</f>
        <v>205</v>
      </c>
      <c r="CG24" s="24" cm="1">
        <f t="array" ref="CG24">IF(_xlfn.XLOOKUP($A24,data_i,_xlfn.XLOOKUP(CG$4,data_col,data_val)) &gt; 0,_xlfn.XLOOKUP($A24,data_i,_xlfn.XLOOKUP(CG$4,data_col,data_val))," ")</f>
        <v>205</v>
      </c>
      <c r="CH24" s="24" cm="1">
        <f t="array" ref="CH24">IF(_xlfn.XLOOKUP($A24,data_i,_xlfn.XLOOKUP(CH$4,data_col,data_val)) &gt; 0,_xlfn.XLOOKUP($A24,data_i,_xlfn.XLOOKUP(CH$4,data_col,data_val))," ")</f>
        <v>110</v>
      </c>
      <c r="CI24" s="24" cm="1">
        <f t="array" ref="CI24">IF(_xlfn.XLOOKUP($A24,data_i,_xlfn.XLOOKUP(CI$4,data_col,data_val)) &gt; 0,_xlfn.XLOOKUP($A24,data_i,_xlfn.XLOOKUP(CI$4,data_col,data_val))," ")</f>
        <v>110</v>
      </c>
      <c r="CJ24" s="24" cm="1">
        <f t="array" ref="CJ24">IF(_xlfn.XLOOKUP($A24,data_i,_xlfn.XLOOKUP(CJ$4,data_col,data_val)) &gt; 0,_xlfn.XLOOKUP($A24,data_i,_xlfn.XLOOKUP(CJ$4,data_col,data_val))," ")</f>
        <v>205</v>
      </c>
      <c r="CK24" s="24" cm="1">
        <f t="array" ref="CK24">IF(_xlfn.XLOOKUP($A24,data_i,_xlfn.XLOOKUP(CK$4,data_col,data_val)) &gt; 0,_xlfn.XLOOKUP($A24,data_i,_xlfn.XLOOKUP(CK$4,data_col,data_val))," ")</f>
        <v>284</v>
      </c>
      <c r="CL24" s="24" cm="1">
        <f t="array" ref="CL24">IF(_xlfn.XLOOKUP($A24,data_i,_xlfn.XLOOKUP(CL$4,data_col,data_val)) &gt; 0,_xlfn.XLOOKUP($A24,data_i,_xlfn.XLOOKUP(CL$4,data_col,data_val))," ")</f>
        <v>174</v>
      </c>
      <c r="CM24" s="24" cm="1">
        <f t="array" ref="CM24">IF(_xlfn.XLOOKUP($A24,data_i,_xlfn.XLOOKUP(CM$4,data_col,data_val)) &gt; 0,_xlfn.XLOOKUP($A24,data_i,_xlfn.XLOOKUP(CM$4,data_col,data_val))," ")</f>
        <v>174</v>
      </c>
      <c r="CN24" s="24" cm="1">
        <f t="array" ref="CN24">IF(_xlfn.XLOOKUP($A24,data_i,_xlfn.XLOOKUP(CN$4,data_col,data_val)) &gt; 0,_xlfn.XLOOKUP($A24,data_i,_xlfn.XLOOKUP(CN$4,data_col,data_val))," ")</f>
        <v>126</v>
      </c>
      <c r="CO24" s="24" cm="1">
        <f t="array" ref="CO24">IF(_xlfn.XLOOKUP($A24,data_i,_xlfn.XLOOKUP(CO$4,data_col,data_val)) &gt; 0,_xlfn.XLOOKUP($A24,data_i,_xlfn.XLOOKUP(CO$4,data_col,data_val))," ")</f>
        <v>110</v>
      </c>
      <c r="CP24" s="24" cm="1">
        <f t="array" ref="CP24">IF(_xlfn.XLOOKUP($A24,data_i,_xlfn.XLOOKUP(CP$4,data_col,data_val)) &gt; 0,_xlfn.XLOOKUP($A24,data_i,_xlfn.XLOOKUP(CP$4,data_col,data_val))," ")</f>
        <v>189</v>
      </c>
      <c r="CQ24" s="24" cm="1">
        <f t="array" ref="CQ24">IF(_xlfn.XLOOKUP($A24,data_i,_xlfn.XLOOKUP(CQ$4,data_col,data_val)) &gt; 0,_xlfn.XLOOKUP($A24,data_i,_xlfn.XLOOKUP(CQ$4,data_col,data_val))," ")</f>
        <v>237</v>
      </c>
      <c r="CR24" s="24" cm="1">
        <f t="array" ref="CR24">IF(_xlfn.XLOOKUP($A24,data_i,_xlfn.XLOOKUP(CR$4,data_col,data_val)) &gt; 0,_xlfn.XLOOKUP($A24,data_i,_xlfn.XLOOKUP(CR$4,data_col,data_val))," ")</f>
        <v>158</v>
      </c>
      <c r="CS24" s="24" cm="1">
        <f t="array" ref="CS24">IF(_xlfn.XLOOKUP($A24,data_i,_xlfn.XLOOKUP(CS$4,data_col,data_val)) &gt; 0,_xlfn.XLOOKUP($A24,data_i,_xlfn.XLOOKUP(CS$4,data_col,data_val))," ")</f>
        <v>158</v>
      </c>
      <c r="CT24" s="24" cm="1">
        <f t="array" ref="CT24">IF(_xlfn.XLOOKUP($A24,data_i,_xlfn.XLOOKUP(CT$4,data_col,data_val)) &gt; 0,_xlfn.XLOOKUP($A24,data_i,_xlfn.XLOOKUP(CT$4,data_col,data_val))," ")</f>
        <v>205</v>
      </c>
      <c r="CU24" s="24" cm="1">
        <f t="array" ref="CU24">IF(_xlfn.XLOOKUP($A24,data_i,_xlfn.XLOOKUP(CU$4,data_col,data_val)) &gt; 0,_xlfn.XLOOKUP($A24,data_i,_xlfn.XLOOKUP(CU$4,data_col,data_val))," ")</f>
        <v>94</v>
      </c>
      <c r="CV24" s="24" cm="1">
        <f t="array" ref="CV24">IF(_xlfn.XLOOKUP($A24,data_i,_xlfn.XLOOKUP(CV$4,data_col,data_val)) &gt; 0,_xlfn.XLOOKUP($A24,data_i,_xlfn.XLOOKUP(CV$4,data_col,data_val))," ")</f>
        <v>158</v>
      </c>
      <c r="CW24" s="24" cm="1">
        <f t="array" ref="CW24">IF(_xlfn.XLOOKUP($A24,data_i,_xlfn.XLOOKUP(CW$4,data_col,data_val)) &gt; 0,_xlfn.XLOOKUP($A24,data_i,_xlfn.XLOOKUP(CW$4,data_col,data_val))," ")</f>
        <v>110</v>
      </c>
      <c r="CX24" s="24" cm="1">
        <f t="array" ref="CX24">IF(_xlfn.XLOOKUP($A24,data_i,_xlfn.XLOOKUP(CX$4,data_col,data_val)) &gt; 0,_xlfn.XLOOKUP($A24,data_i,_xlfn.XLOOKUP(CX$4,data_col,data_val))," ")</f>
        <v>205</v>
      </c>
      <c r="CY24" s="24" cm="1">
        <f t="array" ref="CY24">IF(_xlfn.XLOOKUP($A24,data_i,_xlfn.XLOOKUP(CY$4,data_col,data_val)) &gt; 0,_xlfn.XLOOKUP($A24,data_i,_xlfn.XLOOKUP(CY$4,data_col,data_val))," ")</f>
        <v>237</v>
      </c>
      <c r="CZ24" s="24" cm="1">
        <f t="array" ref="CZ24">IF(_xlfn.XLOOKUP($A24,data_i,_xlfn.XLOOKUP(CZ$4,data_col,data_val)) &gt; 0,_xlfn.XLOOKUP($A24,data_i,_xlfn.XLOOKUP(CZ$4,data_col,data_val))," ")</f>
        <v>174</v>
      </c>
      <c r="DA24" s="24" cm="1">
        <f t="array" ref="DA24">IF(_xlfn.XLOOKUP($A24,data_i,_xlfn.XLOOKUP(DA$4,data_col,data_val)) &gt; 0,_xlfn.XLOOKUP($A24,data_i,_xlfn.XLOOKUP(DA$4,data_col,data_val))," ")</f>
        <v>174</v>
      </c>
      <c r="DB24" s="24" cm="1">
        <f t="array" ref="DB24">IF(_xlfn.XLOOKUP($A24,data_i,_xlfn.XLOOKUP(DB$4,data_col,data_val)) &gt; 0,_xlfn.XLOOKUP($A24,data_i,_xlfn.XLOOKUP(DB$4,data_col,data_val))," ")</f>
        <v>79</v>
      </c>
      <c r="DC24" s="163"/>
      <c r="DD24" s="24" cm="1">
        <f t="array" ref="DD24">IF(_xlfn.XLOOKUP($A24,data_i,_xlfn.XLOOKUP(DD$4,data_col,data_val)) &gt; 0,_xlfn.XLOOKUP($A24,data_i,_xlfn.XLOOKUP(DD$4,data_col,data_val))," ")</f>
        <v>244</v>
      </c>
      <c r="DE24" s="24" cm="1">
        <f t="array" ref="DE24">IF(_xlfn.XLOOKUP($A24,data_i,_xlfn.XLOOKUP(DE$4,data_col,data_val)) &gt; 0,_xlfn.XLOOKUP($A24,data_i,_xlfn.XLOOKUP(DE$4,data_col,data_val))," ")</f>
        <v>488</v>
      </c>
      <c r="DF24" s="24" cm="1">
        <f t="array" ref="DF24">IF(_xlfn.XLOOKUP($A24,data_i,_xlfn.XLOOKUP(DF$4,data_col,data_val)) &gt; 0,_xlfn.XLOOKUP($A24,data_i,_xlfn.XLOOKUP(DF$4,data_col,data_val))," ")</f>
        <v>329</v>
      </c>
      <c r="DG24" s="24" cm="1">
        <f t="array" ref="DG24">IF(_xlfn.XLOOKUP($A24,data_i,_xlfn.XLOOKUP(DG$4,data_col,data_val)) &gt; 0,_xlfn.XLOOKUP($A24,data_i,_xlfn.XLOOKUP(DG$4,data_col,data_val))," ")</f>
        <v>378</v>
      </c>
      <c r="DH24" s="24" cm="1">
        <f t="array" ref="DH24">IF(_xlfn.XLOOKUP($A24,data_i,_xlfn.XLOOKUP(DH$4,data_col,data_val)) &gt; 0,_xlfn.XLOOKUP($A24,data_i,_xlfn.XLOOKUP(DH$4,data_col,data_val))," ")</f>
        <v>451</v>
      </c>
      <c r="DI24" s="24" cm="1">
        <f t="array" ref="DI24">IF(_xlfn.XLOOKUP($A24,data_i,_xlfn.XLOOKUP(DI$4,data_col,data_val)) &gt; 0,_xlfn.XLOOKUP($A24,data_i,_xlfn.XLOOKUP(DI$4,data_col,data_val))," ")</f>
        <v>354</v>
      </c>
      <c r="DJ24" s="24" cm="1">
        <f t="array" ref="DJ24">IF(_xlfn.XLOOKUP($A24,data_i,_xlfn.XLOOKUP(DJ$4,data_col,data_val)) &gt; 0,_xlfn.XLOOKUP($A24,data_i,_xlfn.XLOOKUP(DJ$4,data_col,data_val))," ")</f>
        <v>390</v>
      </c>
      <c r="DK24" s="24" cm="1">
        <f t="array" ref="DK24">IF(_xlfn.XLOOKUP($A24,data_i,_xlfn.XLOOKUP(DK$4,data_col,data_val)) &gt; 0,_xlfn.XLOOKUP($A24,data_i,_xlfn.XLOOKUP(DK$4,data_col,data_val))," ")</f>
        <v>378</v>
      </c>
      <c r="DL24" s="24" cm="1">
        <f t="array" ref="DL24">IF(_xlfn.XLOOKUP($A24,data_i,_xlfn.XLOOKUP(DL$4,data_col,data_val)) &gt; 0,_xlfn.XLOOKUP($A24,data_i,_xlfn.XLOOKUP(DL$4,data_col,data_val))," ")</f>
        <v>390</v>
      </c>
      <c r="DM24" s="24" cm="1">
        <f t="array" ref="DM24">IF(_xlfn.XLOOKUP($A24,data_i,_xlfn.XLOOKUP(DM$4,data_col,data_val)) &gt; 0,_xlfn.XLOOKUP($A24,data_i,_xlfn.XLOOKUP(DM$4,data_col,data_val))," ")</f>
        <v>341</v>
      </c>
      <c r="DN24" s="24" cm="1">
        <f t="array" ref="DN24">IF(_xlfn.XLOOKUP($A24,data_i,_xlfn.XLOOKUP(DN$4,data_col,data_val)) &gt; 0,_xlfn.XLOOKUP($A24,data_i,_xlfn.XLOOKUP(DN$4,data_col,data_val))," ")</f>
        <v>354</v>
      </c>
      <c r="DO24" s="24" cm="1">
        <f t="array" ref="DO24">IF(_xlfn.XLOOKUP($A24,data_i,_xlfn.XLOOKUP(DO$4,data_col,data_val)) &gt; 0,_xlfn.XLOOKUP($A24,data_i,_xlfn.XLOOKUP(DO$4,data_col,data_val))," ")</f>
        <v>317</v>
      </c>
      <c r="DP24" s="24" cm="1">
        <f t="array" ref="DP24">IF(_xlfn.XLOOKUP($A24,data_i,_xlfn.XLOOKUP(DP$4,data_col,data_val)) &gt; 0,_xlfn.XLOOKUP($A24,data_i,_xlfn.XLOOKUP(DP$4,data_col,data_val))," ")</f>
        <v>317</v>
      </c>
      <c r="DQ24" s="24" cm="1">
        <f t="array" ref="DQ24">IF(_xlfn.XLOOKUP($A24,data_i,_xlfn.XLOOKUP(DQ$4,data_col,data_val)) &gt; 0,_xlfn.XLOOKUP($A24,data_i,_xlfn.XLOOKUP(DQ$4,data_col,data_val))," ")</f>
        <v>415</v>
      </c>
      <c r="DR24" s="24" cm="1">
        <f t="array" ref="DR24">IF(_xlfn.XLOOKUP($A24,data_i,_xlfn.XLOOKUP(DR$4,data_col,data_val)) &gt; 0,_xlfn.XLOOKUP($A24,data_i,_xlfn.XLOOKUP(DR$4,data_col,data_val))," ")</f>
        <v>329</v>
      </c>
      <c r="DS24" s="24" cm="1">
        <f t="array" ref="DS24">IF(_xlfn.XLOOKUP($A24,data_i,_xlfn.XLOOKUP(DS$4,data_col,data_val)) &gt; 0,_xlfn.XLOOKUP($A24,data_i,_xlfn.XLOOKUP(DS$4,data_col,data_val))," ")</f>
        <v>378</v>
      </c>
      <c r="DT24" s="24" cm="1">
        <f t="array" ref="DT24">IF(_xlfn.XLOOKUP($A24,data_i,_xlfn.XLOOKUP(DT$4,data_col,data_val)) &gt; 0,_xlfn.XLOOKUP($A24,data_i,_xlfn.XLOOKUP(DT$4,data_col,data_val))," ")</f>
        <v>378</v>
      </c>
      <c r="DU24" s="24" cm="1">
        <f t="array" ref="DU24">IF(_xlfn.XLOOKUP($A24,data_i,_xlfn.XLOOKUP(DU$4,data_col,data_val)) &gt; 0,_xlfn.XLOOKUP($A24,data_i,_xlfn.XLOOKUP(DU$4,data_col,data_val))," ")</f>
        <v>366</v>
      </c>
      <c r="DV24" s="24" cm="1">
        <f t="array" ref="DV24">IF(_xlfn.XLOOKUP($A24,data_i,_xlfn.XLOOKUP(DV$4,data_col,data_val)) &gt; 0,_xlfn.XLOOKUP($A24,data_i,_xlfn.XLOOKUP(DV$4,data_col,data_val))," ")</f>
        <v>402</v>
      </c>
      <c r="DW24" s="24" cm="1">
        <f t="array" ref="DW24">IF(_xlfn.XLOOKUP($A24,data_i,_xlfn.XLOOKUP(DW$4,data_col,data_val)) &gt; 0,_xlfn.XLOOKUP($A24,data_i,_xlfn.XLOOKUP(DW$4,data_col,data_val))," ")</f>
        <v>390</v>
      </c>
      <c r="DX24" s="24" cm="1">
        <f t="array" ref="DX24">IF(_xlfn.XLOOKUP($A24,data_i,_xlfn.XLOOKUP(DX$4,data_col,data_val)) &gt; 0,_xlfn.XLOOKUP($A24,data_i,_xlfn.XLOOKUP(DX$4,data_col,data_val))," ")</f>
        <v>366</v>
      </c>
      <c r="DY24" s="24" cm="1">
        <f t="array" ref="DY24">IF(_xlfn.XLOOKUP($A24,data_i,_xlfn.XLOOKUP(DY$4,data_col,data_val)) &gt; 0,_xlfn.XLOOKUP($A24,data_i,_xlfn.XLOOKUP(DY$4,data_col,data_val))," ")</f>
        <v>317</v>
      </c>
      <c r="DZ24" s="24" cm="1">
        <f t="array" ref="DZ24">IF(_xlfn.XLOOKUP($A24,data_i,_xlfn.XLOOKUP(DZ$4,data_col,data_val)) &gt; 0,_xlfn.XLOOKUP($A24,data_i,_xlfn.XLOOKUP(DZ$4,data_col,data_val))," ")</f>
        <v>463</v>
      </c>
      <c r="EA24" s="24" cm="1">
        <f t="array" ref="EA24">IF(_xlfn.XLOOKUP($A24,data_i,_xlfn.XLOOKUP(EA$4,data_col,data_val)) &gt; 0,_xlfn.XLOOKUP($A24,data_i,_xlfn.XLOOKUP(EA$4,data_col,data_val))," ")</f>
        <v>427</v>
      </c>
      <c r="EB24" s="25"/>
      <c r="EC24" s="24" cm="1">
        <f t="array" ref="EC24">IF(_xlfn.XLOOKUP($A24,data_i,_xlfn.XLOOKUP(EC$4,data_col,data_val)) &gt; 0,_xlfn.XLOOKUP($A24,data_i,_xlfn.XLOOKUP(EC$4,data_col,data_val))," ")</f>
        <v>385</v>
      </c>
      <c r="ED24" s="24" cm="1">
        <f t="array" ref="ED24">IF(_xlfn.XLOOKUP($A24,data_i,_xlfn.XLOOKUP(ED$4,data_col,data_val)) &gt; 0,_xlfn.XLOOKUP($A24,data_i,_xlfn.XLOOKUP(ED$4,data_col,data_val))," ")</f>
        <v>390</v>
      </c>
      <c r="EE24" s="24" cm="1">
        <f t="array" ref="EE24">IF(_xlfn.XLOOKUP($A24,data_i,_xlfn.XLOOKUP(EE$4,data_col,data_val)) &gt; 0,_xlfn.XLOOKUP($A24,data_i,_xlfn.XLOOKUP(EE$4,data_col,data_val))," ")</f>
        <v>384</v>
      </c>
      <c r="EF24" s="24" cm="1">
        <f t="array" ref="EF24">IF(_xlfn.XLOOKUP($A24,data_i,_xlfn.XLOOKUP(EF$4,data_col,data_val)) &gt; 0,_xlfn.XLOOKUP($A24,data_i,_xlfn.XLOOKUP(EF$4,data_col,data_val))," ")</f>
        <v>376</v>
      </c>
      <c r="EG24" s="24" cm="1">
        <f t="array" ref="EG24">IF(_xlfn.XLOOKUP($A24,data_i,_xlfn.XLOOKUP(EG$4,data_col,data_val)) &gt; 0,_xlfn.XLOOKUP($A24,data_i,_xlfn.XLOOKUP(EG$4,data_col,data_val))," ")</f>
        <v>389</v>
      </c>
      <c r="EH24" s="24" t="str" cm="1">
        <f t="array" ref="EH24">IF(_xlfn.XLOOKUP($A24,data_i,_xlfn.XLOOKUP(EH$4,data_col,data_val)) &gt; 0,_xlfn.XLOOKUP($A24,data_i,_xlfn.XLOOKUP(EH$4,data_col,data_val))," ")</f>
        <v xml:space="preserve"> </v>
      </c>
      <c r="EI24" s="24" cm="1">
        <f t="array" ref="EI24">IF(_xlfn.XLOOKUP($A24,data_i,_xlfn.XLOOKUP(EI$4,data_col,data_val)) &gt; 0,_xlfn.XLOOKUP($A24,data_i,_xlfn.XLOOKUP(EI$4,data_col,data_val))," ")</f>
        <v>372</v>
      </c>
      <c r="EJ24" s="24" t="str" cm="1">
        <f t="array" ref="EJ24">IF(_xlfn.XLOOKUP($A24,data_i,_xlfn.XLOOKUP(EJ$4,data_col,data_val)) &gt; 0,_xlfn.XLOOKUP($A24,data_i,_xlfn.XLOOKUP(EJ$4,data_col,data_val))," ")</f>
        <v xml:space="preserve"> </v>
      </c>
      <c r="EK24" s="24" cm="1">
        <f t="array" ref="EK24">IF(_xlfn.XLOOKUP($A24,data_i,_xlfn.XLOOKUP(EK$4,data_col,data_val)) &gt; 0,_xlfn.XLOOKUP($A24,data_i,_xlfn.XLOOKUP(EK$4,data_col,data_val))," ")</f>
        <v>380</v>
      </c>
      <c r="EL24" s="24" cm="1">
        <f t="array" ref="EL24">IF(_xlfn.XLOOKUP($A24,data_i,_xlfn.XLOOKUP(EL$4,data_col,data_val)) &gt; 0,_xlfn.XLOOKUP($A24,data_i,_xlfn.XLOOKUP(EL$4,data_col,data_val))," ")</f>
        <v>373</v>
      </c>
      <c r="EM24" s="24" cm="1">
        <f t="array" ref="EM24">IF(_xlfn.XLOOKUP($A24,data_i,_xlfn.XLOOKUP(EM$4,data_col,data_val)) &gt; 0,_xlfn.XLOOKUP($A24,data_i,_xlfn.XLOOKUP(EM$4,data_col,data_val))," ")</f>
        <v>388</v>
      </c>
      <c r="EN24" s="24" cm="1">
        <f t="array" ref="EN24">IF(_xlfn.XLOOKUP($A24,data_i,_xlfn.XLOOKUP(EN$4,data_col,data_val)) &gt; 0,_xlfn.XLOOKUP($A24,data_i,_xlfn.XLOOKUP(EN$4,data_col,data_val))," ")</f>
        <v>387</v>
      </c>
      <c r="EO24" s="24" cm="1">
        <f t="array" ref="EO24">IF(_xlfn.XLOOKUP($A24,data_i,_xlfn.XLOOKUP(EO$4,data_col,data_val)) &gt; 0,_xlfn.XLOOKUP($A24,data_i,_xlfn.XLOOKUP(EO$4,data_col,data_val))," ")</f>
        <v>383</v>
      </c>
      <c r="EP24" s="24" cm="1">
        <f t="array" ref="EP24">IF(_xlfn.XLOOKUP($A24,data_i,_xlfn.XLOOKUP(EP$4,data_col,data_val)) &gt; 0,_xlfn.XLOOKUP($A24,data_i,_xlfn.XLOOKUP(EP$4,data_col,data_val))," ")</f>
        <v>385</v>
      </c>
      <c r="EQ24" s="24" cm="1">
        <f t="array" ref="EQ24">IF(_xlfn.XLOOKUP($A24,data_i,_xlfn.XLOOKUP(EQ$4,data_col,data_val)) &gt; 0,_xlfn.XLOOKUP($A24,data_i,_xlfn.XLOOKUP(EQ$4,data_col,data_val))," ")</f>
        <v>379</v>
      </c>
      <c r="ER24" s="24" cm="1">
        <f t="array" ref="ER24">IF(_xlfn.XLOOKUP($A24,data_i,_xlfn.XLOOKUP(ER$4,data_col,data_val)) &gt; 0,_xlfn.XLOOKUP($A24,data_i,_xlfn.XLOOKUP(ER$4,data_col,data_val))," ")</f>
        <v>389</v>
      </c>
      <c r="ES24" s="24" cm="1">
        <f t="array" ref="ES24">IF(_xlfn.XLOOKUP($A24,data_i,_xlfn.XLOOKUP(ES$4,data_col,data_val)) &gt; 0,_xlfn.XLOOKUP($A24,data_i,_xlfn.XLOOKUP(ES$4,data_col,data_val))," ")</f>
        <v>385</v>
      </c>
      <c r="ET24" s="24" cm="1">
        <f t="array" ref="ET24">IF(_xlfn.XLOOKUP($A24,data_i,_xlfn.XLOOKUP(ET$4,data_col,data_val)) &gt; 0,_xlfn.XLOOKUP($A24,data_i,_xlfn.XLOOKUP(ET$4,data_col,data_val))," ")</f>
        <v>381</v>
      </c>
      <c r="EU24" s="24" cm="1">
        <f t="array" ref="EU24">IF(_xlfn.XLOOKUP($A24,data_i,_xlfn.XLOOKUP(EU$4,data_col,data_val)) &gt; 0,_xlfn.XLOOKUP($A24,data_i,_xlfn.XLOOKUP(EU$4,data_col,data_val))," ")</f>
        <v>388</v>
      </c>
      <c r="EV24" s="24" t="str" cm="1">
        <f t="array" ref="EV24">IF(_xlfn.XLOOKUP($A24,data_i,_xlfn.XLOOKUP(EV$4,data_col,data_val)) &gt; 0,_xlfn.XLOOKUP($A24,data_i,_xlfn.XLOOKUP(EV$4,data_col,data_val))," ")</f>
        <v xml:space="preserve"> </v>
      </c>
      <c r="EW24" s="24" cm="1">
        <f t="array" ref="EW24">IF(_xlfn.XLOOKUP($A24,data_i,_xlfn.XLOOKUP(EW$4,data_col,data_val)) &gt; 0,_xlfn.XLOOKUP($A24,data_i,_xlfn.XLOOKUP(EW$4,data_col,data_val))," ")</f>
        <v>382</v>
      </c>
      <c r="EX24" s="24" cm="1">
        <f t="array" ref="EX24">IF(_xlfn.XLOOKUP($A24,data_i,_xlfn.XLOOKUP(EX$4,data_col,data_val)) &gt; 0,_xlfn.XLOOKUP($A24,data_i,_xlfn.XLOOKUP(EX$4,data_col,data_val))," ")</f>
        <v>386</v>
      </c>
      <c r="EY24" s="24" cm="1">
        <f t="array" ref="EY24">IF(_xlfn.XLOOKUP($A24,data_i,_xlfn.XLOOKUP(EY$4,data_col,data_val)) &gt; 0,_xlfn.XLOOKUP($A24,data_i,_xlfn.XLOOKUP(EY$4,data_col,data_val))," ")</f>
        <v>376</v>
      </c>
      <c r="EZ24" s="24" cm="1">
        <f t="array" ref="EZ24">IF(_xlfn.XLOOKUP($A24,data_i,_xlfn.XLOOKUP(EZ$4,data_col,data_val)) &gt; 0,_xlfn.XLOOKUP($A24,data_i,_xlfn.XLOOKUP(EZ$4,data_col,data_val))," ")</f>
        <v>387</v>
      </c>
      <c r="FA24" s="25"/>
      <c r="FB24" s="24" t="str" cm="1">
        <f t="array" ref="FB24">IF(_xlfn.XLOOKUP($A24,data_i,_xlfn.XLOOKUP(FB$4,data_col,data_val)) &gt; 0,_xlfn.XLOOKUP($A24,data_i,_xlfn.XLOOKUP(FB$4,data_col,data_val))," ")</f>
        <v xml:space="preserve"> </v>
      </c>
      <c r="FC24" s="24" cm="1">
        <f t="array" ref="FC24">IF(_xlfn.XLOOKUP($A24,data_i,_xlfn.XLOOKUP(FC$4,data_col,data_val)) &gt; 0,_xlfn.XLOOKUP($A24,data_i,_xlfn.XLOOKUP(FC$4,data_col,data_val))," ")</f>
        <v>507</v>
      </c>
      <c r="FD24" s="24" t="str" cm="1">
        <f t="array" ref="FD24">IF(_xlfn.XLOOKUP($A24,data_i,_xlfn.XLOOKUP(FD$4,data_col,data_val)) &gt; 0,_xlfn.XLOOKUP($A24,data_i,_xlfn.XLOOKUP(FD$4,data_col,data_val))," ")</f>
        <v xml:space="preserve"> </v>
      </c>
      <c r="FE24" s="24" cm="1">
        <f t="array" ref="FE24">IF(_xlfn.XLOOKUP($A24,data_i,_xlfn.XLOOKUP(FE$4,data_col,data_val)) &gt; 0,_xlfn.XLOOKUP($A24,data_i,_xlfn.XLOOKUP(FE$4,data_col,data_val))," ")</f>
        <v>508</v>
      </c>
      <c r="FF24" s="24" t="str" cm="1">
        <f t="array" ref="FF24">IF(_xlfn.XLOOKUP($A24,data_i,_xlfn.XLOOKUP(FF$4,data_col,data_val)) &gt; 0,_xlfn.XLOOKUP($A24,data_i,_xlfn.XLOOKUP(FF$4,data_col,data_val))," ")</f>
        <v xml:space="preserve"> </v>
      </c>
      <c r="FG24" s="24" cm="1">
        <f t="array" ref="FG24">IF(_xlfn.XLOOKUP($A24,data_i,_xlfn.XLOOKUP(FG$4,data_col,data_val)) &gt; 0,_xlfn.XLOOKUP($A24,data_i,_xlfn.XLOOKUP(FG$4,data_col,data_val))," ")</f>
        <v>492</v>
      </c>
      <c r="FH24" s="24" cm="1">
        <f t="array" ref="FH24">IF(_xlfn.XLOOKUP($A24,data_i,_xlfn.XLOOKUP(FH$4,data_col,data_val)) &gt; 0,_xlfn.XLOOKUP($A24,data_i,_xlfn.XLOOKUP(FH$4,data_col,data_val))," ")</f>
        <v>509</v>
      </c>
      <c r="FI24" s="24" cm="1">
        <f t="array" ref="FI24">IF(_xlfn.XLOOKUP($A24,data_i,_xlfn.XLOOKUP(FI$4,data_col,data_val)) &gt; 0,_xlfn.XLOOKUP($A24,data_i,_xlfn.XLOOKUP(FI$4,data_col,data_val))," ")</f>
        <v>502</v>
      </c>
      <c r="FJ24" s="24" cm="1">
        <f t="array" ref="FJ24">IF(_xlfn.XLOOKUP($A24,data_i,_xlfn.XLOOKUP(FJ$4,data_col,data_val)) &gt; 0,_xlfn.XLOOKUP($A24,data_i,_xlfn.XLOOKUP(FJ$4,data_col,data_val))," ")</f>
        <v>498</v>
      </c>
      <c r="FK24" s="24" cm="1">
        <f t="array" ref="FK24">IF(_xlfn.XLOOKUP($A24,data_i,_xlfn.XLOOKUP(FK$4,data_col,data_val)) &gt; 0,_xlfn.XLOOKUP($A24,data_i,_xlfn.XLOOKUP(FK$4,data_col,data_val))," ")</f>
        <v>506</v>
      </c>
      <c r="FL24" s="24" t="str" cm="1">
        <f t="array" ref="FL24">IF(_xlfn.XLOOKUP($A24,data_i,_xlfn.XLOOKUP(FL$4,data_col,data_val)) &gt; 0,_xlfn.XLOOKUP($A24,data_i,_xlfn.XLOOKUP(FL$4,data_col,data_val))," ")</f>
        <v xml:space="preserve"> </v>
      </c>
      <c r="FM24" s="24" cm="1">
        <f t="array" ref="FM24">IF(_xlfn.XLOOKUP($A24,data_i,_xlfn.XLOOKUP(FM$4,data_col,data_val)) &gt; 0,_xlfn.XLOOKUP($A24,data_i,_xlfn.XLOOKUP(FM$4,data_col,data_val))," ")</f>
        <v>491</v>
      </c>
      <c r="FN24" s="24" cm="1">
        <f t="array" ref="FN24">IF(_xlfn.XLOOKUP($A24,data_i,_xlfn.XLOOKUP(FN$4,data_col,data_val)) &gt; 0,_xlfn.XLOOKUP($A24,data_i,_xlfn.XLOOKUP(FN$4,data_col,data_val))," ")</f>
        <v>508</v>
      </c>
      <c r="FO24" s="24" cm="1">
        <f t="array" ref="FO24">IF(_xlfn.XLOOKUP($A24,data_i,_xlfn.XLOOKUP(FO$4,data_col,data_val)) &gt; 0,_xlfn.XLOOKUP($A24,data_i,_xlfn.XLOOKUP(FO$4,data_col,data_val))," ")</f>
        <v>509</v>
      </c>
      <c r="FP24" s="24" cm="1">
        <f t="array" ref="FP24">IF(_xlfn.XLOOKUP($A24,data_i,_xlfn.XLOOKUP(FP$4,data_col,data_val)) &gt; 0,_xlfn.XLOOKUP($A24,data_i,_xlfn.XLOOKUP(FP$4,data_col,data_val))," ")</f>
        <v>508</v>
      </c>
      <c r="FQ24" s="24" cm="1">
        <f t="array" ref="FQ24">IF(_xlfn.XLOOKUP($A24,data_i,_xlfn.XLOOKUP(FQ$4,data_col,data_val)) &gt; 0,_xlfn.XLOOKUP($A24,data_i,_xlfn.XLOOKUP(FQ$4,data_col,data_val))," ")</f>
        <v>508</v>
      </c>
      <c r="FR24" s="24" cm="1">
        <f t="array" ref="FR24">IF(_xlfn.XLOOKUP($A24,data_i,_xlfn.XLOOKUP(FR$4,data_col,data_val)) &gt; 0,_xlfn.XLOOKUP($A24,data_i,_xlfn.XLOOKUP(FR$4,data_col,data_val))," ")</f>
        <v>508</v>
      </c>
      <c r="FS24" s="24" cm="1">
        <f t="array" ref="FS24">IF(_xlfn.XLOOKUP($A24,data_i,_xlfn.XLOOKUP(FS$4,data_col,data_val)) &gt; 0,_xlfn.XLOOKUP($A24,data_i,_xlfn.XLOOKUP(FS$4,data_col,data_val))," ")</f>
        <v>509</v>
      </c>
      <c r="FT24" s="24" cm="1">
        <f t="array" ref="FT24">IF(_xlfn.XLOOKUP($A24,data_i,_xlfn.XLOOKUP(FT$4,data_col,data_val)) &gt; 0,_xlfn.XLOOKUP($A24,data_i,_xlfn.XLOOKUP(FT$4,data_col,data_val))," ")</f>
        <v>495</v>
      </c>
      <c r="FU24" s="24" cm="1">
        <f t="array" ref="FU24">IF(_xlfn.XLOOKUP($A24,data_i,_xlfn.XLOOKUP(FU$4,data_col,data_val)) &gt; 0,_xlfn.XLOOKUP($A24,data_i,_xlfn.XLOOKUP(FU$4,data_col,data_val))," ")</f>
        <v>496</v>
      </c>
      <c r="FV24" s="24" cm="1">
        <f t="array" ref="FV24">IF(_xlfn.XLOOKUP($A24,data_i,_xlfn.XLOOKUP(FV$4,data_col,data_val)) &gt; 0,_xlfn.XLOOKUP($A24,data_i,_xlfn.XLOOKUP(FV$4,data_col,data_val))," ")</f>
        <v>507</v>
      </c>
      <c r="FW24" s="24" cm="1">
        <f t="array" ref="FW24">IF(_xlfn.XLOOKUP($A24,data_i,_xlfn.XLOOKUP(FW$4,data_col,data_val)) &gt; 0,_xlfn.XLOOKUP($A24,data_i,_xlfn.XLOOKUP(FW$4,data_col,data_val))," ")</f>
        <v>509</v>
      </c>
      <c r="FX24" s="24" cm="1">
        <f t="array" ref="FX24">IF(_xlfn.XLOOKUP($A24,data_i,_xlfn.XLOOKUP(FX$4,data_col,data_val)) &gt; 0,_xlfn.XLOOKUP($A24,data_i,_xlfn.XLOOKUP(FX$4,data_col,data_val))," ")</f>
        <v>497</v>
      </c>
      <c r="FY24" s="24" cm="1">
        <f t="array" ref="FY24">IF(_xlfn.XLOOKUP($A24,data_i,_xlfn.XLOOKUP(FY$4,data_col,data_val)) &gt; 0,_xlfn.XLOOKUP($A24,data_i,_xlfn.XLOOKUP(FY$4,data_col,data_val))," ")</f>
        <v>507</v>
      </c>
      <c r="FZ24" s="25"/>
      <c r="GA24" s="167"/>
      <c r="GB24" s="25"/>
    </row>
    <row r="25" spans="1:231" x14ac:dyDescent="0.2">
      <c r="A25" s="165">
        <v>0</v>
      </c>
      <c r="B25" s="265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65" t="str" cm="1">
        <f t="array" ref="C25">_xlfn.XLOOKUP($A25,prop_i,_xlfn.XLOOKUP(C$4,prop_col,prop_val))</f>
        <v>M02</v>
      </c>
      <c r="D25" s="165" t="str" cm="1">
        <f t="array" ref="D25">_xlfn.XLOOKUP($A25,prop_i,_xlfn.XLOOKUP(D$4,prop_col,prop_val))</f>
        <v>IT</v>
      </c>
      <c r="E25" s="165" t="str" cm="1">
        <f t="array" ref="E25">_xlfn.XLOOKUP($A25,prop_i,_xlfn.XLOOKUP(E$4,prop_col,prop_val))</f>
        <v>T241</v>
      </c>
      <c r="F25" s="165" cm="1">
        <f t="array" ref="F25">_xlfn.XLOOKUP($A25,prop_i,_xlfn.XLOOKUP(F$4,prop_col,prop_val))</f>
        <v>624</v>
      </c>
      <c r="G25" s="165" t="str" cm="1">
        <f t="array" ref="G25">_xlfn.XLOOKUP($A25,prop_i,_xlfn.XLOOKUP(G$4,prop_col,prop_val))</f>
        <v>H01</v>
      </c>
      <c r="H25" s="61">
        <f t="shared" si="0"/>
        <v>24</v>
      </c>
      <c r="I25" s="165" cm="1">
        <f t="array" ref="I25">_xlfn.XLOOKUP($A25,prop_i,_xlfn.XLOOKUP(I$4,prop_col,prop_val))</f>
        <v>1145166</v>
      </c>
      <c r="J25" s="195" cm="1">
        <f t="array" ref="J25">_xlfn.XLOOKUP($A25,data_i,_xlfn.XLOOKUP(J$4,data_col,data_val))</f>
        <v>32886</v>
      </c>
      <c r="K25" s="195" cm="1">
        <f t="array" ref="K25">_xlfn.XLOOKUP($A25,data_i,_xlfn.XLOOKUP(K$4,data_col,data_val))</f>
        <v>390</v>
      </c>
      <c r="L25" s="24">
        <f t="shared" si="1"/>
        <v>84.323076923076925</v>
      </c>
      <c r="M25" s="254" cm="1">
        <f t="array" ref="M25">HYPERLINK(GJ25,_xlfn.XLOOKUP($A25,val_i,_xlfn.XLOOKUP(M$4,val_col,val_val)))</f>
        <v>44116</v>
      </c>
      <c r="N25" s="256" cm="1">
        <f t="array" ref="N25">IF(_xlfn.XLOOKUP($A25,data_i,_xlfn.XLOOKUP(N$4,data_col,data_val)) &gt; 0,_xlfn.XLOOKUP($A25,data_i,_xlfn.XLOOKUP(N$4,data_col,data_val))," ")</f>
        <v>2.6815455000000002E-2</v>
      </c>
      <c r="O25" s="162" cm="1">
        <f t="array" ref="O25">$J25-_xlfn.XLOOKUP($A25,val_i,_xlfn.XLOOKUP("oph@start",val_col,val_val))</f>
        <v>1595</v>
      </c>
      <c r="P25" s="24" cm="1">
        <f t="array" ref="P25">K25-_xlfn.XLOOKUP($A25,val_i,_xlfn.XLOOKUP("Starts@Start",val_col,val_val))</f>
        <v>12</v>
      </c>
      <c r="Q25" s="162">
        <f t="shared" si="2"/>
        <v>132.91666666666666</v>
      </c>
      <c r="R25" s="163">
        <f t="shared" si="3"/>
        <v>22.785714285714285</v>
      </c>
      <c r="S25" s="123">
        <f t="shared" si="4"/>
        <v>44204.134178930108</v>
      </c>
      <c r="T25" s="123">
        <f t="shared" si="4"/>
        <v>44291.908473600954</v>
      </c>
      <c r="U25" s="123">
        <f t="shared" si="4"/>
        <v>44379.682768271799</v>
      </c>
      <c r="V25" s="200"/>
      <c r="W25" s="184" t="str" cm="1">
        <f t="array" ref="W25">_xlfn.XLOOKUP($A25,data_i,_xlfn.XLOOKUP(W$4,data_col,data_val))</f>
        <v>Running</v>
      </c>
      <c r="X25" s="184" cm="1">
        <f t="array" ref="X25">_xlfn.XLOOKUP($A25,data_i,_xlfn.XLOOKUP(X$4,data_col,data_val))</f>
        <v>32886</v>
      </c>
      <c r="Y25" s="184" cm="1">
        <f t="array" ref="Y25">_xlfn.XLOOKUP($A25,data_i,_xlfn.XLOOKUP(Y$4,data_col,data_val))</f>
        <v>390</v>
      </c>
      <c r="Z25" s="184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84" cm="1">
        <f t="array" ref="AF25">_xlfn.XLOOKUP($A25,data_i,_xlfn.XLOOKUP(AF$4,data_col,data_val))</f>
        <v>0</v>
      </c>
      <c r="AG25" s="184" cm="1">
        <f t="array" ref="AG25">_xlfn.XLOOKUP($A25,data_i,_xlfn.XLOOKUP(AG$4,data_col,data_val))</f>
        <v>0</v>
      </c>
      <c r="AH25" s="195" cm="1">
        <f t="array" ref="AH25">_xlfn.XLOOKUP($A25,data_i,_xlfn.XLOOKUP(AH$4,data_col,data_val))</f>
        <v>0</v>
      </c>
      <c r="AJ25" s="195" cm="1">
        <f t="array" ref="AJ25">_xlfn.XLOOKUP($A25,data_i,_xlfn.XLOOKUP(AJ$4,data_col,data_val))</f>
        <v>4401</v>
      </c>
      <c r="AK25" s="195" cm="1">
        <f t="array" ref="AK25">_xlfn.XLOOKUP($A25,prop_i,_xlfn.XLOOKUP(AK$4,data_col,data_val))</f>
        <v>1500</v>
      </c>
      <c r="AL25" s="163">
        <f>IF(ISERROR(1200*AJ25/(_xlfn.XLOOKUP($F25,summary!$S$3:$S$6,summary!$V$31:$V$34)*AK25*_xlfn.XLOOKUP($F25,summary!$S$3:$S$6,summary!$W$31:$W$34))),0,1200*AJ25/(_xlfn.XLOOKUP($F25,summary!$S$3:$S$6,summary!$V$31:$V$34)*AK25*_xlfn.XLOOKUP($F25,summary!$S$3:$S$6,summary!$W$31:$W$34)))</f>
        <v>23.974046445887677</v>
      </c>
      <c r="AM25" s="25"/>
      <c r="AN25" s="195" cm="1">
        <f t="array" ref="AN25">_xlfn.XLOOKUP($A25,data_i,_xlfn.XLOOKUP(AN$4,data_col,data_val))</f>
        <v>0</v>
      </c>
      <c r="AO25" s="184" cm="1">
        <f t="array" ref="AO25">_xlfn.XLOOKUP($A25,data_i,_xlfn.XLOOKUP(AO$4,data_col,data_val))</f>
        <v>0</v>
      </c>
      <c r="AP25" s="184" cm="1">
        <f t="array" ref="AP25">_xlfn.XLOOKUP($A25,data_i,_xlfn.XLOOKUP(AP$4,data_col,data_val))</f>
        <v>0</v>
      </c>
      <c r="AQ25" s="184" cm="1">
        <f t="array" ref="AQ25">_xlfn.XLOOKUP($A25,data_i,_xlfn.XLOOKUP(AQ$4,data_col,data_val))</f>
        <v>0</v>
      </c>
      <c r="AR25" s="184" cm="1">
        <f t="array" ref="AR25">_xlfn.XLOOKUP($A25,data_i,_xlfn.XLOOKUP(AR$4,data_col,data_val))</f>
        <v>0</v>
      </c>
      <c r="AS25" s="184" cm="1">
        <f t="array" ref="AS25">_xlfn.XLOOKUP($A25,data_i,_xlfn.XLOOKUP(AS$4,data_col,data_val))</f>
        <v>0</v>
      </c>
      <c r="AT25" s="24"/>
      <c r="AU25" s="184" cm="1">
        <f t="array" ref="AU25">_xlfn.XLOOKUP($A25,data_i,_xlfn.XLOOKUP(AU$4,data_col,data_val))</f>
        <v>4396</v>
      </c>
      <c r="AV25" s="184" cm="1">
        <f t="array" ref="AV25">_xlfn.XLOOKUP($A25,data_i,_xlfn.XLOOKUP(AV$4,data_col,data_val))</f>
        <v>1499</v>
      </c>
      <c r="AW25" s="163">
        <f>IF(ISERROR(1200*AU25/(_xlfn.XLOOKUP($F25,summary!$S$3:$S$6,summary!$V$31:$V$34)*AV25*_xlfn.XLOOKUP($F25,summary!$S$3:$S$6,summary!$W$31:$W$34))),0,1200*AU25/(_xlfn.XLOOKUP($F25,summary!$S$3:$S$6,summary!$V$31:$V$34)*AV25*_xlfn.XLOOKUP($F25,summary!$S$3:$S$6,summary!$W$31:$W$34)))</f>
        <v>23.962784591254934</v>
      </c>
      <c r="AX25" s="162">
        <f t="shared" si="5"/>
        <v>1595</v>
      </c>
      <c r="AY25" s="256" cm="1">
        <f t="array" ref="AY25">IF(_xlfn.XLOOKUP($A25,data_i,_xlfn.XLOOKUP(AY$4,data_col,data_val)) &gt; 0,_xlfn.XLOOKUP($A25,data_i,_xlfn.XLOOKUP(AY$4,data_col,data_val))," ")</f>
        <v>2.6815455000000002E-2</v>
      </c>
      <c r="AZ25" s="163" cm="1">
        <f t="array" ref="AZ25">_xlfn.XLOOKUP($A25,data_i,_xlfn.XLOOKUP(AZ$4,data_col,data_val))</f>
        <v>-46.6</v>
      </c>
      <c r="BA25" s="192" cm="1">
        <f t="array" ref="BA25">_xlfn.XLOOKUP($A25,data_i,_xlfn.XLOOKUP(BA$4,data_col,data_val))</f>
        <v>3.9669999999999996</v>
      </c>
      <c r="BB25" s="192" cm="1">
        <f t="array" ref="BB25">_xlfn.XLOOKUP($A25,data_i,_xlfn.XLOOKUP(BB$4,data_col,data_val))</f>
        <v>0.87336363636363645</v>
      </c>
      <c r="BC25" s="163" cm="1">
        <f t="array" ref="BC25">_xlfn.XLOOKUP($A25,data_i,_xlfn.XLOOKUP(BC$4,data_col,data_val))</f>
        <v>53.6</v>
      </c>
      <c r="BD25" s="163" cm="1">
        <f t="array" ref="BD25">_xlfn.XLOOKUP($A25,data_i,_xlfn.XLOOKUP(BD$4,data_col,data_val))</f>
        <v>6.0049999999999999</v>
      </c>
      <c r="BE25" s="163" cm="1">
        <f t="array" ref="BE25">_xlfn.XLOOKUP($A25,data_i,_xlfn.XLOOKUP(BE$4,data_col,data_val))</f>
        <v>1.9690000000000001</v>
      </c>
      <c r="BF25" s="192" cm="1">
        <f t="array" ref="BF25">_xlfn.XLOOKUP($A25,data_i,_xlfn.XLOOKUP(BF$4,data_col,data_val))</f>
        <v>0</v>
      </c>
      <c r="BG25" s="199" t="str">
        <f t="shared" si="6"/>
        <v xml:space="preserve"> </v>
      </c>
      <c r="BH25" s="192"/>
      <c r="BI25" s="192" cm="1">
        <f t="array" ref="BI25">_xlfn.XLOOKUP($A25,data_i,_xlfn.XLOOKUP(BI$4,data_col,data_val))</f>
        <v>0.59</v>
      </c>
      <c r="BJ25" s="24" cm="1">
        <f t="array" ref="BJ25">_xlfn.XLOOKUP($A25,data_i,_xlfn.XLOOKUP(BJ$4,data_col,data_val))</f>
        <v>8.4</v>
      </c>
      <c r="BK25" s="24" cm="1">
        <f t="array" ref="BK25">_xlfn.XLOOKUP($A25,data_i,_xlfn.XLOOKUP(BK$4,data_col,data_val))</f>
        <v>98.8</v>
      </c>
      <c r="BL25" s="163" cm="1">
        <f t="array" ref="BL25">_xlfn.XLOOKUP($A25,data_i,_xlfn.XLOOKUP(BL$4,data_col,data_val))</f>
        <v>25.7</v>
      </c>
      <c r="BM25" s="163" cm="1">
        <f t="array" ref="BM25">_xlfn.XLOOKUP($A25,data_i,_xlfn.XLOOKUP(BM$4,data_col,data_val))</f>
        <v>257.77100000000002</v>
      </c>
      <c r="BN25" s="163" cm="1">
        <f t="array" ref="BN25">_xlfn.XLOOKUP($A25,data_i,_xlfn.XLOOKUP(BN$4,data_col,data_val))</f>
        <v>7.5</v>
      </c>
      <c r="BO25" s="24" cm="1">
        <f t="array" ref="BO25">_xlfn.XLOOKUP($A25,data_i,_xlfn.XLOOKUP(BO$4,data_col,data_val))</f>
        <v>1082.5</v>
      </c>
      <c r="BP25" s="24" cm="1">
        <f t="array" ref="BP25">_xlfn.XLOOKUP($A25,data_i,_xlfn.XLOOKUP(BP$4,data_col,data_val))</f>
        <v>109.9</v>
      </c>
      <c r="BQ25" s="162">
        <f t="shared" si="7"/>
        <v>965.14191086532503</v>
      </c>
      <c r="BR25" s="215">
        <f>IFERROR((AU25*_xlfn.XLOOKUP(F25,summary!$S$3:$S$6,summary!$W$31:$W$34))/(BQ25*$BP$1)," ")</f>
        <v>0.45594183246485848</v>
      </c>
      <c r="BS25" s="24" cm="1">
        <f t="array" ref="BS25">_xlfn.XLOOKUP($A25,data_i,_xlfn.XLOOKUP(BS$4,data_col,data_val))</f>
        <v>0</v>
      </c>
      <c r="BT25" s="24" cm="1">
        <f t="array" ref="BT25">_xlfn.XLOOKUP($A25,data_i,_xlfn.XLOOKUP(BT$4,data_col,data_val))</f>
        <v>0</v>
      </c>
      <c r="BU25" s="163" cm="1">
        <f t="array" ref="BU25">_xlfn.XLOOKUP($A25,data_i,_xlfn.XLOOKUP(BU$4,data_col,data_val))</f>
        <v>0</v>
      </c>
      <c r="BV25" s="163"/>
      <c r="BW25" s="217"/>
      <c r="BX25" s="255" t="str" cm="1">
        <f t="array" ref="BX25">IF(_xlfn.XLOOKUP($A25,data_i,_xlfn.XLOOKUP(BX$4,data_col,data_val)) &gt; 0,_xlfn.XLOOKUP($A25,data_i,_xlfn.XLOOKUP(BX$4,data_col,data_val))," ")</f>
        <v xml:space="preserve"> </v>
      </c>
      <c r="BY25" s="255" t="str" cm="1">
        <f t="array" ref="BY25">IF(_xlfn.XLOOKUP($A25,data_i,_xlfn.XLOOKUP(BY$4,data_col,data_val)) &gt; 0,_xlfn.XLOOKUP($A25,data_i,_xlfn.XLOOKUP(BY$4,data_col,data_val))," ")</f>
        <v xml:space="preserve"> </v>
      </c>
      <c r="BZ25" s="255" t="str" cm="1">
        <f t="array" ref="BZ25">IF(_xlfn.XLOOKUP($A25,data_i,_xlfn.XLOOKUP(BZ$4,data_col,data_val)) &gt; 0,_xlfn.XLOOKUP($A25,data_i,_xlfn.XLOOKUP(BZ$4,data_col,data_val))," ")</f>
        <v xml:space="preserve"> </v>
      </c>
      <c r="CA25" s="255" t="str" cm="1">
        <f t="array" ref="CA25">IF(_xlfn.XLOOKUP($A25,data_i,_xlfn.XLOOKUP(CA$4,data_col,data_val)) &gt; 0,_xlfn.XLOOKUP($A25,data_i,_xlfn.XLOOKUP(CA$4,data_col,data_val))," ")</f>
        <v xml:space="preserve"> </v>
      </c>
      <c r="CB25" s="25"/>
      <c r="CC25" s="24" cm="1">
        <f t="array" ref="CC25">_xlfn.XLOOKUP($A25,data_i,_xlfn.XLOOKUP(CC$4,data_col,data_val))</f>
        <v>55.29</v>
      </c>
      <c r="CD25" s="163"/>
      <c r="CE25" s="24" cm="1">
        <f t="array" ref="CE25">IF(_xlfn.XLOOKUP($A25,data_i,_xlfn.XLOOKUP(CE$4,data_col,data_val)) &gt; 0,_xlfn.XLOOKUP($A25,data_i,_xlfn.XLOOKUP(CE$4,data_col,data_val))," ")</f>
        <v>286</v>
      </c>
      <c r="CF25" s="24" cm="1">
        <f t="array" ref="CF25">IF(_xlfn.XLOOKUP($A25,data_i,_xlfn.XLOOKUP(CF$4,data_col,data_val)) &gt; 0,_xlfn.XLOOKUP($A25,data_i,_xlfn.XLOOKUP(CF$4,data_col,data_val))," ")</f>
        <v>254</v>
      </c>
      <c r="CG25" s="24" cm="1">
        <f t="array" ref="CG25">IF(_xlfn.XLOOKUP($A25,data_i,_xlfn.XLOOKUP(CG$4,data_col,data_val)) &gt; 0,_xlfn.XLOOKUP($A25,data_i,_xlfn.XLOOKUP(CG$4,data_col,data_val))," ")</f>
        <v>127</v>
      </c>
      <c r="CH25" s="24" cm="1">
        <f t="array" ref="CH25">IF(_xlfn.XLOOKUP($A25,data_i,_xlfn.XLOOKUP(CH$4,data_col,data_val)) &gt; 0,_xlfn.XLOOKUP($A25,data_i,_xlfn.XLOOKUP(CH$4,data_col,data_val))," ")</f>
        <v>143</v>
      </c>
      <c r="CI25" s="24" cm="1">
        <f t="array" ref="CI25">IF(_xlfn.XLOOKUP($A25,data_i,_xlfn.XLOOKUP(CI$4,data_col,data_val)) &gt; 0,_xlfn.XLOOKUP($A25,data_i,_xlfn.XLOOKUP(CI$4,data_col,data_val))," ")</f>
        <v>143</v>
      </c>
      <c r="CJ25" s="24" cm="1">
        <f t="array" ref="CJ25">IF(_xlfn.XLOOKUP($A25,data_i,_xlfn.XLOOKUP(CJ$4,data_col,data_val)) &gt; 0,_xlfn.XLOOKUP($A25,data_i,_xlfn.XLOOKUP(CJ$4,data_col,data_val))," ")</f>
        <v>159</v>
      </c>
      <c r="CK25" s="24" cm="1">
        <f t="array" ref="CK25">IF(_xlfn.XLOOKUP($A25,data_i,_xlfn.XLOOKUP(CK$4,data_col,data_val)) &gt; 0,_xlfn.XLOOKUP($A25,data_i,_xlfn.XLOOKUP(CK$4,data_col,data_val))," ")</f>
        <v>207</v>
      </c>
      <c r="CL25" s="24" cm="1">
        <f t="array" ref="CL25">IF(_xlfn.XLOOKUP($A25,data_i,_xlfn.XLOOKUP(CL$4,data_col,data_val)) &gt; 0,_xlfn.XLOOKUP($A25,data_i,_xlfn.XLOOKUP(CL$4,data_col,data_val))," ")</f>
        <v>127</v>
      </c>
      <c r="CM25" s="24" cm="1">
        <f t="array" ref="CM25">IF(_xlfn.XLOOKUP($A25,data_i,_xlfn.XLOOKUP(CM$4,data_col,data_val)) &gt; 0,_xlfn.XLOOKUP($A25,data_i,_xlfn.XLOOKUP(CM$4,data_col,data_val))," ")</f>
        <v>143</v>
      </c>
      <c r="CN25" s="24" cm="1">
        <f t="array" ref="CN25">IF(_xlfn.XLOOKUP($A25,data_i,_xlfn.XLOOKUP(CN$4,data_col,data_val)) &gt; 0,_xlfn.XLOOKUP($A25,data_i,_xlfn.XLOOKUP(CN$4,data_col,data_val))," ")</f>
        <v>221</v>
      </c>
      <c r="CO25" s="24" cm="1">
        <f t="array" ref="CO25">IF(_xlfn.XLOOKUP($A25,data_i,_xlfn.XLOOKUP(CO$4,data_col,data_val)) &gt; 0,_xlfn.XLOOKUP($A25,data_i,_xlfn.XLOOKUP(CO$4,data_col,data_val))," ")</f>
        <v>111</v>
      </c>
      <c r="CP25" s="24" cm="1">
        <f t="array" ref="CP25">IF(_xlfn.XLOOKUP($A25,data_i,_xlfn.XLOOKUP(CP$4,data_col,data_val)) &gt; 0,_xlfn.XLOOKUP($A25,data_i,_xlfn.XLOOKUP(CP$4,data_col,data_val))," ")</f>
        <v>111</v>
      </c>
      <c r="CQ25" s="24" cm="1">
        <f t="array" ref="CQ25">IF(_xlfn.XLOOKUP($A25,data_i,_xlfn.XLOOKUP(CQ$4,data_col,data_val)) &gt; 0,_xlfn.XLOOKUP($A25,data_i,_xlfn.XLOOKUP(CQ$4,data_col,data_val))," ")</f>
        <v>207</v>
      </c>
      <c r="CR25" s="24" cm="1">
        <f t="array" ref="CR25">IF(_xlfn.XLOOKUP($A25,data_i,_xlfn.XLOOKUP(CR$4,data_col,data_val)) &gt; 0,_xlfn.XLOOKUP($A25,data_i,_xlfn.XLOOKUP(CR$4,data_col,data_val))," ")</f>
        <v>176</v>
      </c>
      <c r="CS25" s="24" cm="1">
        <f t="array" ref="CS25">IF(_xlfn.XLOOKUP($A25,data_i,_xlfn.XLOOKUP(CS$4,data_col,data_val)) &gt; 0,_xlfn.XLOOKUP($A25,data_i,_xlfn.XLOOKUP(CS$4,data_col,data_val))," ")</f>
        <v>221</v>
      </c>
      <c r="CT25" s="24" cm="1">
        <f t="array" ref="CT25">IF(_xlfn.XLOOKUP($A25,data_i,_xlfn.XLOOKUP(CT$4,data_col,data_val)) &gt; 0,_xlfn.XLOOKUP($A25,data_i,_xlfn.XLOOKUP(CT$4,data_col,data_val))," ")</f>
        <v>111</v>
      </c>
      <c r="CU25" s="24" cm="1">
        <f t="array" ref="CU25">IF(_xlfn.XLOOKUP($A25,data_i,_xlfn.XLOOKUP(CU$4,data_col,data_val)) &gt; 0,_xlfn.XLOOKUP($A25,data_i,_xlfn.XLOOKUP(CU$4,data_col,data_val))," ")</f>
        <v>143</v>
      </c>
      <c r="CV25" s="24" cm="1">
        <f t="array" ref="CV25">IF(_xlfn.XLOOKUP($A25,data_i,_xlfn.XLOOKUP(CV$4,data_col,data_val)) &gt; 0,_xlfn.XLOOKUP($A25,data_i,_xlfn.XLOOKUP(CV$4,data_col,data_val))," ")</f>
        <v>127</v>
      </c>
      <c r="CW25" s="24" cm="1">
        <f t="array" ref="CW25">IF(_xlfn.XLOOKUP($A25,data_i,_xlfn.XLOOKUP(CW$4,data_col,data_val)) &gt; 0,_xlfn.XLOOKUP($A25,data_i,_xlfn.XLOOKUP(CW$4,data_col,data_val))," ")</f>
        <v>127</v>
      </c>
      <c r="CX25" s="24" cm="1">
        <f t="array" ref="CX25">IF(_xlfn.XLOOKUP($A25,data_i,_xlfn.XLOOKUP(CX$4,data_col,data_val)) &gt; 0,_xlfn.XLOOKUP($A25,data_i,_xlfn.XLOOKUP(CX$4,data_col,data_val))," ")</f>
        <v>127</v>
      </c>
      <c r="CY25" s="24" cm="1">
        <f t="array" ref="CY25">IF(_xlfn.XLOOKUP($A25,data_i,_xlfn.XLOOKUP(CY$4,data_col,data_val)) &gt; 0,_xlfn.XLOOKUP($A25,data_i,_xlfn.XLOOKUP(CY$4,data_col,data_val))," ")</f>
        <v>159</v>
      </c>
      <c r="CZ25" s="24" cm="1">
        <f t="array" ref="CZ25">IF(_xlfn.XLOOKUP($A25,data_i,_xlfn.XLOOKUP(CZ$4,data_col,data_val)) &gt; 0,_xlfn.XLOOKUP($A25,data_i,_xlfn.XLOOKUP(CZ$4,data_col,data_val))," ")</f>
        <v>127</v>
      </c>
      <c r="DA25" s="24" cm="1">
        <f t="array" ref="DA25">IF(_xlfn.XLOOKUP($A25,data_i,_xlfn.XLOOKUP(DA$4,data_col,data_val)) &gt; 0,_xlfn.XLOOKUP($A25,data_i,_xlfn.XLOOKUP(DA$4,data_col,data_val))," ")</f>
        <v>127</v>
      </c>
      <c r="DB25" s="24" cm="1">
        <f t="array" ref="DB25">IF(_xlfn.XLOOKUP($A25,data_i,_xlfn.XLOOKUP(DB$4,data_col,data_val)) &gt; 0,_xlfn.XLOOKUP($A25,data_i,_xlfn.XLOOKUP(DB$4,data_col,data_val))," ")</f>
        <v>143</v>
      </c>
      <c r="DC25" s="163"/>
      <c r="DD25" s="24" cm="1">
        <f t="array" ref="DD25">IF(_xlfn.XLOOKUP($A25,data_i,_xlfn.XLOOKUP(DD$4,data_col,data_val)) &gt; 0,_xlfn.XLOOKUP($A25,data_i,_xlfn.XLOOKUP(DD$4,data_col,data_val))," ")</f>
        <v>1406</v>
      </c>
      <c r="DE25" s="24" cm="1">
        <f t="array" ref="DE25">IF(_xlfn.XLOOKUP($A25,data_i,_xlfn.XLOOKUP(DE$4,data_col,data_val)) &gt; 0,_xlfn.XLOOKUP($A25,data_i,_xlfn.XLOOKUP(DE$4,data_col,data_val))," ")</f>
        <v>2036</v>
      </c>
      <c r="DF25" s="24" cm="1">
        <f t="array" ref="DF25">IF(_xlfn.XLOOKUP($A25,data_i,_xlfn.XLOOKUP(DF$4,data_col,data_val)) &gt; 0,_xlfn.XLOOKUP($A25,data_i,_xlfn.XLOOKUP(DF$4,data_col,data_val))," ")</f>
        <v>926</v>
      </c>
      <c r="DG25" s="24" cm="1">
        <f t="array" ref="DG25">IF(_xlfn.XLOOKUP($A25,data_i,_xlfn.XLOOKUP(DG$4,data_col,data_val)) &gt; 0,_xlfn.XLOOKUP($A25,data_i,_xlfn.XLOOKUP(DG$4,data_col,data_val))," ")</f>
        <v>1251</v>
      </c>
      <c r="DH25" s="24" cm="1">
        <f t="array" ref="DH25">IF(_xlfn.XLOOKUP($A25,data_i,_xlfn.XLOOKUP(DH$4,data_col,data_val)) &gt; 0,_xlfn.XLOOKUP($A25,data_i,_xlfn.XLOOKUP(DH$4,data_col,data_val))," ")</f>
        <v>836</v>
      </c>
      <c r="DI25" s="24" cm="1">
        <f t="array" ref="DI25">IF(_xlfn.XLOOKUP($A25,data_i,_xlfn.XLOOKUP(DI$4,data_col,data_val)) &gt; 0,_xlfn.XLOOKUP($A25,data_i,_xlfn.XLOOKUP(DI$4,data_col,data_val))," ")</f>
        <v>1931</v>
      </c>
      <c r="DJ25" s="24" cm="1">
        <f t="array" ref="DJ25">IF(_xlfn.XLOOKUP($A25,data_i,_xlfn.XLOOKUP(DJ$4,data_col,data_val)) &gt; 0,_xlfn.XLOOKUP($A25,data_i,_xlfn.XLOOKUP(DJ$4,data_col,data_val))," ")</f>
        <v>1512</v>
      </c>
      <c r="DK25" s="24" cm="1">
        <f t="array" ref="DK25">IF(_xlfn.XLOOKUP($A25,data_i,_xlfn.XLOOKUP(DK$4,data_col,data_val)) &gt; 0,_xlfn.XLOOKUP($A25,data_i,_xlfn.XLOOKUP(DK$4,data_col,data_val))," ")</f>
        <v>1905</v>
      </c>
      <c r="DL25" s="24" cm="1">
        <f t="array" ref="DL25">IF(_xlfn.XLOOKUP($A25,data_i,_xlfn.XLOOKUP(DL$4,data_col,data_val)) &gt; 0,_xlfn.XLOOKUP($A25,data_i,_xlfn.XLOOKUP(DL$4,data_col,data_val))," ")</f>
        <v>1118</v>
      </c>
      <c r="DM25" s="24" cm="1">
        <f t="array" ref="DM25">IF(_xlfn.XLOOKUP($A25,data_i,_xlfn.XLOOKUP(DM$4,data_col,data_val)) &gt; 0,_xlfn.XLOOKUP($A25,data_i,_xlfn.XLOOKUP(DM$4,data_col,data_val))," ")</f>
        <v>1761</v>
      </c>
      <c r="DN25" s="24" cm="1">
        <f t="array" ref="DN25">IF(_xlfn.XLOOKUP($A25,data_i,_xlfn.XLOOKUP(DN$4,data_col,data_val)) &gt; 0,_xlfn.XLOOKUP($A25,data_i,_xlfn.XLOOKUP(DN$4,data_col,data_val))," ")</f>
        <v>1356</v>
      </c>
      <c r="DO25" s="24" cm="1">
        <f t="array" ref="DO25">IF(_xlfn.XLOOKUP($A25,data_i,_xlfn.XLOOKUP(DO$4,data_col,data_val)) &gt; 0,_xlfn.XLOOKUP($A25,data_i,_xlfn.XLOOKUP(DO$4,data_col,data_val))," ")</f>
        <v>1451</v>
      </c>
      <c r="DP25" s="24" cm="1">
        <f t="array" ref="DP25">IF(_xlfn.XLOOKUP($A25,data_i,_xlfn.XLOOKUP(DP$4,data_col,data_val)) &gt; 0,_xlfn.XLOOKUP($A25,data_i,_xlfn.XLOOKUP(DP$4,data_col,data_val))," ")</f>
        <v>1884</v>
      </c>
      <c r="DQ25" s="24" cm="1">
        <f t="array" ref="DQ25">IF(_xlfn.XLOOKUP($A25,data_i,_xlfn.XLOOKUP(DQ$4,data_col,data_val)) &gt; 0,_xlfn.XLOOKUP($A25,data_i,_xlfn.XLOOKUP(DQ$4,data_col,data_val))," ")</f>
        <v>1328</v>
      </c>
      <c r="DR25" s="24" cm="1">
        <f t="array" ref="DR25">IF(_xlfn.XLOOKUP($A25,data_i,_xlfn.XLOOKUP(DR$4,data_col,data_val)) &gt; 0,_xlfn.XLOOKUP($A25,data_i,_xlfn.XLOOKUP(DR$4,data_col,data_val))," ")</f>
        <v>2065</v>
      </c>
      <c r="DS25" s="24" cm="1">
        <f t="array" ref="DS25">IF(_xlfn.XLOOKUP($A25,data_i,_xlfn.XLOOKUP(DS$4,data_col,data_val)) &gt; 0,_xlfn.XLOOKUP($A25,data_i,_xlfn.XLOOKUP(DS$4,data_col,data_val))," ")</f>
        <v>1323</v>
      </c>
      <c r="DT25" s="24" cm="1">
        <f t="array" ref="DT25">IF(_xlfn.XLOOKUP($A25,data_i,_xlfn.XLOOKUP(DT$4,data_col,data_val)) &gt; 0,_xlfn.XLOOKUP($A25,data_i,_xlfn.XLOOKUP(DT$4,data_col,data_val))," ")</f>
        <v>1327</v>
      </c>
      <c r="DU25" s="24" cm="1">
        <f t="array" ref="DU25">IF(_xlfn.XLOOKUP($A25,data_i,_xlfn.XLOOKUP(DU$4,data_col,data_val)) &gt; 0,_xlfn.XLOOKUP($A25,data_i,_xlfn.XLOOKUP(DU$4,data_col,data_val))," ")</f>
        <v>2202</v>
      </c>
      <c r="DV25" s="24" cm="1">
        <f t="array" ref="DV25">IF(_xlfn.XLOOKUP($A25,data_i,_xlfn.XLOOKUP(DV$4,data_col,data_val)) &gt; 0,_xlfn.XLOOKUP($A25,data_i,_xlfn.XLOOKUP(DV$4,data_col,data_val))," ")</f>
        <v>1309</v>
      </c>
      <c r="DW25" s="24" cm="1">
        <f t="array" ref="DW25">IF(_xlfn.XLOOKUP($A25,data_i,_xlfn.XLOOKUP(DW$4,data_col,data_val)) &gt; 0,_xlfn.XLOOKUP($A25,data_i,_xlfn.XLOOKUP(DW$4,data_col,data_val))," ")</f>
        <v>1328</v>
      </c>
      <c r="DX25" s="24" cm="1">
        <f t="array" ref="DX25">IF(_xlfn.XLOOKUP($A25,data_i,_xlfn.XLOOKUP(DX$4,data_col,data_val)) &gt; 0,_xlfn.XLOOKUP($A25,data_i,_xlfn.XLOOKUP(DX$4,data_col,data_val))," ")</f>
        <v>1980</v>
      </c>
      <c r="DY25" s="24" cm="1">
        <f t="array" ref="DY25">IF(_xlfn.XLOOKUP($A25,data_i,_xlfn.XLOOKUP(DY$4,data_col,data_val)) &gt; 0,_xlfn.XLOOKUP($A25,data_i,_xlfn.XLOOKUP(DY$4,data_col,data_val))," ")</f>
        <v>1381</v>
      </c>
      <c r="DZ25" s="24" cm="1">
        <f t="array" ref="DZ25">IF(_xlfn.XLOOKUP($A25,data_i,_xlfn.XLOOKUP(DZ$4,data_col,data_val)) &gt; 0,_xlfn.XLOOKUP($A25,data_i,_xlfn.XLOOKUP(DZ$4,data_col,data_val))," ")</f>
        <v>1611</v>
      </c>
      <c r="EA25" s="24" cm="1">
        <f t="array" ref="EA25">IF(_xlfn.XLOOKUP($A25,data_i,_xlfn.XLOOKUP(EA$4,data_col,data_val)) &gt; 0,_xlfn.XLOOKUP($A25,data_i,_xlfn.XLOOKUP(EA$4,data_col,data_val))," ")</f>
        <v>1672</v>
      </c>
      <c r="EB25" s="25"/>
      <c r="EC25" s="24" t="str" cm="1">
        <f t="array" ref="EC25">IF(_xlfn.XLOOKUP($A25,data_i,_xlfn.XLOOKUP(EC$4,data_col,data_val)) &gt; 0,_xlfn.XLOOKUP($A25,data_i,_xlfn.XLOOKUP(EC$4,data_col,data_val))," ")</f>
        <v xml:space="preserve"> </v>
      </c>
      <c r="ED25" s="24" t="str" cm="1">
        <f t="array" ref="ED25">IF(_xlfn.XLOOKUP($A25,data_i,_xlfn.XLOOKUP(ED$4,data_col,data_val)) &gt; 0,_xlfn.XLOOKUP($A25,data_i,_xlfn.XLOOKUP(ED$4,data_col,data_val))," ")</f>
        <v xml:space="preserve"> </v>
      </c>
      <c r="EE25" s="24" t="str" cm="1">
        <f t="array" ref="EE25">IF(_xlfn.XLOOKUP($A25,data_i,_xlfn.XLOOKUP(EE$4,data_col,data_val)) &gt; 0,_xlfn.XLOOKUP($A25,data_i,_xlfn.XLOOKUP(EE$4,data_col,data_val))," ")</f>
        <v xml:space="preserve"> </v>
      </c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5"/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4" t="str" cm="1">
        <f t="array" ref="FD25">IF(_xlfn.XLOOKUP($A25,data_i,_xlfn.XLOOKUP(FD$4,data_col,data_val)) &gt; 0,_xlfn.XLOOKUP($A25,data_i,_xlfn.XLOOKUP(FD$4,data_col,data_val))," ")</f>
        <v xml:space="preserve"> </v>
      </c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5"/>
      <c r="GA25" s="202"/>
      <c r="GB25" s="25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</row>
    <row r="26" spans="1:231" x14ac:dyDescent="0.2">
      <c r="A26" s="61">
        <v>7</v>
      </c>
      <c r="B26" s="265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65" t="str" cm="1">
        <f t="array" ref="C26">_xlfn.XLOOKUP($A26,prop_i,_xlfn.XLOOKUP(C$4,prop_col,prop_val))</f>
        <v>M01</v>
      </c>
      <c r="D26" s="165" t="str" cm="1">
        <f t="array" ref="D26">_xlfn.XLOOKUP($A26,prop_i,_xlfn.XLOOKUP(D$4,prop_col,prop_val))</f>
        <v>PK</v>
      </c>
      <c r="E26" s="165" t="str" cm="1">
        <f t="array" ref="E26">_xlfn.XLOOKUP($A26,prop_i,_xlfn.XLOOKUP(E$4,prop_col,prop_val))</f>
        <v>X243</v>
      </c>
      <c r="F26" s="165" cm="1">
        <f t="array" ref="F26">_xlfn.XLOOKUP($A26,prop_i,_xlfn.XLOOKUP(F$4,prop_col,prop_val))</f>
        <v>624</v>
      </c>
      <c r="G26" s="165" t="str" cm="1">
        <f t="array" ref="G26">_xlfn.XLOOKUP($A26,prop_i,_xlfn.XLOOKUP(G$4,prop_col,prop_val))</f>
        <v>K505</v>
      </c>
      <c r="H26" s="61">
        <f t="shared" si="0"/>
        <v>24</v>
      </c>
      <c r="I26" s="165" cm="1">
        <f t="array" ref="I26">_xlfn.XLOOKUP($A26,prop_i,_xlfn.XLOOKUP(I$4,prop_col,prop_val))</f>
        <v>1250578</v>
      </c>
      <c r="J26" s="195" cm="1">
        <f t="array" ref="J26">_xlfn.XLOOKUP($A26,data_i,_xlfn.XLOOKUP(J$4,data_col,data_val))</f>
        <v>1579</v>
      </c>
      <c r="K26" s="195" cm="1">
        <f t="array" ref="K26">_xlfn.XLOOKUP($A26,data_i,_xlfn.XLOOKUP(K$4,data_col,data_val))</f>
        <v>391</v>
      </c>
      <c r="L26" s="24">
        <f t="shared" si="1"/>
        <v>4.038363171355499</v>
      </c>
      <c r="M26" s="254" cm="1">
        <f t="array" ref="M26">HYPERLINK(GJ26,_xlfn.XLOOKUP($A26,val_i,_xlfn.XLOOKUP(M$4,val_col,val_val)))</f>
        <v>44116</v>
      </c>
      <c r="N26" s="256" t="str" cm="1">
        <f t="array" ref="N26">IF(_xlfn.XLOOKUP($A26,data_i,_xlfn.XLOOKUP(N$4,data_col,data_val)) &gt; 0,_xlfn.XLOOKUP($A26,data_i,_xlfn.XLOOKUP(N$4,data_col,data_val))," ")</f>
        <v xml:space="preserve"> </v>
      </c>
      <c r="O26" s="162" cm="1">
        <f t="array" ref="O26">$J26-_xlfn.XLOOKUP($A26,val_i,_xlfn.XLOOKUP("oph@start",val_col,val_val))</f>
        <v>1579</v>
      </c>
      <c r="P26" s="24" cm="1">
        <f t="array" ref="P26">K26-_xlfn.XLOOKUP($A26,val_i,_xlfn.XLOOKUP("Starts@Start",val_col,val_val))</f>
        <v>39</v>
      </c>
      <c r="Q26" s="162">
        <f t="shared" si="2"/>
        <v>40.487179487179489</v>
      </c>
      <c r="R26" s="163">
        <f t="shared" si="3"/>
        <v>22.557142857142857</v>
      </c>
      <c r="S26" s="123">
        <f t="shared" si="4"/>
        <v>44205.023595468891</v>
      </c>
      <c r="T26" s="123">
        <f t="shared" si="4"/>
        <v>44293.687306678512</v>
      </c>
      <c r="U26" s="123">
        <f t="shared" si="4"/>
        <v>44382.351017888141</v>
      </c>
      <c r="V26" s="200"/>
      <c r="W26" s="184" t="str" cm="1">
        <f t="array" ref="W26">_xlfn.XLOOKUP($A26,data_i,_xlfn.XLOOKUP(W$4,data_col,data_val))</f>
        <v>Running</v>
      </c>
      <c r="X26" s="184" cm="1">
        <f t="array" ref="X26">_xlfn.XLOOKUP($A26,data_i,_xlfn.XLOOKUP(X$4,data_col,data_val))</f>
        <v>1579</v>
      </c>
      <c r="Y26" s="184" cm="1">
        <f t="array" ref="Y26">_xlfn.XLOOKUP($A26,data_i,_xlfn.XLOOKUP(Y$4,data_col,data_val))</f>
        <v>391</v>
      </c>
      <c r="Z26" s="184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84" cm="1">
        <f t="array" ref="AF26">_xlfn.XLOOKUP($A26,data_i,_xlfn.XLOOKUP(AF$4,data_col,data_val))</f>
        <v>43</v>
      </c>
      <c r="AG26" s="184" cm="1">
        <f t="array" ref="AG26">_xlfn.XLOOKUP($A26,data_i,_xlfn.XLOOKUP(AG$4,data_col,data_val))</f>
        <v>4.7</v>
      </c>
      <c r="AH26" s="195" cm="1">
        <f t="array" ref="AH26">_xlfn.XLOOKUP($A26,data_i,_xlfn.XLOOKUP(AH$4,data_col,data_val))</f>
        <v>947.1</v>
      </c>
      <c r="AI26" s="164"/>
      <c r="AJ26" s="195" cm="1">
        <f t="array" ref="AJ26">_xlfn.XLOOKUP($A26,data_i,_xlfn.XLOOKUP(AJ$4,data_col,data_val))</f>
        <v>4200</v>
      </c>
      <c r="AK26" s="195" cm="1">
        <f t="array" ref="AK26">_xlfn.XLOOKUP($A26,prop_i,_xlfn.XLOOKUP(AK$4,data_col,data_val))</f>
        <v>1500</v>
      </c>
      <c r="AL26" s="163">
        <f>IF(ISERROR(1200*AJ26/(_xlfn.XLOOKUP($F26,summary!$S$3:$S$6,summary!$V$31:$V$34)*AK26*_xlfn.XLOOKUP($F26,summary!$S$3:$S$6,summary!$W$31:$W$34))),0,1200*AJ26/(_xlfn.XLOOKUP($F26,summary!$S$3:$S$6,summary!$V$31:$V$34)*AK26*_xlfn.XLOOKUP($F26,summary!$S$3:$S$6,summary!$W$31:$W$34)))</f>
        <v>22.879117262605824</v>
      </c>
      <c r="AM26" s="25"/>
      <c r="AN26" s="195" cm="1">
        <f t="array" ref="AN26">_xlfn.XLOOKUP($A26,data_i,_xlfn.XLOOKUP(AN$4,data_col,data_val))</f>
        <v>4200</v>
      </c>
      <c r="AO26" s="184" cm="1">
        <f t="array" ref="AO26">_xlfn.XLOOKUP($A26,data_i,_xlfn.XLOOKUP(AO$4,data_col,data_val))</f>
        <v>0</v>
      </c>
      <c r="AP26" s="184" cm="1">
        <f t="array" ref="AP26">_xlfn.XLOOKUP($A26,data_i,_xlfn.XLOOKUP(AP$4,data_col,data_val))</f>
        <v>0</v>
      </c>
      <c r="AQ26" s="184" cm="1">
        <f t="array" ref="AQ26">_xlfn.XLOOKUP($A26,data_i,_xlfn.XLOOKUP(AQ$4,data_col,data_val))</f>
        <v>0</v>
      </c>
      <c r="AR26" s="184" cm="1">
        <f t="array" ref="AR26">_xlfn.XLOOKUP($A26,data_i,_xlfn.XLOOKUP(AR$4,data_col,data_val))</f>
        <v>0</v>
      </c>
      <c r="AS26" s="184" cm="1">
        <f t="array" ref="AS26">_xlfn.XLOOKUP($A26,data_i,_xlfn.XLOOKUP(AS$4,data_col,data_val))</f>
        <v>0</v>
      </c>
      <c r="AT26" s="24"/>
      <c r="AU26" s="184" cm="1">
        <f t="array" ref="AU26">_xlfn.XLOOKUP($A26,data_i,_xlfn.XLOOKUP(AU$4,data_col,data_val))</f>
        <v>4001</v>
      </c>
      <c r="AV26" s="184" cm="1">
        <f t="array" ref="AV26">_xlfn.XLOOKUP($A26,data_i,_xlfn.XLOOKUP(AV$4,data_col,data_val))</f>
        <v>1501</v>
      </c>
      <c r="AW26" s="163">
        <f>IF(ISERROR(1200*AU26/(_xlfn.XLOOKUP($F26,summary!$S$3:$S$6,summary!$V$31:$V$34)*AV26*_xlfn.XLOOKUP($F26,summary!$S$3:$S$6,summary!$W$31:$W$34))),0,1200*AU26/(_xlfn.XLOOKUP($F26,summary!$S$3:$S$6,summary!$V$31:$V$34)*AV26*_xlfn.XLOOKUP($F26,summary!$S$3:$S$6,summary!$W$31:$W$34)))</f>
        <v>21.780562522053369</v>
      </c>
      <c r="AX26" s="162">
        <f t="shared" si="5"/>
        <v>1579</v>
      </c>
      <c r="AY26" s="256" t="str" cm="1">
        <f t="array" ref="AY26">IF(_xlfn.XLOOKUP($A26,data_i,_xlfn.XLOOKUP(AY$4,data_col,data_val)) &gt; 0,_xlfn.XLOOKUP($A26,data_i,_xlfn.XLOOKUP(AY$4,data_col,data_val))," ")</f>
        <v xml:space="preserve"> </v>
      </c>
      <c r="AZ26" s="163" cm="1">
        <f t="array" ref="AZ26">_xlfn.XLOOKUP($A26,data_i,_xlfn.XLOOKUP(AZ$4,data_col,data_val))</f>
        <v>-36.380000000000003</v>
      </c>
      <c r="BA26" s="192" cm="1">
        <f t="array" ref="BA26">_xlfn.XLOOKUP($A26,data_i,_xlfn.XLOOKUP(BA$4,data_col,data_val))</f>
        <v>4.1429999999999998</v>
      </c>
      <c r="BB26" s="192" cm="1">
        <f t="array" ref="BB26">_xlfn.XLOOKUP($A26,data_i,_xlfn.XLOOKUP(BB$4,data_col,data_val))</f>
        <v>0.91490909090909089</v>
      </c>
      <c r="BC26" s="163" cm="1">
        <f t="array" ref="BC26">_xlfn.XLOOKUP($A26,data_i,_xlfn.XLOOKUP(BC$4,data_col,data_val))</f>
        <v>71.8</v>
      </c>
      <c r="BD26" s="163" cm="1">
        <f t="array" ref="BD26">_xlfn.XLOOKUP($A26,data_i,_xlfn.XLOOKUP(BD$4,data_col,data_val))</f>
        <v>5.26</v>
      </c>
      <c r="BE26" s="163" cm="1">
        <f t="array" ref="BE26">_xlfn.XLOOKUP($A26,data_i,_xlfn.XLOOKUP(BE$4,data_col,data_val))</f>
        <v>1.867</v>
      </c>
      <c r="BF26" s="192" cm="1">
        <f t="array" ref="BF26">_xlfn.XLOOKUP($A26,data_i,_xlfn.XLOOKUP(BF$4,data_col,data_val))</f>
        <v>0.72</v>
      </c>
      <c r="BG26" s="199">
        <f t="shared" si="6"/>
        <v>138.88888888888889</v>
      </c>
      <c r="BH26" s="192"/>
      <c r="BI26" s="192" cm="1">
        <f t="array" ref="BI26">_xlfn.XLOOKUP($A26,data_i,_xlfn.XLOOKUP(BI$4,data_col,data_val))</f>
        <v>0.6</v>
      </c>
      <c r="BJ26" s="24" cm="1">
        <f t="array" ref="BJ26">_xlfn.XLOOKUP($A26,data_i,_xlfn.XLOOKUP(BJ$4,data_col,data_val))</f>
        <v>18.3</v>
      </c>
      <c r="BK26" s="24" cm="1">
        <f t="array" ref="BK26">_xlfn.XLOOKUP($A26,data_i,_xlfn.XLOOKUP(BK$4,data_col,data_val))</f>
        <v>100</v>
      </c>
      <c r="BL26" s="163" cm="1">
        <f t="array" ref="BL26">_xlfn.XLOOKUP($A26,data_i,_xlfn.XLOOKUP(BL$4,data_col,data_val))</f>
        <v>29.7</v>
      </c>
      <c r="BM26" s="163" cm="1">
        <f t="array" ref="BM26">_xlfn.XLOOKUP($A26,data_i,_xlfn.XLOOKUP(BM$4,data_col,data_val))</f>
        <v>247.8</v>
      </c>
      <c r="BN26" s="163" cm="1">
        <f t="array" ref="BN26">_xlfn.XLOOKUP($A26,data_i,_xlfn.XLOOKUP(BN$4,data_col,data_val))</f>
        <v>21.5</v>
      </c>
      <c r="BO26" s="24" cm="1">
        <f t="array" ref="BO26">_xlfn.XLOOKUP($A26,data_i,_xlfn.XLOOKUP(BO$4,data_col,data_val))</f>
        <v>1082</v>
      </c>
      <c r="BP26" s="24" cm="1">
        <f t="array" ref="BP26">_xlfn.XLOOKUP($A26,data_i,_xlfn.XLOOKUP(BP$4,data_col,data_val))</f>
        <v>80</v>
      </c>
      <c r="BQ26" s="162">
        <f t="shared" si="7"/>
        <v>883.31657052915864</v>
      </c>
      <c r="BR26" s="215">
        <f>IFERROR((AU26*_xlfn.XLOOKUP(F26,summary!$S$3:$S$6,summary!$W$31:$W$34))/(BQ26*$BP$1)," ")</f>
        <v>0.45341418769738956</v>
      </c>
      <c r="BS26" s="24" cm="1">
        <f t="array" ref="BS26">_xlfn.XLOOKUP($A26,data_i,_xlfn.XLOOKUP(BS$4,data_col,data_val))</f>
        <v>541</v>
      </c>
      <c r="BT26" s="24" cm="1">
        <f t="array" ref="BT26">_xlfn.XLOOKUP($A26,data_i,_xlfn.XLOOKUP(BT$4,data_col,data_val))</f>
        <v>848</v>
      </c>
      <c r="BU26" s="163" cm="1">
        <f t="array" ref="BU26">_xlfn.XLOOKUP($A26,data_i,_xlfn.XLOOKUP(BU$4,data_col,data_val))</f>
        <v>21.3</v>
      </c>
      <c r="BV26" s="163"/>
      <c r="BW26" s="217"/>
      <c r="BX26" s="255" cm="1">
        <f t="array" ref="BX26">IF(_xlfn.XLOOKUP($A26,data_i,_xlfn.XLOOKUP(BX$4,data_col,data_val)) &gt; 0,_xlfn.XLOOKUP($A26,data_i,_xlfn.XLOOKUP(BX$4,data_col,data_val))," ")</f>
        <v>71.2</v>
      </c>
      <c r="BY26" s="255" cm="1">
        <f t="array" ref="BY26">IF(_xlfn.XLOOKUP($A26,data_i,_xlfn.XLOOKUP(BY$4,data_col,data_val)) &gt; 0,_xlfn.XLOOKUP($A26,data_i,_xlfn.XLOOKUP(BY$4,data_col,data_val))," ")</f>
        <v>2.78</v>
      </c>
      <c r="BZ26" s="255" t="str" cm="1">
        <f t="array" ref="BZ26">IF(_xlfn.XLOOKUP($A26,data_i,_xlfn.XLOOKUP(BZ$4,data_col,data_val)) &gt; 0,_xlfn.XLOOKUP($A26,data_i,_xlfn.XLOOKUP(BZ$4,data_col,data_val))," ")</f>
        <v xml:space="preserve"> </v>
      </c>
      <c r="CA26" s="255" t="str" cm="1">
        <f t="array" ref="CA26">IF(_xlfn.XLOOKUP($A26,data_i,_xlfn.XLOOKUP(CA$4,data_col,data_val)) &gt; 0,_xlfn.XLOOKUP($A26,data_i,_xlfn.XLOOKUP(CA$4,data_col,data_val))," ")</f>
        <v xml:space="preserve"> </v>
      </c>
      <c r="CB26" s="164"/>
      <c r="CC26" s="24" cm="1">
        <f t="array" ref="CC26">_xlfn.XLOOKUP($A26,data_i,_xlfn.XLOOKUP(CC$4,data_col,data_val))</f>
        <v>51.9</v>
      </c>
      <c r="CD26" s="163"/>
      <c r="CE26" s="24" cm="1">
        <f t="array" ref="CE26">IF(_xlfn.XLOOKUP($A26,data_i,_xlfn.XLOOKUP(CE$4,data_col,data_val)) &gt; 0,_xlfn.XLOOKUP($A26,data_i,_xlfn.XLOOKUP(CE$4,data_col,data_val))," ")</f>
        <v>189</v>
      </c>
      <c r="CF26" s="24" cm="1">
        <f t="array" ref="CF26">IF(_xlfn.XLOOKUP($A26,data_i,_xlfn.XLOOKUP(CF$4,data_col,data_val)) &gt; 0,_xlfn.XLOOKUP($A26,data_i,_xlfn.XLOOKUP(CF$4,data_col,data_val))," ")</f>
        <v>158</v>
      </c>
      <c r="CG26" s="24" cm="1">
        <f t="array" ref="CG26">IF(_xlfn.XLOOKUP($A26,data_i,_xlfn.XLOOKUP(CG$4,data_col,data_val)) &gt; 0,_xlfn.XLOOKUP($A26,data_i,_xlfn.XLOOKUP(CG$4,data_col,data_val))," ")</f>
        <v>174</v>
      </c>
      <c r="CH26" s="24" cm="1">
        <f t="array" ref="CH26">IF(_xlfn.XLOOKUP($A26,data_i,_xlfn.XLOOKUP(CH$4,data_col,data_val)) &gt; 0,_xlfn.XLOOKUP($A26,data_i,_xlfn.XLOOKUP(CH$4,data_col,data_val))," ")</f>
        <v>110</v>
      </c>
      <c r="CI26" s="24" cm="1">
        <f t="array" ref="CI26">IF(_xlfn.XLOOKUP($A26,data_i,_xlfn.XLOOKUP(CI$4,data_col,data_val)) &gt; 0,_xlfn.XLOOKUP($A26,data_i,_xlfn.XLOOKUP(CI$4,data_col,data_val))," ")</f>
        <v>189</v>
      </c>
      <c r="CJ26" s="24" cm="1">
        <f t="array" ref="CJ26">IF(_xlfn.XLOOKUP($A26,data_i,_xlfn.XLOOKUP(CJ$4,data_col,data_val)) &gt; 0,_xlfn.XLOOKUP($A26,data_i,_xlfn.XLOOKUP(CJ$4,data_col,data_val))," ")</f>
        <v>237</v>
      </c>
      <c r="CK26" s="24" cm="1">
        <f t="array" ref="CK26">IF(_xlfn.XLOOKUP($A26,data_i,_xlfn.XLOOKUP(CK$4,data_col,data_val)) &gt; 0,_xlfn.XLOOKUP($A26,data_i,_xlfn.XLOOKUP(CK$4,data_col,data_val))," ")</f>
        <v>189</v>
      </c>
      <c r="CL26" s="24" cm="1">
        <f t="array" ref="CL26">IF(_xlfn.XLOOKUP($A26,data_i,_xlfn.XLOOKUP(CL$4,data_col,data_val)) &gt; 0,_xlfn.XLOOKUP($A26,data_i,_xlfn.XLOOKUP(CL$4,data_col,data_val))," ")</f>
        <v>62</v>
      </c>
      <c r="CM26" s="24" cm="1">
        <f t="array" ref="CM26">IF(_xlfn.XLOOKUP($A26,data_i,_xlfn.XLOOKUP(CM$4,data_col,data_val)) &gt; 0,_xlfn.XLOOKUP($A26,data_i,_xlfn.XLOOKUP(CM$4,data_col,data_val))," ")</f>
        <v>141</v>
      </c>
      <c r="CN26" s="24" cm="1">
        <f t="array" ref="CN26">IF(_xlfn.XLOOKUP($A26,data_i,_xlfn.XLOOKUP(CN$4,data_col,data_val)) &gt; 0,_xlfn.XLOOKUP($A26,data_i,_xlfn.XLOOKUP(CN$4,data_col,data_val))," ")</f>
        <v>110</v>
      </c>
      <c r="CO26" s="24" cm="1">
        <f t="array" ref="CO26">IF(_xlfn.XLOOKUP($A26,data_i,_xlfn.XLOOKUP(CO$4,data_col,data_val)) &gt; 0,_xlfn.XLOOKUP($A26,data_i,_xlfn.XLOOKUP(CO$4,data_col,data_val))," ")</f>
        <v>110</v>
      </c>
      <c r="CP26" s="24" cm="1">
        <f t="array" ref="CP26">IF(_xlfn.XLOOKUP($A26,data_i,_xlfn.XLOOKUP(CP$4,data_col,data_val)) &gt; 0,_xlfn.XLOOKUP($A26,data_i,_xlfn.XLOOKUP(CP$4,data_col,data_val))," ")</f>
        <v>94</v>
      </c>
      <c r="CQ26" s="24" cm="1">
        <f t="array" ref="CQ26">IF(_xlfn.XLOOKUP($A26,data_i,_xlfn.XLOOKUP(CQ$4,data_col,data_val)) &gt; 0,_xlfn.XLOOKUP($A26,data_i,_xlfn.XLOOKUP(CQ$4,data_col,data_val))," ")</f>
        <v>110</v>
      </c>
      <c r="CR26" s="24" cm="1">
        <f t="array" ref="CR26">IF(_xlfn.XLOOKUP($A26,data_i,_xlfn.XLOOKUP(CR$4,data_col,data_val)) &gt; 0,_xlfn.XLOOKUP($A26,data_i,_xlfn.XLOOKUP(CR$4,data_col,data_val))," ")</f>
        <v>189</v>
      </c>
      <c r="CS26" s="24" cm="1">
        <f t="array" ref="CS26">IF(_xlfn.XLOOKUP($A26,data_i,_xlfn.XLOOKUP(CS$4,data_col,data_val)) &gt; 0,_xlfn.XLOOKUP($A26,data_i,_xlfn.XLOOKUP(CS$4,data_col,data_val))," ")</f>
        <v>158</v>
      </c>
      <c r="CT26" s="24" cm="1">
        <f t="array" ref="CT26">IF(_xlfn.XLOOKUP($A26,data_i,_xlfn.XLOOKUP(CT$4,data_col,data_val)) &gt; 0,_xlfn.XLOOKUP($A26,data_i,_xlfn.XLOOKUP(CT$4,data_col,data_val))," ")</f>
        <v>158</v>
      </c>
      <c r="CU26" s="24" cm="1">
        <f t="array" ref="CU26">IF(_xlfn.XLOOKUP($A26,data_i,_xlfn.XLOOKUP(CU$4,data_col,data_val)) &gt; 0,_xlfn.XLOOKUP($A26,data_i,_xlfn.XLOOKUP(CU$4,data_col,data_val))," ")</f>
        <v>141</v>
      </c>
      <c r="CV26" s="24" cm="1">
        <f t="array" ref="CV26">IF(_xlfn.XLOOKUP($A26,data_i,_xlfn.XLOOKUP(CV$4,data_col,data_val)) &gt; 0,_xlfn.XLOOKUP($A26,data_i,_xlfn.XLOOKUP(CV$4,data_col,data_val))," ")</f>
        <v>158</v>
      </c>
      <c r="CW26" s="24" cm="1">
        <f t="array" ref="CW26">IF(_xlfn.XLOOKUP($A26,data_i,_xlfn.XLOOKUP(CW$4,data_col,data_val)) &gt; 0,_xlfn.XLOOKUP($A26,data_i,_xlfn.XLOOKUP(CW$4,data_col,data_val))," ")</f>
        <v>110</v>
      </c>
      <c r="CX26" s="24" cm="1">
        <f t="array" ref="CX26">IF(_xlfn.XLOOKUP($A26,data_i,_xlfn.XLOOKUP(CX$4,data_col,data_val)) &gt; 0,_xlfn.XLOOKUP($A26,data_i,_xlfn.XLOOKUP(CX$4,data_col,data_val))," ")</f>
        <v>174</v>
      </c>
      <c r="CY26" s="24" cm="1">
        <f t="array" ref="CY26">IF(_xlfn.XLOOKUP($A26,data_i,_xlfn.XLOOKUP(CY$4,data_col,data_val)) &gt; 0,_xlfn.XLOOKUP($A26,data_i,_xlfn.XLOOKUP(CY$4,data_col,data_val))," ")</f>
        <v>110</v>
      </c>
      <c r="CZ26" s="24" cm="1">
        <f t="array" ref="CZ26">IF(_xlfn.XLOOKUP($A26,data_i,_xlfn.XLOOKUP(CZ$4,data_col,data_val)) &gt; 0,_xlfn.XLOOKUP($A26,data_i,_xlfn.XLOOKUP(CZ$4,data_col,data_val))," ")</f>
        <v>110</v>
      </c>
      <c r="DA26" s="24" cm="1">
        <f t="array" ref="DA26">IF(_xlfn.XLOOKUP($A26,data_i,_xlfn.XLOOKUP(DA$4,data_col,data_val)) &gt; 0,_xlfn.XLOOKUP($A26,data_i,_xlfn.XLOOKUP(DA$4,data_col,data_val))," ")</f>
        <v>174</v>
      </c>
      <c r="DB26" s="24" cm="1">
        <f t="array" ref="DB26">IF(_xlfn.XLOOKUP($A26,data_i,_xlfn.XLOOKUP(DB$4,data_col,data_val)) &gt; 0,_xlfn.XLOOKUP($A26,data_i,_xlfn.XLOOKUP(DB$4,data_col,data_val))," ")</f>
        <v>110</v>
      </c>
      <c r="DC26" s="163"/>
      <c r="DD26" s="24" cm="1">
        <f t="array" ref="DD26">IF(_xlfn.XLOOKUP($A26,data_i,_xlfn.XLOOKUP(DD$4,data_col,data_val)) &gt; 0,_xlfn.XLOOKUP($A26,data_i,_xlfn.XLOOKUP(DD$4,data_col,data_val))," ")</f>
        <v>415</v>
      </c>
      <c r="DE26" s="24" cm="1">
        <f t="array" ref="DE26">IF(_xlfn.XLOOKUP($A26,data_i,_xlfn.XLOOKUP(DE$4,data_col,data_val)) &gt; 0,_xlfn.XLOOKUP($A26,data_i,_xlfn.XLOOKUP(DE$4,data_col,data_val))," ")</f>
        <v>280</v>
      </c>
      <c r="DF26" s="24" cm="1">
        <f t="array" ref="DF26">IF(_xlfn.XLOOKUP($A26,data_i,_xlfn.XLOOKUP(DF$4,data_col,data_val)) &gt; 0,_xlfn.XLOOKUP($A26,data_i,_xlfn.XLOOKUP(DF$4,data_col,data_val))," ")</f>
        <v>280</v>
      </c>
      <c r="DG26" s="24" cm="1">
        <f t="array" ref="DG26">IF(_xlfn.XLOOKUP($A26,data_i,_xlfn.XLOOKUP(DG$4,data_col,data_val)) &gt; 0,_xlfn.XLOOKUP($A26,data_i,_xlfn.XLOOKUP(DG$4,data_col,data_val))," ")</f>
        <v>231</v>
      </c>
      <c r="DH26" s="24" cm="1">
        <f t="array" ref="DH26">IF(_xlfn.XLOOKUP($A26,data_i,_xlfn.XLOOKUP(DH$4,data_col,data_val)) &gt; 0,_xlfn.XLOOKUP($A26,data_i,_xlfn.XLOOKUP(DH$4,data_col,data_val))," ")</f>
        <v>231</v>
      </c>
      <c r="DI26" s="24" cm="1">
        <f t="array" ref="DI26">IF(_xlfn.XLOOKUP($A26,data_i,_xlfn.XLOOKUP(DI$4,data_col,data_val)) &gt; 0,_xlfn.XLOOKUP($A26,data_i,_xlfn.XLOOKUP(DI$4,data_col,data_val))," ")</f>
        <v>341</v>
      </c>
      <c r="DJ26" s="24" cm="1">
        <f t="array" ref="DJ26">IF(_xlfn.XLOOKUP($A26,data_i,_xlfn.XLOOKUP(DJ$4,data_col,data_val)) &gt; 0,_xlfn.XLOOKUP($A26,data_i,_xlfn.XLOOKUP(DJ$4,data_col,data_val))," ")</f>
        <v>280</v>
      </c>
      <c r="DK26" s="24" cm="1">
        <f t="array" ref="DK26">IF(_xlfn.XLOOKUP($A26,data_i,_xlfn.XLOOKUP(DK$4,data_col,data_val)) &gt; 0,_xlfn.XLOOKUP($A26,data_i,_xlfn.XLOOKUP(DK$4,data_col,data_val))," ")</f>
        <v>219</v>
      </c>
      <c r="DL26" s="24" cm="1">
        <f t="array" ref="DL26">IF(_xlfn.XLOOKUP($A26,data_i,_xlfn.XLOOKUP(DL$4,data_col,data_val)) &gt; 0,_xlfn.XLOOKUP($A26,data_i,_xlfn.XLOOKUP(DL$4,data_col,data_val))," ")</f>
        <v>305</v>
      </c>
      <c r="DM26" s="24" cm="1">
        <f t="array" ref="DM26">IF(_xlfn.XLOOKUP($A26,data_i,_xlfn.XLOOKUP(DM$4,data_col,data_val)) &gt; 0,_xlfn.XLOOKUP($A26,data_i,_xlfn.XLOOKUP(DM$4,data_col,data_val))," ")</f>
        <v>293</v>
      </c>
      <c r="DN26" s="24" cm="1">
        <f t="array" ref="DN26">IF(_xlfn.XLOOKUP($A26,data_i,_xlfn.XLOOKUP(DN$4,data_col,data_val)) &gt; 0,_xlfn.XLOOKUP($A26,data_i,_xlfn.XLOOKUP(DN$4,data_col,data_val))," ")</f>
        <v>231</v>
      </c>
      <c r="DO26" s="24" cm="1">
        <f t="array" ref="DO26">IF(_xlfn.XLOOKUP($A26,data_i,_xlfn.XLOOKUP(DO$4,data_col,data_val)) &gt; 0,_xlfn.XLOOKUP($A26,data_i,_xlfn.XLOOKUP(DO$4,data_col,data_val))," ")</f>
        <v>305</v>
      </c>
      <c r="DP26" s="24" cm="1">
        <f t="array" ref="DP26">IF(_xlfn.XLOOKUP($A26,data_i,_xlfn.XLOOKUP(DP$4,data_col,data_val)) &gt; 0,_xlfn.XLOOKUP($A26,data_i,_xlfn.XLOOKUP(DP$4,data_col,data_val))," ")</f>
        <v>366</v>
      </c>
      <c r="DQ26" s="24" cm="1">
        <f t="array" ref="DQ26">IF(_xlfn.XLOOKUP($A26,data_i,_xlfn.XLOOKUP(DQ$4,data_col,data_val)) &gt; 0,_xlfn.XLOOKUP($A26,data_i,_xlfn.XLOOKUP(DQ$4,data_col,data_val))," ")</f>
        <v>305</v>
      </c>
      <c r="DR26" s="24" cm="1">
        <f t="array" ref="DR26">IF(_xlfn.XLOOKUP($A26,data_i,_xlfn.XLOOKUP(DR$4,data_col,data_val)) &gt; 0,_xlfn.XLOOKUP($A26,data_i,_xlfn.XLOOKUP(DR$4,data_col,data_val))," ")</f>
        <v>256</v>
      </c>
      <c r="DS26" s="24" cm="1">
        <f t="array" ref="DS26">IF(_xlfn.XLOOKUP($A26,data_i,_xlfn.XLOOKUP(DS$4,data_col,data_val)) &gt; 0,_xlfn.XLOOKUP($A26,data_i,_xlfn.XLOOKUP(DS$4,data_col,data_val))," ")</f>
        <v>341</v>
      </c>
      <c r="DT26" s="24" cm="1">
        <f t="array" ref="DT26">IF(_xlfn.XLOOKUP($A26,data_i,_xlfn.XLOOKUP(DT$4,data_col,data_val)) &gt; 0,_xlfn.XLOOKUP($A26,data_i,_xlfn.XLOOKUP(DT$4,data_col,data_val))," ")</f>
        <v>293</v>
      </c>
      <c r="DU26" s="24" cm="1">
        <f t="array" ref="DU26">IF(_xlfn.XLOOKUP($A26,data_i,_xlfn.XLOOKUP(DU$4,data_col,data_val)) &gt; 0,_xlfn.XLOOKUP($A26,data_i,_xlfn.XLOOKUP(DU$4,data_col,data_val))," ")</f>
        <v>244</v>
      </c>
      <c r="DV26" s="24" cm="1">
        <f t="array" ref="DV26">IF(_xlfn.XLOOKUP($A26,data_i,_xlfn.XLOOKUP(DV$4,data_col,data_val)) &gt; 0,_xlfn.XLOOKUP($A26,data_i,_xlfn.XLOOKUP(DV$4,data_col,data_val))," ")</f>
        <v>317</v>
      </c>
      <c r="DW26" s="24" cm="1">
        <f t="array" ref="DW26">IF(_xlfn.XLOOKUP($A26,data_i,_xlfn.XLOOKUP(DW$4,data_col,data_val)) &gt; 0,_xlfn.XLOOKUP($A26,data_i,_xlfn.XLOOKUP(DW$4,data_col,data_val))," ")</f>
        <v>402</v>
      </c>
      <c r="DX26" s="24" cm="1">
        <f t="array" ref="DX26">IF(_xlfn.XLOOKUP($A26,data_i,_xlfn.XLOOKUP(DX$4,data_col,data_val)) &gt; 0,_xlfn.XLOOKUP($A26,data_i,_xlfn.XLOOKUP(DX$4,data_col,data_val))," ")</f>
        <v>195</v>
      </c>
      <c r="DY26" s="24" cm="1">
        <f t="array" ref="DY26">IF(_xlfn.XLOOKUP($A26,data_i,_xlfn.XLOOKUP(DY$4,data_col,data_val)) &gt; 0,_xlfn.XLOOKUP($A26,data_i,_xlfn.XLOOKUP(DY$4,data_col,data_val))," ")</f>
        <v>354</v>
      </c>
      <c r="DZ26" s="24" cm="1">
        <f t="array" ref="DZ26">IF(_xlfn.XLOOKUP($A26,data_i,_xlfn.XLOOKUP(DZ$4,data_col,data_val)) &gt; 0,_xlfn.XLOOKUP($A26,data_i,_xlfn.XLOOKUP(DZ$4,data_col,data_val))," ")</f>
        <v>219</v>
      </c>
      <c r="EA26" s="24" cm="1">
        <f t="array" ref="EA26">IF(_xlfn.XLOOKUP($A26,data_i,_xlfn.XLOOKUP(EA$4,data_col,data_val)) &gt; 0,_xlfn.XLOOKUP($A26,data_i,_xlfn.XLOOKUP(EA$4,data_col,data_val))," ")</f>
        <v>231</v>
      </c>
      <c r="EB26" s="164"/>
      <c r="EC26" s="24" cm="1">
        <f t="array" ref="EC26">IF(_xlfn.XLOOKUP($A26,data_i,_xlfn.XLOOKUP(EC$4,data_col,data_val)) &gt; 0,_xlfn.XLOOKUP($A26,data_i,_xlfn.XLOOKUP(EC$4,data_col,data_val))," ")</f>
        <v>384</v>
      </c>
      <c r="ED26" s="24" cm="1">
        <f t="array" ref="ED26">IF(_xlfn.XLOOKUP($A26,data_i,_xlfn.XLOOKUP(ED$4,data_col,data_val)) &gt; 0,_xlfn.XLOOKUP($A26,data_i,_xlfn.XLOOKUP(ED$4,data_col,data_val))," ")</f>
        <v>383</v>
      </c>
      <c r="EE26" s="24" cm="1">
        <f t="array" ref="EE26">IF(_xlfn.XLOOKUP($A26,data_i,_xlfn.XLOOKUP(EE$4,data_col,data_val)) &gt; 0,_xlfn.XLOOKUP($A26,data_i,_xlfn.XLOOKUP(EE$4,data_col,data_val))," ")</f>
        <v>383</v>
      </c>
      <c r="EF26" s="24" cm="1">
        <f t="array" ref="EF26">IF(_xlfn.XLOOKUP($A26,data_i,_xlfn.XLOOKUP(EF$4,data_col,data_val)) &gt; 0,_xlfn.XLOOKUP($A26,data_i,_xlfn.XLOOKUP(EF$4,data_col,data_val))," ")</f>
        <v>383</v>
      </c>
      <c r="EG26" s="24" cm="1">
        <f t="array" ref="EG26">IF(_xlfn.XLOOKUP($A26,data_i,_xlfn.XLOOKUP(EG$4,data_col,data_val)) &gt; 0,_xlfn.XLOOKUP($A26,data_i,_xlfn.XLOOKUP(EG$4,data_col,data_val))," ")</f>
        <v>383</v>
      </c>
      <c r="EH26" s="24" cm="1">
        <f t="array" ref="EH26">IF(_xlfn.XLOOKUP($A26,data_i,_xlfn.XLOOKUP(EH$4,data_col,data_val)) &gt; 0,_xlfn.XLOOKUP($A26,data_i,_xlfn.XLOOKUP(EH$4,data_col,data_val))," ")</f>
        <v>381</v>
      </c>
      <c r="EI26" s="24" cm="1">
        <f t="array" ref="EI26">IF(_xlfn.XLOOKUP($A26,data_i,_xlfn.XLOOKUP(EI$4,data_col,data_val)) &gt; 0,_xlfn.XLOOKUP($A26,data_i,_xlfn.XLOOKUP(EI$4,data_col,data_val))," ")</f>
        <v>371</v>
      </c>
      <c r="EJ26" s="24" cm="1">
        <f t="array" ref="EJ26">IF(_xlfn.XLOOKUP($A26,data_i,_xlfn.XLOOKUP(EJ$4,data_col,data_val)) &gt; 0,_xlfn.XLOOKUP($A26,data_i,_xlfn.XLOOKUP(EJ$4,data_col,data_val))," ")</f>
        <v>370</v>
      </c>
      <c r="EK26" s="24" cm="1">
        <f t="array" ref="EK26">IF(_xlfn.XLOOKUP($A26,data_i,_xlfn.XLOOKUP(EK$4,data_col,data_val)) &gt; 0,_xlfn.XLOOKUP($A26,data_i,_xlfn.XLOOKUP(EK$4,data_col,data_val))," ")</f>
        <v>379</v>
      </c>
      <c r="EL26" s="24" cm="1">
        <f t="array" ref="EL26">IF(_xlfn.XLOOKUP($A26,data_i,_xlfn.XLOOKUP(EL$4,data_col,data_val)) &gt; 0,_xlfn.XLOOKUP($A26,data_i,_xlfn.XLOOKUP(EL$4,data_col,data_val))," ")</f>
        <v>370</v>
      </c>
      <c r="EM26" s="24" cm="1">
        <f t="array" ref="EM26">IF(_xlfn.XLOOKUP($A26,data_i,_xlfn.XLOOKUP(EM$4,data_col,data_val)) &gt; 0,_xlfn.XLOOKUP($A26,data_i,_xlfn.XLOOKUP(EM$4,data_col,data_val))," ")</f>
        <v>371</v>
      </c>
      <c r="EN26" s="24" cm="1">
        <f t="array" ref="EN26">IF(_xlfn.XLOOKUP($A26,data_i,_xlfn.XLOOKUP(EN$4,data_col,data_val)) &gt; 0,_xlfn.XLOOKUP($A26,data_i,_xlfn.XLOOKUP(EN$4,data_col,data_val))," ")</f>
        <v>376</v>
      </c>
      <c r="EO26" s="24" cm="1">
        <f t="array" ref="EO26">IF(_xlfn.XLOOKUP($A26,data_i,_xlfn.XLOOKUP(EO$4,data_col,data_val)) &gt; 0,_xlfn.XLOOKUP($A26,data_i,_xlfn.XLOOKUP(EO$4,data_col,data_val))," ")</f>
        <v>384</v>
      </c>
      <c r="EP26" s="24" cm="1">
        <f t="array" ref="EP26">IF(_xlfn.XLOOKUP($A26,data_i,_xlfn.XLOOKUP(EP$4,data_col,data_val)) &gt; 0,_xlfn.XLOOKUP($A26,data_i,_xlfn.XLOOKUP(EP$4,data_col,data_val))," ")</f>
        <v>373</v>
      </c>
      <c r="EQ26" s="24" cm="1">
        <f t="array" ref="EQ26">IF(_xlfn.XLOOKUP($A26,data_i,_xlfn.XLOOKUP(EQ$4,data_col,data_val)) &gt; 0,_xlfn.XLOOKUP($A26,data_i,_xlfn.XLOOKUP(EQ$4,data_col,data_val))," ")</f>
        <v>376</v>
      </c>
      <c r="ER26" s="24" cm="1">
        <f t="array" ref="ER26">IF(_xlfn.XLOOKUP($A26,data_i,_xlfn.XLOOKUP(ER$4,data_col,data_val)) &gt; 0,_xlfn.XLOOKUP($A26,data_i,_xlfn.XLOOKUP(ER$4,data_col,data_val))," ")</f>
        <v>373</v>
      </c>
      <c r="ES26" s="24" cm="1">
        <f t="array" ref="ES26">IF(_xlfn.XLOOKUP($A26,data_i,_xlfn.XLOOKUP(ES$4,data_col,data_val)) &gt; 0,_xlfn.XLOOKUP($A26,data_i,_xlfn.XLOOKUP(ES$4,data_col,data_val))," ")</f>
        <v>383</v>
      </c>
      <c r="ET26" s="24" cm="1">
        <f t="array" ref="ET26">IF(_xlfn.XLOOKUP($A26,data_i,_xlfn.XLOOKUP(ET$4,data_col,data_val)) &gt; 0,_xlfn.XLOOKUP($A26,data_i,_xlfn.XLOOKUP(ET$4,data_col,data_val))," ")</f>
        <v>383</v>
      </c>
      <c r="EU26" s="24" cm="1">
        <f t="array" ref="EU26">IF(_xlfn.XLOOKUP($A26,data_i,_xlfn.XLOOKUP(EU$4,data_col,data_val)) &gt; 0,_xlfn.XLOOKUP($A26,data_i,_xlfn.XLOOKUP(EU$4,data_col,data_val))," ")</f>
        <v>385</v>
      </c>
      <c r="EV26" s="24" cm="1">
        <f t="array" ref="EV26">IF(_xlfn.XLOOKUP($A26,data_i,_xlfn.XLOOKUP(EV$4,data_col,data_val)) &gt; 0,_xlfn.XLOOKUP($A26,data_i,_xlfn.XLOOKUP(EV$4,data_col,data_val))," ")</f>
        <v>381</v>
      </c>
      <c r="EW26" s="24" cm="1">
        <f t="array" ref="EW26">IF(_xlfn.XLOOKUP($A26,data_i,_xlfn.XLOOKUP(EW$4,data_col,data_val)) &gt; 0,_xlfn.XLOOKUP($A26,data_i,_xlfn.XLOOKUP(EW$4,data_col,data_val))," ")</f>
        <v>376</v>
      </c>
      <c r="EX26" s="24" cm="1">
        <f t="array" ref="EX26">IF(_xlfn.XLOOKUP($A26,data_i,_xlfn.XLOOKUP(EX$4,data_col,data_val)) &gt; 0,_xlfn.XLOOKUP($A26,data_i,_xlfn.XLOOKUP(EX$4,data_col,data_val))," ")</f>
        <v>372</v>
      </c>
      <c r="EY26" s="24" cm="1">
        <f t="array" ref="EY26">IF(_xlfn.XLOOKUP($A26,data_i,_xlfn.XLOOKUP(EY$4,data_col,data_val)) &gt; 0,_xlfn.XLOOKUP($A26,data_i,_xlfn.XLOOKUP(EY$4,data_col,data_val))," ")</f>
        <v>371</v>
      </c>
      <c r="EZ26" s="24" cm="1">
        <f t="array" ref="EZ26">IF(_xlfn.XLOOKUP($A26,data_i,_xlfn.XLOOKUP(EZ$4,data_col,data_val)) &gt; 0,_xlfn.XLOOKUP($A26,data_i,_xlfn.XLOOKUP(EZ$4,data_col,data_val))," ")</f>
        <v>370</v>
      </c>
      <c r="FA26" s="25"/>
      <c r="FB26" s="24" cm="1">
        <f t="array" ref="FB26">IF(_xlfn.XLOOKUP($A26,data_i,_xlfn.XLOOKUP(FB$4,data_col,data_val)) &gt; 0,_xlfn.XLOOKUP($A26,data_i,_xlfn.XLOOKUP(FB$4,data_col,data_val))," ")</f>
        <v>507</v>
      </c>
      <c r="FC26" s="24" cm="1">
        <f t="array" ref="FC26">IF(_xlfn.XLOOKUP($A26,data_i,_xlfn.XLOOKUP(FC$4,data_col,data_val)) &gt; 0,_xlfn.XLOOKUP($A26,data_i,_xlfn.XLOOKUP(FC$4,data_col,data_val))," ")</f>
        <v>507</v>
      </c>
      <c r="FD26" s="24" cm="1">
        <f t="array" ref="FD26">IF(_xlfn.XLOOKUP($A26,data_i,_xlfn.XLOOKUP(FD$4,data_col,data_val)) &gt; 0,_xlfn.XLOOKUP($A26,data_i,_xlfn.XLOOKUP(FD$4,data_col,data_val))," ")</f>
        <v>504</v>
      </c>
      <c r="FE26" s="24" cm="1">
        <f t="array" ref="FE26">IF(_xlfn.XLOOKUP($A26,data_i,_xlfn.XLOOKUP(FE$4,data_col,data_val)) &gt; 0,_xlfn.XLOOKUP($A26,data_i,_xlfn.XLOOKUP(FE$4,data_col,data_val))," ")</f>
        <v>503</v>
      </c>
      <c r="FF26" s="24" cm="1">
        <f t="array" ref="FF26">IF(_xlfn.XLOOKUP($A26,data_i,_xlfn.XLOOKUP(FF$4,data_col,data_val)) &gt; 0,_xlfn.XLOOKUP($A26,data_i,_xlfn.XLOOKUP(FF$4,data_col,data_val))," ")</f>
        <v>505</v>
      </c>
      <c r="FG26" s="24" cm="1">
        <f t="array" ref="FG26">IF(_xlfn.XLOOKUP($A26,data_i,_xlfn.XLOOKUP(FG$4,data_col,data_val)) &gt; 0,_xlfn.XLOOKUP($A26,data_i,_xlfn.XLOOKUP(FG$4,data_col,data_val))," ")</f>
        <v>502</v>
      </c>
      <c r="FH26" s="24" cm="1">
        <f t="array" ref="FH26">IF(_xlfn.XLOOKUP($A26,data_i,_xlfn.XLOOKUP(FH$4,data_col,data_val)) &gt; 0,_xlfn.XLOOKUP($A26,data_i,_xlfn.XLOOKUP(FH$4,data_col,data_val))," ")</f>
        <v>506</v>
      </c>
      <c r="FI26" s="24" cm="1">
        <f t="array" ref="FI26">IF(_xlfn.XLOOKUP($A26,data_i,_xlfn.XLOOKUP(FI$4,data_col,data_val)) &gt; 0,_xlfn.XLOOKUP($A26,data_i,_xlfn.XLOOKUP(FI$4,data_col,data_val))," ")</f>
        <v>494</v>
      </c>
      <c r="FJ26" s="24" cm="1">
        <f t="array" ref="FJ26">IF(_xlfn.XLOOKUP($A26,data_i,_xlfn.XLOOKUP(FJ$4,data_col,data_val)) &gt; 0,_xlfn.XLOOKUP($A26,data_i,_xlfn.XLOOKUP(FJ$4,data_col,data_val))," ")</f>
        <v>503</v>
      </c>
      <c r="FK26" s="24" cm="1">
        <f t="array" ref="FK26">IF(_xlfn.XLOOKUP($A26,data_i,_xlfn.XLOOKUP(FK$4,data_col,data_val)) &gt; 0,_xlfn.XLOOKUP($A26,data_i,_xlfn.XLOOKUP(FK$4,data_col,data_val))," ")</f>
        <v>504</v>
      </c>
      <c r="FL26" s="24" cm="1">
        <f t="array" ref="FL26">IF(_xlfn.XLOOKUP($A26,data_i,_xlfn.XLOOKUP(FL$4,data_col,data_val)) &gt; 0,_xlfn.XLOOKUP($A26,data_i,_xlfn.XLOOKUP(FL$4,data_col,data_val))," ")</f>
        <v>494</v>
      </c>
      <c r="FM26" s="24" cm="1">
        <f t="array" ref="FM26">IF(_xlfn.XLOOKUP($A26,data_i,_xlfn.XLOOKUP(FM$4,data_col,data_val)) &gt; 0,_xlfn.XLOOKUP($A26,data_i,_xlfn.XLOOKUP(FM$4,data_col,data_val))," ")</f>
        <v>497</v>
      </c>
      <c r="FN26" s="24" cm="1">
        <f t="array" ref="FN26">IF(_xlfn.XLOOKUP($A26,data_i,_xlfn.XLOOKUP(FN$4,data_col,data_val)) &gt; 0,_xlfn.XLOOKUP($A26,data_i,_xlfn.XLOOKUP(FN$4,data_col,data_val))," ")</f>
        <v>489</v>
      </c>
      <c r="FO26" s="24" cm="1">
        <f t="array" ref="FO26">IF(_xlfn.XLOOKUP($A26,data_i,_xlfn.XLOOKUP(FO$4,data_col,data_val)) &gt; 0,_xlfn.XLOOKUP($A26,data_i,_xlfn.XLOOKUP(FO$4,data_col,data_val))," ")</f>
        <v>496</v>
      </c>
      <c r="FP26" s="24" cm="1">
        <f t="array" ref="FP26">IF(_xlfn.XLOOKUP($A26,data_i,_xlfn.XLOOKUP(FP$4,data_col,data_val)) &gt; 0,_xlfn.XLOOKUP($A26,data_i,_xlfn.XLOOKUP(FP$4,data_col,data_val))," ")</f>
        <v>505</v>
      </c>
      <c r="FQ26" s="24" cm="1">
        <f t="array" ref="FQ26">IF(_xlfn.XLOOKUP($A26,data_i,_xlfn.XLOOKUP(FQ$4,data_col,data_val)) &gt; 0,_xlfn.XLOOKUP($A26,data_i,_xlfn.XLOOKUP(FQ$4,data_col,data_val))," ")</f>
        <v>505</v>
      </c>
      <c r="FR26" s="24" cm="1">
        <f t="array" ref="FR26">IF(_xlfn.XLOOKUP($A26,data_i,_xlfn.XLOOKUP(FR$4,data_col,data_val)) &gt; 0,_xlfn.XLOOKUP($A26,data_i,_xlfn.XLOOKUP(FR$4,data_col,data_val))," ")</f>
        <v>500</v>
      </c>
      <c r="FS26" s="24" cm="1">
        <f t="array" ref="FS26">IF(_xlfn.XLOOKUP($A26,data_i,_xlfn.XLOOKUP(FS$4,data_col,data_val)) &gt; 0,_xlfn.XLOOKUP($A26,data_i,_xlfn.XLOOKUP(FS$4,data_col,data_val))," ")</f>
        <v>507</v>
      </c>
      <c r="FT26" s="24" cm="1">
        <f t="array" ref="FT26">IF(_xlfn.XLOOKUP($A26,data_i,_xlfn.XLOOKUP(FT$4,data_col,data_val)) &gt; 0,_xlfn.XLOOKUP($A26,data_i,_xlfn.XLOOKUP(FT$4,data_col,data_val))," ")</f>
        <v>503</v>
      </c>
      <c r="FU26" s="24" cm="1">
        <f t="array" ref="FU26">IF(_xlfn.XLOOKUP($A26,data_i,_xlfn.XLOOKUP(FU$4,data_col,data_val)) &gt; 0,_xlfn.XLOOKUP($A26,data_i,_xlfn.XLOOKUP(FU$4,data_col,data_val))," ")</f>
        <v>496</v>
      </c>
      <c r="FV26" s="24" cm="1">
        <f t="array" ref="FV26">IF(_xlfn.XLOOKUP($A26,data_i,_xlfn.XLOOKUP(FV$4,data_col,data_val)) &gt; 0,_xlfn.XLOOKUP($A26,data_i,_xlfn.XLOOKUP(FV$4,data_col,data_val))," ")</f>
        <v>496</v>
      </c>
      <c r="FW26" s="24" cm="1">
        <f t="array" ref="FW26">IF(_xlfn.XLOOKUP($A26,data_i,_xlfn.XLOOKUP(FW$4,data_col,data_val)) &gt; 0,_xlfn.XLOOKUP($A26,data_i,_xlfn.XLOOKUP(FW$4,data_col,data_val))," ")</f>
        <v>496</v>
      </c>
      <c r="FX26" s="24" cm="1">
        <f t="array" ref="FX26">IF(_xlfn.XLOOKUP($A26,data_i,_xlfn.XLOOKUP(FX$4,data_col,data_val)) &gt; 0,_xlfn.XLOOKUP($A26,data_i,_xlfn.XLOOKUP(FX$4,data_col,data_val))," ")</f>
        <v>493</v>
      </c>
      <c r="FY26" s="24" cm="1">
        <f t="array" ref="FY26">IF(_xlfn.XLOOKUP($A26,data_i,_xlfn.XLOOKUP(FY$4,data_col,data_val)) &gt; 0,_xlfn.XLOOKUP($A26,data_i,_xlfn.XLOOKUP(FY$4,data_col,data_val))," ")</f>
        <v>498</v>
      </c>
      <c r="FZ26" s="164"/>
      <c r="GA26" s="167"/>
      <c r="GB26" s="25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164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</row>
    <row r="27" spans="1:231" x14ac:dyDescent="0.2">
      <c r="A27" s="61">
        <v>3</v>
      </c>
      <c r="B27" s="265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65" t="str" cm="1">
        <f t="array" ref="C27">_xlfn.XLOOKUP($A27,prop_i,_xlfn.XLOOKUP(C$4,prop_col,prop_val))</f>
        <v>M02</v>
      </c>
      <c r="D27" s="165" t="str" cm="1">
        <f t="array" ref="D27">_xlfn.XLOOKUP($A27,prop_i,_xlfn.XLOOKUP(D$4,prop_col,prop_val))</f>
        <v>BE</v>
      </c>
      <c r="E27" s="165" t="str" cm="1">
        <f t="array" ref="E27">_xlfn.XLOOKUP($A27,prop_i,_xlfn.XLOOKUP(E$4,prop_col,prop_val))</f>
        <v>U658</v>
      </c>
      <c r="F27" s="165" cm="1">
        <f t="array" ref="F27">_xlfn.XLOOKUP($A27,prop_i,_xlfn.XLOOKUP(F$4,prop_col,prop_val))</f>
        <v>616</v>
      </c>
      <c r="G27" s="165" t="str" cm="1">
        <f t="array" ref="G27">_xlfn.XLOOKUP($A27,prop_i,_xlfn.XLOOKUP(G$4,prop_col,prop_val))</f>
        <v>F12</v>
      </c>
      <c r="H27" s="61">
        <f t="shared" si="0"/>
        <v>16</v>
      </c>
      <c r="I27" s="165" cm="1">
        <f t="array" ref="I27">_xlfn.XLOOKUP($A27,prop_i,_xlfn.XLOOKUP(I$4,prop_col,prop_val))</f>
        <v>1198719</v>
      </c>
      <c r="J27" s="195" cm="1">
        <f t="array" ref="J27">_xlfn.XLOOKUP($A27,data_i,_xlfn.XLOOKUP(J$4,data_col,data_val))</f>
        <v>30121</v>
      </c>
      <c r="K27" s="195" cm="1">
        <f t="array" ref="K27">_xlfn.XLOOKUP($A27,data_i,_xlfn.XLOOKUP(K$4,data_col,data_val))</f>
        <v>769</v>
      </c>
      <c r="L27" s="24">
        <f t="shared" si="1"/>
        <v>39.169050715214567</v>
      </c>
      <c r="M27" s="254" cm="1">
        <f t="array" ref="M27">HYPERLINK(GJ27,_xlfn.XLOOKUP($A27,val_i,_xlfn.XLOOKUP(M$4,val_col,val_val)))</f>
        <v>44119</v>
      </c>
      <c r="N27" s="256" cm="1">
        <f t="array" ref="N27">IF(_xlfn.XLOOKUP($A27,data_i,_xlfn.XLOOKUP(N$4,data_col,data_val)) &gt; 0,_xlfn.XLOOKUP($A27,data_i,_xlfn.XLOOKUP(N$4,data_col,data_val))," ")</f>
        <v>6.8000000000000005E-2</v>
      </c>
      <c r="O27" s="162" cm="1">
        <f t="array" ref="O27">$J27-_xlfn.XLOOKUP($A27,val_i,_xlfn.XLOOKUP("oph@start",val_col,val_val))</f>
        <v>1538</v>
      </c>
      <c r="P27" s="24" cm="1">
        <f t="array" ref="P27">K27-_xlfn.XLOOKUP($A27,val_i,_xlfn.XLOOKUP("Starts@Start",val_col,val_val))</f>
        <v>58</v>
      </c>
      <c r="Q27" s="162">
        <f t="shared" si="2"/>
        <v>26.517241379310345</v>
      </c>
      <c r="R27" s="163">
        <f t="shared" si="3"/>
        <v>22.955223880597014</v>
      </c>
      <c r="S27" s="123">
        <f t="shared" si="4"/>
        <v>44206.486022100617</v>
      </c>
      <c r="T27" s="123">
        <f t="shared" si="4"/>
        <v>44293.612159941964</v>
      </c>
      <c r="U27" s="123">
        <f t="shared" si="4"/>
        <v>44380.738297783319</v>
      </c>
      <c r="V27" s="200"/>
      <c r="W27" s="184" t="str" cm="1">
        <f t="array" ref="W27">_xlfn.XLOOKUP($A27,data_i,_xlfn.XLOOKUP(W$4,data_col,data_val))</f>
        <v>Running</v>
      </c>
      <c r="X27" s="184" cm="1">
        <f t="array" ref="X27">_xlfn.XLOOKUP($A27,data_i,_xlfn.XLOOKUP(X$4,data_col,data_val))</f>
        <v>30121</v>
      </c>
      <c r="Y27" s="184" cm="1">
        <f t="array" ref="Y27">_xlfn.XLOOKUP($A27,data_i,_xlfn.XLOOKUP(Y$4,data_col,data_val))</f>
        <v>769</v>
      </c>
      <c r="Z27" s="184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84" cm="1">
        <f t="array" ref="AF27">_xlfn.XLOOKUP($A27,data_i,_xlfn.XLOOKUP(AF$4,data_col,data_val))</f>
        <v>43</v>
      </c>
      <c r="AG27" s="184" cm="1">
        <f t="array" ref="AG27">_xlfn.XLOOKUP($A27,data_i,_xlfn.XLOOKUP(AG$4,data_col,data_val))</f>
        <v>21.4</v>
      </c>
      <c r="AH27" s="195" cm="1">
        <f t="array" ref="AH27">_xlfn.XLOOKUP($A27,data_i,_xlfn.XLOOKUP(AH$4,data_col,data_val))</f>
        <v>56.8</v>
      </c>
      <c r="AJ27" s="195" cm="1">
        <f t="array" ref="AJ27">_xlfn.XLOOKUP($A27,data_i,_xlfn.XLOOKUP(AJ$4,data_col,data_val))</f>
        <v>2679</v>
      </c>
      <c r="AK27" s="195" cm="1">
        <f t="array" ref="AK27">_xlfn.XLOOKUP($A27,prop_i,_xlfn.XLOOKUP(AK$4,data_col,data_val))</f>
        <v>1500</v>
      </c>
      <c r="AL27" s="163">
        <f>IF(ISERROR(1200*AJ27/(_xlfn.XLOOKUP($F27,summary!$S$3:$S$6,summary!$V$31:$V$34)*AK27*_xlfn.XLOOKUP($F27,summary!$S$3:$S$6,summary!$W$31:$W$34))),0,1200*AJ27/(_xlfn.XLOOKUP($F27,summary!$S$3:$S$6,summary!$V$31:$V$34)*AK27*_xlfn.XLOOKUP($F27,summary!$S$3:$S$6,summary!$W$31:$W$34)))</f>
        <v>21.999469336872419</v>
      </c>
      <c r="AM27" s="25"/>
      <c r="AN27" s="195" cm="1">
        <f t="array" ref="AN27">_xlfn.XLOOKUP($A27,data_i,_xlfn.XLOOKUP(AN$4,data_col,data_val))</f>
        <v>2679</v>
      </c>
      <c r="AO27" s="184" cm="1">
        <f t="array" ref="AO27">_xlfn.XLOOKUP($A27,data_i,_xlfn.XLOOKUP(AO$4,data_col,data_val))</f>
        <v>0</v>
      </c>
      <c r="AP27" s="184" cm="1">
        <f t="array" ref="AP27">_xlfn.XLOOKUP($A27,data_i,_xlfn.XLOOKUP(AP$4,data_col,data_val))</f>
        <v>0</v>
      </c>
      <c r="AQ27" s="184" cm="1">
        <f t="array" ref="AQ27">_xlfn.XLOOKUP($A27,data_i,_xlfn.XLOOKUP(AQ$4,data_col,data_val))</f>
        <v>0</v>
      </c>
      <c r="AR27" s="184" cm="1">
        <f t="array" ref="AR27">_xlfn.XLOOKUP($A27,data_i,_xlfn.XLOOKUP(AR$4,data_col,data_val))</f>
        <v>0</v>
      </c>
      <c r="AS27" s="184" cm="1">
        <f t="array" ref="AS27">_xlfn.XLOOKUP($A27,data_i,_xlfn.XLOOKUP(AS$4,data_col,data_val))</f>
        <v>0</v>
      </c>
      <c r="AT27" s="24"/>
      <c r="AU27" s="184" cm="1">
        <f t="array" ref="AU27">_xlfn.XLOOKUP($A27,data_i,_xlfn.XLOOKUP(AU$4,data_col,data_val))</f>
        <v>2682</v>
      </c>
      <c r="AV27" s="184" cm="1">
        <f t="array" ref="AV27">_xlfn.XLOOKUP($A27,data_i,_xlfn.XLOOKUP(AV$4,data_col,data_val))</f>
        <v>1499</v>
      </c>
      <c r="AW27" s="163">
        <f>IF(ISERROR(1200*AU27/(_xlfn.XLOOKUP($F27,summary!$S$3:$S$6,summary!$V$31:$V$34)*AV27*_xlfn.XLOOKUP($F27,summary!$S$3:$S$6,summary!$W$31:$W$34))),0,1200*AU27/(_xlfn.XLOOKUP($F27,summary!$S$3:$S$6,summary!$V$31:$V$34)*AV27*_xlfn.XLOOKUP($F27,summary!$S$3:$S$6,summary!$W$31:$W$34)))</f>
        <v>22.038797332410422</v>
      </c>
      <c r="AX27" s="162">
        <f t="shared" si="5"/>
        <v>1538</v>
      </c>
      <c r="AY27" s="256" cm="1">
        <f t="array" ref="AY27">IF(_xlfn.XLOOKUP($A27,data_i,_xlfn.XLOOKUP(AY$4,data_col,data_val)) &gt; 0,_xlfn.XLOOKUP($A27,data_i,_xlfn.XLOOKUP(AY$4,data_col,data_val))," ")</f>
        <v>6.8000000000000005E-2</v>
      </c>
      <c r="AZ27" s="163" cm="1">
        <f t="array" ref="AZ27">_xlfn.XLOOKUP($A27,data_i,_xlfn.XLOOKUP(AZ$4,data_col,data_val))</f>
        <v>-24.990000000000002</v>
      </c>
      <c r="BA27" s="192" cm="1">
        <f t="array" ref="BA27">_xlfn.XLOOKUP($A27,data_i,_xlfn.XLOOKUP(BA$4,data_col,data_val))</f>
        <v>4.0179999999999989</v>
      </c>
      <c r="BB27" s="192" cm="1">
        <f t="array" ref="BB27">_xlfn.XLOOKUP($A27,data_i,_xlfn.XLOOKUP(BB$4,data_col,data_val))</f>
        <v>0.66918181818181821</v>
      </c>
      <c r="BC27" s="163" cm="1">
        <f t="array" ref="BC27">_xlfn.XLOOKUP($A27,data_i,_xlfn.XLOOKUP(BC$4,data_col,data_val))</f>
        <v>51.7</v>
      </c>
      <c r="BD27" s="163" cm="1">
        <f t="array" ref="BD27">_xlfn.XLOOKUP($A27,data_i,_xlfn.XLOOKUP(BD$4,data_col,data_val))</f>
        <v>4.25</v>
      </c>
      <c r="BE27" s="163" cm="1">
        <f t="array" ref="BE27">_xlfn.XLOOKUP($A27,data_i,_xlfn.XLOOKUP(BE$4,data_col,data_val))</f>
        <v>1.5649999999999999</v>
      </c>
      <c r="BF27" s="192" cm="1">
        <f t="array" ref="BF27">_xlfn.XLOOKUP($A27,data_i,_xlfn.XLOOKUP(BF$4,data_col,data_val))</f>
        <v>0.35</v>
      </c>
      <c r="BG27" s="199">
        <f t="shared" si="6"/>
        <v>285.71428571428572</v>
      </c>
      <c r="BH27" s="192"/>
      <c r="BI27" s="192" cm="1">
        <f t="array" ref="BI27">_xlfn.XLOOKUP($A27,data_i,_xlfn.XLOOKUP(BI$4,data_col,data_val))</f>
        <v>0.74</v>
      </c>
      <c r="BJ27" s="24" cm="1">
        <f t="array" ref="BJ27">_xlfn.XLOOKUP($A27,data_i,_xlfn.XLOOKUP(BJ$4,data_col,data_val))</f>
        <v>35.799999999999997</v>
      </c>
      <c r="BK27" s="24" cm="1">
        <f t="array" ref="BK27">_xlfn.XLOOKUP($A27,data_i,_xlfn.XLOOKUP(BK$4,data_col,data_val))</f>
        <v>100</v>
      </c>
      <c r="BL27" s="163" cm="1">
        <f t="array" ref="BL27">_xlfn.XLOOKUP($A27,data_i,_xlfn.XLOOKUP(BL$4,data_col,data_val))</f>
        <v>79.599999999999994</v>
      </c>
      <c r="BM27" s="163" cm="1">
        <f t="array" ref="BM27">_xlfn.XLOOKUP($A27,data_i,_xlfn.XLOOKUP(BM$4,data_col,data_val))</f>
        <v>166.2</v>
      </c>
      <c r="BN27" s="163" cm="1">
        <f t="array" ref="BN27">_xlfn.XLOOKUP($A27,data_i,_xlfn.XLOOKUP(BN$4,data_col,data_val))</f>
        <v>11.6</v>
      </c>
      <c r="BO27" s="24" cm="1">
        <f t="array" ref="BO27">_xlfn.XLOOKUP($A27,data_i,_xlfn.XLOOKUP(BO$4,data_col,data_val))</f>
        <v>1117</v>
      </c>
      <c r="BP27" s="24" cm="1">
        <f t="array" ref="BP27">_xlfn.XLOOKUP($A27,data_i,_xlfn.XLOOKUP(BP$4,data_col,data_val))</f>
        <v>102</v>
      </c>
      <c r="BQ27" s="162">
        <f t="shared" si="7"/>
        <v>632.87030720389089</v>
      </c>
      <c r="BR27" s="215">
        <f>IFERROR((AU27*_xlfn.XLOOKUP(F27,summary!$S$3:$S$6,summary!$W$31:$W$34))/(BQ27*$BP$1)," ")</f>
        <v>0.42211299905513128</v>
      </c>
      <c r="BS27" s="24" cm="1">
        <f t="array" ref="BS27">_xlfn.XLOOKUP($A27,data_i,_xlfn.XLOOKUP(BS$4,data_col,data_val))</f>
        <v>0</v>
      </c>
      <c r="BT27" s="24" cm="1">
        <f t="array" ref="BT27">_xlfn.XLOOKUP($A27,data_i,_xlfn.XLOOKUP(BT$4,data_col,data_val))</f>
        <v>0</v>
      </c>
      <c r="BU27" s="163" cm="1">
        <f t="array" ref="BU27">_xlfn.XLOOKUP($A27,data_i,_xlfn.XLOOKUP(BU$4,data_col,data_val))</f>
        <v>0</v>
      </c>
      <c r="BV27" s="163">
        <f>BS27*BT27/1013*273.15/(273.15+BU27)</f>
        <v>0</v>
      </c>
      <c r="BW27" s="217"/>
      <c r="BX27" s="255" t="str" cm="1">
        <f t="array" ref="BX27">IF(_xlfn.XLOOKUP($A27,data_i,_xlfn.XLOOKUP(BX$4,data_col,data_val)) &gt; 0,_xlfn.XLOOKUP($A27,data_i,_xlfn.XLOOKUP(BX$4,data_col,data_val))," ")</f>
        <v xml:space="preserve"> </v>
      </c>
      <c r="BY27" s="255" t="str" cm="1">
        <f t="array" ref="BY27">IF(_xlfn.XLOOKUP($A27,data_i,_xlfn.XLOOKUP(BY$4,data_col,data_val)) &gt; 0,_xlfn.XLOOKUP($A27,data_i,_xlfn.XLOOKUP(BY$4,data_col,data_val))," ")</f>
        <v xml:space="preserve"> </v>
      </c>
      <c r="BZ27" s="255" t="str" cm="1">
        <f t="array" ref="BZ27">IF(_xlfn.XLOOKUP($A27,data_i,_xlfn.XLOOKUP(BZ$4,data_col,data_val)) &gt; 0,_xlfn.XLOOKUP($A27,data_i,_xlfn.XLOOKUP(BZ$4,data_col,data_val))," ")</f>
        <v xml:space="preserve"> </v>
      </c>
      <c r="CA27" s="255" t="str" cm="1">
        <f t="array" ref="CA27">IF(_xlfn.XLOOKUP($A27,data_i,_xlfn.XLOOKUP(CA$4,data_col,data_val)) &gt; 0,_xlfn.XLOOKUP($A27,data_i,_xlfn.XLOOKUP(CA$4,data_col,data_val))," ")</f>
        <v xml:space="preserve"> </v>
      </c>
      <c r="CB27" s="25"/>
      <c r="CC27" s="24" cm="1">
        <f t="array" ref="CC27">_xlfn.XLOOKUP($A27,data_i,_xlfn.XLOOKUP(CC$4,data_col,data_val))</f>
        <v>67.2</v>
      </c>
      <c r="CD27" s="163"/>
      <c r="CE27" s="24" cm="1">
        <f t="array" ref="CE27">IF(_xlfn.XLOOKUP($A27,data_i,_xlfn.XLOOKUP(CE$4,data_col,data_val)) &gt; 0,_xlfn.XLOOKUP($A27,data_i,_xlfn.XLOOKUP(CE$4,data_col,data_val))," ")</f>
        <v>126</v>
      </c>
      <c r="CF27" s="24" cm="1">
        <f t="array" ref="CF27">IF(_xlfn.XLOOKUP($A27,data_i,_xlfn.XLOOKUP(CF$4,data_col,data_val)) &gt; 0,_xlfn.XLOOKUP($A27,data_i,_xlfn.XLOOKUP(CF$4,data_col,data_val))," ")</f>
        <v>110</v>
      </c>
      <c r="CG27" s="24" cm="1">
        <f t="array" ref="CG27">IF(_xlfn.XLOOKUP($A27,data_i,_xlfn.XLOOKUP(CG$4,data_col,data_val)) &gt; 0,_xlfn.XLOOKUP($A27,data_i,_xlfn.XLOOKUP(CG$4,data_col,data_val))," ")</f>
        <v>158</v>
      </c>
      <c r="CH27" s="24" cm="1">
        <f t="array" ref="CH27">IF(_xlfn.XLOOKUP($A27,data_i,_xlfn.XLOOKUP(CH$4,data_col,data_val)) &gt; 0,_xlfn.XLOOKUP($A27,data_i,_xlfn.XLOOKUP(CH$4,data_col,data_val))," ")</f>
        <v>158</v>
      </c>
      <c r="CI27" s="24" cm="1">
        <f t="array" ref="CI27">IF(_xlfn.XLOOKUP($A27,data_i,_xlfn.XLOOKUP(CI$4,data_col,data_val)) &gt; 0,_xlfn.XLOOKUP($A27,data_i,_xlfn.XLOOKUP(CI$4,data_col,data_val))," ")</f>
        <v>79</v>
      </c>
      <c r="CJ27" s="24" cm="1">
        <f t="array" ref="CJ27">IF(_xlfn.XLOOKUP($A27,data_i,_xlfn.XLOOKUP(CJ$4,data_col,data_val)) &gt; 0,_xlfn.XLOOKUP($A27,data_i,_xlfn.XLOOKUP(CJ$4,data_col,data_val))," ")</f>
        <v>141</v>
      </c>
      <c r="CK27" s="24" cm="1">
        <f t="array" ref="CK27">IF(_xlfn.XLOOKUP($A27,data_i,_xlfn.XLOOKUP(CK$4,data_col,data_val)) &gt; 0,_xlfn.XLOOKUP($A27,data_i,_xlfn.XLOOKUP(CK$4,data_col,data_val))," ")</f>
        <v>141</v>
      </c>
      <c r="CL27" s="24" cm="1">
        <f t="array" ref="CL27">IF(_xlfn.XLOOKUP($A27,data_i,_xlfn.XLOOKUP(CL$4,data_col,data_val)) &gt; 0,_xlfn.XLOOKUP($A27,data_i,_xlfn.XLOOKUP(CL$4,data_col,data_val))," ")</f>
        <v>158</v>
      </c>
      <c r="CM27" s="24" cm="1">
        <f t="array" ref="CM27">IF(_xlfn.XLOOKUP($A27,data_i,_xlfn.XLOOKUP(CM$4,data_col,data_val)) &gt; 0,_xlfn.XLOOKUP($A27,data_i,_xlfn.XLOOKUP(CM$4,data_col,data_val))," ")</f>
        <v>126</v>
      </c>
      <c r="CN27" s="24" cm="1">
        <f t="array" ref="CN27">IF(_xlfn.XLOOKUP($A27,data_i,_xlfn.XLOOKUP(CN$4,data_col,data_val)) &gt; 0,_xlfn.XLOOKUP($A27,data_i,_xlfn.XLOOKUP(CN$4,data_col,data_val))," ")</f>
        <v>174</v>
      </c>
      <c r="CO27" s="24" cm="1">
        <f t="array" ref="CO27">IF(_xlfn.XLOOKUP($A27,data_i,_xlfn.XLOOKUP(CO$4,data_col,data_val)) &gt; 0,_xlfn.XLOOKUP($A27,data_i,_xlfn.XLOOKUP(CO$4,data_col,data_val))," ")</f>
        <v>141</v>
      </c>
      <c r="CP27" s="24" cm="1">
        <f t="array" ref="CP27">IF(_xlfn.XLOOKUP($A27,data_i,_xlfn.XLOOKUP(CP$4,data_col,data_val)) &gt; 0,_xlfn.XLOOKUP($A27,data_i,_xlfn.XLOOKUP(CP$4,data_col,data_val))," ")</f>
        <v>141</v>
      </c>
      <c r="CQ27" s="24" cm="1">
        <f t="array" ref="CQ27">IF(_xlfn.XLOOKUP($A27,data_i,_xlfn.XLOOKUP(CQ$4,data_col,data_val)) &gt; 0,_xlfn.XLOOKUP($A27,data_i,_xlfn.XLOOKUP(CQ$4,data_col,data_val))," ")</f>
        <v>94</v>
      </c>
      <c r="CR27" s="24" cm="1">
        <f t="array" ref="CR27">IF(_xlfn.XLOOKUP($A27,data_i,_xlfn.XLOOKUP(CR$4,data_col,data_val)) &gt; 0,_xlfn.XLOOKUP($A27,data_i,_xlfn.XLOOKUP(CR$4,data_col,data_val))," ")</f>
        <v>94</v>
      </c>
      <c r="CS27" s="24" cm="1">
        <f t="array" ref="CS27">IF(_xlfn.XLOOKUP($A27,data_i,_xlfn.XLOOKUP(CS$4,data_col,data_val)) &gt; 0,_xlfn.XLOOKUP($A27,data_i,_xlfn.XLOOKUP(CS$4,data_col,data_val))," ")</f>
        <v>141</v>
      </c>
      <c r="CT27" s="24" cm="1">
        <f t="array" ref="CT27">IF(_xlfn.XLOOKUP($A27,data_i,_xlfn.XLOOKUP(CT$4,data_col,data_val)) &gt; 0,_xlfn.XLOOKUP($A27,data_i,_xlfn.XLOOKUP(CT$4,data_col,data_val))," ")</f>
        <v>158</v>
      </c>
      <c r="CU27" s="24" t="str" cm="1">
        <f t="array" ref="CU27">IF(_xlfn.XLOOKUP($A27,data_i,_xlfn.XLOOKUP(CU$4,data_col,data_val)) &gt; 0,_xlfn.XLOOKUP($A27,data_i,_xlfn.XLOOKUP(CU$4,data_col,data_val))," ")</f>
        <v xml:space="preserve"> </v>
      </c>
      <c r="CV27" s="24" t="str" cm="1">
        <f t="array" ref="CV27">IF(_xlfn.XLOOKUP($A27,data_i,_xlfn.XLOOKUP(CV$4,data_col,data_val)) &gt; 0,_xlfn.XLOOKUP($A27,data_i,_xlfn.XLOOKUP(CV$4,data_col,data_val))," ")</f>
        <v xml:space="preserve"> </v>
      </c>
      <c r="CW27" s="24" t="str" cm="1">
        <f t="array" ref="CW27">IF(_xlfn.XLOOKUP($A27,data_i,_xlfn.XLOOKUP(CW$4,data_col,data_val)) &gt; 0,_xlfn.XLOOKUP($A27,data_i,_xlfn.XLOOKUP(CW$4,data_col,data_val))," ")</f>
        <v xml:space="preserve"> 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163"/>
      <c r="DD27" s="24" cm="1">
        <f t="array" ref="DD27">IF(_xlfn.XLOOKUP($A27,data_i,_xlfn.XLOOKUP(DD$4,data_col,data_val)) &gt; 0,_xlfn.XLOOKUP($A27,data_i,_xlfn.XLOOKUP(DD$4,data_col,data_val))," ")</f>
        <v>659</v>
      </c>
      <c r="DE27" s="24" cm="1">
        <f t="array" ref="DE27">IF(_xlfn.XLOOKUP($A27,data_i,_xlfn.XLOOKUP(DE$4,data_col,data_val)) &gt; 0,_xlfn.XLOOKUP($A27,data_i,_xlfn.XLOOKUP(DE$4,data_col,data_val))," ")</f>
        <v>927</v>
      </c>
      <c r="DF27" s="24" cm="1">
        <f t="array" ref="DF27">IF(_xlfn.XLOOKUP($A27,data_i,_xlfn.XLOOKUP(DF$4,data_col,data_val)) &gt; 0,_xlfn.XLOOKUP($A27,data_i,_xlfn.XLOOKUP(DF$4,data_col,data_val))," ")</f>
        <v>1318</v>
      </c>
      <c r="DG27" s="24" cm="1">
        <f t="array" ref="DG27">IF(_xlfn.XLOOKUP($A27,data_i,_xlfn.XLOOKUP(DG$4,data_col,data_val)) &gt; 0,_xlfn.XLOOKUP($A27,data_i,_xlfn.XLOOKUP(DG$4,data_col,data_val))," ")</f>
        <v>818</v>
      </c>
      <c r="DH27" s="24" cm="1">
        <f t="array" ref="DH27">IF(_xlfn.XLOOKUP($A27,data_i,_xlfn.XLOOKUP(DH$4,data_col,data_val)) &gt; 0,_xlfn.XLOOKUP($A27,data_i,_xlfn.XLOOKUP(DH$4,data_col,data_val))," ")</f>
        <v>757</v>
      </c>
      <c r="DI27" s="24" cm="1">
        <f t="array" ref="DI27">IF(_xlfn.XLOOKUP($A27,data_i,_xlfn.XLOOKUP(DI$4,data_col,data_val)) &gt; 0,_xlfn.XLOOKUP($A27,data_i,_xlfn.XLOOKUP(DI$4,data_col,data_val))," ")</f>
        <v>891</v>
      </c>
      <c r="DJ27" s="24" cm="1">
        <f t="array" ref="DJ27">IF(_xlfn.XLOOKUP($A27,data_i,_xlfn.XLOOKUP(DJ$4,data_col,data_val)) &gt; 0,_xlfn.XLOOKUP($A27,data_i,_xlfn.XLOOKUP(DJ$4,data_col,data_val))," ")</f>
        <v>1208</v>
      </c>
      <c r="DK27" s="24" cm="1">
        <f t="array" ref="DK27">IF(_xlfn.XLOOKUP($A27,data_i,_xlfn.XLOOKUP(DK$4,data_col,data_val)) &gt; 0,_xlfn.XLOOKUP($A27,data_i,_xlfn.XLOOKUP(DK$4,data_col,data_val))," ")</f>
        <v>879</v>
      </c>
      <c r="DL27" s="24" cm="1">
        <f t="array" ref="DL27">IF(_xlfn.XLOOKUP($A27,data_i,_xlfn.XLOOKUP(DL$4,data_col,data_val)) &gt; 0,_xlfn.XLOOKUP($A27,data_i,_xlfn.XLOOKUP(DL$4,data_col,data_val))," ")</f>
        <v>903</v>
      </c>
      <c r="DM27" s="24" cm="1">
        <f t="array" ref="DM27">IF(_xlfn.XLOOKUP($A27,data_i,_xlfn.XLOOKUP(DM$4,data_col,data_val)) &gt; 0,_xlfn.XLOOKUP($A27,data_i,_xlfn.XLOOKUP(DM$4,data_col,data_val))," ")</f>
        <v>805</v>
      </c>
      <c r="DN27" s="24" cm="1">
        <f t="array" ref="DN27">IF(_xlfn.XLOOKUP($A27,data_i,_xlfn.XLOOKUP(DN$4,data_col,data_val)) &gt; 0,_xlfn.XLOOKUP($A27,data_i,_xlfn.XLOOKUP(DN$4,data_col,data_val))," ")</f>
        <v>610</v>
      </c>
      <c r="DO27" s="24" cm="1">
        <f t="array" ref="DO27">IF(_xlfn.XLOOKUP($A27,data_i,_xlfn.XLOOKUP(DO$4,data_col,data_val)) &gt; 0,_xlfn.XLOOKUP($A27,data_i,_xlfn.XLOOKUP(DO$4,data_col,data_val))," ")</f>
        <v>598</v>
      </c>
      <c r="DP27" s="24" cm="1">
        <f t="array" ref="DP27">IF(_xlfn.XLOOKUP($A27,data_i,_xlfn.XLOOKUP(DP$4,data_col,data_val)) &gt; 0,_xlfn.XLOOKUP($A27,data_i,_xlfn.XLOOKUP(DP$4,data_col,data_val))," ")</f>
        <v>1037</v>
      </c>
      <c r="DQ27" s="24" cm="1">
        <f t="array" ref="DQ27">IF(_xlfn.XLOOKUP($A27,data_i,_xlfn.XLOOKUP(DQ$4,data_col,data_val)) &gt; 0,_xlfn.XLOOKUP($A27,data_i,_xlfn.XLOOKUP(DQ$4,data_col,data_val))," ")</f>
        <v>1269</v>
      </c>
      <c r="DR27" s="24" cm="1">
        <f t="array" ref="DR27">IF(_xlfn.XLOOKUP($A27,data_i,_xlfn.XLOOKUP(DR$4,data_col,data_val)) &gt; 0,_xlfn.XLOOKUP($A27,data_i,_xlfn.XLOOKUP(DR$4,data_col,data_val))," ")</f>
        <v>989</v>
      </c>
      <c r="DS27" s="24" cm="1">
        <f t="array" ref="DS27">IF(_xlfn.XLOOKUP($A27,data_i,_xlfn.XLOOKUP(DS$4,data_col,data_val)) &gt; 0,_xlfn.XLOOKUP($A27,data_i,_xlfn.XLOOKUP(DS$4,data_col,data_val))," ")</f>
        <v>708</v>
      </c>
      <c r="DT27" s="24" t="str" cm="1">
        <f t="array" ref="DT27">IF(_xlfn.XLOOKUP($A27,data_i,_xlfn.XLOOKUP(DT$4,data_col,data_val)) &gt; 0,_xlfn.XLOOKUP($A27,data_i,_xlfn.XLOOKUP(DT$4,data_col,data_val))," ")</f>
        <v xml:space="preserve"> </v>
      </c>
      <c r="DU27" s="24" t="str" cm="1">
        <f t="array" ref="DU27">IF(_xlfn.XLOOKUP($A27,data_i,_xlfn.XLOOKUP(DU$4,data_col,data_val)) &gt; 0,_xlfn.XLOOKUP($A27,data_i,_xlfn.XLOOKUP(DU$4,data_col,data_val))," ")</f>
        <v xml:space="preserve"> </v>
      </c>
      <c r="DV27" s="24" t="str" cm="1">
        <f t="array" ref="DV27">IF(_xlfn.XLOOKUP($A27,data_i,_xlfn.XLOOKUP(DV$4,data_col,data_val)) &gt; 0,_xlfn.XLOOKUP($A27,data_i,_xlfn.XLOOKUP(DV$4,data_col,data_val))," ")</f>
        <v xml:space="preserve"> 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5"/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4" t="str" cm="1">
        <f t="array" ref="EE27">IF(_xlfn.XLOOKUP($A27,data_i,_xlfn.XLOOKUP(EE$4,data_col,data_val)) &gt; 0,_xlfn.XLOOKUP($A27,data_i,_xlfn.XLOOKUP(EE$4,data_col,data_val))," ")</f>
        <v xml:space="preserve"> </v>
      </c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5"/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4" t="str" cm="1">
        <f t="array" ref="FD27">IF(_xlfn.XLOOKUP($A27,data_i,_xlfn.XLOOKUP(FD$4,data_col,data_val)) &gt; 0,_xlfn.XLOOKUP($A27,data_i,_xlfn.XLOOKUP(FD$4,data_col,data_val))," ")</f>
        <v xml:space="preserve"> </v>
      </c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5"/>
      <c r="GA27" s="167"/>
      <c r="GB27" s="25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</row>
    <row r="28" spans="1:231" x14ac:dyDescent="0.2">
      <c r="A28" s="61">
        <v>21</v>
      </c>
      <c r="B28" s="265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65" t="str" cm="1">
        <f t="array" ref="C28">_xlfn.XLOOKUP($A28,prop_i,_xlfn.XLOOKUP(C$4,prop_col,prop_val))</f>
        <v>M03</v>
      </c>
      <c r="D28" s="165" t="str" cm="1">
        <f t="array" ref="D28">_xlfn.XLOOKUP($A28,prop_i,_xlfn.XLOOKUP(D$4,prop_col,prop_val))</f>
        <v>FR</v>
      </c>
      <c r="E28" s="165" t="str" cm="1">
        <f t="array" ref="E28">_xlfn.XLOOKUP($A28,prop_i,_xlfn.XLOOKUP(E$4,prop_col,prop_val))</f>
        <v>X077</v>
      </c>
      <c r="F28" s="165" cm="1">
        <f t="array" ref="F28">_xlfn.XLOOKUP($A28,prop_i,_xlfn.XLOOKUP(F$4,prop_col,prop_val))</f>
        <v>616</v>
      </c>
      <c r="G28" s="165" t="str" cm="1">
        <f t="array" ref="G28">_xlfn.XLOOKUP($A28,prop_i,_xlfn.XLOOKUP(G$4,prop_col,prop_val))</f>
        <v>J12</v>
      </c>
      <c r="H28" s="61">
        <f t="shared" si="0"/>
        <v>16</v>
      </c>
      <c r="I28" s="165" cm="1">
        <f t="array" ref="I28">_xlfn.XLOOKUP($A28,prop_i,_xlfn.XLOOKUP(I$4,prop_col,prop_val))</f>
        <v>1345851</v>
      </c>
      <c r="J28" s="195" cm="1">
        <f t="array" ref="J28">_xlfn.XLOOKUP($A28,data_i,_xlfn.XLOOKUP(J$4,data_col,data_val))</f>
        <v>8648</v>
      </c>
      <c r="K28" s="195" cm="1">
        <f t="array" ref="K28">_xlfn.XLOOKUP($A28,data_i,_xlfn.XLOOKUP(K$4,data_col,data_val))</f>
        <v>126</v>
      </c>
      <c r="L28" s="24">
        <f t="shared" si="1"/>
        <v>68.634920634920633</v>
      </c>
      <c r="M28" s="254" cm="1">
        <f t="array" ref="M28">HYPERLINK(GJ28,_xlfn.XLOOKUP($A28,val_i,_xlfn.XLOOKUP(M$4,val_col,val_val)))</f>
        <v>44126</v>
      </c>
      <c r="N28" s="256" t="str" cm="1">
        <f t="array" ref="N28">IF(_xlfn.XLOOKUP($A28,data_i,_xlfn.XLOOKUP(N$4,data_col,data_val)) &gt; 0,_xlfn.XLOOKUP($A28,data_i,_xlfn.XLOOKUP(N$4,data_col,data_val))," ")</f>
        <v xml:space="preserve"> </v>
      </c>
      <c r="O28" s="162" cm="1">
        <f t="array" ref="O28">$J28-_xlfn.XLOOKUP($A28,val_i,_xlfn.XLOOKUP("oph@start",val_col,val_val))</f>
        <v>1396</v>
      </c>
      <c r="P28" s="24" cm="1">
        <f t="array" ref="P28">K28-_xlfn.XLOOKUP($A28,val_i,_xlfn.XLOOKUP("Starts@Start",val_col,val_val))</f>
        <v>7</v>
      </c>
      <c r="Q28" s="162">
        <f t="shared" si="2"/>
        <v>199.42857142857142</v>
      </c>
      <c r="R28" s="163">
        <f t="shared" si="3"/>
        <v>23.266666666666666</v>
      </c>
      <c r="S28" s="123">
        <f t="shared" si="4"/>
        <v>44212.319769646085</v>
      </c>
      <c r="T28" s="123">
        <f t="shared" si="4"/>
        <v>44298.2796550329</v>
      </c>
      <c r="U28" s="123">
        <f t="shared" si="4"/>
        <v>44384.239540419723</v>
      </c>
      <c r="V28" s="200"/>
      <c r="W28" s="184" t="str" cm="1">
        <f t="array" ref="W28">_xlfn.XLOOKUP($A28,data_i,_xlfn.XLOOKUP(W$4,data_col,data_val))</f>
        <v>Running</v>
      </c>
      <c r="X28" s="184" cm="1">
        <f t="array" ref="X28">_xlfn.XLOOKUP($A28,data_i,_xlfn.XLOOKUP(X$4,data_col,data_val))</f>
        <v>8648</v>
      </c>
      <c r="Y28" s="184" cm="1">
        <f t="array" ref="Y28">_xlfn.XLOOKUP($A28,data_i,_xlfn.XLOOKUP(Y$4,data_col,data_val))</f>
        <v>126</v>
      </c>
      <c r="Z28" s="184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84" cm="1">
        <f t="array" ref="AF28">_xlfn.XLOOKUP($A28,data_i,_xlfn.XLOOKUP(AF$4,data_col,data_val))</f>
        <v>38</v>
      </c>
      <c r="AG28" s="184" cm="1">
        <f t="array" ref="AG28">_xlfn.XLOOKUP($A28,data_i,_xlfn.XLOOKUP(AG$4,data_col,data_val))</f>
        <v>19.399999999999999</v>
      </c>
      <c r="AH28" s="195" cm="1">
        <f t="array" ref="AH28">_xlfn.XLOOKUP($A28,data_i,_xlfn.XLOOKUP(AH$4,data_col,data_val))</f>
        <v>361</v>
      </c>
      <c r="AJ28" s="195" cm="1">
        <f t="array" ref="AJ28">_xlfn.XLOOKUP($A28,data_i,_xlfn.XLOOKUP(AJ$4,data_col,data_val))</f>
        <v>2679</v>
      </c>
      <c r="AK28" s="195" cm="1">
        <f t="array" ref="AK28">_xlfn.XLOOKUP($A28,prop_i,_xlfn.XLOOKUP(AK$4,data_col,data_val))</f>
        <v>1500</v>
      </c>
      <c r="AL28" s="163">
        <f>IF(ISERROR(1200*AJ28/(_xlfn.XLOOKUP($F28,summary!$S$3:$S$6,summary!$V$31:$V$34)*AK28*_xlfn.XLOOKUP($F28,summary!$S$3:$S$6,summary!$W$31:$W$34))),0,1200*AJ28/(_xlfn.XLOOKUP($F28,summary!$S$3:$S$6,summary!$V$31:$V$34)*AK28*_xlfn.XLOOKUP($F28,summary!$S$3:$S$6,summary!$W$31:$W$34)))</f>
        <v>21.999469336872419</v>
      </c>
      <c r="AM28" s="25"/>
      <c r="AN28" s="195" cm="1">
        <f t="array" ref="AN28">_xlfn.XLOOKUP($A28,data_i,_xlfn.XLOOKUP(AN$4,data_col,data_val))</f>
        <v>2679</v>
      </c>
      <c r="AO28" s="184" cm="1">
        <f t="array" ref="AO28">_xlfn.XLOOKUP($A28,data_i,_xlfn.XLOOKUP(AO$4,data_col,data_val))</f>
        <v>0</v>
      </c>
      <c r="AP28" s="184" cm="1">
        <f t="array" ref="AP28">_xlfn.XLOOKUP($A28,data_i,_xlfn.XLOOKUP(AP$4,data_col,data_val))</f>
        <v>0</v>
      </c>
      <c r="AQ28" s="184" cm="1">
        <f t="array" ref="AQ28">_xlfn.XLOOKUP($A28,data_i,_xlfn.XLOOKUP(AQ$4,data_col,data_val))</f>
        <v>0</v>
      </c>
      <c r="AR28" s="184" cm="1">
        <f t="array" ref="AR28">_xlfn.XLOOKUP($A28,data_i,_xlfn.XLOOKUP(AR$4,data_col,data_val))</f>
        <v>0</v>
      </c>
      <c r="AS28" s="184" cm="1">
        <f t="array" ref="AS28">_xlfn.XLOOKUP($A28,data_i,_xlfn.XLOOKUP(AS$4,data_col,data_val))</f>
        <v>0</v>
      </c>
      <c r="AT28" s="24"/>
      <c r="AU28" s="184" cm="1">
        <f t="array" ref="AU28">_xlfn.XLOOKUP($A28,data_i,_xlfn.XLOOKUP(AU$4,data_col,data_val))</f>
        <v>2678</v>
      </c>
      <c r="AV28" s="184" cm="1">
        <f t="array" ref="AV28">_xlfn.XLOOKUP($A28,data_i,_xlfn.XLOOKUP(AV$4,data_col,data_val))</f>
        <v>1499</v>
      </c>
      <c r="AW28" s="163">
        <f>IF(ISERROR(1200*AU28/(_xlfn.XLOOKUP($F28,summary!$S$3:$S$6,summary!$V$31:$V$34)*AV28*_xlfn.XLOOKUP($F28,summary!$S$3:$S$6,summary!$W$31:$W$34))),0,1200*AU28/(_xlfn.XLOOKUP($F28,summary!$S$3:$S$6,summary!$V$31:$V$34)*AV28*_xlfn.XLOOKUP($F28,summary!$S$3:$S$6,summary!$W$31:$W$34)))</f>
        <v>22.005928134300937</v>
      </c>
      <c r="AX28" s="162">
        <f t="shared" si="5"/>
        <v>1396</v>
      </c>
      <c r="AY28" s="256" t="str" cm="1">
        <f t="array" ref="AY28">IF(_xlfn.XLOOKUP($A28,data_i,_xlfn.XLOOKUP(AY$4,data_col,data_val)) &gt; 0,_xlfn.XLOOKUP($A28,data_i,_xlfn.XLOOKUP(AY$4,data_col,data_val))," ")</f>
        <v xml:space="preserve"> </v>
      </c>
      <c r="AZ28" s="163" cm="1">
        <f t="array" ref="AZ28">_xlfn.XLOOKUP($A28,data_i,_xlfn.XLOOKUP(AZ$4,data_col,data_val))</f>
        <v>-27.370000000000005</v>
      </c>
      <c r="BA28" s="192" cm="1">
        <f t="array" ref="BA28">_xlfn.XLOOKUP($A28,data_i,_xlfn.XLOOKUP(BA$4,data_col,data_val))</f>
        <v>3.9890000000000008</v>
      </c>
      <c r="BB28" s="192" cm="1">
        <f t="array" ref="BB28">_xlfn.XLOOKUP($A28,data_i,_xlfn.XLOOKUP(BB$4,data_col,data_val))</f>
        <v>0.68618181818181812</v>
      </c>
      <c r="BC28" s="163" cm="1">
        <f t="array" ref="BC28">_xlfn.XLOOKUP($A28,data_i,_xlfn.XLOOKUP(BC$4,data_col,data_val))</f>
        <v>54.7</v>
      </c>
      <c r="BD28" s="163" cm="1">
        <f t="array" ref="BD28">_xlfn.XLOOKUP($A28,data_i,_xlfn.XLOOKUP(BD$4,data_col,data_val))</f>
        <v>4.78</v>
      </c>
      <c r="BE28" s="163" cm="1">
        <f t="array" ref="BE28">_xlfn.XLOOKUP($A28,data_i,_xlfn.XLOOKUP(BE$4,data_col,data_val))</f>
        <v>2.0609999999999999</v>
      </c>
      <c r="BF28" s="192" cm="1">
        <f t="array" ref="BF28">_xlfn.XLOOKUP($A28,data_i,_xlfn.XLOOKUP(BF$4,data_col,data_val))</f>
        <v>0.2</v>
      </c>
      <c r="BG28" s="199">
        <f t="shared" si="6"/>
        <v>500</v>
      </c>
      <c r="BH28" s="192"/>
      <c r="BI28" s="192" cm="1">
        <f t="array" ref="BI28">_xlfn.XLOOKUP($A28,data_i,_xlfn.XLOOKUP(BI$4,data_col,data_val))</f>
        <v>0.74</v>
      </c>
      <c r="BJ28" s="24" cm="1">
        <f t="array" ref="BJ28">_xlfn.XLOOKUP($A28,data_i,_xlfn.XLOOKUP(BJ$4,data_col,data_val))</f>
        <v>29.3</v>
      </c>
      <c r="BK28" s="24" cm="1">
        <f t="array" ref="BK28">_xlfn.XLOOKUP($A28,data_i,_xlfn.XLOOKUP(BK$4,data_col,data_val))</f>
        <v>100</v>
      </c>
      <c r="BL28" s="163" cm="1">
        <f t="array" ref="BL28">_xlfn.XLOOKUP($A28,data_i,_xlfn.XLOOKUP(BL$4,data_col,data_val))</f>
        <v>53.7</v>
      </c>
      <c r="BM28" s="163" cm="1">
        <f t="array" ref="BM28">_xlfn.XLOOKUP($A28,data_i,_xlfn.XLOOKUP(BM$4,data_col,data_val))</f>
        <v>164.5</v>
      </c>
      <c r="BN28" s="163" cm="1">
        <f t="array" ref="BN28">_xlfn.XLOOKUP($A28,data_i,_xlfn.XLOOKUP(BN$4,data_col,data_val))</f>
        <v>39.799999999999997</v>
      </c>
      <c r="BO28" s="24" cm="1">
        <f t="array" ref="BO28">_xlfn.XLOOKUP($A28,data_i,_xlfn.XLOOKUP(BO$4,data_col,data_val))</f>
        <v>1165</v>
      </c>
      <c r="BP28" s="24" cm="1">
        <f t="array" ref="BP28">_xlfn.XLOOKUP($A28,data_i,_xlfn.XLOOKUP(BP$4,data_col,data_val))</f>
        <v>151</v>
      </c>
      <c r="BQ28" s="162">
        <f t="shared" si="7"/>
        <v>594.44425204408503</v>
      </c>
      <c r="BR28" s="215">
        <f>IFERROR((AU28*_xlfn.XLOOKUP(F28,summary!$S$3:$S$6,summary!$W$31:$W$34))/(BQ28*$BP$1)," ")</f>
        <v>0.44872897538851558</v>
      </c>
      <c r="BS28" s="24" cm="1">
        <f t="array" ref="BS28">_xlfn.XLOOKUP($A28,data_i,_xlfn.XLOOKUP(BS$4,data_col,data_val))</f>
        <v>0</v>
      </c>
      <c r="BT28" s="24" cm="1">
        <f t="array" ref="BT28">_xlfn.XLOOKUP($A28,data_i,_xlfn.XLOOKUP(BT$4,data_col,data_val))</f>
        <v>0</v>
      </c>
      <c r="BU28" s="163" cm="1">
        <f t="array" ref="BU28">_xlfn.XLOOKUP($A28,data_i,_xlfn.XLOOKUP(BU$4,data_col,data_val))</f>
        <v>0</v>
      </c>
      <c r="BV28" s="163"/>
      <c r="BW28" s="217"/>
      <c r="BX28" s="255" t="str" cm="1">
        <f t="array" ref="BX28">IF(_xlfn.XLOOKUP($A28,data_i,_xlfn.XLOOKUP(BX$4,data_col,data_val)) &gt; 0,_xlfn.XLOOKUP($A28,data_i,_xlfn.XLOOKUP(BX$4,data_col,data_val))," ")</f>
        <v xml:space="preserve"> </v>
      </c>
      <c r="BY28" s="255" t="str" cm="1">
        <f t="array" ref="BY28">IF(_xlfn.XLOOKUP($A28,data_i,_xlfn.XLOOKUP(BY$4,data_col,data_val)) &gt; 0,_xlfn.XLOOKUP($A28,data_i,_xlfn.XLOOKUP(BY$4,data_col,data_val))," ")</f>
        <v xml:space="preserve"> </v>
      </c>
      <c r="BZ28" s="255" t="str" cm="1">
        <f t="array" ref="BZ28">IF(_xlfn.XLOOKUP($A28,data_i,_xlfn.XLOOKUP(BZ$4,data_col,data_val)) &gt; 0,_xlfn.XLOOKUP($A28,data_i,_xlfn.XLOOKUP(BZ$4,data_col,data_val))," ")</f>
        <v xml:space="preserve"> </v>
      </c>
      <c r="CA28" s="255" t="str" cm="1">
        <f t="array" ref="CA28">IF(_xlfn.XLOOKUP($A28,data_i,_xlfn.XLOOKUP(CA$4,data_col,data_val)) &gt; 0,_xlfn.XLOOKUP($A28,data_i,_xlfn.XLOOKUP(CA$4,data_col,data_val))," ")</f>
        <v xml:space="preserve"> </v>
      </c>
      <c r="CB28" s="25"/>
      <c r="CC28" s="24" cm="1">
        <f t="array" ref="CC28">_xlfn.XLOOKUP($A28,data_i,_xlfn.XLOOKUP(CC$4,data_col,data_val))</f>
        <v>65.95</v>
      </c>
      <c r="CD28" s="163"/>
      <c r="CE28" s="24" cm="1">
        <f t="array" ref="CE28">IF(_xlfn.XLOOKUP($A28,data_i,_xlfn.XLOOKUP(CE$4,data_col,data_val)) &gt; 0,_xlfn.XLOOKUP($A28,data_i,_xlfn.XLOOKUP(CE$4,data_col,data_val))," ")</f>
        <v>159</v>
      </c>
      <c r="CF28" s="24" cm="1">
        <f t="array" ref="CF28">IF(_xlfn.XLOOKUP($A28,data_i,_xlfn.XLOOKUP(CF$4,data_col,data_val)) &gt; 0,_xlfn.XLOOKUP($A28,data_i,_xlfn.XLOOKUP(CF$4,data_col,data_val))," ")</f>
        <v>127</v>
      </c>
      <c r="CG28" s="24" cm="1">
        <f t="array" ref="CG28">IF(_xlfn.XLOOKUP($A28,data_i,_xlfn.XLOOKUP(CG$4,data_col,data_val)) &gt; 0,_xlfn.XLOOKUP($A28,data_i,_xlfn.XLOOKUP(CG$4,data_col,data_val))," ")</f>
        <v>127</v>
      </c>
      <c r="CH28" s="24" cm="1">
        <f t="array" ref="CH28">IF(_xlfn.XLOOKUP($A28,data_i,_xlfn.XLOOKUP(CH$4,data_col,data_val)) &gt; 0,_xlfn.XLOOKUP($A28,data_i,_xlfn.XLOOKUP(CH$4,data_col,data_val))," ")</f>
        <v>111</v>
      </c>
      <c r="CI28" s="24" cm="1">
        <f t="array" ref="CI28">IF(_xlfn.XLOOKUP($A28,data_i,_xlfn.XLOOKUP(CI$4,data_col,data_val)) &gt; 0,_xlfn.XLOOKUP($A28,data_i,_xlfn.XLOOKUP(CI$4,data_col,data_val))," ")</f>
        <v>176</v>
      </c>
      <c r="CJ28" s="24" cm="1">
        <f t="array" ref="CJ28">IF(_xlfn.XLOOKUP($A28,data_i,_xlfn.XLOOKUP(CJ$4,data_col,data_val)) &gt; 0,_xlfn.XLOOKUP($A28,data_i,_xlfn.XLOOKUP(CJ$4,data_col,data_val))," ")</f>
        <v>143</v>
      </c>
      <c r="CK28" s="24" cm="1">
        <f t="array" ref="CK28">IF(_xlfn.XLOOKUP($A28,data_i,_xlfn.XLOOKUP(CK$4,data_col,data_val)) &gt; 0,_xlfn.XLOOKUP($A28,data_i,_xlfn.XLOOKUP(CK$4,data_col,data_val))," ")</f>
        <v>191</v>
      </c>
      <c r="CL28" s="24" cm="1">
        <f t="array" ref="CL28">IF(_xlfn.XLOOKUP($A28,data_i,_xlfn.XLOOKUP(CL$4,data_col,data_val)) &gt; 0,_xlfn.XLOOKUP($A28,data_i,_xlfn.XLOOKUP(CL$4,data_col,data_val))," ")</f>
        <v>111</v>
      </c>
      <c r="CM28" s="24" cm="1">
        <f t="array" ref="CM28">IF(_xlfn.XLOOKUP($A28,data_i,_xlfn.XLOOKUP(CM$4,data_col,data_val)) &gt; 0,_xlfn.XLOOKUP($A28,data_i,_xlfn.XLOOKUP(CM$4,data_col,data_val))," ")</f>
        <v>95</v>
      </c>
      <c r="CN28" s="24" cm="1">
        <f t="array" ref="CN28">IF(_xlfn.XLOOKUP($A28,data_i,_xlfn.XLOOKUP(CN$4,data_col,data_val)) &gt; 0,_xlfn.XLOOKUP($A28,data_i,_xlfn.XLOOKUP(CN$4,data_col,data_val))," ")</f>
        <v>159</v>
      </c>
      <c r="CO28" s="24" cm="1">
        <f t="array" ref="CO28">IF(_xlfn.XLOOKUP($A28,data_i,_xlfn.XLOOKUP(CO$4,data_col,data_val)) &gt; 0,_xlfn.XLOOKUP($A28,data_i,_xlfn.XLOOKUP(CO$4,data_col,data_val))," ")</f>
        <v>127</v>
      </c>
      <c r="CP28" s="24" cm="1">
        <f t="array" ref="CP28">IF(_xlfn.XLOOKUP($A28,data_i,_xlfn.XLOOKUP(CP$4,data_col,data_val)) &gt; 0,_xlfn.XLOOKUP($A28,data_i,_xlfn.XLOOKUP(CP$4,data_col,data_val))," ")</f>
        <v>191</v>
      </c>
      <c r="CQ28" s="24" cm="1">
        <f t="array" ref="CQ28">IF(_xlfn.XLOOKUP($A28,data_i,_xlfn.XLOOKUP(CQ$4,data_col,data_val)) &gt; 0,_xlfn.XLOOKUP($A28,data_i,_xlfn.XLOOKUP(CQ$4,data_col,data_val))," ")</f>
        <v>191</v>
      </c>
      <c r="CR28" s="24" cm="1">
        <f t="array" ref="CR28">IF(_xlfn.XLOOKUP($A28,data_i,_xlfn.XLOOKUP(CR$4,data_col,data_val)) &gt; 0,_xlfn.XLOOKUP($A28,data_i,_xlfn.XLOOKUP(CR$4,data_col,data_val))," ")</f>
        <v>143</v>
      </c>
      <c r="CS28" s="24" cm="1">
        <f t="array" ref="CS28">IF(_xlfn.XLOOKUP($A28,data_i,_xlfn.XLOOKUP(CS$4,data_col,data_val)) &gt; 0,_xlfn.XLOOKUP($A28,data_i,_xlfn.XLOOKUP(CS$4,data_col,data_val))," ")</f>
        <v>191</v>
      </c>
      <c r="CT28" s="24" cm="1">
        <f t="array" ref="CT28">IF(_xlfn.XLOOKUP($A28,data_i,_xlfn.XLOOKUP(CT$4,data_col,data_val)) &gt; 0,_xlfn.XLOOKUP($A28,data_i,_xlfn.XLOOKUP(CT$4,data_col,data_val))," ")</f>
        <v>95</v>
      </c>
      <c r="CU28" s="24" t="str" cm="1">
        <f t="array" ref="CU28">IF(_xlfn.XLOOKUP($A28,data_i,_xlfn.XLOOKUP(CU$4,data_col,data_val)) &gt; 0,_xlfn.XLOOKUP($A28,data_i,_xlfn.XLOOKUP(CU$4,data_col,data_val))," ")</f>
        <v xml:space="preserve"> </v>
      </c>
      <c r="CV28" s="24" t="str" cm="1">
        <f t="array" ref="CV28">IF(_xlfn.XLOOKUP($A28,data_i,_xlfn.XLOOKUP(CV$4,data_col,data_val)) &gt; 0,_xlfn.XLOOKUP($A28,data_i,_xlfn.XLOOKUP(CV$4,data_col,data_val))," ")</f>
        <v xml:space="preserve"> </v>
      </c>
      <c r="CW28" s="24" t="str" cm="1">
        <f t="array" ref="CW28">IF(_xlfn.XLOOKUP($A28,data_i,_xlfn.XLOOKUP(CW$4,data_col,data_val)) &gt; 0,_xlfn.XLOOKUP($A28,data_i,_xlfn.XLOOKUP(CW$4,data_col,data_val))," ")</f>
        <v xml:space="preserve"> 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163"/>
      <c r="DD28" s="24" cm="1">
        <f t="array" ref="DD28">IF(_xlfn.XLOOKUP($A28,data_i,_xlfn.XLOOKUP(DD$4,data_col,data_val)) &gt; 0,_xlfn.XLOOKUP($A28,data_i,_xlfn.XLOOKUP(DD$4,data_col,data_val))," ")</f>
        <v>387</v>
      </c>
      <c r="DE28" s="24" cm="1">
        <f t="array" ref="DE28">IF(_xlfn.XLOOKUP($A28,data_i,_xlfn.XLOOKUP(DE$4,data_col,data_val)) &gt; 0,_xlfn.XLOOKUP($A28,data_i,_xlfn.XLOOKUP(DE$4,data_col,data_val))," ")</f>
        <v>351</v>
      </c>
      <c r="DF28" s="24" cm="1">
        <f t="array" ref="DF28">IF(_xlfn.XLOOKUP($A28,data_i,_xlfn.XLOOKUP(DF$4,data_col,data_val)) &gt; 0,_xlfn.XLOOKUP($A28,data_i,_xlfn.XLOOKUP(DF$4,data_col,data_val))," ")</f>
        <v>613</v>
      </c>
      <c r="DG28" s="24" cm="1">
        <f t="array" ref="DG28">IF(_xlfn.XLOOKUP($A28,data_i,_xlfn.XLOOKUP(DG$4,data_col,data_val)) &gt; 0,_xlfn.XLOOKUP($A28,data_i,_xlfn.XLOOKUP(DG$4,data_col,data_val))," ")</f>
        <v>613</v>
      </c>
      <c r="DH28" s="24" cm="1">
        <f t="array" ref="DH28">IF(_xlfn.XLOOKUP($A28,data_i,_xlfn.XLOOKUP(DH$4,data_col,data_val)) &gt; 0,_xlfn.XLOOKUP($A28,data_i,_xlfn.XLOOKUP(DH$4,data_col,data_val))," ")</f>
        <v>504</v>
      </c>
      <c r="DI28" s="24" cm="1">
        <f t="array" ref="DI28">IF(_xlfn.XLOOKUP($A28,data_i,_xlfn.XLOOKUP(DI$4,data_col,data_val)) &gt; 0,_xlfn.XLOOKUP($A28,data_i,_xlfn.XLOOKUP(DI$4,data_col,data_val))," ")</f>
        <v>566</v>
      </c>
      <c r="DJ28" s="24" cm="1">
        <f t="array" ref="DJ28">IF(_xlfn.XLOOKUP($A28,data_i,_xlfn.XLOOKUP(DJ$4,data_col,data_val)) &gt; 0,_xlfn.XLOOKUP($A28,data_i,_xlfn.XLOOKUP(DJ$4,data_col,data_val))," ")</f>
        <v>476</v>
      </c>
      <c r="DK28" s="24" cm="1">
        <f t="array" ref="DK28">IF(_xlfn.XLOOKUP($A28,data_i,_xlfn.XLOOKUP(DK$4,data_col,data_val)) &gt; 0,_xlfn.XLOOKUP($A28,data_i,_xlfn.XLOOKUP(DK$4,data_col,data_val))," ")</f>
        <v>504</v>
      </c>
      <c r="DL28" s="24" cm="1">
        <f t="array" ref="DL28">IF(_xlfn.XLOOKUP($A28,data_i,_xlfn.XLOOKUP(DL$4,data_col,data_val)) &gt; 0,_xlfn.XLOOKUP($A28,data_i,_xlfn.XLOOKUP(DL$4,data_col,data_val))," ")</f>
        <v>299</v>
      </c>
      <c r="DM28" s="24" cm="1">
        <f t="array" ref="DM28">IF(_xlfn.XLOOKUP($A28,data_i,_xlfn.XLOOKUP(DM$4,data_col,data_val)) &gt; 0,_xlfn.XLOOKUP($A28,data_i,_xlfn.XLOOKUP(DM$4,data_col,data_val))," ")</f>
        <v>392</v>
      </c>
      <c r="DN28" s="24" cm="1">
        <f t="array" ref="DN28">IF(_xlfn.XLOOKUP($A28,data_i,_xlfn.XLOOKUP(DN$4,data_col,data_val)) &gt; 0,_xlfn.XLOOKUP($A28,data_i,_xlfn.XLOOKUP(DN$4,data_col,data_val))," ")</f>
        <v>416</v>
      </c>
      <c r="DO28" s="24" cm="1">
        <f t="array" ref="DO28">IF(_xlfn.XLOOKUP($A28,data_i,_xlfn.XLOOKUP(DO$4,data_col,data_val)) &gt; 0,_xlfn.XLOOKUP($A28,data_i,_xlfn.XLOOKUP(DO$4,data_col,data_val))," ")</f>
        <v>589</v>
      </c>
      <c r="DP28" s="24" cm="1">
        <f t="array" ref="DP28">IF(_xlfn.XLOOKUP($A28,data_i,_xlfn.XLOOKUP(DP$4,data_col,data_val)) &gt; 0,_xlfn.XLOOKUP($A28,data_i,_xlfn.XLOOKUP(DP$4,data_col,data_val))," ")</f>
        <v>530</v>
      </c>
      <c r="DQ28" s="24" cm="1">
        <f t="array" ref="DQ28">IF(_xlfn.XLOOKUP($A28,data_i,_xlfn.XLOOKUP(DQ$4,data_col,data_val)) &gt; 0,_xlfn.XLOOKUP($A28,data_i,_xlfn.XLOOKUP(DQ$4,data_col,data_val))," ")</f>
        <v>392</v>
      </c>
      <c r="DR28" s="24" cm="1">
        <f t="array" ref="DR28">IF(_xlfn.XLOOKUP($A28,data_i,_xlfn.XLOOKUP(DR$4,data_col,data_val)) &gt; 0,_xlfn.XLOOKUP($A28,data_i,_xlfn.XLOOKUP(DR$4,data_col,data_val))," ")</f>
        <v>415</v>
      </c>
      <c r="DS28" s="24" cm="1">
        <f t="array" ref="DS28">IF(_xlfn.XLOOKUP($A28,data_i,_xlfn.XLOOKUP(DS$4,data_col,data_val)) &gt; 0,_xlfn.XLOOKUP($A28,data_i,_xlfn.XLOOKUP(DS$4,data_col,data_val))," ")</f>
        <v>469</v>
      </c>
      <c r="DT28" s="24" t="str" cm="1">
        <f t="array" ref="DT28">IF(_xlfn.XLOOKUP($A28,data_i,_xlfn.XLOOKUP(DT$4,data_col,data_val)) &gt; 0,_xlfn.XLOOKUP($A28,data_i,_xlfn.XLOOKUP(DT$4,data_col,data_val))," ")</f>
        <v xml:space="preserve"> </v>
      </c>
      <c r="DU28" s="24" t="str" cm="1">
        <f t="array" ref="DU28">IF(_xlfn.XLOOKUP($A28,data_i,_xlfn.XLOOKUP(DU$4,data_col,data_val)) &gt; 0,_xlfn.XLOOKUP($A28,data_i,_xlfn.XLOOKUP(DU$4,data_col,data_val))," ")</f>
        <v xml:space="preserve"> </v>
      </c>
      <c r="DV28" s="24" t="str" cm="1">
        <f t="array" ref="DV28">IF(_xlfn.XLOOKUP($A28,data_i,_xlfn.XLOOKUP(DV$4,data_col,data_val)) &gt; 0,_xlfn.XLOOKUP($A28,data_i,_xlfn.XLOOKUP(DV$4,data_col,data_val))," ")</f>
        <v xml:space="preserve"> 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5"/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4" t="str" cm="1">
        <f t="array" ref="EE28">IF(_xlfn.XLOOKUP($A28,data_i,_xlfn.XLOOKUP(EE$4,data_col,data_val)) &gt; 0,_xlfn.XLOOKUP($A28,data_i,_xlfn.XLOOKUP(EE$4,data_col,data_val))," ")</f>
        <v xml:space="preserve"> </v>
      </c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5"/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4" t="str" cm="1">
        <f t="array" ref="FD28">IF(_xlfn.XLOOKUP($A28,data_i,_xlfn.XLOOKUP(FD$4,data_col,data_val)) &gt; 0,_xlfn.XLOOKUP($A28,data_i,_xlfn.XLOOKUP(FD$4,data_col,data_val))," ")</f>
        <v xml:space="preserve"> </v>
      </c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5"/>
      <c r="GA28" s="167"/>
      <c r="GB28" s="25"/>
    </row>
    <row r="29" spans="1:231" x14ac:dyDescent="0.2">
      <c r="A29" s="61">
        <v>30</v>
      </c>
      <c r="B29" s="265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65" t="str" cm="1">
        <f t="array" ref="C29">_xlfn.XLOOKUP($A29,prop_i,_xlfn.XLOOKUP(C$4,prop_col,prop_val))</f>
        <v>M01</v>
      </c>
      <c r="D29" s="165" t="str" cm="1">
        <f t="array" ref="D29">_xlfn.XLOOKUP($A29,prop_i,_xlfn.XLOOKUP(D$4,prop_col,prop_val))</f>
        <v>BE</v>
      </c>
      <c r="E29" s="165" t="str" cm="1">
        <f t="array" ref="E29">_xlfn.XLOOKUP($A29,prop_i,_xlfn.XLOOKUP(E$4,prop_col,prop_val))</f>
        <v>Y809</v>
      </c>
      <c r="F29" s="165" cm="1">
        <f t="array" ref="F29">_xlfn.XLOOKUP($A29,prop_i,_xlfn.XLOOKUP(F$4,prop_col,prop_val))</f>
        <v>624</v>
      </c>
      <c r="G29" s="165" t="str" cm="1">
        <f t="array" ref="G29">_xlfn.XLOOKUP($A29,prop_i,_xlfn.XLOOKUP(G$4,prop_col,prop_val))</f>
        <v>K01</v>
      </c>
      <c r="H29" s="61">
        <f t="shared" si="0"/>
        <v>24</v>
      </c>
      <c r="I29" s="165" cm="1">
        <f t="array" ref="I29">_xlfn.XLOOKUP($A29,prop_i,_xlfn.XLOOKUP(I$4,prop_col,prop_val))</f>
        <v>1415409</v>
      </c>
      <c r="J29" s="195" cm="1">
        <f t="array" ref="J29">_xlfn.XLOOKUP($A29,data_i,_xlfn.XLOOKUP(J$4,data_col,data_val))</f>
        <v>8166</v>
      </c>
      <c r="K29" s="195" cm="1">
        <f t="array" ref="K29">_xlfn.XLOOKUP($A29,data_i,_xlfn.XLOOKUP(K$4,data_col,data_val))</f>
        <v>1105</v>
      </c>
      <c r="L29" s="24">
        <f t="shared" si="1"/>
        <v>7.3900452488687787</v>
      </c>
      <c r="M29" s="254" cm="1">
        <f t="array" ref="M29">HYPERLINK(GJ29,_xlfn.XLOOKUP($A29,val_i,_xlfn.XLOOKUP(M$4,val_col,val_val)))</f>
        <v>44125</v>
      </c>
      <c r="N29" s="256" cm="1">
        <f t="array" ref="N29">IF(_xlfn.XLOOKUP($A29,data_i,_xlfn.XLOOKUP(N$4,data_col,data_val)) &gt; 0,_xlfn.XLOOKUP($A29,data_i,_xlfn.XLOOKUP(N$4,data_col,data_val))," ")</f>
        <v>2.8999999999999998E-2</v>
      </c>
      <c r="O29" s="162" cm="1">
        <f t="array" ref="O29">$J29-_xlfn.XLOOKUP($A29,val_i,_xlfn.XLOOKUP("oph@start",val_col,val_val))</f>
        <v>1295</v>
      </c>
      <c r="P29" s="24" cm="1">
        <f t="array" ref="P29">K29-_xlfn.XLOOKUP($A29,val_i,_xlfn.XLOOKUP("Starts@Start",val_col,val_val))</f>
        <v>94</v>
      </c>
      <c r="Q29" s="162">
        <f t="shared" si="2"/>
        <v>13.776595744680851</v>
      </c>
      <c r="R29" s="163">
        <f t="shared" si="3"/>
        <v>21.229508196721312</v>
      </c>
      <c r="S29" s="123">
        <f t="shared" si="4"/>
        <v>44219.568378467753</v>
      </c>
      <c r="T29" s="123">
        <f t="shared" si="4"/>
        <v>44313.776872676252</v>
      </c>
      <c r="U29" s="123">
        <f t="shared" si="4"/>
        <v>44407.985366884743</v>
      </c>
      <c r="V29" s="200"/>
      <c r="W29" s="184" t="str" cm="1">
        <f t="array" ref="W29">_xlfn.XLOOKUP($A29,data_i,_xlfn.XLOOKUP(W$4,data_col,data_val))</f>
        <v>Running</v>
      </c>
      <c r="X29" s="184" cm="1">
        <f t="array" ref="X29">_xlfn.XLOOKUP($A29,data_i,_xlfn.XLOOKUP(X$4,data_col,data_val))</f>
        <v>8166</v>
      </c>
      <c r="Y29" s="184" cm="1">
        <f t="array" ref="Y29">_xlfn.XLOOKUP($A29,data_i,_xlfn.XLOOKUP(Y$4,data_col,data_val))</f>
        <v>1105</v>
      </c>
      <c r="Z29" s="184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84" cm="1">
        <f t="array" ref="AF29">_xlfn.XLOOKUP($A29,data_i,_xlfn.XLOOKUP(AF$4,data_col,data_val))</f>
        <v>62</v>
      </c>
      <c r="AG29" s="184" cm="1">
        <f t="array" ref="AG29">_xlfn.XLOOKUP($A29,data_i,_xlfn.XLOOKUP(AG$4,data_col,data_val))</f>
        <v>10.199999999999999</v>
      </c>
      <c r="AH29" s="195" cm="1">
        <f t="array" ref="AH29">_xlfn.XLOOKUP($A29,data_i,_xlfn.XLOOKUP(AH$4,data_col,data_val))</f>
        <v>45.8</v>
      </c>
      <c r="AJ29" s="195" cm="1">
        <f t="array" ref="AJ29">_xlfn.XLOOKUP($A29,data_i,_xlfn.XLOOKUP(AJ$4,data_col,data_val))</f>
        <v>4497</v>
      </c>
      <c r="AK29" s="195" cm="1">
        <f t="array" ref="AK29">_xlfn.XLOOKUP($A29,prop_i,_xlfn.XLOOKUP(AK$4,data_col,data_val))</f>
        <v>1500</v>
      </c>
      <c r="AL29" s="163">
        <f>IF(ISERROR(1200*AJ29/(_xlfn.XLOOKUP($F29,summary!$S$3:$S$6,summary!$V$31:$V$34)*AK29*_xlfn.XLOOKUP($F29,summary!$S$3:$S$6,summary!$W$31:$W$34))),0,1200*AJ29/(_xlfn.XLOOKUP($F29,summary!$S$3:$S$6,summary!$V$31:$V$34)*AK29*_xlfn.XLOOKUP($F29,summary!$S$3:$S$6,summary!$W$31:$W$34)))</f>
        <v>24.496997697604378</v>
      </c>
      <c r="AM29" s="25"/>
      <c r="AN29" s="195" cm="1">
        <f t="array" ref="AN29">_xlfn.XLOOKUP($A29,data_i,_xlfn.XLOOKUP(AN$4,data_col,data_val))</f>
        <v>4497</v>
      </c>
      <c r="AO29" s="184" cm="1">
        <f t="array" ref="AO29">_xlfn.XLOOKUP($A29,data_i,_xlfn.XLOOKUP(AO$4,data_col,data_val))</f>
        <v>0</v>
      </c>
      <c r="AP29" s="184" cm="1">
        <f t="array" ref="AP29">_xlfn.XLOOKUP($A29,data_i,_xlfn.XLOOKUP(AP$4,data_col,data_val))</f>
        <v>0</v>
      </c>
      <c r="AQ29" s="184" cm="1">
        <f t="array" ref="AQ29">_xlfn.XLOOKUP($A29,data_i,_xlfn.XLOOKUP(AQ$4,data_col,data_val))</f>
        <v>0</v>
      </c>
      <c r="AR29" s="184" cm="1">
        <f t="array" ref="AR29">_xlfn.XLOOKUP($A29,data_i,_xlfn.XLOOKUP(AR$4,data_col,data_val))</f>
        <v>0</v>
      </c>
      <c r="AS29" s="184" cm="1">
        <f t="array" ref="AS29">_xlfn.XLOOKUP($A29,data_i,_xlfn.XLOOKUP(AS$4,data_col,data_val))</f>
        <v>0</v>
      </c>
      <c r="AT29" s="24"/>
      <c r="AU29" s="184" cm="1">
        <f t="array" ref="AU29">_xlfn.XLOOKUP($A29,data_i,_xlfn.XLOOKUP(AU$4,data_col,data_val))</f>
        <v>4515</v>
      </c>
      <c r="AV29" s="184" cm="1">
        <f t="array" ref="AV29">_xlfn.XLOOKUP($A29,data_i,_xlfn.XLOOKUP(AV$4,data_col,data_val))</f>
        <v>1499</v>
      </c>
      <c r="AW29" s="163">
        <f>IF(ISERROR(1200*AU29/(_xlfn.XLOOKUP($F29,summary!$S$3:$S$6,summary!$V$31:$V$34)*AV29*_xlfn.XLOOKUP($F29,summary!$S$3:$S$6,summary!$W$31:$W$34))),0,1200*AU29/(_xlfn.XLOOKUP($F29,summary!$S$3:$S$6,summary!$V$31:$V$34)*AV29*_xlfn.XLOOKUP($F29,summary!$S$3:$S$6,summary!$W$31:$W$34)))</f>
        <v>24.611458696432216</v>
      </c>
      <c r="AX29" s="162">
        <f t="shared" si="5"/>
        <v>1295</v>
      </c>
      <c r="AY29" s="256" cm="1">
        <f t="array" ref="AY29">IF(_xlfn.XLOOKUP($A29,data_i,_xlfn.XLOOKUP(AY$4,data_col,data_val)) &gt; 0,_xlfn.XLOOKUP($A29,data_i,_xlfn.XLOOKUP(AY$4,data_col,data_val))," ")</f>
        <v>2.8999999999999998E-2</v>
      </c>
      <c r="AZ29" s="163" cm="1">
        <f t="array" ref="AZ29">_xlfn.XLOOKUP($A29,data_i,_xlfn.XLOOKUP(AZ$4,data_col,data_val))</f>
        <v>-43.929999999999993</v>
      </c>
      <c r="BA29" s="192" cm="1">
        <f t="array" ref="BA29">_xlfn.XLOOKUP($A29,data_i,_xlfn.XLOOKUP(BA$4,data_col,data_val))</f>
        <v>3.9870000000000005</v>
      </c>
      <c r="BB29" s="192" cm="1">
        <f t="array" ref="BB29">_xlfn.XLOOKUP($A29,data_i,_xlfn.XLOOKUP(BB$4,data_col,data_val))</f>
        <v>0.83236363636363631</v>
      </c>
      <c r="BC29" s="163" cm="1">
        <f t="array" ref="BC29">_xlfn.XLOOKUP($A29,data_i,_xlfn.XLOOKUP(BC$4,data_col,data_val))</f>
        <v>57.5</v>
      </c>
      <c r="BD29" s="163" cm="1">
        <f t="array" ref="BD29">_xlfn.XLOOKUP($A29,data_i,_xlfn.XLOOKUP(BD$4,data_col,data_val))</f>
        <v>5.61</v>
      </c>
      <c r="BE29" s="163" cm="1">
        <f t="array" ref="BE29">_xlfn.XLOOKUP($A29,data_i,_xlfn.XLOOKUP(BE$4,data_col,data_val))</f>
        <v>1.9079999999999999</v>
      </c>
      <c r="BF29" s="192" cm="1">
        <f t="array" ref="BF29">_xlfn.XLOOKUP($A29,data_i,_xlfn.XLOOKUP(BF$4,data_col,data_val))</f>
        <v>0.3</v>
      </c>
      <c r="BG29" s="199">
        <f t="shared" si="6"/>
        <v>333.33333333333337</v>
      </c>
      <c r="BH29" s="192"/>
      <c r="BI29" s="192" cm="1">
        <f t="array" ref="BI29">_xlfn.XLOOKUP($A29,data_i,_xlfn.XLOOKUP(BI$4,data_col,data_val))</f>
        <v>0.61</v>
      </c>
      <c r="BJ29" s="24" cm="1">
        <f t="array" ref="BJ29">_xlfn.XLOOKUP($A29,data_i,_xlfn.XLOOKUP(BJ$4,data_col,data_val))</f>
        <v>14.3</v>
      </c>
      <c r="BK29" s="24" cm="1">
        <f t="array" ref="BK29">_xlfn.XLOOKUP($A29,data_i,_xlfn.XLOOKUP(BK$4,data_col,data_val))</f>
        <v>100</v>
      </c>
      <c r="BL29" s="163" cm="1">
        <f t="array" ref="BL29">_xlfn.XLOOKUP($A29,data_i,_xlfn.XLOOKUP(BL$4,data_col,data_val))</f>
        <v>55.9</v>
      </c>
      <c r="BM29" s="163" cm="1">
        <f t="array" ref="BM29">_xlfn.XLOOKUP($A29,data_i,_xlfn.XLOOKUP(BM$4,data_col,data_val))</f>
        <v>283.10000000000002</v>
      </c>
      <c r="BN29" s="163" cm="1">
        <f t="array" ref="BN29">_xlfn.XLOOKUP($A29,data_i,_xlfn.XLOOKUP(BN$4,data_col,data_val))</f>
        <v>7.2</v>
      </c>
      <c r="BO29" s="24" cm="1">
        <f t="array" ref="BO29">_xlfn.XLOOKUP($A29,data_i,_xlfn.XLOOKUP(BO$4,data_col,data_val))</f>
        <v>1060</v>
      </c>
      <c r="BP29" s="24" cm="1">
        <f t="array" ref="BP29">_xlfn.XLOOKUP($A29,data_i,_xlfn.XLOOKUP(BP$4,data_col,data_val))</f>
        <v>23</v>
      </c>
      <c r="BQ29" s="162">
        <f t="shared" si="7"/>
        <v>1039.0571482445703</v>
      </c>
      <c r="BR29" s="215">
        <f>IFERROR((AU29*_xlfn.XLOOKUP(F29,summary!$S$3:$S$6,summary!$W$31:$W$34))/(BQ29*$BP$1)," ")</f>
        <v>0.43497195033909053</v>
      </c>
      <c r="BS29" s="24" cm="1">
        <f t="array" ref="BS29">_xlfn.XLOOKUP($A29,data_i,_xlfn.XLOOKUP(BS$4,data_col,data_val))</f>
        <v>0</v>
      </c>
      <c r="BT29" s="24" cm="1">
        <f t="array" ref="BT29">_xlfn.XLOOKUP($A29,data_i,_xlfn.XLOOKUP(BT$4,data_col,data_val))</f>
        <v>0</v>
      </c>
      <c r="BU29" s="163" cm="1">
        <f t="array" ref="BU29">_xlfn.XLOOKUP($A29,data_i,_xlfn.XLOOKUP(BU$4,data_col,data_val))</f>
        <v>0</v>
      </c>
      <c r="BV29" s="163"/>
      <c r="BW29" s="217"/>
      <c r="BX29" s="255" cm="1">
        <f t="array" ref="BX29">IF(_xlfn.XLOOKUP($A29,data_i,_xlfn.XLOOKUP(BX$4,data_col,data_val)) &gt; 0,_xlfn.XLOOKUP($A29,data_i,_xlfn.XLOOKUP(BX$4,data_col,data_val))," ")</f>
        <v>77.900000000000006</v>
      </c>
      <c r="BY29" s="255" cm="1">
        <f t="array" ref="BY29">IF(_xlfn.XLOOKUP($A29,data_i,_xlfn.XLOOKUP(BY$4,data_col,data_val)) &gt; 0,_xlfn.XLOOKUP($A29,data_i,_xlfn.XLOOKUP(BY$4,data_col,data_val))," ")</f>
        <v>2.76</v>
      </c>
      <c r="BZ29" s="255" t="str" cm="1">
        <f t="array" ref="BZ29">IF(_xlfn.XLOOKUP($A29,data_i,_xlfn.XLOOKUP(BZ$4,data_col,data_val)) &gt; 0,_xlfn.XLOOKUP($A29,data_i,_xlfn.XLOOKUP(BZ$4,data_col,data_val))," ")</f>
        <v xml:space="preserve"> </v>
      </c>
      <c r="CA29" s="255" t="str" cm="1">
        <f t="array" ref="CA29">IF(_xlfn.XLOOKUP($A29,data_i,_xlfn.XLOOKUP(CA$4,data_col,data_val)) &gt; 0,_xlfn.XLOOKUP($A29,data_i,_xlfn.XLOOKUP(CA$4,data_col,data_val))," ")</f>
        <v xml:space="preserve"> </v>
      </c>
      <c r="CB29" s="25"/>
      <c r="CC29" s="24" cm="1">
        <f t="array" ref="CC29">_xlfn.XLOOKUP($A29,data_i,_xlfn.XLOOKUP(CC$4,data_col,data_val))</f>
        <v>78.48</v>
      </c>
      <c r="CD29" s="163"/>
      <c r="CE29" s="24" cm="1">
        <f t="array" ref="CE29">IF(_xlfn.XLOOKUP($A29,data_i,_xlfn.XLOOKUP(CE$4,data_col,data_val)) &gt; 0,_xlfn.XLOOKUP($A29,data_i,_xlfn.XLOOKUP(CE$4,data_col,data_val))," ")</f>
        <v>348</v>
      </c>
      <c r="CF29" s="24" cm="1">
        <f t="array" ref="CF29">IF(_xlfn.XLOOKUP($A29,data_i,_xlfn.XLOOKUP(CF$4,data_col,data_val)) &gt; 0,_xlfn.XLOOKUP($A29,data_i,_xlfn.XLOOKUP(CF$4,data_col,data_val))," ")</f>
        <v>174</v>
      </c>
      <c r="CG29" s="24" cm="1">
        <f t="array" ref="CG29">IF(_xlfn.XLOOKUP($A29,data_i,_xlfn.XLOOKUP(CG$4,data_col,data_val)) &gt; 0,_xlfn.XLOOKUP($A29,data_i,_xlfn.XLOOKUP(CG$4,data_col,data_val))," ")</f>
        <v>237</v>
      </c>
      <c r="CH29" s="24" cm="1">
        <f t="array" ref="CH29">IF(_xlfn.XLOOKUP($A29,data_i,_xlfn.XLOOKUP(CH$4,data_col,data_val)) &gt; 0,_xlfn.XLOOKUP($A29,data_i,_xlfn.XLOOKUP(CH$4,data_col,data_val))," ")</f>
        <v>237</v>
      </c>
      <c r="CI29" s="24" cm="1">
        <f t="array" ref="CI29">IF(_xlfn.XLOOKUP($A29,data_i,_xlfn.XLOOKUP(CI$4,data_col,data_val)) &gt; 0,_xlfn.XLOOKUP($A29,data_i,_xlfn.XLOOKUP(CI$4,data_col,data_val))," ")</f>
        <v>141</v>
      </c>
      <c r="CJ29" s="24" cm="1">
        <f t="array" ref="CJ29">IF(_xlfn.XLOOKUP($A29,data_i,_xlfn.XLOOKUP(CJ$4,data_col,data_val)) &gt; 0,_xlfn.XLOOKUP($A29,data_i,_xlfn.XLOOKUP(CJ$4,data_col,data_val))," ")</f>
        <v>237</v>
      </c>
      <c r="CK29" s="24" cm="1">
        <f t="array" ref="CK29">IF(_xlfn.XLOOKUP($A29,data_i,_xlfn.XLOOKUP(CK$4,data_col,data_val)) &gt; 0,_xlfn.XLOOKUP($A29,data_i,_xlfn.XLOOKUP(CK$4,data_col,data_val))," ")</f>
        <v>110</v>
      </c>
      <c r="CL29" s="24" cm="1">
        <f t="array" ref="CL29">IF(_xlfn.XLOOKUP($A29,data_i,_xlfn.XLOOKUP(CL$4,data_col,data_val)) &gt; 0,_xlfn.XLOOKUP($A29,data_i,_xlfn.XLOOKUP(CL$4,data_col,data_val))," ")</f>
        <v>110</v>
      </c>
      <c r="CM29" s="24" cm="1">
        <f t="array" ref="CM29">IF(_xlfn.XLOOKUP($A29,data_i,_xlfn.XLOOKUP(CM$4,data_col,data_val)) &gt; 0,_xlfn.XLOOKUP($A29,data_i,_xlfn.XLOOKUP(CM$4,data_col,data_val))," ")</f>
        <v>174</v>
      </c>
      <c r="CN29" s="24" cm="1">
        <f t="array" ref="CN29">IF(_xlfn.XLOOKUP($A29,data_i,_xlfn.XLOOKUP(CN$4,data_col,data_val)) &gt; 0,_xlfn.XLOOKUP($A29,data_i,_xlfn.XLOOKUP(CN$4,data_col,data_val))," ")</f>
        <v>220</v>
      </c>
      <c r="CO29" s="24" cm="1">
        <f t="array" ref="CO29">IF(_xlfn.XLOOKUP($A29,data_i,_xlfn.XLOOKUP(CO$4,data_col,data_val)) &gt; 0,_xlfn.XLOOKUP($A29,data_i,_xlfn.XLOOKUP(CO$4,data_col,data_val))," ")</f>
        <v>253</v>
      </c>
      <c r="CP29" s="24" cm="1">
        <f t="array" ref="CP29">IF(_xlfn.XLOOKUP($A29,data_i,_xlfn.XLOOKUP(CP$4,data_col,data_val)) &gt; 0,_xlfn.XLOOKUP($A29,data_i,_xlfn.XLOOKUP(CP$4,data_col,data_val))," ")</f>
        <v>205</v>
      </c>
      <c r="CQ29" s="24" cm="1">
        <f t="array" ref="CQ29">IF(_xlfn.XLOOKUP($A29,data_i,_xlfn.XLOOKUP(CQ$4,data_col,data_val)) &gt; 0,_xlfn.XLOOKUP($A29,data_i,_xlfn.XLOOKUP(CQ$4,data_col,data_val))," ")</f>
        <v>189</v>
      </c>
      <c r="CR29" s="24" cm="1">
        <f t="array" ref="CR29">IF(_xlfn.XLOOKUP($A29,data_i,_xlfn.XLOOKUP(CR$4,data_col,data_val)) &gt; 0,_xlfn.XLOOKUP($A29,data_i,_xlfn.XLOOKUP(CR$4,data_col,data_val))," ")</f>
        <v>126</v>
      </c>
      <c r="CS29" s="24" cm="1">
        <f t="array" ref="CS29">IF(_xlfn.XLOOKUP($A29,data_i,_xlfn.XLOOKUP(CS$4,data_col,data_val)) &gt; 0,_xlfn.XLOOKUP($A29,data_i,_xlfn.XLOOKUP(CS$4,data_col,data_val))," ")</f>
        <v>237</v>
      </c>
      <c r="CT29" s="24" cm="1">
        <f t="array" ref="CT29">IF(_xlfn.XLOOKUP($A29,data_i,_xlfn.XLOOKUP(CT$4,data_col,data_val)) &gt; 0,_xlfn.XLOOKUP($A29,data_i,_xlfn.XLOOKUP(CT$4,data_col,data_val))," ")</f>
        <v>79</v>
      </c>
      <c r="CU29" s="24" cm="1">
        <f t="array" ref="CU29">IF(_xlfn.XLOOKUP($A29,data_i,_xlfn.XLOOKUP(CU$4,data_col,data_val)) &gt; 0,_xlfn.XLOOKUP($A29,data_i,_xlfn.XLOOKUP(CU$4,data_col,data_val))," ")</f>
        <v>300</v>
      </c>
      <c r="CV29" s="24" cm="1">
        <f t="array" ref="CV29">IF(_xlfn.XLOOKUP($A29,data_i,_xlfn.XLOOKUP(CV$4,data_col,data_val)) &gt; 0,_xlfn.XLOOKUP($A29,data_i,_xlfn.XLOOKUP(CV$4,data_col,data_val))," ")</f>
        <v>141</v>
      </c>
      <c r="CW29" s="24" cm="1">
        <f t="array" ref="CW29">IF(_xlfn.XLOOKUP($A29,data_i,_xlfn.XLOOKUP(CW$4,data_col,data_val)) &gt; 0,_xlfn.XLOOKUP($A29,data_i,_xlfn.XLOOKUP(CW$4,data_col,data_val))," ")</f>
        <v>126</v>
      </c>
      <c r="CX29" s="24" cm="1">
        <f t="array" ref="CX29">IF(_xlfn.XLOOKUP($A29,data_i,_xlfn.XLOOKUP(CX$4,data_col,data_val)) &gt; 0,_xlfn.XLOOKUP($A29,data_i,_xlfn.XLOOKUP(CX$4,data_col,data_val))," ")</f>
        <v>269</v>
      </c>
      <c r="CY29" s="24" cm="1">
        <f t="array" ref="CY29">IF(_xlfn.XLOOKUP($A29,data_i,_xlfn.XLOOKUP(CY$4,data_col,data_val)) &gt; 0,_xlfn.XLOOKUP($A29,data_i,_xlfn.XLOOKUP(CY$4,data_col,data_val))," ")</f>
        <v>158</v>
      </c>
      <c r="CZ29" s="24" cm="1">
        <f t="array" ref="CZ29">IF(_xlfn.XLOOKUP($A29,data_i,_xlfn.XLOOKUP(CZ$4,data_col,data_val)) &gt; 0,_xlfn.XLOOKUP($A29,data_i,_xlfn.XLOOKUP(CZ$4,data_col,data_val))," ")</f>
        <v>126</v>
      </c>
      <c r="DA29" s="24" cm="1">
        <f t="array" ref="DA29">IF(_xlfn.XLOOKUP($A29,data_i,_xlfn.XLOOKUP(DA$4,data_col,data_val)) &gt; 0,_xlfn.XLOOKUP($A29,data_i,_xlfn.XLOOKUP(DA$4,data_col,data_val))," ")</f>
        <v>110</v>
      </c>
      <c r="DB29" s="24" cm="1">
        <f t="array" ref="DB29">IF(_xlfn.XLOOKUP($A29,data_i,_xlfn.XLOOKUP(DB$4,data_col,data_val)) &gt; 0,_xlfn.XLOOKUP($A29,data_i,_xlfn.XLOOKUP(DB$4,data_col,data_val))," ")</f>
        <v>141</v>
      </c>
      <c r="DC29" s="163"/>
      <c r="DD29" s="24" cm="1">
        <f t="array" ref="DD29">IF(_xlfn.XLOOKUP($A29,data_i,_xlfn.XLOOKUP(DD$4,data_col,data_val)) &gt; 0,_xlfn.XLOOKUP($A29,data_i,_xlfn.XLOOKUP(DD$4,data_col,data_val))," ")</f>
        <v>219</v>
      </c>
      <c r="DE29" s="24" cm="1">
        <f t="array" ref="DE29">IF(_xlfn.XLOOKUP($A29,data_i,_xlfn.XLOOKUP(DE$4,data_col,data_val)) &gt; 0,_xlfn.XLOOKUP($A29,data_i,_xlfn.XLOOKUP(DE$4,data_col,data_val))," ")</f>
        <v>402</v>
      </c>
      <c r="DF29" s="24" cm="1">
        <f t="array" ref="DF29">IF(_xlfn.XLOOKUP($A29,data_i,_xlfn.XLOOKUP(DF$4,data_col,data_val)) &gt; 0,_xlfn.XLOOKUP($A29,data_i,_xlfn.XLOOKUP(DF$4,data_col,data_val))," ")</f>
        <v>317</v>
      </c>
      <c r="DG29" s="24" cm="1">
        <f t="array" ref="DG29">IF(_xlfn.XLOOKUP($A29,data_i,_xlfn.XLOOKUP(DG$4,data_col,data_val)) &gt; 0,_xlfn.XLOOKUP($A29,data_i,_xlfn.XLOOKUP(DG$4,data_col,data_val))," ")</f>
        <v>317</v>
      </c>
      <c r="DH29" s="24" cm="1">
        <f t="array" ref="DH29">IF(_xlfn.XLOOKUP($A29,data_i,_xlfn.XLOOKUP(DH$4,data_col,data_val)) &gt; 0,_xlfn.XLOOKUP($A29,data_i,_xlfn.XLOOKUP(DH$4,data_col,data_val))," ")</f>
        <v>256</v>
      </c>
      <c r="DI29" s="24" cm="1">
        <f t="array" ref="DI29">IF(_xlfn.XLOOKUP($A29,data_i,_xlfn.XLOOKUP(DI$4,data_col,data_val)) &gt; 0,_xlfn.XLOOKUP($A29,data_i,_xlfn.XLOOKUP(DI$4,data_col,data_val))," ")</f>
        <v>268</v>
      </c>
      <c r="DJ29" s="24" cm="1">
        <f t="array" ref="DJ29">IF(_xlfn.XLOOKUP($A29,data_i,_xlfn.XLOOKUP(DJ$4,data_col,data_val)) &gt; 0,_xlfn.XLOOKUP($A29,data_i,_xlfn.XLOOKUP(DJ$4,data_col,data_val))," ")</f>
        <v>366</v>
      </c>
      <c r="DK29" s="24" cm="1">
        <f t="array" ref="DK29">IF(_xlfn.XLOOKUP($A29,data_i,_xlfn.XLOOKUP(DK$4,data_col,data_val)) &gt; 0,_xlfn.XLOOKUP($A29,data_i,_xlfn.XLOOKUP(DK$4,data_col,data_val))," ")</f>
        <v>305</v>
      </c>
      <c r="DL29" s="24" cm="1">
        <f t="array" ref="DL29">IF(_xlfn.XLOOKUP($A29,data_i,_xlfn.XLOOKUP(DL$4,data_col,data_val)) &gt; 0,_xlfn.XLOOKUP($A29,data_i,_xlfn.XLOOKUP(DL$4,data_col,data_val))," ")</f>
        <v>390</v>
      </c>
      <c r="DM29" s="24" cm="1">
        <f t="array" ref="DM29">IF(_xlfn.XLOOKUP($A29,data_i,_xlfn.XLOOKUP(DM$4,data_col,data_val)) &gt; 0,_xlfn.XLOOKUP($A29,data_i,_xlfn.XLOOKUP(DM$4,data_col,data_val))," ")</f>
        <v>378</v>
      </c>
      <c r="DN29" s="24" cm="1">
        <f t="array" ref="DN29">IF(_xlfn.XLOOKUP($A29,data_i,_xlfn.XLOOKUP(DN$4,data_col,data_val)) &gt; 0,_xlfn.XLOOKUP($A29,data_i,_xlfn.XLOOKUP(DN$4,data_col,data_val))," ")</f>
        <v>378</v>
      </c>
      <c r="DO29" s="24" cm="1">
        <f t="array" ref="DO29">IF(_xlfn.XLOOKUP($A29,data_i,_xlfn.XLOOKUP(DO$4,data_col,data_val)) &gt; 0,_xlfn.XLOOKUP($A29,data_i,_xlfn.XLOOKUP(DO$4,data_col,data_val))," ")</f>
        <v>390</v>
      </c>
      <c r="DP29" s="24" cm="1">
        <f t="array" ref="DP29">IF(_xlfn.XLOOKUP($A29,data_i,_xlfn.XLOOKUP(DP$4,data_col,data_val)) &gt; 0,_xlfn.XLOOKUP($A29,data_i,_xlfn.XLOOKUP(DP$4,data_col,data_val))," ")</f>
        <v>305</v>
      </c>
      <c r="DQ29" s="24" cm="1">
        <f t="array" ref="DQ29">IF(_xlfn.XLOOKUP($A29,data_i,_xlfn.XLOOKUP(DQ$4,data_col,data_val)) &gt; 0,_xlfn.XLOOKUP($A29,data_i,_xlfn.XLOOKUP(DQ$4,data_col,data_val))," ")</f>
        <v>341</v>
      </c>
      <c r="DR29" s="24" cm="1">
        <f t="array" ref="DR29">IF(_xlfn.XLOOKUP($A29,data_i,_xlfn.XLOOKUP(DR$4,data_col,data_val)) &gt; 0,_xlfn.XLOOKUP($A29,data_i,_xlfn.XLOOKUP(DR$4,data_col,data_val))," ")</f>
        <v>366</v>
      </c>
      <c r="DS29" s="24" cm="1">
        <f t="array" ref="DS29">IF(_xlfn.XLOOKUP($A29,data_i,_xlfn.XLOOKUP(DS$4,data_col,data_val)) &gt; 0,_xlfn.XLOOKUP($A29,data_i,_xlfn.XLOOKUP(DS$4,data_col,data_val))," ")</f>
        <v>378</v>
      </c>
      <c r="DT29" s="24" cm="1">
        <f t="array" ref="DT29">IF(_xlfn.XLOOKUP($A29,data_i,_xlfn.XLOOKUP(DT$4,data_col,data_val)) &gt; 0,_xlfn.XLOOKUP($A29,data_i,_xlfn.XLOOKUP(DT$4,data_col,data_val))," ")</f>
        <v>305</v>
      </c>
      <c r="DU29" s="24" cm="1">
        <f t="array" ref="DU29">IF(_xlfn.XLOOKUP($A29,data_i,_xlfn.XLOOKUP(DU$4,data_col,data_val)) &gt; 0,_xlfn.XLOOKUP($A29,data_i,_xlfn.XLOOKUP(DU$4,data_col,data_val))," ")</f>
        <v>463</v>
      </c>
      <c r="DV29" s="24" cm="1">
        <f t="array" ref="DV29">IF(_xlfn.XLOOKUP($A29,data_i,_xlfn.XLOOKUP(DV$4,data_col,data_val)) &gt; 0,_xlfn.XLOOKUP($A29,data_i,_xlfn.XLOOKUP(DV$4,data_col,data_val))," ")</f>
        <v>415</v>
      </c>
      <c r="DW29" s="24" cm="1">
        <f t="array" ref="DW29">IF(_xlfn.XLOOKUP($A29,data_i,_xlfn.XLOOKUP(DW$4,data_col,data_val)) &gt; 0,_xlfn.XLOOKUP($A29,data_i,_xlfn.XLOOKUP(DW$4,data_col,data_val))," ")</f>
        <v>378</v>
      </c>
      <c r="DX29" s="24" cm="1">
        <f t="array" ref="DX29">IF(_xlfn.XLOOKUP($A29,data_i,_xlfn.XLOOKUP(DX$4,data_col,data_val)) &gt; 0,_xlfn.XLOOKUP($A29,data_i,_xlfn.XLOOKUP(DX$4,data_col,data_val))," ")</f>
        <v>305</v>
      </c>
      <c r="DY29" s="24" cm="1">
        <f t="array" ref="DY29">IF(_xlfn.XLOOKUP($A29,data_i,_xlfn.XLOOKUP(DY$4,data_col,data_val)) &gt; 0,_xlfn.XLOOKUP($A29,data_i,_xlfn.XLOOKUP(DY$4,data_col,data_val))," ")</f>
        <v>329</v>
      </c>
      <c r="DZ29" s="24" cm="1">
        <f t="array" ref="DZ29">IF(_xlfn.XLOOKUP($A29,data_i,_xlfn.XLOOKUP(DZ$4,data_col,data_val)) &gt; 0,_xlfn.XLOOKUP($A29,data_i,_xlfn.XLOOKUP(DZ$4,data_col,data_val))," ")</f>
        <v>317</v>
      </c>
      <c r="EA29" s="24" cm="1">
        <f t="array" ref="EA29">IF(_xlfn.XLOOKUP($A29,data_i,_xlfn.XLOOKUP(EA$4,data_col,data_val)) &gt; 0,_xlfn.XLOOKUP($A29,data_i,_xlfn.XLOOKUP(EA$4,data_col,data_val))," ")</f>
        <v>341</v>
      </c>
      <c r="EB29" s="25"/>
      <c r="EC29" s="24" cm="1">
        <f t="array" ref="EC29">IF(_xlfn.XLOOKUP($A29,data_i,_xlfn.XLOOKUP(EC$4,data_col,data_val)) &gt; 0,_xlfn.XLOOKUP($A29,data_i,_xlfn.XLOOKUP(EC$4,data_col,data_val))," ")</f>
        <v>386</v>
      </c>
      <c r="ED29" s="24" cm="1">
        <f t="array" ref="ED29">IF(_xlfn.XLOOKUP($A29,data_i,_xlfn.XLOOKUP(ED$4,data_col,data_val)) &gt; 0,_xlfn.XLOOKUP($A29,data_i,_xlfn.XLOOKUP(ED$4,data_col,data_val))," ")</f>
        <v>387</v>
      </c>
      <c r="EE29" s="24" cm="1">
        <f t="array" ref="EE29">IF(_xlfn.XLOOKUP($A29,data_i,_xlfn.XLOOKUP(EE$4,data_col,data_val)) &gt; 0,_xlfn.XLOOKUP($A29,data_i,_xlfn.XLOOKUP(EE$4,data_col,data_val))," ")</f>
        <v>386</v>
      </c>
      <c r="EF29" s="24" cm="1">
        <f t="array" ref="EF29">IF(_xlfn.XLOOKUP($A29,data_i,_xlfn.XLOOKUP(EF$4,data_col,data_val)) &gt; 0,_xlfn.XLOOKUP($A29,data_i,_xlfn.XLOOKUP(EF$4,data_col,data_val))," ")</f>
        <v>385</v>
      </c>
      <c r="EG29" s="24" cm="1">
        <f t="array" ref="EG29">IF(_xlfn.XLOOKUP($A29,data_i,_xlfn.XLOOKUP(EG$4,data_col,data_val)) &gt; 0,_xlfn.XLOOKUP($A29,data_i,_xlfn.XLOOKUP(EG$4,data_col,data_val))," ")</f>
        <v>391</v>
      </c>
      <c r="EH29" s="24" cm="1">
        <f t="array" ref="EH29">IF(_xlfn.XLOOKUP($A29,data_i,_xlfn.XLOOKUP(EH$4,data_col,data_val)) &gt; 0,_xlfn.XLOOKUP($A29,data_i,_xlfn.XLOOKUP(EH$4,data_col,data_val))," ")</f>
        <v>385</v>
      </c>
      <c r="EI29" s="24" cm="1">
        <f t="array" ref="EI29">IF(_xlfn.XLOOKUP($A29,data_i,_xlfn.XLOOKUP(EI$4,data_col,data_val)) &gt; 0,_xlfn.XLOOKUP($A29,data_i,_xlfn.XLOOKUP(EI$4,data_col,data_val))," ")</f>
        <v>383</v>
      </c>
      <c r="EJ29" s="24" cm="1">
        <f t="array" ref="EJ29">IF(_xlfn.XLOOKUP($A29,data_i,_xlfn.XLOOKUP(EJ$4,data_col,data_val)) &gt; 0,_xlfn.XLOOKUP($A29,data_i,_xlfn.XLOOKUP(EJ$4,data_col,data_val))," ")</f>
        <v>371</v>
      </c>
      <c r="EK29" s="24" cm="1">
        <f t="array" ref="EK29">IF(_xlfn.XLOOKUP($A29,data_i,_xlfn.XLOOKUP(EK$4,data_col,data_val)) &gt; 0,_xlfn.XLOOKUP($A29,data_i,_xlfn.XLOOKUP(EK$4,data_col,data_val))," ")</f>
        <v>380</v>
      </c>
      <c r="EL29" s="24" cm="1">
        <f t="array" ref="EL29">IF(_xlfn.XLOOKUP($A29,data_i,_xlfn.XLOOKUP(EL$4,data_col,data_val)) &gt; 0,_xlfn.XLOOKUP($A29,data_i,_xlfn.XLOOKUP(EL$4,data_col,data_val))," ")</f>
        <v>382</v>
      </c>
      <c r="EM29" s="24" cm="1">
        <f t="array" ref="EM29">IF(_xlfn.XLOOKUP($A29,data_i,_xlfn.XLOOKUP(EM$4,data_col,data_val)) &gt; 0,_xlfn.XLOOKUP($A29,data_i,_xlfn.XLOOKUP(EM$4,data_col,data_val))," ")</f>
        <v>382</v>
      </c>
      <c r="EN29" s="24" cm="1">
        <f t="array" ref="EN29">IF(_xlfn.XLOOKUP($A29,data_i,_xlfn.XLOOKUP(EN$4,data_col,data_val)) &gt; 0,_xlfn.XLOOKUP($A29,data_i,_xlfn.XLOOKUP(EN$4,data_col,data_val))," ")</f>
        <v>389</v>
      </c>
      <c r="EO29" s="24" cm="1">
        <f t="array" ref="EO29">IF(_xlfn.XLOOKUP($A29,data_i,_xlfn.XLOOKUP(EO$4,data_col,data_val)) &gt; 0,_xlfn.XLOOKUP($A29,data_i,_xlfn.XLOOKUP(EO$4,data_col,data_val))," ")</f>
        <v>383</v>
      </c>
      <c r="EP29" s="24" cm="1">
        <f t="array" ref="EP29">IF(_xlfn.XLOOKUP($A29,data_i,_xlfn.XLOOKUP(EP$4,data_col,data_val)) &gt; 0,_xlfn.XLOOKUP($A29,data_i,_xlfn.XLOOKUP(EP$4,data_col,data_val))," ")</f>
        <v>384</v>
      </c>
      <c r="EQ29" s="24" cm="1">
        <f t="array" ref="EQ29">IF(_xlfn.XLOOKUP($A29,data_i,_xlfn.XLOOKUP(EQ$4,data_col,data_val)) &gt; 0,_xlfn.XLOOKUP($A29,data_i,_xlfn.XLOOKUP(EQ$4,data_col,data_val))," ")</f>
        <v>381</v>
      </c>
      <c r="ER29" s="24" cm="1">
        <f t="array" ref="ER29">IF(_xlfn.XLOOKUP($A29,data_i,_xlfn.XLOOKUP(ER$4,data_col,data_val)) &gt; 0,_xlfn.XLOOKUP($A29,data_i,_xlfn.XLOOKUP(ER$4,data_col,data_val))," ")</f>
        <v>387</v>
      </c>
      <c r="ES29" s="24" cm="1">
        <f t="array" ref="ES29">IF(_xlfn.XLOOKUP($A29,data_i,_xlfn.XLOOKUP(ES$4,data_col,data_val)) &gt; 0,_xlfn.XLOOKUP($A29,data_i,_xlfn.XLOOKUP(ES$4,data_col,data_val))," ")</f>
        <v>382</v>
      </c>
      <c r="ET29" s="24" cm="1">
        <f t="array" ref="ET29">IF(_xlfn.XLOOKUP($A29,data_i,_xlfn.XLOOKUP(ET$4,data_col,data_val)) &gt; 0,_xlfn.XLOOKUP($A29,data_i,_xlfn.XLOOKUP(ET$4,data_col,data_val))," ")</f>
        <v>383</v>
      </c>
      <c r="EU29" s="24" cm="1">
        <f t="array" ref="EU29">IF(_xlfn.XLOOKUP($A29,data_i,_xlfn.XLOOKUP(EU$4,data_col,data_val)) &gt; 0,_xlfn.XLOOKUP($A29,data_i,_xlfn.XLOOKUP(EU$4,data_col,data_val))," ")</f>
        <v>385</v>
      </c>
      <c r="EV29" s="24" cm="1">
        <f t="array" ref="EV29">IF(_xlfn.XLOOKUP($A29,data_i,_xlfn.XLOOKUP(EV$4,data_col,data_val)) &gt; 0,_xlfn.XLOOKUP($A29,data_i,_xlfn.XLOOKUP(EV$4,data_col,data_val))," ")</f>
        <v>384</v>
      </c>
      <c r="EW29" s="24" cm="1">
        <f t="array" ref="EW29">IF(_xlfn.XLOOKUP($A29,data_i,_xlfn.XLOOKUP(EW$4,data_col,data_val)) &gt; 0,_xlfn.XLOOKUP($A29,data_i,_xlfn.XLOOKUP(EW$4,data_col,data_val))," ")</f>
        <v>378</v>
      </c>
      <c r="EX29" s="24" cm="1">
        <f t="array" ref="EX29">IF(_xlfn.XLOOKUP($A29,data_i,_xlfn.XLOOKUP(EX$4,data_col,data_val)) &gt; 0,_xlfn.XLOOKUP($A29,data_i,_xlfn.XLOOKUP(EX$4,data_col,data_val))," ")</f>
        <v>383</v>
      </c>
      <c r="EY29" s="24" cm="1">
        <f t="array" ref="EY29">IF(_xlfn.XLOOKUP($A29,data_i,_xlfn.XLOOKUP(EY$4,data_col,data_val)) &gt; 0,_xlfn.XLOOKUP($A29,data_i,_xlfn.XLOOKUP(EY$4,data_col,data_val))," ")</f>
        <v>380</v>
      </c>
      <c r="EZ29" s="24" t="str" cm="1">
        <f t="array" ref="EZ29">IF(_xlfn.XLOOKUP($A29,data_i,_xlfn.XLOOKUP(EZ$4,data_col,data_val)) &gt; 0,_xlfn.XLOOKUP($A29,data_i,_xlfn.XLOOKUP(EZ$4,data_col,data_val))," ")</f>
        <v xml:space="preserve"> </v>
      </c>
      <c r="FA29" s="25"/>
      <c r="FB29" s="24" cm="1">
        <f t="array" ref="FB29">IF(_xlfn.XLOOKUP($A29,data_i,_xlfn.XLOOKUP(FB$4,data_col,data_val)) &gt; 0,_xlfn.XLOOKUP($A29,data_i,_xlfn.XLOOKUP(FB$4,data_col,data_val))," ")</f>
        <v>507</v>
      </c>
      <c r="FC29" s="24" cm="1">
        <f t="array" ref="FC29">IF(_xlfn.XLOOKUP($A29,data_i,_xlfn.XLOOKUP(FC$4,data_col,data_val)) &gt; 0,_xlfn.XLOOKUP($A29,data_i,_xlfn.XLOOKUP(FC$4,data_col,data_val))," ")</f>
        <v>507</v>
      </c>
      <c r="FD29" s="24" cm="1">
        <f t="array" ref="FD29">IF(_xlfn.XLOOKUP($A29,data_i,_xlfn.XLOOKUP(FD$4,data_col,data_val)) &gt; 0,_xlfn.XLOOKUP($A29,data_i,_xlfn.XLOOKUP(FD$4,data_col,data_val))," ")</f>
        <v>506</v>
      </c>
      <c r="FE29" s="24" cm="1">
        <f t="array" ref="FE29">IF(_xlfn.XLOOKUP($A29,data_i,_xlfn.XLOOKUP(FE$4,data_col,data_val)) &gt; 0,_xlfn.XLOOKUP($A29,data_i,_xlfn.XLOOKUP(FE$4,data_col,data_val))," ")</f>
        <v>505</v>
      </c>
      <c r="FF29" s="24" t="str" cm="1">
        <f t="array" ref="FF29">IF(_xlfn.XLOOKUP($A29,data_i,_xlfn.XLOOKUP(FF$4,data_col,data_val)) &gt; 0,_xlfn.XLOOKUP($A29,data_i,_xlfn.XLOOKUP(FF$4,data_col,data_val))," ")</f>
        <v xml:space="preserve"> </v>
      </c>
      <c r="FG29" s="24" cm="1">
        <f t="array" ref="FG29">IF(_xlfn.XLOOKUP($A29,data_i,_xlfn.XLOOKUP(FG$4,data_col,data_val)) &gt; 0,_xlfn.XLOOKUP($A29,data_i,_xlfn.XLOOKUP(FG$4,data_col,data_val))," ")</f>
        <v>506</v>
      </c>
      <c r="FH29" s="24" cm="1">
        <f t="array" ref="FH29">IF(_xlfn.XLOOKUP($A29,data_i,_xlfn.XLOOKUP(FH$4,data_col,data_val)) &gt; 0,_xlfn.XLOOKUP($A29,data_i,_xlfn.XLOOKUP(FH$4,data_col,data_val))," ")</f>
        <v>508</v>
      </c>
      <c r="FI29" s="24" cm="1">
        <f t="array" ref="FI29">IF(_xlfn.XLOOKUP($A29,data_i,_xlfn.XLOOKUP(FI$4,data_col,data_val)) &gt; 0,_xlfn.XLOOKUP($A29,data_i,_xlfn.XLOOKUP(FI$4,data_col,data_val))," ")</f>
        <v>503</v>
      </c>
      <c r="FJ29" s="24" cm="1">
        <f t="array" ref="FJ29">IF(_xlfn.XLOOKUP($A29,data_i,_xlfn.XLOOKUP(FJ$4,data_col,data_val)) &gt; 0,_xlfn.XLOOKUP($A29,data_i,_xlfn.XLOOKUP(FJ$4,data_col,data_val))," ")</f>
        <v>505</v>
      </c>
      <c r="FK29" s="24" cm="1">
        <f t="array" ref="FK29">IF(_xlfn.XLOOKUP($A29,data_i,_xlfn.XLOOKUP(FK$4,data_col,data_val)) &gt; 0,_xlfn.XLOOKUP($A29,data_i,_xlfn.XLOOKUP(FK$4,data_col,data_val))," ")</f>
        <v>507</v>
      </c>
      <c r="FL29" s="24" cm="1">
        <f t="array" ref="FL29">IF(_xlfn.XLOOKUP($A29,data_i,_xlfn.XLOOKUP(FL$4,data_col,data_val)) &gt; 0,_xlfn.XLOOKUP($A29,data_i,_xlfn.XLOOKUP(FL$4,data_col,data_val))," ")</f>
        <v>504</v>
      </c>
      <c r="FM29" s="24" cm="1">
        <f t="array" ref="FM29">IF(_xlfn.XLOOKUP($A29,data_i,_xlfn.XLOOKUP(FM$4,data_col,data_val)) &gt; 0,_xlfn.XLOOKUP($A29,data_i,_xlfn.XLOOKUP(FM$4,data_col,data_val))," ")</f>
        <v>508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cm="1">
        <f t="array" ref="FO29">IF(_xlfn.XLOOKUP($A29,data_i,_xlfn.XLOOKUP(FO$4,data_col,data_val)) &gt; 0,_xlfn.XLOOKUP($A29,data_i,_xlfn.XLOOKUP(FO$4,data_col,data_val))," ")</f>
        <v>507</v>
      </c>
      <c r="FP29" s="24" cm="1">
        <f t="array" ref="FP29">IF(_xlfn.XLOOKUP($A29,data_i,_xlfn.XLOOKUP(FP$4,data_col,data_val)) &gt; 0,_xlfn.XLOOKUP($A29,data_i,_xlfn.XLOOKUP(FP$4,data_col,data_val))," ")</f>
        <v>509</v>
      </c>
      <c r="FQ29" s="24" cm="1">
        <f t="array" ref="FQ29">IF(_xlfn.XLOOKUP($A29,data_i,_xlfn.XLOOKUP(FQ$4,data_col,data_val)) &gt; 0,_xlfn.XLOOKUP($A29,data_i,_xlfn.XLOOKUP(FQ$4,data_col,data_val))," ")</f>
        <v>508</v>
      </c>
      <c r="FR29" s="24" cm="1">
        <f t="array" ref="FR29">IF(_xlfn.XLOOKUP($A29,data_i,_xlfn.XLOOKUP(FR$4,data_col,data_val)) &gt; 0,_xlfn.XLOOKUP($A29,data_i,_xlfn.XLOOKUP(FR$4,data_col,data_val))," ")</f>
        <v>506</v>
      </c>
      <c r="FS29" s="24" cm="1">
        <f t="array" ref="FS29">IF(_xlfn.XLOOKUP($A29,data_i,_xlfn.XLOOKUP(FS$4,data_col,data_val)) &gt; 0,_xlfn.XLOOKUP($A29,data_i,_xlfn.XLOOKUP(FS$4,data_col,data_val))," ")</f>
        <v>510</v>
      </c>
      <c r="FT29" s="24" cm="1">
        <f t="array" ref="FT29">IF(_xlfn.XLOOKUP($A29,data_i,_xlfn.XLOOKUP(FT$4,data_col,data_val)) &gt; 0,_xlfn.XLOOKUP($A29,data_i,_xlfn.XLOOKUP(FT$4,data_col,data_val))," ")</f>
        <v>507</v>
      </c>
      <c r="FU29" s="24" cm="1">
        <f t="array" ref="FU29">IF(_xlfn.XLOOKUP($A29,data_i,_xlfn.XLOOKUP(FU$4,data_col,data_val)) &gt; 0,_xlfn.XLOOKUP($A29,data_i,_xlfn.XLOOKUP(FU$4,data_col,data_val))," ")</f>
        <v>496</v>
      </c>
      <c r="FV29" s="24" cm="1">
        <f t="array" ref="FV29">IF(_xlfn.XLOOKUP($A29,data_i,_xlfn.XLOOKUP(FV$4,data_col,data_val)) &gt; 0,_xlfn.XLOOKUP($A29,data_i,_xlfn.XLOOKUP(FV$4,data_col,data_val))," ")</f>
        <v>508</v>
      </c>
      <c r="FW29" s="24" cm="1">
        <f t="array" ref="FW29">IF(_xlfn.XLOOKUP($A29,data_i,_xlfn.XLOOKUP(FW$4,data_col,data_val)) &gt; 0,_xlfn.XLOOKUP($A29,data_i,_xlfn.XLOOKUP(FW$4,data_col,data_val))," ")</f>
        <v>509</v>
      </c>
      <c r="FX29" s="24" cm="1">
        <f t="array" ref="FX29">IF(_xlfn.XLOOKUP($A29,data_i,_xlfn.XLOOKUP(FX$4,data_col,data_val)) &gt; 0,_xlfn.XLOOKUP($A29,data_i,_xlfn.XLOOKUP(FX$4,data_col,data_val))," ")</f>
        <v>501</v>
      </c>
      <c r="FY29" s="24" cm="1">
        <f t="array" ref="FY29">IF(_xlfn.XLOOKUP($A29,data_i,_xlfn.XLOOKUP(FY$4,data_col,data_val)) &gt; 0,_xlfn.XLOOKUP($A29,data_i,_xlfn.XLOOKUP(FY$4,data_col,data_val))," ")</f>
        <v>506</v>
      </c>
      <c r="FZ29" s="25"/>
      <c r="GA29" s="167"/>
      <c r="GB29" s="25"/>
    </row>
    <row r="30" spans="1:231" x14ac:dyDescent="0.2">
      <c r="A30" s="61">
        <v>8</v>
      </c>
      <c r="B30" s="265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65" t="str" cm="1">
        <f t="array" ref="C30">_xlfn.XLOOKUP($A30,prop_i,_xlfn.XLOOKUP(C$4,prop_col,prop_val))</f>
        <v>M01</v>
      </c>
      <c r="D30" s="165" t="str" cm="1">
        <f t="array" ref="D30">_xlfn.XLOOKUP($A30,prop_i,_xlfn.XLOOKUP(D$4,prop_col,prop_val))</f>
        <v>PT</v>
      </c>
      <c r="E30" s="165" t="str" cm="1">
        <f t="array" ref="E30">_xlfn.XLOOKUP($A30,prop_i,_xlfn.XLOOKUP(E$4,prop_col,prop_val))</f>
        <v>U763</v>
      </c>
      <c r="F30" s="165" cm="1">
        <f t="array" ref="F30">_xlfn.XLOOKUP($A30,prop_i,_xlfn.XLOOKUP(F$4,prop_col,prop_val))</f>
        <v>616</v>
      </c>
      <c r="G30" s="165" t="str" cm="1">
        <f t="array" ref="G30">_xlfn.XLOOKUP($A30,prop_i,_xlfn.XLOOKUP(G$4,prop_col,prop_val))</f>
        <v>F11</v>
      </c>
      <c r="H30" s="61">
        <f t="shared" si="0"/>
        <v>16</v>
      </c>
      <c r="I30" s="165" cm="1">
        <f t="array" ref="I30">_xlfn.XLOOKUP($A30,prop_i,_xlfn.XLOOKUP(I$4,prop_col,prop_val))</f>
        <v>1310773</v>
      </c>
      <c r="J30" s="195" cm="1">
        <f t="array" ref="J30">_xlfn.XLOOKUP($A30,data_i,_xlfn.XLOOKUP(J$4,data_col,data_val))</f>
        <v>19661</v>
      </c>
      <c r="K30" s="195" cm="1">
        <f t="array" ref="K30">_xlfn.XLOOKUP($A30,data_i,_xlfn.XLOOKUP(K$4,data_col,data_val))</f>
        <v>1280</v>
      </c>
      <c r="L30" s="24">
        <f t="shared" si="1"/>
        <v>15.360156249999999</v>
      </c>
      <c r="M30" s="254" cm="1">
        <f t="array" ref="M30">HYPERLINK(GJ30,_xlfn.XLOOKUP($A30,val_i,_xlfn.XLOOKUP(M$4,val_col,val_val)))</f>
        <v>44099</v>
      </c>
      <c r="N30" s="256" t="str" cm="1">
        <f t="array" ref="N30">IF(_xlfn.XLOOKUP($A30,data_i,_xlfn.XLOOKUP(N$4,data_col,data_val)) &gt; 0,_xlfn.XLOOKUP($A30,data_i,_xlfn.XLOOKUP(N$4,data_col,data_val))," ")</f>
        <v xml:space="preserve"> </v>
      </c>
      <c r="O30" s="162" cm="1">
        <f t="array" ref="O30">$J30-_xlfn.XLOOKUP($A30,val_i,_xlfn.XLOOKUP("oph@start",val_col,val_val))</f>
        <v>1222</v>
      </c>
      <c r="P30" s="24" cm="1">
        <f t="array" ref="P30">K30-_xlfn.XLOOKUP($A30,val_i,_xlfn.XLOOKUP("Starts@Start",val_col,val_val))</f>
        <v>62</v>
      </c>
      <c r="Q30" s="162">
        <f t="shared" si="2"/>
        <v>19.70967741935484</v>
      </c>
      <c r="R30" s="163">
        <f t="shared" si="3"/>
        <v>14.045977011494253</v>
      </c>
      <c r="S30" s="123">
        <f t="shared" si="4"/>
        <v>44241.749409627511</v>
      </c>
      <c r="T30" s="123">
        <f t="shared" si="4"/>
        <v>44384.138934995761</v>
      </c>
      <c r="U30" s="123">
        <f t="shared" si="4"/>
        <v>44526.52846036401</v>
      </c>
      <c r="V30" s="200"/>
      <c r="W30" s="184" t="str" cm="1">
        <f t="array" ref="W30">_xlfn.XLOOKUP($A30,data_i,_xlfn.XLOOKUP(W$4,data_col,data_val))</f>
        <v>Running</v>
      </c>
      <c r="X30" s="184" cm="1">
        <f t="array" ref="X30">_xlfn.XLOOKUP($A30,data_i,_xlfn.XLOOKUP(X$4,data_col,data_val))</f>
        <v>19661</v>
      </c>
      <c r="Y30" s="184" cm="1">
        <f t="array" ref="Y30">_xlfn.XLOOKUP($A30,data_i,_xlfn.XLOOKUP(Y$4,data_col,data_val))</f>
        <v>1280</v>
      </c>
      <c r="Z30" s="184" cm="1">
        <f t="array" ref="Z30">_xlfn.XLOOKUP($A30,data_i,_xlfn.XLOOKUP(Z$4,data_col,data_val))</f>
        <v>17</v>
      </c>
      <c r="AA30" s="24" cm="1">
        <f t="array" ref="AA30">_xlfn.XLOOKUP($A30,data_i,_xlfn.XLOOKUP(AA$4,data_col,data_val))</f>
        <v>1</v>
      </c>
      <c r="AB30" s="24" cm="1">
        <f t="array" ref="AB30">_xlfn.XLOOKUP($A30,data_i,_xlfn.XLOOKUP(AB$4,data_col,data_val))</f>
        <v>1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84" cm="1">
        <f t="array" ref="AF30">_xlfn.XLOOKUP($A30,data_i,_xlfn.XLOOKUP(AF$4,data_col,data_val))</f>
        <v>37</v>
      </c>
      <c r="AG30" s="184" cm="1">
        <f t="array" ref="AG30">_xlfn.XLOOKUP($A30,data_i,_xlfn.XLOOKUP(AG$4,data_col,data_val))</f>
        <v>1.6</v>
      </c>
      <c r="AH30" s="195" cm="1">
        <f t="array" ref="AH30">_xlfn.XLOOKUP($A30,data_i,_xlfn.XLOOKUP(AH$4,data_col,data_val))</f>
        <v>4</v>
      </c>
      <c r="AJ30" s="195" cm="1">
        <f t="array" ref="AJ30">_xlfn.XLOOKUP($A30,data_i,_xlfn.XLOOKUP(AJ$4,data_col,data_val))</f>
        <v>2683</v>
      </c>
      <c r="AK30" s="195" cm="1">
        <f t="array" ref="AK30">_xlfn.XLOOKUP($A30,prop_i,_xlfn.XLOOKUP(AK$4,data_col,data_val))</f>
        <v>1500</v>
      </c>
      <c r="AL30" s="163">
        <f>IF(ISERROR(1200*AJ30/(_xlfn.XLOOKUP($F30,summary!$S$3:$S$6,summary!$V$31:$V$34)*AK30*_xlfn.XLOOKUP($F30,summary!$S$3:$S$6,summary!$W$31:$W$34))),0,1200*AJ30/(_xlfn.XLOOKUP($F30,summary!$S$3:$S$6,summary!$V$31:$V$34)*AK30*_xlfn.XLOOKUP($F30,summary!$S$3:$S$6,summary!$W$31:$W$34)))</f>
        <v>22.032316622183167</v>
      </c>
      <c r="AM30" s="25"/>
      <c r="AN30" s="195" cm="1">
        <f t="array" ref="AN30">_xlfn.XLOOKUP($A30,data_i,_xlfn.XLOOKUP(AN$4,data_col,data_val))</f>
        <v>2683</v>
      </c>
      <c r="AO30" s="184" cm="1">
        <f t="array" ref="AO30">_xlfn.XLOOKUP($A30,data_i,_xlfn.XLOOKUP(AO$4,data_col,data_val))</f>
        <v>0</v>
      </c>
      <c r="AP30" s="184" cm="1">
        <f t="array" ref="AP30">_xlfn.XLOOKUP($A30,data_i,_xlfn.XLOOKUP(AP$4,data_col,data_val))</f>
        <v>100</v>
      </c>
      <c r="AQ30" s="184" cm="1">
        <f t="array" ref="AQ30">_xlfn.XLOOKUP($A30,data_i,_xlfn.XLOOKUP(AQ$4,data_col,data_val))</f>
        <v>100</v>
      </c>
      <c r="AR30" s="184" cm="1">
        <f t="array" ref="AR30">_xlfn.XLOOKUP($A30,data_i,_xlfn.XLOOKUP(AR$4,data_col,data_val))</f>
        <v>0</v>
      </c>
      <c r="AS30" s="184" cm="1">
        <f t="array" ref="AS30">_xlfn.XLOOKUP($A30,data_i,_xlfn.XLOOKUP(AS$4,data_col,data_val))</f>
        <v>100</v>
      </c>
      <c r="AT30" s="24"/>
      <c r="AU30" s="184" cm="1">
        <f t="array" ref="AU30">_xlfn.XLOOKUP($A30,data_i,_xlfn.XLOOKUP(AU$4,data_col,data_val))</f>
        <v>2680</v>
      </c>
      <c r="AV30" s="184" cm="1">
        <f t="array" ref="AV30">_xlfn.XLOOKUP($A30,data_i,_xlfn.XLOOKUP(AV$4,data_col,data_val))</f>
        <v>1500</v>
      </c>
      <c r="AW30" s="163">
        <f>IF(ISERROR(1200*AU30/(_xlfn.XLOOKUP($F30,summary!$S$3:$S$6,summary!$V$31:$V$34)*AV30*_xlfn.XLOOKUP($F30,summary!$S$3:$S$6,summary!$W$31:$W$34))),0,1200*AU30/(_xlfn.XLOOKUP($F30,summary!$S$3:$S$6,summary!$V$31:$V$34)*AV30*_xlfn.XLOOKUP($F30,summary!$S$3:$S$6,summary!$W$31:$W$34)))</f>
        <v>22.007681158200107</v>
      </c>
      <c r="AX30" s="162">
        <f t="shared" si="5"/>
        <v>1222</v>
      </c>
      <c r="AY30" s="256" t="str" cm="1">
        <f t="array" ref="AY30">IF(_xlfn.XLOOKUP($A30,data_i,_xlfn.XLOOKUP(AY$4,data_col,data_val)) &gt; 0,_xlfn.XLOOKUP($A30,data_i,_xlfn.XLOOKUP(AY$4,data_col,data_val))," ")</f>
        <v xml:space="preserve"> </v>
      </c>
      <c r="AZ30" s="163" cm="1">
        <f t="array" ref="AZ30">_xlfn.XLOOKUP($A30,data_i,_xlfn.XLOOKUP(AZ$4,data_col,data_val))</f>
        <v>-27.359999999999996</v>
      </c>
      <c r="BA30" s="192" cm="1">
        <f t="array" ref="BA30">_xlfn.XLOOKUP($A30,data_i,_xlfn.XLOOKUP(BA$4,data_col,data_val))</f>
        <v>4.1180000000000003</v>
      </c>
      <c r="BB30" s="192" cm="1">
        <f t="array" ref="BB30">_xlfn.XLOOKUP($A30,data_i,_xlfn.XLOOKUP(BB$4,data_col,data_val))</f>
        <v>0.73099999999999998</v>
      </c>
      <c r="BC30" s="163" cm="1">
        <f t="array" ref="BC30">_xlfn.XLOOKUP($A30,data_i,_xlfn.XLOOKUP(BC$4,data_col,data_val))</f>
        <v>40.5</v>
      </c>
      <c r="BD30" s="163" cm="1">
        <f t="array" ref="BD30">_xlfn.XLOOKUP($A30,data_i,_xlfn.XLOOKUP(BD$4,data_col,data_val))</f>
        <v>4.08</v>
      </c>
      <c r="BE30" s="163" cm="1">
        <f t="array" ref="BE30">_xlfn.XLOOKUP($A30,data_i,_xlfn.XLOOKUP(BE$4,data_col,data_val))</f>
        <v>1.8680000000000001</v>
      </c>
      <c r="BF30" s="192" cm="1">
        <f t="array" ref="BF30">_xlfn.XLOOKUP($A30,data_i,_xlfn.XLOOKUP(BF$4,data_col,data_val))</f>
        <v>0.56000000000000005</v>
      </c>
      <c r="BG30" s="199">
        <f t="shared" si="6"/>
        <v>178.57142857142856</v>
      </c>
      <c r="BH30" s="192"/>
      <c r="BI30" s="192" cm="1">
        <f t="array" ref="BI30">_xlfn.XLOOKUP($A30,data_i,_xlfn.XLOOKUP(BI$4,data_col,data_val))</f>
        <v>0.72</v>
      </c>
      <c r="BJ30" s="24" cm="1">
        <f t="array" ref="BJ30">_xlfn.XLOOKUP($A30,data_i,_xlfn.XLOOKUP(BJ$4,data_col,data_val))</f>
        <v>24.4</v>
      </c>
      <c r="BK30" s="24" cm="1">
        <f t="array" ref="BK30">_xlfn.XLOOKUP($A30,data_i,_xlfn.XLOOKUP(BK$4,data_col,data_val))</f>
        <v>100</v>
      </c>
      <c r="BL30" s="163" cm="1">
        <f t="array" ref="BL30">_xlfn.XLOOKUP($A30,data_i,_xlfn.XLOOKUP(BL$4,data_col,data_val))</f>
        <v>62.7</v>
      </c>
      <c r="BM30" s="163" cm="1">
        <f t="array" ref="BM30">_xlfn.XLOOKUP($A30,data_i,_xlfn.XLOOKUP(BM$4,data_col,data_val))</f>
        <v>151.5</v>
      </c>
      <c r="BN30" s="163" cm="1">
        <f t="array" ref="BN30">_xlfn.XLOOKUP($A30,data_i,_xlfn.XLOOKUP(BN$4,data_col,data_val))</f>
        <v>14.2</v>
      </c>
      <c r="BO30" s="24" cm="1">
        <f t="array" ref="BO30">_xlfn.XLOOKUP($A30,data_i,_xlfn.XLOOKUP(BO$4,data_col,data_val))</f>
        <v>1181</v>
      </c>
      <c r="BP30" s="24" cm="1">
        <f t="array" ref="BP30">_xlfn.XLOOKUP($A30,data_i,_xlfn.XLOOKUP(BP$4,data_col,data_val))</f>
        <v>163</v>
      </c>
      <c r="BQ30" s="162">
        <f t="shared" si="7"/>
        <v>604.42941193748698</v>
      </c>
      <c r="BR30" s="215">
        <f>IFERROR((AU30*_xlfn.XLOOKUP(F30,summary!$S$3:$S$6,summary!$W$31:$W$34))/(BQ30*$BP$1)," ")</f>
        <v>0.44164556934840937</v>
      </c>
      <c r="BS30" s="24" cm="1">
        <f t="array" ref="BS30">_xlfn.XLOOKUP($A30,data_i,_xlfn.XLOOKUP(BS$4,data_col,data_val))</f>
        <v>0</v>
      </c>
      <c r="BT30" s="24" cm="1">
        <f t="array" ref="BT30">_xlfn.XLOOKUP($A30,data_i,_xlfn.XLOOKUP(BT$4,data_col,data_val))</f>
        <v>0</v>
      </c>
      <c r="BU30" s="163" cm="1">
        <f t="array" ref="BU30">_xlfn.XLOOKUP($A30,data_i,_xlfn.XLOOKUP(BU$4,data_col,data_val))</f>
        <v>0</v>
      </c>
      <c r="BV30" s="163"/>
      <c r="BW30" s="217"/>
      <c r="BX30" s="255" t="str" cm="1">
        <f t="array" ref="BX30">IF(_xlfn.XLOOKUP($A30,data_i,_xlfn.XLOOKUP(BX$4,data_col,data_val)) &gt; 0,_xlfn.XLOOKUP($A30,data_i,_xlfn.XLOOKUP(BX$4,data_col,data_val))," ")</f>
        <v xml:space="preserve"> </v>
      </c>
      <c r="BY30" s="255" t="str" cm="1">
        <f t="array" ref="BY30">IF(_xlfn.XLOOKUP($A30,data_i,_xlfn.XLOOKUP(BY$4,data_col,data_val)) &gt; 0,_xlfn.XLOOKUP($A30,data_i,_xlfn.XLOOKUP(BY$4,data_col,data_val))," ")</f>
        <v xml:space="preserve"> </v>
      </c>
      <c r="BZ30" s="255" t="str" cm="1">
        <f t="array" ref="BZ30">IF(_xlfn.XLOOKUP($A30,data_i,_xlfn.XLOOKUP(BZ$4,data_col,data_val)) &gt; 0,_xlfn.XLOOKUP($A30,data_i,_xlfn.XLOOKUP(BZ$4,data_col,data_val))," ")</f>
        <v xml:space="preserve"> </v>
      </c>
      <c r="CA30" s="255" t="str" cm="1">
        <f t="array" ref="CA30">IF(_xlfn.XLOOKUP($A30,data_i,_xlfn.XLOOKUP(CA$4,data_col,data_val)) &gt; 0,_xlfn.XLOOKUP($A30,data_i,_xlfn.XLOOKUP(CA$4,data_col,data_val))," ")</f>
        <v xml:space="preserve"> </v>
      </c>
      <c r="CB30" s="25"/>
      <c r="CC30" s="24" cm="1">
        <f t="array" ref="CC30">_xlfn.XLOOKUP($A30,data_i,_xlfn.XLOOKUP(CC$4,data_col,data_val))</f>
        <v>74.09</v>
      </c>
      <c r="CD30" s="163"/>
      <c r="CE30" s="24" cm="1">
        <f t="array" ref="CE30">IF(_xlfn.XLOOKUP($A30,data_i,_xlfn.XLOOKUP(CE$4,data_col,data_val)) &gt; 0,_xlfn.XLOOKUP($A30,data_i,_xlfn.XLOOKUP(CE$4,data_col,data_val))," ")</f>
        <v>143</v>
      </c>
      <c r="CF30" s="24" cm="1">
        <f t="array" ref="CF30">IF(_xlfn.XLOOKUP($A30,data_i,_xlfn.XLOOKUP(CF$4,data_col,data_val)) &gt; 0,_xlfn.XLOOKUP($A30,data_i,_xlfn.XLOOKUP(CF$4,data_col,data_val))," ")</f>
        <v>127</v>
      </c>
      <c r="CG30" s="24" cm="1">
        <f t="array" ref="CG30">IF(_xlfn.XLOOKUP($A30,data_i,_xlfn.XLOOKUP(CG$4,data_col,data_val)) &gt; 0,_xlfn.XLOOKUP($A30,data_i,_xlfn.XLOOKUP(CG$4,data_col,data_val))," ")</f>
        <v>127</v>
      </c>
      <c r="CH30" s="24" cm="1">
        <f t="array" ref="CH30">IF(_xlfn.XLOOKUP($A30,data_i,_xlfn.XLOOKUP(CH$4,data_col,data_val)) &gt; 0,_xlfn.XLOOKUP($A30,data_i,_xlfn.XLOOKUP(CH$4,data_col,data_val))," ")</f>
        <v>78</v>
      </c>
      <c r="CI30" s="24" cm="1">
        <f t="array" ref="CI30">IF(_xlfn.XLOOKUP($A30,data_i,_xlfn.XLOOKUP(CI$4,data_col,data_val)) &gt; 0,_xlfn.XLOOKUP($A30,data_i,_xlfn.XLOOKUP(CI$4,data_col,data_val))," ")</f>
        <v>78</v>
      </c>
      <c r="CJ30" s="24" cm="1">
        <f t="array" ref="CJ30">IF(_xlfn.XLOOKUP($A30,data_i,_xlfn.XLOOKUP(CJ$4,data_col,data_val)) &gt; 0,_xlfn.XLOOKUP($A30,data_i,_xlfn.XLOOKUP(CJ$4,data_col,data_val))," ")</f>
        <v>111</v>
      </c>
      <c r="CK30" s="24" cm="1">
        <f t="array" ref="CK30">IF(_xlfn.XLOOKUP($A30,data_i,_xlfn.XLOOKUP(CK$4,data_col,data_val)) &gt; 0,_xlfn.XLOOKUP($A30,data_i,_xlfn.XLOOKUP(CK$4,data_col,data_val))," ")</f>
        <v>143</v>
      </c>
      <c r="CL30" s="24" cm="1">
        <f t="array" ref="CL30">IF(_xlfn.XLOOKUP($A30,data_i,_xlfn.XLOOKUP(CL$4,data_col,data_val)) &gt; 0,_xlfn.XLOOKUP($A30,data_i,_xlfn.XLOOKUP(CL$4,data_col,data_val))," ")</f>
        <v>95</v>
      </c>
      <c r="CM30" s="24" cm="1">
        <f t="array" ref="CM30">IF(_xlfn.XLOOKUP($A30,data_i,_xlfn.XLOOKUP(CM$4,data_col,data_val)) &gt; 0,_xlfn.XLOOKUP($A30,data_i,_xlfn.XLOOKUP(CM$4,data_col,data_val))," ")</f>
        <v>176</v>
      </c>
      <c r="CN30" s="24" cm="1">
        <f t="array" ref="CN30">IF(_xlfn.XLOOKUP($A30,data_i,_xlfn.XLOOKUP(CN$4,data_col,data_val)) &gt; 0,_xlfn.XLOOKUP($A30,data_i,_xlfn.XLOOKUP(CN$4,data_col,data_val))," ")</f>
        <v>159</v>
      </c>
      <c r="CO30" s="24" cm="1">
        <f t="array" ref="CO30">IF(_xlfn.XLOOKUP($A30,data_i,_xlfn.XLOOKUP(CO$4,data_col,data_val)) &gt; 0,_xlfn.XLOOKUP($A30,data_i,_xlfn.XLOOKUP(CO$4,data_col,data_val))," ")</f>
        <v>143</v>
      </c>
      <c r="CP30" s="24" cm="1">
        <f t="array" ref="CP30">IF(_xlfn.XLOOKUP($A30,data_i,_xlfn.XLOOKUP(CP$4,data_col,data_val)) &gt; 0,_xlfn.XLOOKUP($A30,data_i,_xlfn.XLOOKUP(CP$4,data_col,data_val))," ")</f>
        <v>95</v>
      </c>
      <c r="CQ30" s="24" cm="1">
        <f t="array" ref="CQ30">IF(_xlfn.XLOOKUP($A30,data_i,_xlfn.XLOOKUP(CQ$4,data_col,data_val)) &gt; 0,_xlfn.XLOOKUP($A30,data_i,_xlfn.XLOOKUP(CQ$4,data_col,data_val))," ")</f>
        <v>95</v>
      </c>
      <c r="CR30" s="24" cm="1">
        <f t="array" ref="CR30">IF(_xlfn.XLOOKUP($A30,data_i,_xlfn.XLOOKUP(CR$4,data_col,data_val)) &gt; 0,_xlfn.XLOOKUP($A30,data_i,_xlfn.XLOOKUP(CR$4,data_col,data_val))," ")</f>
        <v>95</v>
      </c>
      <c r="CS30" s="24" cm="1">
        <f t="array" ref="CS30">IF(_xlfn.XLOOKUP($A30,data_i,_xlfn.XLOOKUP(CS$4,data_col,data_val)) &gt; 0,_xlfn.XLOOKUP($A30,data_i,_xlfn.XLOOKUP(CS$4,data_col,data_val))," ")</f>
        <v>111</v>
      </c>
      <c r="CT30" s="24" cm="1">
        <f t="array" ref="CT30">IF(_xlfn.XLOOKUP($A30,data_i,_xlfn.XLOOKUP(CT$4,data_col,data_val)) &gt; 0,_xlfn.XLOOKUP($A30,data_i,_xlfn.XLOOKUP(CT$4,data_col,data_val))," ")</f>
        <v>111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163"/>
      <c r="DD30" s="24" cm="1">
        <f t="array" ref="DD30">IF(_xlfn.XLOOKUP($A30,data_i,_xlfn.XLOOKUP(DD$4,data_col,data_val)) &gt; 0,_xlfn.XLOOKUP($A30,data_i,_xlfn.XLOOKUP(DD$4,data_col,data_val))," ")</f>
        <v>544</v>
      </c>
      <c r="DE30" s="24" cm="1">
        <f t="array" ref="DE30">IF(_xlfn.XLOOKUP($A30,data_i,_xlfn.XLOOKUP(DE$4,data_col,data_val)) &gt; 0,_xlfn.XLOOKUP($A30,data_i,_xlfn.XLOOKUP(DE$4,data_col,data_val))," ")</f>
        <v>499</v>
      </c>
      <c r="DF30" s="24" cm="1">
        <f t="array" ref="DF30">IF(_xlfn.XLOOKUP($A30,data_i,_xlfn.XLOOKUP(DF$4,data_col,data_val)) &gt; 0,_xlfn.XLOOKUP($A30,data_i,_xlfn.XLOOKUP(DF$4,data_col,data_val))," ")</f>
        <v>620</v>
      </c>
      <c r="DG30" s="24" cm="1">
        <f t="array" ref="DG30">IF(_xlfn.XLOOKUP($A30,data_i,_xlfn.XLOOKUP(DG$4,data_col,data_val)) &gt; 0,_xlfn.XLOOKUP($A30,data_i,_xlfn.XLOOKUP(DG$4,data_col,data_val))," ")</f>
        <v>443</v>
      </c>
      <c r="DH30" s="24" cm="1">
        <f t="array" ref="DH30">IF(_xlfn.XLOOKUP($A30,data_i,_xlfn.XLOOKUP(DH$4,data_col,data_val)) &gt; 0,_xlfn.XLOOKUP($A30,data_i,_xlfn.XLOOKUP(DH$4,data_col,data_val))," ")</f>
        <v>591</v>
      </c>
      <c r="DI30" s="24" cm="1">
        <f t="array" ref="DI30">IF(_xlfn.XLOOKUP($A30,data_i,_xlfn.XLOOKUP(DI$4,data_col,data_val)) &gt; 0,_xlfn.XLOOKUP($A30,data_i,_xlfn.XLOOKUP(DI$4,data_col,data_val))," ")</f>
        <v>408</v>
      </c>
      <c r="DJ30" s="24" cm="1">
        <f t="array" ref="DJ30">IF(_xlfn.XLOOKUP($A30,data_i,_xlfn.XLOOKUP(DJ$4,data_col,data_val)) &gt; 0,_xlfn.XLOOKUP($A30,data_i,_xlfn.XLOOKUP(DJ$4,data_col,data_val))," ")</f>
        <v>572</v>
      </c>
      <c r="DK30" s="24" cm="1">
        <f t="array" ref="DK30">IF(_xlfn.XLOOKUP($A30,data_i,_xlfn.XLOOKUP(DK$4,data_col,data_val)) &gt; 0,_xlfn.XLOOKUP($A30,data_i,_xlfn.XLOOKUP(DK$4,data_col,data_val))," ")</f>
        <v>509</v>
      </c>
      <c r="DL30" s="24" cm="1">
        <f t="array" ref="DL30">IF(_xlfn.XLOOKUP($A30,data_i,_xlfn.XLOOKUP(DL$4,data_col,data_val)) &gt; 0,_xlfn.XLOOKUP($A30,data_i,_xlfn.XLOOKUP(DL$4,data_col,data_val))," ")</f>
        <v>521</v>
      </c>
      <c r="DM30" s="24" cm="1">
        <f t="array" ref="DM30">IF(_xlfn.XLOOKUP($A30,data_i,_xlfn.XLOOKUP(DM$4,data_col,data_val)) &gt; 0,_xlfn.XLOOKUP($A30,data_i,_xlfn.XLOOKUP(DM$4,data_col,data_val))," ")</f>
        <v>445</v>
      </c>
      <c r="DN30" s="24" cm="1">
        <f t="array" ref="DN30">IF(_xlfn.XLOOKUP($A30,data_i,_xlfn.XLOOKUP(DN$4,data_col,data_val)) &gt; 0,_xlfn.XLOOKUP($A30,data_i,_xlfn.XLOOKUP(DN$4,data_col,data_val))," ")</f>
        <v>485</v>
      </c>
      <c r="DO30" s="24" cm="1">
        <f t="array" ref="DO30">IF(_xlfn.XLOOKUP($A30,data_i,_xlfn.XLOOKUP(DO$4,data_col,data_val)) &gt; 0,_xlfn.XLOOKUP($A30,data_i,_xlfn.XLOOKUP(DO$4,data_col,data_val))," ")</f>
        <v>389</v>
      </c>
      <c r="DP30" s="24" cm="1">
        <f t="array" ref="DP30">IF(_xlfn.XLOOKUP($A30,data_i,_xlfn.XLOOKUP(DP$4,data_col,data_val)) &gt; 0,_xlfn.XLOOKUP($A30,data_i,_xlfn.XLOOKUP(DP$4,data_col,data_val))," ")</f>
        <v>476</v>
      </c>
      <c r="DQ30" s="24" cm="1">
        <f t="array" ref="DQ30">IF(_xlfn.XLOOKUP($A30,data_i,_xlfn.XLOOKUP(DQ$4,data_col,data_val)) &gt; 0,_xlfn.XLOOKUP($A30,data_i,_xlfn.XLOOKUP(DQ$4,data_col,data_val))," ")</f>
        <v>541</v>
      </c>
      <c r="DR30" s="24" cm="1">
        <f t="array" ref="DR30">IF(_xlfn.XLOOKUP($A30,data_i,_xlfn.XLOOKUP(DR$4,data_col,data_val)) &gt; 0,_xlfn.XLOOKUP($A30,data_i,_xlfn.XLOOKUP(DR$4,data_col,data_val))," ")</f>
        <v>378</v>
      </c>
      <c r="DS30" s="24" cm="1">
        <f t="array" ref="DS30">IF(_xlfn.XLOOKUP($A30,data_i,_xlfn.XLOOKUP(DS$4,data_col,data_val)) &gt; 0,_xlfn.XLOOKUP($A30,data_i,_xlfn.XLOOKUP(DS$4,data_col,data_val))," ")</f>
        <v>384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5"/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4" t="str" cm="1">
        <f t="array" ref="EE30">IF(_xlfn.XLOOKUP($A30,data_i,_xlfn.XLOOKUP(EE$4,data_col,data_val)) &gt; 0,_xlfn.XLOOKUP($A30,data_i,_xlfn.XLOOKUP(EE$4,data_col,data_val))," ")</f>
        <v xml:space="preserve"> </v>
      </c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5"/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4" t="str" cm="1">
        <f t="array" ref="FD30">IF(_xlfn.XLOOKUP($A30,data_i,_xlfn.XLOOKUP(FD$4,data_col,data_val)) &gt; 0,_xlfn.XLOOKUP($A30,data_i,_xlfn.XLOOKUP(FD$4,data_col,data_val))," ")</f>
        <v xml:space="preserve"> </v>
      </c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5"/>
      <c r="GA30" s="167"/>
      <c r="GB30" s="25"/>
      <c r="GC30" s="24"/>
      <c r="GD30" s="24"/>
      <c r="GE30" s="24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</row>
    <row r="31" spans="1:231" x14ac:dyDescent="0.2">
      <c r="A31" s="61">
        <v>19</v>
      </c>
      <c r="B31" s="265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65" t="str" cm="1">
        <f t="array" ref="C31">_xlfn.XLOOKUP($A31,prop_i,_xlfn.XLOOKUP(C$4,prop_col,prop_val))</f>
        <v>M01</v>
      </c>
      <c r="D31" s="165" t="str" cm="1">
        <f t="array" ref="D31">_xlfn.XLOOKUP($A31,prop_i,_xlfn.XLOOKUP(D$4,prop_col,prop_val))</f>
        <v>FR</v>
      </c>
      <c r="E31" s="165" t="str" cm="1">
        <f t="array" ref="E31">_xlfn.XLOOKUP($A31,prop_i,_xlfn.XLOOKUP(E$4,prop_col,prop_val))</f>
        <v>V229</v>
      </c>
      <c r="F31" s="165" cm="1">
        <f t="array" ref="F31">_xlfn.XLOOKUP($A31,prop_i,_xlfn.XLOOKUP(F$4,prop_col,prop_val))</f>
        <v>624</v>
      </c>
      <c r="G31" s="165" t="str" cm="1">
        <f t="array" ref="G31">_xlfn.XLOOKUP($A31,prop_i,_xlfn.XLOOKUP(G$4,prop_col,prop_val))</f>
        <v>H12</v>
      </c>
      <c r="H31" s="61">
        <f t="shared" si="0"/>
        <v>24</v>
      </c>
      <c r="I31" s="165" cm="1">
        <f t="array" ref="I31">_xlfn.XLOOKUP($A31,prop_i,_xlfn.XLOOKUP(I$4,prop_col,prop_val))</f>
        <v>1325927</v>
      </c>
      <c r="J31" s="195" cm="1">
        <f t="array" ref="J31">_xlfn.XLOOKUP($A31,data_i,_xlfn.XLOOKUP(J$4,data_col,data_val))</f>
        <v>11021</v>
      </c>
      <c r="K31" s="195" cm="1">
        <f t="array" ref="K31">_xlfn.XLOOKUP($A31,data_i,_xlfn.XLOOKUP(K$4,data_col,data_val))</f>
        <v>267</v>
      </c>
      <c r="L31" s="24">
        <f t="shared" si="1"/>
        <v>41.277153558052433</v>
      </c>
      <c r="M31" s="254" cm="1">
        <f t="array" ref="M31">HYPERLINK(GJ31,_xlfn.XLOOKUP($A31,val_i,_xlfn.XLOOKUP(M$4,val_col,val_val)))</f>
        <v>44083</v>
      </c>
      <c r="N31" s="256" cm="1">
        <f t="array" ref="N31">IF(_xlfn.XLOOKUP($A31,data_i,_xlfn.XLOOKUP(N$4,data_col,data_val)) &gt; 0,_xlfn.XLOOKUP($A31,data_i,_xlfn.XLOOKUP(N$4,data_col,data_val))," ")</f>
        <v>5.9499999999999997E-2</v>
      </c>
      <c r="O31" s="162" cm="1">
        <f t="array" ref="O31">$J31-_xlfn.XLOOKUP($A31,val_i,_xlfn.XLOOKUP("oph@start",val_col,val_val))</f>
        <v>1217</v>
      </c>
      <c r="P31" s="24" cm="1">
        <f t="array" ref="P31">K31-_xlfn.XLOOKUP($A31,val_i,_xlfn.XLOOKUP("Starts@Start",val_col,val_val))</f>
        <v>12</v>
      </c>
      <c r="Q31" s="162">
        <f t="shared" si="2"/>
        <v>101.41666666666667</v>
      </c>
      <c r="R31" s="163">
        <f t="shared" si="3"/>
        <v>11.815533980582524</v>
      </c>
      <c r="S31" s="123">
        <f t="shared" si="4"/>
        <v>44252.628577767893</v>
      </c>
      <c r="T31" s="123">
        <f t="shared" si="4"/>
        <v>44421.897271276517</v>
      </c>
      <c r="U31" s="123">
        <f t="shared" si="4"/>
        <v>44591.165964785148</v>
      </c>
      <c r="V31" s="200"/>
      <c r="W31" s="184" t="str" cm="1">
        <f t="array" ref="W31">_xlfn.XLOOKUP($A31,data_i,_xlfn.XLOOKUP(W$4,data_col,data_val))</f>
        <v>Running</v>
      </c>
      <c r="X31" s="184" cm="1">
        <f t="array" ref="X31">_xlfn.XLOOKUP($A31,data_i,_xlfn.XLOOKUP(X$4,data_col,data_val))</f>
        <v>11021</v>
      </c>
      <c r="Y31" s="184" cm="1">
        <f t="array" ref="Y31">_xlfn.XLOOKUP($A31,data_i,_xlfn.XLOOKUP(Y$4,data_col,data_val))</f>
        <v>267</v>
      </c>
      <c r="Z31" s="184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84" cm="1">
        <f t="array" ref="AF31">_xlfn.XLOOKUP($A31,data_i,_xlfn.XLOOKUP(AF$4,data_col,data_val))</f>
        <v>46</v>
      </c>
      <c r="AG31" s="184" cm="1">
        <f t="array" ref="AG31">_xlfn.XLOOKUP($A31,data_i,_xlfn.XLOOKUP(AG$4,data_col,data_val))</f>
        <v>20.6</v>
      </c>
      <c r="AH31" s="195" cm="1">
        <f t="array" ref="AH31">_xlfn.XLOOKUP($A31,data_i,_xlfn.XLOOKUP(AH$4,data_col,data_val))</f>
        <v>627.5</v>
      </c>
      <c r="AJ31" s="195" cm="1">
        <f t="array" ref="AJ31">_xlfn.XLOOKUP($A31,data_i,_xlfn.XLOOKUP(AJ$4,data_col,data_val))</f>
        <v>4499</v>
      </c>
      <c r="AK31" s="195" cm="1">
        <f t="array" ref="AK31">_xlfn.XLOOKUP($A31,prop_i,_xlfn.XLOOKUP(AK$4,data_col,data_val))</f>
        <v>1500</v>
      </c>
      <c r="AL31" s="163">
        <f>IF(ISERROR(1200*AJ31/(_xlfn.XLOOKUP($F31,summary!$S$3:$S$6,summary!$V$31:$V$34)*AK31*_xlfn.XLOOKUP($F31,summary!$S$3:$S$6,summary!$W$31:$W$34))),0,1200*AJ31/(_xlfn.XLOOKUP($F31,summary!$S$3:$S$6,summary!$V$31:$V$34)*AK31*_xlfn.XLOOKUP($F31,summary!$S$3:$S$6,summary!$W$31:$W$34)))</f>
        <v>24.507892515348477</v>
      </c>
      <c r="AM31" s="25"/>
      <c r="AN31" s="195" cm="1">
        <f t="array" ref="AN31">_xlfn.XLOOKUP($A31,data_i,_xlfn.XLOOKUP(AN$4,data_col,data_val))</f>
        <v>4499</v>
      </c>
      <c r="AO31" s="184" cm="1">
        <f t="array" ref="AO31">_xlfn.XLOOKUP($A31,data_i,_xlfn.XLOOKUP(AO$4,data_col,data_val))</f>
        <v>0</v>
      </c>
      <c r="AP31" s="184" cm="1">
        <f t="array" ref="AP31">_xlfn.XLOOKUP($A31,data_i,_xlfn.XLOOKUP(AP$4,data_col,data_val))</f>
        <v>0</v>
      </c>
      <c r="AQ31" s="184" cm="1">
        <f t="array" ref="AQ31">_xlfn.XLOOKUP($A31,data_i,_xlfn.XLOOKUP(AQ$4,data_col,data_val))</f>
        <v>0</v>
      </c>
      <c r="AR31" s="184" cm="1">
        <f t="array" ref="AR31">_xlfn.XLOOKUP($A31,data_i,_xlfn.XLOOKUP(AR$4,data_col,data_val))</f>
        <v>0</v>
      </c>
      <c r="AS31" s="184" cm="1">
        <f t="array" ref="AS31">_xlfn.XLOOKUP($A31,data_i,_xlfn.XLOOKUP(AS$4,data_col,data_val))</f>
        <v>0</v>
      </c>
      <c r="AT31" s="24"/>
      <c r="AU31" s="184" cm="1">
        <f t="array" ref="AU31">_xlfn.XLOOKUP($A31,data_i,_xlfn.XLOOKUP(AU$4,data_col,data_val))</f>
        <v>4513</v>
      </c>
      <c r="AV31" s="184" cm="1">
        <f t="array" ref="AV31">_xlfn.XLOOKUP($A31,data_i,_xlfn.XLOOKUP(AV$4,data_col,data_val))</f>
        <v>1499</v>
      </c>
      <c r="AW31" s="163">
        <f>IF(ISERROR(1200*AU31/(_xlfn.XLOOKUP($F31,summary!$S$3:$S$6,summary!$V$31:$V$34)*AV31*_xlfn.XLOOKUP($F31,summary!$S$3:$S$6,summary!$W$31:$W$34))),0,1200*AU31/(_xlfn.XLOOKUP($F31,summary!$S$3:$S$6,summary!$V$31:$V$34)*AV31*_xlfn.XLOOKUP($F31,summary!$S$3:$S$6,summary!$W$31:$W$34)))</f>
        <v>24.600556610630917</v>
      </c>
      <c r="AX31" s="162">
        <f t="shared" si="5"/>
        <v>1217</v>
      </c>
      <c r="AY31" s="256" cm="1">
        <f t="array" ref="AY31">IF(_xlfn.XLOOKUP($A31,data_i,_xlfn.XLOOKUP(AY$4,data_col,data_val)) &gt; 0,_xlfn.XLOOKUP($A31,data_i,_xlfn.XLOOKUP(AY$4,data_col,data_val))," ")</f>
        <v>5.9499999999999997E-2</v>
      </c>
      <c r="AZ31" s="163" cm="1">
        <f t="array" ref="AZ31">_xlfn.XLOOKUP($A31,data_i,_xlfn.XLOOKUP(AZ$4,data_col,data_val))</f>
        <v>-50.52</v>
      </c>
      <c r="BA31" s="192" cm="1">
        <f t="array" ref="BA31">_xlfn.XLOOKUP($A31,data_i,_xlfn.XLOOKUP(BA$4,data_col,data_val))</f>
        <v>3.9799999999999995</v>
      </c>
      <c r="BB31" s="192" cm="1">
        <f t="array" ref="BB31">_xlfn.XLOOKUP($A31,data_i,_xlfn.XLOOKUP(BB$4,data_col,data_val))</f>
        <v>0.93372727272727263</v>
      </c>
      <c r="BC31" s="163" cm="1">
        <f t="array" ref="BC31">_xlfn.XLOOKUP($A31,data_i,_xlfn.XLOOKUP(BC$4,data_col,data_val))</f>
        <v>55</v>
      </c>
      <c r="BD31" s="163" cm="1">
        <f t="array" ref="BD31">_xlfn.XLOOKUP($A31,data_i,_xlfn.XLOOKUP(BD$4,data_col,data_val))</f>
        <v>6.05</v>
      </c>
      <c r="BE31" s="163" cm="1">
        <f t="array" ref="BE31">_xlfn.XLOOKUP($A31,data_i,_xlfn.XLOOKUP(BE$4,data_col,data_val))</f>
        <v>1.95</v>
      </c>
      <c r="BF31" s="192" cm="1">
        <f t="array" ref="BF31">_xlfn.XLOOKUP($A31,data_i,_xlfn.XLOOKUP(BF$4,data_col,data_val))</f>
        <v>0.2</v>
      </c>
      <c r="BG31" s="199">
        <f t="shared" si="6"/>
        <v>500</v>
      </c>
      <c r="BH31" s="192"/>
      <c r="BI31" s="192" cm="1">
        <f t="array" ref="BI31">_xlfn.XLOOKUP($A31,data_i,_xlfn.XLOOKUP(BI$4,data_col,data_val))</f>
        <v>0.59</v>
      </c>
      <c r="BJ31" s="24" cm="1">
        <f t="array" ref="BJ31">_xlfn.XLOOKUP($A31,data_i,_xlfn.XLOOKUP(BJ$4,data_col,data_val))</f>
        <v>17.3</v>
      </c>
      <c r="BK31" s="24" cm="1">
        <f t="array" ref="BK31">_xlfn.XLOOKUP($A31,data_i,_xlfn.XLOOKUP(BK$4,data_col,data_val))</f>
        <v>100</v>
      </c>
      <c r="BL31" s="163" cm="1">
        <f t="array" ref="BL31">_xlfn.XLOOKUP($A31,data_i,_xlfn.XLOOKUP(BL$4,data_col,data_val))</f>
        <v>23.7</v>
      </c>
      <c r="BM31" s="163" cm="1">
        <f t="array" ref="BM31">_xlfn.XLOOKUP($A31,data_i,_xlfn.XLOOKUP(BM$4,data_col,data_val))</f>
        <v>273.8</v>
      </c>
      <c r="BN31" s="163" cm="1">
        <f t="array" ref="BN31">_xlfn.XLOOKUP($A31,data_i,_xlfn.XLOOKUP(BN$4,data_col,data_val))</f>
        <v>24.4</v>
      </c>
      <c r="BO31" s="24" cm="1">
        <f t="array" ref="BO31">_xlfn.XLOOKUP($A31,data_i,_xlfn.XLOOKUP(BO$4,data_col,data_val))</f>
        <v>1147</v>
      </c>
      <c r="BP31" s="24" cm="1">
        <f t="array" ref="BP31">_xlfn.XLOOKUP($A31,data_i,_xlfn.XLOOKUP(BP$4,data_col,data_val))</f>
        <v>132</v>
      </c>
      <c r="BQ31" s="162">
        <f t="shared" si="7"/>
        <v>1024.5453046672872</v>
      </c>
      <c r="BR31" s="215">
        <f>IFERROR((AU31*_xlfn.XLOOKUP(F31,summary!$S$3:$S$6,summary!$W$31:$W$34))/(BQ31*$BP$1)," ")</f>
        <v>0.44093756337186785</v>
      </c>
      <c r="BS31" s="24" cm="1">
        <f t="array" ref="BS31">_xlfn.XLOOKUP($A31,data_i,_xlfn.XLOOKUP(BS$4,data_col,data_val))</f>
        <v>0</v>
      </c>
      <c r="BT31" s="24" cm="1">
        <f t="array" ref="BT31">_xlfn.XLOOKUP($A31,data_i,_xlfn.XLOOKUP(BT$4,data_col,data_val))</f>
        <v>0</v>
      </c>
      <c r="BU31" s="163" cm="1">
        <f t="array" ref="BU31">_xlfn.XLOOKUP($A31,data_i,_xlfn.XLOOKUP(BU$4,data_col,data_val))</f>
        <v>0</v>
      </c>
      <c r="BV31" s="163"/>
      <c r="BW31" s="217"/>
      <c r="BX31" s="255" cm="1">
        <f t="array" ref="BX31">IF(_xlfn.XLOOKUP($A31,data_i,_xlfn.XLOOKUP(BX$4,data_col,data_val)) &gt; 0,_xlfn.XLOOKUP($A31,data_i,_xlfn.XLOOKUP(BX$4,data_col,data_val))," ")</f>
        <v>71.900000000000006</v>
      </c>
      <c r="BY31" s="255" cm="1">
        <f t="array" ref="BY31">IF(_xlfn.XLOOKUP($A31,data_i,_xlfn.XLOOKUP(BY$4,data_col,data_val)) &gt; 0,_xlfn.XLOOKUP($A31,data_i,_xlfn.XLOOKUP(BY$4,data_col,data_val))," ")</f>
        <v>2.92</v>
      </c>
      <c r="BZ31" s="255" cm="1">
        <f t="array" ref="BZ31">IF(_xlfn.XLOOKUP($A31,data_i,_xlfn.XLOOKUP(BZ$4,data_col,data_val)) &gt; 0,_xlfn.XLOOKUP($A31,data_i,_xlfn.XLOOKUP(BZ$4,data_col,data_val))," ")</f>
        <v>71.8</v>
      </c>
      <c r="CA31" s="255" cm="1">
        <f t="array" ref="CA31">IF(_xlfn.XLOOKUP($A31,data_i,_xlfn.XLOOKUP(CA$4,data_col,data_val)) &gt; 0,_xlfn.XLOOKUP($A31,data_i,_xlfn.XLOOKUP(CA$4,data_col,data_val))," ")</f>
        <v>2.91</v>
      </c>
      <c r="CB31" s="25"/>
      <c r="CC31" s="24" cm="1">
        <f t="array" ref="CC31">_xlfn.XLOOKUP($A31,data_i,_xlfn.XLOOKUP(CC$4,data_col,data_val))</f>
        <v>74.44</v>
      </c>
      <c r="CD31" s="163"/>
      <c r="CE31" s="24" cm="1">
        <f t="array" ref="CE31">IF(_xlfn.XLOOKUP($A31,data_i,_xlfn.XLOOKUP(CE$4,data_col,data_val)) &gt; 0,_xlfn.XLOOKUP($A31,data_i,_xlfn.XLOOKUP(CE$4,data_col,data_val))," ")</f>
        <v>174</v>
      </c>
      <c r="CF31" s="24" cm="1">
        <f t="array" ref="CF31">IF(_xlfn.XLOOKUP($A31,data_i,_xlfn.XLOOKUP(CF$4,data_col,data_val)) &gt; 0,_xlfn.XLOOKUP($A31,data_i,_xlfn.XLOOKUP(CF$4,data_col,data_val))," ")</f>
        <v>174</v>
      </c>
      <c r="CG31" s="24" cm="1">
        <f t="array" ref="CG31">IF(_xlfn.XLOOKUP($A31,data_i,_xlfn.XLOOKUP(CG$4,data_col,data_val)) &gt; 0,_xlfn.XLOOKUP($A31,data_i,_xlfn.XLOOKUP(CG$4,data_col,data_val))," ")</f>
        <v>141</v>
      </c>
      <c r="CH31" s="24" cm="1">
        <f t="array" ref="CH31">IF(_xlfn.XLOOKUP($A31,data_i,_xlfn.XLOOKUP(CH$4,data_col,data_val)) &gt; 0,_xlfn.XLOOKUP($A31,data_i,_xlfn.XLOOKUP(CH$4,data_col,data_val))," ")</f>
        <v>141</v>
      </c>
      <c r="CI31" s="24" cm="1">
        <f t="array" ref="CI31">IF(_xlfn.XLOOKUP($A31,data_i,_xlfn.XLOOKUP(CI$4,data_col,data_val)) &gt; 0,_xlfn.XLOOKUP($A31,data_i,_xlfn.XLOOKUP(CI$4,data_col,data_val))," ")</f>
        <v>126</v>
      </c>
      <c r="CJ31" s="24" cm="1">
        <f t="array" ref="CJ31">IF(_xlfn.XLOOKUP($A31,data_i,_xlfn.XLOOKUP(CJ$4,data_col,data_val)) &gt; 0,_xlfn.XLOOKUP($A31,data_i,_xlfn.XLOOKUP(CJ$4,data_col,data_val))," ")</f>
        <v>158</v>
      </c>
      <c r="CK31" s="24" cm="1">
        <f t="array" ref="CK31">IF(_xlfn.XLOOKUP($A31,data_i,_xlfn.XLOOKUP(CK$4,data_col,data_val)) &gt; 0,_xlfn.XLOOKUP($A31,data_i,_xlfn.XLOOKUP(CK$4,data_col,data_val))," ")</f>
        <v>158</v>
      </c>
      <c r="CL31" s="24" cm="1">
        <f t="array" ref="CL31">IF(_xlfn.XLOOKUP($A31,data_i,_xlfn.XLOOKUP(CL$4,data_col,data_val)) &gt; 0,_xlfn.XLOOKUP($A31,data_i,_xlfn.XLOOKUP(CL$4,data_col,data_val))," ")</f>
        <v>205</v>
      </c>
      <c r="CM31" s="24" cm="1">
        <f t="array" ref="CM31">IF(_xlfn.XLOOKUP($A31,data_i,_xlfn.XLOOKUP(CM$4,data_col,data_val)) &gt; 0,_xlfn.XLOOKUP($A31,data_i,_xlfn.XLOOKUP(CM$4,data_col,data_val))," ")</f>
        <v>174</v>
      </c>
      <c r="CN31" s="24" cm="1">
        <f t="array" ref="CN31">IF(_xlfn.XLOOKUP($A31,data_i,_xlfn.XLOOKUP(CN$4,data_col,data_val)) &gt; 0,_xlfn.XLOOKUP($A31,data_i,_xlfn.XLOOKUP(CN$4,data_col,data_val))," ")</f>
        <v>79</v>
      </c>
      <c r="CO31" s="24" cm="1">
        <f t="array" ref="CO31">IF(_xlfn.XLOOKUP($A31,data_i,_xlfn.XLOOKUP(CO$4,data_col,data_val)) &gt; 0,_xlfn.XLOOKUP($A31,data_i,_xlfn.XLOOKUP(CO$4,data_col,data_val))," ")</f>
        <v>189</v>
      </c>
      <c r="CP31" s="24" cm="1">
        <f t="array" ref="CP31">IF(_xlfn.XLOOKUP($A31,data_i,_xlfn.XLOOKUP(CP$4,data_col,data_val)) &gt; 0,_xlfn.XLOOKUP($A31,data_i,_xlfn.XLOOKUP(CP$4,data_col,data_val))," ")</f>
        <v>126</v>
      </c>
      <c r="CQ31" s="24" cm="1">
        <f t="array" ref="CQ31">IF(_xlfn.XLOOKUP($A31,data_i,_xlfn.XLOOKUP(CQ$4,data_col,data_val)) &gt; 0,_xlfn.XLOOKUP($A31,data_i,_xlfn.XLOOKUP(CQ$4,data_col,data_val))," ")</f>
        <v>141</v>
      </c>
      <c r="CR31" s="24" cm="1">
        <f t="array" ref="CR31">IF(_xlfn.XLOOKUP($A31,data_i,_xlfn.XLOOKUP(CR$4,data_col,data_val)) &gt; 0,_xlfn.XLOOKUP($A31,data_i,_xlfn.XLOOKUP(CR$4,data_col,data_val))," ")</f>
        <v>205</v>
      </c>
      <c r="CS31" s="24" cm="1">
        <f t="array" ref="CS31">IF(_xlfn.XLOOKUP($A31,data_i,_xlfn.XLOOKUP(CS$4,data_col,data_val)) &gt; 0,_xlfn.XLOOKUP($A31,data_i,_xlfn.XLOOKUP(CS$4,data_col,data_val))," ")</f>
        <v>141</v>
      </c>
      <c r="CT31" s="24" cm="1">
        <f t="array" ref="CT31">IF(_xlfn.XLOOKUP($A31,data_i,_xlfn.XLOOKUP(CT$4,data_col,data_val)) &gt; 0,_xlfn.XLOOKUP($A31,data_i,_xlfn.XLOOKUP(CT$4,data_col,data_val))," ")</f>
        <v>141</v>
      </c>
      <c r="CU31" s="24" cm="1">
        <f t="array" ref="CU31">IF(_xlfn.XLOOKUP($A31,data_i,_xlfn.XLOOKUP(CU$4,data_col,data_val)) &gt; 0,_xlfn.XLOOKUP($A31,data_i,_xlfn.XLOOKUP(CU$4,data_col,data_val))," ")</f>
        <v>317</v>
      </c>
      <c r="CV31" s="24" cm="1">
        <f t="array" ref="CV31">IF(_xlfn.XLOOKUP($A31,data_i,_xlfn.XLOOKUP(CV$4,data_col,data_val)) &gt; 0,_xlfn.XLOOKUP($A31,data_i,_xlfn.XLOOKUP(CV$4,data_col,data_val))," ")</f>
        <v>237</v>
      </c>
      <c r="CW31" s="24" cm="1">
        <f t="array" ref="CW31">IF(_xlfn.XLOOKUP($A31,data_i,_xlfn.XLOOKUP(CW$4,data_col,data_val)) &gt; 0,_xlfn.XLOOKUP($A31,data_i,_xlfn.XLOOKUP(CW$4,data_col,data_val))," ")</f>
        <v>158</v>
      </c>
      <c r="CX31" s="24" cm="1">
        <f t="array" ref="CX31">IF(_xlfn.XLOOKUP($A31,data_i,_xlfn.XLOOKUP(CX$4,data_col,data_val)) &gt; 0,_xlfn.XLOOKUP($A31,data_i,_xlfn.XLOOKUP(CX$4,data_col,data_val))," ")</f>
        <v>158</v>
      </c>
      <c r="CY31" s="24" cm="1">
        <f t="array" ref="CY31">IF(_xlfn.XLOOKUP($A31,data_i,_xlfn.XLOOKUP(CY$4,data_col,data_val)) &gt; 0,_xlfn.XLOOKUP($A31,data_i,_xlfn.XLOOKUP(CY$4,data_col,data_val))," ")</f>
        <v>220</v>
      </c>
      <c r="CZ31" s="24" cm="1">
        <f t="array" ref="CZ31">IF(_xlfn.XLOOKUP($A31,data_i,_xlfn.XLOOKUP(CZ$4,data_col,data_val)) &gt; 0,_xlfn.XLOOKUP($A31,data_i,_xlfn.XLOOKUP(CZ$4,data_col,data_val))," ")</f>
        <v>126</v>
      </c>
      <c r="DA31" s="24" cm="1">
        <f t="array" ref="DA31">IF(_xlfn.XLOOKUP($A31,data_i,_xlfn.XLOOKUP(DA$4,data_col,data_val)) &gt; 0,_xlfn.XLOOKUP($A31,data_i,_xlfn.XLOOKUP(DA$4,data_col,data_val))," ")</f>
        <v>141</v>
      </c>
      <c r="DB31" s="24" cm="1">
        <f t="array" ref="DB31">IF(_xlfn.XLOOKUP($A31,data_i,_xlfn.XLOOKUP(DB$4,data_col,data_val)) &gt; 0,_xlfn.XLOOKUP($A31,data_i,_xlfn.XLOOKUP(DB$4,data_col,data_val))," ")</f>
        <v>126</v>
      </c>
      <c r="DC31" s="163"/>
      <c r="DD31" s="24" cm="1">
        <f t="array" ref="DD31">IF(_xlfn.XLOOKUP($A31,data_i,_xlfn.XLOOKUP(DD$4,data_col,data_val)) &gt; 0,_xlfn.XLOOKUP($A31,data_i,_xlfn.XLOOKUP(DD$4,data_col,data_val))," ")</f>
        <v>463</v>
      </c>
      <c r="DE31" s="24" cm="1">
        <f t="array" ref="DE31">IF(_xlfn.XLOOKUP($A31,data_i,_xlfn.XLOOKUP(DE$4,data_col,data_val)) &gt; 0,_xlfn.XLOOKUP($A31,data_i,_xlfn.XLOOKUP(DE$4,data_col,data_val))," ")</f>
        <v>586</v>
      </c>
      <c r="DF31" s="24" cm="1">
        <f t="array" ref="DF31">IF(_xlfn.XLOOKUP($A31,data_i,_xlfn.XLOOKUP(DF$4,data_col,data_val)) &gt; 0,_xlfn.XLOOKUP($A31,data_i,_xlfn.XLOOKUP(DF$4,data_col,data_val))," ")</f>
        <v>402</v>
      </c>
      <c r="DG31" s="24" cm="1">
        <f t="array" ref="DG31">IF(_xlfn.XLOOKUP($A31,data_i,_xlfn.XLOOKUP(DG$4,data_col,data_val)) &gt; 0,_xlfn.XLOOKUP($A31,data_i,_xlfn.XLOOKUP(DG$4,data_col,data_val))," ")</f>
        <v>354</v>
      </c>
      <c r="DH31" s="24" cm="1">
        <f t="array" ref="DH31">IF(_xlfn.XLOOKUP($A31,data_i,_xlfn.XLOOKUP(DH$4,data_col,data_val)) &gt; 0,_xlfn.XLOOKUP($A31,data_i,_xlfn.XLOOKUP(DH$4,data_col,data_val))," ")</f>
        <v>451</v>
      </c>
      <c r="DI31" s="24" cm="1">
        <f t="array" ref="DI31">IF(_xlfn.XLOOKUP($A31,data_i,_xlfn.XLOOKUP(DI$4,data_col,data_val)) &gt; 0,_xlfn.XLOOKUP($A31,data_i,_xlfn.XLOOKUP(DI$4,data_col,data_val))," ")</f>
        <v>402</v>
      </c>
      <c r="DJ31" s="24" cm="1">
        <f t="array" ref="DJ31">IF(_xlfn.XLOOKUP($A31,data_i,_xlfn.XLOOKUP(DJ$4,data_col,data_val)) &gt; 0,_xlfn.XLOOKUP($A31,data_i,_xlfn.XLOOKUP(DJ$4,data_col,data_val))," ")</f>
        <v>390</v>
      </c>
      <c r="DK31" s="24" cm="1">
        <f t="array" ref="DK31">IF(_xlfn.XLOOKUP($A31,data_i,_xlfn.XLOOKUP(DK$4,data_col,data_val)) &gt; 0,_xlfn.XLOOKUP($A31,data_i,_xlfn.XLOOKUP(DK$4,data_col,data_val))," ")</f>
        <v>525</v>
      </c>
      <c r="DL31" s="24" cm="1">
        <f t="array" ref="DL31">IF(_xlfn.XLOOKUP($A31,data_i,_xlfn.XLOOKUP(DL$4,data_col,data_val)) &gt; 0,_xlfn.XLOOKUP($A31,data_i,_xlfn.XLOOKUP(DL$4,data_col,data_val))," ")</f>
        <v>402</v>
      </c>
      <c r="DM31" s="24" cm="1">
        <f t="array" ref="DM31">IF(_xlfn.XLOOKUP($A31,data_i,_xlfn.XLOOKUP(DM$4,data_col,data_val)) &gt; 0,_xlfn.XLOOKUP($A31,data_i,_xlfn.XLOOKUP(DM$4,data_col,data_val))," ")</f>
        <v>366</v>
      </c>
      <c r="DN31" s="24" cm="1">
        <f t="array" ref="DN31">IF(_xlfn.XLOOKUP($A31,data_i,_xlfn.XLOOKUP(DN$4,data_col,data_val)) &gt; 0,_xlfn.XLOOKUP($A31,data_i,_xlfn.XLOOKUP(DN$4,data_col,data_val))," ")</f>
        <v>378</v>
      </c>
      <c r="DO31" s="24" cm="1">
        <f t="array" ref="DO31">IF(_xlfn.XLOOKUP($A31,data_i,_xlfn.XLOOKUP(DO$4,data_col,data_val)) &gt; 0,_xlfn.XLOOKUP($A31,data_i,_xlfn.XLOOKUP(DO$4,data_col,data_val))," ")</f>
        <v>451</v>
      </c>
      <c r="DP31" s="24" cm="1">
        <f t="array" ref="DP31">IF(_xlfn.XLOOKUP($A31,data_i,_xlfn.XLOOKUP(DP$4,data_col,data_val)) &gt; 0,_xlfn.XLOOKUP($A31,data_i,_xlfn.XLOOKUP(DP$4,data_col,data_val))," ")</f>
        <v>390</v>
      </c>
      <c r="DQ31" s="24" cm="1">
        <f t="array" ref="DQ31">IF(_xlfn.XLOOKUP($A31,data_i,_xlfn.XLOOKUP(DQ$4,data_col,data_val)) &gt; 0,_xlfn.XLOOKUP($A31,data_i,_xlfn.XLOOKUP(DQ$4,data_col,data_val))," ")</f>
        <v>415</v>
      </c>
      <c r="DR31" s="24" cm="1">
        <f t="array" ref="DR31">IF(_xlfn.XLOOKUP($A31,data_i,_xlfn.XLOOKUP(DR$4,data_col,data_val)) &gt; 0,_xlfn.XLOOKUP($A31,data_i,_xlfn.XLOOKUP(DR$4,data_col,data_val))," ")</f>
        <v>366</v>
      </c>
      <c r="DS31" s="24" cm="1">
        <f t="array" ref="DS31">IF(_xlfn.XLOOKUP($A31,data_i,_xlfn.XLOOKUP(DS$4,data_col,data_val)) &gt; 0,_xlfn.XLOOKUP($A31,data_i,_xlfn.XLOOKUP(DS$4,data_col,data_val))," ")</f>
        <v>525</v>
      </c>
      <c r="DT31" s="24" cm="1">
        <f t="array" ref="DT31">IF(_xlfn.XLOOKUP($A31,data_i,_xlfn.XLOOKUP(DT$4,data_col,data_val)) &gt; 0,_xlfn.XLOOKUP($A31,data_i,_xlfn.XLOOKUP(DT$4,data_col,data_val))," ")</f>
        <v>402</v>
      </c>
      <c r="DU31" s="24" cm="1">
        <f t="array" ref="DU31">IF(_xlfn.XLOOKUP($A31,data_i,_xlfn.XLOOKUP(DU$4,data_col,data_val)) &gt; 0,_xlfn.XLOOKUP($A31,data_i,_xlfn.XLOOKUP(DU$4,data_col,data_val))," ")</f>
        <v>512</v>
      </c>
      <c r="DV31" s="24" cm="1">
        <f t="array" ref="DV31">IF(_xlfn.XLOOKUP($A31,data_i,_xlfn.XLOOKUP(DV$4,data_col,data_val)) &gt; 0,_xlfn.XLOOKUP($A31,data_i,_xlfn.XLOOKUP(DV$4,data_col,data_val))," ")</f>
        <v>427</v>
      </c>
      <c r="DW31" s="24" cm="1">
        <f t="array" ref="DW31">IF(_xlfn.XLOOKUP($A31,data_i,_xlfn.XLOOKUP(DW$4,data_col,data_val)) &gt; 0,_xlfn.XLOOKUP($A31,data_i,_xlfn.XLOOKUP(DW$4,data_col,data_val))," ")</f>
        <v>402</v>
      </c>
      <c r="DX31" s="24" cm="1">
        <f t="array" ref="DX31">IF(_xlfn.XLOOKUP($A31,data_i,_xlfn.XLOOKUP(DX$4,data_col,data_val)) &gt; 0,_xlfn.XLOOKUP($A31,data_i,_xlfn.XLOOKUP(DX$4,data_col,data_val))," ")</f>
        <v>378</v>
      </c>
      <c r="DY31" s="24" cm="1">
        <f t="array" ref="DY31">IF(_xlfn.XLOOKUP($A31,data_i,_xlfn.XLOOKUP(DY$4,data_col,data_val)) &gt; 0,_xlfn.XLOOKUP($A31,data_i,_xlfn.XLOOKUP(DY$4,data_col,data_val))," ")</f>
        <v>451</v>
      </c>
      <c r="DZ31" s="24" cm="1">
        <f t="array" ref="DZ31">IF(_xlfn.XLOOKUP($A31,data_i,_xlfn.XLOOKUP(DZ$4,data_col,data_val)) &gt; 0,_xlfn.XLOOKUP($A31,data_i,_xlfn.XLOOKUP(DZ$4,data_col,data_val))," ")</f>
        <v>402</v>
      </c>
      <c r="EA31" s="24" cm="1">
        <f t="array" ref="EA31">IF(_xlfn.XLOOKUP($A31,data_i,_xlfn.XLOOKUP(EA$4,data_col,data_val)) &gt; 0,_xlfn.XLOOKUP($A31,data_i,_xlfn.XLOOKUP(EA$4,data_col,data_val))," ")</f>
        <v>329</v>
      </c>
      <c r="EB31" s="25"/>
      <c r="EC31" s="24" cm="1">
        <f t="array" ref="EC31">IF(_xlfn.XLOOKUP($A31,data_i,_xlfn.XLOOKUP(EC$4,data_col,data_val)) &gt; 0,_xlfn.XLOOKUP($A31,data_i,_xlfn.XLOOKUP(EC$4,data_col,data_val))," ")</f>
        <v>363</v>
      </c>
      <c r="ED31" s="24" cm="1">
        <f t="array" ref="ED31">IF(_xlfn.XLOOKUP($A31,data_i,_xlfn.XLOOKUP(ED$4,data_col,data_val)) &gt; 0,_xlfn.XLOOKUP($A31,data_i,_xlfn.XLOOKUP(ED$4,data_col,data_val))," ")</f>
        <v>367</v>
      </c>
      <c r="EE31" s="24" cm="1">
        <f t="array" ref="EE31">IF(_xlfn.XLOOKUP($A31,data_i,_xlfn.XLOOKUP(EE$4,data_col,data_val)) &gt; 0,_xlfn.XLOOKUP($A31,data_i,_xlfn.XLOOKUP(EE$4,data_col,data_val))," ")</f>
        <v>367</v>
      </c>
      <c r="EF31" s="24" cm="1">
        <f t="array" ref="EF31">IF(_xlfn.XLOOKUP($A31,data_i,_xlfn.XLOOKUP(EF$4,data_col,data_val)) &gt; 0,_xlfn.XLOOKUP($A31,data_i,_xlfn.XLOOKUP(EF$4,data_col,data_val))," ")</f>
        <v>367</v>
      </c>
      <c r="EG31" s="24" cm="1">
        <f t="array" ref="EG31">IF(_xlfn.XLOOKUP($A31,data_i,_xlfn.XLOOKUP(EG$4,data_col,data_val)) &gt; 0,_xlfn.XLOOKUP($A31,data_i,_xlfn.XLOOKUP(EG$4,data_col,data_val))," ")</f>
        <v>367</v>
      </c>
      <c r="EH31" s="24" cm="1">
        <f t="array" ref="EH31">IF(_xlfn.XLOOKUP($A31,data_i,_xlfn.XLOOKUP(EH$4,data_col,data_val)) &gt; 0,_xlfn.XLOOKUP($A31,data_i,_xlfn.XLOOKUP(EH$4,data_col,data_val))," ")</f>
        <v>368</v>
      </c>
      <c r="EI31" s="24" cm="1">
        <f t="array" ref="EI31">IF(_xlfn.XLOOKUP($A31,data_i,_xlfn.XLOOKUP(EI$4,data_col,data_val)) &gt; 0,_xlfn.XLOOKUP($A31,data_i,_xlfn.XLOOKUP(EI$4,data_col,data_val))," ")</f>
        <v>369</v>
      </c>
      <c r="EJ31" s="24" cm="1">
        <f t="array" ref="EJ31">IF(_xlfn.XLOOKUP($A31,data_i,_xlfn.XLOOKUP(EJ$4,data_col,data_val)) &gt; 0,_xlfn.XLOOKUP($A31,data_i,_xlfn.XLOOKUP(EJ$4,data_col,data_val))," ")</f>
        <v>366</v>
      </c>
      <c r="EK31" s="24" cm="1">
        <f t="array" ref="EK31">IF(_xlfn.XLOOKUP($A31,data_i,_xlfn.XLOOKUP(EK$4,data_col,data_val)) &gt; 0,_xlfn.XLOOKUP($A31,data_i,_xlfn.XLOOKUP(EK$4,data_col,data_val))," ")</f>
        <v>368</v>
      </c>
      <c r="EL31" s="24" cm="1">
        <f t="array" ref="EL31">IF(_xlfn.XLOOKUP($A31,data_i,_xlfn.XLOOKUP(EL$4,data_col,data_val)) &gt; 0,_xlfn.XLOOKUP($A31,data_i,_xlfn.XLOOKUP(EL$4,data_col,data_val))," ")</f>
        <v>366</v>
      </c>
      <c r="EM31" s="24" cm="1">
        <f t="array" ref="EM31">IF(_xlfn.XLOOKUP($A31,data_i,_xlfn.XLOOKUP(EM$4,data_col,data_val)) &gt; 0,_xlfn.XLOOKUP($A31,data_i,_xlfn.XLOOKUP(EM$4,data_col,data_val))," ")</f>
        <v>367</v>
      </c>
      <c r="EN31" s="24" cm="1">
        <f t="array" ref="EN31">IF(_xlfn.XLOOKUP($A31,data_i,_xlfn.XLOOKUP(EN$4,data_col,data_val)) &gt; 0,_xlfn.XLOOKUP($A31,data_i,_xlfn.XLOOKUP(EN$4,data_col,data_val))," ")</f>
        <v>366</v>
      </c>
      <c r="EO31" s="24" cm="1">
        <f t="array" ref="EO31">IF(_xlfn.XLOOKUP($A31,data_i,_xlfn.XLOOKUP(EO$4,data_col,data_val)) &gt; 0,_xlfn.XLOOKUP($A31,data_i,_xlfn.XLOOKUP(EO$4,data_col,data_val))," ")</f>
        <v>373</v>
      </c>
      <c r="EP31" s="24" cm="1">
        <f t="array" ref="EP31">IF(_xlfn.XLOOKUP($A31,data_i,_xlfn.XLOOKUP(EP$4,data_col,data_val)) &gt; 0,_xlfn.XLOOKUP($A31,data_i,_xlfn.XLOOKUP(EP$4,data_col,data_val))," ")</f>
        <v>368</v>
      </c>
      <c r="EQ31" s="24" cm="1">
        <f t="array" ref="EQ31">IF(_xlfn.XLOOKUP($A31,data_i,_xlfn.XLOOKUP(EQ$4,data_col,data_val)) &gt; 0,_xlfn.XLOOKUP($A31,data_i,_xlfn.XLOOKUP(EQ$4,data_col,data_val))," ")</f>
        <v>367</v>
      </c>
      <c r="ER31" s="24" cm="1">
        <f t="array" ref="ER31">IF(_xlfn.XLOOKUP($A31,data_i,_xlfn.XLOOKUP(ER$4,data_col,data_val)) &gt; 0,_xlfn.XLOOKUP($A31,data_i,_xlfn.XLOOKUP(ER$4,data_col,data_val))," ")</f>
        <v>368</v>
      </c>
      <c r="ES31" s="24" cm="1">
        <f t="array" ref="ES31">IF(_xlfn.XLOOKUP($A31,data_i,_xlfn.XLOOKUP(ES$4,data_col,data_val)) &gt; 0,_xlfn.XLOOKUP($A31,data_i,_xlfn.XLOOKUP(ES$4,data_col,data_val))," ")</f>
        <v>367</v>
      </c>
      <c r="ET31" s="24" cm="1">
        <f t="array" ref="ET31">IF(_xlfn.XLOOKUP($A31,data_i,_xlfn.XLOOKUP(ET$4,data_col,data_val)) &gt; 0,_xlfn.XLOOKUP($A31,data_i,_xlfn.XLOOKUP(ET$4,data_col,data_val))," ")</f>
        <v>367</v>
      </c>
      <c r="EU31" s="24" cm="1">
        <f t="array" ref="EU31">IF(_xlfn.XLOOKUP($A31,data_i,_xlfn.XLOOKUP(EU$4,data_col,data_val)) &gt; 0,_xlfn.XLOOKUP($A31,data_i,_xlfn.XLOOKUP(EU$4,data_col,data_val))," ")</f>
        <v>370</v>
      </c>
      <c r="EV31" s="24" cm="1">
        <f t="array" ref="EV31">IF(_xlfn.XLOOKUP($A31,data_i,_xlfn.XLOOKUP(EV$4,data_col,data_val)) &gt; 0,_xlfn.XLOOKUP($A31,data_i,_xlfn.XLOOKUP(EV$4,data_col,data_val))," ")</f>
        <v>365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376</v>
      </c>
      <c r="EY31" s="24" cm="1">
        <f t="array" ref="EY31">IF(_xlfn.XLOOKUP($A31,data_i,_xlfn.XLOOKUP(EY$4,data_col,data_val)) &gt; 0,_xlfn.XLOOKUP($A31,data_i,_xlfn.XLOOKUP(EY$4,data_col,data_val))," ")</f>
        <v>365</v>
      </c>
      <c r="EZ31" s="24" cm="1">
        <f t="array" ref="EZ31">IF(_xlfn.XLOOKUP($A31,data_i,_xlfn.XLOOKUP(EZ$4,data_col,data_val)) &gt; 0,_xlfn.XLOOKUP($A31,data_i,_xlfn.XLOOKUP(EZ$4,data_col,data_val))," ")</f>
        <v>367</v>
      </c>
      <c r="FA31" s="25"/>
      <c r="FB31" s="24" cm="1">
        <f t="array" ref="FB31">IF(_xlfn.XLOOKUP($A31,data_i,_xlfn.XLOOKUP(FB$4,data_col,data_val)) &gt; 0,_xlfn.XLOOKUP($A31,data_i,_xlfn.XLOOKUP(FB$4,data_col,data_val))," ")</f>
        <v>495</v>
      </c>
      <c r="FC31" s="24" cm="1">
        <f t="array" ref="FC31">IF(_xlfn.XLOOKUP($A31,data_i,_xlfn.XLOOKUP(FC$4,data_col,data_val)) &gt; 0,_xlfn.XLOOKUP($A31,data_i,_xlfn.XLOOKUP(FC$4,data_col,data_val))," ")</f>
        <v>495</v>
      </c>
      <c r="FD31" s="24" cm="1">
        <f t="array" ref="FD31">IF(_xlfn.XLOOKUP($A31,data_i,_xlfn.XLOOKUP(FD$4,data_col,data_val)) &gt; 0,_xlfn.XLOOKUP($A31,data_i,_xlfn.XLOOKUP(FD$4,data_col,data_val))," ")</f>
        <v>495</v>
      </c>
      <c r="FE31" s="24" cm="1">
        <f t="array" ref="FE31">IF(_xlfn.XLOOKUP($A31,data_i,_xlfn.XLOOKUP(FE$4,data_col,data_val)) &gt; 0,_xlfn.XLOOKUP($A31,data_i,_xlfn.XLOOKUP(FE$4,data_col,data_val))," ")</f>
        <v>493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496</v>
      </c>
      <c r="FH31" s="24" cm="1">
        <f t="array" ref="FH31">IF(_xlfn.XLOOKUP($A31,data_i,_xlfn.XLOOKUP(FH$4,data_col,data_val)) &gt; 0,_xlfn.XLOOKUP($A31,data_i,_xlfn.XLOOKUP(FH$4,data_col,data_val))," ")</f>
        <v>497</v>
      </c>
      <c r="FI31" s="24" cm="1">
        <f t="array" ref="FI31">IF(_xlfn.XLOOKUP($A31,data_i,_xlfn.XLOOKUP(FI$4,data_col,data_val)) &gt; 0,_xlfn.XLOOKUP($A31,data_i,_xlfn.XLOOKUP(FI$4,data_col,data_val))," ")</f>
        <v>494</v>
      </c>
      <c r="FJ31" s="24" cm="1">
        <f t="array" ref="FJ31">IF(_xlfn.XLOOKUP($A31,data_i,_xlfn.XLOOKUP(FJ$4,data_col,data_val)) &gt; 0,_xlfn.XLOOKUP($A31,data_i,_xlfn.XLOOKUP(FJ$4,data_col,data_val))," ")</f>
        <v>494</v>
      </c>
      <c r="FK31" s="24" cm="1">
        <f t="array" ref="FK31">IF(_xlfn.XLOOKUP($A31,data_i,_xlfn.XLOOKUP(FK$4,data_col,data_val)) &gt; 0,_xlfn.XLOOKUP($A31,data_i,_xlfn.XLOOKUP(FK$4,data_col,data_val))," ")</f>
        <v>494</v>
      </c>
      <c r="FL31" s="24" cm="1">
        <f t="array" ref="FL31">IF(_xlfn.XLOOKUP($A31,data_i,_xlfn.XLOOKUP(FL$4,data_col,data_val)) &gt; 0,_xlfn.XLOOKUP($A31,data_i,_xlfn.XLOOKUP(FL$4,data_col,data_val))," ")</f>
        <v>495</v>
      </c>
      <c r="FM31" s="24" cm="1">
        <f t="array" ref="FM31">IF(_xlfn.XLOOKUP($A31,data_i,_xlfn.XLOOKUP(FM$4,data_col,data_val)) &gt; 0,_xlfn.XLOOKUP($A31,data_i,_xlfn.XLOOKUP(FM$4,data_col,data_val))," ")</f>
        <v>495</v>
      </c>
      <c r="FN31" s="24" cm="1">
        <f t="array" ref="FN31">IF(_xlfn.XLOOKUP($A31,data_i,_xlfn.XLOOKUP(FN$4,data_col,data_val)) &gt; 0,_xlfn.XLOOKUP($A31,data_i,_xlfn.XLOOKUP(FN$4,data_col,data_val))," ")</f>
        <v>495</v>
      </c>
      <c r="FO31" s="24" cm="1">
        <f t="array" ref="FO31">IF(_xlfn.XLOOKUP($A31,data_i,_xlfn.XLOOKUP(FO$4,data_col,data_val)) &gt; 0,_xlfn.XLOOKUP($A31,data_i,_xlfn.XLOOKUP(FO$4,data_col,data_val))," ")</f>
        <v>495</v>
      </c>
      <c r="FP31" s="24" cm="1">
        <f t="array" ref="FP31">IF(_xlfn.XLOOKUP($A31,data_i,_xlfn.XLOOKUP(FP$4,data_col,data_val)) &gt; 0,_xlfn.XLOOKUP($A31,data_i,_xlfn.XLOOKUP(FP$4,data_col,data_val))," ")</f>
        <v>496</v>
      </c>
      <c r="FQ31" s="24" cm="1">
        <f t="array" ref="FQ31">IF(_xlfn.XLOOKUP($A31,data_i,_xlfn.XLOOKUP(FQ$4,data_col,data_val)) &gt; 0,_xlfn.XLOOKUP($A31,data_i,_xlfn.XLOOKUP(FQ$4,data_col,data_val))," ")</f>
        <v>495</v>
      </c>
      <c r="FR31" s="24" cm="1">
        <f t="array" ref="FR31">IF(_xlfn.XLOOKUP($A31,data_i,_xlfn.XLOOKUP(FR$4,data_col,data_val)) &gt; 0,_xlfn.XLOOKUP($A31,data_i,_xlfn.XLOOKUP(FR$4,data_col,data_val))," ")</f>
        <v>496</v>
      </c>
      <c r="FS31" s="24" cm="1">
        <f t="array" ref="FS31">IF(_xlfn.XLOOKUP($A31,data_i,_xlfn.XLOOKUP(FS$4,data_col,data_val)) &gt; 0,_xlfn.XLOOKUP($A31,data_i,_xlfn.XLOOKUP(FS$4,data_col,data_val))," ")</f>
        <v>495</v>
      </c>
      <c r="FT31" s="24" cm="1">
        <f t="array" ref="FT31">IF(_xlfn.XLOOKUP($A31,data_i,_xlfn.XLOOKUP(FT$4,data_col,data_val)) &gt; 0,_xlfn.XLOOKUP($A31,data_i,_xlfn.XLOOKUP(FT$4,data_col,data_val))," ")</f>
        <v>495</v>
      </c>
      <c r="FU31" s="24" cm="1">
        <f t="array" ref="FU31">IF(_xlfn.XLOOKUP($A31,data_i,_xlfn.XLOOKUP(FU$4,data_col,data_val)) &gt; 0,_xlfn.XLOOKUP($A31,data_i,_xlfn.XLOOKUP(FU$4,data_col,data_val))," ")</f>
        <v>495</v>
      </c>
      <c r="FV31" s="24" cm="1">
        <f t="array" ref="FV31">IF(_xlfn.XLOOKUP($A31,data_i,_xlfn.XLOOKUP(FV$4,data_col,data_val)) &gt; 0,_xlfn.XLOOKUP($A31,data_i,_xlfn.XLOOKUP(FV$4,data_col,data_val))," ")</f>
        <v>496</v>
      </c>
      <c r="FW31" s="24" cm="1">
        <f t="array" ref="FW31">IF(_xlfn.XLOOKUP($A31,data_i,_xlfn.XLOOKUP(FW$4,data_col,data_val)) &gt; 0,_xlfn.XLOOKUP($A31,data_i,_xlfn.XLOOKUP(FW$4,data_col,data_val))," ")</f>
        <v>494</v>
      </c>
      <c r="FX31" s="24" cm="1">
        <f t="array" ref="FX31">IF(_xlfn.XLOOKUP($A31,data_i,_xlfn.XLOOKUP(FX$4,data_col,data_val)) &gt; 0,_xlfn.XLOOKUP($A31,data_i,_xlfn.XLOOKUP(FX$4,data_col,data_val))," ")</f>
        <v>495</v>
      </c>
      <c r="FY31" s="24" cm="1">
        <f t="array" ref="FY31">IF(_xlfn.XLOOKUP($A31,data_i,_xlfn.XLOOKUP(FY$4,data_col,data_val)) &gt; 0,_xlfn.XLOOKUP($A31,data_i,_xlfn.XLOOKUP(FY$4,data_col,data_val))," ")</f>
        <v>491</v>
      </c>
      <c r="FZ31" s="25"/>
      <c r="GA31" s="167"/>
      <c r="GB31" s="25"/>
    </row>
    <row r="32" spans="1:231" x14ac:dyDescent="0.2">
      <c r="A32" s="61">
        <v>17</v>
      </c>
      <c r="B32" s="265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65" t="str" cm="1">
        <f t="array" ref="C32">_xlfn.XLOOKUP($A32,prop_i,_xlfn.XLOOKUP(C$4,prop_col,prop_val))</f>
        <v>M01</v>
      </c>
      <c r="D32" s="165" t="str" cm="1">
        <f t="array" ref="D32">_xlfn.XLOOKUP($A32,prop_i,_xlfn.XLOOKUP(D$4,prop_col,prop_val))</f>
        <v>DE</v>
      </c>
      <c r="E32" s="165" t="str" cm="1">
        <f t="array" ref="E32">_xlfn.XLOOKUP($A32,prop_i,_xlfn.XLOOKUP(E$4,prop_col,prop_val))</f>
        <v>U781</v>
      </c>
      <c r="F32" s="165" cm="1">
        <f t="array" ref="F32">_xlfn.XLOOKUP($A32,prop_i,_xlfn.XLOOKUP(F$4,prop_col,prop_val))</f>
        <v>624</v>
      </c>
      <c r="G32" s="165" t="str" cm="1">
        <f t="array" ref="G32">_xlfn.XLOOKUP($A32,prop_i,_xlfn.XLOOKUP(G$4,prop_col,prop_val))</f>
        <v>H01</v>
      </c>
      <c r="H32" s="61">
        <f t="shared" si="0"/>
        <v>24</v>
      </c>
      <c r="I32" s="165" cm="1">
        <f t="array" ref="I32">_xlfn.XLOOKUP($A32,prop_i,_xlfn.XLOOKUP(I$4,prop_col,prop_val))</f>
        <v>1320090</v>
      </c>
      <c r="J32" s="195" cm="1">
        <f t="array" ref="J32">_xlfn.XLOOKUP($A32,data_i,_xlfn.XLOOKUP(J$4,data_col,data_val))</f>
        <v>9223</v>
      </c>
      <c r="K32" s="195" cm="1">
        <f t="array" ref="K32">_xlfn.XLOOKUP($A32,data_i,_xlfn.XLOOKUP(K$4,data_col,data_val))</f>
        <v>1329</v>
      </c>
      <c r="L32" s="24">
        <f t="shared" si="1"/>
        <v>6.9398043641835967</v>
      </c>
      <c r="M32" s="254" cm="1">
        <f t="array" ref="M32">HYPERLINK(GJ32,_xlfn.XLOOKUP($A32,val_i,_xlfn.XLOOKUP(M$4,val_col,val_val)))</f>
        <v>44116</v>
      </c>
      <c r="N32" s="256" cm="1">
        <f t="array" ref="N32">IF(_xlfn.XLOOKUP($A32,data_i,_xlfn.XLOOKUP(N$4,data_col,data_val)) &gt; 0,_xlfn.XLOOKUP($A32,data_i,_xlfn.XLOOKUP(N$4,data_col,data_val))," ")</f>
        <v>4.9500000000000002E-2</v>
      </c>
      <c r="O32" s="162" cm="1">
        <f t="array" ref="O32">$J32-_xlfn.XLOOKUP($A32,val_i,_xlfn.XLOOKUP("oph@start",val_col,val_val))</f>
        <v>1147</v>
      </c>
      <c r="P32" s="24" cm="1">
        <f t="array" ref="P32">K32-_xlfn.XLOOKUP($A32,val_i,_xlfn.XLOOKUP("Starts@Start",val_col,val_val))</f>
        <v>105</v>
      </c>
      <c r="Q32" s="162">
        <f t="shared" si="2"/>
        <v>10.923809523809524</v>
      </c>
      <c r="R32" s="163">
        <f t="shared" si="3"/>
        <v>16.385714285714286</v>
      </c>
      <c r="S32" s="123">
        <f t="shared" si="4"/>
        <v>44238.417425671643</v>
      </c>
      <c r="T32" s="123">
        <f t="shared" si="4"/>
        <v>44360.474967084025</v>
      </c>
      <c r="U32" s="123">
        <f t="shared" si="4"/>
        <v>44482.532508496399</v>
      </c>
      <c r="V32" s="200"/>
      <c r="W32" s="184" t="str" cm="1">
        <f t="array" ref="W32">_xlfn.XLOOKUP($A32,data_i,_xlfn.XLOOKUP(W$4,data_col,data_val))</f>
        <v>Available</v>
      </c>
      <c r="X32" s="184" cm="1">
        <f t="array" ref="X32">_xlfn.XLOOKUP($A32,data_i,_xlfn.XLOOKUP(X$4,data_col,data_val))</f>
        <v>9223</v>
      </c>
      <c r="Y32" s="184" cm="1">
        <f t="array" ref="Y32">_xlfn.XLOOKUP($A32,data_i,_xlfn.XLOOKUP(Y$4,data_col,data_val))</f>
        <v>1329</v>
      </c>
      <c r="Z32" s="184" cm="1">
        <f t="array" ref="Z32">_xlfn.XLOOKUP($A32,data_i,_xlfn.XLOOKUP(Z$4,data_col,data_val))</f>
        <v>5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84" cm="1">
        <f t="array" ref="AF32">_xlfn.XLOOKUP($A32,data_i,_xlfn.XLOOKUP(AF$4,data_col,data_val))</f>
        <v>46</v>
      </c>
      <c r="AG32" s="184" cm="1">
        <f t="array" ref="AG32">_xlfn.XLOOKUP($A32,data_i,_xlfn.XLOOKUP(AG$4,data_col,data_val))</f>
        <v>0.2</v>
      </c>
      <c r="AH32" s="195" cm="1">
        <f t="array" ref="AH32">_xlfn.XLOOKUP($A32,data_i,_xlfn.XLOOKUP(AH$4,data_col,data_val))</f>
        <v>0.3</v>
      </c>
      <c r="AJ32" s="195" cm="1">
        <f t="array" ref="AJ32">_xlfn.XLOOKUP($A32,data_i,_xlfn.XLOOKUP(AJ$4,data_col,data_val))</f>
        <v>4500</v>
      </c>
      <c r="AK32" s="195" cm="1">
        <f t="array" ref="AK32">_xlfn.XLOOKUP($A32,prop_i,_xlfn.XLOOKUP(AK$4,data_col,data_val))</f>
        <v>1500</v>
      </c>
      <c r="AL32" s="163">
        <f>IF(ISERROR(1200*AJ32/(_xlfn.XLOOKUP($F32,summary!$S$3:$S$6,summary!$V$31:$V$34)*AK32*_xlfn.XLOOKUP($F32,summary!$S$3:$S$6,summary!$W$31:$W$34))),0,1200*AJ32/(_xlfn.XLOOKUP($F32,summary!$S$3:$S$6,summary!$V$31:$V$34)*AK32*_xlfn.XLOOKUP($F32,summary!$S$3:$S$6,summary!$W$31:$W$34)))</f>
        <v>24.513339924220528</v>
      </c>
      <c r="AM32" s="25"/>
      <c r="AN32" s="195" cm="1">
        <f t="array" ref="AN32">_xlfn.XLOOKUP($A32,data_i,_xlfn.XLOOKUP(AN$4,data_col,data_val))</f>
        <v>4500</v>
      </c>
      <c r="AO32" s="184" cm="1">
        <f t="array" ref="AO32">_xlfn.XLOOKUP($A32,data_i,_xlfn.XLOOKUP(AO$4,data_col,data_val))</f>
        <v>0</v>
      </c>
      <c r="AP32" s="184" cm="1">
        <f t="array" ref="AP32">_xlfn.XLOOKUP($A32,data_i,_xlfn.XLOOKUP(AP$4,data_col,data_val))</f>
        <v>0</v>
      </c>
      <c r="AQ32" s="184" cm="1">
        <f t="array" ref="AQ32">_xlfn.XLOOKUP($A32,data_i,_xlfn.XLOOKUP(AQ$4,data_col,data_val))</f>
        <v>0</v>
      </c>
      <c r="AR32" s="184" cm="1">
        <f t="array" ref="AR32">_xlfn.XLOOKUP($A32,data_i,_xlfn.XLOOKUP(AR$4,data_col,data_val))</f>
        <v>0</v>
      </c>
      <c r="AS32" s="184" cm="1">
        <f t="array" ref="AS32">_xlfn.XLOOKUP($A32,data_i,_xlfn.XLOOKUP(AS$4,data_col,data_val))</f>
        <v>0</v>
      </c>
      <c r="AT32" s="24"/>
      <c r="AU32" s="184" cm="1">
        <f t="array" ref="AU32">_xlfn.XLOOKUP($A32,data_i,_xlfn.XLOOKUP(AU$4,data_col,data_val))</f>
        <v>0</v>
      </c>
      <c r="AV32" s="184" cm="1">
        <f t="array" ref="AV32">_xlfn.XLOOKUP($A32,data_i,_xlfn.XLOOKUP(AV$4,data_col,data_val))</f>
        <v>0</v>
      </c>
      <c r="AW32" s="163">
        <f>IF(ISERROR(1200*AU32/(_xlfn.XLOOKUP($F32,summary!$S$3:$S$6,summary!$V$31:$V$34)*AV32*_xlfn.XLOOKUP($F32,summary!$S$3:$S$6,summary!$W$31:$W$34))),0,1200*AU32/(_xlfn.XLOOKUP($F32,summary!$S$3:$S$6,summary!$V$31:$V$34)*AV32*_xlfn.XLOOKUP($F32,summary!$S$3:$S$6,summary!$W$31:$W$34)))</f>
        <v>0</v>
      </c>
      <c r="AX32" s="162">
        <f t="shared" si="5"/>
        <v>1147</v>
      </c>
      <c r="AY32" s="256" cm="1">
        <f t="array" ref="AY32">IF(_xlfn.XLOOKUP($A32,data_i,_xlfn.XLOOKUP(AY$4,data_col,data_val)) &gt; 0,_xlfn.XLOOKUP($A32,data_i,_xlfn.XLOOKUP(AY$4,data_col,data_val))," ")</f>
        <v>4.9500000000000002E-2</v>
      </c>
      <c r="AZ32" s="163" cm="1">
        <f t="array" ref="AZ32">_xlfn.XLOOKUP($A32,data_i,_xlfn.XLOOKUP(AZ$4,data_col,data_val))</f>
        <v>-38.010000000000005</v>
      </c>
      <c r="BA32" s="192" cm="1">
        <f t="array" ref="BA32">_xlfn.XLOOKUP($A32,data_i,_xlfn.XLOOKUP(BA$4,data_col,data_val))</f>
        <v>4</v>
      </c>
      <c r="BB32" s="192" cm="1">
        <f t="array" ref="BB32">_xlfn.XLOOKUP($A32,data_i,_xlfn.XLOOKUP(BB$4,data_col,data_val))</f>
        <v>0.67299999999999993</v>
      </c>
      <c r="BC32" s="163" cm="1">
        <f t="array" ref="BC32">_xlfn.XLOOKUP($A32,data_i,_xlfn.XLOOKUP(BC$4,data_col,data_val))</f>
        <v>57.5</v>
      </c>
      <c r="BD32" s="163" cm="1">
        <f t="array" ref="BD32">_xlfn.XLOOKUP($A32,data_i,_xlfn.XLOOKUP(BD$4,data_col,data_val))</f>
        <v>0.99</v>
      </c>
      <c r="BE32" s="163" cm="1">
        <f t="array" ref="BE32">_xlfn.XLOOKUP($A32,data_i,_xlfn.XLOOKUP(BE$4,data_col,data_val))</f>
        <v>1.5780000000000001</v>
      </c>
      <c r="BF32" s="192" cm="1">
        <f t="array" ref="BF32">_xlfn.XLOOKUP($A32,data_i,_xlfn.XLOOKUP(BF$4,data_col,data_val))</f>
        <v>0.72</v>
      </c>
      <c r="BG32" s="199">
        <f t="shared" si="6"/>
        <v>138.88888888888889</v>
      </c>
      <c r="BH32" s="192"/>
      <c r="BI32" s="192" cm="1">
        <f t="array" ref="BI32">_xlfn.XLOOKUP($A32,data_i,_xlfn.XLOOKUP(BI$4,data_col,data_val))</f>
        <v>0.59</v>
      </c>
      <c r="BJ32" s="24" cm="1">
        <f t="array" ref="BJ32">_xlfn.XLOOKUP($A32,data_i,_xlfn.XLOOKUP(BJ$4,data_col,data_val))</f>
        <v>0</v>
      </c>
      <c r="BK32" s="24" cm="1">
        <f t="array" ref="BK32">_xlfn.XLOOKUP($A32,data_i,_xlfn.XLOOKUP(BK$4,data_col,data_val))</f>
        <v>1.9</v>
      </c>
      <c r="BL32" s="163" cm="1">
        <f t="array" ref="BL32">_xlfn.XLOOKUP($A32,data_i,_xlfn.XLOOKUP(BL$4,data_col,data_val))</f>
        <v>0</v>
      </c>
      <c r="BM32" s="163" cm="1">
        <f t="array" ref="BM32">_xlfn.XLOOKUP($A32,data_i,_xlfn.XLOOKUP(BM$4,data_col,data_val))</f>
        <v>0</v>
      </c>
      <c r="BN32" s="163" cm="1">
        <f t="array" ref="BN32">_xlfn.XLOOKUP($A32,data_i,_xlfn.XLOOKUP(BN$4,data_col,data_val))</f>
        <v>33.6</v>
      </c>
      <c r="BO32" s="24" cm="1">
        <f t="array" ref="BO32">_xlfn.XLOOKUP($A32,data_i,_xlfn.XLOOKUP(BO$4,data_col,data_val))</f>
        <v>979</v>
      </c>
      <c r="BP32" s="24" cm="1">
        <f t="array" ref="BP32">_xlfn.XLOOKUP($A32,data_i,_xlfn.XLOOKUP(BP$4,data_col,data_val))</f>
        <v>0</v>
      </c>
      <c r="BQ32" s="162">
        <f t="shared" si="7"/>
        <v>0</v>
      </c>
      <c r="BR32" s="215" t="str">
        <f>IFERROR((AU32*_xlfn.XLOOKUP(F32,summary!$S$3:$S$6,summary!$W$31:$W$34))/(BQ32*$BP$1)," ")</f>
        <v xml:space="preserve"> </v>
      </c>
      <c r="BS32" s="24" cm="1">
        <f t="array" ref="BS32">_xlfn.XLOOKUP($A32,data_i,_xlfn.XLOOKUP(BS$4,data_col,data_val))</f>
        <v>0</v>
      </c>
      <c r="BT32" s="24" cm="1">
        <f t="array" ref="BT32">_xlfn.XLOOKUP($A32,data_i,_xlfn.XLOOKUP(BT$4,data_col,data_val))</f>
        <v>0</v>
      </c>
      <c r="BU32" s="163" cm="1">
        <f t="array" ref="BU32">_xlfn.XLOOKUP($A32,data_i,_xlfn.XLOOKUP(BU$4,data_col,data_val))</f>
        <v>0</v>
      </c>
      <c r="BV32" s="163"/>
      <c r="BW32" s="217"/>
      <c r="BX32" s="255" cm="1">
        <f t="array" ref="BX32">IF(_xlfn.XLOOKUP($A32,data_i,_xlfn.XLOOKUP(BX$4,data_col,data_val)) &gt; 0,_xlfn.XLOOKUP($A32,data_i,_xlfn.XLOOKUP(BX$4,data_col,data_val))," ")</f>
        <v>47.1</v>
      </c>
      <c r="BY32" s="255" cm="1">
        <f t="array" ref="BY32">IF(_xlfn.XLOOKUP($A32,data_i,_xlfn.XLOOKUP(BY$4,data_col,data_val)) &gt; 0,_xlfn.XLOOKUP($A32,data_i,_xlfn.XLOOKUP(BY$4,data_col,data_val))," ")</f>
        <v>0.98</v>
      </c>
      <c r="BZ32" s="255" cm="1">
        <f t="array" ref="BZ32">IF(_xlfn.XLOOKUP($A32,data_i,_xlfn.XLOOKUP(BZ$4,data_col,data_val)) &gt; 0,_xlfn.XLOOKUP($A32,data_i,_xlfn.XLOOKUP(BZ$4,data_col,data_val))," ")</f>
        <v>46.8</v>
      </c>
      <c r="CA32" s="255" cm="1">
        <f t="array" ref="CA32">IF(_xlfn.XLOOKUP($A32,data_i,_xlfn.XLOOKUP(CA$4,data_col,data_val)) &gt; 0,_xlfn.XLOOKUP($A32,data_i,_xlfn.XLOOKUP(CA$4,data_col,data_val))," ")</f>
        <v>0.99</v>
      </c>
      <c r="CB32" s="25"/>
      <c r="CC32" s="24" cm="1">
        <f t="array" ref="CC32">_xlfn.XLOOKUP($A32,data_i,_xlfn.XLOOKUP(CC$4,data_col,data_val))</f>
        <v>64.959999999999994</v>
      </c>
      <c r="CD32" s="163"/>
      <c r="CE32" s="24" t="str" cm="1">
        <f t="array" ref="CE32">IF(_xlfn.XLOOKUP($A32,data_i,_xlfn.XLOOKUP(CE$4,data_col,data_val)) &gt; 0,_xlfn.XLOOKUP($A32,data_i,_xlfn.XLOOKUP(CE$4,data_col,data_val))," ")</f>
        <v xml:space="preserve"> </v>
      </c>
      <c r="CF32" s="24" t="str" cm="1">
        <f t="array" ref="CF32">IF(_xlfn.XLOOKUP($A32,data_i,_xlfn.XLOOKUP(CF$4,data_col,data_val)) &gt; 0,_xlfn.XLOOKUP($A32,data_i,_xlfn.XLOOKUP(CF$4,data_col,data_val))," ")</f>
        <v xml:space="preserve"> </v>
      </c>
      <c r="CG32" s="24" t="str" cm="1">
        <f t="array" ref="CG32">IF(_xlfn.XLOOKUP($A32,data_i,_xlfn.XLOOKUP(CG$4,data_col,data_val)) &gt; 0,_xlfn.XLOOKUP($A32,data_i,_xlfn.XLOOKUP(CG$4,data_col,data_val))," ")</f>
        <v xml:space="preserve"> </v>
      </c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163"/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24" t="str" cm="1">
        <f t="array" ref="DF32">IF(_xlfn.XLOOKUP($A32,data_i,_xlfn.XLOOKUP(DF$4,data_col,data_val)) &gt; 0,_xlfn.XLOOKUP($A32,data_i,_xlfn.XLOOKUP(DF$4,data_col,data_val))," ")</f>
        <v xml:space="preserve"> </v>
      </c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5"/>
      <c r="EC32" s="24" cm="1">
        <f t="array" ref="EC32">IF(_xlfn.XLOOKUP($A32,data_i,_xlfn.XLOOKUP(EC$4,data_col,data_val)) &gt; 0,_xlfn.XLOOKUP($A32,data_i,_xlfn.XLOOKUP(EC$4,data_col,data_val))," ")</f>
        <v>363</v>
      </c>
      <c r="ED32" s="24" cm="1">
        <f t="array" ref="ED32">IF(_xlfn.XLOOKUP($A32,data_i,_xlfn.XLOOKUP(ED$4,data_col,data_val)) &gt; 0,_xlfn.XLOOKUP($A32,data_i,_xlfn.XLOOKUP(ED$4,data_col,data_val))," ")</f>
        <v>366</v>
      </c>
      <c r="EE32" s="24" cm="1">
        <f t="array" ref="EE32">IF(_xlfn.XLOOKUP($A32,data_i,_xlfn.XLOOKUP(EE$4,data_col,data_val)) &gt; 0,_xlfn.XLOOKUP($A32,data_i,_xlfn.XLOOKUP(EE$4,data_col,data_val))," ")</f>
        <v>364</v>
      </c>
      <c r="EF32" s="24" cm="1">
        <f t="array" ref="EF32">IF(_xlfn.XLOOKUP($A32,data_i,_xlfn.XLOOKUP(EF$4,data_col,data_val)) &gt; 0,_xlfn.XLOOKUP($A32,data_i,_xlfn.XLOOKUP(EF$4,data_col,data_val))," ")</f>
        <v>363</v>
      </c>
      <c r="EG32" s="24" cm="1">
        <f t="array" ref="EG32">IF(_xlfn.XLOOKUP($A32,data_i,_xlfn.XLOOKUP(EG$4,data_col,data_val)) &gt; 0,_xlfn.XLOOKUP($A32,data_i,_xlfn.XLOOKUP(EG$4,data_col,data_val))," ")</f>
        <v>371</v>
      </c>
      <c r="EH32" s="24" cm="1">
        <f t="array" ref="EH32">IF(_xlfn.XLOOKUP($A32,data_i,_xlfn.XLOOKUP(EH$4,data_col,data_val)) &gt; 0,_xlfn.XLOOKUP($A32,data_i,_xlfn.XLOOKUP(EH$4,data_col,data_val))," ")</f>
        <v>365</v>
      </c>
      <c r="EI32" s="24" cm="1">
        <f t="array" ref="EI32">IF(_xlfn.XLOOKUP($A32,data_i,_xlfn.XLOOKUP(EI$4,data_col,data_val)) &gt; 0,_xlfn.XLOOKUP($A32,data_i,_xlfn.XLOOKUP(EI$4,data_col,data_val))," ")</f>
        <v>369</v>
      </c>
      <c r="EJ32" s="24" cm="1">
        <f t="array" ref="EJ32">IF(_xlfn.XLOOKUP($A32,data_i,_xlfn.XLOOKUP(EJ$4,data_col,data_val)) &gt; 0,_xlfn.XLOOKUP($A32,data_i,_xlfn.XLOOKUP(EJ$4,data_col,data_val))," ")</f>
        <v>362</v>
      </c>
      <c r="EK32" s="24" cm="1">
        <f t="array" ref="EK32">IF(_xlfn.XLOOKUP($A32,data_i,_xlfn.XLOOKUP(EK$4,data_col,data_val)) &gt; 0,_xlfn.XLOOKUP($A32,data_i,_xlfn.XLOOKUP(EK$4,data_col,data_val))," ")</f>
        <v>362</v>
      </c>
      <c r="EL32" s="24" cm="1">
        <f t="array" ref="EL32">IF(_xlfn.XLOOKUP($A32,data_i,_xlfn.XLOOKUP(EL$4,data_col,data_val)) &gt; 0,_xlfn.XLOOKUP($A32,data_i,_xlfn.XLOOKUP(EL$4,data_col,data_val))," ")</f>
        <v>362</v>
      </c>
      <c r="EM32" s="24" cm="1">
        <f t="array" ref="EM32">IF(_xlfn.XLOOKUP($A32,data_i,_xlfn.XLOOKUP(EM$4,data_col,data_val)) &gt; 0,_xlfn.XLOOKUP($A32,data_i,_xlfn.XLOOKUP(EM$4,data_col,data_val))," ")</f>
        <v>364</v>
      </c>
      <c r="EN32" s="24" cm="1">
        <f t="array" ref="EN32">IF(_xlfn.XLOOKUP($A32,data_i,_xlfn.XLOOKUP(EN$4,data_col,data_val)) &gt; 0,_xlfn.XLOOKUP($A32,data_i,_xlfn.XLOOKUP(EN$4,data_col,data_val))," ")</f>
        <v>367</v>
      </c>
      <c r="EO32" s="24" cm="1">
        <f t="array" ref="EO32">IF(_xlfn.XLOOKUP($A32,data_i,_xlfn.XLOOKUP(EO$4,data_col,data_val)) &gt; 0,_xlfn.XLOOKUP($A32,data_i,_xlfn.XLOOKUP(EO$4,data_col,data_val))," ")</f>
        <v>370</v>
      </c>
      <c r="EP32" s="24" cm="1">
        <f t="array" ref="EP32">IF(_xlfn.XLOOKUP($A32,data_i,_xlfn.XLOOKUP(EP$4,data_col,data_val)) &gt; 0,_xlfn.XLOOKUP($A32,data_i,_xlfn.XLOOKUP(EP$4,data_col,data_val))," ")</f>
        <v>365</v>
      </c>
      <c r="EQ32" s="24" cm="1">
        <f t="array" ref="EQ32">IF(_xlfn.XLOOKUP($A32,data_i,_xlfn.XLOOKUP(EQ$4,data_col,data_val)) &gt; 0,_xlfn.XLOOKUP($A32,data_i,_xlfn.XLOOKUP(EQ$4,data_col,data_val))," ")</f>
        <v>363</v>
      </c>
      <c r="ER32" s="24" cm="1">
        <f t="array" ref="ER32">IF(_xlfn.XLOOKUP($A32,data_i,_xlfn.XLOOKUP(ER$4,data_col,data_val)) &gt; 0,_xlfn.XLOOKUP($A32,data_i,_xlfn.XLOOKUP(ER$4,data_col,data_val))," ")</f>
        <v>365</v>
      </c>
      <c r="ES32" s="24" cm="1">
        <f t="array" ref="ES32">IF(_xlfn.XLOOKUP($A32,data_i,_xlfn.XLOOKUP(ES$4,data_col,data_val)) &gt; 0,_xlfn.XLOOKUP($A32,data_i,_xlfn.XLOOKUP(ES$4,data_col,data_val))," ")</f>
        <v>363</v>
      </c>
      <c r="ET32" s="24" cm="1">
        <f t="array" ref="ET32">IF(_xlfn.XLOOKUP($A32,data_i,_xlfn.XLOOKUP(ET$4,data_col,data_val)) &gt; 0,_xlfn.XLOOKUP($A32,data_i,_xlfn.XLOOKUP(ET$4,data_col,data_val))," ")</f>
        <v>367</v>
      </c>
      <c r="EU32" s="24" cm="1">
        <f t="array" ref="EU32">IF(_xlfn.XLOOKUP($A32,data_i,_xlfn.XLOOKUP(EU$4,data_col,data_val)) &gt; 0,_xlfn.XLOOKUP($A32,data_i,_xlfn.XLOOKUP(EU$4,data_col,data_val))," ")</f>
        <v>363</v>
      </c>
      <c r="EV32" s="24" cm="1">
        <f t="array" ref="EV32">IF(_xlfn.XLOOKUP($A32,data_i,_xlfn.XLOOKUP(EV$4,data_col,data_val)) &gt; 0,_xlfn.XLOOKUP($A32,data_i,_xlfn.XLOOKUP(EV$4,data_col,data_val))," ")</f>
        <v>361</v>
      </c>
      <c r="EW32" s="24" cm="1">
        <f t="array" ref="EW32">IF(_xlfn.XLOOKUP($A32,data_i,_xlfn.XLOOKUP(EW$4,data_col,data_val)) &gt; 0,_xlfn.XLOOKUP($A32,data_i,_xlfn.XLOOKUP(EW$4,data_col,data_val))," ")</f>
        <v>365</v>
      </c>
      <c r="EX32" s="24" cm="1">
        <f t="array" ref="EX32">IF(_xlfn.XLOOKUP($A32,data_i,_xlfn.XLOOKUP(EX$4,data_col,data_val)) &gt; 0,_xlfn.XLOOKUP($A32,data_i,_xlfn.XLOOKUP(EX$4,data_col,data_val))," ")</f>
        <v>364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361</v>
      </c>
      <c r="FA32" s="25"/>
      <c r="FB32" s="24" cm="1">
        <f t="array" ref="FB32">IF(_xlfn.XLOOKUP($A32,data_i,_xlfn.XLOOKUP(FB$4,data_col,data_val)) &gt; 0,_xlfn.XLOOKUP($A32,data_i,_xlfn.XLOOKUP(FB$4,data_col,data_val))," ")</f>
        <v>492</v>
      </c>
      <c r="FC32" s="24" cm="1">
        <f t="array" ref="FC32">IF(_xlfn.XLOOKUP($A32,data_i,_xlfn.XLOOKUP(FC$4,data_col,data_val)) &gt; 0,_xlfn.XLOOKUP($A32,data_i,_xlfn.XLOOKUP(FC$4,data_col,data_val))," ")</f>
        <v>496</v>
      </c>
      <c r="FD32" s="24" cm="1">
        <f t="array" ref="FD32">IF(_xlfn.XLOOKUP($A32,data_i,_xlfn.XLOOKUP(FD$4,data_col,data_val)) &gt; 0,_xlfn.XLOOKUP($A32,data_i,_xlfn.XLOOKUP(FD$4,data_col,data_val))," ")</f>
        <v>495</v>
      </c>
      <c r="FE32" s="24" cm="1">
        <f t="array" ref="FE32">IF(_xlfn.XLOOKUP($A32,data_i,_xlfn.XLOOKUP(FE$4,data_col,data_val)) &gt; 0,_xlfn.XLOOKUP($A32,data_i,_xlfn.XLOOKUP(FE$4,data_col,data_val))," ")</f>
        <v>494</v>
      </c>
      <c r="FF32" s="24" cm="1">
        <f t="array" ref="FF32">IF(_xlfn.XLOOKUP($A32,data_i,_xlfn.XLOOKUP(FF$4,data_col,data_val)) &gt; 0,_xlfn.XLOOKUP($A32,data_i,_xlfn.XLOOKUP(FF$4,data_col,data_val))," ")</f>
        <v>498</v>
      </c>
      <c r="FG32" s="24" cm="1">
        <f t="array" ref="FG32">IF(_xlfn.XLOOKUP($A32,data_i,_xlfn.XLOOKUP(FG$4,data_col,data_val)) &gt; 0,_xlfn.XLOOKUP($A32,data_i,_xlfn.XLOOKUP(FG$4,data_col,data_val))," ")</f>
        <v>493</v>
      </c>
      <c r="FH32" s="24" cm="1">
        <f t="array" ref="FH32">IF(_xlfn.XLOOKUP($A32,data_i,_xlfn.XLOOKUP(FH$4,data_col,data_val)) &gt; 0,_xlfn.XLOOKUP($A32,data_i,_xlfn.XLOOKUP(FH$4,data_col,data_val))," ")</f>
        <v>495</v>
      </c>
      <c r="FI32" s="24" cm="1">
        <f t="array" ref="FI32">IF(_xlfn.XLOOKUP($A32,data_i,_xlfn.XLOOKUP(FI$4,data_col,data_val)) &gt; 0,_xlfn.XLOOKUP($A32,data_i,_xlfn.XLOOKUP(FI$4,data_col,data_val))," ")</f>
        <v>493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494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496</v>
      </c>
      <c r="FN32" s="24" cm="1">
        <f t="array" ref="FN32">IF(_xlfn.XLOOKUP($A32,data_i,_xlfn.XLOOKUP(FN$4,data_col,data_val)) &gt; 0,_xlfn.XLOOKUP($A32,data_i,_xlfn.XLOOKUP(FN$4,data_col,data_val))," ")</f>
        <v>497</v>
      </c>
      <c r="FO32" s="24" cm="1">
        <f t="array" ref="FO32">IF(_xlfn.XLOOKUP($A32,data_i,_xlfn.XLOOKUP(FO$4,data_col,data_val)) &gt; 0,_xlfn.XLOOKUP($A32,data_i,_xlfn.XLOOKUP(FO$4,data_col,data_val))," ")</f>
        <v>498</v>
      </c>
      <c r="FP32" s="24" cm="1">
        <f t="array" ref="FP32">IF(_xlfn.XLOOKUP($A32,data_i,_xlfn.XLOOKUP(FP$4,data_col,data_val)) &gt; 0,_xlfn.XLOOKUP($A32,data_i,_xlfn.XLOOKUP(FP$4,data_col,data_val))," ")</f>
        <v>496</v>
      </c>
      <c r="FQ32" s="24" cm="1">
        <f t="array" ref="FQ32">IF(_xlfn.XLOOKUP($A32,data_i,_xlfn.XLOOKUP(FQ$4,data_col,data_val)) &gt; 0,_xlfn.XLOOKUP($A32,data_i,_xlfn.XLOOKUP(FQ$4,data_col,data_val))," ")</f>
        <v>494</v>
      </c>
      <c r="FR32" s="24" cm="1">
        <f t="array" ref="FR32">IF(_xlfn.XLOOKUP($A32,data_i,_xlfn.XLOOKUP(FR$4,data_col,data_val)) &gt; 0,_xlfn.XLOOKUP($A32,data_i,_xlfn.XLOOKUP(FR$4,data_col,data_val))," ")</f>
        <v>495</v>
      </c>
      <c r="FS32" s="24" cm="1">
        <f t="array" ref="FS32">IF(_xlfn.XLOOKUP($A32,data_i,_xlfn.XLOOKUP(FS$4,data_col,data_val)) &gt; 0,_xlfn.XLOOKUP($A32,data_i,_xlfn.XLOOKUP(FS$4,data_col,data_val))," ")</f>
        <v>495</v>
      </c>
      <c r="FT32" s="24" cm="1">
        <f t="array" ref="FT32">IF(_xlfn.XLOOKUP($A32,data_i,_xlfn.XLOOKUP(FT$4,data_col,data_val)) &gt; 0,_xlfn.XLOOKUP($A32,data_i,_xlfn.XLOOKUP(FT$4,data_col,data_val))," ")</f>
        <v>495</v>
      </c>
      <c r="FU32" s="24" cm="1">
        <f t="array" ref="FU32">IF(_xlfn.XLOOKUP($A32,data_i,_xlfn.XLOOKUP(FU$4,data_col,data_val)) &gt; 0,_xlfn.XLOOKUP($A32,data_i,_xlfn.XLOOKUP(FU$4,data_col,data_val))," ")</f>
        <v>492</v>
      </c>
      <c r="FV32" s="24" cm="1">
        <f t="array" ref="FV32">IF(_xlfn.XLOOKUP($A32,data_i,_xlfn.XLOOKUP(FV$4,data_col,data_val)) &gt; 0,_xlfn.XLOOKUP($A32,data_i,_xlfn.XLOOKUP(FV$4,data_col,data_val))," ")</f>
        <v>493</v>
      </c>
      <c r="FW32" s="24" cm="1">
        <f t="array" ref="FW32">IF(_xlfn.XLOOKUP($A32,data_i,_xlfn.XLOOKUP(FW$4,data_col,data_val)) &gt; 0,_xlfn.XLOOKUP($A32,data_i,_xlfn.XLOOKUP(FW$4,data_col,data_val))," ")</f>
        <v>495</v>
      </c>
      <c r="FX32" s="24" cm="1">
        <f t="array" ref="FX32">IF(_xlfn.XLOOKUP($A32,data_i,_xlfn.XLOOKUP(FX$4,data_col,data_val)) &gt; 0,_xlfn.XLOOKUP($A32,data_i,_xlfn.XLOOKUP(FX$4,data_col,data_val))," ")</f>
        <v>492</v>
      </c>
      <c r="FY32" s="24" cm="1">
        <f t="array" ref="FY32">IF(_xlfn.XLOOKUP($A32,data_i,_xlfn.XLOOKUP(FY$4,data_col,data_val)) &gt; 0,_xlfn.XLOOKUP($A32,data_i,_xlfn.XLOOKUP(FY$4,data_col,data_val))," ")</f>
        <v>492</v>
      </c>
      <c r="FZ32" s="25"/>
      <c r="GA32" s="167"/>
      <c r="GB32" s="25"/>
    </row>
    <row r="33" spans="1:184" x14ac:dyDescent="0.2">
      <c r="A33" s="61">
        <v>25</v>
      </c>
      <c r="B33" s="265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65" t="str" cm="1">
        <f t="array" ref="C33">_xlfn.XLOOKUP($A33,prop_i,_xlfn.XLOOKUP(C$4,prop_col,prop_val))</f>
        <v>M01</v>
      </c>
      <c r="D33" s="165" t="str" cm="1">
        <f t="array" ref="D33">_xlfn.XLOOKUP($A33,prop_i,_xlfn.XLOOKUP(D$4,prop_col,prop_val))</f>
        <v>FR</v>
      </c>
      <c r="E33" s="165" t="str" cm="1">
        <f t="array" ref="E33">_xlfn.XLOOKUP($A33,prop_i,_xlfn.XLOOKUP(E$4,prop_col,prop_val))</f>
        <v>X684</v>
      </c>
      <c r="F33" s="165" cm="1">
        <f t="array" ref="F33">_xlfn.XLOOKUP($A33,prop_i,_xlfn.XLOOKUP(F$4,prop_col,prop_val))</f>
        <v>620</v>
      </c>
      <c r="G33" s="165" t="str" cm="1">
        <f t="array" ref="G33">_xlfn.XLOOKUP($A33,prop_i,_xlfn.XLOOKUP(G$4,prop_col,prop_val))</f>
        <v>J12</v>
      </c>
      <c r="H33" s="61">
        <f t="shared" si="0"/>
        <v>20</v>
      </c>
      <c r="I33" s="165" cm="1">
        <f t="array" ref="I33">_xlfn.XLOOKUP($A33,prop_i,_xlfn.XLOOKUP(I$4,prop_col,prop_val))</f>
        <v>1364066</v>
      </c>
      <c r="J33" s="195" cm="1">
        <f t="array" ref="J33">_xlfn.XLOOKUP($A33,data_i,_xlfn.XLOOKUP(J$4,data_col,data_val))</f>
        <v>780</v>
      </c>
      <c r="K33" s="195" cm="1">
        <f t="array" ref="K33">_xlfn.XLOOKUP($A33,data_i,_xlfn.XLOOKUP(K$4,data_col,data_val))</f>
        <v>40</v>
      </c>
      <c r="L33" s="24">
        <f t="shared" si="1"/>
        <v>19.5</v>
      </c>
      <c r="M33" s="254" cm="1">
        <f t="array" ref="M33">HYPERLINK(GJ33,_xlfn.XLOOKUP($A33,val_i,_xlfn.XLOOKUP(M$4,val_col,val_val)))</f>
        <v>44099</v>
      </c>
      <c r="N33" s="256" t="str" cm="1">
        <f t="array" ref="N33">IF(_xlfn.XLOOKUP($A33,data_i,_xlfn.XLOOKUP(N$4,data_col,data_val)) &gt; 0,_xlfn.XLOOKUP($A33,data_i,_xlfn.XLOOKUP(N$4,data_col,data_val))," ")</f>
        <v xml:space="preserve"> </v>
      </c>
      <c r="O33" s="162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62">
        <f t="shared" si="2"/>
        <v>30</v>
      </c>
      <c r="R33" s="163">
        <f t="shared" si="3"/>
        <v>8.9655172413793096</v>
      </c>
      <c r="S33" s="123">
        <f t="shared" si="4"/>
        <v>44322.436807336184</v>
      </c>
      <c r="T33" s="123">
        <f t="shared" si="4"/>
        <v>44545.513730413106</v>
      </c>
      <c r="U33" s="123">
        <f t="shared" si="4"/>
        <v>44768.590653490028</v>
      </c>
      <c r="V33" s="200"/>
      <c r="W33" s="184" t="str" cm="1">
        <f t="array" ref="W33">_xlfn.XLOOKUP($A33,data_i,_xlfn.XLOOKUP(W$4,data_col,data_val))</f>
        <v>Available</v>
      </c>
      <c r="X33" s="184" cm="1">
        <f t="array" ref="X33">_xlfn.XLOOKUP($A33,data_i,_xlfn.XLOOKUP(X$4,data_col,data_val))</f>
        <v>780</v>
      </c>
      <c r="Y33" s="184" cm="1">
        <f t="array" ref="Y33">_xlfn.XLOOKUP($A33,data_i,_xlfn.XLOOKUP(Y$4,data_col,data_val))</f>
        <v>40</v>
      </c>
      <c r="Z33" s="184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84" cm="1">
        <f t="array" ref="AF33">_xlfn.XLOOKUP($A33,data_i,_xlfn.XLOOKUP(AF$4,data_col,data_val))</f>
        <v>47</v>
      </c>
      <c r="AG33" s="184" cm="1">
        <f t="array" ref="AG33">_xlfn.XLOOKUP($A33,data_i,_xlfn.XLOOKUP(AG$4,data_col,data_val))</f>
        <v>6.7</v>
      </c>
      <c r="AH33" s="195" cm="1">
        <f t="array" ref="AH33">_xlfn.XLOOKUP($A33,data_i,_xlfn.XLOOKUP(AH$4,data_col,data_val))</f>
        <v>2097.1</v>
      </c>
      <c r="AJ33" s="195" cm="1">
        <f t="array" ref="AJ33">_xlfn.XLOOKUP($A33,data_i,_xlfn.XLOOKUP(AJ$4,data_col,data_val))</f>
        <v>3356</v>
      </c>
      <c r="AK33" s="195" cm="1">
        <f t="array" ref="AK33">_xlfn.XLOOKUP($A33,prop_i,_xlfn.XLOOKUP(AK$4,data_col,data_val))</f>
        <v>1500</v>
      </c>
      <c r="AL33" s="163">
        <f>IF(ISERROR(1200*AJ33/(_xlfn.XLOOKUP($F33,summary!$S$3:$S$6,summary!$V$31:$V$34)*AK33*_xlfn.XLOOKUP($F33,summary!$S$3:$S$6,summary!$W$31:$W$34))),0,1200*AJ33/(_xlfn.XLOOKUP($F33,summary!$S$3:$S$6,summary!$V$31:$V$34)*AK33*_xlfn.XLOOKUP($F33,summary!$S$3:$S$6,summary!$W$31:$W$34)))</f>
        <v>21.960190524831592</v>
      </c>
      <c r="AM33" s="25"/>
      <c r="AN33" s="195" cm="1">
        <f t="array" ref="AN33">_xlfn.XLOOKUP($A33,data_i,_xlfn.XLOOKUP(AN$4,data_col,data_val))</f>
        <v>1678</v>
      </c>
      <c r="AO33" s="184" cm="1">
        <f t="array" ref="AO33">_xlfn.XLOOKUP($A33,data_i,_xlfn.XLOOKUP(AO$4,data_col,data_val))</f>
        <v>0</v>
      </c>
      <c r="AP33" s="184" cm="1">
        <f t="array" ref="AP33">_xlfn.XLOOKUP($A33,data_i,_xlfn.XLOOKUP(AP$4,data_col,data_val))</f>
        <v>0</v>
      </c>
      <c r="AQ33" s="184" cm="1">
        <f t="array" ref="AQ33">_xlfn.XLOOKUP($A33,data_i,_xlfn.XLOOKUP(AQ$4,data_col,data_val))</f>
        <v>0</v>
      </c>
      <c r="AR33" s="184" cm="1">
        <f t="array" ref="AR33">_xlfn.XLOOKUP($A33,data_i,_xlfn.XLOOKUP(AR$4,data_col,data_val))</f>
        <v>0</v>
      </c>
      <c r="AS33" s="184" cm="1">
        <f t="array" ref="AS33">_xlfn.XLOOKUP($A33,data_i,_xlfn.XLOOKUP(AS$4,data_col,data_val))</f>
        <v>0</v>
      </c>
      <c r="AT33" s="24"/>
      <c r="AU33" s="184" cm="1">
        <f t="array" ref="AU33">_xlfn.XLOOKUP($A33,data_i,_xlfn.XLOOKUP(AU$4,data_col,data_val))</f>
        <v>0</v>
      </c>
      <c r="AV33" s="184" cm="1">
        <f t="array" ref="AV33">_xlfn.XLOOKUP($A33,data_i,_xlfn.XLOOKUP(AV$4,data_col,data_val))</f>
        <v>0</v>
      </c>
      <c r="AW33" s="163">
        <f>IF(ISERROR(1200*AU33/(_xlfn.XLOOKUP($F33,summary!$S$3:$S$6,summary!$V$31:$V$34)*AV33*_xlfn.XLOOKUP($F33,summary!$S$3:$S$6,summary!$W$31:$W$34))),0,1200*AU33/(_xlfn.XLOOKUP($F33,summary!$S$3:$S$6,summary!$V$31:$V$34)*AV33*_xlfn.XLOOKUP($F33,summary!$S$3:$S$6,summary!$W$31:$W$34)))</f>
        <v>0</v>
      </c>
      <c r="AX33" s="162">
        <f t="shared" si="5"/>
        <v>780</v>
      </c>
      <c r="AY33" s="256" t="str" cm="1">
        <f t="array" ref="AY33">IF(_xlfn.XLOOKUP($A33,data_i,_xlfn.XLOOKUP(AY$4,data_col,data_val)) &gt; 0,_xlfn.XLOOKUP($A33,data_i,_xlfn.XLOOKUP(AY$4,data_col,data_val))," ")</f>
        <v xml:space="preserve"> </v>
      </c>
      <c r="AZ33" s="163" cm="1">
        <f t="array" ref="AZ33">_xlfn.XLOOKUP($A33,data_i,_xlfn.XLOOKUP(AZ$4,data_col,data_val))</f>
        <v>-29.830000000000002</v>
      </c>
      <c r="BA33" s="192" cm="1">
        <f t="array" ref="BA33">_xlfn.XLOOKUP($A33,data_i,_xlfn.XLOOKUP(BA$4,data_col,data_val))</f>
        <v>4.2480000000000002</v>
      </c>
      <c r="BB33" s="192" cm="1">
        <f t="array" ref="BB33">_xlfn.XLOOKUP($A33,data_i,_xlfn.XLOOKUP(BB$4,data_col,data_val))</f>
        <v>1.0101818181818181</v>
      </c>
      <c r="BC33" s="163" cm="1">
        <f t="array" ref="BC33">_xlfn.XLOOKUP($A33,data_i,_xlfn.XLOOKUP(BC$4,data_col,data_val))</f>
        <v>29.1</v>
      </c>
      <c r="BD33" s="163" cm="1">
        <f t="array" ref="BD33">_xlfn.XLOOKUP($A33,data_i,_xlfn.XLOOKUP(BD$4,data_col,data_val))</f>
        <v>1.01</v>
      </c>
      <c r="BE33" s="163" cm="1">
        <f t="array" ref="BE33">_xlfn.XLOOKUP($A33,data_i,_xlfn.XLOOKUP(BE$4,data_col,data_val))</f>
        <v>1.45</v>
      </c>
      <c r="BF33" s="192" cm="1">
        <f t="array" ref="BF33">_xlfn.XLOOKUP($A33,data_i,_xlfn.XLOOKUP(BF$4,data_col,data_val))</f>
        <v>0.56000000000000005</v>
      </c>
      <c r="BG33" s="199">
        <f t="shared" si="6"/>
        <v>178.57142857142856</v>
      </c>
      <c r="BH33" s="192"/>
      <c r="BI33" s="192" cm="1">
        <f t="array" ref="BI33">_xlfn.XLOOKUP($A33,data_i,_xlfn.XLOOKUP(BI$4,data_col,data_val))</f>
        <v>0.74</v>
      </c>
      <c r="BJ33" s="24" cm="1">
        <f t="array" ref="BJ33">_xlfn.XLOOKUP($A33,data_i,_xlfn.XLOOKUP(BJ$4,data_col,data_val))</f>
        <v>0</v>
      </c>
      <c r="BK33" s="24" cm="1">
        <f t="array" ref="BK33">_xlfn.XLOOKUP($A33,data_i,_xlfn.XLOOKUP(BK$4,data_col,data_val))</f>
        <v>0</v>
      </c>
      <c r="BL33" s="163" cm="1">
        <f t="array" ref="BL33">_xlfn.XLOOKUP($A33,data_i,_xlfn.XLOOKUP(BL$4,data_col,data_val))</f>
        <v>0</v>
      </c>
      <c r="BM33" s="163" cm="1">
        <f t="array" ref="BM33">_xlfn.XLOOKUP($A33,data_i,_xlfn.XLOOKUP(BM$4,data_col,data_val))</f>
        <v>0</v>
      </c>
      <c r="BN33" s="163" cm="1">
        <f t="array" ref="BN33">_xlfn.XLOOKUP($A33,data_i,_xlfn.XLOOKUP(BN$4,data_col,data_val))</f>
        <v>26.5</v>
      </c>
      <c r="BO33" s="24" cm="1">
        <f t="array" ref="BO33">_xlfn.XLOOKUP($A33,data_i,_xlfn.XLOOKUP(BO$4,data_col,data_val))</f>
        <v>1019</v>
      </c>
      <c r="BP33" s="24" cm="1">
        <f t="array" ref="BP33">_xlfn.XLOOKUP($A33,data_i,_xlfn.XLOOKUP(BP$4,data_col,data_val))</f>
        <v>1</v>
      </c>
      <c r="BQ33" s="162">
        <f t="shared" si="7"/>
        <v>0</v>
      </c>
      <c r="BR33" s="215" t="str">
        <f>IFERROR((AU33*_xlfn.XLOOKUP(F33,summary!$S$3:$S$6,summary!$W$31:$W$34))/(BQ33*$BP$1)," ")</f>
        <v xml:space="preserve"> </v>
      </c>
      <c r="BS33" s="24" cm="1">
        <f t="array" ref="BS33">_xlfn.XLOOKUP($A33,data_i,_xlfn.XLOOKUP(BS$4,data_col,data_val))</f>
        <v>0</v>
      </c>
      <c r="BT33" s="24" cm="1">
        <f t="array" ref="BT33">_xlfn.XLOOKUP($A33,data_i,_xlfn.XLOOKUP(BT$4,data_col,data_val))</f>
        <v>0</v>
      </c>
      <c r="BU33" s="163" cm="1">
        <f t="array" ref="BU33">_xlfn.XLOOKUP($A33,data_i,_xlfn.XLOOKUP(BU$4,data_col,data_val))</f>
        <v>0</v>
      </c>
      <c r="BV33" s="163"/>
      <c r="BW33" s="217"/>
      <c r="BX33" s="255" t="str" cm="1">
        <f t="array" ref="BX33">IF(_xlfn.XLOOKUP($A33,data_i,_xlfn.XLOOKUP(BX$4,data_col,data_val)) &gt; 0,_xlfn.XLOOKUP($A33,data_i,_xlfn.XLOOKUP(BX$4,data_col,data_val))," ")</f>
        <v xml:space="preserve"> </v>
      </c>
      <c r="BY33" s="255" t="str" cm="1">
        <f t="array" ref="BY33">IF(_xlfn.XLOOKUP($A33,data_i,_xlfn.XLOOKUP(BY$4,data_col,data_val)) &gt; 0,_xlfn.XLOOKUP($A33,data_i,_xlfn.XLOOKUP(BY$4,data_col,data_val))," ")</f>
        <v xml:space="preserve"> </v>
      </c>
      <c r="BZ33" s="255" t="str" cm="1">
        <f t="array" ref="BZ33">IF(_xlfn.XLOOKUP($A33,data_i,_xlfn.XLOOKUP(BZ$4,data_col,data_val)) &gt; 0,_xlfn.XLOOKUP($A33,data_i,_xlfn.XLOOKUP(BZ$4,data_col,data_val))," ")</f>
        <v xml:space="preserve"> </v>
      </c>
      <c r="CA33" s="255" t="str" cm="1">
        <f t="array" ref="CA33">IF(_xlfn.XLOOKUP($A33,data_i,_xlfn.XLOOKUP(CA$4,data_col,data_val)) &gt; 0,_xlfn.XLOOKUP($A33,data_i,_xlfn.XLOOKUP(CA$4,data_col,data_val))," ")</f>
        <v xml:space="preserve"> </v>
      </c>
      <c r="CB33" s="25"/>
      <c r="CC33" s="24" cm="1">
        <f t="array" ref="CC33">_xlfn.XLOOKUP($A33,data_i,_xlfn.XLOOKUP(CC$4,data_col,data_val))</f>
        <v>66.959999999999994</v>
      </c>
      <c r="CD33" s="163"/>
      <c r="CE33" s="24" t="str" cm="1">
        <f t="array" ref="CE33">IF(_xlfn.XLOOKUP($A33,data_i,_xlfn.XLOOKUP(CE$4,data_col,data_val)) &gt; 0,_xlfn.XLOOKUP($A33,data_i,_xlfn.XLOOKUP(CE$4,data_col,data_val))," ")</f>
        <v xml:space="preserve"> </v>
      </c>
      <c r="CF33" s="24" t="str" cm="1">
        <f t="array" ref="CF33">IF(_xlfn.XLOOKUP($A33,data_i,_xlfn.XLOOKUP(CF$4,data_col,data_val)) &gt; 0,_xlfn.XLOOKUP($A33,data_i,_xlfn.XLOOKUP(CF$4,data_col,data_val))," ")</f>
        <v xml:space="preserve"> </v>
      </c>
      <c r="CG33" s="24" t="str" cm="1">
        <f t="array" ref="CG33">IF(_xlfn.XLOOKUP($A33,data_i,_xlfn.XLOOKUP(CG$4,data_col,data_val)) &gt; 0,_xlfn.XLOOKUP($A33,data_i,_xlfn.XLOOKUP(CG$4,data_col,data_val))," ")</f>
        <v xml:space="preserve"> </v>
      </c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163"/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24" t="str" cm="1">
        <f t="array" ref="DF33">IF(_xlfn.XLOOKUP($A33,data_i,_xlfn.XLOOKUP(DF$4,data_col,data_val)) &gt; 0,_xlfn.XLOOKUP($A33,data_i,_xlfn.XLOOKUP(DF$4,data_col,data_val))," ")</f>
        <v xml:space="preserve"> </v>
      </c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5"/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4" t="str" cm="1">
        <f t="array" ref="EE33">IF(_xlfn.XLOOKUP($A33,data_i,_xlfn.XLOOKUP(EE$4,data_col,data_val)) &gt; 0,_xlfn.XLOOKUP($A33,data_i,_xlfn.XLOOKUP(EE$4,data_col,data_val))," ")</f>
        <v xml:space="preserve"> </v>
      </c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5"/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4" t="str" cm="1">
        <f t="array" ref="FD33">IF(_xlfn.XLOOKUP($A33,data_i,_xlfn.XLOOKUP(FD$4,data_col,data_val)) &gt; 0,_xlfn.XLOOKUP($A33,data_i,_xlfn.XLOOKUP(FD$4,data_col,data_val))," ")</f>
        <v xml:space="preserve"> </v>
      </c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5"/>
      <c r="GA33" s="167"/>
      <c r="GB33" s="25"/>
    </row>
    <row r="34" spans="1:184" x14ac:dyDescent="0.2">
      <c r="A34" s="61">
        <v>24</v>
      </c>
      <c r="B34" s="265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65" t="str" cm="1">
        <f t="array" ref="C34">_xlfn.XLOOKUP($A34,prop_i,_xlfn.XLOOKUP(C$4,prop_col,prop_val))</f>
        <v>M01</v>
      </c>
      <c r="D34" s="165" t="str" cm="1">
        <f t="array" ref="D34">_xlfn.XLOOKUP($A34,prop_i,_xlfn.XLOOKUP(D$4,prop_col,prop_val))</f>
        <v>IT</v>
      </c>
      <c r="E34" s="165" t="str" cm="1">
        <f t="array" ref="E34">_xlfn.XLOOKUP($A34,prop_i,_xlfn.XLOOKUP(E$4,prop_col,prop_val))</f>
        <v>X580</v>
      </c>
      <c r="F34" s="165" cm="1">
        <f t="array" ref="F34">_xlfn.XLOOKUP($A34,prop_i,_xlfn.XLOOKUP(F$4,prop_col,prop_val))</f>
        <v>616</v>
      </c>
      <c r="G34" s="165" t="str" cm="1">
        <f t="array" ref="G34">_xlfn.XLOOKUP($A34,prop_i,_xlfn.XLOOKUP(G$4,prop_col,prop_val))</f>
        <v>J11</v>
      </c>
      <c r="H34" s="61">
        <f t="shared" si="0"/>
        <v>16</v>
      </c>
      <c r="I34" s="165" cm="1">
        <f t="array" ref="I34">_xlfn.XLOOKUP($A34,prop_i,_xlfn.XLOOKUP(I$4,prop_col,prop_val))</f>
        <v>1361965</v>
      </c>
      <c r="J34" s="195" cm="1">
        <f t="array" ref="J34">_xlfn.XLOOKUP($A34,data_i,_xlfn.XLOOKUP(J$4,data_col,data_val))</f>
        <v>7923</v>
      </c>
      <c r="K34" s="195" cm="1">
        <f t="array" ref="K34">_xlfn.XLOOKUP($A34,data_i,_xlfn.XLOOKUP(K$4,data_col,data_val))</f>
        <v>318</v>
      </c>
      <c r="L34" s="24">
        <f t="shared" si="1"/>
        <v>24.915094339622641</v>
      </c>
      <c r="M34" s="254" cm="1">
        <f t="array" ref="M34">HYPERLINK(GJ34,_xlfn.XLOOKUP($A34,val_i,_xlfn.XLOOKUP(M$4,val_col,val_val)))</f>
        <v>44153.041666666657</v>
      </c>
      <c r="N34" s="256" cm="1">
        <f t="array" ref="N34">IF(_xlfn.XLOOKUP($A34,data_i,_xlfn.XLOOKUP(N$4,data_col,data_val)) &gt; 0,_xlfn.XLOOKUP($A34,data_i,_xlfn.XLOOKUP(N$4,data_col,data_val))," ")</f>
        <v>0.157</v>
      </c>
      <c r="O34" s="162" cm="1">
        <f t="array" ref="O34">$J34-_xlfn.XLOOKUP($A34,val_i,_xlfn.XLOOKUP("oph@start",val_col,val_val))</f>
        <v>694</v>
      </c>
      <c r="P34" s="24" cm="1">
        <f t="array" ref="P34">K34-_xlfn.XLOOKUP($A34,val_i,_xlfn.XLOOKUP("Starts@Start",val_col,val_val))</f>
        <v>13</v>
      </c>
      <c r="Q34" s="162">
        <f t="shared" si="2"/>
        <v>53.384615384615387</v>
      </c>
      <c r="R34" s="163">
        <f t="shared" si="3"/>
        <v>21.030303030303031</v>
      </c>
      <c r="S34" s="123">
        <f t="shared" si="4"/>
        <v>44248.460748812577</v>
      </c>
      <c r="T34" s="123">
        <f t="shared" si="4"/>
        <v>44343.561613365891</v>
      </c>
      <c r="U34" s="123">
        <f t="shared" si="4"/>
        <v>44438.662477919206</v>
      </c>
      <c r="V34" s="200"/>
      <c r="W34" s="184" t="str" cm="1">
        <f t="array" ref="W34">_xlfn.XLOOKUP($A34,data_i,_xlfn.XLOOKUP(W$4,data_col,data_val))</f>
        <v>Running</v>
      </c>
      <c r="X34" s="184" cm="1">
        <f t="array" ref="X34">_xlfn.XLOOKUP($A34,data_i,_xlfn.XLOOKUP(X$4,data_col,data_val))</f>
        <v>7923</v>
      </c>
      <c r="Y34" s="184" cm="1">
        <f t="array" ref="Y34">_xlfn.XLOOKUP($A34,data_i,_xlfn.XLOOKUP(Y$4,data_col,data_val))</f>
        <v>318</v>
      </c>
      <c r="Z34" s="184" cm="1">
        <f t="array" ref="Z34">_xlfn.XLOOKUP($A34,data_i,_xlfn.XLOOKUP(Z$4,data_col,data_val))</f>
        <v>17</v>
      </c>
      <c r="AA34" s="24" cm="1">
        <f t="array" ref="AA34">_xlfn.XLOOKUP($A34,data_i,_xlfn.XLOOKUP(AA$4,data_col,data_val))</f>
        <v>1</v>
      </c>
      <c r="AB34" s="24" cm="1">
        <f t="array" ref="AB34">_xlfn.XLOOKUP($A34,data_i,_xlfn.XLOOKUP(AB$4,data_col,data_val))</f>
        <v>1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84" cm="1">
        <f t="array" ref="AF34">_xlfn.XLOOKUP($A34,data_i,_xlfn.XLOOKUP(AF$4,data_col,data_val))</f>
        <v>50</v>
      </c>
      <c r="AG34" s="184" cm="1">
        <f t="array" ref="AG34">_xlfn.XLOOKUP($A34,data_i,_xlfn.XLOOKUP(AG$4,data_col,data_val))</f>
        <v>15.5</v>
      </c>
      <c r="AH34" s="195" cm="1">
        <f t="array" ref="AH34">_xlfn.XLOOKUP($A34,data_i,_xlfn.XLOOKUP(AH$4,data_col,data_val))</f>
        <v>36</v>
      </c>
      <c r="AJ34" s="195" cm="1">
        <f t="array" ref="AJ34">_xlfn.XLOOKUP($A34,data_i,_xlfn.XLOOKUP(AJ$4,data_col,data_val))</f>
        <v>2678</v>
      </c>
      <c r="AK34" s="195" cm="1">
        <f t="array" ref="AK34">_xlfn.XLOOKUP($A34,prop_i,_xlfn.XLOOKUP(AK$4,data_col,data_val))</f>
        <v>1500</v>
      </c>
      <c r="AL34" s="163">
        <f>IF(ISERROR(1200*AJ34/(_xlfn.XLOOKUP($F34,summary!$S$3:$S$6,summary!$V$31:$V$34)*AK34*_xlfn.XLOOKUP($F34,summary!$S$3:$S$6,summary!$W$31:$W$34))),0,1200*AJ34/(_xlfn.XLOOKUP($F34,summary!$S$3:$S$6,summary!$V$31:$V$34)*AK34*_xlfn.XLOOKUP($F34,summary!$S$3:$S$6,summary!$W$31:$W$34)))</f>
        <v>21.991257515544735</v>
      </c>
      <c r="AM34" s="25"/>
      <c r="AN34" s="195" cm="1">
        <f t="array" ref="AN34">_xlfn.XLOOKUP($A34,data_i,_xlfn.XLOOKUP(AN$4,data_col,data_val))</f>
        <v>2678</v>
      </c>
      <c r="AO34" s="184" cm="1">
        <f t="array" ref="AO34">_xlfn.XLOOKUP($A34,data_i,_xlfn.XLOOKUP(AO$4,data_col,data_val))</f>
        <v>0</v>
      </c>
      <c r="AP34" s="184" cm="1">
        <f t="array" ref="AP34">_xlfn.XLOOKUP($A34,data_i,_xlfn.XLOOKUP(AP$4,data_col,data_val))</f>
        <v>0</v>
      </c>
      <c r="AQ34" s="184" cm="1">
        <f t="array" ref="AQ34">_xlfn.XLOOKUP($A34,data_i,_xlfn.XLOOKUP(AQ$4,data_col,data_val))</f>
        <v>0</v>
      </c>
      <c r="AR34" s="184" cm="1">
        <f t="array" ref="AR34">_xlfn.XLOOKUP($A34,data_i,_xlfn.XLOOKUP(AR$4,data_col,data_val))</f>
        <v>0</v>
      </c>
      <c r="AS34" s="184" cm="1">
        <f t="array" ref="AS34">_xlfn.XLOOKUP($A34,data_i,_xlfn.XLOOKUP(AS$4,data_col,data_val))</f>
        <v>0</v>
      </c>
      <c r="AT34" s="24"/>
      <c r="AU34" s="184" cm="1">
        <f t="array" ref="AU34">_xlfn.XLOOKUP($A34,data_i,_xlfn.XLOOKUP(AU$4,data_col,data_val))</f>
        <v>2529</v>
      </c>
      <c r="AV34" s="184" cm="1">
        <f t="array" ref="AV34">_xlfn.XLOOKUP($A34,data_i,_xlfn.XLOOKUP(AV$4,data_col,data_val))</f>
        <v>1500</v>
      </c>
      <c r="AW34" s="163">
        <f>IF(ISERROR(1200*AU34/(_xlfn.XLOOKUP($F34,summary!$S$3:$S$6,summary!$V$31:$V$34)*AV34*_xlfn.XLOOKUP($F34,summary!$S$3:$S$6,summary!$W$31:$W$34))),0,1200*AU34/(_xlfn.XLOOKUP($F34,summary!$S$3:$S$6,summary!$V$31:$V$34)*AV34*_xlfn.XLOOKUP($F34,summary!$S$3:$S$6,summary!$W$31:$W$34)))</f>
        <v>20.76769613771943</v>
      </c>
      <c r="AX34" s="162">
        <f t="shared" si="5"/>
        <v>694</v>
      </c>
      <c r="AY34" s="256" cm="1">
        <f t="array" ref="AY34">IF(_xlfn.XLOOKUP($A34,data_i,_xlfn.XLOOKUP(AY$4,data_col,data_val)) &gt; 0,_xlfn.XLOOKUP($A34,data_i,_xlfn.XLOOKUP(AY$4,data_col,data_val))," ")</f>
        <v>0.157</v>
      </c>
      <c r="AZ34" s="163" cm="1">
        <f t="array" ref="AZ34">_xlfn.XLOOKUP($A34,data_i,_xlfn.XLOOKUP(AZ$4,data_col,data_val))</f>
        <v>-26.05</v>
      </c>
      <c r="BA34" s="192" cm="1">
        <f t="array" ref="BA34">_xlfn.XLOOKUP($A34,data_i,_xlfn.XLOOKUP(BA$4,data_col,data_val))</f>
        <v>4.1349999999999998</v>
      </c>
      <c r="BB34" s="192" cm="1">
        <f t="array" ref="BB34">_xlfn.XLOOKUP($A34,data_i,_xlfn.XLOOKUP(BB$4,data_col,data_val))</f>
        <v>0.529909090909091</v>
      </c>
      <c r="BC34" s="163" cm="1">
        <f t="array" ref="BC34">_xlfn.XLOOKUP($A34,data_i,_xlfn.XLOOKUP(BC$4,data_col,data_val))</f>
        <v>53.7</v>
      </c>
      <c r="BD34" s="163" cm="1">
        <f t="array" ref="BD34">_xlfn.XLOOKUP($A34,data_i,_xlfn.XLOOKUP(BD$4,data_col,data_val))</f>
        <v>4.1500000000000004</v>
      </c>
      <c r="BE34" s="163" cm="1">
        <f t="array" ref="BE34">_xlfn.XLOOKUP($A34,data_i,_xlfn.XLOOKUP(BE$4,data_col,data_val))</f>
        <v>1.9039999999999999</v>
      </c>
      <c r="BF34" s="192" cm="1">
        <f t="array" ref="BF34">_xlfn.XLOOKUP($A34,data_i,_xlfn.XLOOKUP(BF$4,data_col,data_val))</f>
        <v>0.63</v>
      </c>
      <c r="BG34" s="199">
        <f t="shared" si="6"/>
        <v>158.73015873015873</v>
      </c>
      <c r="BH34" s="192"/>
      <c r="BI34" s="192" cm="1">
        <f t="array" ref="BI34">_xlfn.XLOOKUP($A34,data_i,_xlfn.XLOOKUP(BI$4,data_col,data_val))</f>
        <v>0.74</v>
      </c>
      <c r="BJ34" s="24" cm="1">
        <f t="array" ref="BJ34">_xlfn.XLOOKUP($A34,data_i,_xlfn.XLOOKUP(BJ$4,data_col,data_val))</f>
        <v>39.6</v>
      </c>
      <c r="BK34" s="24" cm="1">
        <f t="array" ref="BK34">_xlfn.XLOOKUP($A34,data_i,_xlfn.XLOOKUP(BK$4,data_col,data_val))</f>
        <v>84.8</v>
      </c>
      <c r="BL34" s="163" cm="1">
        <f t="array" ref="BL34">_xlfn.XLOOKUP($A34,data_i,_xlfn.XLOOKUP(BL$4,data_col,data_val))</f>
        <v>55.9</v>
      </c>
      <c r="BM34" s="163" cm="1">
        <f t="array" ref="BM34">_xlfn.XLOOKUP($A34,data_i,_xlfn.XLOOKUP(BM$4,data_col,data_val))</f>
        <v>143.9</v>
      </c>
      <c r="BN34" s="163" cm="1">
        <f t="array" ref="BN34">_xlfn.XLOOKUP($A34,data_i,_xlfn.XLOOKUP(BN$4,data_col,data_val))</f>
        <v>2.6</v>
      </c>
      <c r="BO34" s="24" cm="1">
        <f t="array" ref="BO34">_xlfn.XLOOKUP($A34,data_i,_xlfn.XLOOKUP(BO$4,data_col,data_val))</f>
        <v>1109</v>
      </c>
      <c r="BP34" s="24" cm="1">
        <f t="array" ref="BP34">_xlfn.XLOOKUP($A34,data_i,_xlfn.XLOOKUP(BP$4,data_col,data_val))</f>
        <v>100</v>
      </c>
      <c r="BQ34" s="162">
        <f t="shared" si="7"/>
        <v>561.78621612241216</v>
      </c>
      <c r="BR34" s="215">
        <f>IFERROR((AU34*_xlfn.XLOOKUP(F34,summary!$S$3:$S$6,summary!$W$31:$W$34))/(BQ34*$BP$1)," ")</f>
        <v>0.44839671599691888</v>
      </c>
      <c r="BS34" s="24" cm="1">
        <f t="array" ref="BS34">_xlfn.XLOOKUP($A34,data_i,_xlfn.XLOOKUP(BS$4,data_col,data_val))</f>
        <v>0</v>
      </c>
      <c r="BT34" s="24" cm="1">
        <f t="array" ref="BT34">_xlfn.XLOOKUP($A34,data_i,_xlfn.XLOOKUP(BT$4,data_col,data_val))</f>
        <v>0</v>
      </c>
      <c r="BU34" s="163" cm="1">
        <f t="array" ref="BU34">_xlfn.XLOOKUP($A34,data_i,_xlfn.XLOOKUP(BU$4,data_col,data_val))</f>
        <v>0</v>
      </c>
      <c r="BV34" s="163"/>
      <c r="BW34" s="217"/>
      <c r="BX34" s="255" t="str" cm="1">
        <f t="array" ref="BX34">IF(_xlfn.XLOOKUP($A34,data_i,_xlfn.XLOOKUP(BX$4,data_col,data_val)) &gt; 0,_xlfn.XLOOKUP($A34,data_i,_xlfn.XLOOKUP(BX$4,data_col,data_val))," ")</f>
        <v xml:space="preserve"> </v>
      </c>
      <c r="BY34" s="255" t="str" cm="1">
        <f t="array" ref="BY34">IF(_xlfn.XLOOKUP($A34,data_i,_xlfn.XLOOKUP(BY$4,data_col,data_val)) &gt; 0,_xlfn.XLOOKUP($A34,data_i,_xlfn.XLOOKUP(BY$4,data_col,data_val))," ")</f>
        <v xml:space="preserve"> </v>
      </c>
      <c r="BZ34" s="255" t="str" cm="1">
        <f t="array" ref="BZ34">IF(_xlfn.XLOOKUP($A34,data_i,_xlfn.XLOOKUP(BZ$4,data_col,data_val)) &gt; 0,_xlfn.XLOOKUP($A34,data_i,_xlfn.XLOOKUP(BZ$4,data_col,data_val))," ")</f>
        <v xml:space="preserve"> </v>
      </c>
      <c r="CA34" s="255" t="str" cm="1">
        <f t="array" ref="CA34">IF(_xlfn.XLOOKUP($A34,data_i,_xlfn.XLOOKUP(CA$4,data_col,data_val)) &gt; 0,_xlfn.XLOOKUP($A34,data_i,_xlfn.XLOOKUP(CA$4,data_col,data_val))," ")</f>
        <v xml:space="preserve"> </v>
      </c>
      <c r="CB34" s="25"/>
      <c r="CC34" s="24" cm="1">
        <f t="array" ref="CC34">_xlfn.XLOOKUP($A34,data_i,_xlfn.XLOOKUP(CC$4,data_col,data_val))</f>
        <v>53.73</v>
      </c>
      <c r="CD34" s="163"/>
      <c r="CE34" s="24" cm="1">
        <f t="array" ref="CE34">IF(_xlfn.XLOOKUP($A34,data_i,_xlfn.XLOOKUP(CE$4,data_col,data_val)) &gt; 0,_xlfn.XLOOKUP($A34,data_i,_xlfn.XLOOKUP(CE$4,data_col,data_val))," ")</f>
        <v>111</v>
      </c>
      <c r="CF34" s="24" cm="1">
        <f t="array" ref="CF34">IF(_xlfn.XLOOKUP($A34,data_i,_xlfn.XLOOKUP(CF$4,data_col,data_val)) &gt; 0,_xlfn.XLOOKUP($A34,data_i,_xlfn.XLOOKUP(CF$4,data_col,data_val))," ")</f>
        <v>159</v>
      </c>
      <c r="CG34" s="24" cm="1">
        <f t="array" ref="CG34">IF(_xlfn.XLOOKUP($A34,data_i,_xlfn.XLOOKUP(CG$4,data_col,data_val)) &gt; 0,_xlfn.XLOOKUP($A34,data_i,_xlfn.XLOOKUP(CG$4,data_col,data_val))," ")</f>
        <v>143</v>
      </c>
      <c r="CH34" s="24" cm="1">
        <f t="array" ref="CH34">IF(_xlfn.XLOOKUP($A34,data_i,_xlfn.XLOOKUP(CH$4,data_col,data_val)) &gt; 0,_xlfn.XLOOKUP($A34,data_i,_xlfn.XLOOKUP(CH$4,data_col,data_val))," ")</f>
        <v>95</v>
      </c>
      <c r="CI34" s="24" cm="1">
        <f t="array" ref="CI34">IF(_xlfn.XLOOKUP($A34,data_i,_xlfn.XLOOKUP(CI$4,data_col,data_val)) &gt; 0,_xlfn.XLOOKUP($A34,data_i,_xlfn.XLOOKUP(CI$4,data_col,data_val))," ")</f>
        <v>95</v>
      </c>
      <c r="CJ34" s="24" cm="1">
        <f t="array" ref="CJ34">IF(_xlfn.XLOOKUP($A34,data_i,_xlfn.XLOOKUP(CJ$4,data_col,data_val)) &gt; 0,_xlfn.XLOOKUP($A34,data_i,_xlfn.XLOOKUP(CJ$4,data_col,data_val))," ")</f>
        <v>111</v>
      </c>
      <c r="CK34" s="24" cm="1">
        <f t="array" ref="CK34">IF(_xlfn.XLOOKUP($A34,data_i,_xlfn.XLOOKUP(CK$4,data_col,data_val)) &gt; 0,_xlfn.XLOOKUP($A34,data_i,_xlfn.XLOOKUP(CK$4,data_col,data_val))," ")</f>
        <v>127</v>
      </c>
      <c r="CL34" s="24" cm="1">
        <f t="array" ref="CL34">IF(_xlfn.XLOOKUP($A34,data_i,_xlfn.XLOOKUP(CL$4,data_col,data_val)) &gt; 0,_xlfn.XLOOKUP($A34,data_i,_xlfn.XLOOKUP(CL$4,data_col,data_val))," ")</f>
        <v>127</v>
      </c>
      <c r="CM34" s="24" cm="1">
        <f t="array" ref="CM34">IF(_xlfn.XLOOKUP($A34,data_i,_xlfn.XLOOKUP(CM$4,data_col,data_val)) &gt; 0,_xlfn.XLOOKUP($A34,data_i,_xlfn.XLOOKUP(CM$4,data_col,data_val))," ")</f>
        <v>111</v>
      </c>
      <c r="CN34" s="24" cm="1">
        <f t="array" ref="CN34">IF(_xlfn.XLOOKUP($A34,data_i,_xlfn.XLOOKUP(CN$4,data_col,data_val)) &gt; 0,_xlfn.XLOOKUP($A34,data_i,_xlfn.XLOOKUP(CN$4,data_col,data_val))," ")</f>
        <v>238</v>
      </c>
      <c r="CO34" s="24" cm="1">
        <f t="array" ref="CO34">IF(_xlfn.XLOOKUP($A34,data_i,_xlfn.XLOOKUP(CO$4,data_col,data_val)) &gt; 0,_xlfn.XLOOKUP($A34,data_i,_xlfn.XLOOKUP(CO$4,data_col,data_val))," ")</f>
        <v>221</v>
      </c>
      <c r="CP34" s="24" cm="1">
        <f t="array" ref="CP34">IF(_xlfn.XLOOKUP($A34,data_i,_xlfn.XLOOKUP(CP$4,data_col,data_val)) &gt; 0,_xlfn.XLOOKUP($A34,data_i,_xlfn.XLOOKUP(CP$4,data_col,data_val))," ")</f>
        <v>111</v>
      </c>
      <c r="CQ34" s="24" cm="1">
        <f t="array" ref="CQ34">IF(_xlfn.XLOOKUP($A34,data_i,_xlfn.XLOOKUP(CQ$4,data_col,data_val)) &gt; 0,_xlfn.XLOOKUP($A34,data_i,_xlfn.XLOOKUP(CQ$4,data_col,data_val))," ")</f>
        <v>78</v>
      </c>
      <c r="CR34" s="24" cm="1">
        <f t="array" ref="CR34">IF(_xlfn.XLOOKUP($A34,data_i,_xlfn.XLOOKUP(CR$4,data_col,data_val)) &gt; 0,_xlfn.XLOOKUP($A34,data_i,_xlfn.XLOOKUP(CR$4,data_col,data_val))," ")</f>
        <v>95</v>
      </c>
      <c r="CS34" s="24" cm="1">
        <f t="array" ref="CS34">IF(_xlfn.XLOOKUP($A34,data_i,_xlfn.XLOOKUP(CS$4,data_col,data_val)) &gt; 0,_xlfn.XLOOKUP($A34,data_i,_xlfn.XLOOKUP(CS$4,data_col,data_val))," ")</f>
        <v>95</v>
      </c>
      <c r="CT34" s="24" cm="1">
        <f t="array" ref="CT34">IF(_xlfn.XLOOKUP($A34,data_i,_xlfn.XLOOKUP(CT$4,data_col,data_val)) &gt; 0,_xlfn.XLOOKUP($A34,data_i,_xlfn.XLOOKUP(CT$4,data_col,data_val))," ")</f>
        <v>127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163"/>
      <c r="DD34" s="24" cm="1">
        <f t="array" ref="DD34">IF(_xlfn.XLOOKUP($A34,data_i,_xlfn.XLOOKUP(DD$4,data_col,data_val)) &gt; 0,_xlfn.XLOOKUP($A34,data_i,_xlfn.XLOOKUP(DD$4,data_col,data_val))," ")</f>
        <v>401</v>
      </c>
      <c r="DE34" s="24" cm="1">
        <f t="array" ref="DE34">IF(_xlfn.XLOOKUP($A34,data_i,_xlfn.XLOOKUP(DE$4,data_col,data_val)) &gt; 0,_xlfn.XLOOKUP($A34,data_i,_xlfn.XLOOKUP(DE$4,data_col,data_val))," ")</f>
        <v>741</v>
      </c>
      <c r="DF34" s="24" cm="1">
        <f t="array" ref="DF34">IF(_xlfn.XLOOKUP($A34,data_i,_xlfn.XLOOKUP(DF$4,data_col,data_val)) &gt; 0,_xlfn.XLOOKUP($A34,data_i,_xlfn.XLOOKUP(DF$4,data_col,data_val))," ")</f>
        <v>474</v>
      </c>
      <c r="DG34" s="24" cm="1">
        <f t="array" ref="DG34">IF(_xlfn.XLOOKUP($A34,data_i,_xlfn.XLOOKUP(DG$4,data_col,data_val)) &gt; 0,_xlfn.XLOOKUP($A34,data_i,_xlfn.XLOOKUP(DG$4,data_col,data_val))," ")</f>
        <v>608</v>
      </c>
      <c r="DH34" s="24" cm="1">
        <f t="array" ref="DH34">IF(_xlfn.XLOOKUP($A34,data_i,_xlfn.XLOOKUP(DH$4,data_col,data_val)) &gt; 0,_xlfn.XLOOKUP($A34,data_i,_xlfn.XLOOKUP(DH$4,data_col,data_val))," ")</f>
        <v>464</v>
      </c>
      <c r="DI34" s="24" cm="1">
        <f t="array" ref="DI34">IF(_xlfn.XLOOKUP($A34,data_i,_xlfn.XLOOKUP(DI$4,data_col,data_val)) &gt; 0,_xlfn.XLOOKUP($A34,data_i,_xlfn.XLOOKUP(DI$4,data_col,data_val))," ")</f>
        <v>338</v>
      </c>
      <c r="DJ34" s="24" cm="1">
        <f t="array" ref="DJ34">IF(_xlfn.XLOOKUP($A34,data_i,_xlfn.XLOOKUP(DJ$4,data_col,data_val)) &gt; 0,_xlfn.XLOOKUP($A34,data_i,_xlfn.XLOOKUP(DJ$4,data_col,data_val))," ")</f>
        <v>596</v>
      </c>
      <c r="DK34" s="24" cm="1">
        <f t="array" ref="DK34">IF(_xlfn.XLOOKUP($A34,data_i,_xlfn.XLOOKUP(DK$4,data_col,data_val)) &gt; 0,_xlfn.XLOOKUP($A34,data_i,_xlfn.XLOOKUP(DK$4,data_col,data_val))," ")</f>
        <v>524</v>
      </c>
      <c r="DL34" s="24" cm="1">
        <f t="array" ref="DL34">IF(_xlfn.XLOOKUP($A34,data_i,_xlfn.XLOOKUP(DL$4,data_col,data_val)) &gt; 0,_xlfn.XLOOKUP($A34,data_i,_xlfn.XLOOKUP(DL$4,data_col,data_val))," ")</f>
        <v>504</v>
      </c>
      <c r="DM34" s="24" cm="1">
        <f t="array" ref="DM34">IF(_xlfn.XLOOKUP($A34,data_i,_xlfn.XLOOKUP(DM$4,data_col,data_val)) &gt; 0,_xlfn.XLOOKUP($A34,data_i,_xlfn.XLOOKUP(DM$4,data_col,data_val))," ")</f>
        <v>311</v>
      </c>
      <c r="DN34" s="24" cm="1">
        <f t="array" ref="DN34">IF(_xlfn.XLOOKUP($A34,data_i,_xlfn.XLOOKUP(DN$4,data_col,data_val)) &gt; 0,_xlfn.XLOOKUP($A34,data_i,_xlfn.XLOOKUP(DN$4,data_col,data_val))," ")</f>
        <v>397</v>
      </c>
      <c r="DO34" s="24" cm="1">
        <f t="array" ref="DO34">IF(_xlfn.XLOOKUP($A34,data_i,_xlfn.XLOOKUP(DO$4,data_col,data_val)) &gt; 0,_xlfn.XLOOKUP($A34,data_i,_xlfn.XLOOKUP(DO$4,data_col,data_val))," ")</f>
        <v>553</v>
      </c>
      <c r="DP34" s="24" cm="1">
        <f t="array" ref="DP34">IF(_xlfn.XLOOKUP($A34,data_i,_xlfn.XLOOKUP(DP$4,data_col,data_val)) &gt; 0,_xlfn.XLOOKUP($A34,data_i,_xlfn.XLOOKUP(DP$4,data_col,data_val))," ")</f>
        <v>332</v>
      </c>
      <c r="DQ34" s="24" cm="1">
        <f t="array" ref="DQ34">IF(_xlfn.XLOOKUP($A34,data_i,_xlfn.XLOOKUP(DQ$4,data_col,data_val)) &gt; 0,_xlfn.XLOOKUP($A34,data_i,_xlfn.XLOOKUP(DQ$4,data_col,data_val))," ")</f>
        <v>411</v>
      </c>
      <c r="DR34" s="24" cm="1">
        <f t="array" ref="DR34">IF(_xlfn.XLOOKUP($A34,data_i,_xlfn.XLOOKUP(DR$4,data_col,data_val)) &gt; 0,_xlfn.XLOOKUP($A34,data_i,_xlfn.XLOOKUP(DR$4,data_col,data_val))," ")</f>
        <v>332</v>
      </c>
      <c r="DS34" s="24" cm="1">
        <f t="array" ref="DS34">IF(_xlfn.XLOOKUP($A34,data_i,_xlfn.XLOOKUP(DS$4,data_col,data_val)) &gt; 0,_xlfn.XLOOKUP($A34,data_i,_xlfn.XLOOKUP(DS$4,data_col,data_val))," ")</f>
        <v>553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5"/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4" t="str" cm="1">
        <f t="array" ref="EE34">IF(_xlfn.XLOOKUP($A34,data_i,_xlfn.XLOOKUP(EE$4,data_col,data_val)) &gt; 0,_xlfn.XLOOKUP($A34,data_i,_xlfn.XLOOKUP(EE$4,data_col,data_val))," ")</f>
        <v xml:space="preserve"> </v>
      </c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5"/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4" t="str" cm="1">
        <f t="array" ref="FD34">IF(_xlfn.XLOOKUP($A34,data_i,_xlfn.XLOOKUP(FD$4,data_col,data_val)) &gt; 0,_xlfn.XLOOKUP($A34,data_i,_xlfn.XLOOKUP(FD$4,data_col,data_val))," ")</f>
        <v xml:space="preserve"> </v>
      </c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5"/>
      <c r="GA34" s="167"/>
      <c r="GB34" s="25"/>
    </row>
    <row r="35" spans="1:184" x14ac:dyDescent="0.2">
      <c r="A35" s="61">
        <v>20</v>
      </c>
      <c r="B35" s="265" t="str" cm="1">
        <f t="array" ref="B35">HYPERLINK(_xlfn.TEXTJOIN(,,"https://myplant.io/#/fleet/overview/assets/dashboard/J-Engine/",TEXT($I35,"#")),_xlfn.XLOOKUP($A35,val_i,_xlfn.XLOOKUP(B$4,val_col,val_val)))</f>
        <v>DALOMA</v>
      </c>
      <c r="C35" s="165" t="str" cm="1">
        <f t="array" ref="C35">_xlfn.XLOOKUP($A35,prop_i,_xlfn.XLOOKUP(C$4,prop_col,prop_val))</f>
        <v>M01</v>
      </c>
      <c r="D35" s="165" t="str" cm="1">
        <f t="array" ref="D35">_xlfn.XLOOKUP($A35,prop_i,_xlfn.XLOOKUP(D$4,prop_col,prop_val))</f>
        <v>FR</v>
      </c>
      <c r="E35" s="165" t="str" cm="1">
        <f t="array" ref="E35">_xlfn.XLOOKUP($A35,prop_i,_xlfn.XLOOKUP(E$4,prop_col,prop_val))</f>
        <v>V624</v>
      </c>
      <c r="F35" s="165" cm="1">
        <f t="array" ref="F35">_xlfn.XLOOKUP($A35,prop_i,_xlfn.XLOOKUP(F$4,prop_col,prop_val))</f>
        <v>612</v>
      </c>
      <c r="G35" s="165" t="str" cm="1">
        <f t="array" ref="G35">_xlfn.XLOOKUP($A35,prop_i,_xlfn.XLOOKUP(G$4,prop_col,prop_val))</f>
        <v>J12</v>
      </c>
      <c r="H35" s="61">
        <f t="shared" si="0"/>
        <v>12</v>
      </c>
      <c r="I35" s="165" cm="1">
        <f t="array" ref="I35">_xlfn.XLOOKUP($A35,prop_i,_xlfn.XLOOKUP(I$4,prop_col,prop_val))</f>
        <v>1339812</v>
      </c>
      <c r="J35" s="195" cm="1">
        <f t="array" ref="J35">_xlfn.XLOOKUP($A35,data_i,_xlfn.XLOOKUP(J$4,data_col,data_val))</f>
        <v>5735</v>
      </c>
      <c r="K35" s="195" cm="1">
        <f t="array" ref="K35">_xlfn.XLOOKUP($A35,data_i,_xlfn.XLOOKUP(K$4,data_col,data_val))</f>
        <v>117</v>
      </c>
      <c r="L35" s="24">
        <f t="shared" si="1"/>
        <v>49.017094017094017</v>
      </c>
      <c r="M35" s="254" cm="1">
        <f t="array" ref="M35">HYPERLINK(GJ35,_xlfn.XLOOKUP($A35,val_i,_xlfn.XLOOKUP(M$4,val_col,val_val)))</f>
        <v>44137</v>
      </c>
      <c r="N35" s="256" t="str" cm="1">
        <f t="array" ref="N35">IF(_xlfn.XLOOKUP($A35,data_i,_xlfn.XLOOKUP(N$4,data_col,data_val)) &gt; 0,_xlfn.XLOOKUP($A35,data_i,_xlfn.XLOOKUP(N$4,data_col,data_val))," ")</f>
        <v xml:space="preserve"> </v>
      </c>
      <c r="O35" s="162" cm="1">
        <f t="array" ref="O35">$J35-_xlfn.XLOOKUP($A35,val_i,_xlfn.XLOOKUP("oph@start",val_col,val_val))</f>
        <v>487</v>
      </c>
      <c r="P35" s="24" cm="1">
        <f t="array" ref="P35">K35-_xlfn.XLOOKUP($A35,val_i,_xlfn.XLOOKUP("Starts@Start",val_col,val_val))</f>
        <v>6</v>
      </c>
      <c r="Q35" s="162">
        <f t="shared" si="2"/>
        <v>81.166666666666671</v>
      </c>
      <c r="R35" s="163">
        <f t="shared" si="3"/>
        <v>9.9387755102040813</v>
      </c>
      <c r="S35" s="123">
        <f t="shared" si="4"/>
        <v>44338.591917113474</v>
      </c>
      <c r="T35" s="123">
        <f t="shared" si="4"/>
        <v>44539.823949967678</v>
      </c>
      <c r="U35" s="123">
        <f t="shared" si="4"/>
        <v>44741.05598282189</v>
      </c>
      <c r="V35" s="200"/>
      <c r="W35" s="184" t="str" cm="1">
        <f t="array" ref="W35">_xlfn.XLOOKUP($A35,data_i,_xlfn.XLOOKUP(W$4,data_col,data_val))</f>
        <v>Running</v>
      </c>
      <c r="X35" s="184" cm="1">
        <f t="array" ref="X35">_xlfn.XLOOKUP($A35,data_i,_xlfn.XLOOKUP(X$4,data_col,data_val))</f>
        <v>5735</v>
      </c>
      <c r="Y35" s="184" cm="1">
        <f t="array" ref="Y35">_xlfn.XLOOKUP($A35,data_i,_xlfn.XLOOKUP(Y$4,data_col,data_val))</f>
        <v>117</v>
      </c>
      <c r="Z35" s="184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1</v>
      </c>
      <c r="AE35" s="24" cm="1">
        <f t="array" ref="AE35">_xlfn.XLOOKUP($A35,data_i,_xlfn.XLOOKUP(AE$4,data_col,data_val))</f>
        <v>0</v>
      </c>
      <c r="AF35" s="184" cm="1">
        <f t="array" ref="AF35">_xlfn.XLOOKUP($A35,data_i,_xlfn.XLOOKUP(AF$4,data_col,data_val))</f>
        <v>44</v>
      </c>
      <c r="AG35" s="184" cm="1">
        <f t="array" ref="AG35">_xlfn.XLOOKUP($A35,data_i,_xlfn.XLOOKUP(AG$4,data_col,data_val))</f>
        <v>4.5</v>
      </c>
      <c r="AH35" s="195" cm="1">
        <f t="array" ref="AH35">_xlfn.XLOOKUP($A35,data_i,_xlfn.XLOOKUP(AH$4,data_col,data_val))</f>
        <v>957</v>
      </c>
      <c r="AJ35" s="195" cm="1">
        <f t="array" ref="AJ35">_xlfn.XLOOKUP($A35,data_i,_xlfn.XLOOKUP(AJ$4,data_col,data_val))</f>
        <v>2029</v>
      </c>
      <c r="AK35" s="195" cm="1">
        <f t="array" ref="AK35">_xlfn.XLOOKUP($A35,prop_i,_xlfn.XLOOKUP(AK$4,data_col,data_val))</f>
        <v>1500</v>
      </c>
      <c r="AL35" s="163">
        <f>IF(ISERROR(1200*AJ35/(_xlfn.XLOOKUP($F35,summary!$S$3:$S$6,summary!$V$31:$V$34)*AK35*_xlfn.XLOOKUP($F35,summary!$S$3:$S$6,summary!$W$31:$W$34))),0,1200*AJ35/(_xlfn.XLOOKUP($F35,summary!$S$3:$S$6,summary!$V$31:$V$34)*AK35*_xlfn.XLOOKUP($F35,summary!$S$3:$S$6,summary!$W$31:$W$34)))</f>
        <v>21.999563301263233</v>
      </c>
      <c r="AM35" s="25"/>
      <c r="AN35" s="195" cm="1">
        <f t="array" ref="AN35">_xlfn.XLOOKUP($A35,data_i,_xlfn.XLOOKUP(AN$4,data_col,data_val))</f>
        <v>2029</v>
      </c>
      <c r="AO35" s="184" cm="1">
        <f t="array" ref="AO35">_xlfn.XLOOKUP($A35,data_i,_xlfn.XLOOKUP(AO$4,data_col,data_val))</f>
        <v>0</v>
      </c>
      <c r="AP35" s="184" cm="1">
        <f t="array" ref="AP35">_xlfn.XLOOKUP($A35,data_i,_xlfn.XLOOKUP(AP$4,data_col,data_val))</f>
        <v>0</v>
      </c>
      <c r="AQ35" s="184" cm="1">
        <f t="array" ref="AQ35">_xlfn.XLOOKUP($A35,data_i,_xlfn.XLOOKUP(AQ$4,data_col,data_val))</f>
        <v>0</v>
      </c>
      <c r="AR35" s="184" cm="1">
        <f t="array" ref="AR35">_xlfn.XLOOKUP($A35,data_i,_xlfn.XLOOKUP(AR$4,data_col,data_val))</f>
        <v>0</v>
      </c>
      <c r="AS35" s="184" cm="1">
        <f t="array" ref="AS35">_xlfn.XLOOKUP($A35,data_i,_xlfn.XLOOKUP(AS$4,data_col,data_val))</f>
        <v>0</v>
      </c>
      <c r="AT35" s="24"/>
      <c r="AU35" s="184" cm="1">
        <f t="array" ref="AU35">_xlfn.XLOOKUP($A35,data_i,_xlfn.XLOOKUP(AU$4,data_col,data_val))</f>
        <v>2026</v>
      </c>
      <c r="AV35" s="184" cm="1">
        <f t="array" ref="AV35">_xlfn.XLOOKUP($A35,data_i,_xlfn.XLOOKUP(AV$4,data_col,data_val))</f>
        <v>1500</v>
      </c>
      <c r="AW35" s="163">
        <f>IF(ISERROR(1200*AU35/(_xlfn.XLOOKUP($F35,summary!$S$3:$S$6,summary!$V$31:$V$34)*AV35*_xlfn.XLOOKUP($F35,summary!$S$3:$S$6,summary!$W$31:$W$34))),0,1200*AU35/(_xlfn.XLOOKUP($F35,summary!$S$3:$S$6,summary!$V$31:$V$34)*AV35*_xlfn.XLOOKUP($F35,summary!$S$3:$S$6,summary!$W$31:$W$34)))</f>
        <v>21.967035607865604</v>
      </c>
      <c r="AX35" s="162">
        <f t="shared" si="5"/>
        <v>487</v>
      </c>
      <c r="AY35" s="256" t="str" cm="1">
        <f t="array" ref="AY35">IF(_xlfn.XLOOKUP($A35,data_i,_xlfn.XLOOKUP(AY$4,data_col,data_val)) &gt; 0,_xlfn.XLOOKUP($A35,data_i,_xlfn.XLOOKUP(AY$4,data_col,data_val))," ")</f>
        <v xml:space="preserve"> </v>
      </c>
      <c r="AZ35" s="163" cm="1">
        <f t="array" ref="AZ35">_xlfn.XLOOKUP($A35,data_i,_xlfn.XLOOKUP(AZ$4,data_col,data_val))</f>
        <v>-22.57</v>
      </c>
      <c r="BA35" s="192" cm="1">
        <f t="array" ref="BA35">_xlfn.XLOOKUP($A35,data_i,_xlfn.XLOOKUP(BA$4,data_col,data_val))</f>
        <v>4.056</v>
      </c>
      <c r="BB35" s="192" cm="1">
        <f t="array" ref="BB35">_xlfn.XLOOKUP($A35,data_i,_xlfn.XLOOKUP(BB$4,data_col,data_val))</f>
        <v>0.39890909090909088</v>
      </c>
      <c r="BC35" s="163" cm="1">
        <f t="array" ref="BC35">_xlfn.XLOOKUP($A35,data_i,_xlfn.XLOOKUP(BC$4,data_col,data_val))</f>
        <v>49.2</v>
      </c>
      <c r="BD35" s="163" cm="1">
        <f t="array" ref="BD35">_xlfn.XLOOKUP($A35,data_i,_xlfn.XLOOKUP(BD$4,data_col,data_val))</f>
        <v>4.71</v>
      </c>
      <c r="BE35" s="163" cm="1">
        <f t="array" ref="BE35">_xlfn.XLOOKUP($A35,data_i,_xlfn.XLOOKUP(BE$4,data_col,data_val))</f>
        <v>2.0089999999999999</v>
      </c>
      <c r="BF35" s="192" cm="1">
        <f t="array" ref="BF35">_xlfn.XLOOKUP($A35,data_i,_xlfn.XLOOKUP(BF$4,data_col,data_val))</f>
        <v>0.48</v>
      </c>
      <c r="BG35" s="199">
        <f t="shared" si="6"/>
        <v>208.33333333333334</v>
      </c>
      <c r="BH35" s="192"/>
      <c r="BI35" s="192" cm="1">
        <f t="array" ref="BI35">_xlfn.XLOOKUP($A35,data_i,_xlfn.XLOOKUP(BI$4,data_col,data_val))</f>
        <v>0.74</v>
      </c>
      <c r="BJ35" s="24" cm="1">
        <f t="array" ref="BJ35">_xlfn.XLOOKUP($A35,data_i,_xlfn.XLOOKUP(BJ$4,data_col,data_val))</f>
        <v>36.4</v>
      </c>
      <c r="BK35" s="24" cm="1">
        <f t="array" ref="BK35">_xlfn.XLOOKUP($A35,data_i,_xlfn.XLOOKUP(BK$4,data_col,data_val))</f>
        <v>100</v>
      </c>
      <c r="BL35" s="163" cm="1">
        <f t="array" ref="BL35">_xlfn.XLOOKUP($A35,data_i,_xlfn.XLOOKUP(BL$4,data_col,data_val))</f>
        <v>38.700000000000003</v>
      </c>
      <c r="BM35" s="163" cm="1">
        <f t="array" ref="BM35">_xlfn.XLOOKUP($A35,data_i,_xlfn.XLOOKUP(BM$4,data_col,data_val))</f>
        <v>117.4</v>
      </c>
      <c r="BN35" s="163" cm="1">
        <f t="array" ref="BN35">_xlfn.XLOOKUP($A35,data_i,_xlfn.XLOOKUP(BN$4,data_col,data_val))</f>
        <v>20</v>
      </c>
      <c r="BO35" s="24" cm="1">
        <f t="array" ref="BO35">_xlfn.XLOOKUP($A35,data_i,_xlfn.XLOOKUP(BO$4,data_col,data_val))</f>
        <v>1182</v>
      </c>
      <c r="BP35" s="24" cm="1">
        <f t="array" ref="BP35">_xlfn.XLOOKUP($A35,data_i,_xlfn.XLOOKUP(BP$4,data_col,data_val))</f>
        <v>176</v>
      </c>
      <c r="BQ35" s="162">
        <f t="shared" si="7"/>
        <v>459.5046759919108</v>
      </c>
      <c r="BR35" s="215">
        <f>IFERROR((AU35*_xlfn.XLOOKUP(F35,summary!$S$3:$S$6,summary!$W$31:$W$34))/(BQ35*$BP$1)," ")</f>
        <v>0.44348648961071696</v>
      </c>
      <c r="BS35" s="24" cm="1">
        <f t="array" ref="BS35">_xlfn.XLOOKUP($A35,data_i,_xlfn.XLOOKUP(BS$4,data_col,data_val))</f>
        <v>0</v>
      </c>
      <c r="BT35" s="24" cm="1">
        <f t="array" ref="BT35">_xlfn.XLOOKUP($A35,data_i,_xlfn.XLOOKUP(BT$4,data_col,data_val))</f>
        <v>0</v>
      </c>
      <c r="BU35" s="163" cm="1">
        <f t="array" ref="BU35">_xlfn.XLOOKUP($A35,data_i,_xlfn.XLOOKUP(BU$4,data_col,data_val))</f>
        <v>0</v>
      </c>
      <c r="BV35" s="163"/>
      <c r="BW35" s="217"/>
      <c r="BX35" s="255" t="str" cm="1">
        <f t="array" ref="BX35">IF(_xlfn.XLOOKUP($A35,data_i,_xlfn.XLOOKUP(BX$4,data_col,data_val)) &gt; 0,_xlfn.XLOOKUP($A35,data_i,_xlfn.XLOOKUP(BX$4,data_col,data_val))," ")</f>
        <v xml:space="preserve"> </v>
      </c>
      <c r="BY35" s="255" t="str" cm="1">
        <f t="array" ref="BY35">IF(_xlfn.XLOOKUP($A35,data_i,_xlfn.XLOOKUP(BY$4,data_col,data_val)) &gt; 0,_xlfn.XLOOKUP($A35,data_i,_xlfn.XLOOKUP(BY$4,data_col,data_val))," ")</f>
        <v xml:space="preserve"> </v>
      </c>
      <c r="BZ35" s="255" t="str" cm="1">
        <f t="array" ref="BZ35">IF(_xlfn.XLOOKUP($A35,data_i,_xlfn.XLOOKUP(BZ$4,data_col,data_val)) &gt; 0,_xlfn.XLOOKUP($A35,data_i,_xlfn.XLOOKUP(BZ$4,data_col,data_val))," ")</f>
        <v xml:space="preserve"> </v>
      </c>
      <c r="CA35" s="255" t="str" cm="1">
        <f t="array" ref="CA35">IF(_xlfn.XLOOKUP($A35,data_i,_xlfn.XLOOKUP(CA$4,data_col,data_val)) &gt; 0,_xlfn.XLOOKUP($A35,data_i,_xlfn.XLOOKUP(CA$4,data_col,data_val))," ")</f>
        <v xml:space="preserve"> </v>
      </c>
      <c r="CB35" s="25"/>
      <c r="CC35" s="24" cm="1">
        <f t="array" ref="CC35">_xlfn.XLOOKUP($A35,data_i,_xlfn.XLOOKUP(CC$4,data_col,data_val))</f>
        <v>66.39</v>
      </c>
      <c r="CD35" s="163"/>
      <c r="CE35" s="24" cm="1">
        <f t="array" ref="CE35">IF(_xlfn.XLOOKUP($A35,data_i,_xlfn.XLOOKUP(CE$4,data_col,data_val)) &gt; 0,_xlfn.XLOOKUP($A35,data_i,_xlfn.XLOOKUP(CE$4,data_col,data_val))," ")</f>
        <v>94</v>
      </c>
      <c r="CF35" s="24" cm="1">
        <f t="array" ref="CF35">IF(_xlfn.XLOOKUP($A35,data_i,_xlfn.XLOOKUP(CF$4,data_col,data_val)) &gt; 0,_xlfn.XLOOKUP($A35,data_i,_xlfn.XLOOKUP(CF$4,data_col,data_val))," ")</f>
        <v>94</v>
      </c>
      <c r="CG35" s="24" cm="1">
        <f t="array" ref="CG35">IF(_xlfn.XLOOKUP($A35,data_i,_xlfn.XLOOKUP(CG$4,data_col,data_val)) &gt; 0,_xlfn.XLOOKUP($A35,data_i,_xlfn.XLOOKUP(CG$4,data_col,data_val))," ")</f>
        <v>126</v>
      </c>
      <c r="CH35" s="24" cm="1">
        <f t="array" ref="CH35">IF(_xlfn.XLOOKUP($A35,data_i,_xlfn.XLOOKUP(CH$4,data_col,data_val)) &gt; 0,_xlfn.XLOOKUP($A35,data_i,_xlfn.XLOOKUP(CH$4,data_col,data_val))," ")</f>
        <v>79</v>
      </c>
      <c r="CI35" s="24" cm="1">
        <f t="array" ref="CI35">IF(_xlfn.XLOOKUP($A35,data_i,_xlfn.XLOOKUP(CI$4,data_col,data_val)) &gt; 0,_xlfn.XLOOKUP($A35,data_i,_xlfn.XLOOKUP(CI$4,data_col,data_val))," ")</f>
        <v>110</v>
      </c>
      <c r="CJ35" s="24" cm="1">
        <f t="array" ref="CJ35">IF(_xlfn.XLOOKUP($A35,data_i,_xlfn.XLOOKUP(CJ$4,data_col,data_val)) &gt; 0,_xlfn.XLOOKUP($A35,data_i,_xlfn.XLOOKUP(CJ$4,data_col,data_val))," ")</f>
        <v>205</v>
      </c>
      <c r="CK35" s="24" cm="1">
        <f t="array" ref="CK35">IF(_xlfn.XLOOKUP($A35,data_i,_xlfn.XLOOKUP(CK$4,data_col,data_val)) &gt; 0,_xlfn.XLOOKUP($A35,data_i,_xlfn.XLOOKUP(CK$4,data_col,data_val))," ")</f>
        <v>110</v>
      </c>
      <c r="CL35" s="24" cm="1">
        <f t="array" ref="CL35">IF(_xlfn.XLOOKUP($A35,data_i,_xlfn.XLOOKUP(CL$4,data_col,data_val)) &gt; 0,_xlfn.XLOOKUP($A35,data_i,_xlfn.XLOOKUP(CL$4,data_col,data_val))," ")</f>
        <v>158</v>
      </c>
      <c r="CM35" s="24" cm="1">
        <f t="array" ref="CM35">IF(_xlfn.XLOOKUP($A35,data_i,_xlfn.XLOOKUP(CM$4,data_col,data_val)) &gt; 0,_xlfn.XLOOKUP($A35,data_i,_xlfn.XLOOKUP(CM$4,data_col,data_val))," ")</f>
        <v>110</v>
      </c>
      <c r="CN35" s="24" cm="1">
        <f t="array" ref="CN35">IF(_xlfn.XLOOKUP($A35,data_i,_xlfn.XLOOKUP(CN$4,data_col,data_val)) &gt; 0,_xlfn.XLOOKUP($A35,data_i,_xlfn.XLOOKUP(CN$4,data_col,data_val))," ")</f>
        <v>205</v>
      </c>
      <c r="CO35" s="24" cm="1">
        <f t="array" ref="CO35">IF(_xlfn.XLOOKUP($A35,data_i,_xlfn.XLOOKUP(CO$4,data_col,data_val)) &gt; 0,_xlfn.XLOOKUP($A35,data_i,_xlfn.XLOOKUP(CO$4,data_col,data_val))," ")</f>
        <v>110</v>
      </c>
      <c r="CP35" s="24" cm="1">
        <f t="array" ref="CP35">IF(_xlfn.XLOOKUP($A35,data_i,_xlfn.XLOOKUP(CP$4,data_col,data_val)) &gt; 0,_xlfn.XLOOKUP($A35,data_i,_xlfn.XLOOKUP(CP$4,data_col,data_val))," ")</f>
        <v>126</v>
      </c>
      <c r="CQ35" s="24" t="str" cm="1">
        <f t="array" ref="CQ35">IF(_xlfn.XLOOKUP($A35,data_i,_xlfn.XLOOKUP(CQ$4,data_col,data_val)) &gt; 0,_xlfn.XLOOKUP($A35,data_i,_xlfn.XLOOKUP(CQ$4,data_col,data_val))," ")</f>
        <v xml:space="preserve"> </v>
      </c>
      <c r="CR35" s="24" t="str" cm="1">
        <f t="array" ref="CR35">IF(_xlfn.XLOOKUP($A35,data_i,_xlfn.XLOOKUP(CR$4,data_col,data_val)) &gt; 0,_xlfn.XLOOKUP($A35,data_i,_xlfn.XLOOKUP(CR$4,data_col,data_val))," ")</f>
        <v xml:space="preserve"> </v>
      </c>
      <c r="CS35" s="24" t="str" cm="1">
        <f t="array" ref="CS35">IF(_xlfn.XLOOKUP($A35,data_i,_xlfn.XLOOKUP(CS$4,data_col,data_val)) &gt; 0,_xlfn.XLOOKUP($A35,data_i,_xlfn.XLOOKUP(CS$4,data_col,data_val))," ")</f>
        <v xml:space="preserve"> 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163"/>
      <c r="DD35" s="24" cm="1">
        <f t="array" ref="DD35">IF(_xlfn.XLOOKUP($A35,data_i,_xlfn.XLOOKUP(DD$4,data_col,data_val)) &gt; 0,_xlfn.XLOOKUP($A35,data_i,_xlfn.XLOOKUP(DD$4,data_col,data_val))," ")</f>
        <v>952</v>
      </c>
      <c r="DE35" s="24" cm="1">
        <f t="array" ref="DE35">IF(_xlfn.XLOOKUP($A35,data_i,_xlfn.XLOOKUP(DE$4,data_col,data_val)) &gt; 0,_xlfn.XLOOKUP($A35,data_i,_xlfn.XLOOKUP(DE$4,data_col,data_val))," ")</f>
        <v>952</v>
      </c>
      <c r="DF35" s="24" cm="1">
        <f t="array" ref="DF35">IF(_xlfn.XLOOKUP($A35,data_i,_xlfn.XLOOKUP(DF$4,data_col,data_val)) &gt; 0,_xlfn.XLOOKUP($A35,data_i,_xlfn.XLOOKUP(DF$4,data_col,data_val))," ")</f>
        <v>598</v>
      </c>
      <c r="DG35" s="24" cm="1">
        <f t="array" ref="DG35">IF(_xlfn.XLOOKUP($A35,data_i,_xlfn.XLOOKUP(DG$4,data_col,data_val)) &gt; 0,_xlfn.XLOOKUP($A35,data_i,_xlfn.XLOOKUP(DG$4,data_col,data_val))," ")</f>
        <v>1404</v>
      </c>
      <c r="DH35" s="24" cm="1">
        <f t="array" ref="DH35">IF(_xlfn.XLOOKUP($A35,data_i,_xlfn.XLOOKUP(DH$4,data_col,data_val)) &gt; 0,_xlfn.XLOOKUP($A35,data_i,_xlfn.XLOOKUP(DH$4,data_col,data_val))," ")</f>
        <v>989</v>
      </c>
      <c r="DI35" s="24" cm="1">
        <f t="array" ref="DI35">IF(_xlfn.XLOOKUP($A35,data_i,_xlfn.XLOOKUP(DI$4,data_col,data_val)) &gt; 0,_xlfn.XLOOKUP($A35,data_i,_xlfn.XLOOKUP(DI$4,data_col,data_val))," ")</f>
        <v>2625</v>
      </c>
      <c r="DJ35" s="24" cm="1">
        <f t="array" ref="DJ35">IF(_xlfn.XLOOKUP($A35,data_i,_xlfn.XLOOKUP(DJ$4,data_col,data_val)) &gt; 0,_xlfn.XLOOKUP($A35,data_i,_xlfn.XLOOKUP(DJ$4,data_col,data_val))," ")</f>
        <v>451</v>
      </c>
      <c r="DK35" s="24" cm="1">
        <f t="array" ref="DK35">IF(_xlfn.XLOOKUP($A35,data_i,_xlfn.XLOOKUP(DK$4,data_col,data_val)) &gt; 0,_xlfn.XLOOKUP($A35,data_i,_xlfn.XLOOKUP(DK$4,data_col,data_val))," ")</f>
        <v>695</v>
      </c>
      <c r="DL35" s="24" cm="1">
        <f t="array" ref="DL35">IF(_xlfn.XLOOKUP($A35,data_i,_xlfn.XLOOKUP(DL$4,data_col,data_val)) &gt; 0,_xlfn.XLOOKUP($A35,data_i,_xlfn.XLOOKUP(DL$4,data_col,data_val))," ")</f>
        <v>647</v>
      </c>
      <c r="DM35" s="24" cm="1">
        <f t="array" ref="DM35">IF(_xlfn.XLOOKUP($A35,data_i,_xlfn.XLOOKUP(DM$4,data_col,data_val)) &gt; 0,_xlfn.XLOOKUP($A35,data_i,_xlfn.XLOOKUP(DM$4,data_col,data_val))," ")</f>
        <v>549</v>
      </c>
      <c r="DN35" s="24" cm="1">
        <f t="array" ref="DN35">IF(_xlfn.XLOOKUP($A35,data_i,_xlfn.XLOOKUP(DN$4,data_col,data_val)) &gt; 0,_xlfn.XLOOKUP($A35,data_i,_xlfn.XLOOKUP(DN$4,data_col,data_val))," ")</f>
        <v>598</v>
      </c>
      <c r="DO35" s="24" cm="1">
        <f t="array" ref="DO35">IF(_xlfn.XLOOKUP($A35,data_i,_xlfn.XLOOKUP(DO$4,data_col,data_val)) &gt; 0,_xlfn.XLOOKUP($A35,data_i,_xlfn.XLOOKUP(DO$4,data_col,data_val))," ")</f>
        <v>317</v>
      </c>
      <c r="DP35" s="24" t="str" cm="1">
        <f t="array" ref="DP35">IF(_xlfn.XLOOKUP($A35,data_i,_xlfn.XLOOKUP(DP$4,data_col,data_val)) &gt; 0,_xlfn.XLOOKUP($A35,data_i,_xlfn.XLOOKUP(DP$4,data_col,data_val))," ")</f>
        <v xml:space="preserve"> </v>
      </c>
      <c r="DQ35" s="24" t="str" cm="1">
        <f t="array" ref="DQ35">IF(_xlfn.XLOOKUP($A35,data_i,_xlfn.XLOOKUP(DQ$4,data_col,data_val)) &gt; 0,_xlfn.XLOOKUP($A35,data_i,_xlfn.XLOOKUP(DQ$4,data_col,data_val))," ")</f>
        <v xml:space="preserve"> </v>
      </c>
      <c r="DR35" s="24" t="str" cm="1">
        <f t="array" ref="DR35">IF(_xlfn.XLOOKUP($A35,data_i,_xlfn.XLOOKUP(DR$4,data_col,data_val)) &gt; 0,_xlfn.XLOOKUP($A35,data_i,_xlfn.XLOOKUP(DR$4,data_col,data_val))," ")</f>
        <v xml:space="preserve"> 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5"/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4" t="str" cm="1">
        <f t="array" ref="EE35">IF(_xlfn.XLOOKUP($A35,data_i,_xlfn.XLOOKUP(EE$4,data_col,data_val)) &gt; 0,_xlfn.XLOOKUP($A35,data_i,_xlfn.XLOOKUP(EE$4,data_col,data_val))," ")</f>
        <v xml:space="preserve"> </v>
      </c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5"/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4" t="str" cm="1">
        <f t="array" ref="FD35">IF(_xlfn.XLOOKUP($A35,data_i,_xlfn.XLOOKUP(FD$4,data_col,data_val)) &gt; 0,_xlfn.XLOOKUP($A35,data_i,_xlfn.XLOOKUP(FD$4,data_col,data_val))," ")</f>
        <v xml:space="preserve"> </v>
      </c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5"/>
      <c r="GA35" s="167"/>
      <c r="GB35" s="25"/>
    </row>
    <row r="36" spans="1:184" x14ac:dyDescent="0.2">
      <c r="A36" s="61">
        <v>26</v>
      </c>
      <c r="B36" s="265" t="str" cm="1">
        <f t="array" ref="B36">HYPERLINK(_xlfn.TEXTJOIN(,,"https://myplant.io/#/fleet/overview/assets/dashboard/J-Engine/",TEXT($I36,"#")),_xlfn.XLOOKUP($A36,val_i,_xlfn.XLOOKUP(B$4,val_col,val_val)))</f>
        <v>ABINSK</v>
      </c>
      <c r="C36" s="165" t="str" cm="1">
        <f t="array" ref="C36">_xlfn.XLOOKUP($A36,prop_i,_xlfn.XLOOKUP(C$4,prop_col,prop_val))</f>
        <v>M06</v>
      </c>
      <c r="D36" s="165" t="str" cm="1">
        <f t="array" ref="D36">_xlfn.XLOOKUP($A36,prop_i,_xlfn.XLOOKUP(D$4,prop_col,prop_val))</f>
        <v>RU</v>
      </c>
      <c r="E36" s="165" t="str" cm="1">
        <f t="array" ref="E36">_xlfn.XLOOKUP($A36,prop_i,_xlfn.XLOOKUP(E$4,prop_col,prop_val))</f>
        <v>Y202</v>
      </c>
      <c r="F36" s="165" cm="1">
        <f t="array" ref="F36">_xlfn.XLOOKUP($A36,prop_i,_xlfn.XLOOKUP(F$4,prop_col,prop_val))</f>
        <v>624</v>
      </c>
      <c r="G36" s="165" t="str" cm="1">
        <f t="array" ref="G36">_xlfn.XLOOKUP($A36,prop_i,_xlfn.XLOOKUP(G$4,prop_col,prop_val))</f>
        <v>H01</v>
      </c>
      <c r="H36" s="61">
        <f t="shared" si="0"/>
        <v>24</v>
      </c>
      <c r="I36" s="165" cm="1">
        <f t="array" ref="I36">_xlfn.XLOOKUP($A36,prop_i,_xlfn.XLOOKUP(I$4,prop_col,prop_val))</f>
        <v>1386147</v>
      </c>
      <c r="J36" s="195" cm="1">
        <f t="array" ref="J36">_xlfn.XLOOKUP($A36,data_i,_xlfn.XLOOKUP(J$4,data_col,data_val))</f>
        <v>9132</v>
      </c>
      <c r="K36" s="195" cm="1">
        <f t="array" ref="K36">_xlfn.XLOOKUP($A36,data_i,_xlfn.XLOOKUP(K$4,data_col,data_val))</f>
        <v>163</v>
      </c>
      <c r="L36" s="24">
        <f t="shared" si="1"/>
        <v>56.024539877300612</v>
      </c>
      <c r="M36" s="254" cm="1">
        <f t="array" ref="M36">HYPERLINK(GJ36,_xlfn.XLOOKUP($A36,val_i,_xlfn.XLOOKUP(M$4,val_col,val_val)))</f>
        <v>44176</v>
      </c>
      <c r="N36" s="256" t="str" cm="1">
        <f t="array" ref="N36">IF(_xlfn.XLOOKUP($A36,data_i,_xlfn.XLOOKUP(N$4,data_col,data_val)) &gt; 0,_xlfn.XLOOKUP($A36,data_i,_xlfn.XLOOKUP(N$4,data_col,data_val))," ")</f>
        <v xml:space="preserve"> </v>
      </c>
      <c r="O36" s="162" cm="1">
        <f t="array" ref="O36">$J36-_xlfn.XLOOKUP($A36,val_i,_xlfn.XLOOKUP("oph@start",val_col,val_val))</f>
        <v>212</v>
      </c>
      <c r="P36" s="24" cm="1">
        <f t="array" ref="P36">K36-_xlfn.XLOOKUP($A36,val_i,_xlfn.XLOOKUP("Starts@Start",val_col,val_val))</f>
        <v>18</v>
      </c>
      <c r="Q36" s="162">
        <f t="shared" si="2"/>
        <v>11.777777777777779</v>
      </c>
      <c r="R36" s="163">
        <f t="shared" si="3"/>
        <v>21.2</v>
      </c>
      <c r="S36" s="123">
        <f t="shared" si="4"/>
        <v>44270.699506900768</v>
      </c>
      <c r="T36" s="123">
        <f t="shared" si="4"/>
        <v>44365.039129542281</v>
      </c>
      <c r="U36" s="123">
        <f t="shared" si="4"/>
        <v>44459.378752183788</v>
      </c>
      <c r="V36" s="200"/>
      <c r="W36" s="184" t="str" cm="1">
        <f t="array" ref="W36">_xlfn.XLOOKUP($A36,data_i,_xlfn.XLOOKUP(W$4,data_col,data_val))</f>
        <v>Running</v>
      </c>
      <c r="X36" s="184" cm="1">
        <f t="array" ref="X36">_xlfn.XLOOKUP($A36,data_i,_xlfn.XLOOKUP(X$4,data_col,data_val))</f>
        <v>9132</v>
      </c>
      <c r="Y36" s="184" cm="1">
        <f t="array" ref="Y36">_xlfn.XLOOKUP($A36,data_i,_xlfn.XLOOKUP(Y$4,data_col,data_val))</f>
        <v>163</v>
      </c>
      <c r="Z36" s="184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84" cm="1">
        <f t="array" ref="AF36">_xlfn.XLOOKUP($A36,data_i,_xlfn.XLOOKUP(AF$4,data_col,data_val))</f>
        <v>40</v>
      </c>
      <c r="AG36" s="184" cm="1">
        <f t="array" ref="AG36">_xlfn.XLOOKUP($A36,data_i,_xlfn.XLOOKUP(AG$4,data_col,data_val))</f>
        <v>8.4</v>
      </c>
      <c r="AH36" s="195" cm="1">
        <f t="array" ref="AH36">_xlfn.XLOOKUP($A36,data_i,_xlfn.XLOOKUP(AH$4,data_col,data_val))</f>
        <v>35.299999999999997</v>
      </c>
      <c r="AJ36" s="195" cm="1">
        <f t="array" ref="AJ36">_xlfn.XLOOKUP($A36,data_i,_xlfn.XLOOKUP(AJ$4,data_col,data_val))</f>
        <v>4397</v>
      </c>
      <c r="AK36" s="195" cm="1">
        <f t="array" ref="AK36">_xlfn.XLOOKUP($A36,prop_i,_xlfn.XLOOKUP(AK$4,data_col,data_val))</f>
        <v>1500</v>
      </c>
      <c r="AL36" s="163">
        <f>IF(ISERROR(1200*AJ36/(_xlfn.XLOOKUP($F36,summary!$S$3:$S$6,summary!$V$31:$V$34)*AK36*_xlfn.XLOOKUP($F36,summary!$S$3:$S$6,summary!$W$31:$W$34))),0,1200*AJ36/(_xlfn.XLOOKUP($F36,summary!$S$3:$S$6,summary!$V$31:$V$34)*AK36*_xlfn.XLOOKUP($F36,summary!$S$3:$S$6,summary!$W$31:$W$34)))</f>
        <v>23.952256810399479</v>
      </c>
      <c r="AM36" s="25"/>
      <c r="AN36" s="195" cm="1">
        <f t="array" ref="AN36">_xlfn.XLOOKUP($A36,data_i,_xlfn.XLOOKUP(AN$4,data_col,data_val))</f>
        <v>4397</v>
      </c>
      <c r="AO36" s="184" cm="1">
        <f t="array" ref="AO36">_xlfn.XLOOKUP($A36,data_i,_xlfn.XLOOKUP(AO$4,data_col,data_val))</f>
        <v>0</v>
      </c>
      <c r="AP36" s="184" cm="1">
        <f t="array" ref="AP36">_xlfn.XLOOKUP($A36,data_i,_xlfn.XLOOKUP(AP$4,data_col,data_val))</f>
        <v>0</v>
      </c>
      <c r="AQ36" s="184" cm="1">
        <f t="array" ref="AQ36">_xlfn.XLOOKUP($A36,data_i,_xlfn.XLOOKUP(AQ$4,data_col,data_val))</f>
        <v>0</v>
      </c>
      <c r="AR36" s="184" cm="1">
        <f t="array" ref="AR36">_xlfn.XLOOKUP($A36,data_i,_xlfn.XLOOKUP(AR$4,data_col,data_val))</f>
        <v>0</v>
      </c>
      <c r="AS36" s="184" cm="1">
        <f t="array" ref="AS36">_xlfn.XLOOKUP($A36,data_i,_xlfn.XLOOKUP(AS$4,data_col,data_val))</f>
        <v>0</v>
      </c>
      <c r="AT36" s="24"/>
      <c r="AU36" s="184" cm="1">
        <f t="array" ref="AU36">_xlfn.XLOOKUP($A36,data_i,_xlfn.XLOOKUP(AU$4,data_col,data_val))</f>
        <v>4205</v>
      </c>
      <c r="AV36" s="184" cm="1">
        <f t="array" ref="AV36">_xlfn.XLOOKUP($A36,data_i,_xlfn.XLOOKUP(AV$4,data_col,data_val))</f>
        <v>1499</v>
      </c>
      <c r="AW36" s="163">
        <f>IF(ISERROR(1200*AU36/(_xlfn.XLOOKUP($F36,summary!$S$3:$S$6,summary!$V$31:$V$34)*AV36*_xlfn.XLOOKUP($F36,summary!$S$3:$S$6,summary!$W$31:$W$34))),0,1200*AU36/(_xlfn.XLOOKUP($F36,summary!$S$3:$S$6,summary!$V$31:$V$34)*AV36*_xlfn.XLOOKUP($F36,summary!$S$3:$S$6,summary!$W$31:$W$34)))</f>
        <v>22.92163539723089</v>
      </c>
      <c r="AX36" s="162">
        <f t="shared" si="5"/>
        <v>212</v>
      </c>
      <c r="AY36" s="256" t="str" cm="1">
        <f t="array" ref="AY36">IF(_xlfn.XLOOKUP($A36,data_i,_xlfn.XLOOKUP(AY$4,data_col,data_val)) &gt; 0,_xlfn.XLOOKUP($A36,data_i,_xlfn.XLOOKUP(AY$4,data_col,data_val))," ")</f>
        <v xml:space="preserve"> </v>
      </c>
      <c r="AZ36" s="163" cm="1">
        <f t="array" ref="AZ36">_xlfn.XLOOKUP($A36,data_i,_xlfn.XLOOKUP(AZ$4,data_col,data_val))</f>
        <v>-36.799999999999997</v>
      </c>
      <c r="BA36" s="192" cm="1">
        <f t="array" ref="BA36">_xlfn.XLOOKUP($A36,data_i,_xlfn.XLOOKUP(BA$4,data_col,data_val))</f>
        <v>4.0459999999999994</v>
      </c>
      <c r="BB36" s="192" cm="1">
        <f t="array" ref="BB36">_xlfn.XLOOKUP($A36,data_i,_xlfn.XLOOKUP(BB$4,data_col,data_val))</f>
        <v>0.71499999999999997</v>
      </c>
      <c r="BC36" s="163" cm="1">
        <f t="array" ref="BC36">_xlfn.XLOOKUP($A36,data_i,_xlfn.XLOOKUP(BC$4,data_col,data_val))</f>
        <v>51.1</v>
      </c>
      <c r="BD36" s="163" cm="1">
        <f t="array" ref="BD36">_xlfn.XLOOKUP($A36,data_i,_xlfn.XLOOKUP(BD$4,data_col,data_val))</f>
        <v>5.23</v>
      </c>
      <c r="BE36" s="163" cm="1">
        <f t="array" ref="BE36">_xlfn.XLOOKUP($A36,data_i,_xlfn.XLOOKUP(BE$4,data_col,data_val))</f>
        <v>1.881</v>
      </c>
      <c r="BF36" s="192" cm="1">
        <f t="array" ref="BF36">_xlfn.XLOOKUP($A36,data_i,_xlfn.XLOOKUP(BF$4,data_col,data_val))</f>
        <v>0.56000000000000005</v>
      </c>
      <c r="BG36" s="199">
        <f t="shared" si="6"/>
        <v>178.57142857142856</v>
      </c>
      <c r="BH36" s="192"/>
      <c r="BI36" s="192" cm="1">
        <f t="array" ref="BI36">_xlfn.XLOOKUP($A36,data_i,_xlfn.XLOOKUP(BI$4,data_col,data_val))</f>
        <v>0.57999999999999996</v>
      </c>
      <c r="BJ36" s="24" cm="1">
        <f t="array" ref="BJ36">_xlfn.XLOOKUP($A36,data_i,_xlfn.XLOOKUP(BJ$4,data_col,data_val))</f>
        <v>15.1</v>
      </c>
      <c r="BK36" s="24" cm="1">
        <f t="array" ref="BK36">_xlfn.XLOOKUP($A36,data_i,_xlfn.XLOOKUP(BK$4,data_col,data_val))</f>
        <v>98</v>
      </c>
      <c r="BL36" s="163" cm="1">
        <f t="array" ref="BL36">_xlfn.XLOOKUP($A36,data_i,_xlfn.XLOOKUP(BL$4,data_col,data_val))</f>
        <v>32.700000000000003</v>
      </c>
      <c r="BM36" s="163" cm="1">
        <f t="array" ref="BM36">_xlfn.XLOOKUP($A36,data_i,_xlfn.XLOOKUP(BM$4,data_col,data_val))</f>
        <v>246.4</v>
      </c>
      <c r="BN36" s="163" cm="1">
        <f t="array" ref="BN36">_xlfn.XLOOKUP($A36,data_i,_xlfn.XLOOKUP(BN$4,data_col,data_val))</f>
        <v>7</v>
      </c>
      <c r="BO36" s="24" cm="1">
        <f t="array" ref="BO36">_xlfn.XLOOKUP($A36,data_i,_xlfn.XLOOKUP(BO$4,data_col,data_val))</f>
        <v>1086</v>
      </c>
      <c r="BP36" s="24" cm="1">
        <f t="array" ref="BP36">_xlfn.XLOOKUP($A36,data_i,_xlfn.XLOOKUP(BP$4,data_col,data_val))</f>
        <v>60</v>
      </c>
      <c r="BQ36" s="162">
        <f t="shared" si="7"/>
        <v>927.2015782547744</v>
      </c>
      <c r="BR36" s="215">
        <f>IFERROR((AU36*_xlfn.XLOOKUP(F36,summary!$S$3:$S$6,summary!$W$31:$W$34))/(BQ36*$BP$1)," ")</f>
        <v>0.45397796067705898</v>
      </c>
      <c r="BS36" s="24" cm="1">
        <f t="array" ref="BS36">_xlfn.XLOOKUP($A36,data_i,_xlfn.XLOOKUP(BS$4,data_col,data_val))</f>
        <v>0</v>
      </c>
      <c r="BT36" s="24" cm="1">
        <f t="array" ref="BT36">_xlfn.XLOOKUP($A36,data_i,_xlfn.XLOOKUP(BT$4,data_col,data_val))</f>
        <v>0</v>
      </c>
      <c r="BU36" s="163" cm="1">
        <f t="array" ref="BU36">_xlfn.XLOOKUP($A36,data_i,_xlfn.XLOOKUP(BU$4,data_col,data_val))</f>
        <v>0</v>
      </c>
      <c r="BV36" s="163"/>
      <c r="BW36" s="217"/>
      <c r="BX36" s="255" cm="1">
        <f t="array" ref="BX36">IF(_xlfn.XLOOKUP($A36,data_i,_xlfn.XLOOKUP(BX$4,data_col,data_val)) &gt; 0,_xlfn.XLOOKUP($A36,data_i,_xlfn.XLOOKUP(BX$4,data_col,data_val))," ")</f>
        <v>67.900000000000006</v>
      </c>
      <c r="BY36" s="255" cm="1">
        <f t="array" ref="BY36">IF(_xlfn.XLOOKUP($A36,data_i,_xlfn.XLOOKUP(BY$4,data_col,data_val)) &gt; 0,_xlfn.XLOOKUP($A36,data_i,_xlfn.XLOOKUP(BY$4,data_col,data_val))," ")</f>
        <v>2.77</v>
      </c>
      <c r="BZ36" s="255" t="str" cm="1">
        <f t="array" ref="BZ36">IF(_xlfn.XLOOKUP($A36,data_i,_xlfn.XLOOKUP(BZ$4,data_col,data_val)) &gt; 0,_xlfn.XLOOKUP($A36,data_i,_xlfn.XLOOKUP(BZ$4,data_col,data_val))," ")</f>
        <v xml:space="preserve"> </v>
      </c>
      <c r="CA36" s="255" t="str" cm="1">
        <f t="array" ref="CA36">IF(_xlfn.XLOOKUP($A36,data_i,_xlfn.XLOOKUP(CA$4,data_col,data_val)) &gt; 0,_xlfn.XLOOKUP($A36,data_i,_xlfn.XLOOKUP(CA$4,data_col,data_val))," ")</f>
        <v xml:space="preserve"> </v>
      </c>
      <c r="CB36" s="25"/>
      <c r="CC36" s="24" cm="1">
        <f t="array" ref="CC36">_xlfn.XLOOKUP($A36,data_i,_xlfn.XLOOKUP(CC$4,data_col,data_val))</f>
        <v>70.77</v>
      </c>
      <c r="CD36" s="163"/>
      <c r="CE36" s="24" cm="1">
        <f t="array" ref="CE36">IF(_xlfn.XLOOKUP($A36,data_i,_xlfn.XLOOKUP(CE$4,data_col,data_val)) &gt; 0,_xlfn.XLOOKUP($A36,data_i,_xlfn.XLOOKUP(CE$4,data_col,data_val))," ")</f>
        <v>253</v>
      </c>
      <c r="CF36" s="24" cm="1">
        <f t="array" ref="CF36">IF(_xlfn.XLOOKUP($A36,data_i,_xlfn.XLOOKUP(CF$4,data_col,data_val)) &gt; 0,_xlfn.XLOOKUP($A36,data_i,_xlfn.XLOOKUP(CF$4,data_col,data_val))," ")</f>
        <v>220</v>
      </c>
      <c r="CG36" s="24" cm="1">
        <f t="array" ref="CG36">IF(_xlfn.XLOOKUP($A36,data_i,_xlfn.XLOOKUP(CG$4,data_col,data_val)) &gt; 0,_xlfn.XLOOKUP($A36,data_i,_xlfn.XLOOKUP(CG$4,data_col,data_val))," ")</f>
        <v>158</v>
      </c>
      <c r="CH36" s="24" cm="1">
        <f t="array" ref="CH36">IF(_xlfn.XLOOKUP($A36,data_i,_xlfn.XLOOKUP(CH$4,data_col,data_val)) &gt; 0,_xlfn.XLOOKUP($A36,data_i,_xlfn.XLOOKUP(CH$4,data_col,data_val))," ")</f>
        <v>174</v>
      </c>
      <c r="CI36" s="24" cm="1">
        <f t="array" ref="CI36">IF(_xlfn.XLOOKUP($A36,data_i,_xlfn.XLOOKUP(CI$4,data_col,data_val)) &gt; 0,_xlfn.XLOOKUP($A36,data_i,_xlfn.XLOOKUP(CI$4,data_col,data_val))," ")</f>
        <v>237</v>
      </c>
      <c r="CJ36" s="24" cm="1">
        <f t="array" ref="CJ36">IF(_xlfn.XLOOKUP($A36,data_i,_xlfn.XLOOKUP(CJ$4,data_col,data_val)) &gt; 0,_xlfn.XLOOKUP($A36,data_i,_xlfn.XLOOKUP(CJ$4,data_col,data_val))," ")</f>
        <v>205</v>
      </c>
      <c r="CK36" s="24" cm="1">
        <f t="array" ref="CK36">IF(_xlfn.XLOOKUP($A36,data_i,_xlfn.XLOOKUP(CK$4,data_col,data_val)) &gt; 0,_xlfn.XLOOKUP($A36,data_i,_xlfn.XLOOKUP(CK$4,data_col,data_val))," ")</f>
        <v>189</v>
      </c>
      <c r="CL36" s="24" cm="1">
        <f t="array" ref="CL36">IF(_xlfn.XLOOKUP($A36,data_i,_xlfn.XLOOKUP(CL$4,data_col,data_val)) &gt; 0,_xlfn.XLOOKUP($A36,data_i,_xlfn.XLOOKUP(CL$4,data_col,data_val))," ")</f>
        <v>205</v>
      </c>
      <c r="CM36" s="24" cm="1">
        <f t="array" ref="CM36">IF(_xlfn.XLOOKUP($A36,data_i,_xlfn.XLOOKUP(CM$4,data_col,data_val)) &gt; 0,_xlfn.XLOOKUP($A36,data_i,_xlfn.XLOOKUP(CM$4,data_col,data_val))," ")</f>
        <v>205</v>
      </c>
      <c r="CN36" s="24" cm="1">
        <f t="array" ref="CN36">IF(_xlfn.XLOOKUP($A36,data_i,_xlfn.XLOOKUP(CN$4,data_col,data_val)) &gt; 0,_xlfn.XLOOKUP($A36,data_i,_xlfn.XLOOKUP(CN$4,data_col,data_val))," ")</f>
        <v>174</v>
      </c>
      <c r="CO36" s="24" cm="1">
        <f t="array" ref="CO36">IF(_xlfn.XLOOKUP($A36,data_i,_xlfn.XLOOKUP(CO$4,data_col,data_val)) &gt; 0,_xlfn.XLOOKUP($A36,data_i,_xlfn.XLOOKUP(CO$4,data_col,data_val))," ")</f>
        <v>126</v>
      </c>
      <c r="CP36" s="24" cm="1">
        <f t="array" ref="CP36">IF(_xlfn.XLOOKUP($A36,data_i,_xlfn.XLOOKUP(CP$4,data_col,data_val)) &gt; 0,_xlfn.XLOOKUP($A36,data_i,_xlfn.XLOOKUP(CP$4,data_col,data_val))," ")</f>
        <v>158</v>
      </c>
      <c r="CQ36" s="24" cm="1">
        <f t="array" ref="CQ36">IF(_xlfn.XLOOKUP($A36,data_i,_xlfn.XLOOKUP(CQ$4,data_col,data_val)) &gt; 0,_xlfn.XLOOKUP($A36,data_i,_xlfn.XLOOKUP(CQ$4,data_col,data_val))," ")</f>
        <v>237</v>
      </c>
      <c r="CR36" s="24" cm="1">
        <f t="array" ref="CR36">IF(_xlfn.XLOOKUP($A36,data_i,_xlfn.XLOOKUP(CR$4,data_col,data_val)) &gt; 0,_xlfn.XLOOKUP($A36,data_i,_xlfn.XLOOKUP(CR$4,data_col,data_val))," ")</f>
        <v>141</v>
      </c>
      <c r="CS36" s="24" cm="1">
        <f t="array" ref="CS36">IF(_xlfn.XLOOKUP($A36,data_i,_xlfn.XLOOKUP(CS$4,data_col,data_val)) &gt; 0,_xlfn.XLOOKUP($A36,data_i,_xlfn.XLOOKUP(CS$4,data_col,data_val))," ")</f>
        <v>189</v>
      </c>
      <c r="CT36" s="24" cm="1">
        <f t="array" ref="CT36">IF(_xlfn.XLOOKUP($A36,data_i,_xlfn.XLOOKUP(CT$4,data_col,data_val)) &gt; 0,_xlfn.XLOOKUP($A36,data_i,_xlfn.XLOOKUP(CT$4,data_col,data_val))," ")</f>
        <v>237</v>
      </c>
      <c r="CU36" s="24" cm="1">
        <f t="array" ref="CU36">IF(_xlfn.XLOOKUP($A36,data_i,_xlfn.XLOOKUP(CU$4,data_col,data_val)) &gt; 0,_xlfn.XLOOKUP($A36,data_i,_xlfn.XLOOKUP(CU$4,data_col,data_val))," ")</f>
        <v>174</v>
      </c>
      <c r="CV36" s="24" cm="1">
        <f t="array" ref="CV36">IF(_xlfn.XLOOKUP($A36,data_i,_xlfn.XLOOKUP(CV$4,data_col,data_val)) &gt; 0,_xlfn.XLOOKUP($A36,data_i,_xlfn.XLOOKUP(CV$4,data_col,data_val))," ")</f>
        <v>126</v>
      </c>
      <c r="CW36" s="24" cm="1">
        <f t="array" ref="CW36">IF(_xlfn.XLOOKUP($A36,data_i,_xlfn.XLOOKUP(CW$4,data_col,data_val)) &gt; 0,_xlfn.XLOOKUP($A36,data_i,_xlfn.XLOOKUP(CW$4,data_col,data_val))," ")</f>
        <v>126</v>
      </c>
      <c r="CX36" s="24" cm="1">
        <f t="array" ref="CX36">IF(_xlfn.XLOOKUP($A36,data_i,_xlfn.XLOOKUP(CX$4,data_col,data_val)) &gt; 0,_xlfn.XLOOKUP($A36,data_i,_xlfn.XLOOKUP(CX$4,data_col,data_val))," ")</f>
        <v>141</v>
      </c>
      <c r="CY36" s="24" cm="1">
        <f t="array" ref="CY36">IF(_xlfn.XLOOKUP($A36,data_i,_xlfn.XLOOKUP(CY$4,data_col,data_val)) &gt; 0,_xlfn.XLOOKUP($A36,data_i,_xlfn.XLOOKUP(CY$4,data_col,data_val))," ")</f>
        <v>110</v>
      </c>
      <c r="CZ36" s="24" cm="1">
        <f t="array" ref="CZ36">IF(_xlfn.XLOOKUP($A36,data_i,_xlfn.XLOOKUP(CZ$4,data_col,data_val)) &gt; 0,_xlfn.XLOOKUP($A36,data_i,_xlfn.XLOOKUP(CZ$4,data_col,data_val))," ")</f>
        <v>205</v>
      </c>
      <c r="DA36" s="24" cm="1">
        <f t="array" ref="DA36">IF(_xlfn.XLOOKUP($A36,data_i,_xlfn.XLOOKUP(DA$4,data_col,data_val)) &gt; 0,_xlfn.XLOOKUP($A36,data_i,_xlfn.XLOOKUP(DA$4,data_col,data_val))," ")</f>
        <v>237</v>
      </c>
      <c r="DB36" s="24" cm="1">
        <f t="array" ref="DB36">IF(_xlfn.XLOOKUP($A36,data_i,_xlfn.XLOOKUP(DB$4,data_col,data_val)) &gt; 0,_xlfn.XLOOKUP($A36,data_i,_xlfn.XLOOKUP(DB$4,data_col,data_val))," ")</f>
        <v>94</v>
      </c>
      <c r="DC36" s="163"/>
      <c r="DD36" s="24" cm="1">
        <f t="array" ref="DD36">IF(_xlfn.XLOOKUP($A36,data_i,_xlfn.XLOOKUP(DD$4,data_col,data_val)) &gt; 0,_xlfn.XLOOKUP($A36,data_i,_xlfn.XLOOKUP(DD$4,data_col,data_val))," ")</f>
        <v>219</v>
      </c>
      <c r="DE36" s="24" cm="1">
        <f t="array" ref="DE36">IF(_xlfn.XLOOKUP($A36,data_i,_xlfn.XLOOKUP(DE$4,data_col,data_val)) &gt; 0,_xlfn.XLOOKUP($A36,data_i,_xlfn.XLOOKUP(DE$4,data_col,data_val))," ")</f>
        <v>293</v>
      </c>
      <c r="DF36" s="24" cm="1">
        <f t="array" ref="DF36">IF(_xlfn.XLOOKUP($A36,data_i,_xlfn.XLOOKUP(DF$4,data_col,data_val)) &gt; 0,_xlfn.XLOOKUP($A36,data_i,_xlfn.XLOOKUP(DF$4,data_col,data_val))," ")</f>
        <v>341</v>
      </c>
      <c r="DG36" s="24" cm="1">
        <f t="array" ref="DG36">IF(_xlfn.XLOOKUP($A36,data_i,_xlfn.XLOOKUP(DG$4,data_col,data_val)) &gt; 0,_xlfn.XLOOKUP($A36,data_i,_xlfn.XLOOKUP(DG$4,data_col,data_val))," ")</f>
        <v>305</v>
      </c>
      <c r="DH36" s="24" cm="1">
        <f t="array" ref="DH36">IF(_xlfn.XLOOKUP($A36,data_i,_xlfn.XLOOKUP(DH$4,data_col,data_val)) &gt; 0,_xlfn.XLOOKUP($A36,data_i,_xlfn.XLOOKUP(DH$4,data_col,data_val))," ")</f>
        <v>439</v>
      </c>
      <c r="DI36" s="24" cm="1">
        <f t="array" ref="DI36">IF(_xlfn.XLOOKUP($A36,data_i,_xlfn.XLOOKUP(DI$4,data_col,data_val)) &gt; 0,_xlfn.XLOOKUP($A36,data_i,_xlfn.XLOOKUP(DI$4,data_col,data_val))," ")</f>
        <v>268</v>
      </c>
      <c r="DJ36" s="24" cm="1">
        <f t="array" ref="DJ36">IF(_xlfn.XLOOKUP($A36,data_i,_xlfn.XLOOKUP(DJ$4,data_col,data_val)) &gt; 0,_xlfn.XLOOKUP($A36,data_i,_xlfn.XLOOKUP(DJ$4,data_col,data_val))," ")</f>
        <v>366</v>
      </c>
      <c r="DK36" s="24" cm="1">
        <f t="array" ref="DK36">IF(_xlfn.XLOOKUP($A36,data_i,_xlfn.XLOOKUP(DK$4,data_col,data_val)) &gt; 0,_xlfn.XLOOKUP($A36,data_i,_xlfn.XLOOKUP(DK$4,data_col,data_val))," ")</f>
        <v>207</v>
      </c>
      <c r="DL36" s="24" cm="1">
        <f t="array" ref="DL36">IF(_xlfn.XLOOKUP($A36,data_i,_xlfn.XLOOKUP(DL$4,data_col,data_val)) &gt; 0,_xlfn.XLOOKUP($A36,data_i,_xlfn.XLOOKUP(DL$4,data_col,data_val))," ")</f>
        <v>341</v>
      </c>
      <c r="DM36" s="24" cm="1">
        <f t="array" ref="DM36">IF(_xlfn.XLOOKUP($A36,data_i,_xlfn.XLOOKUP(DM$4,data_col,data_val)) &gt; 0,_xlfn.XLOOKUP($A36,data_i,_xlfn.XLOOKUP(DM$4,data_col,data_val))," ")</f>
        <v>317</v>
      </c>
      <c r="DN36" s="24" cm="1">
        <f t="array" ref="DN36">IF(_xlfn.XLOOKUP($A36,data_i,_xlfn.XLOOKUP(DN$4,data_col,data_val)) &gt; 0,_xlfn.XLOOKUP($A36,data_i,_xlfn.XLOOKUP(DN$4,data_col,data_val))," ")</f>
        <v>402</v>
      </c>
      <c r="DO36" s="24" cm="1">
        <f t="array" ref="DO36">IF(_xlfn.XLOOKUP($A36,data_i,_xlfn.XLOOKUP(DO$4,data_col,data_val)) &gt; 0,_xlfn.XLOOKUP($A36,data_i,_xlfn.XLOOKUP(DO$4,data_col,data_val))," ")</f>
        <v>378</v>
      </c>
      <c r="DP36" s="24" cm="1">
        <f t="array" ref="DP36">IF(_xlfn.XLOOKUP($A36,data_i,_xlfn.XLOOKUP(DP$4,data_col,data_val)) &gt; 0,_xlfn.XLOOKUP($A36,data_i,_xlfn.XLOOKUP(DP$4,data_col,data_val))," ")</f>
        <v>341</v>
      </c>
      <c r="DQ36" s="24" cm="1">
        <f t="array" ref="DQ36">IF(_xlfn.XLOOKUP($A36,data_i,_xlfn.XLOOKUP(DQ$4,data_col,data_val)) &gt; 0,_xlfn.XLOOKUP($A36,data_i,_xlfn.XLOOKUP(DQ$4,data_col,data_val))," ")</f>
        <v>293</v>
      </c>
      <c r="DR36" s="24" cm="1">
        <f t="array" ref="DR36">IF(_xlfn.XLOOKUP($A36,data_i,_xlfn.XLOOKUP(DR$4,data_col,data_val)) &gt; 0,_xlfn.XLOOKUP($A36,data_i,_xlfn.XLOOKUP(DR$4,data_col,data_val))," ")</f>
        <v>390</v>
      </c>
      <c r="DS36" s="24" cm="1">
        <f t="array" ref="DS36">IF(_xlfn.XLOOKUP($A36,data_i,_xlfn.XLOOKUP(DS$4,data_col,data_val)) &gt; 0,_xlfn.XLOOKUP($A36,data_i,_xlfn.XLOOKUP(DS$4,data_col,data_val))," ")</f>
        <v>329</v>
      </c>
      <c r="DT36" s="24" cm="1">
        <f t="array" ref="DT36">IF(_xlfn.XLOOKUP($A36,data_i,_xlfn.XLOOKUP(DT$4,data_col,data_val)) &gt; 0,_xlfn.XLOOKUP($A36,data_i,_xlfn.XLOOKUP(DT$4,data_col,data_val))," ")</f>
        <v>329</v>
      </c>
      <c r="DU36" s="24" cm="1">
        <f t="array" ref="DU36">IF(_xlfn.XLOOKUP($A36,data_i,_xlfn.XLOOKUP(DU$4,data_col,data_val)) &gt; 0,_xlfn.XLOOKUP($A36,data_i,_xlfn.XLOOKUP(DU$4,data_col,data_val))," ")</f>
        <v>341</v>
      </c>
      <c r="DV36" s="24" cm="1">
        <f t="array" ref="DV36">IF(_xlfn.XLOOKUP($A36,data_i,_xlfn.XLOOKUP(DV$4,data_col,data_val)) &gt; 0,_xlfn.XLOOKUP($A36,data_i,_xlfn.XLOOKUP(DV$4,data_col,data_val))," ")</f>
        <v>378</v>
      </c>
      <c r="DW36" s="24" cm="1">
        <f t="array" ref="DW36">IF(_xlfn.XLOOKUP($A36,data_i,_xlfn.XLOOKUP(DW$4,data_col,data_val)) &gt; 0,_xlfn.XLOOKUP($A36,data_i,_xlfn.XLOOKUP(DW$4,data_col,data_val))," ")</f>
        <v>317</v>
      </c>
      <c r="DX36" s="24" cm="1">
        <f t="array" ref="DX36">IF(_xlfn.XLOOKUP($A36,data_i,_xlfn.XLOOKUP(DX$4,data_col,data_val)) &gt; 0,_xlfn.XLOOKUP($A36,data_i,_xlfn.XLOOKUP(DX$4,data_col,data_val))," ")</f>
        <v>402</v>
      </c>
      <c r="DY36" s="24" cm="1">
        <f t="array" ref="DY36">IF(_xlfn.XLOOKUP($A36,data_i,_xlfn.XLOOKUP(DY$4,data_col,data_val)) &gt; 0,_xlfn.XLOOKUP($A36,data_i,_xlfn.XLOOKUP(DY$4,data_col,data_val))," ")</f>
        <v>354</v>
      </c>
      <c r="DZ36" s="24" cm="1">
        <f t="array" ref="DZ36">IF(_xlfn.XLOOKUP($A36,data_i,_xlfn.XLOOKUP(DZ$4,data_col,data_val)) &gt; 0,_xlfn.XLOOKUP($A36,data_i,_xlfn.XLOOKUP(DZ$4,data_col,data_val))," ")</f>
        <v>476</v>
      </c>
      <c r="EA36" s="24" cm="1">
        <f t="array" ref="EA36">IF(_xlfn.XLOOKUP($A36,data_i,_xlfn.XLOOKUP(EA$4,data_col,data_val)) &gt; 0,_xlfn.XLOOKUP($A36,data_i,_xlfn.XLOOKUP(EA$4,data_col,data_val))," ")</f>
        <v>354</v>
      </c>
      <c r="EB36" s="25"/>
      <c r="EC36" s="24" cm="1">
        <f t="array" ref="EC36">IF(_xlfn.XLOOKUP($A36,data_i,_xlfn.XLOOKUP(EC$4,data_col,data_val)) &gt; 0,_xlfn.XLOOKUP($A36,data_i,_xlfn.XLOOKUP(EC$4,data_col,data_val))," ")</f>
        <v>367</v>
      </c>
      <c r="ED36" s="24" cm="1">
        <f t="array" ref="ED36">IF(_xlfn.XLOOKUP($A36,data_i,_xlfn.XLOOKUP(ED$4,data_col,data_val)) &gt; 0,_xlfn.XLOOKUP($A36,data_i,_xlfn.XLOOKUP(ED$4,data_col,data_val))," ")</f>
        <v>374</v>
      </c>
      <c r="EE36" s="24" cm="1">
        <f t="array" ref="EE36">IF(_xlfn.XLOOKUP($A36,data_i,_xlfn.XLOOKUP(EE$4,data_col,data_val)) &gt; 0,_xlfn.XLOOKUP($A36,data_i,_xlfn.XLOOKUP(EE$4,data_col,data_val))," ")</f>
        <v>374</v>
      </c>
      <c r="EF36" s="24" cm="1">
        <f t="array" ref="EF36">IF(_xlfn.XLOOKUP($A36,data_i,_xlfn.XLOOKUP(EF$4,data_col,data_val)) &gt; 0,_xlfn.XLOOKUP($A36,data_i,_xlfn.XLOOKUP(EF$4,data_col,data_val))," ")</f>
        <v>369</v>
      </c>
      <c r="EG36" s="24" cm="1">
        <f t="array" ref="EG36">IF(_xlfn.XLOOKUP($A36,data_i,_xlfn.XLOOKUP(EG$4,data_col,data_val)) &gt; 0,_xlfn.XLOOKUP($A36,data_i,_xlfn.XLOOKUP(EG$4,data_col,data_val))," ")</f>
        <v>375</v>
      </c>
      <c r="EH36" s="24" cm="1">
        <f t="array" ref="EH36">IF(_xlfn.XLOOKUP($A36,data_i,_xlfn.XLOOKUP(EH$4,data_col,data_val)) &gt; 0,_xlfn.XLOOKUP($A36,data_i,_xlfn.XLOOKUP(EH$4,data_col,data_val))," ")</f>
        <v>371</v>
      </c>
      <c r="EI36" s="24" cm="1">
        <f t="array" ref="EI36">IF(_xlfn.XLOOKUP($A36,data_i,_xlfn.XLOOKUP(EI$4,data_col,data_val)) &gt; 0,_xlfn.XLOOKUP($A36,data_i,_xlfn.XLOOKUP(EI$4,data_col,data_val))," ")</f>
        <v>374</v>
      </c>
      <c r="EJ36" s="24" cm="1">
        <f t="array" ref="EJ36">IF(_xlfn.XLOOKUP($A36,data_i,_xlfn.XLOOKUP(EJ$4,data_col,data_val)) &gt; 0,_xlfn.XLOOKUP($A36,data_i,_xlfn.XLOOKUP(EJ$4,data_col,data_val))," ")</f>
        <v>368</v>
      </c>
      <c r="EK36" s="24" cm="1">
        <f t="array" ref="EK36">IF(_xlfn.XLOOKUP($A36,data_i,_xlfn.XLOOKUP(EK$4,data_col,data_val)) &gt; 0,_xlfn.XLOOKUP($A36,data_i,_xlfn.XLOOKUP(EK$4,data_col,data_val))," ")</f>
        <v>365</v>
      </c>
      <c r="EL36" s="24" cm="1">
        <f t="array" ref="EL36">IF(_xlfn.XLOOKUP($A36,data_i,_xlfn.XLOOKUP(EL$4,data_col,data_val)) &gt; 0,_xlfn.XLOOKUP($A36,data_i,_xlfn.XLOOKUP(EL$4,data_col,data_val))," ")</f>
        <v>368</v>
      </c>
      <c r="EM36" s="24" cm="1">
        <f t="array" ref="EM36">IF(_xlfn.XLOOKUP($A36,data_i,_xlfn.XLOOKUP(EM$4,data_col,data_val)) &gt; 0,_xlfn.XLOOKUP($A36,data_i,_xlfn.XLOOKUP(EM$4,data_col,data_val))," ")</f>
        <v>368</v>
      </c>
      <c r="EN36" s="24" cm="1">
        <f t="array" ref="EN36">IF(_xlfn.XLOOKUP($A36,data_i,_xlfn.XLOOKUP(EN$4,data_col,data_val)) &gt; 0,_xlfn.XLOOKUP($A36,data_i,_xlfn.XLOOKUP(EN$4,data_col,data_val))," ")</f>
        <v>374</v>
      </c>
      <c r="EO36" s="24" cm="1">
        <f t="array" ref="EO36">IF(_xlfn.XLOOKUP($A36,data_i,_xlfn.XLOOKUP(EO$4,data_col,data_val)) &gt; 0,_xlfn.XLOOKUP($A36,data_i,_xlfn.XLOOKUP(EO$4,data_col,data_val))," ")</f>
        <v>385</v>
      </c>
      <c r="EP36" s="24" cm="1">
        <f t="array" ref="EP36">IF(_xlfn.XLOOKUP($A36,data_i,_xlfn.XLOOKUP(EP$4,data_col,data_val)) &gt; 0,_xlfn.XLOOKUP($A36,data_i,_xlfn.XLOOKUP(EP$4,data_col,data_val))," ")</f>
        <v>371</v>
      </c>
      <c r="EQ36" s="24" cm="1">
        <f t="array" ref="EQ36">IF(_xlfn.XLOOKUP($A36,data_i,_xlfn.XLOOKUP(EQ$4,data_col,data_val)) &gt; 0,_xlfn.XLOOKUP($A36,data_i,_xlfn.XLOOKUP(EQ$4,data_col,data_val))," ")</f>
        <v>370</v>
      </c>
      <c r="ER36" s="24" cm="1">
        <f t="array" ref="ER36">IF(_xlfn.XLOOKUP($A36,data_i,_xlfn.XLOOKUP(ER$4,data_col,data_val)) &gt; 0,_xlfn.XLOOKUP($A36,data_i,_xlfn.XLOOKUP(ER$4,data_col,data_val))," ")</f>
        <v>370</v>
      </c>
      <c r="ES36" s="24" cm="1">
        <f t="array" ref="ES36">IF(_xlfn.XLOOKUP($A36,data_i,_xlfn.XLOOKUP(ES$4,data_col,data_val)) &gt; 0,_xlfn.XLOOKUP($A36,data_i,_xlfn.XLOOKUP(ES$4,data_col,data_val))," ")</f>
        <v>372</v>
      </c>
      <c r="ET36" s="24" cm="1">
        <f t="array" ref="ET36">IF(_xlfn.XLOOKUP($A36,data_i,_xlfn.XLOOKUP(ET$4,data_col,data_val)) &gt; 0,_xlfn.XLOOKUP($A36,data_i,_xlfn.XLOOKUP(ET$4,data_col,data_val))," ")</f>
        <v>378</v>
      </c>
      <c r="EU36" s="24" cm="1">
        <f t="array" ref="EU36">IF(_xlfn.XLOOKUP($A36,data_i,_xlfn.XLOOKUP(EU$4,data_col,data_val)) &gt; 0,_xlfn.XLOOKUP($A36,data_i,_xlfn.XLOOKUP(EU$4,data_col,data_val))," ")</f>
        <v>369</v>
      </c>
      <c r="EV36" s="24" cm="1">
        <f t="array" ref="EV36">IF(_xlfn.XLOOKUP($A36,data_i,_xlfn.XLOOKUP(EV$4,data_col,data_val)) &gt; 0,_xlfn.XLOOKUP($A36,data_i,_xlfn.XLOOKUP(EV$4,data_col,data_val))," ")</f>
        <v>372</v>
      </c>
      <c r="EW36" s="24" cm="1">
        <f t="array" ref="EW36">IF(_xlfn.XLOOKUP($A36,data_i,_xlfn.XLOOKUP(EW$4,data_col,data_val)) &gt; 0,_xlfn.XLOOKUP($A36,data_i,_xlfn.XLOOKUP(EW$4,data_col,data_val))," ")</f>
        <v>371</v>
      </c>
      <c r="EX36" s="24" cm="1">
        <f t="array" ref="EX36">IF(_xlfn.XLOOKUP($A36,data_i,_xlfn.XLOOKUP(EX$4,data_col,data_val)) &gt; 0,_xlfn.XLOOKUP($A36,data_i,_xlfn.XLOOKUP(EX$4,data_col,data_val))," ")</f>
        <v>372</v>
      </c>
      <c r="EY36" s="24" cm="1">
        <f t="array" ref="EY36">IF(_xlfn.XLOOKUP($A36,data_i,_xlfn.XLOOKUP(EY$4,data_col,data_val)) &gt; 0,_xlfn.XLOOKUP($A36,data_i,_xlfn.XLOOKUP(EY$4,data_col,data_val))," ")</f>
        <v>367</v>
      </c>
      <c r="EZ36" s="24" cm="1">
        <f t="array" ref="EZ36">IF(_xlfn.XLOOKUP($A36,data_i,_xlfn.XLOOKUP(EZ$4,data_col,data_val)) &gt; 0,_xlfn.XLOOKUP($A36,data_i,_xlfn.XLOOKUP(EZ$4,data_col,data_val))," ")</f>
        <v>371</v>
      </c>
      <c r="FA36" s="25"/>
      <c r="FB36" s="24" cm="1">
        <f t="array" ref="FB36">IF(_xlfn.XLOOKUP($A36,data_i,_xlfn.XLOOKUP(FB$4,data_col,data_val)) &gt; 0,_xlfn.XLOOKUP($A36,data_i,_xlfn.XLOOKUP(FB$4,data_col,data_val))," ")</f>
        <v>497</v>
      </c>
      <c r="FC36" s="24" t="str" cm="1">
        <f t="array" ref="FC36">IF(_xlfn.XLOOKUP($A36,data_i,_xlfn.XLOOKUP(FC$4,data_col,data_val)) &gt; 0,_xlfn.XLOOKUP($A36,data_i,_xlfn.XLOOKUP(FC$4,data_col,data_val))," ")</f>
        <v xml:space="preserve"> </v>
      </c>
      <c r="FD36" s="24" cm="1">
        <f t="array" ref="FD36">IF(_xlfn.XLOOKUP($A36,data_i,_xlfn.XLOOKUP(FD$4,data_col,data_val)) &gt; 0,_xlfn.XLOOKUP($A36,data_i,_xlfn.XLOOKUP(FD$4,data_col,data_val))," ")</f>
        <v>498</v>
      </c>
      <c r="FE36" s="24" cm="1">
        <f t="array" ref="FE36">IF(_xlfn.XLOOKUP($A36,data_i,_xlfn.XLOOKUP(FE$4,data_col,data_val)) &gt; 0,_xlfn.XLOOKUP($A36,data_i,_xlfn.XLOOKUP(FE$4,data_col,data_val))," ")</f>
        <v>499</v>
      </c>
      <c r="FF36" s="24" t="str" cm="1">
        <f t="array" ref="FF36">IF(_xlfn.XLOOKUP($A36,data_i,_xlfn.XLOOKUP(FF$4,data_col,data_val)) &gt; 0,_xlfn.XLOOKUP($A36,data_i,_xlfn.XLOOKUP(FF$4,data_col,data_val))," ")</f>
        <v xml:space="preserve"> </v>
      </c>
      <c r="FG36" s="24" cm="1">
        <f t="array" ref="FG36">IF(_xlfn.XLOOKUP($A36,data_i,_xlfn.XLOOKUP(FG$4,data_col,data_val)) &gt; 0,_xlfn.XLOOKUP($A36,data_i,_xlfn.XLOOKUP(FG$4,data_col,data_val))," ")</f>
        <v>503</v>
      </c>
      <c r="FH36" s="24" cm="1">
        <f t="array" ref="FH36">IF(_xlfn.XLOOKUP($A36,data_i,_xlfn.XLOOKUP(FH$4,data_col,data_val)) &gt; 0,_xlfn.XLOOKUP($A36,data_i,_xlfn.XLOOKUP(FH$4,data_col,data_val))," ")</f>
        <v>496</v>
      </c>
      <c r="FI36" s="24" cm="1">
        <f t="array" ref="FI36">IF(_xlfn.XLOOKUP($A36,data_i,_xlfn.XLOOKUP(FI$4,data_col,data_val)) &gt; 0,_xlfn.XLOOKUP($A36,data_i,_xlfn.XLOOKUP(FI$4,data_col,data_val))," ")</f>
        <v>496</v>
      </c>
      <c r="FJ36" s="24" cm="1">
        <f t="array" ref="FJ36">IF(_xlfn.XLOOKUP($A36,data_i,_xlfn.XLOOKUP(FJ$4,data_col,data_val)) &gt; 0,_xlfn.XLOOKUP($A36,data_i,_xlfn.XLOOKUP(FJ$4,data_col,data_val))," ")</f>
        <v>496</v>
      </c>
      <c r="FK36" s="24" cm="1">
        <f t="array" ref="FK36">IF(_xlfn.XLOOKUP($A36,data_i,_xlfn.XLOOKUP(FK$4,data_col,data_val)) &gt; 0,_xlfn.XLOOKUP($A36,data_i,_xlfn.XLOOKUP(FK$4,data_col,data_val))," ")</f>
        <v>504</v>
      </c>
      <c r="FL36" s="24" cm="1">
        <f t="array" ref="FL36">IF(_xlfn.XLOOKUP($A36,data_i,_xlfn.XLOOKUP(FL$4,data_col,data_val)) &gt; 0,_xlfn.XLOOKUP($A36,data_i,_xlfn.XLOOKUP(FL$4,data_col,data_val))," ")</f>
        <v>494</v>
      </c>
      <c r="FM36" s="24" cm="1">
        <f t="array" ref="FM36">IF(_xlfn.XLOOKUP($A36,data_i,_xlfn.XLOOKUP(FM$4,data_col,data_val)) &gt; 0,_xlfn.XLOOKUP($A36,data_i,_xlfn.XLOOKUP(FM$4,data_col,data_val))," ")</f>
        <v>506</v>
      </c>
      <c r="FN36" s="24" cm="1">
        <f t="array" ref="FN36">IF(_xlfn.XLOOKUP($A36,data_i,_xlfn.XLOOKUP(FN$4,data_col,data_val)) &gt; 0,_xlfn.XLOOKUP($A36,data_i,_xlfn.XLOOKUP(FN$4,data_col,data_val))," ")</f>
        <v>493</v>
      </c>
      <c r="FO36" s="24" cm="1">
        <f t="array" ref="FO36">IF(_xlfn.XLOOKUP($A36,data_i,_xlfn.XLOOKUP(FO$4,data_col,data_val)) &gt; 0,_xlfn.XLOOKUP($A36,data_i,_xlfn.XLOOKUP(FO$4,data_col,data_val))," ")</f>
        <v>496</v>
      </c>
      <c r="FP36" s="24" cm="1">
        <f t="array" ref="FP36">IF(_xlfn.XLOOKUP($A36,data_i,_xlfn.XLOOKUP(FP$4,data_col,data_val)) &gt; 0,_xlfn.XLOOKUP($A36,data_i,_xlfn.XLOOKUP(FP$4,data_col,data_val))," ")</f>
        <v>498</v>
      </c>
      <c r="FQ36" s="24" cm="1">
        <f t="array" ref="FQ36">IF(_xlfn.XLOOKUP($A36,data_i,_xlfn.XLOOKUP(FQ$4,data_col,data_val)) &gt; 0,_xlfn.XLOOKUP($A36,data_i,_xlfn.XLOOKUP(FQ$4,data_col,data_val))," ")</f>
        <v>505</v>
      </c>
      <c r="FR36" s="24" cm="1">
        <f t="array" ref="FR36">IF(_xlfn.XLOOKUP($A36,data_i,_xlfn.XLOOKUP(FR$4,data_col,data_val)) &gt; 0,_xlfn.XLOOKUP($A36,data_i,_xlfn.XLOOKUP(FR$4,data_col,data_val))," ")</f>
        <v>495</v>
      </c>
      <c r="FS36" s="24" cm="1">
        <f t="array" ref="FS36">IF(_xlfn.XLOOKUP($A36,data_i,_xlfn.XLOOKUP(FS$4,data_col,data_val)) &gt; 0,_xlfn.XLOOKUP($A36,data_i,_xlfn.XLOOKUP(FS$4,data_col,data_val))," ")</f>
        <v>504</v>
      </c>
      <c r="FT36" s="24" cm="1">
        <f t="array" ref="FT36">IF(_xlfn.XLOOKUP($A36,data_i,_xlfn.XLOOKUP(FT$4,data_col,data_val)) &gt; 0,_xlfn.XLOOKUP($A36,data_i,_xlfn.XLOOKUP(FT$4,data_col,data_val))," ")</f>
        <v>502</v>
      </c>
      <c r="FU36" s="24" cm="1">
        <f t="array" ref="FU36">IF(_xlfn.XLOOKUP($A36,data_i,_xlfn.XLOOKUP(FU$4,data_col,data_val)) &gt; 0,_xlfn.XLOOKUP($A36,data_i,_xlfn.XLOOKUP(FU$4,data_col,data_val))," ")</f>
        <v>495</v>
      </c>
      <c r="FV36" s="24" cm="1">
        <f t="array" ref="FV36">IF(_xlfn.XLOOKUP($A36,data_i,_xlfn.XLOOKUP(FV$4,data_col,data_val)) &gt; 0,_xlfn.XLOOKUP($A36,data_i,_xlfn.XLOOKUP(FV$4,data_col,data_val))," ")</f>
        <v>506</v>
      </c>
      <c r="FW36" s="24" cm="1">
        <f t="array" ref="FW36">IF(_xlfn.XLOOKUP($A36,data_i,_xlfn.XLOOKUP(FW$4,data_col,data_val)) &gt; 0,_xlfn.XLOOKUP($A36,data_i,_xlfn.XLOOKUP(FW$4,data_col,data_val))," ")</f>
        <v>507</v>
      </c>
      <c r="FX36" s="24" cm="1">
        <f t="array" ref="FX36">IF(_xlfn.XLOOKUP($A36,data_i,_xlfn.XLOOKUP(FX$4,data_col,data_val)) &gt; 0,_xlfn.XLOOKUP($A36,data_i,_xlfn.XLOOKUP(FX$4,data_col,data_val))," ")</f>
        <v>494</v>
      </c>
      <c r="FY36" s="24" cm="1">
        <f t="array" ref="FY36">IF(_xlfn.XLOOKUP($A36,data_i,_xlfn.XLOOKUP(FY$4,data_col,data_val)) &gt; 0,_xlfn.XLOOKUP($A36,data_i,_xlfn.XLOOKUP(FY$4,data_col,data_val))," ")</f>
        <v>494</v>
      </c>
      <c r="FZ36" s="25"/>
      <c r="GA36" s="167"/>
      <c r="GB36" s="25"/>
    </row>
    <row r="37" spans="1:184" x14ac:dyDescent="0.2">
      <c r="B37" s="253"/>
      <c r="C37" s="165"/>
      <c r="D37" s="165"/>
      <c r="E37" s="165"/>
      <c r="F37" s="165"/>
      <c r="G37" s="165"/>
      <c r="H37" s="61"/>
      <c r="I37" s="165"/>
      <c r="J37" s="195"/>
      <c r="K37" s="195"/>
      <c r="L37" s="24"/>
      <c r="M37" s="254"/>
      <c r="N37" s="256"/>
      <c r="O37" s="162"/>
      <c r="P37" s="24"/>
      <c r="Q37" s="162"/>
      <c r="R37" s="163"/>
      <c r="S37" s="123"/>
      <c r="T37" s="123"/>
      <c r="U37" s="123"/>
      <c r="V37" s="200"/>
      <c r="W37" s="184"/>
      <c r="X37" s="195"/>
      <c r="Y37" s="195"/>
      <c r="Z37" s="184"/>
      <c r="AA37" s="24"/>
      <c r="AB37" s="24"/>
      <c r="AC37" s="24"/>
      <c r="AD37" s="24"/>
      <c r="AE37" s="24"/>
      <c r="AF37" s="184"/>
      <c r="AG37" s="184"/>
      <c r="AH37" s="195"/>
      <c r="AJ37" s="195"/>
      <c r="AK37" s="195"/>
      <c r="AL37" s="163"/>
      <c r="AM37" s="25"/>
      <c r="AN37" s="195"/>
      <c r="AO37" s="184"/>
      <c r="AP37" s="184"/>
      <c r="AQ37" s="184"/>
      <c r="AR37" s="184"/>
      <c r="AS37" s="184"/>
      <c r="AT37" s="24"/>
      <c r="AU37" s="184"/>
      <c r="AV37" s="184"/>
      <c r="AW37" s="163"/>
      <c r="AX37" s="162"/>
      <c r="AY37" s="256"/>
      <c r="AZ37" s="163"/>
      <c r="BA37" s="192"/>
      <c r="BB37" s="192"/>
      <c r="BC37" s="163"/>
      <c r="BD37" s="163"/>
      <c r="BE37" s="163"/>
      <c r="BF37" s="192"/>
      <c r="BG37" s="264"/>
      <c r="BH37" s="192"/>
      <c r="BI37" s="192"/>
      <c r="BJ37" s="24"/>
      <c r="BK37" s="24"/>
      <c r="BL37" s="163"/>
      <c r="BM37" s="163"/>
      <c r="BN37" s="163"/>
      <c r="BO37" s="24"/>
      <c r="BP37" s="24"/>
      <c r="BQ37" s="162"/>
      <c r="BR37" s="217"/>
      <c r="BS37" s="24"/>
      <c r="BT37" s="24"/>
      <c r="BU37" s="163"/>
      <c r="BV37" s="163"/>
      <c r="BW37" s="217"/>
      <c r="BX37" s="255"/>
      <c r="BY37" s="255"/>
      <c r="BZ37" s="255"/>
      <c r="CA37" s="255"/>
      <c r="CB37" s="25"/>
      <c r="CC37" s="24"/>
      <c r="CD37" s="163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163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5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5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5"/>
      <c r="GA37" s="167"/>
    </row>
    <row r="49" spans="23:24" x14ac:dyDescent="0.2">
      <c r="W49" s="121"/>
    </row>
    <row r="58" spans="23:24" x14ac:dyDescent="0.2">
      <c r="X58" s="122"/>
    </row>
    <row r="59" spans="23:24" x14ac:dyDescent="0.2">
      <c r="X59" s="122"/>
    </row>
    <row r="60" spans="23:24" x14ac:dyDescent="0.2">
      <c r="X60" s="122"/>
    </row>
    <row r="61" spans="23:24" x14ac:dyDescent="0.2">
      <c r="X61" s="122"/>
    </row>
    <row r="62" spans="23:24" x14ac:dyDescent="0.2">
      <c r="X62" s="61"/>
    </row>
  </sheetData>
  <sortState xmlns:xlrd2="http://schemas.microsoft.com/office/spreadsheetml/2017/richdata2" ref="A5:HW37">
    <sortCondition descending="1" ref="O5:O37"/>
  </sortState>
  <phoneticPr fontId="12" type="noConversion"/>
  <conditionalFormatting sqref="Q3:U3 BM3:BO3 W3:AE3 AY3:BE3 GA3 BQ3:BR3 BW3:CA3 CC3:CD3 DC3 C3:O3 AG3:AW3 BG3:BK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M3:BO3 W3:AE3 AY3:BE3 GA3 BQ3:BR3 BW3:CA3 CC3:CD3 DC3 A3:O3 AG3:AW3 BG3:BK3">
    <cfRule type="containsText" dxfId="99" priority="206" operator="containsText" text="c">
      <formula>NOT(ISERROR(SEARCH("c",A3)))</formula>
    </cfRule>
  </conditionalFormatting>
  <conditionalFormatting sqref="Q3:U3 BM3:BO3 W3:AE3 AY3:BE3 GA3 BQ3:BR3 BW3:CA3 CC3:CD3 DC3 B3:O3 AG3:AW3 BG3:BK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A5:GA37">
    <cfRule type="cellIs" dxfId="93" priority="163" operator="equal">
      <formula>1</formula>
    </cfRule>
  </conditionalFormatting>
  <conditionalFormatting sqref="BL3">
    <cfRule type="containsText" dxfId="92" priority="157" operator="containsText" text="d">
      <formula>NOT(ISERROR(SEARCH("d",BL3)))</formula>
    </cfRule>
    <cfRule type="containsText" dxfId="91" priority="158" operator="containsText" text="p">
      <formula>NOT(ISERROR(SEARCH("p",BL3)))</formula>
    </cfRule>
  </conditionalFormatting>
  <conditionalFormatting sqref="BL3">
    <cfRule type="containsText" dxfId="90" priority="156" operator="containsText" text="c">
      <formula>NOT(ISERROR(SEARCH("c",BL3)))</formula>
    </cfRule>
  </conditionalFormatting>
  <conditionalFormatting sqref="BL3">
    <cfRule type="containsText" dxfId="89" priority="155" operator="containsText" text="v">
      <formula>NOT(ISERROR(SEARCH("v",BL3)))</formula>
    </cfRule>
  </conditionalFormatting>
  <conditionalFormatting sqref="BP3">
    <cfRule type="containsText" dxfId="88" priority="143" operator="containsText" text="d">
      <formula>NOT(ISERROR(SEARCH("d",BP3)))</formula>
    </cfRule>
    <cfRule type="containsText" dxfId="87" priority="144" operator="containsText" text="p">
      <formula>NOT(ISERROR(SEARCH("p",BP3)))</formula>
    </cfRule>
  </conditionalFormatting>
  <conditionalFormatting sqref="BP3">
    <cfRule type="containsText" dxfId="86" priority="142" operator="containsText" text="c">
      <formula>NOT(ISERROR(SEARCH("c",BP3)))</formula>
    </cfRule>
  </conditionalFormatting>
  <conditionalFormatting sqref="BP3">
    <cfRule type="containsText" dxfId="85" priority="141" operator="containsText" text="v">
      <formula>NOT(ISERROR(SEARCH("v",BP3)))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C3:EZ3">
    <cfRule type="containsText" dxfId="80" priority="124" operator="containsText" text="d">
      <formula>NOT(ISERROR(SEARCH("d",EC3)))</formula>
    </cfRule>
    <cfRule type="containsText" dxfId="79" priority="125" operator="containsText" text="p">
      <formula>NOT(ISERROR(SEARCH("p",EC3)))</formula>
    </cfRule>
  </conditionalFormatting>
  <conditionalFormatting sqref="EC3:EZ3">
    <cfRule type="containsText" dxfId="78" priority="123" operator="containsText" text="c">
      <formula>NOT(ISERROR(SEARCH("c",EC3)))</formula>
    </cfRule>
  </conditionalFormatting>
  <conditionalFormatting sqref="EC3:EZ3">
    <cfRule type="containsText" dxfId="77" priority="122" operator="containsText" text="v">
      <formula>NOT(ISERROR(SEARCH("v",EC3)))</formula>
    </cfRule>
  </conditionalFormatting>
  <conditionalFormatting sqref="FB3:FY3">
    <cfRule type="containsText" dxfId="76" priority="119" operator="containsText" text="d">
      <formula>NOT(ISERROR(SEARCH("d",FB3)))</formula>
    </cfRule>
    <cfRule type="containsText" dxfId="75" priority="120" operator="containsText" text="p">
      <formula>NOT(ISERROR(SEARCH("p",FB3)))</formula>
    </cfRule>
  </conditionalFormatting>
  <conditionalFormatting sqref="FB3:FY3">
    <cfRule type="containsText" dxfId="74" priority="118" operator="containsText" text="c">
      <formula>NOT(ISERROR(SEARCH("c",FB3)))</formula>
    </cfRule>
  </conditionalFormatting>
  <conditionalFormatting sqref="FB3:FY3">
    <cfRule type="containsText" dxfId="73" priority="117" operator="containsText" text="v">
      <formula>NOT(ISERROR(SEARCH("v",FB3)))</formula>
    </cfRule>
  </conditionalFormatting>
  <conditionalFormatting sqref="GA3:GX3">
    <cfRule type="containsText" dxfId="72" priority="113" operator="containsText" text="d">
      <formula>NOT(ISERROR(SEARCH("d",GA3)))</formula>
    </cfRule>
    <cfRule type="containsText" dxfId="71" priority="114" operator="containsText" text="p">
      <formula>NOT(ISERROR(SEARCH("p",GA3)))</formula>
    </cfRule>
  </conditionalFormatting>
  <conditionalFormatting sqref="GA3:GX3">
    <cfRule type="containsText" dxfId="70" priority="112" operator="containsText" text="c">
      <formula>NOT(ISERROR(SEARCH("c",GA3)))</formula>
    </cfRule>
  </conditionalFormatting>
  <conditionalFormatting sqref="GA3:GX3">
    <cfRule type="containsText" dxfId="69" priority="111" operator="containsText" text="v">
      <formula>NOT(ISERROR(SEARCH("v",GA3)))</formula>
    </cfRule>
  </conditionalFormatting>
  <conditionalFormatting sqref="GZ3:HW3">
    <cfRule type="containsText" dxfId="68" priority="108" operator="containsText" text="d">
      <formula>NOT(ISERROR(SEARCH("d",GZ3)))</formula>
    </cfRule>
    <cfRule type="containsText" dxfId="67" priority="109" operator="containsText" text="p">
      <formula>NOT(ISERROR(SEARCH("p",GZ3)))</formula>
    </cfRule>
  </conditionalFormatting>
  <conditionalFormatting sqref="GZ3:HW3">
    <cfRule type="containsText" dxfId="66" priority="107" operator="containsText" text="c">
      <formula>NOT(ISERROR(SEARCH("c",GZ3)))</formula>
    </cfRule>
  </conditionalFormatting>
  <conditionalFormatting sqref="GZ3:HW3">
    <cfRule type="containsText" dxfId="65" priority="106" operator="containsText" text="v">
      <formula>NOT(ISERROR(SEARCH("v",GZ3)))</formula>
    </cfRule>
  </conditionalFormatting>
  <conditionalFormatting sqref="BF3">
    <cfRule type="containsText" dxfId="64" priority="100" operator="containsText" text="d">
      <formula>NOT(ISERROR(SEARCH("d",BF3)))</formula>
    </cfRule>
    <cfRule type="containsText" dxfId="63" priority="101" operator="containsText" text="p">
      <formula>NOT(ISERROR(SEARCH("p",BF3)))</formula>
    </cfRule>
  </conditionalFormatting>
  <conditionalFormatting sqref="BF3">
    <cfRule type="containsText" dxfId="62" priority="99" operator="containsText" text="c">
      <formula>NOT(ISERROR(SEARCH("c",BF3)))</formula>
    </cfRule>
  </conditionalFormatting>
  <conditionalFormatting sqref="BF3">
    <cfRule type="containsText" dxfId="61" priority="98" operator="containsText" text="v">
      <formula>NOT(ISERROR(SEARCH("v",BF3)))</formula>
    </cfRule>
  </conditionalFormatting>
  <conditionalFormatting sqref="BG5:BG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D3:EA3">
    <cfRule type="containsText" dxfId="53" priority="78" operator="containsText" text="d">
      <formula>NOT(ISERROR(SEARCH("d",DD3)))</formula>
    </cfRule>
    <cfRule type="containsText" dxfId="52" priority="79" operator="containsText" text="p">
      <formula>NOT(ISERROR(SEARCH("p",DD3)))</formula>
    </cfRule>
  </conditionalFormatting>
  <conditionalFormatting sqref="DD3:EA3">
    <cfRule type="containsText" dxfId="51" priority="77" operator="containsText" text="c">
      <formula>NOT(ISERROR(SEARCH("c",DD3)))</formula>
    </cfRule>
  </conditionalFormatting>
  <conditionalFormatting sqref="DD3:EA3">
    <cfRule type="containsText" dxfId="50" priority="76" operator="containsText" text="v">
      <formula>NOT(ISERROR(SEARCH("v",DD3)))</formula>
    </cfRule>
  </conditionalFormatting>
  <conditionalFormatting sqref="CE3:DB3">
    <cfRule type="containsText" dxfId="49" priority="65" operator="containsText" text="d">
      <formula>NOT(ISERROR(SEARCH("d",CE3)))</formula>
    </cfRule>
    <cfRule type="containsText" dxfId="48" priority="66" operator="containsText" text="p">
      <formula>NOT(ISERROR(SEARCH("p",CE3)))</formula>
    </cfRule>
  </conditionalFormatting>
  <conditionalFormatting sqref="CE3:DB3">
    <cfRule type="containsText" dxfId="47" priority="64" operator="containsText" text="c">
      <formula>NOT(ISERROR(SEARCH("c",CE3)))</formula>
    </cfRule>
  </conditionalFormatting>
  <conditionalFormatting sqref="CE3:DB3">
    <cfRule type="containsText" dxfId="46" priority="63" operator="containsText" text="v">
      <formula>NOT(ISERROR(SEARCH("v",CE3)))</formula>
    </cfRule>
  </conditionalFormatting>
  <conditionalFormatting sqref="CC3">
    <cfRule type="containsText" dxfId="45" priority="69" operator="containsText" text="d">
      <formula>NOT(ISERROR(SEARCH("d",CC3)))</formula>
    </cfRule>
    <cfRule type="containsText" dxfId="44" priority="70" operator="containsText" text="p">
      <formula>NOT(ISERROR(SEARCH("p",CC3)))</formula>
    </cfRule>
  </conditionalFormatting>
  <conditionalFormatting sqref="CC3">
    <cfRule type="containsText" dxfId="43" priority="68" operator="containsText" text="c">
      <formula>NOT(ISERROR(SEARCH("c",CC3)))</formula>
    </cfRule>
  </conditionalFormatting>
  <conditionalFormatting sqref="CC3">
    <cfRule type="containsText" dxfId="42" priority="67" operator="containsText" text="v">
      <formula>NOT(ISERROR(SEARCH("v",CC3)))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AX3">
    <cfRule type="containsText" dxfId="35" priority="47" operator="containsText" text="d">
      <formula>NOT(ISERROR(SEARCH("d",AX3)))</formula>
    </cfRule>
    <cfRule type="containsText" dxfId="34" priority="48" operator="containsText" text="p">
      <formula>NOT(ISERROR(SEARCH("p",AX3)))</formula>
    </cfRule>
  </conditionalFormatting>
  <conditionalFormatting sqref="AX3">
    <cfRule type="containsText" dxfId="33" priority="46" operator="containsText" text="c">
      <formula>NOT(ISERROR(SEARCH("c",AX3)))</formula>
    </cfRule>
  </conditionalFormatting>
  <conditionalFormatting sqref="AX3">
    <cfRule type="containsText" dxfId="32" priority="45" operator="containsText" text="v">
      <formula>NOT(ISERROR(SEARCH("v",AX3)))</formula>
    </cfRule>
  </conditionalFormatting>
  <conditionalFormatting sqref="BS3:BU3">
    <cfRule type="containsText" dxfId="31" priority="38" operator="containsText" text="d">
      <formula>NOT(ISERROR(SEARCH("d",BS3)))</formula>
    </cfRule>
    <cfRule type="containsText" dxfId="30" priority="39" operator="containsText" text="p">
      <formula>NOT(ISERROR(SEARCH("p",BS3)))</formula>
    </cfRule>
  </conditionalFormatting>
  <conditionalFormatting sqref="BS3:BU3">
    <cfRule type="containsText" dxfId="29" priority="37" operator="containsText" text="c">
      <formula>NOT(ISERROR(SEARCH("c",BS3)))</formula>
    </cfRule>
  </conditionalFormatting>
  <conditionalFormatting sqref="BS3:BU3">
    <cfRule type="containsText" dxfId="28" priority="36" operator="containsText" text="v">
      <formula>NOT(ISERROR(SEARCH("v",BS3)))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AX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B5:GX5 GC6:GX19 GB6:GB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GZ5:HW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B1:EB2 CC4 EB38:EB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AY5:AY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AZ5:AZ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B5:BB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F5:BF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C5:CC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E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F37:DB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E37:EA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D37:EZ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B5:FY36 FB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C37:FY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5:EZ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5:EA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E5:DB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V3">
    <cfRule type="containsText" dxfId="17" priority="7" operator="containsText" text="d">
      <formula>NOT(ISERROR(SEARCH("d",BV3)))</formula>
    </cfRule>
    <cfRule type="containsText" dxfId="16" priority="8" operator="containsText" text="p">
      <formula>NOT(ISERROR(SEARCH("p",BV3)))</formula>
    </cfRule>
  </conditionalFormatting>
  <conditionalFormatting sqref="BV3">
    <cfRule type="containsText" dxfId="15" priority="6" operator="containsText" text="c">
      <formula>NOT(ISERROR(SEARCH("c",BV3)))</formula>
    </cfRule>
  </conditionalFormatting>
  <conditionalFormatting sqref="BV3">
    <cfRule type="containsText" dxfId="14" priority="5" operator="containsText" text="v">
      <formula>NOT(ISERROR(SEARCH("v",BV3)))</formula>
    </cfRule>
  </conditionalFormatting>
  <conditionalFormatting sqref="CB3">
    <cfRule type="containsText" dxfId="13" priority="3" operator="containsText" text="d">
      <formula>NOT(ISERROR(SEARCH("d",CB3)))</formula>
    </cfRule>
    <cfRule type="containsText" dxfId="12" priority="4" operator="containsText" text="p">
      <formula>NOT(ISERROR(SEARCH("p",CB3)))</formula>
    </cfRule>
  </conditionalFormatting>
  <conditionalFormatting sqref="CB3">
    <cfRule type="containsText" dxfId="11" priority="2" operator="containsText" text="c">
      <formula>NOT(ISERROR(SEARCH("c",CB3)))</formula>
    </cfRule>
  </conditionalFormatting>
  <conditionalFormatting sqref="CB3">
    <cfRule type="containsText" dxfId="10" priority="1" operator="containsText" text="v">
      <formula>NOT(ISERROR(SEARCH("v",CB3)))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AX5:AX37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EB1:EB2 CC4 EB38:EB1048576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AZ5:AZ37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BF5:BF37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CC5:CC37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X7" sqref="X7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64"/>
      <c r="V1" s="164"/>
      <c r="W1" s="164"/>
      <c r="BP1" t="s">
        <v>8063</v>
      </c>
      <c r="BQ1" s="203">
        <v>1013</v>
      </c>
      <c r="BR1" t="s">
        <v>7880</v>
      </c>
      <c r="BS1" t="s">
        <v>8064</v>
      </c>
      <c r="BT1" s="203">
        <v>0</v>
      </c>
      <c r="BU1" t="s">
        <v>7883</v>
      </c>
      <c r="BW1" s="203">
        <v>9.8000000000000007</v>
      </c>
      <c r="BX1" t="s">
        <v>8065</v>
      </c>
    </row>
    <row r="2" spans="19:82" s="203" customFormat="1" ht="25" customHeight="1" x14ac:dyDescent="0.2">
      <c r="S2" s="239" t="s">
        <v>8059</v>
      </c>
      <c r="T2" s="240"/>
      <c r="U2" s="243" t="s">
        <v>93</v>
      </c>
      <c r="V2" s="285">
        <f>ndashboard!B2</f>
        <v>44186.359884259262</v>
      </c>
      <c r="W2" s="286"/>
      <c r="BP2" s="213" t="s">
        <v>8062</v>
      </c>
      <c r="BQ2" s="213"/>
      <c r="BR2" s="213"/>
      <c r="BS2" s="213"/>
      <c r="BT2" s="213"/>
      <c r="BU2" s="214"/>
      <c r="BV2" s="214"/>
      <c r="BW2" s="214"/>
      <c r="BX2" s="214"/>
    </row>
    <row r="3" spans="19:82" x14ac:dyDescent="0.2">
      <c r="S3" s="236">
        <v>624</v>
      </c>
      <c r="T3" s="237">
        <f>COUNTIF(_xlfn.XLOOKUP(ndashboard!$F$4,ndashboard_col,ndashboard_val),S3)</f>
        <v>18</v>
      </c>
      <c r="V3" s="206" t="s">
        <v>94</v>
      </c>
      <c r="W3" s="238">
        <f>[0]!FV_cum_hours</f>
        <v>75674</v>
      </c>
    </row>
    <row r="4" spans="19:82" x14ac:dyDescent="0.2">
      <c r="S4" s="234">
        <v>620</v>
      </c>
      <c r="T4" s="237">
        <f>COUNTIF(_xlfn.XLOOKUP(ndashboard!$F$4,ndashboard_col,ndashboard_val),S4)</f>
        <v>6</v>
      </c>
      <c r="V4" s="206" t="s">
        <v>8127</v>
      </c>
      <c r="W4" s="66">
        <f>MAX(_xlfn.XLOOKUP(ndashboard!$O$4,ndashboard_col,ndashboard_val))</f>
        <v>6238</v>
      </c>
    </row>
    <row r="5" spans="19:82" x14ac:dyDescent="0.2">
      <c r="S5" s="234">
        <v>616</v>
      </c>
      <c r="T5" s="237">
        <f>COUNTIF(_xlfn.XLOOKUP(ndashboard!$F$4,ndashboard_col,ndashboard_val),S5)</f>
        <v>7</v>
      </c>
      <c r="V5" s="93" t="s">
        <v>95</v>
      </c>
      <c r="W5" s="66">
        <f>AVERAGE(_xlfn.XLOOKUP(ndashboard!$O$4,ndashboard_col,ndashboard_val))</f>
        <v>2364.8125</v>
      </c>
      <c r="BP5" s="211"/>
      <c r="BX5">
        <f>BT5/1000*3600*($BV5/$BQ$1)*(273.15+$BT$1)/(273.15+$BU5)</f>
        <v>0</v>
      </c>
      <c r="BY5" s="8"/>
      <c r="CA5" s="210"/>
      <c r="CB5" s="210"/>
      <c r="CC5" s="210"/>
      <c r="CD5" s="210"/>
    </row>
    <row r="6" spans="19:82" x14ac:dyDescent="0.2">
      <c r="S6" s="234">
        <v>612</v>
      </c>
      <c r="T6" s="237">
        <f>COUNTIF(_xlfn.XLOOKUP(ndashboard!$F$4,ndashboard_col,ndashboard_val),S6)</f>
        <v>1</v>
      </c>
      <c r="V6" s="93">
        <f>ndashboard!S4</f>
        <v>2000</v>
      </c>
      <c r="W6" s="62">
        <f>COUNTIF(_xlfn.XLOOKUP(V6,ndashboard_col,ndashboard_val),"done")</f>
        <v>15</v>
      </c>
      <c r="BP6" s="211"/>
      <c r="BX6" s="25">
        <f t="shared" ref="BX6:BX35" si="0">BT6/1000*3600*($BV6/$BQ$1)*(273.15+$BT$1)/(273.15+$BU6)</f>
        <v>0</v>
      </c>
      <c r="BY6" s="8"/>
      <c r="CA6" s="210"/>
      <c r="CB6" s="210"/>
      <c r="CC6" s="210"/>
      <c r="CD6" s="210"/>
    </row>
    <row r="7" spans="19:82" x14ac:dyDescent="0.2">
      <c r="S7" s="235" t="s">
        <v>8133</v>
      </c>
      <c r="T7" s="62">
        <f>SUM(T3:T6)</f>
        <v>32</v>
      </c>
      <c r="V7" s="93">
        <f>ndashboard!T4</f>
        <v>4000</v>
      </c>
      <c r="W7" s="62">
        <f>COUNTIF(_xlfn.XLOOKUP(V7,ndashboard_col,ndashboard_val),"done")</f>
        <v>4</v>
      </c>
      <c r="BP7" s="211"/>
      <c r="BX7" s="25">
        <f t="shared" si="0"/>
        <v>0</v>
      </c>
      <c r="BY7" s="8"/>
      <c r="CA7" s="210"/>
      <c r="CB7" s="210"/>
      <c r="CC7" s="210"/>
      <c r="CD7" s="210"/>
    </row>
    <row r="8" spans="19:82" x14ac:dyDescent="0.2">
      <c r="S8" s="185" t="s">
        <v>8132</v>
      </c>
      <c r="T8" s="62">
        <f>SUM(_xlfn.XLOOKUP(ndashboard!$H$4,ndashboard_col,ndashboard_val))</f>
        <v>676</v>
      </c>
      <c r="V8" s="93">
        <f>ndashboard!U4</f>
        <v>6000</v>
      </c>
      <c r="W8" s="62">
        <f>COUNTIF(_xlfn.XLOOKUP(V8,ndashboard_col,ndashboard_val),"done")</f>
        <v>2</v>
      </c>
      <c r="BP8" s="211"/>
      <c r="BX8" s="25">
        <f t="shared" si="0"/>
        <v>0</v>
      </c>
      <c r="BY8" s="8"/>
      <c r="CA8" s="210"/>
      <c r="CB8" s="210"/>
      <c r="CC8" s="210"/>
      <c r="CD8" s="210"/>
    </row>
    <row r="9" spans="19:82" x14ac:dyDescent="0.2">
      <c r="BP9" s="211"/>
      <c r="BX9" s="25">
        <f t="shared" si="0"/>
        <v>0</v>
      </c>
      <c r="BY9" s="8"/>
      <c r="CA9" s="210"/>
      <c r="CB9" s="210"/>
      <c r="CC9" s="210"/>
      <c r="CD9" s="210"/>
    </row>
    <row r="10" spans="19:82" x14ac:dyDescent="0.2">
      <c r="S10" s="62" t="s">
        <v>66</v>
      </c>
      <c r="T10" s="197" t="s">
        <v>7683</v>
      </c>
      <c r="U10" s="197" t="s">
        <v>7751</v>
      </c>
      <c r="V10" s="197" t="s">
        <v>8070</v>
      </c>
      <c r="W10" s="197" t="s">
        <v>8061</v>
      </c>
      <c r="BP10" s="211"/>
      <c r="BX10" s="25">
        <f t="shared" si="0"/>
        <v>0</v>
      </c>
      <c r="BY10" s="8"/>
      <c r="CA10" s="210"/>
      <c r="CB10" s="210"/>
      <c r="CC10" s="210"/>
      <c r="CD10" s="210"/>
    </row>
    <row r="11" spans="19:82" x14ac:dyDescent="0.2">
      <c r="S11" s="191">
        <v>1.4</v>
      </c>
      <c r="T11" s="242">
        <f>COUNTIF(_xlfn.XLOOKUP(ndashboard!$W$4,ndashboard_col,ndashboard_val),T10)</f>
        <v>27</v>
      </c>
      <c r="U11" s="242">
        <f>COUNTIF(_xlfn.XLOOKUP(ndashboard!$W$4,ndashboard_col,ndashboard_val),U10)</f>
        <v>3</v>
      </c>
      <c r="V11" s="62">
        <f>COUNTIF(_xlfn.XLOOKUP(ndashboard!$W$4,ndashboard_col,ndashboard_val),V10)</f>
        <v>2</v>
      </c>
      <c r="W11" s="62">
        <f>T7-U11-T11-V11</f>
        <v>0</v>
      </c>
      <c r="BP11" s="211"/>
      <c r="BX11" s="25">
        <f t="shared" si="0"/>
        <v>0</v>
      </c>
      <c r="BY11" s="8"/>
      <c r="CA11" s="210"/>
      <c r="CB11" s="210"/>
      <c r="CC11" s="210"/>
      <c r="CD11" s="210"/>
    </row>
    <row r="12" spans="19:82" x14ac:dyDescent="0.2">
      <c r="BP12" s="211"/>
      <c r="BX12" s="25">
        <f t="shared" si="0"/>
        <v>0</v>
      </c>
      <c r="BY12" s="8"/>
      <c r="CA12" s="210"/>
      <c r="CB12" s="210"/>
      <c r="CC12" s="210"/>
      <c r="CD12" s="210"/>
    </row>
    <row r="13" spans="19:82" ht="16" x14ac:dyDescent="0.2">
      <c r="S13" s="63"/>
      <c r="T13" s="231" t="s">
        <v>65</v>
      </c>
      <c r="U13" s="64" t="s">
        <v>61</v>
      </c>
      <c r="V13" s="65" t="s">
        <v>91</v>
      </c>
      <c r="W13" s="65" t="s">
        <v>64</v>
      </c>
      <c r="BP13" s="211"/>
      <c r="BX13" s="25">
        <f t="shared" si="0"/>
        <v>0</v>
      </c>
      <c r="BY13" s="8"/>
      <c r="CA13" s="210"/>
      <c r="CB13" s="210"/>
      <c r="CC13" s="210"/>
      <c r="CD13" s="210"/>
    </row>
    <row r="14" spans="19:82" ht="16" x14ac:dyDescent="0.2">
      <c r="S14" s="59" t="s">
        <v>75</v>
      </c>
      <c r="T14" s="260">
        <f>ndashboard!$I$2</f>
        <v>30000</v>
      </c>
      <c r="U14" s="261">
        <v>0.5</v>
      </c>
      <c r="V14" s="262">
        <f>$S$11</f>
        <v>1.4</v>
      </c>
      <c r="W14" s="232">
        <f>ndReliaCalc_org!AD54</f>
        <v>0.96954147095495102</v>
      </c>
      <c r="BP14" s="211"/>
      <c r="BX14" s="25">
        <f t="shared" si="0"/>
        <v>0</v>
      </c>
      <c r="BY14" s="8"/>
      <c r="CA14" s="210"/>
      <c r="CB14" s="210"/>
      <c r="CC14" s="210"/>
      <c r="CD14" s="210"/>
    </row>
    <row r="15" spans="19:82" ht="16" x14ac:dyDescent="0.2">
      <c r="S15" s="59" t="s">
        <v>92</v>
      </c>
      <c r="T15" s="260">
        <f>ndashboard!$I$2</f>
        <v>30000</v>
      </c>
      <c r="U15" s="261">
        <v>0.9</v>
      </c>
      <c r="V15" s="262">
        <f>$S$11</f>
        <v>1.4</v>
      </c>
      <c r="W15" s="232">
        <f>ndReliaCalc_org!AD55</f>
        <v>0.90234894371340768</v>
      </c>
      <c r="BP15" s="211"/>
      <c r="BX15" s="25">
        <f t="shared" si="0"/>
        <v>0</v>
      </c>
      <c r="BY15" s="8"/>
      <c r="CA15" s="210"/>
      <c r="CB15" s="210"/>
      <c r="CC15" s="210"/>
      <c r="CD15" s="210"/>
    </row>
    <row r="16" spans="19:82" x14ac:dyDescent="0.2">
      <c r="S16" s="60" t="s">
        <v>76</v>
      </c>
      <c r="T16" s="260">
        <f>ndashboard!$I$2</f>
        <v>30000</v>
      </c>
      <c r="U16" s="263">
        <v>0.1</v>
      </c>
      <c r="V16" s="262">
        <f>$S$11</f>
        <v>1.4</v>
      </c>
      <c r="W16" s="232">
        <f>ndReliaCalc_org!AD56</f>
        <v>0.99530927180402973</v>
      </c>
      <c r="BP16" s="211"/>
      <c r="BX16" s="25">
        <f t="shared" si="0"/>
        <v>0</v>
      </c>
      <c r="BY16" s="8"/>
      <c r="CA16" s="210"/>
      <c r="CB16" s="210"/>
      <c r="CC16" s="210"/>
      <c r="CD16" s="210"/>
    </row>
    <row r="17" spans="19:82" x14ac:dyDescent="0.2">
      <c r="X17" s="122"/>
      <c r="BP17" s="211"/>
      <c r="BX17" s="25">
        <f t="shared" si="0"/>
        <v>0</v>
      </c>
      <c r="BY17" s="8"/>
      <c r="CA17" s="210"/>
      <c r="CB17" s="210"/>
      <c r="CC17" s="210"/>
      <c r="CD17" s="210"/>
    </row>
    <row r="18" spans="19:82" x14ac:dyDescent="0.2">
      <c r="S18" s="204" t="s">
        <v>8066</v>
      </c>
      <c r="T18" s="204"/>
      <c r="U18" s="204"/>
      <c r="V18" s="204"/>
      <c r="W18" s="65" t="s">
        <v>7979</v>
      </c>
      <c r="X18" s="122"/>
      <c r="BP18" s="211"/>
      <c r="BX18" s="25">
        <f t="shared" si="0"/>
        <v>0</v>
      </c>
      <c r="BY18" s="8"/>
      <c r="CA18" s="210"/>
      <c r="CB18" s="210"/>
      <c r="CC18" s="210"/>
      <c r="CD18" s="210"/>
    </row>
    <row r="19" spans="19:82" x14ac:dyDescent="0.2">
      <c r="S19" s="58" t="s">
        <v>8211</v>
      </c>
      <c r="T19" s="58"/>
      <c r="U19" s="241">
        <f>V14</f>
        <v>1.4</v>
      </c>
      <c r="V19" s="194">
        <f>W14</f>
        <v>0.96954147095495102</v>
      </c>
      <c r="W19" s="227">
        <v>0.97</v>
      </c>
      <c r="X19" s="122"/>
      <c r="BP19" s="211"/>
      <c r="BX19" s="25">
        <f t="shared" si="0"/>
        <v>0</v>
      </c>
      <c r="BY19" s="8"/>
      <c r="CA19" s="210"/>
      <c r="CB19" s="210"/>
      <c r="CC19" s="210"/>
      <c r="CD19" s="210"/>
    </row>
    <row r="20" spans="19:82" x14ac:dyDescent="0.2">
      <c r="S20" s="58" t="s">
        <v>8212</v>
      </c>
      <c r="T20" s="58"/>
      <c r="U20" s="230">
        <f>V15</f>
        <v>1.4</v>
      </c>
      <c r="V20" s="194">
        <f>W15</f>
        <v>0.90234894371340768</v>
      </c>
      <c r="W20" s="227">
        <v>0.9</v>
      </c>
      <c r="X20" s="122"/>
      <c r="BP20" s="211"/>
      <c r="BX20" s="25">
        <f t="shared" si="0"/>
        <v>0</v>
      </c>
      <c r="BY20" s="8"/>
      <c r="CA20" s="210"/>
      <c r="CB20" s="210"/>
      <c r="CC20" s="210"/>
      <c r="CD20" s="210"/>
    </row>
    <row r="21" spans="19:82" x14ac:dyDescent="0.2">
      <c r="S21" s="58" t="s">
        <v>8100</v>
      </c>
      <c r="T21" s="58"/>
      <c r="U21" s="228"/>
      <c r="V21" s="229">
        <f>W8</f>
        <v>2</v>
      </c>
      <c r="W21" s="62">
        <v>4</v>
      </c>
      <c r="BP21" s="211"/>
      <c r="BX21" s="25">
        <f t="shared" si="0"/>
        <v>0</v>
      </c>
      <c r="BY21" s="8"/>
      <c r="CA21" s="210"/>
      <c r="CB21" s="210"/>
      <c r="CC21" s="210"/>
      <c r="CD21" s="210"/>
    </row>
    <row r="22" spans="19:82" x14ac:dyDescent="0.2">
      <c r="X22" s="6">
        <f>S11</f>
        <v>1.4</v>
      </c>
      <c r="Y22">
        <v>1.21</v>
      </c>
      <c r="BP22" s="211"/>
      <c r="BX22" s="25">
        <f t="shared" si="0"/>
        <v>0</v>
      </c>
      <c r="BY22" s="8"/>
      <c r="CA22" s="210"/>
      <c r="CB22" s="210"/>
      <c r="CC22" s="210"/>
      <c r="CD22" s="210"/>
    </row>
    <row r="23" spans="19:82" x14ac:dyDescent="0.2">
      <c r="S23" s="185"/>
      <c r="T23" s="201" t="s">
        <v>8060</v>
      </c>
      <c r="V23" s="58" t="s">
        <v>8136</v>
      </c>
      <c r="W23" s="95">
        <f>ndReliaCalc2!AD60</f>
        <v>7632</v>
      </c>
      <c r="X23" s="199">
        <f>W4</f>
        <v>6238</v>
      </c>
      <c r="Y23" s="199">
        <f>X23</f>
        <v>6238</v>
      </c>
      <c r="BP23" s="211"/>
      <c r="BX23" s="25">
        <f t="shared" si="0"/>
        <v>0</v>
      </c>
      <c r="BY23" s="8"/>
      <c r="CA23" s="210"/>
      <c r="CB23" s="210"/>
      <c r="CC23" s="210"/>
      <c r="CD23" s="210"/>
    </row>
    <row r="24" spans="19:82" x14ac:dyDescent="0.2">
      <c r="S24" s="93" t="s">
        <v>7962</v>
      </c>
      <c r="T24" s="62">
        <v>190</v>
      </c>
      <c r="V24" s="58" t="s">
        <v>8134</v>
      </c>
      <c r="W24" s="244">
        <f>(1-$W$15)/($U$15-$U$16)</f>
        <v>0.1220638203582404</v>
      </c>
      <c r="X24" s="210">
        <f>ndReliaCalc2!AD59</f>
        <v>228.97380790755136</v>
      </c>
      <c r="Y24" s="210" cm="1">
        <f t="array" ref="Y24">SUM(ndashboard!$H$5:$H$36*(ndashboard!$O$5:$O$36)^Y$22)/(MAX(ndashboard!O5:O36)^summary!Y$22)</f>
        <v>228.97380790755136</v>
      </c>
      <c r="BP24" s="211"/>
      <c r="BX24" s="25">
        <f t="shared" si="0"/>
        <v>0</v>
      </c>
      <c r="BY24" s="8"/>
      <c r="CA24" s="210"/>
      <c r="CB24" s="210"/>
      <c r="CC24" s="210"/>
      <c r="CD24" s="210"/>
    </row>
    <row r="25" spans="19:82" x14ac:dyDescent="0.2">
      <c r="S25" s="93" t="s">
        <v>7963</v>
      </c>
      <c r="T25" s="62">
        <v>220</v>
      </c>
      <c r="V25" s="58" t="s">
        <v>8134</v>
      </c>
      <c r="W25" s="95">
        <f>W24*$T$8</f>
        <v>82.51514256217051</v>
      </c>
      <c r="X25" s="7">
        <f>EXP(-_xlfn.CHISQ.INV(U15,(2*failures!C1+1))/(2*X24))</f>
        <v>0.994109441922715</v>
      </c>
      <c r="BP25" s="211"/>
      <c r="BX25" s="25">
        <f t="shared" si="0"/>
        <v>0</v>
      </c>
      <c r="BY25" s="8"/>
      <c r="CA25" s="210"/>
      <c r="CB25" s="210"/>
      <c r="CC25" s="210"/>
      <c r="CD25" s="210"/>
    </row>
    <row r="26" spans="19:82" ht="17" x14ac:dyDescent="0.2">
      <c r="S26" s="93" t="s">
        <v>7964</v>
      </c>
      <c r="T26" s="205">
        <f>T24^2*PI()/4*T25/1000000</f>
        <v>6.2376322137025344</v>
      </c>
      <c r="V26" s="58" t="s">
        <v>8135</v>
      </c>
      <c r="W26" s="244">
        <f>1-V19</f>
        <v>3.0458529045048977E-2</v>
      </c>
      <c r="X26" s="199">
        <f>EXP(LN(X23)-1/S11*LN(LN(1/X25)))</f>
        <v>243710.84886656623</v>
      </c>
      <c r="Y26">
        <f>X23*X24*(1+U15)/2</f>
        <v>1356921.68304094</v>
      </c>
      <c r="BP26" s="211"/>
      <c r="BX26" s="25">
        <f t="shared" si="0"/>
        <v>0</v>
      </c>
      <c r="BY26" s="8"/>
      <c r="CA26" s="210"/>
      <c r="CB26" s="210"/>
      <c r="CC26" s="210"/>
      <c r="CD26" s="210"/>
    </row>
    <row r="27" spans="19:82" x14ac:dyDescent="0.2">
      <c r="V27" s="58" t="s">
        <v>8135</v>
      </c>
      <c r="W27" s="95">
        <f>W26*$T$8</f>
        <v>20.589965634453108</v>
      </c>
      <c r="X27" s="7">
        <f>1-_xlfn.WEIBULL.DIST(T15,S11,X26,TRUE)</f>
        <v>0.94814000147612465</v>
      </c>
      <c r="BP27" s="211"/>
      <c r="BX27" s="25">
        <f t="shared" si="0"/>
        <v>0</v>
      </c>
      <c r="BY27" s="8"/>
      <c r="CA27" s="210"/>
      <c r="CB27" s="210"/>
      <c r="CC27" s="210"/>
      <c r="CD27" s="210"/>
    </row>
    <row r="28" spans="19:82" x14ac:dyDescent="0.2">
      <c r="X28" s="246">
        <f>_xlfn.WEIBULL.DIST(T15,S11,X26,TRUE)</f>
        <v>5.1859998523875343E-2</v>
      </c>
      <c r="Y28" s="246">
        <f>_xlfn.WEIBULL.DIST(Y$23,Y$22,Y$26,TRUE)</f>
        <v>1.4835127102226676E-3</v>
      </c>
      <c r="BP28" s="211"/>
      <c r="BX28" s="25">
        <f t="shared" si="0"/>
        <v>0</v>
      </c>
      <c r="BY28" s="8"/>
      <c r="CA28" s="210"/>
      <c r="CB28" s="210"/>
      <c r="CC28" s="210"/>
      <c r="CD28" s="210"/>
    </row>
    <row r="29" spans="19:82" x14ac:dyDescent="0.2">
      <c r="X29" s="211">
        <f>X28*X24</f>
        <v>11.87458134009173</v>
      </c>
      <c r="Y29" s="247">
        <f>Y28*T8</f>
        <v>1.0028545921105232</v>
      </c>
      <c r="BP29" s="211"/>
      <c r="BX29" s="25">
        <f t="shared" si="0"/>
        <v>0</v>
      </c>
      <c r="BY29" s="8"/>
      <c r="CA29" s="210"/>
      <c r="CB29" s="210"/>
      <c r="CC29" s="210"/>
      <c r="CD29" s="210"/>
    </row>
    <row r="30" spans="19:82" ht="17" x14ac:dyDescent="0.25">
      <c r="S30" s="93" t="s">
        <v>100</v>
      </c>
      <c r="T30" s="93" t="s">
        <v>8128</v>
      </c>
      <c r="U30" s="65" t="s">
        <v>7966</v>
      </c>
      <c r="V30" s="65" t="s">
        <v>7965</v>
      </c>
      <c r="W30" s="65" t="s">
        <v>7967</v>
      </c>
      <c r="BP30" s="211"/>
      <c r="BX30" s="25">
        <f t="shared" si="0"/>
        <v>0</v>
      </c>
      <c r="BY30" s="8"/>
      <c r="CA30" s="210"/>
      <c r="CB30" s="210"/>
      <c r="CC30" s="210"/>
      <c r="CD30" s="210"/>
    </row>
    <row r="31" spans="19:82" x14ac:dyDescent="0.2">
      <c r="S31" s="204">
        <f>S3</f>
        <v>624</v>
      </c>
      <c r="T31" s="233">
        <f>AVERAGEIFS(_xlfn.XLOOKUP(ndashboard!$AL$4,ndashboard_col,ndashboard_val),_xlfn.XLOOKUP(ndashboard!$F$4,ndashboard_col,ndashboard_val),summary!S31)</f>
        <v>24.233105837635271</v>
      </c>
      <c r="U31" s="62" t="str">
        <f>RIGHT(S3,2)</f>
        <v>24</v>
      </c>
      <c r="V31" s="190">
        <f>$T$26*U31</f>
        <v>149.70317312886084</v>
      </c>
      <c r="W31" s="193">
        <v>0.98099999999999998</v>
      </c>
      <c r="BP31" s="211"/>
      <c r="BX31" s="25">
        <f t="shared" si="0"/>
        <v>0</v>
      </c>
      <c r="BY31" s="8"/>
      <c r="CA31" s="210"/>
      <c r="CB31" s="210"/>
      <c r="CC31" s="210"/>
      <c r="CD31" s="210"/>
    </row>
    <row r="32" spans="19:82" x14ac:dyDescent="0.2">
      <c r="S32" s="204">
        <f>S4</f>
        <v>620</v>
      </c>
      <c r="T32" s="233">
        <f>AVERAGEIFS(_xlfn.XLOOKUP(ndashboard!$AL$4,ndashboard_col,ndashboard_val),_xlfn.XLOOKUP(ndashboard!$F$4,ndashboard_col,ndashboard_val),summary!S32)</f>
        <v>21.960190524831592</v>
      </c>
      <c r="U32" s="62" t="str">
        <f>RIGHT(S4,2)</f>
        <v>20</v>
      </c>
      <c r="V32" s="190">
        <f>$T$26*U32</f>
        <v>124.75264427405068</v>
      </c>
      <c r="W32" s="193">
        <v>0.98</v>
      </c>
      <c r="BP32" s="211"/>
      <c r="BX32" s="25">
        <f t="shared" si="0"/>
        <v>0</v>
      </c>
      <c r="BY32" s="8"/>
      <c r="CA32" s="210"/>
      <c r="CB32" s="210"/>
      <c r="CC32" s="210"/>
      <c r="CD32" s="210"/>
    </row>
    <row r="33" spans="19:82" x14ac:dyDescent="0.2">
      <c r="S33" s="204">
        <f>S5</f>
        <v>616</v>
      </c>
      <c r="T33" s="233">
        <f>AVERAGEIFS(_xlfn.XLOOKUP(ndashboard!$AL$4,ndashboard_col,ndashboard_val),_xlfn.XLOOKUP(ndashboard!$F$4,ndashboard_col,ndashboard_val),summary!S33)</f>
        <v>22.002988688870001</v>
      </c>
      <c r="U33" s="62" t="str">
        <f>RIGHT(S5,2)</f>
        <v>16</v>
      </c>
      <c r="V33" s="190">
        <f>$T$26*U33</f>
        <v>99.80211541924055</v>
      </c>
      <c r="W33" s="193">
        <v>0.97613694153259178</v>
      </c>
      <c r="BP33" s="211"/>
      <c r="BX33" s="25">
        <f t="shared" si="0"/>
        <v>0</v>
      </c>
      <c r="BY33" s="8"/>
      <c r="CA33" s="210"/>
      <c r="CB33" s="210"/>
      <c r="CC33" s="210"/>
      <c r="CD33" s="210"/>
    </row>
    <row r="34" spans="19:82" x14ac:dyDescent="0.2">
      <c r="S34" s="204">
        <f>S6</f>
        <v>612</v>
      </c>
      <c r="T34" s="233">
        <f>IFERROR(AVERAGEIFS(_xlfn.XLOOKUP(ndashboard!$AL$4,ndashboard_col,ndashboard_val),_xlfn.XLOOKUP(ndashboard!$F$4,ndashboard_col,ndashboard_val),summary!S34)," ")</f>
        <v>21.999563301263233</v>
      </c>
      <c r="U34" s="62" t="str">
        <f>RIGHT(S6,2)</f>
        <v>12</v>
      </c>
      <c r="V34" s="190">
        <f>$T$26*U34</f>
        <v>74.85158656443042</v>
      </c>
      <c r="W34" s="193">
        <v>0.98572770681665933</v>
      </c>
      <c r="BP34" s="211"/>
      <c r="BX34" s="25">
        <f t="shared" si="0"/>
        <v>0</v>
      </c>
      <c r="BY34" s="8"/>
      <c r="CA34" s="210"/>
      <c r="CB34" s="210"/>
      <c r="CC34" s="210"/>
      <c r="CD34" s="210"/>
    </row>
    <row r="35" spans="19:82" x14ac:dyDescent="0.2">
      <c r="BP35" s="211"/>
      <c r="BX35" s="25">
        <f t="shared" si="0"/>
        <v>0</v>
      </c>
      <c r="BY35" s="8"/>
      <c r="CA35" s="210"/>
      <c r="CB35" s="210"/>
      <c r="CC35" s="210"/>
      <c r="CD35" s="210"/>
    </row>
    <row r="36" spans="19:82" x14ac:dyDescent="0.2">
      <c r="S36" s="65" t="s">
        <v>8129</v>
      </c>
      <c r="T36" s="65" t="s">
        <v>8130</v>
      </c>
      <c r="U36" s="65" t="s">
        <v>8131</v>
      </c>
      <c r="V36" s="65" t="s">
        <v>99</v>
      </c>
      <c r="W36" s="65" t="s">
        <v>97</v>
      </c>
      <c r="X36" s="65" t="s">
        <v>73</v>
      </c>
      <c r="Y36" s="65" t="s">
        <v>7971</v>
      </c>
    </row>
    <row r="37" spans="19:82" x14ac:dyDescent="0.2">
      <c r="S37" s="190">
        <f>IFERROR(AVERAGEIFS(_xlfn.XLOOKUP(ndashboard!$AL$4,ndashboard_col,ndashboard_val),_xlfn.XLOOKUP(ndashboard!$G$4,ndashboard_col,ndashboard_val),summary!$X37)," ")</f>
        <v>24.304544344746642</v>
      </c>
      <c r="T37" s="190">
        <f>_xlfn.MINIFS(_xlfn.XLOOKUP(ndashboard!$AL$4,ndashboard_col,ndashboard_val),_xlfn.XLOOKUP(ndashboard!$G$4,ndashboard_col,ndashboard_val),summary!$X37)</f>
        <v>23.952256810399479</v>
      </c>
      <c r="U37" s="190">
        <f>_xlfn.MAXIFS(_xlfn.XLOOKUP(ndashboard!$AL$4,ndashboard_col,ndashboard_val),_xlfn.XLOOKUP(ndashboard!$G$4,ndashboard_col,ndashboard_val),summary!$X37)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62" t="s">
        <v>54</v>
      </c>
      <c r="Y37" s="62">
        <f>COUNTIF(_xlfn.XLOOKUP(ndashboard!$G$4,ndashboard_col,ndashboard_val),X37)</f>
        <v>3</v>
      </c>
    </row>
    <row r="38" spans="19:82" x14ac:dyDescent="0.2">
      <c r="S38" s="190">
        <f>IFERROR(AVERAGEIFS(_xlfn.XLOOKUP(ndashboard!$AL$4,ndashboard_col,ndashboard_val),_xlfn.XLOOKUP(ndashboard!$G$4,ndashboard_col,ndashboard_val),summary!$X38)," ")</f>
        <v>24.325406132728062</v>
      </c>
      <c r="T38" s="190">
        <f>_xlfn.MINIFS(_xlfn.XLOOKUP(ndashboard!$AL$4,ndashboard_col,ndashboard_val),_xlfn.XLOOKUP(ndashboard!$G$4,ndashboard_col,ndashboard_val),summary!$X38)</f>
        <v>23.952256810399479</v>
      </c>
      <c r="U38" s="190">
        <f>_xlfn.MAXIFS(_xlfn.XLOOKUP(ndashboard!$AL$4,ndashboard_col,ndashboard_val),_xlfn.XLOOKUP(ndashboard!$G$4,ndashboard_col,ndashboard_val),summary!$X38)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62" t="s">
        <v>51</v>
      </c>
      <c r="Y38" s="62">
        <f>COUNTIF(_xlfn.XLOOKUP(ndashboard!$G$4,ndashboard_col,ndashboard_val),X38)</f>
        <v>12</v>
      </c>
    </row>
    <row r="39" spans="19:82" x14ac:dyDescent="0.2">
      <c r="S39" s="190">
        <f>IFERROR(AVERAGEIFS(_xlfn.XLOOKUP(ndashboard!$AL$4,ndashboard_col,ndashboard_val),_xlfn.XLOOKUP(ndashboard!$G$4,ndashboard_col,ndashboard_val),summary!$X39)," ")</f>
        <v>23.990388672503823</v>
      </c>
      <c r="T39" s="190">
        <f>_xlfn.MINIFS(_xlfn.XLOOKUP(ndashboard!$AL$4,ndashboard_col,ndashboard_val),_xlfn.XLOOKUP(ndashboard!$G$4,ndashboard_col,ndashboard_val),summary!$X39)</f>
        <v>23.990388672503823</v>
      </c>
      <c r="U39" s="190">
        <f>_xlfn.MAXIFS(_xlfn.XLOOKUP(ndashboard!$AL$4,ndashboard_col,ndashboard_val),_xlfn.XLOOKUP(ndashboard!$G$4,ndashboard_col,ndashboard_val),summary!$X39)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62" t="s">
        <v>53</v>
      </c>
      <c r="Y39" s="62">
        <f>COUNTIF(_xlfn.XLOOKUP(ndashboard!$G$4,ndashboard_col,ndashboard_val),X39)</f>
        <v>1</v>
      </c>
    </row>
    <row r="40" spans="19:82" x14ac:dyDescent="0.2">
      <c r="S40" s="190" t="str">
        <f>IFERROR(AVERAGEIFS(_xlfn.XLOOKUP(ndashboard!$AL$4,ndashboard_col,ndashboard_val),_xlfn.XLOOKUP(ndashboard!$G$4,ndashboard_col,ndashboard_val),summary!$X40)," ")</f>
        <v xml:space="preserve"> </v>
      </c>
      <c r="T40" s="190">
        <f>_xlfn.MINIFS(_xlfn.XLOOKUP(ndashboard!$AL$4,ndashboard_col,ndashboard_val),_xlfn.XLOOKUP(ndashboard!$G$4,ndashboard_col,ndashboard_val),summary!$X40)</f>
        <v>0</v>
      </c>
      <c r="U40" s="190">
        <f>_xlfn.MAXIFS(_xlfn.XLOOKUP(ndashboard!$AL$4,ndashboard_col,ndashboard_val),_xlfn.XLOOKUP(ndashboard!$G$4,ndashboard_col,ndashboard_val),summary!$X40)</f>
        <v>0</v>
      </c>
      <c r="V40" s="3">
        <v>500</v>
      </c>
      <c r="W40" s="4">
        <v>70</v>
      </c>
      <c r="X40" s="62" t="s">
        <v>60</v>
      </c>
      <c r="Y40" s="62">
        <f>COUNTIF(_xlfn.XLOOKUP(ndashboard!$G$4,ndashboard_col,ndashboard_val),X40)</f>
        <v>0</v>
      </c>
    </row>
    <row r="41" spans="19:82" x14ac:dyDescent="0.2">
      <c r="S41" s="190">
        <f>IFERROR(AVERAGEIFS(_xlfn.XLOOKUP(ndashboard!$AL$4,ndashboard_col,ndashboard_val),_xlfn.XLOOKUP(ndashboard!$G$4,ndashboard_col,ndashboard_val),summary!$X41)," ")</f>
        <v>24.507892515348477</v>
      </c>
      <c r="T41" s="190">
        <f>_xlfn.MINIFS(_xlfn.XLOOKUP(ndashboard!$AL$4,ndashboard_col,ndashboard_val),_xlfn.XLOOKUP(ndashboard!$G$4,ndashboard_col,ndashboard_val),summary!$X41)</f>
        <v>24.507892515348477</v>
      </c>
      <c r="U41" s="190">
        <f>_xlfn.MAXIFS(_xlfn.XLOOKUP(ndashboard!$AL$4,ndashboard_col,ndashboard_val),_xlfn.XLOOKUP(ndashboard!$G$4,ndashboard_col,ndashboard_val),summary!$X41)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62" t="s">
        <v>59</v>
      </c>
      <c r="Y41" s="62">
        <f>COUNTIF(_xlfn.XLOOKUP(ndashboard!$G$4,ndashboard_col,ndashboard_val),X41)</f>
        <v>1</v>
      </c>
    </row>
    <row r="42" spans="19:82" x14ac:dyDescent="0.2">
      <c r="S42" s="190">
        <f>IFERROR(AVERAGEIFS(_xlfn.XLOOKUP(ndashboard!$AL$4,ndashboard_col,ndashboard_val),_xlfn.XLOOKUP(ndashboard!$G$4,ndashboard_col,ndashboard_val),summary!$X42)," ")</f>
        <v>21.968046287239758</v>
      </c>
      <c r="T42" s="190">
        <f>_xlfn.MINIFS(_xlfn.XLOOKUP(ndashboard!$AL$4,ndashboard_col,ndashboard_val),_xlfn.XLOOKUP(ndashboard!$G$4,ndashboard_col,ndashboard_val),summary!$X42)</f>
        <v>21.960190524831592</v>
      </c>
      <c r="U42" s="190">
        <f>_xlfn.MAXIFS(_xlfn.XLOOKUP(ndashboard!$AL$4,ndashboard_col,ndashboard_val),_xlfn.XLOOKUP(ndashboard!$G$4,ndashboard_col,ndashboard_val),summary!$X42)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62" t="s">
        <v>55</v>
      </c>
      <c r="Y42" s="62">
        <f>COUNTIF(_xlfn.XLOOKUP(ndashboard!$G$4,ndashboard_col,ndashboard_val),X42)</f>
        <v>5</v>
      </c>
    </row>
    <row r="43" spans="19:82" x14ac:dyDescent="0.2">
      <c r="S43" s="190">
        <f>IFERROR(AVERAGEIFS(_xlfn.XLOOKUP(ndashboard!$AL$4,ndashboard_col,ndashboard_val),_xlfn.XLOOKUP(ndashboard!$G$4,ndashboard_col,ndashboard_val),summary!$X43)," ")</f>
        <v>21.999469336872419</v>
      </c>
      <c r="T43" s="190">
        <f>_xlfn.MINIFS(_xlfn.XLOOKUP(ndashboard!$AL$4,ndashboard_col,ndashboard_val),_xlfn.XLOOKUP(ndashboard!$G$4,ndashboard_col,ndashboard_val),summary!$X43)</f>
        <v>21.999469336872419</v>
      </c>
      <c r="U43" s="190">
        <f>_xlfn.MAXIFS(_xlfn.XLOOKUP(ndashboard!$AL$4,ndashboard_col,ndashboard_val),_xlfn.XLOOKUP(ndashboard!$G$4,ndashboard_col,ndashboard_val),summary!$X43)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62" t="s">
        <v>7835</v>
      </c>
      <c r="Y43" s="62">
        <f>COUNTIF(_xlfn.XLOOKUP(ndashboard!$G$4,ndashboard_col,ndashboard_val),X43)</f>
        <v>2</v>
      </c>
    </row>
    <row r="44" spans="19:82" x14ac:dyDescent="0.2">
      <c r="S44" s="190">
        <f>IFERROR(AVERAGEIFS(_xlfn.XLOOKUP(ndashboard!$AL$4,ndashboard_col,ndashboard_val),_xlfn.XLOOKUP(ndashboard!$G$4,ndashboard_col,ndashboard_val),summary!$X44)," ")</f>
        <v>21.960190524831592</v>
      </c>
      <c r="T44" s="190">
        <f>_xlfn.MINIFS(_xlfn.XLOOKUP(ndashboard!$AL$4,ndashboard_col,ndashboard_val),_xlfn.XLOOKUP(ndashboard!$G$4,ndashboard_col,ndashboard_val),summary!$X44)</f>
        <v>21.960190524831592</v>
      </c>
      <c r="U44" s="190">
        <f>_xlfn.MAXIFS(_xlfn.XLOOKUP(ndashboard!$AL$4,ndashboard_col,ndashboard_val),_xlfn.XLOOKUP(ndashboard!$G$4,ndashboard_col,ndashboard_val),summary!$X44)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62" t="s">
        <v>52</v>
      </c>
      <c r="Y44" s="62">
        <f>COUNTIF(_xlfn.XLOOKUP(ndashboard!$G$4,ndashboard_col,ndashboard_val),X44)</f>
        <v>1</v>
      </c>
    </row>
    <row r="45" spans="19:82" x14ac:dyDescent="0.2">
      <c r="S45" s="190">
        <f>IFERROR(AVERAGEIFS(_xlfn.XLOOKUP(ndashboard!$AL$4,ndashboard_col,ndashboard_val),_xlfn.XLOOKUP(ndashboard!$G$4,ndashboard_col,ndashboard_val),summary!$X45)," ")</f>
        <v>21.991257515544735</v>
      </c>
      <c r="T45" s="190">
        <f>_xlfn.MINIFS(_xlfn.XLOOKUP(ndashboard!$AL$4,ndashboard_col,ndashboard_val),_xlfn.XLOOKUP(ndashboard!$G$4,ndashboard_col,ndashboard_val),summary!$X45)</f>
        <v>21.991257515544735</v>
      </c>
      <c r="U45" s="190">
        <f>_xlfn.MAXIFS(_xlfn.XLOOKUP(ndashboard!$AL$4,ndashboard_col,ndashboard_val),_xlfn.XLOOKUP(ndashboard!$G$4,ndashboard_col,ndashboard_val),summary!$X45)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62" t="s">
        <v>90</v>
      </c>
      <c r="Y45" s="62">
        <f>COUNTIF(_xlfn.XLOOKUP(ndashboard!$G$4,ndashboard_col,ndashboard_val),X45)</f>
        <v>1</v>
      </c>
    </row>
    <row r="46" spans="19:82" x14ac:dyDescent="0.2">
      <c r="S46" s="190">
        <f>IFERROR(AVERAGEIFS(_xlfn.XLOOKUP(ndashboard!$AL$4,ndashboard_col,ndashboard_val),_xlfn.XLOOKUP(ndashboard!$G$4,ndashboard_col,ndashboard_val),summary!$X46)," ")</f>
        <v>22.032316622183167</v>
      </c>
      <c r="T46" s="190">
        <f>_xlfn.MINIFS(_xlfn.XLOOKUP(ndashboard!$AL$4,ndashboard_col,ndashboard_val),_xlfn.XLOOKUP(ndashboard!$G$4,ndashboard_col,ndashboard_val),summary!$X46)</f>
        <v>22.032316622183167</v>
      </c>
      <c r="U46" s="190">
        <f>_xlfn.MAXIFS(_xlfn.XLOOKUP(ndashboard!$AL$4,ndashboard_col,ndashboard_val),_xlfn.XLOOKUP(ndashboard!$G$4,ndashboard_col,ndashboard_val),summary!$X46)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62" t="s">
        <v>57</v>
      </c>
      <c r="Y46" s="62">
        <f>COUNTIF(_xlfn.XLOOKUP(ndashboard!$G$4,ndashboard_col,ndashboard_val),X46)</f>
        <v>1</v>
      </c>
    </row>
    <row r="47" spans="19:82" x14ac:dyDescent="0.2">
      <c r="S47" s="190">
        <f>IFERROR(AVERAGEIFS(_xlfn.XLOOKUP(ndashboard!$AL$4,ndashboard_col,ndashboard_val),_xlfn.XLOOKUP(ndashboard!$G$4,ndashboard_col,ndashboard_val),summary!$X47)," ")</f>
        <v>21.999469336872419</v>
      </c>
      <c r="T47" s="190">
        <f>_xlfn.MINIFS(_xlfn.XLOOKUP(ndashboard!$AL$4,ndashboard_col,ndashboard_val),_xlfn.XLOOKUP(ndashboard!$G$4,ndashboard_col,ndashboard_val),summary!$X47)</f>
        <v>21.999469336872419</v>
      </c>
      <c r="U47" s="190">
        <f>_xlfn.MAXIFS(_xlfn.XLOOKUP(ndashboard!$AL$4,ndashboard_col,ndashboard_val),_xlfn.XLOOKUP(ndashboard!$G$4,ndashboard_col,ndashboard_val),summary!$X47)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62" t="s">
        <v>56</v>
      </c>
      <c r="Y47" s="62">
        <f>COUNTIF(_xlfn.XLOOKUP(ndashboard!$G$4,ndashboard_col,ndashboard_val),X47)</f>
        <v>1</v>
      </c>
    </row>
    <row r="48" spans="19:82" x14ac:dyDescent="0.2">
      <c r="S48" s="190">
        <f>IFERROR(AVERAGEIFS(_xlfn.XLOOKUP(ndashboard!$AL$4,ndashboard_col,ndashboard_val),_xlfn.XLOOKUP(ndashboard!$G$4,ndashboard_col,ndashboard_val),summary!$X48)," ")</f>
        <v>21.986407720989082</v>
      </c>
      <c r="T48" s="190">
        <f>_xlfn.MINIFS(_xlfn.XLOOKUP(ndashboard!$AL$4,ndashboard_col,ndashboard_val),_xlfn.XLOOKUP(ndashboard!$G$4,ndashboard_col,ndashboard_val),summary!$X48)</f>
        <v>21.960190524831592</v>
      </c>
      <c r="U48" s="190">
        <f>_xlfn.MAXIFS(_xlfn.XLOOKUP(ndashboard!$AL$4,ndashboard_col,ndashboard_val),_xlfn.XLOOKUP(ndashboard!$G$4,ndashboard_col,ndashboard_val),summary!$X48)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62" t="s">
        <v>58</v>
      </c>
      <c r="Y48" s="62">
        <f>COUNTIF(_xlfn.XLOOKUP(ndashboard!$G$4,ndashboard_col,ndashboard_val),X48)</f>
        <v>3</v>
      </c>
    </row>
    <row r="49" spans="19:25" x14ac:dyDescent="0.2">
      <c r="S49" s="190">
        <f>IFERROR(AVERAGEIFS(_xlfn.XLOOKUP(ndashboard!$AL$4,ndashboard_col,ndashboard_val),_xlfn.XLOOKUP(ndashboard!$G$4,ndashboard_col,ndashboard_val),summary!$X49)," ")</f>
        <v>22.879117262605824</v>
      </c>
      <c r="T49" s="190">
        <f>_xlfn.MINIFS(_xlfn.XLOOKUP(ndashboard!$AL$4,ndashboard_col,ndashboard_val),_xlfn.XLOOKUP(ndashboard!$G$4,ndashboard_col,ndashboard_val),summary!$X49)</f>
        <v>22.879117262605824</v>
      </c>
      <c r="U49" s="190">
        <f>_xlfn.MAXIFS(_xlfn.XLOOKUP(ndashboard!$AL$4,ndashboard_col,ndashboard_val),_xlfn.XLOOKUP(ndashboard!$G$4,ndashboard_col,ndashboard_val),summary!$X49)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62" t="s">
        <v>7874</v>
      </c>
      <c r="Y49" s="62">
        <f>COUNTIF(_xlfn.XLOOKUP(ndashboard!$G$4,ndashboard_col,ndashboard_val),X49)</f>
        <v>1</v>
      </c>
    </row>
    <row r="50" spans="19:25" x14ac:dyDescent="0.2">
      <c r="Y50" s="61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61" customWidth="1"/>
    <col min="2" max="2" width="13" style="61" bestFit="1" customWidth="1"/>
    <col min="3" max="3" width="25.83203125" customWidth="1"/>
    <col min="4" max="4" width="9.83203125" customWidth="1"/>
    <col min="5" max="5" width="13.5" style="61" customWidth="1"/>
    <col min="6" max="6" width="12.1640625" style="61" customWidth="1"/>
    <col min="7" max="7" width="14.33203125" style="61" customWidth="1"/>
    <col min="8" max="8" width="14.1640625" customWidth="1"/>
    <col min="9" max="9" width="177.1640625" customWidth="1"/>
  </cols>
  <sheetData>
    <row r="1" spans="1:9" ht="30" customHeight="1" x14ac:dyDescent="0.2">
      <c r="A1" s="271" t="s">
        <v>8215</v>
      </c>
      <c r="B1" s="271"/>
      <c r="C1" s="185"/>
      <c r="H1" s="270"/>
    </row>
    <row r="2" spans="1:9" x14ac:dyDescent="0.2">
      <c r="C2" s="100">
        <f ca="1">TODAY()</f>
        <v>44186</v>
      </c>
      <c r="H2" s="107"/>
    </row>
    <row r="3" spans="1:9" ht="30" customHeight="1" x14ac:dyDescent="0.2">
      <c r="C3" s="277" t="s">
        <v>8230</v>
      </c>
      <c r="F3" s="284" t="str">
        <f>_xlfn.TEXTJOIN(,,"last ",TEXT(F4,"#")," days")</f>
        <v>last 7 days</v>
      </c>
      <c r="G3" s="284" t="str">
        <f>_xlfn.TEXTJOIN(,,"Val Start + ", TEXT(G4,"#")," days")</f>
        <v>Val Start + 7 days</v>
      </c>
    </row>
    <row r="4" spans="1:9" x14ac:dyDescent="0.2">
      <c r="A4" s="259"/>
      <c r="B4" s="259"/>
      <c r="C4" s="218" t="str">
        <f>validation!B1</f>
        <v>Validation Engine</v>
      </c>
      <c r="D4" s="259" t="s">
        <v>68</v>
      </c>
      <c r="E4" s="259" t="s">
        <v>8218</v>
      </c>
      <c r="F4" s="259">
        <v>7</v>
      </c>
      <c r="G4" s="259">
        <v>7</v>
      </c>
      <c r="H4" s="185" t="s">
        <v>8219</v>
      </c>
      <c r="I4" s="259" t="s">
        <v>8220</v>
      </c>
    </row>
    <row r="5" spans="1:9" x14ac:dyDescent="0.2">
      <c r="A5" s="61">
        <f>ndashboard!A5</f>
        <v>27</v>
      </c>
      <c r="B5" s="184" t="str">
        <f>ndashboard!W5</f>
        <v>Running</v>
      </c>
      <c r="C5" s="276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73">
        <f>ndashboard!M5</f>
        <v>43892</v>
      </c>
      <c r="E5" s="274">
        <f>_xlfn.XLOOKUP(A5,validation!$A$2:$A$33,validation!$G$2:$G$33)</f>
        <v>130891</v>
      </c>
      <c r="F5" s="282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82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83" t="s">
        <v>8225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61">
        <f>ndashboard!A6</f>
        <v>29</v>
      </c>
      <c r="B6" s="184" t="str">
        <f>ndashboard!W6</f>
        <v>Available</v>
      </c>
      <c r="C6" s="276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73">
        <f>ndashboard!M6</f>
        <v>43913</v>
      </c>
      <c r="E6" s="274">
        <f>_xlfn.XLOOKUP(A6,validation!$A$2:$A$33,validation!$G$2:$G$33)</f>
        <v>129039</v>
      </c>
      <c r="F6" s="282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82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83" t="s">
        <v>8224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61">
        <f>ndashboard!A7</f>
        <v>16</v>
      </c>
      <c r="B7" s="184" t="str">
        <f>ndashboard!W7</f>
        <v>Running</v>
      </c>
      <c r="C7" s="275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73">
        <f>ndashboard!M7</f>
        <v>43868</v>
      </c>
      <c r="E7" s="274">
        <f>_xlfn.XLOOKUP(A7,validation!$A$2:$A$33,validation!$G$2:$G$33)</f>
        <v>117617</v>
      </c>
      <c r="F7" s="282" t="str">
        <f t="shared" ca="1" si="0"/>
        <v>Diagnostic</v>
      </c>
      <c r="G7" s="282" t="str">
        <f t="shared" si="1"/>
        <v>workbench</v>
      </c>
      <c r="H7" s="283" t="s">
        <v>8225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61">
        <f>ndashboard!A8</f>
        <v>2</v>
      </c>
      <c r="B8" s="184" t="str">
        <f>ndashboard!W8</f>
        <v>Running</v>
      </c>
      <c r="C8" s="276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73">
        <f>ndashboard!M8</f>
        <v>43948</v>
      </c>
      <c r="E8" s="274">
        <f>_xlfn.XLOOKUP(A8,validation!$A$2:$A$33,validation!$G$2:$G$33)</f>
        <v>108532</v>
      </c>
      <c r="F8" s="282" t="str">
        <f t="shared" ca="1" si="0"/>
        <v>Diagnostic</v>
      </c>
      <c r="G8" s="282" t="str">
        <f t="shared" si="1"/>
        <v>workbench</v>
      </c>
      <c r="H8" s="283" t="s">
        <v>8224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61">
        <f>ndashboard!A9</f>
        <v>22</v>
      </c>
      <c r="B9" s="184" t="str">
        <f>ndashboard!W9</f>
        <v>Running</v>
      </c>
      <c r="C9" s="276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73">
        <f>ndashboard!M9</f>
        <v>43955</v>
      </c>
      <c r="E9" s="274">
        <f>_xlfn.XLOOKUP(A9,validation!$A$2:$A$33,validation!$G$2:$G$33)</f>
        <v>118223</v>
      </c>
      <c r="F9" s="282" t="str">
        <f t="shared" ca="1" si="0"/>
        <v>Diagnostic</v>
      </c>
      <c r="G9" s="282" t="str">
        <f t="shared" si="1"/>
        <v>workbench</v>
      </c>
      <c r="H9" s="283" t="s">
        <v>8224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61">
        <f>ndashboard!A10</f>
        <v>14</v>
      </c>
      <c r="B10" s="184" t="str">
        <f>ndashboard!W10</f>
        <v>Running</v>
      </c>
      <c r="C10" s="276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73">
        <f>ndashboard!M10</f>
        <v>43990</v>
      </c>
      <c r="E10" s="274">
        <f>_xlfn.XLOOKUP(A10,validation!$A$2:$A$33,validation!$G$2:$G$33)</f>
        <v>117551</v>
      </c>
      <c r="F10" s="282" t="str">
        <f t="shared" ca="1" si="0"/>
        <v>Diagnostic</v>
      </c>
      <c r="G10" s="282" t="str">
        <f t="shared" si="1"/>
        <v>workbench</v>
      </c>
      <c r="H10" s="283" t="s">
        <v>8224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61">
        <f>ndashboard!A11</f>
        <v>6</v>
      </c>
      <c r="B11" s="184" t="str">
        <f>ndashboard!W11</f>
        <v>Running</v>
      </c>
      <c r="C11" s="276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73">
        <f>ndashboard!M11</f>
        <v>43997</v>
      </c>
      <c r="E11" s="274">
        <f>_xlfn.XLOOKUP(A11,validation!$A$2:$A$33,validation!$G$2:$G$33)</f>
        <v>156120</v>
      </c>
      <c r="F11" s="282" t="str">
        <f t="shared" ca="1" si="0"/>
        <v>Diagnostic</v>
      </c>
      <c r="G11" s="282" t="str">
        <f t="shared" si="1"/>
        <v>workbench</v>
      </c>
      <c r="H11" s="283" t="s">
        <v>8224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61">
        <f>ndashboard!A12</f>
        <v>28</v>
      </c>
      <c r="B12" s="184" t="str">
        <f>ndashboard!W12</f>
        <v>Running</v>
      </c>
      <c r="C12" s="276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73">
        <f>ndashboard!M12</f>
        <v>44025</v>
      </c>
      <c r="E12" s="274">
        <f>_xlfn.XLOOKUP(A12,validation!$A$2:$A$33,validation!$G$2:$G$33)</f>
        <v>130893</v>
      </c>
      <c r="F12" s="282" t="str">
        <f t="shared" ca="1" si="0"/>
        <v>Diagnostic</v>
      </c>
      <c r="G12" s="282" t="str">
        <f t="shared" si="1"/>
        <v>workbench</v>
      </c>
      <c r="H12" s="283" t="s">
        <v>8224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61">
        <f>ndashboard!A13</f>
        <v>18</v>
      </c>
      <c r="B13" s="184" t="str">
        <f>ndashboard!W13</f>
        <v>Running</v>
      </c>
      <c r="C13" s="276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73">
        <f>ndashboard!M13</f>
        <v>43885</v>
      </c>
      <c r="E13" s="274">
        <f>_xlfn.XLOOKUP(A13,validation!$A$2:$A$33,validation!$G$2:$G$33)</f>
        <v>117547</v>
      </c>
      <c r="F13" s="282" t="str">
        <f t="shared" ca="1" si="0"/>
        <v>Diagnostic</v>
      </c>
      <c r="G13" s="282" t="str">
        <f t="shared" si="1"/>
        <v>workbench</v>
      </c>
      <c r="H13" s="283" t="s">
        <v>8224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61">
        <f>ndashboard!A14</f>
        <v>23</v>
      </c>
      <c r="B14" s="184" t="str">
        <f>ndashboard!W14</f>
        <v>Running</v>
      </c>
      <c r="C14" s="276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73">
        <f>ndashboard!M14</f>
        <v>44004</v>
      </c>
      <c r="E14" s="274">
        <f>_xlfn.XLOOKUP(A14,validation!$A$2:$A$33,validation!$G$2:$G$33)</f>
        <v>126032</v>
      </c>
      <c r="F14" s="282" t="str">
        <f t="shared" ca="1" si="0"/>
        <v>Diagnostic</v>
      </c>
      <c r="G14" s="282" t="str">
        <f t="shared" si="1"/>
        <v>workbench</v>
      </c>
      <c r="H14" s="283" t="s">
        <v>8224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61">
        <f>ndashboard!A15</f>
        <v>4</v>
      </c>
      <c r="B15" s="184" t="str">
        <f>ndashboard!W15</f>
        <v>Running</v>
      </c>
      <c r="C15" s="276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73">
        <f>ndashboard!M15</f>
        <v>44060</v>
      </c>
      <c r="E15" s="274">
        <f>_xlfn.XLOOKUP(A15,validation!$A$2:$A$33,validation!$G$2:$G$33)</f>
        <v>157181</v>
      </c>
      <c r="F15" s="282" t="str">
        <f t="shared" ca="1" si="0"/>
        <v>Diagnostic</v>
      </c>
      <c r="G15" s="282" t="str">
        <f t="shared" si="1"/>
        <v>workbench</v>
      </c>
      <c r="H15" s="283" t="s">
        <v>8225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61">
        <f>ndashboard!A16</f>
        <v>13</v>
      </c>
      <c r="B16" s="184" t="str">
        <f>ndashboard!W16</f>
        <v>Running</v>
      </c>
      <c r="C16" s="276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73">
        <f>ndashboard!M16</f>
        <v>44067</v>
      </c>
      <c r="E16" s="274">
        <f>_xlfn.XLOOKUP(A16,validation!$A$2:$A$33,validation!$G$2:$G$33)</f>
        <v>117598</v>
      </c>
      <c r="F16" s="282" t="str">
        <f t="shared" ca="1" si="0"/>
        <v>Diagnostic</v>
      </c>
      <c r="G16" s="282" t="str">
        <f t="shared" si="1"/>
        <v>workbench</v>
      </c>
      <c r="H16" s="283" t="s">
        <v>8224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61">
        <f>ndashboard!A17</f>
        <v>11</v>
      </c>
      <c r="B17" s="184" t="str">
        <f>ndashboard!W17</f>
        <v>Running</v>
      </c>
      <c r="C17" s="276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73">
        <f>ndashboard!M17</f>
        <v>44018</v>
      </c>
      <c r="E17" s="274">
        <f>_xlfn.XLOOKUP(A17,validation!$A$2:$A$33,validation!$G$2:$G$33)</f>
        <v>126448</v>
      </c>
      <c r="F17" s="282" t="str">
        <f t="shared" ca="1" si="0"/>
        <v>Diagnostic</v>
      </c>
      <c r="G17" s="282" t="str">
        <f t="shared" si="1"/>
        <v>workbench</v>
      </c>
      <c r="H17" s="283" t="s">
        <v>8224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61">
        <f>ndashboard!A18</f>
        <v>15</v>
      </c>
      <c r="B18" s="184" t="str">
        <f>ndashboard!W18</f>
        <v>Running</v>
      </c>
      <c r="C18" s="276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73">
        <f>ndashboard!M18</f>
        <v>44046</v>
      </c>
      <c r="E18" s="274">
        <f>_xlfn.XLOOKUP(A18,validation!$A$2:$A$33,validation!$G$2:$G$33)</f>
        <v>117550</v>
      </c>
      <c r="F18" s="282" t="str">
        <f t="shared" ca="1" si="0"/>
        <v>Diagnostic</v>
      </c>
      <c r="G18" s="282" t="str">
        <f t="shared" si="1"/>
        <v>workbench</v>
      </c>
      <c r="H18" s="283" t="s">
        <v>8224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61">
        <f>ndashboard!A19</f>
        <v>10</v>
      </c>
      <c r="B19" s="184" t="str">
        <f>ndashboard!W19</f>
        <v>Running</v>
      </c>
      <c r="C19" s="276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73">
        <f>ndashboard!M19</f>
        <v>44032</v>
      </c>
      <c r="E19" s="274">
        <f>_xlfn.XLOOKUP(A19,validation!$A$2:$A$33,validation!$G$2:$G$33)</f>
        <v>126449</v>
      </c>
      <c r="F19" s="282" t="str">
        <f t="shared" ca="1" si="0"/>
        <v>Diagnostic</v>
      </c>
      <c r="G19" s="282" t="str">
        <f t="shared" si="1"/>
        <v>workbench</v>
      </c>
      <c r="H19" s="283" t="s">
        <v>8224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61">
        <f>ndashboard!A20</f>
        <v>12</v>
      </c>
      <c r="B20" s="184" t="str">
        <f>ndashboard!W20</f>
        <v>Not Available</v>
      </c>
      <c r="C20" s="276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73">
        <f>ndashboard!M20</f>
        <v>44060</v>
      </c>
      <c r="E20" s="274">
        <f>_xlfn.XLOOKUP(A20,validation!$A$2:$A$33,validation!$G$2:$G$33)</f>
        <v>126402</v>
      </c>
      <c r="F20" s="282" t="str">
        <f t="shared" ca="1" si="0"/>
        <v>Diagnostic</v>
      </c>
      <c r="G20" s="282" t="str">
        <f t="shared" si="1"/>
        <v>workbench</v>
      </c>
      <c r="H20" s="283" t="s">
        <v>8224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61">
        <f>ndashboard!A21</f>
        <v>9</v>
      </c>
      <c r="B21" s="184" t="str">
        <f>ndashboard!W21</f>
        <v>Not Available</v>
      </c>
      <c r="C21" s="276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73">
        <f>ndashboard!M21</f>
        <v>44074</v>
      </c>
      <c r="E21" s="274">
        <f>_xlfn.XLOOKUP(A21,validation!$A$2:$A$33,validation!$G$2:$G$33)</f>
        <v>126399</v>
      </c>
      <c r="F21" s="282" t="str">
        <f t="shared" ca="1" si="0"/>
        <v>Diagnostic</v>
      </c>
      <c r="G21" s="282" t="str">
        <f t="shared" si="1"/>
        <v>workbench</v>
      </c>
      <c r="H21" s="283" t="s">
        <v>8224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61">
        <f>ndashboard!A22</f>
        <v>5</v>
      </c>
      <c r="B22" s="184" t="str">
        <f>ndashboard!W22</f>
        <v>Running</v>
      </c>
      <c r="C22" s="276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73">
        <f>ndashboard!M22</f>
        <v>44081</v>
      </c>
      <c r="E22" s="274">
        <f>_xlfn.XLOOKUP(A22,validation!$A$2:$A$33,validation!$G$2:$G$33)</f>
        <v>157701</v>
      </c>
      <c r="F22" s="282" t="str">
        <f t="shared" ca="1" si="0"/>
        <v>Diagnostic</v>
      </c>
      <c r="G22" s="282" t="str">
        <f t="shared" si="1"/>
        <v>workbench</v>
      </c>
      <c r="H22" s="283" t="s">
        <v>8224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61">
        <f>ndashboard!A23</f>
        <v>1</v>
      </c>
      <c r="B23" s="184" t="str">
        <f>ndashboard!W23</f>
        <v>Running</v>
      </c>
      <c r="C23" s="276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73">
        <f>ndashboard!M23</f>
        <v>44088</v>
      </c>
      <c r="E23" s="274">
        <f>_xlfn.XLOOKUP(A23,validation!$A$2:$A$33,validation!$G$2:$G$33)</f>
        <v>106622</v>
      </c>
      <c r="F23" s="282" t="str">
        <f t="shared" ca="1" si="0"/>
        <v>Diagnostic</v>
      </c>
      <c r="G23" s="282" t="str">
        <f t="shared" si="1"/>
        <v>workbench</v>
      </c>
      <c r="H23" s="283" t="s">
        <v>8224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61">
        <f>ndashboard!A24</f>
        <v>31</v>
      </c>
      <c r="B24" s="184" t="str">
        <f>ndashboard!W24</f>
        <v>Running</v>
      </c>
      <c r="C24" s="276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73">
        <f>ndashboard!M24</f>
        <v>44106</v>
      </c>
      <c r="E24" s="274">
        <f>_xlfn.XLOOKUP(A24,validation!$A$2:$A$33,validation!$G$2:$G$33)</f>
        <v>133858</v>
      </c>
      <c r="F24" s="282" t="str">
        <f t="shared" ca="1" si="0"/>
        <v>Diagnostic</v>
      </c>
      <c r="G24" s="282" t="str">
        <f t="shared" si="1"/>
        <v>workbench</v>
      </c>
      <c r="H24" s="283" t="s">
        <v>8224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61">
        <f>ndashboard!A25</f>
        <v>0</v>
      </c>
      <c r="B25" s="184" t="str">
        <f>ndashboard!W25</f>
        <v>Running</v>
      </c>
      <c r="C25" s="276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73">
        <f>ndashboard!M25</f>
        <v>44116</v>
      </c>
      <c r="E25" s="274">
        <f>_xlfn.XLOOKUP(A25,validation!$A$2:$A$33,validation!$G$2:$G$33)</f>
        <v>103791</v>
      </c>
      <c r="F25" s="282" t="str">
        <f t="shared" ca="1" si="0"/>
        <v>Diagnostic</v>
      </c>
      <c r="G25" s="282" t="str">
        <f t="shared" si="1"/>
        <v>workbench</v>
      </c>
      <c r="H25" s="283" t="s">
        <v>8224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61">
        <f>ndashboard!A26</f>
        <v>7</v>
      </c>
      <c r="B26" s="184" t="str">
        <f>ndashboard!W26</f>
        <v>Running</v>
      </c>
      <c r="C26" s="276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73">
        <f>ndashboard!M26</f>
        <v>44116</v>
      </c>
      <c r="E26" s="274">
        <f>_xlfn.XLOOKUP(A26,validation!$A$2:$A$33,validation!$G$2:$G$33)</f>
        <v>158705</v>
      </c>
      <c r="F26" s="282" t="str">
        <f t="shared" ca="1" si="0"/>
        <v>Diagnostic</v>
      </c>
      <c r="G26" s="282" t="str">
        <f t="shared" si="1"/>
        <v>workbench</v>
      </c>
      <c r="H26" s="283" t="s">
        <v>8225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61">
        <f>ndashboard!A27</f>
        <v>3</v>
      </c>
      <c r="B27" s="184" t="str">
        <f>ndashboard!W27</f>
        <v>Running</v>
      </c>
      <c r="C27" s="276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73">
        <f>ndashboard!M27</f>
        <v>44119</v>
      </c>
      <c r="E27" s="274">
        <f>_xlfn.XLOOKUP(A27,validation!$A$2:$A$33,validation!$G$2:$G$33)</f>
        <v>110311</v>
      </c>
      <c r="F27" s="282" t="str">
        <f t="shared" ca="1" si="0"/>
        <v>Diagnostic</v>
      </c>
      <c r="G27" s="282" t="str">
        <f t="shared" si="1"/>
        <v>workbench</v>
      </c>
      <c r="H27" s="283" t="s">
        <v>8224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61">
        <f>ndashboard!A28</f>
        <v>21</v>
      </c>
      <c r="B28" s="184" t="str">
        <f>ndashboard!W28</f>
        <v>Running</v>
      </c>
      <c r="C28" s="276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73">
        <f>ndashboard!M28</f>
        <v>44126</v>
      </c>
      <c r="E28" s="274">
        <f>_xlfn.XLOOKUP(A28,validation!$A$2:$A$33,validation!$G$2:$G$33)</f>
        <v>117227</v>
      </c>
      <c r="F28" s="282" t="str">
        <f t="shared" ca="1" si="0"/>
        <v>Diagnostic</v>
      </c>
      <c r="G28" s="282" t="str">
        <f t="shared" si="1"/>
        <v>workbench</v>
      </c>
      <c r="H28" s="283" t="s">
        <v>8224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61">
        <f>ndashboard!A29</f>
        <v>30</v>
      </c>
      <c r="B29" s="184" t="str">
        <f>ndashboard!W29</f>
        <v>Running</v>
      </c>
      <c r="C29" s="276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73">
        <f>ndashboard!M29</f>
        <v>44125</v>
      </c>
      <c r="E29" s="274">
        <f>_xlfn.XLOOKUP(A29,validation!$A$2:$A$33,validation!$G$2:$G$33)</f>
        <v>133716</v>
      </c>
      <c r="F29" s="282" t="str">
        <f t="shared" ca="1" si="0"/>
        <v>Diagnostic</v>
      </c>
      <c r="G29" s="282" t="str">
        <f t="shared" si="1"/>
        <v>workbench</v>
      </c>
      <c r="H29" s="283" t="s">
        <v>8224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61">
        <f>ndashboard!A30</f>
        <v>8</v>
      </c>
      <c r="B30" s="184" t="str">
        <f>ndashboard!W30</f>
        <v>Running</v>
      </c>
      <c r="C30" s="276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73">
        <f>ndashboard!M30</f>
        <v>44099</v>
      </c>
      <c r="E30" s="274">
        <f>_xlfn.XLOOKUP(A30,validation!$A$2:$A$33,validation!$G$2:$G$33)</f>
        <v>109063</v>
      </c>
      <c r="F30" s="282" t="str">
        <f t="shared" ca="1" si="0"/>
        <v>Diagnostic</v>
      </c>
      <c r="G30" s="282" t="str">
        <f t="shared" si="1"/>
        <v>workbench</v>
      </c>
      <c r="H30" s="283" t="s">
        <v>8224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61">
        <f>ndashboard!A31</f>
        <v>19</v>
      </c>
      <c r="B31" s="184" t="str">
        <f>ndashboard!W31</f>
        <v>Running</v>
      </c>
      <c r="C31" s="276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73">
        <f>ndashboard!M31</f>
        <v>44083</v>
      </c>
      <c r="E31" s="274">
        <f>_xlfn.XLOOKUP(A31,validation!$A$2:$A$33,validation!$G$2:$G$33)</f>
        <v>113808</v>
      </c>
      <c r="F31" s="282" t="str">
        <f t="shared" ca="1" si="0"/>
        <v>Diagnostic</v>
      </c>
      <c r="G31" s="282" t="str">
        <f t="shared" si="1"/>
        <v>workbench</v>
      </c>
      <c r="H31" s="283" t="s">
        <v>8224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61">
        <f>ndashboard!A32</f>
        <v>17</v>
      </c>
      <c r="B32" s="184" t="str">
        <f>ndashboard!W32</f>
        <v>Available</v>
      </c>
      <c r="C32" s="276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73">
        <f>ndashboard!M32</f>
        <v>44116</v>
      </c>
      <c r="E32" s="274">
        <f>_xlfn.XLOOKUP(A32,validation!$A$2:$A$33,validation!$G$2:$G$33)</f>
        <v>117510</v>
      </c>
      <c r="F32" s="282" t="str">
        <f t="shared" ca="1" si="0"/>
        <v>Diagnostic</v>
      </c>
      <c r="G32" s="282" t="str">
        <f t="shared" si="1"/>
        <v>workbench</v>
      </c>
      <c r="H32" s="283" t="s">
        <v>8224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61">
        <f>ndashboard!A33</f>
        <v>25</v>
      </c>
      <c r="B33" s="184" t="str">
        <f>ndashboard!W33</f>
        <v>Available</v>
      </c>
      <c r="C33" s="276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73">
        <f>ndashboard!M33</f>
        <v>44099</v>
      </c>
      <c r="E33" s="274">
        <f>_xlfn.XLOOKUP(A33,validation!$A$2:$A$33,validation!$G$2:$G$33)</f>
        <v>123220</v>
      </c>
      <c r="F33" s="282" t="str">
        <f t="shared" ca="1" si="0"/>
        <v>Diagnostic</v>
      </c>
      <c r="G33" s="282" t="str">
        <f t="shared" si="1"/>
        <v>workbench</v>
      </c>
      <c r="H33" s="283" t="s">
        <v>8224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61">
        <f>ndashboard!A34</f>
        <v>24</v>
      </c>
      <c r="B34" s="184" t="str">
        <f>ndashboard!W34</f>
        <v>Running</v>
      </c>
      <c r="C34" s="276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73">
        <f>ndashboard!M34</f>
        <v>44153.041666666657</v>
      </c>
      <c r="E34" s="274">
        <f>_xlfn.XLOOKUP(A34,validation!$A$2:$A$33,validation!$G$2:$G$33)</f>
        <v>126008</v>
      </c>
      <c r="F34" s="282" t="str">
        <f t="shared" ca="1" si="0"/>
        <v>Diagnostic</v>
      </c>
      <c r="G34" s="282" t="str">
        <f t="shared" si="1"/>
        <v>workbench</v>
      </c>
      <c r="H34" s="283" t="s">
        <v>8224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61">
        <f>ndashboard!A35</f>
        <v>20</v>
      </c>
      <c r="B35" s="184" t="str">
        <f>ndashboard!W35</f>
        <v>Running</v>
      </c>
      <c r="C35" s="276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73">
        <f>ndashboard!M35</f>
        <v>44137</v>
      </c>
      <c r="E35" s="274">
        <f>_xlfn.XLOOKUP(A35,validation!$A$2:$A$33,validation!$G$2:$G$33)</f>
        <v>116255</v>
      </c>
      <c r="F35" s="282" t="str">
        <f t="shared" ca="1" si="0"/>
        <v>Diagnostic</v>
      </c>
      <c r="G35" s="282" t="str">
        <f t="shared" si="1"/>
        <v>workbench</v>
      </c>
      <c r="H35" s="283" t="s">
        <v>8224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61">
        <f>ndashboard!A36</f>
        <v>26</v>
      </c>
      <c r="B36" s="184" t="str">
        <f>ndashboard!W36</f>
        <v>Running</v>
      </c>
      <c r="C36" s="276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73">
        <f>ndashboard!M36</f>
        <v>44176</v>
      </c>
      <c r="E36" s="274">
        <f>_xlfn.XLOOKUP(A36,validation!$A$2:$A$33,validation!$G$2:$G$33)</f>
        <v>123269</v>
      </c>
      <c r="F36" s="282" t="str">
        <f t="shared" ca="1" si="0"/>
        <v>Diagnostic</v>
      </c>
      <c r="G36" s="282" t="str">
        <f t="shared" si="1"/>
        <v>workbench</v>
      </c>
      <c r="H36" s="283" t="s">
        <v>8224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75"/>
    </row>
    <row r="39" spans="1:9" x14ac:dyDescent="0.2">
      <c r="H39" s="25"/>
    </row>
  </sheetData>
  <phoneticPr fontId="12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61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58" t="s">
        <v>255</v>
      </c>
      <c r="B1" s="185" t="s">
        <v>169</v>
      </c>
      <c r="C1" s="185" t="s">
        <v>8223</v>
      </c>
    </row>
    <row r="2" spans="1:3" x14ac:dyDescent="0.2">
      <c r="A2" s="61">
        <v>1</v>
      </c>
      <c r="B2" t="s">
        <v>8224</v>
      </c>
      <c r="C2" s="25" t="s">
        <v>8217</v>
      </c>
    </row>
    <row r="3" spans="1:3" x14ac:dyDescent="0.2">
      <c r="A3" s="61">
        <v>2</v>
      </c>
      <c r="B3" t="s">
        <v>8225</v>
      </c>
      <c r="C3" s="272" t="s">
        <v>8216</v>
      </c>
    </row>
    <row r="4" spans="1:3" x14ac:dyDescent="0.2">
      <c r="A4" s="61">
        <v>3</v>
      </c>
      <c r="B4" t="s">
        <v>8227</v>
      </c>
      <c r="C4" t="s">
        <v>8229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I20" sqref="I20"/>
    </sheetView>
  </sheetViews>
  <sheetFormatPr baseColWidth="10" defaultColWidth="11.33203125" defaultRowHeight="15" x14ac:dyDescent="0.2"/>
  <cols>
    <col min="1" max="1" width="3.1640625" bestFit="1" customWidth="1"/>
    <col min="2" max="2" width="13.1640625" style="2" bestFit="1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32" x14ac:dyDescent="0.2">
      <c r="A1" s="249" t="s">
        <v>8156</v>
      </c>
      <c r="B1" s="250" t="s">
        <v>143</v>
      </c>
      <c r="C1" s="251" t="s">
        <v>1</v>
      </c>
      <c r="D1" s="252" t="s">
        <v>7855</v>
      </c>
      <c r="E1" s="251" t="s">
        <v>7853</v>
      </c>
      <c r="F1" s="251" t="s">
        <v>7854</v>
      </c>
      <c r="G1" s="251" t="s">
        <v>8222</v>
      </c>
    </row>
    <row r="2" spans="1:7" x14ac:dyDescent="0.2">
      <c r="A2" s="58">
        <v>0</v>
      </c>
      <c r="B2" s="19" t="s">
        <v>146</v>
      </c>
      <c r="C2" s="99">
        <v>1145166</v>
      </c>
      <c r="D2" s="96">
        <v>44116</v>
      </c>
      <c r="E2" s="18">
        <v>31291</v>
      </c>
      <c r="F2" s="18">
        <v>378</v>
      </c>
      <c r="G2" s="278">
        <v>103791</v>
      </c>
    </row>
    <row r="3" spans="1:7" x14ac:dyDescent="0.2">
      <c r="A3" s="58">
        <v>1</v>
      </c>
      <c r="B3" s="58" t="s">
        <v>148</v>
      </c>
      <c r="C3" s="98">
        <v>1175579</v>
      </c>
      <c r="D3" s="96">
        <v>44088</v>
      </c>
      <c r="E3" s="18">
        <v>30402</v>
      </c>
      <c r="F3" s="18">
        <v>1351</v>
      </c>
      <c r="G3" s="278">
        <v>106622</v>
      </c>
    </row>
    <row r="4" spans="1:7" x14ac:dyDescent="0.2">
      <c r="A4" s="58">
        <v>2</v>
      </c>
      <c r="B4" s="58" t="s">
        <v>7</v>
      </c>
      <c r="C4" s="95">
        <v>1184199</v>
      </c>
      <c r="D4" s="96">
        <v>43948</v>
      </c>
      <c r="E4" s="18">
        <v>25208</v>
      </c>
      <c r="F4" s="18">
        <v>749</v>
      </c>
      <c r="G4" s="280">
        <v>108532</v>
      </c>
    </row>
    <row r="5" spans="1:7" x14ac:dyDescent="0.2">
      <c r="A5" s="58">
        <v>3</v>
      </c>
      <c r="B5" s="58" t="s">
        <v>145</v>
      </c>
      <c r="C5" s="95">
        <v>1198719</v>
      </c>
      <c r="D5" s="96">
        <v>44119</v>
      </c>
      <c r="E5" s="18">
        <v>28583</v>
      </c>
      <c r="F5" s="18">
        <v>711</v>
      </c>
      <c r="G5" s="281">
        <v>110311</v>
      </c>
    </row>
    <row r="6" spans="1:7" x14ac:dyDescent="0.2">
      <c r="A6" s="58">
        <v>4</v>
      </c>
      <c r="B6" s="58" t="s">
        <v>16</v>
      </c>
      <c r="C6" s="95">
        <v>1243360</v>
      </c>
      <c r="D6" s="96">
        <v>44060</v>
      </c>
      <c r="E6" s="18">
        <v>63893</v>
      </c>
      <c r="F6" s="18">
        <v>2016</v>
      </c>
      <c r="G6" s="280">
        <v>157181</v>
      </c>
    </row>
    <row r="7" spans="1:7" x14ac:dyDescent="0.2">
      <c r="A7" s="58">
        <v>5</v>
      </c>
      <c r="B7" s="58" t="s">
        <v>148</v>
      </c>
      <c r="C7" s="95">
        <v>1243362</v>
      </c>
      <c r="D7" s="96">
        <v>44081</v>
      </c>
      <c r="E7" s="18">
        <v>62765</v>
      </c>
      <c r="F7" s="18"/>
      <c r="G7" s="279">
        <v>157701</v>
      </c>
    </row>
    <row r="8" spans="1:7" x14ac:dyDescent="0.2">
      <c r="A8" s="58">
        <v>6</v>
      </c>
      <c r="B8" s="58" t="s">
        <v>4</v>
      </c>
      <c r="C8" s="95">
        <v>1250575</v>
      </c>
      <c r="D8" s="96">
        <v>43997</v>
      </c>
      <c r="E8" s="18">
        <v>758</v>
      </c>
      <c r="F8" s="18"/>
      <c r="G8" s="280">
        <v>156120</v>
      </c>
    </row>
    <row r="9" spans="1:7" x14ac:dyDescent="0.2">
      <c r="A9" s="58">
        <v>7</v>
      </c>
      <c r="B9" s="58" t="s">
        <v>147</v>
      </c>
      <c r="C9" s="98">
        <v>1250578</v>
      </c>
      <c r="D9" s="96">
        <v>44116</v>
      </c>
      <c r="E9" s="18">
        <v>0</v>
      </c>
      <c r="F9" s="18">
        <v>352</v>
      </c>
      <c r="G9" s="58">
        <v>158705</v>
      </c>
    </row>
    <row r="10" spans="1:7" x14ac:dyDescent="0.2">
      <c r="A10" s="58">
        <v>8</v>
      </c>
      <c r="B10" s="58" t="s">
        <v>11</v>
      </c>
      <c r="C10" s="98">
        <v>1310773</v>
      </c>
      <c r="D10" s="96">
        <v>44099</v>
      </c>
      <c r="E10" s="18">
        <v>18439</v>
      </c>
      <c r="F10" s="18">
        <v>1218</v>
      </c>
      <c r="G10" s="278">
        <v>109063</v>
      </c>
    </row>
    <row r="11" spans="1:7" x14ac:dyDescent="0.2">
      <c r="A11" s="58">
        <v>9</v>
      </c>
      <c r="B11" s="58" t="s">
        <v>9</v>
      </c>
      <c r="C11" s="95">
        <v>1319133</v>
      </c>
      <c r="D11" s="96">
        <v>44074</v>
      </c>
      <c r="E11" s="18">
        <v>4532</v>
      </c>
      <c r="F11" s="18">
        <v>581</v>
      </c>
      <c r="G11" s="280">
        <v>126399</v>
      </c>
    </row>
    <row r="12" spans="1:7" x14ac:dyDescent="0.2">
      <c r="A12" s="58">
        <v>10</v>
      </c>
      <c r="B12" s="58" t="s">
        <v>9</v>
      </c>
      <c r="C12" s="95">
        <v>1319138</v>
      </c>
      <c r="D12" s="96">
        <v>44032</v>
      </c>
      <c r="E12" s="18">
        <v>4292</v>
      </c>
      <c r="F12" s="18">
        <v>557</v>
      </c>
      <c r="G12" s="280">
        <v>126449</v>
      </c>
    </row>
    <row r="13" spans="1:7" x14ac:dyDescent="0.2">
      <c r="A13" s="58">
        <v>11</v>
      </c>
      <c r="B13" s="58" t="s">
        <v>9</v>
      </c>
      <c r="C13" s="95">
        <v>1319151</v>
      </c>
      <c r="D13" s="96">
        <v>44018</v>
      </c>
      <c r="E13" s="18">
        <v>4108</v>
      </c>
      <c r="F13" s="18">
        <v>726</v>
      </c>
      <c r="G13" s="280">
        <v>126448</v>
      </c>
    </row>
    <row r="14" spans="1:7" x14ac:dyDescent="0.2">
      <c r="A14" s="58">
        <v>12</v>
      </c>
      <c r="B14" s="58" t="s">
        <v>9</v>
      </c>
      <c r="C14" s="95">
        <v>1319157</v>
      </c>
      <c r="D14" s="96">
        <v>44060</v>
      </c>
      <c r="E14" s="18">
        <v>4416</v>
      </c>
      <c r="F14" s="18">
        <v>579</v>
      </c>
      <c r="G14" s="280">
        <v>126402</v>
      </c>
    </row>
    <row r="15" spans="1:7" x14ac:dyDescent="0.2">
      <c r="A15" s="58">
        <v>13</v>
      </c>
      <c r="B15" s="58" t="s">
        <v>9</v>
      </c>
      <c r="C15" s="95">
        <v>1319997</v>
      </c>
      <c r="D15" s="96">
        <v>44067</v>
      </c>
      <c r="E15" s="18">
        <v>4992</v>
      </c>
      <c r="F15" s="18">
        <v>1379</v>
      </c>
      <c r="G15" s="280">
        <v>117598</v>
      </c>
    </row>
    <row r="16" spans="1:7" x14ac:dyDescent="0.2">
      <c r="A16" s="58">
        <v>14</v>
      </c>
      <c r="B16" s="58" t="s">
        <v>9</v>
      </c>
      <c r="C16" s="95">
        <v>1320022</v>
      </c>
      <c r="D16" s="96">
        <v>43990</v>
      </c>
      <c r="E16" s="18">
        <v>3985</v>
      </c>
      <c r="F16" s="18">
        <v>864</v>
      </c>
      <c r="G16" s="280">
        <v>117551</v>
      </c>
    </row>
    <row r="17" spans="1:7" x14ac:dyDescent="0.2">
      <c r="A17" s="58">
        <v>15</v>
      </c>
      <c r="B17" s="58" t="s">
        <v>9</v>
      </c>
      <c r="C17" s="95">
        <v>1320030</v>
      </c>
      <c r="D17" s="96">
        <v>44046</v>
      </c>
      <c r="E17" s="18">
        <v>5478</v>
      </c>
      <c r="F17" s="18">
        <v>1042</v>
      </c>
      <c r="G17" s="280">
        <v>117550</v>
      </c>
    </row>
    <row r="18" spans="1:7" x14ac:dyDescent="0.2">
      <c r="A18" s="58">
        <v>16</v>
      </c>
      <c r="B18" s="58" t="s">
        <v>6</v>
      </c>
      <c r="C18" s="95">
        <v>1320072</v>
      </c>
      <c r="D18" s="96">
        <v>43868</v>
      </c>
      <c r="E18" s="18">
        <v>6316</v>
      </c>
      <c r="F18" s="18">
        <v>768</v>
      </c>
      <c r="G18" s="280">
        <v>117617</v>
      </c>
    </row>
    <row r="19" spans="1:7" x14ac:dyDescent="0.2">
      <c r="A19" s="58">
        <v>17</v>
      </c>
      <c r="B19" s="19" t="s">
        <v>144</v>
      </c>
      <c r="C19" s="97">
        <v>1320090</v>
      </c>
      <c r="D19" s="96">
        <v>44116</v>
      </c>
      <c r="E19" s="18">
        <v>8076</v>
      </c>
      <c r="F19" s="18">
        <v>1224</v>
      </c>
      <c r="G19" s="278">
        <v>117510</v>
      </c>
    </row>
    <row r="20" spans="1:7" x14ac:dyDescent="0.2">
      <c r="A20" s="58">
        <v>18</v>
      </c>
      <c r="B20" s="58" t="s">
        <v>6</v>
      </c>
      <c r="C20" s="95">
        <v>1320114</v>
      </c>
      <c r="D20" s="96">
        <v>43885</v>
      </c>
      <c r="E20" s="18">
        <v>6494</v>
      </c>
      <c r="F20" s="18">
        <v>602</v>
      </c>
      <c r="G20" s="280">
        <v>117547</v>
      </c>
    </row>
    <row r="21" spans="1:7" x14ac:dyDescent="0.2">
      <c r="A21" s="58">
        <v>19</v>
      </c>
      <c r="B21" s="58" t="s">
        <v>15</v>
      </c>
      <c r="C21" s="99">
        <v>1325927</v>
      </c>
      <c r="D21" s="96">
        <v>44083</v>
      </c>
      <c r="E21" s="18">
        <v>9804</v>
      </c>
      <c r="F21" s="18">
        <v>255</v>
      </c>
      <c r="G21" s="278">
        <v>113808</v>
      </c>
    </row>
    <row r="22" spans="1:7" x14ac:dyDescent="0.2">
      <c r="A22" s="58">
        <v>20</v>
      </c>
      <c r="B22" s="58" t="s">
        <v>17</v>
      </c>
      <c r="C22" s="95">
        <v>1339812</v>
      </c>
      <c r="D22" s="96">
        <v>44137</v>
      </c>
      <c r="E22" s="18">
        <v>5248</v>
      </c>
      <c r="F22" s="18">
        <v>111</v>
      </c>
      <c r="G22" s="279">
        <v>116255</v>
      </c>
    </row>
    <row r="23" spans="1:7" x14ac:dyDescent="0.2">
      <c r="A23" s="58">
        <v>21</v>
      </c>
      <c r="B23" s="58" t="s">
        <v>12</v>
      </c>
      <c r="C23" s="98">
        <v>1345851</v>
      </c>
      <c r="D23" s="96">
        <v>44126</v>
      </c>
      <c r="E23" s="18">
        <v>7252</v>
      </c>
      <c r="F23" s="18">
        <v>119</v>
      </c>
      <c r="G23" s="278">
        <v>117227</v>
      </c>
    </row>
    <row r="24" spans="1:7" x14ac:dyDescent="0.2">
      <c r="A24" s="58">
        <v>22</v>
      </c>
      <c r="B24" s="58" t="s">
        <v>8</v>
      </c>
      <c r="C24" s="95">
        <v>1352268</v>
      </c>
      <c r="D24" s="96">
        <v>43955</v>
      </c>
      <c r="E24" s="18">
        <v>5756</v>
      </c>
      <c r="F24" s="18">
        <v>444</v>
      </c>
      <c r="G24" s="279">
        <v>118223</v>
      </c>
    </row>
    <row r="25" spans="1:7" x14ac:dyDescent="0.2">
      <c r="A25" s="58">
        <v>23</v>
      </c>
      <c r="B25" s="58" t="s">
        <v>8</v>
      </c>
      <c r="C25" s="95">
        <v>1352323</v>
      </c>
      <c r="D25" s="96">
        <v>44004</v>
      </c>
      <c r="E25" s="18">
        <v>6262</v>
      </c>
      <c r="F25" s="18">
        <v>534</v>
      </c>
      <c r="G25" s="280">
        <v>126032</v>
      </c>
    </row>
    <row r="26" spans="1:7" x14ac:dyDescent="0.2">
      <c r="A26" s="58">
        <v>24</v>
      </c>
      <c r="B26" s="58" t="s">
        <v>88</v>
      </c>
      <c r="C26" s="98">
        <v>1361965</v>
      </c>
      <c r="D26" s="96">
        <v>44153.041666666657</v>
      </c>
      <c r="E26" s="18">
        <v>7229</v>
      </c>
      <c r="F26" s="18">
        <v>305</v>
      </c>
      <c r="G26" s="280">
        <v>126008</v>
      </c>
    </row>
    <row r="27" spans="1:7" x14ac:dyDescent="0.2">
      <c r="A27" s="58">
        <v>25</v>
      </c>
      <c r="B27" s="58" t="s">
        <v>14</v>
      </c>
      <c r="C27" s="98">
        <v>1364066</v>
      </c>
      <c r="D27" s="96">
        <v>44099</v>
      </c>
      <c r="E27" s="18">
        <v>0</v>
      </c>
      <c r="F27" s="18">
        <v>14</v>
      </c>
      <c r="G27" s="58">
        <v>123220</v>
      </c>
    </row>
    <row r="28" spans="1:7" x14ac:dyDescent="0.2">
      <c r="A28" s="58">
        <v>26</v>
      </c>
      <c r="B28" s="58" t="s">
        <v>4</v>
      </c>
      <c r="C28" s="95">
        <v>1386147</v>
      </c>
      <c r="D28" s="96">
        <v>44176</v>
      </c>
      <c r="E28" s="18">
        <v>8920</v>
      </c>
      <c r="F28" s="18">
        <v>145</v>
      </c>
      <c r="G28" s="279">
        <v>123269</v>
      </c>
    </row>
    <row r="29" spans="1:7" x14ac:dyDescent="0.2">
      <c r="A29" s="58">
        <v>27</v>
      </c>
      <c r="B29" s="58" t="s">
        <v>4</v>
      </c>
      <c r="C29" s="95">
        <v>1386177</v>
      </c>
      <c r="D29" s="96">
        <v>43892</v>
      </c>
      <c r="E29" s="18">
        <v>1845</v>
      </c>
      <c r="F29" s="18">
        <v>55</v>
      </c>
      <c r="G29" s="280">
        <v>130891</v>
      </c>
    </row>
    <row r="30" spans="1:7" x14ac:dyDescent="0.2">
      <c r="A30" s="58">
        <v>28</v>
      </c>
      <c r="B30" s="58" t="s">
        <v>4</v>
      </c>
      <c r="C30" s="95">
        <v>1386260</v>
      </c>
      <c r="D30" s="96">
        <v>44025</v>
      </c>
      <c r="E30" s="18">
        <v>6240</v>
      </c>
      <c r="F30" s="18">
        <v>192</v>
      </c>
      <c r="G30" s="280">
        <v>130893</v>
      </c>
    </row>
    <row r="31" spans="1:7" x14ac:dyDescent="0.2">
      <c r="A31" s="58">
        <v>29</v>
      </c>
      <c r="B31" s="58" t="s">
        <v>5</v>
      </c>
      <c r="C31" s="95">
        <v>1393153</v>
      </c>
      <c r="D31" s="96">
        <v>43913</v>
      </c>
      <c r="E31" s="18">
        <v>7315</v>
      </c>
      <c r="F31" s="18">
        <v>243</v>
      </c>
      <c r="G31" s="280">
        <v>129039</v>
      </c>
    </row>
    <row r="32" spans="1:7" x14ac:dyDescent="0.2">
      <c r="A32" s="58">
        <v>30</v>
      </c>
      <c r="B32" s="58" t="s">
        <v>13</v>
      </c>
      <c r="C32" s="95">
        <v>1415409</v>
      </c>
      <c r="D32" s="96">
        <v>44125</v>
      </c>
      <c r="E32" s="18">
        <v>6871</v>
      </c>
      <c r="F32" s="18">
        <v>1011</v>
      </c>
      <c r="G32" s="278">
        <v>133716</v>
      </c>
    </row>
    <row r="33" spans="1:7" x14ac:dyDescent="0.2">
      <c r="A33" s="58">
        <v>31</v>
      </c>
      <c r="B33" s="20" t="s">
        <v>10</v>
      </c>
      <c r="C33" s="99">
        <v>1415410</v>
      </c>
      <c r="D33" s="96">
        <v>44106</v>
      </c>
      <c r="E33" s="18">
        <v>6580</v>
      </c>
      <c r="F33" s="18">
        <v>674</v>
      </c>
      <c r="G33" s="278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F8" sqref="F8"/>
    </sheetView>
  </sheetViews>
  <sheetFormatPr baseColWidth="10" defaultColWidth="11.5" defaultRowHeight="15" x14ac:dyDescent="0.2"/>
  <sheetData>
    <row r="1" spans="1:4" x14ac:dyDescent="0.2">
      <c r="B1" s="71" t="s">
        <v>96</v>
      </c>
      <c r="C1" s="73">
        <f>SUM(C3:C27)</f>
        <v>0</v>
      </c>
      <c r="D1" s="198">
        <v>0</v>
      </c>
    </row>
    <row r="2" spans="1:4" x14ac:dyDescent="0.2">
      <c r="A2" s="154" t="s">
        <v>8058</v>
      </c>
      <c r="B2" s="154"/>
      <c r="C2" s="154"/>
      <c r="D2" s="17">
        <v>4</v>
      </c>
    </row>
    <row r="3" spans="1:4" x14ac:dyDescent="0.2">
      <c r="A3" s="58" t="s">
        <v>101</v>
      </c>
      <c r="B3" s="207">
        <f>ndashboard!B2-10</f>
        <v>44176.359884259262</v>
      </c>
      <c r="C3" s="208">
        <v>0</v>
      </c>
      <c r="D3" s="198">
        <v>6</v>
      </c>
    </row>
    <row r="4" spans="1:4" x14ac:dyDescent="0.2">
      <c r="A4" s="58" t="s">
        <v>102</v>
      </c>
      <c r="B4" s="207">
        <f>ndashboard!$B$2+30</f>
        <v>44216.359884259262</v>
      </c>
      <c r="C4" s="208">
        <v>0</v>
      </c>
      <c r="D4" s="121"/>
    </row>
    <row r="5" spans="1:4" x14ac:dyDescent="0.2">
      <c r="A5" s="58" t="s">
        <v>103</v>
      </c>
      <c r="B5" s="207">
        <f>ndashboard!$B$2-31</f>
        <v>44155.359884259262</v>
      </c>
      <c r="C5" s="208">
        <v>0</v>
      </c>
      <c r="D5" s="121"/>
    </row>
    <row r="6" spans="1:4" x14ac:dyDescent="0.2">
      <c r="A6" s="58" t="s">
        <v>104</v>
      </c>
      <c r="B6" s="207">
        <f>ndashboard!$B$2-$D$2*31</f>
        <v>44062.359884259262</v>
      </c>
      <c r="C6" s="208">
        <v>0</v>
      </c>
      <c r="D6" s="121"/>
    </row>
    <row r="7" spans="1:4" x14ac:dyDescent="0.2">
      <c r="A7" s="58" t="s">
        <v>105</v>
      </c>
      <c r="B7" s="207">
        <f>ndashboard!$B$2+$D$2*31</f>
        <v>44310.359884259262</v>
      </c>
      <c r="C7" s="208">
        <v>0</v>
      </c>
      <c r="D7" s="121"/>
    </row>
    <row r="8" spans="1:4" x14ac:dyDescent="0.2">
      <c r="A8" s="58" t="s">
        <v>106</v>
      </c>
      <c r="B8" s="207">
        <f>ndashboard!$B$2+$D$3*31</f>
        <v>44372.359884259262</v>
      </c>
      <c r="C8" s="208">
        <v>0</v>
      </c>
      <c r="D8" s="121"/>
    </row>
    <row r="9" spans="1:4" x14ac:dyDescent="0.2">
      <c r="A9" s="58" t="s">
        <v>123</v>
      </c>
      <c r="B9" s="207"/>
      <c r="C9" s="207"/>
      <c r="D9" s="121"/>
    </row>
    <row r="10" spans="1:4" x14ac:dyDescent="0.2">
      <c r="A10" s="58" t="s">
        <v>124</v>
      </c>
      <c r="B10" s="207"/>
      <c r="C10" s="208"/>
      <c r="D10" s="121"/>
    </row>
    <row r="11" spans="1:4" x14ac:dyDescent="0.2">
      <c r="A11" s="58" t="s">
        <v>125</v>
      </c>
      <c r="B11" s="207"/>
      <c r="C11" s="208"/>
      <c r="D11" s="121"/>
    </row>
    <row r="12" spans="1:4" x14ac:dyDescent="0.2">
      <c r="A12" s="58" t="s">
        <v>126</v>
      </c>
      <c r="B12" s="207"/>
      <c r="C12" s="208"/>
      <c r="D12" s="121"/>
    </row>
    <row r="13" spans="1:4" x14ac:dyDescent="0.2">
      <c r="A13" s="58" t="s">
        <v>127</v>
      </c>
      <c r="B13" s="207"/>
      <c r="C13" s="208"/>
      <c r="D13" s="121"/>
    </row>
    <row r="14" spans="1:4" x14ac:dyDescent="0.2">
      <c r="A14" s="58" t="s">
        <v>128</v>
      </c>
      <c r="B14" s="207"/>
      <c r="C14" s="208"/>
      <c r="D14" s="121"/>
    </row>
    <row r="15" spans="1:4" x14ac:dyDescent="0.2">
      <c r="A15" s="58" t="s">
        <v>129</v>
      </c>
      <c r="B15" s="207"/>
      <c r="C15" s="208"/>
      <c r="D15" s="121"/>
    </row>
    <row r="16" spans="1:4" x14ac:dyDescent="0.2">
      <c r="A16" s="58" t="s">
        <v>130</v>
      </c>
      <c r="B16" s="207"/>
      <c r="C16" s="208"/>
      <c r="D16" s="121"/>
    </row>
    <row r="17" spans="1:4" x14ac:dyDescent="0.2">
      <c r="A17" s="58" t="s">
        <v>131</v>
      </c>
      <c r="B17" s="207"/>
      <c r="C17" s="208"/>
      <c r="D17" s="121"/>
    </row>
    <row r="18" spans="1:4" x14ac:dyDescent="0.2">
      <c r="A18" s="58" t="s">
        <v>132</v>
      </c>
      <c r="B18" s="207"/>
      <c r="C18" s="208"/>
      <c r="D18" s="121"/>
    </row>
    <row r="19" spans="1:4" x14ac:dyDescent="0.2">
      <c r="A19" s="58" t="s">
        <v>133</v>
      </c>
      <c r="B19" s="207"/>
      <c r="C19" s="208"/>
      <c r="D19" s="121"/>
    </row>
    <row r="20" spans="1:4" x14ac:dyDescent="0.2">
      <c r="A20" s="58" t="s">
        <v>134</v>
      </c>
      <c r="B20" s="207"/>
      <c r="C20" s="208"/>
      <c r="D20" s="121"/>
    </row>
    <row r="21" spans="1:4" x14ac:dyDescent="0.2">
      <c r="A21" s="58" t="s">
        <v>135</v>
      </c>
      <c r="B21" s="207"/>
      <c r="C21" s="208"/>
      <c r="D21" s="25"/>
    </row>
    <row r="22" spans="1:4" x14ac:dyDescent="0.2">
      <c r="A22" s="58" t="s">
        <v>136</v>
      </c>
      <c r="B22" s="207"/>
      <c r="C22" s="208"/>
    </row>
    <row r="23" spans="1:4" x14ac:dyDescent="0.2">
      <c r="A23" s="58" t="s">
        <v>137</v>
      </c>
      <c r="B23" s="207"/>
      <c r="C23" s="208"/>
    </row>
    <row r="24" spans="1:4" x14ac:dyDescent="0.2">
      <c r="A24" s="58" t="s">
        <v>138</v>
      </c>
      <c r="B24" s="207"/>
      <c r="C24" s="208"/>
    </row>
    <row r="25" spans="1:4" x14ac:dyDescent="0.2">
      <c r="A25" s="58" t="s">
        <v>139</v>
      </c>
      <c r="B25" s="207"/>
      <c r="C25" s="208"/>
    </row>
    <row r="26" spans="1:4" x14ac:dyDescent="0.2">
      <c r="A26" s="58" t="s">
        <v>140</v>
      </c>
      <c r="B26" s="207"/>
      <c r="C26" s="208"/>
    </row>
    <row r="27" spans="1:4" x14ac:dyDescent="0.2">
      <c r="A27" s="58" t="s">
        <v>141</v>
      </c>
      <c r="B27" s="207"/>
      <c r="C27" s="208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16B0-AE2B-48C4-AA64-84C3B16D8436}">
  <sheetPr>
    <tabColor theme="4" tint="0.59999389629810485"/>
  </sheetPr>
  <dimension ref="A1:DB161"/>
  <sheetViews>
    <sheetView topLeftCell="U41" zoomScale="90" zoomScaleNormal="90" workbookViewId="0">
      <selection activeCell="J60" sqref="J60"/>
    </sheetView>
  </sheetViews>
  <sheetFormatPr baseColWidth="10" defaultColWidth="5.83203125" defaultRowHeight="15" x14ac:dyDescent="0.2"/>
  <cols>
    <col min="1" max="1" width="12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53" customWidth="1"/>
    <col min="12" max="12" width="5.83203125" style="53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4" width="7" style="26" bestFit="1" customWidth="1"/>
    <col min="25" max="29" width="5.83203125" style="26" bestFit="1" customWidth="1"/>
    <col min="30" max="30" width="7" style="26" bestFit="1" customWidth="1"/>
    <col min="31" max="32" width="6.1640625" style="26" bestFit="1" customWidth="1"/>
    <col min="33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54" width="5.83203125" style="26"/>
    <col min="55" max="55" width="30.1640625" style="26" customWidth="1"/>
    <col min="56" max="56" width="3.83203125" style="26" bestFit="1" customWidth="1"/>
    <col min="57" max="57" width="4.5" style="26" bestFit="1" customWidth="1"/>
    <col min="58" max="59" width="5.5" style="26" bestFit="1" customWidth="1"/>
    <col min="60" max="60" width="3.83203125" style="26" bestFit="1" customWidth="1"/>
    <col min="61" max="62" width="5.5" style="26" bestFit="1" customWidth="1"/>
    <col min="63" max="63" width="4.5" style="26" bestFit="1" customWidth="1"/>
    <col min="64" max="65" width="5.83203125" style="26"/>
    <col min="66" max="66" width="8.1640625" style="26" customWidth="1"/>
    <col min="67" max="67" width="6.5" style="26" bestFit="1" customWidth="1"/>
    <col min="68" max="68" width="4.1640625" style="26" bestFit="1" customWidth="1"/>
    <col min="69" max="79" width="4.5" style="26" bestFit="1" customWidth="1"/>
    <col min="80" max="80" width="5.33203125" style="26" bestFit="1" customWidth="1"/>
    <col min="81" max="82" width="4.5" style="26" bestFit="1" customWidth="1"/>
    <col min="83" max="84" width="5" style="26" bestFit="1" customWidth="1"/>
    <col min="85" max="85" width="6.1640625" style="26" customWidth="1"/>
    <col min="86" max="87" width="5" style="26" bestFit="1" customWidth="1"/>
    <col min="88" max="88" width="4.6640625" style="26" bestFit="1" customWidth="1"/>
    <col min="89" max="104" width="5" style="26" bestFit="1" customWidth="1"/>
    <col min="105" max="105" width="5.5" style="26" bestFit="1" customWidth="1"/>
    <col min="106" max="106" width="5.83203125" style="34"/>
    <col min="107" max="16384" width="5.83203125" style="25"/>
  </cols>
  <sheetData>
    <row r="1" spans="2:106" x14ac:dyDescent="0.2">
      <c r="B1" s="109" t="s">
        <v>67</v>
      </c>
      <c r="C1" s="110">
        <f>ndashboard!B2</f>
        <v>44186.359884259262</v>
      </c>
      <c r="F1" s="74"/>
      <c r="G1" s="74"/>
      <c r="H1" s="74"/>
      <c r="I1" s="74"/>
      <c r="L1" s="52"/>
    </row>
    <row r="2" spans="2:106" x14ac:dyDescent="0.2">
      <c r="B2" s="109" t="s">
        <v>68</v>
      </c>
      <c r="C2" s="110">
        <f>ndashboard!M2</f>
        <v>43868</v>
      </c>
      <c r="F2" s="72"/>
      <c r="G2" s="72"/>
      <c r="H2" s="72"/>
      <c r="I2" s="72"/>
      <c r="L2" s="52"/>
      <c r="AF2" s="27"/>
    </row>
    <row r="3" spans="2:106" x14ac:dyDescent="0.2">
      <c r="B3" s="109" t="s">
        <v>69</v>
      </c>
      <c r="C3" s="111">
        <f>_xlfn.DAYS(C1,C2)</f>
        <v>318</v>
      </c>
      <c r="F3" s="72"/>
      <c r="G3" s="72"/>
      <c r="H3" s="72"/>
      <c r="I3" s="72"/>
      <c r="L3" s="52"/>
    </row>
    <row r="4" spans="2:106" x14ac:dyDescent="0.2">
      <c r="B4" s="109" t="s">
        <v>142</v>
      </c>
      <c r="C4" s="112">
        <f>I55</f>
        <v>1.4</v>
      </c>
      <c r="F4" s="72"/>
      <c r="G4" s="72"/>
      <c r="H4" s="72"/>
      <c r="I4" s="72"/>
      <c r="L4" s="52"/>
    </row>
    <row r="5" spans="2:106" x14ac:dyDescent="0.2">
      <c r="B5" s="245"/>
      <c r="F5" s="72"/>
      <c r="G5" s="72"/>
      <c r="H5" s="72"/>
      <c r="I5" s="72"/>
      <c r="L5" s="52"/>
    </row>
    <row r="6" spans="2:106" s="26" customFormat="1" x14ac:dyDescent="0.2">
      <c r="D6" s="25"/>
      <c r="E6" s="25"/>
      <c r="F6" s="25"/>
      <c r="G6" s="25"/>
      <c r="H6" s="25"/>
      <c r="I6" s="25"/>
      <c r="J6" s="67"/>
      <c r="K6" s="50"/>
      <c r="L6" s="52"/>
      <c r="M6" s="29"/>
      <c r="DB6" s="34"/>
    </row>
    <row r="7" spans="2:106" s="26" customFormat="1" x14ac:dyDescent="0.2">
      <c r="D7" s="25"/>
      <c r="E7" s="25"/>
      <c r="F7" s="25"/>
      <c r="G7" s="25"/>
      <c r="H7" s="25"/>
      <c r="I7" s="25"/>
      <c r="J7" s="67"/>
      <c r="L7" s="52"/>
      <c r="M7" s="29"/>
      <c r="DB7" s="34"/>
    </row>
    <row r="8" spans="2:106" s="26" customFormat="1" x14ac:dyDescent="0.2">
      <c r="D8" s="25"/>
      <c r="E8" s="25"/>
      <c r="F8" s="25"/>
      <c r="G8" s="25"/>
      <c r="H8" s="25"/>
      <c r="I8" s="25"/>
      <c r="J8" s="67"/>
      <c r="L8" s="52"/>
      <c r="M8" s="29"/>
      <c r="DB8" s="34"/>
    </row>
    <row r="9" spans="2:106" x14ac:dyDescent="0.2"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BB9" s="34"/>
      <c r="BC9" s="34"/>
    </row>
    <row r="10" spans="2:106" x14ac:dyDescent="0.2">
      <c r="G10" s="67"/>
      <c r="H10" s="6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BB10" s="34"/>
      <c r="BC10" s="34"/>
    </row>
    <row r="11" spans="2:106" s="26" customFormat="1" x14ac:dyDescent="0.2">
      <c r="D11" s="25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BB11" s="34"/>
      <c r="BC11" s="34"/>
      <c r="DB11" s="34"/>
    </row>
    <row r="12" spans="2:106" s="26" customFormat="1" x14ac:dyDescent="0.2">
      <c r="D12" s="25"/>
      <c r="E12" s="186" t="s">
        <v>85</v>
      </c>
      <c r="F12" s="187">
        <v>2000</v>
      </c>
      <c r="G12" s="187">
        <f>F12</f>
        <v>2000</v>
      </c>
      <c r="H12" s="6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BB12" s="34"/>
      <c r="BC12" s="34"/>
      <c r="DB12" s="34"/>
    </row>
    <row r="13" spans="2:106" s="26" customFormat="1" x14ac:dyDescent="0.2">
      <c r="D13" s="25"/>
      <c r="E13" s="188"/>
      <c r="F13" s="189">
        <v>43586</v>
      </c>
      <c r="G13" s="189">
        <v>44561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BB13" s="34"/>
      <c r="DB13" s="34"/>
    </row>
    <row r="14" spans="2:106" s="26" customFormat="1" x14ac:dyDescent="0.2">
      <c r="D14" s="25"/>
      <c r="E14" s="186" t="s">
        <v>86</v>
      </c>
      <c r="F14" s="187">
        <v>6000</v>
      </c>
      <c r="G14" s="187">
        <f>F14</f>
        <v>6000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BB14" s="34"/>
      <c r="DB14" s="34"/>
    </row>
    <row r="15" spans="2:106" s="26" customFormat="1" x14ac:dyDescent="0.2">
      <c r="D15" s="25"/>
      <c r="E15" s="188"/>
      <c r="F15" s="189">
        <v>43586</v>
      </c>
      <c r="G15" s="189">
        <v>44561</v>
      </c>
      <c r="BB15" s="35"/>
      <c r="DB15" s="34"/>
    </row>
    <row r="16" spans="2:106" s="26" customFormat="1" x14ac:dyDescent="0.2">
      <c r="D16" s="25"/>
      <c r="E16" s="25"/>
      <c r="F16" s="25"/>
      <c r="BB16" s="35"/>
      <c r="DB16" s="34"/>
    </row>
    <row r="17" spans="5:106" ht="16" x14ac:dyDescent="0.2">
      <c r="E17" s="58"/>
      <c r="F17" s="96"/>
      <c r="G17" s="58"/>
      <c r="H17" s="58"/>
      <c r="I17" s="124" t="s">
        <v>167</v>
      </c>
      <c r="J17" s="88">
        <f t="shared" ref="J17:AX17" si="0">J44</f>
        <v>0</v>
      </c>
      <c r="K17" s="88">
        <f t="shared" si="0"/>
        <v>0</v>
      </c>
      <c r="L17" s="88">
        <f t="shared" si="0"/>
        <v>0</v>
      </c>
      <c r="M17" s="88">
        <f t="shared" si="0"/>
        <v>0</v>
      </c>
      <c r="N17" s="88">
        <f t="shared" si="0"/>
        <v>0</v>
      </c>
      <c r="O17" s="88">
        <f t="shared" si="0"/>
        <v>0</v>
      </c>
      <c r="P17" s="88">
        <f t="shared" si="0"/>
        <v>0</v>
      </c>
      <c r="Q17" s="88">
        <f t="shared" si="0"/>
        <v>0</v>
      </c>
      <c r="R17" s="88">
        <f t="shared" si="0"/>
        <v>0</v>
      </c>
      <c r="S17" s="88">
        <f t="shared" si="0"/>
        <v>0</v>
      </c>
      <c r="T17" s="88">
        <f t="shared" si="0"/>
        <v>0</v>
      </c>
      <c r="U17" s="88">
        <f t="shared" si="0"/>
        <v>0</v>
      </c>
      <c r="V17" s="88">
        <f t="shared" si="0"/>
        <v>0</v>
      </c>
      <c r="W17" s="88">
        <f t="shared" si="0"/>
        <v>0</v>
      </c>
      <c r="X17" s="88">
        <f t="shared" si="0"/>
        <v>0</v>
      </c>
      <c r="Y17" s="88">
        <f t="shared" si="0"/>
        <v>0</v>
      </c>
      <c r="Z17" s="88">
        <f t="shared" si="0"/>
        <v>0</v>
      </c>
      <c r="AA17" s="88">
        <f t="shared" si="0"/>
        <v>0</v>
      </c>
      <c r="AB17" s="88">
        <f t="shared" si="0"/>
        <v>0</v>
      </c>
      <c r="AC17" s="88">
        <f t="shared" si="0"/>
        <v>0</v>
      </c>
      <c r="AD17" s="88">
        <f t="shared" si="0"/>
        <v>0</v>
      </c>
      <c r="AE17" s="88">
        <f t="shared" si="0"/>
        <v>0</v>
      </c>
      <c r="AF17" s="88">
        <f t="shared" si="0"/>
        <v>0</v>
      </c>
      <c r="AG17" s="88">
        <f t="shared" si="0"/>
        <v>0</v>
      </c>
      <c r="AH17" s="88">
        <f t="shared" si="0"/>
        <v>0</v>
      </c>
      <c r="AI17" s="88">
        <f t="shared" si="0"/>
        <v>0</v>
      </c>
      <c r="AJ17" s="88">
        <f t="shared" si="0"/>
        <v>0</v>
      </c>
      <c r="AK17" s="88">
        <f t="shared" si="0"/>
        <v>0</v>
      </c>
      <c r="AL17" s="88">
        <f t="shared" si="0"/>
        <v>0</v>
      </c>
      <c r="AM17" s="88">
        <f t="shared" si="0"/>
        <v>0</v>
      </c>
      <c r="AN17" s="88">
        <f t="shared" si="0"/>
        <v>0</v>
      </c>
      <c r="AO17" s="88">
        <f t="shared" si="0"/>
        <v>0</v>
      </c>
      <c r="AP17" s="88">
        <f t="shared" si="0"/>
        <v>0</v>
      </c>
      <c r="AQ17" s="88">
        <f t="shared" si="0"/>
        <v>0</v>
      </c>
      <c r="AR17" s="88">
        <f t="shared" si="0"/>
        <v>0</v>
      </c>
      <c r="AS17" s="88">
        <f t="shared" si="0"/>
        <v>0</v>
      </c>
      <c r="AT17" s="88">
        <f t="shared" si="0"/>
        <v>0</v>
      </c>
      <c r="AU17" s="88">
        <f t="shared" si="0"/>
        <v>0</v>
      </c>
      <c r="AV17" s="88">
        <f t="shared" si="0"/>
        <v>0</v>
      </c>
      <c r="AW17" s="88">
        <f t="shared" si="0"/>
        <v>0</v>
      </c>
      <c r="AX17" s="88">
        <f t="shared" si="0"/>
        <v>0</v>
      </c>
      <c r="BB17" s="38"/>
      <c r="BC17" s="38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113"/>
    </row>
    <row r="18" spans="5:106" ht="16" x14ac:dyDescent="0.2">
      <c r="E18" s="58"/>
      <c r="F18" s="96"/>
      <c r="G18" s="58"/>
      <c r="H18" s="58"/>
      <c r="I18" s="124" t="s">
        <v>168</v>
      </c>
      <c r="J18" s="88">
        <f t="shared" ref="J18:AX18" si="1">J44</f>
        <v>0</v>
      </c>
      <c r="K18" s="88">
        <f t="shared" si="1"/>
        <v>0</v>
      </c>
      <c r="L18" s="88">
        <f t="shared" si="1"/>
        <v>0</v>
      </c>
      <c r="M18" s="88">
        <f t="shared" si="1"/>
        <v>0</v>
      </c>
      <c r="N18" s="88">
        <f t="shared" si="1"/>
        <v>0</v>
      </c>
      <c r="O18" s="88">
        <f t="shared" si="1"/>
        <v>0</v>
      </c>
      <c r="P18" s="88">
        <f t="shared" si="1"/>
        <v>0</v>
      </c>
      <c r="Q18" s="88">
        <f t="shared" si="1"/>
        <v>0</v>
      </c>
      <c r="R18" s="88">
        <f t="shared" si="1"/>
        <v>0</v>
      </c>
      <c r="S18" s="88">
        <f t="shared" si="1"/>
        <v>0</v>
      </c>
      <c r="T18" s="88">
        <f t="shared" si="1"/>
        <v>0</v>
      </c>
      <c r="U18" s="88">
        <f t="shared" si="1"/>
        <v>0</v>
      </c>
      <c r="V18" s="88">
        <f t="shared" si="1"/>
        <v>0</v>
      </c>
      <c r="W18" s="88">
        <f t="shared" si="1"/>
        <v>0</v>
      </c>
      <c r="X18" s="88">
        <f t="shared" si="1"/>
        <v>0</v>
      </c>
      <c r="Y18" s="88">
        <f t="shared" si="1"/>
        <v>0</v>
      </c>
      <c r="Z18" s="88">
        <f t="shared" si="1"/>
        <v>0</v>
      </c>
      <c r="AA18" s="88">
        <f t="shared" si="1"/>
        <v>0</v>
      </c>
      <c r="AB18" s="88">
        <f t="shared" si="1"/>
        <v>0</v>
      </c>
      <c r="AC18" s="88">
        <f t="shared" si="1"/>
        <v>0</v>
      </c>
      <c r="AD18" s="88">
        <f t="shared" si="1"/>
        <v>0</v>
      </c>
      <c r="AE18" s="88">
        <f t="shared" si="1"/>
        <v>0</v>
      </c>
      <c r="AF18" s="88">
        <f t="shared" si="1"/>
        <v>0</v>
      </c>
      <c r="AG18" s="88">
        <f t="shared" si="1"/>
        <v>0</v>
      </c>
      <c r="AH18" s="88">
        <f t="shared" si="1"/>
        <v>0</v>
      </c>
      <c r="AI18" s="88">
        <f t="shared" si="1"/>
        <v>0</v>
      </c>
      <c r="AJ18" s="88">
        <f t="shared" si="1"/>
        <v>0</v>
      </c>
      <c r="AK18" s="88">
        <f t="shared" si="1"/>
        <v>0</v>
      </c>
      <c r="AL18" s="88">
        <f t="shared" si="1"/>
        <v>0</v>
      </c>
      <c r="AM18" s="88">
        <f t="shared" si="1"/>
        <v>0</v>
      </c>
      <c r="AN18" s="88">
        <f t="shared" si="1"/>
        <v>0</v>
      </c>
      <c r="AO18" s="88">
        <f t="shared" si="1"/>
        <v>0</v>
      </c>
      <c r="AP18" s="88">
        <f t="shared" si="1"/>
        <v>0</v>
      </c>
      <c r="AQ18" s="88">
        <f t="shared" si="1"/>
        <v>0</v>
      </c>
      <c r="AR18" s="88">
        <f t="shared" si="1"/>
        <v>0</v>
      </c>
      <c r="AS18" s="88">
        <f t="shared" si="1"/>
        <v>0</v>
      </c>
      <c r="AT18" s="88">
        <f t="shared" si="1"/>
        <v>0</v>
      </c>
      <c r="AU18" s="88">
        <f t="shared" si="1"/>
        <v>0</v>
      </c>
      <c r="AV18" s="88">
        <f t="shared" si="1"/>
        <v>0</v>
      </c>
      <c r="AW18" s="88">
        <f t="shared" si="1"/>
        <v>0</v>
      </c>
      <c r="AX18" s="88">
        <f t="shared" si="1"/>
        <v>0</v>
      </c>
      <c r="BB18" s="38"/>
      <c r="BC18" s="38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113"/>
    </row>
    <row r="19" spans="5:106" ht="16" x14ac:dyDescent="0.2">
      <c r="E19" s="58" t="str">
        <f>failures!A3</f>
        <v>f1</v>
      </c>
      <c r="F19" s="96">
        <f>failures!B3</f>
        <v>44176.359884259262</v>
      </c>
      <c r="G19" s="58">
        <f>failures!C3</f>
        <v>0</v>
      </c>
      <c r="H19" s="125">
        <f t="shared" ref="H19:H43" si="2">I19/$C$3</f>
        <v>0.96855345911949686</v>
      </c>
      <c r="I19" s="58">
        <f t="shared" ref="I19:I43" si="3">_xlfn.DAYS(F19,$C$2)</f>
        <v>308</v>
      </c>
      <c r="J19" s="56">
        <f>IF(J$45&gt;=$H19,$G19,0)</f>
        <v>0</v>
      </c>
      <c r="K19" s="56">
        <f t="shared" ref="K19:AX25" si="4">IF(K$45&gt;=$H19,$G19,0)</f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0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si="4"/>
        <v>0</v>
      </c>
      <c r="AK19" s="56">
        <f t="shared" si="4"/>
        <v>0</v>
      </c>
      <c r="AL19" s="56">
        <f t="shared" si="4"/>
        <v>0</v>
      </c>
      <c r="AM19" s="56">
        <f t="shared" si="4"/>
        <v>0</v>
      </c>
      <c r="AN19" s="56">
        <f t="shared" si="4"/>
        <v>0</v>
      </c>
      <c r="AO19" s="56">
        <f t="shared" si="4"/>
        <v>0</v>
      </c>
      <c r="AP19" s="56">
        <f t="shared" si="4"/>
        <v>0</v>
      </c>
      <c r="AQ19" s="56">
        <f t="shared" si="4"/>
        <v>0</v>
      </c>
      <c r="AR19" s="56">
        <f t="shared" si="4"/>
        <v>0</v>
      </c>
      <c r="AS19" s="56">
        <f t="shared" si="4"/>
        <v>0</v>
      </c>
      <c r="AT19" s="56">
        <f t="shared" si="4"/>
        <v>0</v>
      </c>
      <c r="AU19" s="56">
        <f t="shared" si="4"/>
        <v>0</v>
      </c>
      <c r="AV19" s="56">
        <f t="shared" si="4"/>
        <v>0</v>
      </c>
      <c r="AW19" s="56">
        <f t="shared" si="4"/>
        <v>0</v>
      </c>
      <c r="AX19" s="56">
        <f t="shared" si="4"/>
        <v>0</v>
      </c>
      <c r="BB19" s="38"/>
      <c r="BC19" s="38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113"/>
    </row>
    <row r="20" spans="5:106" ht="16" x14ac:dyDescent="0.2">
      <c r="E20" s="58" t="str">
        <f>failures!A4</f>
        <v>f2</v>
      </c>
      <c r="F20" s="96">
        <f>failures!B4</f>
        <v>44216.359884259262</v>
      </c>
      <c r="G20" s="58">
        <f>failures!C4</f>
        <v>0</v>
      </c>
      <c r="H20" s="125">
        <f t="shared" si="2"/>
        <v>1.0943396226415094</v>
      </c>
      <c r="I20" s="58">
        <f t="shared" si="3"/>
        <v>348</v>
      </c>
      <c r="J20" s="56">
        <f t="shared" ref="J20:Y40" si="5">IF(J$45&gt;=$H20,$G20,0)</f>
        <v>0</v>
      </c>
      <c r="K20" s="56">
        <f t="shared" si="5"/>
        <v>0</v>
      </c>
      <c r="L20" s="56">
        <f t="shared" si="5"/>
        <v>0</v>
      </c>
      <c r="M20" s="56">
        <f t="shared" si="5"/>
        <v>0</v>
      </c>
      <c r="N20" s="56">
        <f t="shared" si="5"/>
        <v>0</v>
      </c>
      <c r="O20" s="56">
        <f t="shared" si="5"/>
        <v>0</v>
      </c>
      <c r="P20" s="56">
        <f t="shared" si="5"/>
        <v>0</v>
      </c>
      <c r="Q20" s="56">
        <f t="shared" si="5"/>
        <v>0</v>
      </c>
      <c r="R20" s="56">
        <f t="shared" si="5"/>
        <v>0</v>
      </c>
      <c r="S20" s="56">
        <f t="shared" si="5"/>
        <v>0</v>
      </c>
      <c r="T20" s="56">
        <f t="shared" si="5"/>
        <v>0</v>
      </c>
      <c r="U20" s="56">
        <f t="shared" si="5"/>
        <v>0</v>
      </c>
      <c r="V20" s="56">
        <f t="shared" si="5"/>
        <v>0</v>
      </c>
      <c r="W20" s="56">
        <f t="shared" si="5"/>
        <v>0</v>
      </c>
      <c r="X20" s="56">
        <f t="shared" si="5"/>
        <v>0</v>
      </c>
      <c r="Y20" s="56">
        <f t="shared" si="5"/>
        <v>0</v>
      </c>
      <c r="Z20" s="56">
        <f t="shared" si="4"/>
        <v>0</v>
      </c>
      <c r="AA20" s="56">
        <f t="shared" si="4"/>
        <v>0</v>
      </c>
      <c r="AB20" s="56">
        <f t="shared" si="4"/>
        <v>0</v>
      </c>
      <c r="AC20" s="56">
        <f t="shared" si="4"/>
        <v>0</v>
      </c>
      <c r="AD20" s="56">
        <f t="shared" si="4"/>
        <v>0</v>
      </c>
      <c r="AE20" s="56">
        <f t="shared" si="4"/>
        <v>0</v>
      </c>
      <c r="AF20" s="56">
        <f t="shared" si="4"/>
        <v>0</v>
      </c>
      <c r="AG20" s="56">
        <f t="shared" si="4"/>
        <v>0</v>
      </c>
      <c r="AH20" s="56">
        <f t="shared" si="4"/>
        <v>0</v>
      </c>
      <c r="AI20" s="56">
        <f t="shared" si="4"/>
        <v>0</v>
      </c>
      <c r="AJ20" s="56">
        <f t="shared" si="4"/>
        <v>0</v>
      </c>
      <c r="AK20" s="56">
        <f t="shared" si="4"/>
        <v>0</v>
      </c>
      <c r="AL20" s="56">
        <f t="shared" si="4"/>
        <v>0</v>
      </c>
      <c r="AM20" s="56">
        <f t="shared" si="4"/>
        <v>0</v>
      </c>
      <c r="AN20" s="56">
        <f t="shared" si="4"/>
        <v>0</v>
      </c>
      <c r="AO20" s="56">
        <f t="shared" si="4"/>
        <v>0</v>
      </c>
      <c r="AP20" s="56">
        <f t="shared" si="4"/>
        <v>0</v>
      </c>
      <c r="AQ20" s="56">
        <f t="shared" si="4"/>
        <v>0</v>
      </c>
      <c r="AR20" s="56">
        <f t="shared" si="4"/>
        <v>0</v>
      </c>
      <c r="AS20" s="56">
        <f t="shared" si="4"/>
        <v>0</v>
      </c>
      <c r="AT20" s="56">
        <f t="shared" si="4"/>
        <v>0</v>
      </c>
      <c r="AU20" s="56">
        <f t="shared" si="4"/>
        <v>0</v>
      </c>
      <c r="AV20" s="56">
        <f t="shared" si="4"/>
        <v>0</v>
      </c>
      <c r="AW20" s="56">
        <f t="shared" si="4"/>
        <v>0</v>
      </c>
      <c r="AX20" s="56">
        <f t="shared" si="4"/>
        <v>0</v>
      </c>
      <c r="BB20" s="38"/>
      <c r="BC20" s="38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113"/>
    </row>
    <row r="21" spans="5:106" ht="16" x14ac:dyDescent="0.2">
      <c r="E21" s="58" t="str">
        <f>failures!A5</f>
        <v>f3</v>
      </c>
      <c r="F21" s="96">
        <f>failures!B5</f>
        <v>44155.359884259262</v>
      </c>
      <c r="G21" s="58">
        <f>failures!C5</f>
        <v>0</v>
      </c>
      <c r="H21" s="125">
        <f t="shared" si="2"/>
        <v>0.90251572327044027</v>
      </c>
      <c r="I21" s="58">
        <f t="shared" si="3"/>
        <v>287</v>
      </c>
      <c r="J21" s="56">
        <f t="shared" si="5"/>
        <v>0</v>
      </c>
      <c r="K21" s="56">
        <f t="shared" si="4"/>
        <v>0</v>
      </c>
      <c r="L21" s="56">
        <f t="shared" si="4"/>
        <v>0</v>
      </c>
      <c r="M21" s="56">
        <f t="shared" si="4"/>
        <v>0</v>
      </c>
      <c r="N21" s="56">
        <f t="shared" si="4"/>
        <v>0</v>
      </c>
      <c r="O21" s="56">
        <f t="shared" si="4"/>
        <v>0</v>
      </c>
      <c r="P21" s="56">
        <f t="shared" si="4"/>
        <v>0</v>
      </c>
      <c r="Q21" s="56">
        <f t="shared" si="4"/>
        <v>0</v>
      </c>
      <c r="R21" s="56">
        <f t="shared" si="4"/>
        <v>0</v>
      </c>
      <c r="S21" s="56">
        <f t="shared" si="4"/>
        <v>0</v>
      </c>
      <c r="T21" s="56">
        <f t="shared" si="4"/>
        <v>0</v>
      </c>
      <c r="U21" s="56">
        <f t="shared" si="4"/>
        <v>0</v>
      </c>
      <c r="V21" s="56">
        <f t="shared" si="4"/>
        <v>0</v>
      </c>
      <c r="W21" s="56">
        <f t="shared" si="4"/>
        <v>0</v>
      </c>
      <c r="X21" s="56">
        <f t="shared" si="4"/>
        <v>0</v>
      </c>
      <c r="Y21" s="56">
        <f t="shared" si="4"/>
        <v>0</v>
      </c>
      <c r="Z21" s="56">
        <f t="shared" si="4"/>
        <v>0</v>
      </c>
      <c r="AA21" s="56">
        <f t="shared" si="4"/>
        <v>0</v>
      </c>
      <c r="AB21" s="56">
        <f t="shared" si="4"/>
        <v>0</v>
      </c>
      <c r="AC21" s="56">
        <f t="shared" si="4"/>
        <v>0</v>
      </c>
      <c r="AD21" s="56">
        <f t="shared" si="4"/>
        <v>0</v>
      </c>
      <c r="AE21" s="56">
        <f t="shared" si="4"/>
        <v>0</v>
      </c>
      <c r="AF21" s="56">
        <f t="shared" si="4"/>
        <v>0</v>
      </c>
      <c r="AG21" s="56">
        <f t="shared" si="4"/>
        <v>0</v>
      </c>
      <c r="AH21" s="56">
        <f t="shared" si="4"/>
        <v>0</v>
      </c>
      <c r="AI21" s="56">
        <f t="shared" si="4"/>
        <v>0</v>
      </c>
      <c r="AJ21" s="56">
        <f t="shared" si="4"/>
        <v>0</v>
      </c>
      <c r="AK21" s="56">
        <f t="shared" si="4"/>
        <v>0</v>
      </c>
      <c r="AL21" s="56">
        <f t="shared" si="4"/>
        <v>0</v>
      </c>
      <c r="AM21" s="56">
        <f t="shared" si="4"/>
        <v>0</v>
      </c>
      <c r="AN21" s="56">
        <f t="shared" si="4"/>
        <v>0</v>
      </c>
      <c r="AO21" s="56">
        <f t="shared" si="4"/>
        <v>0</v>
      </c>
      <c r="AP21" s="56">
        <f t="shared" si="4"/>
        <v>0</v>
      </c>
      <c r="AQ21" s="56">
        <f t="shared" si="4"/>
        <v>0</v>
      </c>
      <c r="AR21" s="56">
        <f t="shared" si="4"/>
        <v>0</v>
      </c>
      <c r="AS21" s="56">
        <f t="shared" si="4"/>
        <v>0</v>
      </c>
      <c r="AT21" s="56">
        <f t="shared" si="4"/>
        <v>0</v>
      </c>
      <c r="AU21" s="56">
        <f t="shared" si="4"/>
        <v>0</v>
      </c>
      <c r="AV21" s="56">
        <f t="shared" si="4"/>
        <v>0</v>
      </c>
      <c r="AW21" s="56">
        <f t="shared" si="4"/>
        <v>0</v>
      </c>
      <c r="AX21" s="56">
        <f t="shared" si="4"/>
        <v>0</v>
      </c>
      <c r="BB21" s="38"/>
      <c r="BC21" s="38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113"/>
    </row>
    <row r="22" spans="5:106" ht="16" x14ac:dyDescent="0.2">
      <c r="E22" s="58" t="str">
        <f>failures!A6</f>
        <v>f4</v>
      </c>
      <c r="F22" s="96">
        <f>failures!B6</f>
        <v>44062.359884259262</v>
      </c>
      <c r="G22" s="58">
        <f>failures!C6</f>
        <v>0</v>
      </c>
      <c r="H22" s="125">
        <f t="shared" si="2"/>
        <v>0.61006289308176098</v>
      </c>
      <c r="I22" s="58">
        <f t="shared" si="3"/>
        <v>194</v>
      </c>
      <c r="J22" s="56">
        <f t="shared" si="5"/>
        <v>0</v>
      </c>
      <c r="K22" s="56">
        <f t="shared" si="4"/>
        <v>0</v>
      </c>
      <c r="L22" s="56">
        <f t="shared" si="4"/>
        <v>0</v>
      </c>
      <c r="M22" s="56">
        <f t="shared" si="4"/>
        <v>0</v>
      </c>
      <c r="N22" s="56">
        <f t="shared" si="4"/>
        <v>0</v>
      </c>
      <c r="O22" s="56">
        <f t="shared" si="4"/>
        <v>0</v>
      </c>
      <c r="P22" s="56">
        <f t="shared" si="4"/>
        <v>0</v>
      </c>
      <c r="Q22" s="56">
        <f t="shared" si="4"/>
        <v>0</v>
      </c>
      <c r="R22" s="56">
        <f t="shared" si="4"/>
        <v>0</v>
      </c>
      <c r="S22" s="56">
        <f t="shared" si="4"/>
        <v>0</v>
      </c>
      <c r="T22" s="56">
        <f t="shared" si="4"/>
        <v>0</v>
      </c>
      <c r="U22" s="56">
        <f t="shared" si="4"/>
        <v>0</v>
      </c>
      <c r="V22" s="56">
        <f t="shared" si="4"/>
        <v>0</v>
      </c>
      <c r="W22" s="56">
        <f t="shared" si="4"/>
        <v>0</v>
      </c>
      <c r="X22" s="56">
        <f t="shared" si="4"/>
        <v>0</v>
      </c>
      <c r="Y22" s="56">
        <f t="shared" si="4"/>
        <v>0</v>
      </c>
      <c r="Z22" s="56">
        <f t="shared" si="4"/>
        <v>0</v>
      </c>
      <c r="AA22" s="56">
        <f t="shared" si="4"/>
        <v>0</v>
      </c>
      <c r="AB22" s="56">
        <f t="shared" si="4"/>
        <v>0</v>
      </c>
      <c r="AC22" s="56">
        <f t="shared" si="4"/>
        <v>0</v>
      </c>
      <c r="AD22" s="56">
        <f t="shared" si="4"/>
        <v>0</v>
      </c>
      <c r="AE22" s="56">
        <f t="shared" si="4"/>
        <v>0</v>
      </c>
      <c r="AF22" s="56">
        <f t="shared" si="4"/>
        <v>0</v>
      </c>
      <c r="AG22" s="56">
        <f t="shared" si="4"/>
        <v>0</v>
      </c>
      <c r="AH22" s="56">
        <f t="shared" si="4"/>
        <v>0</v>
      </c>
      <c r="AI22" s="56">
        <f t="shared" si="4"/>
        <v>0</v>
      </c>
      <c r="AJ22" s="56">
        <f t="shared" si="4"/>
        <v>0</v>
      </c>
      <c r="AK22" s="56">
        <f t="shared" si="4"/>
        <v>0</v>
      </c>
      <c r="AL22" s="56">
        <f t="shared" si="4"/>
        <v>0</v>
      </c>
      <c r="AM22" s="56">
        <f t="shared" si="4"/>
        <v>0</v>
      </c>
      <c r="AN22" s="56">
        <f t="shared" si="4"/>
        <v>0</v>
      </c>
      <c r="AO22" s="56">
        <f t="shared" si="4"/>
        <v>0</v>
      </c>
      <c r="AP22" s="56">
        <f t="shared" si="4"/>
        <v>0</v>
      </c>
      <c r="AQ22" s="56">
        <f t="shared" si="4"/>
        <v>0</v>
      </c>
      <c r="AR22" s="56">
        <f t="shared" si="4"/>
        <v>0</v>
      </c>
      <c r="AS22" s="56">
        <f t="shared" si="4"/>
        <v>0</v>
      </c>
      <c r="AT22" s="56">
        <f t="shared" si="4"/>
        <v>0</v>
      </c>
      <c r="AU22" s="56">
        <f t="shared" si="4"/>
        <v>0</v>
      </c>
      <c r="AV22" s="56">
        <f t="shared" si="4"/>
        <v>0</v>
      </c>
      <c r="AW22" s="56">
        <f t="shared" si="4"/>
        <v>0</v>
      </c>
      <c r="AX22" s="56">
        <f t="shared" si="4"/>
        <v>0</v>
      </c>
      <c r="BB22" s="38"/>
      <c r="BC22" s="38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113"/>
    </row>
    <row r="23" spans="5:106" ht="16" x14ac:dyDescent="0.2">
      <c r="E23" s="58" t="str">
        <f>failures!A7</f>
        <v>f5</v>
      </c>
      <c r="F23" s="96">
        <f>failures!B7</f>
        <v>44310.359884259262</v>
      </c>
      <c r="G23" s="58">
        <f>failures!C7</f>
        <v>0</v>
      </c>
      <c r="H23" s="125">
        <f t="shared" si="2"/>
        <v>1.3899371069182389</v>
      </c>
      <c r="I23" s="58">
        <f t="shared" si="3"/>
        <v>442</v>
      </c>
      <c r="J23" s="56">
        <f t="shared" si="5"/>
        <v>0</v>
      </c>
      <c r="K23" s="56">
        <f t="shared" si="4"/>
        <v>0</v>
      </c>
      <c r="L23" s="56">
        <f t="shared" si="4"/>
        <v>0</v>
      </c>
      <c r="M23" s="56">
        <f t="shared" si="4"/>
        <v>0</v>
      </c>
      <c r="N23" s="56">
        <f t="shared" si="4"/>
        <v>0</v>
      </c>
      <c r="O23" s="56">
        <f t="shared" si="4"/>
        <v>0</v>
      </c>
      <c r="P23" s="56">
        <f t="shared" si="4"/>
        <v>0</v>
      </c>
      <c r="Q23" s="56">
        <f t="shared" si="4"/>
        <v>0</v>
      </c>
      <c r="R23" s="56">
        <f t="shared" si="4"/>
        <v>0</v>
      </c>
      <c r="S23" s="56">
        <f t="shared" si="4"/>
        <v>0</v>
      </c>
      <c r="T23" s="56">
        <f t="shared" si="4"/>
        <v>0</v>
      </c>
      <c r="U23" s="56">
        <f t="shared" si="4"/>
        <v>0</v>
      </c>
      <c r="V23" s="56">
        <f t="shared" si="4"/>
        <v>0</v>
      </c>
      <c r="W23" s="56">
        <f t="shared" si="4"/>
        <v>0</v>
      </c>
      <c r="X23" s="56">
        <f t="shared" si="4"/>
        <v>0</v>
      </c>
      <c r="Y23" s="56">
        <f t="shared" si="4"/>
        <v>0</v>
      </c>
      <c r="Z23" s="56">
        <f t="shared" si="4"/>
        <v>0</v>
      </c>
      <c r="AA23" s="56">
        <f t="shared" si="4"/>
        <v>0</v>
      </c>
      <c r="AB23" s="56">
        <f t="shared" si="4"/>
        <v>0</v>
      </c>
      <c r="AC23" s="56">
        <f t="shared" si="4"/>
        <v>0</v>
      </c>
      <c r="AD23" s="56">
        <f t="shared" si="4"/>
        <v>0</v>
      </c>
      <c r="AE23" s="56">
        <f t="shared" si="4"/>
        <v>0</v>
      </c>
      <c r="AF23" s="56">
        <f t="shared" si="4"/>
        <v>0</v>
      </c>
      <c r="AG23" s="56">
        <f t="shared" si="4"/>
        <v>0</v>
      </c>
      <c r="AH23" s="56">
        <f t="shared" si="4"/>
        <v>0</v>
      </c>
      <c r="AI23" s="56">
        <f t="shared" si="4"/>
        <v>0</v>
      </c>
      <c r="AJ23" s="56">
        <f t="shared" si="4"/>
        <v>0</v>
      </c>
      <c r="AK23" s="56">
        <f t="shared" si="4"/>
        <v>0</v>
      </c>
      <c r="AL23" s="56">
        <f t="shared" si="4"/>
        <v>0</v>
      </c>
      <c r="AM23" s="56">
        <f t="shared" si="4"/>
        <v>0</v>
      </c>
      <c r="AN23" s="56">
        <f t="shared" si="4"/>
        <v>0</v>
      </c>
      <c r="AO23" s="56">
        <f t="shared" si="4"/>
        <v>0</v>
      </c>
      <c r="AP23" s="56">
        <f t="shared" si="4"/>
        <v>0</v>
      </c>
      <c r="AQ23" s="56">
        <f t="shared" si="4"/>
        <v>0</v>
      </c>
      <c r="AR23" s="56">
        <f t="shared" si="4"/>
        <v>0</v>
      </c>
      <c r="AS23" s="56">
        <f t="shared" si="4"/>
        <v>0</v>
      </c>
      <c r="AT23" s="56">
        <f t="shared" si="4"/>
        <v>0</v>
      </c>
      <c r="AU23" s="56">
        <f t="shared" si="4"/>
        <v>0</v>
      </c>
      <c r="AV23" s="56">
        <f t="shared" si="4"/>
        <v>0</v>
      </c>
      <c r="AW23" s="56">
        <f t="shared" si="4"/>
        <v>0</v>
      </c>
      <c r="AX23" s="56">
        <f t="shared" si="4"/>
        <v>0</v>
      </c>
      <c r="BB23" s="38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113"/>
    </row>
    <row r="24" spans="5:106" ht="16" x14ac:dyDescent="0.2">
      <c r="E24" s="58" t="str">
        <f>failures!A8</f>
        <v>f6</v>
      </c>
      <c r="F24" s="96">
        <f>failures!B8</f>
        <v>44372.359884259262</v>
      </c>
      <c r="G24" s="58">
        <f>failures!C8</f>
        <v>0</v>
      </c>
      <c r="H24" s="125">
        <f t="shared" si="2"/>
        <v>1.5849056603773586</v>
      </c>
      <c r="I24" s="58">
        <f t="shared" si="3"/>
        <v>504</v>
      </c>
      <c r="J24" s="56">
        <f t="shared" si="5"/>
        <v>0</v>
      </c>
      <c r="K24" s="56">
        <f t="shared" si="4"/>
        <v>0</v>
      </c>
      <c r="L24" s="56">
        <f t="shared" si="4"/>
        <v>0</v>
      </c>
      <c r="M24" s="56">
        <f t="shared" si="4"/>
        <v>0</v>
      </c>
      <c r="N24" s="56">
        <f t="shared" si="4"/>
        <v>0</v>
      </c>
      <c r="O24" s="56">
        <f t="shared" si="4"/>
        <v>0</v>
      </c>
      <c r="P24" s="56">
        <f t="shared" si="4"/>
        <v>0</v>
      </c>
      <c r="Q24" s="56">
        <f t="shared" si="4"/>
        <v>0</v>
      </c>
      <c r="R24" s="56">
        <f t="shared" si="4"/>
        <v>0</v>
      </c>
      <c r="S24" s="56">
        <f t="shared" si="4"/>
        <v>0</v>
      </c>
      <c r="T24" s="56">
        <f t="shared" si="4"/>
        <v>0</v>
      </c>
      <c r="U24" s="56">
        <f t="shared" si="4"/>
        <v>0</v>
      </c>
      <c r="V24" s="56">
        <f t="shared" si="4"/>
        <v>0</v>
      </c>
      <c r="W24" s="56">
        <f t="shared" si="4"/>
        <v>0</v>
      </c>
      <c r="X24" s="56">
        <f t="shared" si="4"/>
        <v>0</v>
      </c>
      <c r="Y24" s="56">
        <f t="shared" si="4"/>
        <v>0</v>
      </c>
      <c r="Z24" s="56">
        <f t="shared" si="4"/>
        <v>0</v>
      </c>
      <c r="AA24" s="56">
        <f t="shared" si="4"/>
        <v>0</v>
      </c>
      <c r="AB24" s="56">
        <f t="shared" si="4"/>
        <v>0</v>
      </c>
      <c r="AC24" s="56">
        <f t="shared" si="4"/>
        <v>0</v>
      </c>
      <c r="AD24" s="56">
        <f t="shared" si="4"/>
        <v>0</v>
      </c>
      <c r="AE24" s="56">
        <f t="shared" si="4"/>
        <v>0</v>
      </c>
      <c r="AF24" s="56">
        <f t="shared" si="4"/>
        <v>0</v>
      </c>
      <c r="AG24" s="56">
        <f t="shared" si="4"/>
        <v>0</v>
      </c>
      <c r="AH24" s="56">
        <f t="shared" si="4"/>
        <v>0</v>
      </c>
      <c r="AI24" s="56">
        <f t="shared" si="4"/>
        <v>0</v>
      </c>
      <c r="AJ24" s="56">
        <f t="shared" si="4"/>
        <v>0</v>
      </c>
      <c r="AK24" s="56">
        <f t="shared" si="4"/>
        <v>0</v>
      </c>
      <c r="AL24" s="56">
        <f t="shared" si="4"/>
        <v>0</v>
      </c>
      <c r="AM24" s="56">
        <f t="shared" si="4"/>
        <v>0</v>
      </c>
      <c r="AN24" s="56">
        <f t="shared" si="4"/>
        <v>0</v>
      </c>
      <c r="AO24" s="56">
        <f t="shared" si="4"/>
        <v>0</v>
      </c>
      <c r="AP24" s="56">
        <f t="shared" si="4"/>
        <v>0</v>
      </c>
      <c r="AQ24" s="56">
        <f t="shared" si="4"/>
        <v>0</v>
      </c>
      <c r="AR24" s="56">
        <f t="shared" si="4"/>
        <v>0</v>
      </c>
      <c r="AS24" s="56">
        <f t="shared" si="4"/>
        <v>0</v>
      </c>
      <c r="AT24" s="56">
        <f t="shared" si="4"/>
        <v>0</v>
      </c>
      <c r="AU24" s="56">
        <f t="shared" si="4"/>
        <v>0</v>
      </c>
      <c r="AV24" s="56">
        <f t="shared" si="4"/>
        <v>0</v>
      </c>
      <c r="AW24" s="56">
        <f t="shared" si="4"/>
        <v>0</v>
      </c>
      <c r="AX24" s="56">
        <f t="shared" si="4"/>
        <v>0</v>
      </c>
      <c r="BB24" s="38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113"/>
    </row>
    <row r="25" spans="5:106" ht="16" x14ac:dyDescent="0.2">
      <c r="E25" s="58" t="str">
        <f>failures!A9</f>
        <v>f7</v>
      </c>
      <c r="F25" s="96">
        <f>failures!B9</f>
        <v>0</v>
      </c>
      <c r="G25" s="58">
        <f>failures!C9</f>
        <v>0</v>
      </c>
      <c r="H25" s="125">
        <f t="shared" si="2"/>
        <v>-137.9496855345912</v>
      </c>
      <c r="I25" s="58">
        <f t="shared" si="3"/>
        <v>-43868</v>
      </c>
      <c r="J25" s="56">
        <f t="shared" si="5"/>
        <v>0</v>
      </c>
      <c r="K25" s="56">
        <f t="shared" si="4"/>
        <v>0</v>
      </c>
      <c r="L25" s="56">
        <f t="shared" si="4"/>
        <v>0</v>
      </c>
      <c r="M25" s="56">
        <f t="shared" si="4"/>
        <v>0</v>
      </c>
      <c r="N25" s="56">
        <f t="shared" si="4"/>
        <v>0</v>
      </c>
      <c r="O25" s="56">
        <f t="shared" si="4"/>
        <v>0</v>
      </c>
      <c r="P25" s="56">
        <f t="shared" si="4"/>
        <v>0</v>
      </c>
      <c r="Q25" s="56">
        <f t="shared" si="4"/>
        <v>0</v>
      </c>
      <c r="R25" s="56">
        <f t="shared" si="4"/>
        <v>0</v>
      </c>
      <c r="S25" s="56">
        <f t="shared" si="4"/>
        <v>0</v>
      </c>
      <c r="T25" s="56">
        <f t="shared" si="4"/>
        <v>0</v>
      </c>
      <c r="U25" s="56">
        <f t="shared" si="4"/>
        <v>0</v>
      </c>
      <c r="V25" s="56">
        <f t="shared" si="4"/>
        <v>0</v>
      </c>
      <c r="W25" s="56">
        <f t="shared" si="4"/>
        <v>0</v>
      </c>
      <c r="X25" s="56">
        <f t="shared" si="4"/>
        <v>0</v>
      </c>
      <c r="Y25" s="56">
        <f t="shared" si="4"/>
        <v>0</v>
      </c>
      <c r="Z25" s="56">
        <f t="shared" si="4"/>
        <v>0</v>
      </c>
      <c r="AA25" s="56">
        <f t="shared" si="4"/>
        <v>0</v>
      </c>
      <c r="AB25" s="56">
        <f t="shared" si="4"/>
        <v>0</v>
      </c>
      <c r="AC25" s="56">
        <f t="shared" si="4"/>
        <v>0</v>
      </c>
      <c r="AD25" s="56">
        <f t="shared" si="4"/>
        <v>0</v>
      </c>
      <c r="AE25" s="56">
        <f t="shared" si="4"/>
        <v>0</v>
      </c>
      <c r="AF25" s="56">
        <f t="shared" si="4"/>
        <v>0</v>
      </c>
      <c r="AG25" s="56">
        <f t="shared" si="4"/>
        <v>0</v>
      </c>
      <c r="AH25" s="56">
        <f t="shared" si="4"/>
        <v>0</v>
      </c>
      <c r="AI25" s="56">
        <f t="shared" si="4"/>
        <v>0</v>
      </c>
      <c r="AJ25" s="56">
        <f t="shared" si="4"/>
        <v>0</v>
      </c>
      <c r="AK25" s="56">
        <f t="shared" si="4"/>
        <v>0</v>
      </c>
      <c r="AL25" s="56">
        <f t="shared" si="4"/>
        <v>0</v>
      </c>
      <c r="AM25" s="56">
        <f t="shared" si="4"/>
        <v>0</v>
      </c>
      <c r="AN25" s="56">
        <f t="shared" si="4"/>
        <v>0</v>
      </c>
      <c r="AO25" s="56">
        <f t="shared" ref="AO25:AX25" si="6">IF(AO$45&gt;=$H25,$G25,0)</f>
        <v>0</v>
      </c>
      <c r="AP25" s="56">
        <f t="shared" si="6"/>
        <v>0</v>
      </c>
      <c r="AQ25" s="56">
        <f t="shared" si="6"/>
        <v>0</v>
      </c>
      <c r="AR25" s="56">
        <f t="shared" si="6"/>
        <v>0</v>
      </c>
      <c r="AS25" s="56">
        <f t="shared" si="6"/>
        <v>0</v>
      </c>
      <c r="AT25" s="56">
        <f t="shared" si="6"/>
        <v>0</v>
      </c>
      <c r="AU25" s="56">
        <f t="shared" si="6"/>
        <v>0</v>
      </c>
      <c r="AV25" s="56">
        <f t="shared" si="6"/>
        <v>0</v>
      </c>
      <c r="AW25" s="56">
        <f t="shared" si="6"/>
        <v>0</v>
      </c>
      <c r="AX25" s="56">
        <f t="shared" si="6"/>
        <v>0</v>
      </c>
      <c r="BB25" s="38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113"/>
    </row>
    <row r="26" spans="5:106" ht="16" x14ac:dyDescent="0.2">
      <c r="E26" s="58" t="str">
        <f>failures!A10</f>
        <v>f8</v>
      </c>
      <c r="F26" s="96">
        <f>failures!B10</f>
        <v>0</v>
      </c>
      <c r="G26" s="58">
        <f>failures!C10</f>
        <v>0</v>
      </c>
      <c r="H26" s="125">
        <f t="shared" si="2"/>
        <v>-137.9496855345912</v>
      </c>
      <c r="I26" s="58">
        <f t="shared" si="3"/>
        <v>-43868</v>
      </c>
      <c r="J26" s="56">
        <f t="shared" si="5"/>
        <v>0</v>
      </c>
      <c r="K26" s="56">
        <f t="shared" si="5"/>
        <v>0</v>
      </c>
      <c r="L26" s="56">
        <f t="shared" si="5"/>
        <v>0</v>
      </c>
      <c r="M26" s="56">
        <f t="shared" si="5"/>
        <v>0</v>
      </c>
      <c r="N26" s="56">
        <f t="shared" si="5"/>
        <v>0</v>
      </c>
      <c r="O26" s="56">
        <f t="shared" si="5"/>
        <v>0</v>
      </c>
      <c r="P26" s="56">
        <f t="shared" si="5"/>
        <v>0</v>
      </c>
      <c r="Q26" s="56">
        <f t="shared" si="5"/>
        <v>0</v>
      </c>
      <c r="R26" s="56">
        <f t="shared" si="5"/>
        <v>0</v>
      </c>
      <c r="S26" s="56">
        <f t="shared" si="5"/>
        <v>0</v>
      </c>
      <c r="T26" s="56">
        <f t="shared" si="5"/>
        <v>0</v>
      </c>
      <c r="U26" s="56">
        <f t="shared" si="5"/>
        <v>0</v>
      </c>
      <c r="V26" s="56">
        <f t="shared" si="5"/>
        <v>0</v>
      </c>
      <c r="W26" s="56">
        <f t="shared" si="5"/>
        <v>0</v>
      </c>
      <c r="X26" s="56">
        <f t="shared" si="5"/>
        <v>0</v>
      </c>
      <c r="Y26" s="56">
        <f t="shared" si="5"/>
        <v>0</v>
      </c>
      <c r="Z26" s="56">
        <f t="shared" ref="Z26:AX36" si="7">IF(Z$45&gt;=$H26,$G26,0)</f>
        <v>0</v>
      </c>
      <c r="AA26" s="56">
        <f t="shared" si="7"/>
        <v>0</v>
      </c>
      <c r="AB26" s="56">
        <f t="shared" si="7"/>
        <v>0</v>
      </c>
      <c r="AC26" s="56">
        <f t="shared" si="7"/>
        <v>0</v>
      </c>
      <c r="AD26" s="56">
        <f t="shared" si="7"/>
        <v>0</v>
      </c>
      <c r="AE26" s="56">
        <f t="shared" si="7"/>
        <v>0</v>
      </c>
      <c r="AF26" s="56">
        <f t="shared" si="7"/>
        <v>0</v>
      </c>
      <c r="AG26" s="56">
        <f t="shared" si="7"/>
        <v>0</v>
      </c>
      <c r="AH26" s="56">
        <f t="shared" si="7"/>
        <v>0</v>
      </c>
      <c r="AI26" s="56">
        <f t="shared" si="7"/>
        <v>0</v>
      </c>
      <c r="AJ26" s="56">
        <f t="shared" si="7"/>
        <v>0</v>
      </c>
      <c r="AK26" s="56">
        <f t="shared" si="7"/>
        <v>0</v>
      </c>
      <c r="AL26" s="56">
        <f t="shared" si="7"/>
        <v>0</v>
      </c>
      <c r="AM26" s="56">
        <f t="shared" si="7"/>
        <v>0</v>
      </c>
      <c r="AN26" s="56">
        <f t="shared" si="7"/>
        <v>0</v>
      </c>
      <c r="AO26" s="56">
        <f t="shared" si="7"/>
        <v>0</v>
      </c>
      <c r="AP26" s="56">
        <f t="shared" si="7"/>
        <v>0</v>
      </c>
      <c r="AQ26" s="56">
        <f t="shared" si="7"/>
        <v>0</v>
      </c>
      <c r="AR26" s="56">
        <f t="shared" si="7"/>
        <v>0</v>
      </c>
      <c r="AS26" s="56">
        <f t="shared" si="7"/>
        <v>0</v>
      </c>
      <c r="AT26" s="56">
        <f t="shared" si="7"/>
        <v>0</v>
      </c>
      <c r="AU26" s="56">
        <f t="shared" si="7"/>
        <v>0</v>
      </c>
      <c r="AV26" s="56">
        <f t="shared" si="7"/>
        <v>0</v>
      </c>
      <c r="AW26" s="56">
        <f t="shared" si="7"/>
        <v>0</v>
      </c>
      <c r="AX26" s="56">
        <f t="shared" si="7"/>
        <v>0</v>
      </c>
      <c r="BB26" s="38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113"/>
    </row>
    <row r="27" spans="5:106" ht="16" x14ac:dyDescent="0.2">
      <c r="E27" s="58" t="str">
        <f>failures!A11</f>
        <v>f9</v>
      </c>
      <c r="F27" s="96">
        <f>failures!B11</f>
        <v>0</v>
      </c>
      <c r="G27" s="58">
        <f>failures!C11</f>
        <v>0</v>
      </c>
      <c r="H27" s="125">
        <f t="shared" si="2"/>
        <v>-137.9496855345912</v>
      </c>
      <c r="I27" s="58">
        <f t="shared" si="3"/>
        <v>-43868</v>
      </c>
      <c r="J27" s="56">
        <f t="shared" si="5"/>
        <v>0</v>
      </c>
      <c r="K27" s="56">
        <f t="shared" si="5"/>
        <v>0</v>
      </c>
      <c r="L27" s="56">
        <f t="shared" si="5"/>
        <v>0</v>
      </c>
      <c r="M27" s="56">
        <f t="shared" si="5"/>
        <v>0</v>
      </c>
      <c r="N27" s="56">
        <f t="shared" si="5"/>
        <v>0</v>
      </c>
      <c r="O27" s="56">
        <f t="shared" si="5"/>
        <v>0</v>
      </c>
      <c r="P27" s="56">
        <f t="shared" si="5"/>
        <v>0</v>
      </c>
      <c r="Q27" s="56">
        <f t="shared" si="5"/>
        <v>0</v>
      </c>
      <c r="R27" s="56">
        <f t="shared" si="5"/>
        <v>0</v>
      </c>
      <c r="S27" s="56">
        <f t="shared" si="5"/>
        <v>0</v>
      </c>
      <c r="T27" s="56">
        <f t="shared" si="5"/>
        <v>0</v>
      </c>
      <c r="U27" s="56">
        <f t="shared" si="5"/>
        <v>0</v>
      </c>
      <c r="V27" s="56">
        <f t="shared" si="5"/>
        <v>0</v>
      </c>
      <c r="W27" s="56">
        <f t="shared" si="5"/>
        <v>0</v>
      </c>
      <c r="X27" s="56">
        <f t="shared" si="5"/>
        <v>0</v>
      </c>
      <c r="Y27" s="56">
        <f t="shared" si="5"/>
        <v>0</v>
      </c>
      <c r="Z27" s="56">
        <f t="shared" si="7"/>
        <v>0</v>
      </c>
      <c r="AA27" s="56">
        <f t="shared" si="7"/>
        <v>0</v>
      </c>
      <c r="AB27" s="56">
        <f t="shared" si="7"/>
        <v>0</v>
      </c>
      <c r="AC27" s="56">
        <f t="shared" si="7"/>
        <v>0</v>
      </c>
      <c r="AD27" s="56">
        <f t="shared" si="7"/>
        <v>0</v>
      </c>
      <c r="AE27" s="56">
        <f t="shared" si="7"/>
        <v>0</v>
      </c>
      <c r="AF27" s="56">
        <f t="shared" si="7"/>
        <v>0</v>
      </c>
      <c r="AG27" s="56">
        <f t="shared" si="7"/>
        <v>0</v>
      </c>
      <c r="AH27" s="56">
        <f t="shared" si="7"/>
        <v>0</v>
      </c>
      <c r="AI27" s="56">
        <f t="shared" si="7"/>
        <v>0</v>
      </c>
      <c r="AJ27" s="56">
        <f t="shared" si="7"/>
        <v>0</v>
      </c>
      <c r="AK27" s="56">
        <f t="shared" si="7"/>
        <v>0</v>
      </c>
      <c r="AL27" s="56">
        <f t="shared" si="7"/>
        <v>0</v>
      </c>
      <c r="AM27" s="56">
        <f t="shared" si="7"/>
        <v>0</v>
      </c>
      <c r="AN27" s="56">
        <f t="shared" si="7"/>
        <v>0</v>
      </c>
      <c r="AO27" s="56">
        <f t="shared" si="7"/>
        <v>0</v>
      </c>
      <c r="AP27" s="56">
        <f t="shared" si="7"/>
        <v>0</v>
      </c>
      <c r="AQ27" s="56">
        <f t="shared" si="7"/>
        <v>0</v>
      </c>
      <c r="AR27" s="56">
        <f t="shared" si="7"/>
        <v>0</v>
      </c>
      <c r="AS27" s="56">
        <f t="shared" si="7"/>
        <v>0</v>
      </c>
      <c r="AT27" s="56">
        <f t="shared" si="7"/>
        <v>0</v>
      </c>
      <c r="AU27" s="56">
        <f t="shared" si="7"/>
        <v>0</v>
      </c>
      <c r="AV27" s="56">
        <f t="shared" si="7"/>
        <v>0</v>
      </c>
      <c r="AW27" s="56">
        <f t="shared" si="7"/>
        <v>0</v>
      </c>
      <c r="AX27" s="56">
        <f t="shared" si="7"/>
        <v>0</v>
      </c>
      <c r="BB27" s="38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113"/>
    </row>
    <row r="28" spans="5:106" ht="16" x14ac:dyDescent="0.2">
      <c r="E28" s="58" t="str">
        <f>failures!A12</f>
        <v>f10</v>
      </c>
      <c r="F28" s="96">
        <f>failures!B12</f>
        <v>0</v>
      </c>
      <c r="G28" s="58">
        <f>failures!C12</f>
        <v>0</v>
      </c>
      <c r="H28" s="125">
        <f t="shared" si="2"/>
        <v>-137.9496855345912</v>
      </c>
      <c r="I28" s="58">
        <f t="shared" si="3"/>
        <v>-43868</v>
      </c>
      <c r="J28" s="56">
        <f t="shared" si="5"/>
        <v>0</v>
      </c>
      <c r="K28" s="56">
        <f t="shared" si="5"/>
        <v>0</v>
      </c>
      <c r="L28" s="56">
        <f t="shared" si="5"/>
        <v>0</v>
      </c>
      <c r="M28" s="56">
        <f t="shared" si="5"/>
        <v>0</v>
      </c>
      <c r="N28" s="56">
        <f t="shared" si="5"/>
        <v>0</v>
      </c>
      <c r="O28" s="56">
        <f t="shared" si="5"/>
        <v>0</v>
      </c>
      <c r="P28" s="56">
        <f t="shared" si="5"/>
        <v>0</v>
      </c>
      <c r="Q28" s="56">
        <f t="shared" si="5"/>
        <v>0</v>
      </c>
      <c r="R28" s="56">
        <f t="shared" si="5"/>
        <v>0</v>
      </c>
      <c r="S28" s="56">
        <f t="shared" si="5"/>
        <v>0</v>
      </c>
      <c r="T28" s="56">
        <f t="shared" si="5"/>
        <v>0</v>
      </c>
      <c r="U28" s="56">
        <f t="shared" si="5"/>
        <v>0</v>
      </c>
      <c r="V28" s="56">
        <f t="shared" si="5"/>
        <v>0</v>
      </c>
      <c r="W28" s="56">
        <f t="shared" si="5"/>
        <v>0</v>
      </c>
      <c r="X28" s="56">
        <f t="shared" si="5"/>
        <v>0</v>
      </c>
      <c r="Y28" s="56">
        <f t="shared" si="5"/>
        <v>0</v>
      </c>
      <c r="Z28" s="56">
        <f t="shared" si="7"/>
        <v>0</v>
      </c>
      <c r="AA28" s="56">
        <f t="shared" si="7"/>
        <v>0</v>
      </c>
      <c r="AB28" s="56">
        <f t="shared" si="7"/>
        <v>0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si="7"/>
        <v>0</v>
      </c>
      <c r="AK28" s="56">
        <f t="shared" si="7"/>
        <v>0</v>
      </c>
      <c r="AL28" s="56">
        <f t="shared" si="7"/>
        <v>0</v>
      </c>
      <c r="AM28" s="56">
        <f t="shared" si="7"/>
        <v>0</v>
      </c>
      <c r="AN28" s="56">
        <f t="shared" si="7"/>
        <v>0</v>
      </c>
      <c r="AO28" s="56">
        <f t="shared" si="7"/>
        <v>0</v>
      </c>
      <c r="AP28" s="56">
        <f t="shared" si="7"/>
        <v>0</v>
      </c>
      <c r="AQ28" s="56">
        <f t="shared" si="7"/>
        <v>0</v>
      </c>
      <c r="AR28" s="56">
        <f t="shared" si="7"/>
        <v>0</v>
      </c>
      <c r="AS28" s="56">
        <f t="shared" si="7"/>
        <v>0</v>
      </c>
      <c r="AT28" s="56">
        <f t="shared" si="7"/>
        <v>0</v>
      </c>
      <c r="AU28" s="56">
        <f t="shared" si="7"/>
        <v>0</v>
      </c>
      <c r="AV28" s="56">
        <f t="shared" si="7"/>
        <v>0</v>
      </c>
      <c r="AW28" s="56">
        <f t="shared" si="7"/>
        <v>0</v>
      </c>
      <c r="AX28" s="56">
        <f t="shared" si="7"/>
        <v>0</v>
      </c>
      <c r="BB28" s="38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113"/>
    </row>
    <row r="29" spans="5:106" ht="16" x14ac:dyDescent="0.2">
      <c r="E29" s="58" t="str">
        <f>failures!A13</f>
        <v>f11</v>
      </c>
      <c r="F29" s="96">
        <f>failures!B13</f>
        <v>0</v>
      </c>
      <c r="G29" s="58">
        <f>failures!C13</f>
        <v>0</v>
      </c>
      <c r="H29" s="125">
        <f t="shared" si="2"/>
        <v>-137.9496855345912</v>
      </c>
      <c r="I29" s="58">
        <f t="shared" si="3"/>
        <v>-43868</v>
      </c>
      <c r="J29" s="56">
        <f t="shared" si="5"/>
        <v>0</v>
      </c>
      <c r="K29" s="56">
        <f t="shared" si="5"/>
        <v>0</v>
      </c>
      <c r="L29" s="56">
        <f t="shared" si="5"/>
        <v>0</v>
      </c>
      <c r="M29" s="56">
        <f t="shared" si="5"/>
        <v>0</v>
      </c>
      <c r="N29" s="56">
        <f t="shared" si="5"/>
        <v>0</v>
      </c>
      <c r="O29" s="56">
        <f t="shared" si="5"/>
        <v>0</v>
      </c>
      <c r="P29" s="56">
        <f t="shared" si="5"/>
        <v>0</v>
      </c>
      <c r="Q29" s="56">
        <f t="shared" si="5"/>
        <v>0</v>
      </c>
      <c r="R29" s="56">
        <f t="shared" si="5"/>
        <v>0</v>
      </c>
      <c r="S29" s="56">
        <f t="shared" si="5"/>
        <v>0</v>
      </c>
      <c r="T29" s="56">
        <f t="shared" si="5"/>
        <v>0</v>
      </c>
      <c r="U29" s="56">
        <f t="shared" si="5"/>
        <v>0</v>
      </c>
      <c r="V29" s="56">
        <f t="shared" si="5"/>
        <v>0</v>
      </c>
      <c r="W29" s="56">
        <f t="shared" si="5"/>
        <v>0</v>
      </c>
      <c r="X29" s="56">
        <f t="shared" si="5"/>
        <v>0</v>
      </c>
      <c r="Y29" s="56">
        <f t="shared" si="5"/>
        <v>0</v>
      </c>
      <c r="Z29" s="56">
        <f t="shared" si="7"/>
        <v>0</v>
      </c>
      <c r="AA29" s="56">
        <f t="shared" si="7"/>
        <v>0</v>
      </c>
      <c r="AB29" s="56">
        <f t="shared" si="7"/>
        <v>0</v>
      </c>
      <c r="AC29" s="56">
        <f t="shared" si="7"/>
        <v>0</v>
      </c>
      <c r="AD29" s="56">
        <f t="shared" si="7"/>
        <v>0</v>
      </c>
      <c r="AE29" s="56">
        <f t="shared" si="7"/>
        <v>0</v>
      </c>
      <c r="AF29" s="56">
        <f t="shared" si="7"/>
        <v>0</v>
      </c>
      <c r="AG29" s="56">
        <f t="shared" si="7"/>
        <v>0</v>
      </c>
      <c r="AH29" s="56">
        <f t="shared" si="7"/>
        <v>0</v>
      </c>
      <c r="AI29" s="56">
        <f t="shared" si="7"/>
        <v>0</v>
      </c>
      <c r="AJ29" s="56">
        <f t="shared" si="7"/>
        <v>0</v>
      </c>
      <c r="AK29" s="56">
        <f t="shared" si="7"/>
        <v>0</v>
      </c>
      <c r="AL29" s="56">
        <f t="shared" si="7"/>
        <v>0</v>
      </c>
      <c r="AM29" s="56">
        <f t="shared" si="7"/>
        <v>0</v>
      </c>
      <c r="AN29" s="56">
        <f t="shared" si="7"/>
        <v>0</v>
      </c>
      <c r="AO29" s="56">
        <f t="shared" si="7"/>
        <v>0</v>
      </c>
      <c r="AP29" s="56">
        <f t="shared" si="7"/>
        <v>0</v>
      </c>
      <c r="AQ29" s="56">
        <f t="shared" si="7"/>
        <v>0</v>
      </c>
      <c r="AR29" s="56">
        <f t="shared" si="7"/>
        <v>0</v>
      </c>
      <c r="AS29" s="56">
        <f t="shared" si="7"/>
        <v>0</v>
      </c>
      <c r="AT29" s="56">
        <f t="shared" si="7"/>
        <v>0</v>
      </c>
      <c r="AU29" s="56">
        <f t="shared" si="7"/>
        <v>0</v>
      </c>
      <c r="AV29" s="56">
        <f t="shared" si="7"/>
        <v>0</v>
      </c>
      <c r="AW29" s="56">
        <f t="shared" si="7"/>
        <v>0</v>
      </c>
      <c r="AX29" s="56">
        <f t="shared" si="7"/>
        <v>0</v>
      </c>
      <c r="BB29" s="38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113"/>
    </row>
    <row r="30" spans="5:106" ht="16" x14ac:dyDescent="0.2">
      <c r="E30" s="58" t="str">
        <f>failures!A14</f>
        <v>f12</v>
      </c>
      <c r="F30" s="96">
        <f>failures!B14</f>
        <v>0</v>
      </c>
      <c r="G30" s="58">
        <f>failures!C14</f>
        <v>0</v>
      </c>
      <c r="H30" s="125">
        <f t="shared" si="2"/>
        <v>-137.9496855345912</v>
      </c>
      <c r="I30" s="58">
        <f t="shared" si="3"/>
        <v>-43868</v>
      </c>
      <c r="J30" s="56">
        <f t="shared" si="5"/>
        <v>0</v>
      </c>
      <c r="K30" s="56">
        <f t="shared" si="5"/>
        <v>0</v>
      </c>
      <c r="L30" s="56">
        <f t="shared" si="5"/>
        <v>0</v>
      </c>
      <c r="M30" s="56">
        <f t="shared" si="5"/>
        <v>0</v>
      </c>
      <c r="N30" s="56">
        <f t="shared" si="5"/>
        <v>0</v>
      </c>
      <c r="O30" s="56">
        <f t="shared" si="5"/>
        <v>0</v>
      </c>
      <c r="P30" s="56">
        <f t="shared" si="5"/>
        <v>0</v>
      </c>
      <c r="Q30" s="56">
        <f t="shared" si="5"/>
        <v>0</v>
      </c>
      <c r="R30" s="56">
        <f t="shared" si="5"/>
        <v>0</v>
      </c>
      <c r="S30" s="56">
        <f t="shared" si="5"/>
        <v>0</v>
      </c>
      <c r="T30" s="56">
        <f t="shared" si="5"/>
        <v>0</v>
      </c>
      <c r="U30" s="56">
        <f t="shared" si="5"/>
        <v>0</v>
      </c>
      <c r="V30" s="56">
        <f t="shared" si="5"/>
        <v>0</v>
      </c>
      <c r="W30" s="56">
        <f t="shared" si="5"/>
        <v>0</v>
      </c>
      <c r="X30" s="56">
        <f t="shared" si="5"/>
        <v>0</v>
      </c>
      <c r="Y30" s="56">
        <f t="shared" si="5"/>
        <v>0</v>
      </c>
      <c r="Z30" s="56">
        <f t="shared" si="7"/>
        <v>0</v>
      </c>
      <c r="AA30" s="56">
        <f t="shared" si="7"/>
        <v>0</v>
      </c>
      <c r="AB30" s="56">
        <f t="shared" si="7"/>
        <v>0</v>
      </c>
      <c r="AC30" s="56">
        <f t="shared" si="7"/>
        <v>0</v>
      </c>
      <c r="AD30" s="56">
        <f t="shared" si="7"/>
        <v>0</v>
      </c>
      <c r="AE30" s="56">
        <f t="shared" si="7"/>
        <v>0</v>
      </c>
      <c r="AF30" s="56">
        <f t="shared" si="7"/>
        <v>0</v>
      </c>
      <c r="AG30" s="56">
        <f t="shared" si="7"/>
        <v>0</v>
      </c>
      <c r="AH30" s="56">
        <f t="shared" si="7"/>
        <v>0</v>
      </c>
      <c r="AI30" s="56">
        <f t="shared" si="7"/>
        <v>0</v>
      </c>
      <c r="AJ30" s="56">
        <f t="shared" si="7"/>
        <v>0</v>
      </c>
      <c r="AK30" s="56">
        <f t="shared" si="7"/>
        <v>0</v>
      </c>
      <c r="AL30" s="56">
        <f t="shared" si="7"/>
        <v>0</v>
      </c>
      <c r="AM30" s="56">
        <f t="shared" si="7"/>
        <v>0</v>
      </c>
      <c r="AN30" s="56">
        <f t="shared" si="7"/>
        <v>0</v>
      </c>
      <c r="AO30" s="56">
        <f t="shared" si="7"/>
        <v>0</v>
      </c>
      <c r="AP30" s="56">
        <f t="shared" si="7"/>
        <v>0</v>
      </c>
      <c r="AQ30" s="56">
        <f t="shared" si="7"/>
        <v>0</v>
      </c>
      <c r="AR30" s="56">
        <f t="shared" si="7"/>
        <v>0</v>
      </c>
      <c r="AS30" s="56">
        <f t="shared" si="7"/>
        <v>0</v>
      </c>
      <c r="AT30" s="56">
        <f t="shared" si="7"/>
        <v>0</v>
      </c>
      <c r="AU30" s="56">
        <f t="shared" si="7"/>
        <v>0</v>
      </c>
      <c r="AV30" s="56">
        <f t="shared" si="7"/>
        <v>0</v>
      </c>
      <c r="AW30" s="56">
        <f t="shared" si="7"/>
        <v>0</v>
      </c>
      <c r="AX30" s="56">
        <f t="shared" si="7"/>
        <v>0</v>
      </c>
      <c r="BB30" s="38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113"/>
    </row>
    <row r="31" spans="5:106" ht="16" x14ac:dyDescent="0.2">
      <c r="E31" s="58" t="str">
        <f>failures!A15</f>
        <v>f13</v>
      </c>
      <c r="F31" s="96">
        <f>failures!B15</f>
        <v>0</v>
      </c>
      <c r="G31" s="58">
        <f>failures!C15</f>
        <v>0</v>
      </c>
      <c r="H31" s="125">
        <f t="shared" si="2"/>
        <v>-137.9496855345912</v>
      </c>
      <c r="I31" s="58">
        <f t="shared" si="3"/>
        <v>-43868</v>
      </c>
      <c r="J31" s="56">
        <f t="shared" si="5"/>
        <v>0</v>
      </c>
      <c r="K31" s="56">
        <f t="shared" si="5"/>
        <v>0</v>
      </c>
      <c r="L31" s="56">
        <f t="shared" si="5"/>
        <v>0</v>
      </c>
      <c r="M31" s="56">
        <f t="shared" si="5"/>
        <v>0</v>
      </c>
      <c r="N31" s="56">
        <f t="shared" si="5"/>
        <v>0</v>
      </c>
      <c r="O31" s="56">
        <f t="shared" si="5"/>
        <v>0</v>
      </c>
      <c r="P31" s="56">
        <f t="shared" si="5"/>
        <v>0</v>
      </c>
      <c r="Q31" s="56">
        <f t="shared" si="5"/>
        <v>0</v>
      </c>
      <c r="R31" s="56">
        <f t="shared" si="5"/>
        <v>0</v>
      </c>
      <c r="S31" s="56">
        <f t="shared" si="5"/>
        <v>0</v>
      </c>
      <c r="T31" s="56">
        <f t="shared" si="5"/>
        <v>0</v>
      </c>
      <c r="U31" s="56">
        <f t="shared" si="5"/>
        <v>0</v>
      </c>
      <c r="V31" s="56">
        <f t="shared" si="5"/>
        <v>0</v>
      </c>
      <c r="W31" s="56">
        <f t="shared" si="5"/>
        <v>0</v>
      </c>
      <c r="X31" s="56">
        <f t="shared" si="5"/>
        <v>0</v>
      </c>
      <c r="Y31" s="56">
        <f t="shared" si="5"/>
        <v>0</v>
      </c>
      <c r="Z31" s="56">
        <f t="shared" si="7"/>
        <v>0</v>
      </c>
      <c r="AA31" s="56">
        <f t="shared" si="7"/>
        <v>0</v>
      </c>
      <c r="AB31" s="56">
        <f t="shared" si="7"/>
        <v>0</v>
      </c>
      <c r="AC31" s="56">
        <f t="shared" si="7"/>
        <v>0</v>
      </c>
      <c r="AD31" s="56">
        <f t="shared" si="7"/>
        <v>0</v>
      </c>
      <c r="AE31" s="56">
        <f t="shared" si="7"/>
        <v>0</v>
      </c>
      <c r="AF31" s="56">
        <f t="shared" si="7"/>
        <v>0</v>
      </c>
      <c r="AG31" s="56">
        <f t="shared" si="7"/>
        <v>0</v>
      </c>
      <c r="AH31" s="56">
        <f t="shared" si="7"/>
        <v>0</v>
      </c>
      <c r="AI31" s="56">
        <f t="shared" si="7"/>
        <v>0</v>
      </c>
      <c r="AJ31" s="56">
        <f t="shared" si="7"/>
        <v>0</v>
      </c>
      <c r="AK31" s="56">
        <f t="shared" si="7"/>
        <v>0</v>
      </c>
      <c r="AL31" s="56">
        <f t="shared" si="7"/>
        <v>0</v>
      </c>
      <c r="AM31" s="56">
        <f t="shared" si="7"/>
        <v>0</v>
      </c>
      <c r="AN31" s="56">
        <f t="shared" si="7"/>
        <v>0</v>
      </c>
      <c r="AO31" s="56">
        <f t="shared" si="7"/>
        <v>0</v>
      </c>
      <c r="AP31" s="56">
        <f t="shared" si="7"/>
        <v>0</v>
      </c>
      <c r="AQ31" s="56">
        <f t="shared" si="7"/>
        <v>0</v>
      </c>
      <c r="AR31" s="56">
        <f t="shared" si="7"/>
        <v>0</v>
      </c>
      <c r="AS31" s="56">
        <f t="shared" si="7"/>
        <v>0</v>
      </c>
      <c r="AT31" s="56">
        <f t="shared" si="7"/>
        <v>0</v>
      </c>
      <c r="AU31" s="56">
        <f t="shared" si="7"/>
        <v>0</v>
      </c>
      <c r="AV31" s="56">
        <f t="shared" si="7"/>
        <v>0</v>
      </c>
      <c r="AW31" s="56">
        <f t="shared" si="7"/>
        <v>0</v>
      </c>
      <c r="AX31" s="56">
        <f t="shared" si="7"/>
        <v>0</v>
      </c>
      <c r="BB31" s="38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113"/>
    </row>
    <row r="32" spans="5:106" ht="16" x14ac:dyDescent="0.2">
      <c r="E32" s="58" t="str">
        <f>failures!A16</f>
        <v>f14</v>
      </c>
      <c r="F32" s="96">
        <f>failures!B16</f>
        <v>0</v>
      </c>
      <c r="G32" s="58">
        <f>failures!C16</f>
        <v>0</v>
      </c>
      <c r="H32" s="125">
        <f t="shared" si="2"/>
        <v>-137.9496855345912</v>
      </c>
      <c r="I32" s="58">
        <f t="shared" si="3"/>
        <v>-43868</v>
      </c>
      <c r="J32" s="56">
        <f t="shared" si="5"/>
        <v>0</v>
      </c>
      <c r="K32" s="56">
        <f t="shared" si="5"/>
        <v>0</v>
      </c>
      <c r="L32" s="56">
        <f t="shared" si="5"/>
        <v>0</v>
      </c>
      <c r="M32" s="56">
        <f t="shared" si="5"/>
        <v>0</v>
      </c>
      <c r="N32" s="56">
        <f t="shared" si="5"/>
        <v>0</v>
      </c>
      <c r="O32" s="56">
        <f t="shared" si="5"/>
        <v>0</v>
      </c>
      <c r="P32" s="56">
        <f t="shared" si="5"/>
        <v>0</v>
      </c>
      <c r="Q32" s="56">
        <f t="shared" si="5"/>
        <v>0</v>
      </c>
      <c r="R32" s="56">
        <f t="shared" si="5"/>
        <v>0</v>
      </c>
      <c r="S32" s="56">
        <f t="shared" si="5"/>
        <v>0</v>
      </c>
      <c r="T32" s="56">
        <f t="shared" si="5"/>
        <v>0</v>
      </c>
      <c r="U32" s="56">
        <f t="shared" si="5"/>
        <v>0</v>
      </c>
      <c r="V32" s="56">
        <f t="shared" si="5"/>
        <v>0</v>
      </c>
      <c r="W32" s="56">
        <f t="shared" si="5"/>
        <v>0</v>
      </c>
      <c r="X32" s="56">
        <f t="shared" si="5"/>
        <v>0</v>
      </c>
      <c r="Y32" s="56">
        <f t="shared" si="5"/>
        <v>0</v>
      </c>
      <c r="Z32" s="56">
        <f t="shared" si="7"/>
        <v>0</v>
      </c>
      <c r="AA32" s="56">
        <f t="shared" si="7"/>
        <v>0</v>
      </c>
      <c r="AB32" s="56">
        <f t="shared" si="7"/>
        <v>0</v>
      </c>
      <c r="AC32" s="56">
        <f t="shared" si="7"/>
        <v>0</v>
      </c>
      <c r="AD32" s="56">
        <f t="shared" si="7"/>
        <v>0</v>
      </c>
      <c r="AE32" s="56">
        <f t="shared" si="7"/>
        <v>0</v>
      </c>
      <c r="AF32" s="56">
        <f t="shared" si="7"/>
        <v>0</v>
      </c>
      <c r="AG32" s="56">
        <f t="shared" si="7"/>
        <v>0</v>
      </c>
      <c r="AH32" s="56">
        <f t="shared" si="7"/>
        <v>0</v>
      </c>
      <c r="AI32" s="56">
        <f t="shared" si="7"/>
        <v>0</v>
      </c>
      <c r="AJ32" s="56">
        <f t="shared" si="7"/>
        <v>0</v>
      </c>
      <c r="AK32" s="56">
        <f t="shared" si="7"/>
        <v>0</v>
      </c>
      <c r="AL32" s="56">
        <f t="shared" si="7"/>
        <v>0</v>
      </c>
      <c r="AM32" s="56">
        <f t="shared" si="7"/>
        <v>0</v>
      </c>
      <c r="AN32" s="56">
        <f t="shared" si="7"/>
        <v>0</v>
      </c>
      <c r="AO32" s="56">
        <f t="shared" si="7"/>
        <v>0</v>
      </c>
      <c r="AP32" s="56">
        <f t="shared" si="7"/>
        <v>0</v>
      </c>
      <c r="AQ32" s="56">
        <f t="shared" si="7"/>
        <v>0</v>
      </c>
      <c r="AR32" s="56">
        <f t="shared" si="7"/>
        <v>0</v>
      </c>
      <c r="AS32" s="56">
        <f t="shared" si="7"/>
        <v>0</v>
      </c>
      <c r="AT32" s="56">
        <f t="shared" si="7"/>
        <v>0</v>
      </c>
      <c r="AU32" s="56">
        <f t="shared" si="7"/>
        <v>0</v>
      </c>
      <c r="AV32" s="56">
        <f t="shared" si="7"/>
        <v>0</v>
      </c>
      <c r="AW32" s="56">
        <f t="shared" si="7"/>
        <v>0</v>
      </c>
      <c r="AX32" s="56">
        <f t="shared" si="7"/>
        <v>0</v>
      </c>
      <c r="BB32" s="38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113"/>
    </row>
    <row r="33" spans="5:106" ht="16" x14ac:dyDescent="0.2">
      <c r="E33" s="58" t="str">
        <f>failures!A17</f>
        <v>f15</v>
      </c>
      <c r="F33" s="96">
        <f>failures!B17</f>
        <v>0</v>
      </c>
      <c r="G33" s="58">
        <f>failures!C17</f>
        <v>0</v>
      </c>
      <c r="H33" s="125">
        <f t="shared" si="2"/>
        <v>-137.9496855345912</v>
      </c>
      <c r="I33" s="58">
        <f t="shared" si="3"/>
        <v>-43868</v>
      </c>
      <c r="J33" s="56">
        <f t="shared" si="5"/>
        <v>0</v>
      </c>
      <c r="K33" s="56">
        <f t="shared" si="5"/>
        <v>0</v>
      </c>
      <c r="L33" s="56">
        <f t="shared" si="5"/>
        <v>0</v>
      </c>
      <c r="M33" s="56">
        <f t="shared" si="5"/>
        <v>0</v>
      </c>
      <c r="N33" s="56">
        <f t="shared" si="5"/>
        <v>0</v>
      </c>
      <c r="O33" s="56">
        <f t="shared" si="5"/>
        <v>0</v>
      </c>
      <c r="P33" s="56">
        <f t="shared" si="5"/>
        <v>0</v>
      </c>
      <c r="Q33" s="56">
        <f t="shared" si="5"/>
        <v>0</v>
      </c>
      <c r="R33" s="56">
        <f t="shared" si="5"/>
        <v>0</v>
      </c>
      <c r="S33" s="56">
        <f t="shared" si="5"/>
        <v>0</v>
      </c>
      <c r="T33" s="56">
        <f t="shared" si="5"/>
        <v>0</v>
      </c>
      <c r="U33" s="56">
        <f t="shared" si="5"/>
        <v>0</v>
      </c>
      <c r="V33" s="56">
        <f t="shared" si="5"/>
        <v>0</v>
      </c>
      <c r="W33" s="56">
        <f t="shared" si="5"/>
        <v>0</v>
      </c>
      <c r="X33" s="56">
        <f t="shared" si="5"/>
        <v>0</v>
      </c>
      <c r="Y33" s="56">
        <f t="shared" si="5"/>
        <v>0</v>
      </c>
      <c r="Z33" s="56">
        <f t="shared" si="7"/>
        <v>0</v>
      </c>
      <c r="AA33" s="56">
        <f t="shared" si="7"/>
        <v>0</v>
      </c>
      <c r="AB33" s="56">
        <f t="shared" si="7"/>
        <v>0</v>
      </c>
      <c r="AC33" s="56">
        <f t="shared" si="7"/>
        <v>0</v>
      </c>
      <c r="AD33" s="56">
        <f t="shared" si="7"/>
        <v>0</v>
      </c>
      <c r="AE33" s="56">
        <f t="shared" si="7"/>
        <v>0</v>
      </c>
      <c r="AF33" s="56">
        <f t="shared" si="7"/>
        <v>0</v>
      </c>
      <c r="AG33" s="56">
        <f t="shared" si="7"/>
        <v>0</v>
      </c>
      <c r="AH33" s="56">
        <f t="shared" si="7"/>
        <v>0</v>
      </c>
      <c r="AI33" s="56">
        <f t="shared" si="7"/>
        <v>0</v>
      </c>
      <c r="AJ33" s="56">
        <f t="shared" si="7"/>
        <v>0</v>
      </c>
      <c r="AK33" s="56">
        <f t="shared" si="7"/>
        <v>0</v>
      </c>
      <c r="AL33" s="56">
        <f t="shared" si="7"/>
        <v>0</v>
      </c>
      <c r="AM33" s="56">
        <f t="shared" si="7"/>
        <v>0</v>
      </c>
      <c r="AN33" s="56">
        <f t="shared" si="7"/>
        <v>0</v>
      </c>
      <c r="AO33" s="56">
        <f t="shared" si="7"/>
        <v>0</v>
      </c>
      <c r="AP33" s="56">
        <f t="shared" si="7"/>
        <v>0</v>
      </c>
      <c r="AQ33" s="56">
        <f t="shared" si="7"/>
        <v>0</v>
      </c>
      <c r="AR33" s="56">
        <f t="shared" si="7"/>
        <v>0</v>
      </c>
      <c r="AS33" s="56">
        <f t="shared" si="7"/>
        <v>0</v>
      </c>
      <c r="AT33" s="56">
        <f t="shared" si="7"/>
        <v>0</v>
      </c>
      <c r="AU33" s="56">
        <f t="shared" si="7"/>
        <v>0</v>
      </c>
      <c r="AV33" s="56">
        <f t="shared" si="7"/>
        <v>0</v>
      </c>
      <c r="AW33" s="56">
        <f t="shared" si="7"/>
        <v>0</v>
      </c>
      <c r="AX33" s="56">
        <f t="shared" si="7"/>
        <v>0</v>
      </c>
      <c r="BB33" s="38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113"/>
    </row>
    <row r="34" spans="5:106" ht="16" x14ac:dyDescent="0.2">
      <c r="E34" s="58" t="str">
        <f>failures!A18</f>
        <v>f16</v>
      </c>
      <c r="F34" s="96">
        <f>failures!B18</f>
        <v>0</v>
      </c>
      <c r="G34" s="58">
        <f>failures!C18</f>
        <v>0</v>
      </c>
      <c r="H34" s="125">
        <f t="shared" si="2"/>
        <v>-137.9496855345912</v>
      </c>
      <c r="I34" s="58">
        <f t="shared" si="3"/>
        <v>-43868</v>
      </c>
      <c r="J34" s="56">
        <f t="shared" si="5"/>
        <v>0</v>
      </c>
      <c r="K34" s="56">
        <f t="shared" si="5"/>
        <v>0</v>
      </c>
      <c r="L34" s="56">
        <f t="shared" si="5"/>
        <v>0</v>
      </c>
      <c r="M34" s="56">
        <f t="shared" si="5"/>
        <v>0</v>
      </c>
      <c r="N34" s="56">
        <f t="shared" si="5"/>
        <v>0</v>
      </c>
      <c r="O34" s="56">
        <f t="shared" si="5"/>
        <v>0</v>
      </c>
      <c r="P34" s="56">
        <f t="shared" si="5"/>
        <v>0</v>
      </c>
      <c r="Q34" s="56">
        <f t="shared" si="5"/>
        <v>0</v>
      </c>
      <c r="R34" s="56">
        <f t="shared" si="5"/>
        <v>0</v>
      </c>
      <c r="S34" s="56">
        <f t="shared" si="5"/>
        <v>0</v>
      </c>
      <c r="T34" s="56">
        <f t="shared" si="5"/>
        <v>0</v>
      </c>
      <c r="U34" s="56">
        <f t="shared" si="5"/>
        <v>0</v>
      </c>
      <c r="V34" s="56">
        <f t="shared" si="5"/>
        <v>0</v>
      </c>
      <c r="W34" s="56">
        <f t="shared" si="5"/>
        <v>0</v>
      </c>
      <c r="X34" s="56">
        <f t="shared" si="5"/>
        <v>0</v>
      </c>
      <c r="Y34" s="56">
        <f t="shared" si="5"/>
        <v>0</v>
      </c>
      <c r="Z34" s="56">
        <f t="shared" si="7"/>
        <v>0</v>
      </c>
      <c r="AA34" s="56">
        <f t="shared" si="7"/>
        <v>0</v>
      </c>
      <c r="AB34" s="56">
        <f t="shared" si="7"/>
        <v>0</v>
      </c>
      <c r="AC34" s="56">
        <f t="shared" si="7"/>
        <v>0</v>
      </c>
      <c r="AD34" s="56">
        <f t="shared" si="7"/>
        <v>0</v>
      </c>
      <c r="AE34" s="56">
        <f t="shared" si="7"/>
        <v>0</v>
      </c>
      <c r="AF34" s="56">
        <f t="shared" si="7"/>
        <v>0</v>
      </c>
      <c r="AG34" s="56">
        <f t="shared" si="7"/>
        <v>0</v>
      </c>
      <c r="AH34" s="56">
        <f t="shared" si="7"/>
        <v>0</v>
      </c>
      <c r="AI34" s="56">
        <f t="shared" si="7"/>
        <v>0</v>
      </c>
      <c r="AJ34" s="56">
        <f t="shared" si="7"/>
        <v>0</v>
      </c>
      <c r="AK34" s="56">
        <f t="shared" si="7"/>
        <v>0</v>
      </c>
      <c r="AL34" s="56">
        <f t="shared" si="7"/>
        <v>0</v>
      </c>
      <c r="AM34" s="56">
        <f t="shared" si="7"/>
        <v>0</v>
      </c>
      <c r="AN34" s="56">
        <f t="shared" si="7"/>
        <v>0</v>
      </c>
      <c r="AO34" s="56">
        <f t="shared" si="7"/>
        <v>0</v>
      </c>
      <c r="AP34" s="56">
        <f t="shared" si="7"/>
        <v>0</v>
      </c>
      <c r="AQ34" s="56">
        <f t="shared" si="7"/>
        <v>0</v>
      </c>
      <c r="AR34" s="56">
        <f t="shared" si="7"/>
        <v>0</v>
      </c>
      <c r="AS34" s="56">
        <f t="shared" si="7"/>
        <v>0</v>
      </c>
      <c r="AT34" s="56">
        <f t="shared" si="7"/>
        <v>0</v>
      </c>
      <c r="AU34" s="56">
        <f t="shared" si="7"/>
        <v>0</v>
      </c>
      <c r="AV34" s="56">
        <f t="shared" si="7"/>
        <v>0</v>
      </c>
      <c r="AW34" s="56">
        <f t="shared" si="7"/>
        <v>0</v>
      </c>
      <c r="AX34" s="56">
        <f t="shared" si="7"/>
        <v>0</v>
      </c>
      <c r="BB34" s="38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113"/>
    </row>
    <row r="35" spans="5:106" ht="16" x14ac:dyDescent="0.2">
      <c r="E35" s="58" t="str">
        <f>failures!A19</f>
        <v>f17</v>
      </c>
      <c r="F35" s="96">
        <f>failures!B19</f>
        <v>0</v>
      </c>
      <c r="G35" s="58">
        <f>failures!C19</f>
        <v>0</v>
      </c>
      <c r="H35" s="125">
        <f t="shared" si="2"/>
        <v>-137.9496855345912</v>
      </c>
      <c r="I35" s="58">
        <f t="shared" si="3"/>
        <v>-43868</v>
      </c>
      <c r="J35" s="56">
        <f t="shared" si="5"/>
        <v>0</v>
      </c>
      <c r="K35" s="56">
        <f t="shared" si="5"/>
        <v>0</v>
      </c>
      <c r="L35" s="56">
        <f t="shared" si="5"/>
        <v>0</v>
      </c>
      <c r="M35" s="56">
        <f t="shared" si="5"/>
        <v>0</v>
      </c>
      <c r="N35" s="56">
        <f t="shared" si="5"/>
        <v>0</v>
      </c>
      <c r="O35" s="56">
        <f t="shared" si="5"/>
        <v>0</v>
      </c>
      <c r="P35" s="56">
        <f t="shared" si="5"/>
        <v>0</v>
      </c>
      <c r="Q35" s="56">
        <f t="shared" si="5"/>
        <v>0</v>
      </c>
      <c r="R35" s="56">
        <f t="shared" si="5"/>
        <v>0</v>
      </c>
      <c r="S35" s="56">
        <f t="shared" si="5"/>
        <v>0</v>
      </c>
      <c r="T35" s="56">
        <f t="shared" si="5"/>
        <v>0</v>
      </c>
      <c r="U35" s="56">
        <f t="shared" si="5"/>
        <v>0</v>
      </c>
      <c r="V35" s="56">
        <f t="shared" si="5"/>
        <v>0</v>
      </c>
      <c r="W35" s="56">
        <f t="shared" si="5"/>
        <v>0</v>
      </c>
      <c r="X35" s="56">
        <f t="shared" si="5"/>
        <v>0</v>
      </c>
      <c r="Y35" s="56">
        <f t="shared" si="5"/>
        <v>0</v>
      </c>
      <c r="Z35" s="56">
        <f t="shared" si="7"/>
        <v>0</v>
      </c>
      <c r="AA35" s="56">
        <f t="shared" si="7"/>
        <v>0</v>
      </c>
      <c r="AB35" s="56">
        <f t="shared" si="7"/>
        <v>0</v>
      </c>
      <c r="AC35" s="56">
        <f t="shared" si="7"/>
        <v>0</v>
      </c>
      <c r="AD35" s="56">
        <f t="shared" si="7"/>
        <v>0</v>
      </c>
      <c r="AE35" s="56">
        <f t="shared" si="7"/>
        <v>0</v>
      </c>
      <c r="AF35" s="56">
        <f t="shared" si="7"/>
        <v>0</v>
      </c>
      <c r="AG35" s="56">
        <f t="shared" si="7"/>
        <v>0</v>
      </c>
      <c r="AH35" s="56">
        <f t="shared" si="7"/>
        <v>0</v>
      </c>
      <c r="AI35" s="56">
        <f t="shared" si="7"/>
        <v>0</v>
      </c>
      <c r="AJ35" s="56">
        <f t="shared" si="7"/>
        <v>0</v>
      </c>
      <c r="AK35" s="56">
        <f t="shared" si="7"/>
        <v>0</v>
      </c>
      <c r="AL35" s="56">
        <f t="shared" si="7"/>
        <v>0</v>
      </c>
      <c r="AM35" s="56">
        <f t="shared" si="7"/>
        <v>0</v>
      </c>
      <c r="AN35" s="56">
        <f t="shared" si="7"/>
        <v>0</v>
      </c>
      <c r="AO35" s="56">
        <f t="shared" si="7"/>
        <v>0</v>
      </c>
      <c r="AP35" s="56">
        <f t="shared" si="7"/>
        <v>0</v>
      </c>
      <c r="AQ35" s="56">
        <f t="shared" si="7"/>
        <v>0</v>
      </c>
      <c r="AR35" s="56">
        <f t="shared" si="7"/>
        <v>0</v>
      </c>
      <c r="AS35" s="56">
        <f t="shared" si="7"/>
        <v>0</v>
      </c>
      <c r="AT35" s="56">
        <f t="shared" si="7"/>
        <v>0</v>
      </c>
      <c r="AU35" s="56">
        <f t="shared" si="7"/>
        <v>0</v>
      </c>
      <c r="AV35" s="56">
        <f t="shared" si="7"/>
        <v>0</v>
      </c>
      <c r="AW35" s="56">
        <f t="shared" si="7"/>
        <v>0</v>
      </c>
      <c r="AX35" s="56">
        <f t="shared" si="7"/>
        <v>0</v>
      </c>
      <c r="BB35" s="38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113"/>
    </row>
    <row r="36" spans="5:106" ht="16" x14ac:dyDescent="0.2">
      <c r="E36" s="58" t="str">
        <f>failures!A20</f>
        <v>f18</v>
      </c>
      <c r="F36" s="96">
        <f>failures!B20</f>
        <v>0</v>
      </c>
      <c r="G36" s="58">
        <f>failures!C20</f>
        <v>0</v>
      </c>
      <c r="H36" s="125">
        <f t="shared" si="2"/>
        <v>-137.9496855345912</v>
      </c>
      <c r="I36" s="58">
        <f t="shared" si="3"/>
        <v>-43868</v>
      </c>
      <c r="J36" s="56">
        <f t="shared" si="5"/>
        <v>0</v>
      </c>
      <c r="K36" s="56">
        <f t="shared" si="5"/>
        <v>0</v>
      </c>
      <c r="L36" s="56">
        <f t="shared" si="5"/>
        <v>0</v>
      </c>
      <c r="M36" s="56">
        <f t="shared" si="5"/>
        <v>0</v>
      </c>
      <c r="N36" s="56">
        <f t="shared" si="5"/>
        <v>0</v>
      </c>
      <c r="O36" s="56">
        <f t="shared" si="5"/>
        <v>0</v>
      </c>
      <c r="P36" s="56">
        <f t="shared" si="5"/>
        <v>0</v>
      </c>
      <c r="Q36" s="56">
        <f t="shared" si="5"/>
        <v>0</v>
      </c>
      <c r="R36" s="56">
        <f t="shared" si="5"/>
        <v>0</v>
      </c>
      <c r="S36" s="56">
        <f t="shared" si="5"/>
        <v>0</v>
      </c>
      <c r="T36" s="56">
        <f t="shared" si="5"/>
        <v>0</v>
      </c>
      <c r="U36" s="56">
        <f t="shared" si="5"/>
        <v>0</v>
      </c>
      <c r="V36" s="56">
        <f t="shared" si="5"/>
        <v>0</v>
      </c>
      <c r="W36" s="56">
        <f t="shared" si="5"/>
        <v>0</v>
      </c>
      <c r="X36" s="56">
        <f t="shared" si="5"/>
        <v>0</v>
      </c>
      <c r="Y36" s="56">
        <f t="shared" si="5"/>
        <v>0</v>
      </c>
      <c r="Z36" s="56">
        <f t="shared" si="7"/>
        <v>0</v>
      </c>
      <c r="AA36" s="56">
        <f t="shared" si="7"/>
        <v>0</v>
      </c>
      <c r="AB36" s="56">
        <f t="shared" si="7"/>
        <v>0</v>
      </c>
      <c r="AC36" s="56">
        <f t="shared" si="7"/>
        <v>0</v>
      </c>
      <c r="AD36" s="56">
        <f t="shared" si="7"/>
        <v>0</v>
      </c>
      <c r="AE36" s="56">
        <f t="shared" ref="AE36:AX36" si="8">IF(AE$45&gt;=$H36,$G36,0)</f>
        <v>0</v>
      </c>
      <c r="AF36" s="56">
        <f t="shared" si="8"/>
        <v>0</v>
      </c>
      <c r="AG36" s="56">
        <f t="shared" si="8"/>
        <v>0</v>
      </c>
      <c r="AH36" s="56">
        <f t="shared" si="8"/>
        <v>0</v>
      </c>
      <c r="AI36" s="56">
        <f t="shared" si="8"/>
        <v>0</v>
      </c>
      <c r="AJ36" s="56">
        <f t="shared" si="8"/>
        <v>0</v>
      </c>
      <c r="AK36" s="56">
        <f t="shared" si="8"/>
        <v>0</v>
      </c>
      <c r="AL36" s="56">
        <f t="shared" si="8"/>
        <v>0</v>
      </c>
      <c r="AM36" s="56">
        <f t="shared" si="8"/>
        <v>0</v>
      </c>
      <c r="AN36" s="56">
        <f t="shared" si="8"/>
        <v>0</v>
      </c>
      <c r="AO36" s="56">
        <f t="shared" si="8"/>
        <v>0</v>
      </c>
      <c r="AP36" s="56">
        <f t="shared" si="8"/>
        <v>0</v>
      </c>
      <c r="AQ36" s="56">
        <f t="shared" si="8"/>
        <v>0</v>
      </c>
      <c r="AR36" s="56">
        <f t="shared" si="8"/>
        <v>0</v>
      </c>
      <c r="AS36" s="56">
        <f t="shared" si="8"/>
        <v>0</v>
      </c>
      <c r="AT36" s="56">
        <f t="shared" si="8"/>
        <v>0</v>
      </c>
      <c r="AU36" s="56">
        <f t="shared" si="8"/>
        <v>0</v>
      </c>
      <c r="AV36" s="56">
        <f t="shared" si="8"/>
        <v>0</v>
      </c>
      <c r="AW36" s="56">
        <f t="shared" si="8"/>
        <v>0</v>
      </c>
      <c r="AX36" s="56">
        <f t="shared" si="8"/>
        <v>0</v>
      </c>
      <c r="BB36" s="38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113"/>
    </row>
    <row r="37" spans="5:106" ht="16" x14ac:dyDescent="0.2">
      <c r="E37" s="58" t="str">
        <f>failures!A21</f>
        <v>f19</v>
      </c>
      <c r="F37" s="96">
        <f>failures!B21</f>
        <v>0</v>
      </c>
      <c r="G37" s="58">
        <f>failures!C21</f>
        <v>0</v>
      </c>
      <c r="H37" s="125">
        <f t="shared" si="2"/>
        <v>-137.9496855345912</v>
      </c>
      <c r="I37" s="58">
        <f t="shared" si="3"/>
        <v>-43868</v>
      </c>
      <c r="J37" s="56">
        <f t="shared" si="5"/>
        <v>0</v>
      </c>
      <c r="K37" s="56">
        <f t="shared" si="5"/>
        <v>0</v>
      </c>
      <c r="L37" s="56">
        <f t="shared" si="5"/>
        <v>0</v>
      </c>
      <c r="M37" s="56">
        <f t="shared" si="5"/>
        <v>0</v>
      </c>
      <c r="N37" s="56">
        <f t="shared" si="5"/>
        <v>0</v>
      </c>
      <c r="O37" s="56">
        <f t="shared" si="5"/>
        <v>0</v>
      </c>
      <c r="P37" s="56">
        <f t="shared" si="5"/>
        <v>0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 t="shared" si="5"/>
        <v>0</v>
      </c>
      <c r="U37" s="56">
        <f t="shared" si="5"/>
        <v>0</v>
      </c>
      <c r="V37" s="56">
        <f t="shared" si="5"/>
        <v>0</v>
      </c>
      <c r="W37" s="56">
        <f t="shared" si="5"/>
        <v>0</v>
      </c>
      <c r="X37" s="56">
        <f t="shared" si="5"/>
        <v>0</v>
      </c>
      <c r="Y37" s="56">
        <f t="shared" si="5"/>
        <v>0</v>
      </c>
      <c r="Z37" s="56">
        <f t="shared" ref="Z37:AX39" si="9">IF(Z$45&gt;=$H37,$G37,0)</f>
        <v>0</v>
      </c>
      <c r="AA37" s="56">
        <f t="shared" si="9"/>
        <v>0</v>
      </c>
      <c r="AB37" s="56">
        <f t="shared" si="9"/>
        <v>0</v>
      </c>
      <c r="AC37" s="56">
        <f t="shared" si="9"/>
        <v>0</v>
      </c>
      <c r="AD37" s="56">
        <f t="shared" si="9"/>
        <v>0</v>
      </c>
      <c r="AE37" s="56">
        <f t="shared" si="9"/>
        <v>0</v>
      </c>
      <c r="AF37" s="56">
        <f t="shared" si="9"/>
        <v>0</v>
      </c>
      <c r="AG37" s="56">
        <f t="shared" si="9"/>
        <v>0</v>
      </c>
      <c r="AH37" s="56">
        <f t="shared" si="9"/>
        <v>0</v>
      </c>
      <c r="AI37" s="56">
        <f t="shared" si="9"/>
        <v>0</v>
      </c>
      <c r="AJ37" s="56">
        <f t="shared" si="9"/>
        <v>0</v>
      </c>
      <c r="AK37" s="56">
        <f t="shared" si="9"/>
        <v>0</v>
      </c>
      <c r="AL37" s="56">
        <f t="shared" si="9"/>
        <v>0</v>
      </c>
      <c r="AM37" s="56">
        <f t="shared" si="9"/>
        <v>0</v>
      </c>
      <c r="AN37" s="56">
        <f t="shared" si="9"/>
        <v>0</v>
      </c>
      <c r="AO37" s="56">
        <f t="shared" si="9"/>
        <v>0</v>
      </c>
      <c r="AP37" s="56">
        <f t="shared" si="9"/>
        <v>0</v>
      </c>
      <c r="AQ37" s="56">
        <f t="shared" si="9"/>
        <v>0</v>
      </c>
      <c r="AR37" s="56">
        <f t="shared" si="9"/>
        <v>0</v>
      </c>
      <c r="AS37" s="56">
        <f t="shared" si="9"/>
        <v>0</v>
      </c>
      <c r="AT37" s="56">
        <f t="shared" si="9"/>
        <v>0</v>
      </c>
      <c r="AU37" s="56">
        <f t="shared" si="9"/>
        <v>0</v>
      </c>
      <c r="AV37" s="56">
        <f t="shared" si="9"/>
        <v>0</v>
      </c>
      <c r="AW37" s="56">
        <f t="shared" si="9"/>
        <v>0</v>
      </c>
      <c r="AX37" s="56">
        <f t="shared" si="9"/>
        <v>0</v>
      </c>
      <c r="BB37" s="38"/>
      <c r="BC37" s="38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113"/>
    </row>
    <row r="38" spans="5:106" ht="16" x14ac:dyDescent="0.2">
      <c r="E38" s="58" t="str">
        <f>failures!A22</f>
        <v>f20</v>
      </c>
      <c r="F38" s="96">
        <f>failures!B22</f>
        <v>0</v>
      </c>
      <c r="G38" s="58">
        <f>failures!C22</f>
        <v>0</v>
      </c>
      <c r="H38" s="125">
        <f t="shared" si="2"/>
        <v>-137.9496855345912</v>
      </c>
      <c r="I38" s="58">
        <f t="shared" si="3"/>
        <v>-43868</v>
      </c>
      <c r="J38" s="56">
        <f t="shared" si="5"/>
        <v>0</v>
      </c>
      <c r="K38" s="56">
        <f t="shared" si="5"/>
        <v>0</v>
      </c>
      <c r="L38" s="56">
        <f t="shared" si="5"/>
        <v>0</v>
      </c>
      <c r="M38" s="56">
        <f t="shared" si="5"/>
        <v>0</v>
      </c>
      <c r="N38" s="56">
        <f t="shared" si="5"/>
        <v>0</v>
      </c>
      <c r="O38" s="56">
        <f t="shared" si="5"/>
        <v>0</v>
      </c>
      <c r="P38" s="56">
        <f t="shared" si="5"/>
        <v>0</v>
      </c>
      <c r="Q38" s="56">
        <f t="shared" si="5"/>
        <v>0</v>
      </c>
      <c r="R38" s="56">
        <f t="shared" si="5"/>
        <v>0</v>
      </c>
      <c r="S38" s="56">
        <f t="shared" si="5"/>
        <v>0</v>
      </c>
      <c r="T38" s="56">
        <f t="shared" si="5"/>
        <v>0</v>
      </c>
      <c r="U38" s="56">
        <f t="shared" si="5"/>
        <v>0</v>
      </c>
      <c r="V38" s="56">
        <f t="shared" si="5"/>
        <v>0</v>
      </c>
      <c r="W38" s="56">
        <f t="shared" si="5"/>
        <v>0</v>
      </c>
      <c r="X38" s="56">
        <f t="shared" si="5"/>
        <v>0</v>
      </c>
      <c r="Y38" s="56">
        <f t="shared" si="5"/>
        <v>0</v>
      </c>
      <c r="Z38" s="56">
        <f t="shared" si="9"/>
        <v>0</v>
      </c>
      <c r="AA38" s="56">
        <f t="shared" si="9"/>
        <v>0</v>
      </c>
      <c r="AB38" s="56">
        <f t="shared" si="9"/>
        <v>0</v>
      </c>
      <c r="AC38" s="56">
        <f t="shared" si="9"/>
        <v>0</v>
      </c>
      <c r="AD38" s="56">
        <f t="shared" si="9"/>
        <v>0</v>
      </c>
      <c r="AE38" s="56">
        <f t="shared" si="9"/>
        <v>0</v>
      </c>
      <c r="AF38" s="56">
        <f t="shared" si="9"/>
        <v>0</v>
      </c>
      <c r="AG38" s="56">
        <f t="shared" si="9"/>
        <v>0</v>
      </c>
      <c r="AH38" s="56">
        <f t="shared" si="9"/>
        <v>0</v>
      </c>
      <c r="AI38" s="56">
        <f t="shared" si="9"/>
        <v>0</v>
      </c>
      <c r="AJ38" s="56">
        <f t="shared" si="9"/>
        <v>0</v>
      </c>
      <c r="AK38" s="56">
        <f t="shared" si="9"/>
        <v>0</v>
      </c>
      <c r="AL38" s="56">
        <f t="shared" si="9"/>
        <v>0</v>
      </c>
      <c r="AM38" s="56">
        <f t="shared" si="9"/>
        <v>0</v>
      </c>
      <c r="AN38" s="56">
        <f t="shared" si="9"/>
        <v>0</v>
      </c>
      <c r="AO38" s="56">
        <f t="shared" si="9"/>
        <v>0</v>
      </c>
      <c r="AP38" s="56">
        <f t="shared" si="9"/>
        <v>0</v>
      </c>
      <c r="AQ38" s="56">
        <f t="shared" si="9"/>
        <v>0</v>
      </c>
      <c r="AR38" s="56">
        <f t="shared" si="9"/>
        <v>0</v>
      </c>
      <c r="AS38" s="56">
        <f t="shared" si="9"/>
        <v>0</v>
      </c>
      <c r="AT38" s="56">
        <f t="shared" si="9"/>
        <v>0</v>
      </c>
      <c r="AU38" s="56">
        <f t="shared" si="9"/>
        <v>0</v>
      </c>
      <c r="AV38" s="56">
        <f t="shared" si="9"/>
        <v>0</v>
      </c>
      <c r="AW38" s="56">
        <f t="shared" si="9"/>
        <v>0</v>
      </c>
      <c r="AX38" s="56">
        <f t="shared" si="9"/>
        <v>0</v>
      </c>
      <c r="BB38" s="38"/>
      <c r="BC38" s="38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113"/>
    </row>
    <row r="39" spans="5:106" ht="16" x14ac:dyDescent="0.2">
      <c r="E39" s="58" t="str">
        <f>failures!A23</f>
        <v>f21</v>
      </c>
      <c r="F39" s="96">
        <f>failures!B23</f>
        <v>0</v>
      </c>
      <c r="G39" s="58">
        <f>failures!C23</f>
        <v>0</v>
      </c>
      <c r="H39" s="125">
        <f t="shared" si="2"/>
        <v>-137.9496855345912</v>
      </c>
      <c r="I39" s="58">
        <f t="shared" si="3"/>
        <v>-43868</v>
      </c>
      <c r="J39" s="56">
        <f t="shared" si="5"/>
        <v>0</v>
      </c>
      <c r="K39" s="56">
        <f t="shared" si="5"/>
        <v>0</v>
      </c>
      <c r="L39" s="56">
        <f t="shared" si="5"/>
        <v>0</v>
      </c>
      <c r="M39" s="56">
        <f t="shared" si="5"/>
        <v>0</v>
      </c>
      <c r="N39" s="56">
        <f t="shared" si="5"/>
        <v>0</v>
      </c>
      <c r="O39" s="56">
        <f t="shared" si="5"/>
        <v>0</v>
      </c>
      <c r="P39" s="56">
        <f t="shared" si="5"/>
        <v>0</v>
      </c>
      <c r="Q39" s="56">
        <f t="shared" si="5"/>
        <v>0</v>
      </c>
      <c r="R39" s="56">
        <f t="shared" si="5"/>
        <v>0</v>
      </c>
      <c r="S39" s="56">
        <f t="shared" si="5"/>
        <v>0</v>
      </c>
      <c r="T39" s="56">
        <f t="shared" si="5"/>
        <v>0</v>
      </c>
      <c r="U39" s="56">
        <f t="shared" si="5"/>
        <v>0</v>
      </c>
      <c r="V39" s="56">
        <f t="shared" si="5"/>
        <v>0</v>
      </c>
      <c r="W39" s="56">
        <f t="shared" si="5"/>
        <v>0</v>
      </c>
      <c r="X39" s="56">
        <f t="shared" si="5"/>
        <v>0</v>
      </c>
      <c r="Y39" s="56">
        <f t="shared" si="5"/>
        <v>0</v>
      </c>
      <c r="Z39" s="56">
        <f t="shared" si="9"/>
        <v>0</v>
      </c>
      <c r="AA39" s="56">
        <f t="shared" si="9"/>
        <v>0</v>
      </c>
      <c r="AB39" s="56">
        <f t="shared" si="9"/>
        <v>0</v>
      </c>
      <c r="AC39" s="56">
        <f t="shared" si="9"/>
        <v>0</v>
      </c>
      <c r="AD39" s="56">
        <f t="shared" si="9"/>
        <v>0</v>
      </c>
      <c r="AE39" s="56">
        <f t="shared" si="9"/>
        <v>0</v>
      </c>
      <c r="AF39" s="56">
        <f t="shared" si="9"/>
        <v>0</v>
      </c>
      <c r="AG39" s="56">
        <f t="shared" si="9"/>
        <v>0</v>
      </c>
      <c r="AH39" s="56">
        <f t="shared" si="9"/>
        <v>0</v>
      </c>
      <c r="AI39" s="56">
        <f t="shared" si="9"/>
        <v>0</v>
      </c>
      <c r="AJ39" s="56">
        <f t="shared" si="9"/>
        <v>0</v>
      </c>
      <c r="AK39" s="56">
        <f t="shared" si="9"/>
        <v>0</v>
      </c>
      <c r="AL39" s="56">
        <f t="shared" si="9"/>
        <v>0</v>
      </c>
      <c r="AM39" s="56">
        <f t="shared" si="9"/>
        <v>0</v>
      </c>
      <c r="AN39" s="56">
        <f t="shared" si="9"/>
        <v>0</v>
      </c>
      <c r="AO39" s="56">
        <f t="shared" si="9"/>
        <v>0</v>
      </c>
      <c r="AP39" s="56">
        <f t="shared" si="9"/>
        <v>0</v>
      </c>
      <c r="AQ39" s="56">
        <f t="shared" si="9"/>
        <v>0</v>
      </c>
      <c r="AR39" s="56">
        <f t="shared" si="9"/>
        <v>0</v>
      </c>
      <c r="AS39" s="56">
        <f t="shared" si="9"/>
        <v>0</v>
      </c>
      <c r="AT39" s="56">
        <f t="shared" si="9"/>
        <v>0</v>
      </c>
      <c r="AU39" s="56">
        <f t="shared" si="9"/>
        <v>0</v>
      </c>
      <c r="AV39" s="56">
        <f t="shared" si="9"/>
        <v>0</v>
      </c>
      <c r="AW39" s="56">
        <f t="shared" si="9"/>
        <v>0</v>
      </c>
      <c r="AX39" s="56">
        <f t="shared" si="9"/>
        <v>0</v>
      </c>
      <c r="BB39" s="38"/>
      <c r="BC39" s="38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113"/>
    </row>
    <row r="40" spans="5:106" ht="16" x14ac:dyDescent="0.2">
      <c r="E40" s="58" t="str">
        <f>failures!A24</f>
        <v>f22</v>
      </c>
      <c r="F40" s="96">
        <f>failures!B24</f>
        <v>0</v>
      </c>
      <c r="G40" s="58">
        <f>failures!C24</f>
        <v>0</v>
      </c>
      <c r="H40" s="125">
        <f t="shared" si="2"/>
        <v>-137.9496855345912</v>
      </c>
      <c r="I40" s="58">
        <f t="shared" si="3"/>
        <v>-43868</v>
      </c>
      <c r="J40" s="56">
        <f t="shared" si="5"/>
        <v>0</v>
      </c>
      <c r="K40" s="56">
        <f t="shared" si="5"/>
        <v>0</v>
      </c>
      <c r="L40" s="56">
        <f t="shared" si="5"/>
        <v>0</v>
      </c>
      <c r="M40" s="56">
        <f t="shared" si="5"/>
        <v>0</v>
      </c>
      <c r="N40" s="56">
        <f t="shared" si="5"/>
        <v>0</v>
      </c>
      <c r="O40" s="56">
        <f t="shared" si="5"/>
        <v>0</v>
      </c>
      <c r="P40" s="56">
        <f t="shared" si="5"/>
        <v>0</v>
      </c>
      <c r="Q40" s="56">
        <f t="shared" si="5"/>
        <v>0</v>
      </c>
      <c r="R40" s="56">
        <f t="shared" si="5"/>
        <v>0</v>
      </c>
      <c r="S40" s="56">
        <f t="shared" si="5"/>
        <v>0</v>
      </c>
      <c r="T40" s="56">
        <f t="shared" ref="T40:AX43" si="10">IF(T$45&gt;=$H40,$G40,0)</f>
        <v>0</v>
      </c>
      <c r="U40" s="56">
        <f t="shared" si="10"/>
        <v>0</v>
      </c>
      <c r="V40" s="56">
        <f t="shared" si="10"/>
        <v>0</v>
      </c>
      <c r="W40" s="56">
        <f t="shared" si="10"/>
        <v>0</v>
      </c>
      <c r="X40" s="56">
        <f t="shared" si="10"/>
        <v>0</v>
      </c>
      <c r="Y40" s="56">
        <f t="shared" si="10"/>
        <v>0</v>
      </c>
      <c r="Z40" s="56">
        <f t="shared" si="10"/>
        <v>0</v>
      </c>
      <c r="AA40" s="56">
        <f t="shared" si="10"/>
        <v>0</v>
      </c>
      <c r="AB40" s="56">
        <f t="shared" si="10"/>
        <v>0</v>
      </c>
      <c r="AC40" s="56">
        <f t="shared" si="10"/>
        <v>0</v>
      </c>
      <c r="AD40" s="56">
        <f t="shared" si="10"/>
        <v>0</v>
      </c>
      <c r="AE40" s="56">
        <f t="shared" si="10"/>
        <v>0</v>
      </c>
      <c r="AF40" s="56">
        <f t="shared" si="10"/>
        <v>0</v>
      </c>
      <c r="AG40" s="56">
        <f t="shared" si="10"/>
        <v>0</v>
      </c>
      <c r="AH40" s="56">
        <f t="shared" si="10"/>
        <v>0</v>
      </c>
      <c r="AI40" s="56">
        <f t="shared" si="10"/>
        <v>0</v>
      </c>
      <c r="AJ40" s="56">
        <f t="shared" si="10"/>
        <v>0</v>
      </c>
      <c r="AK40" s="56">
        <f t="shared" si="10"/>
        <v>0</v>
      </c>
      <c r="AL40" s="56">
        <f t="shared" si="10"/>
        <v>0</v>
      </c>
      <c r="AM40" s="56">
        <f t="shared" si="10"/>
        <v>0</v>
      </c>
      <c r="AN40" s="56">
        <f t="shared" si="10"/>
        <v>0</v>
      </c>
      <c r="AO40" s="56">
        <f t="shared" si="10"/>
        <v>0</v>
      </c>
      <c r="AP40" s="56">
        <f t="shared" si="10"/>
        <v>0</v>
      </c>
      <c r="AQ40" s="56">
        <f t="shared" si="10"/>
        <v>0</v>
      </c>
      <c r="AR40" s="56">
        <f t="shared" si="10"/>
        <v>0</v>
      </c>
      <c r="AS40" s="56">
        <f t="shared" si="10"/>
        <v>0</v>
      </c>
      <c r="AT40" s="56">
        <f t="shared" si="10"/>
        <v>0</v>
      </c>
      <c r="AU40" s="56">
        <f t="shared" si="10"/>
        <v>0</v>
      </c>
      <c r="AV40" s="56">
        <f t="shared" si="10"/>
        <v>0</v>
      </c>
      <c r="AW40" s="56">
        <f t="shared" si="10"/>
        <v>0</v>
      </c>
      <c r="AX40" s="56">
        <f t="shared" si="10"/>
        <v>0</v>
      </c>
      <c r="BB40" s="38"/>
      <c r="BC40" s="38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113"/>
    </row>
    <row r="41" spans="5:106" ht="16" x14ac:dyDescent="0.2">
      <c r="E41" s="58" t="str">
        <f>failures!A25</f>
        <v>f23</v>
      </c>
      <c r="F41" s="96">
        <f>failures!B25</f>
        <v>0</v>
      </c>
      <c r="G41" s="58">
        <f>failures!C25</f>
        <v>0</v>
      </c>
      <c r="H41" s="125">
        <f t="shared" si="2"/>
        <v>-137.9496855345912</v>
      </c>
      <c r="I41" s="58">
        <f t="shared" si="3"/>
        <v>-43868</v>
      </c>
      <c r="J41" s="56">
        <f t="shared" ref="J41:Y43" si="11">IF(J$45&gt;=$H41,$G41,0)</f>
        <v>0</v>
      </c>
      <c r="K41" s="56">
        <f t="shared" si="11"/>
        <v>0</v>
      </c>
      <c r="L41" s="56">
        <f t="shared" si="11"/>
        <v>0</v>
      </c>
      <c r="M41" s="56">
        <f t="shared" si="11"/>
        <v>0</v>
      </c>
      <c r="N41" s="56">
        <f t="shared" si="11"/>
        <v>0</v>
      </c>
      <c r="O41" s="56">
        <f t="shared" si="11"/>
        <v>0</v>
      </c>
      <c r="P41" s="56">
        <f t="shared" si="11"/>
        <v>0</v>
      </c>
      <c r="Q41" s="56">
        <f t="shared" si="11"/>
        <v>0</v>
      </c>
      <c r="R41" s="56">
        <f t="shared" si="11"/>
        <v>0</v>
      </c>
      <c r="S41" s="56">
        <f t="shared" si="11"/>
        <v>0</v>
      </c>
      <c r="T41" s="56">
        <f t="shared" si="11"/>
        <v>0</v>
      </c>
      <c r="U41" s="56">
        <f t="shared" si="11"/>
        <v>0</v>
      </c>
      <c r="V41" s="56">
        <f t="shared" si="11"/>
        <v>0</v>
      </c>
      <c r="W41" s="56">
        <f t="shared" si="11"/>
        <v>0</v>
      </c>
      <c r="X41" s="56">
        <f t="shared" si="11"/>
        <v>0</v>
      </c>
      <c r="Y41" s="56">
        <f t="shared" si="11"/>
        <v>0</v>
      </c>
      <c r="Z41" s="56">
        <f t="shared" si="10"/>
        <v>0</v>
      </c>
      <c r="AA41" s="56">
        <f t="shared" si="10"/>
        <v>0</v>
      </c>
      <c r="AB41" s="56">
        <f t="shared" si="10"/>
        <v>0</v>
      </c>
      <c r="AC41" s="56">
        <f t="shared" si="10"/>
        <v>0</v>
      </c>
      <c r="AD41" s="56">
        <f t="shared" si="10"/>
        <v>0</v>
      </c>
      <c r="AE41" s="56">
        <f t="shared" si="10"/>
        <v>0</v>
      </c>
      <c r="AF41" s="56">
        <f t="shared" si="10"/>
        <v>0</v>
      </c>
      <c r="AG41" s="56">
        <f t="shared" si="10"/>
        <v>0</v>
      </c>
      <c r="AH41" s="56">
        <f t="shared" si="10"/>
        <v>0</v>
      </c>
      <c r="AI41" s="56">
        <f t="shared" si="10"/>
        <v>0</v>
      </c>
      <c r="AJ41" s="56">
        <f t="shared" si="10"/>
        <v>0</v>
      </c>
      <c r="AK41" s="56">
        <f t="shared" si="10"/>
        <v>0</v>
      </c>
      <c r="AL41" s="56">
        <f t="shared" si="10"/>
        <v>0</v>
      </c>
      <c r="AM41" s="56">
        <f t="shared" si="10"/>
        <v>0</v>
      </c>
      <c r="AN41" s="56">
        <f t="shared" si="10"/>
        <v>0</v>
      </c>
      <c r="AO41" s="56">
        <f t="shared" si="10"/>
        <v>0</v>
      </c>
      <c r="AP41" s="56">
        <f t="shared" si="10"/>
        <v>0</v>
      </c>
      <c r="AQ41" s="56">
        <f t="shared" si="10"/>
        <v>0</v>
      </c>
      <c r="AR41" s="56">
        <f t="shared" si="10"/>
        <v>0</v>
      </c>
      <c r="AS41" s="56">
        <f t="shared" si="10"/>
        <v>0</v>
      </c>
      <c r="AT41" s="56">
        <f t="shared" si="10"/>
        <v>0</v>
      </c>
      <c r="AU41" s="56">
        <f t="shared" si="10"/>
        <v>0</v>
      </c>
      <c r="AV41" s="56">
        <f t="shared" si="10"/>
        <v>0</v>
      </c>
      <c r="AW41" s="56">
        <f t="shared" si="10"/>
        <v>0</v>
      </c>
      <c r="AX41" s="56">
        <f t="shared" si="10"/>
        <v>0</v>
      </c>
      <c r="BB41" s="38"/>
      <c r="BC41" s="38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113"/>
    </row>
    <row r="42" spans="5:106" ht="16" x14ac:dyDescent="0.2">
      <c r="E42" s="58" t="str">
        <f>failures!A26</f>
        <v>f24</v>
      </c>
      <c r="F42" s="96">
        <f>failures!B26</f>
        <v>0</v>
      </c>
      <c r="G42" s="58">
        <f>failures!C26</f>
        <v>0</v>
      </c>
      <c r="H42" s="125">
        <f t="shared" si="2"/>
        <v>-137.9496855345912</v>
      </c>
      <c r="I42" s="58">
        <f t="shared" si="3"/>
        <v>-43868</v>
      </c>
      <c r="J42" s="56">
        <f t="shared" si="11"/>
        <v>0</v>
      </c>
      <c r="K42" s="56">
        <f t="shared" si="11"/>
        <v>0</v>
      </c>
      <c r="L42" s="56">
        <f t="shared" si="11"/>
        <v>0</v>
      </c>
      <c r="M42" s="56">
        <f t="shared" si="11"/>
        <v>0</v>
      </c>
      <c r="N42" s="56">
        <f t="shared" si="11"/>
        <v>0</v>
      </c>
      <c r="O42" s="56">
        <f t="shared" si="11"/>
        <v>0</v>
      </c>
      <c r="P42" s="56">
        <f t="shared" si="11"/>
        <v>0</v>
      </c>
      <c r="Q42" s="56">
        <f t="shared" si="11"/>
        <v>0</v>
      </c>
      <c r="R42" s="56">
        <f t="shared" si="11"/>
        <v>0</v>
      </c>
      <c r="S42" s="56">
        <f t="shared" si="11"/>
        <v>0</v>
      </c>
      <c r="T42" s="56">
        <f t="shared" si="11"/>
        <v>0</v>
      </c>
      <c r="U42" s="56">
        <f t="shared" si="11"/>
        <v>0</v>
      </c>
      <c r="V42" s="56">
        <f t="shared" si="11"/>
        <v>0</v>
      </c>
      <c r="W42" s="56">
        <f t="shared" si="11"/>
        <v>0</v>
      </c>
      <c r="X42" s="56">
        <f t="shared" si="11"/>
        <v>0</v>
      </c>
      <c r="Y42" s="56">
        <f t="shared" si="11"/>
        <v>0</v>
      </c>
      <c r="Z42" s="56">
        <f t="shared" si="10"/>
        <v>0</v>
      </c>
      <c r="AA42" s="56">
        <f t="shared" si="10"/>
        <v>0</v>
      </c>
      <c r="AB42" s="56">
        <f t="shared" si="10"/>
        <v>0</v>
      </c>
      <c r="AC42" s="56">
        <f t="shared" si="10"/>
        <v>0</v>
      </c>
      <c r="AD42" s="56">
        <f t="shared" si="10"/>
        <v>0</v>
      </c>
      <c r="AE42" s="56">
        <f t="shared" si="10"/>
        <v>0</v>
      </c>
      <c r="AF42" s="56">
        <f t="shared" si="10"/>
        <v>0</v>
      </c>
      <c r="AG42" s="56">
        <f t="shared" si="10"/>
        <v>0</v>
      </c>
      <c r="AH42" s="56">
        <f t="shared" si="10"/>
        <v>0</v>
      </c>
      <c r="AI42" s="56">
        <f t="shared" si="10"/>
        <v>0</v>
      </c>
      <c r="AJ42" s="56">
        <f t="shared" si="10"/>
        <v>0</v>
      </c>
      <c r="AK42" s="56">
        <f t="shared" si="10"/>
        <v>0</v>
      </c>
      <c r="AL42" s="56">
        <f t="shared" si="10"/>
        <v>0</v>
      </c>
      <c r="AM42" s="56">
        <f t="shared" si="10"/>
        <v>0</v>
      </c>
      <c r="AN42" s="56">
        <f t="shared" si="10"/>
        <v>0</v>
      </c>
      <c r="AO42" s="56">
        <f t="shared" si="10"/>
        <v>0</v>
      </c>
      <c r="AP42" s="56">
        <f t="shared" si="10"/>
        <v>0</v>
      </c>
      <c r="AQ42" s="56">
        <f t="shared" si="10"/>
        <v>0</v>
      </c>
      <c r="AR42" s="56">
        <f t="shared" si="10"/>
        <v>0</v>
      </c>
      <c r="AS42" s="56">
        <f t="shared" si="10"/>
        <v>0</v>
      </c>
      <c r="AT42" s="56">
        <f t="shared" si="10"/>
        <v>0</v>
      </c>
      <c r="AU42" s="56">
        <f t="shared" si="10"/>
        <v>0</v>
      </c>
      <c r="AV42" s="56">
        <f t="shared" si="10"/>
        <v>0</v>
      </c>
      <c r="AW42" s="56">
        <f t="shared" si="10"/>
        <v>0</v>
      </c>
      <c r="AX42" s="56">
        <f t="shared" si="10"/>
        <v>0</v>
      </c>
      <c r="BB42" s="38"/>
      <c r="BC42" s="38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113"/>
    </row>
    <row r="43" spans="5:106" ht="16" x14ac:dyDescent="0.2">
      <c r="E43" s="58" t="str">
        <f>failures!A27</f>
        <v>f25</v>
      </c>
      <c r="F43" s="96">
        <f>failures!B27</f>
        <v>0</v>
      </c>
      <c r="G43" s="58">
        <f>failures!C27</f>
        <v>0</v>
      </c>
      <c r="H43" s="125">
        <f t="shared" si="2"/>
        <v>-137.9496855345912</v>
      </c>
      <c r="I43" s="58">
        <f t="shared" si="3"/>
        <v>-43868</v>
      </c>
      <c r="J43" s="56">
        <f t="shared" si="11"/>
        <v>0</v>
      </c>
      <c r="K43" s="56">
        <f t="shared" si="11"/>
        <v>0</v>
      </c>
      <c r="L43" s="56">
        <f t="shared" si="11"/>
        <v>0</v>
      </c>
      <c r="M43" s="56">
        <f t="shared" si="11"/>
        <v>0</v>
      </c>
      <c r="N43" s="56">
        <f t="shared" si="11"/>
        <v>0</v>
      </c>
      <c r="O43" s="56">
        <f t="shared" si="11"/>
        <v>0</v>
      </c>
      <c r="P43" s="56">
        <f t="shared" si="11"/>
        <v>0</v>
      </c>
      <c r="Q43" s="56">
        <f t="shared" si="11"/>
        <v>0</v>
      </c>
      <c r="R43" s="56">
        <f t="shared" si="11"/>
        <v>0</v>
      </c>
      <c r="S43" s="56">
        <f t="shared" si="11"/>
        <v>0</v>
      </c>
      <c r="T43" s="56">
        <f t="shared" si="11"/>
        <v>0</v>
      </c>
      <c r="U43" s="56">
        <f t="shared" si="11"/>
        <v>0</v>
      </c>
      <c r="V43" s="56">
        <f t="shared" si="11"/>
        <v>0</v>
      </c>
      <c r="W43" s="56">
        <f t="shared" si="11"/>
        <v>0</v>
      </c>
      <c r="X43" s="56">
        <f t="shared" si="11"/>
        <v>0</v>
      </c>
      <c r="Y43" s="56">
        <f t="shared" si="11"/>
        <v>0</v>
      </c>
      <c r="Z43" s="56">
        <f t="shared" si="10"/>
        <v>0</v>
      </c>
      <c r="AA43" s="56">
        <f t="shared" si="10"/>
        <v>0</v>
      </c>
      <c r="AB43" s="56">
        <f t="shared" si="10"/>
        <v>0</v>
      </c>
      <c r="AC43" s="56">
        <f t="shared" si="10"/>
        <v>0</v>
      </c>
      <c r="AD43" s="56">
        <f t="shared" si="10"/>
        <v>0</v>
      </c>
      <c r="AE43" s="56">
        <f t="shared" si="10"/>
        <v>0</v>
      </c>
      <c r="AF43" s="56">
        <f t="shared" si="10"/>
        <v>0</v>
      </c>
      <c r="AG43" s="56">
        <f t="shared" si="10"/>
        <v>0</v>
      </c>
      <c r="AH43" s="56">
        <f t="shared" si="10"/>
        <v>0</v>
      </c>
      <c r="AI43" s="56">
        <f t="shared" si="10"/>
        <v>0</v>
      </c>
      <c r="AJ43" s="56">
        <f t="shared" si="10"/>
        <v>0</v>
      </c>
      <c r="AK43" s="56">
        <f t="shared" si="10"/>
        <v>0</v>
      </c>
      <c r="AL43" s="56">
        <f t="shared" si="10"/>
        <v>0</v>
      </c>
      <c r="AM43" s="56">
        <f t="shared" si="10"/>
        <v>0</v>
      </c>
      <c r="AN43" s="56">
        <f t="shared" si="10"/>
        <v>0</v>
      </c>
      <c r="AO43" s="56">
        <f t="shared" si="10"/>
        <v>0</v>
      </c>
      <c r="AP43" s="56">
        <f t="shared" si="10"/>
        <v>0</v>
      </c>
      <c r="AQ43" s="56">
        <f t="shared" si="10"/>
        <v>0</v>
      </c>
      <c r="AR43" s="56">
        <f t="shared" si="10"/>
        <v>0</v>
      </c>
      <c r="AS43" s="56">
        <f t="shared" si="10"/>
        <v>0</v>
      </c>
      <c r="AT43" s="56">
        <f t="shared" si="10"/>
        <v>0</v>
      </c>
      <c r="AU43" s="56">
        <f t="shared" si="10"/>
        <v>0</v>
      </c>
      <c r="AV43" s="56">
        <f t="shared" si="10"/>
        <v>0</v>
      </c>
      <c r="AW43" s="56">
        <f t="shared" si="10"/>
        <v>0</v>
      </c>
      <c r="AX43" s="56">
        <f t="shared" si="10"/>
        <v>0</v>
      </c>
      <c r="AY43" s="76">
        <f>AX44</f>
        <v>0</v>
      </c>
      <c r="BB43" s="38"/>
      <c r="BC43" s="38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113"/>
    </row>
    <row r="44" spans="5:106" ht="16" x14ac:dyDescent="0.2">
      <c r="G44" s="25" t="s">
        <v>107</v>
      </c>
      <c r="J44" s="70">
        <f t="shared" ref="J44:AX44" si="12">SUM(J19:J43)</f>
        <v>0</v>
      </c>
      <c r="K44" s="70">
        <f t="shared" si="12"/>
        <v>0</v>
      </c>
      <c r="L44" s="70">
        <f t="shared" si="12"/>
        <v>0</v>
      </c>
      <c r="M44" s="70">
        <f t="shared" si="12"/>
        <v>0</v>
      </c>
      <c r="N44" s="70">
        <f t="shared" si="12"/>
        <v>0</v>
      </c>
      <c r="O44" s="70">
        <f t="shared" si="12"/>
        <v>0</v>
      </c>
      <c r="P44" s="70">
        <f t="shared" si="12"/>
        <v>0</v>
      </c>
      <c r="Q44" s="70">
        <f t="shared" si="12"/>
        <v>0</v>
      </c>
      <c r="R44" s="70">
        <f t="shared" si="12"/>
        <v>0</v>
      </c>
      <c r="S44" s="70">
        <f t="shared" si="12"/>
        <v>0</v>
      </c>
      <c r="T44" s="70">
        <f t="shared" si="12"/>
        <v>0</v>
      </c>
      <c r="U44" s="70">
        <f t="shared" si="12"/>
        <v>0</v>
      </c>
      <c r="V44" s="70">
        <f t="shared" si="12"/>
        <v>0</v>
      </c>
      <c r="W44" s="70">
        <f t="shared" si="12"/>
        <v>0</v>
      </c>
      <c r="X44" s="70">
        <f t="shared" si="12"/>
        <v>0</v>
      </c>
      <c r="Y44" s="70">
        <f t="shared" si="12"/>
        <v>0</v>
      </c>
      <c r="Z44" s="70">
        <f t="shared" si="12"/>
        <v>0</v>
      </c>
      <c r="AA44" s="70">
        <f t="shared" si="12"/>
        <v>0</v>
      </c>
      <c r="AB44" s="70">
        <f t="shared" si="12"/>
        <v>0</v>
      </c>
      <c r="AC44" s="70">
        <f t="shared" si="12"/>
        <v>0</v>
      </c>
      <c r="AD44" s="70">
        <f t="shared" si="12"/>
        <v>0</v>
      </c>
      <c r="AE44" s="70">
        <f t="shared" si="12"/>
        <v>0</v>
      </c>
      <c r="AF44" s="70">
        <f t="shared" si="12"/>
        <v>0</v>
      </c>
      <c r="AG44" s="70">
        <f t="shared" si="12"/>
        <v>0</v>
      </c>
      <c r="AH44" s="70">
        <f t="shared" si="12"/>
        <v>0</v>
      </c>
      <c r="AI44" s="70">
        <f t="shared" si="12"/>
        <v>0</v>
      </c>
      <c r="AJ44" s="70">
        <f t="shared" si="12"/>
        <v>0</v>
      </c>
      <c r="AK44" s="70">
        <f t="shared" si="12"/>
        <v>0</v>
      </c>
      <c r="AL44" s="70">
        <f t="shared" si="12"/>
        <v>0</v>
      </c>
      <c r="AM44" s="70">
        <f t="shared" si="12"/>
        <v>0</v>
      </c>
      <c r="AN44" s="70">
        <f t="shared" si="12"/>
        <v>0</v>
      </c>
      <c r="AO44" s="70">
        <f t="shared" si="12"/>
        <v>0</v>
      </c>
      <c r="AP44" s="70">
        <f t="shared" si="12"/>
        <v>0</v>
      </c>
      <c r="AQ44" s="70">
        <f t="shared" si="12"/>
        <v>0</v>
      </c>
      <c r="AR44" s="70">
        <f t="shared" si="12"/>
        <v>0</v>
      </c>
      <c r="AS44" s="70">
        <f t="shared" si="12"/>
        <v>0</v>
      </c>
      <c r="AT44" s="70">
        <f t="shared" si="12"/>
        <v>0</v>
      </c>
      <c r="AU44" s="70">
        <f t="shared" si="12"/>
        <v>0</v>
      </c>
      <c r="AV44" s="70">
        <f t="shared" si="12"/>
        <v>0</v>
      </c>
      <c r="AW44" s="70">
        <f t="shared" si="12"/>
        <v>0</v>
      </c>
      <c r="AX44" s="70">
        <f t="shared" si="12"/>
        <v>0</v>
      </c>
      <c r="BB44" s="38"/>
      <c r="BC44" s="38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113"/>
    </row>
    <row r="45" spans="5:106" ht="16" x14ac:dyDescent="0.2">
      <c r="G45" s="25" t="s">
        <v>170</v>
      </c>
      <c r="J45" s="57">
        <v>0</v>
      </c>
      <c r="K45" s="57">
        <v>0.03</v>
      </c>
      <c r="L45" s="57">
        <v>0.08</v>
      </c>
      <c r="M45" s="57">
        <v>0.15</v>
      </c>
      <c r="N45" s="57">
        <v>0.2</v>
      </c>
      <c r="O45" s="57">
        <v>0.25</v>
      </c>
      <c r="P45" s="57">
        <v>0.3</v>
      </c>
      <c r="Q45" s="57">
        <v>0.35</v>
      </c>
      <c r="R45" s="57">
        <v>0.4</v>
      </c>
      <c r="S45" s="57">
        <v>0.45</v>
      </c>
      <c r="T45" s="57">
        <v>0.5</v>
      </c>
      <c r="U45" s="57">
        <v>0.55000000000000004</v>
      </c>
      <c r="V45" s="57">
        <v>0.6</v>
      </c>
      <c r="W45" s="57">
        <v>0.65</v>
      </c>
      <c r="X45" s="57">
        <v>0.7</v>
      </c>
      <c r="Y45" s="57">
        <v>0.75</v>
      </c>
      <c r="Z45" s="57">
        <v>0.8</v>
      </c>
      <c r="AA45" s="57">
        <v>0.85</v>
      </c>
      <c r="AB45" s="57">
        <v>0.9</v>
      </c>
      <c r="AC45" s="57">
        <v>0.95</v>
      </c>
      <c r="AD45" s="57">
        <v>1</v>
      </c>
      <c r="AE45" s="57">
        <v>1.05</v>
      </c>
      <c r="AF45" s="57">
        <v>1.1000000000000001</v>
      </c>
      <c r="AG45" s="57">
        <v>1.1499999999999999</v>
      </c>
      <c r="AH45" s="57">
        <v>1.2</v>
      </c>
      <c r="AI45" s="57">
        <v>1.25</v>
      </c>
      <c r="AJ45" s="57">
        <v>1.3</v>
      </c>
      <c r="AK45" s="57">
        <v>1.35</v>
      </c>
      <c r="AL45" s="57">
        <v>1.4</v>
      </c>
      <c r="AM45" s="57">
        <v>1.45</v>
      </c>
      <c r="AN45" s="57">
        <v>1.5</v>
      </c>
      <c r="AO45" s="57">
        <v>1.55</v>
      </c>
      <c r="AP45" s="57">
        <v>1.6</v>
      </c>
      <c r="AQ45" s="57">
        <v>1.65</v>
      </c>
      <c r="AR45" s="57">
        <v>1.7</v>
      </c>
      <c r="AS45" s="57">
        <v>1.75</v>
      </c>
      <c r="AT45" s="57">
        <v>1.8</v>
      </c>
      <c r="AU45" s="57">
        <v>1.85</v>
      </c>
      <c r="AV45" s="57">
        <v>1.9</v>
      </c>
      <c r="AW45" s="57">
        <v>1.95</v>
      </c>
      <c r="AX45" s="57">
        <v>2</v>
      </c>
      <c r="BB45" s="38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113"/>
    </row>
    <row r="46" spans="5:106" ht="16" x14ac:dyDescent="0.2">
      <c r="G46" s="25" t="s">
        <v>171</v>
      </c>
      <c r="J46" s="69">
        <f t="shared" ref="J46:AW46" si="13">IF(K44&lt;&gt;J44,K45,J45)</f>
        <v>0</v>
      </c>
      <c r="K46" s="69">
        <f t="shared" si="13"/>
        <v>0.03</v>
      </c>
      <c r="L46" s="69">
        <f t="shared" si="13"/>
        <v>0.08</v>
      </c>
      <c r="M46" s="69">
        <f t="shared" si="13"/>
        <v>0.15</v>
      </c>
      <c r="N46" s="69">
        <f t="shared" si="13"/>
        <v>0.2</v>
      </c>
      <c r="O46" s="69">
        <f t="shared" si="13"/>
        <v>0.25</v>
      </c>
      <c r="P46" s="69">
        <f t="shared" si="13"/>
        <v>0.3</v>
      </c>
      <c r="Q46" s="69">
        <f t="shared" si="13"/>
        <v>0.35</v>
      </c>
      <c r="R46" s="69">
        <f t="shared" si="13"/>
        <v>0.4</v>
      </c>
      <c r="S46" s="69">
        <f t="shared" si="13"/>
        <v>0.45</v>
      </c>
      <c r="T46" s="69">
        <f t="shared" si="13"/>
        <v>0.5</v>
      </c>
      <c r="U46" s="69">
        <f t="shared" si="13"/>
        <v>0.55000000000000004</v>
      </c>
      <c r="V46" s="69">
        <f t="shared" si="13"/>
        <v>0.6</v>
      </c>
      <c r="W46" s="69">
        <f t="shared" si="13"/>
        <v>0.65</v>
      </c>
      <c r="X46" s="69">
        <f t="shared" si="13"/>
        <v>0.7</v>
      </c>
      <c r="Y46" s="69">
        <f t="shared" si="13"/>
        <v>0.75</v>
      </c>
      <c r="Z46" s="69">
        <f t="shared" si="13"/>
        <v>0.8</v>
      </c>
      <c r="AA46" s="69">
        <f t="shared" si="13"/>
        <v>0.85</v>
      </c>
      <c r="AB46" s="69">
        <f t="shared" si="13"/>
        <v>0.9</v>
      </c>
      <c r="AC46" s="69">
        <f t="shared" si="13"/>
        <v>0.95</v>
      </c>
      <c r="AD46" s="69">
        <f t="shared" si="13"/>
        <v>1</v>
      </c>
      <c r="AE46" s="69">
        <f t="shared" si="13"/>
        <v>1.05</v>
      </c>
      <c r="AF46" s="69">
        <f t="shared" si="13"/>
        <v>1.1000000000000001</v>
      </c>
      <c r="AG46" s="69">
        <f t="shared" si="13"/>
        <v>1.1499999999999999</v>
      </c>
      <c r="AH46" s="69">
        <f t="shared" si="13"/>
        <v>1.2</v>
      </c>
      <c r="AI46" s="69">
        <f t="shared" si="13"/>
        <v>1.25</v>
      </c>
      <c r="AJ46" s="69">
        <f t="shared" si="13"/>
        <v>1.3</v>
      </c>
      <c r="AK46" s="69">
        <f t="shared" si="13"/>
        <v>1.35</v>
      </c>
      <c r="AL46" s="69">
        <f t="shared" si="13"/>
        <v>1.4</v>
      </c>
      <c r="AM46" s="69">
        <f t="shared" si="13"/>
        <v>1.45</v>
      </c>
      <c r="AN46" s="69">
        <f t="shared" si="13"/>
        <v>1.5</v>
      </c>
      <c r="AO46" s="69">
        <f t="shared" si="13"/>
        <v>1.55</v>
      </c>
      <c r="AP46" s="69">
        <f t="shared" si="13"/>
        <v>1.6</v>
      </c>
      <c r="AQ46" s="69">
        <f t="shared" si="13"/>
        <v>1.65</v>
      </c>
      <c r="AR46" s="69">
        <f t="shared" si="13"/>
        <v>1.7</v>
      </c>
      <c r="AS46" s="69">
        <f t="shared" si="13"/>
        <v>1.75</v>
      </c>
      <c r="AT46" s="69">
        <f t="shared" si="13"/>
        <v>1.8</v>
      </c>
      <c r="AU46" s="69">
        <f t="shared" si="13"/>
        <v>1.85</v>
      </c>
      <c r="AV46" s="69">
        <f t="shared" si="13"/>
        <v>1.9</v>
      </c>
      <c r="AW46" s="69">
        <f t="shared" si="13"/>
        <v>1.95</v>
      </c>
      <c r="AX46" s="69">
        <f>IF(AY43&lt;&gt;AX44,AY44,AX45)</f>
        <v>2</v>
      </c>
      <c r="BB46" s="4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114"/>
    </row>
    <row r="47" spans="5:106" x14ac:dyDescent="0.2">
      <c r="G47" s="25" t="s">
        <v>79</v>
      </c>
      <c r="J47" s="57">
        <f>J46</f>
        <v>0</v>
      </c>
      <c r="K47" s="57">
        <f t="shared" ref="K47:AX47" si="14">K46</f>
        <v>0.03</v>
      </c>
      <c r="L47" s="57">
        <f t="shared" si="14"/>
        <v>0.08</v>
      </c>
      <c r="M47" s="57">
        <f t="shared" si="14"/>
        <v>0.15</v>
      </c>
      <c r="N47" s="57">
        <f t="shared" si="14"/>
        <v>0.2</v>
      </c>
      <c r="O47" s="57">
        <f t="shared" si="14"/>
        <v>0.25</v>
      </c>
      <c r="P47" s="57">
        <f t="shared" si="14"/>
        <v>0.3</v>
      </c>
      <c r="Q47" s="57">
        <f t="shared" si="14"/>
        <v>0.35</v>
      </c>
      <c r="R47" s="57">
        <f t="shared" si="14"/>
        <v>0.4</v>
      </c>
      <c r="S47" s="57">
        <f t="shared" si="14"/>
        <v>0.45</v>
      </c>
      <c r="T47" s="57">
        <f t="shared" si="14"/>
        <v>0.5</v>
      </c>
      <c r="U47" s="57">
        <f t="shared" si="14"/>
        <v>0.55000000000000004</v>
      </c>
      <c r="V47" s="57">
        <f t="shared" si="14"/>
        <v>0.6</v>
      </c>
      <c r="W47" s="57">
        <f t="shared" si="14"/>
        <v>0.65</v>
      </c>
      <c r="X47" s="57">
        <f t="shared" si="14"/>
        <v>0.7</v>
      </c>
      <c r="Y47" s="57">
        <f t="shared" si="14"/>
        <v>0.75</v>
      </c>
      <c r="Z47" s="57">
        <f t="shared" si="14"/>
        <v>0.8</v>
      </c>
      <c r="AA47" s="57">
        <f t="shared" si="14"/>
        <v>0.85</v>
      </c>
      <c r="AB47" s="57">
        <f t="shared" si="14"/>
        <v>0.9</v>
      </c>
      <c r="AC47" s="57">
        <f t="shared" si="14"/>
        <v>0.95</v>
      </c>
      <c r="AD47" s="57">
        <f t="shared" si="14"/>
        <v>1</v>
      </c>
      <c r="AE47" s="57">
        <f t="shared" si="14"/>
        <v>1.05</v>
      </c>
      <c r="AF47" s="57">
        <f t="shared" si="14"/>
        <v>1.1000000000000001</v>
      </c>
      <c r="AG47" s="57">
        <f t="shared" si="14"/>
        <v>1.1499999999999999</v>
      </c>
      <c r="AH47" s="57">
        <f t="shared" si="14"/>
        <v>1.2</v>
      </c>
      <c r="AI47" s="57">
        <f t="shared" si="14"/>
        <v>1.25</v>
      </c>
      <c r="AJ47" s="57">
        <f t="shared" si="14"/>
        <v>1.3</v>
      </c>
      <c r="AK47" s="57">
        <f t="shared" si="14"/>
        <v>1.35</v>
      </c>
      <c r="AL47" s="57">
        <f t="shared" si="14"/>
        <v>1.4</v>
      </c>
      <c r="AM47" s="57">
        <f t="shared" si="14"/>
        <v>1.45</v>
      </c>
      <c r="AN47" s="57">
        <f t="shared" si="14"/>
        <v>1.5</v>
      </c>
      <c r="AO47" s="57">
        <f t="shared" si="14"/>
        <v>1.55</v>
      </c>
      <c r="AP47" s="57">
        <f t="shared" si="14"/>
        <v>1.6</v>
      </c>
      <c r="AQ47" s="57">
        <f t="shared" si="14"/>
        <v>1.65</v>
      </c>
      <c r="AR47" s="57">
        <f t="shared" si="14"/>
        <v>1.7</v>
      </c>
      <c r="AS47" s="57">
        <f t="shared" si="14"/>
        <v>1.75</v>
      </c>
      <c r="AT47" s="57">
        <f t="shared" si="14"/>
        <v>1.8</v>
      </c>
      <c r="AU47" s="57">
        <f t="shared" si="14"/>
        <v>1.85</v>
      </c>
      <c r="AV47" s="57">
        <f t="shared" si="14"/>
        <v>1.9</v>
      </c>
      <c r="AW47" s="57">
        <f t="shared" si="14"/>
        <v>1.95</v>
      </c>
      <c r="AX47" s="57">
        <f t="shared" si="14"/>
        <v>2</v>
      </c>
      <c r="BB47" s="115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116"/>
    </row>
    <row r="48" spans="5:106" s="45" customFormat="1" ht="19.5" customHeight="1" x14ac:dyDescent="0.2">
      <c r="G48" s="25" t="s">
        <v>84</v>
      </c>
      <c r="H48" s="25"/>
      <c r="I48" s="25"/>
      <c r="J48" s="32">
        <f t="shared" ref="J48:AX48" si="15">J47*$C$3</f>
        <v>0</v>
      </c>
      <c r="K48" s="32">
        <f t="shared" si="15"/>
        <v>9.5399999999999991</v>
      </c>
      <c r="L48" s="32">
        <f t="shared" si="15"/>
        <v>25.44</v>
      </c>
      <c r="M48" s="32">
        <f t="shared" si="15"/>
        <v>47.699999999999996</v>
      </c>
      <c r="N48" s="32">
        <f t="shared" si="15"/>
        <v>63.6</v>
      </c>
      <c r="O48" s="32">
        <f t="shared" si="15"/>
        <v>79.5</v>
      </c>
      <c r="P48" s="32">
        <f t="shared" si="15"/>
        <v>95.399999999999991</v>
      </c>
      <c r="Q48" s="32">
        <f t="shared" si="15"/>
        <v>111.3</v>
      </c>
      <c r="R48" s="32">
        <f t="shared" si="15"/>
        <v>127.2</v>
      </c>
      <c r="S48" s="32">
        <f t="shared" si="15"/>
        <v>143.1</v>
      </c>
      <c r="T48" s="32">
        <f t="shared" si="15"/>
        <v>159</v>
      </c>
      <c r="U48" s="32">
        <f t="shared" si="15"/>
        <v>174.9</v>
      </c>
      <c r="V48" s="32">
        <f t="shared" si="15"/>
        <v>190.79999999999998</v>
      </c>
      <c r="W48" s="32">
        <f t="shared" si="15"/>
        <v>206.70000000000002</v>
      </c>
      <c r="X48" s="32">
        <f t="shared" si="15"/>
        <v>222.6</v>
      </c>
      <c r="Y48" s="32">
        <f t="shared" si="15"/>
        <v>238.5</v>
      </c>
      <c r="Z48" s="32">
        <f t="shared" si="15"/>
        <v>254.4</v>
      </c>
      <c r="AA48" s="32">
        <f t="shared" si="15"/>
        <v>270.3</v>
      </c>
      <c r="AB48" s="32">
        <f t="shared" si="15"/>
        <v>286.2</v>
      </c>
      <c r="AC48" s="32">
        <f t="shared" si="15"/>
        <v>302.09999999999997</v>
      </c>
      <c r="AD48" s="33">
        <f t="shared" si="15"/>
        <v>318</v>
      </c>
      <c r="AE48" s="32">
        <f t="shared" si="15"/>
        <v>333.90000000000003</v>
      </c>
      <c r="AF48" s="32">
        <f t="shared" si="15"/>
        <v>349.8</v>
      </c>
      <c r="AG48" s="32">
        <f t="shared" si="15"/>
        <v>365.7</v>
      </c>
      <c r="AH48" s="32">
        <f t="shared" si="15"/>
        <v>381.59999999999997</v>
      </c>
      <c r="AI48" s="32">
        <f t="shared" si="15"/>
        <v>397.5</v>
      </c>
      <c r="AJ48" s="32">
        <f t="shared" si="15"/>
        <v>413.40000000000003</v>
      </c>
      <c r="AK48" s="32">
        <f t="shared" si="15"/>
        <v>429.3</v>
      </c>
      <c r="AL48" s="32">
        <f t="shared" si="15"/>
        <v>445.2</v>
      </c>
      <c r="AM48" s="32">
        <f t="shared" si="15"/>
        <v>461.09999999999997</v>
      </c>
      <c r="AN48" s="32">
        <f t="shared" si="15"/>
        <v>477</v>
      </c>
      <c r="AO48" s="32">
        <f t="shared" si="15"/>
        <v>492.90000000000003</v>
      </c>
      <c r="AP48" s="32">
        <f t="shared" si="15"/>
        <v>508.8</v>
      </c>
      <c r="AQ48" s="32">
        <f t="shared" si="15"/>
        <v>524.69999999999993</v>
      </c>
      <c r="AR48" s="32">
        <f t="shared" si="15"/>
        <v>540.6</v>
      </c>
      <c r="AS48" s="32">
        <f t="shared" si="15"/>
        <v>556.5</v>
      </c>
      <c r="AT48" s="32">
        <f t="shared" si="15"/>
        <v>572.4</v>
      </c>
      <c r="AU48" s="32">
        <f t="shared" si="15"/>
        <v>588.30000000000007</v>
      </c>
      <c r="AV48" s="32">
        <f t="shared" si="15"/>
        <v>604.19999999999993</v>
      </c>
      <c r="AW48" s="32">
        <f t="shared" si="15"/>
        <v>620.1</v>
      </c>
      <c r="AX48" s="32">
        <f t="shared" si="15"/>
        <v>636</v>
      </c>
      <c r="BB48" s="117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8"/>
      <c r="CE48" s="118"/>
      <c r="CF48" s="118"/>
      <c r="CG48" s="118"/>
      <c r="CH48" s="118"/>
      <c r="CI48" s="118"/>
      <c r="CJ48" s="118"/>
      <c r="CK48" s="118"/>
      <c r="CL48" s="118"/>
      <c r="CM48" s="118"/>
      <c r="CN48" s="118"/>
      <c r="CO48" s="118"/>
      <c r="CP48" s="118"/>
      <c r="CQ48" s="118"/>
      <c r="CR48" s="118"/>
      <c r="CS48" s="118"/>
      <c r="CT48" s="118"/>
      <c r="CU48" s="118"/>
      <c r="CV48" s="118"/>
      <c r="CW48" s="118"/>
      <c r="CX48" s="118"/>
      <c r="CY48" s="118"/>
      <c r="CZ48" s="118"/>
      <c r="DA48" s="118"/>
      <c r="DB48" s="117"/>
    </row>
    <row r="49" spans="1:106" s="45" customFormat="1" ht="14" x14ac:dyDescent="0.2">
      <c r="I49" s="16"/>
      <c r="J49" s="85">
        <v>0</v>
      </c>
      <c r="K49" s="85">
        <v>1</v>
      </c>
      <c r="L49" s="86"/>
      <c r="M49" s="102" t="s">
        <v>122</v>
      </c>
      <c r="N49" s="103">
        <f>AD55</f>
        <v>0.90234894371340768</v>
      </c>
      <c r="O49" s="86"/>
      <c r="P49" s="102" t="s">
        <v>165</v>
      </c>
      <c r="Q49" s="106">
        <f>AD61</f>
        <v>6238</v>
      </c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7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BB49" s="117"/>
      <c r="BC49" s="118"/>
      <c r="BD49" s="118"/>
      <c r="BE49" s="118"/>
      <c r="BF49" s="118"/>
      <c r="BG49" s="118"/>
      <c r="BH49" s="118"/>
      <c r="BI49" s="118"/>
      <c r="BJ49" s="118"/>
      <c r="BK49" s="118"/>
      <c r="BL49" s="118"/>
      <c r="BM49" s="118"/>
      <c r="BN49" s="118"/>
      <c r="BO49" s="118"/>
      <c r="BP49" s="118"/>
      <c r="BQ49" s="118"/>
      <c r="BR49" s="118"/>
      <c r="BS49" s="118"/>
      <c r="BT49" s="118"/>
      <c r="BU49" s="118"/>
      <c r="BV49" s="118"/>
      <c r="BW49" s="118"/>
      <c r="BX49" s="118"/>
      <c r="BY49" s="118"/>
      <c r="BZ49" s="118"/>
      <c r="CA49" s="118"/>
      <c r="CB49" s="118"/>
      <c r="CC49" s="118"/>
      <c r="CD49" s="118"/>
      <c r="CE49" s="118"/>
      <c r="CF49" s="118"/>
      <c r="CG49" s="118"/>
      <c r="CH49" s="118"/>
      <c r="CI49" s="118"/>
      <c r="CJ49" s="118"/>
      <c r="CK49" s="118"/>
      <c r="CL49" s="118"/>
      <c r="CM49" s="118"/>
      <c r="CN49" s="118"/>
      <c r="CO49" s="118"/>
      <c r="CP49" s="118"/>
      <c r="CQ49" s="118"/>
      <c r="CR49" s="118"/>
      <c r="CS49" s="118"/>
      <c r="CT49" s="118"/>
      <c r="CU49" s="118"/>
      <c r="CV49" s="118"/>
      <c r="CW49" s="118"/>
      <c r="CX49" s="118"/>
      <c r="CY49" s="118"/>
      <c r="CZ49" s="118"/>
      <c r="DA49" s="118"/>
      <c r="DB49" s="117"/>
    </row>
    <row r="50" spans="1:106" s="45" customFormat="1" ht="14" x14ac:dyDescent="0.15">
      <c r="G50" s="67"/>
      <c r="H50" s="67"/>
      <c r="I50" s="52"/>
      <c r="J50" s="81">
        <f>AD57</f>
        <v>7632</v>
      </c>
      <c r="K50" s="81">
        <f>J50</f>
        <v>7632</v>
      </c>
      <c r="L50" s="49"/>
      <c r="M50" s="104">
        <f>AD60</f>
        <v>44186</v>
      </c>
      <c r="N50" s="105">
        <f>AD57</f>
        <v>7632</v>
      </c>
      <c r="O50" s="49"/>
      <c r="P50" s="104">
        <f>AD60</f>
        <v>44186</v>
      </c>
      <c r="Q50" s="105">
        <f>AD57</f>
        <v>7632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BB50" s="117"/>
      <c r="BC50" s="118"/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  <c r="CE50" s="118"/>
      <c r="CF50" s="118"/>
      <c r="CG50" s="118"/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/>
      <c r="DB50" s="117"/>
    </row>
    <row r="51" spans="1:106" s="45" customFormat="1" ht="14" x14ac:dyDescent="0.2">
      <c r="G51" s="120" t="s">
        <v>121</v>
      </c>
      <c r="H51" s="68"/>
      <c r="J51" s="77">
        <f t="shared" ref="J51:M51" si="16">K51</f>
        <v>0.82163807582770099</v>
      </c>
      <c r="K51" s="77">
        <f t="shared" si="16"/>
        <v>0.82163807582770099</v>
      </c>
      <c r="L51" s="77">
        <f t="shared" si="16"/>
        <v>0.82163807582770099</v>
      </c>
      <c r="M51" s="77">
        <f t="shared" si="16"/>
        <v>0.82163807582770099</v>
      </c>
      <c r="N51" s="77">
        <f>O51</f>
        <v>0.82163807582770099</v>
      </c>
      <c r="O51" s="77">
        <f t="shared" ref="O51:AX51" si="17">O56-O55</f>
        <v>0.82163807582770099</v>
      </c>
      <c r="P51" s="77">
        <f t="shared" si="17"/>
        <v>0.77817875800372915</v>
      </c>
      <c r="Q51" s="77">
        <f t="shared" si="17"/>
        <v>0.69832415721378505</v>
      </c>
      <c r="R51" s="77">
        <f t="shared" si="17"/>
        <v>0.61281709504500803</v>
      </c>
      <c r="S51" s="77">
        <f t="shared" si="17"/>
        <v>0.52696562751328069</v>
      </c>
      <c r="T51" s="77">
        <f t="shared" si="17"/>
        <v>0.4487341391752333</v>
      </c>
      <c r="U51" s="77">
        <f t="shared" si="17"/>
        <v>0.37978240179868594</v>
      </c>
      <c r="V51" s="77">
        <f t="shared" si="17"/>
        <v>0.32231527263194226</v>
      </c>
      <c r="W51" s="77">
        <f t="shared" si="17"/>
        <v>0.27384729038292743</v>
      </c>
      <c r="X51" s="77">
        <f t="shared" si="17"/>
        <v>0.23262803170036106</v>
      </c>
      <c r="Y51" s="77">
        <f t="shared" si="17"/>
        <v>0.19830947917402497</v>
      </c>
      <c r="Z51" s="77">
        <f t="shared" si="17"/>
        <v>0.1694001210197601</v>
      </c>
      <c r="AA51" s="77">
        <f t="shared" si="17"/>
        <v>0.14407432275839871</v>
      </c>
      <c r="AB51" s="77">
        <f t="shared" si="17"/>
        <v>0.12334158224247926</v>
      </c>
      <c r="AC51" s="77">
        <f t="shared" si="17"/>
        <v>0.10657669682966653</v>
      </c>
      <c r="AD51" s="83">
        <f t="shared" si="17"/>
        <v>9.2960328090622046E-2</v>
      </c>
      <c r="AE51" s="77">
        <f t="shared" si="17"/>
        <v>8.1784282357616922E-2</v>
      </c>
      <c r="AF51" s="77">
        <f t="shared" si="17"/>
        <v>7.2593573409249101E-2</v>
      </c>
      <c r="AG51" s="77">
        <f t="shared" si="17"/>
        <v>6.4962185522518312E-2</v>
      </c>
      <c r="AH51" s="77">
        <f t="shared" si="17"/>
        <v>5.855986526823731E-2</v>
      </c>
      <c r="AI51" s="77">
        <f t="shared" si="17"/>
        <v>5.3135055407597664E-2</v>
      </c>
      <c r="AJ51" s="77">
        <f t="shared" si="17"/>
        <v>4.8495767845095128E-2</v>
      </c>
      <c r="AK51" s="77">
        <f t="shared" si="17"/>
        <v>4.4494339579641107E-2</v>
      </c>
      <c r="AL51" s="77">
        <f t="shared" si="17"/>
        <v>4.1016088084759317E-2</v>
      </c>
      <c r="AM51" s="77">
        <f t="shared" si="17"/>
        <v>3.7971024730910075E-2</v>
      </c>
      <c r="AN51" s="77">
        <f t="shared" si="17"/>
        <v>3.5287814423532904E-2</v>
      </c>
      <c r="AO51" s="77">
        <f t="shared" si="17"/>
        <v>3.2909351513835672E-2</v>
      </c>
      <c r="AP51" s="77">
        <f t="shared" si="17"/>
        <v>3.0789494065033174E-2</v>
      </c>
      <c r="AQ51" s="77">
        <f t="shared" si="17"/>
        <v>2.8890631039348635E-2</v>
      </c>
      <c r="AR51" s="77">
        <f t="shared" si="17"/>
        <v>2.7181852464224554E-2</v>
      </c>
      <c r="AS51" s="77">
        <f t="shared" si="17"/>
        <v>2.5637559800020138E-2</v>
      </c>
      <c r="AT51" s="77">
        <f t="shared" si="17"/>
        <v>2.4236400617320797E-2</v>
      </c>
      <c r="AU51" s="77">
        <f t="shared" si="17"/>
        <v>2.2960444440699335E-2</v>
      </c>
      <c r="AV51" s="77">
        <f t="shared" si="17"/>
        <v>2.1794539597559837E-2</v>
      </c>
      <c r="AW51" s="77">
        <f t="shared" si="17"/>
        <v>2.0725807149419073E-2</v>
      </c>
      <c r="AX51" s="77">
        <f t="shared" si="17"/>
        <v>1.9743239549010139E-2</v>
      </c>
      <c r="BB51" s="117"/>
      <c r="BC51" s="118"/>
      <c r="BD51" s="118"/>
      <c r="BE51" s="118"/>
      <c r="BF51" s="118"/>
      <c r="BG51" s="118"/>
      <c r="BH51" s="118"/>
      <c r="BI51" s="118"/>
      <c r="BJ51" s="118"/>
      <c r="BK51" s="118"/>
      <c r="BL51" s="118"/>
      <c r="BM51" s="118"/>
      <c r="BN51" s="118"/>
      <c r="BO51" s="118"/>
      <c r="BP51" s="118"/>
      <c r="BQ51" s="118"/>
      <c r="BR51" s="118"/>
      <c r="BS51" s="118"/>
      <c r="BT51" s="118"/>
      <c r="BU51" s="118"/>
      <c r="BV51" s="118"/>
      <c r="BW51" s="118"/>
      <c r="BX51" s="118"/>
      <c r="BY51" s="118"/>
      <c r="BZ51" s="118"/>
      <c r="CA51" s="118"/>
      <c r="CB51" s="118"/>
      <c r="CC51" s="118"/>
      <c r="CD51" s="118"/>
      <c r="CE51" s="118"/>
      <c r="CF51" s="118"/>
      <c r="CG51" s="118"/>
      <c r="CH51" s="118"/>
      <c r="CI51" s="118"/>
      <c r="CJ51" s="118"/>
      <c r="CK51" s="118"/>
      <c r="CL51" s="118"/>
      <c r="CM51" s="118"/>
      <c r="CN51" s="118"/>
      <c r="CO51" s="118"/>
      <c r="CP51" s="118"/>
      <c r="CQ51" s="118"/>
      <c r="CR51" s="118"/>
      <c r="CS51" s="118"/>
      <c r="CT51" s="118"/>
      <c r="CU51" s="118"/>
      <c r="CV51" s="118"/>
      <c r="CW51" s="118"/>
      <c r="CX51" s="118"/>
      <c r="CY51" s="118"/>
      <c r="CZ51" s="118"/>
      <c r="DA51" s="118"/>
      <c r="DB51" s="117"/>
    </row>
    <row r="52" spans="1:106" s="45" customFormat="1" x14ac:dyDescent="0.2">
      <c r="H52" s="61" t="s">
        <v>64</v>
      </c>
      <c r="I52" s="94">
        <v>0.97499999999999998</v>
      </c>
      <c r="J52" s="77">
        <f>I52</f>
        <v>0.97499999999999998</v>
      </c>
      <c r="K52" s="77">
        <f>J52</f>
        <v>0.97499999999999998</v>
      </c>
      <c r="L52" s="77">
        <f t="shared" ref="L52:AX53" si="18">K52</f>
        <v>0.97499999999999998</v>
      </c>
      <c r="M52" s="77">
        <f t="shared" si="18"/>
        <v>0.97499999999999998</v>
      </c>
      <c r="N52" s="77">
        <f t="shared" si="18"/>
        <v>0.97499999999999998</v>
      </c>
      <c r="O52" s="77">
        <f t="shared" si="18"/>
        <v>0.97499999999999998</v>
      </c>
      <c r="P52" s="77">
        <f t="shared" si="18"/>
        <v>0.97499999999999998</v>
      </c>
      <c r="Q52" s="77">
        <f t="shared" si="18"/>
        <v>0.97499999999999998</v>
      </c>
      <c r="R52" s="77">
        <f t="shared" si="18"/>
        <v>0.97499999999999998</v>
      </c>
      <c r="S52" s="77">
        <f t="shared" si="18"/>
        <v>0.97499999999999998</v>
      </c>
      <c r="T52" s="77">
        <f t="shared" si="18"/>
        <v>0.97499999999999998</v>
      </c>
      <c r="U52" s="77">
        <f t="shared" si="18"/>
        <v>0.97499999999999998</v>
      </c>
      <c r="V52" s="77">
        <f t="shared" si="18"/>
        <v>0.97499999999999998</v>
      </c>
      <c r="W52" s="77">
        <f t="shared" si="18"/>
        <v>0.97499999999999998</v>
      </c>
      <c r="X52" s="77">
        <f t="shared" si="18"/>
        <v>0.97499999999999998</v>
      </c>
      <c r="Y52" s="77">
        <f t="shared" si="18"/>
        <v>0.97499999999999998</v>
      </c>
      <c r="Z52" s="77">
        <f t="shared" si="18"/>
        <v>0.97499999999999998</v>
      </c>
      <c r="AA52" s="77">
        <f t="shared" si="18"/>
        <v>0.97499999999999998</v>
      </c>
      <c r="AB52" s="77">
        <f t="shared" si="18"/>
        <v>0.97499999999999998</v>
      </c>
      <c r="AC52" s="77">
        <f t="shared" si="18"/>
        <v>0.97499999999999998</v>
      </c>
      <c r="AD52" s="83">
        <f t="shared" si="18"/>
        <v>0.97499999999999998</v>
      </c>
      <c r="AE52" s="77">
        <f t="shared" si="18"/>
        <v>0.97499999999999998</v>
      </c>
      <c r="AF52" s="77">
        <f t="shared" si="18"/>
        <v>0.97499999999999998</v>
      </c>
      <c r="AG52" s="77">
        <f t="shared" si="18"/>
        <v>0.97499999999999998</v>
      </c>
      <c r="AH52" s="77">
        <f t="shared" si="18"/>
        <v>0.97499999999999998</v>
      </c>
      <c r="AI52" s="77">
        <f t="shared" si="18"/>
        <v>0.97499999999999998</v>
      </c>
      <c r="AJ52" s="77">
        <f t="shared" si="18"/>
        <v>0.97499999999999998</v>
      </c>
      <c r="AK52" s="77">
        <f t="shared" si="18"/>
        <v>0.97499999999999998</v>
      </c>
      <c r="AL52" s="77">
        <f t="shared" si="18"/>
        <v>0.97499999999999998</v>
      </c>
      <c r="AM52" s="77">
        <f t="shared" si="18"/>
        <v>0.97499999999999998</v>
      </c>
      <c r="AN52" s="77">
        <f t="shared" si="18"/>
        <v>0.97499999999999998</v>
      </c>
      <c r="AO52" s="77">
        <f t="shared" si="18"/>
        <v>0.97499999999999998</v>
      </c>
      <c r="AP52" s="77">
        <f t="shared" si="18"/>
        <v>0.97499999999999998</v>
      </c>
      <c r="AQ52" s="77">
        <f t="shared" si="18"/>
        <v>0.97499999999999998</v>
      </c>
      <c r="AR52" s="77">
        <f t="shared" si="18"/>
        <v>0.97499999999999998</v>
      </c>
      <c r="AS52" s="77">
        <f t="shared" si="18"/>
        <v>0.97499999999999998</v>
      </c>
      <c r="AT52" s="77">
        <f t="shared" si="18"/>
        <v>0.97499999999999998</v>
      </c>
      <c r="AU52" s="77">
        <f t="shared" si="18"/>
        <v>0.97499999999999998</v>
      </c>
      <c r="AV52" s="77">
        <f t="shared" si="18"/>
        <v>0.97499999999999998</v>
      </c>
      <c r="AW52" s="77">
        <f t="shared" si="18"/>
        <v>0.97499999999999998</v>
      </c>
      <c r="AX52" s="77">
        <f t="shared" si="18"/>
        <v>0.97499999999999998</v>
      </c>
      <c r="BB52" s="117"/>
      <c r="BC52" s="118"/>
      <c r="BD52" s="118"/>
      <c r="BE52" s="118"/>
      <c r="BF52" s="118"/>
      <c r="BG52" s="118"/>
      <c r="BH52" s="118"/>
      <c r="BI52" s="118"/>
      <c r="BJ52" s="118"/>
      <c r="BK52" s="118"/>
      <c r="BL52" s="118"/>
      <c r="BM52" s="118"/>
      <c r="BN52" s="118"/>
      <c r="BO52" s="118"/>
      <c r="BP52" s="118"/>
      <c r="BQ52" s="118"/>
      <c r="BR52" s="118"/>
      <c r="BS52" s="118"/>
      <c r="BT52" s="118"/>
      <c r="BU52" s="118"/>
      <c r="BV52" s="118"/>
      <c r="BW52" s="118"/>
      <c r="BX52" s="118"/>
      <c r="BY52" s="118"/>
      <c r="BZ52" s="118"/>
      <c r="CA52" s="118"/>
      <c r="CB52" s="118"/>
      <c r="CC52" s="118"/>
      <c r="CD52" s="118"/>
      <c r="CE52" s="118"/>
      <c r="CF52" s="118"/>
      <c r="CG52" s="118"/>
      <c r="CH52" s="118"/>
      <c r="CI52" s="118"/>
      <c r="CJ52" s="118"/>
      <c r="CK52" s="118"/>
      <c r="CL52" s="118"/>
      <c r="CM52" s="118"/>
      <c r="CN52" s="118"/>
      <c r="CO52" s="118"/>
      <c r="CP52" s="118"/>
      <c r="CQ52" s="118"/>
      <c r="CR52" s="118"/>
      <c r="CS52" s="118"/>
      <c r="CT52" s="118"/>
      <c r="CU52" s="118"/>
      <c r="CV52" s="118"/>
      <c r="CW52" s="118"/>
      <c r="CX52" s="118"/>
      <c r="CY52" s="118"/>
      <c r="CZ52" s="118"/>
      <c r="DA52" s="118"/>
      <c r="DB52" s="117"/>
    </row>
    <row r="53" spans="1:106" s="45" customFormat="1" x14ac:dyDescent="0.2">
      <c r="H53" s="61" t="s">
        <v>64</v>
      </c>
      <c r="I53" s="94">
        <v>0.95</v>
      </c>
      <c r="J53" s="77">
        <f>I53</f>
        <v>0.95</v>
      </c>
      <c r="K53" s="77">
        <f>J53</f>
        <v>0.95</v>
      </c>
      <c r="L53" s="77">
        <f t="shared" si="18"/>
        <v>0.95</v>
      </c>
      <c r="M53" s="77">
        <f t="shared" si="18"/>
        <v>0.95</v>
      </c>
      <c r="N53" s="77">
        <f t="shared" si="18"/>
        <v>0.95</v>
      </c>
      <c r="O53" s="77">
        <f t="shared" si="18"/>
        <v>0.95</v>
      </c>
      <c r="P53" s="77">
        <f t="shared" si="18"/>
        <v>0.95</v>
      </c>
      <c r="Q53" s="77">
        <f t="shared" si="18"/>
        <v>0.95</v>
      </c>
      <c r="R53" s="77">
        <f t="shared" si="18"/>
        <v>0.95</v>
      </c>
      <c r="S53" s="77">
        <f t="shared" si="18"/>
        <v>0.95</v>
      </c>
      <c r="T53" s="77">
        <f t="shared" si="18"/>
        <v>0.95</v>
      </c>
      <c r="U53" s="77">
        <f t="shared" si="18"/>
        <v>0.95</v>
      </c>
      <c r="V53" s="77">
        <f t="shared" si="18"/>
        <v>0.95</v>
      </c>
      <c r="W53" s="77">
        <f t="shared" si="18"/>
        <v>0.95</v>
      </c>
      <c r="X53" s="77">
        <f t="shared" si="18"/>
        <v>0.95</v>
      </c>
      <c r="Y53" s="77">
        <f t="shared" si="18"/>
        <v>0.95</v>
      </c>
      <c r="Z53" s="77">
        <f t="shared" si="18"/>
        <v>0.95</v>
      </c>
      <c r="AA53" s="77">
        <f t="shared" si="18"/>
        <v>0.95</v>
      </c>
      <c r="AB53" s="77">
        <f t="shared" si="18"/>
        <v>0.95</v>
      </c>
      <c r="AC53" s="77">
        <f t="shared" si="18"/>
        <v>0.95</v>
      </c>
      <c r="AD53" s="83">
        <f t="shared" si="18"/>
        <v>0.95</v>
      </c>
      <c r="AE53" s="77">
        <f t="shared" si="18"/>
        <v>0.95</v>
      </c>
      <c r="AF53" s="77">
        <f t="shared" si="18"/>
        <v>0.95</v>
      </c>
      <c r="AG53" s="77">
        <f t="shared" si="18"/>
        <v>0.95</v>
      </c>
      <c r="AH53" s="77">
        <f t="shared" si="18"/>
        <v>0.95</v>
      </c>
      <c r="AI53" s="77">
        <f t="shared" si="18"/>
        <v>0.95</v>
      </c>
      <c r="AJ53" s="77">
        <f t="shared" si="18"/>
        <v>0.95</v>
      </c>
      <c r="AK53" s="77">
        <f t="shared" si="18"/>
        <v>0.95</v>
      </c>
      <c r="AL53" s="77">
        <f t="shared" si="18"/>
        <v>0.95</v>
      </c>
      <c r="AM53" s="77">
        <f t="shared" si="18"/>
        <v>0.95</v>
      </c>
      <c r="AN53" s="77">
        <f t="shared" si="18"/>
        <v>0.95</v>
      </c>
      <c r="AO53" s="77">
        <f t="shared" si="18"/>
        <v>0.95</v>
      </c>
      <c r="AP53" s="77">
        <f t="shared" si="18"/>
        <v>0.95</v>
      </c>
      <c r="AQ53" s="77">
        <f t="shared" si="18"/>
        <v>0.95</v>
      </c>
      <c r="AR53" s="77">
        <f t="shared" si="18"/>
        <v>0.95</v>
      </c>
      <c r="AS53" s="77">
        <f t="shared" si="18"/>
        <v>0.95</v>
      </c>
      <c r="AT53" s="77">
        <f t="shared" si="18"/>
        <v>0.95</v>
      </c>
      <c r="AU53" s="77">
        <f t="shared" si="18"/>
        <v>0.95</v>
      </c>
      <c r="AV53" s="77">
        <f t="shared" si="18"/>
        <v>0.95</v>
      </c>
      <c r="AW53" s="77">
        <f t="shared" si="18"/>
        <v>0.95</v>
      </c>
      <c r="AX53" s="77">
        <f t="shared" si="18"/>
        <v>0.95</v>
      </c>
      <c r="BB53" s="117"/>
      <c r="BC53" s="118"/>
      <c r="BD53" s="118"/>
      <c r="BE53" s="118"/>
      <c r="BF53" s="118"/>
      <c r="BG53" s="118"/>
      <c r="BH53" s="118"/>
      <c r="BI53" s="118"/>
      <c r="BJ53" s="118"/>
      <c r="BK53" s="118"/>
      <c r="BL53" s="118"/>
      <c r="BM53" s="118"/>
      <c r="BN53" s="118"/>
      <c r="BO53" s="118"/>
      <c r="BP53" s="118"/>
      <c r="BQ53" s="118"/>
      <c r="BR53" s="118"/>
      <c r="BS53" s="118"/>
      <c r="BT53" s="118"/>
      <c r="BU53" s="118"/>
      <c r="BV53" s="118"/>
      <c r="BW53" s="118"/>
      <c r="BX53" s="118"/>
      <c r="BY53" s="118"/>
      <c r="BZ53" s="118"/>
      <c r="CA53" s="118"/>
      <c r="CB53" s="118"/>
      <c r="CC53" s="118"/>
      <c r="CD53" s="118"/>
      <c r="CE53" s="118"/>
      <c r="CF53" s="118"/>
      <c r="CG53" s="118"/>
      <c r="CH53" s="118"/>
      <c r="CI53" s="118"/>
      <c r="CJ53" s="118"/>
      <c r="CK53" s="118"/>
      <c r="CL53" s="118"/>
      <c r="CM53" s="118"/>
      <c r="CN53" s="118"/>
      <c r="CO53" s="118"/>
      <c r="CP53" s="118"/>
      <c r="CQ53" s="118"/>
      <c r="CR53" s="118"/>
      <c r="CS53" s="118"/>
      <c r="CT53" s="118"/>
      <c r="CU53" s="118"/>
      <c r="CV53" s="118"/>
      <c r="CW53" s="118"/>
      <c r="CX53" s="118"/>
      <c r="CY53" s="118"/>
      <c r="CZ53" s="118"/>
      <c r="DA53" s="118"/>
      <c r="DB53" s="117"/>
    </row>
    <row r="54" spans="1:106" s="45" customFormat="1" x14ac:dyDescent="0.2">
      <c r="F54" s="25" t="s">
        <v>75</v>
      </c>
      <c r="G54" s="25">
        <f>summary!T14</f>
        <v>30000</v>
      </c>
      <c r="H54" s="119">
        <f>summary!U14</f>
        <v>0.5</v>
      </c>
      <c r="I54" s="61">
        <f>summary!V14</f>
        <v>1.4</v>
      </c>
      <c r="J54" s="75" t="str">
        <f t="shared" ref="J54:AX54" si="19">IF(ISERROR(EXP(-_xlfn.CHISQ.INV($H$54,2*(J17+1))/(2*(MAX(BM$61:BM$160)*(J$61/$G$54)^$I$54)))),"",EXP(-_xlfn.CHISQ.INV($H$54,2*(J17+1))/(2*(MAX(BM$61:BM$160)*(J$61/$G$54)^$I$54))))</f>
        <v/>
      </c>
      <c r="K54" s="75" t="str">
        <f t="shared" si="19"/>
        <v/>
      </c>
      <c r="L54" s="75">
        <f t="shared" si="19"/>
        <v>3.5871708678903114E-5</v>
      </c>
      <c r="M54" s="75">
        <f t="shared" si="19"/>
        <v>7.261099146862246E-2</v>
      </c>
      <c r="N54" s="75">
        <f t="shared" si="19"/>
        <v>0.24667272637023044</v>
      </c>
      <c r="O54" s="75">
        <f t="shared" si="19"/>
        <v>0.40887013710442383</v>
      </c>
      <c r="P54" s="75">
        <f t="shared" si="19"/>
        <v>0.54596965521278729</v>
      </c>
      <c r="Q54" s="75">
        <f t="shared" si="19"/>
        <v>0.6492314474342703</v>
      </c>
      <c r="R54" s="75">
        <f t="shared" si="19"/>
        <v>0.72198329373354153</v>
      </c>
      <c r="S54" s="75">
        <f t="shared" si="19"/>
        <v>0.7787453775306209</v>
      </c>
      <c r="T54" s="75">
        <f t="shared" si="19"/>
        <v>0.82224024807760121</v>
      </c>
      <c r="U54" s="75">
        <f t="shared" si="19"/>
        <v>0.85612195917088951</v>
      </c>
      <c r="V54" s="75">
        <f t="shared" si="19"/>
        <v>0.88192761038778344</v>
      </c>
      <c r="W54" s="75">
        <f t="shared" si="19"/>
        <v>0.90228320204252832</v>
      </c>
      <c r="X54" s="75">
        <f t="shared" si="19"/>
        <v>0.91872113170511249</v>
      </c>
      <c r="Y54" s="75">
        <f t="shared" si="19"/>
        <v>0.9318618196080658</v>
      </c>
      <c r="Z54" s="75">
        <f t="shared" si="19"/>
        <v>0.9425804798861448</v>
      </c>
      <c r="AA54" s="75">
        <f t="shared" si="19"/>
        <v>0.9517255784855716</v>
      </c>
      <c r="AB54" s="75">
        <f t="shared" si="19"/>
        <v>0.95905177289567489</v>
      </c>
      <c r="AC54" s="75">
        <f t="shared" si="19"/>
        <v>0.96487530559361057</v>
      </c>
      <c r="AD54" s="84">
        <f t="shared" si="19"/>
        <v>0.96954147095495102</v>
      </c>
      <c r="AE54" s="75">
        <f t="shared" si="19"/>
        <v>0.97332999713743673</v>
      </c>
      <c r="AF54" s="75">
        <f t="shared" si="19"/>
        <v>0.97641825206034749</v>
      </c>
      <c r="AG54" s="75">
        <f t="shared" si="19"/>
        <v>0.97896421293695346</v>
      </c>
      <c r="AH54" s="75">
        <f t="shared" si="19"/>
        <v>0.98108751395865446</v>
      </c>
      <c r="AI54" s="75">
        <f t="shared" si="19"/>
        <v>0.98287773646870724</v>
      </c>
      <c r="AJ54" s="75">
        <f t="shared" si="19"/>
        <v>0.98440233444209335</v>
      </c>
      <c r="AK54" s="75">
        <f t="shared" si="19"/>
        <v>0.98571262273166227</v>
      </c>
      <c r="AL54" s="75">
        <f t="shared" si="19"/>
        <v>0.98684809313698263</v>
      </c>
      <c r="AM54" s="75">
        <f t="shared" si="19"/>
        <v>0.9878394959279827</v>
      </c>
      <c r="AN54" s="75">
        <f t="shared" si="19"/>
        <v>0.98871104691026246</v>
      </c>
      <c r="AO54" s="75">
        <f t="shared" si="19"/>
        <v>0.98948202118591611</v>
      </c>
      <c r="AP54" s="75">
        <f t="shared" si="19"/>
        <v>0.99016791588992392</v>
      </c>
      <c r="AQ54" s="75">
        <f t="shared" si="19"/>
        <v>0.99078130781788054</v>
      </c>
      <c r="AR54" s="75">
        <f t="shared" si="19"/>
        <v>0.99133249301732329</v>
      </c>
      <c r="AS54" s="75">
        <f t="shared" si="19"/>
        <v>0.99182996893336517</v>
      </c>
      <c r="AT54" s="75">
        <f t="shared" si="19"/>
        <v>0.99228080164210408</v>
      </c>
      <c r="AU54" s="75">
        <f t="shared" si="19"/>
        <v>0.99269090832530615</v>
      </c>
      <c r="AV54" s="75">
        <f t="shared" si="19"/>
        <v>0.99306527658370602</v>
      </c>
      <c r="AW54" s="75">
        <f t="shared" si="19"/>
        <v>0.99340813621765889</v>
      </c>
      <c r="AX54" s="75">
        <f t="shared" si="19"/>
        <v>0.99372309489918254</v>
      </c>
      <c r="BB54" s="117"/>
      <c r="BC54" s="118"/>
      <c r="BD54" s="118"/>
      <c r="BE54" s="118"/>
      <c r="BF54" s="118"/>
      <c r="BG54" s="118"/>
      <c r="BH54" s="118"/>
      <c r="BI54" s="118"/>
      <c r="BJ54" s="118"/>
      <c r="BK54" s="118"/>
      <c r="BL54" s="118"/>
      <c r="BM54" s="118"/>
      <c r="BN54" s="118"/>
      <c r="BO54" s="118"/>
      <c r="BP54" s="118"/>
      <c r="BQ54" s="118"/>
      <c r="BR54" s="118"/>
      <c r="BS54" s="118"/>
      <c r="BT54" s="118"/>
      <c r="BU54" s="118"/>
      <c r="BV54" s="118"/>
      <c r="BW54" s="118"/>
      <c r="BX54" s="118"/>
      <c r="BY54" s="118"/>
      <c r="BZ54" s="118"/>
      <c r="CA54" s="118"/>
      <c r="CB54" s="118"/>
      <c r="CC54" s="118"/>
      <c r="CD54" s="118"/>
      <c r="CE54" s="118"/>
      <c r="CF54" s="118"/>
      <c r="CG54" s="118"/>
      <c r="CH54" s="118"/>
      <c r="CI54" s="118"/>
      <c r="CJ54" s="118"/>
      <c r="CK54" s="118"/>
      <c r="CL54" s="118"/>
      <c r="CM54" s="118"/>
      <c r="CN54" s="118"/>
      <c r="CO54" s="118"/>
      <c r="CP54" s="118"/>
      <c r="CQ54" s="118"/>
      <c r="CR54" s="118"/>
      <c r="CS54" s="118"/>
      <c r="CT54" s="118"/>
      <c r="CU54" s="118"/>
      <c r="CV54" s="118"/>
      <c r="CW54" s="118"/>
      <c r="CX54" s="118"/>
      <c r="CY54" s="118"/>
      <c r="CZ54" s="118"/>
      <c r="DA54" s="118"/>
      <c r="DB54" s="117"/>
    </row>
    <row r="55" spans="1:106" s="45" customFormat="1" x14ac:dyDescent="0.2">
      <c r="F55" s="25" t="s">
        <v>87</v>
      </c>
      <c r="G55" s="25">
        <f>summary!T15</f>
        <v>30000</v>
      </c>
      <c r="H55" s="119">
        <f>summary!U15</f>
        <v>0.9</v>
      </c>
      <c r="I55" s="61">
        <f>summary!V15</f>
        <v>1.4</v>
      </c>
      <c r="J55" s="75" t="str">
        <f>IF(ISERROR(EXP(-_xlfn.CHISQ.INV($H$55,2*(J18+1))/(2*(MAX(BM$61:BM$160)*(J$61/$G$55)^$I$55)))),"",EXP(-_xlfn.CHISQ.INV($H$55,2*(J18+1))/(2*(MAX(BM$61:BM$160)*(J$61/$G$55)^$I$55))))</f>
        <v/>
      </c>
      <c r="K55" s="75" t="str">
        <f t="shared" ref="K55:AX55" si="20">IF(ISERROR(EXP(-_xlfn.CHISQ.INV($H$55,2*(K18+1))/(2*(MAX(BN$61:BN$160)*(K$61/$G$55)^$I$55)))),"",EXP(-_xlfn.CHISQ.INV($H$55,2*(K18+1))/(2*(MAX(BN$61:BN$160)*(K$61/$G$55)^$I$55))))</f>
        <v/>
      </c>
      <c r="L55" s="75">
        <f t="shared" si="20"/>
        <v>1.7108265936798565E-15</v>
      </c>
      <c r="M55" s="75">
        <f t="shared" si="20"/>
        <v>1.6456283575577737E-4</v>
      </c>
      <c r="N55" s="75">
        <f t="shared" si="20"/>
        <v>9.5646727720318341E-3</v>
      </c>
      <c r="O55" s="75">
        <f t="shared" si="20"/>
        <v>5.125244648414045E-2</v>
      </c>
      <c r="P55" s="75">
        <f t="shared" si="20"/>
        <v>0.13393456578433655</v>
      </c>
      <c r="Q55" s="75">
        <f t="shared" si="20"/>
        <v>0.23812488751454899</v>
      </c>
      <c r="R55" s="75">
        <f t="shared" si="20"/>
        <v>0.33887330592972126</v>
      </c>
      <c r="S55" s="75">
        <f t="shared" si="20"/>
        <v>0.43573615794026022</v>
      </c>
      <c r="T55" s="75">
        <f t="shared" si="20"/>
        <v>0.52195360037324801</v>
      </c>
      <c r="U55" s="75">
        <f t="shared" si="20"/>
        <v>0.59688166168645429</v>
      </c>
      <c r="V55" s="75">
        <f t="shared" si="20"/>
        <v>0.65876747333046204</v>
      </c>
      <c r="W55" s="75">
        <f t="shared" si="20"/>
        <v>0.71064422680137784</v>
      </c>
      <c r="X55" s="75">
        <f t="shared" si="20"/>
        <v>0.75456892847634016</v>
      </c>
      <c r="Y55" s="75">
        <f t="shared" si="20"/>
        <v>0.79102087919344988</v>
      </c>
      <c r="Z55" s="75">
        <f t="shared" si="20"/>
        <v>0.8216516083021036</v>
      </c>
      <c r="AA55" s="75">
        <f t="shared" si="20"/>
        <v>0.84843299668672945</v>
      </c>
      <c r="AB55" s="75">
        <f t="shared" si="20"/>
        <v>0.87032328719387653</v>
      </c>
      <c r="AC55" s="75">
        <f t="shared" si="20"/>
        <v>0.88800296265058298</v>
      </c>
      <c r="AD55" s="83">
        <f t="shared" si="20"/>
        <v>0.90234894371340768</v>
      </c>
      <c r="AE55" s="75">
        <f t="shared" si="20"/>
        <v>0.91411518505850464</v>
      </c>
      <c r="AF55" s="75">
        <f t="shared" si="20"/>
        <v>0.9237855583709752</v>
      </c>
      <c r="AG55" s="75">
        <f t="shared" si="20"/>
        <v>0.93181141559906722</v>
      </c>
      <c r="AH55" s="75">
        <f t="shared" si="20"/>
        <v>0.93854205383533162</v>
      </c>
      <c r="AI55" s="75">
        <f t="shared" si="20"/>
        <v>0.9442432111605481</v>
      </c>
      <c r="AJ55" s="75">
        <f t="shared" si="20"/>
        <v>0.94911750676047424</v>
      </c>
      <c r="AK55" s="75">
        <f t="shared" si="20"/>
        <v>0.95332066196674436</v>
      </c>
      <c r="AL55" s="75">
        <f t="shared" si="20"/>
        <v>0.95697354228954079</v>
      </c>
      <c r="AM55" s="75">
        <f t="shared" si="20"/>
        <v>0.96017093842454104</v>
      </c>
      <c r="AN55" s="75">
        <f t="shared" si="20"/>
        <v>0.96298795878589816</v>
      </c>
      <c r="AO55" s="75">
        <f t="shared" si="20"/>
        <v>0.96548470676142106</v>
      </c>
      <c r="AP55" s="75">
        <f t="shared" si="20"/>
        <v>0.96770973045064168</v>
      </c>
      <c r="AQ55" s="75">
        <f t="shared" si="20"/>
        <v>0.9697025907639506</v>
      </c>
      <c r="AR55" s="75">
        <f t="shared" si="20"/>
        <v>0.97149579186970703</v>
      </c>
      <c r="AS55" s="75">
        <f t="shared" si="20"/>
        <v>0.97311624648939643</v>
      </c>
      <c r="AT55" s="75">
        <f t="shared" si="20"/>
        <v>0.97458639872770181</v>
      </c>
      <c r="AU55" s="75">
        <f t="shared" si="20"/>
        <v>0.975925092379888</v>
      </c>
      <c r="AV55" s="75">
        <f t="shared" si="20"/>
        <v>0.97714824830422131</v>
      </c>
      <c r="AW55" s="75">
        <f t="shared" si="20"/>
        <v>0.978269397254526</v>
      </c>
      <c r="AX55" s="75">
        <f t="shared" si="20"/>
        <v>0.97930010233226228</v>
      </c>
      <c r="BB55" s="117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8"/>
      <c r="CE55" s="118"/>
      <c r="CF55" s="118"/>
      <c r="CG55" s="118"/>
      <c r="CH55" s="118"/>
      <c r="CI55" s="118"/>
      <c r="CJ55" s="118"/>
      <c r="CK55" s="118"/>
      <c r="CL55" s="118"/>
      <c r="CM55" s="118"/>
      <c r="CN55" s="118"/>
      <c r="CO55" s="118"/>
      <c r="CP55" s="118"/>
      <c r="CQ55" s="118"/>
      <c r="CR55" s="118"/>
      <c r="CS55" s="118"/>
      <c r="CT55" s="118"/>
      <c r="CU55" s="118"/>
      <c r="CV55" s="118"/>
      <c r="CW55" s="118"/>
      <c r="CX55" s="118"/>
      <c r="CY55" s="118"/>
      <c r="CZ55" s="118"/>
      <c r="DA55" s="118"/>
      <c r="DB55" s="117"/>
    </row>
    <row r="56" spans="1:106" x14ac:dyDescent="0.2">
      <c r="F56" s="25" t="s">
        <v>76</v>
      </c>
      <c r="G56" s="25">
        <f>summary!T16</f>
        <v>30000</v>
      </c>
      <c r="H56" s="119">
        <f>summary!U16</f>
        <v>0.1</v>
      </c>
      <c r="I56" s="61">
        <f>summary!V16</f>
        <v>1.4</v>
      </c>
      <c r="J56" s="75" t="str">
        <f>IF(ISERROR(EXP(-_xlfn.CHISQ.INV($H$56,2*(J44+1))/(2*(MAX(BM$61:BM$160)*(J$61/$G$56)^$I$56)))),"",EXP(-_xlfn.CHISQ.INV($H$56,2*(J44+1))/(2*(MAX(BM$61:BM$160)*(J$61/$G$56)^$I$56))))</f>
        <v/>
      </c>
      <c r="K56" s="75" t="str">
        <f t="shared" ref="K56:AX56" si="21">IF(ISERROR(EXP(-_xlfn.CHISQ.INV($H$56,2*(K44+1))/(2*(MAX(BN$61:BN$160)*(K$61/$G$56)^$I$56)))),"",EXP(-_xlfn.CHISQ.INV($H$56,2*(K44+1))/(2*(MAX(BN$61:BN$160)*(K$61/$G$56)^$I$56))))</f>
        <v/>
      </c>
      <c r="L56" s="75">
        <f t="shared" si="21"/>
        <v>0.21101268448987026</v>
      </c>
      <c r="M56" s="75">
        <f t="shared" si="21"/>
        <v>0.67122610163101015</v>
      </c>
      <c r="N56" s="75">
        <f t="shared" si="21"/>
        <v>0.80835202744355727</v>
      </c>
      <c r="O56" s="75">
        <f t="shared" si="21"/>
        <v>0.87289052231184139</v>
      </c>
      <c r="P56" s="75">
        <f t="shared" si="21"/>
        <v>0.91211332378806576</v>
      </c>
      <c r="Q56" s="75">
        <f t="shared" si="21"/>
        <v>0.93644904472833401</v>
      </c>
      <c r="R56" s="75">
        <f t="shared" si="21"/>
        <v>0.95169040097472923</v>
      </c>
      <c r="S56" s="75">
        <f t="shared" si="21"/>
        <v>0.9627017854535409</v>
      </c>
      <c r="T56" s="75">
        <f t="shared" si="21"/>
        <v>0.97068773954848131</v>
      </c>
      <c r="U56" s="75">
        <f t="shared" si="21"/>
        <v>0.97666406348514023</v>
      </c>
      <c r="V56" s="75">
        <f t="shared" si="21"/>
        <v>0.9810827459624043</v>
      </c>
      <c r="W56" s="75">
        <f t="shared" si="21"/>
        <v>0.98449151718430528</v>
      </c>
      <c r="X56" s="75">
        <f t="shared" si="21"/>
        <v>0.98719696017670122</v>
      </c>
      <c r="Y56" s="75">
        <f t="shared" si="21"/>
        <v>0.98933035836747485</v>
      </c>
      <c r="Z56" s="75">
        <f t="shared" si="21"/>
        <v>0.99105172932186369</v>
      </c>
      <c r="AA56" s="75">
        <f t="shared" si="21"/>
        <v>0.99250731944512816</v>
      </c>
      <c r="AB56" s="75">
        <f t="shared" si="21"/>
        <v>0.99366486943635579</v>
      </c>
      <c r="AC56" s="75">
        <f t="shared" si="21"/>
        <v>0.99457965948024951</v>
      </c>
      <c r="AD56" s="83">
        <f t="shared" si="21"/>
        <v>0.99530927180402973</v>
      </c>
      <c r="AE56" s="75">
        <f t="shared" si="21"/>
        <v>0.99589946741612156</v>
      </c>
      <c r="AF56" s="75">
        <f t="shared" si="21"/>
        <v>0.9963791317802243</v>
      </c>
      <c r="AG56" s="75">
        <f t="shared" si="21"/>
        <v>0.99677360112158553</v>
      </c>
      <c r="AH56" s="75">
        <f t="shared" si="21"/>
        <v>0.99710191910356893</v>
      </c>
      <c r="AI56" s="75">
        <f t="shared" si="21"/>
        <v>0.99737826656814577</v>
      </c>
      <c r="AJ56" s="75">
        <f t="shared" si="21"/>
        <v>0.99761327460556937</v>
      </c>
      <c r="AK56" s="75">
        <f t="shared" si="21"/>
        <v>0.99781500154638547</v>
      </c>
      <c r="AL56" s="75">
        <f t="shared" si="21"/>
        <v>0.99798963037430011</v>
      </c>
      <c r="AM56" s="75">
        <f t="shared" si="21"/>
        <v>0.99814196315545112</v>
      </c>
      <c r="AN56" s="75">
        <f t="shared" si="21"/>
        <v>0.99827577320943106</v>
      </c>
      <c r="AO56" s="75">
        <f t="shared" si="21"/>
        <v>0.99839405827525673</v>
      </c>
      <c r="AP56" s="75">
        <f t="shared" si="21"/>
        <v>0.99849922451567485</v>
      </c>
      <c r="AQ56" s="75">
        <f t="shared" si="21"/>
        <v>0.99859322180329924</v>
      </c>
      <c r="AR56" s="75">
        <f t="shared" si="21"/>
        <v>0.99867764433393158</v>
      </c>
      <c r="AS56" s="75">
        <f t="shared" si="21"/>
        <v>0.99875380628941657</v>
      </c>
      <c r="AT56" s="75">
        <f t="shared" si="21"/>
        <v>0.9988227993450226</v>
      </c>
      <c r="AU56" s="75">
        <f t="shared" si="21"/>
        <v>0.99888553682058734</v>
      </c>
      <c r="AV56" s="75">
        <f t="shared" si="21"/>
        <v>0.99894278790178115</v>
      </c>
      <c r="AW56" s="75">
        <f t="shared" si="21"/>
        <v>0.99899520440394507</v>
      </c>
      <c r="AX56" s="75">
        <f t="shared" si="21"/>
        <v>0.99904334188127242</v>
      </c>
      <c r="BB56" s="39"/>
      <c r="BC56" s="39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113"/>
    </row>
    <row r="57" spans="1:106" ht="17" thickBot="1" x14ac:dyDescent="0.25">
      <c r="I57" s="61"/>
      <c r="J57" s="82">
        <f t="shared" ref="J57:AX57" si="22">J48*24</f>
        <v>0</v>
      </c>
      <c r="K57" s="82">
        <f t="shared" si="22"/>
        <v>228.95999999999998</v>
      </c>
      <c r="L57" s="82">
        <f t="shared" si="22"/>
        <v>610.56000000000006</v>
      </c>
      <c r="M57" s="82">
        <f t="shared" si="22"/>
        <v>1144.8</v>
      </c>
      <c r="N57" s="82">
        <f t="shared" si="22"/>
        <v>1526.4</v>
      </c>
      <c r="O57" s="82">
        <f t="shared" si="22"/>
        <v>1908</v>
      </c>
      <c r="P57" s="82">
        <f t="shared" si="22"/>
        <v>2289.6</v>
      </c>
      <c r="Q57" s="82">
        <f t="shared" si="22"/>
        <v>2671.2</v>
      </c>
      <c r="R57" s="82">
        <f t="shared" si="22"/>
        <v>3052.8</v>
      </c>
      <c r="S57" s="82">
        <f t="shared" si="22"/>
        <v>3434.3999999999996</v>
      </c>
      <c r="T57" s="82">
        <f t="shared" si="22"/>
        <v>3816</v>
      </c>
      <c r="U57" s="82">
        <f t="shared" si="22"/>
        <v>4197.6000000000004</v>
      </c>
      <c r="V57" s="82">
        <f t="shared" si="22"/>
        <v>4579.2</v>
      </c>
      <c r="W57" s="82">
        <f t="shared" si="22"/>
        <v>4960.8</v>
      </c>
      <c r="X57" s="82">
        <f t="shared" si="22"/>
        <v>5342.4</v>
      </c>
      <c r="Y57" s="82">
        <f t="shared" si="22"/>
        <v>5724</v>
      </c>
      <c r="Z57" s="82">
        <f t="shared" si="22"/>
        <v>6105.6</v>
      </c>
      <c r="AA57" s="82">
        <f t="shared" si="22"/>
        <v>6487.2000000000007</v>
      </c>
      <c r="AB57" s="82">
        <f t="shared" si="22"/>
        <v>6868.7999999999993</v>
      </c>
      <c r="AC57" s="82">
        <f t="shared" si="22"/>
        <v>7250.4</v>
      </c>
      <c r="AD57" s="82">
        <f t="shared" si="22"/>
        <v>7632</v>
      </c>
      <c r="AE57" s="82">
        <f t="shared" si="22"/>
        <v>8013.6</v>
      </c>
      <c r="AF57" s="82">
        <f t="shared" si="22"/>
        <v>8395.2000000000007</v>
      </c>
      <c r="AG57" s="82">
        <f t="shared" si="22"/>
        <v>8776.7999999999993</v>
      </c>
      <c r="AH57" s="82">
        <f t="shared" si="22"/>
        <v>9158.4</v>
      </c>
      <c r="AI57" s="82">
        <f t="shared" si="22"/>
        <v>9540</v>
      </c>
      <c r="AJ57" s="82">
        <f t="shared" si="22"/>
        <v>9921.6</v>
      </c>
      <c r="AK57" s="82">
        <f t="shared" si="22"/>
        <v>10303.200000000001</v>
      </c>
      <c r="AL57" s="82">
        <f t="shared" si="22"/>
        <v>10684.8</v>
      </c>
      <c r="AM57" s="82">
        <f t="shared" si="22"/>
        <v>11066.4</v>
      </c>
      <c r="AN57" s="82">
        <f t="shared" si="22"/>
        <v>11448</v>
      </c>
      <c r="AO57" s="82">
        <f t="shared" si="22"/>
        <v>11829.6</v>
      </c>
      <c r="AP57" s="82">
        <f t="shared" si="22"/>
        <v>12211.2</v>
      </c>
      <c r="AQ57" s="82">
        <f t="shared" si="22"/>
        <v>12592.8</v>
      </c>
      <c r="AR57" s="82">
        <f t="shared" si="22"/>
        <v>12974.400000000001</v>
      </c>
      <c r="AS57" s="82">
        <f t="shared" si="22"/>
        <v>13356</v>
      </c>
      <c r="AT57" s="82">
        <f t="shared" si="22"/>
        <v>13737.599999999999</v>
      </c>
      <c r="AU57" s="82">
        <f t="shared" si="22"/>
        <v>14119.2</v>
      </c>
      <c r="AV57" s="82">
        <f t="shared" si="22"/>
        <v>14500.8</v>
      </c>
      <c r="AW57" s="82">
        <f t="shared" si="22"/>
        <v>14882.400000000001</v>
      </c>
      <c r="AX57" s="82">
        <f t="shared" si="22"/>
        <v>15264</v>
      </c>
      <c r="BB57" s="39"/>
      <c r="BC57" s="38"/>
      <c r="BN57" s="26" t="s">
        <v>77</v>
      </c>
      <c r="CG57" s="26" t="s">
        <v>83</v>
      </c>
      <c r="CH57" s="26" t="s">
        <v>7841</v>
      </c>
    </row>
    <row r="58" spans="1:106" ht="16" x14ac:dyDescent="0.2">
      <c r="D58" s="45"/>
      <c r="E58" s="45"/>
      <c r="F58" s="45"/>
      <c r="I58" s="61" t="s">
        <v>120</v>
      </c>
      <c r="J58" s="91">
        <v>0</v>
      </c>
      <c r="K58" s="91">
        <f>AD61</f>
        <v>6238</v>
      </c>
      <c r="L58" s="91"/>
      <c r="M58" s="92" t="s">
        <v>93</v>
      </c>
      <c r="N58" s="91">
        <f>AD61</f>
        <v>6238</v>
      </c>
      <c r="O58" s="91"/>
      <c r="P58" s="91"/>
      <c r="Q58" s="91">
        <v>2000</v>
      </c>
      <c r="R58" s="91">
        <f>Q58</f>
        <v>2000</v>
      </c>
      <c r="S58" s="91">
        <f>Q58</f>
        <v>2000</v>
      </c>
      <c r="T58" s="91"/>
      <c r="U58" s="91">
        <v>6000</v>
      </c>
      <c r="V58" s="91">
        <f>U58</f>
        <v>6000</v>
      </c>
      <c r="W58" s="91">
        <f>U58</f>
        <v>6000</v>
      </c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BB58" s="39"/>
      <c r="BC58" s="40"/>
      <c r="BD58" s="126"/>
      <c r="BE58" s="126"/>
      <c r="BF58" s="129"/>
      <c r="BG58" s="287">
        <f>N47</f>
        <v>0.2</v>
      </c>
      <c r="BH58" s="287"/>
      <c r="BI58" s="140"/>
      <c r="BJ58" s="288">
        <f>AD47</f>
        <v>1</v>
      </c>
      <c r="BK58" s="289"/>
      <c r="BL58" s="50"/>
      <c r="BM58" s="50"/>
      <c r="BN58" s="127">
        <f t="shared" ref="BN58:CC59" si="23">K47</f>
        <v>0.03</v>
      </c>
      <c r="BO58" s="30">
        <f t="shared" si="23"/>
        <v>0.08</v>
      </c>
      <c r="BP58" s="30">
        <f t="shared" si="23"/>
        <v>0.15</v>
      </c>
      <c r="BQ58" s="42">
        <f t="shared" si="23"/>
        <v>0.2</v>
      </c>
      <c r="BR58" s="30">
        <f t="shared" si="23"/>
        <v>0.25</v>
      </c>
      <c r="BS58" s="30">
        <f t="shared" si="23"/>
        <v>0.3</v>
      </c>
      <c r="BT58" s="30">
        <f t="shared" si="23"/>
        <v>0.35</v>
      </c>
      <c r="BU58" s="30">
        <f t="shared" si="23"/>
        <v>0.4</v>
      </c>
      <c r="BV58" s="30">
        <f t="shared" si="23"/>
        <v>0.45</v>
      </c>
      <c r="BW58" s="30">
        <f t="shared" si="23"/>
        <v>0.5</v>
      </c>
      <c r="BX58" s="30">
        <f t="shared" si="23"/>
        <v>0.55000000000000004</v>
      </c>
      <c r="BY58" s="30">
        <f t="shared" si="23"/>
        <v>0.6</v>
      </c>
      <c r="BZ58" s="30">
        <f t="shared" si="23"/>
        <v>0.65</v>
      </c>
      <c r="CA58" s="30">
        <f t="shared" si="23"/>
        <v>0.7</v>
      </c>
      <c r="CB58" s="30">
        <f t="shared" si="23"/>
        <v>0.75</v>
      </c>
      <c r="CC58" s="30">
        <f t="shared" si="23"/>
        <v>0.8</v>
      </c>
      <c r="CD58" s="30">
        <f t="shared" ref="CD58:CS59" si="24">AA47</f>
        <v>0.85</v>
      </c>
      <c r="CE58" s="30">
        <f t="shared" si="24"/>
        <v>0.9</v>
      </c>
      <c r="CF58" s="30">
        <f t="shared" si="24"/>
        <v>0.95</v>
      </c>
      <c r="CG58" s="43">
        <f t="shared" si="24"/>
        <v>1</v>
      </c>
      <c r="CH58" s="55">
        <f t="shared" si="24"/>
        <v>1.05</v>
      </c>
      <c r="CI58" s="55">
        <f t="shared" si="24"/>
        <v>1.1000000000000001</v>
      </c>
      <c r="CJ58" s="55">
        <f t="shared" si="24"/>
        <v>1.1499999999999999</v>
      </c>
      <c r="CK58" s="55">
        <f t="shared" si="24"/>
        <v>1.2</v>
      </c>
      <c r="CL58" s="55">
        <f t="shared" si="24"/>
        <v>1.25</v>
      </c>
      <c r="CM58" s="55">
        <f t="shared" si="24"/>
        <v>1.3</v>
      </c>
      <c r="CN58" s="55">
        <f t="shared" si="24"/>
        <v>1.35</v>
      </c>
      <c r="CO58" s="55">
        <f t="shared" si="24"/>
        <v>1.4</v>
      </c>
      <c r="CP58" s="55">
        <f t="shared" si="24"/>
        <v>1.45</v>
      </c>
      <c r="CQ58" s="55">
        <f t="shared" si="24"/>
        <v>1.5</v>
      </c>
      <c r="CR58" s="55">
        <f t="shared" si="24"/>
        <v>1.55</v>
      </c>
      <c r="CS58" s="55">
        <f t="shared" si="24"/>
        <v>1.6</v>
      </c>
      <c r="CT58" s="55">
        <f t="shared" ref="CR58:DA59" si="25">AQ47</f>
        <v>1.65</v>
      </c>
      <c r="CU58" s="55">
        <f t="shared" si="25"/>
        <v>1.7</v>
      </c>
      <c r="CV58" s="55">
        <f t="shared" si="25"/>
        <v>1.75</v>
      </c>
      <c r="CW58" s="55">
        <f t="shared" si="25"/>
        <v>1.8</v>
      </c>
      <c r="CX58" s="55">
        <f t="shared" si="25"/>
        <v>1.85</v>
      </c>
      <c r="CY58" s="55">
        <f t="shared" si="25"/>
        <v>1.9</v>
      </c>
      <c r="CZ58" s="55">
        <f t="shared" si="25"/>
        <v>1.95</v>
      </c>
      <c r="DA58" s="55">
        <f t="shared" si="25"/>
        <v>2</v>
      </c>
    </row>
    <row r="59" spans="1:106" ht="16" thickBot="1" x14ac:dyDescent="0.25">
      <c r="D59" s="45"/>
      <c r="E59" s="45"/>
      <c r="F59" s="45"/>
      <c r="G59" s="45"/>
      <c r="H59" s="45"/>
      <c r="I59" s="78"/>
      <c r="J59" s="92">
        <f>AD60</f>
        <v>44186</v>
      </c>
      <c r="K59" s="92">
        <f>AD60</f>
        <v>44186</v>
      </c>
      <c r="L59" s="91"/>
      <c r="M59" s="91"/>
      <c r="N59" s="92">
        <f>AD60</f>
        <v>44186</v>
      </c>
      <c r="O59" s="91"/>
      <c r="P59" s="91"/>
      <c r="Q59" s="91"/>
      <c r="R59" s="92">
        <f>J60</f>
        <v>43868</v>
      </c>
      <c r="S59" s="92">
        <f>AX60</f>
        <v>44504</v>
      </c>
      <c r="T59" s="91"/>
      <c r="U59" s="91"/>
      <c r="V59" s="92">
        <f>J60</f>
        <v>43868</v>
      </c>
      <c r="W59" s="92">
        <f>AX60</f>
        <v>44504</v>
      </c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BB59" s="39"/>
      <c r="BC59" s="36"/>
      <c r="BD59" s="126"/>
      <c r="BE59" s="126"/>
      <c r="BF59" s="130"/>
      <c r="BG59" s="290">
        <f>N48</f>
        <v>63.6</v>
      </c>
      <c r="BH59" s="290"/>
      <c r="BI59" s="131"/>
      <c r="BJ59" s="291">
        <f>AD48</f>
        <v>318</v>
      </c>
      <c r="BK59" s="292"/>
      <c r="BL59" s="50"/>
      <c r="BM59" s="50"/>
      <c r="BN59" s="54">
        <f t="shared" si="23"/>
        <v>9.5399999999999991</v>
      </c>
      <c r="BO59" s="31">
        <f t="shared" si="23"/>
        <v>25.44</v>
      </c>
      <c r="BP59" s="31">
        <f t="shared" si="23"/>
        <v>47.699999999999996</v>
      </c>
      <c r="BQ59" s="41">
        <f t="shared" si="23"/>
        <v>63.6</v>
      </c>
      <c r="BR59" s="31">
        <f t="shared" si="23"/>
        <v>79.5</v>
      </c>
      <c r="BS59" s="31">
        <f t="shared" si="23"/>
        <v>95.399999999999991</v>
      </c>
      <c r="BT59" s="31">
        <f t="shared" si="23"/>
        <v>111.3</v>
      </c>
      <c r="BU59" s="31">
        <f t="shared" si="23"/>
        <v>127.2</v>
      </c>
      <c r="BV59" s="31">
        <f t="shared" si="23"/>
        <v>143.1</v>
      </c>
      <c r="BW59" s="31">
        <f t="shared" si="23"/>
        <v>159</v>
      </c>
      <c r="BX59" s="31">
        <f t="shared" si="23"/>
        <v>174.9</v>
      </c>
      <c r="BY59" s="31">
        <f t="shared" si="23"/>
        <v>190.79999999999998</v>
      </c>
      <c r="BZ59" s="31">
        <f t="shared" si="23"/>
        <v>206.70000000000002</v>
      </c>
      <c r="CA59" s="31">
        <f t="shared" si="23"/>
        <v>222.6</v>
      </c>
      <c r="CB59" s="31">
        <f t="shared" si="23"/>
        <v>238.5</v>
      </c>
      <c r="CC59" s="31">
        <f t="shared" si="23"/>
        <v>254.4</v>
      </c>
      <c r="CD59" s="31">
        <f t="shared" si="24"/>
        <v>270.3</v>
      </c>
      <c r="CE59" s="31">
        <f t="shared" si="24"/>
        <v>286.2</v>
      </c>
      <c r="CF59" s="31">
        <f t="shared" si="24"/>
        <v>302.09999999999997</v>
      </c>
      <c r="CG59" s="44">
        <f t="shared" si="24"/>
        <v>318</v>
      </c>
      <c r="CH59" s="31">
        <f t="shared" si="24"/>
        <v>333.90000000000003</v>
      </c>
      <c r="CI59" s="31">
        <f t="shared" si="24"/>
        <v>349.8</v>
      </c>
      <c r="CJ59" s="31">
        <f t="shared" si="24"/>
        <v>365.7</v>
      </c>
      <c r="CK59" s="31">
        <f t="shared" si="24"/>
        <v>381.59999999999997</v>
      </c>
      <c r="CL59" s="31">
        <f t="shared" si="24"/>
        <v>397.5</v>
      </c>
      <c r="CM59" s="31">
        <f t="shared" si="24"/>
        <v>413.40000000000003</v>
      </c>
      <c r="CN59" s="31">
        <f t="shared" si="24"/>
        <v>429.3</v>
      </c>
      <c r="CO59" s="31">
        <f t="shared" si="24"/>
        <v>445.2</v>
      </c>
      <c r="CP59" s="31">
        <f t="shared" si="24"/>
        <v>461.09999999999997</v>
      </c>
      <c r="CQ59" s="31">
        <f t="shared" si="24"/>
        <v>477</v>
      </c>
      <c r="CR59" s="31">
        <f t="shared" si="25"/>
        <v>492.90000000000003</v>
      </c>
      <c r="CS59" s="31">
        <f t="shared" si="25"/>
        <v>508.8</v>
      </c>
      <c r="CT59" s="31">
        <f t="shared" si="25"/>
        <v>524.69999999999993</v>
      </c>
      <c r="CU59" s="31">
        <f t="shared" si="25"/>
        <v>540.6</v>
      </c>
      <c r="CV59" s="31">
        <f t="shared" si="25"/>
        <v>556.5</v>
      </c>
      <c r="CW59" s="31">
        <f t="shared" si="25"/>
        <v>572.4</v>
      </c>
      <c r="CX59" s="31">
        <f t="shared" si="25"/>
        <v>588.30000000000007</v>
      </c>
      <c r="CY59" s="31">
        <f t="shared" si="25"/>
        <v>604.19999999999993</v>
      </c>
      <c r="CZ59" s="31">
        <f t="shared" si="25"/>
        <v>620.1</v>
      </c>
      <c r="DA59" s="31">
        <f t="shared" si="25"/>
        <v>636</v>
      </c>
    </row>
    <row r="60" spans="1:106" ht="64.5" customHeight="1" thickBot="1" x14ac:dyDescent="0.25">
      <c r="A60" s="45" t="str">
        <f>ndashboard!I4</f>
        <v>Serial Number</v>
      </c>
      <c r="B60" s="45" t="s">
        <v>169</v>
      </c>
      <c r="C60" s="45" t="str">
        <f>ndashboard!C4</f>
        <v>Engine ID</v>
      </c>
      <c r="D60" s="45" t="s">
        <v>68</v>
      </c>
      <c r="E60" s="45" t="s">
        <v>70</v>
      </c>
      <c r="F60" s="45" t="s">
        <v>3</v>
      </c>
      <c r="G60" s="45" t="s">
        <v>71</v>
      </c>
      <c r="H60" s="45" t="s">
        <v>72</v>
      </c>
      <c r="I60" s="78" t="s">
        <v>73</v>
      </c>
      <c r="J60" s="89">
        <f>$C$2</f>
        <v>43868</v>
      </c>
      <c r="K60" s="89">
        <f t="shared" ref="K60:AX60" si="26">$J60+K48</f>
        <v>43877.54</v>
      </c>
      <c r="L60" s="89">
        <f t="shared" si="26"/>
        <v>43893.440000000002</v>
      </c>
      <c r="M60" s="89">
        <f t="shared" si="26"/>
        <v>43915.7</v>
      </c>
      <c r="N60" s="89">
        <f t="shared" si="26"/>
        <v>43931.6</v>
      </c>
      <c r="O60" s="89">
        <f t="shared" si="26"/>
        <v>43947.5</v>
      </c>
      <c r="P60" s="89">
        <f t="shared" si="26"/>
        <v>43963.4</v>
      </c>
      <c r="Q60" s="89">
        <f t="shared" si="26"/>
        <v>43979.3</v>
      </c>
      <c r="R60" s="89">
        <f t="shared" si="26"/>
        <v>43995.199999999997</v>
      </c>
      <c r="S60" s="89">
        <f t="shared" si="26"/>
        <v>44011.1</v>
      </c>
      <c r="T60" s="89">
        <f t="shared" si="26"/>
        <v>44027</v>
      </c>
      <c r="U60" s="89">
        <f t="shared" si="26"/>
        <v>44042.9</v>
      </c>
      <c r="V60" s="89">
        <f t="shared" si="26"/>
        <v>44058.8</v>
      </c>
      <c r="W60" s="89">
        <f t="shared" si="26"/>
        <v>44074.7</v>
      </c>
      <c r="X60" s="89">
        <f t="shared" si="26"/>
        <v>44090.6</v>
      </c>
      <c r="Y60" s="89">
        <f t="shared" si="26"/>
        <v>44106.5</v>
      </c>
      <c r="Z60" s="89">
        <f t="shared" si="26"/>
        <v>44122.400000000001</v>
      </c>
      <c r="AA60" s="89">
        <f t="shared" si="26"/>
        <v>44138.3</v>
      </c>
      <c r="AB60" s="89">
        <f t="shared" si="26"/>
        <v>44154.2</v>
      </c>
      <c r="AC60" s="89">
        <f t="shared" si="26"/>
        <v>44170.1</v>
      </c>
      <c r="AD60" s="90">
        <f t="shared" si="26"/>
        <v>44186</v>
      </c>
      <c r="AE60" s="89">
        <f t="shared" si="26"/>
        <v>44201.9</v>
      </c>
      <c r="AF60" s="89">
        <f t="shared" si="26"/>
        <v>44217.8</v>
      </c>
      <c r="AG60" s="89">
        <f t="shared" si="26"/>
        <v>44233.7</v>
      </c>
      <c r="AH60" s="89">
        <f t="shared" si="26"/>
        <v>44249.599999999999</v>
      </c>
      <c r="AI60" s="89">
        <f t="shared" si="26"/>
        <v>44265.5</v>
      </c>
      <c r="AJ60" s="89">
        <f t="shared" si="26"/>
        <v>44281.4</v>
      </c>
      <c r="AK60" s="89">
        <f t="shared" si="26"/>
        <v>44297.3</v>
      </c>
      <c r="AL60" s="89">
        <f t="shared" si="26"/>
        <v>44313.2</v>
      </c>
      <c r="AM60" s="89">
        <f t="shared" si="26"/>
        <v>44329.1</v>
      </c>
      <c r="AN60" s="89">
        <f t="shared" si="26"/>
        <v>44345</v>
      </c>
      <c r="AO60" s="89">
        <f t="shared" si="26"/>
        <v>44360.9</v>
      </c>
      <c r="AP60" s="89">
        <f t="shared" si="26"/>
        <v>44376.800000000003</v>
      </c>
      <c r="AQ60" s="89">
        <f t="shared" si="26"/>
        <v>44392.7</v>
      </c>
      <c r="AR60" s="89">
        <f t="shared" si="26"/>
        <v>44408.6</v>
      </c>
      <c r="AS60" s="89">
        <f t="shared" si="26"/>
        <v>44424.5</v>
      </c>
      <c r="AT60" s="89">
        <f t="shared" si="26"/>
        <v>44440.4</v>
      </c>
      <c r="AU60" s="89">
        <f t="shared" si="26"/>
        <v>44456.3</v>
      </c>
      <c r="AV60" s="89">
        <f t="shared" si="26"/>
        <v>44472.2</v>
      </c>
      <c r="AW60" s="89">
        <f t="shared" si="26"/>
        <v>44488.1</v>
      </c>
      <c r="AX60" s="89">
        <f t="shared" si="26"/>
        <v>44504</v>
      </c>
      <c r="BB60" s="39"/>
      <c r="BC60" s="158" t="s">
        <v>80</v>
      </c>
      <c r="BD60" s="145" t="s">
        <v>78</v>
      </c>
      <c r="BE60" s="146" t="s">
        <v>82</v>
      </c>
      <c r="BF60" s="141" t="s">
        <v>172</v>
      </c>
      <c r="BG60" s="142" t="s">
        <v>81</v>
      </c>
      <c r="BH60" s="142">
        <f>N60</f>
        <v>43931.6</v>
      </c>
      <c r="BI60" s="143" t="s">
        <v>172</v>
      </c>
      <c r="BJ60" s="143" t="s">
        <v>81</v>
      </c>
      <c r="BK60" s="144">
        <f>AD60</f>
        <v>44186</v>
      </c>
      <c r="BL60" s="51"/>
      <c r="BM60" s="51"/>
      <c r="BN60" s="128">
        <f t="shared" ref="BN60:DA60" si="27">K60</f>
        <v>43877.54</v>
      </c>
      <c r="BO60" s="46">
        <f t="shared" si="27"/>
        <v>43893.440000000002</v>
      </c>
      <c r="BP60" s="46">
        <f t="shared" si="27"/>
        <v>43915.7</v>
      </c>
      <c r="BQ60" s="47">
        <f t="shared" si="27"/>
        <v>43931.6</v>
      </c>
      <c r="BR60" s="46">
        <f t="shared" si="27"/>
        <v>43947.5</v>
      </c>
      <c r="BS60" s="46">
        <f t="shared" si="27"/>
        <v>43963.4</v>
      </c>
      <c r="BT60" s="46">
        <f t="shared" si="27"/>
        <v>43979.3</v>
      </c>
      <c r="BU60" s="46">
        <f t="shared" si="27"/>
        <v>43995.199999999997</v>
      </c>
      <c r="BV60" s="46">
        <f t="shared" si="27"/>
        <v>44011.1</v>
      </c>
      <c r="BW60" s="46">
        <f t="shared" si="27"/>
        <v>44027</v>
      </c>
      <c r="BX60" s="46">
        <f t="shared" si="27"/>
        <v>44042.9</v>
      </c>
      <c r="BY60" s="46">
        <f t="shared" si="27"/>
        <v>44058.8</v>
      </c>
      <c r="BZ60" s="46">
        <f t="shared" si="27"/>
        <v>44074.7</v>
      </c>
      <c r="CA60" s="46">
        <f t="shared" si="27"/>
        <v>44090.6</v>
      </c>
      <c r="CB60" s="46">
        <f t="shared" si="27"/>
        <v>44106.5</v>
      </c>
      <c r="CC60" s="46">
        <f t="shared" si="27"/>
        <v>44122.400000000001</v>
      </c>
      <c r="CD60" s="46">
        <f t="shared" si="27"/>
        <v>44138.3</v>
      </c>
      <c r="CE60" s="46">
        <f t="shared" si="27"/>
        <v>44154.2</v>
      </c>
      <c r="CF60" s="46">
        <f t="shared" si="27"/>
        <v>44170.1</v>
      </c>
      <c r="CG60" s="48">
        <f t="shared" si="27"/>
        <v>44186</v>
      </c>
      <c r="CH60" s="46">
        <f t="shared" si="27"/>
        <v>44201.9</v>
      </c>
      <c r="CI60" s="46">
        <f t="shared" si="27"/>
        <v>44217.8</v>
      </c>
      <c r="CJ60" s="46">
        <f t="shared" si="27"/>
        <v>44233.7</v>
      </c>
      <c r="CK60" s="46">
        <f t="shared" si="27"/>
        <v>44249.599999999999</v>
      </c>
      <c r="CL60" s="46">
        <f t="shared" si="27"/>
        <v>44265.5</v>
      </c>
      <c r="CM60" s="46">
        <f t="shared" si="27"/>
        <v>44281.4</v>
      </c>
      <c r="CN60" s="46">
        <f t="shared" si="27"/>
        <v>44297.3</v>
      </c>
      <c r="CO60" s="46">
        <f t="shared" si="27"/>
        <v>44313.2</v>
      </c>
      <c r="CP60" s="46">
        <f t="shared" si="27"/>
        <v>44329.1</v>
      </c>
      <c r="CQ60" s="46">
        <f t="shared" si="27"/>
        <v>44345</v>
      </c>
      <c r="CR60" s="46">
        <f t="shared" si="27"/>
        <v>44360.9</v>
      </c>
      <c r="CS60" s="46">
        <f t="shared" si="27"/>
        <v>44376.800000000003</v>
      </c>
      <c r="CT60" s="46">
        <f t="shared" si="27"/>
        <v>44392.7</v>
      </c>
      <c r="CU60" s="46">
        <f t="shared" si="27"/>
        <v>44408.6</v>
      </c>
      <c r="CV60" s="46">
        <f t="shared" si="27"/>
        <v>44424.5</v>
      </c>
      <c r="CW60" s="46">
        <f t="shared" si="27"/>
        <v>44440.4</v>
      </c>
      <c r="CX60" s="46">
        <f t="shared" si="27"/>
        <v>44456.3</v>
      </c>
      <c r="CY60" s="46">
        <f t="shared" si="27"/>
        <v>44472.2</v>
      </c>
      <c r="CZ60" s="46">
        <f t="shared" si="27"/>
        <v>44488.1</v>
      </c>
      <c r="DA60" s="46">
        <f t="shared" si="27"/>
        <v>44504</v>
      </c>
    </row>
    <row r="61" spans="1:106" ht="16" x14ac:dyDescent="0.2">
      <c r="A61" s="25">
        <f>IFERROR(ndashboard!I5," ")</f>
        <v>1386177</v>
      </c>
      <c r="B61" s="107" t="str">
        <f>IFERROR(ndashboard!B5," ")</f>
        <v>ABINSK</v>
      </c>
      <c r="C61" s="107" t="str">
        <f>IFERROR(ndashboard!C5,"")</f>
        <v>M09</v>
      </c>
      <c r="D61" s="100">
        <f>IFERROR(ndashboard!M5," ")</f>
        <v>43892</v>
      </c>
      <c r="E61" s="167">
        <f>IFERROR(ndashboard!O5,"")</f>
        <v>6238</v>
      </c>
      <c r="F61" s="107">
        <f>IFERROR(ndashboard!H5,"")</f>
        <v>24</v>
      </c>
      <c r="G61" s="108">
        <f>IFERROR(ndashboard!R5,"")</f>
        <v>21.217687074829932</v>
      </c>
      <c r="H61" s="107">
        <f>IFERROR(ndashboard!F5,"")</f>
        <v>624</v>
      </c>
      <c r="I61" s="107" t="str">
        <f>IFERROR(ndashboard!G5,"")</f>
        <v>H01</v>
      </c>
      <c r="J61" s="79">
        <f t="shared" ref="J61:Y76" si="28">IF($C$2+J$48 &gt;=$D61,$E61*(J$48-_xlfn.DAYS($D61,$C$2))/_xlfn.DAYS($C$1,$D61),0)</f>
        <v>0</v>
      </c>
      <c r="K61" s="79">
        <f t="shared" si="28"/>
        <v>0</v>
      </c>
      <c r="L61" s="79">
        <f t="shared" si="28"/>
        <v>30.553469387755129</v>
      </c>
      <c r="M61" s="79">
        <f t="shared" si="28"/>
        <v>502.85918367346932</v>
      </c>
      <c r="N61" s="79">
        <f t="shared" si="28"/>
        <v>840.22040816326535</v>
      </c>
      <c r="O61" s="79">
        <f t="shared" si="28"/>
        <v>1177.5816326530612</v>
      </c>
      <c r="P61" s="79">
        <f t="shared" si="28"/>
        <v>1514.9428571428571</v>
      </c>
      <c r="Q61" s="79">
        <f t="shared" si="28"/>
        <v>1852.3040816326532</v>
      </c>
      <c r="R61" s="79">
        <f t="shared" si="28"/>
        <v>2189.6653061224488</v>
      </c>
      <c r="S61" s="79">
        <f t="shared" si="28"/>
        <v>2527.0265306122446</v>
      </c>
      <c r="T61" s="79">
        <f t="shared" si="28"/>
        <v>2864.387755102041</v>
      </c>
      <c r="U61" s="79">
        <f t="shared" si="28"/>
        <v>3201.7489795918368</v>
      </c>
      <c r="V61" s="79">
        <f t="shared" si="28"/>
        <v>3539.1102040816322</v>
      </c>
      <c r="W61" s="79">
        <f t="shared" si="28"/>
        <v>3876.471428571429</v>
      </c>
      <c r="X61" s="79">
        <f t="shared" si="28"/>
        <v>4213.8326530612248</v>
      </c>
      <c r="Y61" s="79">
        <f t="shared" si="28"/>
        <v>4551.1938775510207</v>
      </c>
      <c r="Z61" s="79">
        <f t="shared" ref="Z61:AO76" si="29">IF($C$2+Z$48 &gt;=$D61,$E61*(Z$48-_xlfn.DAYS($D61,$C$2))/_xlfn.DAYS($C$1,$D61),0)</f>
        <v>4888.5551020408166</v>
      </c>
      <c r="AA61" s="79">
        <f t="shared" si="29"/>
        <v>5225.9163265306124</v>
      </c>
      <c r="AB61" s="79">
        <f t="shared" si="29"/>
        <v>5563.2775510204074</v>
      </c>
      <c r="AC61" s="79">
        <f t="shared" si="29"/>
        <v>5900.6387755102032</v>
      </c>
      <c r="AD61" s="80">
        <f t="shared" si="29"/>
        <v>6238</v>
      </c>
      <c r="AE61" s="79">
        <f t="shared" si="29"/>
        <v>6575.3612244897968</v>
      </c>
      <c r="AF61" s="79">
        <f t="shared" si="29"/>
        <v>6912.7224489795926</v>
      </c>
      <c r="AG61" s="79">
        <f t="shared" si="29"/>
        <v>7250.0836734693885</v>
      </c>
      <c r="AH61" s="79">
        <f t="shared" si="29"/>
        <v>7587.4448979591834</v>
      </c>
      <c r="AI61" s="79">
        <f t="shared" si="29"/>
        <v>7924.8061224489793</v>
      </c>
      <c r="AJ61" s="79">
        <f t="shared" si="29"/>
        <v>8262.167346938777</v>
      </c>
      <c r="AK61" s="79">
        <f t="shared" si="29"/>
        <v>8599.528571428571</v>
      </c>
      <c r="AL61" s="79">
        <f t="shared" si="29"/>
        <v>8936.8897959183669</v>
      </c>
      <c r="AM61" s="79">
        <f t="shared" si="29"/>
        <v>9274.2510204081627</v>
      </c>
      <c r="AN61" s="79">
        <f t="shared" si="29"/>
        <v>9611.6122448979586</v>
      </c>
      <c r="AO61" s="79">
        <f t="shared" si="29"/>
        <v>9948.9734693877563</v>
      </c>
      <c r="AP61" s="79">
        <f t="shared" ref="AN61:AX76" si="30">IF($C$2+AP$48 &gt;=$D61,$E61*(AP$48-_xlfn.DAYS($D61,$C$2))/_xlfn.DAYS($C$1,$D61),0)</f>
        <v>10286.33469387755</v>
      </c>
      <c r="AQ61" s="79">
        <f t="shared" si="30"/>
        <v>10623.695918367346</v>
      </c>
      <c r="AR61" s="79">
        <f t="shared" si="30"/>
        <v>10961.057142857144</v>
      </c>
      <c r="AS61" s="79">
        <f t="shared" si="30"/>
        <v>11298.418367346938</v>
      </c>
      <c r="AT61" s="79">
        <f t="shared" si="30"/>
        <v>11635.779591836734</v>
      </c>
      <c r="AU61" s="79">
        <f t="shared" si="30"/>
        <v>11973.140816326531</v>
      </c>
      <c r="AV61" s="79">
        <f t="shared" si="30"/>
        <v>12310.502040816325</v>
      </c>
      <c r="AW61" s="79">
        <f t="shared" si="30"/>
        <v>12647.863265306123</v>
      </c>
      <c r="AX61" s="79">
        <f t="shared" si="30"/>
        <v>12985.224489795919</v>
      </c>
      <c r="BB61" s="37"/>
      <c r="BC61" s="138" t="str">
        <f t="shared" ref="BC61:BC90" si="31">B61</f>
        <v>ABINSK</v>
      </c>
      <c r="BD61" s="133">
        <f t="shared" ref="BD61:BD90" si="32">F61</f>
        <v>24</v>
      </c>
      <c r="BE61" s="139">
        <f>BD61</f>
        <v>24</v>
      </c>
      <c r="BF61" s="133">
        <f>N61</f>
        <v>840.22040816326535</v>
      </c>
      <c r="BG61" s="151">
        <f>$BD61</f>
        <v>24</v>
      </c>
      <c r="BH61" s="134">
        <f>$F61</f>
        <v>24</v>
      </c>
      <c r="BI61" s="133">
        <f>AD61</f>
        <v>6238</v>
      </c>
      <c r="BJ61" s="170">
        <f>$BD61</f>
        <v>24</v>
      </c>
      <c r="BK61" s="134">
        <f>$F61</f>
        <v>24</v>
      </c>
      <c r="BL61" s="28"/>
      <c r="BM61" s="28"/>
      <c r="BN61" s="31">
        <f>$F61</f>
        <v>24</v>
      </c>
      <c r="BO61" s="31">
        <f>$F61</f>
        <v>24</v>
      </c>
      <c r="BP61" s="31">
        <f t="shared" ref="BP61:BR61" si="33">$F61</f>
        <v>24</v>
      </c>
      <c r="BQ61" s="31">
        <f t="shared" si="33"/>
        <v>24</v>
      </c>
      <c r="BR61" s="31">
        <f t="shared" si="33"/>
        <v>24</v>
      </c>
      <c r="BS61" s="31">
        <f>$F61</f>
        <v>24</v>
      </c>
      <c r="BT61" s="31">
        <f>$F61</f>
        <v>24</v>
      </c>
      <c r="BU61" s="31">
        <f t="shared" ref="BU61:BV61" si="34">$F61</f>
        <v>24</v>
      </c>
      <c r="BV61" s="31">
        <f t="shared" si="34"/>
        <v>24</v>
      </c>
      <c r="BW61" s="31">
        <f>$F61</f>
        <v>24</v>
      </c>
      <c r="BX61" s="31">
        <f>$F61</f>
        <v>24</v>
      </c>
      <c r="BY61" s="31">
        <f t="shared" ref="BY61:CA61" si="35">$F61</f>
        <v>24</v>
      </c>
      <c r="BZ61" s="31">
        <f t="shared" si="35"/>
        <v>24</v>
      </c>
      <c r="CA61" s="31">
        <f t="shared" si="35"/>
        <v>24</v>
      </c>
      <c r="CB61" s="31">
        <f>$F61</f>
        <v>24</v>
      </c>
      <c r="CC61" s="31">
        <f>$F61</f>
        <v>24</v>
      </c>
      <c r="CD61" s="31">
        <f t="shared" ref="CD61:CF61" si="36">$F61</f>
        <v>24</v>
      </c>
      <c r="CE61" s="31">
        <f t="shared" si="36"/>
        <v>24</v>
      </c>
      <c r="CF61" s="31">
        <f t="shared" si="36"/>
        <v>24</v>
      </c>
      <c r="CG61" s="31">
        <f>$F61</f>
        <v>24</v>
      </c>
      <c r="CH61" s="31">
        <f>$F61</f>
        <v>24</v>
      </c>
      <c r="CI61" s="31">
        <f t="shared" ref="CI61" si="37">$F61</f>
        <v>24</v>
      </c>
      <c r="CJ61" s="31">
        <f>$F61</f>
        <v>24</v>
      </c>
      <c r="CK61" s="31">
        <f>$F61</f>
        <v>24</v>
      </c>
      <c r="CL61" s="31">
        <f t="shared" ref="CL61:CN61" si="38">$F61</f>
        <v>24</v>
      </c>
      <c r="CM61" s="31">
        <f t="shared" si="38"/>
        <v>24</v>
      </c>
      <c r="CN61" s="31">
        <f t="shared" si="38"/>
        <v>24</v>
      </c>
      <c r="CO61" s="31">
        <f>$F61</f>
        <v>24</v>
      </c>
      <c r="CP61" s="31">
        <f>$F61</f>
        <v>24</v>
      </c>
      <c r="CQ61" s="31">
        <f t="shared" ref="CQ61" si="39">$F61</f>
        <v>24</v>
      </c>
      <c r="CR61" s="31">
        <f>$F61</f>
        <v>24</v>
      </c>
      <c r="CS61" s="31">
        <f>$F61</f>
        <v>24</v>
      </c>
      <c r="CT61" s="31">
        <f t="shared" ref="CT61:CV61" si="40">$F61</f>
        <v>24</v>
      </c>
      <c r="CU61" s="31">
        <f t="shared" si="40"/>
        <v>24</v>
      </c>
      <c r="CV61" s="31">
        <f t="shared" si="40"/>
        <v>24</v>
      </c>
      <c r="CW61" s="31">
        <f>$F61</f>
        <v>24</v>
      </c>
      <c r="CX61" s="31">
        <f>$F61</f>
        <v>24</v>
      </c>
      <c r="CY61" s="31">
        <f>$F61</f>
        <v>24</v>
      </c>
      <c r="CZ61" s="31">
        <f t="shared" ref="CZ61" si="41">$F61</f>
        <v>24</v>
      </c>
      <c r="DA61" s="31">
        <f>$F61</f>
        <v>24</v>
      </c>
      <c r="DB61" s="37"/>
    </row>
    <row r="62" spans="1:106" ht="16" x14ac:dyDescent="0.2">
      <c r="A62" s="25">
        <f>IFERROR(ndashboard!I6," ")</f>
        <v>1393153</v>
      </c>
      <c r="B62" s="107" t="str">
        <f>IFERROR(ndashboard!B6," ")</f>
        <v>BLESSED TEXTILE</v>
      </c>
      <c r="C62" s="107" t="str">
        <f>IFERROR(ndashboard!C6,"")</f>
        <v>M01</v>
      </c>
      <c r="D62" s="100">
        <f>IFERROR(ndashboard!M6," ")</f>
        <v>43913</v>
      </c>
      <c r="E62" s="167">
        <f>IFERROR(ndashboard!O6,"")</f>
        <v>6093</v>
      </c>
      <c r="F62" s="107">
        <f>IFERROR(ndashboard!H6,"")</f>
        <v>20</v>
      </c>
      <c r="G62" s="108">
        <f>IFERROR(ndashboard!R6,"")</f>
        <v>22.318681318681318</v>
      </c>
      <c r="H62" s="107">
        <f>IFERROR(ndashboard!F6,"")</f>
        <v>620</v>
      </c>
      <c r="I62" s="107" t="str">
        <f>IFERROR(ndashboard!G6,"")</f>
        <v>J101</v>
      </c>
      <c r="J62" s="79">
        <f t="shared" si="28"/>
        <v>0</v>
      </c>
      <c r="K62" s="79">
        <f t="shared" si="28"/>
        <v>0</v>
      </c>
      <c r="L62" s="79">
        <f t="shared" si="28"/>
        <v>0</v>
      </c>
      <c r="M62" s="79">
        <f t="shared" si="28"/>
        <v>60.260439560439465</v>
      </c>
      <c r="N62" s="79">
        <f t="shared" si="28"/>
        <v>415.12747252747255</v>
      </c>
      <c r="O62" s="79">
        <f t="shared" si="28"/>
        <v>769.99450549450546</v>
      </c>
      <c r="P62" s="79">
        <f t="shared" si="28"/>
        <v>1124.8615384615382</v>
      </c>
      <c r="Q62" s="79">
        <f t="shared" si="28"/>
        <v>1479.7285714285713</v>
      </c>
      <c r="R62" s="79">
        <f t="shared" si="28"/>
        <v>1834.5956043956046</v>
      </c>
      <c r="S62" s="79">
        <f t="shared" si="28"/>
        <v>2189.462637362637</v>
      </c>
      <c r="T62" s="79">
        <f t="shared" si="28"/>
        <v>2544.3296703296705</v>
      </c>
      <c r="U62" s="79">
        <f t="shared" si="28"/>
        <v>2899.1967032967036</v>
      </c>
      <c r="V62" s="79">
        <f t="shared" si="28"/>
        <v>3254.0637362637358</v>
      </c>
      <c r="W62" s="79">
        <f t="shared" si="28"/>
        <v>3608.9307692307698</v>
      </c>
      <c r="X62" s="79">
        <f t="shared" si="28"/>
        <v>3963.7978021978024</v>
      </c>
      <c r="Y62" s="79">
        <f t="shared" si="28"/>
        <v>4318.6648351648355</v>
      </c>
      <c r="Z62" s="79">
        <f t="shared" si="29"/>
        <v>4673.5318681318677</v>
      </c>
      <c r="AA62" s="79">
        <f t="shared" si="29"/>
        <v>5028.3989010989017</v>
      </c>
      <c r="AB62" s="79">
        <f t="shared" si="29"/>
        <v>5383.2659340659338</v>
      </c>
      <c r="AC62" s="79">
        <f t="shared" si="29"/>
        <v>5738.132967032966</v>
      </c>
      <c r="AD62" s="80">
        <f t="shared" si="29"/>
        <v>6093</v>
      </c>
      <c r="AE62" s="79">
        <f t="shared" si="29"/>
        <v>6447.867032967034</v>
      </c>
      <c r="AF62" s="79">
        <f t="shared" si="29"/>
        <v>6802.7340659340662</v>
      </c>
      <c r="AG62" s="79">
        <f t="shared" si="29"/>
        <v>7157.6010989010983</v>
      </c>
      <c r="AH62" s="79">
        <f t="shared" si="29"/>
        <v>7512.4681318681314</v>
      </c>
      <c r="AI62" s="79">
        <f t="shared" si="29"/>
        <v>7867.3351648351645</v>
      </c>
      <c r="AJ62" s="79">
        <f t="shared" si="29"/>
        <v>8222.2021978021985</v>
      </c>
      <c r="AK62" s="79">
        <f t="shared" si="29"/>
        <v>8577.0692307692298</v>
      </c>
      <c r="AL62" s="79">
        <f t="shared" si="29"/>
        <v>8931.9362637362647</v>
      </c>
      <c r="AM62" s="79">
        <f t="shared" si="29"/>
        <v>9286.8032967032959</v>
      </c>
      <c r="AN62" s="79">
        <f t="shared" si="30"/>
        <v>9641.670329670329</v>
      </c>
      <c r="AO62" s="79">
        <f t="shared" si="30"/>
        <v>9996.5373626373639</v>
      </c>
      <c r="AP62" s="79">
        <f t="shared" si="30"/>
        <v>10351.404395604395</v>
      </c>
      <c r="AQ62" s="79">
        <f t="shared" si="30"/>
        <v>10706.271428571426</v>
      </c>
      <c r="AR62" s="79">
        <f t="shared" si="30"/>
        <v>11061.138461538463</v>
      </c>
      <c r="AS62" s="79">
        <f t="shared" si="30"/>
        <v>11416.005494505494</v>
      </c>
      <c r="AT62" s="79">
        <f t="shared" si="30"/>
        <v>11770.872527472526</v>
      </c>
      <c r="AU62" s="79">
        <f t="shared" si="30"/>
        <v>12125.739560439562</v>
      </c>
      <c r="AV62" s="79">
        <f t="shared" si="30"/>
        <v>12480.606593406592</v>
      </c>
      <c r="AW62" s="79">
        <f t="shared" si="30"/>
        <v>12835.473626373627</v>
      </c>
      <c r="AX62" s="79">
        <f t="shared" si="30"/>
        <v>13190.34065934066</v>
      </c>
      <c r="BB62" s="37"/>
      <c r="BC62" s="138" t="str">
        <f t="shared" si="31"/>
        <v>BLESSED TEXTILE</v>
      </c>
      <c r="BD62" s="135">
        <f t="shared" si="32"/>
        <v>20</v>
      </c>
      <c r="BE62" s="132">
        <f>BE61+BD62</f>
        <v>44</v>
      </c>
      <c r="BF62" s="135">
        <f t="shared" ref="BF62:BF90" si="42">N62</f>
        <v>415.12747252747255</v>
      </c>
      <c r="BG62" s="152">
        <f>($BH62-$BH61)</f>
        <v>7.4530415910228136</v>
      </c>
      <c r="BH62" s="136">
        <f>BH61+$F62*($N62/N$61)^$C$4</f>
        <v>31.453041591022814</v>
      </c>
      <c r="BI62" s="135">
        <f t="shared" ref="BI62:BI90" si="43">AD62</f>
        <v>6093</v>
      </c>
      <c r="BJ62" s="152">
        <f>($BK62-$BK61)</f>
        <v>19.352190319327605</v>
      </c>
      <c r="BK62" s="136">
        <f>BK61+$F62*($AD62/AD$61)^$C$4</f>
        <v>43.352190319327605</v>
      </c>
      <c r="BL62" s="28"/>
      <c r="BM62" s="28"/>
      <c r="BN62" s="31" t="e">
        <f t="shared" ref="BN62:CC77" si="44">BN61+$F62*(K62/K$61)^$C$4</f>
        <v>#DIV/0!</v>
      </c>
      <c r="BO62" s="31">
        <f t="shared" si="44"/>
        <v>24</v>
      </c>
      <c r="BP62" s="31">
        <f>BP61+IF($F62*(M62/M$61)^$C$4 &lt; 2*$F62,$F62*(M62/M$61)^$C$4,0)</f>
        <v>25.025770649949312</v>
      </c>
      <c r="BQ62" s="31">
        <f t="shared" ref="BQ62:DA68" si="45">BQ61+$F62*(N62/N$61)^$C$4</f>
        <v>31.453041591022814</v>
      </c>
      <c r="BR62" s="31">
        <f t="shared" si="45"/>
        <v>35.033803360765567</v>
      </c>
      <c r="BS62" s="31">
        <f t="shared" si="45"/>
        <v>37.182990457237253</v>
      </c>
      <c r="BT62" s="31">
        <f t="shared" si="45"/>
        <v>38.60453324812277</v>
      </c>
      <c r="BU62" s="31">
        <f t="shared" si="45"/>
        <v>39.611967967087999</v>
      </c>
      <c r="BV62" s="31">
        <f t="shared" si="45"/>
        <v>40.362468648503452</v>
      </c>
      <c r="BW62" s="31">
        <f t="shared" si="45"/>
        <v>40.942917617315608</v>
      </c>
      <c r="BX62" s="31">
        <f t="shared" si="45"/>
        <v>41.405101448517954</v>
      </c>
      <c r="BY62" s="31">
        <f t="shared" si="45"/>
        <v>41.78176031258144</v>
      </c>
      <c r="BZ62" s="31">
        <f t="shared" si="45"/>
        <v>42.094589905814978</v>
      </c>
      <c r="CA62" s="31">
        <f t="shared" si="45"/>
        <v>42.358529316706111</v>
      </c>
      <c r="CB62" s="31">
        <f>CB61+$F62*(Y62/Y$61)^$C$4</f>
        <v>42.584198053653751</v>
      </c>
      <c r="CC62" s="31">
        <f t="shared" si="45"/>
        <v>42.779350459160725</v>
      </c>
      <c r="CD62" s="31">
        <f t="shared" si="45"/>
        <v>42.94978011665998</v>
      </c>
      <c r="CE62" s="31">
        <f t="shared" si="45"/>
        <v>43.099902299212964</v>
      </c>
      <c r="CF62" s="31">
        <f t="shared" si="45"/>
        <v>43.233140583237002</v>
      </c>
      <c r="CG62" s="31">
        <f t="shared" si="45"/>
        <v>43.352190319327605</v>
      </c>
      <c r="CH62" s="31">
        <f t="shared" si="45"/>
        <v>43.459202387419701</v>
      </c>
      <c r="CI62" s="31">
        <f t="shared" si="45"/>
        <v>43.5559140098798</v>
      </c>
      <c r="CJ62" s="31">
        <f t="shared" si="45"/>
        <v>43.643743594714628</v>
      </c>
      <c r="CK62" s="31">
        <f t="shared" si="45"/>
        <v>43.723860637821829</v>
      </c>
      <c r="CL62" s="31">
        <f t="shared" si="45"/>
        <v>43.797238012131913</v>
      </c>
      <c r="CM62" s="31">
        <f t="shared" si="45"/>
        <v>43.864691610902057</v>
      </c>
      <c r="CN62" s="31">
        <f t="shared" si="45"/>
        <v>43.926910773927688</v>
      </c>
      <c r="CO62" s="31">
        <f t="shared" si="45"/>
        <v>43.984481902879232</v>
      </c>
      <c r="CP62" s="31">
        <f t="shared" si="45"/>
        <v>44.037906980065827</v>
      </c>
      <c r="CQ62" s="31">
        <f t="shared" si="45"/>
        <v>44.087618229027726</v>
      </c>
      <c r="CR62" s="31">
        <f t="shared" si="45"/>
        <v>44.133989823067182</v>
      </c>
      <c r="CS62" s="31">
        <f t="shared" si="45"/>
        <v>44.177347312566638</v>
      </c>
      <c r="CT62" s="31">
        <f t="shared" si="45"/>
        <v>44.217975273226166</v>
      </c>
      <c r="CU62" s="31">
        <f t="shared" si="45"/>
        <v>44.256123554908008</v>
      </c>
      <c r="CV62" s="31">
        <f t="shared" si="45"/>
        <v>44.292012420922546</v>
      </c>
      <c r="CW62" s="31">
        <f t="shared" si="45"/>
        <v>44.325836800967522</v>
      </c>
      <c r="CX62" s="31">
        <f t="shared" si="45"/>
        <v>44.357769831054384</v>
      </c>
      <c r="CY62" s="31">
        <f t="shared" si="45"/>
        <v>44.387965816073887</v>
      </c>
      <c r="CZ62" s="31">
        <f t="shared" si="45"/>
        <v>44.416562721942526</v>
      </c>
      <c r="DA62" s="31">
        <f t="shared" si="45"/>
        <v>44.443684282219124</v>
      </c>
      <c r="DB62" s="37"/>
    </row>
    <row r="63" spans="1:106" ht="16" x14ac:dyDescent="0.2">
      <c r="A63" s="25">
        <f>IFERROR(ndashboard!I7," ")</f>
        <v>1320072</v>
      </c>
      <c r="B63" s="107" t="str">
        <f>IFERROR(ndashboard!B7," ")</f>
        <v>BMW LANDSHUT 4.10</v>
      </c>
      <c r="C63" s="107" t="str">
        <f>IFERROR(ndashboard!C7,"")</f>
        <v>M04</v>
      </c>
      <c r="D63" s="100">
        <f>IFERROR(ndashboard!M7," ")</f>
        <v>43868</v>
      </c>
      <c r="E63" s="167">
        <f>IFERROR(ndashboard!O7,"")</f>
        <v>5188</v>
      </c>
      <c r="F63" s="107">
        <f>IFERROR(ndashboard!H7,"")</f>
        <v>24</v>
      </c>
      <c r="G63" s="108">
        <f>IFERROR(ndashboard!R7,"")</f>
        <v>16.314465408805031</v>
      </c>
      <c r="H63" s="107">
        <f>IFERROR(ndashboard!F7,"")</f>
        <v>624</v>
      </c>
      <c r="I63" s="107" t="str">
        <f>IFERROR(ndashboard!G7,"")</f>
        <v>H01</v>
      </c>
      <c r="J63" s="79">
        <f t="shared" si="28"/>
        <v>0</v>
      </c>
      <c r="K63" s="79">
        <f t="shared" si="28"/>
        <v>155.63999999999999</v>
      </c>
      <c r="L63" s="79">
        <f t="shared" si="28"/>
        <v>415.04</v>
      </c>
      <c r="M63" s="79">
        <f t="shared" si="28"/>
        <v>778.19999999999993</v>
      </c>
      <c r="N63" s="79">
        <f t="shared" si="28"/>
        <v>1037.5999999999999</v>
      </c>
      <c r="O63" s="79">
        <f t="shared" si="28"/>
        <v>1297</v>
      </c>
      <c r="P63" s="79">
        <f t="shared" si="28"/>
        <v>1556.3999999999999</v>
      </c>
      <c r="Q63" s="79">
        <f t="shared" si="28"/>
        <v>1815.8000000000002</v>
      </c>
      <c r="R63" s="79">
        <f t="shared" si="28"/>
        <v>2075.1999999999998</v>
      </c>
      <c r="S63" s="79">
        <f t="shared" si="28"/>
        <v>2334.6</v>
      </c>
      <c r="T63" s="79">
        <f t="shared" si="28"/>
        <v>2594</v>
      </c>
      <c r="U63" s="79">
        <f t="shared" si="28"/>
        <v>2853.4</v>
      </c>
      <c r="V63" s="79">
        <f t="shared" si="28"/>
        <v>3112.7999999999997</v>
      </c>
      <c r="W63" s="79">
        <f t="shared" si="28"/>
        <v>3372.2000000000003</v>
      </c>
      <c r="X63" s="79">
        <f t="shared" si="28"/>
        <v>3631.6000000000004</v>
      </c>
      <c r="Y63" s="79">
        <f t="shared" si="28"/>
        <v>3891</v>
      </c>
      <c r="Z63" s="79">
        <f t="shared" si="29"/>
        <v>4150.3999999999996</v>
      </c>
      <c r="AA63" s="79">
        <f t="shared" si="29"/>
        <v>4409.8</v>
      </c>
      <c r="AB63" s="79">
        <f t="shared" si="29"/>
        <v>4669.2</v>
      </c>
      <c r="AC63" s="79">
        <f t="shared" si="29"/>
        <v>4928.5999999999995</v>
      </c>
      <c r="AD63" s="80">
        <f t="shared" si="29"/>
        <v>5188</v>
      </c>
      <c r="AE63" s="79">
        <f t="shared" si="29"/>
        <v>5447.4000000000005</v>
      </c>
      <c r="AF63" s="79">
        <f t="shared" si="29"/>
        <v>5706.8</v>
      </c>
      <c r="AG63" s="79">
        <f t="shared" si="29"/>
        <v>5966.2</v>
      </c>
      <c r="AH63" s="79">
        <f t="shared" si="29"/>
        <v>6225.5999999999995</v>
      </c>
      <c r="AI63" s="79">
        <f t="shared" si="29"/>
        <v>6485</v>
      </c>
      <c r="AJ63" s="79">
        <f t="shared" si="29"/>
        <v>6744.4000000000005</v>
      </c>
      <c r="AK63" s="79">
        <f t="shared" si="29"/>
        <v>7003.7999999999993</v>
      </c>
      <c r="AL63" s="79">
        <f t="shared" si="29"/>
        <v>7263.2000000000007</v>
      </c>
      <c r="AM63" s="79">
        <f t="shared" si="29"/>
        <v>7522.5999999999995</v>
      </c>
      <c r="AN63" s="79">
        <f t="shared" si="30"/>
        <v>7782</v>
      </c>
      <c r="AO63" s="79">
        <f t="shared" si="30"/>
        <v>8041.4000000000005</v>
      </c>
      <c r="AP63" s="79">
        <f t="shared" si="30"/>
        <v>8300.7999999999993</v>
      </c>
      <c r="AQ63" s="79">
        <f t="shared" si="30"/>
        <v>8560.1999999999989</v>
      </c>
      <c r="AR63" s="79">
        <f t="shared" si="30"/>
        <v>8819.6</v>
      </c>
      <c r="AS63" s="79">
        <f t="shared" si="30"/>
        <v>9079</v>
      </c>
      <c r="AT63" s="79">
        <f t="shared" si="30"/>
        <v>9338.4</v>
      </c>
      <c r="AU63" s="79">
        <f t="shared" si="30"/>
        <v>9597.8000000000011</v>
      </c>
      <c r="AV63" s="79">
        <f t="shared" si="30"/>
        <v>9857.1999999999989</v>
      </c>
      <c r="AW63" s="79">
        <f t="shared" si="30"/>
        <v>10116.6</v>
      </c>
      <c r="AX63" s="79">
        <f t="shared" si="30"/>
        <v>10376</v>
      </c>
      <c r="BB63" s="37"/>
      <c r="BC63" s="138" t="str">
        <f t="shared" si="31"/>
        <v>BMW LANDSHUT 4.10</v>
      </c>
      <c r="BD63" s="135">
        <f t="shared" si="32"/>
        <v>24</v>
      </c>
      <c r="BE63" s="132">
        <f t="shared" ref="BE63:BE90" si="46">BE62+BD63</f>
        <v>68</v>
      </c>
      <c r="BF63" s="135">
        <f t="shared" si="42"/>
        <v>1037.5999999999999</v>
      </c>
      <c r="BG63" s="152">
        <f t="shared" ref="BG63:BG90" si="47">($BH63-$BH62)</f>
        <v>32.247991725515959</v>
      </c>
      <c r="BH63" s="136">
        <f t="shared" ref="BH63:BH90" si="48">BH62+$F63*($N63/N$61)^$C$4</f>
        <v>63.701033316538769</v>
      </c>
      <c r="BI63" s="135">
        <f t="shared" si="43"/>
        <v>5188</v>
      </c>
      <c r="BJ63" s="152">
        <f t="shared" ref="BJ63:BJ90" si="49">($BK63-$BK62)</f>
        <v>18.541620054934583</v>
      </c>
      <c r="BK63" s="136">
        <f t="shared" ref="BK63:BK90" si="50">BK62+$F63*($AD63/AD$61)^$C$4</f>
        <v>61.893810374262188</v>
      </c>
      <c r="BL63" s="28"/>
      <c r="BM63" s="28"/>
      <c r="BN63" s="31" t="e">
        <f t="shared" si="44"/>
        <v>#DIV/0!</v>
      </c>
      <c r="BO63" s="31">
        <f t="shared" si="44"/>
        <v>949.6619943804003</v>
      </c>
      <c r="BP63" s="31">
        <f t="shared" si="44"/>
        <v>69.255473163513955</v>
      </c>
      <c r="BQ63" s="31">
        <f t="shared" si="45"/>
        <v>63.701033316538769</v>
      </c>
      <c r="BR63" s="31">
        <f t="shared" si="45"/>
        <v>62.508934617046123</v>
      </c>
      <c r="BS63" s="31">
        <f t="shared" si="45"/>
        <v>62.107475841312933</v>
      </c>
      <c r="BT63" s="31">
        <f t="shared" si="45"/>
        <v>61.944985186266848</v>
      </c>
      <c r="BU63" s="31">
        <f t="shared" si="45"/>
        <v>61.874079371686868</v>
      </c>
      <c r="BV63" s="31">
        <f t="shared" si="45"/>
        <v>61.843493289279117</v>
      </c>
      <c r="BW63" s="31">
        <f t="shared" si="45"/>
        <v>61.832255290142356</v>
      </c>
      <c r="BX63" s="31">
        <f t="shared" si="45"/>
        <v>61.830793016224874</v>
      </c>
      <c r="BY63" s="31">
        <f t="shared" si="45"/>
        <v>61.834385014900448</v>
      </c>
      <c r="BZ63" s="31">
        <f t="shared" si="45"/>
        <v>61.84056900946122</v>
      </c>
      <c r="CA63" s="31">
        <f t="shared" si="45"/>
        <v>61.848009426115141</v>
      </c>
      <c r="CB63" s="31">
        <f t="shared" si="45"/>
        <v>61.85596316289525</v>
      </c>
      <c r="CC63" s="31">
        <f t="shared" si="45"/>
        <v>61.864011776141254</v>
      </c>
      <c r="CD63" s="31">
        <f t="shared" si="45"/>
        <v>61.871920470016022</v>
      </c>
      <c r="CE63" s="31">
        <f t="shared" si="45"/>
        <v>61.879560818734312</v>
      </c>
      <c r="CF63" s="31">
        <f t="shared" si="45"/>
        <v>61.886867005958791</v>
      </c>
      <c r="CG63" s="31">
        <f t="shared" si="45"/>
        <v>61.893810374262188</v>
      </c>
      <c r="CH63" s="31">
        <f t="shared" si="45"/>
        <v>61.900384303824282</v>
      </c>
      <c r="CI63" s="31">
        <f t="shared" si="45"/>
        <v>61.906595078887065</v>
      </c>
      <c r="CJ63" s="31">
        <f t="shared" si="45"/>
        <v>61.912456305971872</v>
      </c>
      <c r="CK63" s="31">
        <f t="shared" si="45"/>
        <v>61.917985479850444</v>
      </c>
      <c r="CL63" s="31">
        <f t="shared" si="45"/>
        <v>61.923201868985636</v>
      </c>
      <c r="CM63" s="31">
        <f t="shared" si="45"/>
        <v>61.928125221832651</v>
      </c>
      <c r="CN63" s="31">
        <f t="shared" si="45"/>
        <v>61.932774988570927</v>
      </c>
      <c r="CO63" s="31">
        <f t="shared" si="45"/>
        <v>61.937169868364627</v>
      </c>
      <c r="CP63" s="31">
        <f t="shared" si="45"/>
        <v>61.941327562594992</v>
      </c>
      <c r="CQ63" s="31">
        <f t="shared" si="45"/>
        <v>61.945264658026446</v>
      </c>
      <c r="CR63" s="31">
        <f t="shared" si="45"/>
        <v>61.948996591168346</v>
      </c>
      <c r="CS63" s="31">
        <f t="shared" si="45"/>
        <v>61.952537662429393</v>
      </c>
      <c r="CT63" s="31">
        <f t="shared" si="45"/>
        <v>61.955901079781086</v>
      </c>
      <c r="CU63" s="31">
        <f t="shared" si="45"/>
        <v>61.959099018842842</v>
      </c>
      <c r="CV63" s="31">
        <f t="shared" si="45"/>
        <v>61.962142690987946</v>
      </c>
      <c r="CW63" s="31">
        <f t="shared" si="45"/>
        <v>61.965042414138466</v>
      </c>
      <c r="CX63" s="31">
        <f t="shared" si="45"/>
        <v>61.967807682930697</v>
      </c>
      <c r="CY63" s="31">
        <f t="shared" si="45"/>
        <v>61.970447236255275</v>
      </c>
      <c r="CZ63" s="31">
        <f t="shared" si="45"/>
        <v>61.972969121041928</v>
      </c>
      <c r="DA63" s="31">
        <f t="shared" si="45"/>
        <v>61.975380751721644</v>
      </c>
      <c r="DB63" s="37"/>
    </row>
    <row r="64" spans="1:106" ht="16" x14ac:dyDescent="0.2">
      <c r="A64" s="25">
        <f>IFERROR(ndashboard!I8," ")</f>
        <v>1184199</v>
      </c>
      <c r="B64" s="107" t="str">
        <f>IFERROR(ndashboard!B8," ")</f>
        <v>ROCHE PENZBERG KWKK</v>
      </c>
      <c r="C64" s="107" t="str">
        <f>IFERROR(ndashboard!C8,"")</f>
        <v>M01</v>
      </c>
      <c r="D64" s="100">
        <f>IFERROR(ndashboard!M8," ")</f>
        <v>43948</v>
      </c>
      <c r="E64" s="167">
        <f>IFERROR(ndashboard!O8,"")</f>
        <v>4966</v>
      </c>
      <c r="F64" s="107">
        <f>IFERROR(ndashboard!H8,"")</f>
        <v>24</v>
      </c>
      <c r="G64" s="108">
        <f>IFERROR(ndashboard!R8,"")</f>
        <v>20.865546218487395</v>
      </c>
      <c r="H64" s="107">
        <f>IFERROR(ndashboard!F8,"")</f>
        <v>624</v>
      </c>
      <c r="I64" s="107" t="str">
        <f>IFERROR(ndashboard!G8,"")</f>
        <v>H02</v>
      </c>
      <c r="J64" s="79">
        <f t="shared" si="28"/>
        <v>0</v>
      </c>
      <c r="K64" s="79">
        <f t="shared" si="28"/>
        <v>0</v>
      </c>
      <c r="L64" s="79">
        <f t="shared" si="28"/>
        <v>0</v>
      </c>
      <c r="M64" s="79">
        <f t="shared" si="28"/>
        <v>0</v>
      </c>
      <c r="N64" s="79">
        <f t="shared" si="28"/>
        <v>0</v>
      </c>
      <c r="O64" s="79">
        <f t="shared" si="28"/>
        <v>0</v>
      </c>
      <c r="P64" s="79">
        <f t="shared" si="28"/>
        <v>321.3294117647057</v>
      </c>
      <c r="Q64" s="79">
        <f t="shared" si="28"/>
        <v>653.09159663865546</v>
      </c>
      <c r="R64" s="79">
        <f t="shared" si="28"/>
        <v>984.85378151260511</v>
      </c>
      <c r="S64" s="79">
        <f t="shared" si="28"/>
        <v>1316.6159663865544</v>
      </c>
      <c r="T64" s="79">
        <f t="shared" si="28"/>
        <v>1648.3781512605042</v>
      </c>
      <c r="U64" s="79">
        <f t="shared" si="28"/>
        <v>1980.1403361344539</v>
      </c>
      <c r="V64" s="79">
        <f t="shared" si="28"/>
        <v>2311.9025210084033</v>
      </c>
      <c r="W64" s="79">
        <f t="shared" si="28"/>
        <v>2643.6647058823532</v>
      </c>
      <c r="X64" s="79">
        <f t="shared" si="28"/>
        <v>2975.4268907563023</v>
      </c>
      <c r="Y64" s="79">
        <f t="shared" si="28"/>
        <v>3307.1890756302523</v>
      </c>
      <c r="Z64" s="79">
        <f t="shared" si="29"/>
        <v>3638.9512605042019</v>
      </c>
      <c r="AA64" s="79">
        <f t="shared" si="29"/>
        <v>3970.7134453781514</v>
      </c>
      <c r="AB64" s="79">
        <f t="shared" si="29"/>
        <v>4302.4756302521009</v>
      </c>
      <c r="AC64" s="79">
        <f t="shared" si="29"/>
        <v>4634.23781512605</v>
      </c>
      <c r="AD64" s="80">
        <f t="shared" si="29"/>
        <v>4966</v>
      </c>
      <c r="AE64" s="79">
        <f t="shared" si="29"/>
        <v>5297.76218487395</v>
      </c>
      <c r="AF64" s="79">
        <f t="shared" si="29"/>
        <v>5629.5243697478991</v>
      </c>
      <c r="AG64" s="79">
        <f t="shared" si="29"/>
        <v>5961.2865546218482</v>
      </c>
      <c r="AH64" s="79">
        <f t="shared" si="29"/>
        <v>6293.0487394957981</v>
      </c>
      <c r="AI64" s="79">
        <f t="shared" si="29"/>
        <v>6624.8109243697481</v>
      </c>
      <c r="AJ64" s="79">
        <f t="shared" si="29"/>
        <v>6956.5731092436981</v>
      </c>
      <c r="AK64" s="79">
        <f t="shared" si="29"/>
        <v>7288.3352941176472</v>
      </c>
      <c r="AL64" s="79">
        <f t="shared" si="29"/>
        <v>7620.0974789915963</v>
      </c>
      <c r="AM64" s="79">
        <f t="shared" si="29"/>
        <v>7951.8596638655454</v>
      </c>
      <c r="AN64" s="79">
        <f t="shared" si="30"/>
        <v>8283.6218487394963</v>
      </c>
      <c r="AO64" s="79">
        <f t="shared" si="30"/>
        <v>8615.3840336134454</v>
      </c>
      <c r="AP64" s="79">
        <f t="shared" si="30"/>
        <v>8947.1462184873963</v>
      </c>
      <c r="AQ64" s="79">
        <f t="shared" si="30"/>
        <v>9278.9084033613435</v>
      </c>
      <c r="AR64" s="79">
        <f t="shared" si="30"/>
        <v>9610.6705882352944</v>
      </c>
      <c r="AS64" s="79">
        <f t="shared" si="30"/>
        <v>9942.4327731092435</v>
      </c>
      <c r="AT64" s="79">
        <f t="shared" si="30"/>
        <v>10274.194957983193</v>
      </c>
      <c r="AU64" s="79">
        <f t="shared" si="30"/>
        <v>10605.957142857143</v>
      </c>
      <c r="AV64" s="79">
        <f t="shared" si="30"/>
        <v>10937.719327731091</v>
      </c>
      <c r="AW64" s="79">
        <f t="shared" si="30"/>
        <v>11269.481512605042</v>
      </c>
      <c r="AX64" s="79">
        <f t="shared" si="30"/>
        <v>11601.243697478991</v>
      </c>
      <c r="BB64" s="37"/>
      <c r="BC64" s="138" t="str">
        <f t="shared" si="31"/>
        <v>ROCHE PENZBERG KWKK</v>
      </c>
      <c r="BD64" s="135">
        <f t="shared" si="32"/>
        <v>24</v>
      </c>
      <c r="BE64" s="132">
        <f t="shared" si="46"/>
        <v>92</v>
      </c>
      <c r="BF64" s="135">
        <f t="shared" si="42"/>
        <v>0</v>
      </c>
      <c r="BG64" s="152">
        <f t="shared" si="47"/>
        <v>0</v>
      </c>
      <c r="BH64" s="136">
        <f t="shared" si="48"/>
        <v>63.701033316538769</v>
      </c>
      <c r="BI64" s="135">
        <f t="shared" si="43"/>
        <v>4966</v>
      </c>
      <c r="BJ64" s="152">
        <f t="shared" si="49"/>
        <v>17.440427430471487</v>
      </c>
      <c r="BK64" s="136">
        <f t="shared" si="50"/>
        <v>79.334237804733675</v>
      </c>
      <c r="BL64" s="28"/>
      <c r="BM64" s="28"/>
      <c r="BN64" s="31" t="e">
        <f t="shared" si="44"/>
        <v>#DIV/0!</v>
      </c>
      <c r="BO64" s="31">
        <f t="shared" si="44"/>
        <v>949.6619943804003</v>
      </c>
      <c r="BP64" s="31">
        <f t="shared" si="44"/>
        <v>69.255473163513955</v>
      </c>
      <c r="BQ64" s="31">
        <f t="shared" si="45"/>
        <v>63.701033316538769</v>
      </c>
      <c r="BR64" s="31">
        <f t="shared" si="45"/>
        <v>62.508934617046123</v>
      </c>
      <c r="BS64" s="31">
        <f t="shared" si="45"/>
        <v>64.845184060479866</v>
      </c>
      <c r="BT64" s="31">
        <f t="shared" si="45"/>
        <v>67.521691560016123</v>
      </c>
      <c r="BU64" s="31">
        <f t="shared" si="45"/>
        <v>69.715646579211992</v>
      </c>
      <c r="BV64" s="31">
        <f t="shared" si="45"/>
        <v>71.477352250428154</v>
      </c>
      <c r="BW64" s="31">
        <f t="shared" si="45"/>
        <v>72.904770844439838</v>
      </c>
      <c r="BX64" s="31">
        <f t="shared" si="45"/>
        <v>74.078179105094691</v>
      </c>
      <c r="BY64" s="31">
        <f t="shared" si="45"/>
        <v>75.056984608844587</v>
      </c>
      <c r="BZ64" s="31">
        <f t="shared" si="45"/>
        <v>75.884508243405989</v>
      </c>
      <c r="CA64" s="31">
        <f t="shared" si="45"/>
        <v>76.59257702931545</v>
      </c>
      <c r="CB64" s="31">
        <f t="shared" si="45"/>
        <v>77.204903755323386</v>
      </c>
      <c r="CC64" s="31">
        <f t="shared" si="45"/>
        <v>77.739432927668815</v>
      </c>
      <c r="CD64" s="31">
        <f t="shared" si="45"/>
        <v>78.209953666720935</v>
      </c>
      <c r="CE64" s="31">
        <f t="shared" si="45"/>
        <v>78.627215983312638</v>
      </c>
      <c r="CF64" s="31">
        <f t="shared" si="45"/>
        <v>78.999713107249235</v>
      </c>
      <c r="CG64" s="31">
        <f t="shared" si="45"/>
        <v>79.334237804733675</v>
      </c>
      <c r="CH64" s="31">
        <f t="shared" si="45"/>
        <v>79.636283902603083</v>
      </c>
      <c r="CI64" s="31">
        <f t="shared" si="45"/>
        <v>79.910340308963669</v>
      </c>
      <c r="CJ64" s="31">
        <f t="shared" si="45"/>
        <v>80.160109289284108</v>
      </c>
      <c r="CK64" s="31">
        <f t="shared" si="45"/>
        <v>80.388670613189305</v>
      </c>
      <c r="CL64" s="31">
        <f t="shared" si="45"/>
        <v>80.598606489420234</v>
      </c>
      <c r="CM64" s="31">
        <f t="shared" si="45"/>
        <v>80.792097727149397</v>
      </c>
      <c r="CN64" s="31">
        <f t="shared" si="45"/>
        <v>80.970998525766575</v>
      </c>
      <c r="CO64" s="31">
        <f t="shared" si="45"/>
        <v>81.136895209609776</v>
      </c>
      <c r="CP64" s="31">
        <f t="shared" si="45"/>
        <v>81.291152772541807</v>
      </c>
      <c r="CQ64" s="31">
        <f t="shared" si="45"/>
        <v>81.434952074239447</v>
      </c>
      <c r="CR64" s="31">
        <f t="shared" si="45"/>
        <v>81.569319800377386</v>
      </c>
      <c r="CS64" s="31">
        <f t="shared" si="45"/>
        <v>81.695152772497607</v>
      </c>
      <c r="CT64" s="31">
        <f t="shared" si="45"/>
        <v>81.813237809514689</v>
      </c>
      <c r="CU64" s="31">
        <f t="shared" si="45"/>
        <v>81.92426806006182</v>
      </c>
      <c r="CV64" s="31">
        <f t="shared" si="45"/>
        <v>82.028856514593926</v>
      </c>
      <c r="CW64" s="31">
        <f t="shared" si="45"/>
        <v>82.127547248344626</v>
      </c>
      <c r="CX64" s="31">
        <f t="shared" si="45"/>
        <v>82.220824826769672</v>
      </c>
      <c r="CY64" s="31">
        <f t="shared" si="45"/>
        <v>82.309122213943908</v>
      </c>
      <c r="CZ64" s="31">
        <f t="shared" si="45"/>
        <v>82.392827454274681</v>
      </c>
      <c r="DA64" s="31">
        <f t="shared" si="45"/>
        <v>82.472289343588542</v>
      </c>
      <c r="DB64" s="37"/>
    </row>
    <row r="65" spans="1:106" ht="16" x14ac:dyDescent="0.2">
      <c r="A65" s="25">
        <f>IFERROR(ndashboard!I9," ")</f>
        <v>1352268</v>
      </c>
      <c r="B65" s="107" t="str">
        <f>IFERROR(ndashboard!B9," ")</f>
        <v>BMW DINGOLFING 2.4</v>
      </c>
      <c r="C65" s="107" t="str">
        <f>IFERROR(ndashboard!C9,"")</f>
        <v>M06</v>
      </c>
      <c r="D65" s="100">
        <f>IFERROR(ndashboard!M9," ")</f>
        <v>43955</v>
      </c>
      <c r="E65" s="167">
        <f>IFERROR(ndashboard!O9,"")</f>
        <v>3604</v>
      </c>
      <c r="F65" s="107">
        <f>IFERROR(ndashboard!H9,"")</f>
        <v>24</v>
      </c>
      <c r="G65" s="108">
        <f>IFERROR(ndashboard!R9,"")</f>
        <v>15.601731601731602</v>
      </c>
      <c r="H65" s="107">
        <f>IFERROR(ndashboard!F9,"")</f>
        <v>624</v>
      </c>
      <c r="I65" s="107" t="str">
        <f>IFERROR(ndashboard!G9,"")</f>
        <v>H01</v>
      </c>
      <c r="J65" s="79">
        <f t="shared" si="28"/>
        <v>0</v>
      </c>
      <c r="K65" s="79">
        <f t="shared" si="28"/>
        <v>0</v>
      </c>
      <c r="L65" s="79">
        <f t="shared" si="28"/>
        <v>0</v>
      </c>
      <c r="M65" s="79">
        <f t="shared" si="28"/>
        <v>0</v>
      </c>
      <c r="N65" s="79">
        <f t="shared" si="28"/>
        <v>0</v>
      </c>
      <c r="O65" s="79">
        <f t="shared" si="28"/>
        <v>0</v>
      </c>
      <c r="P65" s="79">
        <f t="shared" si="28"/>
        <v>131.05454545454532</v>
      </c>
      <c r="Q65" s="79">
        <f t="shared" si="28"/>
        <v>379.12207792207784</v>
      </c>
      <c r="R65" s="79">
        <f t="shared" si="28"/>
        <v>627.18961038961049</v>
      </c>
      <c r="S65" s="79">
        <f t="shared" si="28"/>
        <v>875.25714285714275</v>
      </c>
      <c r="T65" s="79">
        <f t="shared" si="28"/>
        <v>1123.3246753246754</v>
      </c>
      <c r="U65" s="79">
        <f t="shared" si="28"/>
        <v>1371.392207792208</v>
      </c>
      <c r="V65" s="79">
        <f t="shared" si="28"/>
        <v>1619.4597402597401</v>
      </c>
      <c r="W65" s="79">
        <f t="shared" si="28"/>
        <v>1867.5272727272729</v>
      </c>
      <c r="X65" s="79">
        <f t="shared" si="28"/>
        <v>2115.5948051948048</v>
      </c>
      <c r="Y65" s="79">
        <f t="shared" si="28"/>
        <v>2363.6623376623374</v>
      </c>
      <c r="Z65" s="79">
        <f t="shared" si="29"/>
        <v>2611.7298701298701</v>
      </c>
      <c r="AA65" s="79">
        <f t="shared" si="29"/>
        <v>2859.7974025974031</v>
      </c>
      <c r="AB65" s="79">
        <f t="shared" si="29"/>
        <v>3107.8649350649348</v>
      </c>
      <c r="AC65" s="79">
        <f t="shared" si="29"/>
        <v>3355.9324675324669</v>
      </c>
      <c r="AD65" s="80">
        <f t="shared" si="29"/>
        <v>3604</v>
      </c>
      <c r="AE65" s="79">
        <f t="shared" si="29"/>
        <v>3852.0675324675331</v>
      </c>
      <c r="AF65" s="79">
        <f t="shared" si="29"/>
        <v>4100.1350649350652</v>
      </c>
      <c r="AG65" s="79">
        <f t="shared" si="29"/>
        <v>4348.2025974025973</v>
      </c>
      <c r="AH65" s="79">
        <f t="shared" si="29"/>
        <v>4596.2701298701295</v>
      </c>
      <c r="AI65" s="79">
        <f t="shared" si="29"/>
        <v>4844.3376623376626</v>
      </c>
      <c r="AJ65" s="79">
        <f t="shared" si="29"/>
        <v>5092.4051948051956</v>
      </c>
      <c r="AK65" s="79">
        <f t="shared" si="29"/>
        <v>5340.4727272727268</v>
      </c>
      <c r="AL65" s="79">
        <f t="shared" si="29"/>
        <v>5588.5402597402599</v>
      </c>
      <c r="AM65" s="79">
        <f t="shared" si="29"/>
        <v>5836.607792207792</v>
      </c>
      <c r="AN65" s="79">
        <f t="shared" si="30"/>
        <v>6084.6753246753251</v>
      </c>
      <c r="AO65" s="79">
        <f t="shared" si="30"/>
        <v>6332.7428571428572</v>
      </c>
      <c r="AP65" s="79">
        <f t="shared" si="30"/>
        <v>6580.8103896103894</v>
      </c>
      <c r="AQ65" s="79">
        <f t="shared" si="30"/>
        <v>6828.8779220779215</v>
      </c>
      <c r="AR65" s="79">
        <f t="shared" si="30"/>
        <v>7076.9454545454555</v>
      </c>
      <c r="AS65" s="79">
        <f t="shared" si="30"/>
        <v>7325.0129870129867</v>
      </c>
      <c r="AT65" s="79">
        <f t="shared" si="30"/>
        <v>7573.0805194805189</v>
      </c>
      <c r="AU65" s="79">
        <f t="shared" si="30"/>
        <v>7821.1480519480529</v>
      </c>
      <c r="AV65" s="79">
        <f t="shared" si="30"/>
        <v>8069.2155844155832</v>
      </c>
      <c r="AW65" s="79">
        <f t="shared" si="30"/>
        <v>8317.2831168831181</v>
      </c>
      <c r="AX65" s="79">
        <f t="shared" si="30"/>
        <v>8565.3506493506502</v>
      </c>
      <c r="BB65" s="37"/>
      <c r="BC65" s="138" t="str">
        <f t="shared" si="31"/>
        <v>BMW DINGOLFING 2.4</v>
      </c>
      <c r="BD65" s="135">
        <f t="shared" si="32"/>
        <v>24</v>
      </c>
      <c r="BE65" s="132">
        <f t="shared" si="46"/>
        <v>116</v>
      </c>
      <c r="BF65" s="135">
        <f t="shared" si="42"/>
        <v>0</v>
      </c>
      <c r="BG65" s="152">
        <f t="shared" si="47"/>
        <v>0</v>
      </c>
      <c r="BH65" s="136">
        <f t="shared" si="48"/>
        <v>63.701033316538769</v>
      </c>
      <c r="BI65" s="135">
        <f t="shared" si="43"/>
        <v>3604</v>
      </c>
      <c r="BJ65" s="152">
        <f t="shared" si="49"/>
        <v>11.133876978567315</v>
      </c>
      <c r="BK65" s="136">
        <f t="shared" si="50"/>
        <v>90.46811478330099</v>
      </c>
      <c r="BL65" s="28"/>
      <c r="BM65" s="28"/>
      <c r="BN65" s="31" t="e">
        <f t="shared" si="44"/>
        <v>#DIV/0!</v>
      </c>
      <c r="BO65" s="31">
        <f t="shared" si="44"/>
        <v>949.6619943804003</v>
      </c>
      <c r="BP65" s="31">
        <f t="shared" si="44"/>
        <v>69.255473163513955</v>
      </c>
      <c r="BQ65" s="31">
        <f t="shared" si="45"/>
        <v>63.701033316538769</v>
      </c>
      <c r="BR65" s="31">
        <f t="shared" si="45"/>
        <v>62.508934617046123</v>
      </c>
      <c r="BS65" s="31">
        <f t="shared" si="45"/>
        <v>65.625174739909937</v>
      </c>
      <c r="BT65" s="31">
        <f t="shared" si="45"/>
        <v>70.126073954844728</v>
      </c>
      <c r="BU65" s="31">
        <f t="shared" si="45"/>
        <v>73.884732131247119</v>
      </c>
      <c r="BV65" s="31">
        <f t="shared" si="45"/>
        <v>76.916707810946974</v>
      </c>
      <c r="BW65" s="31">
        <f t="shared" si="45"/>
        <v>79.377301681065632</v>
      </c>
      <c r="BX65" s="31">
        <f t="shared" si="45"/>
        <v>81.401286420649683</v>
      </c>
      <c r="BY65" s="31">
        <f t="shared" si="45"/>
        <v>83.089984094849754</v>
      </c>
      <c r="BZ65" s="31">
        <f t="shared" si="45"/>
        <v>84.517747032681186</v>
      </c>
      <c r="CA65" s="31">
        <f t="shared" si="45"/>
        <v>85.739363329127656</v>
      </c>
      <c r="CB65" s="31">
        <f t="shared" si="45"/>
        <v>86.795715797967901</v>
      </c>
      <c r="CC65" s="31">
        <f t="shared" si="45"/>
        <v>87.717767910362411</v>
      </c>
      <c r="CD65" s="31">
        <f t="shared" si="45"/>
        <v>88.529323646130905</v>
      </c>
      <c r="CE65" s="31">
        <f t="shared" si="45"/>
        <v>89.248944928470777</v>
      </c>
      <c r="CF65" s="31">
        <f t="shared" si="45"/>
        <v>89.891298460100543</v>
      </c>
      <c r="CG65" s="31">
        <f t="shared" si="45"/>
        <v>90.46811478330099</v>
      </c>
      <c r="CH65" s="31">
        <f t="shared" si="45"/>
        <v>90.988881083446699</v>
      </c>
      <c r="CI65" s="31">
        <f t="shared" si="45"/>
        <v>91.461348780345801</v>
      </c>
      <c r="CJ65" s="31">
        <f t="shared" si="45"/>
        <v>91.891910486061889</v>
      </c>
      <c r="CK65" s="31">
        <f t="shared" si="45"/>
        <v>92.285883542874217</v>
      </c>
      <c r="CL65" s="31">
        <f t="shared" si="45"/>
        <v>92.647725855310213</v>
      </c>
      <c r="CM65" s="31">
        <f t="shared" si="45"/>
        <v>92.981202024177733</v>
      </c>
      <c r="CN65" s="31">
        <f t="shared" si="45"/>
        <v>93.289512560152872</v>
      </c>
      <c r="CO65" s="31">
        <f t="shared" si="45"/>
        <v>93.575395357964709</v>
      </c>
      <c r="CP65" s="31">
        <f t="shared" si="45"/>
        <v>93.841206107359397</v>
      </c>
      <c r="CQ65" s="31">
        <f t="shared" si="45"/>
        <v>94.088982550783342</v>
      </c>
      <c r="CR65" s="31">
        <f t="shared" si="45"/>
        <v>94.320496237489721</v>
      </c>
      <c r="CS65" s="31">
        <f t="shared" si="45"/>
        <v>94.537294514412309</v>
      </c>
      <c r="CT65" s="31">
        <f t="shared" si="45"/>
        <v>94.740734830933093</v>
      </c>
      <c r="CU65" s="31">
        <f t="shared" si="45"/>
        <v>94.932012946068582</v>
      </c>
      <c r="CV65" s="31">
        <f t="shared" si="45"/>
        <v>95.112186263180575</v>
      </c>
      <c r="CW65" s="31">
        <f t="shared" si="45"/>
        <v>95.282193244560617</v>
      </c>
      <c r="CX65" s="31">
        <f t="shared" si="45"/>
        <v>95.442869651765733</v>
      </c>
      <c r="CY65" s="31">
        <f t="shared" si="45"/>
        <v>95.594962200021058</v>
      </c>
      <c r="CZ65" s="31">
        <f t="shared" si="45"/>
        <v>95.739140093842934</v>
      </c>
      <c r="DA65" s="31">
        <f t="shared" si="45"/>
        <v>95.876004817183187</v>
      </c>
      <c r="DB65" s="37"/>
    </row>
    <row r="66" spans="1:106" ht="16" x14ac:dyDescent="0.2">
      <c r="A66" s="25">
        <f>IFERROR(ndashboard!I10," ")</f>
        <v>1320022</v>
      </c>
      <c r="B66" s="107" t="str">
        <f>IFERROR(ndashboard!B10," ")</f>
        <v>BMW MÜNCHEN</v>
      </c>
      <c r="C66" s="107" t="str">
        <f>IFERROR(ndashboard!C10,"")</f>
        <v>M01</v>
      </c>
      <c r="D66" s="100">
        <f>IFERROR(ndashboard!M10," ")</f>
        <v>43990</v>
      </c>
      <c r="E66" s="167">
        <f>IFERROR(ndashboard!O10,"")</f>
        <v>3393</v>
      </c>
      <c r="F66" s="107">
        <f>IFERROR(ndashboard!H10,"")</f>
        <v>24</v>
      </c>
      <c r="G66" s="108">
        <f>IFERROR(ndashboard!R10,"")</f>
        <v>17.311224489795919</v>
      </c>
      <c r="H66" s="107">
        <f>IFERROR(ndashboard!F10,"")</f>
        <v>624</v>
      </c>
      <c r="I66" s="107" t="str">
        <f>IFERROR(ndashboard!G10,"")</f>
        <v>H01</v>
      </c>
      <c r="J66" s="79">
        <f t="shared" si="28"/>
        <v>0</v>
      </c>
      <c r="K66" s="79">
        <f t="shared" si="28"/>
        <v>0</v>
      </c>
      <c r="L66" s="79">
        <f t="shared" si="28"/>
        <v>0</v>
      </c>
      <c r="M66" s="79">
        <f t="shared" si="28"/>
        <v>0</v>
      </c>
      <c r="N66" s="79">
        <f t="shared" si="28"/>
        <v>0</v>
      </c>
      <c r="O66" s="79">
        <f t="shared" si="28"/>
        <v>0</v>
      </c>
      <c r="P66" s="79">
        <f t="shared" si="28"/>
        <v>0</v>
      </c>
      <c r="Q66" s="79">
        <f t="shared" si="28"/>
        <v>0</v>
      </c>
      <c r="R66" s="79">
        <f t="shared" si="28"/>
        <v>90.018367346938817</v>
      </c>
      <c r="S66" s="79">
        <f t="shared" si="28"/>
        <v>365.26683673469375</v>
      </c>
      <c r="T66" s="79">
        <f t="shared" si="28"/>
        <v>640.51530612244903</v>
      </c>
      <c r="U66" s="79">
        <f t="shared" si="28"/>
        <v>915.76377551020414</v>
      </c>
      <c r="V66" s="79">
        <f t="shared" si="28"/>
        <v>1191.0122448979589</v>
      </c>
      <c r="W66" s="79">
        <f t="shared" si="28"/>
        <v>1466.2607142857144</v>
      </c>
      <c r="X66" s="79">
        <f t="shared" si="28"/>
        <v>1741.5091836734694</v>
      </c>
      <c r="Y66" s="79">
        <f t="shared" si="28"/>
        <v>2016.7576530612246</v>
      </c>
      <c r="Z66" s="79">
        <f t="shared" si="29"/>
        <v>2292.0061224489796</v>
      </c>
      <c r="AA66" s="79">
        <f t="shared" si="29"/>
        <v>2567.254591836735</v>
      </c>
      <c r="AB66" s="79">
        <f t="shared" si="29"/>
        <v>2842.5030612244896</v>
      </c>
      <c r="AC66" s="79">
        <f t="shared" si="29"/>
        <v>3117.7515306122446</v>
      </c>
      <c r="AD66" s="80">
        <f t="shared" si="29"/>
        <v>3393</v>
      </c>
      <c r="AE66" s="79">
        <f t="shared" si="29"/>
        <v>3668.2484693877554</v>
      </c>
      <c r="AF66" s="79">
        <f t="shared" si="29"/>
        <v>3943.4969387755104</v>
      </c>
      <c r="AG66" s="79">
        <f t="shared" si="29"/>
        <v>4218.745408163265</v>
      </c>
      <c r="AH66" s="79">
        <f t="shared" si="29"/>
        <v>4493.99387755102</v>
      </c>
      <c r="AI66" s="79">
        <f t="shared" si="29"/>
        <v>4769.2423469387759</v>
      </c>
      <c r="AJ66" s="79">
        <f t="shared" si="29"/>
        <v>5044.4908163265309</v>
      </c>
      <c r="AK66" s="79">
        <f t="shared" si="29"/>
        <v>5319.7392857142859</v>
      </c>
      <c r="AL66" s="79">
        <f t="shared" si="29"/>
        <v>5594.98775510204</v>
      </c>
      <c r="AM66" s="79">
        <f t="shared" si="29"/>
        <v>5870.2362244897949</v>
      </c>
      <c r="AN66" s="79">
        <f t="shared" si="30"/>
        <v>6145.4846938775509</v>
      </c>
      <c r="AO66" s="79">
        <f t="shared" si="30"/>
        <v>6420.7331632653068</v>
      </c>
      <c r="AP66" s="79">
        <f t="shared" si="30"/>
        <v>6695.9816326530618</v>
      </c>
      <c r="AQ66" s="79">
        <f t="shared" si="30"/>
        <v>6971.2301020408158</v>
      </c>
      <c r="AR66" s="79">
        <f t="shared" si="30"/>
        <v>7246.4785714285717</v>
      </c>
      <c r="AS66" s="79">
        <f t="shared" si="30"/>
        <v>7521.7270408163267</v>
      </c>
      <c r="AT66" s="79">
        <f t="shared" si="30"/>
        <v>7796.9755102040817</v>
      </c>
      <c r="AU66" s="79">
        <f t="shared" si="30"/>
        <v>8072.2239795918376</v>
      </c>
      <c r="AV66" s="79">
        <f t="shared" si="30"/>
        <v>8347.4724489795917</v>
      </c>
      <c r="AW66" s="79">
        <f t="shared" si="30"/>
        <v>8622.7209183673476</v>
      </c>
      <c r="AX66" s="79">
        <f t="shared" si="30"/>
        <v>8897.9693877551017</v>
      </c>
      <c r="BB66" s="37"/>
      <c r="BC66" s="138" t="str">
        <f t="shared" si="31"/>
        <v>BMW MÜNCHEN</v>
      </c>
      <c r="BD66" s="135">
        <f t="shared" si="32"/>
        <v>24</v>
      </c>
      <c r="BE66" s="132">
        <f t="shared" si="46"/>
        <v>140</v>
      </c>
      <c r="BF66" s="135">
        <f t="shared" si="42"/>
        <v>0</v>
      </c>
      <c r="BG66" s="152">
        <f t="shared" si="47"/>
        <v>0</v>
      </c>
      <c r="BH66" s="136">
        <f t="shared" si="48"/>
        <v>63.701033316538769</v>
      </c>
      <c r="BI66" s="135">
        <f t="shared" si="43"/>
        <v>3393</v>
      </c>
      <c r="BJ66" s="152">
        <f t="shared" si="49"/>
        <v>10.232108262647927</v>
      </c>
      <c r="BK66" s="136">
        <f t="shared" si="50"/>
        <v>100.70022304594892</v>
      </c>
      <c r="BL66" s="28"/>
      <c r="BM66" s="28"/>
      <c r="BN66" s="31" t="e">
        <f t="shared" si="44"/>
        <v>#DIV/0!</v>
      </c>
      <c r="BO66" s="31">
        <f t="shared" si="44"/>
        <v>949.6619943804003</v>
      </c>
      <c r="BP66" s="31">
        <f t="shared" si="44"/>
        <v>69.255473163513955</v>
      </c>
      <c r="BQ66" s="31">
        <f t="shared" si="45"/>
        <v>63.701033316538769</v>
      </c>
      <c r="BR66" s="31">
        <f t="shared" si="45"/>
        <v>62.508934617046123</v>
      </c>
      <c r="BS66" s="31">
        <f t="shared" si="45"/>
        <v>65.625174739909937</v>
      </c>
      <c r="BT66" s="31">
        <f t="shared" si="45"/>
        <v>70.126073954844728</v>
      </c>
      <c r="BU66" s="31">
        <f t="shared" si="45"/>
        <v>74.159993962103556</v>
      </c>
      <c r="BV66" s="31">
        <f t="shared" si="45"/>
        <v>78.517046337771816</v>
      </c>
      <c r="BW66" s="31">
        <f t="shared" si="45"/>
        <v>82.325169642877057</v>
      </c>
      <c r="BX66" s="31">
        <f t="shared" si="45"/>
        <v>85.561981549890874</v>
      </c>
      <c r="BY66" s="31">
        <f t="shared" si="45"/>
        <v>88.314454074389189</v>
      </c>
      <c r="BZ66" s="31">
        <f t="shared" si="45"/>
        <v>90.670871461060599</v>
      </c>
      <c r="CA66" s="31">
        <f t="shared" si="45"/>
        <v>92.704972776623137</v>
      </c>
      <c r="CB66" s="31">
        <f t="shared" si="45"/>
        <v>94.475534534409434</v>
      </c>
      <c r="CC66" s="31">
        <f t="shared" si="45"/>
        <v>96.028908021250388</v>
      </c>
      <c r="CD66" s="31">
        <f t="shared" si="45"/>
        <v>97.401707527588187</v>
      </c>
      <c r="CE66" s="31">
        <f t="shared" si="45"/>
        <v>98.623044038667103</v>
      </c>
      <c r="CF66" s="31">
        <f t="shared" si="45"/>
        <v>99.716256467412379</v>
      </c>
      <c r="CG66" s="31">
        <f t="shared" si="45"/>
        <v>100.70022304594892</v>
      </c>
      <c r="CH66" s="31">
        <f t="shared" si="45"/>
        <v>101.59034945386301</v>
      </c>
      <c r="CI66" s="31">
        <f t="shared" si="45"/>
        <v>102.39931518127938</v>
      </c>
      <c r="CJ66" s="31">
        <f t="shared" si="45"/>
        <v>103.13764068208506</v>
      </c>
      <c r="CK66" s="31">
        <f t="shared" si="45"/>
        <v>103.81412166548854</v>
      </c>
      <c r="CL66" s="31">
        <f t="shared" si="45"/>
        <v>104.43616443736616</v>
      </c>
      <c r="CM66" s="31">
        <f t="shared" si="45"/>
        <v>105.01004704958729</v>
      </c>
      <c r="CN66" s="31">
        <f t="shared" si="45"/>
        <v>105.54112438734967</v>
      </c>
      <c r="CO66" s="31">
        <f t="shared" si="45"/>
        <v>106.03399054655996</v>
      </c>
      <c r="CP66" s="31">
        <f t="shared" si="45"/>
        <v>106.49260840413402</v>
      </c>
      <c r="CQ66" s="31">
        <f t="shared" si="45"/>
        <v>106.9204137827769</v>
      </c>
      <c r="CR66" s="31">
        <f t="shared" si="45"/>
        <v>107.32039978643948</v>
      </c>
      <c r="CS66" s="31">
        <f t="shared" si="45"/>
        <v>107.69518554099564</v>
      </c>
      <c r="CT66" s="31">
        <f t="shared" si="45"/>
        <v>108.0470725810566</v>
      </c>
      <c r="CU66" s="31">
        <f t="shared" si="45"/>
        <v>108.37809138227212</v>
      </c>
      <c r="CV66" s="31">
        <f t="shared" si="45"/>
        <v>108.69003998075566</v>
      </c>
      <c r="CW66" s="31">
        <f t="shared" si="45"/>
        <v>108.9845161986694</v>
      </c>
      <c r="CX66" s="31">
        <f t="shared" si="45"/>
        <v>109.26294467242667</v>
      </c>
      <c r="CY66" s="31">
        <f t="shared" si="45"/>
        <v>109.52659963199518</v>
      </c>
      <c r="CZ66" s="31">
        <f t="shared" si="45"/>
        <v>109.77662418785665</v>
      </c>
      <c r="DA66" s="31">
        <f t="shared" si="45"/>
        <v>110.01404673264983</v>
      </c>
      <c r="DB66" s="37"/>
    </row>
    <row r="67" spans="1:106" ht="16" x14ac:dyDescent="0.2">
      <c r="A67" s="25">
        <f>IFERROR(ndashboard!I11," ")</f>
        <v>1250575</v>
      </c>
      <c r="B67" s="107" t="str">
        <f>IFERROR(ndashboard!B11," ")</f>
        <v>ABINSK</v>
      </c>
      <c r="C67" s="107" t="str">
        <f>IFERROR(ndashboard!C11,"")</f>
        <v>M01</v>
      </c>
      <c r="D67" s="100">
        <f>IFERROR(ndashboard!M11," ")</f>
        <v>43997</v>
      </c>
      <c r="E67" s="167">
        <f>IFERROR(ndashboard!O11,"")</f>
        <v>3234</v>
      </c>
      <c r="F67" s="107">
        <f>IFERROR(ndashboard!H11,"")</f>
        <v>24</v>
      </c>
      <c r="G67" s="108">
        <f>IFERROR(ndashboard!R11,"")</f>
        <v>17.111111111111111</v>
      </c>
      <c r="H67" s="107">
        <f>IFERROR(ndashboard!F11,"")</f>
        <v>624</v>
      </c>
      <c r="I67" s="107" t="str">
        <f>IFERROR(ndashboard!G11,"")</f>
        <v>K01</v>
      </c>
      <c r="J67" s="79">
        <f t="shared" si="28"/>
        <v>0</v>
      </c>
      <c r="K67" s="79">
        <f t="shared" si="28"/>
        <v>0</v>
      </c>
      <c r="L67" s="79">
        <f t="shared" si="28"/>
        <v>0</v>
      </c>
      <c r="M67" s="79">
        <f t="shared" si="28"/>
        <v>0</v>
      </c>
      <c r="N67" s="79">
        <f t="shared" si="28"/>
        <v>0</v>
      </c>
      <c r="O67" s="79">
        <f t="shared" si="28"/>
        <v>0</v>
      </c>
      <c r="P67" s="79">
        <f t="shared" si="28"/>
        <v>0</v>
      </c>
      <c r="Q67" s="79">
        <f t="shared" si="28"/>
        <v>0</v>
      </c>
      <c r="R67" s="79">
        <f t="shared" si="28"/>
        <v>0</v>
      </c>
      <c r="S67" s="79">
        <f t="shared" si="28"/>
        <v>241.26666666666657</v>
      </c>
      <c r="T67" s="79">
        <f t="shared" si="28"/>
        <v>513.33333333333337</v>
      </c>
      <c r="U67" s="79">
        <f t="shared" si="28"/>
        <v>785.4</v>
      </c>
      <c r="V67" s="79">
        <f t="shared" si="28"/>
        <v>1057.4666666666665</v>
      </c>
      <c r="W67" s="79">
        <f t="shared" si="28"/>
        <v>1329.5333333333335</v>
      </c>
      <c r="X67" s="79">
        <f t="shared" si="28"/>
        <v>1601.6</v>
      </c>
      <c r="Y67" s="79">
        <f t="shared" si="28"/>
        <v>1873.6666666666667</v>
      </c>
      <c r="Z67" s="79">
        <f t="shared" si="29"/>
        <v>2145.7333333333336</v>
      </c>
      <c r="AA67" s="79">
        <f t="shared" si="29"/>
        <v>2417.8000000000002</v>
      </c>
      <c r="AB67" s="79">
        <f t="shared" si="29"/>
        <v>2689.8666666666668</v>
      </c>
      <c r="AC67" s="79">
        <f t="shared" si="29"/>
        <v>2961.9333333333329</v>
      </c>
      <c r="AD67" s="80">
        <f t="shared" si="29"/>
        <v>3234</v>
      </c>
      <c r="AE67" s="79">
        <f t="shared" si="29"/>
        <v>3506.0666666666671</v>
      </c>
      <c r="AF67" s="79">
        <f t="shared" si="29"/>
        <v>3778.1333333333337</v>
      </c>
      <c r="AG67" s="79">
        <f t="shared" si="29"/>
        <v>4050.2</v>
      </c>
      <c r="AH67" s="79">
        <f t="shared" si="29"/>
        <v>4322.2666666666664</v>
      </c>
      <c r="AI67" s="79">
        <f t="shared" si="29"/>
        <v>4594.333333333333</v>
      </c>
      <c r="AJ67" s="79">
        <f t="shared" si="29"/>
        <v>4866.4000000000005</v>
      </c>
      <c r="AK67" s="79">
        <f t="shared" si="29"/>
        <v>5138.4666666666672</v>
      </c>
      <c r="AL67" s="79">
        <f t="shared" si="29"/>
        <v>5410.5333333333328</v>
      </c>
      <c r="AM67" s="79">
        <f t="shared" si="29"/>
        <v>5682.5999999999995</v>
      </c>
      <c r="AN67" s="79">
        <f t="shared" si="30"/>
        <v>5954.666666666667</v>
      </c>
      <c r="AO67" s="79">
        <f t="shared" si="30"/>
        <v>6226.7333333333336</v>
      </c>
      <c r="AP67" s="79">
        <f t="shared" si="30"/>
        <v>6498.8</v>
      </c>
      <c r="AQ67" s="79">
        <f t="shared" si="30"/>
        <v>6770.8666666666659</v>
      </c>
      <c r="AR67" s="79">
        <f t="shared" si="30"/>
        <v>7042.9333333333343</v>
      </c>
      <c r="AS67" s="79">
        <f t="shared" si="30"/>
        <v>7315</v>
      </c>
      <c r="AT67" s="79">
        <f t="shared" si="30"/>
        <v>7587.0666666666657</v>
      </c>
      <c r="AU67" s="79">
        <f t="shared" si="30"/>
        <v>7859.1333333333341</v>
      </c>
      <c r="AV67" s="79">
        <f t="shared" si="30"/>
        <v>8131.1999999999989</v>
      </c>
      <c r="AW67" s="79">
        <f t="shared" si="30"/>
        <v>8403.2666666666682</v>
      </c>
      <c r="AX67" s="79">
        <f t="shared" si="30"/>
        <v>8675.3333333333339</v>
      </c>
      <c r="BB67" s="37"/>
      <c r="BC67" s="138" t="str">
        <f t="shared" si="31"/>
        <v>ABINSK</v>
      </c>
      <c r="BD67" s="135">
        <f t="shared" si="32"/>
        <v>24</v>
      </c>
      <c r="BE67" s="132">
        <f t="shared" si="46"/>
        <v>164</v>
      </c>
      <c r="BF67" s="135">
        <f t="shared" si="42"/>
        <v>0</v>
      </c>
      <c r="BG67" s="152">
        <f t="shared" si="47"/>
        <v>0</v>
      </c>
      <c r="BH67" s="136">
        <f t="shared" si="48"/>
        <v>63.701033316538769</v>
      </c>
      <c r="BI67" s="135">
        <f t="shared" si="43"/>
        <v>3234</v>
      </c>
      <c r="BJ67" s="152">
        <f t="shared" si="49"/>
        <v>9.5671755925015276</v>
      </c>
      <c r="BK67" s="136">
        <f t="shared" si="50"/>
        <v>110.26739863845044</v>
      </c>
      <c r="BL67" s="28"/>
      <c r="BM67" s="28"/>
      <c r="BN67" s="31" t="e">
        <f t="shared" si="44"/>
        <v>#DIV/0!</v>
      </c>
      <c r="BO67" s="31">
        <f t="shared" si="44"/>
        <v>949.6619943804003</v>
      </c>
      <c r="BP67" s="31">
        <f t="shared" si="44"/>
        <v>69.255473163513955</v>
      </c>
      <c r="BQ67" s="31">
        <f t="shared" si="45"/>
        <v>63.701033316538769</v>
      </c>
      <c r="BR67" s="31">
        <f t="shared" si="45"/>
        <v>62.508934617046123</v>
      </c>
      <c r="BS67" s="31">
        <f t="shared" si="45"/>
        <v>65.625174739909937</v>
      </c>
      <c r="BT67" s="31">
        <f t="shared" si="45"/>
        <v>70.126073954844728</v>
      </c>
      <c r="BU67" s="31">
        <f t="shared" si="45"/>
        <v>74.159993962103556</v>
      </c>
      <c r="BV67" s="31">
        <f t="shared" si="45"/>
        <v>79.412521972093671</v>
      </c>
      <c r="BW67" s="31">
        <f t="shared" si="45"/>
        <v>84.487519502221815</v>
      </c>
      <c r="BX67" s="31">
        <f t="shared" si="45"/>
        <v>88.917783373540274</v>
      </c>
      <c r="BY67" s="31">
        <f t="shared" si="45"/>
        <v>92.73761644200188</v>
      </c>
      <c r="BZ67" s="31">
        <f t="shared" si="45"/>
        <v>96.035985303268163</v>
      </c>
      <c r="CA67" s="31">
        <f t="shared" si="45"/>
        <v>98.899935936529602</v>
      </c>
      <c r="CB67" s="31">
        <f t="shared" si="45"/>
        <v>101.40348914008082</v>
      </c>
      <c r="CC67" s="31">
        <f t="shared" si="45"/>
        <v>103.60708194006735</v>
      </c>
      <c r="CD67" s="31">
        <f t="shared" si="45"/>
        <v>105.55949396365037</v>
      </c>
      <c r="CE67" s="31">
        <f t="shared" si="45"/>
        <v>107.30007761018373</v>
      </c>
      <c r="CF67" s="31">
        <f t="shared" si="45"/>
        <v>108.86071494555353</v>
      </c>
      <c r="CG67" s="31">
        <f t="shared" si="45"/>
        <v>110.26739863845044</v>
      </c>
      <c r="CH67" s="31">
        <f t="shared" si="45"/>
        <v>111.54147067464046</v>
      </c>
      <c r="CI67" s="31">
        <f t="shared" si="45"/>
        <v>112.70058271535234</v>
      </c>
      <c r="CJ67" s="31">
        <f t="shared" si="45"/>
        <v>113.75943952512301</v>
      </c>
      <c r="CK67" s="31">
        <f t="shared" si="45"/>
        <v>114.73037616531688</v>
      </c>
      <c r="CL67" s="31">
        <f t="shared" si="45"/>
        <v>115.62380845745442</v>
      </c>
      <c r="CM67" s="31">
        <f t="shared" si="45"/>
        <v>116.44858676652238</v>
      </c>
      <c r="CN67" s="31">
        <f t="shared" si="45"/>
        <v>117.21227575142603</v>
      </c>
      <c r="CO67" s="31">
        <f t="shared" si="45"/>
        <v>117.92137711831037</v>
      </c>
      <c r="CP67" s="31">
        <f t="shared" si="45"/>
        <v>118.58150821810499</v>
      </c>
      <c r="CQ67" s="31">
        <f t="shared" si="45"/>
        <v>119.19754620941225</v>
      </c>
      <c r="CR67" s="31">
        <f t="shared" si="45"/>
        <v>119.77374518624541</v>
      </c>
      <c r="CS67" s="31">
        <f t="shared" si="45"/>
        <v>120.31383193755811</v>
      </c>
      <c r="CT67" s="31">
        <f t="shared" si="45"/>
        <v>120.82108470657619</v>
      </c>
      <c r="CU67" s="31">
        <f t="shared" si="45"/>
        <v>121.29839833874337</v>
      </c>
      <c r="CV67" s="31">
        <f t="shared" si="45"/>
        <v>121.74833846447571</v>
      </c>
      <c r="CW67" s="31">
        <f t="shared" si="45"/>
        <v>122.17318679621225</v>
      </c>
      <c r="CX67" s="31">
        <f t="shared" si="45"/>
        <v>122.57497918404556</v>
      </c>
      <c r="CY67" s="31">
        <f t="shared" si="45"/>
        <v>122.95553773790598</v>
      </c>
      <c r="CZ67" s="31">
        <f t="shared" si="45"/>
        <v>123.31649806278276</v>
      </c>
      <c r="DA67" s="31">
        <f t="shared" si="45"/>
        <v>123.65933244892004</v>
      </c>
      <c r="DB67" s="37"/>
    </row>
    <row r="68" spans="1:106" ht="16" x14ac:dyDescent="0.2">
      <c r="A68" s="25">
        <f>IFERROR(ndashboard!I12," ")</f>
        <v>1386260</v>
      </c>
      <c r="B68" s="107" t="str">
        <f>IFERROR(ndashboard!B12," ")</f>
        <v>ABINSK</v>
      </c>
      <c r="C68" s="107" t="str">
        <f>IFERROR(ndashboard!C12,"")</f>
        <v>M10</v>
      </c>
      <c r="D68" s="100">
        <f>IFERROR(ndashboard!M12," ")</f>
        <v>44025</v>
      </c>
      <c r="E68" s="167">
        <f>IFERROR(ndashboard!O12,"")</f>
        <v>3179</v>
      </c>
      <c r="F68" s="107">
        <f>IFERROR(ndashboard!H12,"")</f>
        <v>24</v>
      </c>
      <c r="G68" s="108">
        <f>IFERROR(ndashboard!R12,"")</f>
        <v>19.745341614906831</v>
      </c>
      <c r="H68" s="107">
        <f>IFERROR(ndashboard!F12,"")</f>
        <v>624</v>
      </c>
      <c r="I68" s="107" t="str">
        <f>IFERROR(ndashboard!G12,"")</f>
        <v>H01</v>
      </c>
      <c r="J68" s="79">
        <f t="shared" si="28"/>
        <v>0</v>
      </c>
      <c r="K68" s="79">
        <f t="shared" si="28"/>
        <v>0</v>
      </c>
      <c r="L68" s="79">
        <f t="shared" si="28"/>
        <v>0</v>
      </c>
      <c r="M68" s="79">
        <f t="shared" si="28"/>
        <v>0</v>
      </c>
      <c r="N68" s="79">
        <f t="shared" si="28"/>
        <v>0</v>
      </c>
      <c r="O68" s="79">
        <f t="shared" si="28"/>
        <v>0</v>
      </c>
      <c r="P68" s="79">
        <f t="shared" si="28"/>
        <v>0</v>
      </c>
      <c r="Q68" s="79">
        <f t="shared" si="28"/>
        <v>0</v>
      </c>
      <c r="R68" s="79">
        <f t="shared" si="28"/>
        <v>0</v>
      </c>
      <c r="S68" s="79">
        <f t="shared" si="28"/>
        <v>0</v>
      </c>
      <c r="T68" s="79">
        <f t="shared" si="28"/>
        <v>39.490683229813662</v>
      </c>
      <c r="U68" s="79">
        <f t="shared" si="28"/>
        <v>353.4416149068324</v>
      </c>
      <c r="V68" s="79">
        <f t="shared" si="28"/>
        <v>667.3925465838505</v>
      </c>
      <c r="W68" s="79">
        <f t="shared" si="28"/>
        <v>981.3434782608698</v>
      </c>
      <c r="X68" s="79">
        <f t="shared" si="28"/>
        <v>1295.2944099378881</v>
      </c>
      <c r="Y68" s="79">
        <f t="shared" si="28"/>
        <v>1609.2453416149069</v>
      </c>
      <c r="Z68" s="79">
        <f t="shared" si="29"/>
        <v>1923.1962732919258</v>
      </c>
      <c r="AA68" s="79">
        <f t="shared" si="29"/>
        <v>2237.1472049689442</v>
      </c>
      <c r="AB68" s="79">
        <f t="shared" si="29"/>
        <v>2551.0981366459628</v>
      </c>
      <c r="AC68" s="79">
        <f t="shared" si="29"/>
        <v>2865.0490683229809</v>
      </c>
      <c r="AD68" s="80">
        <f t="shared" si="29"/>
        <v>3179</v>
      </c>
      <c r="AE68" s="79">
        <f t="shared" si="29"/>
        <v>3492.9509316770191</v>
      </c>
      <c r="AF68" s="79">
        <f t="shared" si="29"/>
        <v>3806.9018633540377</v>
      </c>
      <c r="AG68" s="79">
        <f t="shared" si="29"/>
        <v>4120.8527950310554</v>
      </c>
      <c r="AH68" s="79">
        <f t="shared" si="29"/>
        <v>4434.8037267080736</v>
      </c>
      <c r="AI68" s="79">
        <f t="shared" si="29"/>
        <v>4748.7546583850935</v>
      </c>
      <c r="AJ68" s="79">
        <f t="shared" si="29"/>
        <v>5062.7055900621126</v>
      </c>
      <c r="AK68" s="79">
        <f t="shared" si="29"/>
        <v>5376.6565217391308</v>
      </c>
      <c r="AL68" s="79">
        <f t="shared" si="29"/>
        <v>5690.6074534161489</v>
      </c>
      <c r="AM68" s="79">
        <f t="shared" si="29"/>
        <v>6004.5583850931671</v>
      </c>
      <c r="AN68" s="79">
        <f t="shared" si="30"/>
        <v>6318.5093167701862</v>
      </c>
      <c r="AO68" s="79">
        <f t="shared" si="30"/>
        <v>6632.4602484472052</v>
      </c>
      <c r="AP68" s="79">
        <f t="shared" si="30"/>
        <v>6946.4111801242234</v>
      </c>
      <c r="AQ68" s="79">
        <f t="shared" si="30"/>
        <v>7260.3621118012406</v>
      </c>
      <c r="AR68" s="79">
        <f t="shared" si="30"/>
        <v>7574.3130434782615</v>
      </c>
      <c r="AS68" s="79">
        <f t="shared" si="30"/>
        <v>7888.2639751552797</v>
      </c>
      <c r="AT68" s="79">
        <f t="shared" si="30"/>
        <v>8202.2149068322979</v>
      </c>
      <c r="AU68" s="79">
        <f t="shared" si="30"/>
        <v>8516.1658385093178</v>
      </c>
      <c r="AV68" s="79">
        <f t="shared" si="30"/>
        <v>8830.1167701863342</v>
      </c>
      <c r="AW68" s="79">
        <f t="shared" si="30"/>
        <v>9144.0677018633542</v>
      </c>
      <c r="AX68" s="79">
        <f t="shared" si="30"/>
        <v>9458.0186335403723</v>
      </c>
      <c r="BB68" s="37"/>
      <c r="BC68" s="138" t="str">
        <f t="shared" si="31"/>
        <v>ABINSK</v>
      </c>
      <c r="BD68" s="135">
        <f t="shared" si="32"/>
        <v>24</v>
      </c>
      <c r="BE68" s="132">
        <f t="shared" si="46"/>
        <v>188</v>
      </c>
      <c r="BF68" s="135">
        <f t="shared" si="42"/>
        <v>0</v>
      </c>
      <c r="BG68" s="152">
        <f t="shared" si="47"/>
        <v>0</v>
      </c>
      <c r="BH68" s="136">
        <f t="shared" si="48"/>
        <v>63.701033316538769</v>
      </c>
      <c r="BI68" s="135">
        <f t="shared" si="43"/>
        <v>3179</v>
      </c>
      <c r="BJ68" s="152">
        <f t="shared" si="49"/>
        <v>9.3401631464502373</v>
      </c>
      <c r="BK68" s="136">
        <f t="shared" si="50"/>
        <v>119.60756178490068</v>
      </c>
      <c r="BL68" s="28"/>
      <c r="BM68" s="28"/>
      <c r="BN68" s="31" t="e">
        <f t="shared" si="44"/>
        <v>#DIV/0!</v>
      </c>
      <c r="BO68" s="31">
        <f t="shared" si="44"/>
        <v>949.6619943804003</v>
      </c>
      <c r="BP68" s="31">
        <f t="shared" si="44"/>
        <v>69.255473163513955</v>
      </c>
      <c r="BQ68" s="31">
        <f t="shared" si="45"/>
        <v>63.701033316538769</v>
      </c>
      <c r="BR68" s="31">
        <f t="shared" si="45"/>
        <v>62.508934617046123</v>
      </c>
      <c r="BS68" s="31">
        <f t="shared" si="45"/>
        <v>65.625174739909937</v>
      </c>
      <c r="BT68" s="31">
        <f t="shared" si="45"/>
        <v>70.126073954844728</v>
      </c>
      <c r="BU68" s="31">
        <f t="shared" si="45"/>
        <v>74.159993962103556</v>
      </c>
      <c r="BV68" s="31">
        <f t="shared" si="45"/>
        <v>79.412521972093671</v>
      </c>
      <c r="BW68" s="31">
        <f t="shared" si="45"/>
        <v>84.547148734293813</v>
      </c>
      <c r="BX68" s="31">
        <f t="shared" si="45"/>
        <v>90.015054132828837</v>
      </c>
      <c r="BY68" s="31">
        <f t="shared" si="45"/>
        <v>95.059783253968348</v>
      </c>
      <c r="BZ68" s="31">
        <f t="shared" si="45"/>
        <v>99.543096018663633</v>
      </c>
      <c r="CA68" s="31">
        <f t="shared" si="45"/>
        <v>103.50227839948739</v>
      </c>
      <c r="CB68" s="31">
        <f t="shared" si="45"/>
        <v>107.00244360442548</v>
      </c>
      <c r="CC68" s="31">
        <f t="shared" si="45"/>
        <v>110.10825269900128</v>
      </c>
      <c r="CD68" s="31">
        <f t="shared" si="45"/>
        <v>112.87688384613388</v>
      </c>
      <c r="CE68" s="31">
        <f t="shared" si="45"/>
        <v>115.35694573521783</v>
      </c>
      <c r="CF68" s="31">
        <f t="shared" si="45"/>
        <v>117.5891722389557</v>
      </c>
      <c r="CG68" s="31">
        <f t="shared" si="45"/>
        <v>119.60756178490068</v>
      </c>
      <c r="CH68" s="31">
        <f t="shared" si="45"/>
        <v>121.44051474377305</v>
      </c>
      <c r="CI68" s="31">
        <f t="shared" si="45"/>
        <v>123.11183158082407</v>
      </c>
      <c r="CJ68" s="31">
        <f t="shared" si="45"/>
        <v>124.64154564436966</v>
      </c>
      <c r="CK68" s="31">
        <f t="shared" si="45"/>
        <v>126.04660280502043</v>
      </c>
      <c r="CL68" s="31">
        <f t="shared" si="45"/>
        <v>127.34141099811498</v>
      </c>
      <c r="CM68" s="31">
        <f t="shared" si="45"/>
        <v>128.53828335012912</v>
      </c>
      <c r="CN68" s="31">
        <f t="shared" si="45"/>
        <v>129.64779577027795</v>
      </c>
      <c r="CO68" s="31">
        <f t="shared" si="45"/>
        <v>130.67907630980582</v>
      </c>
      <c r="CP68" s="31">
        <f t="shared" si="45"/>
        <v>131.64004021263673</v>
      </c>
      <c r="CQ68" s="31">
        <f t="shared" si="45"/>
        <v>132.53758170495414</v>
      </c>
      <c r="CR68" s="31">
        <f t="shared" si="45"/>
        <v>133.3777312349556</v>
      </c>
      <c r="CS68" s="31">
        <f t="shared" si="45"/>
        <v>134.16578501968968</v>
      </c>
      <c r="CT68" s="31">
        <f t="shared" si="45"/>
        <v>134.90641230094471</v>
      </c>
      <c r="CU68" s="31">
        <f t="shared" si="45"/>
        <v>135.60374457641299</v>
      </c>
      <c r="CV68" s="31">
        <f t="shared" si="45"/>
        <v>136.261450186963</v>
      </c>
      <c r="CW68" s="31">
        <f t="shared" si="45"/>
        <v>136.88279694998826</v>
      </c>
      <c r="CX68" s="31">
        <f t="shared" ref="CX68:DA83" si="51">CX67+$F68*(AU68/AU$61)^$C$4</f>
        <v>137.47070498844326</v>
      </c>
      <c r="CY68" s="31">
        <f t="shared" si="51"/>
        <v>138.02779148115809</v>
      </c>
      <c r="CZ68" s="31">
        <f t="shared" si="51"/>
        <v>138.55640872602413</v>
      </c>
      <c r="DA68" s="31">
        <f t="shared" si="51"/>
        <v>139.05867664345166</v>
      </c>
      <c r="DB68" s="37"/>
    </row>
    <row r="69" spans="1:106" ht="16" x14ac:dyDescent="0.2">
      <c r="A69" s="25">
        <f>IFERROR(ndashboard!I13," ")</f>
        <v>1320114</v>
      </c>
      <c r="B69" s="107" t="str">
        <f>IFERROR(ndashboard!B13," ")</f>
        <v>BMW LANDSHUT 4.10</v>
      </c>
      <c r="C69" s="107" t="str">
        <f>IFERROR(ndashboard!C13,"")</f>
        <v>M03</v>
      </c>
      <c r="D69" s="100">
        <f>IFERROR(ndashboard!M13," ")</f>
        <v>43885</v>
      </c>
      <c r="E69" s="167">
        <f>IFERROR(ndashboard!O13,"")</f>
        <v>2944</v>
      </c>
      <c r="F69" s="107">
        <f>IFERROR(ndashboard!H13,"")</f>
        <v>24</v>
      </c>
      <c r="G69" s="108">
        <f>IFERROR(ndashboard!R13,"")</f>
        <v>9.7807308970099669</v>
      </c>
      <c r="H69" s="107">
        <f>IFERROR(ndashboard!F13,"")</f>
        <v>624</v>
      </c>
      <c r="I69" s="107" t="str">
        <f>IFERROR(ndashboard!G13,"")</f>
        <v>H01</v>
      </c>
      <c r="J69" s="79">
        <f t="shared" si="28"/>
        <v>0</v>
      </c>
      <c r="K69" s="79">
        <f t="shared" si="28"/>
        <v>0</v>
      </c>
      <c r="L69" s="79">
        <f t="shared" si="28"/>
        <v>82.549368770764133</v>
      </c>
      <c r="M69" s="79">
        <f t="shared" si="28"/>
        <v>300.26843853820594</v>
      </c>
      <c r="N69" s="79">
        <f t="shared" si="28"/>
        <v>455.78205980066446</v>
      </c>
      <c r="O69" s="79">
        <f t="shared" si="28"/>
        <v>611.29568106312297</v>
      </c>
      <c r="P69" s="79">
        <f t="shared" si="28"/>
        <v>766.80930232558137</v>
      </c>
      <c r="Q69" s="79">
        <f t="shared" si="28"/>
        <v>922.32292358803988</v>
      </c>
      <c r="R69" s="79">
        <f t="shared" si="28"/>
        <v>1077.8365448504983</v>
      </c>
      <c r="S69" s="79">
        <f t="shared" si="28"/>
        <v>1233.3501661129567</v>
      </c>
      <c r="T69" s="79">
        <f t="shared" si="28"/>
        <v>1388.8637873754153</v>
      </c>
      <c r="U69" s="79">
        <f t="shared" si="28"/>
        <v>1544.3774086378739</v>
      </c>
      <c r="V69" s="79">
        <f t="shared" si="28"/>
        <v>1699.8910299003321</v>
      </c>
      <c r="W69" s="79">
        <f t="shared" si="28"/>
        <v>1855.4046511627907</v>
      </c>
      <c r="X69" s="79">
        <f t="shared" si="28"/>
        <v>2010.9182724252491</v>
      </c>
      <c r="Y69" s="79">
        <f t="shared" si="28"/>
        <v>2166.4318936877075</v>
      </c>
      <c r="Z69" s="79">
        <f t="shared" si="29"/>
        <v>2321.9455149501659</v>
      </c>
      <c r="AA69" s="79">
        <f t="shared" si="29"/>
        <v>2477.4591362126248</v>
      </c>
      <c r="AB69" s="79">
        <f t="shared" si="29"/>
        <v>2632.9727574750827</v>
      </c>
      <c r="AC69" s="79">
        <f t="shared" si="29"/>
        <v>2788.4863787375411</v>
      </c>
      <c r="AD69" s="80">
        <f t="shared" si="29"/>
        <v>2944</v>
      </c>
      <c r="AE69" s="79">
        <f t="shared" si="29"/>
        <v>3099.5136212624589</v>
      </c>
      <c r="AF69" s="79">
        <f t="shared" si="29"/>
        <v>3255.0272425249173</v>
      </c>
      <c r="AG69" s="79">
        <f t="shared" si="29"/>
        <v>3410.5408637873752</v>
      </c>
      <c r="AH69" s="79">
        <f t="shared" si="29"/>
        <v>3566.0544850498336</v>
      </c>
      <c r="AI69" s="79">
        <f t="shared" si="29"/>
        <v>3721.5681063122925</v>
      </c>
      <c r="AJ69" s="79">
        <f t="shared" si="29"/>
        <v>3877.0817275747513</v>
      </c>
      <c r="AK69" s="79">
        <f t="shared" si="29"/>
        <v>4032.5953488372093</v>
      </c>
      <c r="AL69" s="79">
        <f t="shared" si="29"/>
        <v>4188.1089700996681</v>
      </c>
      <c r="AM69" s="79">
        <f t="shared" si="29"/>
        <v>4343.6225913621256</v>
      </c>
      <c r="AN69" s="79">
        <f t="shared" si="30"/>
        <v>4499.1362126245849</v>
      </c>
      <c r="AO69" s="79">
        <f t="shared" si="30"/>
        <v>4654.6498338870433</v>
      </c>
      <c r="AP69" s="79">
        <f t="shared" si="30"/>
        <v>4810.1634551495017</v>
      </c>
      <c r="AQ69" s="79">
        <f t="shared" si="30"/>
        <v>4965.6770764119592</v>
      </c>
      <c r="AR69" s="79">
        <f t="shared" si="30"/>
        <v>5121.1906976744194</v>
      </c>
      <c r="AS69" s="79">
        <f t="shared" si="30"/>
        <v>5276.7043189368769</v>
      </c>
      <c r="AT69" s="79">
        <f t="shared" si="30"/>
        <v>5432.2179401993353</v>
      </c>
      <c r="AU69" s="79">
        <f t="shared" si="30"/>
        <v>5587.7315614617946</v>
      </c>
      <c r="AV69" s="79">
        <f t="shared" si="30"/>
        <v>5743.2451827242521</v>
      </c>
      <c r="AW69" s="79">
        <f t="shared" si="30"/>
        <v>5898.7588039867114</v>
      </c>
      <c r="AX69" s="79">
        <f t="shared" si="30"/>
        <v>6054.2724252491698</v>
      </c>
      <c r="BB69" s="37"/>
      <c r="BC69" s="138" t="str">
        <f t="shared" si="31"/>
        <v>BMW LANDSHUT 4.10</v>
      </c>
      <c r="BD69" s="135">
        <f t="shared" si="32"/>
        <v>24</v>
      </c>
      <c r="BE69" s="132">
        <f t="shared" si="46"/>
        <v>212</v>
      </c>
      <c r="BF69" s="135">
        <f t="shared" si="42"/>
        <v>455.78205980066446</v>
      </c>
      <c r="BG69" s="152">
        <f t="shared" si="47"/>
        <v>10.193441688165166</v>
      </c>
      <c r="BH69" s="136">
        <f t="shared" si="48"/>
        <v>73.894475004703935</v>
      </c>
      <c r="BI69" s="135">
        <f t="shared" si="43"/>
        <v>2944</v>
      </c>
      <c r="BJ69" s="152">
        <f t="shared" si="49"/>
        <v>8.3880430562320214</v>
      </c>
      <c r="BK69" s="136">
        <f t="shared" si="50"/>
        <v>127.9956048411327</v>
      </c>
      <c r="BL69" s="28"/>
      <c r="BM69" s="28"/>
      <c r="BN69" s="31" t="e">
        <f t="shared" si="44"/>
        <v>#DIV/0!</v>
      </c>
      <c r="BO69" s="31">
        <f t="shared" si="44"/>
        <v>1046.161648371595</v>
      </c>
      <c r="BP69" s="31">
        <f t="shared" si="44"/>
        <v>80.915508351553996</v>
      </c>
      <c r="BQ69" s="31">
        <f t="shared" si="44"/>
        <v>73.894475004703935</v>
      </c>
      <c r="BR69" s="31">
        <f t="shared" si="44"/>
        <v>72.093571578775496</v>
      </c>
      <c r="BS69" s="31">
        <f t="shared" si="44"/>
        <v>74.876816570216917</v>
      </c>
      <c r="BT69" s="31">
        <f t="shared" si="44"/>
        <v>79.167777186501098</v>
      </c>
      <c r="BU69" s="31">
        <f t="shared" si="44"/>
        <v>83.057257936489549</v>
      </c>
      <c r="BV69" s="31">
        <f t="shared" si="44"/>
        <v>88.204335635358632</v>
      </c>
      <c r="BW69" s="31">
        <f t="shared" si="44"/>
        <v>93.258594276039673</v>
      </c>
      <c r="BX69" s="31">
        <f t="shared" si="44"/>
        <v>98.663217123852974</v>
      </c>
      <c r="BY69" s="31">
        <f t="shared" si="44"/>
        <v>103.65682500629515</v>
      </c>
      <c r="BZ69" s="31">
        <f t="shared" si="44"/>
        <v>108.09797985421066</v>
      </c>
      <c r="CA69" s="31">
        <f t="shared" si="44"/>
        <v>112.0218004719376</v>
      </c>
      <c r="CB69" s="31">
        <f t="shared" si="44"/>
        <v>115.4918793859911</v>
      </c>
      <c r="CC69" s="31">
        <f t="shared" si="44"/>
        <v>118.57177914557961</v>
      </c>
      <c r="CD69" s="31">
        <f t="shared" ref="CD69:CW81" si="52">CD68+$F69*(AA69/AA$61)^$C$4</f>
        <v>121.3178645783841</v>
      </c>
      <c r="CE69" s="31">
        <f t="shared" si="52"/>
        <v>123.7781293208851</v>
      </c>
      <c r="CF69" s="31">
        <f t="shared" si="52"/>
        <v>125.9928335250369</v>
      </c>
      <c r="CG69" s="31">
        <f t="shared" si="52"/>
        <v>127.9956048411327</v>
      </c>
      <c r="CH69" s="31">
        <f t="shared" si="52"/>
        <v>129.81454928487418</v>
      </c>
      <c r="CI69" s="31">
        <f t="shared" si="52"/>
        <v>131.47323066464008</v>
      </c>
      <c r="CJ69" s="31">
        <f t="shared" si="52"/>
        <v>132.99148989368356</v>
      </c>
      <c r="CK69" s="31">
        <f t="shared" si="52"/>
        <v>134.38611476149768</v>
      </c>
      <c r="CL69" s="31">
        <f t="shared" si="52"/>
        <v>135.67138213778679</v>
      </c>
      <c r="CM69" s="31">
        <f t="shared" si="52"/>
        <v>136.85949556441014</v>
      </c>
      <c r="CN69" s="31">
        <f t="shared" si="52"/>
        <v>137.9609386195051</v>
      </c>
      <c r="CO69" s="31">
        <f t="shared" si="52"/>
        <v>138.98476100983569</v>
      </c>
      <c r="CP69" s="31">
        <f t="shared" si="52"/>
        <v>139.93881106971355</v>
      </c>
      <c r="CQ69" s="31">
        <f t="shared" si="52"/>
        <v>140.82992553782037</v>
      </c>
      <c r="CR69" s="31">
        <f t="shared" si="52"/>
        <v>141.66408519488175</v>
      </c>
      <c r="CS69" s="31">
        <f t="shared" si="52"/>
        <v>142.44654312455773</v>
      </c>
      <c r="CT69" s="31">
        <f t="shared" si="52"/>
        <v>143.18193092905884</v>
      </c>
      <c r="CU69" s="31">
        <f t="shared" si="52"/>
        <v>143.87434711264467</v>
      </c>
      <c r="CV69" s="31">
        <f t="shared" si="52"/>
        <v>144.52743097347849</v>
      </c>
      <c r="CW69" s="31">
        <f t="shared" si="52"/>
        <v>145.14442466283168</v>
      </c>
      <c r="CX69" s="31">
        <f t="shared" si="51"/>
        <v>145.72822553727198</v>
      </c>
      <c r="CY69" s="31">
        <f t="shared" si="51"/>
        <v>146.2814305107195</v>
      </c>
      <c r="CZ69" s="31">
        <f t="shared" si="51"/>
        <v>146.80637378325608</v>
      </c>
      <c r="DA69" s="31">
        <f t="shared" si="51"/>
        <v>147.3051590624454</v>
      </c>
      <c r="DB69" s="37"/>
    </row>
    <row r="70" spans="1:106" ht="16" x14ac:dyDescent="0.2">
      <c r="A70" s="25">
        <f>IFERROR(ndashboard!I14," ")</f>
        <v>1352323</v>
      </c>
      <c r="B70" s="107" t="str">
        <f>IFERROR(ndashboard!B14," ")</f>
        <v>BMW DINGOLFING 2.4</v>
      </c>
      <c r="C70" s="107" t="str">
        <f>IFERROR(ndashboard!C14,"")</f>
        <v>M07</v>
      </c>
      <c r="D70" s="100">
        <f>IFERROR(ndashboard!M14," ")</f>
        <v>44004</v>
      </c>
      <c r="E70" s="167">
        <f>IFERROR(ndashboard!O14,"")</f>
        <v>2986</v>
      </c>
      <c r="F70" s="107">
        <f>IFERROR(ndashboard!H14,"")</f>
        <v>24</v>
      </c>
      <c r="G70" s="108">
        <f>IFERROR(ndashboard!R14,"")</f>
        <v>16.406593406593405</v>
      </c>
      <c r="H70" s="107">
        <f>IFERROR(ndashboard!F14,"")</f>
        <v>624</v>
      </c>
      <c r="I70" s="107" t="str">
        <f>IFERROR(ndashboard!G14,"")</f>
        <v>H01</v>
      </c>
      <c r="J70" s="79">
        <f t="shared" si="28"/>
        <v>0</v>
      </c>
      <c r="K70" s="79">
        <f t="shared" si="28"/>
        <v>0</v>
      </c>
      <c r="L70" s="79">
        <f t="shared" si="28"/>
        <v>0</v>
      </c>
      <c r="M70" s="79">
        <f t="shared" si="28"/>
        <v>0</v>
      </c>
      <c r="N70" s="79">
        <f t="shared" si="28"/>
        <v>0</v>
      </c>
      <c r="O70" s="79">
        <f t="shared" si="28"/>
        <v>0</v>
      </c>
      <c r="P70" s="79">
        <f t="shared" si="28"/>
        <v>0</v>
      </c>
      <c r="Q70" s="79">
        <f t="shared" si="28"/>
        <v>0</v>
      </c>
      <c r="R70" s="79">
        <f t="shared" si="28"/>
        <v>0</v>
      </c>
      <c r="S70" s="79">
        <f t="shared" si="28"/>
        <v>116.48681318681309</v>
      </c>
      <c r="T70" s="79">
        <f t="shared" si="28"/>
        <v>377.35164835164835</v>
      </c>
      <c r="U70" s="79">
        <f t="shared" si="28"/>
        <v>638.21648351648366</v>
      </c>
      <c r="V70" s="79">
        <f t="shared" si="28"/>
        <v>899.08131868131841</v>
      </c>
      <c r="W70" s="79">
        <f t="shared" si="28"/>
        <v>1159.9461538461542</v>
      </c>
      <c r="X70" s="79">
        <f t="shared" si="28"/>
        <v>1420.8109890109888</v>
      </c>
      <c r="Y70" s="79">
        <f t="shared" si="28"/>
        <v>1681.6758241758241</v>
      </c>
      <c r="Z70" s="79">
        <f t="shared" si="29"/>
        <v>1942.5406593406594</v>
      </c>
      <c r="AA70" s="79">
        <f t="shared" si="29"/>
        <v>2203.405494505495</v>
      </c>
      <c r="AB70" s="79">
        <f t="shared" si="29"/>
        <v>2464.2703296703294</v>
      </c>
      <c r="AC70" s="79">
        <f t="shared" si="29"/>
        <v>2725.1351648351642</v>
      </c>
      <c r="AD70" s="80">
        <f t="shared" si="29"/>
        <v>2986</v>
      </c>
      <c r="AE70" s="79">
        <f t="shared" si="29"/>
        <v>3246.8648351648358</v>
      </c>
      <c r="AF70" s="79">
        <f t="shared" si="29"/>
        <v>3507.7296703296706</v>
      </c>
      <c r="AG70" s="79">
        <f t="shared" si="29"/>
        <v>3768.594505494505</v>
      </c>
      <c r="AH70" s="79">
        <f t="shared" si="29"/>
        <v>4029.4593406593399</v>
      </c>
      <c r="AI70" s="79">
        <f t="shared" si="29"/>
        <v>4290.3241758241757</v>
      </c>
      <c r="AJ70" s="79">
        <f t="shared" si="29"/>
        <v>4551.1890109890119</v>
      </c>
      <c r="AK70" s="79">
        <f t="shared" si="29"/>
        <v>4812.0538461538463</v>
      </c>
      <c r="AL70" s="79">
        <f t="shared" si="29"/>
        <v>5072.9186813186807</v>
      </c>
      <c r="AM70" s="79">
        <f t="shared" si="29"/>
        <v>5333.783516483516</v>
      </c>
      <c r="AN70" s="79">
        <f t="shared" si="30"/>
        <v>5594.6483516483513</v>
      </c>
      <c r="AO70" s="79">
        <f t="shared" si="30"/>
        <v>5855.5131868131875</v>
      </c>
      <c r="AP70" s="79">
        <f t="shared" si="30"/>
        <v>6116.3780219780219</v>
      </c>
      <c r="AQ70" s="79">
        <f t="shared" si="30"/>
        <v>6377.2428571428554</v>
      </c>
      <c r="AR70" s="79">
        <f t="shared" si="30"/>
        <v>6638.1076923076926</v>
      </c>
      <c r="AS70" s="79">
        <f t="shared" si="30"/>
        <v>6898.9725274725279</v>
      </c>
      <c r="AT70" s="79">
        <f t="shared" si="30"/>
        <v>7159.8373626373623</v>
      </c>
      <c r="AU70" s="79">
        <f t="shared" si="30"/>
        <v>7420.7021978021994</v>
      </c>
      <c r="AV70" s="79">
        <f t="shared" si="30"/>
        <v>7681.5670329670311</v>
      </c>
      <c r="AW70" s="79">
        <f t="shared" si="30"/>
        <v>7942.4318681318682</v>
      </c>
      <c r="AX70" s="79">
        <f t="shared" si="30"/>
        <v>8203.2967032967026</v>
      </c>
      <c r="BB70" s="37"/>
      <c r="BC70" s="138" t="str">
        <f t="shared" si="31"/>
        <v>BMW DINGOLFING 2.4</v>
      </c>
      <c r="BD70" s="135">
        <f t="shared" si="32"/>
        <v>24</v>
      </c>
      <c r="BE70" s="132">
        <f t="shared" si="46"/>
        <v>236</v>
      </c>
      <c r="BF70" s="135">
        <f t="shared" si="42"/>
        <v>0</v>
      </c>
      <c r="BG70" s="152">
        <f t="shared" si="47"/>
        <v>0</v>
      </c>
      <c r="BH70" s="136">
        <f t="shared" si="48"/>
        <v>73.894475004703935</v>
      </c>
      <c r="BI70" s="135">
        <f t="shared" si="43"/>
        <v>2986</v>
      </c>
      <c r="BJ70" s="152">
        <f t="shared" si="49"/>
        <v>8.5560526403678097</v>
      </c>
      <c r="BK70" s="136">
        <f t="shared" si="50"/>
        <v>136.55165748150051</v>
      </c>
      <c r="BL70" s="28"/>
      <c r="BM70" s="28"/>
      <c r="BN70" s="31" t="e">
        <f t="shared" si="44"/>
        <v>#DIV/0!</v>
      </c>
      <c r="BO70" s="31">
        <f t="shared" si="44"/>
        <v>1046.161648371595</v>
      </c>
      <c r="BP70" s="31">
        <f t="shared" si="44"/>
        <v>80.915508351553996</v>
      </c>
      <c r="BQ70" s="31">
        <f t="shared" si="44"/>
        <v>73.894475004703935</v>
      </c>
      <c r="BR70" s="31">
        <f t="shared" si="44"/>
        <v>72.093571578775496</v>
      </c>
      <c r="BS70" s="31">
        <f t="shared" si="44"/>
        <v>74.876816570216917</v>
      </c>
      <c r="BT70" s="31">
        <f t="shared" si="44"/>
        <v>79.167777186501098</v>
      </c>
      <c r="BU70" s="31">
        <f t="shared" si="44"/>
        <v>83.057257936489549</v>
      </c>
      <c r="BV70" s="31">
        <f t="shared" si="44"/>
        <v>88.527441610479769</v>
      </c>
      <c r="BW70" s="31">
        <f t="shared" si="44"/>
        <v>94.664031531902026</v>
      </c>
      <c r="BX70" s="31">
        <f t="shared" si="44"/>
        <v>101.17293135570266</v>
      </c>
      <c r="BY70" s="31">
        <f t="shared" si="44"/>
        <v>107.18116732167587</v>
      </c>
      <c r="BZ70" s="31">
        <f t="shared" si="44"/>
        <v>112.53011485454145</v>
      </c>
      <c r="CA70" s="31">
        <f t="shared" si="44"/>
        <v>117.26038401488107</v>
      </c>
      <c r="CB70" s="31">
        <f t="shared" si="44"/>
        <v>121.44678611656863</v>
      </c>
      <c r="CC70" s="31">
        <f t="shared" si="44"/>
        <v>125.16468214326534</v>
      </c>
      <c r="CD70" s="31">
        <f t="shared" si="52"/>
        <v>128.48121189309643</v>
      </c>
      <c r="CE70" s="31">
        <f t="shared" si="52"/>
        <v>131.45372183645483</v>
      </c>
      <c r="CF70" s="31">
        <f t="shared" si="52"/>
        <v>134.1304247144941</v>
      </c>
      <c r="CG70" s="31">
        <f t="shared" si="52"/>
        <v>136.55165748150051</v>
      </c>
      <c r="CH70" s="31">
        <f t="shared" si="52"/>
        <v>138.75117712520012</v>
      </c>
      <c r="CI70" s="31">
        <f t="shared" si="52"/>
        <v>140.75731413744577</v>
      </c>
      <c r="CJ70" s="31">
        <f t="shared" si="52"/>
        <v>142.59394289516831</v>
      </c>
      <c r="CK70" s="31">
        <f t="shared" si="52"/>
        <v>144.28127794254564</v>
      </c>
      <c r="CL70" s="31">
        <f t="shared" si="52"/>
        <v>145.83652037706656</v>
      </c>
      <c r="CM70" s="31">
        <f t="shared" si="52"/>
        <v>147.27438060662084</v>
      </c>
      <c r="CN70" s="31">
        <f t="shared" si="52"/>
        <v>148.60750117493512</v>
      </c>
      <c r="CO70" s="31">
        <f t="shared" si="52"/>
        <v>149.84679954220493</v>
      </c>
      <c r="CP70" s="31">
        <f t="shared" si="52"/>
        <v>151.00174695519644</v>
      </c>
      <c r="CQ70" s="31">
        <f t="shared" si="52"/>
        <v>152.08059628156371</v>
      </c>
      <c r="CR70" s="31">
        <f t="shared" si="52"/>
        <v>153.09056900341164</v>
      </c>
      <c r="CS70" s="31">
        <f t="shared" si="52"/>
        <v>154.03800942121444</v>
      </c>
      <c r="CT70" s="31">
        <f t="shared" si="52"/>
        <v>154.92851242741315</v>
      </c>
      <c r="CU70" s="31">
        <f t="shared" si="52"/>
        <v>155.76702988268539</v>
      </c>
      <c r="CV70" s="31">
        <f t="shared" si="52"/>
        <v>156.55795959042766</v>
      </c>
      <c r="CW70" s="31">
        <f t="shared" si="52"/>
        <v>157.30522005328027</v>
      </c>
      <c r="CX70" s="31">
        <f t="shared" si="51"/>
        <v>158.0123135592298</v>
      </c>
      <c r="CY70" s="31">
        <f t="shared" si="51"/>
        <v>158.68237964459055</v>
      </c>
      <c r="CZ70" s="31">
        <f t="shared" si="51"/>
        <v>159.31824058650875</v>
      </c>
      <c r="DA70" s="31">
        <f t="shared" si="51"/>
        <v>159.92244026503278</v>
      </c>
      <c r="DB70" s="37"/>
    </row>
    <row r="71" spans="1:106" ht="16" x14ac:dyDescent="0.2">
      <c r="A71" s="25">
        <f>IFERROR(ndashboard!I15," ")</f>
        <v>1243360</v>
      </c>
      <c r="B71" s="107" t="str">
        <f>IFERROR(ndashboard!B15," ")</f>
        <v>BMW REGENSBURG M3</v>
      </c>
      <c r="C71" s="107" t="str">
        <f>IFERROR(ndashboard!C15,"")</f>
        <v>M03</v>
      </c>
      <c r="D71" s="100">
        <f>IFERROR(ndashboard!M15," ")</f>
        <v>44060</v>
      </c>
      <c r="E71" s="167">
        <f>IFERROR(ndashboard!O15,"")</f>
        <v>2503</v>
      </c>
      <c r="F71" s="107">
        <f>IFERROR(ndashboard!H15,"")</f>
        <v>16</v>
      </c>
      <c r="G71" s="108">
        <f>IFERROR(ndashboard!R15,"")</f>
        <v>19.865079365079364</v>
      </c>
      <c r="H71" s="107">
        <f>IFERROR(ndashboard!F15,"")</f>
        <v>616</v>
      </c>
      <c r="I71" s="107" t="str">
        <f>IFERROR(ndashboard!G15,"")</f>
        <v>J01</v>
      </c>
      <c r="J71" s="79">
        <f t="shared" si="28"/>
        <v>0</v>
      </c>
      <c r="K71" s="79">
        <f t="shared" si="28"/>
        <v>0</v>
      </c>
      <c r="L71" s="79">
        <f t="shared" si="28"/>
        <v>0</v>
      </c>
      <c r="M71" s="79">
        <f t="shared" si="28"/>
        <v>0</v>
      </c>
      <c r="N71" s="79">
        <f t="shared" si="28"/>
        <v>0</v>
      </c>
      <c r="O71" s="79">
        <f t="shared" si="28"/>
        <v>0</v>
      </c>
      <c r="P71" s="79">
        <f t="shared" si="28"/>
        <v>0</v>
      </c>
      <c r="Q71" s="79">
        <f t="shared" si="28"/>
        <v>0</v>
      </c>
      <c r="R71" s="79">
        <f t="shared" si="28"/>
        <v>0</v>
      </c>
      <c r="S71" s="79">
        <f t="shared" si="28"/>
        <v>0</v>
      </c>
      <c r="T71" s="79">
        <f t="shared" si="28"/>
        <v>0</v>
      </c>
      <c r="U71" s="79">
        <f t="shared" si="28"/>
        <v>0</v>
      </c>
      <c r="V71" s="79">
        <f t="shared" si="28"/>
        <v>0</v>
      </c>
      <c r="W71" s="79">
        <f t="shared" si="28"/>
        <v>292.01666666666699</v>
      </c>
      <c r="X71" s="79">
        <f t="shared" si="28"/>
        <v>607.87142857142851</v>
      </c>
      <c r="Y71" s="79">
        <f t="shared" si="28"/>
        <v>923.72619047619048</v>
      </c>
      <c r="Z71" s="79">
        <f t="shared" si="29"/>
        <v>1239.5809523809526</v>
      </c>
      <c r="AA71" s="79">
        <f t="shared" si="29"/>
        <v>1555.4357142857145</v>
      </c>
      <c r="AB71" s="79">
        <f t="shared" si="29"/>
        <v>1871.2904761904761</v>
      </c>
      <c r="AC71" s="79">
        <f t="shared" si="29"/>
        <v>2187.1452380952373</v>
      </c>
      <c r="AD71" s="80">
        <f t="shared" si="29"/>
        <v>2503</v>
      </c>
      <c r="AE71" s="79">
        <f t="shared" si="29"/>
        <v>2818.8547619047627</v>
      </c>
      <c r="AF71" s="79">
        <f t="shared" si="29"/>
        <v>3134.7095238095239</v>
      </c>
      <c r="AG71" s="79">
        <f t="shared" si="29"/>
        <v>3450.5642857142857</v>
      </c>
      <c r="AH71" s="79">
        <f t="shared" si="29"/>
        <v>3766.419047619047</v>
      </c>
      <c r="AI71" s="79">
        <f t="shared" si="29"/>
        <v>4082.2738095238096</v>
      </c>
      <c r="AJ71" s="79">
        <f t="shared" si="29"/>
        <v>4398.1285714285723</v>
      </c>
      <c r="AK71" s="79">
        <f t="shared" si="29"/>
        <v>4713.9833333333336</v>
      </c>
      <c r="AL71" s="79">
        <f t="shared" si="29"/>
        <v>5029.8380952380949</v>
      </c>
      <c r="AM71" s="79">
        <f t="shared" si="29"/>
        <v>5345.6928571428562</v>
      </c>
      <c r="AN71" s="79">
        <f t="shared" si="30"/>
        <v>5661.5476190476193</v>
      </c>
      <c r="AO71" s="79">
        <f t="shared" si="30"/>
        <v>5977.4023809523815</v>
      </c>
      <c r="AP71" s="79">
        <f t="shared" si="30"/>
        <v>6293.2571428571428</v>
      </c>
      <c r="AQ71" s="79">
        <f t="shared" si="30"/>
        <v>6609.111904761904</v>
      </c>
      <c r="AR71" s="79">
        <f t="shared" si="30"/>
        <v>6924.9666666666672</v>
      </c>
      <c r="AS71" s="79">
        <f t="shared" si="30"/>
        <v>7240.8214285714284</v>
      </c>
      <c r="AT71" s="79">
        <f t="shared" si="30"/>
        <v>7556.6761904761897</v>
      </c>
      <c r="AU71" s="79">
        <f t="shared" si="30"/>
        <v>7872.5309523809537</v>
      </c>
      <c r="AV71" s="79">
        <f t="shared" si="30"/>
        <v>8188.3857142857132</v>
      </c>
      <c r="AW71" s="79">
        <f t="shared" si="30"/>
        <v>8504.2404761904763</v>
      </c>
      <c r="AX71" s="79">
        <f t="shared" si="30"/>
        <v>8820.0952380952385</v>
      </c>
      <c r="BB71" s="37"/>
      <c r="BC71" s="138" t="str">
        <f t="shared" si="31"/>
        <v>BMW REGENSBURG M3</v>
      </c>
      <c r="BD71" s="135">
        <f t="shared" si="32"/>
        <v>16</v>
      </c>
      <c r="BE71" s="132">
        <f t="shared" si="46"/>
        <v>252</v>
      </c>
      <c r="BF71" s="135">
        <f t="shared" si="42"/>
        <v>0</v>
      </c>
      <c r="BG71" s="152">
        <f t="shared" si="47"/>
        <v>0</v>
      </c>
      <c r="BH71" s="136">
        <f t="shared" si="48"/>
        <v>73.894475004703935</v>
      </c>
      <c r="BI71" s="135">
        <f t="shared" si="43"/>
        <v>2503</v>
      </c>
      <c r="BJ71" s="152">
        <f t="shared" si="49"/>
        <v>4.4555534045613854</v>
      </c>
      <c r="BK71" s="136">
        <f t="shared" si="50"/>
        <v>141.0072108860619</v>
      </c>
      <c r="BL71" s="28"/>
      <c r="BM71" s="28"/>
      <c r="BN71" s="31" t="e">
        <f t="shared" si="44"/>
        <v>#DIV/0!</v>
      </c>
      <c r="BO71" s="31">
        <f t="shared" si="44"/>
        <v>1046.161648371595</v>
      </c>
      <c r="BP71" s="31">
        <f t="shared" si="44"/>
        <v>80.915508351553996</v>
      </c>
      <c r="BQ71" s="31">
        <f t="shared" si="44"/>
        <v>73.894475004703935</v>
      </c>
      <c r="BR71" s="31">
        <f t="shared" si="44"/>
        <v>72.093571578775496</v>
      </c>
      <c r="BS71" s="31">
        <f t="shared" si="44"/>
        <v>74.876816570216917</v>
      </c>
      <c r="BT71" s="31">
        <f t="shared" si="44"/>
        <v>79.167777186501098</v>
      </c>
      <c r="BU71" s="31">
        <f t="shared" si="44"/>
        <v>83.057257936489549</v>
      </c>
      <c r="BV71" s="31">
        <f t="shared" si="44"/>
        <v>88.527441610479769</v>
      </c>
      <c r="BW71" s="31">
        <f t="shared" si="44"/>
        <v>94.664031531902026</v>
      </c>
      <c r="BX71" s="31">
        <f t="shared" si="44"/>
        <v>101.17293135570266</v>
      </c>
      <c r="BY71" s="31">
        <f t="shared" si="44"/>
        <v>107.18116732167587</v>
      </c>
      <c r="BZ71" s="31">
        <f t="shared" si="44"/>
        <v>112.95854444160442</v>
      </c>
      <c r="CA71" s="31">
        <f t="shared" si="44"/>
        <v>118.32430214122905</v>
      </c>
      <c r="CB71" s="31">
        <f t="shared" si="44"/>
        <v>123.16273786607442</v>
      </c>
      <c r="CC71" s="31">
        <f t="shared" si="44"/>
        <v>127.5081128365572</v>
      </c>
      <c r="CD71" s="31">
        <f t="shared" si="52"/>
        <v>131.41403212264271</v>
      </c>
      <c r="CE71" s="31">
        <f t="shared" si="52"/>
        <v>134.93432615374979</v>
      </c>
      <c r="CF71" s="31">
        <f t="shared" si="52"/>
        <v>138.11782664762242</v>
      </c>
      <c r="CG71" s="31">
        <f t="shared" si="52"/>
        <v>141.0072108860619</v>
      </c>
      <c r="CH71" s="31">
        <f t="shared" si="52"/>
        <v>143.63921204521358</v>
      </c>
      <c r="CI71" s="31">
        <f t="shared" si="52"/>
        <v>146.04526534711118</v>
      </c>
      <c r="CJ71" s="31">
        <f t="shared" si="52"/>
        <v>148.2522423564107</v>
      </c>
      <c r="CK71" s="31">
        <f t="shared" si="52"/>
        <v>150.28314408061323</v>
      </c>
      <c r="CL71" s="31">
        <f t="shared" si="52"/>
        <v>152.1577106190849</v>
      </c>
      <c r="CM71" s="31">
        <f t="shared" si="52"/>
        <v>153.8929402981542</v>
      </c>
      <c r="CN71" s="31">
        <f t="shared" si="52"/>
        <v>155.50352480839891</v>
      </c>
      <c r="CO71" s="31">
        <f t="shared" si="52"/>
        <v>157.00221125101362</v>
      </c>
      <c r="CP71" s="31">
        <f t="shared" si="52"/>
        <v>158.40010253788654</v>
      </c>
      <c r="CQ71" s="31">
        <f t="shared" si="52"/>
        <v>159.7069066204441</v>
      </c>
      <c r="CR71" s="31">
        <f t="shared" si="52"/>
        <v>160.93114357844053</v>
      </c>
      <c r="CS71" s="31">
        <f t="shared" si="52"/>
        <v>162.08031812361696</v>
      </c>
      <c r="CT71" s="31">
        <f t="shared" si="52"/>
        <v>163.16106373784001</v>
      </c>
      <c r="CU71" s="31">
        <f t="shared" si="52"/>
        <v>164.17926352338282</v>
      </c>
      <c r="CV71" s="31">
        <f t="shared" si="52"/>
        <v>165.14015189454835</v>
      </c>
      <c r="CW71" s="31">
        <f t="shared" si="52"/>
        <v>166.04840046457775</v>
      </c>
      <c r="CX71" s="31">
        <f t="shared" si="51"/>
        <v>166.90819085357234</v>
      </c>
      <c r="CY71" s="31">
        <f t="shared" si="51"/>
        <v>167.72327663629932</v>
      </c>
      <c r="CZ71" s="31">
        <f t="shared" si="51"/>
        <v>168.49703624046589</v>
      </c>
      <c r="DA71" s="31">
        <f t="shared" si="51"/>
        <v>169.23251827711169</v>
      </c>
      <c r="DB71" s="37"/>
    </row>
    <row r="72" spans="1:106" ht="16" x14ac:dyDescent="0.2">
      <c r="A72" s="25">
        <f>IFERROR(ndashboard!I16," ")</f>
        <v>1319997</v>
      </c>
      <c r="B72" s="107" t="str">
        <f>IFERROR(ndashboard!B16," ")</f>
        <v>BMW MÜNCHEN</v>
      </c>
      <c r="C72" s="107" t="str">
        <f>IFERROR(ndashboard!C16,"")</f>
        <v>M02</v>
      </c>
      <c r="D72" s="100">
        <f>IFERROR(ndashboard!M16," ")</f>
        <v>44067</v>
      </c>
      <c r="E72" s="167">
        <f>IFERROR(ndashboard!O16,"")</f>
        <v>2401</v>
      </c>
      <c r="F72" s="107">
        <f>IFERROR(ndashboard!H16,"")</f>
        <v>24</v>
      </c>
      <c r="G72" s="108">
        <f>IFERROR(ndashboard!R16,"")</f>
        <v>20.176470588235293</v>
      </c>
      <c r="H72" s="107">
        <f>IFERROR(ndashboard!F16,"")</f>
        <v>624</v>
      </c>
      <c r="I72" s="107" t="str">
        <f>IFERROR(ndashboard!G16,"")</f>
        <v>H01</v>
      </c>
      <c r="J72" s="79">
        <f t="shared" si="28"/>
        <v>0</v>
      </c>
      <c r="K72" s="79">
        <f t="shared" si="28"/>
        <v>0</v>
      </c>
      <c r="L72" s="79">
        <f t="shared" si="28"/>
        <v>0</v>
      </c>
      <c r="M72" s="79">
        <f t="shared" si="28"/>
        <v>0</v>
      </c>
      <c r="N72" s="79">
        <f t="shared" si="28"/>
        <v>0</v>
      </c>
      <c r="O72" s="79">
        <f t="shared" si="28"/>
        <v>0</v>
      </c>
      <c r="P72" s="79">
        <f t="shared" si="28"/>
        <v>0</v>
      </c>
      <c r="Q72" s="79">
        <f t="shared" si="28"/>
        <v>0</v>
      </c>
      <c r="R72" s="79">
        <f t="shared" si="28"/>
        <v>0</v>
      </c>
      <c r="S72" s="79">
        <f t="shared" si="28"/>
        <v>0</v>
      </c>
      <c r="T72" s="79">
        <f t="shared" si="28"/>
        <v>0</v>
      </c>
      <c r="U72" s="79">
        <f t="shared" si="28"/>
        <v>0</v>
      </c>
      <c r="V72" s="79">
        <f t="shared" si="28"/>
        <v>0</v>
      </c>
      <c r="W72" s="79">
        <f t="shared" si="28"/>
        <v>155.35882352941212</v>
      </c>
      <c r="X72" s="79">
        <f t="shared" si="28"/>
        <v>476.16470588235279</v>
      </c>
      <c r="Y72" s="79">
        <f t="shared" si="28"/>
        <v>796.97058823529414</v>
      </c>
      <c r="Z72" s="79">
        <f t="shared" si="29"/>
        <v>1117.7764705882355</v>
      </c>
      <c r="AA72" s="79">
        <f t="shared" si="29"/>
        <v>1438.5823529411766</v>
      </c>
      <c r="AB72" s="79">
        <f t="shared" si="29"/>
        <v>1759.3882352941175</v>
      </c>
      <c r="AC72" s="79">
        <f t="shared" si="29"/>
        <v>2080.1941176470582</v>
      </c>
      <c r="AD72" s="80">
        <f t="shared" si="29"/>
        <v>2401</v>
      </c>
      <c r="AE72" s="79">
        <f t="shared" si="29"/>
        <v>2721.8058823529418</v>
      </c>
      <c r="AF72" s="79">
        <f t="shared" si="29"/>
        <v>3042.6117647058827</v>
      </c>
      <c r="AG72" s="79">
        <f t="shared" si="29"/>
        <v>3363.4176470588231</v>
      </c>
      <c r="AH72" s="79">
        <f t="shared" si="29"/>
        <v>3684.223529411764</v>
      </c>
      <c r="AI72" s="79">
        <f t="shared" si="29"/>
        <v>4005.0294117647059</v>
      </c>
      <c r="AJ72" s="79">
        <f t="shared" si="29"/>
        <v>4325.8352941176481</v>
      </c>
      <c r="AK72" s="79">
        <f t="shared" si="29"/>
        <v>4646.641176470589</v>
      </c>
      <c r="AL72" s="79">
        <f t="shared" si="29"/>
        <v>4967.447058823529</v>
      </c>
      <c r="AM72" s="79">
        <f t="shared" si="29"/>
        <v>5288.252941176469</v>
      </c>
      <c r="AN72" s="79">
        <f t="shared" si="30"/>
        <v>5609.0588235294117</v>
      </c>
      <c r="AO72" s="79">
        <f t="shared" si="30"/>
        <v>5929.8647058823544</v>
      </c>
      <c r="AP72" s="79">
        <f t="shared" si="30"/>
        <v>6250.6705882352944</v>
      </c>
      <c r="AQ72" s="79">
        <f t="shared" si="30"/>
        <v>6571.4764705882335</v>
      </c>
      <c r="AR72" s="79">
        <f t="shared" si="30"/>
        <v>6892.2823529411771</v>
      </c>
      <c r="AS72" s="79">
        <f t="shared" si="30"/>
        <v>7213.088235294118</v>
      </c>
      <c r="AT72" s="79">
        <f t="shared" si="30"/>
        <v>7533.894117647058</v>
      </c>
      <c r="AU72" s="79">
        <f t="shared" si="30"/>
        <v>7854.7000000000016</v>
      </c>
      <c r="AV72" s="79">
        <f t="shared" si="30"/>
        <v>8175.5058823529398</v>
      </c>
      <c r="AW72" s="79">
        <f t="shared" si="30"/>
        <v>8496.3117647058825</v>
      </c>
      <c r="AX72" s="79">
        <f t="shared" si="30"/>
        <v>8817.1176470588234</v>
      </c>
      <c r="BB72" s="37"/>
      <c r="BC72" s="138" t="str">
        <f t="shared" si="31"/>
        <v>BMW MÜNCHEN</v>
      </c>
      <c r="BD72" s="135">
        <f t="shared" si="32"/>
        <v>24</v>
      </c>
      <c r="BE72" s="132">
        <f t="shared" si="46"/>
        <v>276</v>
      </c>
      <c r="BF72" s="135">
        <f t="shared" si="42"/>
        <v>0</v>
      </c>
      <c r="BG72" s="152">
        <f t="shared" si="47"/>
        <v>0</v>
      </c>
      <c r="BH72" s="136">
        <f t="shared" si="48"/>
        <v>73.894475004703935</v>
      </c>
      <c r="BI72" s="135">
        <f t="shared" si="43"/>
        <v>2401</v>
      </c>
      <c r="BJ72" s="152">
        <f t="shared" si="49"/>
        <v>6.3051692259866172</v>
      </c>
      <c r="BK72" s="136">
        <f t="shared" si="50"/>
        <v>147.31238011204852</v>
      </c>
      <c r="BL72" s="28"/>
      <c r="BM72" s="28"/>
      <c r="BN72" s="31" t="e">
        <f t="shared" si="44"/>
        <v>#DIV/0!</v>
      </c>
      <c r="BO72" s="31">
        <f t="shared" si="44"/>
        <v>1046.161648371595</v>
      </c>
      <c r="BP72" s="31">
        <f t="shared" si="44"/>
        <v>80.915508351553996</v>
      </c>
      <c r="BQ72" s="31">
        <f t="shared" si="44"/>
        <v>73.894475004703935</v>
      </c>
      <c r="BR72" s="31">
        <f t="shared" si="44"/>
        <v>72.093571578775496</v>
      </c>
      <c r="BS72" s="31">
        <f t="shared" si="44"/>
        <v>74.876816570216917</v>
      </c>
      <c r="BT72" s="31">
        <f t="shared" si="44"/>
        <v>79.167777186501098</v>
      </c>
      <c r="BU72" s="31">
        <f t="shared" si="44"/>
        <v>83.057257936489549</v>
      </c>
      <c r="BV72" s="31">
        <f t="shared" si="44"/>
        <v>88.527441610479769</v>
      </c>
      <c r="BW72" s="31">
        <f t="shared" si="44"/>
        <v>94.664031531902026</v>
      </c>
      <c r="BX72" s="31">
        <f t="shared" si="44"/>
        <v>101.17293135570266</v>
      </c>
      <c r="BY72" s="31">
        <f t="shared" si="44"/>
        <v>107.18116732167587</v>
      </c>
      <c r="BZ72" s="31">
        <f t="shared" si="44"/>
        <v>113.2241702767069</v>
      </c>
      <c r="CA72" s="31">
        <f t="shared" si="44"/>
        <v>119.45806735068068</v>
      </c>
      <c r="CB72" s="31">
        <f t="shared" si="44"/>
        <v>125.2561511831905</v>
      </c>
      <c r="CC72" s="31">
        <f t="shared" si="44"/>
        <v>130.54938628082078</v>
      </c>
      <c r="CD72" s="31">
        <f t="shared" si="52"/>
        <v>135.35762822807689</v>
      </c>
      <c r="CE72" s="31">
        <f t="shared" si="52"/>
        <v>139.72343359616937</v>
      </c>
      <c r="CF72" s="31">
        <f t="shared" si="52"/>
        <v>143.69350883125327</v>
      </c>
      <c r="CG72" s="31">
        <f t="shared" si="52"/>
        <v>147.31238011204852</v>
      </c>
      <c r="CH72" s="31">
        <f t="shared" si="52"/>
        <v>150.62031088110044</v>
      </c>
      <c r="CI72" s="31">
        <f t="shared" si="52"/>
        <v>153.65286465089235</v>
      </c>
      <c r="CJ72" s="31">
        <f t="shared" si="52"/>
        <v>156.44111530950391</v>
      </c>
      <c r="CK72" s="31">
        <f t="shared" si="52"/>
        <v>159.01209058941069</v>
      </c>
      <c r="CL72" s="31">
        <f t="shared" si="52"/>
        <v>161.38927134282991</v>
      </c>
      <c r="CM72" s="31">
        <f t="shared" si="52"/>
        <v>163.59307200752528</v>
      </c>
      <c r="CN72" s="31">
        <f t="shared" si="52"/>
        <v>165.64127374758766</v>
      </c>
      <c r="CO72" s="31">
        <f t="shared" si="52"/>
        <v>167.54940258095201</v>
      </c>
      <c r="CP72" s="31">
        <f t="shared" si="52"/>
        <v>169.33105395487308</v>
      </c>
      <c r="CQ72" s="31">
        <f t="shared" si="52"/>
        <v>170.99816889347036</v>
      </c>
      <c r="CR72" s="31">
        <f t="shared" si="52"/>
        <v>172.56126793487323</v>
      </c>
      <c r="CS72" s="31">
        <f t="shared" si="52"/>
        <v>174.0296490030816</v>
      </c>
      <c r="CT72" s="31">
        <f t="shared" si="52"/>
        <v>175.41155480210028</v>
      </c>
      <c r="CU72" s="31">
        <f t="shared" si="52"/>
        <v>176.71431460466926</v>
      </c>
      <c r="CV72" s="31">
        <f t="shared" si="52"/>
        <v>177.94446458746154</v>
      </c>
      <c r="CW72" s="31">
        <f t="shared" si="52"/>
        <v>179.10785020456075</v>
      </c>
      <c r="CX72" s="31">
        <f t="shared" si="51"/>
        <v>180.20971351423347</v>
      </c>
      <c r="CY72" s="31">
        <f t="shared" si="51"/>
        <v>181.25476788304968</v>
      </c>
      <c r="CZ72" s="31">
        <f t="shared" si="51"/>
        <v>182.24726207984298</v>
      </c>
      <c r="DA72" s="31">
        <f t="shared" si="51"/>
        <v>183.1910354300681</v>
      </c>
      <c r="DB72" s="37"/>
    </row>
    <row r="73" spans="1:106" ht="16" x14ac:dyDescent="0.2">
      <c r="A73" s="25">
        <f>IFERROR(ndashboard!I17," ")</f>
        <v>1319151</v>
      </c>
      <c r="B73" s="107" t="str">
        <f>IFERROR(ndashboard!B17," ")</f>
        <v>BMW MÜNCHEN</v>
      </c>
      <c r="C73" s="107" t="str">
        <f>IFERROR(ndashboard!C17,"")</f>
        <v>M01</v>
      </c>
      <c r="D73" s="100">
        <f>IFERROR(ndashboard!M17," ")</f>
        <v>44018</v>
      </c>
      <c r="E73" s="167">
        <f>IFERROR(ndashboard!O17,"")</f>
        <v>2307</v>
      </c>
      <c r="F73" s="107">
        <f>IFERROR(ndashboard!H17,"")</f>
        <v>20</v>
      </c>
      <c r="G73" s="108">
        <f>IFERROR(ndashboard!R17,"")</f>
        <v>13.732142857142858</v>
      </c>
      <c r="H73" s="107">
        <f>IFERROR(ndashboard!F17,"")</f>
        <v>620</v>
      </c>
      <c r="I73" s="107" t="str">
        <f>IFERROR(ndashboard!G17,"")</f>
        <v>F01</v>
      </c>
      <c r="J73" s="79">
        <f t="shared" si="28"/>
        <v>0</v>
      </c>
      <c r="K73" s="79">
        <f t="shared" si="28"/>
        <v>0</v>
      </c>
      <c r="L73" s="79">
        <f t="shared" si="28"/>
        <v>0</v>
      </c>
      <c r="M73" s="79">
        <f t="shared" si="28"/>
        <v>0</v>
      </c>
      <c r="N73" s="79">
        <f t="shared" si="28"/>
        <v>0</v>
      </c>
      <c r="O73" s="79">
        <f t="shared" si="28"/>
        <v>0</v>
      </c>
      <c r="P73" s="79">
        <f t="shared" si="28"/>
        <v>0</v>
      </c>
      <c r="Q73" s="79">
        <f t="shared" si="28"/>
        <v>0</v>
      </c>
      <c r="R73" s="79">
        <f t="shared" si="28"/>
        <v>0</v>
      </c>
      <c r="S73" s="79">
        <f t="shared" si="28"/>
        <v>0</v>
      </c>
      <c r="T73" s="79">
        <f t="shared" si="28"/>
        <v>123.58928571428571</v>
      </c>
      <c r="U73" s="79">
        <f t="shared" si="28"/>
        <v>341.93035714285719</v>
      </c>
      <c r="V73" s="79">
        <f t="shared" si="28"/>
        <v>560.27142857142837</v>
      </c>
      <c r="W73" s="79">
        <f t="shared" si="28"/>
        <v>778.61250000000018</v>
      </c>
      <c r="X73" s="79">
        <f t="shared" si="28"/>
        <v>996.95357142857131</v>
      </c>
      <c r="Y73" s="79">
        <f t="shared" si="28"/>
        <v>1215.2946428571429</v>
      </c>
      <c r="Z73" s="79">
        <f t="shared" si="29"/>
        <v>1433.6357142857144</v>
      </c>
      <c r="AA73" s="79">
        <f t="shared" si="29"/>
        <v>1651.9767857142858</v>
      </c>
      <c r="AB73" s="79">
        <f t="shared" si="29"/>
        <v>1870.3178571428568</v>
      </c>
      <c r="AC73" s="79">
        <f t="shared" si="29"/>
        <v>2088.6589285714281</v>
      </c>
      <c r="AD73" s="80">
        <f t="shared" si="29"/>
        <v>2307</v>
      </c>
      <c r="AE73" s="79">
        <f t="shared" si="29"/>
        <v>2525.3410714285719</v>
      </c>
      <c r="AF73" s="79">
        <f t="shared" si="29"/>
        <v>2743.6821428571429</v>
      </c>
      <c r="AG73" s="79">
        <f t="shared" si="29"/>
        <v>2962.0232142857139</v>
      </c>
      <c r="AH73" s="79">
        <f t="shared" si="29"/>
        <v>3180.3642857142854</v>
      </c>
      <c r="AI73" s="79">
        <f t="shared" si="29"/>
        <v>3398.7053571428573</v>
      </c>
      <c r="AJ73" s="79">
        <f t="shared" si="29"/>
        <v>3617.0464285714288</v>
      </c>
      <c r="AK73" s="79">
        <f t="shared" si="29"/>
        <v>3835.3874999999998</v>
      </c>
      <c r="AL73" s="79">
        <f t="shared" si="29"/>
        <v>4053.7285714285717</v>
      </c>
      <c r="AM73" s="79">
        <f t="shared" si="29"/>
        <v>4272.0696428571428</v>
      </c>
      <c r="AN73" s="79">
        <f t="shared" si="30"/>
        <v>4490.4107142857147</v>
      </c>
      <c r="AO73" s="79">
        <f t="shared" si="30"/>
        <v>4708.7517857142857</v>
      </c>
      <c r="AP73" s="79">
        <f t="shared" si="30"/>
        <v>4927.0928571428567</v>
      </c>
      <c r="AQ73" s="79">
        <f t="shared" si="30"/>
        <v>5145.4339285714277</v>
      </c>
      <c r="AR73" s="79">
        <f t="shared" si="30"/>
        <v>5363.7750000000005</v>
      </c>
      <c r="AS73" s="79">
        <f t="shared" si="30"/>
        <v>5582.1160714285716</v>
      </c>
      <c r="AT73" s="79">
        <f t="shared" si="30"/>
        <v>5800.4571428571426</v>
      </c>
      <c r="AU73" s="79">
        <f t="shared" si="30"/>
        <v>6018.7982142857154</v>
      </c>
      <c r="AV73" s="79">
        <f t="shared" si="30"/>
        <v>6237.1392857142846</v>
      </c>
      <c r="AW73" s="79">
        <f t="shared" si="30"/>
        <v>6455.4803571428565</v>
      </c>
      <c r="AX73" s="79">
        <f t="shared" si="30"/>
        <v>6673.8214285714284</v>
      </c>
      <c r="BB73" s="37"/>
      <c r="BC73" s="138" t="str">
        <f t="shared" si="31"/>
        <v>BMW MÜNCHEN</v>
      </c>
      <c r="BD73" s="135">
        <f t="shared" si="32"/>
        <v>20</v>
      </c>
      <c r="BE73" s="132">
        <f t="shared" si="46"/>
        <v>296</v>
      </c>
      <c r="BF73" s="135">
        <f t="shared" si="42"/>
        <v>0</v>
      </c>
      <c r="BG73" s="152">
        <f t="shared" si="47"/>
        <v>0</v>
      </c>
      <c r="BH73" s="136">
        <f t="shared" si="48"/>
        <v>73.894475004703935</v>
      </c>
      <c r="BI73" s="135">
        <f t="shared" si="43"/>
        <v>2307</v>
      </c>
      <c r="BJ73" s="152">
        <f t="shared" si="49"/>
        <v>4.9685894103189696</v>
      </c>
      <c r="BK73" s="136">
        <f t="shared" si="50"/>
        <v>152.28096952236749</v>
      </c>
      <c r="BL73" s="28"/>
      <c r="BM73" s="28"/>
      <c r="BN73" s="31" t="e">
        <f t="shared" si="44"/>
        <v>#DIV/0!</v>
      </c>
      <c r="BO73" s="31">
        <f t="shared" si="44"/>
        <v>1046.161648371595</v>
      </c>
      <c r="BP73" s="31">
        <f t="shared" si="44"/>
        <v>80.915508351553996</v>
      </c>
      <c r="BQ73" s="31">
        <f t="shared" si="44"/>
        <v>73.894475004703935</v>
      </c>
      <c r="BR73" s="31">
        <f t="shared" si="44"/>
        <v>72.093571578775496</v>
      </c>
      <c r="BS73" s="31">
        <f t="shared" si="44"/>
        <v>74.876816570216917</v>
      </c>
      <c r="BT73" s="31">
        <f t="shared" si="44"/>
        <v>79.167777186501098</v>
      </c>
      <c r="BU73" s="31">
        <f t="shared" si="44"/>
        <v>83.057257936489549</v>
      </c>
      <c r="BV73" s="31">
        <f t="shared" si="44"/>
        <v>88.527441610479769</v>
      </c>
      <c r="BW73" s="31">
        <f t="shared" si="44"/>
        <v>94.909479032990006</v>
      </c>
      <c r="BX73" s="31">
        <f t="shared" si="44"/>
        <v>102.04590378504341</v>
      </c>
      <c r="BY73" s="31">
        <f t="shared" si="44"/>
        <v>108.6959005100265</v>
      </c>
      <c r="BZ73" s="31">
        <f t="shared" si="44"/>
        <v>115.33799364017813</v>
      </c>
      <c r="CA73" s="31">
        <f t="shared" si="44"/>
        <v>122.11650638245014</v>
      </c>
      <c r="CB73" s="31">
        <f t="shared" si="44"/>
        <v>128.40541281000944</v>
      </c>
      <c r="CC73" s="31">
        <f t="shared" si="44"/>
        <v>134.14018954288136</v>
      </c>
      <c r="CD73" s="31">
        <f t="shared" si="52"/>
        <v>139.34611429506916</v>
      </c>
      <c r="CE73" s="31">
        <f t="shared" si="52"/>
        <v>144.07102344325369</v>
      </c>
      <c r="CF73" s="31">
        <f t="shared" si="52"/>
        <v>148.36640243568064</v>
      </c>
      <c r="CG73" s="31">
        <f t="shared" si="52"/>
        <v>152.28096952236749</v>
      </c>
      <c r="CH73" s="31">
        <f t="shared" si="52"/>
        <v>155.85861359140353</v>
      </c>
      <c r="CI73" s="31">
        <f t="shared" si="52"/>
        <v>159.13801508681365</v>
      </c>
      <c r="CJ73" s="31">
        <f t="shared" si="52"/>
        <v>162.15292344103793</v>
      </c>
      <c r="CK73" s="31">
        <f t="shared" si="52"/>
        <v>164.93266495516099</v>
      </c>
      <c r="CL73" s="31">
        <f t="shared" si="52"/>
        <v>167.50269950889395</v>
      </c>
      <c r="CM73" s="31">
        <f t="shared" si="52"/>
        <v>169.88515048055174</v>
      </c>
      <c r="CN73" s="31">
        <f t="shared" si="52"/>
        <v>172.09927971981656</v>
      </c>
      <c r="CO73" s="31">
        <f t="shared" si="52"/>
        <v>174.16190074492994</v>
      </c>
      <c r="CP73" s="31">
        <f t="shared" si="52"/>
        <v>176.08773260195983</v>
      </c>
      <c r="CQ73" s="31">
        <f t="shared" si="52"/>
        <v>177.88970043938065</v>
      </c>
      <c r="CR73" s="31">
        <f t="shared" si="52"/>
        <v>179.57918983643262</v>
      </c>
      <c r="CS73" s="31">
        <f t="shared" si="52"/>
        <v>181.16626172916892</v>
      </c>
      <c r="CT73" s="31">
        <f t="shared" si="52"/>
        <v>182.65983410467186</v>
      </c>
      <c r="CU73" s="31">
        <f t="shared" si="52"/>
        <v>184.06783581665692</v>
      </c>
      <c r="CV73" s="31">
        <f t="shared" si="52"/>
        <v>185.39733706875418</v>
      </c>
      <c r="CW73" s="31">
        <f t="shared" si="52"/>
        <v>186.65466037993403</v>
      </c>
      <c r="CX73" s="31">
        <f t="shared" si="51"/>
        <v>187.84547521089999</v>
      </c>
      <c r="CY73" s="31">
        <f t="shared" si="51"/>
        <v>188.97487889137307</v>
      </c>
      <c r="CZ73" s="31">
        <f t="shared" si="51"/>
        <v>190.04746603770769</v>
      </c>
      <c r="DA73" s="31">
        <f t="shared" si="51"/>
        <v>191.06738827677447</v>
      </c>
      <c r="DB73" s="37"/>
    </row>
    <row r="74" spans="1:106" ht="16" x14ac:dyDescent="0.2">
      <c r="A74" s="25">
        <f>IFERROR(ndashboard!I18," ")</f>
        <v>1320030</v>
      </c>
      <c r="B74" s="107" t="str">
        <f>IFERROR(ndashboard!B18," ")</f>
        <v>BMW MÜNCHEN</v>
      </c>
      <c r="C74" s="107" t="str">
        <f>IFERROR(ndashboard!C18,"")</f>
        <v>M03</v>
      </c>
      <c r="D74" s="100">
        <f>IFERROR(ndashboard!M18," ")</f>
        <v>44046</v>
      </c>
      <c r="E74" s="167">
        <f>IFERROR(ndashboard!O18,"")</f>
        <v>2128</v>
      </c>
      <c r="F74" s="107">
        <f>IFERROR(ndashboard!H18,"")</f>
        <v>24</v>
      </c>
      <c r="G74" s="108">
        <f>IFERROR(ndashboard!R18,"")</f>
        <v>15.2</v>
      </c>
      <c r="H74" s="107">
        <f>IFERROR(ndashboard!F18,"")</f>
        <v>624</v>
      </c>
      <c r="I74" s="107" t="str">
        <f>IFERROR(ndashboard!G18,"")</f>
        <v>H01</v>
      </c>
      <c r="J74" s="79">
        <f t="shared" si="28"/>
        <v>0</v>
      </c>
      <c r="K74" s="79">
        <f t="shared" si="28"/>
        <v>0</v>
      </c>
      <c r="L74" s="79">
        <f t="shared" si="28"/>
        <v>0</v>
      </c>
      <c r="M74" s="79">
        <f t="shared" si="28"/>
        <v>0</v>
      </c>
      <c r="N74" s="79">
        <f t="shared" si="28"/>
        <v>0</v>
      </c>
      <c r="O74" s="79">
        <f t="shared" si="28"/>
        <v>0</v>
      </c>
      <c r="P74" s="79">
        <f t="shared" si="28"/>
        <v>0</v>
      </c>
      <c r="Q74" s="79">
        <f t="shared" si="28"/>
        <v>0</v>
      </c>
      <c r="R74" s="79">
        <f t="shared" si="28"/>
        <v>0</v>
      </c>
      <c r="S74" s="79">
        <f t="shared" si="28"/>
        <v>0</v>
      </c>
      <c r="T74" s="79">
        <f t="shared" si="28"/>
        <v>0</v>
      </c>
      <c r="U74" s="79">
        <f t="shared" si="28"/>
        <v>0</v>
      </c>
      <c r="V74" s="79">
        <f t="shared" si="28"/>
        <v>194.55999999999975</v>
      </c>
      <c r="W74" s="79">
        <f t="shared" si="28"/>
        <v>436.24000000000024</v>
      </c>
      <c r="X74" s="79">
        <f t="shared" si="28"/>
        <v>677.92</v>
      </c>
      <c r="Y74" s="79">
        <f t="shared" si="28"/>
        <v>919.6</v>
      </c>
      <c r="Z74" s="79">
        <f t="shared" si="29"/>
        <v>1161.28</v>
      </c>
      <c r="AA74" s="79">
        <f t="shared" si="29"/>
        <v>1402.9600000000003</v>
      </c>
      <c r="AB74" s="79">
        <f t="shared" si="29"/>
        <v>1644.6399999999999</v>
      </c>
      <c r="AC74" s="79">
        <f t="shared" si="29"/>
        <v>1886.3199999999995</v>
      </c>
      <c r="AD74" s="80">
        <f t="shared" si="29"/>
        <v>2128</v>
      </c>
      <c r="AE74" s="79">
        <f t="shared" si="29"/>
        <v>2369.6800000000003</v>
      </c>
      <c r="AF74" s="79">
        <f t="shared" si="29"/>
        <v>2611.36</v>
      </c>
      <c r="AG74" s="79">
        <f t="shared" si="29"/>
        <v>2853.04</v>
      </c>
      <c r="AH74" s="79">
        <f t="shared" si="29"/>
        <v>3094.7199999999993</v>
      </c>
      <c r="AI74" s="79">
        <f t="shared" si="29"/>
        <v>3336.4</v>
      </c>
      <c r="AJ74" s="79">
        <f t="shared" si="29"/>
        <v>3578.0800000000004</v>
      </c>
      <c r="AK74" s="79">
        <f t="shared" si="29"/>
        <v>3819.76</v>
      </c>
      <c r="AL74" s="79">
        <f t="shared" si="29"/>
        <v>4061.44</v>
      </c>
      <c r="AM74" s="79">
        <f t="shared" si="29"/>
        <v>4303.12</v>
      </c>
      <c r="AN74" s="79">
        <f t="shared" si="30"/>
        <v>4544.8</v>
      </c>
      <c r="AO74" s="79">
        <f t="shared" si="30"/>
        <v>4786.4800000000005</v>
      </c>
      <c r="AP74" s="79">
        <f t="shared" si="30"/>
        <v>5028.16</v>
      </c>
      <c r="AQ74" s="79">
        <f t="shared" si="30"/>
        <v>5269.8399999999992</v>
      </c>
      <c r="AR74" s="79">
        <f t="shared" si="30"/>
        <v>5511.52</v>
      </c>
      <c r="AS74" s="79">
        <f t="shared" si="30"/>
        <v>5753.2</v>
      </c>
      <c r="AT74" s="79">
        <f t="shared" si="30"/>
        <v>5994.88</v>
      </c>
      <c r="AU74" s="79">
        <f t="shared" si="30"/>
        <v>6236.5600000000013</v>
      </c>
      <c r="AV74" s="79">
        <f t="shared" si="30"/>
        <v>6478.2399999999989</v>
      </c>
      <c r="AW74" s="79">
        <f t="shared" si="30"/>
        <v>6719.92</v>
      </c>
      <c r="AX74" s="79">
        <f t="shared" si="30"/>
        <v>6961.6</v>
      </c>
      <c r="BB74" s="37"/>
      <c r="BC74" s="138" t="str">
        <f t="shared" si="31"/>
        <v>BMW MÜNCHEN</v>
      </c>
      <c r="BD74" s="135">
        <f t="shared" si="32"/>
        <v>24</v>
      </c>
      <c r="BE74" s="132">
        <f t="shared" si="46"/>
        <v>320</v>
      </c>
      <c r="BF74" s="135">
        <f t="shared" si="42"/>
        <v>0</v>
      </c>
      <c r="BG74" s="152">
        <f t="shared" si="47"/>
        <v>0</v>
      </c>
      <c r="BH74" s="136">
        <f t="shared" si="48"/>
        <v>73.894475004703935</v>
      </c>
      <c r="BI74" s="135">
        <f t="shared" si="43"/>
        <v>2128</v>
      </c>
      <c r="BJ74" s="152">
        <f t="shared" si="49"/>
        <v>5.3248575760667052</v>
      </c>
      <c r="BK74" s="136">
        <f t="shared" si="50"/>
        <v>157.60582709843419</v>
      </c>
      <c r="BL74" s="28"/>
      <c r="BM74" s="28"/>
      <c r="BN74" s="31" t="e">
        <f t="shared" si="44"/>
        <v>#DIV/0!</v>
      </c>
      <c r="BO74" s="31">
        <f t="shared" si="44"/>
        <v>1046.161648371595</v>
      </c>
      <c r="BP74" s="31">
        <f t="shared" si="44"/>
        <v>80.915508351553996</v>
      </c>
      <c r="BQ74" s="31">
        <f t="shared" si="44"/>
        <v>73.894475004703935</v>
      </c>
      <c r="BR74" s="31">
        <f t="shared" si="44"/>
        <v>72.093571578775496</v>
      </c>
      <c r="BS74" s="31">
        <f t="shared" si="44"/>
        <v>74.876816570216917</v>
      </c>
      <c r="BT74" s="31">
        <f t="shared" si="44"/>
        <v>79.167777186501098</v>
      </c>
      <c r="BU74" s="31">
        <f t="shared" si="44"/>
        <v>83.057257936489549</v>
      </c>
      <c r="BV74" s="31">
        <f t="shared" si="44"/>
        <v>88.527441610479769</v>
      </c>
      <c r="BW74" s="31">
        <f t="shared" si="44"/>
        <v>94.909479032990006</v>
      </c>
      <c r="BX74" s="31">
        <f t="shared" si="44"/>
        <v>102.04590378504341</v>
      </c>
      <c r="BY74" s="31">
        <f t="shared" si="44"/>
        <v>109.10936146320449</v>
      </c>
      <c r="BZ74" s="31">
        <f t="shared" si="44"/>
        <v>116.4652318406328</v>
      </c>
      <c r="CA74" s="31">
        <f t="shared" si="44"/>
        <v>123.97564969683775</v>
      </c>
      <c r="CB74" s="31">
        <f t="shared" si="44"/>
        <v>130.9632583671339</v>
      </c>
      <c r="CC74" s="31">
        <f t="shared" si="44"/>
        <v>137.34845463686361</v>
      </c>
      <c r="CD74" s="31">
        <f t="shared" si="52"/>
        <v>143.1536783100708</v>
      </c>
      <c r="CE74" s="31">
        <f t="shared" si="52"/>
        <v>148.42862393831604</v>
      </c>
      <c r="CF74" s="31">
        <f t="shared" si="52"/>
        <v>153.22839307656011</v>
      </c>
      <c r="CG74" s="31">
        <f t="shared" si="52"/>
        <v>157.60582709843419</v>
      </c>
      <c r="CH74" s="31">
        <f t="shared" si="52"/>
        <v>161.60889850261958</v>
      </c>
      <c r="CI74" s="31">
        <f t="shared" si="52"/>
        <v>165.28010147033228</v>
      </c>
      <c r="CJ74" s="31">
        <f t="shared" si="52"/>
        <v>168.65664620480584</v>
      </c>
      <c r="CK74" s="31">
        <f t="shared" si="52"/>
        <v>171.77095280198168</v>
      </c>
      <c r="CL74" s="31">
        <f t="shared" si="52"/>
        <v>174.65122540232755</v>
      </c>
      <c r="CM74" s="31">
        <f t="shared" si="52"/>
        <v>177.32201251434472</v>
      </c>
      <c r="CN74" s="31">
        <f t="shared" si="52"/>
        <v>179.8047162519432</v>
      </c>
      <c r="CO74" s="31">
        <f t="shared" si="52"/>
        <v>182.11803928040285</v>
      </c>
      <c r="CP74" s="31">
        <f t="shared" si="52"/>
        <v>184.27836994031645</v>
      </c>
      <c r="CQ74" s="31">
        <f t="shared" si="52"/>
        <v>186.30011086299805</v>
      </c>
      <c r="CR74" s="31">
        <f t="shared" si="52"/>
        <v>188.1959579917453</v>
      </c>
      <c r="CS74" s="31">
        <f t="shared" si="52"/>
        <v>189.97713702310466</v>
      </c>
      <c r="CT74" s="31">
        <f t="shared" si="52"/>
        <v>191.65360373466737</v>
      </c>
      <c r="CU74" s="31">
        <f t="shared" si="52"/>
        <v>193.23421388727024</v>
      </c>
      <c r="CV74" s="31">
        <f t="shared" si="52"/>
        <v>194.72686757754443</v>
      </c>
      <c r="CW74" s="31">
        <f t="shared" si="52"/>
        <v>196.13863215970491</v>
      </c>
      <c r="CX74" s="31">
        <f t="shared" si="51"/>
        <v>197.47584718677791</v>
      </c>
      <c r="CY74" s="31">
        <f t="shared" si="51"/>
        <v>198.74421424811985</v>
      </c>
      <c r="CZ74" s="31">
        <f t="shared" si="51"/>
        <v>199.94887409690892</v>
      </c>
      <c r="DA74" s="31">
        <f t="shared" si="51"/>
        <v>201.09447305823738</v>
      </c>
      <c r="DB74" s="37"/>
    </row>
    <row r="75" spans="1:106" ht="16" x14ac:dyDescent="0.2">
      <c r="A75" s="25">
        <f>IFERROR(ndashboard!I19," ")</f>
        <v>1319138</v>
      </c>
      <c r="B75" s="107" t="str">
        <f>IFERROR(ndashboard!B19," ")</f>
        <v>BMW MÜNCHEN</v>
      </c>
      <c r="C75" s="107" t="str">
        <f>IFERROR(ndashboard!C19,"")</f>
        <v>M02</v>
      </c>
      <c r="D75" s="100">
        <f>IFERROR(ndashboard!M19," ")</f>
        <v>44032</v>
      </c>
      <c r="E75" s="167">
        <f>IFERROR(ndashboard!O19,"")</f>
        <v>2115</v>
      </c>
      <c r="F75" s="107">
        <f>IFERROR(ndashboard!H19,"")</f>
        <v>20</v>
      </c>
      <c r="G75" s="108">
        <f>IFERROR(ndashboard!R19,"")</f>
        <v>13.733766233766234</v>
      </c>
      <c r="H75" s="107">
        <f>IFERROR(ndashboard!F19,"")</f>
        <v>620</v>
      </c>
      <c r="I75" s="107" t="str">
        <f>IFERROR(ndashboard!G19,"")</f>
        <v>F01</v>
      </c>
      <c r="J75" s="79">
        <f t="shared" si="28"/>
        <v>0</v>
      </c>
      <c r="K75" s="79">
        <f t="shared" si="28"/>
        <v>0</v>
      </c>
      <c r="L75" s="79">
        <f t="shared" si="28"/>
        <v>0</v>
      </c>
      <c r="M75" s="79">
        <f t="shared" si="28"/>
        <v>0</v>
      </c>
      <c r="N75" s="79">
        <f t="shared" si="28"/>
        <v>0</v>
      </c>
      <c r="O75" s="79">
        <f t="shared" si="28"/>
        <v>0</v>
      </c>
      <c r="P75" s="79">
        <f t="shared" si="28"/>
        <v>0</v>
      </c>
      <c r="Q75" s="79">
        <f t="shared" si="28"/>
        <v>0</v>
      </c>
      <c r="R75" s="79">
        <f t="shared" si="28"/>
        <v>0</v>
      </c>
      <c r="S75" s="79">
        <f t="shared" si="28"/>
        <v>0</v>
      </c>
      <c r="T75" s="79">
        <f t="shared" si="28"/>
        <v>0</v>
      </c>
      <c r="U75" s="79">
        <f t="shared" si="28"/>
        <v>149.69805194805201</v>
      </c>
      <c r="V75" s="79">
        <f t="shared" si="28"/>
        <v>368.06493506493484</v>
      </c>
      <c r="W75" s="79">
        <f t="shared" si="28"/>
        <v>586.43181818181836</v>
      </c>
      <c r="X75" s="79">
        <f t="shared" si="28"/>
        <v>804.79870129870119</v>
      </c>
      <c r="Y75" s="79">
        <f t="shared" si="28"/>
        <v>1023.1655844155844</v>
      </c>
      <c r="Z75" s="79">
        <f t="shared" si="29"/>
        <v>1241.5324675324675</v>
      </c>
      <c r="AA75" s="79">
        <f t="shared" si="29"/>
        <v>1459.8993506493509</v>
      </c>
      <c r="AB75" s="79">
        <f t="shared" si="29"/>
        <v>1678.2662337662337</v>
      </c>
      <c r="AC75" s="79">
        <f t="shared" si="29"/>
        <v>1896.6331168831166</v>
      </c>
      <c r="AD75" s="80">
        <f t="shared" si="29"/>
        <v>2115</v>
      </c>
      <c r="AE75" s="79">
        <f t="shared" si="29"/>
        <v>2333.3668831168834</v>
      </c>
      <c r="AF75" s="79">
        <f t="shared" si="29"/>
        <v>2551.7337662337663</v>
      </c>
      <c r="AG75" s="79">
        <f t="shared" si="29"/>
        <v>2770.1006493506493</v>
      </c>
      <c r="AH75" s="79">
        <f t="shared" si="29"/>
        <v>2988.4675324675322</v>
      </c>
      <c r="AI75" s="79">
        <f t="shared" si="29"/>
        <v>3206.8344155844156</v>
      </c>
      <c r="AJ75" s="79">
        <f t="shared" si="29"/>
        <v>3425.2012987012995</v>
      </c>
      <c r="AK75" s="79">
        <f t="shared" si="29"/>
        <v>3643.568181818182</v>
      </c>
      <c r="AL75" s="79">
        <f t="shared" si="29"/>
        <v>3861.9350649350649</v>
      </c>
      <c r="AM75" s="79">
        <f t="shared" si="29"/>
        <v>4080.3019480519474</v>
      </c>
      <c r="AN75" s="79">
        <f t="shared" si="30"/>
        <v>4298.6688311688313</v>
      </c>
      <c r="AO75" s="79">
        <f t="shared" si="30"/>
        <v>4517.0357142857147</v>
      </c>
      <c r="AP75" s="79">
        <f t="shared" si="30"/>
        <v>4735.4025974025972</v>
      </c>
      <c r="AQ75" s="79">
        <f t="shared" si="30"/>
        <v>4953.7694805194797</v>
      </c>
      <c r="AR75" s="79">
        <f t="shared" si="30"/>
        <v>5172.136363636364</v>
      </c>
      <c r="AS75" s="79">
        <f t="shared" si="30"/>
        <v>5390.5032467532465</v>
      </c>
      <c r="AT75" s="79">
        <f t="shared" si="30"/>
        <v>5608.8701298701299</v>
      </c>
      <c r="AU75" s="79">
        <f t="shared" si="30"/>
        <v>5827.2370129870142</v>
      </c>
      <c r="AV75" s="79">
        <f t="shared" si="30"/>
        <v>6045.6038961038957</v>
      </c>
      <c r="AW75" s="79">
        <f t="shared" si="30"/>
        <v>6263.9707792207791</v>
      </c>
      <c r="AX75" s="79">
        <f t="shared" si="30"/>
        <v>6482.3376623376626</v>
      </c>
      <c r="BB75" s="37"/>
      <c r="BC75" s="138" t="str">
        <f t="shared" si="31"/>
        <v>BMW MÜNCHEN</v>
      </c>
      <c r="BD75" s="135">
        <f t="shared" si="32"/>
        <v>20</v>
      </c>
      <c r="BE75" s="132">
        <f t="shared" si="46"/>
        <v>340</v>
      </c>
      <c r="BF75" s="135">
        <f t="shared" si="42"/>
        <v>0</v>
      </c>
      <c r="BG75" s="152">
        <f t="shared" si="47"/>
        <v>0</v>
      </c>
      <c r="BH75" s="136">
        <f t="shared" si="48"/>
        <v>73.894475004703935</v>
      </c>
      <c r="BI75" s="135">
        <f t="shared" si="43"/>
        <v>2115</v>
      </c>
      <c r="BJ75" s="152">
        <f t="shared" si="49"/>
        <v>4.3994764516873204</v>
      </c>
      <c r="BK75" s="136">
        <f t="shared" si="50"/>
        <v>162.00530355012151</v>
      </c>
      <c r="BL75" s="28"/>
      <c r="BM75" s="28"/>
      <c r="BN75" s="31" t="e">
        <f t="shared" si="44"/>
        <v>#DIV/0!</v>
      </c>
      <c r="BO75" s="31">
        <f t="shared" si="44"/>
        <v>1046.161648371595</v>
      </c>
      <c r="BP75" s="31">
        <f t="shared" si="44"/>
        <v>80.915508351553996</v>
      </c>
      <c r="BQ75" s="31">
        <f t="shared" si="44"/>
        <v>73.894475004703935</v>
      </c>
      <c r="BR75" s="31">
        <f t="shared" si="44"/>
        <v>72.093571578775496</v>
      </c>
      <c r="BS75" s="31">
        <f t="shared" si="44"/>
        <v>74.876816570216917</v>
      </c>
      <c r="BT75" s="31">
        <f t="shared" si="44"/>
        <v>79.167777186501098</v>
      </c>
      <c r="BU75" s="31">
        <f t="shared" si="44"/>
        <v>83.057257936489549</v>
      </c>
      <c r="BV75" s="31">
        <f t="shared" si="44"/>
        <v>88.527441610479769</v>
      </c>
      <c r="BW75" s="31">
        <f t="shared" si="44"/>
        <v>94.909479032990006</v>
      </c>
      <c r="BX75" s="31">
        <f t="shared" si="44"/>
        <v>102.32056062076215</v>
      </c>
      <c r="BY75" s="31">
        <f t="shared" si="44"/>
        <v>109.95050962019029</v>
      </c>
      <c r="BZ75" s="31">
        <f t="shared" si="44"/>
        <v>117.88665474620497</v>
      </c>
      <c r="CA75" s="31">
        <f t="shared" si="44"/>
        <v>125.94554875011828</v>
      </c>
      <c r="CB75" s="31">
        <f t="shared" si="44"/>
        <v>133.43827896488864</v>
      </c>
      <c r="CC75" s="31">
        <f t="shared" si="44"/>
        <v>140.28420138766728</v>
      </c>
      <c r="CD75" s="31">
        <f t="shared" si="52"/>
        <v>146.50838569427387</v>
      </c>
      <c r="CE75" s="31">
        <f t="shared" si="52"/>
        <v>152.16432552487291</v>
      </c>
      <c r="CF75" s="31">
        <f t="shared" si="52"/>
        <v>157.3110982251745</v>
      </c>
      <c r="CG75" s="31">
        <f t="shared" si="52"/>
        <v>162.00530355012151</v>
      </c>
      <c r="CH75" s="31">
        <f t="shared" si="52"/>
        <v>166.29831465022161</v>
      </c>
      <c r="CI75" s="31">
        <f t="shared" si="52"/>
        <v>170.23563857685198</v>
      </c>
      <c r="CJ75" s="31">
        <f t="shared" si="52"/>
        <v>173.85712749266139</v>
      </c>
      <c r="CK75" s="31">
        <f t="shared" si="52"/>
        <v>177.19750749018897</v>
      </c>
      <c r="CL75" s="31">
        <f t="shared" si="52"/>
        <v>180.2869925501665</v>
      </c>
      <c r="CM75" s="31">
        <f t="shared" si="52"/>
        <v>183.15188362936689</v>
      </c>
      <c r="CN75" s="31">
        <f t="shared" si="52"/>
        <v>185.81511320423323</v>
      </c>
      <c r="CO75" s="31">
        <f t="shared" si="52"/>
        <v>188.29672330650368</v>
      </c>
      <c r="CP75" s="31">
        <f t="shared" si="52"/>
        <v>190.61427752924953</v>
      </c>
      <c r="CQ75" s="31">
        <f t="shared" si="52"/>
        <v>192.78321265580388</v>
      </c>
      <c r="CR75" s="31">
        <f t="shared" si="52"/>
        <v>194.81713728081064</v>
      </c>
      <c r="CS75" s="31">
        <f t="shared" si="52"/>
        <v>196.72808490609364</v>
      </c>
      <c r="CT75" s="31">
        <f t="shared" si="52"/>
        <v>198.52672841442592</v>
      </c>
      <c r="CU75" s="31">
        <f t="shared" si="52"/>
        <v>200.22256199617792</v>
      </c>
      <c r="CV75" s="31">
        <f t="shared" si="52"/>
        <v>201.8240557388136</v>
      </c>
      <c r="CW75" s="31">
        <f t="shared" si="52"/>
        <v>203.33878728183373</v>
      </c>
      <c r="CX75" s="31">
        <f t="shared" si="51"/>
        <v>204.77355422611731</v>
      </c>
      <c r="CY75" s="31">
        <f t="shared" si="51"/>
        <v>206.13447037439278</v>
      </c>
      <c r="CZ75" s="31">
        <f t="shared" si="51"/>
        <v>207.4270483634121</v>
      </c>
      <c r="DA75" s="31">
        <f t="shared" si="51"/>
        <v>208.65627081767565</v>
      </c>
      <c r="DB75" s="37"/>
    </row>
    <row r="76" spans="1:106" ht="16" x14ac:dyDescent="0.2">
      <c r="A76" s="25">
        <f>IFERROR(ndashboard!I20," ")</f>
        <v>1319157</v>
      </c>
      <c r="B76" s="107" t="str">
        <f>IFERROR(ndashboard!B20," ")</f>
        <v>BMW MÜNCHEN</v>
      </c>
      <c r="C76" s="107" t="str">
        <f>IFERROR(ndashboard!C20,"")</f>
        <v>M03</v>
      </c>
      <c r="D76" s="100">
        <f>IFERROR(ndashboard!M20," ")</f>
        <v>44060</v>
      </c>
      <c r="E76" s="167">
        <f>IFERROR(ndashboard!O20,"")</f>
        <v>1953</v>
      </c>
      <c r="F76" s="107">
        <f>IFERROR(ndashboard!H20,"")</f>
        <v>20</v>
      </c>
      <c r="G76" s="108">
        <f>IFERROR(ndashboard!R20,"")</f>
        <v>15.5</v>
      </c>
      <c r="H76" s="107">
        <f>IFERROR(ndashboard!F20,"")</f>
        <v>620</v>
      </c>
      <c r="I76" s="107" t="str">
        <f>IFERROR(ndashboard!G20,"")</f>
        <v>F01</v>
      </c>
      <c r="J76" s="79">
        <f t="shared" si="28"/>
        <v>0</v>
      </c>
      <c r="K76" s="79">
        <f t="shared" si="28"/>
        <v>0</v>
      </c>
      <c r="L76" s="79">
        <f t="shared" si="28"/>
        <v>0</v>
      </c>
      <c r="M76" s="79">
        <f t="shared" si="28"/>
        <v>0</v>
      </c>
      <c r="N76" s="79">
        <f t="shared" si="28"/>
        <v>0</v>
      </c>
      <c r="O76" s="79">
        <f t="shared" si="28"/>
        <v>0</v>
      </c>
      <c r="P76" s="79">
        <f t="shared" si="28"/>
        <v>0</v>
      </c>
      <c r="Q76" s="79">
        <f t="shared" si="28"/>
        <v>0</v>
      </c>
      <c r="R76" s="79">
        <f t="shared" si="28"/>
        <v>0</v>
      </c>
      <c r="S76" s="79">
        <f t="shared" si="28"/>
        <v>0</v>
      </c>
      <c r="T76" s="79">
        <f t="shared" si="28"/>
        <v>0</v>
      </c>
      <c r="U76" s="79">
        <f t="shared" si="28"/>
        <v>0</v>
      </c>
      <c r="V76" s="79">
        <f t="shared" si="28"/>
        <v>0</v>
      </c>
      <c r="W76" s="79">
        <f t="shared" si="28"/>
        <v>227.85000000000028</v>
      </c>
      <c r="X76" s="79">
        <f t="shared" si="28"/>
        <v>474.2999999999999</v>
      </c>
      <c r="Y76" s="79">
        <f t="shared" ref="T76:AI91" si="53">IF($C$2+Y$48 &gt;=$D76,$E76*(Y$48-_xlfn.DAYS($D76,$C$2))/_xlfn.DAYS($C$1,$D76),0)</f>
        <v>720.75</v>
      </c>
      <c r="Z76" s="79">
        <f t="shared" si="53"/>
        <v>967.2</v>
      </c>
      <c r="AA76" s="79">
        <f t="shared" si="53"/>
        <v>1213.6500000000001</v>
      </c>
      <c r="AB76" s="79">
        <f t="shared" si="53"/>
        <v>1460.1</v>
      </c>
      <c r="AC76" s="79">
        <f t="shared" si="53"/>
        <v>1706.5499999999995</v>
      </c>
      <c r="AD76" s="80">
        <f t="shared" si="29"/>
        <v>1953</v>
      </c>
      <c r="AE76" s="79">
        <f t="shared" si="29"/>
        <v>2199.4500000000007</v>
      </c>
      <c r="AF76" s="79">
        <f t="shared" si="29"/>
        <v>2445.9</v>
      </c>
      <c r="AG76" s="79">
        <f t="shared" si="29"/>
        <v>2692.35</v>
      </c>
      <c r="AH76" s="79">
        <f t="shared" si="29"/>
        <v>2938.7999999999993</v>
      </c>
      <c r="AI76" s="79">
        <f t="shared" si="29"/>
        <v>3185.25</v>
      </c>
      <c r="AJ76" s="79">
        <f t="shared" si="29"/>
        <v>3431.7000000000007</v>
      </c>
      <c r="AK76" s="79">
        <f t="shared" si="29"/>
        <v>3678.15</v>
      </c>
      <c r="AL76" s="79">
        <f t="shared" si="29"/>
        <v>3924.6</v>
      </c>
      <c r="AM76" s="79">
        <f t="shared" si="29"/>
        <v>4171.0499999999993</v>
      </c>
      <c r="AN76" s="79">
        <f t="shared" si="30"/>
        <v>4417.5</v>
      </c>
      <c r="AO76" s="79">
        <f t="shared" si="30"/>
        <v>4663.9500000000007</v>
      </c>
      <c r="AP76" s="79">
        <f t="shared" si="30"/>
        <v>4910.4000000000005</v>
      </c>
      <c r="AQ76" s="79">
        <f t="shared" si="30"/>
        <v>5156.8499999999985</v>
      </c>
      <c r="AR76" s="79">
        <f t="shared" si="30"/>
        <v>5403.3</v>
      </c>
      <c r="AS76" s="79">
        <f t="shared" si="30"/>
        <v>5649.75</v>
      </c>
      <c r="AT76" s="79">
        <f t="shared" si="30"/>
        <v>5896.2</v>
      </c>
      <c r="AU76" s="79">
        <f t="shared" si="30"/>
        <v>6142.6500000000015</v>
      </c>
      <c r="AV76" s="79">
        <f t="shared" si="30"/>
        <v>6389.0999999999985</v>
      </c>
      <c r="AW76" s="79">
        <f t="shared" si="30"/>
        <v>6635.55</v>
      </c>
      <c r="AX76" s="79">
        <f t="shared" si="30"/>
        <v>6882</v>
      </c>
      <c r="BB76" s="37"/>
      <c r="BC76" s="138" t="str">
        <f t="shared" si="31"/>
        <v>BMW MÜNCHEN</v>
      </c>
      <c r="BD76" s="135">
        <f t="shared" si="32"/>
        <v>20</v>
      </c>
      <c r="BE76" s="132">
        <f t="shared" si="46"/>
        <v>360</v>
      </c>
      <c r="BF76" s="135">
        <f t="shared" si="42"/>
        <v>0</v>
      </c>
      <c r="BG76" s="152">
        <f t="shared" si="47"/>
        <v>0</v>
      </c>
      <c r="BH76" s="136">
        <f t="shared" si="48"/>
        <v>73.894475004703935</v>
      </c>
      <c r="BI76" s="135">
        <f t="shared" si="43"/>
        <v>1953</v>
      </c>
      <c r="BJ76" s="152">
        <f t="shared" si="49"/>
        <v>3.9350442252300297</v>
      </c>
      <c r="BK76" s="136">
        <f t="shared" si="50"/>
        <v>165.94034777535154</v>
      </c>
      <c r="BL76" s="28"/>
      <c r="BM76" s="28"/>
      <c r="BN76" s="31" t="e">
        <f t="shared" si="44"/>
        <v>#DIV/0!</v>
      </c>
      <c r="BO76" s="31">
        <f t="shared" si="44"/>
        <v>1046.161648371595</v>
      </c>
      <c r="BP76" s="31">
        <f t="shared" si="44"/>
        <v>80.915508351553996</v>
      </c>
      <c r="BQ76" s="31">
        <f t="shared" si="44"/>
        <v>73.894475004703935</v>
      </c>
      <c r="BR76" s="31">
        <f t="shared" si="44"/>
        <v>72.093571578775496</v>
      </c>
      <c r="BS76" s="31">
        <f t="shared" si="44"/>
        <v>74.876816570216917</v>
      </c>
      <c r="BT76" s="31">
        <f t="shared" si="44"/>
        <v>79.167777186501098</v>
      </c>
      <c r="BU76" s="31">
        <f t="shared" si="44"/>
        <v>83.057257936489549</v>
      </c>
      <c r="BV76" s="31">
        <f t="shared" si="44"/>
        <v>88.527441610479769</v>
      </c>
      <c r="BW76" s="31">
        <f t="shared" si="44"/>
        <v>94.909479032990006</v>
      </c>
      <c r="BX76" s="31">
        <f t="shared" si="44"/>
        <v>102.32056062076215</v>
      </c>
      <c r="BY76" s="31">
        <f t="shared" si="44"/>
        <v>109.95050962019029</v>
      </c>
      <c r="BZ76" s="31">
        <f t="shared" si="44"/>
        <v>118.26503408978188</v>
      </c>
      <c r="CA76" s="31">
        <f t="shared" si="44"/>
        <v>126.88517723149103</v>
      </c>
      <c r="CB76" s="31">
        <f t="shared" si="44"/>
        <v>134.953768828786</v>
      </c>
      <c r="CC76" s="31">
        <f t="shared" si="44"/>
        <v>142.35386649535613</v>
      </c>
      <c r="CD76" s="31">
        <f t="shared" si="52"/>
        <v>149.09858634052782</v>
      </c>
      <c r="CE76" s="31">
        <f t="shared" si="52"/>
        <v>155.23831671641838</v>
      </c>
      <c r="CF76" s="31">
        <f t="shared" si="52"/>
        <v>160.83268163489512</v>
      </c>
      <c r="CG76" s="31">
        <f t="shared" si="52"/>
        <v>165.94034777535154</v>
      </c>
      <c r="CH76" s="31">
        <f t="shared" si="52"/>
        <v>170.6153167907481</v>
      </c>
      <c r="CI76" s="31">
        <f t="shared" si="52"/>
        <v>174.90583776009805</v>
      </c>
      <c r="CJ76" s="31">
        <f t="shared" si="52"/>
        <v>178.85440989461611</v>
      </c>
      <c r="CK76" s="31">
        <f t="shared" si="52"/>
        <v>182.49822022837046</v>
      </c>
      <c r="CL76" s="31">
        <f t="shared" si="52"/>
        <v>185.86972513125724</v>
      </c>
      <c r="CM76" s="31">
        <f t="shared" si="52"/>
        <v>188.99724619798644</v>
      </c>
      <c r="CN76" s="31">
        <f t="shared" si="52"/>
        <v>191.90552566526011</v>
      </c>
      <c r="CO76" s="31">
        <f t="shared" si="52"/>
        <v>194.61622146246003</v>
      </c>
      <c r="CP76" s="31">
        <f t="shared" si="52"/>
        <v>197.14833823247409</v>
      </c>
      <c r="CQ76" s="31">
        <f t="shared" si="52"/>
        <v>199.51859785578836</v>
      </c>
      <c r="CR76" s="31">
        <f t="shared" si="52"/>
        <v>201.74175581918723</v>
      </c>
      <c r="CS76" s="31">
        <f t="shared" si="52"/>
        <v>203.83087047354024</v>
      </c>
      <c r="CT76" s="31">
        <f t="shared" si="52"/>
        <v>205.79753196036481</v>
      </c>
      <c r="CU76" s="31">
        <f t="shared" si="52"/>
        <v>207.65205692159464</v>
      </c>
      <c r="CV76" s="31">
        <f t="shared" si="52"/>
        <v>209.4036543205678</v>
      </c>
      <c r="CW76" s="31">
        <f t="shared" si="52"/>
        <v>211.06056692707338</v>
      </c>
      <c r="CX76" s="31">
        <f t="shared" si="51"/>
        <v>212.63019231278469</v>
      </c>
      <c r="CY76" s="31">
        <f t="shared" si="51"/>
        <v>214.11918658533563</v>
      </c>
      <c r="CZ76" s="31">
        <f t="shared" si="51"/>
        <v>215.53355356110393</v>
      </c>
      <c r="DA76" s="31">
        <f t="shared" si="51"/>
        <v>216.87872163161188</v>
      </c>
      <c r="DB76" s="37"/>
    </row>
    <row r="77" spans="1:106" ht="16" x14ac:dyDescent="0.2">
      <c r="A77" s="25">
        <f>IFERROR(ndashboard!I21," ")</f>
        <v>1319133</v>
      </c>
      <c r="B77" s="107" t="str">
        <f>IFERROR(ndashboard!B21," ")</f>
        <v>BMW MÜNCHEN</v>
      </c>
      <c r="C77" s="107" t="str">
        <f>IFERROR(ndashboard!C21,"")</f>
        <v>M04</v>
      </c>
      <c r="D77" s="100">
        <f>IFERROR(ndashboard!M21," ")</f>
        <v>44074</v>
      </c>
      <c r="E77" s="167">
        <f>IFERROR(ndashboard!O21,"")</f>
        <v>1835</v>
      </c>
      <c r="F77" s="107">
        <f>IFERROR(ndashboard!H21,"")</f>
        <v>20</v>
      </c>
      <c r="G77" s="108">
        <f>IFERROR(ndashboard!R21,"")</f>
        <v>16.383928571428573</v>
      </c>
      <c r="H77" s="107">
        <f>IFERROR(ndashboard!F21,"")</f>
        <v>620</v>
      </c>
      <c r="I77" s="107" t="str">
        <f>IFERROR(ndashboard!G21,"")</f>
        <v>F01</v>
      </c>
      <c r="J77" s="79">
        <f t="shared" ref="J77:Y92" si="54">IF($C$2+J$48 &gt;=$D77,$E77*(J$48-_xlfn.DAYS($D77,$C$2))/_xlfn.DAYS($C$1,$D77),0)</f>
        <v>0</v>
      </c>
      <c r="K77" s="79">
        <f t="shared" si="54"/>
        <v>0</v>
      </c>
      <c r="L77" s="79">
        <f t="shared" si="54"/>
        <v>0</v>
      </c>
      <c r="M77" s="79">
        <f t="shared" si="54"/>
        <v>0</v>
      </c>
      <c r="N77" s="79">
        <f t="shared" si="54"/>
        <v>0</v>
      </c>
      <c r="O77" s="79">
        <f t="shared" si="54"/>
        <v>0</v>
      </c>
      <c r="P77" s="79">
        <f t="shared" si="54"/>
        <v>0</v>
      </c>
      <c r="Q77" s="79">
        <f t="shared" si="54"/>
        <v>0</v>
      </c>
      <c r="R77" s="79">
        <f t="shared" si="54"/>
        <v>0</v>
      </c>
      <c r="S77" s="79">
        <f t="shared" si="54"/>
        <v>0</v>
      </c>
      <c r="T77" s="79">
        <f t="shared" si="53"/>
        <v>0</v>
      </c>
      <c r="U77" s="79">
        <f t="shared" si="53"/>
        <v>0</v>
      </c>
      <c r="V77" s="79">
        <f t="shared" si="53"/>
        <v>0</v>
      </c>
      <c r="W77" s="79">
        <f t="shared" si="53"/>
        <v>11.468750000000281</v>
      </c>
      <c r="X77" s="79">
        <f t="shared" si="53"/>
        <v>271.97321428571416</v>
      </c>
      <c r="Y77" s="79">
        <f t="shared" si="53"/>
        <v>532.47767857142856</v>
      </c>
      <c r="Z77" s="79">
        <f t="shared" si="53"/>
        <v>792.982142857143</v>
      </c>
      <c r="AA77" s="79">
        <f t="shared" si="53"/>
        <v>1053.4866071428573</v>
      </c>
      <c r="AB77" s="79">
        <f t="shared" si="53"/>
        <v>1313.9910714285711</v>
      </c>
      <c r="AC77" s="79">
        <f t="shared" si="53"/>
        <v>1574.4955357142851</v>
      </c>
      <c r="AD77" s="80">
        <f t="shared" si="53"/>
        <v>1835</v>
      </c>
      <c r="AE77" s="79">
        <f t="shared" si="53"/>
        <v>2095.5044642857147</v>
      </c>
      <c r="AF77" s="79">
        <f t="shared" si="53"/>
        <v>2356.0089285714284</v>
      </c>
      <c r="AG77" s="79">
        <f t="shared" si="53"/>
        <v>2616.5133928571427</v>
      </c>
      <c r="AH77" s="79">
        <f t="shared" si="53"/>
        <v>2877.0178571428564</v>
      </c>
      <c r="AI77" s="79">
        <f t="shared" si="53"/>
        <v>3137.5223214285716</v>
      </c>
      <c r="AJ77" s="79">
        <f t="shared" ref="AJ77:AX92" si="55">IF($C$2+AJ$48 &gt;=$D77,$E77*(AJ$48-_xlfn.DAYS($D77,$C$2))/_xlfn.DAYS($C$1,$D77),0)</f>
        <v>3398.0267857142862</v>
      </c>
      <c r="AK77" s="79">
        <f t="shared" si="55"/>
        <v>3658.53125</v>
      </c>
      <c r="AL77" s="79">
        <f t="shared" si="55"/>
        <v>3919.0357142857142</v>
      </c>
      <c r="AM77" s="79">
        <f t="shared" si="55"/>
        <v>4179.5401785714284</v>
      </c>
      <c r="AN77" s="79">
        <f t="shared" si="55"/>
        <v>4440.0446428571431</v>
      </c>
      <c r="AO77" s="79">
        <f t="shared" si="55"/>
        <v>4700.5491071428578</v>
      </c>
      <c r="AP77" s="79">
        <f t="shared" si="55"/>
        <v>4961.0535714285716</v>
      </c>
      <c r="AQ77" s="79">
        <f t="shared" si="55"/>
        <v>5221.5580357142844</v>
      </c>
      <c r="AR77" s="79">
        <f t="shared" si="55"/>
        <v>5482.0625</v>
      </c>
      <c r="AS77" s="79">
        <f t="shared" si="55"/>
        <v>5742.5669642857147</v>
      </c>
      <c r="AT77" s="79">
        <f t="shared" si="55"/>
        <v>6003.0714285714284</v>
      </c>
      <c r="AU77" s="79">
        <f t="shared" si="55"/>
        <v>6263.575892857144</v>
      </c>
      <c r="AV77" s="79">
        <f t="shared" si="55"/>
        <v>6524.080357142856</v>
      </c>
      <c r="AW77" s="79">
        <f t="shared" si="55"/>
        <v>6784.5848214285716</v>
      </c>
      <c r="AX77" s="79">
        <f t="shared" si="55"/>
        <v>7045.0892857142853</v>
      </c>
      <c r="BB77" s="37"/>
      <c r="BC77" s="138" t="str">
        <f t="shared" si="31"/>
        <v>BMW MÜNCHEN</v>
      </c>
      <c r="BD77" s="135">
        <f t="shared" si="32"/>
        <v>20</v>
      </c>
      <c r="BE77" s="132">
        <f t="shared" si="46"/>
        <v>380</v>
      </c>
      <c r="BF77" s="135">
        <f t="shared" si="42"/>
        <v>0</v>
      </c>
      <c r="BG77" s="152">
        <f t="shared" si="47"/>
        <v>0</v>
      </c>
      <c r="BH77" s="136">
        <f t="shared" si="48"/>
        <v>73.894475004703935</v>
      </c>
      <c r="BI77" s="135">
        <f t="shared" si="43"/>
        <v>1835</v>
      </c>
      <c r="BJ77" s="152">
        <f t="shared" si="49"/>
        <v>3.6062594878002301</v>
      </c>
      <c r="BK77" s="136">
        <f t="shared" si="50"/>
        <v>169.54660726315177</v>
      </c>
      <c r="BL77" s="28"/>
      <c r="BM77" s="28"/>
      <c r="BN77" s="31" t="e">
        <f t="shared" si="44"/>
        <v>#DIV/0!</v>
      </c>
      <c r="BO77" s="31">
        <f t="shared" si="44"/>
        <v>1046.161648371595</v>
      </c>
      <c r="BP77" s="31">
        <f t="shared" si="44"/>
        <v>80.915508351553996</v>
      </c>
      <c r="BQ77" s="31">
        <f t="shared" si="44"/>
        <v>73.894475004703935</v>
      </c>
      <c r="BR77" s="31">
        <f t="shared" si="44"/>
        <v>72.093571578775496</v>
      </c>
      <c r="BS77" s="31">
        <f t="shared" si="44"/>
        <v>74.876816570216917</v>
      </c>
      <c r="BT77" s="31">
        <f t="shared" si="44"/>
        <v>79.167777186501098</v>
      </c>
      <c r="BU77" s="31">
        <f t="shared" si="44"/>
        <v>83.057257936489549</v>
      </c>
      <c r="BV77" s="31">
        <f t="shared" si="44"/>
        <v>88.527441610479769</v>
      </c>
      <c r="BW77" s="31">
        <f t="shared" si="44"/>
        <v>94.909479032990006</v>
      </c>
      <c r="BX77" s="31">
        <f t="shared" si="44"/>
        <v>102.32056062076215</v>
      </c>
      <c r="BY77" s="31">
        <f t="shared" si="44"/>
        <v>109.95050962019029</v>
      </c>
      <c r="BZ77" s="31">
        <f t="shared" si="44"/>
        <v>118.2707956657646</v>
      </c>
      <c r="CA77" s="31">
        <f t="shared" si="44"/>
        <v>127.31651589204205</v>
      </c>
      <c r="CB77" s="31">
        <f t="shared" si="44"/>
        <v>135.9456884797587</v>
      </c>
      <c r="CC77" s="31">
        <f t="shared" si="44"/>
        <v>143.92114452485987</v>
      </c>
      <c r="CD77" s="31">
        <f t="shared" si="52"/>
        <v>151.22321575340581</v>
      </c>
      <c r="CE77" s="31">
        <f t="shared" si="52"/>
        <v>157.89045617630259</v>
      </c>
      <c r="CF77" s="31">
        <f t="shared" si="52"/>
        <v>163.97875874008145</v>
      </c>
      <c r="CG77" s="31">
        <f t="shared" si="52"/>
        <v>169.54660726315177</v>
      </c>
      <c r="CH77" s="31">
        <f t="shared" si="52"/>
        <v>174.6494158607108</v>
      </c>
      <c r="CI77" s="31">
        <f t="shared" si="52"/>
        <v>179.33752325874693</v>
      </c>
      <c r="CJ77" s="31">
        <f t="shared" si="52"/>
        <v>183.65574387173817</v>
      </c>
      <c r="CK77" s="31">
        <f t="shared" si="52"/>
        <v>187.64358070196471</v>
      </c>
      <c r="CL77" s="31">
        <f t="shared" si="52"/>
        <v>191.33569766372182</v>
      </c>
      <c r="CM77" s="31">
        <f t="shared" si="52"/>
        <v>194.76246681113702</v>
      </c>
      <c r="CN77" s="31">
        <f t="shared" si="52"/>
        <v>197.95050709440869</v>
      </c>
      <c r="CO77" s="31">
        <f t="shared" si="52"/>
        <v>200.92317950544677</v>
      </c>
      <c r="CP77" s="31">
        <f t="shared" si="52"/>
        <v>203.70102663946929</v>
      </c>
      <c r="CQ77" s="31">
        <f t="shared" si="52"/>
        <v>206.30215563297895</v>
      </c>
      <c r="CR77" s="31">
        <f t="shared" si="52"/>
        <v>208.74256830913879</v>
      </c>
      <c r="CS77" s="31">
        <f t="shared" si="52"/>
        <v>211.03644422148591</v>
      </c>
      <c r="CT77" s="31">
        <f t="shared" si="52"/>
        <v>213.19638267700714</v>
      </c>
      <c r="CU77" s="31">
        <f t="shared" si="52"/>
        <v>215.23360952565722</v>
      </c>
      <c r="CV77" s="31">
        <f t="shared" si="52"/>
        <v>217.15815392582053</v>
      </c>
      <c r="CW77" s="31">
        <f t="shared" si="52"/>
        <v>218.97899963492642</v>
      </c>
      <c r="CX77" s="31">
        <f t="shared" si="51"/>
        <v>220.70421472827232</v>
      </c>
      <c r="CY77" s="31">
        <f t="shared" si="51"/>
        <v>222.34106305982786</v>
      </c>
      <c r="CZ77" s="31">
        <f t="shared" si="51"/>
        <v>223.89610026133002</v>
      </c>
      <c r="DA77" s="31">
        <f t="shared" si="51"/>
        <v>225.37525663146658</v>
      </c>
      <c r="DB77" s="37"/>
    </row>
    <row r="78" spans="1:106" ht="16" x14ac:dyDescent="0.2">
      <c r="A78" s="25">
        <f>IFERROR(ndashboard!I22," ")</f>
        <v>1243362</v>
      </c>
      <c r="B78" s="107" t="str">
        <f>IFERROR(ndashboard!B22," ")</f>
        <v>REGENSBURG</v>
      </c>
      <c r="C78" s="107" t="str">
        <f>IFERROR(ndashboard!C22,"")</f>
        <v>M02</v>
      </c>
      <c r="D78" s="100">
        <f>IFERROR(ndashboard!M22," ")</f>
        <v>44081</v>
      </c>
      <c r="E78" s="167">
        <f>IFERROR(ndashboard!O22,"")</f>
        <v>1894</v>
      </c>
      <c r="F78" s="107">
        <f>IFERROR(ndashboard!H22,"")</f>
        <v>16</v>
      </c>
      <c r="G78" s="108">
        <f>IFERROR(ndashboard!R22,"")</f>
        <v>18.038095238095238</v>
      </c>
      <c r="H78" s="107">
        <f>IFERROR(ndashboard!F22,"")</f>
        <v>616</v>
      </c>
      <c r="I78" s="107" t="str">
        <f>IFERROR(ndashboard!G22,"")</f>
        <v>J01</v>
      </c>
      <c r="J78" s="79">
        <f t="shared" si="54"/>
        <v>0</v>
      </c>
      <c r="K78" s="79">
        <f t="shared" si="54"/>
        <v>0</v>
      </c>
      <c r="L78" s="79">
        <f t="shared" si="54"/>
        <v>0</v>
      </c>
      <c r="M78" s="79">
        <f t="shared" si="54"/>
        <v>0</v>
      </c>
      <c r="N78" s="79">
        <f t="shared" si="54"/>
        <v>0</v>
      </c>
      <c r="O78" s="79">
        <f t="shared" si="54"/>
        <v>0</v>
      </c>
      <c r="P78" s="79">
        <f t="shared" si="54"/>
        <v>0</v>
      </c>
      <c r="Q78" s="79">
        <f t="shared" si="54"/>
        <v>0</v>
      </c>
      <c r="R78" s="79">
        <f t="shared" si="54"/>
        <v>0</v>
      </c>
      <c r="S78" s="79">
        <f t="shared" si="54"/>
        <v>0</v>
      </c>
      <c r="T78" s="79">
        <f t="shared" si="53"/>
        <v>0</v>
      </c>
      <c r="U78" s="79">
        <f t="shared" si="53"/>
        <v>0</v>
      </c>
      <c r="V78" s="79">
        <f t="shared" si="53"/>
        <v>0</v>
      </c>
      <c r="W78" s="79">
        <f t="shared" si="53"/>
        <v>0</v>
      </c>
      <c r="X78" s="79">
        <f t="shared" si="53"/>
        <v>173.16571428571419</v>
      </c>
      <c r="Y78" s="79">
        <f t="shared" si="53"/>
        <v>459.97142857142859</v>
      </c>
      <c r="Z78" s="79">
        <f t="shared" si="53"/>
        <v>746.77714285714296</v>
      </c>
      <c r="AA78" s="79">
        <f t="shared" si="53"/>
        <v>1033.5828571428574</v>
      </c>
      <c r="AB78" s="79">
        <f t="shared" si="53"/>
        <v>1320.3885714285714</v>
      </c>
      <c r="AC78" s="79">
        <f t="shared" si="53"/>
        <v>1607.1942857142851</v>
      </c>
      <c r="AD78" s="80">
        <f t="shared" si="53"/>
        <v>1894</v>
      </c>
      <c r="AE78" s="79">
        <f t="shared" si="53"/>
        <v>2180.8057142857151</v>
      </c>
      <c r="AF78" s="79">
        <f t="shared" si="53"/>
        <v>2467.6114285714289</v>
      </c>
      <c r="AG78" s="79">
        <f t="shared" si="53"/>
        <v>2754.4171428571426</v>
      </c>
      <c r="AH78" s="79">
        <f t="shared" si="53"/>
        <v>3041.2228571428564</v>
      </c>
      <c r="AI78" s="79">
        <f t="shared" si="53"/>
        <v>3328.0285714285715</v>
      </c>
      <c r="AJ78" s="79">
        <f t="shared" si="55"/>
        <v>3614.8342857142866</v>
      </c>
      <c r="AK78" s="79">
        <f t="shared" si="55"/>
        <v>3901.6400000000003</v>
      </c>
      <c r="AL78" s="79">
        <f t="shared" si="55"/>
        <v>4188.4457142857145</v>
      </c>
      <c r="AM78" s="79">
        <f t="shared" si="55"/>
        <v>4475.2514285714278</v>
      </c>
      <c r="AN78" s="79">
        <f t="shared" si="55"/>
        <v>4762.0571428571429</v>
      </c>
      <c r="AO78" s="79">
        <f t="shared" si="55"/>
        <v>5048.862857142858</v>
      </c>
      <c r="AP78" s="79">
        <f t="shared" si="55"/>
        <v>5335.6685714285722</v>
      </c>
      <c r="AQ78" s="79">
        <f t="shared" si="55"/>
        <v>5622.4742857142837</v>
      </c>
      <c r="AR78" s="79">
        <f t="shared" si="55"/>
        <v>5909.2800000000007</v>
      </c>
      <c r="AS78" s="79">
        <f t="shared" si="55"/>
        <v>6196.0857142857139</v>
      </c>
      <c r="AT78" s="79">
        <f t="shared" si="55"/>
        <v>6482.8914285714282</v>
      </c>
      <c r="AU78" s="79">
        <f t="shared" si="55"/>
        <v>6769.6971428571451</v>
      </c>
      <c r="AV78" s="79">
        <f t="shared" si="55"/>
        <v>7056.5028571428556</v>
      </c>
      <c r="AW78" s="79">
        <f t="shared" si="55"/>
        <v>7343.3085714285717</v>
      </c>
      <c r="AX78" s="79">
        <f t="shared" si="55"/>
        <v>7630.1142857142859</v>
      </c>
      <c r="BB78" s="37"/>
      <c r="BC78" s="138" t="str">
        <f t="shared" si="31"/>
        <v>REGENSBURG</v>
      </c>
      <c r="BD78" s="135">
        <f t="shared" si="32"/>
        <v>16</v>
      </c>
      <c r="BE78" s="132">
        <f t="shared" si="46"/>
        <v>396</v>
      </c>
      <c r="BF78" s="135">
        <f t="shared" si="42"/>
        <v>0</v>
      </c>
      <c r="BG78" s="152">
        <f t="shared" si="47"/>
        <v>0</v>
      </c>
      <c r="BH78" s="136">
        <f t="shared" si="48"/>
        <v>73.894475004703935</v>
      </c>
      <c r="BI78" s="135">
        <f t="shared" si="43"/>
        <v>1894</v>
      </c>
      <c r="BJ78" s="152">
        <f t="shared" si="49"/>
        <v>3.0157020318198136</v>
      </c>
      <c r="BK78" s="136">
        <f t="shared" si="50"/>
        <v>172.56230929497158</v>
      </c>
      <c r="BL78" s="28"/>
      <c r="BM78" s="28"/>
      <c r="BN78" s="31" t="e">
        <f t="shared" ref="BN78:CC93" si="56">BN77+$F78*(K78/K$61)^$C$4</f>
        <v>#DIV/0!</v>
      </c>
      <c r="BO78" s="31">
        <f t="shared" si="56"/>
        <v>1046.161648371595</v>
      </c>
      <c r="BP78" s="31">
        <f t="shared" si="56"/>
        <v>80.915508351553996</v>
      </c>
      <c r="BQ78" s="31">
        <f t="shared" si="56"/>
        <v>73.894475004703935</v>
      </c>
      <c r="BR78" s="31">
        <f t="shared" si="56"/>
        <v>72.093571578775496</v>
      </c>
      <c r="BS78" s="31">
        <f t="shared" si="56"/>
        <v>74.876816570216917</v>
      </c>
      <c r="BT78" s="31">
        <f t="shared" si="56"/>
        <v>79.167777186501098</v>
      </c>
      <c r="BU78" s="31">
        <f t="shared" si="56"/>
        <v>83.057257936489549</v>
      </c>
      <c r="BV78" s="31">
        <f t="shared" si="56"/>
        <v>88.527441610479769</v>
      </c>
      <c r="BW78" s="31">
        <f t="shared" si="56"/>
        <v>94.909479032990006</v>
      </c>
      <c r="BX78" s="31">
        <f t="shared" si="56"/>
        <v>102.32056062076215</v>
      </c>
      <c r="BY78" s="31">
        <f t="shared" si="56"/>
        <v>109.95050962019029</v>
      </c>
      <c r="BZ78" s="31">
        <f t="shared" si="56"/>
        <v>118.2707956657646</v>
      </c>
      <c r="CA78" s="31">
        <f t="shared" si="56"/>
        <v>127.49992396883871</v>
      </c>
      <c r="CB78" s="31">
        <f t="shared" si="56"/>
        <v>136.59218726019452</v>
      </c>
      <c r="CC78" s="31">
        <f t="shared" si="56"/>
        <v>145.07389334238297</v>
      </c>
      <c r="CD78" s="31">
        <f t="shared" si="52"/>
        <v>152.87813179855348</v>
      </c>
      <c r="CE78" s="31">
        <f t="shared" si="52"/>
        <v>160.02664394300865</v>
      </c>
      <c r="CF78" s="31">
        <f t="shared" si="52"/>
        <v>166.56910053986985</v>
      </c>
      <c r="CG78" s="31">
        <f t="shared" si="52"/>
        <v>172.56230929497158</v>
      </c>
      <c r="CH78" s="31">
        <f t="shared" si="52"/>
        <v>178.06210151582695</v>
      </c>
      <c r="CI78" s="31">
        <f t="shared" si="52"/>
        <v>183.12019536433687</v>
      </c>
      <c r="CJ78" s="31">
        <f t="shared" si="52"/>
        <v>187.78318943464626</v>
      </c>
      <c r="CK78" s="31">
        <f t="shared" si="52"/>
        <v>192.09249210036614</v>
      </c>
      <c r="CL78" s="31">
        <f t="shared" si="52"/>
        <v>196.08464925459444</v>
      </c>
      <c r="CM78" s="31">
        <f t="shared" si="52"/>
        <v>199.79182017665497</v>
      </c>
      <c r="CN78" s="31">
        <f t="shared" si="52"/>
        <v>203.24228433926271</v>
      </c>
      <c r="CO78" s="31">
        <f t="shared" si="52"/>
        <v>206.4609259448381</v>
      </c>
      <c r="CP78" s="31">
        <f t="shared" si="52"/>
        <v>209.46967429464041</v>
      </c>
      <c r="CQ78" s="31">
        <f t="shared" si="52"/>
        <v>212.28789340882989</v>
      </c>
      <c r="CR78" s="31">
        <f t="shared" si="52"/>
        <v>214.93272160887975</v>
      </c>
      <c r="CS78" s="31">
        <f t="shared" si="52"/>
        <v>217.41936500230472</v>
      </c>
      <c r="CT78" s="31">
        <f t="shared" si="52"/>
        <v>219.76134998444272</v>
      </c>
      <c r="CU78" s="31">
        <f t="shared" si="52"/>
        <v>221.9707400318309</v>
      </c>
      <c r="CV78" s="31">
        <f t="shared" si="52"/>
        <v>224.05832174697125</v>
      </c>
      <c r="CW78" s="31">
        <f t="shared" si="52"/>
        <v>226.03376460521343</v>
      </c>
      <c r="CX78" s="31">
        <f t="shared" si="51"/>
        <v>227.90575829372173</v>
      </c>
      <c r="CY78" s="31">
        <f t="shared" si="51"/>
        <v>229.68213098962349</v>
      </c>
      <c r="CZ78" s="31">
        <f t="shared" si="51"/>
        <v>231.36995143032911</v>
      </c>
      <c r="DA78" s="31">
        <f t="shared" si="51"/>
        <v>232.97561719434191</v>
      </c>
      <c r="DB78" s="37"/>
    </row>
    <row r="79" spans="1:106" ht="16" x14ac:dyDescent="0.2">
      <c r="A79" s="25">
        <f>IFERROR(ndashboard!I23," ")</f>
        <v>1175579</v>
      </c>
      <c r="B79" s="107" t="str">
        <f>IFERROR(ndashboard!B23," ")</f>
        <v>REGENSBURG</v>
      </c>
      <c r="C79" s="107" t="str">
        <f>IFERROR(ndashboard!C23,"")</f>
        <v>M05</v>
      </c>
      <c r="D79" s="100">
        <f>IFERROR(ndashboard!M23," ")</f>
        <v>44088</v>
      </c>
      <c r="E79" s="167">
        <f>IFERROR(ndashboard!O23,"")</f>
        <v>1862</v>
      </c>
      <c r="F79" s="107">
        <f>IFERROR(ndashboard!H23,"")</f>
        <v>16</v>
      </c>
      <c r="G79" s="108">
        <f>IFERROR(ndashboard!R23,"")</f>
        <v>19</v>
      </c>
      <c r="H79" s="107">
        <f>IFERROR(ndashboard!F23,"")</f>
        <v>616</v>
      </c>
      <c r="I79" s="107" t="str">
        <f>IFERROR(ndashboard!G23,"")</f>
        <v>F01</v>
      </c>
      <c r="J79" s="79">
        <f t="shared" si="54"/>
        <v>0</v>
      </c>
      <c r="K79" s="79">
        <f t="shared" si="54"/>
        <v>0</v>
      </c>
      <c r="L79" s="79">
        <f t="shared" si="54"/>
        <v>0</v>
      </c>
      <c r="M79" s="79">
        <f t="shared" si="54"/>
        <v>0</v>
      </c>
      <c r="N79" s="79">
        <f t="shared" si="54"/>
        <v>0</v>
      </c>
      <c r="O79" s="79">
        <f t="shared" si="54"/>
        <v>0</v>
      </c>
      <c r="P79" s="79">
        <f t="shared" si="54"/>
        <v>0</v>
      </c>
      <c r="Q79" s="79">
        <f t="shared" si="54"/>
        <v>0</v>
      </c>
      <c r="R79" s="79">
        <f t="shared" si="54"/>
        <v>0</v>
      </c>
      <c r="S79" s="79">
        <f t="shared" si="54"/>
        <v>0</v>
      </c>
      <c r="T79" s="79">
        <f t="shared" si="53"/>
        <v>0</v>
      </c>
      <c r="U79" s="79">
        <f t="shared" si="53"/>
        <v>0</v>
      </c>
      <c r="V79" s="79">
        <f t="shared" si="53"/>
        <v>0</v>
      </c>
      <c r="W79" s="79">
        <f t="shared" si="53"/>
        <v>0</v>
      </c>
      <c r="X79" s="79">
        <f t="shared" si="53"/>
        <v>49.399999999999899</v>
      </c>
      <c r="Y79" s="79">
        <f t="shared" si="53"/>
        <v>351.5</v>
      </c>
      <c r="Z79" s="79">
        <f t="shared" si="53"/>
        <v>653.60000000000014</v>
      </c>
      <c r="AA79" s="79">
        <f t="shared" si="53"/>
        <v>955.70000000000016</v>
      </c>
      <c r="AB79" s="79">
        <f t="shared" si="53"/>
        <v>1257.7999999999997</v>
      </c>
      <c r="AC79" s="79">
        <f t="shared" si="53"/>
        <v>1559.8999999999992</v>
      </c>
      <c r="AD79" s="80">
        <f t="shared" si="53"/>
        <v>1862</v>
      </c>
      <c r="AE79" s="79">
        <f t="shared" si="53"/>
        <v>2164.1000000000008</v>
      </c>
      <c r="AF79" s="79">
        <f t="shared" si="53"/>
        <v>2466.2000000000003</v>
      </c>
      <c r="AG79" s="79">
        <f t="shared" si="53"/>
        <v>2768.2999999999997</v>
      </c>
      <c r="AH79" s="79">
        <f t="shared" si="53"/>
        <v>3070.3999999999996</v>
      </c>
      <c r="AI79" s="79">
        <f t="shared" si="53"/>
        <v>3372.5</v>
      </c>
      <c r="AJ79" s="79">
        <f t="shared" si="55"/>
        <v>3674.6000000000004</v>
      </c>
      <c r="AK79" s="79">
        <f t="shared" si="55"/>
        <v>3976.7000000000003</v>
      </c>
      <c r="AL79" s="79">
        <f t="shared" si="55"/>
        <v>4278.7999999999993</v>
      </c>
      <c r="AM79" s="79">
        <f t="shared" si="55"/>
        <v>4580.8999999999996</v>
      </c>
      <c r="AN79" s="79">
        <f t="shared" si="55"/>
        <v>4883</v>
      </c>
      <c r="AO79" s="79">
        <f t="shared" si="55"/>
        <v>5185.1000000000004</v>
      </c>
      <c r="AP79" s="79">
        <f t="shared" si="55"/>
        <v>5487.2</v>
      </c>
      <c r="AQ79" s="79">
        <f t="shared" si="55"/>
        <v>5789.2999999999993</v>
      </c>
      <c r="AR79" s="79">
        <f t="shared" si="55"/>
        <v>6091.4000000000005</v>
      </c>
      <c r="AS79" s="79">
        <f t="shared" si="55"/>
        <v>6393.5</v>
      </c>
      <c r="AT79" s="79">
        <f t="shared" si="55"/>
        <v>6695.5999999999995</v>
      </c>
      <c r="AU79" s="79">
        <f t="shared" si="55"/>
        <v>6997.7000000000007</v>
      </c>
      <c r="AV79" s="79">
        <f t="shared" si="55"/>
        <v>7299.7999999999993</v>
      </c>
      <c r="AW79" s="79">
        <f t="shared" si="55"/>
        <v>7601.9000000000005</v>
      </c>
      <c r="AX79" s="79">
        <f t="shared" si="55"/>
        <v>7904</v>
      </c>
      <c r="BB79" s="37"/>
      <c r="BC79" s="138" t="str">
        <f t="shared" si="31"/>
        <v>REGENSBURG</v>
      </c>
      <c r="BD79" s="135">
        <f t="shared" si="32"/>
        <v>16</v>
      </c>
      <c r="BE79" s="132">
        <f t="shared" si="46"/>
        <v>412</v>
      </c>
      <c r="BF79" s="135">
        <f t="shared" si="42"/>
        <v>0</v>
      </c>
      <c r="BG79" s="152">
        <f t="shared" si="47"/>
        <v>0</v>
      </c>
      <c r="BH79" s="136">
        <f t="shared" si="48"/>
        <v>73.894475004703935</v>
      </c>
      <c r="BI79" s="135">
        <f t="shared" si="43"/>
        <v>1862</v>
      </c>
      <c r="BJ79" s="152">
        <f t="shared" si="49"/>
        <v>2.9446115508862931</v>
      </c>
      <c r="BK79" s="136">
        <f t="shared" si="50"/>
        <v>175.50692084585788</v>
      </c>
      <c r="BL79" s="28"/>
      <c r="BM79" s="28"/>
      <c r="BN79" s="31" t="e">
        <f t="shared" si="56"/>
        <v>#DIV/0!</v>
      </c>
      <c r="BO79" s="31">
        <f t="shared" si="56"/>
        <v>1046.161648371595</v>
      </c>
      <c r="BP79" s="31">
        <f t="shared" si="56"/>
        <v>80.915508351553996</v>
      </c>
      <c r="BQ79" s="31">
        <f t="shared" si="56"/>
        <v>73.894475004703935</v>
      </c>
      <c r="BR79" s="31">
        <f t="shared" si="56"/>
        <v>72.093571578775496</v>
      </c>
      <c r="BS79" s="31">
        <f t="shared" si="56"/>
        <v>74.876816570216917</v>
      </c>
      <c r="BT79" s="31">
        <f t="shared" si="56"/>
        <v>79.167777186501098</v>
      </c>
      <c r="BU79" s="31">
        <f t="shared" si="56"/>
        <v>83.057257936489549</v>
      </c>
      <c r="BV79" s="31">
        <f t="shared" si="56"/>
        <v>88.527441610479769</v>
      </c>
      <c r="BW79" s="31">
        <f t="shared" si="56"/>
        <v>94.909479032990006</v>
      </c>
      <c r="BX79" s="31">
        <f t="shared" si="56"/>
        <v>102.32056062076215</v>
      </c>
      <c r="BY79" s="31">
        <f t="shared" si="56"/>
        <v>109.95050962019029</v>
      </c>
      <c r="BZ79" s="31">
        <f t="shared" si="56"/>
        <v>118.2707956657646</v>
      </c>
      <c r="CA79" s="31">
        <f t="shared" si="56"/>
        <v>127.53160428545436</v>
      </c>
      <c r="CB79" s="31">
        <f t="shared" si="56"/>
        <v>137.03583673589617</v>
      </c>
      <c r="CC79" s="31">
        <f t="shared" si="56"/>
        <v>146.03043551654036</v>
      </c>
      <c r="CD79" s="31">
        <f t="shared" si="52"/>
        <v>154.36113732856282</v>
      </c>
      <c r="CE79" s="31">
        <f t="shared" si="52"/>
        <v>162.02242635430579</v>
      </c>
      <c r="CF79" s="31">
        <f t="shared" si="52"/>
        <v>169.05335914902486</v>
      </c>
      <c r="CG79" s="31">
        <f t="shared" si="52"/>
        <v>175.50692084585788</v>
      </c>
      <c r="CH79" s="31">
        <f t="shared" si="52"/>
        <v>181.43824406200167</v>
      </c>
      <c r="CI79" s="31">
        <f t="shared" si="52"/>
        <v>186.89983874958861</v>
      </c>
      <c r="CJ79" s="31">
        <f t="shared" si="52"/>
        <v>191.93978883036456</v>
      </c>
      <c r="CK79" s="31">
        <f t="shared" si="52"/>
        <v>196.60127321977217</v>
      </c>
      <c r="CL79" s="31">
        <f t="shared" si="52"/>
        <v>200.92267995278834</v>
      </c>
      <c r="CM79" s="31">
        <f t="shared" si="52"/>
        <v>204.93797087209248</v>
      </c>
      <c r="CN79" s="31">
        <f t="shared" si="52"/>
        <v>208.67713284011717</v>
      </c>
      <c r="CO79" s="31">
        <f t="shared" si="52"/>
        <v>212.16663734795634</v>
      </c>
      <c r="CP79" s="31">
        <f t="shared" si="52"/>
        <v>215.42987292615416</v>
      </c>
      <c r="CQ79" s="31">
        <f t="shared" si="52"/>
        <v>218.4875360662445</v>
      </c>
      <c r="CR79" s="31">
        <f t="shared" si="52"/>
        <v>221.35797696142512</v>
      </c>
      <c r="CS79" s="31">
        <f t="shared" si="52"/>
        <v>224.05750147556645</v>
      </c>
      <c r="CT79" s="31">
        <f t="shared" si="52"/>
        <v>226.60063300531345</v>
      </c>
      <c r="CU79" s="31">
        <f t="shared" si="52"/>
        <v>229.00033869221284</v>
      </c>
      <c r="CV79" s="31">
        <f t="shared" si="52"/>
        <v>231.26822449999014</v>
      </c>
      <c r="CW79" s="31">
        <f t="shared" si="52"/>
        <v>233.41470338337606</v>
      </c>
      <c r="CX79" s="31">
        <f t="shared" si="51"/>
        <v>235.44914034357572</v>
      </c>
      <c r="CY79" s="31">
        <f t="shared" si="51"/>
        <v>237.37997769746221</v>
      </c>
      <c r="CZ79" s="31">
        <f t="shared" si="51"/>
        <v>239.21484343538518</v>
      </c>
      <c r="DA79" s="31">
        <f t="shared" si="51"/>
        <v>240.96064512986248</v>
      </c>
      <c r="DB79" s="37"/>
    </row>
    <row r="80" spans="1:106" ht="16" x14ac:dyDescent="0.2">
      <c r="A80" s="25">
        <f>IFERROR(ndashboard!I24," ")</f>
        <v>1415410</v>
      </c>
      <c r="B80" s="107" t="str">
        <f>IFERROR(ndashboard!B24," ")</f>
        <v>Salmmeir 2</v>
      </c>
      <c r="C80" s="107" t="str">
        <f>IFERROR(ndashboard!C24,"")</f>
        <v>M02</v>
      </c>
      <c r="D80" s="100">
        <f>IFERROR(ndashboard!M24," ")</f>
        <v>44106</v>
      </c>
      <c r="E80" s="167">
        <f>IFERROR(ndashboard!O24,"")</f>
        <v>1689</v>
      </c>
      <c r="F80" s="107">
        <f>IFERROR(ndashboard!H24,"")</f>
        <v>24</v>
      </c>
      <c r="G80" s="108">
        <f>IFERROR(ndashboard!R24,"")</f>
        <v>21.112500000000001</v>
      </c>
      <c r="H80" s="107">
        <f>IFERROR(ndashboard!F24,"")</f>
        <v>624</v>
      </c>
      <c r="I80" s="107" t="str">
        <f>IFERROR(ndashboard!G24,"")</f>
        <v>K01</v>
      </c>
      <c r="J80" s="79">
        <f t="shared" si="54"/>
        <v>0</v>
      </c>
      <c r="K80" s="79">
        <f t="shared" si="54"/>
        <v>0</v>
      </c>
      <c r="L80" s="79">
        <f t="shared" si="54"/>
        <v>0</v>
      </c>
      <c r="M80" s="79">
        <f t="shared" si="54"/>
        <v>0</v>
      </c>
      <c r="N80" s="79">
        <f t="shared" si="54"/>
        <v>0</v>
      </c>
      <c r="O80" s="79">
        <f t="shared" si="54"/>
        <v>0</v>
      </c>
      <c r="P80" s="79">
        <f t="shared" si="54"/>
        <v>0</v>
      </c>
      <c r="Q80" s="79">
        <f t="shared" si="54"/>
        <v>0</v>
      </c>
      <c r="R80" s="79">
        <f t="shared" si="54"/>
        <v>0</v>
      </c>
      <c r="S80" s="79">
        <f t="shared" si="54"/>
        <v>0</v>
      </c>
      <c r="T80" s="79">
        <f t="shared" si="53"/>
        <v>0</v>
      </c>
      <c r="U80" s="79">
        <f t="shared" si="53"/>
        <v>0</v>
      </c>
      <c r="V80" s="79">
        <f t="shared" si="53"/>
        <v>0</v>
      </c>
      <c r="W80" s="79">
        <f t="shared" si="53"/>
        <v>0</v>
      </c>
      <c r="X80" s="79">
        <f t="shared" si="53"/>
        <v>0</v>
      </c>
      <c r="Y80" s="79">
        <f t="shared" si="53"/>
        <v>10.55625</v>
      </c>
      <c r="Z80" s="79">
        <f t="shared" si="53"/>
        <v>346.24500000000012</v>
      </c>
      <c r="AA80" s="79">
        <f t="shared" si="53"/>
        <v>681.93375000000026</v>
      </c>
      <c r="AB80" s="79">
        <f t="shared" si="53"/>
        <v>1017.6224999999997</v>
      </c>
      <c r="AC80" s="79">
        <f t="shared" si="53"/>
        <v>1353.3112499999993</v>
      </c>
      <c r="AD80" s="80">
        <f t="shared" si="53"/>
        <v>1689</v>
      </c>
      <c r="AE80" s="79">
        <f t="shared" si="53"/>
        <v>2024.6887500000007</v>
      </c>
      <c r="AF80" s="79">
        <f t="shared" si="53"/>
        <v>2360.3775000000001</v>
      </c>
      <c r="AG80" s="79">
        <f t="shared" si="53"/>
        <v>2696.0662499999999</v>
      </c>
      <c r="AH80" s="79">
        <f t="shared" si="53"/>
        <v>3031.7549999999992</v>
      </c>
      <c r="AI80" s="79">
        <f t="shared" si="53"/>
        <v>3367.4437499999999</v>
      </c>
      <c r="AJ80" s="79">
        <f t="shared" si="55"/>
        <v>3703.1325000000006</v>
      </c>
      <c r="AK80" s="79">
        <f t="shared" si="55"/>
        <v>4038.82125</v>
      </c>
      <c r="AL80" s="79">
        <f t="shared" si="55"/>
        <v>4374.51</v>
      </c>
      <c r="AM80" s="79">
        <f t="shared" si="55"/>
        <v>4710.1987499999996</v>
      </c>
      <c r="AN80" s="79">
        <f t="shared" si="55"/>
        <v>5045.8874999999998</v>
      </c>
      <c r="AO80" s="79">
        <f t="shared" si="55"/>
        <v>5381.5762500000001</v>
      </c>
      <c r="AP80" s="79">
        <f t="shared" si="55"/>
        <v>5717.2650000000003</v>
      </c>
      <c r="AQ80" s="79">
        <f t="shared" si="55"/>
        <v>6052.9537499999988</v>
      </c>
      <c r="AR80" s="79">
        <f t="shared" si="55"/>
        <v>6388.6424999999999</v>
      </c>
      <c r="AS80" s="79">
        <f t="shared" si="55"/>
        <v>6724.3312500000002</v>
      </c>
      <c r="AT80" s="79">
        <f t="shared" si="55"/>
        <v>7060.0199999999995</v>
      </c>
      <c r="AU80" s="79">
        <f t="shared" si="55"/>
        <v>7395.7087500000007</v>
      </c>
      <c r="AV80" s="79">
        <f t="shared" si="55"/>
        <v>7731.3974999999991</v>
      </c>
      <c r="AW80" s="79">
        <f t="shared" si="55"/>
        <v>8067.0862500000003</v>
      </c>
      <c r="AX80" s="79">
        <f t="shared" si="55"/>
        <v>8402.7749999999996</v>
      </c>
      <c r="BB80" s="37"/>
      <c r="BC80" s="138" t="str">
        <f t="shared" si="31"/>
        <v>Salmmeir 2</v>
      </c>
      <c r="BD80" s="135">
        <f t="shared" si="32"/>
        <v>24</v>
      </c>
      <c r="BE80" s="132">
        <f t="shared" si="46"/>
        <v>436</v>
      </c>
      <c r="BF80" s="135">
        <f t="shared" si="42"/>
        <v>0</v>
      </c>
      <c r="BG80" s="152">
        <f t="shared" si="47"/>
        <v>0</v>
      </c>
      <c r="BH80" s="136">
        <f t="shared" si="48"/>
        <v>73.894475004703935</v>
      </c>
      <c r="BI80" s="135">
        <f t="shared" si="43"/>
        <v>1689</v>
      </c>
      <c r="BJ80" s="152">
        <f t="shared" si="49"/>
        <v>3.8532681480769782</v>
      </c>
      <c r="BK80" s="136">
        <f t="shared" si="50"/>
        <v>179.36018899393486</v>
      </c>
      <c r="BL80" s="28"/>
      <c r="BM80" s="28"/>
      <c r="BN80" s="31" t="e">
        <f t="shared" si="56"/>
        <v>#DIV/0!</v>
      </c>
      <c r="BO80" s="31">
        <f t="shared" si="56"/>
        <v>1046.161648371595</v>
      </c>
      <c r="BP80" s="31">
        <f t="shared" si="56"/>
        <v>80.915508351553996</v>
      </c>
      <c r="BQ80" s="31">
        <f t="shared" si="56"/>
        <v>73.894475004703935</v>
      </c>
      <c r="BR80" s="31">
        <f t="shared" si="56"/>
        <v>72.093571578775496</v>
      </c>
      <c r="BS80" s="31">
        <f t="shared" si="56"/>
        <v>74.876816570216917</v>
      </c>
      <c r="BT80" s="31">
        <f t="shared" si="56"/>
        <v>79.167777186501098</v>
      </c>
      <c r="BU80" s="31">
        <f t="shared" si="56"/>
        <v>83.057257936489549</v>
      </c>
      <c r="BV80" s="31">
        <f t="shared" si="56"/>
        <v>88.527441610479769</v>
      </c>
      <c r="BW80" s="31">
        <f t="shared" si="56"/>
        <v>94.909479032990006</v>
      </c>
      <c r="BX80" s="31">
        <f t="shared" si="56"/>
        <v>102.32056062076215</v>
      </c>
      <c r="BY80" s="31">
        <f t="shared" si="56"/>
        <v>109.95050962019029</v>
      </c>
      <c r="BZ80" s="31">
        <f t="shared" si="56"/>
        <v>118.2707956657646</v>
      </c>
      <c r="CA80" s="31">
        <f t="shared" si="56"/>
        <v>127.53160428545436</v>
      </c>
      <c r="CB80" s="31">
        <f t="shared" si="56"/>
        <v>137.04075429178278</v>
      </c>
      <c r="CC80" s="31">
        <f t="shared" si="56"/>
        <v>146.61995129825095</v>
      </c>
      <c r="CD80" s="31">
        <f t="shared" si="52"/>
        <v>155.74796617969616</v>
      </c>
      <c r="CE80" s="31">
        <f t="shared" si="52"/>
        <v>164.24762918915337</v>
      </c>
      <c r="CF80" s="31">
        <f t="shared" si="52"/>
        <v>172.10764281936659</v>
      </c>
      <c r="CG80" s="31">
        <f t="shared" si="52"/>
        <v>179.36018899393486</v>
      </c>
      <c r="CH80" s="31">
        <f t="shared" si="52"/>
        <v>186.05168915924349</v>
      </c>
      <c r="CI80" s="31">
        <f t="shared" si="52"/>
        <v>192.23167160271328</v>
      </c>
      <c r="CJ80" s="31">
        <f t="shared" si="52"/>
        <v>197.94811912682252</v>
      </c>
      <c r="CK80" s="31">
        <f t="shared" si="52"/>
        <v>203.24557294045758</v>
      </c>
      <c r="CL80" s="31">
        <f t="shared" si="52"/>
        <v>208.16449830357587</v>
      </c>
      <c r="CM80" s="31">
        <f t="shared" si="52"/>
        <v>212.74124047227326</v>
      </c>
      <c r="CN80" s="31">
        <f t="shared" si="52"/>
        <v>217.0082496958639</v>
      </c>
      <c r="CO80" s="31">
        <f t="shared" si="52"/>
        <v>220.99441645081848</v>
      </c>
      <c r="CP80" s="31">
        <f t="shared" si="52"/>
        <v>224.72543772422767</v>
      </c>
      <c r="CQ80" s="31">
        <f t="shared" si="52"/>
        <v>228.22417559560358</v>
      </c>
      <c r="CR80" s="31">
        <f t="shared" si="52"/>
        <v>231.51099030914432</v>
      </c>
      <c r="CS80" s="31">
        <f t="shared" si="52"/>
        <v>234.60404093057949</v>
      </c>
      <c r="CT80" s="31">
        <f t="shared" si="52"/>
        <v>237.51955228709653</v>
      </c>
      <c r="CU80" s="31">
        <f t="shared" si="52"/>
        <v>240.27204965870706</v>
      </c>
      <c r="CV80" s="31">
        <f t="shared" si="52"/>
        <v>242.87456393642537</v>
      </c>
      <c r="CW80" s="31">
        <f t="shared" si="52"/>
        <v>245.33881039806289</v>
      </c>
      <c r="CX80" s="31">
        <f t="shared" si="51"/>
        <v>247.67534426625011</v>
      </c>
      <c r="CY80" s="31">
        <f t="shared" si="51"/>
        <v>249.89369602016464</v>
      </c>
      <c r="CZ80" s="31">
        <f t="shared" si="51"/>
        <v>252.00248914996658</v>
      </c>
      <c r="DA80" s="31">
        <f t="shared" si="51"/>
        <v>254.00954273444262</v>
      </c>
      <c r="DB80" s="37"/>
    </row>
    <row r="81" spans="1:106" ht="16" x14ac:dyDescent="0.2">
      <c r="A81" s="25">
        <f>IFERROR(ndashboard!I25," ")</f>
        <v>1145166</v>
      </c>
      <c r="B81" s="107" t="str">
        <f>IFERROR(ndashboard!B25," ")</f>
        <v>POLYNT - 2 (1145166-T241) --&gt; Sept</v>
      </c>
      <c r="C81" s="107" t="str">
        <f>IFERROR(ndashboard!C25,"")</f>
        <v>M02</v>
      </c>
      <c r="D81" s="100">
        <f>IFERROR(ndashboard!M25," ")</f>
        <v>44116</v>
      </c>
      <c r="E81" s="167">
        <f>IFERROR(ndashboard!O25,"")</f>
        <v>1595</v>
      </c>
      <c r="F81" s="107">
        <f>IFERROR(ndashboard!H25,"")</f>
        <v>24</v>
      </c>
      <c r="G81" s="108">
        <f>IFERROR(ndashboard!R25,"")</f>
        <v>22.785714285714285</v>
      </c>
      <c r="H81" s="107">
        <f>IFERROR(ndashboard!F25,"")</f>
        <v>624</v>
      </c>
      <c r="I81" s="107" t="str">
        <f>IFERROR(ndashboard!G25,"")</f>
        <v>H01</v>
      </c>
      <c r="J81" s="79">
        <f t="shared" si="54"/>
        <v>0</v>
      </c>
      <c r="K81" s="79">
        <f t="shared" si="54"/>
        <v>0</v>
      </c>
      <c r="L81" s="79">
        <f t="shared" si="54"/>
        <v>0</v>
      </c>
      <c r="M81" s="79">
        <f t="shared" si="54"/>
        <v>0</v>
      </c>
      <c r="N81" s="79">
        <f t="shared" si="54"/>
        <v>0</v>
      </c>
      <c r="O81" s="79">
        <f t="shared" si="54"/>
        <v>0</v>
      </c>
      <c r="P81" s="79">
        <f t="shared" si="54"/>
        <v>0</v>
      </c>
      <c r="Q81" s="79">
        <f t="shared" si="54"/>
        <v>0</v>
      </c>
      <c r="R81" s="79">
        <f t="shared" si="54"/>
        <v>0</v>
      </c>
      <c r="S81" s="79">
        <f t="shared" si="54"/>
        <v>0</v>
      </c>
      <c r="T81" s="79">
        <f t="shared" si="53"/>
        <v>0</v>
      </c>
      <c r="U81" s="79">
        <f t="shared" si="53"/>
        <v>0</v>
      </c>
      <c r="V81" s="79">
        <f t="shared" si="53"/>
        <v>0</v>
      </c>
      <c r="W81" s="79">
        <f t="shared" si="53"/>
        <v>0</v>
      </c>
      <c r="X81" s="79">
        <f t="shared" si="53"/>
        <v>0</v>
      </c>
      <c r="Y81" s="79">
        <f t="shared" si="53"/>
        <v>0</v>
      </c>
      <c r="Z81" s="79">
        <f t="shared" si="53"/>
        <v>145.82857142857156</v>
      </c>
      <c r="AA81" s="79">
        <f t="shared" si="53"/>
        <v>508.12142857142879</v>
      </c>
      <c r="AB81" s="79">
        <f t="shared" si="53"/>
        <v>870.41428571428548</v>
      </c>
      <c r="AC81" s="79">
        <f t="shared" si="53"/>
        <v>1232.7071428571421</v>
      </c>
      <c r="AD81" s="80">
        <f t="shared" si="53"/>
        <v>1595</v>
      </c>
      <c r="AE81" s="79">
        <f t="shared" si="53"/>
        <v>1957.2928571428579</v>
      </c>
      <c r="AF81" s="79">
        <f t="shared" si="53"/>
        <v>2319.5857142857149</v>
      </c>
      <c r="AG81" s="79">
        <f t="shared" si="53"/>
        <v>2681.8785714285709</v>
      </c>
      <c r="AH81" s="79">
        <f t="shared" si="53"/>
        <v>3044.1714285714279</v>
      </c>
      <c r="AI81" s="79">
        <f t="shared" si="53"/>
        <v>3406.4642857142858</v>
      </c>
      <c r="AJ81" s="79">
        <f t="shared" si="55"/>
        <v>3768.7571428571437</v>
      </c>
      <c r="AK81" s="79">
        <f t="shared" si="55"/>
        <v>4131.05</v>
      </c>
      <c r="AL81" s="79">
        <f t="shared" si="55"/>
        <v>4493.3428571428567</v>
      </c>
      <c r="AM81" s="79">
        <f t="shared" si="55"/>
        <v>4855.6357142857132</v>
      </c>
      <c r="AN81" s="79">
        <f t="shared" si="55"/>
        <v>5217.9285714285716</v>
      </c>
      <c r="AO81" s="79">
        <f t="shared" si="55"/>
        <v>5580.221428571429</v>
      </c>
      <c r="AP81" s="79">
        <f t="shared" si="55"/>
        <v>5942.5142857142855</v>
      </c>
      <c r="AQ81" s="79">
        <f t="shared" si="55"/>
        <v>6304.8071428571411</v>
      </c>
      <c r="AR81" s="79">
        <f t="shared" si="55"/>
        <v>6667.1000000000013</v>
      </c>
      <c r="AS81" s="79">
        <f t="shared" si="55"/>
        <v>7029.3928571428569</v>
      </c>
      <c r="AT81" s="79">
        <f t="shared" si="55"/>
        <v>7391.6857142857134</v>
      </c>
      <c r="AU81" s="79">
        <f t="shared" si="55"/>
        <v>7753.9785714285726</v>
      </c>
      <c r="AV81" s="79">
        <f t="shared" si="55"/>
        <v>8116.2714285714274</v>
      </c>
      <c r="AW81" s="79">
        <f t="shared" si="55"/>
        <v>8478.5642857142866</v>
      </c>
      <c r="AX81" s="79">
        <f t="shared" si="55"/>
        <v>8840.8571428571431</v>
      </c>
      <c r="BB81" s="37"/>
      <c r="BC81" s="138" t="str">
        <f t="shared" si="31"/>
        <v>POLYNT - 2 (1145166-T241) --&gt; Sept</v>
      </c>
      <c r="BD81" s="135">
        <f t="shared" si="32"/>
        <v>24</v>
      </c>
      <c r="BE81" s="132">
        <f t="shared" si="46"/>
        <v>460</v>
      </c>
      <c r="BF81" s="135">
        <f t="shared" si="42"/>
        <v>0</v>
      </c>
      <c r="BG81" s="152">
        <f t="shared" si="47"/>
        <v>0</v>
      </c>
      <c r="BH81" s="136">
        <f t="shared" si="48"/>
        <v>73.894475004703935</v>
      </c>
      <c r="BI81" s="135">
        <f t="shared" si="43"/>
        <v>1595</v>
      </c>
      <c r="BJ81" s="152">
        <f t="shared" si="49"/>
        <v>3.5564170649098514</v>
      </c>
      <c r="BK81" s="136">
        <f t="shared" si="50"/>
        <v>182.91660605884471</v>
      </c>
      <c r="BL81" s="28"/>
      <c r="BM81" s="28"/>
      <c r="BN81" s="31" t="e">
        <f t="shared" si="56"/>
        <v>#DIV/0!</v>
      </c>
      <c r="BO81" s="31">
        <f t="shared" si="56"/>
        <v>1046.161648371595</v>
      </c>
      <c r="BP81" s="31">
        <f t="shared" si="56"/>
        <v>80.915508351553996</v>
      </c>
      <c r="BQ81" s="31">
        <f t="shared" si="56"/>
        <v>73.894475004703935</v>
      </c>
      <c r="BR81" s="31">
        <f t="shared" si="56"/>
        <v>72.093571578775496</v>
      </c>
      <c r="BS81" s="31">
        <f t="shared" si="56"/>
        <v>74.876816570216917</v>
      </c>
      <c r="BT81" s="31">
        <f t="shared" si="56"/>
        <v>79.167777186501098</v>
      </c>
      <c r="BU81" s="31">
        <f t="shared" si="56"/>
        <v>83.057257936489549</v>
      </c>
      <c r="BV81" s="31">
        <f t="shared" si="56"/>
        <v>88.527441610479769</v>
      </c>
      <c r="BW81" s="31">
        <f t="shared" si="56"/>
        <v>94.909479032990006</v>
      </c>
      <c r="BX81" s="31">
        <f t="shared" si="56"/>
        <v>102.32056062076215</v>
      </c>
      <c r="BY81" s="31">
        <f t="shared" si="56"/>
        <v>109.95050962019029</v>
      </c>
      <c r="BZ81" s="31">
        <f t="shared" si="56"/>
        <v>118.2707956657646</v>
      </c>
      <c r="CA81" s="31">
        <f t="shared" si="56"/>
        <v>127.53160428545436</v>
      </c>
      <c r="CB81" s="31">
        <f t="shared" si="56"/>
        <v>137.04075429178278</v>
      </c>
      <c r="CC81" s="31">
        <f t="shared" si="56"/>
        <v>146.7956377173372</v>
      </c>
      <c r="CD81" s="31">
        <f t="shared" si="52"/>
        <v>156.6665913136622</v>
      </c>
      <c r="CE81" s="31">
        <f t="shared" si="52"/>
        <v>166.03561734596238</v>
      </c>
      <c r="CF81" s="31">
        <f t="shared" si="52"/>
        <v>174.78777663767866</v>
      </c>
      <c r="CG81" s="31">
        <f t="shared" si="52"/>
        <v>182.91660605884471</v>
      </c>
      <c r="CH81" s="31">
        <f t="shared" si="52"/>
        <v>190.45158012848688</v>
      </c>
      <c r="CI81" s="31">
        <f t="shared" si="52"/>
        <v>197.43495007391536</v>
      </c>
      <c r="CJ81" s="31">
        <f t="shared" si="52"/>
        <v>203.91223084149203</v>
      </c>
      <c r="CK81" s="31">
        <f t="shared" si="52"/>
        <v>209.92799988053781</v>
      </c>
      <c r="CL81" s="31">
        <f t="shared" si="52"/>
        <v>215.5240695360441</v>
      </c>
      <c r="CM81" s="31">
        <f t="shared" si="52"/>
        <v>220.73879248574497</v>
      </c>
      <c r="CN81" s="31">
        <f t="shared" si="52"/>
        <v>225.60692149010455</v>
      </c>
      <c r="CO81" s="31">
        <f t="shared" si="52"/>
        <v>230.15973701517822</v>
      </c>
      <c r="CP81" s="31">
        <f t="shared" si="52"/>
        <v>234.425296082416</v>
      </c>
      <c r="CQ81" s="31">
        <f t="shared" si="52"/>
        <v>238.42872621875637</v>
      </c>
      <c r="CR81" s="31">
        <f t="shared" si="52"/>
        <v>242.19252524757761</v>
      </c>
      <c r="CS81" s="31">
        <f t="shared" ref="CS81:DA96" si="57">CS80+$F81*(AP81/AP$61)^$C$4</f>
        <v>245.73684737052247</v>
      </c>
      <c r="CT81" s="31">
        <f t="shared" si="57"/>
        <v>249.07976663714948</v>
      </c>
      <c r="CU81" s="31">
        <f t="shared" si="57"/>
        <v>252.23751463671516</v>
      </c>
      <c r="CV81" s="31">
        <f t="shared" si="57"/>
        <v>255.22469227850581</v>
      </c>
      <c r="CW81" s="31">
        <f t="shared" si="57"/>
        <v>258.05445705522055</v>
      </c>
      <c r="CX81" s="31">
        <f t="shared" si="51"/>
        <v>260.73868787554142</v>
      </c>
      <c r="CY81" s="31">
        <f t="shared" si="51"/>
        <v>263.28812978347179</v>
      </c>
      <c r="CZ81" s="31">
        <f t="shared" si="51"/>
        <v>265.7125208670987</v>
      </c>
      <c r="DA81" s="31">
        <f t="shared" si="51"/>
        <v>268.02070351986936</v>
      </c>
      <c r="DB81" s="37"/>
    </row>
    <row r="82" spans="1:106" ht="16" x14ac:dyDescent="0.2">
      <c r="A82" s="25">
        <f>IFERROR(ndashboard!I26," ")</f>
        <v>1250578</v>
      </c>
      <c r="B82" s="107" t="str">
        <f>IFERROR(ndashboard!B26," ")</f>
        <v>PROSPERITY WEAVING MILLS LTD - 1 (1351388-X243)</v>
      </c>
      <c r="C82" s="107" t="str">
        <f>IFERROR(ndashboard!C26,"")</f>
        <v>M01</v>
      </c>
      <c r="D82" s="100">
        <f>IFERROR(ndashboard!M26," ")</f>
        <v>44116</v>
      </c>
      <c r="E82" s="167">
        <f>IFERROR(ndashboard!O26,"")</f>
        <v>1579</v>
      </c>
      <c r="F82" s="107">
        <f>IFERROR(ndashboard!H26,"")</f>
        <v>24</v>
      </c>
      <c r="G82" s="108">
        <f>IFERROR(ndashboard!R26,"")</f>
        <v>22.557142857142857</v>
      </c>
      <c r="H82" s="107">
        <f>IFERROR(ndashboard!F26,"")</f>
        <v>624</v>
      </c>
      <c r="I82" s="107" t="str">
        <f>IFERROR(ndashboard!G26,"")</f>
        <v>K505</v>
      </c>
      <c r="J82" s="79">
        <f t="shared" si="54"/>
        <v>0</v>
      </c>
      <c r="K82" s="79">
        <f t="shared" si="54"/>
        <v>0</v>
      </c>
      <c r="L82" s="79">
        <f t="shared" si="54"/>
        <v>0</v>
      </c>
      <c r="M82" s="79">
        <f t="shared" si="54"/>
        <v>0</v>
      </c>
      <c r="N82" s="79">
        <f t="shared" si="54"/>
        <v>0</v>
      </c>
      <c r="O82" s="79">
        <f t="shared" si="54"/>
        <v>0</v>
      </c>
      <c r="P82" s="79">
        <f t="shared" si="54"/>
        <v>0</v>
      </c>
      <c r="Q82" s="79">
        <f t="shared" si="54"/>
        <v>0</v>
      </c>
      <c r="R82" s="79">
        <f t="shared" si="54"/>
        <v>0</v>
      </c>
      <c r="S82" s="79">
        <f t="shared" si="54"/>
        <v>0</v>
      </c>
      <c r="T82" s="79">
        <f t="shared" si="53"/>
        <v>0</v>
      </c>
      <c r="U82" s="79">
        <f t="shared" si="53"/>
        <v>0</v>
      </c>
      <c r="V82" s="79">
        <f t="shared" si="53"/>
        <v>0</v>
      </c>
      <c r="W82" s="79">
        <f t="shared" si="53"/>
        <v>0</v>
      </c>
      <c r="X82" s="79">
        <f t="shared" si="53"/>
        <v>0</v>
      </c>
      <c r="Y82" s="79">
        <f t="shared" si="53"/>
        <v>0</v>
      </c>
      <c r="Z82" s="79">
        <f t="shared" si="53"/>
        <v>144.36571428571443</v>
      </c>
      <c r="AA82" s="79">
        <f t="shared" si="53"/>
        <v>503.02428571428601</v>
      </c>
      <c r="AB82" s="79">
        <f t="shared" si="53"/>
        <v>861.68285714285685</v>
      </c>
      <c r="AC82" s="79">
        <f t="shared" si="53"/>
        <v>1220.341428571428</v>
      </c>
      <c r="AD82" s="80">
        <f t="shared" si="53"/>
        <v>1579</v>
      </c>
      <c r="AE82" s="79">
        <f t="shared" si="53"/>
        <v>1937.6585714285723</v>
      </c>
      <c r="AF82" s="79">
        <f t="shared" si="53"/>
        <v>2296.3171428571432</v>
      </c>
      <c r="AG82" s="79">
        <f t="shared" si="53"/>
        <v>2654.9757142857143</v>
      </c>
      <c r="AH82" s="79">
        <f t="shared" si="53"/>
        <v>3013.6342857142849</v>
      </c>
      <c r="AI82" s="79">
        <f t="shared" si="53"/>
        <v>3372.292857142857</v>
      </c>
      <c r="AJ82" s="79">
        <f t="shared" si="55"/>
        <v>3730.9514285714295</v>
      </c>
      <c r="AK82" s="79">
        <f t="shared" si="55"/>
        <v>4089.61</v>
      </c>
      <c r="AL82" s="79">
        <f t="shared" si="55"/>
        <v>4448.2685714285717</v>
      </c>
      <c r="AM82" s="79">
        <f t="shared" si="55"/>
        <v>4806.9271428571419</v>
      </c>
      <c r="AN82" s="79">
        <f t="shared" si="55"/>
        <v>5165.5857142857139</v>
      </c>
      <c r="AO82" s="79">
        <f t="shared" si="55"/>
        <v>5524.244285714286</v>
      </c>
      <c r="AP82" s="79">
        <f t="shared" si="55"/>
        <v>5882.9028571428571</v>
      </c>
      <c r="AQ82" s="79">
        <f t="shared" si="55"/>
        <v>6241.5614285714264</v>
      </c>
      <c r="AR82" s="79">
        <f t="shared" si="55"/>
        <v>6600.22</v>
      </c>
      <c r="AS82" s="79">
        <f t="shared" si="55"/>
        <v>6958.8785714285714</v>
      </c>
      <c r="AT82" s="79">
        <f t="shared" si="55"/>
        <v>7317.5371428571425</v>
      </c>
      <c r="AU82" s="79">
        <f t="shared" si="55"/>
        <v>7676.1957142857154</v>
      </c>
      <c r="AV82" s="79">
        <f t="shared" si="55"/>
        <v>8034.8542857142847</v>
      </c>
      <c r="AW82" s="79">
        <f t="shared" si="55"/>
        <v>8393.5128571428577</v>
      </c>
      <c r="AX82" s="79">
        <f t="shared" si="55"/>
        <v>8752.1714285714279</v>
      </c>
      <c r="BB82" s="37"/>
      <c r="BC82" s="138" t="str">
        <f t="shared" si="31"/>
        <v>PROSPERITY WEAVING MILLS LTD - 1 (1351388-X243)</v>
      </c>
      <c r="BD82" s="135">
        <f t="shared" si="32"/>
        <v>24</v>
      </c>
      <c r="BE82" s="132">
        <f t="shared" si="46"/>
        <v>484</v>
      </c>
      <c r="BF82" s="135">
        <f t="shared" si="42"/>
        <v>0</v>
      </c>
      <c r="BG82" s="152">
        <f t="shared" si="47"/>
        <v>0</v>
      </c>
      <c r="BH82" s="136">
        <f t="shared" si="48"/>
        <v>73.894475004703935</v>
      </c>
      <c r="BI82" s="135">
        <f t="shared" si="43"/>
        <v>1579</v>
      </c>
      <c r="BJ82" s="152">
        <f t="shared" si="49"/>
        <v>3.5065715518308878</v>
      </c>
      <c r="BK82" s="136">
        <f t="shared" si="50"/>
        <v>186.42317761067559</v>
      </c>
      <c r="BL82" s="28"/>
      <c r="BM82" s="28"/>
      <c r="BN82" s="31" t="e">
        <f t="shared" si="56"/>
        <v>#DIV/0!</v>
      </c>
      <c r="BO82" s="31">
        <f t="shared" si="56"/>
        <v>1046.161648371595</v>
      </c>
      <c r="BP82" s="31">
        <f t="shared" si="56"/>
        <v>80.915508351553996</v>
      </c>
      <c r="BQ82" s="31">
        <f t="shared" si="56"/>
        <v>73.894475004703935</v>
      </c>
      <c r="BR82" s="31">
        <f t="shared" si="56"/>
        <v>72.093571578775496</v>
      </c>
      <c r="BS82" s="31">
        <f t="shared" si="56"/>
        <v>74.876816570216917</v>
      </c>
      <c r="BT82" s="31">
        <f t="shared" si="56"/>
        <v>79.167777186501098</v>
      </c>
      <c r="BU82" s="31">
        <f t="shared" si="56"/>
        <v>83.057257936489549</v>
      </c>
      <c r="BV82" s="31">
        <f t="shared" si="56"/>
        <v>88.527441610479769</v>
      </c>
      <c r="BW82" s="31">
        <f t="shared" si="56"/>
        <v>94.909479032990006</v>
      </c>
      <c r="BX82" s="31">
        <f t="shared" si="56"/>
        <v>102.32056062076215</v>
      </c>
      <c r="BY82" s="31">
        <f t="shared" si="56"/>
        <v>109.95050962019029</v>
      </c>
      <c r="BZ82" s="31">
        <f t="shared" si="56"/>
        <v>118.2707956657646</v>
      </c>
      <c r="CA82" s="31">
        <f t="shared" si="56"/>
        <v>127.53160428545436</v>
      </c>
      <c r="CB82" s="31">
        <f t="shared" si="56"/>
        <v>137.04075429178278</v>
      </c>
      <c r="CC82" s="31">
        <f t="shared" si="56"/>
        <v>146.96886177626138</v>
      </c>
      <c r="CD82" s="31">
        <f t="shared" ref="CD82:CS97" si="58">CD81+$F82*(AA82/AA$61)^$C$4</f>
        <v>157.57234131507371</v>
      </c>
      <c r="CE82" s="31">
        <f t="shared" si="58"/>
        <v>167.79854567839516</v>
      </c>
      <c r="CF82" s="31">
        <f t="shared" si="58"/>
        <v>177.4303466261992</v>
      </c>
      <c r="CG82" s="31">
        <f t="shared" si="58"/>
        <v>186.42317761067559</v>
      </c>
      <c r="CH82" s="31">
        <f t="shared" si="58"/>
        <v>194.78980374577165</v>
      </c>
      <c r="CI82" s="31">
        <f t="shared" si="58"/>
        <v>202.5653011914477</v>
      </c>
      <c r="CJ82" s="31">
        <f t="shared" si="58"/>
        <v>209.79275162656808</v>
      </c>
      <c r="CK82" s="31">
        <f t="shared" si="58"/>
        <v>216.51676823295477</v>
      </c>
      <c r="CL82" s="31">
        <f t="shared" si="58"/>
        <v>222.78049156035473</v>
      </c>
      <c r="CM82" s="31">
        <f t="shared" si="58"/>
        <v>228.62425357281199</v>
      </c>
      <c r="CN82" s="31">
        <f t="shared" si="58"/>
        <v>234.08507727073973</v>
      </c>
      <c r="CO82" s="31">
        <f t="shared" si="58"/>
        <v>239.19659961250952</v>
      </c>
      <c r="CP82" s="31">
        <f t="shared" si="58"/>
        <v>243.98920457650439</v>
      </c>
      <c r="CQ82" s="31">
        <f t="shared" si="58"/>
        <v>248.49025338536072</v>
      </c>
      <c r="CR82" s="31">
        <f t="shared" si="58"/>
        <v>252.72435148206546</v>
      </c>
      <c r="CS82" s="31">
        <f t="shared" si="57"/>
        <v>256.71362024103883</v>
      </c>
      <c r="CT82" s="31">
        <f t="shared" si="57"/>
        <v>260.47795701614837</v>
      </c>
      <c r="CU82" s="31">
        <f t="shared" si="57"/>
        <v>264.0352757908546</v>
      </c>
      <c r="CV82" s="31">
        <f t="shared" si="57"/>
        <v>267.40172548788206</v>
      </c>
      <c r="CW82" s="31">
        <f t="shared" si="57"/>
        <v>270.59188560123192</v>
      </c>
      <c r="CX82" s="31">
        <f t="shared" si="51"/>
        <v>273.61894017331116</v>
      </c>
      <c r="CY82" s="31">
        <f t="shared" si="51"/>
        <v>276.49483179002806</v>
      </c>
      <c r="CZ82" s="31">
        <f t="shared" si="51"/>
        <v>279.23039751557707</v>
      </c>
      <c r="DA82" s="31">
        <f t="shared" si="51"/>
        <v>281.83548871564091</v>
      </c>
      <c r="DB82" s="37"/>
    </row>
    <row r="83" spans="1:106" ht="16" x14ac:dyDescent="0.2">
      <c r="A83" s="25">
        <f>IFERROR(ndashboard!I27," ")</f>
        <v>1198719</v>
      </c>
      <c r="B83" s="107" t="str">
        <f>IFERROR(ndashboard!B27," ")</f>
        <v>ECOGEN ENERGY SYSTEMS BVBA</v>
      </c>
      <c r="C83" s="107" t="str">
        <f>IFERROR(ndashboard!C27,"")</f>
        <v>M02</v>
      </c>
      <c r="D83" s="100">
        <f>IFERROR(ndashboard!M27," ")</f>
        <v>44119</v>
      </c>
      <c r="E83" s="167">
        <f>IFERROR(ndashboard!O27,"")</f>
        <v>1538</v>
      </c>
      <c r="F83" s="107">
        <f>IFERROR(ndashboard!H27,"")</f>
        <v>16</v>
      </c>
      <c r="G83" s="108">
        <f>IFERROR(ndashboard!R27,"")</f>
        <v>22.955223880597014</v>
      </c>
      <c r="H83" s="107">
        <f>IFERROR(ndashboard!F27,"")</f>
        <v>616</v>
      </c>
      <c r="I83" s="107" t="str">
        <f>IFERROR(ndashboard!G27,"")</f>
        <v>F12</v>
      </c>
      <c r="J83" s="79">
        <f t="shared" si="54"/>
        <v>0</v>
      </c>
      <c r="K83" s="79">
        <f t="shared" si="54"/>
        <v>0</v>
      </c>
      <c r="L83" s="79">
        <f t="shared" si="54"/>
        <v>0</v>
      </c>
      <c r="M83" s="79">
        <f t="shared" si="54"/>
        <v>0</v>
      </c>
      <c r="N83" s="79">
        <f t="shared" si="54"/>
        <v>0</v>
      </c>
      <c r="O83" s="79">
        <f t="shared" si="54"/>
        <v>0</v>
      </c>
      <c r="P83" s="79">
        <f t="shared" si="54"/>
        <v>0</v>
      </c>
      <c r="Q83" s="79">
        <f t="shared" si="54"/>
        <v>0</v>
      </c>
      <c r="R83" s="79">
        <f t="shared" si="54"/>
        <v>0</v>
      </c>
      <c r="S83" s="79">
        <f t="shared" si="54"/>
        <v>0</v>
      </c>
      <c r="T83" s="79">
        <f t="shared" si="53"/>
        <v>0</v>
      </c>
      <c r="U83" s="79">
        <f t="shared" si="53"/>
        <v>0</v>
      </c>
      <c r="V83" s="79">
        <f t="shared" si="53"/>
        <v>0</v>
      </c>
      <c r="W83" s="79">
        <f t="shared" si="53"/>
        <v>0</v>
      </c>
      <c r="X83" s="79">
        <f t="shared" si="53"/>
        <v>0</v>
      </c>
      <c r="Y83" s="79">
        <f t="shared" si="53"/>
        <v>0</v>
      </c>
      <c r="Z83" s="79">
        <f t="shared" si="53"/>
        <v>78.047761194029988</v>
      </c>
      <c r="AA83" s="79">
        <f t="shared" si="53"/>
        <v>443.03582089552265</v>
      </c>
      <c r="AB83" s="79">
        <f t="shared" si="53"/>
        <v>808.02388059701468</v>
      </c>
      <c r="AC83" s="79">
        <f t="shared" si="53"/>
        <v>1173.0119402985067</v>
      </c>
      <c r="AD83" s="80">
        <f t="shared" si="53"/>
        <v>1538</v>
      </c>
      <c r="AE83" s="79">
        <f t="shared" si="53"/>
        <v>1902.9880597014933</v>
      </c>
      <c r="AF83" s="79">
        <f t="shared" si="53"/>
        <v>2267.9761194029852</v>
      </c>
      <c r="AG83" s="79">
        <f t="shared" si="53"/>
        <v>2632.9641791044774</v>
      </c>
      <c r="AH83" s="79">
        <f t="shared" si="53"/>
        <v>2997.9522388059695</v>
      </c>
      <c r="AI83" s="79">
        <f t="shared" si="53"/>
        <v>3362.9402985074626</v>
      </c>
      <c r="AJ83" s="79">
        <f t="shared" si="55"/>
        <v>3727.9283582089556</v>
      </c>
      <c r="AK83" s="79">
        <f t="shared" si="55"/>
        <v>4092.9164179104482</v>
      </c>
      <c r="AL83" s="79">
        <f t="shared" si="55"/>
        <v>4457.9044776119399</v>
      </c>
      <c r="AM83" s="79">
        <f t="shared" si="55"/>
        <v>4822.8925373134316</v>
      </c>
      <c r="AN83" s="79">
        <f t="shared" si="55"/>
        <v>5187.8805970149251</v>
      </c>
      <c r="AO83" s="79">
        <f t="shared" si="55"/>
        <v>5552.8686567164186</v>
      </c>
      <c r="AP83" s="79">
        <f t="shared" si="55"/>
        <v>5917.8567164179112</v>
      </c>
      <c r="AQ83" s="79">
        <f t="shared" si="55"/>
        <v>6282.844776119402</v>
      </c>
      <c r="AR83" s="79">
        <f t="shared" si="55"/>
        <v>6647.8328358208964</v>
      </c>
      <c r="AS83" s="79">
        <f t="shared" si="55"/>
        <v>7012.8208955223881</v>
      </c>
      <c r="AT83" s="79">
        <f t="shared" si="55"/>
        <v>7377.8089552238798</v>
      </c>
      <c r="AU83" s="79">
        <f t="shared" si="55"/>
        <v>7742.7970149253742</v>
      </c>
      <c r="AV83" s="79">
        <f t="shared" si="55"/>
        <v>8107.7850746268632</v>
      </c>
      <c r="AW83" s="79">
        <f t="shared" si="55"/>
        <v>8472.7731343283594</v>
      </c>
      <c r="AX83" s="79">
        <f t="shared" si="55"/>
        <v>8837.7611940298502</v>
      </c>
      <c r="BB83" s="37"/>
      <c r="BC83" s="138" t="str">
        <f t="shared" si="31"/>
        <v>ECOGEN ENERGY SYSTEMS BVBA</v>
      </c>
      <c r="BD83" s="135">
        <f t="shared" si="32"/>
        <v>16</v>
      </c>
      <c r="BE83" s="132">
        <f t="shared" si="46"/>
        <v>500</v>
      </c>
      <c r="BF83" s="135">
        <f t="shared" si="42"/>
        <v>0</v>
      </c>
      <c r="BG83" s="152">
        <f t="shared" si="47"/>
        <v>0</v>
      </c>
      <c r="BH83" s="136">
        <f t="shared" si="48"/>
        <v>73.894475004703935</v>
      </c>
      <c r="BI83" s="135">
        <f t="shared" si="43"/>
        <v>1538</v>
      </c>
      <c r="BJ83" s="152">
        <f t="shared" si="49"/>
        <v>2.2531771262117957</v>
      </c>
      <c r="BK83" s="136">
        <f t="shared" si="50"/>
        <v>188.67635473688739</v>
      </c>
      <c r="BL83" s="28"/>
      <c r="BM83" s="28"/>
      <c r="BN83" s="31" t="e">
        <f t="shared" si="56"/>
        <v>#DIV/0!</v>
      </c>
      <c r="BO83" s="31">
        <f t="shared" si="56"/>
        <v>1046.161648371595</v>
      </c>
      <c r="BP83" s="31">
        <f t="shared" si="56"/>
        <v>80.915508351553996</v>
      </c>
      <c r="BQ83" s="31">
        <f t="shared" si="56"/>
        <v>73.894475004703935</v>
      </c>
      <c r="BR83" s="31">
        <f t="shared" si="56"/>
        <v>72.093571578775496</v>
      </c>
      <c r="BS83" s="31">
        <f t="shared" si="56"/>
        <v>74.876816570216917</v>
      </c>
      <c r="BT83" s="31">
        <f t="shared" si="56"/>
        <v>79.167777186501098</v>
      </c>
      <c r="BU83" s="31">
        <f t="shared" si="56"/>
        <v>83.057257936489549</v>
      </c>
      <c r="BV83" s="31">
        <f t="shared" si="56"/>
        <v>88.527441610479769</v>
      </c>
      <c r="BW83" s="31">
        <f t="shared" si="56"/>
        <v>94.909479032990006</v>
      </c>
      <c r="BX83" s="31">
        <f t="shared" si="56"/>
        <v>102.32056062076215</v>
      </c>
      <c r="BY83" s="31">
        <f t="shared" si="56"/>
        <v>109.95050962019029</v>
      </c>
      <c r="BZ83" s="31">
        <f t="shared" si="56"/>
        <v>118.2707956657646</v>
      </c>
      <c r="CA83" s="31">
        <f t="shared" si="56"/>
        <v>127.53160428545436</v>
      </c>
      <c r="CB83" s="31">
        <f t="shared" si="56"/>
        <v>137.04075429178278</v>
      </c>
      <c r="CC83" s="31">
        <f t="shared" si="56"/>
        <v>147.01767886674256</v>
      </c>
      <c r="CD83" s="31">
        <f t="shared" si="58"/>
        <v>158.07782475063749</v>
      </c>
      <c r="CE83" s="31">
        <f t="shared" si="58"/>
        <v>168.87266082071895</v>
      </c>
      <c r="CF83" s="31">
        <f t="shared" si="58"/>
        <v>179.09715144861698</v>
      </c>
      <c r="CG83" s="31">
        <f t="shared" si="58"/>
        <v>188.67635473688739</v>
      </c>
      <c r="CH83" s="31">
        <f t="shared" si="58"/>
        <v>197.60976413847328</v>
      </c>
      <c r="CI83" s="31">
        <f t="shared" si="58"/>
        <v>205.92658422208552</v>
      </c>
      <c r="CJ83" s="31">
        <f t="shared" si="58"/>
        <v>213.66767115000084</v>
      </c>
      <c r="CK83" s="31">
        <f t="shared" si="58"/>
        <v>220.87731356799563</v>
      </c>
      <c r="CL83" s="31">
        <f t="shared" si="58"/>
        <v>227.59933368866152</v>
      </c>
      <c r="CM83" s="31">
        <f t="shared" si="58"/>
        <v>233.8752652167762</v>
      </c>
      <c r="CN83" s="31">
        <f t="shared" si="58"/>
        <v>239.74357971367579</v>
      </c>
      <c r="CO83" s="31">
        <f t="shared" si="58"/>
        <v>245.23945332461409</v>
      </c>
      <c r="CP83" s="31">
        <f t="shared" si="58"/>
        <v>250.3948104954201</v>
      </c>
      <c r="CQ83" s="31">
        <f t="shared" si="58"/>
        <v>255.23850402453357</v>
      </c>
      <c r="CR83" s="31">
        <f t="shared" si="58"/>
        <v>259.79655520256512</v>
      </c>
      <c r="CS83" s="31">
        <f t="shared" si="57"/>
        <v>264.09241269775629</v>
      </c>
      <c r="CT83" s="31">
        <f t="shared" si="57"/>
        <v>268.14720818028621</v>
      </c>
      <c r="CU83" s="31">
        <f t="shared" si="57"/>
        <v>271.97999752388745</v>
      </c>
      <c r="CV83" s="31">
        <f t="shared" si="57"/>
        <v>275.6079825271562</v>
      </c>
      <c r="CW83" s="31">
        <f t="shared" si="57"/>
        <v>279.04671150556442</v>
      </c>
      <c r="CX83" s="31">
        <f t="shared" si="51"/>
        <v>282.31025896414911</v>
      </c>
      <c r="CY83" s="31">
        <f t="shared" si="51"/>
        <v>285.41138552434154</v>
      </c>
      <c r="CZ83" s="31">
        <f t="shared" si="51"/>
        <v>288.36167972557757</v>
      </c>
      <c r="DA83" s="31">
        <f t="shared" si="51"/>
        <v>291.17168347526763</v>
      </c>
      <c r="DB83" s="37"/>
    </row>
    <row r="84" spans="1:106" ht="16" x14ac:dyDescent="0.2">
      <c r="A84" s="25">
        <f>IFERROR(ndashboard!I28," ")</f>
        <v>1345851</v>
      </c>
      <c r="B84" s="107" t="str">
        <f>IFERROR(ndashboard!B28," ")</f>
        <v>GAZ DE LACQ</v>
      </c>
      <c r="C84" s="107" t="str">
        <f>IFERROR(ndashboard!C28,"")</f>
        <v>M03</v>
      </c>
      <c r="D84" s="100">
        <f>IFERROR(ndashboard!M28," ")</f>
        <v>44126</v>
      </c>
      <c r="E84" s="167">
        <f>IFERROR(ndashboard!O28,"")</f>
        <v>1396</v>
      </c>
      <c r="F84" s="107">
        <f>IFERROR(ndashboard!H28,"")</f>
        <v>16</v>
      </c>
      <c r="G84" s="108">
        <f>IFERROR(ndashboard!R28,"")</f>
        <v>23.266666666666666</v>
      </c>
      <c r="H84" s="107">
        <f>IFERROR(ndashboard!F28,"")</f>
        <v>616</v>
      </c>
      <c r="I84" s="107" t="str">
        <f>IFERROR(ndashboard!G28,"")</f>
        <v>J12</v>
      </c>
      <c r="J84" s="79">
        <f t="shared" si="54"/>
        <v>0</v>
      </c>
      <c r="K84" s="79">
        <f t="shared" si="54"/>
        <v>0</v>
      </c>
      <c r="L84" s="79">
        <f t="shared" si="54"/>
        <v>0</v>
      </c>
      <c r="M84" s="79">
        <f t="shared" si="54"/>
        <v>0</v>
      </c>
      <c r="N84" s="79">
        <f t="shared" si="54"/>
        <v>0</v>
      </c>
      <c r="O84" s="79">
        <f t="shared" si="54"/>
        <v>0</v>
      </c>
      <c r="P84" s="79">
        <f t="shared" si="54"/>
        <v>0</v>
      </c>
      <c r="Q84" s="79">
        <f t="shared" si="54"/>
        <v>0</v>
      </c>
      <c r="R84" s="79">
        <f t="shared" si="54"/>
        <v>0</v>
      </c>
      <c r="S84" s="79">
        <f t="shared" si="54"/>
        <v>0</v>
      </c>
      <c r="T84" s="79">
        <f t="shared" si="53"/>
        <v>0</v>
      </c>
      <c r="U84" s="79">
        <f t="shared" si="53"/>
        <v>0</v>
      </c>
      <c r="V84" s="79">
        <f t="shared" si="53"/>
        <v>0</v>
      </c>
      <c r="W84" s="79">
        <f t="shared" si="53"/>
        <v>0</v>
      </c>
      <c r="X84" s="79">
        <f t="shared" si="53"/>
        <v>0</v>
      </c>
      <c r="Y84" s="79">
        <f t="shared" si="53"/>
        <v>0</v>
      </c>
      <c r="Z84" s="79">
        <f t="shared" si="53"/>
        <v>0</v>
      </c>
      <c r="AA84" s="79">
        <f t="shared" si="53"/>
        <v>286.18000000000029</v>
      </c>
      <c r="AB84" s="79">
        <f t="shared" si="53"/>
        <v>656.11999999999966</v>
      </c>
      <c r="AC84" s="79">
        <f t="shared" si="53"/>
        <v>1026.0599999999993</v>
      </c>
      <c r="AD84" s="80">
        <f t="shared" si="53"/>
        <v>1396</v>
      </c>
      <c r="AE84" s="79">
        <f t="shared" si="53"/>
        <v>1765.940000000001</v>
      </c>
      <c r="AF84" s="79">
        <f t="shared" si="53"/>
        <v>2135.88</v>
      </c>
      <c r="AG84" s="79">
        <f t="shared" si="53"/>
        <v>2505.8199999999997</v>
      </c>
      <c r="AH84" s="79">
        <f t="shared" si="53"/>
        <v>2875.7599999999993</v>
      </c>
      <c r="AI84" s="79">
        <f t="shared" si="53"/>
        <v>3245.7</v>
      </c>
      <c r="AJ84" s="79">
        <f t="shared" si="55"/>
        <v>3615.6400000000008</v>
      </c>
      <c r="AK84" s="79">
        <f t="shared" si="55"/>
        <v>3985.5800000000004</v>
      </c>
      <c r="AL84" s="79">
        <f t="shared" si="55"/>
        <v>4355.5199999999995</v>
      </c>
      <c r="AM84" s="79">
        <f t="shared" si="55"/>
        <v>4725.46</v>
      </c>
      <c r="AN84" s="79">
        <f t="shared" si="55"/>
        <v>5095.3999999999996</v>
      </c>
      <c r="AO84" s="79">
        <f t="shared" si="55"/>
        <v>5465.34</v>
      </c>
      <c r="AP84" s="79">
        <f t="shared" si="55"/>
        <v>5835.28</v>
      </c>
      <c r="AQ84" s="79">
        <f t="shared" si="55"/>
        <v>6205.2199999999984</v>
      </c>
      <c r="AR84" s="79">
        <f t="shared" si="55"/>
        <v>6575.1600000000008</v>
      </c>
      <c r="AS84" s="79">
        <f t="shared" si="55"/>
        <v>6945.1</v>
      </c>
      <c r="AT84" s="79">
        <f t="shared" si="55"/>
        <v>7315.0399999999991</v>
      </c>
      <c r="AU84" s="79">
        <f t="shared" si="55"/>
        <v>7684.9800000000014</v>
      </c>
      <c r="AV84" s="79">
        <f t="shared" si="55"/>
        <v>8054.9199999999983</v>
      </c>
      <c r="AW84" s="79">
        <f t="shared" si="55"/>
        <v>8424.86</v>
      </c>
      <c r="AX84" s="79">
        <f t="shared" si="55"/>
        <v>8794.7999999999993</v>
      </c>
      <c r="BB84" s="37"/>
      <c r="BC84" s="138" t="str">
        <f t="shared" si="31"/>
        <v>GAZ DE LACQ</v>
      </c>
      <c r="BD84" s="135">
        <f t="shared" si="32"/>
        <v>16</v>
      </c>
      <c r="BE84" s="132">
        <f t="shared" si="46"/>
        <v>516</v>
      </c>
      <c r="BF84" s="135">
        <f t="shared" si="42"/>
        <v>0</v>
      </c>
      <c r="BG84" s="152">
        <f t="shared" si="47"/>
        <v>0</v>
      </c>
      <c r="BH84" s="136">
        <f t="shared" si="48"/>
        <v>73.894475004703935</v>
      </c>
      <c r="BI84" s="135">
        <f t="shared" si="43"/>
        <v>1396</v>
      </c>
      <c r="BJ84" s="152">
        <f t="shared" si="49"/>
        <v>1.9674153236654206</v>
      </c>
      <c r="BK84" s="136">
        <f t="shared" si="50"/>
        <v>190.64377006055281</v>
      </c>
      <c r="BL84" s="28"/>
      <c r="BM84" s="28"/>
      <c r="BN84" s="31" t="e">
        <f t="shared" si="56"/>
        <v>#DIV/0!</v>
      </c>
      <c r="BO84" s="31">
        <f t="shared" si="56"/>
        <v>1046.161648371595</v>
      </c>
      <c r="BP84" s="31">
        <f t="shared" si="56"/>
        <v>80.915508351553996</v>
      </c>
      <c r="BQ84" s="31">
        <f t="shared" si="56"/>
        <v>73.894475004703935</v>
      </c>
      <c r="BR84" s="31">
        <f t="shared" si="56"/>
        <v>72.093571578775496</v>
      </c>
      <c r="BS84" s="31">
        <f t="shared" si="56"/>
        <v>74.876816570216917</v>
      </c>
      <c r="BT84" s="31">
        <f t="shared" si="56"/>
        <v>79.167777186501098</v>
      </c>
      <c r="BU84" s="31">
        <f t="shared" si="56"/>
        <v>83.057257936489549</v>
      </c>
      <c r="BV84" s="31">
        <f t="shared" si="56"/>
        <v>88.527441610479769</v>
      </c>
      <c r="BW84" s="31">
        <f t="shared" si="56"/>
        <v>94.909479032990006</v>
      </c>
      <c r="BX84" s="31">
        <f t="shared" si="56"/>
        <v>102.32056062076215</v>
      </c>
      <c r="BY84" s="31">
        <f t="shared" si="56"/>
        <v>109.95050962019029</v>
      </c>
      <c r="BZ84" s="31">
        <f t="shared" si="56"/>
        <v>118.2707956657646</v>
      </c>
      <c r="CA84" s="31">
        <f t="shared" si="56"/>
        <v>127.53160428545436</v>
      </c>
      <c r="CB84" s="31">
        <f t="shared" si="56"/>
        <v>137.04075429178278</v>
      </c>
      <c r="CC84" s="31">
        <f t="shared" si="56"/>
        <v>147.01767886674256</v>
      </c>
      <c r="CD84" s="31">
        <f t="shared" si="58"/>
        <v>158.35197430303427</v>
      </c>
      <c r="CE84" s="31">
        <f t="shared" si="58"/>
        <v>169.67513958946404</v>
      </c>
      <c r="CF84" s="31">
        <f t="shared" si="58"/>
        <v>180.47913604544485</v>
      </c>
      <c r="CG84" s="31">
        <f t="shared" si="58"/>
        <v>190.64377006055281</v>
      </c>
      <c r="CH84" s="31">
        <f t="shared" si="58"/>
        <v>200.14956017562042</v>
      </c>
      <c r="CI84" s="31">
        <f t="shared" si="58"/>
        <v>209.01701345645398</v>
      </c>
      <c r="CJ84" s="31">
        <f t="shared" si="58"/>
        <v>217.28318122440336</v>
      </c>
      <c r="CK84" s="31">
        <f t="shared" si="58"/>
        <v>224.99108261946557</v>
      </c>
      <c r="CL84" s="31">
        <f t="shared" si="58"/>
        <v>232.18463208868087</v>
      </c>
      <c r="CM84" s="31">
        <f t="shared" si="58"/>
        <v>238.90618804939382</v>
      </c>
      <c r="CN84" s="31">
        <f t="shared" si="58"/>
        <v>245.19542627779589</v>
      </c>
      <c r="CO84" s="31">
        <f t="shared" si="58"/>
        <v>251.08890336899191</v>
      </c>
      <c r="CP84" s="31">
        <f t="shared" si="58"/>
        <v>256.61998206546087</v>
      </c>
      <c r="CQ84" s="31">
        <f t="shared" si="58"/>
        <v>261.81894260107765</v>
      </c>
      <c r="CR84" s="31">
        <f t="shared" si="58"/>
        <v>266.71318385400724</v>
      </c>
      <c r="CS84" s="31">
        <f t="shared" si="57"/>
        <v>271.32746127038899</v>
      </c>
      <c r="CT84" s="31">
        <f t="shared" si="57"/>
        <v>275.68413252238292</v>
      </c>
      <c r="CU84" s="31">
        <f t="shared" si="57"/>
        <v>279.80339543322651</v>
      </c>
      <c r="CV84" s="31">
        <f t="shared" si="57"/>
        <v>283.70351043743977</v>
      </c>
      <c r="CW84" s="31">
        <f t="shared" si="57"/>
        <v>287.40100425121119</v>
      </c>
      <c r="CX84" s="31">
        <f t="shared" si="57"/>
        <v>290.91085390821922</v>
      </c>
      <c r="CY84" s="31">
        <f t="shared" si="57"/>
        <v>294.24665167145577</v>
      </c>
      <c r="CZ84" s="31">
        <f t="shared" si="57"/>
        <v>297.42075202842875</v>
      </c>
      <c r="DA84" s="31">
        <f t="shared" si="57"/>
        <v>300.44440229019267</v>
      </c>
      <c r="DB84" s="37"/>
    </row>
    <row r="85" spans="1:106" ht="16" x14ac:dyDescent="0.2">
      <c r="A85" s="25">
        <f>IFERROR(ndashboard!I29," ")</f>
        <v>1415409</v>
      </c>
      <c r="B85" s="107" t="str">
        <f>IFERROR(ndashboard!B29," ")</f>
        <v>Salmmeir 1</v>
      </c>
      <c r="C85" s="107" t="str">
        <f>IFERROR(ndashboard!C29,"")</f>
        <v>M01</v>
      </c>
      <c r="D85" s="100">
        <f>IFERROR(ndashboard!M29," ")</f>
        <v>44125</v>
      </c>
      <c r="E85" s="167">
        <f>IFERROR(ndashboard!O29,"")</f>
        <v>1295</v>
      </c>
      <c r="F85" s="107">
        <f>IFERROR(ndashboard!H29,"")</f>
        <v>24</v>
      </c>
      <c r="G85" s="108">
        <f>IFERROR(ndashboard!R29,"")</f>
        <v>21.229508196721312</v>
      </c>
      <c r="H85" s="107">
        <f>IFERROR(ndashboard!F29,"")</f>
        <v>624</v>
      </c>
      <c r="I85" s="107" t="str">
        <f>IFERROR(ndashboard!G29,"")</f>
        <v>K01</v>
      </c>
      <c r="J85" s="79">
        <f t="shared" si="54"/>
        <v>0</v>
      </c>
      <c r="K85" s="79">
        <f t="shared" si="54"/>
        <v>0</v>
      </c>
      <c r="L85" s="79">
        <f t="shared" si="54"/>
        <v>0</v>
      </c>
      <c r="M85" s="79">
        <f t="shared" si="54"/>
        <v>0</v>
      </c>
      <c r="N85" s="79">
        <f t="shared" si="54"/>
        <v>0</v>
      </c>
      <c r="O85" s="79">
        <f t="shared" si="54"/>
        <v>0</v>
      </c>
      <c r="P85" s="79">
        <f t="shared" si="54"/>
        <v>0</v>
      </c>
      <c r="Q85" s="79">
        <f t="shared" si="54"/>
        <v>0</v>
      </c>
      <c r="R85" s="79">
        <f t="shared" si="54"/>
        <v>0</v>
      </c>
      <c r="S85" s="79">
        <f t="shared" si="54"/>
        <v>0</v>
      </c>
      <c r="T85" s="79">
        <f t="shared" si="53"/>
        <v>0</v>
      </c>
      <c r="U85" s="79">
        <f t="shared" si="53"/>
        <v>0</v>
      </c>
      <c r="V85" s="79">
        <f t="shared" si="53"/>
        <v>0</v>
      </c>
      <c r="W85" s="79">
        <f t="shared" si="53"/>
        <v>0</v>
      </c>
      <c r="X85" s="79">
        <f t="shared" si="53"/>
        <v>0</v>
      </c>
      <c r="Y85" s="79">
        <f t="shared" si="53"/>
        <v>0</v>
      </c>
      <c r="Z85" s="79">
        <f t="shared" si="53"/>
        <v>0</v>
      </c>
      <c r="AA85" s="79">
        <f t="shared" si="53"/>
        <v>282.35245901639371</v>
      </c>
      <c r="AB85" s="79">
        <f t="shared" si="53"/>
        <v>619.90163934426209</v>
      </c>
      <c r="AC85" s="79">
        <f t="shared" si="53"/>
        <v>957.45081967213048</v>
      </c>
      <c r="AD85" s="80">
        <f t="shared" si="53"/>
        <v>1295</v>
      </c>
      <c r="AE85" s="79">
        <f t="shared" si="53"/>
        <v>1632.5491803278696</v>
      </c>
      <c r="AF85" s="79">
        <f t="shared" si="53"/>
        <v>1970.0983606557379</v>
      </c>
      <c r="AG85" s="79">
        <f t="shared" si="53"/>
        <v>2307.6475409836062</v>
      </c>
      <c r="AH85" s="79">
        <f t="shared" si="53"/>
        <v>2645.1967213114744</v>
      </c>
      <c r="AI85" s="79">
        <f t="shared" si="53"/>
        <v>2982.7459016393441</v>
      </c>
      <c r="AJ85" s="79">
        <f t="shared" si="55"/>
        <v>3320.2950819672142</v>
      </c>
      <c r="AK85" s="79">
        <f t="shared" si="55"/>
        <v>3657.8442622950824</v>
      </c>
      <c r="AL85" s="79">
        <f t="shared" si="55"/>
        <v>3995.3934426229503</v>
      </c>
      <c r="AM85" s="79">
        <f t="shared" si="55"/>
        <v>4332.942622950819</v>
      </c>
      <c r="AN85" s="79">
        <f t="shared" si="55"/>
        <v>4670.4918032786882</v>
      </c>
      <c r="AO85" s="79">
        <f t="shared" si="55"/>
        <v>5008.0409836065583</v>
      </c>
      <c r="AP85" s="79">
        <f t="shared" si="55"/>
        <v>5345.5901639344265</v>
      </c>
      <c r="AQ85" s="79">
        <f t="shared" si="55"/>
        <v>5683.139344262293</v>
      </c>
      <c r="AR85" s="79">
        <f t="shared" si="55"/>
        <v>6020.6885245901649</v>
      </c>
      <c r="AS85" s="79">
        <f t="shared" si="55"/>
        <v>6358.2377049180332</v>
      </c>
      <c r="AT85" s="79">
        <f t="shared" si="55"/>
        <v>6695.7868852459005</v>
      </c>
      <c r="AU85" s="79">
        <f t="shared" si="55"/>
        <v>7033.3360655737724</v>
      </c>
      <c r="AV85" s="79">
        <f t="shared" si="55"/>
        <v>7370.8852459016371</v>
      </c>
      <c r="AW85" s="79">
        <f t="shared" si="55"/>
        <v>7708.434426229509</v>
      </c>
      <c r="AX85" s="79">
        <f t="shared" si="55"/>
        <v>8045.9836065573772</v>
      </c>
      <c r="BB85" s="37"/>
      <c r="BC85" s="138" t="str">
        <f t="shared" si="31"/>
        <v>Salmmeir 1</v>
      </c>
      <c r="BD85" s="135">
        <f t="shared" si="32"/>
        <v>24</v>
      </c>
      <c r="BE85" s="132">
        <f t="shared" si="46"/>
        <v>540</v>
      </c>
      <c r="BF85" s="135">
        <f t="shared" si="42"/>
        <v>0</v>
      </c>
      <c r="BG85" s="152">
        <f t="shared" si="47"/>
        <v>0</v>
      </c>
      <c r="BH85" s="136">
        <f t="shared" si="48"/>
        <v>73.894475004703935</v>
      </c>
      <c r="BI85" s="135">
        <f t="shared" si="43"/>
        <v>1295</v>
      </c>
      <c r="BJ85" s="152">
        <f t="shared" si="49"/>
        <v>2.656595293528909</v>
      </c>
      <c r="BK85" s="136">
        <f t="shared" si="50"/>
        <v>193.30036535408172</v>
      </c>
      <c r="BL85" s="28"/>
      <c r="BM85" s="28"/>
      <c r="BN85" s="31" t="e">
        <f t="shared" si="56"/>
        <v>#DIV/0!</v>
      </c>
      <c r="BO85" s="31">
        <f t="shared" si="56"/>
        <v>1046.161648371595</v>
      </c>
      <c r="BP85" s="31">
        <f t="shared" si="56"/>
        <v>80.915508351553996</v>
      </c>
      <c r="BQ85" s="31">
        <f t="shared" si="56"/>
        <v>73.894475004703935</v>
      </c>
      <c r="BR85" s="31">
        <f t="shared" si="56"/>
        <v>72.093571578775496</v>
      </c>
      <c r="BS85" s="31">
        <f t="shared" si="56"/>
        <v>74.876816570216917</v>
      </c>
      <c r="BT85" s="31">
        <f t="shared" si="56"/>
        <v>79.167777186501098</v>
      </c>
      <c r="BU85" s="31">
        <f t="shared" si="56"/>
        <v>83.057257936489549</v>
      </c>
      <c r="BV85" s="31">
        <f t="shared" si="56"/>
        <v>88.527441610479769</v>
      </c>
      <c r="BW85" s="31">
        <f t="shared" si="56"/>
        <v>94.909479032990006</v>
      </c>
      <c r="BX85" s="31">
        <f t="shared" si="56"/>
        <v>102.32056062076215</v>
      </c>
      <c r="BY85" s="31">
        <f t="shared" si="56"/>
        <v>109.95050962019029</v>
      </c>
      <c r="BZ85" s="31">
        <f t="shared" si="56"/>
        <v>118.2707956657646</v>
      </c>
      <c r="CA85" s="31">
        <f t="shared" si="56"/>
        <v>127.53160428545436</v>
      </c>
      <c r="CB85" s="31">
        <f t="shared" si="56"/>
        <v>137.04075429178278</v>
      </c>
      <c r="CC85" s="31">
        <f t="shared" si="56"/>
        <v>147.01767886674256</v>
      </c>
      <c r="CD85" s="31">
        <f t="shared" si="58"/>
        <v>158.75551934258181</v>
      </c>
      <c r="CE85" s="31">
        <f t="shared" si="58"/>
        <v>170.78687162956084</v>
      </c>
      <c r="CF85" s="31">
        <f t="shared" si="58"/>
        <v>182.36068562523468</v>
      </c>
      <c r="CG85" s="31">
        <f t="shared" si="58"/>
        <v>193.30036535408172</v>
      </c>
      <c r="CH85" s="31">
        <f t="shared" si="58"/>
        <v>203.5625623224397</v>
      </c>
      <c r="CI85" s="31">
        <f t="shared" si="58"/>
        <v>213.15687243293701</v>
      </c>
      <c r="CJ85" s="31">
        <f t="shared" si="58"/>
        <v>222.11564140205954</v>
      </c>
      <c r="CK85" s="31">
        <f t="shared" si="58"/>
        <v>230.48040374216239</v>
      </c>
      <c r="CL85" s="31">
        <f t="shared" si="58"/>
        <v>238.29531710224992</v>
      </c>
      <c r="CM85" s="31">
        <f t="shared" si="58"/>
        <v>245.60390846330813</v>
      </c>
      <c r="CN85" s="31">
        <f t="shared" si="58"/>
        <v>252.4474970830332</v>
      </c>
      <c r="CO85" s="31">
        <f t="shared" si="58"/>
        <v>258.86449872442472</v>
      </c>
      <c r="CP85" s="31">
        <f t="shared" si="58"/>
        <v>264.8902003022381</v>
      </c>
      <c r="CQ85" s="31">
        <f t="shared" si="58"/>
        <v>270.55678410585131</v>
      </c>
      <c r="CR85" s="31">
        <f t="shared" si="58"/>
        <v>275.89347984350263</v>
      </c>
      <c r="CS85" s="31">
        <f t="shared" si="57"/>
        <v>280.92677648510278</v>
      </c>
      <c r="CT85" s="31">
        <f t="shared" si="57"/>
        <v>285.68065585892481</v>
      </c>
      <c r="CU85" s="31">
        <f t="shared" si="57"/>
        <v>290.17682701788948</v>
      </c>
      <c r="CV85" s="31">
        <f t="shared" si="57"/>
        <v>294.43495021943647</v>
      </c>
      <c r="CW85" s="31">
        <f t="shared" si="57"/>
        <v>298.47284505065289</v>
      </c>
      <c r="CX85" s="31">
        <f t="shared" si="57"/>
        <v>302.30668050753644</v>
      </c>
      <c r="CY85" s="31">
        <f t="shared" si="57"/>
        <v>305.95114669502374</v>
      </c>
      <c r="CZ85" s="31">
        <f t="shared" si="57"/>
        <v>309.41960883107697</v>
      </c>
      <c r="DA85" s="31">
        <f t="shared" si="57"/>
        <v>312.72424475612843</v>
      </c>
      <c r="DB85" s="37"/>
    </row>
    <row r="86" spans="1:106" ht="16" x14ac:dyDescent="0.2">
      <c r="A86" s="25">
        <f>IFERROR(ndashboard!I30," ")</f>
        <v>1310773</v>
      </c>
      <c r="B86" s="107" t="str">
        <f>IFERROR(ndashboard!B30," ")</f>
        <v>SOTERNIX RENOVE</v>
      </c>
      <c r="C86" s="107" t="str">
        <f>IFERROR(ndashboard!C30,"")</f>
        <v>M01</v>
      </c>
      <c r="D86" s="100">
        <f>IFERROR(ndashboard!M30," ")</f>
        <v>44099</v>
      </c>
      <c r="E86" s="167">
        <f>IFERROR(ndashboard!O30,"")</f>
        <v>1222</v>
      </c>
      <c r="F86" s="107">
        <f>IFERROR(ndashboard!H30,"")</f>
        <v>16</v>
      </c>
      <c r="G86" s="108">
        <f>IFERROR(ndashboard!R30,"")</f>
        <v>14.045977011494253</v>
      </c>
      <c r="H86" s="107">
        <f>IFERROR(ndashboard!F30,"")</f>
        <v>616</v>
      </c>
      <c r="I86" s="107" t="str">
        <f>IFERROR(ndashboard!G30,"")</f>
        <v>F11</v>
      </c>
      <c r="J86" s="79">
        <f t="shared" si="54"/>
        <v>0</v>
      </c>
      <c r="K86" s="79">
        <f t="shared" si="54"/>
        <v>0</v>
      </c>
      <c r="L86" s="79">
        <f t="shared" si="54"/>
        <v>0</v>
      </c>
      <c r="M86" s="79">
        <f t="shared" si="54"/>
        <v>0</v>
      </c>
      <c r="N86" s="79">
        <f t="shared" si="54"/>
        <v>0</v>
      </c>
      <c r="O86" s="79">
        <f t="shared" si="54"/>
        <v>0</v>
      </c>
      <c r="P86" s="79">
        <f t="shared" si="54"/>
        <v>0</v>
      </c>
      <c r="Q86" s="79">
        <f t="shared" si="54"/>
        <v>0</v>
      </c>
      <c r="R86" s="79">
        <f t="shared" si="54"/>
        <v>0</v>
      </c>
      <c r="S86" s="79">
        <f t="shared" si="54"/>
        <v>0</v>
      </c>
      <c r="T86" s="79">
        <f t="shared" si="53"/>
        <v>0</v>
      </c>
      <c r="U86" s="79">
        <f t="shared" si="53"/>
        <v>0</v>
      </c>
      <c r="V86" s="79">
        <f t="shared" si="53"/>
        <v>0</v>
      </c>
      <c r="W86" s="79">
        <f t="shared" si="53"/>
        <v>0</v>
      </c>
      <c r="X86" s="79">
        <f t="shared" si="53"/>
        <v>0</v>
      </c>
      <c r="Y86" s="79">
        <f t="shared" si="53"/>
        <v>105.34482758620689</v>
      </c>
      <c r="Z86" s="79">
        <f t="shared" si="53"/>
        <v>328.67586206896561</v>
      </c>
      <c r="AA86" s="79">
        <f t="shared" si="53"/>
        <v>552.00689655172425</v>
      </c>
      <c r="AB86" s="79">
        <f t="shared" si="53"/>
        <v>775.33793103448249</v>
      </c>
      <c r="AC86" s="79">
        <f t="shared" si="53"/>
        <v>998.66896551724085</v>
      </c>
      <c r="AD86" s="80">
        <f t="shared" si="53"/>
        <v>1222</v>
      </c>
      <c r="AE86" s="79">
        <f t="shared" si="53"/>
        <v>1445.3310344827592</v>
      </c>
      <c r="AF86" s="79">
        <f t="shared" si="53"/>
        <v>1668.6620689655174</v>
      </c>
      <c r="AG86" s="79">
        <f t="shared" si="53"/>
        <v>1891.9931034482759</v>
      </c>
      <c r="AH86" s="79">
        <f t="shared" si="53"/>
        <v>2115.3241379310339</v>
      </c>
      <c r="AI86" s="79">
        <f t="shared" si="53"/>
        <v>2338.655172413793</v>
      </c>
      <c r="AJ86" s="79">
        <f t="shared" si="55"/>
        <v>2561.9862068965522</v>
      </c>
      <c r="AK86" s="79">
        <f t="shared" si="55"/>
        <v>2785.3172413793104</v>
      </c>
      <c r="AL86" s="79">
        <f t="shared" si="55"/>
        <v>3008.6482758620691</v>
      </c>
      <c r="AM86" s="79">
        <f t="shared" si="55"/>
        <v>3231.9793103448269</v>
      </c>
      <c r="AN86" s="79">
        <f t="shared" si="55"/>
        <v>3455.3103448275861</v>
      </c>
      <c r="AO86" s="79">
        <f t="shared" si="55"/>
        <v>3678.6413793103452</v>
      </c>
      <c r="AP86" s="79">
        <f t="shared" si="55"/>
        <v>3901.9724137931039</v>
      </c>
      <c r="AQ86" s="79">
        <f t="shared" si="55"/>
        <v>4125.3034482758612</v>
      </c>
      <c r="AR86" s="79">
        <f t="shared" si="55"/>
        <v>4348.6344827586208</v>
      </c>
      <c r="AS86" s="79">
        <f t="shared" si="55"/>
        <v>4571.9655172413795</v>
      </c>
      <c r="AT86" s="79">
        <f t="shared" si="55"/>
        <v>4795.2965517241382</v>
      </c>
      <c r="AU86" s="79">
        <f t="shared" si="55"/>
        <v>5018.6275862068978</v>
      </c>
      <c r="AV86" s="79">
        <f t="shared" si="55"/>
        <v>5241.9586206896538</v>
      </c>
      <c r="AW86" s="79">
        <f t="shared" si="55"/>
        <v>5465.2896551724143</v>
      </c>
      <c r="AX86" s="79">
        <f t="shared" si="55"/>
        <v>5688.6206896551721</v>
      </c>
      <c r="BB86" s="37"/>
      <c r="BC86" s="138" t="str">
        <f t="shared" si="31"/>
        <v>SOTERNIX RENOVE</v>
      </c>
      <c r="BD86" s="135">
        <f t="shared" si="32"/>
        <v>16</v>
      </c>
      <c r="BE86" s="132">
        <f t="shared" si="46"/>
        <v>556</v>
      </c>
      <c r="BF86" s="135">
        <f t="shared" si="42"/>
        <v>0</v>
      </c>
      <c r="BG86" s="152">
        <f t="shared" si="47"/>
        <v>0</v>
      </c>
      <c r="BH86" s="136">
        <f t="shared" si="48"/>
        <v>73.894475004703935</v>
      </c>
      <c r="BI86" s="135">
        <f t="shared" si="43"/>
        <v>1222</v>
      </c>
      <c r="BJ86" s="152">
        <f t="shared" si="49"/>
        <v>1.6328870784283822</v>
      </c>
      <c r="BK86" s="136">
        <f t="shared" si="50"/>
        <v>194.9332524325101</v>
      </c>
      <c r="BL86" s="28"/>
      <c r="BM86" s="28"/>
      <c r="BN86" s="31" t="e">
        <f t="shared" si="56"/>
        <v>#DIV/0!</v>
      </c>
      <c r="BO86" s="31">
        <f t="shared" si="56"/>
        <v>1046.161648371595</v>
      </c>
      <c r="BP86" s="31">
        <f t="shared" si="56"/>
        <v>80.915508351553996</v>
      </c>
      <c r="BQ86" s="31">
        <f t="shared" si="56"/>
        <v>73.894475004703935</v>
      </c>
      <c r="BR86" s="31">
        <f t="shared" si="56"/>
        <v>72.093571578775496</v>
      </c>
      <c r="BS86" s="31">
        <f t="shared" si="56"/>
        <v>74.876816570216917</v>
      </c>
      <c r="BT86" s="31">
        <f t="shared" si="56"/>
        <v>79.167777186501098</v>
      </c>
      <c r="BU86" s="31">
        <f t="shared" si="56"/>
        <v>83.057257936489549</v>
      </c>
      <c r="BV86" s="31">
        <f t="shared" si="56"/>
        <v>88.527441610479769</v>
      </c>
      <c r="BW86" s="31">
        <f t="shared" si="56"/>
        <v>94.909479032990006</v>
      </c>
      <c r="BX86" s="31">
        <f t="shared" si="56"/>
        <v>102.32056062076215</v>
      </c>
      <c r="BY86" s="31">
        <f t="shared" si="56"/>
        <v>109.95050962019029</v>
      </c>
      <c r="BZ86" s="31">
        <f t="shared" si="56"/>
        <v>118.2707956657646</v>
      </c>
      <c r="CA86" s="31">
        <f t="shared" si="56"/>
        <v>127.53160428545436</v>
      </c>
      <c r="CB86" s="31">
        <f t="shared" si="56"/>
        <v>137.12286560820485</v>
      </c>
      <c r="CC86" s="31">
        <f t="shared" si="56"/>
        <v>147.38305670078336</v>
      </c>
      <c r="CD86" s="31">
        <f t="shared" si="58"/>
        <v>159.4432444110044</v>
      </c>
      <c r="CE86" s="31">
        <f t="shared" si="58"/>
        <v>171.800653237029</v>
      </c>
      <c r="CF86" s="31">
        <f t="shared" si="58"/>
        <v>183.69129787673492</v>
      </c>
      <c r="CG86" s="31">
        <f t="shared" si="58"/>
        <v>194.9332524325101</v>
      </c>
      <c r="CH86" s="31">
        <f t="shared" si="58"/>
        <v>205.48117265575922</v>
      </c>
      <c r="CI86" s="31">
        <f t="shared" si="58"/>
        <v>215.34426617945957</v>
      </c>
      <c r="CJ86" s="31">
        <f t="shared" si="58"/>
        <v>224.55528915174364</v>
      </c>
      <c r="CK86" s="31">
        <f t="shared" si="58"/>
        <v>233.15657503469509</v>
      </c>
      <c r="CL86" s="31">
        <f t="shared" si="58"/>
        <v>241.19325147162488</v>
      </c>
      <c r="CM86" s="31">
        <f t="shared" si="58"/>
        <v>248.70986878081897</v>
      </c>
      <c r="CN86" s="31">
        <f t="shared" si="58"/>
        <v>255.74875925808448</v>
      </c>
      <c r="CO86" s="31">
        <f t="shared" si="58"/>
        <v>262.34930794203149</v>
      </c>
      <c r="CP86" s="31">
        <f t="shared" si="58"/>
        <v>268.54771094307523</v>
      </c>
      <c r="CQ86" s="31">
        <f t="shared" si="58"/>
        <v>274.37699314960099</v>
      </c>
      <c r="CR86" s="31">
        <f t="shared" si="58"/>
        <v>279.86715931932213</v>
      </c>
      <c r="CS86" s="31">
        <f t="shared" si="57"/>
        <v>285.04540805012846</v>
      </c>
      <c r="CT86" s="31">
        <f t="shared" si="57"/>
        <v>289.93636911787621</v>
      </c>
      <c r="CU86" s="31">
        <f t="shared" si="57"/>
        <v>294.56234232792866</v>
      </c>
      <c r="CV86" s="31">
        <f t="shared" si="57"/>
        <v>298.94352621409087</v>
      </c>
      <c r="CW86" s="31">
        <f t="shared" si="57"/>
        <v>303.09823082302182</v>
      </c>
      <c r="CX86" s="31">
        <f t="shared" si="57"/>
        <v>307.04307223110214</v>
      </c>
      <c r="CY86" s="31">
        <f t="shared" si="57"/>
        <v>310.793148378448</v>
      </c>
      <c r="CZ86" s="31">
        <f t="shared" si="57"/>
        <v>314.3621968696217</v>
      </c>
      <c r="DA86" s="31">
        <f t="shared" si="57"/>
        <v>317.76273593715086</v>
      </c>
      <c r="DB86" s="37"/>
    </row>
    <row r="87" spans="1:106" ht="16" x14ac:dyDescent="0.2">
      <c r="A87" s="25">
        <f>IFERROR(ndashboard!I31," ")</f>
        <v>1325927</v>
      </c>
      <c r="B87" s="107" t="str">
        <f>IFERROR(ndashboard!B31," ")</f>
        <v>LES COURONNERIES</v>
      </c>
      <c r="C87" s="107" t="str">
        <f>IFERROR(ndashboard!C31,"")</f>
        <v>M01</v>
      </c>
      <c r="D87" s="100">
        <f>IFERROR(ndashboard!M31," ")</f>
        <v>44083</v>
      </c>
      <c r="E87" s="167">
        <f>IFERROR(ndashboard!O31,"")</f>
        <v>1217</v>
      </c>
      <c r="F87" s="107">
        <f>IFERROR(ndashboard!H31,"")</f>
        <v>24</v>
      </c>
      <c r="G87" s="108">
        <f>IFERROR(ndashboard!R31,"")</f>
        <v>11.815533980582524</v>
      </c>
      <c r="H87" s="107">
        <f>IFERROR(ndashboard!F31,"")</f>
        <v>624</v>
      </c>
      <c r="I87" s="107" t="str">
        <f>IFERROR(ndashboard!G31,"")</f>
        <v>H12</v>
      </c>
      <c r="J87" s="79">
        <f t="shared" si="54"/>
        <v>0</v>
      </c>
      <c r="K87" s="79">
        <f t="shared" si="54"/>
        <v>0</v>
      </c>
      <c r="L87" s="79">
        <f t="shared" si="54"/>
        <v>0</v>
      </c>
      <c r="M87" s="79">
        <f t="shared" si="54"/>
        <v>0</v>
      </c>
      <c r="N87" s="79">
        <f t="shared" si="54"/>
        <v>0</v>
      </c>
      <c r="O87" s="79">
        <f t="shared" si="54"/>
        <v>0</v>
      </c>
      <c r="P87" s="79">
        <f t="shared" si="54"/>
        <v>0</v>
      </c>
      <c r="Q87" s="79">
        <f t="shared" si="54"/>
        <v>0</v>
      </c>
      <c r="R87" s="79">
        <f t="shared" si="54"/>
        <v>0</v>
      </c>
      <c r="S87" s="79">
        <f t="shared" si="54"/>
        <v>0</v>
      </c>
      <c r="T87" s="79">
        <f t="shared" si="53"/>
        <v>0</v>
      </c>
      <c r="U87" s="79">
        <f t="shared" si="53"/>
        <v>0</v>
      </c>
      <c r="V87" s="79">
        <f t="shared" si="53"/>
        <v>0</v>
      </c>
      <c r="W87" s="79">
        <f t="shared" si="53"/>
        <v>0</v>
      </c>
      <c r="X87" s="79">
        <f t="shared" si="53"/>
        <v>89.798058252427126</v>
      </c>
      <c r="Y87" s="79">
        <f t="shared" si="53"/>
        <v>277.6650485436893</v>
      </c>
      <c r="Z87" s="79">
        <f t="shared" si="53"/>
        <v>465.53203883495155</v>
      </c>
      <c r="AA87" s="79">
        <f t="shared" si="53"/>
        <v>653.3990291262138</v>
      </c>
      <c r="AB87" s="79">
        <f t="shared" si="53"/>
        <v>841.26601941747549</v>
      </c>
      <c r="AC87" s="79">
        <f t="shared" si="53"/>
        <v>1029.1330097087375</v>
      </c>
      <c r="AD87" s="80">
        <f t="shared" si="53"/>
        <v>1217</v>
      </c>
      <c r="AE87" s="79">
        <f t="shared" si="53"/>
        <v>1404.8669902912625</v>
      </c>
      <c r="AF87" s="79">
        <f t="shared" si="53"/>
        <v>1592.7339805825243</v>
      </c>
      <c r="AG87" s="79">
        <f t="shared" si="53"/>
        <v>1780.6009708737863</v>
      </c>
      <c r="AH87" s="79">
        <f t="shared" si="53"/>
        <v>1968.4679611650481</v>
      </c>
      <c r="AI87" s="79">
        <f t="shared" si="53"/>
        <v>2156.3349514563106</v>
      </c>
      <c r="AJ87" s="79">
        <f t="shared" si="55"/>
        <v>2344.2019417475731</v>
      </c>
      <c r="AK87" s="79">
        <f t="shared" si="55"/>
        <v>2532.0689320388351</v>
      </c>
      <c r="AL87" s="79">
        <f t="shared" si="55"/>
        <v>2719.9359223300967</v>
      </c>
      <c r="AM87" s="79">
        <f t="shared" si="55"/>
        <v>2907.8029126213587</v>
      </c>
      <c r="AN87" s="79">
        <f t="shared" si="55"/>
        <v>3095.6699029126212</v>
      </c>
      <c r="AO87" s="79">
        <f t="shared" si="55"/>
        <v>3283.5368932038841</v>
      </c>
      <c r="AP87" s="79">
        <f t="shared" si="55"/>
        <v>3471.4038834951461</v>
      </c>
      <c r="AQ87" s="79">
        <f t="shared" si="55"/>
        <v>3659.2708737864068</v>
      </c>
      <c r="AR87" s="79">
        <f t="shared" si="55"/>
        <v>3847.1378640776702</v>
      </c>
      <c r="AS87" s="79">
        <f t="shared" si="55"/>
        <v>4035.0048543689322</v>
      </c>
      <c r="AT87" s="79">
        <f t="shared" si="55"/>
        <v>4222.8718446601943</v>
      </c>
      <c r="AU87" s="79">
        <f t="shared" si="55"/>
        <v>4410.7388349514576</v>
      </c>
      <c r="AV87" s="79">
        <f t="shared" si="55"/>
        <v>4598.6058252427174</v>
      </c>
      <c r="AW87" s="79">
        <f t="shared" si="55"/>
        <v>4786.4728155339808</v>
      </c>
      <c r="AX87" s="79">
        <f t="shared" si="55"/>
        <v>4974.3398058252424</v>
      </c>
      <c r="BB87" s="37"/>
      <c r="BC87" s="138" t="str">
        <f t="shared" si="31"/>
        <v>LES COURONNERIES</v>
      </c>
      <c r="BD87" s="135">
        <f t="shared" si="32"/>
        <v>24</v>
      </c>
      <c r="BE87" s="132">
        <f t="shared" si="46"/>
        <v>580</v>
      </c>
      <c r="BF87" s="135">
        <f t="shared" si="42"/>
        <v>0</v>
      </c>
      <c r="BG87" s="152">
        <f t="shared" si="47"/>
        <v>0</v>
      </c>
      <c r="BH87" s="136">
        <f t="shared" si="48"/>
        <v>73.894475004703935</v>
      </c>
      <c r="BI87" s="135">
        <f t="shared" si="43"/>
        <v>1217</v>
      </c>
      <c r="BJ87" s="152">
        <f t="shared" si="49"/>
        <v>2.4353115732173762</v>
      </c>
      <c r="BK87" s="136">
        <f t="shared" si="50"/>
        <v>197.36856400572748</v>
      </c>
      <c r="BL87" s="28"/>
      <c r="BM87" s="28"/>
      <c r="BN87" s="31" t="e">
        <f t="shared" si="56"/>
        <v>#DIV/0!</v>
      </c>
      <c r="BO87" s="31">
        <f t="shared" si="56"/>
        <v>1046.161648371595</v>
      </c>
      <c r="BP87" s="31">
        <f t="shared" si="56"/>
        <v>80.915508351553996</v>
      </c>
      <c r="BQ87" s="31">
        <f t="shared" si="56"/>
        <v>73.894475004703935</v>
      </c>
      <c r="BR87" s="31">
        <f t="shared" si="56"/>
        <v>72.093571578775496</v>
      </c>
      <c r="BS87" s="31">
        <f t="shared" si="56"/>
        <v>74.876816570216917</v>
      </c>
      <c r="BT87" s="31">
        <f t="shared" si="56"/>
        <v>79.167777186501098</v>
      </c>
      <c r="BU87" s="31">
        <f t="shared" si="56"/>
        <v>83.057257936489549</v>
      </c>
      <c r="BV87" s="31">
        <f t="shared" si="56"/>
        <v>88.527441610479769</v>
      </c>
      <c r="BW87" s="31">
        <f t="shared" si="56"/>
        <v>94.909479032990006</v>
      </c>
      <c r="BX87" s="31">
        <f t="shared" si="56"/>
        <v>102.32056062076215</v>
      </c>
      <c r="BY87" s="31">
        <f t="shared" si="56"/>
        <v>109.95050962019029</v>
      </c>
      <c r="BZ87" s="31">
        <f t="shared" si="56"/>
        <v>118.2707956657646</v>
      </c>
      <c r="CA87" s="31">
        <f t="shared" si="56"/>
        <v>127.64131189899761</v>
      </c>
      <c r="CB87" s="31">
        <f t="shared" si="56"/>
        <v>137.60123730091303</v>
      </c>
      <c r="CC87" s="31">
        <f t="shared" si="56"/>
        <v>148.27530951524335</v>
      </c>
      <c r="CD87" s="31">
        <f t="shared" si="58"/>
        <v>160.74951662172751</v>
      </c>
      <c r="CE87" s="31">
        <f t="shared" si="58"/>
        <v>173.50538051073772</v>
      </c>
      <c r="CF87" s="31">
        <f t="shared" si="58"/>
        <v>185.7729718542378</v>
      </c>
      <c r="CG87" s="31">
        <f t="shared" si="58"/>
        <v>197.36856400572748</v>
      </c>
      <c r="CH87" s="31">
        <f t="shared" si="58"/>
        <v>208.246923606568</v>
      </c>
      <c r="CI87" s="31">
        <f t="shared" si="58"/>
        <v>218.41826019551328</v>
      </c>
      <c r="CJ87" s="31">
        <f t="shared" si="58"/>
        <v>227.91672063645649</v>
      </c>
      <c r="CK87" s="31">
        <f t="shared" si="58"/>
        <v>236.78616163019842</v>
      </c>
      <c r="CL87" s="31">
        <f t="shared" si="58"/>
        <v>245.07323470013864</v>
      </c>
      <c r="CM87" s="31">
        <f t="shared" si="58"/>
        <v>252.82394837389327</v>
      </c>
      <c r="CN87" s="31">
        <f t="shared" si="58"/>
        <v>260.08199657811394</v>
      </c>
      <c r="CO87" s="31">
        <f t="shared" si="58"/>
        <v>266.88801779215896</v>
      </c>
      <c r="CP87" s="31">
        <f t="shared" si="58"/>
        <v>273.27935220894733</v>
      </c>
      <c r="CQ87" s="31">
        <f t="shared" si="58"/>
        <v>279.2900637580301</v>
      </c>
      <c r="CR87" s="31">
        <f t="shared" si="58"/>
        <v>284.95109819391962</v>
      </c>
      <c r="CS87" s="31">
        <f t="shared" si="57"/>
        <v>290.29050515684503</v>
      </c>
      <c r="CT87" s="31">
        <f t="shared" si="57"/>
        <v>295.33368380621806</v>
      </c>
      <c r="CU87" s="31">
        <f t="shared" si="57"/>
        <v>300.10362969283904</v>
      </c>
      <c r="CV87" s="31">
        <f t="shared" si="57"/>
        <v>304.62117095953403</v>
      </c>
      <c r="CW87" s="31">
        <f t="shared" si="57"/>
        <v>308.90518800184151</v>
      </c>
      <c r="CX87" s="31">
        <f t="shared" si="57"/>
        <v>312.97281420796014</v>
      </c>
      <c r="CY87" s="31">
        <f t="shared" si="57"/>
        <v>316.8396173786025</v>
      </c>
      <c r="CZ87" s="31">
        <f t="shared" si="57"/>
        <v>320.51976251515066</v>
      </c>
      <c r="DA87" s="31">
        <f t="shared" si="57"/>
        <v>324.02615722163705</v>
      </c>
      <c r="DB87" s="37"/>
    </row>
    <row r="88" spans="1:106" ht="16" x14ac:dyDescent="0.2">
      <c r="A88" s="25">
        <f>IFERROR(ndashboard!I32," ")</f>
        <v>1320090</v>
      </c>
      <c r="B88" s="107" t="str">
        <f>IFERROR(ndashboard!B32," ")</f>
        <v>BMW LANDSHUT M1</v>
      </c>
      <c r="C88" s="107" t="str">
        <f>IFERROR(ndashboard!C32,"")</f>
        <v>M01</v>
      </c>
      <c r="D88" s="100">
        <f>IFERROR(ndashboard!M32," ")</f>
        <v>44116</v>
      </c>
      <c r="E88" s="167">
        <f>IFERROR(ndashboard!O32,"")</f>
        <v>1147</v>
      </c>
      <c r="F88" s="107">
        <f>IFERROR(ndashboard!H32,"")</f>
        <v>24</v>
      </c>
      <c r="G88" s="108">
        <f>IFERROR(ndashboard!R32,"")</f>
        <v>16.385714285714286</v>
      </c>
      <c r="H88" s="107">
        <f>IFERROR(ndashboard!F32,"")</f>
        <v>624</v>
      </c>
      <c r="I88" s="107" t="str">
        <f>IFERROR(ndashboard!G32,"")</f>
        <v>H01</v>
      </c>
      <c r="J88" s="79">
        <f t="shared" si="54"/>
        <v>0</v>
      </c>
      <c r="K88" s="79">
        <f t="shared" si="54"/>
        <v>0</v>
      </c>
      <c r="L88" s="79">
        <f t="shared" si="54"/>
        <v>0</v>
      </c>
      <c r="M88" s="79">
        <f t="shared" si="54"/>
        <v>0</v>
      </c>
      <c r="N88" s="79">
        <f t="shared" si="54"/>
        <v>0</v>
      </c>
      <c r="O88" s="79">
        <f t="shared" si="54"/>
        <v>0</v>
      </c>
      <c r="P88" s="79">
        <f t="shared" si="54"/>
        <v>0</v>
      </c>
      <c r="Q88" s="79">
        <f t="shared" si="54"/>
        <v>0</v>
      </c>
      <c r="R88" s="79">
        <f t="shared" si="54"/>
        <v>0</v>
      </c>
      <c r="S88" s="79">
        <f t="shared" si="54"/>
        <v>0</v>
      </c>
      <c r="T88" s="79">
        <f t="shared" si="53"/>
        <v>0</v>
      </c>
      <c r="U88" s="79">
        <f t="shared" si="53"/>
        <v>0</v>
      </c>
      <c r="V88" s="79">
        <f t="shared" si="53"/>
        <v>0</v>
      </c>
      <c r="W88" s="79">
        <f t="shared" si="53"/>
        <v>0</v>
      </c>
      <c r="X88" s="79">
        <f t="shared" si="53"/>
        <v>0</v>
      </c>
      <c r="Y88" s="79">
        <f t="shared" si="53"/>
        <v>0</v>
      </c>
      <c r="Z88" s="79">
        <f t="shared" si="53"/>
        <v>104.86857142857153</v>
      </c>
      <c r="AA88" s="79">
        <f t="shared" si="53"/>
        <v>365.40142857142877</v>
      </c>
      <c r="AB88" s="79">
        <f t="shared" si="53"/>
        <v>625.93428571428558</v>
      </c>
      <c r="AC88" s="79">
        <f t="shared" si="53"/>
        <v>886.46714285714233</v>
      </c>
      <c r="AD88" s="80">
        <f t="shared" si="53"/>
        <v>1147</v>
      </c>
      <c r="AE88" s="79">
        <f t="shared" si="53"/>
        <v>1407.5328571428577</v>
      </c>
      <c r="AF88" s="79">
        <f t="shared" si="53"/>
        <v>1668.0657142857144</v>
      </c>
      <c r="AG88" s="79">
        <f t="shared" si="53"/>
        <v>1928.5985714285714</v>
      </c>
      <c r="AH88" s="79">
        <f t="shared" si="53"/>
        <v>2189.1314285714279</v>
      </c>
      <c r="AI88" s="79">
        <f t="shared" si="53"/>
        <v>2449.6642857142856</v>
      </c>
      <c r="AJ88" s="79">
        <f t="shared" si="55"/>
        <v>2710.1971428571437</v>
      </c>
      <c r="AK88" s="79">
        <f t="shared" si="55"/>
        <v>2970.73</v>
      </c>
      <c r="AL88" s="79">
        <f t="shared" si="55"/>
        <v>3231.2628571428572</v>
      </c>
      <c r="AM88" s="79">
        <f t="shared" si="55"/>
        <v>3491.7957142857135</v>
      </c>
      <c r="AN88" s="79">
        <f t="shared" si="55"/>
        <v>3752.3285714285716</v>
      </c>
      <c r="AO88" s="79">
        <f t="shared" si="55"/>
        <v>4012.8614285714293</v>
      </c>
      <c r="AP88" s="79">
        <f t="shared" si="55"/>
        <v>4273.3942857142865</v>
      </c>
      <c r="AQ88" s="79">
        <f t="shared" si="55"/>
        <v>4533.9271428571419</v>
      </c>
      <c r="AR88" s="79">
        <f t="shared" si="55"/>
        <v>4794.46</v>
      </c>
      <c r="AS88" s="79">
        <f t="shared" si="55"/>
        <v>5054.9928571428572</v>
      </c>
      <c r="AT88" s="79">
        <f t="shared" si="55"/>
        <v>5315.5257142857145</v>
      </c>
      <c r="AU88" s="79">
        <f t="shared" si="55"/>
        <v>5576.0585714285726</v>
      </c>
      <c r="AV88" s="79">
        <f t="shared" si="55"/>
        <v>5836.5914285714271</v>
      </c>
      <c r="AW88" s="79">
        <f t="shared" si="55"/>
        <v>6097.1242857142861</v>
      </c>
      <c r="AX88" s="79">
        <f t="shared" si="55"/>
        <v>6357.6571428571433</v>
      </c>
      <c r="BB88" s="37"/>
      <c r="BC88" s="138" t="str">
        <f t="shared" si="31"/>
        <v>BMW LANDSHUT M1</v>
      </c>
      <c r="BD88" s="135">
        <f t="shared" si="32"/>
        <v>24</v>
      </c>
      <c r="BE88" s="132">
        <f t="shared" si="46"/>
        <v>604</v>
      </c>
      <c r="BF88" s="135">
        <f t="shared" si="42"/>
        <v>0</v>
      </c>
      <c r="BG88" s="152">
        <f t="shared" si="47"/>
        <v>0</v>
      </c>
      <c r="BH88" s="136">
        <f t="shared" si="48"/>
        <v>73.894475004703935</v>
      </c>
      <c r="BI88" s="135">
        <f t="shared" si="43"/>
        <v>1147</v>
      </c>
      <c r="BJ88" s="152">
        <f t="shared" si="49"/>
        <v>2.2414884645553173</v>
      </c>
      <c r="BK88" s="136">
        <f t="shared" si="50"/>
        <v>199.6100524702828</v>
      </c>
      <c r="BL88" s="28"/>
      <c r="BM88" s="28"/>
      <c r="BN88" s="31" t="e">
        <f t="shared" si="56"/>
        <v>#DIV/0!</v>
      </c>
      <c r="BO88" s="31">
        <f t="shared" si="56"/>
        <v>1046.161648371595</v>
      </c>
      <c r="BP88" s="31">
        <f t="shared" si="56"/>
        <v>80.915508351553996</v>
      </c>
      <c r="BQ88" s="31">
        <f t="shared" si="56"/>
        <v>73.894475004703935</v>
      </c>
      <c r="BR88" s="31">
        <f t="shared" si="56"/>
        <v>72.093571578775496</v>
      </c>
      <c r="BS88" s="31">
        <f t="shared" si="56"/>
        <v>74.876816570216917</v>
      </c>
      <c r="BT88" s="31">
        <f t="shared" si="56"/>
        <v>79.167777186501098</v>
      </c>
      <c r="BU88" s="31">
        <f t="shared" si="56"/>
        <v>83.057257936489549</v>
      </c>
      <c r="BV88" s="31">
        <f t="shared" si="56"/>
        <v>88.527441610479769</v>
      </c>
      <c r="BW88" s="31">
        <f t="shared" si="56"/>
        <v>94.909479032990006</v>
      </c>
      <c r="BX88" s="31">
        <f t="shared" si="56"/>
        <v>102.32056062076215</v>
      </c>
      <c r="BY88" s="31">
        <f t="shared" si="56"/>
        <v>109.95050962019029</v>
      </c>
      <c r="BZ88" s="31">
        <f t="shared" si="56"/>
        <v>118.2707956657646</v>
      </c>
      <c r="CA88" s="31">
        <f t="shared" si="56"/>
        <v>127.64131189899761</v>
      </c>
      <c r="CB88" s="31">
        <f t="shared" si="56"/>
        <v>137.60123730091303</v>
      </c>
      <c r="CC88" s="31">
        <f t="shared" si="56"/>
        <v>148.38603867736731</v>
      </c>
      <c r="CD88" s="31">
        <f t="shared" si="58"/>
        <v>161.32849473465802</v>
      </c>
      <c r="CE88" s="31">
        <f t="shared" si="58"/>
        <v>174.63228850693207</v>
      </c>
      <c r="CF88" s="31">
        <f t="shared" si="58"/>
        <v>187.46216885435493</v>
      </c>
      <c r="CG88" s="31">
        <f t="shared" si="58"/>
        <v>199.6100524702828</v>
      </c>
      <c r="CH88" s="31">
        <f t="shared" si="58"/>
        <v>211.02002492535559</v>
      </c>
      <c r="CI88" s="31">
        <f t="shared" si="58"/>
        <v>221.69770927535964</v>
      </c>
      <c r="CJ88" s="31">
        <f t="shared" si="58"/>
        <v>231.6756969785886</v>
      </c>
      <c r="CK88" s="31">
        <f t="shared" si="58"/>
        <v>240.99786757695392</v>
      </c>
      <c r="CL88" s="31">
        <f t="shared" si="58"/>
        <v>249.71172161564019</v>
      </c>
      <c r="CM88" s="31">
        <f t="shared" si="58"/>
        <v>257.86453283170414</v>
      </c>
      <c r="CN88" s="31">
        <f t="shared" si="58"/>
        <v>265.50144634610012</v>
      </c>
      <c r="CO88" s="31">
        <f t="shared" si="58"/>
        <v>272.66460696716473</v>
      </c>
      <c r="CP88" s="31">
        <f t="shared" si="58"/>
        <v>279.39284233703802</v>
      </c>
      <c r="CQ88" s="31">
        <f t="shared" si="58"/>
        <v>285.72164421957183</v>
      </c>
      <c r="CR88" s="31">
        <f t="shared" si="58"/>
        <v>291.68330561258182</v>
      </c>
      <c r="CS88" s="31">
        <f t="shared" si="57"/>
        <v>297.30713362246399</v>
      </c>
      <c r="CT88" s="31">
        <f t="shared" si="57"/>
        <v>302.61969291046449</v>
      </c>
      <c r="CU88" s="31">
        <f t="shared" si="57"/>
        <v>307.64505445594557</v>
      </c>
      <c r="CV88" s="31">
        <f t="shared" si="57"/>
        <v>312.40503593074004</v>
      </c>
      <c r="CW88" s="31">
        <f t="shared" si="57"/>
        <v>316.9194267092758</v>
      </c>
      <c r="CX88" s="31">
        <f t="shared" si="57"/>
        <v>321.20619445395533</v>
      </c>
      <c r="CY88" s="31">
        <f t="shared" si="57"/>
        <v>325.28167246430553</v>
      </c>
      <c r="CZ88" s="31">
        <f t="shared" si="57"/>
        <v>329.16072823479362</v>
      </c>
      <c r="DA88" s="31">
        <f t="shared" si="57"/>
        <v>332.85691432980542</v>
      </c>
      <c r="DB88" s="37"/>
    </row>
    <row r="89" spans="1:106" ht="16" x14ac:dyDescent="0.2">
      <c r="A89" s="25">
        <f>IFERROR(ndashboard!I33," ")</f>
        <v>1364066</v>
      </c>
      <c r="B89" s="107" t="str">
        <f>IFERROR(ndashboard!B33," ")</f>
        <v>TOM VILLE</v>
      </c>
      <c r="C89" s="107" t="str">
        <f>IFERROR(ndashboard!C33,"")</f>
        <v>M01</v>
      </c>
      <c r="D89" s="100">
        <f>IFERROR(ndashboard!M33," ")</f>
        <v>44099</v>
      </c>
      <c r="E89" s="167">
        <f>IFERROR(ndashboard!O33,"")</f>
        <v>780</v>
      </c>
      <c r="F89" s="107">
        <f>IFERROR(ndashboard!H33,"")</f>
        <v>20</v>
      </c>
      <c r="G89" s="108">
        <f>IFERROR(ndashboard!R33,"")</f>
        <v>8.9655172413793096</v>
      </c>
      <c r="H89" s="107">
        <f>IFERROR(ndashboard!F33,"")</f>
        <v>620</v>
      </c>
      <c r="I89" s="107" t="str">
        <f>IFERROR(ndashboard!G33,"")</f>
        <v>J12</v>
      </c>
      <c r="J89" s="79">
        <f t="shared" si="54"/>
        <v>0</v>
      </c>
      <c r="K89" s="79">
        <f t="shared" si="54"/>
        <v>0</v>
      </c>
      <c r="L89" s="79">
        <f t="shared" si="54"/>
        <v>0</v>
      </c>
      <c r="M89" s="79">
        <f t="shared" si="54"/>
        <v>0</v>
      </c>
      <c r="N89" s="79">
        <f t="shared" si="54"/>
        <v>0</v>
      </c>
      <c r="O89" s="79">
        <f t="shared" si="54"/>
        <v>0</v>
      </c>
      <c r="P89" s="79">
        <f t="shared" si="54"/>
        <v>0</v>
      </c>
      <c r="Q89" s="79">
        <f t="shared" si="54"/>
        <v>0</v>
      </c>
      <c r="R89" s="79">
        <f t="shared" si="54"/>
        <v>0</v>
      </c>
      <c r="S89" s="79">
        <f t="shared" si="54"/>
        <v>0</v>
      </c>
      <c r="T89" s="79">
        <f t="shared" si="53"/>
        <v>0</v>
      </c>
      <c r="U89" s="79">
        <f t="shared" si="53"/>
        <v>0</v>
      </c>
      <c r="V89" s="79">
        <f t="shared" si="53"/>
        <v>0</v>
      </c>
      <c r="W89" s="79">
        <f t="shared" si="53"/>
        <v>0</v>
      </c>
      <c r="X89" s="79">
        <f t="shared" si="53"/>
        <v>0</v>
      </c>
      <c r="Y89" s="79">
        <f t="shared" si="53"/>
        <v>67.241379310344826</v>
      </c>
      <c r="Z89" s="79">
        <f t="shared" si="53"/>
        <v>209.7931034482759</v>
      </c>
      <c r="AA89" s="79">
        <f t="shared" si="53"/>
        <v>352.34482758620697</v>
      </c>
      <c r="AB89" s="79">
        <f t="shared" si="53"/>
        <v>494.89655172413785</v>
      </c>
      <c r="AC89" s="79">
        <f t="shared" si="53"/>
        <v>637.44827586206861</v>
      </c>
      <c r="AD89" s="80">
        <f t="shared" si="53"/>
        <v>780</v>
      </c>
      <c r="AE89" s="79">
        <f t="shared" si="53"/>
        <v>922.55172413793139</v>
      </c>
      <c r="AF89" s="79">
        <f t="shared" si="53"/>
        <v>1065.1034482758623</v>
      </c>
      <c r="AG89" s="79">
        <f t="shared" si="53"/>
        <v>1207.655172413793</v>
      </c>
      <c r="AH89" s="79">
        <f t="shared" si="53"/>
        <v>1350.2068965517237</v>
      </c>
      <c r="AI89" s="79">
        <f t="shared" si="53"/>
        <v>1492.7586206896551</v>
      </c>
      <c r="AJ89" s="79">
        <f t="shared" si="55"/>
        <v>1635.3103448275865</v>
      </c>
      <c r="AK89" s="79">
        <f t="shared" si="55"/>
        <v>1777.8620689655172</v>
      </c>
      <c r="AL89" s="79">
        <f t="shared" si="55"/>
        <v>1920.4137931034484</v>
      </c>
      <c r="AM89" s="79">
        <f t="shared" si="55"/>
        <v>2062.9655172413791</v>
      </c>
      <c r="AN89" s="79">
        <f t="shared" si="55"/>
        <v>2205.5172413793102</v>
      </c>
      <c r="AO89" s="79">
        <f t="shared" si="55"/>
        <v>2348.0689655172418</v>
      </c>
      <c r="AP89" s="79">
        <f t="shared" si="55"/>
        <v>2490.6206896551726</v>
      </c>
      <c r="AQ89" s="79">
        <f t="shared" si="55"/>
        <v>2633.1724137931028</v>
      </c>
      <c r="AR89" s="79">
        <f t="shared" si="55"/>
        <v>2775.7241379310349</v>
      </c>
      <c r="AS89" s="79">
        <f t="shared" si="55"/>
        <v>2918.2758620689656</v>
      </c>
      <c r="AT89" s="79">
        <f t="shared" si="55"/>
        <v>3060.8275862068967</v>
      </c>
      <c r="AU89" s="79">
        <f t="shared" si="55"/>
        <v>3203.3793103448284</v>
      </c>
      <c r="AV89" s="79">
        <f t="shared" si="55"/>
        <v>3345.9310344827582</v>
      </c>
      <c r="AW89" s="79">
        <f t="shared" si="55"/>
        <v>3488.4827586206898</v>
      </c>
      <c r="AX89" s="79">
        <f t="shared" si="55"/>
        <v>3631.0344827586205</v>
      </c>
      <c r="BB89" s="37"/>
      <c r="BC89" s="138" t="str">
        <f t="shared" si="31"/>
        <v>TOM VILLE</v>
      </c>
      <c r="BD89" s="135">
        <f t="shared" si="32"/>
        <v>20</v>
      </c>
      <c r="BE89" s="132">
        <f t="shared" si="46"/>
        <v>624</v>
      </c>
      <c r="BF89" s="135">
        <f t="shared" si="42"/>
        <v>0</v>
      </c>
      <c r="BG89" s="152">
        <f t="shared" si="47"/>
        <v>0</v>
      </c>
      <c r="BH89" s="136">
        <f t="shared" si="48"/>
        <v>73.894475004703935</v>
      </c>
      <c r="BI89" s="135">
        <f t="shared" si="43"/>
        <v>780</v>
      </c>
      <c r="BJ89" s="152">
        <f t="shared" si="49"/>
        <v>1.0886766815708597</v>
      </c>
      <c r="BK89" s="136">
        <f t="shared" si="50"/>
        <v>200.69872915185366</v>
      </c>
      <c r="BL89" s="28"/>
      <c r="BM89" s="28"/>
      <c r="BN89" s="31" t="e">
        <f t="shared" si="56"/>
        <v>#DIV/0!</v>
      </c>
      <c r="BO89" s="31">
        <f t="shared" si="56"/>
        <v>1046.161648371595</v>
      </c>
      <c r="BP89" s="31">
        <f t="shared" si="56"/>
        <v>80.915508351553996</v>
      </c>
      <c r="BQ89" s="31">
        <f t="shared" si="56"/>
        <v>73.894475004703935</v>
      </c>
      <c r="BR89" s="31">
        <f t="shared" si="56"/>
        <v>72.093571578775496</v>
      </c>
      <c r="BS89" s="31">
        <f t="shared" si="56"/>
        <v>74.876816570216917</v>
      </c>
      <c r="BT89" s="31">
        <f t="shared" si="56"/>
        <v>79.167777186501098</v>
      </c>
      <c r="BU89" s="31">
        <f t="shared" si="56"/>
        <v>83.057257936489549</v>
      </c>
      <c r="BV89" s="31">
        <f t="shared" si="56"/>
        <v>88.527441610479769</v>
      </c>
      <c r="BW89" s="31">
        <f t="shared" si="56"/>
        <v>94.909479032990006</v>
      </c>
      <c r="BX89" s="31">
        <f t="shared" si="56"/>
        <v>102.32056062076215</v>
      </c>
      <c r="BY89" s="31">
        <f t="shared" si="56"/>
        <v>109.95050962019029</v>
      </c>
      <c r="BZ89" s="31">
        <f t="shared" si="56"/>
        <v>118.2707956657646</v>
      </c>
      <c r="CA89" s="31">
        <f t="shared" si="56"/>
        <v>127.64131189899761</v>
      </c>
      <c r="CB89" s="31">
        <f t="shared" si="56"/>
        <v>137.65598246771771</v>
      </c>
      <c r="CC89" s="31">
        <f t="shared" si="56"/>
        <v>148.6296429860412</v>
      </c>
      <c r="CD89" s="31">
        <f t="shared" si="58"/>
        <v>161.78701403780789</v>
      </c>
      <c r="CE89" s="31">
        <f t="shared" si="58"/>
        <v>175.30819586809403</v>
      </c>
      <c r="CF89" s="31">
        <f t="shared" si="58"/>
        <v>188.34931319492688</v>
      </c>
      <c r="CG89" s="31">
        <f t="shared" si="58"/>
        <v>200.69872915185366</v>
      </c>
      <c r="CH89" s="31">
        <f t="shared" si="58"/>
        <v>212.29919870197472</v>
      </c>
      <c r="CI89" s="31">
        <f t="shared" si="58"/>
        <v>223.15608603436064</v>
      </c>
      <c r="CJ89" s="31">
        <f t="shared" si="58"/>
        <v>233.30225624984217</v>
      </c>
      <c r="CK89" s="31">
        <f t="shared" si="58"/>
        <v>242.78212156521735</v>
      </c>
      <c r="CL89" s="31">
        <f t="shared" si="58"/>
        <v>251.64382923921067</v>
      </c>
      <c r="CM89" s="31">
        <f t="shared" si="58"/>
        <v>259.93533528720093</v>
      </c>
      <c r="CN89" s="31">
        <f t="shared" si="58"/>
        <v>267.70246024180034</v>
      </c>
      <c r="CO89" s="31">
        <f t="shared" si="58"/>
        <v>274.98799514571726</v>
      </c>
      <c r="CP89" s="31">
        <f t="shared" si="58"/>
        <v>281.83137381902458</v>
      </c>
      <c r="CQ89" s="31">
        <f t="shared" si="58"/>
        <v>288.26864980225992</v>
      </c>
      <c r="CR89" s="31">
        <f t="shared" si="58"/>
        <v>294.33263283337476</v>
      </c>
      <c r="CS89" s="31">
        <f t="shared" si="57"/>
        <v>300.05310314115275</v>
      </c>
      <c r="CT89" s="31">
        <f t="shared" si="57"/>
        <v>305.4570573857419</v>
      </c>
      <c r="CU89" s="31">
        <f t="shared" si="57"/>
        <v>310.56896041232488</v>
      </c>
      <c r="CV89" s="31">
        <f t="shared" si="57"/>
        <v>315.41098877176228</v>
      </c>
      <c r="CW89" s="31">
        <f t="shared" si="57"/>
        <v>320.0032588371497</v>
      </c>
      <c r="CX89" s="31">
        <f t="shared" si="57"/>
        <v>324.36403634783204</v>
      </c>
      <c r="CY89" s="31">
        <f t="shared" si="57"/>
        <v>328.50992651475974</v>
      </c>
      <c r="CZ89" s="31">
        <f t="shared" si="57"/>
        <v>332.45604510958549</v>
      </c>
      <c r="DA89" s="31">
        <f t="shared" si="57"/>
        <v>336.21617164253945</v>
      </c>
      <c r="DB89" s="37"/>
    </row>
    <row r="90" spans="1:106" ht="17" thickBot="1" x14ac:dyDescent="0.25">
      <c r="A90" s="25">
        <f>IFERROR(ndashboard!I34," ")</f>
        <v>1361965</v>
      </c>
      <c r="B90" s="107" t="str">
        <f>IFERROR(ndashboard!B34," ")</f>
        <v>FRONERI - FERENTINO</v>
      </c>
      <c r="C90" s="107" t="str">
        <f>IFERROR(ndashboard!C34,"")</f>
        <v>M01</v>
      </c>
      <c r="D90" s="100">
        <f>IFERROR(ndashboard!M34," ")</f>
        <v>44153.041666666657</v>
      </c>
      <c r="E90" s="167">
        <f>IFERROR(ndashboard!O34,"")</f>
        <v>694</v>
      </c>
      <c r="F90" s="107">
        <f>IFERROR(ndashboard!H34,"")</f>
        <v>16</v>
      </c>
      <c r="G90" s="108">
        <f>IFERROR(ndashboard!R34,"")</f>
        <v>21.030303030303031</v>
      </c>
      <c r="H90" s="107">
        <f>IFERROR(ndashboard!F34,"")</f>
        <v>616</v>
      </c>
      <c r="I90" s="107" t="str">
        <f>IFERROR(ndashboard!G34,"")</f>
        <v>J11</v>
      </c>
      <c r="J90" s="79">
        <f t="shared" si="54"/>
        <v>0</v>
      </c>
      <c r="K90" s="79">
        <f t="shared" si="54"/>
        <v>0</v>
      </c>
      <c r="L90" s="79">
        <f t="shared" si="54"/>
        <v>0</v>
      </c>
      <c r="M90" s="79">
        <f t="shared" si="54"/>
        <v>0</v>
      </c>
      <c r="N90" s="79">
        <f t="shared" si="54"/>
        <v>0</v>
      </c>
      <c r="O90" s="79">
        <f t="shared" si="54"/>
        <v>0</v>
      </c>
      <c r="P90" s="79">
        <f t="shared" si="54"/>
        <v>0</v>
      </c>
      <c r="Q90" s="79">
        <f t="shared" si="54"/>
        <v>0</v>
      </c>
      <c r="R90" s="79">
        <f t="shared" si="54"/>
        <v>0</v>
      </c>
      <c r="S90" s="79">
        <f t="shared" si="54"/>
        <v>0</v>
      </c>
      <c r="T90" s="79">
        <f t="shared" si="53"/>
        <v>0</v>
      </c>
      <c r="U90" s="79">
        <f t="shared" si="53"/>
        <v>0</v>
      </c>
      <c r="V90" s="79">
        <f t="shared" si="53"/>
        <v>0</v>
      </c>
      <c r="W90" s="79">
        <f t="shared" si="53"/>
        <v>0</v>
      </c>
      <c r="X90" s="79">
        <f t="shared" si="53"/>
        <v>0</v>
      </c>
      <c r="Y90" s="79">
        <f t="shared" si="53"/>
        <v>0</v>
      </c>
      <c r="Z90" s="79">
        <f t="shared" si="53"/>
        <v>0</v>
      </c>
      <c r="AA90" s="79">
        <f t="shared" si="53"/>
        <v>0</v>
      </c>
      <c r="AB90" s="79">
        <f t="shared" si="53"/>
        <v>25.236363636363397</v>
      </c>
      <c r="AC90" s="79">
        <f t="shared" si="53"/>
        <v>359.61818181818109</v>
      </c>
      <c r="AD90" s="80">
        <f t="shared" si="53"/>
        <v>694</v>
      </c>
      <c r="AE90" s="79">
        <f t="shared" si="53"/>
        <v>1028.3818181818187</v>
      </c>
      <c r="AF90" s="79">
        <f t="shared" si="53"/>
        <v>1362.7636363636366</v>
      </c>
      <c r="AG90" s="79">
        <f t="shared" si="53"/>
        <v>1697.1454545454544</v>
      </c>
      <c r="AH90" s="79">
        <f t="shared" si="53"/>
        <v>2031.527272727272</v>
      </c>
      <c r="AI90" s="79">
        <f t="shared" si="53"/>
        <v>2365.909090909091</v>
      </c>
      <c r="AJ90" s="79">
        <f t="shared" si="55"/>
        <v>2700.2909090909097</v>
      </c>
      <c r="AK90" s="79">
        <f t="shared" si="55"/>
        <v>3034.6727272727276</v>
      </c>
      <c r="AL90" s="79">
        <f t="shared" si="55"/>
        <v>3369.054545454545</v>
      </c>
      <c r="AM90" s="79">
        <f t="shared" si="55"/>
        <v>3703.4363636363632</v>
      </c>
      <c r="AN90" s="79">
        <f t="shared" si="55"/>
        <v>4037.818181818182</v>
      </c>
      <c r="AO90" s="79">
        <f t="shared" si="55"/>
        <v>4372.2000000000007</v>
      </c>
      <c r="AP90" s="79">
        <f t="shared" si="55"/>
        <v>4706.5818181818186</v>
      </c>
      <c r="AQ90" s="79">
        <f t="shared" si="55"/>
        <v>5040.9636363636355</v>
      </c>
      <c r="AR90" s="79">
        <f t="shared" si="55"/>
        <v>5375.3454545454551</v>
      </c>
      <c r="AS90" s="79">
        <f t="shared" si="55"/>
        <v>5709.727272727273</v>
      </c>
      <c r="AT90" s="79">
        <f t="shared" si="55"/>
        <v>6044.1090909090899</v>
      </c>
      <c r="AU90" s="79">
        <f t="shared" si="55"/>
        <v>6378.4909090909105</v>
      </c>
      <c r="AV90" s="79">
        <f t="shared" si="55"/>
        <v>6712.8727272727265</v>
      </c>
      <c r="AW90" s="79">
        <f t="shared" si="55"/>
        <v>7047.2545454545461</v>
      </c>
      <c r="AX90" s="79">
        <f t="shared" si="55"/>
        <v>7381.636363636364</v>
      </c>
      <c r="BB90" s="37"/>
      <c r="BC90" s="138" t="str">
        <f t="shared" si="31"/>
        <v>FRONERI - FERENTINO</v>
      </c>
      <c r="BD90" s="137">
        <f t="shared" si="32"/>
        <v>16</v>
      </c>
      <c r="BE90" s="147">
        <f t="shared" si="46"/>
        <v>640</v>
      </c>
      <c r="BF90" s="137">
        <f t="shared" si="42"/>
        <v>0</v>
      </c>
      <c r="BG90" s="153">
        <f t="shared" si="47"/>
        <v>0</v>
      </c>
      <c r="BH90" s="148">
        <f t="shared" si="48"/>
        <v>73.894475004703935</v>
      </c>
      <c r="BI90" s="137">
        <f t="shared" si="43"/>
        <v>694</v>
      </c>
      <c r="BJ90" s="153">
        <f t="shared" si="49"/>
        <v>0.73953668583791909</v>
      </c>
      <c r="BK90" s="148">
        <f t="shared" si="50"/>
        <v>201.43826583769157</v>
      </c>
      <c r="BL90" s="28"/>
      <c r="BM90" s="28"/>
      <c r="BN90" s="31" t="e">
        <f t="shared" si="56"/>
        <v>#DIV/0!</v>
      </c>
      <c r="BO90" s="31">
        <f t="shared" si="56"/>
        <v>1046.161648371595</v>
      </c>
      <c r="BP90" s="31">
        <f t="shared" si="56"/>
        <v>80.915508351553996</v>
      </c>
      <c r="BQ90" s="31">
        <f t="shared" si="56"/>
        <v>73.894475004703935</v>
      </c>
      <c r="BR90" s="31">
        <f t="shared" si="56"/>
        <v>72.093571578775496</v>
      </c>
      <c r="BS90" s="31">
        <f t="shared" si="56"/>
        <v>74.876816570216917</v>
      </c>
      <c r="BT90" s="31">
        <f t="shared" si="56"/>
        <v>79.167777186501098</v>
      </c>
      <c r="BU90" s="31">
        <f t="shared" si="56"/>
        <v>83.057257936489549</v>
      </c>
      <c r="BV90" s="31">
        <f t="shared" si="56"/>
        <v>88.527441610479769</v>
      </c>
      <c r="BW90" s="31">
        <f t="shared" si="56"/>
        <v>94.909479032990006</v>
      </c>
      <c r="BX90" s="31">
        <f t="shared" si="56"/>
        <v>102.32056062076215</v>
      </c>
      <c r="BY90" s="31">
        <f t="shared" si="56"/>
        <v>109.95050962019029</v>
      </c>
      <c r="BZ90" s="31">
        <f t="shared" si="56"/>
        <v>118.2707956657646</v>
      </c>
      <c r="CA90" s="31">
        <f t="shared" si="56"/>
        <v>127.64131189899761</v>
      </c>
      <c r="CB90" s="31">
        <f t="shared" si="56"/>
        <v>137.65598246771771</v>
      </c>
      <c r="CC90" s="31">
        <f t="shared" si="56"/>
        <v>148.6296429860412</v>
      </c>
      <c r="CD90" s="31">
        <f t="shared" si="58"/>
        <v>161.78701403780789</v>
      </c>
      <c r="CE90" s="31">
        <f t="shared" si="58"/>
        <v>175.31658070175817</v>
      </c>
      <c r="CF90" s="31">
        <f t="shared" si="58"/>
        <v>188.66776201172061</v>
      </c>
      <c r="CG90" s="31">
        <f t="shared" si="58"/>
        <v>201.43826583769157</v>
      </c>
      <c r="CH90" s="31">
        <f t="shared" si="58"/>
        <v>213.49057420380802</v>
      </c>
      <c r="CI90" s="31">
        <f t="shared" si="58"/>
        <v>224.80348946371879</v>
      </c>
      <c r="CJ90" s="31">
        <f t="shared" si="58"/>
        <v>235.39755738243414</v>
      </c>
      <c r="CK90" s="31">
        <f t="shared" si="58"/>
        <v>245.31105810969714</v>
      </c>
      <c r="CL90" s="31">
        <f t="shared" si="58"/>
        <v>254.58915375465929</v>
      </c>
      <c r="CM90" s="31">
        <f t="shared" si="58"/>
        <v>263.27854158789802</v>
      </c>
      <c r="CN90" s="31">
        <f t="shared" si="58"/>
        <v>271.42476637370072</v>
      </c>
      <c r="CO90" s="31">
        <f t="shared" si="58"/>
        <v>279.07090957886572</v>
      </c>
      <c r="CP90" s="31">
        <f t="shared" si="58"/>
        <v>286.25701743677274</v>
      </c>
      <c r="CQ90" s="31">
        <f t="shared" si="58"/>
        <v>293.01993069962924</v>
      </c>
      <c r="CR90" s="31">
        <f t="shared" si="58"/>
        <v>299.39333091921139</v>
      </c>
      <c r="CS90" s="31">
        <f t="shared" si="57"/>
        <v>305.40789912386413</v>
      </c>
      <c r="CT90" s="31">
        <f t="shared" si="57"/>
        <v>311.09152762254053</v>
      </c>
      <c r="CU90" s="31">
        <f t="shared" si="57"/>
        <v>316.46955119003348</v>
      </c>
      <c r="CV90" s="31">
        <f t="shared" si="57"/>
        <v>321.56497868377846</v>
      </c>
      <c r="CW90" s="31">
        <f t="shared" si="57"/>
        <v>326.39871481974609</v>
      </c>
      <c r="CX90" s="31">
        <f t="shared" si="57"/>
        <v>330.98976694588077</v>
      </c>
      <c r="CY90" s="31">
        <f t="shared" si="57"/>
        <v>335.35543465055616</v>
      </c>
      <c r="CZ90" s="31">
        <f t="shared" si="57"/>
        <v>339.51148177789696</v>
      </c>
      <c r="DA90" s="31">
        <f t="shared" si="57"/>
        <v>343.47229139406761</v>
      </c>
      <c r="DB90" s="37"/>
    </row>
    <row r="91" spans="1:106" x14ac:dyDescent="0.2">
      <c r="A91" s="25">
        <f>IFERROR(ndashboard!I35," ")</f>
        <v>1339812</v>
      </c>
      <c r="B91" s="107" t="str">
        <f>IFERROR(ndashboard!B35," ")</f>
        <v>DALOMA</v>
      </c>
      <c r="C91" s="107" t="str">
        <f>IFERROR(ndashboard!C35,"")</f>
        <v>M01</v>
      </c>
      <c r="D91" s="100">
        <f>IFERROR(ndashboard!M35," ")</f>
        <v>44137</v>
      </c>
      <c r="E91" s="167">
        <f>IFERROR(ndashboard!O35,"")</f>
        <v>487</v>
      </c>
      <c r="F91" s="107">
        <f>IFERROR(ndashboard!H35,"")</f>
        <v>12</v>
      </c>
      <c r="G91" s="108">
        <f>IFERROR(ndashboard!R35,"")</f>
        <v>9.9387755102040813</v>
      </c>
      <c r="H91" s="107">
        <f>IFERROR(ndashboard!F35,"")</f>
        <v>612</v>
      </c>
      <c r="I91" s="107" t="str">
        <f>IFERROR(ndashboard!G35,"")</f>
        <v>J12</v>
      </c>
      <c r="J91" s="79">
        <f t="shared" si="54"/>
        <v>0</v>
      </c>
      <c r="K91" s="79">
        <f t="shared" si="54"/>
        <v>0</v>
      </c>
      <c r="L91" s="79">
        <f t="shared" si="54"/>
        <v>0</v>
      </c>
      <c r="M91" s="79">
        <f t="shared" si="54"/>
        <v>0</v>
      </c>
      <c r="N91" s="79">
        <f t="shared" si="54"/>
        <v>0</v>
      </c>
      <c r="O91" s="79">
        <f t="shared" si="54"/>
        <v>0</v>
      </c>
      <c r="P91" s="79">
        <f t="shared" si="54"/>
        <v>0</v>
      </c>
      <c r="Q91" s="79">
        <f t="shared" si="54"/>
        <v>0</v>
      </c>
      <c r="R91" s="79">
        <f t="shared" si="54"/>
        <v>0</v>
      </c>
      <c r="S91" s="79">
        <f t="shared" si="54"/>
        <v>0</v>
      </c>
      <c r="T91" s="79">
        <f t="shared" si="53"/>
        <v>0</v>
      </c>
      <c r="U91" s="79">
        <f t="shared" si="53"/>
        <v>0</v>
      </c>
      <c r="V91" s="79">
        <f t="shared" si="53"/>
        <v>0</v>
      </c>
      <c r="W91" s="79">
        <f t="shared" si="53"/>
        <v>0</v>
      </c>
      <c r="X91" s="79">
        <f t="shared" si="53"/>
        <v>0</v>
      </c>
      <c r="Y91" s="79">
        <f t="shared" si="53"/>
        <v>0</v>
      </c>
      <c r="Z91" s="79">
        <f t="shared" si="53"/>
        <v>0</v>
      </c>
      <c r="AA91" s="79">
        <f t="shared" si="53"/>
        <v>12.920408163265421</v>
      </c>
      <c r="AB91" s="79">
        <f t="shared" si="53"/>
        <v>170.94693877551009</v>
      </c>
      <c r="AC91" s="79">
        <f t="shared" si="53"/>
        <v>328.97346938775473</v>
      </c>
      <c r="AD91" s="80">
        <f t="shared" si="53"/>
        <v>487</v>
      </c>
      <c r="AE91" s="79">
        <f t="shared" si="53"/>
        <v>645.02653061224521</v>
      </c>
      <c r="AF91" s="79">
        <f t="shared" si="53"/>
        <v>803.05306122448997</v>
      </c>
      <c r="AG91" s="79">
        <f t="shared" si="53"/>
        <v>961.07959183673461</v>
      </c>
      <c r="AH91" s="79">
        <f t="shared" si="53"/>
        <v>1119.1061224489792</v>
      </c>
      <c r="AI91" s="79">
        <f t="shared" si="53"/>
        <v>1277.1326530612246</v>
      </c>
      <c r="AJ91" s="79">
        <f t="shared" si="55"/>
        <v>1435.1591836734697</v>
      </c>
      <c r="AK91" s="79">
        <f t="shared" si="55"/>
        <v>1593.1857142857143</v>
      </c>
      <c r="AL91" s="79">
        <f t="shared" si="55"/>
        <v>1751.212244897959</v>
      </c>
      <c r="AM91" s="79">
        <f t="shared" si="55"/>
        <v>1909.2387755102038</v>
      </c>
      <c r="AN91" s="79">
        <f t="shared" si="55"/>
        <v>2067.2653061224491</v>
      </c>
      <c r="AO91" s="79">
        <f t="shared" si="55"/>
        <v>2225.2918367346942</v>
      </c>
      <c r="AP91" s="79">
        <f t="shared" si="55"/>
        <v>2383.3183673469389</v>
      </c>
      <c r="AQ91" s="79">
        <f t="shared" si="55"/>
        <v>2541.3448979591831</v>
      </c>
      <c r="AR91" s="79">
        <f t="shared" si="55"/>
        <v>2699.3714285714286</v>
      </c>
      <c r="AS91" s="79">
        <f t="shared" si="55"/>
        <v>2857.3979591836733</v>
      </c>
      <c r="AT91" s="79">
        <f t="shared" si="55"/>
        <v>3015.4244897959179</v>
      </c>
      <c r="AU91" s="79">
        <f t="shared" si="55"/>
        <v>3173.4510204081639</v>
      </c>
      <c r="AV91" s="79">
        <f t="shared" si="55"/>
        <v>3331.4775510204076</v>
      </c>
      <c r="AW91" s="79">
        <f t="shared" si="55"/>
        <v>3489.5040816326532</v>
      </c>
      <c r="AX91" s="79">
        <f t="shared" si="55"/>
        <v>3647.5306122448978</v>
      </c>
      <c r="BB91" s="37"/>
      <c r="BC91" s="37"/>
      <c r="BG91" s="28"/>
      <c r="BH91" s="28"/>
      <c r="BI91" s="28"/>
      <c r="BJ91" s="28"/>
      <c r="BK91" s="28"/>
      <c r="BL91" s="28"/>
      <c r="BM91" s="28"/>
      <c r="BN91" s="31" t="e">
        <f t="shared" si="56"/>
        <v>#DIV/0!</v>
      </c>
      <c r="BO91" s="31">
        <f t="shared" si="56"/>
        <v>1046.161648371595</v>
      </c>
      <c r="BP91" s="31">
        <f t="shared" si="56"/>
        <v>80.915508351553996</v>
      </c>
      <c r="BQ91" s="31">
        <f t="shared" si="56"/>
        <v>73.894475004703935</v>
      </c>
      <c r="BR91" s="31">
        <f t="shared" si="56"/>
        <v>72.093571578775496</v>
      </c>
      <c r="BS91" s="31">
        <f t="shared" si="56"/>
        <v>74.876816570216917</v>
      </c>
      <c r="BT91" s="31">
        <f t="shared" si="56"/>
        <v>79.167777186501098</v>
      </c>
      <c r="BU91" s="31">
        <f t="shared" si="56"/>
        <v>83.057257936489549</v>
      </c>
      <c r="BV91" s="31">
        <f t="shared" si="56"/>
        <v>88.527441610479769</v>
      </c>
      <c r="BW91" s="31">
        <f t="shared" si="56"/>
        <v>94.909479032990006</v>
      </c>
      <c r="BX91" s="31">
        <f t="shared" si="56"/>
        <v>102.32056062076215</v>
      </c>
      <c r="BY91" s="31">
        <f t="shared" si="56"/>
        <v>109.95050962019029</v>
      </c>
      <c r="BZ91" s="31">
        <f t="shared" si="56"/>
        <v>118.2707956657646</v>
      </c>
      <c r="CA91" s="31">
        <f t="shared" si="56"/>
        <v>127.64131189899761</v>
      </c>
      <c r="CB91" s="31">
        <f t="shared" si="56"/>
        <v>137.65598246771771</v>
      </c>
      <c r="CC91" s="31">
        <f t="shared" si="56"/>
        <v>148.6296429860412</v>
      </c>
      <c r="CD91" s="31">
        <f t="shared" si="58"/>
        <v>161.7897027266219</v>
      </c>
      <c r="CE91" s="31">
        <f t="shared" si="58"/>
        <v>175.40814456057814</v>
      </c>
      <c r="CF91" s="31">
        <f t="shared" si="58"/>
        <v>188.87859949843499</v>
      </c>
      <c r="CG91" s="31">
        <f t="shared" si="58"/>
        <v>201.77606477047402</v>
      </c>
      <c r="CH91" s="31">
        <f t="shared" si="58"/>
        <v>213.95562714189373</v>
      </c>
      <c r="CI91" s="31">
        <f t="shared" si="58"/>
        <v>225.39275957944065</v>
      </c>
      <c r="CJ91" s="31">
        <f t="shared" si="58"/>
        <v>236.10642333463056</v>
      </c>
      <c r="CK91" s="31">
        <f t="shared" si="58"/>
        <v>246.13418588432563</v>
      </c>
      <c r="CL91" s="31">
        <f t="shared" si="58"/>
        <v>255.52096415570642</v>
      </c>
      <c r="CM91" s="31">
        <f t="shared" si="58"/>
        <v>264.31346870907561</v>
      </c>
      <c r="CN91" s="31">
        <f t="shared" si="58"/>
        <v>272.5574006746308</v>
      </c>
      <c r="CO91" s="31">
        <f t="shared" si="58"/>
        <v>280.29607457975197</v>
      </c>
      <c r="CP91" s="31">
        <f t="shared" si="58"/>
        <v>287.56980727214517</v>
      </c>
      <c r="CQ91" s="31">
        <f t="shared" si="58"/>
        <v>294.41572432264223</v>
      </c>
      <c r="CR91" s="31">
        <f t="shared" si="58"/>
        <v>300.86779239136547</v>
      </c>
      <c r="CS91" s="31">
        <f t="shared" si="57"/>
        <v>306.95696974829832</v>
      </c>
      <c r="CT91" s="31">
        <f t="shared" si="57"/>
        <v>312.71141348442256</v>
      </c>
      <c r="CU91" s="31">
        <f t="shared" si="57"/>
        <v>318.15670832530071</v>
      </c>
      <c r="CV91" s="31">
        <f t="shared" si="57"/>
        <v>323.31609726096013</v>
      </c>
      <c r="CW91" s="31">
        <f t="shared" si="57"/>
        <v>328.2107031908821</v>
      </c>
      <c r="CX91" s="31">
        <f t="shared" si="57"/>
        <v>332.85973608508681</v>
      </c>
      <c r="CY91" s="31">
        <f t="shared" si="57"/>
        <v>337.2806832821654</v>
      </c>
      <c r="CZ91" s="31">
        <f t="shared" si="57"/>
        <v>341.48948235688817</v>
      </c>
      <c r="DA91" s="31">
        <f t="shared" si="57"/>
        <v>345.50067701237407</v>
      </c>
      <c r="DB91" s="37"/>
    </row>
    <row r="92" spans="1:106" x14ac:dyDescent="0.2">
      <c r="A92" s="25">
        <f>IFERROR(ndashboard!I36," ")</f>
        <v>1386147</v>
      </c>
      <c r="B92" s="107" t="str">
        <f>IFERROR(ndashboard!B36," ")</f>
        <v>ABINSK</v>
      </c>
      <c r="C92" s="107" t="str">
        <f>IFERROR(ndashboard!C36,"")</f>
        <v>M06</v>
      </c>
      <c r="D92" s="100">
        <f>IFERROR(ndashboard!M36," ")</f>
        <v>44176</v>
      </c>
      <c r="E92" s="167">
        <f>IFERROR(ndashboard!O36,"")</f>
        <v>212</v>
      </c>
      <c r="F92" s="107">
        <f>IFERROR(ndashboard!H36,"")</f>
        <v>24</v>
      </c>
      <c r="G92" s="108">
        <f>IFERROR(ndashboard!R36,"")</f>
        <v>21.2</v>
      </c>
      <c r="H92" s="107">
        <f>IFERROR(ndashboard!F36,"")</f>
        <v>624</v>
      </c>
      <c r="I92" s="107" t="str">
        <f>IFERROR(ndashboard!G36,"")</f>
        <v>H01</v>
      </c>
      <c r="J92" s="79">
        <f t="shared" si="54"/>
        <v>0</v>
      </c>
      <c r="K92" s="79">
        <f t="shared" si="54"/>
        <v>0</v>
      </c>
      <c r="L92" s="79">
        <f t="shared" si="54"/>
        <v>0</v>
      </c>
      <c r="M92" s="79">
        <f t="shared" si="54"/>
        <v>0</v>
      </c>
      <c r="N92" s="79">
        <f t="shared" si="54"/>
        <v>0</v>
      </c>
      <c r="O92" s="79">
        <f t="shared" si="54"/>
        <v>0</v>
      </c>
      <c r="P92" s="79">
        <f t="shared" si="54"/>
        <v>0</v>
      </c>
      <c r="Q92" s="79">
        <f t="shared" si="54"/>
        <v>0</v>
      </c>
      <c r="R92" s="79">
        <f t="shared" si="54"/>
        <v>0</v>
      </c>
      <c r="S92" s="79">
        <f t="shared" si="54"/>
        <v>0</v>
      </c>
      <c r="T92" s="79">
        <f t="shared" si="54"/>
        <v>0</v>
      </c>
      <c r="U92" s="79">
        <f t="shared" si="54"/>
        <v>0</v>
      </c>
      <c r="V92" s="79">
        <f t="shared" si="54"/>
        <v>0</v>
      </c>
      <c r="W92" s="79">
        <f t="shared" si="54"/>
        <v>0</v>
      </c>
      <c r="X92" s="79">
        <f t="shared" si="54"/>
        <v>0</v>
      </c>
      <c r="Y92" s="79">
        <f t="shared" si="54"/>
        <v>0</v>
      </c>
      <c r="Z92" s="79">
        <f t="shared" ref="Z92:AO107" si="59">IF($C$2+Z$48 &gt;=$D92,$E92*(Z$48-_xlfn.DAYS($D92,$C$2))/_xlfn.DAYS($C$1,$D92),0)</f>
        <v>0</v>
      </c>
      <c r="AA92" s="79">
        <f t="shared" si="59"/>
        <v>0</v>
      </c>
      <c r="AB92" s="79">
        <f t="shared" si="59"/>
        <v>0</v>
      </c>
      <c r="AC92" s="79">
        <f t="shared" si="59"/>
        <v>0</v>
      </c>
      <c r="AD92" s="80">
        <f t="shared" si="59"/>
        <v>212</v>
      </c>
      <c r="AE92" s="79">
        <f t="shared" si="59"/>
        <v>549.08000000000072</v>
      </c>
      <c r="AF92" s="79">
        <f t="shared" si="59"/>
        <v>886.1600000000002</v>
      </c>
      <c r="AG92" s="79">
        <f t="shared" si="59"/>
        <v>1223.2399999999998</v>
      </c>
      <c r="AH92" s="79">
        <f t="shared" si="59"/>
        <v>1560.3199999999993</v>
      </c>
      <c r="AI92" s="79">
        <f t="shared" si="59"/>
        <v>1897.4</v>
      </c>
      <c r="AJ92" s="79">
        <f t="shared" si="59"/>
        <v>2234.4800000000005</v>
      </c>
      <c r="AK92" s="79">
        <f t="shared" si="59"/>
        <v>2571.5600000000004</v>
      </c>
      <c r="AL92" s="79">
        <f t="shared" si="59"/>
        <v>2908.64</v>
      </c>
      <c r="AM92" s="79">
        <f t="shared" si="59"/>
        <v>3245.7199999999993</v>
      </c>
      <c r="AN92" s="79">
        <f t="shared" si="55"/>
        <v>3582.8</v>
      </c>
      <c r="AO92" s="79">
        <f t="shared" si="55"/>
        <v>3919.880000000001</v>
      </c>
      <c r="AP92" s="79">
        <f t="shared" si="55"/>
        <v>4256.9600000000009</v>
      </c>
      <c r="AQ92" s="79">
        <f t="shared" si="55"/>
        <v>4594.0399999999991</v>
      </c>
      <c r="AR92" s="79">
        <f t="shared" si="55"/>
        <v>4931.1200000000008</v>
      </c>
      <c r="AS92" s="79">
        <f t="shared" si="55"/>
        <v>5268.2</v>
      </c>
      <c r="AT92" s="79">
        <f t="shared" si="55"/>
        <v>5605.28</v>
      </c>
      <c r="AU92" s="79">
        <f t="shared" si="55"/>
        <v>5942.3600000000015</v>
      </c>
      <c r="AV92" s="79">
        <f t="shared" si="55"/>
        <v>6279.4399999999987</v>
      </c>
      <c r="AW92" s="79">
        <f t="shared" si="55"/>
        <v>6616.5200000000013</v>
      </c>
      <c r="AX92" s="79">
        <f t="shared" si="55"/>
        <v>6953.6</v>
      </c>
      <c r="BB92" s="37"/>
      <c r="BC92" s="37"/>
      <c r="BG92" s="28"/>
      <c r="BH92" s="28"/>
      <c r="BI92" s="28"/>
      <c r="BJ92" s="28"/>
      <c r="BK92" s="28"/>
      <c r="BL92" s="28"/>
      <c r="BM92" s="28"/>
      <c r="BN92" s="31" t="e">
        <f t="shared" si="56"/>
        <v>#DIV/0!</v>
      </c>
      <c r="BO92" s="31">
        <f t="shared" si="56"/>
        <v>1046.161648371595</v>
      </c>
      <c r="BP92" s="31">
        <f t="shared" si="56"/>
        <v>80.915508351553996</v>
      </c>
      <c r="BQ92" s="31">
        <f t="shared" si="56"/>
        <v>73.894475004703935</v>
      </c>
      <c r="BR92" s="31">
        <f t="shared" si="56"/>
        <v>72.093571578775496</v>
      </c>
      <c r="BS92" s="31">
        <f t="shared" si="56"/>
        <v>74.876816570216917</v>
      </c>
      <c r="BT92" s="31">
        <f t="shared" si="56"/>
        <v>79.167777186501098</v>
      </c>
      <c r="BU92" s="31">
        <f t="shared" si="56"/>
        <v>83.057257936489549</v>
      </c>
      <c r="BV92" s="31">
        <f t="shared" si="56"/>
        <v>88.527441610479769</v>
      </c>
      <c r="BW92" s="31">
        <f t="shared" si="56"/>
        <v>94.909479032990006</v>
      </c>
      <c r="BX92" s="31">
        <f t="shared" si="56"/>
        <v>102.32056062076215</v>
      </c>
      <c r="BY92" s="31">
        <f t="shared" si="56"/>
        <v>109.95050962019029</v>
      </c>
      <c r="BZ92" s="31">
        <f t="shared" si="56"/>
        <v>118.2707956657646</v>
      </c>
      <c r="CA92" s="31">
        <f t="shared" si="56"/>
        <v>127.64131189899761</v>
      </c>
      <c r="CB92" s="31">
        <f t="shared" si="56"/>
        <v>137.65598246771771</v>
      </c>
      <c r="CC92" s="31">
        <f t="shared" si="56"/>
        <v>148.6296429860412</v>
      </c>
      <c r="CD92" s="31">
        <f t="shared" si="58"/>
        <v>161.7897027266219</v>
      </c>
      <c r="CE92" s="31">
        <f t="shared" si="58"/>
        <v>175.40814456057814</v>
      </c>
      <c r="CF92" s="31">
        <f t="shared" si="58"/>
        <v>188.87859949843499</v>
      </c>
      <c r="CG92" s="31">
        <f t="shared" si="58"/>
        <v>201.98693629042626</v>
      </c>
      <c r="CH92" s="31">
        <f t="shared" si="58"/>
        <v>214.697985587902</v>
      </c>
      <c r="CI92" s="31">
        <f t="shared" si="58"/>
        <v>226.74551559392063</v>
      </c>
      <c r="CJ92" s="31">
        <f t="shared" si="58"/>
        <v>238.09364978509299</v>
      </c>
      <c r="CK92" s="31">
        <f t="shared" si="58"/>
        <v>248.75584738763519</v>
      </c>
      <c r="CL92" s="31">
        <f t="shared" si="58"/>
        <v>258.76473071183392</v>
      </c>
      <c r="CM92" s="31">
        <f t="shared" si="58"/>
        <v>268.16050887043826</v>
      </c>
      <c r="CN92" s="31">
        <f t="shared" si="58"/>
        <v>276.98554805567778</v>
      </c>
      <c r="CO92" s="31">
        <f t="shared" si="58"/>
        <v>285.28166089293728</v>
      </c>
      <c r="CP92" s="31">
        <f t="shared" si="58"/>
        <v>293.08875561229053</v>
      </c>
      <c r="CQ92" s="31">
        <f t="shared" si="58"/>
        <v>300.444208073308</v>
      </c>
      <c r="CR92" s="31">
        <f t="shared" si="58"/>
        <v>307.38262918989824</v>
      </c>
      <c r="CS92" s="31">
        <f t="shared" si="57"/>
        <v>313.93584969091194</v>
      </c>
      <c r="CT92" s="31">
        <f t="shared" si="57"/>
        <v>320.1330219485281</v>
      </c>
      <c r="CU92" s="31">
        <f t="shared" si="57"/>
        <v>326.00078125753794</v>
      </c>
      <c r="CV92" s="31">
        <f t="shared" si="57"/>
        <v>331.56343318641603</v>
      </c>
      <c r="CW92" s="31">
        <f t="shared" si="57"/>
        <v>336.84314774502644</v>
      </c>
      <c r="CX92" s="31">
        <f t="shared" si="57"/>
        <v>341.86014948324771</v>
      </c>
      <c r="CY92" s="31">
        <f t="shared" si="57"/>
        <v>346.63289764154837</v>
      </c>
      <c r="CZ92" s="31">
        <f t="shared" si="57"/>
        <v>351.17825347639047</v>
      </c>
      <c r="DA92" s="31">
        <f t="shared" si="57"/>
        <v>355.51163367204185</v>
      </c>
      <c r="DB92" s="37"/>
    </row>
    <row r="93" spans="1:106" x14ac:dyDescent="0.2">
      <c r="A93" s="25">
        <f>IFERROR(ndashboard!I37," ")</f>
        <v>0</v>
      </c>
      <c r="B93" s="107">
        <f>IFERROR(ndashboard!B37," ")</f>
        <v>0</v>
      </c>
      <c r="C93" s="107">
        <f>IFERROR(ndashboard!C37,"")</f>
        <v>0</v>
      </c>
      <c r="D93" s="100">
        <f>IFERROR(ndashboard!M37," ")</f>
        <v>0</v>
      </c>
      <c r="E93" s="167">
        <f>IFERROR(ndashboard!O37,"")</f>
        <v>0</v>
      </c>
      <c r="F93" s="107">
        <f>IFERROR(ndashboard!H37,"")</f>
        <v>0</v>
      </c>
      <c r="G93" s="108">
        <f>IFERROR(ndashboard!R37,"")</f>
        <v>0</v>
      </c>
      <c r="H93" s="107">
        <f>IFERROR(ndashboard!F37,"")</f>
        <v>0</v>
      </c>
      <c r="I93" s="107">
        <f>IFERROR(ndashboard!G37,"")</f>
        <v>0</v>
      </c>
      <c r="J93" s="79">
        <f t="shared" ref="J93:Y108" si="60">IF($C$2+J$48 &gt;=$D93,$E93*(J$48-_xlfn.DAYS($D93,$C$2))/_xlfn.DAYS($C$1,$D93),0)</f>
        <v>0</v>
      </c>
      <c r="K93" s="79">
        <f t="shared" si="60"/>
        <v>0</v>
      </c>
      <c r="L93" s="79">
        <f t="shared" si="60"/>
        <v>0</v>
      </c>
      <c r="M93" s="79">
        <f t="shared" si="60"/>
        <v>0</v>
      </c>
      <c r="N93" s="79">
        <f t="shared" si="60"/>
        <v>0</v>
      </c>
      <c r="O93" s="79">
        <f t="shared" si="60"/>
        <v>0</v>
      </c>
      <c r="P93" s="79">
        <f t="shared" si="60"/>
        <v>0</v>
      </c>
      <c r="Q93" s="79">
        <f t="shared" si="60"/>
        <v>0</v>
      </c>
      <c r="R93" s="79">
        <f t="shared" si="60"/>
        <v>0</v>
      </c>
      <c r="S93" s="79">
        <f t="shared" si="60"/>
        <v>0</v>
      </c>
      <c r="T93" s="79">
        <f t="shared" si="60"/>
        <v>0</v>
      </c>
      <c r="U93" s="79">
        <f t="shared" si="60"/>
        <v>0</v>
      </c>
      <c r="V93" s="79">
        <f t="shared" si="60"/>
        <v>0</v>
      </c>
      <c r="W93" s="79">
        <f t="shared" si="60"/>
        <v>0</v>
      </c>
      <c r="X93" s="79">
        <f t="shared" si="60"/>
        <v>0</v>
      </c>
      <c r="Y93" s="79">
        <f t="shared" si="60"/>
        <v>0</v>
      </c>
      <c r="Z93" s="79">
        <f t="shared" si="59"/>
        <v>0</v>
      </c>
      <c r="AA93" s="79">
        <f t="shared" si="59"/>
        <v>0</v>
      </c>
      <c r="AB93" s="79">
        <f t="shared" si="59"/>
        <v>0</v>
      </c>
      <c r="AC93" s="79">
        <f t="shared" si="59"/>
        <v>0</v>
      </c>
      <c r="AD93" s="80">
        <f t="shared" si="59"/>
        <v>0</v>
      </c>
      <c r="AE93" s="79">
        <f t="shared" si="59"/>
        <v>0</v>
      </c>
      <c r="AF93" s="79">
        <f t="shared" si="59"/>
        <v>0</v>
      </c>
      <c r="AG93" s="79">
        <f t="shared" si="59"/>
        <v>0</v>
      </c>
      <c r="AH93" s="79">
        <f t="shared" si="59"/>
        <v>0</v>
      </c>
      <c r="AI93" s="79">
        <f t="shared" si="59"/>
        <v>0</v>
      </c>
      <c r="AJ93" s="79">
        <f t="shared" si="59"/>
        <v>0</v>
      </c>
      <c r="AK93" s="79">
        <f t="shared" si="59"/>
        <v>0</v>
      </c>
      <c r="AL93" s="79">
        <f t="shared" si="59"/>
        <v>0</v>
      </c>
      <c r="AM93" s="79">
        <f t="shared" si="59"/>
        <v>0</v>
      </c>
      <c r="AN93" s="79">
        <f t="shared" si="59"/>
        <v>0</v>
      </c>
      <c r="AO93" s="79">
        <f t="shared" si="59"/>
        <v>0</v>
      </c>
      <c r="AP93" s="79">
        <f t="shared" ref="AN93:AX108" si="61">IF($C$2+AP$48 &gt;=$D93,$E93*(AP$48-_xlfn.DAYS($D93,$C$2))/_xlfn.DAYS($C$1,$D93),0)</f>
        <v>0</v>
      </c>
      <c r="AQ93" s="79">
        <f t="shared" si="61"/>
        <v>0</v>
      </c>
      <c r="AR93" s="79">
        <f t="shared" si="61"/>
        <v>0</v>
      </c>
      <c r="AS93" s="79">
        <f t="shared" si="61"/>
        <v>0</v>
      </c>
      <c r="AT93" s="79">
        <f t="shared" si="61"/>
        <v>0</v>
      </c>
      <c r="AU93" s="79">
        <f t="shared" si="61"/>
        <v>0</v>
      </c>
      <c r="AV93" s="79">
        <f t="shared" si="61"/>
        <v>0</v>
      </c>
      <c r="AW93" s="79">
        <f t="shared" si="61"/>
        <v>0</v>
      </c>
      <c r="AX93" s="79">
        <f t="shared" si="61"/>
        <v>0</v>
      </c>
      <c r="BB93" s="37"/>
      <c r="BC93" s="37"/>
      <c r="BJ93" s="28"/>
      <c r="BK93" s="28"/>
      <c r="BL93" s="28"/>
      <c r="BM93" s="28"/>
      <c r="BN93" s="31" t="e">
        <f t="shared" si="56"/>
        <v>#DIV/0!</v>
      </c>
      <c r="BO93" s="31">
        <f t="shared" si="56"/>
        <v>1046.161648371595</v>
      </c>
      <c r="BP93" s="31">
        <f t="shared" si="56"/>
        <v>80.915508351553996</v>
      </c>
      <c r="BQ93" s="31">
        <f t="shared" si="56"/>
        <v>73.894475004703935</v>
      </c>
      <c r="BR93" s="31">
        <f t="shared" si="56"/>
        <v>72.093571578775496</v>
      </c>
      <c r="BS93" s="31">
        <f t="shared" si="56"/>
        <v>74.876816570216917</v>
      </c>
      <c r="BT93" s="31">
        <f t="shared" si="56"/>
        <v>79.167777186501098</v>
      </c>
      <c r="BU93" s="31">
        <f t="shared" si="56"/>
        <v>83.057257936489549</v>
      </c>
      <c r="BV93" s="31">
        <f t="shared" si="56"/>
        <v>88.527441610479769</v>
      </c>
      <c r="BW93" s="31">
        <f t="shared" si="56"/>
        <v>94.909479032990006</v>
      </c>
      <c r="BX93" s="31">
        <f t="shared" si="56"/>
        <v>102.32056062076215</v>
      </c>
      <c r="BY93" s="31">
        <f t="shared" si="56"/>
        <v>109.95050962019029</v>
      </c>
      <c r="BZ93" s="31">
        <f t="shared" si="56"/>
        <v>118.2707956657646</v>
      </c>
      <c r="CA93" s="31">
        <f t="shared" si="56"/>
        <v>127.64131189899761</v>
      </c>
      <c r="CB93" s="31">
        <f t="shared" si="56"/>
        <v>137.65598246771771</v>
      </c>
      <c r="CC93" s="31">
        <f t="shared" ref="CC93:CR108" si="62">CC92+$F93*(Z93/Z$61)^$C$4</f>
        <v>148.6296429860412</v>
      </c>
      <c r="CD93" s="31">
        <f t="shared" si="58"/>
        <v>161.7897027266219</v>
      </c>
      <c r="CE93" s="31">
        <f t="shared" si="58"/>
        <v>175.40814456057814</v>
      </c>
      <c r="CF93" s="31">
        <f t="shared" si="58"/>
        <v>188.87859949843499</v>
      </c>
      <c r="CG93" s="31">
        <f t="shared" si="58"/>
        <v>201.98693629042626</v>
      </c>
      <c r="CH93" s="31">
        <f t="shared" si="58"/>
        <v>214.697985587902</v>
      </c>
      <c r="CI93" s="31">
        <f t="shared" si="58"/>
        <v>226.74551559392063</v>
      </c>
      <c r="CJ93" s="31">
        <f t="shared" si="58"/>
        <v>238.09364978509299</v>
      </c>
      <c r="CK93" s="31">
        <f t="shared" si="58"/>
        <v>248.75584738763519</v>
      </c>
      <c r="CL93" s="31">
        <f t="shared" si="58"/>
        <v>258.76473071183392</v>
      </c>
      <c r="CM93" s="31">
        <f t="shared" si="58"/>
        <v>268.16050887043826</v>
      </c>
      <c r="CN93" s="31">
        <f t="shared" si="58"/>
        <v>276.98554805567778</v>
      </c>
      <c r="CO93" s="31">
        <f t="shared" si="58"/>
        <v>285.28166089293728</v>
      </c>
      <c r="CP93" s="31">
        <f t="shared" si="58"/>
        <v>293.08875561229053</v>
      </c>
      <c r="CQ93" s="31">
        <f t="shared" si="58"/>
        <v>300.444208073308</v>
      </c>
      <c r="CR93" s="31">
        <f t="shared" si="58"/>
        <v>307.38262918989824</v>
      </c>
      <c r="CS93" s="31">
        <f t="shared" si="57"/>
        <v>313.93584969091194</v>
      </c>
      <c r="CT93" s="31">
        <f t="shared" si="57"/>
        <v>320.1330219485281</v>
      </c>
      <c r="CU93" s="31">
        <f t="shared" si="57"/>
        <v>326.00078125753794</v>
      </c>
      <c r="CV93" s="31">
        <f t="shared" si="57"/>
        <v>331.56343318641603</v>
      </c>
      <c r="CW93" s="31">
        <f t="shared" si="57"/>
        <v>336.84314774502644</v>
      </c>
      <c r="CX93" s="31">
        <f t="shared" si="57"/>
        <v>341.86014948324771</v>
      </c>
      <c r="CY93" s="31">
        <f t="shared" si="57"/>
        <v>346.63289764154837</v>
      </c>
      <c r="CZ93" s="31">
        <f t="shared" si="57"/>
        <v>351.17825347639047</v>
      </c>
      <c r="DA93" s="31">
        <f t="shared" si="57"/>
        <v>355.51163367204185</v>
      </c>
      <c r="DB93" s="37"/>
    </row>
    <row r="94" spans="1:106" x14ac:dyDescent="0.2">
      <c r="A94" s="25">
        <f>IFERROR(ndashboard!I38," ")</f>
        <v>0</v>
      </c>
      <c r="B94" s="107">
        <f>IFERROR(ndashboard!B38," ")</f>
        <v>0</v>
      </c>
      <c r="C94" s="107">
        <f>IFERROR(ndashboard!C38,"")</f>
        <v>0</v>
      </c>
      <c r="D94" s="100">
        <f>IFERROR(ndashboard!M38," ")</f>
        <v>0</v>
      </c>
      <c r="E94" s="167">
        <f>IFERROR(ndashboard!O38,"")</f>
        <v>0</v>
      </c>
      <c r="F94" s="107">
        <f>IFERROR(ndashboard!H38,"")</f>
        <v>0</v>
      </c>
      <c r="G94" s="108">
        <f>IFERROR(ndashboard!R38,"")</f>
        <v>0</v>
      </c>
      <c r="H94" s="107">
        <f>IFERROR(ndashboard!F38,"")</f>
        <v>0</v>
      </c>
      <c r="I94" s="107">
        <f>IFERROR(ndashboard!G38,"")</f>
        <v>0</v>
      </c>
      <c r="J94" s="79">
        <f t="shared" si="60"/>
        <v>0</v>
      </c>
      <c r="K94" s="79">
        <f t="shared" si="60"/>
        <v>0</v>
      </c>
      <c r="L94" s="79">
        <f t="shared" si="60"/>
        <v>0</v>
      </c>
      <c r="M94" s="79">
        <f t="shared" si="60"/>
        <v>0</v>
      </c>
      <c r="N94" s="79">
        <f t="shared" si="60"/>
        <v>0</v>
      </c>
      <c r="O94" s="79">
        <f t="shared" si="60"/>
        <v>0</v>
      </c>
      <c r="P94" s="79">
        <f t="shared" si="60"/>
        <v>0</v>
      </c>
      <c r="Q94" s="79">
        <f t="shared" si="60"/>
        <v>0</v>
      </c>
      <c r="R94" s="79">
        <f t="shared" si="60"/>
        <v>0</v>
      </c>
      <c r="S94" s="79">
        <f t="shared" si="60"/>
        <v>0</v>
      </c>
      <c r="T94" s="79">
        <f t="shared" si="60"/>
        <v>0</v>
      </c>
      <c r="U94" s="79">
        <f t="shared" si="60"/>
        <v>0</v>
      </c>
      <c r="V94" s="79">
        <f t="shared" si="60"/>
        <v>0</v>
      </c>
      <c r="W94" s="79">
        <f t="shared" si="60"/>
        <v>0</v>
      </c>
      <c r="X94" s="79">
        <f t="shared" si="60"/>
        <v>0</v>
      </c>
      <c r="Y94" s="79">
        <f t="shared" si="60"/>
        <v>0</v>
      </c>
      <c r="Z94" s="79">
        <f t="shared" si="59"/>
        <v>0</v>
      </c>
      <c r="AA94" s="79">
        <f t="shared" si="59"/>
        <v>0</v>
      </c>
      <c r="AB94" s="79">
        <f t="shared" si="59"/>
        <v>0</v>
      </c>
      <c r="AC94" s="79">
        <f t="shared" si="59"/>
        <v>0</v>
      </c>
      <c r="AD94" s="80">
        <f t="shared" si="59"/>
        <v>0</v>
      </c>
      <c r="AE94" s="79">
        <f t="shared" si="59"/>
        <v>0</v>
      </c>
      <c r="AF94" s="79">
        <f t="shared" si="59"/>
        <v>0</v>
      </c>
      <c r="AG94" s="79">
        <f t="shared" si="59"/>
        <v>0</v>
      </c>
      <c r="AH94" s="79">
        <f t="shared" si="59"/>
        <v>0</v>
      </c>
      <c r="AI94" s="79">
        <f t="shared" si="59"/>
        <v>0</v>
      </c>
      <c r="AJ94" s="79">
        <f t="shared" si="59"/>
        <v>0</v>
      </c>
      <c r="AK94" s="79">
        <f t="shared" si="59"/>
        <v>0</v>
      </c>
      <c r="AL94" s="79">
        <f t="shared" si="59"/>
        <v>0</v>
      </c>
      <c r="AM94" s="79">
        <f t="shared" si="59"/>
        <v>0</v>
      </c>
      <c r="AN94" s="79">
        <f t="shared" si="61"/>
        <v>0</v>
      </c>
      <c r="AO94" s="79">
        <f t="shared" si="61"/>
        <v>0</v>
      </c>
      <c r="AP94" s="79">
        <f t="shared" si="61"/>
        <v>0</v>
      </c>
      <c r="AQ94" s="79">
        <f t="shared" si="61"/>
        <v>0</v>
      </c>
      <c r="AR94" s="79">
        <f t="shared" si="61"/>
        <v>0</v>
      </c>
      <c r="AS94" s="79">
        <f t="shared" si="61"/>
        <v>0</v>
      </c>
      <c r="AT94" s="79">
        <f t="shared" si="61"/>
        <v>0</v>
      </c>
      <c r="AU94" s="79">
        <f t="shared" si="61"/>
        <v>0</v>
      </c>
      <c r="AV94" s="79">
        <f t="shared" si="61"/>
        <v>0</v>
      </c>
      <c r="AW94" s="79">
        <f t="shared" si="61"/>
        <v>0</v>
      </c>
      <c r="AX94" s="79">
        <f t="shared" si="61"/>
        <v>0</v>
      </c>
      <c r="BB94" s="37"/>
      <c r="BC94" s="37"/>
      <c r="BJ94" s="28"/>
      <c r="BK94" s="28"/>
      <c r="BL94" s="28"/>
      <c r="BM94" s="28"/>
      <c r="BN94" s="31" t="e">
        <f t="shared" ref="BN94:CC109" si="63">BN93+$F94*(K94/K$61)^$C$4</f>
        <v>#DIV/0!</v>
      </c>
      <c r="BO94" s="31">
        <f t="shared" si="63"/>
        <v>1046.161648371595</v>
      </c>
      <c r="BP94" s="31">
        <f t="shared" si="63"/>
        <v>80.915508351553996</v>
      </c>
      <c r="BQ94" s="31">
        <f t="shared" si="63"/>
        <v>73.894475004703935</v>
      </c>
      <c r="BR94" s="31">
        <f t="shared" si="63"/>
        <v>72.093571578775496</v>
      </c>
      <c r="BS94" s="31">
        <f t="shared" si="63"/>
        <v>74.876816570216917</v>
      </c>
      <c r="BT94" s="31">
        <f t="shared" si="63"/>
        <v>79.167777186501098</v>
      </c>
      <c r="BU94" s="31">
        <f t="shared" si="63"/>
        <v>83.057257936489549</v>
      </c>
      <c r="BV94" s="31">
        <f t="shared" si="63"/>
        <v>88.527441610479769</v>
      </c>
      <c r="BW94" s="31">
        <f t="shared" si="63"/>
        <v>94.909479032990006</v>
      </c>
      <c r="BX94" s="31">
        <f t="shared" si="63"/>
        <v>102.32056062076215</v>
      </c>
      <c r="BY94" s="31">
        <f t="shared" si="63"/>
        <v>109.95050962019029</v>
      </c>
      <c r="BZ94" s="31">
        <f t="shared" si="63"/>
        <v>118.2707956657646</v>
      </c>
      <c r="CA94" s="31">
        <f t="shared" si="63"/>
        <v>127.64131189899761</v>
      </c>
      <c r="CB94" s="31">
        <f t="shared" si="63"/>
        <v>137.65598246771771</v>
      </c>
      <c r="CC94" s="31">
        <f t="shared" si="62"/>
        <v>148.6296429860412</v>
      </c>
      <c r="CD94" s="31">
        <f t="shared" si="58"/>
        <v>161.7897027266219</v>
      </c>
      <c r="CE94" s="31">
        <f t="shared" si="58"/>
        <v>175.40814456057814</v>
      </c>
      <c r="CF94" s="31">
        <f t="shared" si="58"/>
        <v>188.87859949843499</v>
      </c>
      <c r="CG94" s="31">
        <f t="shared" si="58"/>
        <v>201.98693629042626</v>
      </c>
      <c r="CH94" s="31">
        <f t="shared" si="58"/>
        <v>214.697985587902</v>
      </c>
      <c r="CI94" s="31">
        <f t="shared" si="58"/>
        <v>226.74551559392063</v>
      </c>
      <c r="CJ94" s="31">
        <f t="shared" si="58"/>
        <v>238.09364978509299</v>
      </c>
      <c r="CK94" s="31">
        <f t="shared" si="58"/>
        <v>248.75584738763519</v>
      </c>
      <c r="CL94" s="31">
        <f t="shared" si="58"/>
        <v>258.76473071183392</v>
      </c>
      <c r="CM94" s="31">
        <f t="shared" si="58"/>
        <v>268.16050887043826</v>
      </c>
      <c r="CN94" s="31">
        <f t="shared" si="58"/>
        <v>276.98554805567778</v>
      </c>
      <c r="CO94" s="31">
        <f t="shared" si="58"/>
        <v>285.28166089293728</v>
      </c>
      <c r="CP94" s="31">
        <f t="shared" si="58"/>
        <v>293.08875561229053</v>
      </c>
      <c r="CQ94" s="31">
        <f t="shared" si="58"/>
        <v>300.444208073308</v>
      </c>
      <c r="CR94" s="31">
        <f t="shared" si="58"/>
        <v>307.38262918989824</v>
      </c>
      <c r="CS94" s="31">
        <f t="shared" si="57"/>
        <v>313.93584969091194</v>
      </c>
      <c r="CT94" s="31">
        <f t="shared" si="57"/>
        <v>320.1330219485281</v>
      </c>
      <c r="CU94" s="31">
        <f t="shared" si="57"/>
        <v>326.00078125753794</v>
      </c>
      <c r="CV94" s="31">
        <f t="shared" si="57"/>
        <v>331.56343318641603</v>
      </c>
      <c r="CW94" s="31">
        <f t="shared" si="57"/>
        <v>336.84314774502644</v>
      </c>
      <c r="CX94" s="31">
        <f t="shared" si="57"/>
        <v>341.86014948324771</v>
      </c>
      <c r="CY94" s="31">
        <f t="shared" si="57"/>
        <v>346.63289764154837</v>
      </c>
      <c r="CZ94" s="31">
        <f t="shared" si="57"/>
        <v>351.17825347639047</v>
      </c>
      <c r="DA94" s="31">
        <f t="shared" si="57"/>
        <v>355.51163367204185</v>
      </c>
      <c r="DB94" s="37"/>
    </row>
    <row r="95" spans="1:106" x14ac:dyDescent="0.2">
      <c r="A95" s="25">
        <f>IFERROR(ndashboard!I39," ")</f>
        <v>0</v>
      </c>
      <c r="B95" s="107">
        <f>IFERROR(ndashboard!B39," ")</f>
        <v>0</v>
      </c>
      <c r="C95" s="107">
        <f>IFERROR(ndashboard!C39,"")</f>
        <v>0</v>
      </c>
      <c r="D95" s="100">
        <f>IFERROR(ndashboard!M39," ")</f>
        <v>0</v>
      </c>
      <c r="E95" s="167">
        <f>IFERROR(ndashboard!O39,"")</f>
        <v>0</v>
      </c>
      <c r="F95" s="107">
        <f>IFERROR(ndashboard!H39,"")</f>
        <v>0</v>
      </c>
      <c r="G95" s="108">
        <f>IFERROR(ndashboard!R39,"")</f>
        <v>0</v>
      </c>
      <c r="H95" s="107">
        <f>IFERROR(ndashboard!F39,"")</f>
        <v>0</v>
      </c>
      <c r="I95" s="107">
        <f>IFERROR(ndashboard!G39,"")</f>
        <v>0</v>
      </c>
      <c r="J95" s="79">
        <f t="shared" si="60"/>
        <v>0</v>
      </c>
      <c r="K95" s="79">
        <f t="shared" si="60"/>
        <v>0</v>
      </c>
      <c r="L95" s="79">
        <f t="shared" si="60"/>
        <v>0</v>
      </c>
      <c r="M95" s="79">
        <f t="shared" si="60"/>
        <v>0</v>
      </c>
      <c r="N95" s="79">
        <f t="shared" si="60"/>
        <v>0</v>
      </c>
      <c r="O95" s="79">
        <f t="shared" si="60"/>
        <v>0</v>
      </c>
      <c r="P95" s="79">
        <f t="shared" si="60"/>
        <v>0</v>
      </c>
      <c r="Q95" s="79">
        <f t="shared" si="60"/>
        <v>0</v>
      </c>
      <c r="R95" s="79">
        <f t="shared" si="60"/>
        <v>0</v>
      </c>
      <c r="S95" s="79">
        <f t="shared" si="60"/>
        <v>0</v>
      </c>
      <c r="T95" s="79">
        <f t="shared" si="60"/>
        <v>0</v>
      </c>
      <c r="U95" s="79">
        <f t="shared" si="60"/>
        <v>0</v>
      </c>
      <c r="V95" s="79">
        <f t="shared" si="60"/>
        <v>0</v>
      </c>
      <c r="W95" s="79">
        <f t="shared" si="60"/>
        <v>0</v>
      </c>
      <c r="X95" s="79">
        <f t="shared" si="60"/>
        <v>0</v>
      </c>
      <c r="Y95" s="79">
        <f t="shared" si="60"/>
        <v>0</v>
      </c>
      <c r="Z95" s="79">
        <f t="shared" si="59"/>
        <v>0</v>
      </c>
      <c r="AA95" s="79">
        <f t="shared" si="59"/>
        <v>0</v>
      </c>
      <c r="AB95" s="79">
        <f t="shared" si="59"/>
        <v>0</v>
      </c>
      <c r="AC95" s="79">
        <f t="shared" si="59"/>
        <v>0</v>
      </c>
      <c r="AD95" s="80">
        <f t="shared" si="59"/>
        <v>0</v>
      </c>
      <c r="AE95" s="79">
        <f t="shared" si="59"/>
        <v>0</v>
      </c>
      <c r="AF95" s="79">
        <f t="shared" si="59"/>
        <v>0</v>
      </c>
      <c r="AG95" s="79">
        <f t="shared" si="59"/>
        <v>0</v>
      </c>
      <c r="AH95" s="79">
        <f t="shared" si="59"/>
        <v>0</v>
      </c>
      <c r="AI95" s="79">
        <f t="shared" si="59"/>
        <v>0</v>
      </c>
      <c r="AJ95" s="79">
        <f t="shared" si="59"/>
        <v>0</v>
      </c>
      <c r="AK95" s="79">
        <f t="shared" si="59"/>
        <v>0</v>
      </c>
      <c r="AL95" s="79">
        <f t="shared" si="59"/>
        <v>0</v>
      </c>
      <c r="AM95" s="79">
        <f t="shared" si="59"/>
        <v>0</v>
      </c>
      <c r="AN95" s="79">
        <f t="shared" si="61"/>
        <v>0</v>
      </c>
      <c r="AO95" s="79">
        <f t="shared" si="61"/>
        <v>0</v>
      </c>
      <c r="AP95" s="79">
        <f t="shared" si="61"/>
        <v>0</v>
      </c>
      <c r="AQ95" s="79">
        <f t="shared" si="61"/>
        <v>0</v>
      </c>
      <c r="AR95" s="79">
        <f t="shared" si="61"/>
        <v>0</v>
      </c>
      <c r="AS95" s="79">
        <f t="shared" si="61"/>
        <v>0</v>
      </c>
      <c r="AT95" s="79">
        <f t="shared" si="61"/>
        <v>0</v>
      </c>
      <c r="AU95" s="79">
        <f t="shared" si="61"/>
        <v>0</v>
      </c>
      <c r="AV95" s="79">
        <f t="shared" si="61"/>
        <v>0</v>
      </c>
      <c r="AW95" s="79">
        <f t="shared" si="61"/>
        <v>0</v>
      </c>
      <c r="AX95" s="79">
        <f t="shared" si="61"/>
        <v>0</v>
      </c>
      <c r="BB95" s="37"/>
      <c r="BC95" s="37"/>
      <c r="BJ95" s="28"/>
      <c r="BK95" s="28"/>
      <c r="BL95" s="28"/>
      <c r="BM95" s="28"/>
      <c r="BN95" s="31" t="e">
        <f t="shared" si="63"/>
        <v>#DIV/0!</v>
      </c>
      <c r="BO95" s="31">
        <f t="shared" si="63"/>
        <v>1046.161648371595</v>
      </c>
      <c r="BP95" s="31">
        <f t="shared" si="63"/>
        <v>80.915508351553996</v>
      </c>
      <c r="BQ95" s="31">
        <f t="shared" si="63"/>
        <v>73.894475004703935</v>
      </c>
      <c r="BR95" s="31">
        <f t="shared" si="63"/>
        <v>72.093571578775496</v>
      </c>
      <c r="BS95" s="31">
        <f t="shared" si="63"/>
        <v>74.876816570216917</v>
      </c>
      <c r="BT95" s="31">
        <f t="shared" si="63"/>
        <v>79.167777186501098</v>
      </c>
      <c r="BU95" s="31">
        <f t="shared" si="63"/>
        <v>83.057257936489549</v>
      </c>
      <c r="BV95" s="31">
        <f t="shared" si="63"/>
        <v>88.527441610479769</v>
      </c>
      <c r="BW95" s="31">
        <f t="shared" si="63"/>
        <v>94.909479032990006</v>
      </c>
      <c r="BX95" s="31">
        <f t="shared" si="63"/>
        <v>102.32056062076215</v>
      </c>
      <c r="BY95" s="31">
        <f t="shared" si="63"/>
        <v>109.95050962019029</v>
      </c>
      <c r="BZ95" s="31">
        <f t="shared" si="63"/>
        <v>118.2707956657646</v>
      </c>
      <c r="CA95" s="31">
        <f t="shared" si="63"/>
        <v>127.64131189899761</v>
      </c>
      <c r="CB95" s="31">
        <f t="shared" si="63"/>
        <v>137.65598246771771</v>
      </c>
      <c r="CC95" s="31">
        <f t="shared" si="62"/>
        <v>148.6296429860412</v>
      </c>
      <c r="CD95" s="31">
        <f t="shared" si="58"/>
        <v>161.7897027266219</v>
      </c>
      <c r="CE95" s="31">
        <f t="shared" si="58"/>
        <v>175.40814456057814</v>
      </c>
      <c r="CF95" s="31">
        <f t="shared" si="58"/>
        <v>188.87859949843499</v>
      </c>
      <c r="CG95" s="31">
        <f t="shared" si="58"/>
        <v>201.98693629042626</v>
      </c>
      <c r="CH95" s="31">
        <f t="shared" si="58"/>
        <v>214.697985587902</v>
      </c>
      <c r="CI95" s="31">
        <f t="shared" si="58"/>
        <v>226.74551559392063</v>
      </c>
      <c r="CJ95" s="31">
        <f t="shared" si="58"/>
        <v>238.09364978509299</v>
      </c>
      <c r="CK95" s="31">
        <f t="shared" si="58"/>
        <v>248.75584738763519</v>
      </c>
      <c r="CL95" s="31">
        <f t="shared" si="58"/>
        <v>258.76473071183392</v>
      </c>
      <c r="CM95" s="31">
        <f t="shared" si="58"/>
        <v>268.16050887043826</v>
      </c>
      <c r="CN95" s="31">
        <f t="shared" si="58"/>
        <v>276.98554805567778</v>
      </c>
      <c r="CO95" s="31">
        <f t="shared" si="58"/>
        <v>285.28166089293728</v>
      </c>
      <c r="CP95" s="31">
        <f t="shared" si="58"/>
        <v>293.08875561229053</v>
      </c>
      <c r="CQ95" s="31">
        <f t="shared" si="58"/>
        <v>300.444208073308</v>
      </c>
      <c r="CR95" s="31">
        <f t="shared" si="58"/>
        <v>307.38262918989824</v>
      </c>
      <c r="CS95" s="31">
        <f t="shared" si="57"/>
        <v>313.93584969091194</v>
      </c>
      <c r="CT95" s="31">
        <f t="shared" si="57"/>
        <v>320.1330219485281</v>
      </c>
      <c r="CU95" s="31">
        <f t="shared" si="57"/>
        <v>326.00078125753794</v>
      </c>
      <c r="CV95" s="31">
        <f t="shared" si="57"/>
        <v>331.56343318641603</v>
      </c>
      <c r="CW95" s="31">
        <f t="shared" si="57"/>
        <v>336.84314774502644</v>
      </c>
      <c r="CX95" s="31">
        <f t="shared" si="57"/>
        <v>341.86014948324771</v>
      </c>
      <c r="CY95" s="31">
        <f t="shared" si="57"/>
        <v>346.63289764154837</v>
      </c>
      <c r="CZ95" s="31">
        <f t="shared" si="57"/>
        <v>351.17825347639047</v>
      </c>
      <c r="DA95" s="31">
        <f t="shared" si="57"/>
        <v>355.51163367204185</v>
      </c>
      <c r="DB95" s="37"/>
    </row>
    <row r="96" spans="1:106" x14ac:dyDescent="0.2">
      <c r="A96" s="25">
        <f>IFERROR(ndashboard!I40," ")</f>
        <v>0</v>
      </c>
      <c r="B96" s="107">
        <f>IFERROR(ndashboard!B40," ")</f>
        <v>0</v>
      </c>
      <c r="C96" s="107">
        <f>IFERROR(ndashboard!C40,"")</f>
        <v>0</v>
      </c>
      <c r="D96" s="100">
        <f>IFERROR(ndashboard!M40," ")</f>
        <v>0</v>
      </c>
      <c r="E96" s="167">
        <f>IFERROR(ndashboard!O40,"")</f>
        <v>0</v>
      </c>
      <c r="F96" s="107">
        <f>IFERROR(ndashboard!H40,"")</f>
        <v>0</v>
      </c>
      <c r="G96" s="108">
        <f>IFERROR(ndashboard!R40,"")</f>
        <v>0</v>
      </c>
      <c r="H96" s="107">
        <f>IFERROR(ndashboard!F40,"")</f>
        <v>0</v>
      </c>
      <c r="I96" s="107">
        <f>IFERROR(ndashboard!G40,"")</f>
        <v>0</v>
      </c>
      <c r="J96" s="79">
        <f t="shared" si="60"/>
        <v>0</v>
      </c>
      <c r="K96" s="79">
        <f t="shared" si="60"/>
        <v>0</v>
      </c>
      <c r="L96" s="79">
        <f t="shared" si="60"/>
        <v>0</v>
      </c>
      <c r="M96" s="79">
        <f t="shared" si="60"/>
        <v>0</v>
      </c>
      <c r="N96" s="79">
        <f t="shared" si="60"/>
        <v>0</v>
      </c>
      <c r="O96" s="79">
        <f t="shared" si="60"/>
        <v>0</v>
      </c>
      <c r="P96" s="79">
        <f t="shared" si="60"/>
        <v>0</v>
      </c>
      <c r="Q96" s="79">
        <f t="shared" si="60"/>
        <v>0</v>
      </c>
      <c r="R96" s="79">
        <f t="shared" si="60"/>
        <v>0</v>
      </c>
      <c r="S96" s="79">
        <f t="shared" si="60"/>
        <v>0</v>
      </c>
      <c r="T96" s="79">
        <f t="shared" si="60"/>
        <v>0</v>
      </c>
      <c r="U96" s="79">
        <f t="shared" si="60"/>
        <v>0</v>
      </c>
      <c r="V96" s="79">
        <f t="shared" si="60"/>
        <v>0</v>
      </c>
      <c r="W96" s="79">
        <f t="shared" si="60"/>
        <v>0</v>
      </c>
      <c r="X96" s="79">
        <f t="shared" si="60"/>
        <v>0</v>
      </c>
      <c r="Y96" s="79">
        <f t="shared" si="60"/>
        <v>0</v>
      </c>
      <c r="Z96" s="79">
        <f t="shared" si="59"/>
        <v>0</v>
      </c>
      <c r="AA96" s="79">
        <f t="shared" si="59"/>
        <v>0</v>
      </c>
      <c r="AB96" s="79">
        <f t="shared" si="59"/>
        <v>0</v>
      </c>
      <c r="AC96" s="79">
        <f t="shared" si="59"/>
        <v>0</v>
      </c>
      <c r="AD96" s="80">
        <f t="shared" si="59"/>
        <v>0</v>
      </c>
      <c r="AE96" s="79">
        <f t="shared" si="59"/>
        <v>0</v>
      </c>
      <c r="AF96" s="79">
        <f t="shared" si="59"/>
        <v>0</v>
      </c>
      <c r="AG96" s="79">
        <f t="shared" si="59"/>
        <v>0</v>
      </c>
      <c r="AH96" s="79">
        <f t="shared" si="59"/>
        <v>0</v>
      </c>
      <c r="AI96" s="79">
        <f t="shared" si="59"/>
        <v>0</v>
      </c>
      <c r="AJ96" s="79">
        <f t="shared" si="59"/>
        <v>0</v>
      </c>
      <c r="AK96" s="79">
        <f t="shared" si="59"/>
        <v>0</v>
      </c>
      <c r="AL96" s="79">
        <f t="shared" si="59"/>
        <v>0</v>
      </c>
      <c r="AM96" s="79">
        <f t="shared" si="59"/>
        <v>0</v>
      </c>
      <c r="AN96" s="79">
        <f t="shared" si="61"/>
        <v>0</v>
      </c>
      <c r="AO96" s="79">
        <f t="shared" si="61"/>
        <v>0</v>
      </c>
      <c r="AP96" s="79">
        <f t="shared" si="61"/>
        <v>0</v>
      </c>
      <c r="AQ96" s="79">
        <f t="shared" si="61"/>
        <v>0</v>
      </c>
      <c r="AR96" s="79">
        <f t="shared" si="61"/>
        <v>0</v>
      </c>
      <c r="AS96" s="79">
        <f t="shared" si="61"/>
        <v>0</v>
      </c>
      <c r="AT96" s="79">
        <f t="shared" si="61"/>
        <v>0</v>
      </c>
      <c r="AU96" s="79">
        <f t="shared" si="61"/>
        <v>0</v>
      </c>
      <c r="AV96" s="79">
        <f t="shared" si="61"/>
        <v>0</v>
      </c>
      <c r="AW96" s="79">
        <f t="shared" si="61"/>
        <v>0</v>
      </c>
      <c r="AX96" s="79">
        <f t="shared" si="61"/>
        <v>0</v>
      </c>
      <c r="BB96" s="37"/>
      <c r="BC96" s="37"/>
      <c r="BJ96" s="28"/>
      <c r="BK96" s="28"/>
      <c r="BL96" s="28"/>
      <c r="BM96" s="28"/>
      <c r="BN96" s="31" t="e">
        <f t="shared" si="63"/>
        <v>#DIV/0!</v>
      </c>
      <c r="BO96" s="31">
        <f t="shared" si="63"/>
        <v>1046.161648371595</v>
      </c>
      <c r="BP96" s="31">
        <f t="shared" si="63"/>
        <v>80.915508351553996</v>
      </c>
      <c r="BQ96" s="31">
        <f t="shared" si="63"/>
        <v>73.894475004703935</v>
      </c>
      <c r="BR96" s="31">
        <f t="shared" si="63"/>
        <v>72.093571578775496</v>
      </c>
      <c r="BS96" s="31">
        <f t="shared" si="63"/>
        <v>74.876816570216917</v>
      </c>
      <c r="BT96" s="31">
        <f t="shared" si="63"/>
        <v>79.167777186501098</v>
      </c>
      <c r="BU96" s="31">
        <f t="shared" si="63"/>
        <v>83.057257936489549</v>
      </c>
      <c r="BV96" s="31">
        <f t="shared" si="63"/>
        <v>88.527441610479769</v>
      </c>
      <c r="BW96" s="31">
        <f t="shared" si="63"/>
        <v>94.909479032990006</v>
      </c>
      <c r="BX96" s="31">
        <f t="shared" si="63"/>
        <v>102.32056062076215</v>
      </c>
      <c r="BY96" s="31">
        <f t="shared" si="63"/>
        <v>109.95050962019029</v>
      </c>
      <c r="BZ96" s="31">
        <f t="shared" si="63"/>
        <v>118.2707956657646</v>
      </c>
      <c r="CA96" s="31">
        <f t="shared" si="63"/>
        <v>127.64131189899761</v>
      </c>
      <c r="CB96" s="31">
        <f t="shared" si="63"/>
        <v>137.65598246771771</v>
      </c>
      <c r="CC96" s="31">
        <f t="shared" si="62"/>
        <v>148.6296429860412</v>
      </c>
      <c r="CD96" s="31">
        <f t="shared" si="58"/>
        <v>161.7897027266219</v>
      </c>
      <c r="CE96" s="31">
        <f t="shared" si="58"/>
        <v>175.40814456057814</v>
      </c>
      <c r="CF96" s="31">
        <f t="shared" si="58"/>
        <v>188.87859949843499</v>
      </c>
      <c r="CG96" s="31">
        <f t="shared" si="58"/>
        <v>201.98693629042626</v>
      </c>
      <c r="CH96" s="31">
        <f t="shared" si="58"/>
        <v>214.697985587902</v>
      </c>
      <c r="CI96" s="31">
        <f t="shared" si="58"/>
        <v>226.74551559392063</v>
      </c>
      <c r="CJ96" s="31">
        <f t="shared" si="58"/>
        <v>238.09364978509299</v>
      </c>
      <c r="CK96" s="31">
        <f t="shared" si="58"/>
        <v>248.75584738763519</v>
      </c>
      <c r="CL96" s="31">
        <f t="shared" si="58"/>
        <v>258.76473071183392</v>
      </c>
      <c r="CM96" s="31">
        <f t="shared" si="58"/>
        <v>268.16050887043826</v>
      </c>
      <c r="CN96" s="31">
        <f t="shared" si="58"/>
        <v>276.98554805567778</v>
      </c>
      <c r="CO96" s="31">
        <f t="shared" si="58"/>
        <v>285.28166089293728</v>
      </c>
      <c r="CP96" s="31">
        <f t="shared" si="58"/>
        <v>293.08875561229053</v>
      </c>
      <c r="CQ96" s="31">
        <f t="shared" si="58"/>
        <v>300.444208073308</v>
      </c>
      <c r="CR96" s="31">
        <f t="shared" si="58"/>
        <v>307.38262918989824</v>
      </c>
      <c r="CS96" s="31">
        <f t="shared" si="57"/>
        <v>313.93584969091194</v>
      </c>
      <c r="CT96" s="31">
        <f t="shared" si="57"/>
        <v>320.1330219485281</v>
      </c>
      <c r="CU96" s="31">
        <f t="shared" si="57"/>
        <v>326.00078125753794</v>
      </c>
      <c r="CV96" s="31">
        <f t="shared" si="57"/>
        <v>331.56343318641603</v>
      </c>
      <c r="CW96" s="31">
        <f t="shared" si="57"/>
        <v>336.84314774502644</v>
      </c>
      <c r="CX96" s="31">
        <f t="shared" si="57"/>
        <v>341.86014948324771</v>
      </c>
      <c r="CY96" s="31">
        <f t="shared" si="57"/>
        <v>346.63289764154837</v>
      </c>
      <c r="CZ96" s="31">
        <f t="shared" si="57"/>
        <v>351.17825347639047</v>
      </c>
      <c r="DA96" s="31">
        <f t="shared" si="57"/>
        <v>355.51163367204185</v>
      </c>
      <c r="DB96" s="37"/>
    </row>
    <row r="97" spans="1:106" x14ac:dyDescent="0.2">
      <c r="A97" s="25">
        <f>IFERROR(ndashboard!I41," ")</f>
        <v>0</v>
      </c>
      <c r="B97" s="107">
        <f>IFERROR(ndashboard!B41," ")</f>
        <v>0</v>
      </c>
      <c r="C97" s="107">
        <f>IFERROR(ndashboard!C41,"")</f>
        <v>0</v>
      </c>
      <c r="D97" s="100">
        <f>IFERROR(ndashboard!M41," ")</f>
        <v>0</v>
      </c>
      <c r="E97" s="167">
        <f>IFERROR(ndashboard!O41,"")</f>
        <v>0</v>
      </c>
      <c r="F97" s="107">
        <f>IFERROR(ndashboard!H41,"")</f>
        <v>0</v>
      </c>
      <c r="G97" s="108">
        <f>IFERROR(ndashboard!R41,"")</f>
        <v>0</v>
      </c>
      <c r="H97" s="107">
        <f>IFERROR(ndashboard!F41,"")</f>
        <v>0</v>
      </c>
      <c r="I97" s="107">
        <f>IFERROR(ndashboard!G41,"")</f>
        <v>0</v>
      </c>
      <c r="J97" s="79">
        <f t="shared" si="60"/>
        <v>0</v>
      </c>
      <c r="K97" s="79">
        <f t="shared" si="60"/>
        <v>0</v>
      </c>
      <c r="L97" s="79">
        <f t="shared" si="60"/>
        <v>0</v>
      </c>
      <c r="M97" s="79">
        <f t="shared" si="60"/>
        <v>0</v>
      </c>
      <c r="N97" s="79">
        <f t="shared" si="60"/>
        <v>0</v>
      </c>
      <c r="O97" s="79">
        <f t="shared" si="60"/>
        <v>0</v>
      </c>
      <c r="P97" s="79">
        <f t="shared" si="60"/>
        <v>0</v>
      </c>
      <c r="Q97" s="79">
        <f t="shared" si="60"/>
        <v>0</v>
      </c>
      <c r="R97" s="79">
        <f t="shared" si="60"/>
        <v>0</v>
      </c>
      <c r="S97" s="79">
        <f t="shared" si="60"/>
        <v>0</v>
      </c>
      <c r="T97" s="79">
        <f t="shared" si="60"/>
        <v>0</v>
      </c>
      <c r="U97" s="79">
        <f t="shared" si="60"/>
        <v>0</v>
      </c>
      <c r="V97" s="79">
        <f t="shared" si="60"/>
        <v>0</v>
      </c>
      <c r="W97" s="79">
        <f t="shared" si="60"/>
        <v>0</v>
      </c>
      <c r="X97" s="79">
        <f t="shared" si="60"/>
        <v>0</v>
      </c>
      <c r="Y97" s="79">
        <f t="shared" si="60"/>
        <v>0</v>
      </c>
      <c r="Z97" s="79">
        <f t="shared" si="59"/>
        <v>0</v>
      </c>
      <c r="AA97" s="79">
        <f t="shared" si="59"/>
        <v>0</v>
      </c>
      <c r="AB97" s="79">
        <f t="shared" si="59"/>
        <v>0</v>
      </c>
      <c r="AC97" s="79">
        <f t="shared" si="59"/>
        <v>0</v>
      </c>
      <c r="AD97" s="80">
        <f t="shared" si="59"/>
        <v>0</v>
      </c>
      <c r="AE97" s="79">
        <f t="shared" si="59"/>
        <v>0</v>
      </c>
      <c r="AF97" s="79">
        <f t="shared" si="59"/>
        <v>0</v>
      </c>
      <c r="AG97" s="79">
        <f t="shared" si="59"/>
        <v>0</v>
      </c>
      <c r="AH97" s="79">
        <f t="shared" si="59"/>
        <v>0</v>
      </c>
      <c r="AI97" s="79">
        <f t="shared" si="59"/>
        <v>0</v>
      </c>
      <c r="AJ97" s="79">
        <f t="shared" si="59"/>
        <v>0</v>
      </c>
      <c r="AK97" s="79">
        <f t="shared" si="59"/>
        <v>0</v>
      </c>
      <c r="AL97" s="79">
        <f t="shared" si="59"/>
        <v>0</v>
      </c>
      <c r="AM97" s="79">
        <f t="shared" si="59"/>
        <v>0</v>
      </c>
      <c r="AN97" s="79">
        <f t="shared" si="61"/>
        <v>0</v>
      </c>
      <c r="AO97" s="79">
        <f t="shared" si="61"/>
        <v>0</v>
      </c>
      <c r="AP97" s="79">
        <f t="shared" si="61"/>
        <v>0</v>
      </c>
      <c r="AQ97" s="79">
        <f t="shared" si="61"/>
        <v>0</v>
      </c>
      <c r="AR97" s="79">
        <f t="shared" si="61"/>
        <v>0</v>
      </c>
      <c r="AS97" s="79">
        <f t="shared" si="61"/>
        <v>0</v>
      </c>
      <c r="AT97" s="79">
        <f t="shared" si="61"/>
        <v>0</v>
      </c>
      <c r="AU97" s="79">
        <f t="shared" si="61"/>
        <v>0</v>
      </c>
      <c r="AV97" s="79">
        <f t="shared" si="61"/>
        <v>0</v>
      </c>
      <c r="AW97" s="79">
        <f t="shared" si="61"/>
        <v>0</v>
      </c>
      <c r="AX97" s="79">
        <f t="shared" si="61"/>
        <v>0</v>
      </c>
      <c r="BB97" s="37"/>
      <c r="BC97" s="37"/>
      <c r="BJ97" s="28"/>
      <c r="BK97" s="28"/>
      <c r="BL97" s="28"/>
      <c r="BM97" s="28"/>
      <c r="BN97" s="31" t="e">
        <f t="shared" si="63"/>
        <v>#DIV/0!</v>
      </c>
      <c r="BO97" s="31">
        <f t="shared" si="63"/>
        <v>1046.161648371595</v>
      </c>
      <c r="BP97" s="31">
        <f t="shared" si="63"/>
        <v>80.915508351553996</v>
      </c>
      <c r="BQ97" s="31">
        <f t="shared" si="63"/>
        <v>73.894475004703935</v>
      </c>
      <c r="BR97" s="31">
        <f t="shared" si="63"/>
        <v>72.093571578775496</v>
      </c>
      <c r="BS97" s="31">
        <f t="shared" si="63"/>
        <v>74.876816570216917</v>
      </c>
      <c r="BT97" s="31">
        <f t="shared" si="63"/>
        <v>79.167777186501098</v>
      </c>
      <c r="BU97" s="31">
        <f t="shared" si="63"/>
        <v>83.057257936489549</v>
      </c>
      <c r="BV97" s="31">
        <f t="shared" si="63"/>
        <v>88.527441610479769</v>
      </c>
      <c r="BW97" s="31">
        <f t="shared" si="63"/>
        <v>94.909479032990006</v>
      </c>
      <c r="BX97" s="31">
        <f t="shared" si="63"/>
        <v>102.32056062076215</v>
      </c>
      <c r="BY97" s="31">
        <f t="shared" si="63"/>
        <v>109.95050962019029</v>
      </c>
      <c r="BZ97" s="31">
        <f t="shared" si="63"/>
        <v>118.2707956657646</v>
      </c>
      <c r="CA97" s="31">
        <f t="shared" si="63"/>
        <v>127.64131189899761</v>
      </c>
      <c r="CB97" s="31">
        <f t="shared" si="63"/>
        <v>137.65598246771771</v>
      </c>
      <c r="CC97" s="31">
        <f t="shared" si="62"/>
        <v>148.6296429860412</v>
      </c>
      <c r="CD97" s="31">
        <f t="shared" si="58"/>
        <v>161.7897027266219</v>
      </c>
      <c r="CE97" s="31">
        <f t="shared" si="58"/>
        <v>175.40814456057814</v>
      </c>
      <c r="CF97" s="31">
        <f t="shared" si="58"/>
        <v>188.87859949843499</v>
      </c>
      <c r="CG97" s="31">
        <f t="shared" si="58"/>
        <v>201.98693629042626</v>
      </c>
      <c r="CH97" s="31">
        <f t="shared" si="58"/>
        <v>214.697985587902</v>
      </c>
      <c r="CI97" s="31">
        <f t="shared" si="58"/>
        <v>226.74551559392063</v>
      </c>
      <c r="CJ97" s="31">
        <f t="shared" si="58"/>
        <v>238.09364978509299</v>
      </c>
      <c r="CK97" s="31">
        <f t="shared" si="58"/>
        <v>248.75584738763519</v>
      </c>
      <c r="CL97" s="31">
        <f t="shared" si="58"/>
        <v>258.76473071183392</v>
      </c>
      <c r="CM97" s="31">
        <f t="shared" si="58"/>
        <v>268.16050887043826</v>
      </c>
      <c r="CN97" s="31">
        <f t="shared" si="58"/>
        <v>276.98554805567778</v>
      </c>
      <c r="CO97" s="31">
        <f t="shared" si="58"/>
        <v>285.28166089293728</v>
      </c>
      <c r="CP97" s="31">
        <f t="shared" si="58"/>
        <v>293.08875561229053</v>
      </c>
      <c r="CQ97" s="31">
        <f t="shared" si="58"/>
        <v>300.444208073308</v>
      </c>
      <c r="CR97" s="31">
        <f t="shared" si="58"/>
        <v>307.38262918989824</v>
      </c>
      <c r="CS97" s="31">
        <f t="shared" si="58"/>
        <v>313.93584969091194</v>
      </c>
      <c r="CT97" s="31">
        <f t="shared" ref="CT97:DA112" si="64">CT96+$F97*(AQ97/AQ$61)^$C$4</f>
        <v>320.1330219485281</v>
      </c>
      <c r="CU97" s="31">
        <f t="shared" si="64"/>
        <v>326.00078125753794</v>
      </c>
      <c r="CV97" s="31">
        <f t="shared" si="64"/>
        <v>331.56343318641603</v>
      </c>
      <c r="CW97" s="31">
        <f t="shared" si="64"/>
        <v>336.84314774502644</v>
      </c>
      <c r="CX97" s="31">
        <f t="shared" si="64"/>
        <v>341.86014948324771</v>
      </c>
      <c r="CY97" s="31">
        <f t="shared" si="64"/>
        <v>346.63289764154837</v>
      </c>
      <c r="CZ97" s="31">
        <f t="shared" si="64"/>
        <v>351.17825347639047</v>
      </c>
      <c r="DA97" s="31">
        <f t="shared" si="64"/>
        <v>355.51163367204185</v>
      </c>
      <c r="DB97" s="37"/>
    </row>
    <row r="98" spans="1:106" x14ac:dyDescent="0.2">
      <c r="A98" s="25">
        <f>IFERROR(ndashboard!I42," ")</f>
        <v>0</v>
      </c>
      <c r="B98" s="107">
        <f>IFERROR(ndashboard!B42," ")</f>
        <v>0</v>
      </c>
      <c r="C98" s="107">
        <f>IFERROR(ndashboard!C42,"")</f>
        <v>0</v>
      </c>
      <c r="D98" s="100">
        <f>IFERROR(ndashboard!M42," ")</f>
        <v>0</v>
      </c>
      <c r="E98" s="167">
        <f>IFERROR(ndashboard!O42,"")</f>
        <v>0</v>
      </c>
      <c r="F98" s="107">
        <f>IFERROR(ndashboard!H42,"")</f>
        <v>0</v>
      </c>
      <c r="G98" s="108">
        <f>IFERROR(ndashboard!R42,"")</f>
        <v>0</v>
      </c>
      <c r="H98" s="107">
        <f>IFERROR(ndashboard!F42,"")</f>
        <v>0</v>
      </c>
      <c r="I98" s="107">
        <f>IFERROR(ndashboard!G42,"")</f>
        <v>0</v>
      </c>
      <c r="J98" s="79">
        <f t="shared" si="60"/>
        <v>0</v>
      </c>
      <c r="K98" s="79">
        <f t="shared" si="60"/>
        <v>0</v>
      </c>
      <c r="L98" s="79">
        <f t="shared" si="60"/>
        <v>0</v>
      </c>
      <c r="M98" s="79">
        <f t="shared" si="60"/>
        <v>0</v>
      </c>
      <c r="N98" s="79">
        <f t="shared" si="60"/>
        <v>0</v>
      </c>
      <c r="O98" s="79">
        <f t="shared" si="60"/>
        <v>0</v>
      </c>
      <c r="P98" s="79">
        <f t="shared" si="60"/>
        <v>0</v>
      </c>
      <c r="Q98" s="79">
        <f t="shared" si="60"/>
        <v>0</v>
      </c>
      <c r="R98" s="79">
        <f t="shared" si="60"/>
        <v>0</v>
      </c>
      <c r="S98" s="79">
        <f t="shared" si="60"/>
        <v>0</v>
      </c>
      <c r="T98" s="79">
        <f t="shared" si="60"/>
        <v>0</v>
      </c>
      <c r="U98" s="79">
        <f t="shared" si="60"/>
        <v>0</v>
      </c>
      <c r="V98" s="79">
        <f t="shared" si="60"/>
        <v>0</v>
      </c>
      <c r="W98" s="79">
        <f t="shared" si="60"/>
        <v>0</v>
      </c>
      <c r="X98" s="79">
        <f t="shared" si="60"/>
        <v>0</v>
      </c>
      <c r="Y98" s="79">
        <f t="shared" si="60"/>
        <v>0</v>
      </c>
      <c r="Z98" s="79">
        <f t="shared" si="59"/>
        <v>0</v>
      </c>
      <c r="AA98" s="79">
        <f t="shared" si="59"/>
        <v>0</v>
      </c>
      <c r="AB98" s="79">
        <f t="shared" si="59"/>
        <v>0</v>
      </c>
      <c r="AC98" s="79">
        <f t="shared" si="59"/>
        <v>0</v>
      </c>
      <c r="AD98" s="80">
        <f t="shared" si="59"/>
        <v>0</v>
      </c>
      <c r="AE98" s="79">
        <f t="shared" si="59"/>
        <v>0</v>
      </c>
      <c r="AF98" s="79">
        <f t="shared" si="59"/>
        <v>0</v>
      </c>
      <c r="AG98" s="79">
        <f t="shared" si="59"/>
        <v>0</v>
      </c>
      <c r="AH98" s="79">
        <f t="shared" si="59"/>
        <v>0</v>
      </c>
      <c r="AI98" s="79">
        <f t="shared" si="59"/>
        <v>0</v>
      </c>
      <c r="AJ98" s="79">
        <f t="shared" si="59"/>
        <v>0</v>
      </c>
      <c r="AK98" s="79">
        <f t="shared" si="59"/>
        <v>0</v>
      </c>
      <c r="AL98" s="79">
        <f t="shared" si="59"/>
        <v>0</v>
      </c>
      <c r="AM98" s="79">
        <f t="shared" si="59"/>
        <v>0</v>
      </c>
      <c r="AN98" s="79">
        <f t="shared" si="61"/>
        <v>0</v>
      </c>
      <c r="AO98" s="79">
        <f t="shared" si="61"/>
        <v>0</v>
      </c>
      <c r="AP98" s="79">
        <f t="shared" si="61"/>
        <v>0</v>
      </c>
      <c r="AQ98" s="79">
        <f t="shared" si="61"/>
        <v>0</v>
      </c>
      <c r="AR98" s="79">
        <f t="shared" si="61"/>
        <v>0</v>
      </c>
      <c r="AS98" s="79">
        <f t="shared" si="61"/>
        <v>0</v>
      </c>
      <c r="AT98" s="79">
        <f t="shared" si="61"/>
        <v>0</v>
      </c>
      <c r="AU98" s="79">
        <f t="shared" si="61"/>
        <v>0</v>
      </c>
      <c r="AV98" s="79">
        <f t="shared" si="61"/>
        <v>0</v>
      </c>
      <c r="AW98" s="79">
        <f t="shared" si="61"/>
        <v>0</v>
      </c>
      <c r="AX98" s="79">
        <f t="shared" si="61"/>
        <v>0</v>
      </c>
      <c r="BB98" s="37"/>
      <c r="BC98" s="37"/>
      <c r="BJ98" s="28"/>
      <c r="BK98" s="28"/>
      <c r="BL98" s="28"/>
      <c r="BM98" s="28"/>
      <c r="BN98" s="31" t="e">
        <f t="shared" si="63"/>
        <v>#DIV/0!</v>
      </c>
      <c r="BO98" s="31">
        <f t="shared" si="63"/>
        <v>1046.161648371595</v>
      </c>
      <c r="BP98" s="31">
        <f t="shared" si="63"/>
        <v>80.915508351553996</v>
      </c>
      <c r="BQ98" s="31">
        <f t="shared" si="63"/>
        <v>73.894475004703935</v>
      </c>
      <c r="BR98" s="31">
        <f t="shared" si="63"/>
        <v>72.093571578775496</v>
      </c>
      <c r="BS98" s="31">
        <f t="shared" si="63"/>
        <v>74.876816570216917</v>
      </c>
      <c r="BT98" s="31">
        <f t="shared" si="63"/>
        <v>79.167777186501098</v>
      </c>
      <c r="BU98" s="31">
        <f t="shared" si="63"/>
        <v>83.057257936489549</v>
      </c>
      <c r="BV98" s="31">
        <f t="shared" si="63"/>
        <v>88.527441610479769</v>
      </c>
      <c r="BW98" s="31">
        <f t="shared" si="63"/>
        <v>94.909479032990006</v>
      </c>
      <c r="BX98" s="31">
        <f t="shared" si="63"/>
        <v>102.32056062076215</v>
      </c>
      <c r="BY98" s="31">
        <f t="shared" si="63"/>
        <v>109.95050962019029</v>
      </c>
      <c r="BZ98" s="31">
        <f t="shared" si="63"/>
        <v>118.2707956657646</v>
      </c>
      <c r="CA98" s="31">
        <f t="shared" si="63"/>
        <v>127.64131189899761</v>
      </c>
      <c r="CB98" s="31">
        <f t="shared" si="63"/>
        <v>137.65598246771771</v>
      </c>
      <c r="CC98" s="31">
        <f t="shared" si="62"/>
        <v>148.6296429860412</v>
      </c>
      <c r="CD98" s="31">
        <f t="shared" si="62"/>
        <v>161.7897027266219</v>
      </c>
      <c r="CE98" s="31">
        <f t="shared" si="62"/>
        <v>175.40814456057814</v>
      </c>
      <c r="CF98" s="31">
        <f t="shared" si="62"/>
        <v>188.87859949843499</v>
      </c>
      <c r="CG98" s="31">
        <f t="shared" si="62"/>
        <v>201.98693629042626</v>
      </c>
      <c r="CH98" s="31">
        <f t="shared" si="62"/>
        <v>214.697985587902</v>
      </c>
      <c r="CI98" s="31">
        <f t="shared" si="62"/>
        <v>226.74551559392063</v>
      </c>
      <c r="CJ98" s="31">
        <f t="shared" si="62"/>
        <v>238.09364978509299</v>
      </c>
      <c r="CK98" s="31">
        <f t="shared" si="62"/>
        <v>248.75584738763519</v>
      </c>
      <c r="CL98" s="31">
        <f t="shared" si="62"/>
        <v>258.76473071183392</v>
      </c>
      <c r="CM98" s="31">
        <f t="shared" si="62"/>
        <v>268.16050887043826</v>
      </c>
      <c r="CN98" s="31">
        <f t="shared" si="62"/>
        <v>276.98554805567778</v>
      </c>
      <c r="CO98" s="31">
        <f t="shared" si="62"/>
        <v>285.28166089293728</v>
      </c>
      <c r="CP98" s="31">
        <f t="shared" si="62"/>
        <v>293.08875561229053</v>
      </c>
      <c r="CQ98" s="31">
        <f t="shared" si="62"/>
        <v>300.444208073308</v>
      </c>
      <c r="CR98" s="31">
        <f t="shared" si="62"/>
        <v>307.38262918989824</v>
      </c>
      <c r="CS98" s="31">
        <f t="shared" ref="CS98:DA113" si="65">CS97+$F98*(AP98/AP$61)^$C$4</f>
        <v>313.93584969091194</v>
      </c>
      <c r="CT98" s="31">
        <f t="shared" si="64"/>
        <v>320.1330219485281</v>
      </c>
      <c r="CU98" s="31">
        <f t="shared" si="64"/>
        <v>326.00078125753794</v>
      </c>
      <c r="CV98" s="31">
        <f t="shared" si="64"/>
        <v>331.56343318641603</v>
      </c>
      <c r="CW98" s="31">
        <f t="shared" si="64"/>
        <v>336.84314774502644</v>
      </c>
      <c r="CX98" s="31">
        <f t="shared" si="64"/>
        <v>341.86014948324771</v>
      </c>
      <c r="CY98" s="31">
        <f t="shared" si="64"/>
        <v>346.63289764154837</v>
      </c>
      <c r="CZ98" s="31">
        <f t="shared" si="64"/>
        <v>351.17825347639047</v>
      </c>
      <c r="DA98" s="31">
        <f t="shared" si="64"/>
        <v>355.51163367204185</v>
      </c>
      <c r="DB98" s="37"/>
    </row>
    <row r="99" spans="1:106" x14ac:dyDescent="0.2">
      <c r="A99" s="25">
        <f>IFERROR(ndashboard!I43," ")</f>
        <v>0</v>
      </c>
      <c r="B99" s="107">
        <f>IFERROR(ndashboard!B43," ")</f>
        <v>0</v>
      </c>
      <c r="C99" s="107">
        <f>IFERROR(ndashboard!C43,"")</f>
        <v>0</v>
      </c>
      <c r="D99" s="100">
        <f>IFERROR(ndashboard!M43," ")</f>
        <v>0</v>
      </c>
      <c r="E99" s="167">
        <f>IFERROR(ndashboard!O43,"")</f>
        <v>0</v>
      </c>
      <c r="F99" s="107">
        <f>IFERROR(ndashboard!H43,"")</f>
        <v>0</v>
      </c>
      <c r="G99" s="108">
        <f>IFERROR(ndashboard!R43,"")</f>
        <v>0</v>
      </c>
      <c r="H99" s="107">
        <f>IFERROR(ndashboard!F43,"")</f>
        <v>0</v>
      </c>
      <c r="I99" s="107">
        <f>IFERROR(ndashboard!G43,"")</f>
        <v>0</v>
      </c>
      <c r="J99" s="79">
        <f t="shared" si="60"/>
        <v>0</v>
      </c>
      <c r="K99" s="79">
        <f t="shared" si="60"/>
        <v>0</v>
      </c>
      <c r="L99" s="79">
        <f t="shared" si="60"/>
        <v>0</v>
      </c>
      <c r="M99" s="79">
        <f t="shared" si="60"/>
        <v>0</v>
      </c>
      <c r="N99" s="79">
        <f t="shared" si="60"/>
        <v>0</v>
      </c>
      <c r="O99" s="79">
        <f t="shared" si="60"/>
        <v>0</v>
      </c>
      <c r="P99" s="79">
        <f t="shared" si="60"/>
        <v>0</v>
      </c>
      <c r="Q99" s="79">
        <f t="shared" si="60"/>
        <v>0</v>
      </c>
      <c r="R99" s="79">
        <f t="shared" si="60"/>
        <v>0</v>
      </c>
      <c r="S99" s="79">
        <f t="shared" si="60"/>
        <v>0</v>
      </c>
      <c r="T99" s="79">
        <f t="shared" si="60"/>
        <v>0</v>
      </c>
      <c r="U99" s="79">
        <f t="shared" si="60"/>
        <v>0</v>
      </c>
      <c r="V99" s="79">
        <f t="shared" si="60"/>
        <v>0</v>
      </c>
      <c r="W99" s="79">
        <f t="shared" si="60"/>
        <v>0</v>
      </c>
      <c r="X99" s="79">
        <f t="shared" si="60"/>
        <v>0</v>
      </c>
      <c r="Y99" s="79">
        <f t="shared" si="60"/>
        <v>0</v>
      </c>
      <c r="Z99" s="79">
        <f t="shared" si="59"/>
        <v>0</v>
      </c>
      <c r="AA99" s="79">
        <f t="shared" si="59"/>
        <v>0</v>
      </c>
      <c r="AB99" s="79">
        <f t="shared" si="59"/>
        <v>0</v>
      </c>
      <c r="AC99" s="79">
        <f t="shared" si="59"/>
        <v>0</v>
      </c>
      <c r="AD99" s="80">
        <f t="shared" si="59"/>
        <v>0</v>
      </c>
      <c r="AE99" s="79">
        <f t="shared" si="59"/>
        <v>0</v>
      </c>
      <c r="AF99" s="79">
        <f t="shared" si="59"/>
        <v>0</v>
      </c>
      <c r="AG99" s="79">
        <f t="shared" si="59"/>
        <v>0</v>
      </c>
      <c r="AH99" s="79">
        <f t="shared" si="59"/>
        <v>0</v>
      </c>
      <c r="AI99" s="79">
        <f t="shared" si="59"/>
        <v>0</v>
      </c>
      <c r="AJ99" s="79">
        <f t="shared" si="59"/>
        <v>0</v>
      </c>
      <c r="AK99" s="79">
        <f t="shared" si="59"/>
        <v>0</v>
      </c>
      <c r="AL99" s="79">
        <f t="shared" si="59"/>
        <v>0</v>
      </c>
      <c r="AM99" s="79">
        <f t="shared" si="59"/>
        <v>0</v>
      </c>
      <c r="AN99" s="79">
        <f t="shared" si="61"/>
        <v>0</v>
      </c>
      <c r="AO99" s="79">
        <f t="shared" si="61"/>
        <v>0</v>
      </c>
      <c r="AP99" s="79">
        <f t="shared" si="61"/>
        <v>0</v>
      </c>
      <c r="AQ99" s="79">
        <f t="shared" si="61"/>
        <v>0</v>
      </c>
      <c r="AR99" s="79">
        <f t="shared" si="61"/>
        <v>0</v>
      </c>
      <c r="AS99" s="79">
        <f t="shared" si="61"/>
        <v>0</v>
      </c>
      <c r="AT99" s="79">
        <f t="shared" si="61"/>
        <v>0</v>
      </c>
      <c r="AU99" s="79">
        <f t="shared" si="61"/>
        <v>0</v>
      </c>
      <c r="AV99" s="79">
        <f t="shared" si="61"/>
        <v>0</v>
      </c>
      <c r="AW99" s="79">
        <f t="shared" si="61"/>
        <v>0</v>
      </c>
      <c r="AX99" s="79">
        <f t="shared" si="61"/>
        <v>0</v>
      </c>
      <c r="BB99" s="37"/>
      <c r="BC99" s="37"/>
      <c r="BJ99" s="28"/>
      <c r="BK99" s="28"/>
      <c r="BL99" s="28"/>
      <c r="BM99" s="28"/>
      <c r="BN99" s="31" t="e">
        <f t="shared" si="63"/>
        <v>#DIV/0!</v>
      </c>
      <c r="BO99" s="31">
        <f t="shared" si="63"/>
        <v>1046.161648371595</v>
      </c>
      <c r="BP99" s="31">
        <f t="shared" si="63"/>
        <v>80.915508351553996</v>
      </c>
      <c r="BQ99" s="31">
        <f t="shared" si="63"/>
        <v>73.894475004703935</v>
      </c>
      <c r="BR99" s="31">
        <f t="shared" si="63"/>
        <v>72.093571578775496</v>
      </c>
      <c r="BS99" s="31">
        <f t="shared" si="63"/>
        <v>74.876816570216917</v>
      </c>
      <c r="BT99" s="31">
        <f t="shared" si="63"/>
        <v>79.167777186501098</v>
      </c>
      <c r="BU99" s="31">
        <f t="shared" si="63"/>
        <v>83.057257936489549</v>
      </c>
      <c r="BV99" s="31">
        <f t="shared" si="63"/>
        <v>88.527441610479769</v>
      </c>
      <c r="BW99" s="31">
        <f t="shared" si="63"/>
        <v>94.909479032990006</v>
      </c>
      <c r="BX99" s="31">
        <f t="shared" si="63"/>
        <v>102.32056062076215</v>
      </c>
      <c r="BY99" s="31">
        <f t="shared" si="63"/>
        <v>109.95050962019029</v>
      </c>
      <c r="BZ99" s="31">
        <f t="shared" si="63"/>
        <v>118.2707956657646</v>
      </c>
      <c r="CA99" s="31">
        <f t="shared" si="63"/>
        <v>127.64131189899761</v>
      </c>
      <c r="CB99" s="31">
        <f t="shared" si="63"/>
        <v>137.65598246771771</v>
      </c>
      <c r="CC99" s="31">
        <f t="shared" si="62"/>
        <v>148.6296429860412</v>
      </c>
      <c r="CD99" s="31">
        <f t="shared" si="62"/>
        <v>161.7897027266219</v>
      </c>
      <c r="CE99" s="31">
        <f t="shared" si="62"/>
        <v>175.40814456057814</v>
      </c>
      <c r="CF99" s="31">
        <f t="shared" si="62"/>
        <v>188.87859949843499</v>
      </c>
      <c r="CG99" s="31">
        <f t="shared" si="62"/>
        <v>201.98693629042626</v>
      </c>
      <c r="CH99" s="31">
        <f t="shared" si="62"/>
        <v>214.697985587902</v>
      </c>
      <c r="CI99" s="31">
        <f t="shared" si="62"/>
        <v>226.74551559392063</v>
      </c>
      <c r="CJ99" s="31">
        <f t="shared" si="62"/>
        <v>238.09364978509299</v>
      </c>
      <c r="CK99" s="31">
        <f t="shared" si="62"/>
        <v>248.75584738763519</v>
      </c>
      <c r="CL99" s="31">
        <f t="shared" si="62"/>
        <v>258.76473071183392</v>
      </c>
      <c r="CM99" s="31">
        <f t="shared" si="62"/>
        <v>268.16050887043826</v>
      </c>
      <c r="CN99" s="31">
        <f t="shared" si="62"/>
        <v>276.98554805567778</v>
      </c>
      <c r="CO99" s="31">
        <f t="shared" si="62"/>
        <v>285.28166089293728</v>
      </c>
      <c r="CP99" s="31">
        <f t="shared" si="62"/>
        <v>293.08875561229053</v>
      </c>
      <c r="CQ99" s="31">
        <f t="shared" si="62"/>
        <v>300.444208073308</v>
      </c>
      <c r="CR99" s="31">
        <f t="shared" si="62"/>
        <v>307.38262918989824</v>
      </c>
      <c r="CS99" s="31">
        <f t="shared" si="65"/>
        <v>313.93584969091194</v>
      </c>
      <c r="CT99" s="31">
        <f t="shared" si="64"/>
        <v>320.1330219485281</v>
      </c>
      <c r="CU99" s="31">
        <f t="shared" si="64"/>
        <v>326.00078125753794</v>
      </c>
      <c r="CV99" s="31">
        <f t="shared" si="64"/>
        <v>331.56343318641603</v>
      </c>
      <c r="CW99" s="31">
        <f t="shared" si="64"/>
        <v>336.84314774502644</v>
      </c>
      <c r="CX99" s="31">
        <f t="shared" si="64"/>
        <v>341.86014948324771</v>
      </c>
      <c r="CY99" s="31">
        <f t="shared" si="64"/>
        <v>346.63289764154837</v>
      </c>
      <c r="CZ99" s="31">
        <f t="shared" si="64"/>
        <v>351.17825347639047</v>
      </c>
      <c r="DA99" s="31">
        <f t="shared" si="64"/>
        <v>355.51163367204185</v>
      </c>
      <c r="DB99" s="37"/>
    </row>
    <row r="100" spans="1:106" x14ac:dyDescent="0.2">
      <c r="A100" s="25">
        <f>IFERROR(ndashboard!I44," ")</f>
        <v>0</v>
      </c>
      <c r="B100" s="107">
        <f>IFERROR(ndashboard!B44," ")</f>
        <v>0</v>
      </c>
      <c r="C100" s="107">
        <f>IFERROR(ndashboard!C44,"")</f>
        <v>0</v>
      </c>
      <c r="D100" s="100">
        <f>IFERROR(ndashboard!M44," ")</f>
        <v>0</v>
      </c>
      <c r="E100" s="167">
        <f>IFERROR(ndashboard!O44,"")</f>
        <v>0</v>
      </c>
      <c r="F100" s="107">
        <f>IFERROR(ndashboard!H44,"")</f>
        <v>0</v>
      </c>
      <c r="G100" s="108">
        <f>IFERROR(ndashboard!R44,"")</f>
        <v>0</v>
      </c>
      <c r="H100" s="107">
        <f>IFERROR(ndashboard!F44,"")</f>
        <v>0</v>
      </c>
      <c r="I100" s="107">
        <f>IFERROR(ndashboard!G44,"")</f>
        <v>0</v>
      </c>
      <c r="J100" s="79">
        <f t="shared" si="60"/>
        <v>0</v>
      </c>
      <c r="K100" s="79">
        <f t="shared" si="60"/>
        <v>0</v>
      </c>
      <c r="L100" s="79">
        <f t="shared" si="60"/>
        <v>0</v>
      </c>
      <c r="M100" s="79">
        <f t="shared" si="60"/>
        <v>0</v>
      </c>
      <c r="N100" s="79">
        <f t="shared" si="60"/>
        <v>0</v>
      </c>
      <c r="O100" s="79">
        <f t="shared" si="60"/>
        <v>0</v>
      </c>
      <c r="P100" s="79">
        <f t="shared" si="60"/>
        <v>0</v>
      </c>
      <c r="Q100" s="79">
        <f t="shared" si="60"/>
        <v>0</v>
      </c>
      <c r="R100" s="79">
        <f t="shared" si="60"/>
        <v>0</v>
      </c>
      <c r="S100" s="79">
        <f t="shared" si="60"/>
        <v>0</v>
      </c>
      <c r="T100" s="79">
        <f t="shared" si="60"/>
        <v>0</v>
      </c>
      <c r="U100" s="79">
        <f t="shared" si="60"/>
        <v>0</v>
      </c>
      <c r="V100" s="79">
        <f t="shared" si="60"/>
        <v>0</v>
      </c>
      <c r="W100" s="79">
        <f t="shared" si="60"/>
        <v>0</v>
      </c>
      <c r="X100" s="79">
        <f t="shared" si="60"/>
        <v>0</v>
      </c>
      <c r="Y100" s="79">
        <f t="shared" si="60"/>
        <v>0</v>
      </c>
      <c r="Z100" s="79">
        <f t="shared" si="59"/>
        <v>0</v>
      </c>
      <c r="AA100" s="79">
        <f t="shared" si="59"/>
        <v>0</v>
      </c>
      <c r="AB100" s="79">
        <f t="shared" si="59"/>
        <v>0</v>
      </c>
      <c r="AC100" s="79">
        <f t="shared" si="59"/>
        <v>0</v>
      </c>
      <c r="AD100" s="80">
        <f t="shared" si="59"/>
        <v>0</v>
      </c>
      <c r="AE100" s="79">
        <f t="shared" si="59"/>
        <v>0</v>
      </c>
      <c r="AF100" s="79">
        <f t="shared" si="59"/>
        <v>0</v>
      </c>
      <c r="AG100" s="79">
        <f t="shared" si="59"/>
        <v>0</v>
      </c>
      <c r="AH100" s="79">
        <f t="shared" si="59"/>
        <v>0</v>
      </c>
      <c r="AI100" s="79">
        <f t="shared" si="59"/>
        <v>0</v>
      </c>
      <c r="AJ100" s="79">
        <f t="shared" si="59"/>
        <v>0</v>
      </c>
      <c r="AK100" s="79">
        <f t="shared" si="59"/>
        <v>0</v>
      </c>
      <c r="AL100" s="79">
        <f t="shared" si="59"/>
        <v>0</v>
      </c>
      <c r="AM100" s="79">
        <f t="shared" si="59"/>
        <v>0</v>
      </c>
      <c r="AN100" s="79">
        <f t="shared" si="61"/>
        <v>0</v>
      </c>
      <c r="AO100" s="79">
        <f t="shared" si="61"/>
        <v>0</v>
      </c>
      <c r="AP100" s="79">
        <f t="shared" si="61"/>
        <v>0</v>
      </c>
      <c r="AQ100" s="79">
        <f t="shared" si="61"/>
        <v>0</v>
      </c>
      <c r="AR100" s="79">
        <f t="shared" si="61"/>
        <v>0</v>
      </c>
      <c r="AS100" s="79">
        <f t="shared" si="61"/>
        <v>0</v>
      </c>
      <c r="AT100" s="79">
        <f t="shared" si="61"/>
        <v>0</v>
      </c>
      <c r="AU100" s="79">
        <f t="shared" si="61"/>
        <v>0</v>
      </c>
      <c r="AV100" s="79">
        <f t="shared" si="61"/>
        <v>0</v>
      </c>
      <c r="AW100" s="79">
        <f t="shared" si="61"/>
        <v>0</v>
      </c>
      <c r="AX100" s="79">
        <f t="shared" si="61"/>
        <v>0</v>
      </c>
      <c r="BB100" s="37"/>
      <c r="BC100" s="37"/>
      <c r="BJ100" s="28"/>
      <c r="BK100" s="28"/>
      <c r="BL100" s="28"/>
      <c r="BM100" s="28"/>
      <c r="BN100" s="31" t="e">
        <f t="shared" si="63"/>
        <v>#DIV/0!</v>
      </c>
      <c r="BO100" s="31">
        <f t="shared" si="63"/>
        <v>1046.161648371595</v>
      </c>
      <c r="BP100" s="31">
        <f t="shared" si="63"/>
        <v>80.915508351553996</v>
      </c>
      <c r="BQ100" s="31">
        <f t="shared" si="63"/>
        <v>73.894475004703935</v>
      </c>
      <c r="BR100" s="31">
        <f t="shared" si="63"/>
        <v>72.093571578775496</v>
      </c>
      <c r="BS100" s="31">
        <f t="shared" si="63"/>
        <v>74.876816570216917</v>
      </c>
      <c r="BT100" s="31">
        <f t="shared" si="63"/>
        <v>79.167777186501098</v>
      </c>
      <c r="BU100" s="31">
        <f t="shared" si="63"/>
        <v>83.057257936489549</v>
      </c>
      <c r="BV100" s="31">
        <f t="shared" si="63"/>
        <v>88.527441610479769</v>
      </c>
      <c r="BW100" s="31">
        <f t="shared" si="63"/>
        <v>94.909479032990006</v>
      </c>
      <c r="BX100" s="31">
        <f t="shared" si="63"/>
        <v>102.32056062076215</v>
      </c>
      <c r="BY100" s="31">
        <f t="shared" si="63"/>
        <v>109.95050962019029</v>
      </c>
      <c r="BZ100" s="31">
        <f t="shared" si="63"/>
        <v>118.2707956657646</v>
      </c>
      <c r="CA100" s="31">
        <f t="shared" si="63"/>
        <v>127.64131189899761</v>
      </c>
      <c r="CB100" s="31">
        <f t="shared" si="63"/>
        <v>137.65598246771771</v>
      </c>
      <c r="CC100" s="31">
        <f t="shared" si="62"/>
        <v>148.6296429860412</v>
      </c>
      <c r="CD100" s="31">
        <f t="shared" si="62"/>
        <v>161.7897027266219</v>
      </c>
      <c r="CE100" s="31">
        <f t="shared" si="62"/>
        <v>175.40814456057814</v>
      </c>
      <c r="CF100" s="31">
        <f t="shared" si="62"/>
        <v>188.87859949843499</v>
      </c>
      <c r="CG100" s="31">
        <f t="shared" si="62"/>
        <v>201.98693629042626</v>
      </c>
      <c r="CH100" s="31">
        <f t="shared" si="62"/>
        <v>214.697985587902</v>
      </c>
      <c r="CI100" s="31">
        <f t="shared" si="62"/>
        <v>226.74551559392063</v>
      </c>
      <c r="CJ100" s="31">
        <f t="shared" si="62"/>
        <v>238.09364978509299</v>
      </c>
      <c r="CK100" s="31">
        <f t="shared" si="62"/>
        <v>248.75584738763519</v>
      </c>
      <c r="CL100" s="31">
        <f t="shared" si="62"/>
        <v>258.76473071183392</v>
      </c>
      <c r="CM100" s="31">
        <f t="shared" si="62"/>
        <v>268.16050887043826</v>
      </c>
      <c r="CN100" s="31">
        <f t="shared" si="62"/>
        <v>276.98554805567778</v>
      </c>
      <c r="CO100" s="31">
        <f t="shared" si="62"/>
        <v>285.28166089293728</v>
      </c>
      <c r="CP100" s="31">
        <f t="shared" si="62"/>
        <v>293.08875561229053</v>
      </c>
      <c r="CQ100" s="31">
        <f t="shared" si="62"/>
        <v>300.444208073308</v>
      </c>
      <c r="CR100" s="31">
        <f t="shared" si="62"/>
        <v>307.38262918989824</v>
      </c>
      <c r="CS100" s="31">
        <f t="shared" si="65"/>
        <v>313.93584969091194</v>
      </c>
      <c r="CT100" s="31">
        <f t="shared" si="64"/>
        <v>320.1330219485281</v>
      </c>
      <c r="CU100" s="31">
        <f t="shared" si="64"/>
        <v>326.00078125753794</v>
      </c>
      <c r="CV100" s="31">
        <f t="shared" si="64"/>
        <v>331.56343318641603</v>
      </c>
      <c r="CW100" s="31">
        <f t="shared" si="64"/>
        <v>336.84314774502644</v>
      </c>
      <c r="CX100" s="31">
        <f t="shared" si="64"/>
        <v>341.86014948324771</v>
      </c>
      <c r="CY100" s="31">
        <f t="shared" si="64"/>
        <v>346.63289764154837</v>
      </c>
      <c r="CZ100" s="31">
        <f t="shared" si="64"/>
        <v>351.17825347639047</v>
      </c>
      <c r="DA100" s="31">
        <f t="shared" si="64"/>
        <v>355.51163367204185</v>
      </c>
      <c r="DB100" s="37"/>
    </row>
    <row r="101" spans="1:106" x14ac:dyDescent="0.2">
      <c r="A101" s="25">
        <f>IFERROR(ndashboard!I45," ")</f>
        <v>0</v>
      </c>
      <c r="B101" s="107">
        <f>IFERROR(ndashboard!B45," ")</f>
        <v>0</v>
      </c>
      <c r="C101" s="107">
        <f>IFERROR(ndashboard!C45,"")</f>
        <v>0</v>
      </c>
      <c r="D101" s="100">
        <f>IFERROR(ndashboard!M45," ")</f>
        <v>0</v>
      </c>
      <c r="E101" s="167">
        <f>IFERROR(ndashboard!O45,"")</f>
        <v>0</v>
      </c>
      <c r="F101" s="107">
        <f>IFERROR(ndashboard!H45,"")</f>
        <v>0</v>
      </c>
      <c r="G101" s="108">
        <f>IFERROR(ndashboard!R45,"")</f>
        <v>0</v>
      </c>
      <c r="H101" s="107">
        <f>IFERROR(ndashboard!F45,"")</f>
        <v>0</v>
      </c>
      <c r="I101" s="107">
        <f>IFERROR(ndashboard!G45,"")</f>
        <v>0</v>
      </c>
      <c r="J101" s="79">
        <f t="shared" si="60"/>
        <v>0</v>
      </c>
      <c r="K101" s="79">
        <f t="shared" si="60"/>
        <v>0</v>
      </c>
      <c r="L101" s="79">
        <f t="shared" si="60"/>
        <v>0</v>
      </c>
      <c r="M101" s="79">
        <f t="shared" si="60"/>
        <v>0</v>
      </c>
      <c r="N101" s="79">
        <f t="shared" si="60"/>
        <v>0</v>
      </c>
      <c r="O101" s="79">
        <f t="shared" si="60"/>
        <v>0</v>
      </c>
      <c r="P101" s="79">
        <f t="shared" si="60"/>
        <v>0</v>
      </c>
      <c r="Q101" s="79">
        <f t="shared" si="60"/>
        <v>0</v>
      </c>
      <c r="R101" s="79">
        <f t="shared" si="60"/>
        <v>0</v>
      </c>
      <c r="S101" s="79">
        <f t="shared" si="60"/>
        <v>0</v>
      </c>
      <c r="T101" s="79">
        <f t="shared" si="60"/>
        <v>0</v>
      </c>
      <c r="U101" s="79">
        <f t="shared" si="60"/>
        <v>0</v>
      </c>
      <c r="V101" s="79">
        <f t="shared" si="60"/>
        <v>0</v>
      </c>
      <c r="W101" s="79">
        <f t="shared" si="60"/>
        <v>0</v>
      </c>
      <c r="X101" s="79">
        <f t="shared" si="60"/>
        <v>0</v>
      </c>
      <c r="Y101" s="79">
        <f t="shared" si="60"/>
        <v>0</v>
      </c>
      <c r="Z101" s="79">
        <f t="shared" si="59"/>
        <v>0</v>
      </c>
      <c r="AA101" s="79">
        <f t="shared" si="59"/>
        <v>0</v>
      </c>
      <c r="AB101" s="79">
        <f t="shared" si="59"/>
        <v>0</v>
      </c>
      <c r="AC101" s="79">
        <f t="shared" si="59"/>
        <v>0</v>
      </c>
      <c r="AD101" s="80">
        <f t="shared" si="59"/>
        <v>0</v>
      </c>
      <c r="AE101" s="79">
        <f t="shared" si="59"/>
        <v>0</v>
      </c>
      <c r="AF101" s="79">
        <f t="shared" si="59"/>
        <v>0</v>
      </c>
      <c r="AG101" s="79">
        <f t="shared" si="59"/>
        <v>0</v>
      </c>
      <c r="AH101" s="79">
        <f t="shared" si="59"/>
        <v>0</v>
      </c>
      <c r="AI101" s="79">
        <f t="shared" si="59"/>
        <v>0</v>
      </c>
      <c r="AJ101" s="79">
        <f t="shared" si="59"/>
        <v>0</v>
      </c>
      <c r="AK101" s="79">
        <f t="shared" si="59"/>
        <v>0</v>
      </c>
      <c r="AL101" s="79">
        <f t="shared" si="59"/>
        <v>0</v>
      </c>
      <c r="AM101" s="79">
        <f t="shared" si="59"/>
        <v>0</v>
      </c>
      <c r="AN101" s="79">
        <f t="shared" si="61"/>
        <v>0</v>
      </c>
      <c r="AO101" s="79">
        <f t="shared" si="61"/>
        <v>0</v>
      </c>
      <c r="AP101" s="79">
        <f t="shared" si="61"/>
        <v>0</v>
      </c>
      <c r="AQ101" s="79">
        <f t="shared" si="61"/>
        <v>0</v>
      </c>
      <c r="AR101" s="79">
        <f t="shared" si="61"/>
        <v>0</v>
      </c>
      <c r="AS101" s="79">
        <f t="shared" si="61"/>
        <v>0</v>
      </c>
      <c r="AT101" s="79">
        <f t="shared" si="61"/>
        <v>0</v>
      </c>
      <c r="AU101" s="79">
        <f t="shared" si="61"/>
        <v>0</v>
      </c>
      <c r="AV101" s="79">
        <f t="shared" si="61"/>
        <v>0</v>
      </c>
      <c r="AW101" s="79">
        <f t="shared" si="61"/>
        <v>0</v>
      </c>
      <c r="AX101" s="79">
        <f t="shared" si="61"/>
        <v>0</v>
      </c>
      <c r="BB101" s="37"/>
      <c r="BC101" s="37"/>
      <c r="BJ101" s="28"/>
      <c r="BK101" s="28"/>
      <c r="BL101" s="28"/>
      <c r="BM101" s="28"/>
      <c r="BN101" s="31" t="e">
        <f t="shared" si="63"/>
        <v>#DIV/0!</v>
      </c>
      <c r="BO101" s="31">
        <f t="shared" si="63"/>
        <v>1046.161648371595</v>
      </c>
      <c r="BP101" s="31">
        <f t="shared" si="63"/>
        <v>80.915508351553996</v>
      </c>
      <c r="BQ101" s="31">
        <f t="shared" si="63"/>
        <v>73.894475004703935</v>
      </c>
      <c r="BR101" s="31">
        <f t="shared" si="63"/>
        <v>72.093571578775496</v>
      </c>
      <c r="BS101" s="31">
        <f t="shared" si="63"/>
        <v>74.876816570216917</v>
      </c>
      <c r="BT101" s="31">
        <f t="shared" si="63"/>
        <v>79.167777186501098</v>
      </c>
      <c r="BU101" s="31">
        <f t="shared" si="63"/>
        <v>83.057257936489549</v>
      </c>
      <c r="BV101" s="31">
        <f t="shared" si="63"/>
        <v>88.527441610479769</v>
      </c>
      <c r="BW101" s="31">
        <f t="shared" si="63"/>
        <v>94.909479032990006</v>
      </c>
      <c r="BX101" s="31">
        <f t="shared" si="63"/>
        <v>102.32056062076215</v>
      </c>
      <c r="BY101" s="31">
        <f t="shared" si="63"/>
        <v>109.95050962019029</v>
      </c>
      <c r="BZ101" s="31">
        <f t="shared" si="63"/>
        <v>118.2707956657646</v>
      </c>
      <c r="CA101" s="31">
        <f t="shared" si="63"/>
        <v>127.64131189899761</v>
      </c>
      <c r="CB101" s="31">
        <f t="shared" si="63"/>
        <v>137.65598246771771</v>
      </c>
      <c r="CC101" s="31">
        <f t="shared" si="62"/>
        <v>148.6296429860412</v>
      </c>
      <c r="CD101" s="31">
        <f t="shared" si="62"/>
        <v>161.7897027266219</v>
      </c>
      <c r="CE101" s="31">
        <f t="shared" si="62"/>
        <v>175.40814456057814</v>
      </c>
      <c r="CF101" s="31">
        <f t="shared" si="62"/>
        <v>188.87859949843499</v>
      </c>
      <c r="CG101" s="31">
        <f t="shared" si="62"/>
        <v>201.98693629042626</v>
      </c>
      <c r="CH101" s="31">
        <f t="shared" si="62"/>
        <v>214.697985587902</v>
      </c>
      <c r="CI101" s="31">
        <f t="shared" si="62"/>
        <v>226.74551559392063</v>
      </c>
      <c r="CJ101" s="31">
        <f t="shared" si="62"/>
        <v>238.09364978509299</v>
      </c>
      <c r="CK101" s="31">
        <f t="shared" si="62"/>
        <v>248.75584738763519</v>
      </c>
      <c r="CL101" s="31">
        <f t="shared" si="62"/>
        <v>258.76473071183392</v>
      </c>
      <c r="CM101" s="31">
        <f t="shared" si="62"/>
        <v>268.16050887043826</v>
      </c>
      <c r="CN101" s="31">
        <f t="shared" si="62"/>
        <v>276.98554805567778</v>
      </c>
      <c r="CO101" s="31">
        <f t="shared" si="62"/>
        <v>285.28166089293728</v>
      </c>
      <c r="CP101" s="31">
        <f t="shared" si="62"/>
        <v>293.08875561229053</v>
      </c>
      <c r="CQ101" s="31">
        <f t="shared" si="62"/>
        <v>300.444208073308</v>
      </c>
      <c r="CR101" s="31">
        <f t="shared" si="62"/>
        <v>307.38262918989824</v>
      </c>
      <c r="CS101" s="31">
        <f t="shared" si="65"/>
        <v>313.93584969091194</v>
      </c>
      <c r="CT101" s="31">
        <f t="shared" si="64"/>
        <v>320.1330219485281</v>
      </c>
      <c r="CU101" s="31">
        <f t="shared" si="64"/>
        <v>326.00078125753794</v>
      </c>
      <c r="CV101" s="31">
        <f t="shared" si="64"/>
        <v>331.56343318641603</v>
      </c>
      <c r="CW101" s="31">
        <f t="shared" si="64"/>
        <v>336.84314774502644</v>
      </c>
      <c r="CX101" s="31">
        <f t="shared" si="64"/>
        <v>341.86014948324771</v>
      </c>
      <c r="CY101" s="31">
        <f t="shared" si="64"/>
        <v>346.63289764154837</v>
      </c>
      <c r="CZ101" s="31">
        <f t="shared" si="64"/>
        <v>351.17825347639047</v>
      </c>
      <c r="DA101" s="31">
        <f t="shared" si="64"/>
        <v>355.51163367204185</v>
      </c>
      <c r="DB101" s="37"/>
    </row>
    <row r="102" spans="1:106" x14ac:dyDescent="0.2">
      <c r="A102" s="25">
        <f>IFERROR(ndashboard!I46," ")</f>
        <v>0</v>
      </c>
      <c r="B102" s="107">
        <f>IFERROR(ndashboard!B46," ")</f>
        <v>0</v>
      </c>
      <c r="C102" s="107">
        <f>IFERROR(ndashboard!C46,"")</f>
        <v>0</v>
      </c>
      <c r="D102" s="100">
        <f>IFERROR(ndashboard!M46," ")</f>
        <v>0</v>
      </c>
      <c r="E102" s="167">
        <f>IFERROR(ndashboard!O46,"")</f>
        <v>0</v>
      </c>
      <c r="F102" s="107">
        <f>IFERROR(ndashboard!H46,"")</f>
        <v>0</v>
      </c>
      <c r="G102" s="108">
        <f>IFERROR(ndashboard!R46,"")</f>
        <v>0</v>
      </c>
      <c r="H102" s="107">
        <f>IFERROR(ndashboard!F46,"")</f>
        <v>0</v>
      </c>
      <c r="I102" s="107">
        <f>IFERROR(ndashboard!G46,"")</f>
        <v>0</v>
      </c>
      <c r="J102" s="79">
        <f t="shared" si="60"/>
        <v>0</v>
      </c>
      <c r="K102" s="79">
        <f t="shared" si="60"/>
        <v>0</v>
      </c>
      <c r="L102" s="79">
        <f t="shared" si="60"/>
        <v>0</v>
      </c>
      <c r="M102" s="79">
        <f t="shared" si="60"/>
        <v>0</v>
      </c>
      <c r="N102" s="79">
        <f t="shared" si="60"/>
        <v>0</v>
      </c>
      <c r="O102" s="79">
        <f t="shared" si="60"/>
        <v>0</v>
      </c>
      <c r="P102" s="79">
        <f t="shared" si="60"/>
        <v>0</v>
      </c>
      <c r="Q102" s="79">
        <f t="shared" si="60"/>
        <v>0</v>
      </c>
      <c r="R102" s="79">
        <f t="shared" si="60"/>
        <v>0</v>
      </c>
      <c r="S102" s="79">
        <f t="shared" si="60"/>
        <v>0</v>
      </c>
      <c r="T102" s="79">
        <f t="shared" si="60"/>
        <v>0</v>
      </c>
      <c r="U102" s="79">
        <f t="shared" si="60"/>
        <v>0</v>
      </c>
      <c r="V102" s="79">
        <f t="shared" si="60"/>
        <v>0</v>
      </c>
      <c r="W102" s="79">
        <f t="shared" si="60"/>
        <v>0</v>
      </c>
      <c r="X102" s="79">
        <f t="shared" si="60"/>
        <v>0</v>
      </c>
      <c r="Y102" s="79">
        <f t="shared" si="60"/>
        <v>0</v>
      </c>
      <c r="Z102" s="79">
        <f t="shared" si="59"/>
        <v>0</v>
      </c>
      <c r="AA102" s="79">
        <f t="shared" si="59"/>
        <v>0</v>
      </c>
      <c r="AB102" s="79">
        <f t="shared" si="59"/>
        <v>0</v>
      </c>
      <c r="AC102" s="79">
        <f t="shared" si="59"/>
        <v>0</v>
      </c>
      <c r="AD102" s="80">
        <f t="shared" si="59"/>
        <v>0</v>
      </c>
      <c r="AE102" s="79">
        <f t="shared" si="59"/>
        <v>0</v>
      </c>
      <c r="AF102" s="79">
        <f t="shared" si="59"/>
        <v>0</v>
      </c>
      <c r="AG102" s="79">
        <f t="shared" si="59"/>
        <v>0</v>
      </c>
      <c r="AH102" s="79">
        <f t="shared" si="59"/>
        <v>0</v>
      </c>
      <c r="AI102" s="79">
        <f t="shared" si="59"/>
        <v>0</v>
      </c>
      <c r="AJ102" s="79">
        <f t="shared" si="59"/>
        <v>0</v>
      </c>
      <c r="AK102" s="79">
        <f t="shared" si="59"/>
        <v>0</v>
      </c>
      <c r="AL102" s="79">
        <f t="shared" si="59"/>
        <v>0</v>
      </c>
      <c r="AM102" s="79">
        <f t="shared" si="59"/>
        <v>0</v>
      </c>
      <c r="AN102" s="79">
        <f t="shared" si="61"/>
        <v>0</v>
      </c>
      <c r="AO102" s="79">
        <f t="shared" si="61"/>
        <v>0</v>
      </c>
      <c r="AP102" s="79">
        <f t="shared" si="61"/>
        <v>0</v>
      </c>
      <c r="AQ102" s="79">
        <f t="shared" si="61"/>
        <v>0</v>
      </c>
      <c r="AR102" s="79">
        <f t="shared" si="61"/>
        <v>0</v>
      </c>
      <c r="AS102" s="79">
        <f t="shared" si="61"/>
        <v>0</v>
      </c>
      <c r="AT102" s="79">
        <f t="shared" si="61"/>
        <v>0</v>
      </c>
      <c r="AU102" s="79">
        <f t="shared" si="61"/>
        <v>0</v>
      </c>
      <c r="AV102" s="79">
        <f t="shared" si="61"/>
        <v>0</v>
      </c>
      <c r="AW102" s="79">
        <f t="shared" si="61"/>
        <v>0</v>
      </c>
      <c r="AX102" s="79">
        <f t="shared" si="61"/>
        <v>0</v>
      </c>
      <c r="BB102" s="37"/>
      <c r="BC102" s="37"/>
      <c r="BJ102" s="28"/>
      <c r="BK102" s="28"/>
      <c r="BL102" s="28"/>
      <c r="BM102" s="28"/>
      <c r="BN102" s="31" t="e">
        <f t="shared" si="63"/>
        <v>#DIV/0!</v>
      </c>
      <c r="BO102" s="31">
        <f t="shared" si="63"/>
        <v>1046.161648371595</v>
      </c>
      <c r="BP102" s="31">
        <f t="shared" si="63"/>
        <v>80.915508351553996</v>
      </c>
      <c r="BQ102" s="31">
        <f t="shared" si="63"/>
        <v>73.894475004703935</v>
      </c>
      <c r="BR102" s="31">
        <f t="shared" si="63"/>
        <v>72.093571578775496</v>
      </c>
      <c r="BS102" s="31">
        <f t="shared" si="63"/>
        <v>74.876816570216917</v>
      </c>
      <c r="BT102" s="31">
        <f t="shared" si="63"/>
        <v>79.167777186501098</v>
      </c>
      <c r="BU102" s="31">
        <f t="shared" si="63"/>
        <v>83.057257936489549</v>
      </c>
      <c r="BV102" s="31">
        <f t="shared" si="63"/>
        <v>88.527441610479769</v>
      </c>
      <c r="BW102" s="31">
        <f t="shared" si="63"/>
        <v>94.909479032990006</v>
      </c>
      <c r="BX102" s="31">
        <f t="shared" si="63"/>
        <v>102.32056062076215</v>
      </c>
      <c r="BY102" s="31">
        <f t="shared" si="63"/>
        <v>109.95050962019029</v>
      </c>
      <c r="BZ102" s="31">
        <f t="shared" si="63"/>
        <v>118.2707956657646</v>
      </c>
      <c r="CA102" s="31">
        <f t="shared" si="63"/>
        <v>127.64131189899761</v>
      </c>
      <c r="CB102" s="31">
        <f t="shared" si="63"/>
        <v>137.65598246771771</v>
      </c>
      <c r="CC102" s="31">
        <f t="shared" si="62"/>
        <v>148.6296429860412</v>
      </c>
      <c r="CD102" s="31">
        <f t="shared" si="62"/>
        <v>161.7897027266219</v>
      </c>
      <c r="CE102" s="31">
        <f t="shared" si="62"/>
        <v>175.40814456057814</v>
      </c>
      <c r="CF102" s="31">
        <f t="shared" si="62"/>
        <v>188.87859949843499</v>
      </c>
      <c r="CG102" s="31">
        <f t="shared" si="62"/>
        <v>201.98693629042626</v>
      </c>
      <c r="CH102" s="31">
        <f t="shared" si="62"/>
        <v>214.697985587902</v>
      </c>
      <c r="CI102" s="31">
        <f t="shared" si="62"/>
        <v>226.74551559392063</v>
      </c>
      <c r="CJ102" s="31">
        <f t="shared" si="62"/>
        <v>238.09364978509299</v>
      </c>
      <c r="CK102" s="31">
        <f t="shared" si="62"/>
        <v>248.75584738763519</v>
      </c>
      <c r="CL102" s="31">
        <f t="shared" si="62"/>
        <v>258.76473071183392</v>
      </c>
      <c r="CM102" s="31">
        <f t="shared" si="62"/>
        <v>268.16050887043826</v>
      </c>
      <c r="CN102" s="31">
        <f t="shared" si="62"/>
        <v>276.98554805567778</v>
      </c>
      <c r="CO102" s="31">
        <f t="shared" si="62"/>
        <v>285.28166089293728</v>
      </c>
      <c r="CP102" s="31">
        <f t="shared" si="62"/>
        <v>293.08875561229053</v>
      </c>
      <c r="CQ102" s="31">
        <f t="shared" si="62"/>
        <v>300.444208073308</v>
      </c>
      <c r="CR102" s="31">
        <f t="shared" si="62"/>
        <v>307.38262918989824</v>
      </c>
      <c r="CS102" s="31">
        <f t="shared" si="65"/>
        <v>313.93584969091194</v>
      </c>
      <c r="CT102" s="31">
        <f t="shared" si="64"/>
        <v>320.1330219485281</v>
      </c>
      <c r="CU102" s="31">
        <f t="shared" si="64"/>
        <v>326.00078125753794</v>
      </c>
      <c r="CV102" s="31">
        <f t="shared" si="64"/>
        <v>331.56343318641603</v>
      </c>
      <c r="CW102" s="31">
        <f t="shared" si="64"/>
        <v>336.84314774502644</v>
      </c>
      <c r="CX102" s="31">
        <f t="shared" si="64"/>
        <v>341.86014948324771</v>
      </c>
      <c r="CY102" s="31">
        <f t="shared" si="64"/>
        <v>346.63289764154837</v>
      </c>
      <c r="CZ102" s="31">
        <f t="shared" si="64"/>
        <v>351.17825347639047</v>
      </c>
      <c r="DA102" s="31">
        <f t="shared" si="64"/>
        <v>355.51163367204185</v>
      </c>
      <c r="DB102" s="37"/>
    </row>
    <row r="103" spans="1:106" x14ac:dyDescent="0.2">
      <c r="A103" s="25">
        <f>IFERROR(ndashboard!I47," ")</f>
        <v>0</v>
      </c>
      <c r="B103" s="107">
        <f>IFERROR(ndashboard!B47," ")</f>
        <v>0</v>
      </c>
      <c r="C103" s="107">
        <f>IFERROR(ndashboard!C47,"")</f>
        <v>0</v>
      </c>
      <c r="D103" s="100">
        <f>IFERROR(ndashboard!M47," ")</f>
        <v>0</v>
      </c>
      <c r="E103" s="167">
        <f>IFERROR(ndashboard!O47,"")</f>
        <v>0</v>
      </c>
      <c r="F103" s="107">
        <f>IFERROR(ndashboard!H47,"")</f>
        <v>0</v>
      </c>
      <c r="G103" s="108">
        <f>IFERROR(ndashboard!R47,"")</f>
        <v>0</v>
      </c>
      <c r="H103" s="107">
        <f>IFERROR(ndashboard!F47,"")</f>
        <v>0</v>
      </c>
      <c r="I103" s="107">
        <f>IFERROR(ndashboard!G47,"")</f>
        <v>0</v>
      </c>
      <c r="J103" s="79">
        <f t="shared" si="60"/>
        <v>0</v>
      </c>
      <c r="K103" s="79">
        <f t="shared" si="60"/>
        <v>0</v>
      </c>
      <c r="L103" s="79">
        <f t="shared" si="60"/>
        <v>0</v>
      </c>
      <c r="M103" s="79">
        <f t="shared" si="60"/>
        <v>0</v>
      </c>
      <c r="N103" s="79">
        <f t="shared" si="60"/>
        <v>0</v>
      </c>
      <c r="O103" s="79">
        <f t="shared" si="60"/>
        <v>0</v>
      </c>
      <c r="P103" s="79">
        <f t="shared" si="60"/>
        <v>0</v>
      </c>
      <c r="Q103" s="79">
        <f t="shared" si="60"/>
        <v>0</v>
      </c>
      <c r="R103" s="79">
        <f t="shared" si="60"/>
        <v>0</v>
      </c>
      <c r="S103" s="79">
        <f t="shared" si="60"/>
        <v>0</v>
      </c>
      <c r="T103" s="79">
        <f t="shared" si="60"/>
        <v>0</v>
      </c>
      <c r="U103" s="79">
        <f t="shared" si="60"/>
        <v>0</v>
      </c>
      <c r="V103" s="79">
        <f t="shared" si="60"/>
        <v>0</v>
      </c>
      <c r="W103" s="79">
        <f t="shared" si="60"/>
        <v>0</v>
      </c>
      <c r="X103" s="79">
        <f t="shared" si="60"/>
        <v>0</v>
      </c>
      <c r="Y103" s="79">
        <f t="shared" si="60"/>
        <v>0</v>
      </c>
      <c r="Z103" s="79">
        <f t="shared" si="59"/>
        <v>0</v>
      </c>
      <c r="AA103" s="79">
        <f t="shared" si="59"/>
        <v>0</v>
      </c>
      <c r="AB103" s="79">
        <f t="shared" si="59"/>
        <v>0</v>
      </c>
      <c r="AC103" s="79">
        <f t="shared" si="59"/>
        <v>0</v>
      </c>
      <c r="AD103" s="80">
        <f t="shared" si="59"/>
        <v>0</v>
      </c>
      <c r="AE103" s="79">
        <f t="shared" si="59"/>
        <v>0</v>
      </c>
      <c r="AF103" s="79">
        <f t="shared" si="59"/>
        <v>0</v>
      </c>
      <c r="AG103" s="79">
        <f t="shared" si="59"/>
        <v>0</v>
      </c>
      <c r="AH103" s="79">
        <f t="shared" si="59"/>
        <v>0</v>
      </c>
      <c r="AI103" s="79">
        <f t="shared" si="59"/>
        <v>0</v>
      </c>
      <c r="AJ103" s="79">
        <f t="shared" si="59"/>
        <v>0</v>
      </c>
      <c r="AK103" s="79">
        <f t="shared" si="59"/>
        <v>0</v>
      </c>
      <c r="AL103" s="79">
        <f t="shared" si="59"/>
        <v>0</v>
      </c>
      <c r="AM103" s="79">
        <f t="shared" si="59"/>
        <v>0</v>
      </c>
      <c r="AN103" s="79">
        <f t="shared" si="61"/>
        <v>0</v>
      </c>
      <c r="AO103" s="79">
        <f t="shared" si="61"/>
        <v>0</v>
      </c>
      <c r="AP103" s="79">
        <f t="shared" si="61"/>
        <v>0</v>
      </c>
      <c r="AQ103" s="79">
        <f t="shared" si="61"/>
        <v>0</v>
      </c>
      <c r="AR103" s="79">
        <f t="shared" si="61"/>
        <v>0</v>
      </c>
      <c r="AS103" s="79">
        <f t="shared" si="61"/>
        <v>0</v>
      </c>
      <c r="AT103" s="79">
        <f t="shared" si="61"/>
        <v>0</v>
      </c>
      <c r="AU103" s="79">
        <f t="shared" si="61"/>
        <v>0</v>
      </c>
      <c r="AV103" s="79">
        <f t="shared" si="61"/>
        <v>0</v>
      </c>
      <c r="AW103" s="79">
        <f t="shared" si="61"/>
        <v>0</v>
      </c>
      <c r="AX103" s="79">
        <f t="shared" si="61"/>
        <v>0</v>
      </c>
      <c r="BB103" s="37"/>
      <c r="BC103" s="37"/>
      <c r="BJ103" s="28"/>
      <c r="BK103" s="28"/>
      <c r="BL103" s="28"/>
      <c r="BM103" s="28"/>
      <c r="BN103" s="31" t="e">
        <f t="shared" si="63"/>
        <v>#DIV/0!</v>
      </c>
      <c r="BO103" s="31">
        <f t="shared" si="63"/>
        <v>1046.161648371595</v>
      </c>
      <c r="BP103" s="31">
        <f t="shared" si="63"/>
        <v>80.915508351553996</v>
      </c>
      <c r="BQ103" s="31">
        <f t="shared" si="63"/>
        <v>73.894475004703935</v>
      </c>
      <c r="BR103" s="31">
        <f t="shared" si="63"/>
        <v>72.093571578775496</v>
      </c>
      <c r="BS103" s="31">
        <f t="shared" si="63"/>
        <v>74.876816570216917</v>
      </c>
      <c r="BT103" s="31">
        <f t="shared" si="63"/>
        <v>79.167777186501098</v>
      </c>
      <c r="BU103" s="31">
        <f t="shared" si="63"/>
        <v>83.057257936489549</v>
      </c>
      <c r="BV103" s="31">
        <f t="shared" si="63"/>
        <v>88.527441610479769</v>
      </c>
      <c r="BW103" s="31">
        <f t="shared" si="63"/>
        <v>94.909479032990006</v>
      </c>
      <c r="BX103" s="31">
        <f t="shared" si="63"/>
        <v>102.32056062076215</v>
      </c>
      <c r="BY103" s="31">
        <f t="shared" si="63"/>
        <v>109.95050962019029</v>
      </c>
      <c r="BZ103" s="31">
        <f t="shared" si="63"/>
        <v>118.2707956657646</v>
      </c>
      <c r="CA103" s="31">
        <f t="shared" si="63"/>
        <v>127.64131189899761</v>
      </c>
      <c r="CB103" s="31">
        <f t="shared" si="63"/>
        <v>137.65598246771771</v>
      </c>
      <c r="CC103" s="31">
        <f t="shared" si="62"/>
        <v>148.6296429860412</v>
      </c>
      <c r="CD103" s="31">
        <f t="shared" si="62"/>
        <v>161.7897027266219</v>
      </c>
      <c r="CE103" s="31">
        <f t="shared" si="62"/>
        <v>175.40814456057814</v>
      </c>
      <c r="CF103" s="31">
        <f t="shared" si="62"/>
        <v>188.87859949843499</v>
      </c>
      <c r="CG103" s="31">
        <f t="shared" si="62"/>
        <v>201.98693629042626</v>
      </c>
      <c r="CH103" s="31">
        <f t="shared" si="62"/>
        <v>214.697985587902</v>
      </c>
      <c r="CI103" s="31">
        <f t="shared" si="62"/>
        <v>226.74551559392063</v>
      </c>
      <c r="CJ103" s="31">
        <f t="shared" si="62"/>
        <v>238.09364978509299</v>
      </c>
      <c r="CK103" s="31">
        <f t="shared" si="62"/>
        <v>248.75584738763519</v>
      </c>
      <c r="CL103" s="31">
        <f t="shared" si="62"/>
        <v>258.76473071183392</v>
      </c>
      <c r="CM103" s="31">
        <f t="shared" si="62"/>
        <v>268.16050887043826</v>
      </c>
      <c r="CN103" s="31">
        <f t="shared" si="62"/>
        <v>276.98554805567778</v>
      </c>
      <c r="CO103" s="31">
        <f t="shared" si="62"/>
        <v>285.28166089293728</v>
      </c>
      <c r="CP103" s="31">
        <f t="shared" si="62"/>
        <v>293.08875561229053</v>
      </c>
      <c r="CQ103" s="31">
        <f t="shared" si="62"/>
        <v>300.444208073308</v>
      </c>
      <c r="CR103" s="31">
        <f t="shared" si="62"/>
        <v>307.38262918989824</v>
      </c>
      <c r="CS103" s="31">
        <f t="shared" si="65"/>
        <v>313.93584969091194</v>
      </c>
      <c r="CT103" s="31">
        <f t="shared" si="64"/>
        <v>320.1330219485281</v>
      </c>
      <c r="CU103" s="31">
        <f t="shared" si="64"/>
        <v>326.00078125753794</v>
      </c>
      <c r="CV103" s="31">
        <f t="shared" si="64"/>
        <v>331.56343318641603</v>
      </c>
      <c r="CW103" s="31">
        <f t="shared" si="64"/>
        <v>336.84314774502644</v>
      </c>
      <c r="CX103" s="31">
        <f t="shared" si="64"/>
        <v>341.86014948324771</v>
      </c>
      <c r="CY103" s="31">
        <f t="shared" si="64"/>
        <v>346.63289764154837</v>
      </c>
      <c r="CZ103" s="31">
        <f t="shared" si="64"/>
        <v>351.17825347639047</v>
      </c>
      <c r="DA103" s="31">
        <f t="shared" si="64"/>
        <v>355.51163367204185</v>
      </c>
      <c r="DB103" s="37"/>
    </row>
    <row r="104" spans="1:106" x14ac:dyDescent="0.2">
      <c r="A104" s="25">
        <f>IFERROR(ndashboard!I48," ")</f>
        <v>0</v>
      </c>
      <c r="B104" s="107">
        <f>IFERROR(ndashboard!B48," ")</f>
        <v>0</v>
      </c>
      <c r="C104" s="107">
        <f>IFERROR(ndashboard!C48,"")</f>
        <v>0</v>
      </c>
      <c r="D104" s="100">
        <f>IFERROR(ndashboard!M48," ")</f>
        <v>0</v>
      </c>
      <c r="E104" s="167">
        <f>IFERROR(ndashboard!O48,"")</f>
        <v>0</v>
      </c>
      <c r="F104" s="107">
        <f>IFERROR(ndashboard!H48,"")</f>
        <v>0</v>
      </c>
      <c r="G104" s="108">
        <f>IFERROR(ndashboard!R48,"")</f>
        <v>0</v>
      </c>
      <c r="H104" s="107">
        <f>IFERROR(ndashboard!F48,"")</f>
        <v>0</v>
      </c>
      <c r="I104" s="107">
        <f>IFERROR(ndashboard!G48,"")</f>
        <v>0</v>
      </c>
      <c r="J104" s="79">
        <f t="shared" si="60"/>
        <v>0</v>
      </c>
      <c r="K104" s="79">
        <f t="shared" si="60"/>
        <v>0</v>
      </c>
      <c r="L104" s="79">
        <f t="shared" si="60"/>
        <v>0</v>
      </c>
      <c r="M104" s="79">
        <f t="shared" si="60"/>
        <v>0</v>
      </c>
      <c r="N104" s="79">
        <f t="shared" si="60"/>
        <v>0</v>
      </c>
      <c r="O104" s="79">
        <f t="shared" si="60"/>
        <v>0</v>
      </c>
      <c r="P104" s="79">
        <f t="shared" si="60"/>
        <v>0</v>
      </c>
      <c r="Q104" s="79">
        <f t="shared" si="60"/>
        <v>0</v>
      </c>
      <c r="R104" s="79">
        <f t="shared" si="60"/>
        <v>0</v>
      </c>
      <c r="S104" s="79">
        <f t="shared" si="60"/>
        <v>0</v>
      </c>
      <c r="T104" s="79">
        <f t="shared" si="60"/>
        <v>0</v>
      </c>
      <c r="U104" s="79">
        <f t="shared" si="60"/>
        <v>0</v>
      </c>
      <c r="V104" s="79">
        <f t="shared" si="60"/>
        <v>0</v>
      </c>
      <c r="W104" s="79">
        <f t="shared" si="60"/>
        <v>0</v>
      </c>
      <c r="X104" s="79">
        <f t="shared" si="60"/>
        <v>0</v>
      </c>
      <c r="Y104" s="79">
        <f t="shared" si="60"/>
        <v>0</v>
      </c>
      <c r="Z104" s="79">
        <f t="shared" si="59"/>
        <v>0</v>
      </c>
      <c r="AA104" s="79">
        <f t="shared" si="59"/>
        <v>0</v>
      </c>
      <c r="AB104" s="79">
        <f t="shared" si="59"/>
        <v>0</v>
      </c>
      <c r="AC104" s="79">
        <f t="shared" si="59"/>
        <v>0</v>
      </c>
      <c r="AD104" s="80">
        <f t="shared" si="59"/>
        <v>0</v>
      </c>
      <c r="AE104" s="79">
        <f t="shared" si="59"/>
        <v>0</v>
      </c>
      <c r="AF104" s="79">
        <f t="shared" si="59"/>
        <v>0</v>
      </c>
      <c r="AG104" s="79">
        <f t="shared" si="59"/>
        <v>0</v>
      </c>
      <c r="AH104" s="79">
        <f t="shared" si="59"/>
        <v>0</v>
      </c>
      <c r="AI104" s="79">
        <f t="shared" si="59"/>
        <v>0</v>
      </c>
      <c r="AJ104" s="79">
        <f t="shared" si="59"/>
        <v>0</v>
      </c>
      <c r="AK104" s="79">
        <f t="shared" si="59"/>
        <v>0</v>
      </c>
      <c r="AL104" s="79">
        <f t="shared" si="59"/>
        <v>0</v>
      </c>
      <c r="AM104" s="79">
        <f t="shared" si="59"/>
        <v>0</v>
      </c>
      <c r="AN104" s="79">
        <f t="shared" si="61"/>
        <v>0</v>
      </c>
      <c r="AO104" s="79">
        <f t="shared" si="61"/>
        <v>0</v>
      </c>
      <c r="AP104" s="79">
        <f t="shared" si="61"/>
        <v>0</v>
      </c>
      <c r="AQ104" s="79">
        <f t="shared" si="61"/>
        <v>0</v>
      </c>
      <c r="AR104" s="79">
        <f t="shared" si="61"/>
        <v>0</v>
      </c>
      <c r="AS104" s="79">
        <f t="shared" si="61"/>
        <v>0</v>
      </c>
      <c r="AT104" s="79">
        <f t="shared" si="61"/>
        <v>0</v>
      </c>
      <c r="AU104" s="79">
        <f t="shared" si="61"/>
        <v>0</v>
      </c>
      <c r="AV104" s="79">
        <f t="shared" si="61"/>
        <v>0</v>
      </c>
      <c r="AW104" s="79">
        <f t="shared" si="61"/>
        <v>0</v>
      </c>
      <c r="AX104" s="79">
        <f t="shared" si="61"/>
        <v>0</v>
      </c>
      <c r="BB104" s="37"/>
      <c r="BC104" s="37"/>
      <c r="BJ104" s="28"/>
      <c r="BK104" s="28"/>
      <c r="BL104" s="28"/>
      <c r="BM104" s="28"/>
      <c r="BN104" s="31" t="e">
        <f t="shared" si="63"/>
        <v>#DIV/0!</v>
      </c>
      <c r="BO104" s="31">
        <f t="shared" si="63"/>
        <v>1046.161648371595</v>
      </c>
      <c r="BP104" s="31">
        <f t="shared" si="63"/>
        <v>80.915508351553996</v>
      </c>
      <c r="BQ104" s="31">
        <f t="shared" si="63"/>
        <v>73.894475004703935</v>
      </c>
      <c r="BR104" s="31">
        <f t="shared" si="63"/>
        <v>72.093571578775496</v>
      </c>
      <c r="BS104" s="31">
        <f t="shared" si="63"/>
        <v>74.876816570216917</v>
      </c>
      <c r="BT104" s="31">
        <f t="shared" si="63"/>
        <v>79.167777186501098</v>
      </c>
      <c r="BU104" s="31">
        <f t="shared" si="63"/>
        <v>83.057257936489549</v>
      </c>
      <c r="BV104" s="31">
        <f t="shared" si="63"/>
        <v>88.527441610479769</v>
      </c>
      <c r="BW104" s="31">
        <f t="shared" si="63"/>
        <v>94.909479032990006</v>
      </c>
      <c r="BX104" s="31">
        <f t="shared" si="63"/>
        <v>102.32056062076215</v>
      </c>
      <c r="BY104" s="31">
        <f t="shared" si="63"/>
        <v>109.95050962019029</v>
      </c>
      <c r="BZ104" s="31">
        <f t="shared" si="63"/>
        <v>118.2707956657646</v>
      </c>
      <c r="CA104" s="31">
        <f t="shared" si="63"/>
        <v>127.64131189899761</v>
      </c>
      <c r="CB104" s="31">
        <f t="shared" si="63"/>
        <v>137.65598246771771</v>
      </c>
      <c r="CC104" s="31">
        <f t="shared" si="62"/>
        <v>148.6296429860412</v>
      </c>
      <c r="CD104" s="31">
        <f t="shared" si="62"/>
        <v>161.7897027266219</v>
      </c>
      <c r="CE104" s="31">
        <f t="shared" si="62"/>
        <v>175.40814456057814</v>
      </c>
      <c r="CF104" s="31">
        <f t="shared" si="62"/>
        <v>188.87859949843499</v>
      </c>
      <c r="CG104" s="31">
        <f t="shared" si="62"/>
        <v>201.98693629042626</v>
      </c>
      <c r="CH104" s="31">
        <f t="shared" si="62"/>
        <v>214.697985587902</v>
      </c>
      <c r="CI104" s="31">
        <f t="shared" si="62"/>
        <v>226.74551559392063</v>
      </c>
      <c r="CJ104" s="31">
        <f t="shared" si="62"/>
        <v>238.09364978509299</v>
      </c>
      <c r="CK104" s="31">
        <f t="shared" si="62"/>
        <v>248.75584738763519</v>
      </c>
      <c r="CL104" s="31">
        <f t="shared" si="62"/>
        <v>258.76473071183392</v>
      </c>
      <c r="CM104" s="31">
        <f t="shared" si="62"/>
        <v>268.16050887043826</v>
      </c>
      <c r="CN104" s="31">
        <f t="shared" si="62"/>
        <v>276.98554805567778</v>
      </c>
      <c r="CO104" s="31">
        <f t="shared" si="62"/>
        <v>285.28166089293728</v>
      </c>
      <c r="CP104" s="31">
        <f t="shared" si="62"/>
        <v>293.08875561229053</v>
      </c>
      <c r="CQ104" s="31">
        <f t="shared" si="62"/>
        <v>300.444208073308</v>
      </c>
      <c r="CR104" s="31">
        <f t="shared" si="62"/>
        <v>307.38262918989824</v>
      </c>
      <c r="CS104" s="31">
        <f t="shared" si="65"/>
        <v>313.93584969091194</v>
      </c>
      <c r="CT104" s="31">
        <f t="shared" si="64"/>
        <v>320.1330219485281</v>
      </c>
      <c r="CU104" s="31">
        <f t="shared" si="64"/>
        <v>326.00078125753794</v>
      </c>
      <c r="CV104" s="31">
        <f t="shared" si="64"/>
        <v>331.56343318641603</v>
      </c>
      <c r="CW104" s="31">
        <f t="shared" si="64"/>
        <v>336.84314774502644</v>
      </c>
      <c r="CX104" s="31">
        <f t="shared" si="64"/>
        <v>341.86014948324771</v>
      </c>
      <c r="CY104" s="31">
        <f t="shared" si="64"/>
        <v>346.63289764154837</v>
      </c>
      <c r="CZ104" s="31">
        <f t="shared" si="64"/>
        <v>351.17825347639047</v>
      </c>
      <c r="DA104" s="31">
        <f t="shared" si="64"/>
        <v>355.51163367204185</v>
      </c>
      <c r="DB104" s="37"/>
    </row>
    <row r="105" spans="1:106" x14ac:dyDescent="0.2">
      <c r="A105" s="25">
        <f>IFERROR(ndashboard!I49," ")</f>
        <v>0</v>
      </c>
      <c r="B105" s="107">
        <f>IFERROR(ndashboard!B49," ")</f>
        <v>0</v>
      </c>
      <c r="C105" s="107">
        <f>IFERROR(ndashboard!C49,"")</f>
        <v>0</v>
      </c>
      <c r="D105" s="100">
        <f>IFERROR(ndashboard!M49," ")</f>
        <v>0</v>
      </c>
      <c r="E105" s="167">
        <f>IFERROR(ndashboard!O49,"")</f>
        <v>0</v>
      </c>
      <c r="F105" s="107">
        <f>IFERROR(ndashboard!H49,"")</f>
        <v>0</v>
      </c>
      <c r="G105" s="108">
        <f>IFERROR(ndashboard!R49,"")</f>
        <v>0</v>
      </c>
      <c r="H105" s="107">
        <f>IFERROR(ndashboard!F49,"")</f>
        <v>0</v>
      </c>
      <c r="I105" s="107">
        <f>IFERROR(ndashboard!G49,"")</f>
        <v>0</v>
      </c>
      <c r="J105" s="79">
        <f t="shared" si="60"/>
        <v>0</v>
      </c>
      <c r="K105" s="79">
        <f t="shared" si="60"/>
        <v>0</v>
      </c>
      <c r="L105" s="79">
        <f t="shared" si="60"/>
        <v>0</v>
      </c>
      <c r="M105" s="79">
        <f t="shared" si="60"/>
        <v>0</v>
      </c>
      <c r="N105" s="79">
        <f t="shared" si="60"/>
        <v>0</v>
      </c>
      <c r="O105" s="79">
        <f t="shared" si="60"/>
        <v>0</v>
      </c>
      <c r="P105" s="79">
        <f t="shared" si="60"/>
        <v>0</v>
      </c>
      <c r="Q105" s="79">
        <f t="shared" si="60"/>
        <v>0</v>
      </c>
      <c r="R105" s="79">
        <f t="shared" si="60"/>
        <v>0</v>
      </c>
      <c r="S105" s="79">
        <f t="shared" si="60"/>
        <v>0</v>
      </c>
      <c r="T105" s="79">
        <f t="shared" si="60"/>
        <v>0</v>
      </c>
      <c r="U105" s="79">
        <f t="shared" si="60"/>
        <v>0</v>
      </c>
      <c r="V105" s="79">
        <f t="shared" si="60"/>
        <v>0</v>
      </c>
      <c r="W105" s="79">
        <f t="shared" si="60"/>
        <v>0</v>
      </c>
      <c r="X105" s="79">
        <f t="shared" si="60"/>
        <v>0</v>
      </c>
      <c r="Y105" s="79">
        <f t="shared" si="60"/>
        <v>0</v>
      </c>
      <c r="Z105" s="79">
        <f t="shared" si="59"/>
        <v>0</v>
      </c>
      <c r="AA105" s="79">
        <f t="shared" si="59"/>
        <v>0</v>
      </c>
      <c r="AB105" s="79">
        <f t="shared" si="59"/>
        <v>0</v>
      </c>
      <c r="AC105" s="79">
        <f t="shared" si="59"/>
        <v>0</v>
      </c>
      <c r="AD105" s="80">
        <f t="shared" si="59"/>
        <v>0</v>
      </c>
      <c r="AE105" s="79">
        <f t="shared" si="59"/>
        <v>0</v>
      </c>
      <c r="AF105" s="79">
        <f t="shared" si="59"/>
        <v>0</v>
      </c>
      <c r="AG105" s="79">
        <f t="shared" si="59"/>
        <v>0</v>
      </c>
      <c r="AH105" s="79">
        <f t="shared" si="59"/>
        <v>0</v>
      </c>
      <c r="AI105" s="79">
        <f t="shared" si="59"/>
        <v>0</v>
      </c>
      <c r="AJ105" s="79">
        <f t="shared" si="59"/>
        <v>0</v>
      </c>
      <c r="AK105" s="79">
        <f t="shared" si="59"/>
        <v>0</v>
      </c>
      <c r="AL105" s="79">
        <f t="shared" si="59"/>
        <v>0</v>
      </c>
      <c r="AM105" s="79">
        <f t="shared" si="59"/>
        <v>0</v>
      </c>
      <c r="AN105" s="79">
        <f t="shared" si="61"/>
        <v>0</v>
      </c>
      <c r="AO105" s="79">
        <f t="shared" si="61"/>
        <v>0</v>
      </c>
      <c r="AP105" s="79">
        <f t="shared" si="61"/>
        <v>0</v>
      </c>
      <c r="AQ105" s="79">
        <f t="shared" si="61"/>
        <v>0</v>
      </c>
      <c r="AR105" s="79">
        <f t="shared" si="61"/>
        <v>0</v>
      </c>
      <c r="AS105" s="79">
        <f t="shared" si="61"/>
        <v>0</v>
      </c>
      <c r="AT105" s="79">
        <f t="shared" si="61"/>
        <v>0</v>
      </c>
      <c r="AU105" s="79">
        <f t="shared" si="61"/>
        <v>0</v>
      </c>
      <c r="AV105" s="79">
        <f t="shared" si="61"/>
        <v>0</v>
      </c>
      <c r="AW105" s="79">
        <f t="shared" si="61"/>
        <v>0</v>
      </c>
      <c r="AX105" s="79">
        <f t="shared" si="61"/>
        <v>0</v>
      </c>
      <c r="BB105" s="37"/>
      <c r="BC105" s="37"/>
      <c r="BJ105" s="28"/>
      <c r="BK105" s="28"/>
      <c r="BL105" s="28"/>
      <c r="BM105" s="28"/>
      <c r="BN105" s="31" t="e">
        <f t="shared" si="63"/>
        <v>#DIV/0!</v>
      </c>
      <c r="BO105" s="31">
        <f t="shared" si="63"/>
        <v>1046.161648371595</v>
      </c>
      <c r="BP105" s="31">
        <f t="shared" si="63"/>
        <v>80.915508351553996</v>
      </c>
      <c r="BQ105" s="31">
        <f t="shared" si="63"/>
        <v>73.894475004703935</v>
      </c>
      <c r="BR105" s="31">
        <f t="shared" si="63"/>
        <v>72.093571578775496</v>
      </c>
      <c r="BS105" s="31">
        <f t="shared" si="63"/>
        <v>74.876816570216917</v>
      </c>
      <c r="BT105" s="31">
        <f t="shared" si="63"/>
        <v>79.167777186501098</v>
      </c>
      <c r="BU105" s="31">
        <f t="shared" si="63"/>
        <v>83.057257936489549</v>
      </c>
      <c r="BV105" s="31">
        <f t="shared" si="63"/>
        <v>88.527441610479769</v>
      </c>
      <c r="BW105" s="31">
        <f t="shared" si="63"/>
        <v>94.909479032990006</v>
      </c>
      <c r="BX105" s="31">
        <f t="shared" si="63"/>
        <v>102.32056062076215</v>
      </c>
      <c r="BY105" s="31">
        <f t="shared" si="63"/>
        <v>109.95050962019029</v>
      </c>
      <c r="BZ105" s="31">
        <f t="shared" si="63"/>
        <v>118.2707956657646</v>
      </c>
      <c r="CA105" s="31">
        <f t="shared" si="63"/>
        <v>127.64131189899761</v>
      </c>
      <c r="CB105" s="31">
        <f t="shared" si="63"/>
        <v>137.65598246771771</v>
      </c>
      <c r="CC105" s="31">
        <f t="shared" si="62"/>
        <v>148.6296429860412</v>
      </c>
      <c r="CD105" s="31">
        <f t="shared" si="62"/>
        <v>161.7897027266219</v>
      </c>
      <c r="CE105" s="31">
        <f t="shared" si="62"/>
        <v>175.40814456057814</v>
      </c>
      <c r="CF105" s="31">
        <f t="shared" si="62"/>
        <v>188.87859949843499</v>
      </c>
      <c r="CG105" s="31">
        <f t="shared" si="62"/>
        <v>201.98693629042626</v>
      </c>
      <c r="CH105" s="31">
        <f t="shared" si="62"/>
        <v>214.697985587902</v>
      </c>
      <c r="CI105" s="31">
        <f t="shared" si="62"/>
        <v>226.74551559392063</v>
      </c>
      <c r="CJ105" s="31">
        <f t="shared" si="62"/>
        <v>238.09364978509299</v>
      </c>
      <c r="CK105" s="31">
        <f t="shared" si="62"/>
        <v>248.75584738763519</v>
      </c>
      <c r="CL105" s="31">
        <f t="shared" si="62"/>
        <v>258.76473071183392</v>
      </c>
      <c r="CM105" s="31">
        <f t="shared" si="62"/>
        <v>268.16050887043826</v>
      </c>
      <c r="CN105" s="31">
        <f t="shared" si="62"/>
        <v>276.98554805567778</v>
      </c>
      <c r="CO105" s="31">
        <f t="shared" si="62"/>
        <v>285.28166089293728</v>
      </c>
      <c r="CP105" s="31">
        <f t="shared" si="62"/>
        <v>293.08875561229053</v>
      </c>
      <c r="CQ105" s="31">
        <f t="shared" si="62"/>
        <v>300.444208073308</v>
      </c>
      <c r="CR105" s="31">
        <f t="shared" si="62"/>
        <v>307.38262918989824</v>
      </c>
      <c r="CS105" s="31">
        <f t="shared" si="65"/>
        <v>313.93584969091194</v>
      </c>
      <c r="CT105" s="31">
        <f t="shared" si="64"/>
        <v>320.1330219485281</v>
      </c>
      <c r="CU105" s="31">
        <f t="shared" si="64"/>
        <v>326.00078125753794</v>
      </c>
      <c r="CV105" s="31">
        <f t="shared" si="64"/>
        <v>331.56343318641603</v>
      </c>
      <c r="CW105" s="31">
        <f t="shared" si="64"/>
        <v>336.84314774502644</v>
      </c>
      <c r="CX105" s="31">
        <f t="shared" si="64"/>
        <v>341.86014948324771</v>
      </c>
      <c r="CY105" s="31">
        <f t="shared" si="64"/>
        <v>346.63289764154837</v>
      </c>
      <c r="CZ105" s="31">
        <f t="shared" si="64"/>
        <v>351.17825347639047</v>
      </c>
      <c r="DA105" s="31">
        <f t="shared" si="64"/>
        <v>355.51163367204185</v>
      </c>
      <c r="DB105" s="37"/>
    </row>
    <row r="106" spans="1:106" x14ac:dyDescent="0.2">
      <c r="A106" s="25">
        <f>IFERROR(ndashboard!I50," ")</f>
        <v>0</v>
      </c>
      <c r="B106" s="107">
        <f>IFERROR(ndashboard!B50," ")</f>
        <v>0</v>
      </c>
      <c r="C106" s="107">
        <f>IFERROR(ndashboard!C50,"")</f>
        <v>0</v>
      </c>
      <c r="D106" s="100">
        <f>IFERROR(ndashboard!M50," ")</f>
        <v>0</v>
      </c>
      <c r="E106" s="167">
        <f>IFERROR(ndashboard!O50,"")</f>
        <v>0</v>
      </c>
      <c r="F106" s="107">
        <f>IFERROR(ndashboard!H50,"")</f>
        <v>0</v>
      </c>
      <c r="G106" s="108">
        <f>IFERROR(ndashboard!R50,"")</f>
        <v>0</v>
      </c>
      <c r="H106" s="107">
        <f>IFERROR(ndashboard!F50,"")</f>
        <v>0</v>
      </c>
      <c r="I106" s="107">
        <f>IFERROR(ndashboard!G50,"")</f>
        <v>0</v>
      </c>
      <c r="J106" s="79">
        <f t="shared" si="60"/>
        <v>0</v>
      </c>
      <c r="K106" s="79">
        <f t="shared" si="60"/>
        <v>0</v>
      </c>
      <c r="L106" s="79">
        <f t="shared" si="60"/>
        <v>0</v>
      </c>
      <c r="M106" s="79">
        <f t="shared" si="60"/>
        <v>0</v>
      </c>
      <c r="N106" s="79">
        <f t="shared" si="60"/>
        <v>0</v>
      </c>
      <c r="O106" s="79">
        <f t="shared" si="60"/>
        <v>0</v>
      </c>
      <c r="P106" s="79">
        <f t="shared" si="60"/>
        <v>0</v>
      </c>
      <c r="Q106" s="79">
        <f t="shared" si="60"/>
        <v>0</v>
      </c>
      <c r="R106" s="79">
        <f t="shared" si="60"/>
        <v>0</v>
      </c>
      <c r="S106" s="79">
        <f t="shared" si="60"/>
        <v>0</v>
      </c>
      <c r="T106" s="79">
        <f t="shared" si="60"/>
        <v>0</v>
      </c>
      <c r="U106" s="79">
        <f t="shared" si="60"/>
        <v>0</v>
      </c>
      <c r="V106" s="79">
        <f t="shared" si="60"/>
        <v>0</v>
      </c>
      <c r="W106" s="79">
        <f t="shared" si="60"/>
        <v>0</v>
      </c>
      <c r="X106" s="79">
        <f t="shared" si="60"/>
        <v>0</v>
      </c>
      <c r="Y106" s="79">
        <f t="shared" si="60"/>
        <v>0</v>
      </c>
      <c r="Z106" s="79">
        <f t="shared" si="59"/>
        <v>0</v>
      </c>
      <c r="AA106" s="79">
        <f t="shared" si="59"/>
        <v>0</v>
      </c>
      <c r="AB106" s="79">
        <f t="shared" si="59"/>
        <v>0</v>
      </c>
      <c r="AC106" s="79">
        <f t="shared" si="59"/>
        <v>0</v>
      </c>
      <c r="AD106" s="80">
        <f t="shared" si="59"/>
        <v>0</v>
      </c>
      <c r="AE106" s="79">
        <f t="shared" si="59"/>
        <v>0</v>
      </c>
      <c r="AF106" s="79">
        <f t="shared" si="59"/>
        <v>0</v>
      </c>
      <c r="AG106" s="79">
        <f t="shared" si="59"/>
        <v>0</v>
      </c>
      <c r="AH106" s="79">
        <f t="shared" si="59"/>
        <v>0</v>
      </c>
      <c r="AI106" s="79">
        <f t="shared" si="59"/>
        <v>0</v>
      </c>
      <c r="AJ106" s="79">
        <f t="shared" si="59"/>
        <v>0</v>
      </c>
      <c r="AK106" s="79">
        <f t="shared" si="59"/>
        <v>0</v>
      </c>
      <c r="AL106" s="79">
        <f t="shared" si="59"/>
        <v>0</v>
      </c>
      <c r="AM106" s="79">
        <f t="shared" si="59"/>
        <v>0</v>
      </c>
      <c r="AN106" s="79">
        <f t="shared" si="61"/>
        <v>0</v>
      </c>
      <c r="AO106" s="79">
        <f t="shared" si="61"/>
        <v>0</v>
      </c>
      <c r="AP106" s="79">
        <f t="shared" si="61"/>
        <v>0</v>
      </c>
      <c r="AQ106" s="79">
        <f t="shared" si="61"/>
        <v>0</v>
      </c>
      <c r="AR106" s="79">
        <f t="shared" si="61"/>
        <v>0</v>
      </c>
      <c r="AS106" s="79">
        <f t="shared" si="61"/>
        <v>0</v>
      </c>
      <c r="AT106" s="79">
        <f t="shared" si="61"/>
        <v>0</v>
      </c>
      <c r="AU106" s="79">
        <f t="shared" si="61"/>
        <v>0</v>
      </c>
      <c r="AV106" s="79">
        <f t="shared" si="61"/>
        <v>0</v>
      </c>
      <c r="AW106" s="79">
        <f t="shared" si="61"/>
        <v>0</v>
      </c>
      <c r="AX106" s="79">
        <f t="shared" si="61"/>
        <v>0</v>
      </c>
      <c r="BB106" s="37"/>
      <c r="BC106" s="37"/>
      <c r="BJ106" s="28"/>
      <c r="BK106" s="28"/>
      <c r="BL106" s="28"/>
      <c r="BM106" s="28"/>
      <c r="BN106" s="31" t="e">
        <f t="shared" si="63"/>
        <v>#DIV/0!</v>
      </c>
      <c r="BO106" s="31">
        <f t="shared" si="63"/>
        <v>1046.161648371595</v>
      </c>
      <c r="BP106" s="31">
        <f t="shared" si="63"/>
        <v>80.915508351553996</v>
      </c>
      <c r="BQ106" s="31">
        <f t="shared" si="63"/>
        <v>73.894475004703935</v>
      </c>
      <c r="BR106" s="31">
        <f t="shared" si="63"/>
        <v>72.093571578775496</v>
      </c>
      <c r="BS106" s="31">
        <f t="shared" si="63"/>
        <v>74.876816570216917</v>
      </c>
      <c r="BT106" s="31">
        <f t="shared" si="63"/>
        <v>79.167777186501098</v>
      </c>
      <c r="BU106" s="31">
        <f t="shared" si="63"/>
        <v>83.057257936489549</v>
      </c>
      <c r="BV106" s="31">
        <f t="shared" si="63"/>
        <v>88.527441610479769</v>
      </c>
      <c r="BW106" s="31">
        <f t="shared" si="63"/>
        <v>94.909479032990006</v>
      </c>
      <c r="BX106" s="31">
        <f t="shared" si="63"/>
        <v>102.32056062076215</v>
      </c>
      <c r="BY106" s="31">
        <f t="shared" si="63"/>
        <v>109.95050962019029</v>
      </c>
      <c r="BZ106" s="31">
        <f t="shared" si="63"/>
        <v>118.2707956657646</v>
      </c>
      <c r="CA106" s="31">
        <f t="shared" si="63"/>
        <v>127.64131189899761</v>
      </c>
      <c r="CB106" s="31">
        <f t="shared" si="63"/>
        <v>137.65598246771771</v>
      </c>
      <c r="CC106" s="31">
        <f t="shared" si="62"/>
        <v>148.6296429860412</v>
      </c>
      <c r="CD106" s="31">
        <f t="shared" si="62"/>
        <v>161.7897027266219</v>
      </c>
      <c r="CE106" s="31">
        <f t="shared" si="62"/>
        <v>175.40814456057814</v>
      </c>
      <c r="CF106" s="31">
        <f t="shared" si="62"/>
        <v>188.87859949843499</v>
      </c>
      <c r="CG106" s="31">
        <f t="shared" si="62"/>
        <v>201.98693629042626</v>
      </c>
      <c r="CH106" s="31">
        <f t="shared" si="62"/>
        <v>214.697985587902</v>
      </c>
      <c r="CI106" s="31">
        <f t="shared" si="62"/>
        <v>226.74551559392063</v>
      </c>
      <c r="CJ106" s="31">
        <f t="shared" si="62"/>
        <v>238.09364978509299</v>
      </c>
      <c r="CK106" s="31">
        <f t="shared" si="62"/>
        <v>248.75584738763519</v>
      </c>
      <c r="CL106" s="31">
        <f t="shared" si="62"/>
        <v>258.76473071183392</v>
      </c>
      <c r="CM106" s="31">
        <f t="shared" si="62"/>
        <v>268.16050887043826</v>
      </c>
      <c r="CN106" s="31">
        <f t="shared" si="62"/>
        <v>276.98554805567778</v>
      </c>
      <c r="CO106" s="31">
        <f t="shared" si="62"/>
        <v>285.28166089293728</v>
      </c>
      <c r="CP106" s="31">
        <f t="shared" si="62"/>
        <v>293.08875561229053</v>
      </c>
      <c r="CQ106" s="31">
        <f t="shared" si="62"/>
        <v>300.444208073308</v>
      </c>
      <c r="CR106" s="31">
        <f t="shared" si="62"/>
        <v>307.38262918989824</v>
      </c>
      <c r="CS106" s="31">
        <f t="shared" si="65"/>
        <v>313.93584969091194</v>
      </c>
      <c r="CT106" s="31">
        <f t="shared" si="64"/>
        <v>320.1330219485281</v>
      </c>
      <c r="CU106" s="31">
        <f t="shared" si="64"/>
        <v>326.00078125753794</v>
      </c>
      <c r="CV106" s="31">
        <f t="shared" si="64"/>
        <v>331.56343318641603</v>
      </c>
      <c r="CW106" s="31">
        <f t="shared" si="64"/>
        <v>336.84314774502644</v>
      </c>
      <c r="CX106" s="31">
        <f t="shared" si="64"/>
        <v>341.86014948324771</v>
      </c>
      <c r="CY106" s="31">
        <f t="shared" si="64"/>
        <v>346.63289764154837</v>
      </c>
      <c r="CZ106" s="31">
        <f t="shared" si="64"/>
        <v>351.17825347639047</v>
      </c>
      <c r="DA106" s="31">
        <f t="shared" si="64"/>
        <v>355.51163367204185</v>
      </c>
      <c r="DB106" s="37"/>
    </row>
    <row r="107" spans="1:106" x14ac:dyDescent="0.2">
      <c r="A107" s="25">
        <f>IFERROR(ndashboard!I51," ")</f>
        <v>0</v>
      </c>
      <c r="B107" s="107">
        <f>IFERROR(ndashboard!B51," ")</f>
        <v>0</v>
      </c>
      <c r="C107" s="107">
        <f>IFERROR(ndashboard!C51,"")</f>
        <v>0</v>
      </c>
      <c r="D107" s="100">
        <f>IFERROR(ndashboard!M51," ")</f>
        <v>0</v>
      </c>
      <c r="E107" s="167">
        <f>IFERROR(ndashboard!O51,"")</f>
        <v>0</v>
      </c>
      <c r="F107" s="107">
        <f>IFERROR(ndashboard!H51,"")</f>
        <v>0</v>
      </c>
      <c r="G107" s="108">
        <f>IFERROR(ndashboard!R51,"")</f>
        <v>0</v>
      </c>
      <c r="H107" s="107">
        <f>IFERROR(ndashboard!F51,"")</f>
        <v>0</v>
      </c>
      <c r="I107" s="107">
        <f>IFERROR(ndashboard!G51,"")</f>
        <v>0</v>
      </c>
      <c r="J107" s="79">
        <f t="shared" si="60"/>
        <v>0</v>
      </c>
      <c r="K107" s="79">
        <f t="shared" si="60"/>
        <v>0</v>
      </c>
      <c r="L107" s="79">
        <f t="shared" si="60"/>
        <v>0</v>
      </c>
      <c r="M107" s="79">
        <f t="shared" si="60"/>
        <v>0</v>
      </c>
      <c r="N107" s="79">
        <f t="shared" si="60"/>
        <v>0</v>
      </c>
      <c r="O107" s="79">
        <f t="shared" si="60"/>
        <v>0</v>
      </c>
      <c r="P107" s="79">
        <f t="shared" si="60"/>
        <v>0</v>
      </c>
      <c r="Q107" s="79">
        <f t="shared" si="60"/>
        <v>0</v>
      </c>
      <c r="R107" s="79">
        <f t="shared" si="60"/>
        <v>0</v>
      </c>
      <c r="S107" s="79">
        <f t="shared" si="60"/>
        <v>0</v>
      </c>
      <c r="T107" s="79">
        <f t="shared" si="60"/>
        <v>0</v>
      </c>
      <c r="U107" s="79">
        <f t="shared" si="60"/>
        <v>0</v>
      </c>
      <c r="V107" s="79">
        <f t="shared" si="60"/>
        <v>0</v>
      </c>
      <c r="W107" s="79">
        <f t="shared" si="60"/>
        <v>0</v>
      </c>
      <c r="X107" s="79">
        <f t="shared" si="60"/>
        <v>0</v>
      </c>
      <c r="Y107" s="79">
        <f t="shared" si="60"/>
        <v>0</v>
      </c>
      <c r="Z107" s="79">
        <f t="shared" si="59"/>
        <v>0</v>
      </c>
      <c r="AA107" s="79">
        <f t="shared" si="59"/>
        <v>0</v>
      </c>
      <c r="AB107" s="79">
        <f t="shared" si="59"/>
        <v>0</v>
      </c>
      <c r="AC107" s="79">
        <f t="shared" si="59"/>
        <v>0</v>
      </c>
      <c r="AD107" s="80">
        <f t="shared" si="59"/>
        <v>0</v>
      </c>
      <c r="AE107" s="79">
        <f t="shared" si="59"/>
        <v>0</v>
      </c>
      <c r="AF107" s="79">
        <f t="shared" si="59"/>
        <v>0</v>
      </c>
      <c r="AG107" s="79">
        <f t="shared" si="59"/>
        <v>0</v>
      </c>
      <c r="AH107" s="79">
        <f t="shared" si="59"/>
        <v>0</v>
      </c>
      <c r="AI107" s="79">
        <f t="shared" si="59"/>
        <v>0</v>
      </c>
      <c r="AJ107" s="79">
        <f t="shared" si="59"/>
        <v>0</v>
      </c>
      <c r="AK107" s="79">
        <f t="shared" si="59"/>
        <v>0</v>
      </c>
      <c r="AL107" s="79">
        <f t="shared" si="59"/>
        <v>0</v>
      </c>
      <c r="AM107" s="79">
        <f t="shared" si="59"/>
        <v>0</v>
      </c>
      <c r="AN107" s="79">
        <f t="shared" si="61"/>
        <v>0</v>
      </c>
      <c r="AO107" s="79">
        <f t="shared" si="61"/>
        <v>0</v>
      </c>
      <c r="AP107" s="79">
        <f t="shared" si="61"/>
        <v>0</v>
      </c>
      <c r="AQ107" s="79">
        <f t="shared" si="61"/>
        <v>0</v>
      </c>
      <c r="AR107" s="79">
        <f t="shared" si="61"/>
        <v>0</v>
      </c>
      <c r="AS107" s="79">
        <f t="shared" si="61"/>
        <v>0</v>
      </c>
      <c r="AT107" s="79">
        <f t="shared" si="61"/>
        <v>0</v>
      </c>
      <c r="AU107" s="79">
        <f t="shared" si="61"/>
        <v>0</v>
      </c>
      <c r="AV107" s="79">
        <f t="shared" si="61"/>
        <v>0</v>
      </c>
      <c r="AW107" s="79">
        <f t="shared" si="61"/>
        <v>0</v>
      </c>
      <c r="AX107" s="79">
        <f t="shared" si="61"/>
        <v>0</v>
      </c>
      <c r="BB107" s="37"/>
      <c r="BC107" s="37"/>
      <c r="BJ107" s="28"/>
      <c r="BK107" s="28"/>
      <c r="BL107" s="28"/>
      <c r="BM107" s="28"/>
      <c r="BN107" s="31" t="e">
        <f t="shared" si="63"/>
        <v>#DIV/0!</v>
      </c>
      <c r="BO107" s="31">
        <f t="shared" si="63"/>
        <v>1046.161648371595</v>
      </c>
      <c r="BP107" s="31">
        <f t="shared" si="63"/>
        <v>80.915508351553996</v>
      </c>
      <c r="BQ107" s="31">
        <f t="shared" si="63"/>
        <v>73.894475004703935</v>
      </c>
      <c r="BR107" s="31">
        <f t="shared" si="63"/>
        <v>72.093571578775496</v>
      </c>
      <c r="BS107" s="31">
        <f t="shared" si="63"/>
        <v>74.876816570216917</v>
      </c>
      <c r="BT107" s="31">
        <f t="shared" si="63"/>
        <v>79.167777186501098</v>
      </c>
      <c r="BU107" s="31">
        <f t="shared" si="63"/>
        <v>83.057257936489549</v>
      </c>
      <c r="BV107" s="31">
        <f t="shared" si="63"/>
        <v>88.527441610479769</v>
      </c>
      <c r="BW107" s="31">
        <f t="shared" si="63"/>
        <v>94.909479032990006</v>
      </c>
      <c r="BX107" s="31">
        <f t="shared" si="63"/>
        <v>102.32056062076215</v>
      </c>
      <c r="BY107" s="31">
        <f t="shared" si="63"/>
        <v>109.95050962019029</v>
      </c>
      <c r="BZ107" s="31">
        <f t="shared" si="63"/>
        <v>118.2707956657646</v>
      </c>
      <c r="CA107" s="31">
        <f t="shared" si="63"/>
        <v>127.64131189899761</v>
      </c>
      <c r="CB107" s="31">
        <f t="shared" si="63"/>
        <v>137.65598246771771</v>
      </c>
      <c r="CC107" s="31">
        <f t="shared" si="62"/>
        <v>148.6296429860412</v>
      </c>
      <c r="CD107" s="31">
        <f t="shared" si="62"/>
        <v>161.7897027266219</v>
      </c>
      <c r="CE107" s="31">
        <f t="shared" si="62"/>
        <v>175.40814456057814</v>
      </c>
      <c r="CF107" s="31">
        <f t="shared" si="62"/>
        <v>188.87859949843499</v>
      </c>
      <c r="CG107" s="31">
        <f t="shared" si="62"/>
        <v>201.98693629042626</v>
      </c>
      <c r="CH107" s="31">
        <f t="shared" si="62"/>
        <v>214.697985587902</v>
      </c>
      <c r="CI107" s="31">
        <f t="shared" si="62"/>
        <v>226.74551559392063</v>
      </c>
      <c r="CJ107" s="31">
        <f t="shared" si="62"/>
        <v>238.09364978509299</v>
      </c>
      <c r="CK107" s="31">
        <f t="shared" si="62"/>
        <v>248.75584738763519</v>
      </c>
      <c r="CL107" s="31">
        <f t="shared" si="62"/>
        <v>258.76473071183392</v>
      </c>
      <c r="CM107" s="31">
        <f t="shared" si="62"/>
        <v>268.16050887043826</v>
      </c>
      <c r="CN107" s="31">
        <f t="shared" si="62"/>
        <v>276.98554805567778</v>
      </c>
      <c r="CO107" s="31">
        <f t="shared" si="62"/>
        <v>285.28166089293728</v>
      </c>
      <c r="CP107" s="31">
        <f t="shared" si="62"/>
        <v>293.08875561229053</v>
      </c>
      <c r="CQ107" s="31">
        <f t="shared" si="62"/>
        <v>300.444208073308</v>
      </c>
      <c r="CR107" s="31">
        <f t="shared" si="62"/>
        <v>307.38262918989824</v>
      </c>
      <c r="CS107" s="31">
        <f t="shared" si="65"/>
        <v>313.93584969091194</v>
      </c>
      <c r="CT107" s="31">
        <f t="shared" si="64"/>
        <v>320.1330219485281</v>
      </c>
      <c r="CU107" s="31">
        <f t="shared" si="64"/>
        <v>326.00078125753794</v>
      </c>
      <c r="CV107" s="31">
        <f t="shared" si="64"/>
        <v>331.56343318641603</v>
      </c>
      <c r="CW107" s="31">
        <f t="shared" si="64"/>
        <v>336.84314774502644</v>
      </c>
      <c r="CX107" s="31">
        <f t="shared" si="64"/>
        <v>341.86014948324771</v>
      </c>
      <c r="CY107" s="31">
        <f t="shared" si="64"/>
        <v>346.63289764154837</v>
      </c>
      <c r="CZ107" s="31">
        <f t="shared" si="64"/>
        <v>351.17825347639047</v>
      </c>
      <c r="DA107" s="31">
        <f t="shared" si="64"/>
        <v>355.51163367204185</v>
      </c>
      <c r="DB107" s="37"/>
    </row>
    <row r="108" spans="1:106" x14ac:dyDescent="0.2">
      <c r="A108" s="25">
        <f>IFERROR(ndashboard!I52," ")</f>
        <v>0</v>
      </c>
      <c r="B108" s="107">
        <f>IFERROR(ndashboard!B52," ")</f>
        <v>0</v>
      </c>
      <c r="C108" s="107">
        <f>IFERROR(ndashboard!C52,"")</f>
        <v>0</v>
      </c>
      <c r="D108" s="100">
        <f>IFERROR(ndashboard!M52," ")</f>
        <v>0</v>
      </c>
      <c r="E108" s="167">
        <f>IFERROR(ndashboard!O52,"")</f>
        <v>0</v>
      </c>
      <c r="F108" s="107">
        <f>IFERROR(ndashboard!H52,"")</f>
        <v>0</v>
      </c>
      <c r="G108" s="108">
        <f>IFERROR(ndashboard!R52,"")</f>
        <v>0</v>
      </c>
      <c r="H108" s="107">
        <f>IFERROR(ndashboard!F52,"")</f>
        <v>0</v>
      </c>
      <c r="I108" s="107">
        <f>IFERROR(ndashboard!G52,"")</f>
        <v>0</v>
      </c>
      <c r="J108" s="79">
        <f t="shared" si="60"/>
        <v>0</v>
      </c>
      <c r="K108" s="79">
        <f t="shared" si="60"/>
        <v>0</v>
      </c>
      <c r="L108" s="79">
        <f t="shared" si="60"/>
        <v>0</v>
      </c>
      <c r="M108" s="79">
        <f t="shared" si="60"/>
        <v>0</v>
      </c>
      <c r="N108" s="79">
        <f t="shared" si="60"/>
        <v>0</v>
      </c>
      <c r="O108" s="79">
        <f t="shared" si="60"/>
        <v>0</v>
      </c>
      <c r="P108" s="79">
        <f t="shared" si="60"/>
        <v>0</v>
      </c>
      <c r="Q108" s="79">
        <f t="shared" si="60"/>
        <v>0</v>
      </c>
      <c r="R108" s="79">
        <f t="shared" si="60"/>
        <v>0</v>
      </c>
      <c r="S108" s="79">
        <f t="shared" si="60"/>
        <v>0</v>
      </c>
      <c r="T108" s="79">
        <f t="shared" si="60"/>
        <v>0</v>
      </c>
      <c r="U108" s="79">
        <f t="shared" si="60"/>
        <v>0</v>
      </c>
      <c r="V108" s="79">
        <f t="shared" si="60"/>
        <v>0</v>
      </c>
      <c r="W108" s="79">
        <f t="shared" si="60"/>
        <v>0</v>
      </c>
      <c r="X108" s="79">
        <f t="shared" si="60"/>
        <v>0</v>
      </c>
      <c r="Y108" s="79">
        <f t="shared" ref="Y108:AN123" si="66">IF($C$2+Y$48 &gt;=$D108,$E108*(Y$48-_xlfn.DAYS($D108,$C$2))/_xlfn.DAYS($C$1,$D108),0)</f>
        <v>0</v>
      </c>
      <c r="Z108" s="79">
        <f t="shared" si="66"/>
        <v>0</v>
      </c>
      <c r="AA108" s="79">
        <f t="shared" si="66"/>
        <v>0</v>
      </c>
      <c r="AB108" s="79">
        <f t="shared" si="66"/>
        <v>0</v>
      </c>
      <c r="AC108" s="79">
        <f t="shared" si="66"/>
        <v>0</v>
      </c>
      <c r="AD108" s="80">
        <f t="shared" si="66"/>
        <v>0</v>
      </c>
      <c r="AE108" s="79">
        <f t="shared" si="66"/>
        <v>0</v>
      </c>
      <c r="AF108" s="79">
        <f t="shared" si="66"/>
        <v>0</v>
      </c>
      <c r="AG108" s="79">
        <f t="shared" si="66"/>
        <v>0</v>
      </c>
      <c r="AH108" s="79">
        <f t="shared" si="66"/>
        <v>0</v>
      </c>
      <c r="AI108" s="79">
        <f t="shared" si="66"/>
        <v>0</v>
      </c>
      <c r="AJ108" s="79">
        <f t="shared" si="66"/>
        <v>0</v>
      </c>
      <c r="AK108" s="79">
        <f t="shared" si="66"/>
        <v>0</v>
      </c>
      <c r="AL108" s="79">
        <f t="shared" si="66"/>
        <v>0</v>
      </c>
      <c r="AM108" s="79">
        <f t="shared" si="66"/>
        <v>0</v>
      </c>
      <c r="AN108" s="79">
        <f t="shared" si="61"/>
        <v>0</v>
      </c>
      <c r="AO108" s="79">
        <f t="shared" si="61"/>
        <v>0</v>
      </c>
      <c r="AP108" s="79">
        <f t="shared" si="61"/>
        <v>0</v>
      </c>
      <c r="AQ108" s="79">
        <f t="shared" si="61"/>
        <v>0</v>
      </c>
      <c r="AR108" s="79">
        <f t="shared" si="61"/>
        <v>0</v>
      </c>
      <c r="AS108" s="79">
        <f t="shared" si="61"/>
        <v>0</v>
      </c>
      <c r="AT108" s="79">
        <f t="shared" si="61"/>
        <v>0</v>
      </c>
      <c r="AU108" s="79">
        <f t="shared" si="61"/>
        <v>0</v>
      </c>
      <c r="AV108" s="79">
        <f t="shared" si="61"/>
        <v>0</v>
      </c>
      <c r="AW108" s="79">
        <f t="shared" si="61"/>
        <v>0</v>
      </c>
      <c r="AX108" s="79">
        <f t="shared" si="61"/>
        <v>0</v>
      </c>
      <c r="BB108" s="37"/>
      <c r="BC108" s="37"/>
      <c r="BJ108" s="28"/>
      <c r="BK108" s="28"/>
      <c r="BL108" s="28"/>
      <c r="BM108" s="28"/>
      <c r="BN108" s="31" t="e">
        <f t="shared" si="63"/>
        <v>#DIV/0!</v>
      </c>
      <c r="BO108" s="31">
        <f t="shared" si="63"/>
        <v>1046.161648371595</v>
      </c>
      <c r="BP108" s="31">
        <f t="shared" si="63"/>
        <v>80.915508351553996</v>
      </c>
      <c r="BQ108" s="31">
        <f t="shared" si="63"/>
        <v>73.894475004703935</v>
      </c>
      <c r="BR108" s="31">
        <f t="shared" si="63"/>
        <v>72.093571578775496</v>
      </c>
      <c r="BS108" s="31">
        <f t="shared" si="63"/>
        <v>74.876816570216917</v>
      </c>
      <c r="BT108" s="31">
        <f t="shared" si="63"/>
        <v>79.167777186501098</v>
      </c>
      <c r="BU108" s="31">
        <f t="shared" si="63"/>
        <v>83.057257936489549</v>
      </c>
      <c r="BV108" s="31">
        <f t="shared" si="63"/>
        <v>88.527441610479769</v>
      </c>
      <c r="BW108" s="31">
        <f t="shared" si="63"/>
        <v>94.909479032990006</v>
      </c>
      <c r="BX108" s="31">
        <f t="shared" si="63"/>
        <v>102.32056062076215</v>
      </c>
      <c r="BY108" s="31">
        <f t="shared" si="63"/>
        <v>109.95050962019029</v>
      </c>
      <c r="BZ108" s="31">
        <f t="shared" si="63"/>
        <v>118.2707956657646</v>
      </c>
      <c r="CA108" s="31">
        <f t="shared" si="63"/>
        <v>127.64131189899761</v>
      </c>
      <c r="CB108" s="31">
        <f t="shared" si="63"/>
        <v>137.65598246771771</v>
      </c>
      <c r="CC108" s="31">
        <f t="shared" si="62"/>
        <v>148.6296429860412</v>
      </c>
      <c r="CD108" s="31">
        <f t="shared" si="62"/>
        <v>161.7897027266219</v>
      </c>
      <c r="CE108" s="31">
        <f t="shared" si="62"/>
        <v>175.40814456057814</v>
      </c>
      <c r="CF108" s="31">
        <f t="shared" si="62"/>
        <v>188.87859949843499</v>
      </c>
      <c r="CG108" s="31">
        <f t="shared" si="62"/>
        <v>201.98693629042626</v>
      </c>
      <c r="CH108" s="31">
        <f t="shared" si="62"/>
        <v>214.697985587902</v>
      </c>
      <c r="CI108" s="31">
        <f t="shared" si="62"/>
        <v>226.74551559392063</v>
      </c>
      <c r="CJ108" s="31">
        <f t="shared" si="62"/>
        <v>238.09364978509299</v>
      </c>
      <c r="CK108" s="31">
        <f t="shared" si="62"/>
        <v>248.75584738763519</v>
      </c>
      <c r="CL108" s="31">
        <f t="shared" si="62"/>
        <v>258.76473071183392</v>
      </c>
      <c r="CM108" s="31">
        <f t="shared" si="62"/>
        <v>268.16050887043826</v>
      </c>
      <c r="CN108" s="31">
        <f t="shared" si="62"/>
        <v>276.98554805567778</v>
      </c>
      <c r="CO108" s="31">
        <f t="shared" si="62"/>
        <v>285.28166089293728</v>
      </c>
      <c r="CP108" s="31">
        <f t="shared" si="62"/>
        <v>293.08875561229053</v>
      </c>
      <c r="CQ108" s="31">
        <f t="shared" si="62"/>
        <v>300.444208073308</v>
      </c>
      <c r="CR108" s="31">
        <f t="shared" si="62"/>
        <v>307.38262918989824</v>
      </c>
      <c r="CS108" s="31">
        <f t="shared" si="65"/>
        <v>313.93584969091194</v>
      </c>
      <c r="CT108" s="31">
        <f t="shared" si="64"/>
        <v>320.1330219485281</v>
      </c>
      <c r="CU108" s="31">
        <f t="shared" si="64"/>
        <v>326.00078125753794</v>
      </c>
      <c r="CV108" s="31">
        <f t="shared" si="64"/>
        <v>331.56343318641603</v>
      </c>
      <c r="CW108" s="31">
        <f t="shared" si="64"/>
        <v>336.84314774502644</v>
      </c>
      <c r="CX108" s="31">
        <f t="shared" si="64"/>
        <v>341.86014948324771</v>
      </c>
      <c r="CY108" s="31">
        <f t="shared" si="64"/>
        <v>346.63289764154837</v>
      </c>
      <c r="CZ108" s="31">
        <f t="shared" si="64"/>
        <v>351.17825347639047</v>
      </c>
      <c r="DA108" s="31">
        <f t="shared" si="64"/>
        <v>355.51163367204185</v>
      </c>
      <c r="DB108" s="37"/>
    </row>
    <row r="109" spans="1:106" x14ac:dyDescent="0.2">
      <c r="A109" s="25">
        <f>IFERROR(ndashboard!I53," ")</f>
        <v>0</v>
      </c>
      <c r="B109" s="107">
        <f>IFERROR(ndashboard!B53," ")</f>
        <v>0</v>
      </c>
      <c r="C109" s="107">
        <f>IFERROR(ndashboard!C53,"")</f>
        <v>0</v>
      </c>
      <c r="D109" s="100">
        <f>IFERROR(ndashboard!M53," ")</f>
        <v>0</v>
      </c>
      <c r="E109" s="167">
        <f>IFERROR(ndashboard!O53,"")</f>
        <v>0</v>
      </c>
      <c r="F109" s="107">
        <f>IFERROR(ndashboard!H53,"")</f>
        <v>0</v>
      </c>
      <c r="G109" s="108">
        <f>IFERROR(ndashboard!R53,"")</f>
        <v>0</v>
      </c>
      <c r="H109" s="107">
        <f>IFERROR(ndashboard!F53,"")</f>
        <v>0</v>
      </c>
      <c r="I109" s="107">
        <f>IFERROR(ndashboard!G53,"")</f>
        <v>0</v>
      </c>
      <c r="J109" s="79">
        <f t="shared" ref="J109:Y124" si="67">IF($C$2+J$48 &gt;=$D109,$E109*(J$48-_xlfn.DAYS($D109,$C$2))/_xlfn.DAYS($C$1,$D109),0)</f>
        <v>0</v>
      </c>
      <c r="K109" s="79">
        <f t="shared" si="67"/>
        <v>0</v>
      </c>
      <c r="L109" s="79">
        <f t="shared" si="67"/>
        <v>0</v>
      </c>
      <c r="M109" s="79">
        <f t="shared" si="67"/>
        <v>0</v>
      </c>
      <c r="N109" s="79">
        <f t="shared" si="67"/>
        <v>0</v>
      </c>
      <c r="O109" s="79">
        <f t="shared" si="67"/>
        <v>0</v>
      </c>
      <c r="P109" s="79">
        <f t="shared" si="67"/>
        <v>0</v>
      </c>
      <c r="Q109" s="79">
        <f t="shared" si="67"/>
        <v>0</v>
      </c>
      <c r="R109" s="79">
        <f t="shared" si="67"/>
        <v>0</v>
      </c>
      <c r="S109" s="79">
        <f t="shared" si="67"/>
        <v>0</v>
      </c>
      <c r="T109" s="79">
        <f t="shared" si="67"/>
        <v>0</v>
      </c>
      <c r="U109" s="79">
        <f t="shared" si="67"/>
        <v>0</v>
      </c>
      <c r="V109" s="79">
        <f t="shared" si="67"/>
        <v>0</v>
      </c>
      <c r="W109" s="79">
        <f t="shared" si="67"/>
        <v>0</v>
      </c>
      <c r="X109" s="79">
        <f t="shared" si="67"/>
        <v>0</v>
      </c>
      <c r="Y109" s="79">
        <f t="shared" si="67"/>
        <v>0</v>
      </c>
      <c r="Z109" s="79">
        <f t="shared" si="66"/>
        <v>0</v>
      </c>
      <c r="AA109" s="79">
        <f t="shared" si="66"/>
        <v>0</v>
      </c>
      <c r="AB109" s="79">
        <f t="shared" si="66"/>
        <v>0</v>
      </c>
      <c r="AC109" s="79">
        <f t="shared" si="66"/>
        <v>0</v>
      </c>
      <c r="AD109" s="80">
        <f t="shared" si="66"/>
        <v>0</v>
      </c>
      <c r="AE109" s="79">
        <f t="shared" si="66"/>
        <v>0</v>
      </c>
      <c r="AF109" s="79">
        <f t="shared" si="66"/>
        <v>0</v>
      </c>
      <c r="AG109" s="79">
        <f t="shared" si="66"/>
        <v>0</v>
      </c>
      <c r="AH109" s="79">
        <f t="shared" si="66"/>
        <v>0</v>
      </c>
      <c r="AI109" s="79">
        <f t="shared" si="66"/>
        <v>0</v>
      </c>
      <c r="AJ109" s="79">
        <f t="shared" si="66"/>
        <v>0</v>
      </c>
      <c r="AK109" s="79">
        <f t="shared" si="66"/>
        <v>0</v>
      </c>
      <c r="AL109" s="79">
        <f t="shared" si="66"/>
        <v>0</v>
      </c>
      <c r="AM109" s="79">
        <f t="shared" si="66"/>
        <v>0</v>
      </c>
      <c r="AN109" s="79">
        <f t="shared" si="66"/>
        <v>0</v>
      </c>
      <c r="AO109" s="79">
        <f t="shared" ref="AN109:AX124" si="68">IF($C$2+AO$48 &gt;=$D109,$E109*(AO$48-_xlfn.DAYS($D109,$C$2))/_xlfn.DAYS($C$1,$D109),0)</f>
        <v>0</v>
      </c>
      <c r="AP109" s="79">
        <f t="shared" si="68"/>
        <v>0</v>
      </c>
      <c r="AQ109" s="79">
        <f t="shared" si="68"/>
        <v>0</v>
      </c>
      <c r="AR109" s="79">
        <f t="shared" si="68"/>
        <v>0</v>
      </c>
      <c r="AS109" s="79">
        <f t="shared" si="68"/>
        <v>0</v>
      </c>
      <c r="AT109" s="79">
        <f t="shared" si="68"/>
        <v>0</v>
      </c>
      <c r="AU109" s="79">
        <f t="shared" si="68"/>
        <v>0</v>
      </c>
      <c r="AV109" s="79">
        <f t="shared" si="68"/>
        <v>0</v>
      </c>
      <c r="AW109" s="79">
        <f t="shared" si="68"/>
        <v>0</v>
      </c>
      <c r="AX109" s="79">
        <f t="shared" si="68"/>
        <v>0</v>
      </c>
      <c r="BB109" s="37"/>
      <c r="BC109" s="37"/>
      <c r="BJ109" s="28"/>
      <c r="BK109" s="28"/>
      <c r="BL109" s="28"/>
      <c r="BM109" s="28"/>
      <c r="BN109" s="31" t="e">
        <f t="shared" si="63"/>
        <v>#DIV/0!</v>
      </c>
      <c r="BO109" s="31">
        <f t="shared" si="63"/>
        <v>1046.161648371595</v>
      </c>
      <c r="BP109" s="31">
        <f t="shared" si="63"/>
        <v>80.915508351553996</v>
      </c>
      <c r="BQ109" s="31">
        <f t="shared" si="63"/>
        <v>73.894475004703935</v>
      </c>
      <c r="BR109" s="31">
        <f t="shared" si="63"/>
        <v>72.093571578775496</v>
      </c>
      <c r="BS109" s="31">
        <f t="shared" si="63"/>
        <v>74.876816570216917</v>
      </c>
      <c r="BT109" s="31">
        <f t="shared" si="63"/>
        <v>79.167777186501098</v>
      </c>
      <c r="BU109" s="31">
        <f t="shared" si="63"/>
        <v>83.057257936489549</v>
      </c>
      <c r="BV109" s="31">
        <f t="shared" si="63"/>
        <v>88.527441610479769</v>
      </c>
      <c r="BW109" s="31">
        <f t="shared" si="63"/>
        <v>94.909479032990006</v>
      </c>
      <c r="BX109" s="31">
        <f t="shared" si="63"/>
        <v>102.32056062076215</v>
      </c>
      <c r="BY109" s="31">
        <f t="shared" si="63"/>
        <v>109.95050962019029</v>
      </c>
      <c r="BZ109" s="31">
        <f t="shared" si="63"/>
        <v>118.2707956657646</v>
      </c>
      <c r="CA109" s="31">
        <f t="shared" si="63"/>
        <v>127.64131189899761</v>
      </c>
      <c r="CB109" s="31">
        <f t="shared" si="63"/>
        <v>137.65598246771771</v>
      </c>
      <c r="CC109" s="31">
        <f t="shared" si="63"/>
        <v>148.6296429860412</v>
      </c>
      <c r="CD109" s="31">
        <f t="shared" ref="CD109:CS124" si="69">CD108+$F109*(AA109/AA$61)^$C$4</f>
        <v>161.7897027266219</v>
      </c>
      <c r="CE109" s="31">
        <f t="shared" si="69"/>
        <v>175.40814456057814</v>
      </c>
      <c r="CF109" s="31">
        <f t="shared" si="69"/>
        <v>188.87859949843499</v>
      </c>
      <c r="CG109" s="31">
        <f t="shared" si="69"/>
        <v>201.98693629042626</v>
      </c>
      <c r="CH109" s="31">
        <f t="shared" si="69"/>
        <v>214.697985587902</v>
      </c>
      <c r="CI109" s="31">
        <f t="shared" si="69"/>
        <v>226.74551559392063</v>
      </c>
      <c r="CJ109" s="31">
        <f t="shared" si="69"/>
        <v>238.09364978509299</v>
      </c>
      <c r="CK109" s="31">
        <f t="shared" si="69"/>
        <v>248.75584738763519</v>
      </c>
      <c r="CL109" s="31">
        <f t="shared" si="69"/>
        <v>258.76473071183392</v>
      </c>
      <c r="CM109" s="31">
        <f t="shared" si="69"/>
        <v>268.16050887043826</v>
      </c>
      <c r="CN109" s="31">
        <f t="shared" si="69"/>
        <v>276.98554805567778</v>
      </c>
      <c r="CO109" s="31">
        <f t="shared" si="69"/>
        <v>285.28166089293728</v>
      </c>
      <c r="CP109" s="31">
        <f t="shared" si="69"/>
        <v>293.08875561229053</v>
      </c>
      <c r="CQ109" s="31">
        <f t="shared" si="69"/>
        <v>300.444208073308</v>
      </c>
      <c r="CR109" s="31">
        <f t="shared" si="69"/>
        <v>307.38262918989824</v>
      </c>
      <c r="CS109" s="31">
        <f t="shared" si="65"/>
        <v>313.93584969091194</v>
      </c>
      <c r="CT109" s="31">
        <f t="shared" si="64"/>
        <v>320.1330219485281</v>
      </c>
      <c r="CU109" s="31">
        <f t="shared" si="64"/>
        <v>326.00078125753794</v>
      </c>
      <c r="CV109" s="31">
        <f t="shared" si="64"/>
        <v>331.56343318641603</v>
      </c>
      <c r="CW109" s="31">
        <f t="shared" si="64"/>
        <v>336.84314774502644</v>
      </c>
      <c r="CX109" s="31">
        <f t="shared" si="64"/>
        <v>341.86014948324771</v>
      </c>
      <c r="CY109" s="31">
        <f t="shared" si="64"/>
        <v>346.63289764154837</v>
      </c>
      <c r="CZ109" s="31">
        <f t="shared" si="64"/>
        <v>351.17825347639047</v>
      </c>
      <c r="DA109" s="31">
        <f t="shared" si="64"/>
        <v>355.51163367204185</v>
      </c>
      <c r="DB109" s="37"/>
    </row>
    <row r="110" spans="1:106" x14ac:dyDescent="0.2">
      <c r="A110" s="25">
        <f>IFERROR(ndashboard!I54," ")</f>
        <v>0</v>
      </c>
      <c r="B110" s="107">
        <f>IFERROR(ndashboard!B54," ")</f>
        <v>0</v>
      </c>
      <c r="C110" s="107">
        <f>IFERROR(ndashboard!C54,"")</f>
        <v>0</v>
      </c>
      <c r="D110" s="100">
        <f>IFERROR(ndashboard!M54," ")</f>
        <v>0</v>
      </c>
      <c r="E110" s="167">
        <f>IFERROR(ndashboard!O54,"")</f>
        <v>0</v>
      </c>
      <c r="F110" s="107">
        <f>IFERROR(ndashboard!H54,"")</f>
        <v>0</v>
      </c>
      <c r="G110" s="108">
        <f>IFERROR(ndashboard!R54,"")</f>
        <v>0</v>
      </c>
      <c r="H110" s="107">
        <f>IFERROR(ndashboard!F54,"")</f>
        <v>0</v>
      </c>
      <c r="I110" s="107">
        <f>IFERROR(ndashboard!G54,"")</f>
        <v>0</v>
      </c>
      <c r="J110" s="79">
        <f t="shared" si="67"/>
        <v>0</v>
      </c>
      <c r="K110" s="79">
        <f t="shared" si="67"/>
        <v>0</v>
      </c>
      <c r="L110" s="79">
        <f t="shared" si="67"/>
        <v>0</v>
      </c>
      <c r="M110" s="79">
        <f t="shared" si="67"/>
        <v>0</v>
      </c>
      <c r="N110" s="79">
        <f t="shared" si="67"/>
        <v>0</v>
      </c>
      <c r="O110" s="79">
        <f t="shared" si="67"/>
        <v>0</v>
      </c>
      <c r="P110" s="79">
        <f t="shared" si="67"/>
        <v>0</v>
      </c>
      <c r="Q110" s="79">
        <f t="shared" si="67"/>
        <v>0</v>
      </c>
      <c r="R110" s="79">
        <f t="shared" si="67"/>
        <v>0</v>
      </c>
      <c r="S110" s="79">
        <f t="shared" si="67"/>
        <v>0</v>
      </c>
      <c r="T110" s="79">
        <f t="shared" si="67"/>
        <v>0</v>
      </c>
      <c r="U110" s="79">
        <f t="shared" si="67"/>
        <v>0</v>
      </c>
      <c r="V110" s="79">
        <f t="shared" si="67"/>
        <v>0</v>
      </c>
      <c r="W110" s="79">
        <f t="shared" si="67"/>
        <v>0</v>
      </c>
      <c r="X110" s="79">
        <f t="shared" si="67"/>
        <v>0</v>
      </c>
      <c r="Y110" s="79">
        <f t="shared" si="67"/>
        <v>0</v>
      </c>
      <c r="Z110" s="79">
        <f t="shared" si="66"/>
        <v>0</v>
      </c>
      <c r="AA110" s="79">
        <f t="shared" si="66"/>
        <v>0</v>
      </c>
      <c r="AB110" s="79">
        <f t="shared" si="66"/>
        <v>0</v>
      </c>
      <c r="AC110" s="79">
        <f t="shared" si="66"/>
        <v>0</v>
      </c>
      <c r="AD110" s="80">
        <f t="shared" si="66"/>
        <v>0</v>
      </c>
      <c r="AE110" s="79">
        <f t="shared" si="66"/>
        <v>0</v>
      </c>
      <c r="AF110" s="79">
        <f t="shared" si="66"/>
        <v>0</v>
      </c>
      <c r="AG110" s="79">
        <f t="shared" si="66"/>
        <v>0</v>
      </c>
      <c r="AH110" s="79">
        <f t="shared" si="66"/>
        <v>0</v>
      </c>
      <c r="AI110" s="79">
        <f t="shared" si="66"/>
        <v>0</v>
      </c>
      <c r="AJ110" s="79">
        <f t="shared" si="66"/>
        <v>0</v>
      </c>
      <c r="AK110" s="79">
        <f t="shared" si="66"/>
        <v>0</v>
      </c>
      <c r="AL110" s="79">
        <f t="shared" si="66"/>
        <v>0</v>
      </c>
      <c r="AM110" s="79">
        <f t="shared" si="66"/>
        <v>0</v>
      </c>
      <c r="AN110" s="79">
        <f t="shared" si="68"/>
        <v>0</v>
      </c>
      <c r="AO110" s="79">
        <f t="shared" si="68"/>
        <v>0</v>
      </c>
      <c r="AP110" s="79">
        <f t="shared" si="68"/>
        <v>0</v>
      </c>
      <c r="AQ110" s="79">
        <f t="shared" si="68"/>
        <v>0</v>
      </c>
      <c r="AR110" s="79">
        <f t="shared" si="68"/>
        <v>0</v>
      </c>
      <c r="AS110" s="79">
        <f t="shared" si="68"/>
        <v>0</v>
      </c>
      <c r="AT110" s="79">
        <f t="shared" si="68"/>
        <v>0</v>
      </c>
      <c r="AU110" s="79">
        <f t="shared" si="68"/>
        <v>0</v>
      </c>
      <c r="AV110" s="79">
        <f t="shared" si="68"/>
        <v>0</v>
      </c>
      <c r="AW110" s="79">
        <f t="shared" si="68"/>
        <v>0</v>
      </c>
      <c r="AX110" s="79">
        <f t="shared" si="68"/>
        <v>0</v>
      </c>
      <c r="BB110" s="37"/>
      <c r="BC110" s="37"/>
      <c r="BJ110" s="28"/>
      <c r="BK110" s="28"/>
      <c r="BL110" s="28"/>
      <c r="BM110" s="28"/>
      <c r="BN110" s="31" t="e">
        <f t="shared" ref="BN110:CC125" si="70">BN109+$F110*(K110/K$61)^$C$4</f>
        <v>#DIV/0!</v>
      </c>
      <c r="BO110" s="31">
        <f t="shared" si="70"/>
        <v>1046.161648371595</v>
      </c>
      <c r="BP110" s="31">
        <f t="shared" si="70"/>
        <v>80.915508351553996</v>
      </c>
      <c r="BQ110" s="31">
        <f t="shared" si="70"/>
        <v>73.894475004703935</v>
      </c>
      <c r="BR110" s="31">
        <f t="shared" si="70"/>
        <v>72.093571578775496</v>
      </c>
      <c r="BS110" s="31">
        <f t="shared" si="70"/>
        <v>74.876816570216917</v>
      </c>
      <c r="BT110" s="31">
        <f t="shared" si="70"/>
        <v>79.167777186501098</v>
      </c>
      <c r="BU110" s="31">
        <f t="shared" si="70"/>
        <v>83.057257936489549</v>
      </c>
      <c r="BV110" s="31">
        <f t="shared" si="70"/>
        <v>88.527441610479769</v>
      </c>
      <c r="BW110" s="31">
        <f t="shared" si="70"/>
        <v>94.909479032990006</v>
      </c>
      <c r="BX110" s="31">
        <f t="shared" si="70"/>
        <v>102.32056062076215</v>
      </c>
      <c r="BY110" s="31">
        <f t="shared" si="70"/>
        <v>109.95050962019029</v>
      </c>
      <c r="BZ110" s="31">
        <f t="shared" si="70"/>
        <v>118.2707956657646</v>
      </c>
      <c r="CA110" s="31">
        <f t="shared" si="70"/>
        <v>127.64131189899761</v>
      </c>
      <c r="CB110" s="31">
        <f t="shared" si="70"/>
        <v>137.65598246771771</v>
      </c>
      <c r="CC110" s="31">
        <f t="shared" si="70"/>
        <v>148.6296429860412</v>
      </c>
      <c r="CD110" s="31">
        <f t="shared" si="69"/>
        <v>161.7897027266219</v>
      </c>
      <c r="CE110" s="31">
        <f t="shared" si="69"/>
        <v>175.40814456057814</v>
      </c>
      <c r="CF110" s="31">
        <f t="shared" si="69"/>
        <v>188.87859949843499</v>
      </c>
      <c r="CG110" s="31">
        <f t="shared" si="69"/>
        <v>201.98693629042626</v>
      </c>
      <c r="CH110" s="31">
        <f t="shared" si="69"/>
        <v>214.697985587902</v>
      </c>
      <c r="CI110" s="31">
        <f t="shared" si="69"/>
        <v>226.74551559392063</v>
      </c>
      <c r="CJ110" s="31">
        <f t="shared" si="69"/>
        <v>238.09364978509299</v>
      </c>
      <c r="CK110" s="31">
        <f t="shared" si="69"/>
        <v>248.75584738763519</v>
      </c>
      <c r="CL110" s="31">
        <f t="shared" si="69"/>
        <v>258.76473071183392</v>
      </c>
      <c r="CM110" s="31">
        <f t="shared" si="69"/>
        <v>268.16050887043826</v>
      </c>
      <c r="CN110" s="31">
        <f t="shared" si="69"/>
        <v>276.98554805567778</v>
      </c>
      <c r="CO110" s="31">
        <f t="shared" si="69"/>
        <v>285.28166089293728</v>
      </c>
      <c r="CP110" s="31">
        <f t="shared" si="69"/>
        <v>293.08875561229053</v>
      </c>
      <c r="CQ110" s="31">
        <f t="shared" si="69"/>
        <v>300.444208073308</v>
      </c>
      <c r="CR110" s="31">
        <f t="shared" si="69"/>
        <v>307.38262918989824</v>
      </c>
      <c r="CS110" s="31">
        <f t="shared" si="65"/>
        <v>313.93584969091194</v>
      </c>
      <c r="CT110" s="31">
        <f t="shared" si="64"/>
        <v>320.1330219485281</v>
      </c>
      <c r="CU110" s="31">
        <f t="shared" si="64"/>
        <v>326.00078125753794</v>
      </c>
      <c r="CV110" s="31">
        <f t="shared" si="64"/>
        <v>331.56343318641603</v>
      </c>
      <c r="CW110" s="31">
        <f t="shared" si="64"/>
        <v>336.84314774502644</v>
      </c>
      <c r="CX110" s="31">
        <f t="shared" si="64"/>
        <v>341.86014948324771</v>
      </c>
      <c r="CY110" s="31">
        <f t="shared" si="64"/>
        <v>346.63289764154837</v>
      </c>
      <c r="CZ110" s="31">
        <f t="shared" si="64"/>
        <v>351.17825347639047</v>
      </c>
      <c r="DA110" s="31">
        <f t="shared" si="64"/>
        <v>355.51163367204185</v>
      </c>
      <c r="DB110" s="37"/>
    </row>
    <row r="111" spans="1:106" x14ac:dyDescent="0.2">
      <c r="A111" s="25">
        <f>IFERROR(ndashboard!I55," ")</f>
        <v>0</v>
      </c>
      <c r="B111" s="107">
        <f>IFERROR(ndashboard!B55," ")</f>
        <v>0</v>
      </c>
      <c r="C111" s="107">
        <f>IFERROR(ndashboard!C55,"")</f>
        <v>0</v>
      </c>
      <c r="D111" s="100">
        <f>IFERROR(ndashboard!M55," ")</f>
        <v>0</v>
      </c>
      <c r="E111" s="167">
        <f>IFERROR(ndashboard!O55,"")</f>
        <v>0</v>
      </c>
      <c r="F111" s="107">
        <f>IFERROR(ndashboard!H55,"")</f>
        <v>0</v>
      </c>
      <c r="G111" s="108">
        <f>IFERROR(ndashboard!R55,"")</f>
        <v>0</v>
      </c>
      <c r="H111" s="107">
        <f>IFERROR(ndashboard!F55,"")</f>
        <v>0</v>
      </c>
      <c r="I111" s="107">
        <f>IFERROR(ndashboard!G55,"")</f>
        <v>0</v>
      </c>
      <c r="J111" s="79">
        <f t="shared" si="67"/>
        <v>0</v>
      </c>
      <c r="K111" s="79">
        <f t="shared" si="67"/>
        <v>0</v>
      </c>
      <c r="L111" s="79">
        <f t="shared" si="67"/>
        <v>0</v>
      </c>
      <c r="M111" s="79">
        <f t="shared" si="67"/>
        <v>0</v>
      </c>
      <c r="N111" s="79">
        <f t="shared" si="67"/>
        <v>0</v>
      </c>
      <c r="O111" s="79">
        <f t="shared" si="67"/>
        <v>0</v>
      </c>
      <c r="P111" s="79">
        <f t="shared" si="67"/>
        <v>0</v>
      </c>
      <c r="Q111" s="79">
        <f t="shared" si="67"/>
        <v>0</v>
      </c>
      <c r="R111" s="79">
        <f t="shared" si="67"/>
        <v>0</v>
      </c>
      <c r="S111" s="79">
        <f t="shared" si="67"/>
        <v>0</v>
      </c>
      <c r="T111" s="79">
        <f t="shared" si="67"/>
        <v>0</v>
      </c>
      <c r="U111" s="79">
        <f t="shared" si="67"/>
        <v>0</v>
      </c>
      <c r="V111" s="79">
        <f t="shared" si="67"/>
        <v>0</v>
      </c>
      <c r="W111" s="79">
        <f t="shared" si="67"/>
        <v>0</v>
      </c>
      <c r="X111" s="79">
        <f t="shared" si="67"/>
        <v>0</v>
      </c>
      <c r="Y111" s="79">
        <f t="shared" si="67"/>
        <v>0</v>
      </c>
      <c r="Z111" s="79">
        <f t="shared" si="66"/>
        <v>0</v>
      </c>
      <c r="AA111" s="79">
        <f t="shared" si="66"/>
        <v>0</v>
      </c>
      <c r="AB111" s="79">
        <f t="shared" si="66"/>
        <v>0</v>
      </c>
      <c r="AC111" s="79">
        <f t="shared" si="66"/>
        <v>0</v>
      </c>
      <c r="AD111" s="80">
        <f t="shared" si="66"/>
        <v>0</v>
      </c>
      <c r="AE111" s="79">
        <f t="shared" si="66"/>
        <v>0</v>
      </c>
      <c r="AF111" s="79">
        <f t="shared" si="66"/>
        <v>0</v>
      </c>
      <c r="AG111" s="79">
        <f t="shared" si="66"/>
        <v>0</v>
      </c>
      <c r="AH111" s="79">
        <f t="shared" si="66"/>
        <v>0</v>
      </c>
      <c r="AI111" s="79">
        <f t="shared" si="66"/>
        <v>0</v>
      </c>
      <c r="AJ111" s="79">
        <f t="shared" si="66"/>
        <v>0</v>
      </c>
      <c r="AK111" s="79">
        <f t="shared" si="66"/>
        <v>0</v>
      </c>
      <c r="AL111" s="79">
        <f t="shared" si="66"/>
        <v>0</v>
      </c>
      <c r="AM111" s="79">
        <f t="shared" si="66"/>
        <v>0</v>
      </c>
      <c r="AN111" s="79">
        <f t="shared" si="68"/>
        <v>0</v>
      </c>
      <c r="AO111" s="79">
        <f t="shared" si="68"/>
        <v>0</v>
      </c>
      <c r="AP111" s="79">
        <f t="shared" si="68"/>
        <v>0</v>
      </c>
      <c r="AQ111" s="79">
        <f t="shared" si="68"/>
        <v>0</v>
      </c>
      <c r="AR111" s="79">
        <f t="shared" si="68"/>
        <v>0</v>
      </c>
      <c r="AS111" s="79">
        <f t="shared" si="68"/>
        <v>0</v>
      </c>
      <c r="AT111" s="79">
        <f t="shared" si="68"/>
        <v>0</v>
      </c>
      <c r="AU111" s="79">
        <f t="shared" si="68"/>
        <v>0</v>
      </c>
      <c r="AV111" s="79">
        <f t="shared" si="68"/>
        <v>0</v>
      </c>
      <c r="AW111" s="79">
        <f t="shared" si="68"/>
        <v>0</v>
      </c>
      <c r="AX111" s="79">
        <f t="shared" si="68"/>
        <v>0</v>
      </c>
      <c r="BB111" s="37"/>
      <c r="BC111" s="37"/>
      <c r="BJ111" s="28"/>
      <c r="BK111" s="28"/>
      <c r="BL111" s="28"/>
      <c r="BM111" s="28"/>
      <c r="BN111" s="31" t="e">
        <f t="shared" si="70"/>
        <v>#DIV/0!</v>
      </c>
      <c r="BO111" s="31">
        <f t="shared" si="70"/>
        <v>1046.161648371595</v>
      </c>
      <c r="BP111" s="31">
        <f t="shared" si="70"/>
        <v>80.915508351553996</v>
      </c>
      <c r="BQ111" s="31">
        <f t="shared" si="70"/>
        <v>73.894475004703935</v>
      </c>
      <c r="BR111" s="31">
        <f t="shared" si="70"/>
        <v>72.093571578775496</v>
      </c>
      <c r="BS111" s="31">
        <f t="shared" si="70"/>
        <v>74.876816570216917</v>
      </c>
      <c r="BT111" s="31">
        <f t="shared" si="70"/>
        <v>79.167777186501098</v>
      </c>
      <c r="BU111" s="31">
        <f t="shared" si="70"/>
        <v>83.057257936489549</v>
      </c>
      <c r="BV111" s="31">
        <f t="shared" si="70"/>
        <v>88.527441610479769</v>
      </c>
      <c r="BW111" s="31">
        <f t="shared" si="70"/>
        <v>94.909479032990006</v>
      </c>
      <c r="BX111" s="31">
        <f t="shared" si="70"/>
        <v>102.32056062076215</v>
      </c>
      <c r="BY111" s="31">
        <f t="shared" si="70"/>
        <v>109.95050962019029</v>
      </c>
      <c r="BZ111" s="31">
        <f t="shared" si="70"/>
        <v>118.2707956657646</v>
      </c>
      <c r="CA111" s="31">
        <f t="shared" si="70"/>
        <v>127.64131189899761</v>
      </c>
      <c r="CB111" s="31">
        <f t="shared" si="70"/>
        <v>137.65598246771771</v>
      </c>
      <c r="CC111" s="31">
        <f t="shared" si="70"/>
        <v>148.6296429860412</v>
      </c>
      <c r="CD111" s="31">
        <f t="shared" si="69"/>
        <v>161.7897027266219</v>
      </c>
      <c r="CE111" s="31">
        <f t="shared" si="69"/>
        <v>175.40814456057814</v>
      </c>
      <c r="CF111" s="31">
        <f t="shared" si="69"/>
        <v>188.87859949843499</v>
      </c>
      <c r="CG111" s="31">
        <f t="shared" si="69"/>
        <v>201.98693629042626</v>
      </c>
      <c r="CH111" s="31">
        <f t="shared" si="69"/>
        <v>214.697985587902</v>
      </c>
      <c r="CI111" s="31">
        <f t="shared" si="69"/>
        <v>226.74551559392063</v>
      </c>
      <c r="CJ111" s="31">
        <f t="shared" si="69"/>
        <v>238.09364978509299</v>
      </c>
      <c r="CK111" s="31">
        <f t="shared" si="69"/>
        <v>248.75584738763519</v>
      </c>
      <c r="CL111" s="31">
        <f t="shared" si="69"/>
        <v>258.76473071183392</v>
      </c>
      <c r="CM111" s="31">
        <f t="shared" si="69"/>
        <v>268.16050887043826</v>
      </c>
      <c r="CN111" s="31">
        <f t="shared" si="69"/>
        <v>276.98554805567778</v>
      </c>
      <c r="CO111" s="31">
        <f t="shared" si="69"/>
        <v>285.28166089293728</v>
      </c>
      <c r="CP111" s="31">
        <f t="shared" si="69"/>
        <v>293.08875561229053</v>
      </c>
      <c r="CQ111" s="31">
        <f t="shared" si="69"/>
        <v>300.444208073308</v>
      </c>
      <c r="CR111" s="31">
        <f t="shared" si="69"/>
        <v>307.38262918989824</v>
      </c>
      <c r="CS111" s="31">
        <f t="shared" si="65"/>
        <v>313.93584969091194</v>
      </c>
      <c r="CT111" s="31">
        <f t="shared" si="64"/>
        <v>320.1330219485281</v>
      </c>
      <c r="CU111" s="31">
        <f t="shared" si="64"/>
        <v>326.00078125753794</v>
      </c>
      <c r="CV111" s="31">
        <f t="shared" si="64"/>
        <v>331.56343318641603</v>
      </c>
      <c r="CW111" s="31">
        <f t="shared" si="64"/>
        <v>336.84314774502644</v>
      </c>
      <c r="CX111" s="31">
        <f t="shared" si="64"/>
        <v>341.86014948324771</v>
      </c>
      <c r="CY111" s="31">
        <f t="shared" si="64"/>
        <v>346.63289764154837</v>
      </c>
      <c r="CZ111" s="31">
        <f t="shared" si="64"/>
        <v>351.17825347639047</v>
      </c>
      <c r="DA111" s="31">
        <f t="shared" si="64"/>
        <v>355.51163367204185</v>
      </c>
      <c r="DB111" s="37"/>
    </row>
    <row r="112" spans="1:106" x14ac:dyDescent="0.2">
      <c r="A112" s="25">
        <f>IFERROR(ndashboard!I56," ")</f>
        <v>0</v>
      </c>
      <c r="B112" s="107">
        <f>IFERROR(ndashboard!B56," ")</f>
        <v>0</v>
      </c>
      <c r="C112" s="107">
        <f>IFERROR(ndashboard!C56,"")</f>
        <v>0</v>
      </c>
      <c r="D112" s="100">
        <f>IFERROR(ndashboard!M56," ")</f>
        <v>0</v>
      </c>
      <c r="E112" s="167">
        <f>IFERROR(ndashboard!O56,"")</f>
        <v>0</v>
      </c>
      <c r="F112" s="107">
        <f>IFERROR(ndashboard!H56,"")</f>
        <v>0</v>
      </c>
      <c r="G112" s="108">
        <f>IFERROR(ndashboard!R56,"")</f>
        <v>0</v>
      </c>
      <c r="H112" s="107">
        <f>IFERROR(ndashboard!F56,"")</f>
        <v>0</v>
      </c>
      <c r="I112" s="107">
        <f>IFERROR(ndashboard!G56,"")</f>
        <v>0</v>
      </c>
      <c r="J112" s="79">
        <f t="shared" si="67"/>
        <v>0</v>
      </c>
      <c r="K112" s="79">
        <f t="shared" si="67"/>
        <v>0</v>
      </c>
      <c r="L112" s="79">
        <f t="shared" si="67"/>
        <v>0</v>
      </c>
      <c r="M112" s="79">
        <f t="shared" si="67"/>
        <v>0</v>
      </c>
      <c r="N112" s="79">
        <f t="shared" si="67"/>
        <v>0</v>
      </c>
      <c r="O112" s="79">
        <f t="shared" si="67"/>
        <v>0</v>
      </c>
      <c r="P112" s="79">
        <f t="shared" si="67"/>
        <v>0</v>
      </c>
      <c r="Q112" s="79">
        <f t="shared" si="67"/>
        <v>0</v>
      </c>
      <c r="R112" s="79">
        <f t="shared" si="67"/>
        <v>0</v>
      </c>
      <c r="S112" s="79">
        <f t="shared" si="67"/>
        <v>0</v>
      </c>
      <c r="T112" s="79">
        <f t="shared" si="67"/>
        <v>0</v>
      </c>
      <c r="U112" s="79">
        <f t="shared" si="67"/>
        <v>0</v>
      </c>
      <c r="V112" s="79">
        <f t="shared" si="67"/>
        <v>0</v>
      </c>
      <c r="W112" s="79">
        <f t="shared" si="67"/>
        <v>0</v>
      </c>
      <c r="X112" s="79">
        <f t="shared" si="67"/>
        <v>0</v>
      </c>
      <c r="Y112" s="79">
        <f t="shared" si="67"/>
        <v>0</v>
      </c>
      <c r="Z112" s="79">
        <f t="shared" si="66"/>
        <v>0</v>
      </c>
      <c r="AA112" s="79">
        <f t="shared" si="66"/>
        <v>0</v>
      </c>
      <c r="AB112" s="79">
        <f t="shared" si="66"/>
        <v>0</v>
      </c>
      <c r="AC112" s="79">
        <f t="shared" si="66"/>
        <v>0</v>
      </c>
      <c r="AD112" s="80">
        <f t="shared" si="66"/>
        <v>0</v>
      </c>
      <c r="AE112" s="79">
        <f t="shared" si="66"/>
        <v>0</v>
      </c>
      <c r="AF112" s="79">
        <f t="shared" si="66"/>
        <v>0</v>
      </c>
      <c r="AG112" s="79">
        <f t="shared" si="66"/>
        <v>0</v>
      </c>
      <c r="AH112" s="79">
        <f t="shared" si="66"/>
        <v>0</v>
      </c>
      <c r="AI112" s="79">
        <f t="shared" si="66"/>
        <v>0</v>
      </c>
      <c r="AJ112" s="79">
        <f t="shared" si="66"/>
        <v>0</v>
      </c>
      <c r="AK112" s="79">
        <f t="shared" si="66"/>
        <v>0</v>
      </c>
      <c r="AL112" s="79">
        <f t="shared" si="66"/>
        <v>0</v>
      </c>
      <c r="AM112" s="79">
        <f t="shared" si="66"/>
        <v>0</v>
      </c>
      <c r="AN112" s="79">
        <f t="shared" si="68"/>
        <v>0</v>
      </c>
      <c r="AO112" s="79">
        <f t="shared" si="68"/>
        <v>0</v>
      </c>
      <c r="AP112" s="79">
        <f t="shared" si="68"/>
        <v>0</v>
      </c>
      <c r="AQ112" s="79">
        <f t="shared" si="68"/>
        <v>0</v>
      </c>
      <c r="AR112" s="79">
        <f t="shared" si="68"/>
        <v>0</v>
      </c>
      <c r="AS112" s="79">
        <f t="shared" si="68"/>
        <v>0</v>
      </c>
      <c r="AT112" s="79">
        <f t="shared" si="68"/>
        <v>0</v>
      </c>
      <c r="AU112" s="79">
        <f t="shared" si="68"/>
        <v>0</v>
      </c>
      <c r="AV112" s="79">
        <f t="shared" si="68"/>
        <v>0</v>
      </c>
      <c r="AW112" s="79">
        <f t="shared" si="68"/>
        <v>0</v>
      </c>
      <c r="AX112" s="79">
        <f t="shared" si="68"/>
        <v>0</v>
      </c>
      <c r="BB112" s="37"/>
      <c r="BC112" s="37"/>
      <c r="BJ112" s="28"/>
      <c r="BK112" s="28"/>
      <c r="BL112" s="28"/>
      <c r="BM112" s="28"/>
      <c r="BN112" s="31" t="e">
        <f t="shared" si="70"/>
        <v>#DIV/0!</v>
      </c>
      <c r="BO112" s="31">
        <f t="shared" si="70"/>
        <v>1046.161648371595</v>
      </c>
      <c r="BP112" s="31">
        <f t="shared" si="70"/>
        <v>80.915508351553996</v>
      </c>
      <c r="BQ112" s="31">
        <f t="shared" si="70"/>
        <v>73.894475004703935</v>
      </c>
      <c r="BR112" s="31">
        <f t="shared" si="70"/>
        <v>72.093571578775496</v>
      </c>
      <c r="BS112" s="31">
        <f t="shared" si="70"/>
        <v>74.876816570216917</v>
      </c>
      <c r="BT112" s="31">
        <f t="shared" si="70"/>
        <v>79.167777186501098</v>
      </c>
      <c r="BU112" s="31">
        <f t="shared" si="70"/>
        <v>83.057257936489549</v>
      </c>
      <c r="BV112" s="31">
        <f t="shared" si="70"/>
        <v>88.527441610479769</v>
      </c>
      <c r="BW112" s="31">
        <f t="shared" si="70"/>
        <v>94.909479032990006</v>
      </c>
      <c r="BX112" s="31">
        <f t="shared" si="70"/>
        <v>102.32056062076215</v>
      </c>
      <c r="BY112" s="31">
        <f t="shared" si="70"/>
        <v>109.95050962019029</v>
      </c>
      <c r="BZ112" s="31">
        <f t="shared" si="70"/>
        <v>118.2707956657646</v>
      </c>
      <c r="CA112" s="31">
        <f t="shared" si="70"/>
        <v>127.64131189899761</v>
      </c>
      <c r="CB112" s="31">
        <f t="shared" si="70"/>
        <v>137.65598246771771</v>
      </c>
      <c r="CC112" s="31">
        <f t="shared" si="70"/>
        <v>148.6296429860412</v>
      </c>
      <c r="CD112" s="31">
        <f t="shared" si="69"/>
        <v>161.7897027266219</v>
      </c>
      <c r="CE112" s="31">
        <f t="shared" si="69"/>
        <v>175.40814456057814</v>
      </c>
      <c r="CF112" s="31">
        <f t="shared" si="69"/>
        <v>188.87859949843499</v>
      </c>
      <c r="CG112" s="31">
        <f t="shared" si="69"/>
        <v>201.98693629042626</v>
      </c>
      <c r="CH112" s="31">
        <f t="shared" si="69"/>
        <v>214.697985587902</v>
      </c>
      <c r="CI112" s="31">
        <f t="shared" si="69"/>
        <v>226.74551559392063</v>
      </c>
      <c r="CJ112" s="31">
        <f t="shared" si="69"/>
        <v>238.09364978509299</v>
      </c>
      <c r="CK112" s="31">
        <f t="shared" si="69"/>
        <v>248.75584738763519</v>
      </c>
      <c r="CL112" s="31">
        <f t="shared" si="69"/>
        <v>258.76473071183392</v>
      </c>
      <c r="CM112" s="31">
        <f t="shared" si="69"/>
        <v>268.16050887043826</v>
      </c>
      <c r="CN112" s="31">
        <f t="shared" si="69"/>
        <v>276.98554805567778</v>
      </c>
      <c r="CO112" s="31">
        <f t="shared" si="69"/>
        <v>285.28166089293728</v>
      </c>
      <c r="CP112" s="31">
        <f t="shared" si="69"/>
        <v>293.08875561229053</v>
      </c>
      <c r="CQ112" s="31">
        <f t="shared" si="69"/>
        <v>300.444208073308</v>
      </c>
      <c r="CR112" s="31">
        <f t="shared" si="69"/>
        <v>307.38262918989824</v>
      </c>
      <c r="CS112" s="31">
        <f t="shared" si="65"/>
        <v>313.93584969091194</v>
      </c>
      <c r="CT112" s="31">
        <f t="shared" si="64"/>
        <v>320.1330219485281</v>
      </c>
      <c r="CU112" s="31">
        <f t="shared" si="64"/>
        <v>326.00078125753794</v>
      </c>
      <c r="CV112" s="31">
        <f t="shared" si="64"/>
        <v>331.56343318641603</v>
      </c>
      <c r="CW112" s="31">
        <f t="shared" si="64"/>
        <v>336.84314774502644</v>
      </c>
      <c r="CX112" s="31">
        <f t="shared" si="64"/>
        <v>341.86014948324771</v>
      </c>
      <c r="CY112" s="31">
        <f t="shared" si="64"/>
        <v>346.63289764154837</v>
      </c>
      <c r="CZ112" s="31">
        <f t="shared" si="64"/>
        <v>351.17825347639047</v>
      </c>
      <c r="DA112" s="31">
        <f t="shared" si="64"/>
        <v>355.51163367204185</v>
      </c>
      <c r="DB112" s="37"/>
    </row>
    <row r="113" spans="1:106" x14ac:dyDescent="0.2">
      <c r="A113" s="25">
        <f>IFERROR(ndashboard!I57," ")</f>
        <v>0</v>
      </c>
      <c r="B113" s="107">
        <f>IFERROR(ndashboard!B57," ")</f>
        <v>0</v>
      </c>
      <c r="C113" s="107">
        <f>IFERROR(ndashboard!C57,"")</f>
        <v>0</v>
      </c>
      <c r="D113" s="100">
        <f>IFERROR(ndashboard!M57," ")</f>
        <v>0</v>
      </c>
      <c r="E113" s="167">
        <f>IFERROR(ndashboard!O57,"")</f>
        <v>0</v>
      </c>
      <c r="F113" s="107">
        <f>IFERROR(ndashboard!H57,"")</f>
        <v>0</v>
      </c>
      <c r="G113" s="108">
        <f>IFERROR(ndashboard!R57,"")</f>
        <v>0</v>
      </c>
      <c r="H113" s="107">
        <f>IFERROR(ndashboard!F57,"")</f>
        <v>0</v>
      </c>
      <c r="I113" s="107">
        <f>IFERROR(ndashboard!G57,"")</f>
        <v>0</v>
      </c>
      <c r="J113" s="79">
        <f t="shared" si="67"/>
        <v>0</v>
      </c>
      <c r="K113" s="79">
        <f t="shared" si="67"/>
        <v>0</v>
      </c>
      <c r="L113" s="79">
        <f t="shared" si="67"/>
        <v>0</v>
      </c>
      <c r="M113" s="79">
        <f t="shared" si="67"/>
        <v>0</v>
      </c>
      <c r="N113" s="79">
        <f t="shared" si="67"/>
        <v>0</v>
      </c>
      <c r="O113" s="79">
        <f t="shared" si="67"/>
        <v>0</v>
      </c>
      <c r="P113" s="79">
        <f t="shared" si="67"/>
        <v>0</v>
      </c>
      <c r="Q113" s="79">
        <f t="shared" si="67"/>
        <v>0</v>
      </c>
      <c r="R113" s="79">
        <f t="shared" si="67"/>
        <v>0</v>
      </c>
      <c r="S113" s="79">
        <f t="shared" si="67"/>
        <v>0</v>
      </c>
      <c r="T113" s="79">
        <f t="shared" si="67"/>
        <v>0</v>
      </c>
      <c r="U113" s="79">
        <f t="shared" si="67"/>
        <v>0</v>
      </c>
      <c r="V113" s="79">
        <f t="shared" si="67"/>
        <v>0</v>
      </c>
      <c r="W113" s="79">
        <f t="shared" si="67"/>
        <v>0</v>
      </c>
      <c r="X113" s="79">
        <f t="shared" si="67"/>
        <v>0</v>
      </c>
      <c r="Y113" s="79">
        <f t="shared" si="67"/>
        <v>0</v>
      </c>
      <c r="Z113" s="79">
        <f t="shared" si="66"/>
        <v>0</v>
      </c>
      <c r="AA113" s="79">
        <f t="shared" si="66"/>
        <v>0</v>
      </c>
      <c r="AB113" s="79">
        <f t="shared" si="66"/>
        <v>0</v>
      </c>
      <c r="AC113" s="79">
        <f t="shared" si="66"/>
        <v>0</v>
      </c>
      <c r="AD113" s="80">
        <f t="shared" si="66"/>
        <v>0</v>
      </c>
      <c r="AE113" s="79">
        <f t="shared" si="66"/>
        <v>0</v>
      </c>
      <c r="AF113" s="79">
        <f t="shared" si="66"/>
        <v>0</v>
      </c>
      <c r="AG113" s="79">
        <f t="shared" si="66"/>
        <v>0</v>
      </c>
      <c r="AH113" s="79">
        <f t="shared" si="66"/>
        <v>0</v>
      </c>
      <c r="AI113" s="79">
        <f t="shared" si="66"/>
        <v>0</v>
      </c>
      <c r="AJ113" s="79">
        <f t="shared" si="66"/>
        <v>0</v>
      </c>
      <c r="AK113" s="79">
        <f t="shared" si="66"/>
        <v>0</v>
      </c>
      <c r="AL113" s="79">
        <f t="shared" si="66"/>
        <v>0</v>
      </c>
      <c r="AM113" s="79">
        <f t="shared" si="66"/>
        <v>0</v>
      </c>
      <c r="AN113" s="79">
        <f t="shared" si="68"/>
        <v>0</v>
      </c>
      <c r="AO113" s="79">
        <f t="shared" si="68"/>
        <v>0</v>
      </c>
      <c r="AP113" s="79">
        <f t="shared" si="68"/>
        <v>0</v>
      </c>
      <c r="AQ113" s="79">
        <f t="shared" si="68"/>
        <v>0</v>
      </c>
      <c r="AR113" s="79">
        <f t="shared" si="68"/>
        <v>0</v>
      </c>
      <c r="AS113" s="79">
        <f t="shared" si="68"/>
        <v>0</v>
      </c>
      <c r="AT113" s="79">
        <f t="shared" si="68"/>
        <v>0</v>
      </c>
      <c r="AU113" s="79">
        <f t="shared" si="68"/>
        <v>0</v>
      </c>
      <c r="AV113" s="79">
        <f t="shared" si="68"/>
        <v>0</v>
      </c>
      <c r="AW113" s="79">
        <f t="shared" si="68"/>
        <v>0</v>
      </c>
      <c r="AX113" s="79">
        <f t="shared" si="68"/>
        <v>0</v>
      </c>
      <c r="BB113" s="37"/>
      <c r="BC113" s="37"/>
      <c r="BJ113" s="28"/>
      <c r="BK113" s="28"/>
      <c r="BL113" s="28"/>
      <c r="BM113" s="28"/>
      <c r="BN113" s="31" t="e">
        <f t="shared" si="70"/>
        <v>#DIV/0!</v>
      </c>
      <c r="BO113" s="31">
        <f t="shared" si="70"/>
        <v>1046.161648371595</v>
      </c>
      <c r="BP113" s="31">
        <f t="shared" si="70"/>
        <v>80.915508351553996</v>
      </c>
      <c r="BQ113" s="31">
        <f t="shared" si="70"/>
        <v>73.894475004703935</v>
      </c>
      <c r="BR113" s="31">
        <f t="shared" si="70"/>
        <v>72.093571578775496</v>
      </c>
      <c r="BS113" s="31">
        <f t="shared" si="70"/>
        <v>74.876816570216917</v>
      </c>
      <c r="BT113" s="31">
        <f t="shared" si="70"/>
        <v>79.167777186501098</v>
      </c>
      <c r="BU113" s="31">
        <f t="shared" si="70"/>
        <v>83.057257936489549</v>
      </c>
      <c r="BV113" s="31">
        <f t="shared" si="70"/>
        <v>88.527441610479769</v>
      </c>
      <c r="BW113" s="31">
        <f t="shared" si="70"/>
        <v>94.909479032990006</v>
      </c>
      <c r="BX113" s="31">
        <f t="shared" si="70"/>
        <v>102.32056062076215</v>
      </c>
      <c r="BY113" s="31">
        <f t="shared" si="70"/>
        <v>109.95050962019029</v>
      </c>
      <c r="BZ113" s="31">
        <f t="shared" si="70"/>
        <v>118.2707956657646</v>
      </c>
      <c r="CA113" s="31">
        <f t="shared" si="70"/>
        <v>127.64131189899761</v>
      </c>
      <c r="CB113" s="31">
        <f t="shared" si="70"/>
        <v>137.65598246771771</v>
      </c>
      <c r="CC113" s="31">
        <f t="shared" si="70"/>
        <v>148.6296429860412</v>
      </c>
      <c r="CD113" s="31">
        <f t="shared" si="69"/>
        <v>161.7897027266219</v>
      </c>
      <c r="CE113" s="31">
        <f t="shared" si="69"/>
        <v>175.40814456057814</v>
      </c>
      <c r="CF113" s="31">
        <f t="shared" si="69"/>
        <v>188.87859949843499</v>
      </c>
      <c r="CG113" s="31">
        <f t="shared" si="69"/>
        <v>201.98693629042626</v>
      </c>
      <c r="CH113" s="31">
        <f t="shared" si="69"/>
        <v>214.697985587902</v>
      </c>
      <c r="CI113" s="31">
        <f t="shared" si="69"/>
        <v>226.74551559392063</v>
      </c>
      <c r="CJ113" s="31">
        <f t="shared" si="69"/>
        <v>238.09364978509299</v>
      </c>
      <c r="CK113" s="31">
        <f t="shared" si="69"/>
        <v>248.75584738763519</v>
      </c>
      <c r="CL113" s="31">
        <f t="shared" si="69"/>
        <v>258.76473071183392</v>
      </c>
      <c r="CM113" s="31">
        <f t="shared" si="69"/>
        <v>268.16050887043826</v>
      </c>
      <c r="CN113" s="31">
        <f t="shared" si="69"/>
        <v>276.98554805567778</v>
      </c>
      <c r="CO113" s="31">
        <f t="shared" si="69"/>
        <v>285.28166089293728</v>
      </c>
      <c r="CP113" s="31">
        <f t="shared" si="69"/>
        <v>293.08875561229053</v>
      </c>
      <c r="CQ113" s="31">
        <f t="shared" si="69"/>
        <v>300.444208073308</v>
      </c>
      <c r="CR113" s="31">
        <f t="shared" si="69"/>
        <v>307.38262918989824</v>
      </c>
      <c r="CS113" s="31">
        <f t="shared" si="65"/>
        <v>313.93584969091194</v>
      </c>
      <c r="CT113" s="31">
        <f t="shared" si="65"/>
        <v>320.1330219485281</v>
      </c>
      <c r="CU113" s="31">
        <f t="shared" si="65"/>
        <v>326.00078125753794</v>
      </c>
      <c r="CV113" s="31">
        <f t="shared" si="65"/>
        <v>331.56343318641603</v>
      </c>
      <c r="CW113" s="31">
        <f t="shared" si="65"/>
        <v>336.84314774502644</v>
      </c>
      <c r="CX113" s="31">
        <f t="shared" si="65"/>
        <v>341.86014948324771</v>
      </c>
      <c r="CY113" s="31">
        <f t="shared" si="65"/>
        <v>346.63289764154837</v>
      </c>
      <c r="CZ113" s="31">
        <f t="shared" si="65"/>
        <v>351.17825347639047</v>
      </c>
      <c r="DA113" s="31">
        <f t="shared" si="65"/>
        <v>355.51163367204185</v>
      </c>
      <c r="DB113" s="37"/>
    </row>
    <row r="114" spans="1:106" x14ac:dyDescent="0.2">
      <c r="A114" s="25">
        <f>IFERROR(ndashboard!I58," ")</f>
        <v>0</v>
      </c>
      <c r="B114" s="107">
        <f>IFERROR(ndashboard!B58," ")</f>
        <v>0</v>
      </c>
      <c r="C114" s="107">
        <f>IFERROR(ndashboard!C58,"")</f>
        <v>0</v>
      </c>
      <c r="D114" s="100">
        <f>IFERROR(ndashboard!M58," ")</f>
        <v>0</v>
      </c>
      <c r="E114" s="167">
        <f>IFERROR(ndashboard!O58,"")</f>
        <v>0</v>
      </c>
      <c r="F114" s="107">
        <f>IFERROR(ndashboard!H58,"")</f>
        <v>0</v>
      </c>
      <c r="G114" s="108">
        <f>IFERROR(ndashboard!R58,"")</f>
        <v>0</v>
      </c>
      <c r="H114" s="107">
        <f>IFERROR(ndashboard!F58,"")</f>
        <v>0</v>
      </c>
      <c r="I114" s="107">
        <f>IFERROR(ndashboard!G58,"")</f>
        <v>0</v>
      </c>
      <c r="J114" s="79">
        <f t="shared" si="67"/>
        <v>0</v>
      </c>
      <c r="K114" s="79">
        <f t="shared" si="67"/>
        <v>0</v>
      </c>
      <c r="L114" s="79">
        <f t="shared" si="67"/>
        <v>0</v>
      </c>
      <c r="M114" s="79">
        <f t="shared" si="67"/>
        <v>0</v>
      </c>
      <c r="N114" s="79">
        <f t="shared" si="67"/>
        <v>0</v>
      </c>
      <c r="O114" s="79">
        <f t="shared" si="67"/>
        <v>0</v>
      </c>
      <c r="P114" s="79">
        <f t="shared" si="67"/>
        <v>0</v>
      </c>
      <c r="Q114" s="79">
        <f t="shared" si="67"/>
        <v>0</v>
      </c>
      <c r="R114" s="79">
        <f t="shared" si="67"/>
        <v>0</v>
      </c>
      <c r="S114" s="79">
        <f t="shared" si="67"/>
        <v>0</v>
      </c>
      <c r="T114" s="79">
        <f t="shared" si="67"/>
        <v>0</v>
      </c>
      <c r="U114" s="79">
        <f t="shared" si="67"/>
        <v>0</v>
      </c>
      <c r="V114" s="79">
        <f t="shared" si="67"/>
        <v>0</v>
      </c>
      <c r="W114" s="79">
        <f t="shared" si="67"/>
        <v>0</v>
      </c>
      <c r="X114" s="79">
        <f t="shared" si="67"/>
        <v>0</v>
      </c>
      <c r="Y114" s="79">
        <f t="shared" si="67"/>
        <v>0</v>
      </c>
      <c r="Z114" s="79">
        <f t="shared" si="66"/>
        <v>0</v>
      </c>
      <c r="AA114" s="79">
        <f t="shared" si="66"/>
        <v>0</v>
      </c>
      <c r="AB114" s="79">
        <f t="shared" si="66"/>
        <v>0</v>
      </c>
      <c r="AC114" s="79">
        <f t="shared" si="66"/>
        <v>0</v>
      </c>
      <c r="AD114" s="80">
        <f t="shared" si="66"/>
        <v>0</v>
      </c>
      <c r="AE114" s="79">
        <f t="shared" si="66"/>
        <v>0</v>
      </c>
      <c r="AF114" s="79">
        <f t="shared" si="66"/>
        <v>0</v>
      </c>
      <c r="AG114" s="79">
        <f t="shared" si="66"/>
        <v>0</v>
      </c>
      <c r="AH114" s="79">
        <f t="shared" si="66"/>
        <v>0</v>
      </c>
      <c r="AI114" s="79">
        <f t="shared" si="66"/>
        <v>0</v>
      </c>
      <c r="AJ114" s="79">
        <f t="shared" si="66"/>
        <v>0</v>
      </c>
      <c r="AK114" s="79">
        <f t="shared" si="66"/>
        <v>0</v>
      </c>
      <c r="AL114" s="79">
        <f t="shared" si="66"/>
        <v>0</v>
      </c>
      <c r="AM114" s="79">
        <f t="shared" si="66"/>
        <v>0</v>
      </c>
      <c r="AN114" s="79">
        <f t="shared" si="68"/>
        <v>0</v>
      </c>
      <c r="AO114" s="79">
        <f t="shared" si="68"/>
        <v>0</v>
      </c>
      <c r="AP114" s="79">
        <f t="shared" si="68"/>
        <v>0</v>
      </c>
      <c r="AQ114" s="79">
        <f t="shared" si="68"/>
        <v>0</v>
      </c>
      <c r="AR114" s="79">
        <f t="shared" si="68"/>
        <v>0</v>
      </c>
      <c r="AS114" s="79">
        <f t="shared" si="68"/>
        <v>0</v>
      </c>
      <c r="AT114" s="79">
        <f t="shared" si="68"/>
        <v>0</v>
      </c>
      <c r="AU114" s="79">
        <f t="shared" si="68"/>
        <v>0</v>
      </c>
      <c r="AV114" s="79">
        <f t="shared" si="68"/>
        <v>0</v>
      </c>
      <c r="AW114" s="79">
        <f t="shared" si="68"/>
        <v>0</v>
      </c>
      <c r="AX114" s="79">
        <f t="shared" si="68"/>
        <v>0</v>
      </c>
      <c r="BB114" s="37"/>
      <c r="BC114" s="37"/>
      <c r="BJ114" s="28"/>
      <c r="BK114" s="28"/>
      <c r="BL114" s="28"/>
      <c r="BM114" s="28"/>
      <c r="BN114" s="31" t="e">
        <f t="shared" si="70"/>
        <v>#DIV/0!</v>
      </c>
      <c r="BO114" s="31">
        <f t="shared" si="70"/>
        <v>1046.161648371595</v>
      </c>
      <c r="BP114" s="31">
        <f t="shared" si="70"/>
        <v>80.915508351553996</v>
      </c>
      <c r="BQ114" s="31">
        <f t="shared" si="70"/>
        <v>73.894475004703935</v>
      </c>
      <c r="BR114" s="31">
        <f t="shared" si="70"/>
        <v>72.093571578775496</v>
      </c>
      <c r="BS114" s="31">
        <f t="shared" si="70"/>
        <v>74.876816570216917</v>
      </c>
      <c r="BT114" s="31">
        <f t="shared" si="70"/>
        <v>79.167777186501098</v>
      </c>
      <c r="BU114" s="31">
        <f t="shared" si="70"/>
        <v>83.057257936489549</v>
      </c>
      <c r="BV114" s="31">
        <f t="shared" si="70"/>
        <v>88.527441610479769</v>
      </c>
      <c r="BW114" s="31">
        <f t="shared" si="70"/>
        <v>94.909479032990006</v>
      </c>
      <c r="BX114" s="31">
        <f t="shared" si="70"/>
        <v>102.32056062076215</v>
      </c>
      <c r="BY114" s="31">
        <f t="shared" si="70"/>
        <v>109.95050962019029</v>
      </c>
      <c r="BZ114" s="31">
        <f t="shared" si="70"/>
        <v>118.2707956657646</v>
      </c>
      <c r="CA114" s="31">
        <f t="shared" si="70"/>
        <v>127.64131189899761</v>
      </c>
      <c r="CB114" s="31">
        <f t="shared" si="70"/>
        <v>137.65598246771771</v>
      </c>
      <c r="CC114" s="31">
        <f t="shared" si="70"/>
        <v>148.6296429860412</v>
      </c>
      <c r="CD114" s="31">
        <f t="shared" si="69"/>
        <v>161.7897027266219</v>
      </c>
      <c r="CE114" s="31">
        <f t="shared" si="69"/>
        <v>175.40814456057814</v>
      </c>
      <c r="CF114" s="31">
        <f t="shared" si="69"/>
        <v>188.87859949843499</v>
      </c>
      <c r="CG114" s="31">
        <f t="shared" si="69"/>
        <v>201.98693629042626</v>
      </c>
      <c r="CH114" s="31">
        <f t="shared" si="69"/>
        <v>214.697985587902</v>
      </c>
      <c r="CI114" s="31">
        <f t="shared" si="69"/>
        <v>226.74551559392063</v>
      </c>
      <c r="CJ114" s="31">
        <f t="shared" si="69"/>
        <v>238.09364978509299</v>
      </c>
      <c r="CK114" s="31">
        <f t="shared" si="69"/>
        <v>248.75584738763519</v>
      </c>
      <c r="CL114" s="31">
        <f t="shared" si="69"/>
        <v>258.76473071183392</v>
      </c>
      <c r="CM114" s="31">
        <f t="shared" si="69"/>
        <v>268.16050887043826</v>
      </c>
      <c r="CN114" s="31">
        <f t="shared" si="69"/>
        <v>276.98554805567778</v>
      </c>
      <c r="CO114" s="31">
        <f t="shared" si="69"/>
        <v>285.28166089293728</v>
      </c>
      <c r="CP114" s="31">
        <f t="shared" si="69"/>
        <v>293.08875561229053</v>
      </c>
      <c r="CQ114" s="31">
        <f t="shared" si="69"/>
        <v>300.444208073308</v>
      </c>
      <c r="CR114" s="31">
        <f t="shared" si="69"/>
        <v>307.38262918989824</v>
      </c>
      <c r="CS114" s="31">
        <f t="shared" si="69"/>
        <v>313.93584969091194</v>
      </c>
      <c r="CT114" s="31">
        <f t="shared" ref="CT114:DA129" si="71">CT113+$F114*(AQ114/AQ$61)^$C$4</f>
        <v>320.1330219485281</v>
      </c>
      <c r="CU114" s="31">
        <f t="shared" si="71"/>
        <v>326.00078125753794</v>
      </c>
      <c r="CV114" s="31">
        <f t="shared" si="71"/>
        <v>331.56343318641603</v>
      </c>
      <c r="CW114" s="31">
        <f t="shared" si="71"/>
        <v>336.84314774502644</v>
      </c>
      <c r="CX114" s="31">
        <f t="shared" si="71"/>
        <v>341.86014948324771</v>
      </c>
      <c r="CY114" s="31">
        <f t="shared" si="71"/>
        <v>346.63289764154837</v>
      </c>
      <c r="CZ114" s="31">
        <f t="shared" si="71"/>
        <v>351.17825347639047</v>
      </c>
      <c r="DA114" s="31">
        <f t="shared" si="71"/>
        <v>355.51163367204185</v>
      </c>
      <c r="DB114" s="37"/>
    </row>
    <row r="115" spans="1:106" x14ac:dyDescent="0.2">
      <c r="A115" s="25">
        <f>IFERROR(ndashboard!I59," ")</f>
        <v>0</v>
      </c>
      <c r="B115" s="107">
        <f>IFERROR(ndashboard!B59," ")</f>
        <v>0</v>
      </c>
      <c r="C115" s="107">
        <f>IFERROR(ndashboard!C59,"")</f>
        <v>0</v>
      </c>
      <c r="D115" s="100">
        <f>IFERROR(ndashboard!M59," ")</f>
        <v>0</v>
      </c>
      <c r="E115" s="167">
        <f>IFERROR(ndashboard!O59,"")</f>
        <v>0</v>
      </c>
      <c r="F115" s="107">
        <f>IFERROR(ndashboard!H59,"")</f>
        <v>0</v>
      </c>
      <c r="G115" s="108">
        <f>IFERROR(ndashboard!R59,"")</f>
        <v>0</v>
      </c>
      <c r="H115" s="107">
        <f>IFERROR(ndashboard!F59,"")</f>
        <v>0</v>
      </c>
      <c r="I115" s="107">
        <f>IFERROR(ndashboard!G59,"")</f>
        <v>0</v>
      </c>
      <c r="J115" s="79">
        <f t="shared" si="67"/>
        <v>0</v>
      </c>
      <c r="K115" s="79">
        <f t="shared" si="67"/>
        <v>0</v>
      </c>
      <c r="L115" s="79">
        <f t="shared" si="67"/>
        <v>0</v>
      </c>
      <c r="M115" s="79">
        <f t="shared" si="67"/>
        <v>0</v>
      </c>
      <c r="N115" s="79">
        <f t="shared" si="67"/>
        <v>0</v>
      </c>
      <c r="O115" s="79">
        <f t="shared" si="67"/>
        <v>0</v>
      </c>
      <c r="P115" s="79">
        <f t="shared" si="67"/>
        <v>0</v>
      </c>
      <c r="Q115" s="79">
        <f t="shared" si="67"/>
        <v>0</v>
      </c>
      <c r="R115" s="79">
        <f t="shared" si="67"/>
        <v>0</v>
      </c>
      <c r="S115" s="79">
        <f t="shared" si="67"/>
        <v>0</v>
      </c>
      <c r="T115" s="79">
        <f t="shared" si="67"/>
        <v>0</v>
      </c>
      <c r="U115" s="79">
        <f t="shared" si="67"/>
        <v>0</v>
      </c>
      <c r="V115" s="79">
        <f t="shared" si="67"/>
        <v>0</v>
      </c>
      <c r="W115" s="79">
        <f t="shared" si="67"/>
        <v>0</v>
      </c>
      <c r="X115" s="79">
        <f t="shared" si="67"/>
        <v>0</v>
      </c>
      <c r="Y115" s="79">
        <f t="shared" si="67"/>
        <v>0</v>
      </c>
      <c r="Z115" s="79">
        <f t="shared" si="66"/>
        <v>0</v>
      </c>
      <c r="AA115" s="79">
        <f t="shared" si="66"/>
        <v>0</v>
      </c>
      <c r="AB115" s="79">
        <f t="shared" si="66"/>
        <v>0</v>
      </c>
      <c r="AC115" s="79">
        <f t="shared" si="66"/>
        <v>0</v>
      </c>
      <c r="AD115" s="80">
        <f t="shared" si="66"/>
        <v>0</v>
      </c>
      <c r="AE115" s="79">
        <f t="shared" si="66"/>
        <v>0</v>
      </c>
      <c r="AF115" s="79">
        <f t="shared" si="66"/>
        <v>0</v>
      </c>
      <c r="AG115" s="79">
        <f t="shared" si="66"/>
        <v>0</v>
      </c>
      <c r="AH115" s="79">
        <f t="shared" si="66"/>
        <v>0</v>
      </c>
      <c r="AI115" s="79">
        <f t="shared" si="66"/>
        <v>0</v>
      </c>
      <c r="AJ115" s="79">
        <f t="shared" si="66"/>
        <v>0</v>
      </c>
      <c r="AK115" s="79">
        <f t="shared" si="66"/>
        <v>0</v>
      </c>
      <c r="AL115" s="79">
        <f t="shared" si="66"/>
        <v>0</v>
      </c>
      <c r="AM115" s="79">
        <f t="shared" si="66"/>
        <v>0</v>
      </c>
      <c r="AN115" s="79">
        <f t="shared" si="68"/>
        <v>0</v>
      </c>
      <c r="AO115" s="79">
        <f t="shared" si="68"/>
        <v>0</v>
      </c>
      <c r="AP115" s="79">
        <f t="shared" si="68"/>
        <v>0</v>
      </c>
      <c r="AQ115" s="79">
        <f t="shared" si="68"/>
        <v>0</v>
      </c>
      <c r="AR115" s="79">
        <f t="shared" si="68"/>
        <v>0</v>
      </c>
      <c r="AS115" s="79">
        <f t="shared" si="68"/>
        <v>0</v>
      </c>
      <c r="AT115" s="79">
        <f t="shared" si="68"/>
        <v>0</v>
      </c>
      <c r="AU115" s="79">
        <f t="shared" si="68"/>
        <v>0</v>
      </c>
      <c r="AV115" s="79">
        <f t="shared" si="68"/>
        <v>0</v>
      </c>
      <c r="AW115" s="79">
        <f t="shared" si="68"/>
        <v>0</v>
      </c>
      <c r="AX115" s="79">
        <f t="shared" si="68"/>
        <v>0</v>
      </c>
      <c r="BB115" s="37"/>
      <c r="BC115" s="37"/>
      <c r="BJ115" s="28"/>
      <c r="BK115" s="28"/>
      <c r="BL115" s="28"/>
      <c r="BM115" s="28"/>
      <c r="BN115" s="31" t="e">
        <f t="shared" si="70"/>
        <v>#DIV/0!</v>
      </c>
      <c r="BO115" s="31">
        <f t="shared" si="70"/>
        <v>1046.161648371595</v>
      </c>
      <c r="BP115" s="31">
        <f t="shared" si="70"/>
        <v>80.915508351553996</v>
      </c>
      <c r="BQ115" s="31">
        <f t="shared" si="70"/>
        <v>73.894475004703935</v>
      </c>
      <c r="BR115" s="31">
        <f t="shared" si="70"/>
        <v>72.093571578775496</v>
      </c>
      <c r="BS115" s="31">
        <f t="shared" si="70"/>
        <v>74.876816570216917</v>
      </c>
      <c r="BT115" s="31">
        <f t="shared" si="70"/>
        <v>79.167777186501098</v>
      </c>
      <c r="BU115" s="31">
        <f t="shared" si="70"/>
        <v>83.057257936489549</v>
      </c>
      <c r="BV115" s="31">
        <f t="shared" si="70"/>
        <v>88.527441610479769</v>
      </c>
      <c r="BW115" s="31">
        <f t="shared" si="70"/>
        <v>94.909479032990006</v>
      </c>
      <c r="BX115" s="31">
        <f t="shared" si="70"/>
        <v>102.32056062076215</v>
      </c>
      <c r="BY115" s="31">
        <f t="shared" si="70"/>
        <v>109.95050962019029</v>
      </c>
      <c r="BZ115" s="31">
        <f t="shared" si="70"/>
        <v>118.2707956657646</v>
      </c>
      <c r="CA115" s="31">
        <f t="shared" si="70"/>
        <v>127.64131189899761</v>
      </c>
      <c r="CB115" s="31">
        <f t="shared" si="70"/>
        <v>137.65598246771771</v>
      </c>
      <c r="CC115" s="31">
        <f t="shared" si="70"/>
        <v>148.6296429860412</v>
      </c>
      <c r="CD115" s="31">
        <f t="shared" si="69"/>
        <v>161.7897027266219</v>
      </c>
      <c r="CE115" s="31">
        <f t="shared" si="69"/>
        <v>175.40814456057814</v>
      </c>
      <c r="CF115" s="31">
        <f t="shared" si="69"/>
        <v>188.87859949843499</v>
      </c>
      <c r="CG115" s="31">
        <f t="shared" si="69"/>
        <v>201.98693629042626</v>
      </c>
      <c r="CH115" s="31">
        <f t="shared" si="69"/>
        <v>214.697985587902</v>
      </c>
      <c r="CI115" s="31">
        <f t="shared" si="69"/>
        <v>226.74551559392063</v>
      </c>
      <c r="CJ115" s="31">
        <f t="shared" si="69"/>
        <v>238.09364978509299</v>
      </c>
      <c r="CK115" s="31">
        <f t="shared" si="69"/>
        <v>248.75584738763519</v>
      </c>
      <c r="CL115" s="31">
        <f t="shared" si="69"/>
        <v>258.76473071183392</v>
      </c>
      <c r="CM115" s="31">
        <f t="shared" si="69"/>
        <v>268.16050887043826</v>
      </c>
      <c r="CN115" s="31">
        <f t="shared" si="69"/>
        <v>276.98554805567778</v>
      </c>
      <c r="CO115" s="31">
        <f t="shared" si="69"/>
        <v>285.28166089293728</v>
      </c>
      <c r="CP115" s="31">
        <f t="shared" si="69"/>
        <v>293.08875561229053</v>
      </c>
      <c r="CQ115" s="31">
        <f t="shared" si="69"/>
        <v>300.444208073308</v>
      </c>
      <c r="CR115" s="31">
        <f t="shared" si="69"/>
        <v>307.38262918989824</v>
      </c>
      <c r="CS115" s="31">
        <f t="shared" si="69"/>
        <v>313.93584969091194</v>
      </c>
      <c r="CT115" s="31">
        <f t="shared" si="71"/>
        <v>320.1330219485281</v>
      </c>
      <c r="CU115" s="31">
        <f t="shared" si="71"/>
        <v>326.00078125753794</v>
      </c>
      <c r="CV115" s="31">
        <f t="shared" si="71"/>
        <v>331.56343318641603</v>
      </c>
      <c r="CW115" s="31">
        <f t="shared" si="71"/>
        <v>336.84314774502644</v>
      </c>
      <c r="CX115" s="31">
        <f t="shared" si="71"/>
        <v>341.86014948324771</v>
      </c>
      <c r="CY115" s="31">
        <f t="shared" si="71"/>
        <v>346.63289764154837</v>
      </c>
      <c r="CZ115" s="31">
        <f t="shared" si="71"/>
        <v>351.17825347639047</v>
      </c>
      <c r="DA115" s="31">
        <f t="shared" si="71"/>
        <v>355.51163367204185</v>
      </c>
      <c r="DB115" s="37"/>
    </row>
    <row r="116" spans="1:106" x14ac:dyDescent="0.2">
      <c r="A116" s="25">
        <f>IFERROR(ndashboard!I60," ")</f>
        <v>0</v>
      </c>
      <c r="B116" s="107">
        <f>IFERROR(ndashboard!B60," ")</f>
        <v>0</v>
      </c>
      <c r="C116" s="107">
        <f>IFERROR(ndashboard!C60,"")</f>
        <v>0</v>
      </c>
      <c r="D116" s="100">
        <f>IFERROR(ndashboard!M60," ")</f>
        <v>0</v>
      </c>
      <c r="E116" s="167">
        <f>IFERROR(ndashboard!O60,"")</f>
        <v>0</v>
      </c>
      <c r="F116" s="107">
        <f>IFERROR(ndashboard!H60,"")</f>
        <v>0</v>
      </c>
      <c r="G116" s="108">
        <f>IFERROR(ndashboard!R60,"")</f>
        <v>0</v>
      </c>
      <c r="H116" s="107">
        <f>IFERROR(ndashboard!F60,"")</f>
        <v>0</v>
      </c>
      <c r="I116" s="107">
        <f>IFERROR(ndashboard!G60,"")</f>
        <v>0</v>
      </c>
      <c r="J116" s="79">
        <f t="shared" si="67"/>
        <v>0</v>
      </c>
      <c r="K116" s="79">
        <f t="shared" si="67"/>
        <v>0</v>
      </c>
      <c r="L116" s="79">
        <f t="shared" si="67"/>
        <v>0</v>
      </c>
      <c r="M116" s="79">
        <f t="shared" si="67"/>
        <v>0</v>
      </c>
      <c r="N116" s="79">
        <f t="shared" si="67"/>
        <v>0</v>
      </c>
      <c r="O116" s="79">
        <f t="shared" si="67"/>
        <v>0</v>
      </c>
      <c r="P116" s="79">
        <f t="shared" si="67"/>
        <v>0</v>
      </c>
      <c r="Q116" s="79">
        <f t="shared" si="67"/>
        <v>0</v>
      </c>
      <c r="R116" s="79">
        <f t="shared" si="67"/>
        <v>0</v>
      </c>
      <c r="S116" s="79">
        <f t="shared" si="67"/>
        <v>0</v>
      </c>
      <c r="T116" s="79">
        <f t="shared" si="67"/>
        <v>0</v>
      </c>
      <c r="U116" s="79">
        <f t="shared" si="67"/>
        <v>0</v>
      </c>
      <c r="V116" s="79">
        <f t="shared" si="67"/>
        <v>0</v>
      </c>
      <c r="W116" s="79">
        <f t="shared" si="67"/>
        <v>0</v>
      </c>
      <c r="X116" s="79">
        <f t="shared" si="67"/>
        <v>0</v>
      </c>
      <c r="Y116" s="79">
        <f t="shared" si="67"/>
        <v>0</v>
      </c>
      <c r="Z116" s="79">
        <f t="shared" si="66"/>
        <v>0</v>
      </c>
      <c r="AA116" s="79">
        <f t="shared" si="66"/>
        <v>0</v>
      </c>
      <c r="AB116" s="79">
        <f t="shared" si="66"/>
        <v>0</v>
      </c>
      <c r="AC116" s="79">
        <f t="shared" si="66"/>
        <v>0</v>
      </c>
      <c r="AD116" s="80">
        <f t="shared" si="66"/>
        <v>0</v>
      </c>
      <c r="AE116" s="79">
        <f t="shared" si="66"/>
        <v>0</v>
      </c>
      <c r="AF116" s="79">
        <f t="shared" si="66"/>
        <v>0</v>
      </c>
      <c r="AG116" s="79">
        <f t="shared" si="66"/>
        <v>0</v>
      </c>
      <c r="AH116" s="79">
        <f t="shared" si="66"/>
        <v>0</v>
      </c>
      <c r="AI116" s="79">
        <f t="shared" si="66"/>
        <v>0</v>
      </c>
      <c r="AJ116" s="79">
        <f t="shared" si="66"/>
        <v>0</v>
      </c>
      <c r="AK116" s="79">
        <f t="shared" si="66"/>
        <v>0</v>
      </c>
      <c r="AL116" s="79">
        <f t="shared" si="66"/>
        <v>0</v>
      </c>
      <c r="AM116" s="79">
        <f t="shared" si="66"/>
        <v>0</v>
      </c>
      <c r="AN116" s="79">
        <f t="shared" si="68"/>
        <v>0</v>
      </c>
      <c r="AO116" s="79">
        <f t="shared" si="68"/>
        <v>0</v>
      </c>
      <c r="AP116" s="79">
        <f t="shared" si="68"/>
        <v>0</v>
      </c>
      <c r="AQ116" s="79">
        <f t="shared" si="68"/>
        <v>0</v>
      </c>
      <c r="AR116" s="79">
        <f t="shared" si="68"/>
        <v>0</v>
      </c>
      <c r="AS116" s="79">
        <f t="shared" si="68"/>
        <v>0</v>
      </c>
      <c r="AT116" s="79">
        <f t="shared" si="68"/>
        <v>0</v>
      </c>
      <c r="AU116" s="79">
        <f t="shared" si="68"/>
        <v>0</v>
      </c>
      <c r="AV116" s="79">
        <f t="shared" si="68"/>
        <v>0</v>
      </c>
      <c r="AW116" s="79">
        <f t="shared" si="68"/>
        <v>0</v>
      </c>
      <c r="AX116" s="79">
        <f t="shared" si="68"/>
        <v>0</v>
      </c>
      <c r="BB116" s="37"/>
      <c r="BC116" s="37"/>
      <c r="BJ116" s="28"/>
      <c r="BK116" s="28"/>
      <c r="BL116" s="28"/>
      <c r="BM116" s="28"/>
      <c r="BN116" s="31" t="e">
        <f t="shared" si="70"/>
        <v>#DIV/0!</v>
      </c>
      <c r="BO116" s="31">
        <f t="shared" si="70"/>
        <v>1046.161648371595</v>
      </c>
      <c r="BP116" s="31">
        <f t="shared" si="70"/>
        <v>80.915508351553996</v>
      </c>
      <c r="BQ116" s="31">
        <f t="shared" si="70"/>
        <v>73.894475004703935</v>
      </c>
      <c r="BR116" s="31">
        <f t="shared" si="70"/>
        <v>72.093571578775496</v>
      </c>
      <c r="BS116" s="31">
        <f t="shared" si="70"/>
        <v>74.876816570216917</v>
      </c>
      <c r="BT116" s="31">
        <f t="shared" si="70"/>
        <v>79.167777186501098</v>
      </c>
      <c r="BU116" s="31">
        <f t="shared" si="70"/>
        <v>83.057257936489549</v>
      </c>
      <c r="BV116" s="31">
        <f t="shared" si="70"/>
        <v>88.527441610479769</v>
      </c>
      <c r="BW116" s="31">
        <f t="shared" si="70"/>
        <v>94.909479032990006</v>
      </c>
      <c r="BX116" s="31">
        <f t="shared" si="70"/>
        <v>102.32056062076215</v>
      </c>
      <c r="BY116" s="31">
        <f t="shared" si="70"/>
        <v>109.95050962019029</v>
      </c>
      <c r="BZ116" s="31">
        <f t="shared" si="70"/>
        <v>118.2707956657646</v>
      </c>
      <c r="CA116" s="31">
        <f t="shared" si="70"/>
        <v>127.64131189899761</v>
      </c>
      <c r="CB116" s="31">
        <f t="shared" si="70"/>
        <v>137.65598246771771</v>
      </c>
      <c r="CC116" s="31">
        <f t="shared" si="70"/>
        <v>148.6296429860412</v>
      </c>
      <c r="CD116" s="31">
        <f t="shared" si="69"/>
        <v>161.7897027266219</v>
      </c>
      <c r="CE116" s="31">
        <f t="shared" si="69"/>
        <v>175.40814456057814</v>
      </c>
      <c r="CF116" s="31">
        <f t="shared" si="69"/>
        <v>188.87859949843499</v>
      </c>
      <c r="CG116" s="31">
        <f t="shared" si="69"/>
        <v>201.98693629042626</v>
      </c>
      <c r="CH116" s="31">
        <f t="shared" si="69"/>
        <v>214.697985587902</v>
      </c>
      <c r="CI116" s="31">
        <f t="shared" si="69"/>
        <v>226.74551559392063</v>
      </c>
      <c r="CJ116" s="31">
        <f t="shared" si="69"/>
        <v>238.09364978509299</v>
      </c>
      <c r="CK116" s="31">
        <f t="shared" si="69"/>
        <v>248.75584738763519</v>
      </c>
      <c r="CL116" s="31">
        <f t="shared" si="69"/>
        <v>258.76473071183392</v>
      </c>
      <c r="CM116" s="31">
        <f t="shared" si="69"/>
        <v>268.16050887043826</v>
      </c>
      <c r="CN116" s="31">
        <f t="shared" si="69"/>
        <v>276.98554805567778</v>
      </c>
      <c r="CO116" s="31">
        <f t="shared" si="69"/>
        <v>285.28166089293728</v>
      </c>
      <c r="CP116" s="31">
        <f t="shared" si="69"/>
        <v>293.08875561229053</v>
      </c>
      <c r="CQ116" s="31">
        <f t="shared" si="69"/>
        <v>300.444208073308</v>
      </c>
      <c r="CR116" s="31">
        <f t="shared" si="69"/>
        <v>307.38262918989824</v>
      </c>
      <c r="CS116" s="31">
        <f t="shared" si="69"/>
        <v>313.93584969091194</v>
      </c>
      <c r="CT116" s="31">
        <f t="shared" si="71"/>
        <v>320.1330219485281</v>
      </c>
      <c r="CU116" s="31">
        <f t="shared" si="71"/>
        <v>326.00078125753794</v>
      </c>
      <c r="CV116" s="31">
        <f t="shared" si="71"/>
        <v>331.56343318641603</v>
      </c>
      <c r="CW116" s="31">
        <f t="shared" si="71"/>
        <v>336.84314774502644</v>
      </c>
      <c r="CX116" s="31">
        <f t="shared" si="71"/>
        <v>341.86014948324771</v>
      </c>
      <c r="CY116" s="31">
        <f t="shared" si="71"/>
        <v>346.63289764154837</v>
      </c>
      <c r="CZ116" s="31">
        <f t="shared" si="71"/>
        <v>351.17825347639047</v>
      </c>
      <c r="DA116" s="31">
        <f t="shared" si="71"/>
        <v>355.51163367204185</v>
      </c>
      <c r="DB116" s="37"/>
    </row>
    <row r="117" spans="1:106" x14ac:dyDescent="0.2">
      <c r="A117" s="25">
        <f>IFERROR(ndashboard!I61," ")</f>
        <v>0</v>
      </c>
      <c r="B117" s="107">
        <f>IFERROR(ndashboard!B61," ")</f>
        <v>0</v>
      </c>
      <c r="C117" s="107">
        <f>IFERROR(ndashboard!C61,"")</f>
        <v>0</v>
      </c>
      <c r="D117" s="100">
        <f>IFERROR(ndashboard!M61," ")</f>
        <v>0</v>
      </c>
      <c r="E117" s="167">
        <f>IFERROR(ndashboard!O61,"")</f>
        <v>0</v>
      </c>
      <c r="F117" s="107">
        <f>IFERROR(ndashboard!H61,"")</f>
        <v>0</v>
      </c>
      <c r="G117" s="108">
        <f>IFERROR(ndashboard!R61,"")</f>
        <v>0</v>
      </c>
      <c r="H117" s="107">
        <f>IFERROR(ndashboard!F61,"")</f>
        <v>0</v>
      </c>
      <c r="I117" s="107">
        <f>IFERROR(ndashboard!G61,"")</f>
        <v>0</v>
      </c>
      <c r="J117" s="79">
        <f t="shared" si="67"/>
        <v>0</v>
      </c>
      <c r="K117" s="79">
        <f t="shared" si="67"/>
        <v>0</v>
      </c>
      <c r="L117" s="79">
        <f t="shared" si="67"/>
        <v>0</v>
      </c>
      <c r="M117" s="79">
        <f t="shared" si="67"/>
        <v>0</v>
      </c>
      <c r="N117" s="79">
        <f t="shared" si="67"/>
        <v>0</v>
      </c>
      <c r="O117" s="79">
        <f t="shared" si="67"/>
        <v>0</v>
      </c>
      <c r="P117" s="79">
        <f t="shared" si="67"/>
        <v>0</v>
      </c>
      <c r="Q117" s="79">
        <f t="shared" si="67"/>
        <v>0</v>
      </c>
      <c r="R117" s="79">
        <f t="shared" si="67"/>
        <v>0</v>
      </c>
      <c r="S117" s="79">
        <f t="shared" si="67"/>
        <v>0</v>
      </c>
      <c r="T117" s="79">
        <f t="shared" si="67"/>
        <v>0</v>
      </c>
      <c r="U117" s="79">
        <f t="shared" si="67"/>
        <v>0</v>
      </c>
      <c r="V117" s="79">
        <f t="shared" si="67"/>
        <v>0</v>
      </c>
      <c r="W117" s="79">
        <f t="shared" si="67"/>
        <v>0</v>
      </c>
      <c r="X117" s="79">
        <f t="shared" si="67"/>
        <v>0</v>
      </c>
      <c r="Y117" s="79">
        <f t="shared" si="67"/>
        <v>0</v>
      </c>
      <c r="Z117" s="79">
        <f t="shared" si="66"/>
        <v>0</v>
      </c>
      <c r="AA117" s="79">
        <f t="shared" si="66"/>
        <v>0</v>
      </c>
      <c r="AB117" s="79">
        <f t="shared" si="66"/>
        <v>0</v>
      </c>
      <c r="AC117" s="79">
        <f t="shared" si="66"/>
        <v>0</v>
      </c>
      <c r="AD117" s="80">
        <f t="shared" si="66"/>
        <v>0</v>
      </c>
      <c r="AE117" s="79">
        <f t="shared" si="66"/>
        <v>0</v>
      </c>
      <c r="AF117" s="79">
        <f t="shared" si="66"/>
        <v>0</v>
      </c>
      <c r="AG117" s="79">
        <f t="shared" si="66"/>
        <v>0</v>
      </c>
      <c r="AH117" s="79">
        <f t="shared" si="66"/>
        <v>0</v>
      </c>
      <c r="AI117" s="79">
        <f t="shared" si="66"/>
        <v>0</v>
      </c>
      <c r="AJ117" s="79">
        <f t="shared" si="66"/>
        <v>0</v>
      </c>
      <c r="AK117" s="79">
        <f t="shared" si="66"/>
        <v>0</v>
      </c>
      <c r="AL117" s="79">
        <f t="shared" si="66"/>
        <v>0</v>
      </c>
      <c r="AM117" s="79">
        <f t="shared" si="66"/>
        <v>0</v>
      </c>
      <c r="AN117" s="79">
        <f t="shared" si="68"/>
        <v>0</v>
      </c>
      <c r="AO117" s="79">
        <f t="shared" si="68"/>
        <v>0</v>
      </c>
      <c r="AP117" s="79">
        <f t="shared" si="68"/>
        <v>0</v>
      </c>
      <c r="AQ117" s="79">
        <f t="shared" si="68"/>
        <v>0</v>
      </c>
      <c r="AR117" s="79">
        <f t="shared" si="68"/>
        <v>0</v>
      </c>
      <c r="AS117" s="79">
        <f t="shared" si="68"/>
        <v>0</v>
      </c>
      <c r="AT117" s="79">
        <f t="shared" si="68"/>
        <v>0</v>
      </c>
      <c r="AU117" s="79">
        <f t="shared" si="68"/>
        <v>0</v>
      </c>
      <c r="AV117" s="79">
        <f t="shared" si="68"/>
        <v>0</v>
      </c>
      <c r="AW117" s="79">
        <f t="shared" si="68"/>
        <v>0</v>
      </c>
      <c r="AX117" s="79">
        <f t="shared" si="68"/>
        <v>0</v>
      </c>
      <c r="BB117" s="37"/>
      <c r="BC117" s="37"/>
      <c r="BJ117" s="28"/>
      <c r="BK117" s="28"/>
      <c r="BL117" s="28"/>
      <c r="BM117" s="28"/>
      <c r="BN117" s="31" t="e">
        <f t="shared" si="70"/>
        <v>#DIV/0!</v>
      </c>
      <c r="BO117" s="31">
        <f t="shared" si="70"/>
        <v>1046.161648371595</v>
      </c>
      <c r="BP117" s="31">
        <f t="shared" si="70"/>
        <v>80.915508351553996</v>
      </c>
      <c r="BQ117" s="31">
        <f t="shared" si="70"/>
        <v>73.894475004703935</v>
      </c>
      <c r="BR117" s="31">
        <f t="shared" si="70"/>
        <v>72.093571578775496</v>
      </c>
      <c r="BS117" s="31">
        <f t="shared" si="70"/>
        <v>74.876816570216917</v>
      </c>
      <c r="BT117" s="31">
        <f t="shared" si="70"/>
        <v>79.167777186501098</v>
      </c>
      <c r="BU117" s="31">
        <f t="shared" si="70"/>
        <v>83.057257936489549</v>
      </c>
      <c r="BV117" s="31">
        <f t="shared" si="70"/>
        <v>88.527441610479769</v>
      </c>
      <c r="BW117" s="31">
        <f t="shared" si="70"/>
        <v>94.909479032990006</v>
      </c>
      <c r="BX117" s="31">
        <f t="shared" si="70"/>
        <v>102.32056062076215</v>
      </c>
      <c r="BY117" s="31">
        <f t="shared" si="70"/>
        <v>109.95050962019029</v>
      </c>
      <c r="BZ117" s="31">
        <f t="shared" si="70"/>
        <v>118.2707956657646</v>
      </c>
      <c r="CA117" s="31">
        <f t="shared" si="70"/>
        <v>127.64131189899761</v>
      </c>
      <c r="CB117" s="31">
        <f t="shared" si="70"/>
        <v>137.65598246771771</v>
      </c>
      <c r="CC117" s="31">
        <f t="shared" si="70"/>
        <v>148.6296429860412</v>
      </c>
      <c r="CD117" s="31">
        <f t="shared" si="69"/>
        <v>161.7897027266219</v>
      </c>
      <c r="CE117" s="31">
        <f t="shared" si="69"/>
        <v>175.40814456057814</v>
      </c>
      <c r="CF117" s="31">
        <f t="shared" si="69"/>
        <v>188.87859949843499</v>
      </c>
      <c r="CG117" s="31">
        <f t="shared" si="69"/>
        <v>201.98693629042626</v>
      </c>
      <c r="CH117" s="31">
        <f t="shared" si="69"/>
        <v>214.697985587902</v>
      </c>
      <c r="CI117" s="31">
        <f t="shared" si="69"/>
        <v>226.74551559392063</v>
      </c>
      <c r="CJ117" s="31">
        <f t="shared" si="69"/>
        <v>238.09364978509299</v>
      </c>
      <c r="CK117" s="31">
        <f t="shared" si="69"/>
        <v>248.75584738763519</v>
      </c>
      <c r="CL117" s="31">
        <f t="shared" si="69"/>
        <v>258.76473071183392</v>
      </c>
      <c r="CM117" s="31">
        <f t="shared" si="69"/>
        <v>268.16050887043826</v>
      </c>
      <c r="CN117" s="31">
        <f t="shared" si="69"/>
        <v>276.98554805567778</v>
      </c>
      <c r="CO117" s="31">
        <f t="shared" si="69"/>
        <v>285.28166089293728</v>
      </c>
      <c r="CP117" s="31">
        <f t="shared" si="69"/>
        <v>293.08875561229053</v>
      </c>
      <c r="CQ117" s="31">
        <f t="shared" si="69"/>
        <v>300.444208073308</v>
      </c>
      <c r="CR117" s="31">
        <f t="shared" si="69"/>
        <v>307.38262918989824</v>
      </c>
      <c r="CS117" s="31">
        <f t="shared" si="69"/>
        <v>313.93584969091194</v>
      </c>
      <c r="CT117" s="31">
        <f t="shared" si="71"/>
        <v>320.1330219485281</v>
      </c>
      <c r="CU117" s="31">
        <f t="shared" si="71"/>
        <v>326.00078125753794</v>
      </c>
      <c r="CV117" s="31">
        <f t="shared" si="71"/>
        <v>331.56343318641603</v>
      </c>
      <c r="CW117" s="31">
        <f t="shared" si="71"/>
        <v>336.84314774502644</v>
      </c>
      <c r="CX117" s="31">
        <f t="shared" si="71"/>
        <v>341.86014948324771</v>
      </c>
      <c r="CY117" s="31">
        <f t="shared" si="71"/>
        <v>346.63289764154837</v>
      </c>
      <c r="CZ117" s="31">
        <f t="shared" si="71"/>
        <v>351.17825347639047</v>
      </c>
      <c r="DA117" s="31">
        <f t="shared" si="71"/>
        <v>355.51163367204185</v>
      </c>
      <c r="DB117" s="37"/>
    </row>
    <row r="118" spans="1:106" x14ac:dyDescent="0.2">
      <c r="A118" s="25">
        <f>IFERROR(ndashboard!I62," ")</f>
        <v>0</v>
      </c>
      <c r="B118" s="107">
        <f>IFERROR(ndashboard!B62," ")</f>
        <v>0</v>
      </c>
      <c r="C118" s="107">
        <f>IFERROR(ndashboard!C62,"")</f>
        <v>0</v>
      </c>
      <c r="D118" s="100">
        <f>IFERROR(ndashboard!M62," ")</f>
        <v>0</v>
      </c>
      <c r="E118" s="167">
        <f>IFERROR(ndashboard!O62,"")</f>
        <v>0</v>
      </c>
      <c r="F118" s="107">
        <f>IFERROR(ndashboard!H62,"")</f>
        <v>0</v>
      </c>
      <c r="G118" s="108">
        <f>IFERROR(ndashboard!R62,"")</f>
        <v>0</v>
      </c>
      <c r="H118" s="107">
        <f>IFERROR(ndashboard!F62,"")</f>
        <v>0</v>
      </c>
      <c r="I118" s="107">
        <f>IFERROR(ndashboard!G62,"")</f>
        <v>0</v>
      </c>
      <c r="J118" s="79">
        <f t="shared" si="67"/>
        <v>0</v>
      </c>
      <c r="K118" s="79">
        <f t="shared" si="67"/>
        <v>0</v>
      </c>
      <c r="L118" s="79">
        <f t="shared" si="67"/>
        <v>0</v>
      </c>
      <c r="M118" s="79">
        <f t="shared" si="67"/>
        <v>0</v>
      </c>
      <c r="N118" s="79">
        <f t="shared" si="67"/>
        <v>0</v>
      </c>
      <c r="O118" s="79">
        <f t="shared" si="67"/>
        <v>0</v>
      </c>
      <c r="P118" s="79">
        <f t="shared" si="67"/>
        <v>0</v>
      </c>
      <c r="Q118" s="79">
        <f t="shared" si="67"/>
        <v>0</v>
      </c>
      <c r="R118" s="79">
        <f t="shared" si="67"/>
        <v>0</v>
      </c>
      <c r="S118" s="79">
        <f t="shared" si="67"/>
        <v>0</v>
      </c>
      <c r="T118" s="79">
        <f t="shared" si="67"/>
        <v>0</v>
      </c>
      <c r="U118" s="79">
        <f t="shared" si="67"/>
        <v>0</v>
      </c>
      <c r="V118" s="79">
        <f t="shared" si="67"/>
        <v>0</v>
      </c>
      <c r="W118" s="79">
        <f t="shared" si="67"/>
        <v>0</v>
      </c>
      <c r="X118" s="79">
        <f t="shared" si="67"/>
        <v>0</v>
      </c>
      <c r="Y118" s="79">
        <f t="shared" si="67"/>
        <v>0</v>
      </c>
      <c r="Z118" s="79">
        <f t="shared" si="66"/>
        <v>0</v>
      </c>
      <c r="AA118" s="79">
        <f t="shared" si="66"/>
        <v>0</v>
      </c>
      <c r="AB118" s="79">
        <f t="shared" si="66"/>
        <v>0</v>
      </c>
      <c r="AC118" s="79">
        <f t="shared" si="66"/>
        <v>0</v>
      </c>
      <c r="AD118" s="80">
        <f t="shared" si="66"/>
        <v>0</v>
      </c>
      <c r="AE118" s="79">
        <f t="shared" si="66"/>
        <v>0</v>
      </c>
      <c r="AF118" s="79">
        <f t="shared" si="66"/>
        <v>0</v>
      </c>
      <c r="AG118" s="79">
        <f t="shared" si="66"/>
        <v>0</v>
      </c>
      <c r="AH118" s="79">
        <f t="shared" si="66"/>
        <v>0</v>
      </c>
      <c r="AI118" s="79">
        <f t="shared" si="66"/>
        <v>0</v>
      </c>
      <c r="AJ118" s="79">
        <f t="shared" si="66"/>
        <v>0</v>
      </c>
      <c r="AK118" s="79">
        <f t="shared" si="66"/>
        <v>0</v>
      </c>
      <c r="AL118" s="79">
        <f t="shared" si="66"/>
        <v>0</v>
      </c>
      <c r="AM118" s="79">
        <f t="shared" si="66"/>
        <v>0</v>
      </c>
      <c r="AN118" s="79">
        <f t="shared" si="68"/>
        <v>0</v>
      </c>
      <c r="AO118" s="79">
        <f t="shared" si="68"/>
        <v>0</v>
      </c>
      <c r="AP118" s="79">
        <f t="shared" si="68"/>
        <v>0</v>
      </c>
      <c r="AQ118" s="79">
        <f t="shared" si="68"/>
        <v>0</v>
      </c>
      <c r="AR118" s="79">
        <f t="shared" si="68"/>
        <v>0</v>
      </c>
      <c r="AS118" s="79">
        <f t="shared" si="68"/>
        <v>0</v>
      </c>
      <c r="AT118" s="79">
        <f t="shared" si="68"/>
        <v>0</v>
      </c>
      <c r="AU118" s="79">
        <f t="shared" si="68"/>
        <v>0</v>
      </c>
      <c r="AV118" s="79">
        <f t="shared" si="68"/>
        <v>0</v>
      </c>
      <c r="AW118" s="79">
        <f t="shared" si="68"/>
        <v>0</v>
      </c>
      <c r="AX118" s="79">
        <f t="shared" si="68"/>
        <v>0</v>
      </c>
      <c r="BB118" s="37"/>
      <c r="BC118" s="37"/>
      <c r="BJ118" s="28"/>
      <c r="BK118" s="28"/>
      <c r="BL118" s="28"/>
      <c r="BM118" s="28"/>
      <c r="BN118" s="31" t="e">
        <f t="shared" si="70"/>
        <v>#DIV/0!</v>
      </c>
      <c r="BO118" s="31">
        <f t="shared" si="70"/>
        <v>1046.161648371595</v>
      </c>
      <c r="BP118" s="31">
        <f t="shared" si="70"/>
        <v>80.915508351553996</v>
      </c>
      <c r="BQ118" s="31">
        <f t="shared" si="70"/>
        <v>73.894475004703935</v>
      </c>
      <c r="BR118" s="31">
        <f t="shared" si="70"/>
        <v>72.093571578775496</v>
      </c>
      <c r="BS118" s="31">
        <f t="shared" si="70"/>
        <v>74.876816570216917</v>
      </c>
      <c r="BT118" s="31">
        <f t="shared" si="70"/>
        <v>79.167777186501098</v>
      </c>
      <c r="BU118" s="31">
        <f t="shared" si="70"/>
        <v>83.057257936489549</v>
      </c>
      <c r="BV118" s="31">
        <f t="shared" si="70"/>
        <v>88.527441610479769</v>
      </c>
      <c r="BW118" s="31">
        <f t="shared" si="70"/>
        <v>94.909479032990006</v>
      </c>
      <c r="BX118" s="31">
        <f t="shared" si="70"/>
        <v>102.32056062076215</v>
      </c>
      <c r="BY118" s="31">
        <f t="shared" si="70"/>
        <v>109.95050962019029</v>
      </c>
      <c r="BZ118" s="31">
        <f t="shared" si="70"/>
        <v>118.2707956657646</v>
      </c>
      <c r="CA118" s="31">
        <f t="shared" si="70"/>
        <v>127.64131189899761</v>
      </c>
      <c r="CB118" s="31">
        <f t="shared" si="70"/>
        <v>137.65598246771771</v>
      </c>
      <c r="CC118" s="31">
        <f t="shared" si="70"/>
        <v>148.6296429860412</v>
      </c>
      <c r="CD118" s="31">
        <f t="shared" si="69"/>
        <v>161.7897027266219</v>
      </c>
      <c r="CE118" s="31">
        <f t="shared" si="69"/>
        <v>175.40814456057814</v>
      </c>
      <c r="CF118" s="31">
        <f t="shared" si="69"/>
        <v>188.87859949843499</v>
      </c>
      <c r="CG118" s="31">
        <f t="shared" si="69"/>
        <v>201.98693629042626</v>
      </c>
      <c r="CH118" s="31">
        <f t="shared" si="69"/>
        <v>214.697985587902</v>
      </c>
      <c r="CI118" s="31">
        <f t="shared" si="69"/>
        <v>226.74551559392063</v>
      </c>
      <c r="CJ118" s="31">
        <f t="shared" si="69"/>
        <v>238.09364978509299</v>
      </c>
      <c r="CK118" s="31">
        <f t="shared" si="69"/>
        <v>248.75584738763519</v>
      </c>
      <c r="CL118" s="31">
        <f t="shared" si="69"/>
        <v>258.76473071183392</v>
      </c>
      <c r="CM118" s="31">
        <f t="shared" si="69"/>
        <v>268.16050887043826</v>
      </c>
      <c r="CN118" s="31">
        <f t="shared" si="69"/>
        <v>276.98554805567778</v>
      </c>
      <c r="CO118" s="31">
        <f t="shared" si="69"/>
        <v>285.28166089293728</v>
      </c>
      <c r="CP118" s="31">
        <f t="shared" si="69"/>
        <v>293.08875561229053</v>
      </c>
      <c r="CQ118" s="31">
        <f t="shared" si="69"/>
        <v>300.444208073308</v>
      </c>
      <c r="CR118" s="31">
        <f t="shared" si="69"/>
        <v>307.38262918989824</v>
      </c>
      <c r="CS118" s="31">
        <f t="shared" si="69"/>
        <v>313.93584969091194</v>
      </c>
      <c r="CT118" s="31">
        <f t="shared" si="71"/>
        <v>320.1330219485281</v>
      </c>
      <c r="CU118" s="31">
        <f t="shared" si="71"/>
        <v>326.00078125753794</v>
      </c>
      <c r="CV118" s="31">
        <f t="shared" si="71"/>
        <v>331.56343318641603</v>
      </c>
      <c r="CW118" s="31">
        <f t="shared" si="71"/>
        <v>336.84314774502644</v>
      </c>
      <c r="CX118" s="31">
        <f t="shared" si="71"/>
        <v>341.86014948324771</v>
      </c>
      <c r="CY118" s="31">
        <f t="shared" si="71"/>
        <v>346.63289764154837</v>
      </c>
      <c r="CZ118" s="31">
        <f t="shared" si="71"/>
        <v>351.17825347639047</v>
      </c>
      <c r="DA118" s="31">
        <f t="shared" si="71"/>
        <v>355.51163367204185</v>
      </c>
      <c r="DB118" s="37"/>
    </row>
    <row r="119" spans="1:106" x14ac:dyDescent="0.2">
      <c r="A119" s="25">
        <f>IFERROR(ndashboard!I63," ")</f>
        <v>0</v>
      </c>
      <c r="B119" s="107">
        <f>IFERROR(ndashboard!B63," ")</f>
        <v>0</v>
      </c>
      <c r="C119" s="107">
        <f>IFERROR(ndashboard!C63,"")</f>
        <v>0</v>
      </c>
      <c r="D119" s="100">
        <f>IFERROR(ndashboard!M63," ")</f>
        <v>0</v>
      </c>
      <c r="E119" s="167">
        <f>IFERROR(ndashboard!O63,"")</f>
        <v>0</v>
      </c>
      <c r="F119" s="107">
        <f>IFERROR(ndashboard!H63,"")</f>
        <v>0</v>
      </c>
      <c r="G119" s="108">
        <f>IFERROR(ndashboard!R63,"")</f>
        <v>0</v>
      </c>
      <c r="H119" s="107">
        <f>IFERROR(ndashboard!F63,"")</f>
        <v>0</v>
      </c>
      <c r="I119" s="107">
        <f>IFERROR(ndashboard!G63,"")</f>
        <v>0</v>
      </c>
      <c r="J119" s="79">
        <f t="shared" si="67"/>
        <v>0</v>
      </c>
      <c r="K119" s="79">
        <f t="shared" si="67"/>
        <v>0</v>
      </c>
      <c r="L119" s="79">
        <f t="shared" si="67"/>
        <v>0</v>
      </c>
      <c r="M119" s="79">
        <f t="shared" si="67"/>
        <v>0</v>
      </c>
      <c r="N119" s="79">
        <f t="shared" si="67"/>
        <v>0</v>
      </c>
      <c r="O119" s="79">
        <f t="shared" si="67"/>
        <v>0</v>
      </c>
      <c r="P119" s="79">
        <f t="shared" si="67"/>
        <v>0</v>
      </c>
      <c r="Q119" s="79">
        <f t="shared" si="67"/>
        <v>0</v>
      </c>
      <c r="R119" s="79">
        <f t="shared" si="67"/>
        <v>0</v>
      </c>
      <c r="S119" s="79">
        <f t="shared" si="67"/>
        <v>0</v>
      </c>
      <c r="T119" s="79">
        <f t="shared" si="67"/>
        <v>0</v>
      </c>
      <c r="U119" s="79">
        <f t="shared" si="67"/>
        <v>0</v>
      </c>
      <c r="V119" s="79">
        <f t="shared" si="67"/>
        <v>0</v>
      </c>
      <c r="W119" s="79">
        <f t="shared" si="67"/>
        <v>0</v>
      </c>
      <c r="X119" s="79">
        <f t="shared" si="67"/>
        <v>0</v>
      </c>
      <c r="Y119" s="79">
        <f t="shared" si="67"/>
        <v>0</v>
      </c>
      <c r="Z119" s="79">
        <f t="shared" si="66"/>
        <v>0</v>
      </c>
      <c r="AA119" s="79">
        <f t="shared" si="66"/>
        <v>0</v>
      </c>
      <c r="AB119" s="79">
        <f t="shared" si="66"/>
        <v>0</v>
      </c>
      <c r="AC119" s="79">
        <f t="shared" si="66"/>
        <v>0</v>
      </c>
      <c r="AD119" s="80">
        <f t="shared" si="66"/>
        <v>0</v>
      </c>
      <c r="AE119" s="79">
        <f t="shared" si="66"/>
        <v>0</v>
      </c>
      <c r="AF119" s="79">
        <f t="shared" si="66"/>
        <v>0</v>
      </c>
      <c r="AG119" s="79">
        <f t="shared" si="66"/>
        <v>0</v>
      </c>
      <c r="AH119" s="79">
        <f t="shared" si="66"/>
        <v>0</v>
      </c>
      <c r="AI119" s="79">
        <f t="shared" si="66"/>
        <v>0</v>
      </c>
      <c r="AJ119" s="79">
        <f t="shared" si="66"/>
        <v>0</v>
      </c>
      <c r="AK119" s="79">
        <f t="shared" si="66"/>
        <v>0</v>
      </c>
      <c r="AL119" s="79">
        <f t="shared" si="66"/>
        <v>0</v>
      </c>
      <c r="AM119" s="79">
        <f t="shared" si="66"/>
        <v>0</v>
      </c>
      <c r="AN119" s="79">
        <f t="shared" si="68"/>
        <v>0</v>
      </c>
      <c r="AO119" s="79">
        <f t="shared" si="68"/>
        <v>0</v>
      </c>
      <c r="AP119" s="79">
        <f t="shared" si="68"/>
        <v>0</v>
      </c>
      <c r="AQ119" s="79">
        <f t="shared" si="68"/>
        <v>0</v>
      </c>
      <c r="AR119" s="79">
        <f t="shared" si="68"/>
        <v>0</v>
      </c>
      <c r="AS119" s="79">
        <f t="shared" si="68"/>
        <v>0</v>
      </c>
      <c r="AT119" s="79">
        <f t="shared" si="68"/>
        <v>0</v>
      </c>
      <c r="AU119" s="79">
        <f t="shared" si="68"/>
        <v>0</v>
      </c>
      <c r="AV119" s="79">
        <f t="shared" si="68"/>
        <v>0</v>
      </c>
      <c r="AW119" s="79">
        <f t="shared" si="68"/>
        <v>0</v>
      </c>
      <c r="AX119" s="79">
        <f t="shared" si="68"/>
        <v>0</v>
      </c>
      <c r="BB119" s="37"/>
      <c r="BC119" s="37"/>
      <c r="BJ119" s="28"/>
      <c r="BK119" s="28"/>
      <c r="BL119" s="28"/>
      <c r="BM119" s="28"/>
      <c r="BN119" s="31" t="e">
        <f t="shared" si="70"/>
        <v>#DIV/0!</v>
      </c>
      <c r="BO119" s="31">
        <f t="shared" si="70"/>
        <v>1046.161648371595</v>
      </c>
      <c r="BP119" s="31">
        <f t="shared" si="70"/>
        <v>80.915508351553996</v>
      </c>
      <c r="BQ119" s="31">
        <f t="shared" si="70"/>
        <v>73.894475004703935</v>
      </c>
      <c r="BR119" s="31">
        <f t="shared" si="70"/>
        <v>72.093571578775496</v>
      </c>
      <c r="BS119" s="31">
        <f t="shared" si="70"/>
        <v>74.876816570216917</v>
      </c>
      <c r="BT119" s="31">
        <f t="shared" si="70"/>
        <v>79.167777186501098</v>
      </c>
      <c r="BU119" s="31">
        <f t="shared" si="70"/>
        <v>83.057257936489549</v>
      </c>
      <c r="BV119" s="31">
        <f t="shared" si="70"/>
        <v>88.527441610479769</v>
      </c>
      <c r="BW119" s="31">
        <f t="shared" si="70"/>
        <v>94.909479032990006</v>
      </c>
      <c r="BX119" s="31">
        <f t="shared" si="70"/>
        <v>102.32056062076215</v>
      </c>
      <c r="BY119" s="31">
        <f t="shared" si="70"/>
        <v>109.95050962019029</v>
      </c>
      <c r="BZ119" s="31">
        <f t="shared" si="70"/>
        <v>118.2707956657646</v>
      </c>
      <c r="CA119" s="31">
        <f t="shared" si="70"/>
        <v>127.64131189899761</v>
      </c>
      <c r="CB119" s="31">
        <f t="shared" si="70"/>
        <v>137.65598246771771</v>
      </c>
      <c r="CC119" s="31">
        <f t="shared" si="70"/>
        <v>148.6296429860412</v>
      </c>
      <c r="CD119" s="31">
        <f t="shared" si="69"/>
        <v>161.7897027266219</v>
      </c>
      <c r="CE119" s="31">
        <f t="shared" si="69"/>
        <v>175.40814456057814</v>
      </c>
      <c r="CF119" s="31">
        <f t="shared" si="69"/>
        <v>188.87859949843499</v>
      </c>
      <c r="CG119" s="31">
        <f t="shared" si="69"/>
        <v>201.98693629042626</v>
      </c>
      <c r="CH119" s="31">
        <f t="shared" si="69"/>
        <v>214.697985587902</v>
      </c>
      <c r="CI119" s="31">
        <f t="shared" si="69"/>
        <v>226.74551559392063</v>
      </c>
      <c r="CJ119" s="31">
        <f t="shared" si="69"/>
        <v>238.09364978509299</v>
      </c>
      <c r="CK119" s="31">
        <f t="shared" si="69"/>
        <v>248.75584738763519</v>
      </c>
      <c r="CL119" s="31">
        <f t="shared" si="69"/>
        <v>258.76473071183392</v>
      </c>
      <c r="CM119" s="31">
        <f t="shared" si="69"/>
        <v>268.16050887043826</v>
      </c>
      <c r="CN119" s="31">
        <f t="shared" si="69"/>
        <v>276.98554805567778</v>
      </c>
      <c r="CO119" s="31">
        <f t="shared" si="69"/>
        <v>285.28166089293728</v>
      </c>
      <c r="CP119" s="31">
        <f t="shared" si="69"/>
        <v>293.08875561229053</v>
      </c>
      <c r="CQ119" s="31">
        <f t="shared" si="69"/>
        <v>300.444208073308</v>
      </c>
      <c r="CR119" s="31">
        <f t="shared" si="69"/>
        <v>307.38262918989824</v>
      </c>
      <c r="CS119" s="31">
        <f t="shared" si="69"/>
        <v>313.93584969091194</v>
      </c>
      <c r="CT119" s="31">
        <f t="shared" si="71"/>
        <v>320.1330219485281</v>
      </c>
      <c r="CU119" s="31">
        <f t="shared" si="71"/>
        <v>326.00078125753794</v>
      </c>
      <c r="CV119" s="31">
        <f t="shared" si="71"/>
        <v>331.56343318641603</v>
      </c>
      <c r="CW119" s="31">
        <f t="shared" si="71"/>
        <v>336.84314774502644</v>
      </c>
      <c r="CX119" s="31">
        <f t="shared" si="71"/>
        <v>341.86014948324771</v>
      </c>
      <c r="CY119" s="31">
        <f t="shared" si="71"/>
        <v>346.63289764154837</v>
      </c>
      <c r="CZ119" s="31">
        <f t="shared" si="71"/>
        <v>351.17825347639047</v>
      </c>
      <c r="DA119" s="31">
        <f t="shared" si="71"/>
        <v>355.51163367204185</v>
      </c>
      <c r="DB119" s="37"/>
    </row>
    <row r="120" spans="1:106" x14ac:dyDescent="0.2">
      <c r="A120" s="25">
        <f>IFERROR(ndashboard!I64," ")</f>
        <v>0</v>
      </c>
      <c r="B120" s="107">
        <f>IFERROR(ndashboard!B64," ")</f>
        <v>0</v>
      </c>
      <c r="C120" s="107">
        <f>IFERROR(ndashboard!C64,"")</f>
        <v>0</v>
      </c>
      <c r="D120" s="100">
        <f>IFERROR(ndashboard!M64," ")</f>
        <v>0</v>
      </c>
      <c r="E120" s="167">
        <f>IFERROR(ndashboard!O64,"")</f>
        <v>0</v>
      </c>
      <c r="F120" s="107">
        <f>IFERROR(ndashboard!H64,"")</f>
        <v>0</v>
      </c>
      <c r="G120" s="108">
        <f>IFERROR(ndashboard!R64,"")</f>
        <v>0</v>
      </c>
      <c r="H120" s="107">
        <f>IFERROR(ndashboard!F64,"")</f>
        <v>0</v>
      </c>
      <c r="I120" s="107">
        <f>IFERROR(ndashboard!G64,"")</f>
        <v>0</v>
      </c>
      <c r="J120" s="79">
        <f t="shared" si="67"/>
        <v>0</v>
      </c>
      <c r="K120" s="79">
        <f t="shared" si="67"/>
        <v>0</v>
      </c>
      <c r="L120" s="79">
        <f t="shared" si="67"/>
        <v>0</v>
      </c>
      <c r="M120" s="79">
        <f t="shared" si="67"/>
        <v>0</v>
      </c>
      <c r="N120" s="79">
        <f t="shared" si="67"/>
        <v>0</v>
      </c>
      <c r="O120" s="79">
        <f t="shared" si="67"/>
        <v>0</v>
      </c>
      <c r="P120" s="79">
        <f t="shared" si="67"/>
        <v>0</v>
      </c>
      <c r="Q120" s="79">
        <f t="shared" si="67"/>
        <v>0</v>
      </c>
      <c r="R120" s="79">
        <f t="shared" si="67"/>
        <v>0</v>
      </c>
      <c r="S120" s="79">
        <f t="shared" si="67"/>
        <v>0</v>
      </c>
      <c r="T120" s="79">
        <f t="shared" si="67"/>
        <v>0</v>
      </c>
      <c r="U120" s="79">
        <f t="shared" si="67"/>
        <v>0</v>
      </c>
      <c r="V120" s="79">
        <f t="shared" si="67"/>
        <v>0</v>
      </c>
      <c r="W120" s="79">
        <f t="shared" si="67"/>
        <v>0</v>
      </c>
      <c r="X120" s="79">
        <f t="shared" si="67"/>
        <v>0</v>
      </c>
      <c r="Y120" s="79">
        <f t="shared" si="67"/>
        <v>0</v>
      </c>
      <c r="Z120" s="79">
        <f t="shared" si="66"/>
        <v>0</v>
      </c>
      <c r="AA120" s="79">
        <f t="shared" si="66"/>
        <v>0</v>
      </c>
      <c r="AB120" s="79">
        <f t="shared" si="66"/>
        <v>0</v>
      </c>
      <c r="AC120" s="79">
        <f t="shared" si="66"/>
        <v>0</v>
      </c>
      <c r="AD120" s="80">
        <f t="shared" si="66"/>
        <v>0</v>
      </c>
      <c r="AE120" s="79">
        <f t="shared" si="66"/>
        <v>0</v>
      </c>
      <c r="AF120" s="79">
        <f t="shared" si="66"/>
        <v>0</v>
      </c>
      <c r="AG120" s="79">
        <f t="shared" si="66"/>
        <v>0</v>
      </c>
      <c r="AH120" s="79">
        <f t="shared" si="66"/>
        <v>0</v>
      </c>
      <c r="AI120" s="79">
        <f t="shared" si="66"/>
        <v>0</v>
      </c>
      <c r="AJ120" s="79">
        <f t="shared" si="66"/>
        <v>0</v>
      </c>
      <c r="AK120" s="79">
        <f t="shared" si="66"/>
        <v>0</v>
      </c>
      <c r="AL120" s="79">
        <f t="shared" si="66"/>
        <v>0</v>
      </c>
      <c r="AM120" s="79">
        <f t="shared" si="66"/>
        <v>0</v>
      </c>
      <c r="AN120" s="79">
        <f t="shared" si="68"/>
        <v>0</v>
      </c>
      <c r="AO120" s="79">
        <f t="shared" si="68"/>
        <v>0</v>
      </c>
      <c r="AP120" s="79">
        <f t="shared" si="68"/>
        <v>0</v>
      </c>
      <c r="AQ120" s="79">
        <f t="shared" si="68"/>
        <v>0</v>
      </c>
      <c r="AR120" s="79">
        <f t="shared" si="68"/>
        <v>0</v>
      </c>
      <c r="AS120" s="79">
        <f t="shared" si="68"/>
        <v>0</v>
      </c>
      <c r="AT120" s="79">
        <f t="shared" si="68"/>
        <v>0</v>
      </c>
      <c r="AU120" s="79">
        <f t="shared" si="68"/>
        <v>0</v>
      </c>
      <c r="AV120" s="79">
        <f t="shared" si="68"/>
        <v>0</v>
      </c>
      <c r="AW120" s="79">
        <f t="shared" si="68"/>
        <v>0</v>
      </c>
      <c r="AX120" s="79">
        <f t="shared" si="68"/>
        <v>0</v>
      </c>
      <c r="BB120" s="37"/>
      <c r="BC120" s="37"/>
      <c r="BJ120" s="28"/>
      <c r="BK120" s="28"/>
      <c r="BL120" s="28"/>
      <c r="BM120" s="28"/>
      <c r="BN120" s="31" t="e">
        <f t="shared" si="70"/>
        <v>#DIV/0!</v>
      </c>
      <c r="BO120" s="31">
        <f t="shared" si="70"/>
        <v>1046.161648371595</v>
      </c>
      <c r="BP120" s="31">
        <f t="shared" si="70"/>
        <v>80.915508351553996</v>
      </c>
      <c r="BQ120" s="31">
        <f t="shared" si="70"/>
        <v>73.894475004703935</v>
      </c>
      <c r="BR120" s="31">
        <f t="shared" si="70"/>
        <v>72.093571578775496</v>
      </c>
      <c r="BS120" s="31">
        <f t="shared" si="70"/>
        <v>74.876816570216917</v>
      </c>
      <c r="BT120" s="31">
        <f t="shared" si="70"/>
        <v>79.167777186501098</v>
      </c>
      <c r="BU120" s="31">
        <f t="shared" si="70"/>
        <v>83.057257936489549</v>
      </c>
      <c r="BV120" s="31">
        <f t="shared" si="70"/>
        <v>88.527441610479769</v>
      </c>
      <c r="BW120" s="31">
        <f t="shared" si="70"/>
        <v>94.909479032990006</v>
      </c>
      <c r="BX120" s="31">
        <f t="shared" si="70"/>
        <v>102.32056062076215</v>
      </c>
      <c r="BY120" s="31">
        <f t="shared" si="70"/>
        <v>109.95050962019029</v>
      </c>
      <c r="BZ120" s="31">
        <f t="shared" si="70"/>
        <v>118.2707956657646</v>
      </c>
      <c r="CA120" s="31">
        <f t="shared" si="70"/>
        <v>127.64131189899761</v>
      </c>
      <c r="CB120" s="31">
        <f t="shared" si="70"/>
        <v>137.65598246771771</v>
      </c>
      <c r="CC120" s="31">
        <f t="shared" si="70"/>
        <v>148.6296429860412</v>
      </c>
      <c r="CD120" s="31">
        <f t="shared" si="69"/>
        <v>161.7897027266219</v>
      </c>
      <c r="CE120" s="31">
        <f t="shared" si="69"/>
        <v>175.40814456057814</v>
      </c>
      <c r="CF120" s="31">
        <f t="shared" si="69"/>
        <v>188.87859949843499</v>
      </c>
      <c r="CG120" s="31">
        <f t="shared" si="69"/>
        <v>201.98693629042626</v>
      </c>
      <c r="CH120" s="31">
        <f t="shared" si="69"/>
        <v>214.697985587902</v>
      </c>
      <c r="CI120" s="31">
        <f t="shared" si="69"/>
        <v>226.74551559392063</v>
      </c>
      <c r="CJ120" s="31">
        <f t="shared" si="69"/>
        <v>238.09364978509299</v>
      </c>
      <c r="CK120" s="31">
        <f t="shared" si="69"/>
        <v>248.75584738763519</v>
      </c>
      <c r="CL120" s="31">
        <f t="shared" si="69"/>
        <v>258.76473071183392</v>
      </c>
      <c r="CM120" s="31">
        <f t="shared" si="69"/>
        <v>268.16050887043826</v>
      </c>
      <c r="CN120" s="31">
        <f t="shared" si="69"/>
        <v>276.98554805567778</v>
      </c>
      <c r="CO120" s="31">
        <f t="shared" si="69"/>
        <v>285.28166089293728</v>
      </c>
      <c r="CP120" s="31">
        <f t="shared" si="69"/>
        <v>293.08875561229053</v>
      </c>
      <c r="CQ120" s="31">
        <f t="shared" si="69"/>
        <v>300.444208073308</v>
      </c>
      <c r="CR120" s="31">
        <f t="shared" si="69"/>
        <v>307.38262918989824</v>
      </c>
      <c r="CS120" s="31">
        <f t="shared" si="69"/>
        <v>313.93584969091194</v>
      </c>
      <c r="CT120" s="31">
        <f t="shared" si="71"/>
        <v>320.1330219485281</v>
      </c>
      <c r="CU120" s="31">
        <f t="shared" si="71"/>
        <v>326.00078125753794</v>
      </c>
      <c r="CV120" s="31">
        <f t="shared" si="71"/>
        <v>331.56343318641603</v>
      </c>
      <c r="CW120" s="31">
        <f t="shared" si="71"/>
        <v>336.84314774502644</v>
      </c>
      <c r="CX120" s="31">
        <f t="shared" si="71"/>
        <v>341.86014948324771</v>
      </c>
      <c r="CY120" s="31">
        <f t="shared" si="71"/>
        <v>346.63289764154837</v>
      </c>
      <c r="CZ120" s="31">
        <f t="shared" si="71"/>
        <v>351.17825347639047</v>
      </c>
      <c r="DA120" s="31">
        <f t="shared" si="71"/>
        <v>355.51163367204185</v>
      </c>
      <c r="DB120" s="37"/>
    </row>
    <row r="121" spans="1:106" x14ac:dyDescent="0.2">
      <c r="A121" s="25">
        <f>IFERROR(ndashboard!I65," ")</f>
        <v>0</v>
      </c>
      <c r="B121" s="107">
        <f>IFERROR(ndashboard!B65," ")</f>
        <v>0</v>
      </c>
      <c r="C121" s="107">
        <f>IFERROR(ndashboard!C65,"")</f>
        <v>0</v>
      </c>
      <c r="D121" s="100">
        <f>IFERROR(ndashboard!M65," ")</f>
        <v>0</v>
      </c>
      <c r="E121" s="167">
        <f>IFERROR(ndashboard!O65,"")</f>
        <v>0</v>
      </c>
      <c r="F121" s="107">
        <f>IFERROR(ndashboard!H65,"")</f>
        <v>0</v>
      </c>
      <c r="G121" s="108">
        <f>IFERROR(ndashboard!R65,"")</f>
        <v>0</v>
      </c>
      <c r="H121" s="107">
        <f>IFERROR(ndashboard!F65,"")</f>
        <v>0</v>
      </c>
      <c r="I121" s="107">
        <f>IFERROR(ndashboard!G65,"")</f>
        <v>0</v>
      </c>
      <c r="J121" s="79">
        <f t="shared" si="67"/>
        <v>0</v>
      </c>
      <c r="K121" s="79">
        <f t="shared" si="67"/>
        <v>0</v>
      </c>
      <c r="L121" s="79">
        <f t="shared" si="67"/>
        <v>0</v>
      </c>
      <c r="M121" s="79">
        <f t="shared" si="67"/>
        <v>0</v>
      </c>
      <c r="N121" s="79">
        <f t="shared" si="67"/>
        <v>0</v>
      </c>
      <c r="O121" s="79">
        <f t="shared" si="67"/>
        <v>0</v>
      </c>
      <c r="P121" s="79">
        <f t="shared" si="67"/>
        <v>0</v>
      </c>
      <c r="Q121" s="79">
        <f t="shared" si="67"/>
        <v>0</v>
      </c>
      <c r="R121" s="79">
        <f t="shared" si="67"/>
        <v>0</v>
      </c>
      <c r="S121" s="79">
        <f t="shared" si="67"/>
        <v>0</v>
      </c>
      <c r="T121" s="79">
        <f t="shared" si="67"/>
        <v>0</v>
      </c>
      <c r="U121" s="79">
        <f t="shared" si="67"/>
        <v>0</v>
      </c>
      <c r="V121" s="79">
        <f t="shared" si="67"/>
        <v>0</v>
      </c>
      <c r="W121" s="79">
        <f t="shared" si="67"/>
        <v>0</v>
      </c>
      <c r="X121" s="79">
        <f t="shared" si="67"/>
        <v>0</v>
      </c>
      <c r="Y121" s="79">
        <f t="shared" si="67"/>
        <v>0</v>
      </c>
      <c r="Z121" s="79">
        <f t="shared" si="66"/>
        <v>0</v>
      </c>
      <c r="AA121" s="79">
        <f t="shared" si="66"/>
        <v>0</v>
      </c>
      <c r="AB121" s="79">
        <f t="shared" si="66"/>
        <v>0</v>
      </c>
      <c r="AC121" s="79">
        <f t="shared" si="66"/>
        <v>0</v>
      </c>
      <c r="AD121" s="80">
        <f t="shared" si="66"/>
        <v>0</v>
      </c>
      <c r="AE121" s="79">
        <f t="shared" si="66"/>
        <v>0</v>
      </c>
      <c r="AF121" s="79">
        <f t="shared" si="66"/>
        <v>0</v>
      </c>
      <c r="AG121" s="79">
        <f t="shared" si="66"/>
        <v>0</v>
      </c>
      <c r="AH121" s="79">
        <f t="shared" si="66"/>
        <v>0</v>
      </c>
      <c r="AI121" s="79">
        <f t="shared" si="66"/>
        <v>0</v>
      </c>
      <c r="AJ121" s="79">
        <f t="shared" si="66"/>
        <v>0</v>
      </c>
      <c r="AK121" s="79">
        <f t="shared" si="66"/>
        <v>0</v>
      </c>
      <c r="AL121" s="79">
        <f t="shared" si="66"/>
        <v>0</v>
      </c>
      <c r="AM121" s="79">
        <f t="shared" si="66"/>
        <v>0</v>
      </c>
      <c r="AN121" s="79">
        <f t="shared" si="68"/>
        <v>0</v>
      </c>
      <c r="AO121" s="79">
        <f t="shared" si="68"/>
        <v>0</v>
      </c>
      <c r="AP121" s="79">
        <f t="shared" si="68"/>
        <v>0</v>
      </c>
      <c r="AQ121" s="79">
        <f t="shared" si="68"/>
        <v>0</v>
      </c>
      <c r="AR121" s="79">
        <f t="shared" si="68"/>
        <v>0</v>
      </c>
      <c r="AS121" s="79">
        <f t="shared" si="68"/>
        <v>0</v>
      </c>
      <c r="AT121" s="79">
        <f t="shared" si="68"/>
        <v>0</v>
      </c>
      <c r="AU121" s="79">
        <f t="shared" si="68"/>
        <v>0</v>
      </c>
      <c r="AV121" s="79">
        <f t="shared" si="68"/>
        <v>0</v>
      </c>
      <c r="AW121" s="79">
        <f t="shared" si="68"/>
        <v>0</v>
      </c>
      <c r="AX121" s="79">
        <f t="shared" si="68"/>
        <v>0</v>
      </c>
      <c r="BB121" s="37"/>
      <c r="BC121" s="37"/>
      <c r="BJ121" s="28"/>
      <c r="BK121" s="28"/>
      <c r="BL121" s="28"/>
      <c r="BM121" s="28"/>
      <c r="BN121" s="31" t="e">
        <f t="shared" si="70"/>
        <v>#DIV/0!</v>
      </c>
      <c r="BO121" s="31">
        <f t="shared" si="70"/>
        <v>1046.161648371595</v>
      </c>
      <c r="BP121" s="31">
        <f t="shared" si="70"/>
        <v>80.915508351553996</v>
      </c>
      <c r="BQ121" s="31">
        <f t="shared" si="70"/>
        <v>73.894475004703935</v>
      </c>
      <c r="BR121" s="31">
        <f t="shared" si="70"/>
        <v>72.093571578775496</v>
      </c>
      <c r="BS121" s="31">
        <f t="shared" si="70"/>
        <v>74.876816570216917</v>
      </c>
      <c r="BT121" s="31">
        <f t="shared" si="70"/>
        <v>79.167777186501098</v>
      </c>
      <c r="BU121" s="31">
        <f t="shared" si="70"/>
        <v>83.057257936489549</v>
      </c>
      <c r="BV121" s="31">
        <f t="shared" si="70"/>
        <v>88.527441610479769</v>
      </c>
      <c r="BW121" s="31">
        <f t="shared" si="70"/>
        <v>94.909479032990006</v>
      </c>
      <c r="BX121" s="31">
        <f t="shared" si="70"/>
        <v>102.32056062076215</v>
      </c>
      <c r="BY121" s="31">
        <f t="shared" si="70"/>
        <v>109.95050962019029</v>
      </c>
      <c r="BZ121" s="31">
        <f t="shared" si="70"/>
        <v>118.2707956657646</v>
      </c>
      <c r="CA121" s="31">
        <f t="shared" si="70"/>
        <v>127.64131189899761</v>
      </c>
      <c r="CB121" s="31">
        <f t="shared" si="70"/>
        <v>137.65598246771771</v>
      </c>
      <c r="CC121" s="31">
        <f t="shared" si="70"/>
        <v>148.6296429860412</v>
      </c>
      <c r="CD121" s="31">
        <f t="shared" si="69"/>
        <v>161.7897027266219</v>
      </c>
      <c r="CE121" s="31">
        <f t="shared" si="69"/>
        <v>175.40814456057814</v>
      </c>
      <c r="CF121" s="31">
        <f t="shared" si="69"/>
        <v>188.87859949843499</v>
      </c>
      <c r="CG121" s="31">
        <f t="shared" si="69"/>
        <v>201.98693629042626</v>
      </c>
      <c r="CH121" s="31">
        <f t="shared" si="69"/>
        <v>214.697985587902</v>
      </c>
      <c r="CI121" s="31">
        <f t="shared" si="69"/>
        <v>226.74551559392063</v>
      </c>
      <c r="CJ121" s="31">
        <f t="shared" si="69"/>
        <v>238.09364978509299</v>
      </c>
      <c r="CK121" s="31">
        <f t="shared" si="69"/>
        <v>248.75584738763519</v>
      </c>
      <c r="CL121" s="31">
        <f t="shared" si="69"/>
        <v>258.76473071183392</v>
      </c>
      <c r="CM121" s="31">
        <f t="shared" si="69"/>
        <v>268.16050887043826</v>
      </c>
      <c r="CN121" s="31">
        <f t="shared" si="69"/>
        <v>276.98554805567778</v>
      </c>
      <c r="CO121" s="31">
        <f t="shared" si="69"/>
        <v>285.28166089293728</v>
      </c>
      <c r="CP121" s="31">
        <f t="shared" si="69"/>
        <v>293.08875561229053</v>
      </c>
      <c r="CQ121" s="31">
        <f t="shared" si="69"/>
        <v>300.444208073308</v>
      </c>
      <c r="CR121" s="31">
        <f t="shared" si="69"/>
        <v>307.38262918989824</v>
      </c>
      <c r="CS121" s="31">
        <f t="shared" si="69"/>
        <v>313.93584969091194</v>
      </c>
      <c r="CT121" s="31">
        <f t="shared" si="71"/>
        <v>320.1330219485281</v>
      </c>
      <c r="CU121" s="31">
        <f t="shared" si="71"/>
        <v>326.00078125753794</v>
      </c>
      <c r="CV121" s="31">
        <f t="shared" si="71"/>
        <v>331.56343318641603</v>
      </c>
      <c r="CW121" s="31">
        <f t="shared" si="71"/>
        <v>336.84314774502644</v>
      </c>
      <c r="CX121" s="31">
        <f t="shared" si="71"/>
        <v>341.86014948324771</v>
      </c>
      <c r="CY121" s="31">
        <f t="shared" si="71"/>
        <v>346.63289764154837</v>
      </c>
      <c r="CZ121" s="31">
        <f t="shared" si="71"/>
        <v>351.17825347639047</v>
      </c>
      <c r="DA121" s="31">
        <f t="shared" si="71"/>
        <v>355.51163367204185</v>
      </c>
      <c r="DB121" s="37"/>
    </row>
    <row r="122" spans="1:106" x14ac:dyDescent="0.2">
      <c r="A122" s="25">
        <f>IFERROR(ndashboard!I66," ")</f>
        <v>0</v>
      </c>
      <c r="B122" s="107">
        <f>IFERROR(ndashboard!B66," ")</f>
        <v>0</v>
      </c>
      <c r="C122" s="107">
        <f>IFERROR(ndashboard!C66,"")</f>
        <v>0</v>
      </c>
      <c r="D122" s="100">
        <f>IFERROR(ndashboard!M66," ")</f>
        <v>0</v>
      </c>
      <c r="E122" s="167">
        <f>IFERROR(ndashboard!O66,"")</f>
        <v>0</v>
      </c>
      <c r="F122" s="107">
        <f>IFERROR(ndashboard!H66,"")</f>
        <v>0</v>
      </c>
      <c r="G122" s="108">
        <f>IFERROR(ndashboard!R66,"")</f>
        <v>0</v>
      </c>
      <c r="H122" s="107">
        <f>IFERROR(ndashboard!F66,"")</f>
        <v>0</v>
      </c>
      <c r="I122" s="107">
        <f>IFERROR(ndashboard!G66,"")</f>
        <v>0</v>
      </c>
      <c r="J122" s="79">
        <f t="shared" si="67"/>
        <v>0</v>
      </c>
      <c r="K122" s="79">
        <f t="shared" si="67"/>
        <v>0</v>
      </c>
      <c r="L122" s="79">
        <f t="shared" si="67"/>
        <v>0</v>
      </c>
      <c r="M122" s="79">
        <f t="shared" si="67"/>
        <v>0</v>
      </c>
      <c r="N122" s="79">
        <f t="shared" si="67"/>
        <v>0</v>
      </c>
      <c r="O122" s="79">
        <f t="shared" si="67"/>
        <v>0</v>
      </c>
      <c r="P122" s="79">
        <f t="shared" si="67"/>
        <v>0</v>
      </c>
      <c r="Q122" s="79">
        <f t="shared" si="67"/>
        <v>0</v>
      </c>
      <c r="R122" s="79">
        <f t="shared" si="67"/>
        <v>0</v>
      </c>
      <c r="S122" s="79">
        <f t="shared" si="67"/>
        <v>0</v>
      </c>
      <c r="T122" s="79">
        <f t="shared" si="67"/>
        <v>0</v>
      </c>
      <c r="U122" s="79">
        <f t="shared" si="67"/>
        <v>0</v>
      </c>
      <c r="V122" s="79">
        <f t="shared" si="67"/>
        <v>0</v>
      </c>
      <c r="W122" s="79">
        <f t="shared" si="67"/>
        <v>0</v>
      </c>
      <c r="X122" s="79">
        <f t="shared" si="67"/>
        <v>0</v>
      </c>
      <c r="Y122" s="79">
        <f t="shared" si="67"/>
        <v>0</v>
      </c>
      <c r="Z122" s="79">
        <f t="shared" si="66"/>
        <v>0</v>
      </c>
      <c r="AA122" s="79">
        <f t="shared" si="66"/>
        <v>0</v>
      </c>
      <c r="AB122" s="79">
        <f t="shared" si="66"/>
        <v>0</v>
      </c>
      <c r="AC122" s="79">
        <f t="shared" si="66"/>
        <v>0</v>
      </c>
      <c r="AD122" s="80">
        <f t="shared" si="66"/>
        <v>0</v>
      </c>
      <c r="AE122" s="79">
        <f t="shared" si="66"/>
        <v>0</v>
      </c>
      <c r="AF122" s="79">
        <f t="shared" si="66"/>
        <v>0</v>
      </c>
      <c r="AG122" s="79">
        <f t="shared" si="66"/>
        <v>0</v>
      </c>
      <c r="AH122" s="79">
        <f t="shared" si="66"/>
        <v>0</v>
      </c>
      <c r="AI122" s="79">
        <f t="shared" si="66"/>
        <v>0</v>
      </c>
      <c r="AJ122" s="79">
        <f t="shared" si="66"/>
        <v>0</v>
      </c>
      <c r="AK122" s="79">
        <f t="shared" si="66"/>
        <v>0</v>
      </c>
      <c r="AL122" s="79">
        <f t="shared" si="66"/>
        <v>0</v>
      </c>
      <c r="AM122" s="79">
        <f t="shared" si="66"/>
        <v>0</v>
      </c>
      <c r="AN122" s="79">
        <f t="shared" si="68"/>
        <v>0</v>
      </c>
      <c r="AO122" s="79">
        <f t="shared" si="68"/>
        <v>0</v>
      </c>
      <c r="AP122" s="79">
        <f t="shared" si="68"/>
        <v>0</v>
      </c>
      <c r="AQ122" s="79">
        <f t="shared" si="68"/>
        <v>0</v>
      </c>
      <c r="AR122" s="79">
        <f t="shared" si="68"/>
        <v>0</v>
      </c>
      <c r="AS122" s="79">
        <f t="shared" si="68"/>
        <v>0</v>
      </c>
      <c r="AT122" s="79">
        <f t="shared" si="68"/>
        <v>0</v>
      </c>
      <c r="AU122" s="79">
        <f t="shared" si="68"/>
        <v>0</v>
      </c>
      <c r="AV122" s="79">
        <f t="shared" si="68"/>
        <v>0</v>
      </c>
      <c r="AW122" s="79">
        <f t="shared" si="68"/>
        <v>0</v>
      </c>
      <c r="AX122" s="79">
        <f t="shared" si="68"/>
        <v>0</v>
      </c>
      <c r="BB122" s="37"/>
      <c r="BC122" s="37"/>
      <c r="BJ122" s="28"/>
      <c r="BK122" s="28"/>
      <c r="BL122" s="28"/>
      <c r="BM122" s="28"/>
      <c r="BN122" s="31" t="e">
        <f t="shared" si="70"/>
        <v>#DIV/0!</v>
      </c>
      <c r="BO122" s="31">
        <f t="shared" si="70"/>
        <v>1046.161648371595</v>
      </c>
      <c r="BP122" s="31">
        <f t="shared" si="70"/>
        <v>80.915508351553996</v>
      </c>
      <c r="BQ122" s="31">
        <f t="shared" si="70"/>
        <v>73.894475004703935</v>
      </c>
      <c r="BR122" s="31">
        <f t="shared" si="70"/>
        <v>72.093571578775496</v>
      </c>
      <c r="BS122" s="31">
        <f t="shared" si="70"/>
        <v>74.876816570216917</v>
      </c>
      <c r="BT122" s="31">
        <f t="shared" si="70"/>
        <v>79.167777186501098</v>
      </c>
      <c r="BU122" s="31">
        <f t="shared" si="70"/>
        <v>83.057257936489549</v>
      </c>
      <c r="BV122" s="31">
        <f t="shared" si="70"/>
        <v>88.527441610479769</v>
      </c>
      <c r="BW122" s="31">
        <f t="shared" si="70"/>
        <v>94.909479032990006</v>
      </c>
      <c r="BX122" s="31">
        <f t="shared" si="70"/>
        <v>102.32056062076215</v>
      </c>
      <c r="BY122" s="31">
        <f t="shared" si="70"/>
        <v>109.95050962019029</v>
      </c>
      <c r="BZ122" s="31">
        <f t="shared" si="70"/>
        <v>118.2707956657646</v>
      </c>
      <c r="CA122" s="31">
        <f t="shared" si="70"/>
        <v>127.64131189899761</v>
      </c>
      <c r="CB122" s="31">
        <f t="shared" si="70"/>
        <v>137.65598246771771</v>
      </c>
      <c r="CC122" s="31">
        <f t="shared" si="70"/>
        <v>148.6296429860412</v>
      </c>
      <c r="CD122" s="31">
        <f t="shared" si="69"/>
        <v>161.7897027266219</v>
      </c>
      <c r="CE122" s="31">
        <f t="shared" si="69"/>
        <v>175.40814456057814</v>
      </c>
      <c r="CF122" s="31">
        <f t="shared" si="69"/>
        <v>188.87859949843499</v>
      </c>
      <c r="CG122" s="31">
        <f t="shared" si="69"/>
        <v>201.98693629042626</v>
      </c>
      <c r="CH122" s="31">
        <f t="shared" si="69"/>
        <v>214.697985587902</v>
      </c>
      <c r="CI122" s="31">
        <f t="shared" si="69"/>
        <v>226.74551559392063</v>
      </c>
      <c r="CJ122" s="31">
        <f t="shared" si="69"/>
        <v>238.09364978509299</v>
      </c>
      <c r="CK122" s="31">
        <f t="shared" si="69"/>
        <v>248.75584738763519</v>
      </c>
      <c r="CL122" s="31">
        <f t="shared" si="69"/>
        <v>258.76473071183392</v>
      </c>
      <c r="CM122" s="31">
        <f t="shared" si="69"/>
        <v>268.16050887043826</v>
      </c>
      <c r="CN122" s="31">
        <f t="shared" si="69"/>
        <v>276.98554805567778</v>
      </c>
      <c r="CO122" s="31">
        <f t="shared" si="69"/>
        <v>285.28166089293728</v>
      </c>
      <c r="CP122" s="31">
        <f t="shared" si="69"/>
        <v>293.08875561229053</v>
      </c>
      <c r="CQ122" s="31">
        <f t="shared" si="69"/>
        <v>300.444208073308</v>
      </c>
      <c r="CR122" s="31">
        <f t="shared" si="69"/>
        <v>307.38262918989824</v>
      </c>
      <c r="CS122" s="31">
        <f t="shared" si="69"/>
        <v>313.93584969091194</v>
      </c>
      <c r="CT122" s="31">
        <f t="shared" si="71"/>
        <v>320.1330219485281</v>
      </c>
      <c r="CU122" s="31">
        <f t="shared" si="71"/>
        <v>326.00078125753794</v>
      </c>
      <c r="CV122" s="31">
        <f t="shared" si="71"/>
        <v>331.56343318641603</v>
      </c>
      <c r="CW122" s="31">
        <f t="shared" si="71"/>
        <v>336.84314774502644</v>
      </c>
      <c r="CX122" s="31">
        <f t="shared" si="71"/>
        <v>341.86014948324771</v>
      </c>
      <c r="CY122" s="31">
        <f t="shared" si="71"/>
        <v>346.63289764154837</v>
      </c>
      <c r="CZ122" s="31">
        <f t="shared" si="71"/>
        <v>351.17825347639047</v>
      </c>
      <c r="DA122" s="31">
        <f t="shared" si="71"/>
        <v>355.51163367204185</v>
      </c>
      <c r="DB122" s="37"/>
    </row>
    <row r="123" spans="1:106" x14ac:dyDescent="0.2">
      <c r="A123" s="25">
        <f>IFERROR(ndashboard!I67," ")</f>
        <v>0</v>
      </c>
      <c r="B123" s="107">
        <f>IFERROR(ndashboard!B67," ")</f>
        <v>0</v>
      </c>
      <c r="C123" s="107">
        <f>IFERROR(ndashboard!C67,"")</f>
        <v>0</v>
      </c>
      <c r="D123" s="100">
        <f>IFERROR(ndashboard!M67," ")</f>
        <v>0</v>
      </c>
      <c r="E123" s="167">
        <f>IFERROR(ndashboard!O67,"")</f>
        <v>0</v>
      </c>
      <c r="F123" s="107">
        <f>IFERROR(ndashboard!H67,"")</f>
        <v>0</v>
      </c>
      <c r="G123" s="108">
        <f>IFERROR(ndashboard!R67,"")</f>
        <v>0</v>
      </c>
      <c r="H123" s="107">
        <f>IFERROR(ndashboard!F67,"")</f>
        <v>0</v>
      </c>
      <c r="I123" s="107">
        <f>IFERROR(ndashboard!G67,"")</f>
        <v>0</v>
      </c>
      <c r="J123" s="79">
        <f t="shared" si="67"/>
        <v>0</v>
      </c>
      <c r="K123" s="79">
        <f t="shared" si="67"/>
        <v>0</v>
      </c>
      <c r="L123" s="79">
        <f t="shared" si="67"/>
        <v>0</v>
      </c>
      <c r="M123" s="79">
        <f t="shared" si="67"/>
        <v>0</v>
      </c>
      <c r="N123" s="79">
        <f t="shared" si="67"/>
        <v>0</v>
      </c>
      <c r="O123" s="79">
        <f t="shared" si="67"/>
        <v>0</v>
      </c>
      <c r="P123" s="79">
        <f t="shared" si="67"/>
        <v>0</v>
      </c>
      <c r="Q123" s="79">
        <f t="shared" si="67"/>
        <v>0</v>
      </c>
      <c r="R123" s="79">
        <f t="shared" si="67"/>
        <v>0</v>
      </c>
      <c r="S123" s="79">
        <f t="shared" si="67"/>
        <v>0</v>
      </c>
      <c r="T123" s="79">
        <f t="shared" si="67"/>
        <v>0</v>
      </c>
      <c r="U123" s="79">
        <f t="shared" si="67"/>
        <v>0</v>
      </c>
      <c r="V123" s="79">
        <f t="shared" si="67"/>
        <v>0</v>
      </c>
      <c r="W123" s="79">
        <f t="shared" si="67"/>
        <v>0</v>
      </c>
      <c r="X123" s="79">
        <f t="shared" si="67"/>
        <v>0</v>
      </c>
      <c r="Y123" s="79">
        <f t="shared" si="67"/>
        <v>0</v>
      </c>
      <c r="Z123" s="79">
        <f t="shared" si="66"/>
        <v>0</v>
      </c>
      <c r="AA123" s="79">
        <f t="shared" si="66"/>
        <v>0</v>
      </c>
      <c r="AB123" s="79">
        <f t="shared" si="66"/>
        <v>0</v>
      </c>
      <c r="AC123" s="79">
        <f t="shared" si="66"/>
        <v>0</v>
      </c>
      <c r="AD123" s="80">
        <f t="shared" si="66"/>
        <v>0</v>
      </c>
      <c r="AE123" s="79">
        <f t="shared" si="66"/>
        <v>0</v>
      </c>
      <c r="AF123" s="79">
        <f t="shared" si="66"/>
        <v>0</v>
      </c>
      <c r="AG123" s="79">
        <f t="shared" si="66"/>
        <v>0</v>
      </c>
      <c r="AH123" s="79">
        <f t="shared" si="66"/>
        <v>0</v>
      </c>
      <c r="AI123" s="79">
        <f t="shared" si="66"/>
        <v>0</v>
      </c>
      <c r="AJ123" s="79">
        <f t="shared" si="66"/>
        <v>0</v>
      </c>
      <c r="AK123" s="79">
        <f t="shared" si="66"/>
        <v>0</v>
      </c>
      <c r="AL123" s="79">
        <f t="shared" si="66"/>
        <v>0</v>
      </c>
      <c r="AM123" s="79">
        <f t="shared" si="66"/>
        <v>0</v>
      </c>
      <c r="AN123" s="79">
        <f t="shared" si="68"/>
        <v>0</v>
      </c>
      <c r="AO123" s="79">
        <f t="shared" si="68"/>
        <v>0</v>
      </c>
      <c r="AP123" s="79">
        <f t="shared" si="68"/>
        <v>0</v>
      </c>
      <c r="AQ123" s="79">
        <f t="shared" si="68"/>
        <v>0</v>
      </c>
      <c r="AR123" s="79">
        <f t="shared" si="68"/>
        <v>0</v>
      </c>
      <c r="AS123" s="79">
        <f t="shared" si="68"/>
        <v>0</v>
      </c>
      <c r="AT123" s="79">
        <f t="shared" si="68"/>
        <v>0</v>
      </c>
      <c r="AU123" s="79">
        <f t="shared" si="68"/>
        <v>0</v>
      </c>
      <c r="AV123" s="79">
        <f t="shared" si="68"/>
        <v>0</v>
      </c>
      <c r="AW123" s="79">
        <f t="shared" si="68"/>
        <v>0</v>
      </c>
      <c r="AX123" s="79">
        <f t="shared" si="68"/>
        <v>0</v>
      </c>
      <c r="BB123" s="37"/>
      <c r="BC123" s="37"/>
      <c r="BJ123" s="28"/>
      <c r="BK123" s="28"/>
      <c r="BL123" s="28"/>
      <c r="BM123" s="28"/>
      <c r="BN123" s="31" t="e">
        <f t="shared" si="70"/>
        <v>#DIV/0!</v>
      </c>
      <c r="BO123" s="31">
        <f t="shared" si="70"/>
        <v>1046.161648371595</v>
      </c>
      <c r="BP123" s="31">
        <f t="shared" si="70"/>
        <v>80.915508351553996</v>
      </c>
      <c r="BQ123" s="31">
        <f t="shared" si="70"/>
        <v>73.894475004703935</v>
      </c>
      <c r="BR123" s="31">
        <f t="shared" si="70"/>
        <v>72.093571578775496</v>
      </c>
      <c r="BS123" s="31">
        <f t="shared" si="70"/>
        <v>74.876816570216917</v>
      </c>
      <c r="BT123" s="31">
        <f t="shared" si="70"/>
        <v>79.167777186501098</v>
      </c>
      <c r="BU123" s="31">
        <f t="shared" si="70"/>
        <v>83.057257936489549</v>
      </c>
      <c r="BV123" s="31">
        <f t="shared" si="70"/>
        <v>88.527441610479769</v>
      </c>
      <c r="BW123" s="31">
        <f t="shared" si="70"/>
        <v>94.909479032990006</v>
      </c>
      <c r="BX123" s="31">
        <f t="shared" si="70"/>
        <v>102.32056062076215</v>
      </c>
      <c r="BY123" s="31">
        <f t="shared" si="70"/>
        <v>109.95050962019029</v>
      </c>
      <c r="BZ123" s="31">
        <f t="shared" si="70"/>
        <v>118.2707956657646</v>
      </c>
      <c r="CA123" s="31">
        <f t="shared" si="70"/>
        <v>127.64131189899761</v>
      </c>
      <c r="CB123" s="31">
        <f t="shared" si="70"/>
        <v>137.65598246771771</v>
      </c>
      <c r="CC123" s="31">
        <f t="shared" si="70"/>
        <v>148.6296429860412</v>
      </c>
      <c r="CD123" s="31">
        <f t="shared" si="69"/>
        <v>161.7897027266219</v>
      </c>
      <c r="CE123" s="31">
        <f t="shared" si="69"/>
        <v>175.40814456057814</v>
      </c>
      <c r="CF123" s="31">
        <f t="shared" si="69"/>
        <v>188.87859949843499</v>
      </c>
      <c r="CG123" s="31">
        <f t="shared" si="69"/>
        <v>201.98693629042626</v>
      </c>
      <c r="CH123" s="31">
        <f t="shared" si="69"/>
        <v>214.697985587902</v>
      </c>
      <c r="CI123" s="31">
        <f t="shared" si="69"/>
        <v>226.74551559392063</v>
      </c>
      <c r="CJ123" s="31">
        <f t="shared" si="69"/>
        <v>238.09364978509299</v>
      </c>
      <c r="CK123" s="31">
        <f t="shared" si="69"/>
        <v>248.75584738763519</v>
      </c>
      <c r="CL123" s="31">
        <f t="shared" si="69"/>
        <v>258.76473071183392</v>
      </c>
      <c r="CM123" s="31">
        <f t="shared" si="69"/>
        <v>268.16050887043826</v>
      </c>
      <c r="CN123" s="31">
        <f t="shared" si="69"/>
        <v>276.98554805567778</v>
      </c>
      <c r="CO123" s="31">
        <f t="shared" si="69"/>
        <v>285.28166089293728</v>
      </c>
      <c r="CP123" s="31">
        <f t="shared" si="69"/>
        <v>293.08875561229053</v>
      </c>
      <c r="CQ123" s="31">
        <f t="shared" si="69"/>
        <v>300.444208073308</v>
      </c>
      <c r="CR123" s="31">
        <f t="shared" si="69"/>
        <v>307.38262918989824</v>
      </c>
      <c r="CS123" s="31">
        <f t="shared" si="69"/>
        <v>313.93584969091194</v>
      </c>
      <c r="CT123" s="31">
        <f t="shared" si="71"/>
        <v>320.1330219485281</v>
      </c>
      <c r="CU123" s="31">
        <f t="shared" si="71"/>
        <v>326.00078125753794</v>
      </c>
      <c r="CV123" s="31">
        <f t="shared" si="71"/>
        <v>331.56343318641603</v>
      </c>
      <c r="CW123" s="31">
        <f t="shared" si="71"/>
        <v>336.84314774502644</v>
      </c>
      <c r="CX123" s="31">
        <f t="shared" si="71"/>
        <v>341.86014948324771</v>
      </c>
      <c r="CY123" s="31">
        <f t="shared" si="71"/>
        <v>346.63289764154837</v>
      </c>
      <c r="CZ123" s="31">
        <f t="shared" si="71"/>
        <v>351.17825347639047</v>
      </c>
      <c r="DA123" s="31">
        <f t="shared" si="71"/>
        <v>355.51163367204185</v>
      </c>
      <c r="DB123" s="37"/>
    </row>
    <row r="124" spans="1:106" x14ac:dyDescent="0.2">
      <c r="A124" s="25">
        <f>IFERROR(ndashboard!I68," ")</f>
        <v>0</v>
      </c>
      <c r="B124" s="107">
        <f>IFERROR(ndashboard!B68," ")</f>
        <v>0</v>
      </c>
      <c r="C124" s="107">
        <f>IFERROR(ndashboard!C68,"")</f>
        <v>0</v>
      </c>
      <c r="D124" s="100">
        <f>IFERROR(ndashboard!M68," ")</f>
        <v>0</v>
      </c>
      <c r="E124" s="167">
        <f>IFERROR(ndashboard!O68,"")</f>
        <v>0</v>
      </c>
      <c r="F124" s="107">
        <f>IFERROR(ndashboard!H68,"")</f>
        <v>0</v>
      </c>
      <c r="G124" s="108">
        <f>IFERROR(ndashboard!R68,"")</f>
        <v>0</v>
      </c>
      <c r="H124" s="107">
        <f>IFERROR(ndashboard!F68,"")</f>
        <v>0</v>
      </c>
      <c r="I124" s="107">
        <f>IFERROR(ndashboard!G68,"")</f>
        <v>0</v>
      </c>
      <c r="J124" s="79">
        <f t="shared" si="67"/>
        <v>0</v>
      </c>
      <c r="K124" s="79">
        <f t="shared" si="67"/>
        <v>0</v>
      </c>
      <c r="L124" s="79">
        <f t="shared" si="67"/>
        <v>0</v>
      </c>
      <c r="M124" s="79">
        <f t="shared" si="67"/>
        <v>0</v>
      </c>
      <c r="N124" s="79">
        <f t="shared" si="67"/>
        <v>0</v>
      </c>
      <c r="O124" s="79">
        <f t="shared" si="67"/>
        <v>0</v>
      </c>
      <c r="P124" s="79">
        <f t="shared" si="67"/>
        <v>0</v>
      </c>
      <c r="Q124" s="79">
        <f t="shared" si="67"/>
        <v>0</v>
      </c>
      <c r="R124" s="79">
        <f t="shared" si="67"/>
        <v>0</v>
      </c>
      <c r="S124" s="79">
        <f t="shared" si="67"/>
        <v>0</v>
      </c>
      <c r="T124" s="79">
        <f t="shared" si="67"/>
        <v>0</v>
      </c>
      <c r="U124" s="79">
        <f t="shared" si="67"/>
        <v>0</v>
      </c>
      <c r="V124" s="79">
        <f t="shared" si="67"/>
        <v>0</v>
      </c>
      <c r="W124" s="79">
        <f t="shared" si="67"/>
        <v>0</v>
      </c>
      <c r="X124" s="79">
        <f t="shared" si="67"/>
        <v>0</v>
      </c>
      <c r="Y124" s="79">
        <f t="shared" ref="Y124:AN139" si="72">IF($C$2+Y$48 &gt;=$D124,$E124*(Y$48-_xlfn.DAYS($D124,$C$2))/_xlfn.DAYS($C$1,$D124),0)</f>
        <v>0</v>
      </c>
      <c r="Z124" s="79">
        <f t="shared" si="72"/>
        <v>0</v>
      </c>
      <c r="AA124" s="79">
        <f t="shared" si="72"/>
        <v>0</v>
      </c>
      <c r="AB124" s="79">
        <f t="shared" si="72"/>
        <v>0</v>
      </c>
      <c r="AC124" s="79">
        <f t="shared" si="72"/>
        <v>0</v>
      </c>
      <c r="AD124" s="80">
        <f t="shared" si="72"/>
        <v>0</v>
      </c>
      <c r="AE124" s="79">
        <f t="shared" si="72"/>
        <v>0</v>
      </c>
      <c r="AF124" s="79">
        <f t="shared" si="72"/>
        <v>0</v>
      </c>
      <c r="AG124" s="79">
        <f t="shared" si="72"/>
        <v>0</v>
      </c>
      <c r="AH124" s="79">
        <f t="shared" si="72"/>
        <v>0</v>
      </c>
      <c r="AI124" s="79">
        <f t="shared" si="72"/>
        <v>0</v>
      </c>
      <c r="AJ124" s="79">
        <f t="shared" si="72"/>
        <v>0</v>
      </c>
      <c r="AK124" s="79">
        <f t="shared" si="72"/>
        <v>0</v>
      </c>
      <c r="AL124" s="79">
        <f t="shared" si="72"/>
        <v>0</v>
      </c>
      <c r="AM124" s="79">
        <f t="shared" si="72"/>
        <v>0</v>
      </c>
      <c r="AN124" s="79">
        <f t="shared" si="68"/>
        <v>0</v>
      </c>
      <c r="AO124" s="79">
        <f t="shared" si="68"/>
        <v>0</v>
      </c>
      <c r="AP124" s="79">
        <f t="shared" si="68"/>
        <v>0</v>
      </c>
      <c r="AQ124" s="79">
        <f t="shared" si="68"/>
        <v>0</v>
      </c>
      <c r="AR124" s="79">
        <f t="shared" si="68"/>
        <v>0</v>
      </c>
      <c r="AS124" s="79">
        <f t="shared" si="68"/>
        <v>0</v>
      </c>
      <c r="AT124" s="79">
        <f t="shared" si="68"/>
        <v>0</v>
      </c>
      <c r="AU124" s="79">
        <f t="shared" si="68"/>
        <v>0</v>
      </c>
      <c r="AV124" s="79">
        <f t="shared" si="68"/>
        <v>0</v>
      </c>
      <c r="AW124" s="79">
        <f t="shared" si="68"/>
        <v>0</v>
      </c>
      <c r="AX124" s="79">
        <f t="shared" si="68"/>
        <v>0</v>
      </c>
      <c r="BB124" s="37"/>
      <c r="BC124" s="37"/>
      <c r="BJ124" s="28"/>
      <c r="BK124" s="28"/>
      <c r="BL124" s="28"/>
      <c r="BM124" s="28"/>
      <c r="BN124" s="31" t="e">
        <f t="shared" si="70"/>
        <v>#DIV/0!</v>
      </c>
      <c r="BO124" s="31">
        <f t="shared" si="70"/>
        <v>1046.161648371595</v>
      </c>
      <c r="BP124" s="31">
        <f t="shared" si="70"/>
        <v>80.915508351553996</v>
      </c>
      <c r="BQ124" s="31">
        <f t="shared" si="70"/>
        <v>73.894475004703935</v>
      </c>
      <c r="BR124" s="31">
        <f t="shared" si="70"/>
        <v>72.093571578775496</v>
      </c>
      <c r="BS124" s="31">
        <f t="shared" si="70"/>
        <v>74.876816570216917</v>
      </c>
      <c r="BT124" s="31">
        <f t="shared" si="70"/>
        <v>79.167777186501098</v>
      </c>
      <c r="BU124" s="31">
        <f t="shared" si="70"/>
        <v>83.057257936489549</v>
      </c>
      <c r="BV124" s="31">
        <f t="shared" si="70"/>
        <v>88.527441610479769</v>
      </c>
      <c r="BW124" s="31">
        <f t="shared" si="70"/>
        <v>94.909479032990006</v>
      </c>
      <c r="BX124" s="31">
        <f t="shared" si="70"/>
        <v>102.32056062076215</v>
      </c>
      <c r="BY124" s="31">
        <f t="shared" si="70"/>
        <v>109.95050962019029</v>
      </c>
      <c r="BZ124" s="31">
        <f t="shared" si="70"/>
        <v>118.2707956657646</v>
      </c>
      <c r="CA124" s="31">
        <f t="shared" si="70"/>
        <v>127.64131189899761</v>
      </c>
      <c r="CB124" s="31">
        <f t="shared" si="70"/>
        <v>137.65598246771771</v>
      </c>
      <c r="CC124" s="31">
        <f t="shared" si="70"/>
        <v>148.6296429860412</v>
      </c>
      <c r="CD124" s="31">
        <f t="shared" si="69"/>
        <v>161.7897027266219</v>
      </c>
      <c r="CE124" s="31">
        <f t="shared" si="69"/>
        <v>175.40814456057814</v>
      </c>
      <c r="CF124" s="31">
        <f t="shared" si="69"/>
        <v>188.87859949843499</v>
      </c>
      <c r="CG124" s="31">
        <f t="shared" si="69"/>
        <v>201.98693629042626</v>
      </c>
      <c r="CH124" s="31">
        <f t="shared" si="69"/>
        <v>214.697985587902</v>
      </c>
      <c r="CI124" s="31">
        <f t="shared" si="69"/>
        <v>226.74551559392063</v>
      </c>
      <c r="CJ124" s="31">
        <f t="shared" si="69"/>
        <v>238.09364978509299</v>
      </c>
      <c r="CK124" s="31">
        <f t="shared" si="69"/>
        <v>248.75584738763519</v>
      </c>
      <c r="CL124" s="31">
        <f t="shared" si="69"/>
        <v>258.76473071183392</v>
      </c>
      <c r="CM124" s="31">
        <f t="shared" si="69"/>
        <v>268.16050887043826</v>
      </c>
      <c r="CN124" s="31">
        <f t="shared" si="69"/>
        <v>276.98554805567778</v>
      </c>
      <c r="CO124" s="31">
        <f t="shared" si="69"/>
        <v>285.28166089293728</v>
      </c>
      <c r="CP124" s="31">
        <f t="shared" si="69"/>
        <v>293.08875561229053</v>
      </c>
      <c r="CQ124" s="31">
        <f t="shared" si="69"/>
        <v>300.444208073308</v>
      </c>
      <c r="CR124" s="31">
        <f t="shared" si="69"/>
        <v>307.38262918989824</v>
      </c>
      <c r="CS124" s="31">
        <f t="shared" si="69"/>
        <v>313.93584969091194</v>
      </c>
      <c r="CT124" s="31">
        <f t="shared" si="71"/>
        <v>320.1330219485281</v>
      </c>
      <c r="CU124" s="31">
        <f t="shared" si="71"/>
        <v>326.00078125753794</v>
      </c>
      <c r="CV124" s="31">
        <f t="shared" si="71"/>
        <v>331.56343318641603</v>
      </c>
      <c r="CW124" s="31">
        <f t="shared" si="71"/>
        <v>336.84314774502644</v>
      </c>
      <c r="CX124" s="31">
        <f t="shared" si="71"/>
        <v>341.86014948324771</v>
      </c>
      <c r="CY124" s="31">
        <f t="shared" si="71"/>
        <v>346.63289764154837</v>
      </c>
      <c r="CZ124" s="31">
        <f t="shared" si="71"/>
        <v>351.17825347639047</v>
      </c>
      <c r="DA124" s="31">
        <f t="shared" si="71"/>
        <v>355.51163367204185</v>
      </c>
      <c r="DB124" s="37"/>
    </row>
    <row r="125" spans="1:106" x14ac:dyDescent="0.2">
      <c r="A125" s="25">
        <f>IFERROR(ndashboard!I69," ")</f>
        <v>0</v>
      </c>
      <c r="B125" s="107">
        <f>IFERROR(ndashboard!B69," ")</f>
        <v>0</v>
      </c>
      <c r="C125" s="107">
        <f>IFERROR(ndashboard!C69,"")</f>
        <v>0</v>
      </c>
      <c r="D125" s="100">
        <f>IFERROR(ndashboard!M69," ")</f>
        <v>0</v>
      </c>
      <c r="E125" s="167">
        <f>IFERROR(ndashboard!O69,"")</f>
        <v>0</v>
      </c>
      <c r="F125" s="107">
        <f>IFERROR(ndashboard!H69,"")</f>
        <v>0</v>
      </c>
      <c r="G125" s="108">
        <f>IFERROR(ndashboard!R69,"")</f>
        <v>0</v>
      </c>
      <c r="H125" s="107">
        <f>IFERROR(ndashboard!F69,"")</f>
        <v>0</v>
      </c>
      <c r="I125" s="107">
        <f>IFERROR(ndashboard!G69,"")</f>
        <v>0</v>
      </c>
      <c r="J125" s="79">
        <f t="shared" ref="J125:Y140" si="73">IF($C$2+J$48 &gt;=$D125,$E125*(J$48-_xlfn.DAYS($D125,$C$2))/_xlfn.DAYS($C$1,$D125),0)</f>
        <v>0</v>
      </c>
      <c r="K125" s="79">
        <f t="shared" si="73"/>
        <v>0</v>
      </c>
      <c r="L125" s="79">
        <f t="shared" si="73"/>
        <v>0</v>
      </c>
      <c r="M125" s="79">
        <f t="shared" si="73"/>
        <v>0</v>
      </c>
      <c r="N125" s="79">
        <f t="shared" si="73"/>
        <v>0</v>
      </c>
      <c r="O125" s="79">
        <f t="shared" si="73"/>
        <v>0</v>
      </c>
      <c r="P125" s="79">
        <f t="shared" si="73"/>
        <v>0</v>
      </c>
      <c r="Q125" s="79">
        <f t="shared" si="73"/>
        <v>0</v>
      </c>
      <c r="R125" s="79">
        <f t="shared" si="73"/>
        <v>0</v>
      </c>
      <c r="S125" s="79">
        <f t="shared" si="73"/>
        <v>0</v>
      </c>
      <c r="T125" s="79">
        <f t="shared" si="73"/>
        <v>0</v>
      </c>
      <c r="U125" s="79">
        <f t="shared" si="73"/>
        <v>0</v>
      </c>
      <c r="V125" s="79">
        <f t="shared" si="73"/>
        <v>0</v>
      </c>
      <c r="W125" s="79">
        <f t="shared" si="73"/>
        <v>0</v>
      </c>
      <c r="X125" s="79">
        <f t="shared" si="73"/>
        <v>0</v>
      </c>
      <c r="Y125" s="79">
        <f t="shared" si="73"/>
        <v>0</v>
      </c>
      <c r="Z125" s="79">
        <f t="shared" si="72"/>
        <v>0</v>
      </c>
      <c r="AA125" s="79">
        <f t="shared" si="72"/>
        <v>0</v>
      </c>
      <c r="AB125" s="79">
        <f t="shared" si="72"/>
        <v>0</v>
      </c>
      <c r="AC125" s="79">
        <f t="shared" si="72"/>
        <v>0</v>
      </c>
      <c r="AD125" s="80">
        <f t="shared" si="72"/>
        <v>0</v>
      </c>
      <c r="AE125" s="79">
        <f t="shared" si="72"/>
        <v>0</v>
      </c>
      <c r="AF125" s="79">
        <f t="shared" si="72"/>
        <v>0</v>
      </c>
      <c r="AG125" s="79">
        <f t="shared" si="72"/>
        <v>0</v>
      </c>
      <c r="AH125" s="79">
        <f t="shared" si="72"/>
        <v>0</v>
      </c>
      <c r="AI125" s="79">
        <f t="shared" si="72"/>
        <v>0</v>
      </c>
      <c r="AJ125" s="79">
        <f t="shared" si="72"/>
        <v>0</v>
      </c>
      <c r="AK125" s="79">
        <f t="shared" si="72"/>
        <v>0</v>
      </c>
      <c r="AL125" s="79">
        <f t="shared" si="72"/>
        <v>0</v>
      </c>
      <c r="AM125" s="79">
        <f t="shared" si="72"/>
        <v>0</v>
      </c>
      <c r="AN125" s="79">
        <f t="shared" si="72"/>
        <v>0</v>
      </c>
      <c r="AO125" s="79">
        <f t="shared" ref="AN125:AX140" si="74">IF($C$2+AO$48 &gt;=$D125,$E125*(AO$48-_xlfn.DAYS($D125,$C$2))/_xlfn.DAYS($C$1,$D125),0)</f>
        <v>0</v>
      </c>
      <c r="AP125" s="79">
        <f t="shared" si="74"/>
        <v>0</v>
      </c>
      <c r="AQ125" s="79">
        <f t="shared" si="74"/>
        <v>0</v>
      </c>
      <c r="AR125" s="79">
        <f t="shared" si="74"/>
        <v>0</v>
      </c>
      <c r="AS125" s="79">
        <f t="shared" si="74"/>
        <v>0</v>
      </c>
      <c r="AT125" s="79">
        <f t="shared" si="74"/>
        <v>0</v>
      </c>
      <c r="AU125" s="79">
        <f t="shared" si="74"/>
        <v>0</v>
      </c>
      <c r="AV125" s="79">
        <f t="shared" si="74"/>
        <v>0</v>
      </c>
      <c r="AW125" s="79">
        <f t="shared" si="74"/>
        <v>0</v>
      </c>
      <c r="AX125" s="79">
        <f t="shared" si="74"/>
        <v>0</v>
      </c>
      <c r="BB125" s="37"/>
      <c r="BC125" s="37"/>
      <c r="BJ125" s="28"/>
      <c r="BK125" s="28"/>
      <c r="BL125" s="28"/>
      <c r="BM125" s="28"/>
      <c r="BN125" s="31" t="e">
        <f t="shared" si="70"/>
        <v>#DIV/0!</v>
      </c>
      <c r="BO125" s="31">
        <f t="shared" si="70"/>
        <v>1046.161648371595</v>
      </c>
      <c r="BP125" s="31">
        <f t="shared" si="70"/>
        <v>80.915508351553996</v>
      </c>
      <c r="BQ125" s="31">
        <f t="shared" si="70"/>
        <v>73.894475004703935</v>
      </c>
      <c r="BR125" s="31">
        <f t="shared" si="70"/>
        <v>72.093571578775496</v>
      </c>
      <c r="BS125" s="31">
        <f t="shared" si="70"/>
        <v>74.876816570216917</v>
      </c>
      <c r="BT125" s="31">
        <f t="shared" si="70"/>
        <v>79.167777186501098</v>
      </c>
      <c r="BU125" s="31">
        <f t="shared" si="70"/>
        <v>83.057257936489549</v>
      </c>
      <c r="BV125" s="31">
        <f t="shared" si="70"/>
        <v>88.527441610479769</v>
      </c>
      <c r="BW125" s="31">
        <f t="shared" si="70"/>
        <v>94.909479032990006</v>
      </c>
      <c r="BX125" s="31">
        <f t="shared" si="70"/>
        <v>102.32056062076215</v>
      </c>
      <c r="BY125" s="31">
        <f t="shared" si="70"/>
        <v>109.95050962019029</v>
      </c>
      <c r="BZ125" s="31">
        <f t="shared" si="70"/>
        <v>118.2707956657646</v>
      </c>
      <c r="CA125" s="31">
        <f t="shared" si="70"/>
        <v>127.64131189899761</v>
      </c>
      <c r="CB125" s="31">
        <f t="shared" si="70"/>
        <v>137.65598246771771</v>
      </c>
      <c r="CC125" s="31">
        <f t="shared" ref="CC125:CS139" si="75">CC124+$F125*(Z125/Z$61)^$C$4</f>
        <v>148.6296429860412</v>
      </c>
      <c r="CD125" s="31">
        <f t="shared" si="75"/>
        <v>161.7897027266219</v>
      </c>
      <c r="CE125" s="31">
        <f t="shared" si="75"/>
        <v>175.40814456057814</v>
      </c>
      <c r="CF125" s="31">
        <f t="shared" si="75"/>
        <v>188.87859949843499</v>
      </c>
      <c r="CG125" s="31">
        <f t="shared" si="75"/>
        <v>201.98693629042626</v>
      </c>
      <c r="CH125" s="31">
        <f t="shared" si="75"/>
        <v>214.697985587902</v>
      </c>
      <c r="CI125" s="31">
        <f t="shared" si="75"/>
        <v>226.74551559392063</v>
      </c>
      <c r="CJ125" s="31">
        <f t="shared" si="75"/>
        <v>238.09364978509299</v>
      </c>
      <c r="CK125" s="31">
        <f t="shared" si="75"/>
        <v>248.75584738763519</v>
      </c>
      <c r="CL125" s="31">
        <f t="shared" si="75"/>
        <v>258.76473071183392</v>
      </c>
      <c r="CM125" s="31">
        <f t="shared" si="75"/>
        <v>268.16050887043826</v>
      </c>
      <c r="CN125" s="31">
        <f t="shared" si="75"/>
        <v>276.98554805567778</v>
      </c>
      <c r="CO125" s="31">
        <f t="shared" si="75"/>
        <v>285.28166089293728</v>
      </c>
      <c r="CP125" s="31">
        <f t="shared" si="75"/>
        <v>293.08875561229053</v>
      </c>
      <c r="CQ125" s="31">
        <f t="shared" si="75"/>
        <v>300.444208073308</v>
      </c>
      <c r="CR125" s="31">
        <f t="shared" si="75"/>
        <v>307.38262918989824</v>
      </c>
      <c r="CS125" s="31">
        <f t="shared" si="75"/>
        <v>313.93584969091194</v>
      </c>
      <c r="CT125" s="31">
        <f t="shared" si="71"/>
        <v>320.1330219485281</v>
      </c>
      <c r="CU125" s="31">
        <f t="shared" si="71"/>
        <v>326.00078125753794</v>
      </c>
      <c r="CV125" s="31">
        <f t="shared" si="71"/>
        <v>331.56343318641603</v>
      </c>
      <c r="CW125" s="31">
        <f t="shared" si="71"/>
        <v>336.84314774502644</v>
      </c>
      <c r="CX125" s="31">
        <f t="shared" si="71"/>
        <v>341.86014948324771</v>
      </c>
      <c r="CY125" s="31">
        <f t="shared" si="71"/>
        <v>346.63289764154837</v>
      </c>
      <c r="CZ125" s="31">
        <f t="shared" si="71"/>
        <v>351.17825347639047</v>
      </c>
      <c r="DA125" s="31">
        <f t="shared" si="71"/>
        <v>355.51163367204185</v>
      </c>
      <c r="DB125" s="37"/>
    </row>
    <row r="126" spans="1:106" x14ac:dyDescent="0.2">
      <c r="A126" s="25">
        <f>IFERROR(ndashboard!I70," ")</f>
        <v>0</v>
      </c>
      <c r="B126" s="107">
        <f>IFERROR(ndashboard!B70," ")</f>
        <v>0</v>
      </c>
      <c r="C126" s="107">
        <f>IFERROR(ndashboard!C70,"")</f>
        <v>0</v>
      </c>
      <c r="D126" s="100">
        <f>IFERROR(ndashboard!M70," ")</f>
        <v>0</v>
      </c>
      <c r="E126" s="167">
        <f>IFERROR(ndashboard!O70,"")</f>
        <v>0</v>
      </c>
      <c r="F126" s="107">
        <f>IFERROR(ndashboard!H70,"")</f>
        <v>0</v>
      </c>
      <c r="G126" s="108">
        <f>IFERROR(ndashboard!R70,"")</f>
        <v>0</v>
      </c>
      <c r="H126" s="107">
        <f>IFERROR(ndashboard!F70,"")</f>
        <v>0</v>
      </c>
      <c r="I126" s="107">
        <f>IFERROR(ndashboard!G70,"")</f>
        <v>0</v>
      </c>
      <c r="J126" s="79">
        <f t="shared" si="73"/>
        <v>0</v>
      </c>
      <c r="K126" s="79">
        <f t="shared" si="73"/>
        <v>0</v>
      </c>
      <c r="L126" s="79">
        <f t="shared" si="73"/>
        <v>0</v>
      </c>
      <c r="M126" s="79">
        <f t="shared" si="73"/>
        <v>0</v>
      </c>
      <c r="N126" s="79">
        <f t="shared" si="73"/>
        <v>0</v>
      </c>
      <c r="O126" s="79">
        <f t="shared" si="73"/>
        <v>0</v>
      </c>
      <c r="P126" s="79">
        <f t="shared" si="73"/>
        <v>0</v>
      </c>
      <c r="Q126" s="79">
        <f t="shared" si="73"/>
        <v>0</v>
      </c>
      <c r="R126" s="79">
        <f t="shared" si="73"/>
        <v>0</v>
      </c>
      <c r="S126" s="79">
        <f t="shared" si="73"/>
        <v>0</v>
      </c>
      <c r="T126" s="79">
        <f t="shared" si="73"/>
        <v>0</v>
      </c>
      <c r="U126" s="79">
        <f t="shared" si="73"/>
        <v>0</v>
      </c>
      <c r="V126" s="79">
        <f t="shared" si="73"/>
        <v>0</v>
      </c>
      <c r="W126" s="79">
        <f t="shared" si="73"/>
        <v>0</v>
      </c>
      <c r="X126" s="79">
        <f t="shared" si="73"/>
        <v>0</v>
      </c>
      <c r="Y126" s="79">
        <f t="shared" si="73"/>
        <v>0</v>
      </c>
      <c r="Z126" s="79">
        <f t="shared" si="72"/>
        <v>0</v>
      </c>
      <c r="AA126" s="79">
        <f t="shared" si="72"/>
        <v>0</v>
      </c>
      <c r="AB126" s="79">
        <f t="shared" si="72"/>
        <v>0</v>
      </c>
      <c r="AC126" s="79">
        <f t="shared" si="72"/>
        <v>0</v>
      </c>
      <c r="AD126" s="80">
        <f t="shared" si="72"/>
        <v>0</v>
      </c>
      <c r="AE126" s="79">
        <f t="shared" si="72"/>
        <v>0</v>
      </c>
      <c r="AF126" s="79">
        <f t="shared" si="72"/>
        <v>0</v>
      </c>
      <c r="AG126" s="79">
        <f t="shared" si="72"/>
        <v>0</v>
      </c>
      <c r="AH126" s="79">
        <f t="shared" si="72"/>
        <v>0</v>
      </c>
      <c r="AI126" s="79">
        <f t="shared" si="72"/>
        <v>0</v>
      </c>
      <c r="AJ126" s="79">
        <f t="shared" si="72"/>
        <v>0</v>
      </c>
      <c r="AK126" s="79">
        <f t="shared" si="72"/>
        <v>0</v>
      </c>
      <c r="AL126" s="79">
        <f t="shared" si="72"/>
        <v>0</v>
      </c>
      <c r="AM126" s="79">
        <f t="shared" si="72"/>
        <v>0</v>
      </c>
      <c r="AN126" s="79">
        <f t="shared" si="74"/>
        <v>0</v>
      </c>
      <c r="AO126" s="79">
        <f t="shared" si="74"/>
        <v>0</v>
      </c>
      <c r="AP126" s="79">
        <f t="shared" si="74"/>
        <v>0</v>
      </c>
      <c r="AQ126" s="79">
        <f t="shared" si="74"/>
        <v>0</v>
      </c>
      <c r="AR126" s="79">
        <f t="shared" si="74"/>
        <v>0</v>
      </c>
      <c r="AS126" s="79">
        <f t="shared" si="74"/>
        <v>0</v>
      </c>
      <c r="AT126" s="79">
        <f t="shared" si="74"/>
        <v>0</v>
      </c>
      <c r="AU126" s="79">
        <f t="shared" si="74"/>
        <v>0</v>
      </c>
      <c r="AV126" s="79">
        <f t="shared" si="74"/>
        <v>0</v>
      </c>
      <c r="AW126" s="79">
        <f t="shared" si="74"/>
        <v>0</v>
      </c>
      <c r="AX126" s="79">
        <f t="shared" si="74"/>
        <v>0</v>
      </c>
      <c r="BB126" s="37"/>
      <c r="BC126" s="37"/>
      <c r="BJ126" s="28"/>
      <c r="BK126" s="28"/>
      <c r="BL126" s="28"/>
      <c r="BM126" s="28"/>
      <c r="BN126" s="31" t="e">
        <f t="shared" ref="BN126:CC141" si="76">BN125+$F126*(K126/K$61)^$C$4</f>
        <v>#DIV/0!</v>
      </c>
      <c r="BO126" s="31">
        <f t="shared" si="76"/>
        <v>1046.161648371595</v>
      </c>
      <c r="BP126" s="31">
        <f t="shared" si="76"/>
        <v>80.915508351553996</v>
      </c>
      <c r="BQ126" s="31">
        <f t="shared" si="76"/>
        <v>73.894475004703935</v>
      </c>
      <c r="BR126" s="31">
        <f t="shared" si="76"/>
        <v>72.093571578775496</v>
      </c>
      <c r="BS126" s="31">
        <f t="shared" si="76"/>
        <v>74.876816570216917</v>
      </c>
      <c r="BT126" s="31">
        <f t="shared" si="76"/>
        <v>79.167777186501098</v>
      </c>
      <c r="BU126" s="31">
        <f t="shared" si="76"/>
        <v>83.057257936489549</v>
      </c>
      <c r="BV126" s="31">
        <f t="shared" si="76"/>
        <v>88.527441610479769</v>
      </c>
      <c r="BW126" s="31">
        <f t="shared" si="76"/>
        <v>94.909479032990006</v>
      </c>
      <c r="BX126" s="31">
        <f t="shared" si="76"/>
        <v>102.32056062076215</v>
      </c>
      <c r="BY126" s="31">
        <f t="shared" si="76"/>
        <v>109.95050962019029</v>
      </c>
      <c r="BZ126" s="31">
        <f t="shared" si="76"/>
        <v>118.2707956657646</v>
      </c>
      <c r="CA126" s="31">
        <f t="shared" si="76"/>
        <v>127.64131189899761</v>
      </c>
      <c r="CB126" s="31">
        <f t="shared" si="76"/>
        <v>137.65598246771771</v>
      </c>
      <c r="CC126" s="31">
        <f t="shared" si="75"/>
        <v>148.6296429860412</v>
      </c>
      <c r="CD126" s="31">
        <f t="shared" si="75"/>
        <v>161.7897027266219</v>
      </c>
      <c r="CE126" s="31">
        <f t="shared" si="75"/>
        <v>175.40814456057814</v>
      </c>
      <c r="CF126" s="31">
        <f t="shared" si="75"/>
        <v>188.87859949843499</v>
      </c>
      <c r="CG126" s="31">
        <f t="shared" si="75"/>
        <v>201.98693629042626</v>
      </c>
      <c r="CH126" s="31">
        <f t="shared" si="75"/>
        <v>214.697985587902</v>
      </c>
      <c r="CI126" s="31">
        <f t="shared" si="75"/>
        <v>226.74551559392063</v>
      </c>
      <c r="CJ126" s="31">
        <f t="shared" si="75"/>
        <v>238.09364978509299</v>
      </c>
      <c r="CK126" s="31">
        <f t="shared" si="75"/>
        <v>248.75584738763519</v>
      </c>
      <c r="CL126" s="31">
        <f t="shared" si="75"/>
        <v>258.76473071183392</v>
      </c>
      <c r="CM126" s="31">
        <f t="shared" si="75"/>
        <v>268.16050887043826</v>
      </c>
      <c r="CN126" s="31">
        <f t="shared" si="75"/>
        <v>276.98554805567778</v>
      </c>
      <c r="CO126" s="31">
        <f t="shared" si="75"/>
        <v>285.28166089293728</v>
      </c>
      <c r="CP126" s="31">
        <f t="shared" si="75"/>
        <v>293.08875561229053</v>
      </c>
      <c r="CQ126" s="31">
        <f t="shared" si="75"/>
        <v>300.444208073308</v>
      </c>
      <c r="CR126" s="31">
        <f t="shared" si="75"/>
        <v>307.38262918989824</v>
      </c>
      <c r="CS126" s="31">
        <f t="shared" si="75"/>
        <v>313.93584969091194</v>
      </c>
      <c r="CT126" s="31">
        <f t="shared" si="71"/>
        <v>320.1330219485281</v>
      </c>
      <c r="CU126" s="31">
        <f t="shared" si="71"/>
        <v>326.00078125753794</v>
      </c>
      <c r="CV126" s="31">
        <f t="shared" si="71"/>
        <v>331.56343318641603</v>
      </c>
      <c r="CW126" s="31">
        <f t="shared" si="71"/>
        <v>336.84314774502644</v>
      </c>
      <c r="CX126" s="31">
        <f t="shared" si="71"/>
        <v>341.86014948324771</v>
      </c>
      <c r="CY126" s="31">
        <f t="shared" si="71"/>
        <v>346.63289764154837</v>
      </c>
      <c r="CZ126" s="31">
        <f t="shared" si="71"/>
        <v>351.17825347639047</v>
      </c>
      <c r="DA126" s="31">
        <f t="shared" si="71"/>
        <v>355.51163367204185</v>
      </c>
      <c r="DB126" s="37"/>
    </row>
    <row r="127" spans="1:106" x14ac:dyDescent="0.2">
      <c r="A127" s="25">
        <f>IFERROR(ndashboard!I71," ")</f>
        <v>0</v>
      </c>
      <c r="B127" s="107">
        <f>IFERROR(ndashboard!B71," ")</f>
        <v>0</v>
      </c>
      <c r="C127" s="107">
        <f>IFERROR(ndashboard!C71,"")</f>
        <v>0</v>
      </c>
      <c r="D127" s="100">
        <f>IFERROR(ndashboard!M71," ")</f>
        <v>0</v>
      </c>
      <c r="E127" s="167">
        <f>IFERROR(ndashboard!O71,"")</f>
        <v>0</v>
      </c>
      <c r="F127" s="107">
        <f>IFERROR(ndashboard!H71,"")</f>
        <v>0</v>
      </c>
      <c r="G127" s="108">
        <f>IFERROR(ndashboard!R71,"")</f>
        <v>0</v>
      </c>
      <c r="H127" s="107">
        <f>IFERROR(ndashboard!F71,"")</f>
        <v>0</v>
      </c>
      <c r="I127" s="107">
        <f>IFERROR(ndashboard!G71,"")</f>
        <v>0</v>
      </c>
      <c r="J127" s="79">
        <f t="shared" si="73"/>
        <v>0</v>
      </c>
      <c r="K127" s="79">
        <f t="shared" si="73"/>
        <v>0</v>
      </c>
      <c r="L127" s="79">
        <f t="shared" si="73"/>
        <v>0</v>
      </c>
      <c r="M127" s="79">
        <f t="shared" si="73"/>
        <v>0</v>
      </c>
      <c r="N127" s="79">
        <f t="shared" si="73"/>
        <v>0</v>
      </c>
      <c r="O127" s="79">
        <f t="shared" si="73"/>
        <v>0</v>
      </c>
      <c r="P127" s="79">
        <f t="shared" si="73"/>
        <v>0</v>
      </c>
      <c r="Q127" s="79">
        <f t="shared" si="73"/>
        <v>0</v>
      </c>
      <c r="R127" s="79">
        <f t="shared" si="73"/>
        <v>0</v>
      </c>
      <c r="S127" s="79">
        <f t="shared" si="73"/>
        <v>0</v>
      </c>
      <c r="T127" s="79">
        <f t="shared" si="73"/>
        <v>0</v>
      </c>
      <c r="U127" s="79">
        <f t="shared" si="73"/>
        <v>0</v>
      </c>
      <c r="V127" s="79">
        <f t="shared" si="73"/>
        <v>0</v>
      </c>
      <c r="W127" s="79">
        <f t="shared" si="73"/>
        <v>0</v>
      </c>
      <c r="X127" s="79">
        <f t="shared" si="73"/>
        <v>0</v>
      </c>
      <c r="Y127" s="79">
        <f t="shared" si="73"/>
        <v>0</v>
      </c>
      <c r="Z127" s="79">
        <f t="shared" si="72"/>
        <v>0</v>
      </c>
      <c r="AA127" s="79">
        <f t="shared" si="72"/>
        <v>0</v>
      </c>
      <c r="AB127" s="79">
        <f t="shared" si="72"/>
        <v>0</v>
      </c>
      <c r="AC127" s="79">
        <f t="shared" si="72"/>
        <v>0</v>
      </c>
      <c r="AD127" s="80">
        <f t="shared" si="72"/>
        <v>0</v>
      </c>
      <c r="AE127" s="79">
        <f t="shared" si="72"/>
        <v>0</v>
      </c>
      <c r="AF127" s="79">
        <f t="shared" si="72"/>
        <v>0</v>
      </c>
      <c r="AG127" s="79">
        <f t="shared" si="72"/>
        <v>0</v>
      </c>
      <c r="AH127" s="79">
        <f t="shared" si="72"/>
        <v>0</v>
      </c>
      <c r="AI127" s="79">
        <f t="shared" si="72"/>
        <v>0</v>
      </c>
      <c r="AJ127" s="79">
        <f t="shared" si="72"/>
        <v>0</v>
      </c>
      <c r="AK127" s="79">
        <f t="shared" si="72"/>
        <v>0</v>
      </c>
      <c r="AL127" s="79">
        <f t="shared" si="72"/>
        <v>0</v>
      </c>
      <c r="AM127" s="79">
        <f t="shared" si="72"/>
        <v>0</v>
      </c>
      <c r="AN127" s="79">
        <f t="shared" si="74"/>
        <v>0</v>
      </c>
      <c r="AO127" s="79">
        <f t="shared" si="74"/>
        <v>0</v>
      </c>
      <c r="AP127" s="79">
        <f t="shared" si="74"/>
        <v>0</v>
      </c>
      <c r="AQ127" s="79">
        <f t="shared" si="74"/>
        <v>0</v>
      </c>
      <c r="AR127" s="79">
        <f t="shared" si="74"/>
        <v>0</v>
      </c>
      <c r="AS127" s="79">
        <f t="shared" si="74"/>
        <v>0</v>
      </c>
      <c r="AT127" s="79">
        <f t="shared" si="74"/>
        <v>0</v>
      </c>
      <c r="AU127" s="79">
        <f t="shared" si="74"/>
        <v>0</v>
      </c>
      <c r="AV127" s="79">
        <f t="shared" si="74"/>
        <v>0</v>
      </c>
      <c r="AW127" s="79">
        <f t="shared" si="74"/>
        <v>0</v>
      </c>
      <c r="AX127" s="79">
        <f t="shared" si="74"/>
        <v>0</v>
      </c>
      <c r="BB127" s="37"/>
      <c r="BC127" s="37"/>
      <c r="BJ127" s="28"/>
      <c r="BK127" s="28"/>
      <c r="BL127" s="28"/>
      <c r="BM127" s="28"/>
      <c r="BN127" s="31" t="e">
        <f t="shared" si="76"/>
        <v>#DIV/0!</v>
      </c>
      <c r="BO127" s="31">
        <f t="shared" si="76"/>
        <v>1046.161648371595</v>
      </c>
      <c r="BP127" s="31">
        <f t="shared" si="76"/>
        <v>80.915508351553996</v>
      </c>
      <c r="BQ127" s="31">
        <f t="shared" si="76"/>
        <v>73.894475004703935</v>
      </c>
      <c r="BR127" s="31">
        <f t="shared" si="76"/>
        <v>72.093571578775496</v>
      </c>
      <c r="BS127" s="31">
        <f t="shared" si="76"/>
        <v>74.876816570216917</v>
      </c>
      <c r="BT127" s="31">
        <f t="shared" si="76"/>
        <v>79.167777186501098</v>
      </c>
      <c r="BU127" s="31">
        <f t="shared" si="76"/>
        <v>83.057257936489549</v>
      </c>
      <c r="BV127" s="31">
        <f t="shared" si="76"/>
        <v>88.527441610479769</v>
      </c>
      <c r="BW127" s="31">
        <f t="shared" si="76"/>
        <v>94.909479032990006</v>
      </c>
      <c r="BX127" s="31">
        <f t="shared" si="76"/>
        <v>102.32056062076215</v>
      </c>
      <c r="BY127" s="31">
        <f t="shared" si="76"/>
        <v>109.95050962019029</v>
      </c>
      <c r="BZ127" s="31">
        <f t="shared" si="76"/>
        <v>118.2707956657646</v>
      </c>
      <c r="CA127" s="31">
        <f t="shared" si="76"/>
        <v>127.64131189899761</v>
      </c>
      <c r="CB127" s="31">
        <f t="shared" si="76"/>
        <v>137.65598246771771</v>
      </c>
      <c r="CC127" s="31">
        <f t="shared" si="75"/>
        <v>148.6296429860412</v>
      </c>
      <c r="CD127" s="31">
        <f t="shared" si="75"/>
        <v>161.7897027266219</v>
      </c>
      <c r="CE127" s="31">
        <f t="shared" si="75"/>
        <v>175.40814456057814</v>
      </c>
      <c r="CF127" s="31">
        <f t="shared" si="75"/>
        <v>188.87859949843499</v>
      </c>
      <c r="CG127" s="31">
        <f t="shared" si="75"/>
        <v>201.98693629042626</v>
      </c>
      <c r="CH127" s="31">
        <f t="shared" si="75"/>
        <v>214.697985587902</v>
      </c>
      <c r="CI127" s="31">
        <f t="shared" si="75"/>
        <v>226.74551559392063</v>
      </c>
      <c r="CJ127" s="31">
        <f t="shared" si="75"/>
        <v>238.09364978509299</v>
      </c>
      <c r="CK127" s="31">
        <f t="shared" si="75"/>
        <v>248.75584738763519</v>
      </c>
      <c r="CL127" s="31">
        <f t="shared" si="75"/>
        <v>258.76473071183392</v>
      </c>
      <c r="CM127" s="31">
        <f t="shared" si="75"/>
        <v>268.16050887043826</v>
      </c>
      <c r="CN127" s="31">
        <f t="shared" si="75"/>
        <v>276.98554805567778</v>
      </c>
      <c r="CO127" s="31">
        <f t="shared" si="75"/>
        <v>285.28166089293728</v>
      </c>
      <c r="CP127" s="31">
        <f t="shared" si="75"/>
        <v>293.08875561229053</v>
      </c>
      <c r="CQ127" s="31">
        <f t="shared" si="75"/>
        <v>300.444208073308</v>
      </c>
      <c r="CR127" s="31">
        <f t="shared" si="75"/>
        <v>307.38262918989824</v>
      </c>
      <c r="CS127" s="31">
        <f t="shared" si="75"/>
        <v>313.93584969091194</v>
      </c>
      <c r="CT127" s="31">
        <f t="shared" si="71"/>
        <v>320.1330219485281</v>
      </c>
      <c r="CU127" s="31">
        <f t="shared" si="71"/>
        <v>326.00078125753794</v>
      </c>
      <c r="CV127" s="31">
        <f t="shared" si="71"/>
        <v>331.56343318641603</v>
      </c>
      <c r="CW127" s="31">
        <f t="shared" si="71"/>
        <v>336.84314774502644</v>
      </c>
      <c r="CX127" s="31">
        <f t="shared" si="71"/>
        <v>341.86014948324771</v>
      </c>
      <c r="CY127" s="31">
        <f t="shared" si="71"/>
        <v>346.63289764154837</v>
      </c>
      <c r="CZ127" s="31">
        <f t="shared" si="71"/>
        <v>351.17825347639047</v>
      </c>
      <c r="DA127" s="31">
        <f t="shared" si="71"/>
        <v>355.51163367204185</v>
      </c>
      <c r="DB127" s="37"/>
    </row>
    <row r="128" spans="1:106" x14ac:dyDescent="0.2">
      <c r="A128" s="25">
        <f>IFERROR(ndashboard!I72," ")</f>
        <v>0</v>
      </c>
      <c r="B128" s="107">
        <f>IFERROR(ndashboard!B72," ")</f>
        <v>0</v>
      </c>
      <c r="C128" s="107">
        <f>IFERROR(ndashboard!C72,"")</f>
        <v>0</v>
      </c>
      <c r="D128" s="100">
        <f>IFERROR(ndashboard!M72," ")</f>
        <v>0</v>
      </c>
      <c r="E128" s="167">
        <f>IFERROR(ndashboard!O72,"")</f>
        <v>0</v>
      </c>
      <c r="F128" s="107">
        <f>IFERROR(ndashboard!H72,"")</f>
        <v>0</v>
      </c>
      <c r="G128" s="108">
        <f>IFERROR(ndashboard!R72,"")</f>
        <v>0</v>
      </c>
      <c r="H128" s="107">
        <f>IFERROR(ndashboard!F72,"")</f>
        <v>0</v>
      </c>
      <c r="I128" s="107">
        <f>IFERROR(ndashboard!G72,"")</f>
        <v>0</v>
      </c>
      <c r="J128" s="79">
        <f t="shared" si="73"/>
        <v>0</v>
      </c>
      <c r="K128" s="79">
        <f t="shared" si="73"/>
        <v>0</v>
      </c>
      <c r="L128" s="79">
        <f t="shared" si="73"/>
        <v>0</v>
      </c>
      <c r="M128" s="79">
        <f t="shared" si="73"/>
        <v>0</v>
      </c>
      <c r="N128" s="79">
        <f t="shared" si="73"/>
        <v>0</v>
      </c>
      <c r="O128" s="79">
        <f t="shared" si="73"/>
        <v>0</v>
      </c>
      <c r="P128" s="79">
        <f t="shared" si="73"/>
        <v>0</v>
      </c>
      <c r="Q128" s="79">
        <f t="shared" si="73"/>
        <v>0</v>
      </c>
      <c r="R128" s="79">
        <f t="shared" si="73"/>
        <v>0</v>
      </c>
      <c r="S128" s="79">
        <f t="shared" si="73"/>
        <v>0</v>
      </c>
      <c r="T128" s="79">
        <f t="shared" si="73"/>
        <v>0</v>
      </c>
      <c r="U128" s="79">
        <f t="shared" si="73"/>
        <v>0</v>
      </c>
      <c r="V128" s="79">
        <f t="shared" si="73"/>
        <v>0</v>
      </c>
      <c r="W128" s="79">
        <f t="shared" si="73"/>
        <v>0</v>
      </c>
      <c r="X128" s="79">
        <f t="shared" si="73"/>
        <v>0</v>
      </c>
      <c r="Y128" s="79">
        <f t="shared" si="73"/>
        <v>0</v>
      </c>
      <c r="Z128" s="79">
        <f t="shared" si="72"/>
        <v>0</v>
      </c>
      <c r="AA128" s="79">
        <f t="shared" si="72"/>
        <v>0</v>
      </c>
      <c r="AB128" s="79">
        <f t="shared" si="72"/>
        <v>0</v>
      </c>
      <c r="AC128" s="79">
        <f t="shared" si="72"/>
        <v>0</v>
      </c>
      <c r="AD128" s="80">
        <f t="shared" si="72"/>
        <v>0</v>
      </c>
      <c r="AE128" s="79">
        <f t="shared" si="72"/>
        <v>0</v>
      </c>
      <c r="AF128" s="79">
        <f t="shared" si="72"/>
        <v>0</v>
      </c>
      <c r="AG128" s="79">
        <f t="shared" si="72"/>
        <v>0</v>
      </c>
      <c r="AH128" s="79">
        <f t="shared" si="72"/>
        <v>0</v>
      </c>
      <c r="AI128" s="79">
        <f t="shared" si="72"/>
        <v>0</v>
      </c>
      <c r="AJ128" s="79">
        <f t="shared" si="72"/>
        <v>0</v>
      </c>
      <c r="AK128" s="79">
        <f t="shared" si="72"/>
        <v>0</v>
      </c>
      <c r="AL128" s="79">
        <f t="shared" si="72"/>
        <v>0</v>
      </c>
      <c r="AM128" s="79">
        <f t="shared" si="72"/>
        <v>0</v>
      </c>
      <c r="AN128" s="79">
        <f t="shared" si="74"/>
        <v>0</v>
      </c>
      <c r="AO128" s="79">
        <f t="shared" si="74"/>
        <v>0</v>
      </c>
      <c r="AP128" s="79">
        <f t="shared" si="74"/>
        <v>0</v>
      </c>
      <c r="AQ128" s="79">
        <f t="shared" si="74"/>
        <v>0</v>
      </c>
      <c r="AR128" s="79">
        <f t="shared" si="74"/>
        <v>0</v>
      </c>
      <c r="AS128" s="79">
        <f t="shared" si="74"/>
        <v>0</v>
      </c>
      <c r="AT128" s="79">
        <f t="shared" si="74"/>
        <v>0</v>
      </c>
      <c r="AU128" s="79">
        <f t="shared" si="74"/>
        <v>0</v>
      </c>
      <c r="AV128" s="79">
        <f t="shared" si="74"/>
        <v>0</v>
      </c>
      <c r="AW128" s="79">
        <f t="shared" si="74"/>
        <v>0</v>
      </c>
      <c r="AX128" s="79">
        <f t="shared" si="74"/>
        <v>0</v>
      </c>
      <c r="BB128" s="37"/>
      <c r="BC128" s="37"/>
      <c r="BN128" s="31" t="e">
        <f t="shared" si="76"/>
        <v>#DIV/0!</v>
      </c>
      <c r="BO128" s="31">
        <f t="shared" si="76"/>
        <v>1046.161648371595</v>
      </c>
      <c r="BP128" s="31">
        <f t="shared" si="76"/>
        <v>80.915508351553996</v>
      </c>
      <c r="BQ128" s="31">
        <f t="shared" si="76"/>
        <v>73.894475004703935</v>
      </c>
      <c r="BR128" s="31">
        <f t="shared" si="76"/>
        <v>72.093571578775496</v>
      </c>
      <c r="BS128" s="31">
        <f t="shared" si="76"/>
        <v>74.876816570216917</v>
      </c>
      <c r="BT128" s="31">
        <f t="shared" si="76"/>
        <v>79.167777186501098</v>
      </c>
      <c r="BU128" s="31">
        <f t="shared" si="76"/>
        <v>83.057257936489549</v>
      </c>
      <c r="BV128" s="31">
        <f t="shared" si="76"/>
        <v>88.527441610479769</v>
      </c>
      <c r="BW128" s="31">
        <f t="shared" si="76"/>
        <v>94.909479032990006</v>
      </c>
      <c r="BX128" s="31">
        <f t="shared" si="76"/>
        <v>102.32056062076215</v>
      </c>
      <c r="BY128" s="31">
        <f t="shared" si="76"/>
        <v>109.95050962019029</v>
      </c>
      <c r="BZ128" s="31">
        <f t="shared" si="76"/>
        <v>118.2707956657646</v>
      </c>
      <c r="CA128" s="31">
        <f t="shared" si="76"/>
        <v>127.64131189899761</v>
      </c>
      <c r="CB128" s="31">
        <f t="shared" si="76"/>
        <v>137.65598246771771</v>
      </c>
      <c r="CC128" s="31">
        <f t="shared" si="75"/>
        <v>148.6296429860412</v>
      </c>
      <c r="CD128" s="31">
        <f t="shared" si="75"/>
        <v>161.7897027266219</v>
      </c>
      <c r="CE128" s="31">
        <f t="shared" si="75"/>
        <v>175.40814456057814</v>
      </c>
      <c r="CF128" s="31">
        <f t="shared" si="75"/>
        <v>188.87859949843499</v>
      </c>
      <c r="CG128" s="31">
        <f t="shared" si="75"/>
        <v>201.98693629042626</v>
      </c>
      <c r="CH128" s="31">
        <f t="shared" si="75"/>
        <v>214.697985587902</v>
      </c>
      <c r="CI128" s="31">
        <f t="shared" si="75"/>
        <v>226.74551559392063</v>
      </c>
      <c r="CJ128" s="31">
        <f t="shared" si="75"/>
        <v>238.09364978509299</v>
      </c>
      <c r="CK128" s="31">
        <f t="shared" si="75"/>
        <v>248.75584738763519</v>
      </c>
      <c r="CL128" s="31">
        <f t="shared" si="75"/>
        <v>258.76473071183392</v>
      </c>
      <c r="CM128" s="31">
        <f t="shared" si="75"/>
        <v>268.16050887043826</v>
      </c>
      <c r="CN128" s="31">
        <f t="shared" si="75"/>
        <v>276.98554805567778</v>
      </c>
      <c r="CO128" s="31">
        <f t="shared" si="75"/>
        <v>285.28166089293728</v>
      </c>
      <c r="CP128" s="31">
        <f t="shared" si="75"/>
        <v>293.08875561229053</v>
      </c>
      <c r="CQ128" s="31">
        <f t="shared" si="75"/>
        <v>300.444208073308</v>
      </c>
      <c r="CR128" s="31">
        <f t="shared" si="75"/>
        <v>307.38262918989824</v>
      </c>
      <c r="CS128" s="31">
        <f t="shared" si="75"/>
        <v>313.93584969091194</v>
      </c>
      <c r="CT128" s="31">
        <f t="shared" si="71"/>
        <v>320.1330219485281</v>
      </c>
      <c r="CU128" s="31">
        <f t="shared" si="71"/>
        <v>326.00078125753794</v>
      </c>
      <c r="CV128" s="31">
        <f t="shared" si="71"/>
        <v>331.56343318641603</v>
      </c>
      <c r="CW128" s="31">
        <f t="shared" si="71"/>
        <v>336.84314774502644</v>
      </c>
      <c r="CX128" s="31">
        <f t="shared" si="71"/>
        <v>341.86014948324771</v>
      </c>
      <c r="CY128" s="31">
        <f t="shared" si="71"/>
        <v>346.63289764154837</v>
      </c>
      <c r="CZ128" s="31">
        <f t="shared" si="71"/>
        <v>351.17825347639047</v>
      </c>
      <c r="DA128" s="31">
        <f t="shared" si="71"/>
        <v>355.51163367204185</v>
      </c>
      <c r="DB128" s="37"/>
    </row>
    <row r="129" spans="1:106" x14ac:dyDescent="0.2">
      <c r="A129" s="25">
        <f>IFERROR(ndashboard!I73," ")</f>
        <v>0</v>
      </c>
      <c r="B129" s="107">
        <f>IFERROR(ndashboard!B73," ")</f>
        <v>0</v>
      </c>
      <c r="C129" s="107">
        <f>IFERROR(ndashboard!C73,"")</f>
        <v>0</v>
      </c>
      <c r="D129" s="100">
        <f>IFERROR(ndashboard!M73," ")</f>
        <v>0</v>
      </c>
      <c r="E129" s="167">
        <f>IFERROR(ndashboard!O73,"")</f>
        <v>0</v>
      </c>
      <c r="F129" s="107">
        <f>IFERROR(ndashboard!H73,"")</f>
        <v>0</v>
      </c>
      <c r="G129" s="108">
        <f>IFERROR(ndashboard!R73,"")</f>
        <v>0</v>
      </c>
      <c r="H129" s="107">
        <f>IFERROR(ndashboard!F73,"")</f>
        <v>0</v>
      </c>
      <c r="I129" s="107">
        <f>IFERROR(ndashboard!G73,"")</f>
        <v>0</v>
      </c>
      <c r="J129" s="79">
        <f t="shared" si="73"/>
        <v>0</v>
      </c>
      <c r="K129" s="79">
        <f t="shared" si="73"/>
        <v>0</v>
      </c>
      <c r="L129" s="79">
        <f t="shared" si="73"/>
        <v>0</v>
      </c>
      <c r="M129" s="79">
        <f t="shared" si="73"/>
        <v>0</v>
      </c>
      <c r="N129" s="79">
        <f t="shared" si="73"/>
        <v>0</v>
      </c>
      <c r="O129" s="79">
        <f t="shared" si="73"/>
        <v>0</v>
      </c>
      <c r="P129" s="79">
        <f t="shared" si="73"/>
        <v>0</v>
      </c>
      <c r="Q129" s="79">
        <f t="shared" si="73"/>
        <v>0</v>
      </c>
      <c r="R129" s="79">
        <f t="shared" si="73"/>
        <v>0</v>
      </c>
      <c r="S129" s="79">
        <f t="shared" si="73"/>
        <v>0</v>
      </c>
      <c r="T129" s="79">
        <f t="shared" si="73"/>
        <v>0</v>
      </c>
      <c r="U129" s="79">
        <f t="shared" si="73"/>
        <v>0</v>
      </c>
      <c r="V129" s="79">
        <f t="shared" si="73"/>
        <v>0</v>
      </c>
      <c r="W129" s="79">
        <f t="shared" si="73"/>
        <v>0</v>
      </c>
      <c r="X129" s="79">
        <f t="shared" si="73"/>
        <v>0</v>
      </c>
      <c r="Y129" s="79">
        <f t="shared" si="73"/>
        <v>0</v>
      </c>
      <c r="Z129" s="79">
        <f t="shared" si="72"/>
        <v>0</v>
      </c>
      <c r="AA129" s="79">
        <f t="shared" si="72"/>
        <v>0</v>
      </c>
      <c r="AB129" s="79">
        <f t="shared" si="72"/>
        <v>0</v>
      </c>
      <c r="AC129" s="79">
        <f t="shared" si="72"/>
        <v>0</v>
      </c>
      <c r="AD129" s="80">
        <f t="shared" si="72"/>
        <v>0</v>
      </c>
      <c r="AE129" s="79">
        <f t="shared" si="72"/>
        <v>0</v>
      </c>
      <c r="AF129" s="79">
        <f t="shared" si="72"/>
        <v>0</v>
      </c>
      <c r="AG129" s="79">
        <f t="shared" si="72"/>
        <v>0</v>
      </c>
      <c r="AH129" s="79">
        <f t="shared" si="72"/>
        <v>0</v>
      </c>
      <c r="AI129" s="79">
        <f t="shared" si="72"/>
        <v>0</v>
      </c>
      <c r="AJ129" s="79">
        <f t="shared" si="72"/>
        <v>0</v>
      </c>
      <c r="AK129" s="79">
        <f t="shared" si="72"/>
        <v>0</v>
      </c>
      <c r="AL129" s="79">
        <f t="shared" si="72"/>
        <v>0</v>
      </c>
      <c r="AM129" s="79">
        <f t="shared" si="72"/>
        <v>0</v>
      </c>
      <c r="AN129" s="79">
        <f t="shared" si="74"/>
        <v>0</v>
      </c>
      <c r="AO129" s="79">
        <f t="shared" si="74"/>
        <v>0</v>
      </c>
      <c r="AP129" s="79">
        <f t="shared" si="74"/>
        <v>0</v>
      </c>
      <c r="AQ129" s="79">
        <f t="shared" si="74"/>
        <v>0</v>
      </c>
      <c r="AR129" s="79">
        <f t="shared" si="74"/>
        <v>0</v>
      </c>
      <c r="AS129" s="79">
        <f t="shared" si="74"/>
        <v>0</v>
      </c>
      <c r="AT129" s="79">
        <f t="shared" si="74"/>
        <v>0</v>
      </c>
      <c r="AU129" s="79">
        <f t="shared" si="74"/>
        <v>0</v>
      </c>
      <c r="AV129" s="79">
        <f t="shared" si="74"/>
        <v>0</v>
      </c>
      <c r="AW129" s="79">
        <f t="shared" si="74"/>
        <v>0</v>
      </c>
      <c r="AX129" s="79">
        <f t="shared" si="74"/>
        <v>0</v>
      </c>
      <c r="BB129" s="37"/>
      <c r="BC129" s="37"/>
      <c r="BN129" s="31" t="e">
        <f t="shared" si="76"/>
        <v>#DIV/0!</v>
      </c>
      <c r="BO129" s="31">
        <f t="shared" si="76"/>
        <v>1046.161648371595</v>
      </c>
      <c r="BP129" s="31">
        <f t="shared" si="76"/>
        <v>80.915508351553996</v>
      </c>
      <c r="BQ129" s="31">
        <f t="shared" si="76"/>
        <v>73.894475004703935</v>
      </c>
      <c r="BR129" s="31">
        <f t="shared" si="76"/>
        <v>72.093571578775496</v>
      </c>
      <c r="BS129" s="31">
        <f t="shared" si="76"/>
        <v>74.876816570216917</v>
      </c>
      <c r="BT129" s="31">
        <f t="shared" si="76"/>
        <v>79.167777186501098</v>
      </c>
      <c r="BU129" s="31">
        <f t="shared" si="76"/>
        <v>83.057257936489549</v>
      </c>
      <c r="BV129" s="31">
        <f t="shared" si="76"/>
        <v>88.527441610479769</v>
      </c>
      <c r="BW129" s="31">
        <f t="shared" si="76"/>
        <v>94.909479032990006</v>
      </c>
      <c r="BX129" s="31">
        <f t="shared" si="76"/>
        <v>102.32056062076215</v>
      </c>
      <c r="BY129" s="31">
        <f t="shared" si="76"/>
        <v>109.95050962019029</v>
      </c>
      <c r="BZ129" s="31">
        <f t="shared" si="76"/>
        <v>118.2707956657646</v>
      </c>
      <c r="CA129" s="31">
        <f t="shared" si="76"/>
        <v>127.64131189899761</v>
      </c>
      <c r="CB129" s="31">
        <f t="shared" si="76"/>
        <v>137.65598246771771</v>
      </c>
      <c r="CC129" s="31">
        <f t="shared" si="75"/>
        <v>148.6296429860412</v>
      </c>
      <c r="CD129" s="31">
        <f t="shared" si="75"/>
        <v>161.7897027266219</v>
      </c>
      <c r="CE129" s="31">
        <f t="shared" si="75"/>
        <v>175.40814456057814</v>
      </c>
      <c r="CF129" s="31">
        <f t="shared" si="75"/>
        <v>188.87859949843499</v>
      </c>
      <c r="CG129" s="31">
        <f t="shared" si="75"/>
        <v>201.98693629042626</v>
      </c>
      <c r="CH129" s="31">
        <f t="shared" si="75"/>
        <v>214.697985587902</v>
      </c>
      <c r="CI129" s="31">
        <f t="shared" si="75"/>
        <v>226.74551559392063</v>
      </c>
      <c r="CJ129" s="31">
        <f t="shared" si="75"/>
        <v>238.09364978509299</v>
      </c>
      <c r="CK129" s="31">
        <f t="shared" si="75"/>
        <v>248.75584738763519</v>
      </c>
      <c r="CL129" s="31">
        <f t="shared" si="75"/>
        <v>258.76473071183392</v>
      </c>
      <c r="CM129" s="31">
        <f t="shared" si="75"/>
        <v>268.16050887043826</v>
      </c>
      <c r="CN129" s="31">
        <f t="shared" si="75"/>
        <v>276.98554805567778</v>
      </c>
      <c r="CO129" s="31">
        <f t="shared" si="75"/>
        <v>285.28166089293728</v>
      </c>
      <c r="CP129" s="31">
        <f t="shared" si="75"/>
        <v>293.08875561229053</v>
      </c>
      <c r="CQ129" s="31">
        <f t="shared" si="75"/>
        <v>300.444208073308</v>
      </c>
      <c r="CR129" s="31">
        <f t="shared" si="75"/>
        <v>307.38262918989824</v>
      </c>
      <c r="CS129" s="31">
        <f t="shared" si="75"/>
        <v>313.93584969091194</v>
      </c>
      <c r="CT129" s="31">
        <f t="shared" si="71"/>
        <v>320.1330219485281</v>
      </c>
      <c r="CU129" s="31">
        <f t="shared" si="71"/>
        <v>326.00078125753794</v>
      </c>
      <c r="CV129" s="31">
        <f t="shared" si="71"/>
        <v>331.56343318641603</v>
      </c>
      <c r="CW129" s="31">
        <f t="shared" si="71"/>
        <v>336.84314774502644</v>
      </c>
      <c r="CX129" s="31">
        <f t="shared" si="71"/>
        <v>341.86014948324771</v>
      </c>
      <c r="CY129" s="31">
        <f t="shared" si="71"/>
        <v>346.63289764154837</v>
      </c>
      <c r="CZ129" s="31">
        <f t="shared" si="71"/>
        <v>351.17825347639047</v>
      </c>
      <c r="DA129" s="31">
        <f t="shared" si="71"/>
        <v>355.51163367204185</v>
      </c>
      <c r="DB129" s="37"/>
    </row>
    <row r="130" spans="1:106" x14ac:dyDescent="0.2">
      <c r="A130" s="25">
        <f>IFERROR(ndashboard!I74," ")</f>
        <v>0</v>
      </c>
      <c r="B130" s="107">
        <f>IFERROR(ndashboard!B74," ")</f>
        <v>0</v>
      </c>
      <c r="C130" s="107">
        <f>IFERROR(ndashboard!C74,"")</f>
        <v>0</v>
      </c>
      <c r="D130" s="100">
        <f>IFERROR(ndashboard!M74," ")</f>
        <v>0</v>
      </c>
      <c r="E130" s="167">
        <f>IFERROR(ndashboard!O74,"")</f>
        <v>0</v>
      </c>
      <c r="F130" s="107">
        <f>IFERROR(ndashboard!H74,"")</f>
        <v>0</v>
      </c>
      <c r="G130" s="108">
        <f>IFERROR(ndashboard!R74,"")</f>
        <v>0</v>
      </c>
      <c r="H130" s="107">
        <f>IFERROR(ndashboard!F74,"")</f>
        <v>0</v>
      </c>
      <c r="I130" s="107">
        <f>IFERROR(ndashboard!G74,"")</f>
        <v>0</v>
      </c>
      <c r="J130" s="79">
        <f t="shared" si="73"/>
        <v>0</v>
      </c>
      <c r="K130" s="79">
        <f t="shared" si="73"/>
        <v>0</v>
      </c>
      <c r="L130" s="79">
        <f t="shared" si="73"/>
        <v>0</v>
      </c>
      <c r="M130" s="79">
        <f t="shared" si="73"/>
        <v>0</v>
      </c>
      <c r="N130" s="79">
        <f t="shared" si="73"/>
        <v>0</v>
      </c>
      <c r="O130" s="79">
        <f t="shared" si="73"/>
        <v>0</v>
      </c>
      <c r="P130" s="79">
        <f t="shared" si="73"/>
        <v>0</v>
      </c>
      <c r="Q130" s="79">
        <f t="shared" si="73"/>
        <v>0</v>
      </c>
      <c r="R130" s="79">
        <f t="shared" si="73"/>
        <v>0</v>
      </c>
      <c r="S130" s="79">
        <f t="shared" si="73"/>
        <v>0</v>
      </c>
      <c r="T130" s="79">
        <f t="shared" si="73"/>
        <v>0</v>
      </c>
      <c r="U130" s="79">
        <f t="shared" si="73"/>
        <v>0</v>
      </c>
      <c r="V130" s="79">
        <f t="shared" si="73"/>
        <v>0</v>
      </c>
      <c r="W130" s="79">
        <f t="shared" si="73"/>
        <v>0</v>
      </c>
      <c r="X130" s="79">
        <f t="shared" si="73"/>
        <v>0</v>
      </c>
      <c r="Y130" s="79">
        <f t="shared" si="73"/>
        <v>0</v>
      </c>
      <c r="Z130" s="79">
        <f t="shared" si="72"/>
        <v>0</v>
      </c>
      <c r="AA130" s="79">
        <f t="shared" si="72"/>
        <v>0</v>
      </c>
      <c r="AB130" s="79">
        <f t="shared" si="72"/>
        <v>0</v>
      </c>
      <c r="AC130" s="79">
        <f t="shared" si="72"/>
        <v>0</v>
      </c>
      <c r="AD130" s="80">
        <f t="shared" si="72"/>
        <v>0</v>
      </c>
      <c r="AE130" s="79">
        <f t="shared" si="72"/>
        <v>0</v>
      </c>
      <c r="AF130" s="79">
        <f t="shared" si="72"/>
        <v>0</v>
      </c>
      <c r="AG130" s="79">
        <f t="shared" si="72"/>
        <v>0</v>
      </c>
      <c r="AH130" s="79">
        <f t="shared" si="72"/>
        <v>0</v>
      </c>
      <c r="AI130" s="79">
        <f t="shared" si="72"/>
        <v>0</v>
      </c>
      <c r="AJ130" s="79">
        <f t="shared" si="72"/>
        <v>0</v>
      </c>
      <c r="AK130" s="79">
        <f t="shared" si="72"/>
        <v>0</v>
      </c>
      <c r="AL130" s="79">
        <f t="shared" si="72"/>
        <v>0</v>
      </c>
      <c r="AM130" s="79">
        <f t="shared" si="72"/>
        <v>0</v>
      </c>
      <c r="AN130" s="79">
        <f t="shared" si="74"/>
        <v>0</v>
      </c>
      <c r="AO130" s="79">
        <f t="shared" si="74"/>
        <v>0</v>
      </c>
      <c r="AP130" s="79">
        <f t="shared" si="74"/>
        <v>0</v>
      </c>
      <c r="AQ130" s="79">
        <f t="shared" si="74"/>
        <v>0</v>
      </c>
      <c r="AR130" s="79">
        <f t="shared" si="74"/>
        <v>0</v>
      </c>
      <c r="AS130" s="79">
        <f t="shared" si="74"/>
        <v>0</v>
      </c>
      <c r="AT130" s="79">
        <f t="shared" si="74"/>
        <v>0</v>
      </c>
      <c r="AU130" s="79">
        <f t="shared" si="74"/>
        <v>0</v>
      </c>
      <c r="AV130" s="79">
        <f t="shared" si="74"/>
        <v>0</v>
      </c>
      <c r="AW130" s="79">
        <f t="shared" si="74"/>
        <v>0</v>
      </c>
      <c r="AX130" s="79">
        <f t="shared" si="74"/>
        <v>0</v>
      </c>
      <c r="BB130" s="37"/>
      <c r="BC130" s="37"/>
      <c r="BN130" s="31" t="e">
        <f t="shared" si="76"/>
        <v>#DIV/0!</v>
      </c>
      <c r="BO130" s="31">
        <f t="shared" si="76"/>
        <v>1046.161648371595</v>
      </c>
      <c r="BP130" s="31">
        <f t="shared" si="76"/>
        <v>80.915508351553996</v>
      </c>
      <c r="BQ130" s="31">
        <f t="shared" si="76"/>
        <v>73.894475004703935</v>
      </c>
      <c r="BR130" s="31">
        <f t="shared" si="76"/>
        <v>72.093571578775496</v>
      </c>
      <c r="BS130" s="31">
        <f t="shared" si="76"/>
        <v>74.876816570216917</v>
      </c>
      <c r="BT130" s="31">
        <f t="shared" si="76"/>
        <v>79.167777186501098</v>
      </c>
      <c r="BU130" s="31">
        <f t="shared" si="76"/>
        <v>83.057257936489549</v>
      </c>
      <c r="BV130" s="31">
        <f t="shared" si="76"/>
        <v>88.527441610479769</v>
      </c>
      <c r="BW130" s="31">
        <f t="shared" si="76"/>
        <v>94.909479032990006</v>
      </c>
      <c r="BX130" s="31">
        <f t="shared" si="76"/>
        <v>102.32056062076215</v>
      </c>
      <c r="BY130" s="31">
        <f t="shared" si="76"/>
        <v>109.95050962019029</v>
      </c>
      <c r="BZ130" s="31">
        <f t="shared" si="76"/>
        <v>118.2707956657646</v>
      </c>
      <c r="CA130" s="31">
        <f t="shared" si="76"/>
        <v>127.64131189899761</v>
      </c>
      <c r="CB130" s="31">
        <f t="shared" si="76"/>
        <v>137.65598246771771</v>
      </c>
      <c r="CC130" s="31">
        <f t="shared" si="75"/>
        <v>148.6296429860412</v>
      </c>
      <c r="CD130" s="31">
        <f t="shared" si="75"/>
        <v>161.7897027266219</v>
      </c>
      <c r="CE130" s="31">
        <f t="shared" si="75"/>
        <v>175.40814456057814</v>
      </c>
      <c r="CF130" s="31">
        <f t="shared" si="75"/>
        <v>188.87859949843499</v>
      </c>
      <c r="CG130" s="31">
        <f t="shared" si="75"/>
        <v>201.98693629042626</v>
      </c>
      <c r="CH130" s="31">
        <f t="shared" si="75"/>
        <v>214.697985587902</v>
      </c>
      <c r="CI130" s="31">
        <f t="shared" si="75"/>
        <v>226.74551559392063</v>
      </c>
      <c r="CJ130" s="31">
        <f t="shared" si="75"/>
        <v>238.09364978509299</v>
      </c>
      <c r="CK130" s="31">
        <f t="shared" si="75"/>
        <v>248.75584738763519</v>
      </c>
      <c r="CL130" s="31">
        <f t="shared" si="75"/>
        <v>258.76473071183392</v>
      </c>
      <c r="CM130" s="31">
        <f t="shared" si="75"/>
        <v>268.16050887043826</v>
      </c>
      <c r="CN130" s="31">
        <f t="shared" si="75"/>
        <v>276.98554805567778</v>
      </c>
      <c r="CO130" s="31">
        <f t="shared" si="75"/>
        <v>285.28166089293728</v>
      </c>
      <c r="CP130" s="31">
        <f t="shared" si="75"/>
        <v>293.08875561229053</v>
      </c>
      <c r="CQ130" s="31">
        <f t="shared" si="75"/>
        <v>300.444208073308</v>
      </c>
      <c r="CR130" s="31">
        <f t="shared" si="75"/>
        <v>307.38262918989824</v>
      </c>
      <c r="CS130" s="31">
        <f t="shared" si="75"/>
        <v>313.93584969091194</v>
      </c>
      <c r="CT130" s="31">
        <f t="shared" ref="CT130:DA145" si="77">CT129+$F130*(AQ130/AQ$61)^$C$4</f>
        <v>320.1330219485281</v>
      </c>
      <c r="CU130" s="31">
        <f t="shared" si="77"/>
        <v>326.00078125753794</v>
      </c>
      <c r="CV130" s="31">
        <f t="shared" si="77"/>
        <v>331.56343318641603</v>
      </c>
      <c r="CW130" s="31">
        <f t="shared" si="77"/>
        <v>336.84314774502644</v>
      </c>
      <c r="CX130" s="31">
        <f t="shared" si="77"/>
        <v>341.86014948324771</v>
      </c>
      <c r="CY130" s="31">
        <f t="shared" si="77"/>
        <v>346.63289764154837</v>
      </c>
      <c r="CZ130" s="31">
        <f t="shared" si="77"/>
        <v>351.17825347639047</v>
      </c>
      <c r="DA130" s="31">
        <f t="shared" si="77"/>
        <v>355.51163367204185</v>
      </c>
      <c r="DB130" s="37"/>
    </row>
    <row r="131" spans="1:106" x14ac:dyDescent="0.2">
      <c r="A131" s="25">
        <f>IFERROR(ndashboard!I75," ")</f>
        <v>0</v>
      </c>
      <c r="B131" s="107">
        <f>IFERROR(ndashboard!B75," ")</f>
        <v>0</v>
      </c>
      <c r="C131" s="107">
        <f>IFERROR(ndashboard!C75,"")</f>
        <v>0</v>
      </c>
      <c r="D131" s="100">
        <f>IFERROR(ndashboard!M75," ")</f>
        <v>0</v>
      </c>
      <c r="E131" s="167">
        <f>IFERROR(ndashboard!O75,"")</f>
        <v>0</v>
      </c>
      <c r="F131" s="107">
        <f>IFERROR(ndashboard!H75,"")</f>
        <v>0</v>
      </c>
      <c r="G131" s="108">
        <f>IFERROR(ndashboard!R75,"")</f>
        <v>0</v>
      </c>
      <c r="H131" s="107">
        <f>IFERROR(ndashboard!F75,"")</f>
        <v>0</v>
      </c>
      <c r="I131" s="107">
        <f>IFERROR(ndashboard!G75,"")</f>
        <v>0</v>
      </c>
      <c r="J131" s="79">
        <f t="shared" si="73"/>
        <v>0</v>
      </c>
      <c r="K131" s="79">
        <f t="shared" si="73"/>
        <v>0</v>
      </c>
      <c r="L131" s="79">
        <f t="shared" si="73"/>
        <v>0</v>
      </c>
      <c r="M131" s="79">
        <f t="shared" si="73"/>
        <v>0</v>
      </c>
      <c r="N131" s="79">
        <f t="shared" si="73"/>
        <v>0</v>
      </c>
      <c r="O131" s="79">
        <f t="shared" si="73"/>
        <v>0</v>
      </c>
      <c r="P131" s="79">
        <f t="shared" si="73"/>
        <v>0</v>
      </c>
      <c r="Q131" s="79">
        <f t="shared" si="73"/>
        <v>0</v>
      </c>
      <c r="R131" s="79">
        <f t="shared" si="73"/>
        <v>0</v>
      </c>
      <c r="S131" s="79">
        <f t="shared" si="73"/>
        <v>0</v>
      </c>
      <c r="T131" s="79">
        <f t="shared" si="73"/>
        <v>0</v>
      </c>
      <c r="U131" s="79">
        <f t="shared" si="73"/>
        <v>0</v>
      </c>
      <c r="V131" s="79">
        <f t="shared" si="73"/>
        <v>0</v>
      </c>
      <c r="W131" s="79">
        <f t="shared" si="73"/>
        <v>0</v>
      </c>
      <c r="X131" s="79">
        <f t="shared" si="73"/>
        <v>0</v>
      </c>
      <c r="Y131" s="79">
        <f t="shared" si="73"/>
        <v>0</v>
      </c>
      <c r="Z131" s="79">
        <f t="shared" si="72"/>
        <v>0</v>
      </c>
      <c r="AA131" s="79">
        <f t="shared" si="72"/>
        <v>0</v>
      </c>
      <c r="AB131" s="79">
        <f t="shared" si="72"/>
        <v>0</v>
      </c>
      <c r="AC131" s="79">
        <f t="shared" si="72"/>
        <v>0</v>
      </c>
      <c r="AD131" s="80">
        <f t="shared" si="72"/>
        <v>0</v>
      </c>
      <c r="AE131" s="79">
        <f t="shared" si="72"/>
        <v>0</v>
      </c>
      <c r="AF131" s="79">
        <f t="shared" si="72"/>
        <v>0</v>
      </c>
      <c r="AG131" s="79">
        <f t="shared" si="72"/>
        <v>0</v>
      </c>
      <c r="AH131" s="79">
        <f t="shared" si="72"/>
        <v>0</v>
      </c>
      <c r="AI131" s="79">
        <f t="shared" si="72"/>
        <v>0</v>
      </c>
      <c r="AJ131" s="79">
        <f t="shared" si="72"/>
        <v>0</v>
      </c>
      <c r="AK131" s="79">
        <f t="shared" si="72"/>
        <v>0</v>
      </c>
      <c r="AL131" s="79">
        <f t="shared" si="72"/>
        <v>0</v>
      </c>
      <c r="AM131" s="79">
        <f t="shared" si="72"/>
        <v>0</v>
      </c>
      <c r="AN131" s="79">
        <f t="shared" si="74"/>
        <v>0</v>
      </c>
      <c r="AO131" s="79">
        <f t="shared" si="74"/>
        <v>0</v>
      </c>
      <c r="AP131" s="79">
        <f t="shared" si="74"/>
        <v>0</v>
      </c>
      <c r="AQ131" s="79">
        <f t="shared" si="74"/>
        <v>0</v>
      </c>
      <c r="AR131" s="79">
        <f t="shared" si="74"/>
        <v>0</v>
      </c>
      <c r="AS131" s="79">
        <f t="shared" si="74"/>
        <v>0</v>
      </c>
      <c r="AT131" s="79">
        <f t="shared" si="74"/>
        <v>0</v>
      </c>
      <c r="AU131" s="79">
        <f t="shared" si="74"/>
        <v>0</v>
      </c>
      <c r="AV131" s="79">
        <f t="shared" si="74"/>
        <v>0</v>
      </c>
      <c r="AW131" s="79">
        <f t="shared" si="74"/>
        <v>0</v>
      </c>
      <c r="AX131" s="79">
        <f t="shared" si="74"/>
        <v>0</v>
      </c>
      <c r="BB131" s="37"/>
      <c r="BC131" s="37"/>
      <c r="BN131" s="31" t="e">
        <f t="shared" si="76"/>
        <v>#DIV/0!</v>
      </c>
      <c r="BO131" s="31">
        <f t="shared" si="76"/>
        <v>1046.161648371595</v>
      </c>
      <c r="BP131" s="31">
        <f t="shared" si="76"/>
        <v>80.915508351553996</v>
      </c>
      <c r="BQ131" s="31">
        <f t="shared" si="76"/>
        <v>73.894475004703935</v>
      </c>
      <c r="BR131" s="31">
        <f t="shared" si="76"/>
        <v>72.093571578775496</v>
      </c>
      <c r="BS131" s="31">
        <f t="shared" si="76"/>
        <v>74.876816570216917</v>
      </c>
      <c r="BT131" s="31">
        <f t="shared" si="76"/>
        <v>79.167777186501098</v>
      </c>
      <c r="BU131" s="31">
        <f t="shared" si="76"/>
        <v>83.057257936489549</v>
      </c>
      <c r="BV131" s="31">
        <f t="shared" si="76"/>
        <v>88.527441610479769</v>
      </c>
      <c r="BW131" s="31">
        <f t="shared" si="76"/>
        <v>94.909479032990006</v>
      </c>
      <c r="BX131" s="31">
        <f t="shared" si="76"/>
        <v>102.32056062076215</v>
      </c>
      <c r="BY131" s="31">
        <f t="shared" si="76"/>
        <v>109.95050962019029</v>
      </c>
      <c r="BZ131" s="31">
        <f t="shared" si="76"/>
        <v>118.2707956657646</v>
      </c>
      <c r="CA131" s="31">
        <f t="shared" si="76"/>
        <v>127.64131189899761</v>
      </c>
      <c r="CB131" s="31">
        <f t="shared" si="76"/>
        <v>137.65598246771771</v>
      </c>
      <c r="CC131" s="31">
        <f t="shared" si="75"/>
        <v>148.6296429860412</v>
      </c>
      <c r="CD131" s="31">
        <f t="shared" si="75"/>
        <v>161.7897027266219</v>
      </c>
      <c r="CE131" s="31">
        <f t="shared" si="75"/>
        <v>175.40814456057814</v>
      </c>
      <c r="CF131" s="31">
        <f t="shared" si="75"/>
        <v>188.87859949843499</v>
      </c>
      <c r="CG131" s="31">
        <f t="shared" si="75"/>
        <v>201.98693629042626</v>
      </c>
      <c r="CH131" s="31">
        <f t="shared" si="75"/>
        <v>214.697985587902</v>
      </c>
      <c r="CI131" s="31">
        <f t="shared" si="75"/>
        <v>226.74551559392063</v>
      </c>
      <c r="CJ131" s="31">
        <f t="shared" si="75"/>
        <v>238.09364978509299</v>
      </c>
      <c r="CK131" s="31">
        <f t="shared" si="75"/>
        <v>248.75584738763519</v>
      </c>
      <c r="CL131" s="31">
        <f t="shared" si="75"/>
        <v>258.76473071183392</v>
      </c>
      <c r="CM131" s="31">
        <f t="shared" si="75"/>
        <v>268.16050887043826</v>
      </c>
      <c r="CN131" s="31">
        <f t="shared" si="75"/>
        <v>276.98554805567778</v>
      </c>
      <c r="CO131" s="31">
        <f t="shared" si="75"/>
        <v>285.28166089293728</v>
      </c>
      <c r="CP131" s="31">
        <f t="shared" si="75"/>
        <v>293.08875561229053</v>
      </c>
      <c r="CQ131" s="31">
        <f t="shared" si="75"/>
        <v>300.444208073308</v>
      </c>
      <c r="CR131" s="31">
        <f t="shared" si="75"/>
        <v>307.38262918989824</v>
      </c>
      <c r="CS131" s="31">
        <f t="shared" si="75"/>
        <v>313.93584969091194</v>
      </c>
      <c r="CT131" s="31">
        <f t="shared" si="77"/>
        <v>320.1330219485281</v>
      </c>
      <c r="CU131" s="31">
        <f t="shared" si="77"/>
        <v>326.00078125753794</v>
      </c>
      <c r="CV131" s="31">
        <f t="shared" si="77"/>
        <v>331.56343318641603</v>
      </c>
      <c r="CW131" s="31">
        <f t="shared" si="77"/>
        <v>336.84314774502644</v>
      </c>
      <c r="CX131" s="31">
        <f t="shared" si="77"/>
        <v>341.86014948324771</v>
      </c>
      <c r="CY131" s="31">
        <f t="shared" si="77"/>
        <v>346.63289764154837</v>
      </c>
      <c r="CZ131" s="31">
        <f t="shared" si="77"/>
        <v>351.17825347639047</v>
      </c>
      <c r="DA131" s="31">
        <f t="shared" si="77"/>
        <v>355.51163367204185</v>
      </c>
      <c r="DB131" s="37"/>
    </row>
    <row r="132" spans="1:106" x14ac:dyDescent="0.2">
      <c r="A132" s="25">
        <f>IFERROR(ndashboard!I76," ")</f>
        <v>0</v>
      </c>
      <c r="B132" s="107">
        <f>IFERROR(ndashboard!B76," ")</f>
        <v>0</v>
      </c>
      <c r="C132" s="107">
        <f>IFERROR(ndashboard!C76,"")</f>
        <v>0</v>
      </c>
      <c r="D132" s="100">
        <f>IFERROR(ndashboard!M76," ")</f>
        <v>0</v>
      </c>
      <c r="E132" s="167">
        <f>IFERROR(ndashboard!O76,"")</f>
        <v>0</v>
      </c>
      <c r="F132" s="107">
        <f>IFERROR(ndashboard!H76,"")</f>
        <v>0</v>
      </c>
      <c r="G132" s="108">
        <f>IFERROR(ndashboard!R76,"")</f>
        <v>0</v>
      </c>
      <c r="H132" s="107">
        <f>IFERROR(ndashboard!F76,"")</f>
        <v>0</v>
      </c>
      <c r="I132" s="107">
        <f>IFERROR(ndashboard!G76,"")</f>
        <v>0</v>
      </c>
      <c r="J132" s="79">
        <f t="shared" si="73"/>
        <v>0</v>
      </c>
      <c r="K132" s="79">
        <f t="shared" si="73"/>
        <v>0</v>
      </c>
      <c r="L132" s="79">
        <f t="shared" si="73"/>
        <v>0</v>
      </c>
      <c r="M132" s="79">
        <f t="shared" si="73"/>
        <v>0</v>
      </c>
      <c r="N132" s="79">
        <f t="shared" si="73"/>
        <v>0</v>
      </c>
      <c r="O132" s="79">
        <f t="shared" si="73"/>
        <v>0</v>
      </c>
      <c r="P132" s="79">
        <f t="shared" si="73"/>
        <v>0</v>
      </c>
      <c r="Q132" s="79">
        <f t="shared" si="73"/>
        <v>0</v>
      </c>
      <c r="R132" s="79">
        <f t="shared" si="73"/>
        <v>0</v>
      </c>
      <c r="S132" s="79">
        <f t="shared" si="73"/>
        <v>0</v>
      </c>
      <c r="T132" s="79">
        <f t="shared" si="73"/>
        <v>0</v>
      </c>
      <c r="U132" s="79">
        <f t="shared" si="73"/>
        <v>0</v>
      </c>
      <c r="V132" s="79">
        <f t="shared" si="73"/>
        <v>0</v>
      </c>
      <c r="W132" s="79">
        <f t="shared" si="73"/>
        <v>0</v>
      </c>
      <c r="X132" s="79">
        <f t="shared" si="73"/>
        <v>0</v>
      </c>
      <c r="Y132" s="79">
        <f t="shared" si="73"/>
        <v>0</v>
      </c>
      <c r="Z132" s="79">
        <f t="shared" si="72"/>
        <v>0</v>
      </c>
      <c r="AA132" s="79">
        <f t="shared" si="72"/>
        <v>0</v>
      </c>
      <c r="AB132" s="79">
        <f t="shared" si="72"/>
        <v>0</v>
      </c>
      <c r="AC132" s="79">
        <f t="shared" si="72"/>
        <v>0</v>
      </c>
      <c r="AD132" s="80">
        <f t="shared" si="72"/>
        <v>0</v>
      </c>
      <c r="AE132" s="79">
        <f t="shared" si="72"/>
        <v>0</v>
      </c>
      <c r="AF132" s="79">
        <f t="shared" si="72"/>
        <v>0</v>
      </c>
      <c r="AG132" s="79">
        <f t="shared" si="72"/>
        <v>0</v>
      </c>
      <c r="AH132" s="79">
        <f t="shared" si="72"/>
        <v>0</v>
      </c>
      <c r="AI132" s="79">
        <f t="shared" si="72"/>
        <v>0</v>
      </c>
      <c r="AJ132" s="79">
        <f t="shared" si="72"/>
        <v>0</v>
      </c>
      <c r="AK132" s="79">
        <f t="shared" si="72"/>
        <v>0</v>
      </c>
      <c r="AL132" s="79">
        <f t="shared" si="72"/>
        <v>0</v>
      </c>
      <c r="AM132" s="79">
        <f t="shared" si="72"/>
        <v>0</v>
      </c>
      <c r="AN132" s="79">
        <f t="shared" si="74"/>
        <v>0</v>
      </c>
      <c r="AO132" s="79">
        <f t="shared" si="74"/>
        <v>0</v>
      </c>
      <c r="AP132" s="79">
        <f t="shared" si="74"/>
        <v>0</v>
      </c>
      <c r="AQ132" s="79">
        <f t="shared" si="74"/>
        <v>0</v>
      </c>
      <c r="AR132" s="79">
        <f t="shared" si="74"/>
        <v>0</v>
      </c>
      <c r="AS132" s="79">
        <f t="shared" si="74"/>
        <v>0</v>
      </c>
      <c r="AT132" s="79">
        <f t="shared" si="74"/>
        <v>0</v>
      </c>
      <c r="AU132" s="79">
        <f t="shared" si="74"/>
        <v>0</v>
      </c>
      <c r="AV132" s="79">
        <f t="shared" si="74"/>
        <v>0</v>
      </c>
      <c r="AW132" s="79">
        <f t="shared" si="74"/>
        <v>0</v>
      </c>
      <c r="AX132" s="79">
        <f t="shared" si="74"/>
        <v>0</v>
      </c>
      <c r="BB132" s="37"/>
      <c r="BC132" s="37"/>
      <c r="BN132" s="31" t="e">
        <f t="shared" si="76"/>
        <v>#DIV/0!</v>
      </c>
      <c r="BO132" s="31">
        <f t="shared" si="76"/>
        <v>1046.161648371595</v>
      </c>
      <c r="BP132" s="31">
        <f t="shared" si="76"/>
        <v>80.915508351553996</v>
      </c>
      <c r="BQ132" s="31">
        <f t="shared" si="76"/>
        <v>73.894475004703935</v>
      </c>
      <c r="BR132" s="31">
        <f t="shared" si="76"/>
        <v>72.093571578775496</v>
      </c>
      <c r="BS132" s="31">
        <f t="shared" si="76"/>
        <v>74.876816570216917</v>
      </c>
      <c r="BT132" s="31">
        <f t="shared" si="76"/>
        <v>79.167777186501098</v>
      </c>
      <c r="BU132" s="31">
        <f t="shared" si="76"/>
        <v>83.057257936489549</v>
      </c>
      <c r="BV132" s="31">
        <f t="shared" si="76"/>
        <v>88.527441610479769</v>
      </c>
      <c r="BW132" s="31">
        <f t="shared" si="76"/>
        <v>94.909479032990006</v>
      </c>
      <c r="BX132" s="31">
        <f t="shared" si="76"/>
        <v>102.32056062076215</v>
      </c>
      <c r="BY132" s="31">
        <f t="shared" si="76"/>
        <v>109.95050962019029</v>
      </c>
      <c r="BZ132" s="31">
        <f t="shared" si="76"/>
        <v>118.2707956657646</v>
      </c>
      <c r="CA132" s="31">
        <f t="shared" si="76"/>
        <v>127.64131189899761</v>
      </c>
      <c r="CB132" s="31">
        <f t="shared" si="76"/>
        <v>137.65598246771771</v>
      </c>
      <c r="CC132" s="31">
        <f t="shared" si="75"/>
        <v>148.6296429860412</v>
      </c>
      <c r="CD132" s="31">
        <f t="shared" si="75"/>
        <v>161.7897027266219</v>
      </c>
      <c r="CE132" s="31">
        <f t="shared" si="75"/>
        <v>175.40814456057814</v>
      </c>
      <c r="CF132" s="31">
        <f t="shared" si="75"/>
        <v>188.87859949843499</v>
      </c>
      <c r="CG132" s="31">
        <f t="shared" si="75"/>
        <v>201.98693629042626</v>
      </c>
      <c r="CH132" s="31">
        <f t="shared" si="75"/>
        <v>214.697985587902</v>
      </c>
      <c r="CI132" s="31">
        <f t="shared" si="75"/>
        <v>226.74551559392063</v>
      </c>
      <c r="CJ132" s="31">
        <f t="shared" si="75"/>
        <v>238.09364978509299</v>
      </c>
      <c r="CK132" s="31">
        <f t="shared" si="75"/>
        <v>248.75584738763519</v>
      </c>
      <c r="CL132" s="31">
        <f t="shared" si="75"/>
        <v>258.76473071183392</v>
      </c>
      <c r="CM132" s="31">
        <f t="shared" si="75"/>
        <v>268.16050887043826</v>
      </c>
      <c r="CN132" s="31">
        <f t="shared" si="75"/>
        <v>276.98554805567778</v>
      </c>
      <c r="CO132" s="31">
        <f t="shared" si="75"/>
        <v>285.28166089293728</v>
      </c>
      <c r="CP132" s="31">
        <f t="shared" si="75"/>
        <v>293.08875561229053</v>
      </c>
      <c r="CQ132" s="31">
        <f t="shared" si="75"/>
        <v>300.444208073308</v>
      </c>
      <c r="CR132" s="31">
        <f t="shared" si="75"/>
        <v>307.38262918989824</v>
      </c>
      <c r="CS132" s="31">
        <f t="shared" si="75"/>
        <v>313.93584969091194</v>
      </c>
      <c r="CT132" s="31">
        <f t="shared" si="77"/>
        <v>320.1330219485281</v>
      </c>
      <c r="CU132" s="31">
        <f t="shared" si="77"/>
        <v>326.00078125753794</v>
      </c>
      <c r="CV132" s="31">
        <f t="shared" si="77"/>
        <v>331.56343318641603</v>
      </c>
      <c r="CW132" s="31">
        <f t="shared" si="77"/>
        <v>336.84314774502644</v>
      </c>
      <c r="CX132" s="31">
        <f t="shared" si="77"/>
        <v>341.86014948324771</v>
      </c>
      <c r="CY132" s="31">
        <f t="shared" si="77"/>
        <v>346.63289764154837</v>
      </c>
      <c r="CZ132" s="31">
        <f t="shared" si="77"/>
        <v>351.17825347639047</v>
      </c>
      <c r="DA132" s="31">
        <f t="shared" si="77"/>
        <v>355.51163367204185</v>
      </c>
      <c r="DB132" s="37"/>
    </row>
    <row r="133" spans="1:106" x14ac:dyDescent="0.2">
      <c r="A133" s="25">
        <f>IFERROR(ndashboard!I77," ")</f>
        <v>0</v>
      </c>
      <c r="B133" s="107">
        <f>IFERROR(ndashboard!B77," ")</f>
        <v>0</v>
      </c>
      <c r="C133" s="107">
        <f>IFERROR(ndashboard!C77,"")</f>
        <v>0</v>
      </c>
      <c r="D133" s="100">
        <f>IFERROR(ndashboard!M77," ")</f>
        <v>0</v>
      </c>
      <c r="E133" s="167">
        <f>IFERROR(ndashboard!O77,"")</f>
        <v>0</v>
      </c>
      <c r="F133" s="107">
        <f>IFERROR(ndashboard!H77,"")</f>
        <v>0</v>
      </c>
      <c r="G133" s="108">
        <f>IFERROR(ndashboard!R77,"")</f>
        <v>0</v>
      </c>
      <c r="H133" s="107">
        <f>IFERROR(ndashboard!F77,"")</f>
        <v>0</v>
      </c>
      <c r="I133" s="107">
        <f>IFERROR(ndashboard!G77,"")</f>
        <v>0</v>
      </c>
      <c r="J133" s="79">
        <f t="shared" si="73"/>
        <v>0</v>
      </c>
      <c r="K133" s="79">
        <f t="shared" si="73"/>
        <v>0</v>
      </c>
      <c r="L133" s="79">
        <f t="shared" si="73"/>
        <v>0</v>
      </c>
      <c r="M133" s="79">
        <f t="shared" si="73"/>
        <v>0</v>
      </c>
      <c r="N133" s="79">
        <f t="shared" si="73"/>
        <v>0</v>
      </c>
      <c r="O133" s="79">
        <f t="shared" si="73"/>
        <v>0</v>
      </c>
      <c r="P133" s="79">
        <f t="shared" si="73"/>
        <v>0</v>
      </c>
      <c r="Q133" s="79">
        <f t="shared" si="73"/>
        <v>0</v>
      </c>
      <c r="R133" s="79">
        <f t="shared" si="73"/>
        <v>0</v>
      </c>
      <c r="S133" s="79">
        <f t="shared" si="73"/>
        <v>0</v>
      </c>
      <c r="T133" s="79">
        <f t="shared" si="73"/>
        <v>0</v>
      </c>
      <c r="U133" s="79">
        <f t="shared" si="73"/>
        <v>0</v>
      </c>
      <c r="V133" s="79">
        <f t="shared" si="73"/>
        <v>0</v>
      </c>
      <c r="W133" s="79">
        <f t="shared" si="73"/>
        <v>0</v>
      </c>
      <c r="X133" s="79">
        <f t="shared" si="73"/>
        <v>0</v>
      </c>
      <c r="Y133" s="79">
        <f t="shared" si="73"/>
        <v>0</v>
      </c>
      <c r="Z133" s="79">
        <f t="shared" si="72"/>
        <v>0</v>
      </c>
      <c r="AA133" s="79">
        <f t="shared" si="72"/>
        <v>0</v>
      </c>
      <c r="AB133" s="79">
        <f t="shared" si="72"/>
        <v>0</v>
      </c>
      <c r="AC133" s="79">
        <f t="shared" si="72"/>
        <v>0</v>
      </c>
      <c r="AD133" s="80">
        <f t="shared" si="72"/>
        <v>0</v>
      </c>
      <c r="AE133" s="79">
        <f t="shared" si="72"/>
        <v>0</v>
      </c>
      <c r="AF133" s="79">
        <f t="shared" si="72"/>
        <v>0</v>
      </c>
      <c r="AG133" s="79">
        <f t="shared" si="72"/>
        <v>0</v>
      </c>
      <c r="AH133" s="79">
        <f t="shared" si="72"/>
        <v>0</v>
      </c>
      <c r="AI133" s="79">
        <f t="shared" si="72"/>
        <v>0</v>
      </c>
      <c r="AJ133" s="79">
        <f t="shared" si="72"/>
        <v>0</v>
      </c>
      <c r="AK133" s="79">
        <f t="shared" si="72"/>
        <v>0</v>
      </c>
      <c r="AL133" s="79">
        <f t="shared" si="72"/>
        <v>0</v>
      </c>
      <c r="AM133" s="79">
        <f t="shared" si="72"/>
        <v>0</v>
      </c>
      <c r="AN133" s="79">
        <f t="shared" si="74"/>
        <v>0</v>
      </c>
      <c r="AO133" s="79">
        <f t="shared" si="74"/>
        <v>0</v>
      </c>
      <c r="AP133" s="79">
        <f t="shared" si="74"/>
        <v>0</v>
      </c>
      <c r="AQ133" s="79">
        <f t="shared" si="74"/>
        <v>0</v>
      </c>
      <c r="AR133" s="79">
        <f t="shared" si="74"/>
        <v>0</v>
      </c>
      <c r="AS133" s="79">
        <f t="shared" si="74"/>
        <v>0</v>
      </c>
      <c r="AT133" s="79">
        <f t="shared" si="74"/>
        <v>0</v>
      </c>
      <c r="AU133" s="79">
        <f t="shared" si="74"/>
        <v>0</v>
      </c>
      <c r="AV133" s="79">
        <f t="shared" si="74"/>
        <v>0</v>
      </c>
      <c r="AW133" s="79">
        <f t="shared" si="74"/>
        <v>0</v>
      </c>
      <c r="AX133" s="79">
        <f t="shared" si="74"/>
        <v>0</v>
      </c>
      <c r="BB133" s="37"/>
      <c r="BC133" s="37"/>
      <c r="BN133" s="31" t="e">
        <f t="shared" si="76"/>
        <v>#DIV/0!</v>
      </c>
      <c r="BO133" s="31">
        <f t="shared" si="76"/>
        <v>1046.161648371595</v>
      </c>
      <c r="BP133" s="31">
        <f t="shared" si="76"/>
        <v>80.915508351553996</v>
      </c>
      <c r="BQ133" s="31">
        <f t="shared" si="76"/>
        <v>73.894475004703935</v>
      </c>
      <c r="BR133" s="31">
        <f t="shared" si="76"/>
        <v>72.093571578775496</v>
      </c>
      <c r="BS133" s="31">
        <f t="shared" si="76"/>
        <v>74.876816570216917</v>
      </c>
      <c r="BT133" s="31">
        <f t="shared" si="76"/>
        <v>79.167777186501098</v>
      </c>
      <c r="BU133" s="31">
        <f t="shared" si="76"/>
        <v>83.057257936489549</v>
      </c>
      <c r="BV133" s="31">
        <f t="shared" si="76"/>
        <v>88.527441610479769</v>
      </c>
      <c r="BW133" s="31">
        <f t="shared" si="76"/>
        <v>94.909479032990006</v>
      </c>
      <c r="BX133" s="31">
        <f t="shared" si="76"/>
        <v>102.32056062076215</v>
      </c>
      <c r="BY133" s="31">
        <f t="shared" si="76"/>
        <v>109.95050962019029</v>
      </c>
      <c r="BZ133" s="31">
        <f t="shared" si="76"/>
        <v>118.2707956657646</v>
      </c>
      <c r="CA133" s="31">
        <f t="shared" si="76"/>
        <v>127.64131189899761</v>
      </c>
      <c r="CB133" s="31">
        <f t="shared" si="76"/>
        <v>137.65598246771771</v>
      </c>
      <c r="CC133" s="31">
        <f t="shared" si="75"/>
        <v>148.6296429860412</v>
      </c>
      <c r="CD133" s="31">
        <f t="shared" si="75"/>
        <v>161.7897027266219</v>
      </c>
      <c r="CE133" s="31">
        <f t="shared" si="75"/>
        <v>175.40814456057814</v>
      </c>
      <c r="CF133" s="31">
        <f t="shared" si="75"/>
        <v>188.87859949843499</v>
      </c>
      <c r="CG133" s="31">
        <f t="shared" si="75"/>
        <v>201.98693629042626</v>
      </c>
      <c r="CH133" s="31">
        <f t="shared" si="75"/>
        <v>214.697985587902</v>
      </c>
      <c r="CI133" s="31">
        <f t="shared" si="75"/>
        <v>226.74551559392063</v>
      </c>
      <c r="CJ133" s="31">
        <f t="shared" si="75"/>
        <v>238.09364978509299</v>
      </c>
      <c r="CK133" s="31">
        <f t="shared" si="75"/>
        <v>248.75584738763519</v>
      </c>
      <c r="CL133" s="31">
        <f t="shared" si="75"/>
        <v>258.76473071183392</v>
      </c>
      <c r="CM133" s="31">
        <f t="shared" si="75"/>
        <v>268.16050887043826</v>
      </c>
      <c r="CN133" s="31">
        <f t="shared" si="75"/>
        <v>276.98554805567778</v>
      </c>
      <c r="CO133" s="31">
        <f t="shared" si="75"/>
        <v>285.28166089293728</v>
      </c>
      <c r="CP133" s="31">
        <f t="shared" si="75"/>
        <v>293.08875561229053</v>
      </c>
      <c r="CQ133" s="31">
        <f t="shared" si="75"/>
        <v>300.444208073308</v>
      </c>
      <c r="CR133" s="31">
        <f t="shared" si="75"/>
        <v>307.38262918989824</v>
      </c>
      <c r="CS133" s="31">
        <f t="shared" si="75"/>
        <v>313.93584969091194</v>
      </c>
      <c r="CT133" s="31">
        <f t="shared" si="77"/>
        <v>320.1330219485281</v>
      </c>
      <c r="CU133" s="31">
        <f t="shared" si="77"/>
        <v>326.00078125753794</v>
      </c>
      <c r="CV133" s="31">
        <f t="shared" si="77"/>
        <v>331.56343318641603</v>
      </c>
      <c r="CW133" s="31">
        <f t="shared" si="77"/>
        <v>336.84314774502644</v>
      </c>
      <c r="CX133" s="31">
        <f t="shared" si="77"/>
        <v>341.86014948324771</v>
      </c>
      <c r="CY133" s="31">
        <f t="shared" si="77"/>
        <v>346.63289764154837</v>
      </c>
      <c r="CZ133" s="31">
        <f t="shared" si="77"/>
        <v>351.17825347639047</v>
      </c>
      <c r="DA133" s="31">
        <f t="shared" si="77"/>
        <v>355.51163367204185</v>
      </c>
      <c r="DB133" s="37"/>
    </row>
    <row r="134" spans="1:106" x14ac:dyDescent="0.2">
      <c r="A134" s="25">
        <f>IFERROR(ndashboard!I78," ")</f>
        <v>0</v>
      </c>
      <c r="B134" s="107">
        <f>IFERROR(ndashboard!B78," ")</f>
        <v>0</v>
      </c>
      <c r="C134" s="107">
        <f>IFERROR(ndashboard!C78,"")</f>
        <v>0</v>
      </c>
      <c r="D134" s="100">
        <f>IFERROR(ndashboard!M78," ")</f>
        <v>0</v>
      </c>
      <c r="E134" s="167">
        <f>IFERROR(ndashboard!O78,"")</f>
        <v>0</v>
      </c>
      <c r="F134" s="107">
        <f>IFERROR(ndashboard!H78,"")</f>
        <v>0</v>
      </c>
      <c r="G134" s="108">
        <f>IFERROR(ndashboard!R78,"")</f>
        <v>0</v>
      </c>
      <c r="H134" s="107">
        <f>IFERROR(ndashboard!F78,"")</f>
        <v>0</v>
      </c>
      <c r="I134" s="107">
        <f>IFERROR(ndashboard!G78,"")</f>
        <v>0</v>
      </c>
      <c r="J134" s="79">
        <f t="shared" si="73"/>
        <v>0</v>
      </c>
      <c r="K134" s="79">
        <f t="shared" si="73"/>
        <v>0</v>
      </c>
      <c r="L134" s="79">
        <f t="shared" si="73"/>
        <v>0</v>
      </c>
      <c r="M134" s="79">
        <f t="shared" si="73"/>
        <v>0</v>
      </c>
      <c r="N134" s="79">
        <f t="shared" si="73"/>
        <v>0</v>
      </c>
      <c r="O134" s="79">
        <f t="shared" si="73"/>
        <v>0</v>
      </c>
      <c r="P134" s="79">
        <f t="shared" si="73"/>
        <v>0</v>
      </c>
      <c r="Q134" s="79">
        <f t="shared" si="73"/>
        <v>0</v>
      </c>
      <c r="R134" s="79">
        <f t="shared" si="73"/>
        <v>0</v>
      </c>
      <c r="S134" s="79">
        <f t="shared" si="73"/>
        <v>0</v>
      </c>
      <c r="T134" s="79">
        <f t="shared" si="73"/>
        <v>0</v>
      </c>
      <c r="U134" s="79">
        <f t="shared" si="73"/>
        <v>0</v>
      </c>
      <c r="V134" s="79">
        <f t="shared" si="73"/>
        <v>0</v>
      </c>
      <c r="W134" s="79">
        <f t="shared" si="73"/>
        <v>0</v>
      </c>
      <c r="X134" s="79">
        <f t="shared" si="73"/>
        <v>0</v>
      </c>
      <c r="Y134" s="79">
        <f t="shared" si="73"/>
        <v>0</v>
      </c>
      <c r="Z134" s="79">
        <f t="shared" si="72"/>
        <v>0</v>
      </c>
      <c r="AA134" s="79">
        <f t="shared" si="72"/>
        <v>0</v>
      </c>
      <c r="AB134" s="79">
        <f t="shared" si="72"/>
        <v>0</v>
      </c>
      <c r="AC134" s="79">
        <f t="shared" si="72"/>
        <v>0</v>
      </c>
      <c r="AD134" s="80">
        <f t="shared" si="72"/>
        <v>0</v>
      </c>
      <c r="AE134" s="79">
        <f t="shared" si="72"/>
        <v>0</v>
      </c>
      <c r="AF134" s="79">
        <f t="shared" si="72"/>
        <v>0</v>
      </c>
      <c r="AG134" s="79">
        <f t="shared" si="72"/>
        <v>0</v>
      </c>
      <c r="AH134" s="79">
        <f t="shared" si="72"/>
        <v>0</v>
      </c>
      <c r="AI134" s="79">
        <f t="shared" si="72"/>
        <v>0</v>
      </c>
      <c r="AJ134" s="79">
        <f t="shared" si="72"/>
        <v>0</v>
      </c>
      <c r="AK134" s="79">
        <f t="shared" si="72"/>
        <v>0</v>
      </c>
      <c r="AL134" s="79">
        <f t="shared" si="72"/>
        <v>0</v>
      </c>
      <c r="AM134" s="79">
        <f t="shared" si="72"/>
        <v>0</v>
      </c>
      <c r="AN134" s="79">
        <f t="shared" si="74"/>
        <v>0</v>
      </c>
      <c r="AO134" s="79">
        <f t="shared" si="74"/>
        <v>0</v>
      </c>
      <c r="AP134" s="79">
        <f t="shared" si="74"/>
        <v>0</v>
      </c>
      <c r="AQ134" s="79">
        <f t="shared" si="74"/>
        <v>0</v>
      </c>
      <c r="AR134" s="79">
        <f t="shared" si="74"/>
        <v>0</v>
      </c>
      <c r="AS134" s="79">
        <f t="shared" si="74"/>
        <v>0</v>
      </c>
      <c r="AT134" s="79">
        <f t="shared" si="74"/>
        <v>0</v>
      </c>
      <c r="AU134" s="79">
        <f t="shared" si="74"/>
        <v>0</v>
      </c>
      <c r="AV134" s="79">
        <f t="shared" si="74"/>
        <v>0</v>
      </c>
      <c r="AW134" s="79">
        <f t="shared" si="74"/>
        <v>0</v>
      </c>
      <c r="AX134" s="79">
        <f t="shared" si="74"/>
        <v>0</v>
      </c>
      <c r="BB134" s="37"/>
      <c r="BC134" s="37"/>
      <c r="BN134" s="31" t="e">
        <f t="shared" si="76"/>
        <v>#DIV/0!</v>
      </c>
      <c r="BO134" s="31">
        <f t="shared" si="76"/>
        <v>1046.161648371595</v>
      </c>
      <c r="BP134" s="31">
        <f t="shared" si="76"/>
        <v>80.915508351553996</v>
      </c>
      <c r="BQ134" s="31">
        <f t="shared" si="76"/>
        <v>73.894475004703935</v>
      </c>
      <c r="BR134" s="31">
        <f t="shared" si="76"/>
        <v>72.093571578775496</v>
      </c>
      <c r="BS134" s="31">
        <f t="shared" si="76"/>
        <v>74.876816570216917</v>
      </c>
      <c r="BT134" s="31">
        <f t="shared" si="76"/>
        <v>79.167777186501098</v>
      </c>
      <c r="BU134" s="31">
        <f t="shared" si="76"/>
        <v>83.057257936489549</v>
      </c>
      <c r="BV134" s="31">
        <f t="shared" si="76"/>
        <v>88.527441610479769</v>
      </c>
      <c r="BW134" s="31">
        <f t="shared" si="76"/>
        <v>94.909479032990006</v>
      </c>
      <c r="BX134" s="31">
        <f t="shared" si="76"/>
        <v>102.32056062076215</v>
      </c>
      <c r="BY134" s="31">
        <f t="shared" si="76"/>
        <v>109.95050962019029</v>
      </c>
      <c r="BZ134" s="31">
        <f t="shared" si="76"/>
        <v>118.2707956657646</v>
      </c>
      <c r="CA134" s="31">
        <f t="shared" si="76"/>
        <v>127.64131189899761</v>
      </c>
      <c r="CB134" s="31">
        <f t="shared" si="76"/>
        <v>137.65598246771771</v>
      </c>
      <c r="CC134" s="31">
        <f t="shared" si="75"/>
        <v>148.6296429860412</v>
      </c>
      <c r="CD134" s="31">
        <f t="shared" si="75"/>
        <v>161.7897027266219</v>
      </c>
      <c r="CE134" s="31">
        <f t="shared" si="75"/>
        <v>175.40814456057814</v>
      </c>
      <c r="CF134" s="31">
        <f t="shared" si="75"/>
        <v>188.87859949843499</v>
      </c>
      <c r="CG134" s="31">
        <f t="shared" si="75"/>
        <v>201.98693629042626</v>
      </c>
      <c r="CH134" s="31">
        <f t="shared" si="75"/>
        <v>214.697985587902</v>
      </c>
      <c r="CI134" s="31">
        <f t="shared" si="75"/>
        <v>226.74551559392063</v>
      </c>
      <c r="CJ134" s="31">
        <f t="shared" si="75"/>
        <v>238.09364978509299</v>
      </c>
      <c r="CK134" s="31">
        <f t="shared" si="75"/>
        <v>248.75584738763519</v>
      </c>
      <c r="CL134" s="31">
        <f t="shared" si="75"/>
        <v>258.76473071183392</v>
      </c>
      <c r="CM134" s="31">
        <f t="shared" si="75"/>
        <v>268.16050887043826</v>
      </c>
      <c r="CN134" s="31">
        <f t="shared" si="75"/>
        <v>276.98554805567778</v>
      </c>
      <c r="CO134" s="31">
        <f t="shared" si="75"/>
        <v>285.28166089293728</v>
      </c>
      <c r="CP134" s="31">
        <f t="shared" si="75"/>
        <v>293.08875561229053</v>
      </c>
      <c r="CQ134" s="31">
        <f t="shared" si="75"/>
        <v>300.444208073308</v>
      </c>
      <c r="CR134" s="31">
        <f t="shared" si="75"/>
        <v>307.38262918989824</v>
      </c>
      <c r="CS134" s="31">
        <f t="shared" si="75"/>
        <v>313.93584969091194</v>
      </c>
      <c r="CT134" s="31">
        <f t="shared" si="77"/>
        <v>320.1330219485281</v>
      </c>
      <c r="CU134" s="31">
        <f t="shared" si="77"/>
        <v>326.00078125753794</v>
      </c>
      <c r="CV134" s="31">
        <f t="shared" si="77"/>
        <v>331.56343318641603</v>
      </c>
      <c r="CW134" s="31">
        <f t="shared" si="77"/>
        <v>336.84314774502644</v>
      </c>
      <c r="CX134" s="31">
        <f t="shared" si="77"/>
        <v>341.86014948324771</v>
      </c>
      <c r="CY134" s="31">
        <f t="shared" si="77"/>
        <v>346.63289764154837</v>
      </c>
      <c r="CZ134" s="31">
        <f t="shared" si="77"/>
        <v>351.17825347639047</v>
      </c>
      <c r="DA134" s="31">
        <f t="shared" si="77"/>
        <v>355.51163367204185</v>
      </c>
      <c r="DB134" s="37"/>
    </row>
    <row r="135" spans="1:106" x14ac:dyDescent="0.2">
      <c r="A135" s="25">
        <f>IFERROR(ndashboard!I79," ")</f>
        <v>0</v>
      </c>
      <c r="B135" s="107">
        <f>IFERROR(ndashboard!B79," ")</f>
        <v>0</v>
      </c>
      <c r="C135" s="107">
        <f>IFERROR(ndashboard!C79,"")</f>
        <v>0</v>
      </c>
      <c r="D135" s="100">
        <f>IFERROR(ndashboard!M79," ")</f>
        <v>0</v>
      </c>
      <c r="E135" s="167">
        <f>IFERROR(ndashboard!O79,"")</f>
        <v>0</v>
      </c>
      <c r="F135" s="107">
        <f>IFERROR(ndashboard!H79,"")</f>
        <v>0</v>
      </c>
      <c r="G135" s="108">
        <f>IFERROR(ndashboard!R79,"")</f>
        <v>0</v>
      </c>
      <c r="H135" s="107">
        <f>IFERROR(ndashboard!F79,"")</f>
        <v>0</v>
      </c>
      <c r="I135" s="107">
        <f>IFERROR(ndashboard!G79,"")</f>
        <v>0</v>
      </c>
      <c r="J135" s="79">
        <f t="shared" si="73"/>
        <v>0</v>
      </c>
      <c r="K135" s="79">
        <f t="shared" si="73"/>
        <v>0</v>
      </c>
      <c r="L135" s="79">
        <f t="shared" si="73"/>
        <v>0</v>
      </c>
      <c r="M135" s="79">
        <f t="shared" si="73"/>
        <v>0</v>
      </c>
      <c r="N135" s="79">
        <f t="shared" si="73"/>
        <v>0</v>
      </c>
      <c r="O135" s="79">
        <f t="shared" si="73"/>
        <v>0</v>
      </c>
      <c r="P135" s="79">
        <f t="shared" si="73"/>
        <v>0</v>
      </c>
      <c r="Q135" s="79">
        <f t="shared" si="73"/>
        <v>0</v>
      </c>
      <c r="R135" s="79">
        <f t="shared" si="73"/>
        <v>0</v>
      </c>
      <c r="S135" s="79">
        <f t="shared" si="73"/>
        <v>0</v>
      </c>
      <c r="T135" s="79">
        <f t="shared" si="73"/>
        <v>0</v>
      </c>
      <c r="U135" s="79">
        <f t="shared" si="73"/>
        <v>0</v>
      </c>
      <c r="V135" s="79">
        <f t="shared" si="73"/>
        <v>0</v>
      </c>
      <c r="W135" s="79">
        <f t="shared" si="73"/>
        <v>0</v>
      </c>
      <c r="X135" s="79">
        <f t="shared" si="73"/>
        <v>0</v>
      </c>
      <c r="Y135" s="79">
        <f t="shared" si="73"/>
        <v>0</v>
      </c>
      <c r="Z135" s="79">
        <f t="shared" si="72"/>
        <v>0</v>
      </c>
      <c r="AA135" s="79">
        <f t="shared" si="72"/>
        <v>0</v>
      </c>
      <c r="AB135" s="79">
        <f t="shared" si="72"/>
        <v>0</v>
      </c>
      <c r="AC135" s="79">
        <f t="shared" si="72"/>
        <v>0</v>
      </c>
      <c r="AD135" s="80">
        <f t="shared" si="72"/>
        <v>0</v>
      </c>
      <c r="AE135" s="79">
        <f t="shared" si="72"/>
        <v>0</v>
      </c>
      <c r="AF135" s="79">
        <f t="shared" si="72"/>
        <v>0</v>
      </c>
      <c r="AG135" s="79">
        <f t="shared" si="72"/>
        <v>0</v>
      </c>
      <c r="AH135" s="79">
        <f t="shared" si="72"/>
        <v>0</v>
      </c>
      <c r="AI135" s="79">
        <f t="shared" si="72"/>
        <v>0</v>
      </c>
      <c r="AJ135" s="79">
        <f t="shared" si="72"/>
        <v>0</v>
      </c>
      <c r="AK135" s="79">
        <f t="shared" si="72"/>
        <v>0</v>
      </c>
      <c r="AL135" s="79">
        <f t="shared" si="72"/>
        <v>0</v>
      </c>
      <c r="AM135" s="79">
        <f t="shared" si="72"/>
        <v>0</v>
      </c>
      <c r="AN135" s="79">
        <f t="shared" si="74"/>
        <v>0</v>
      </c>
      <c r="AO135" s="79">
        <f t="shared" si="74"/>
        <v>0</v>
      </c>
      <c r="AP135" s="79">
        <f t="shared" si="74"/>
        <v>0</v>
      </c>
      <c r="AQ135" s="79">
        <f t="shared" si="74"/>
        <v>0</v>
      </c>
      <c r="AR135" s="79">
        <f t="shared" si="74"/>
        <v>0</v>
      </c>
      <c r="AS135" s="79">
        <f t="shared" si="74"/>
        <v>0</v>
      </c>
      <c r="AT135" s="79">
        <f t="shared" si="74"/>
        <v>0</v>
      </c>
      <c r="AU135" s="79">
        <f t="shared" si="74"/>
        <v>0</v>
      </c>
      <c r="AV135" s="79">
        <f t="shared" si="74"/>
        <v>0</v>
      </c>
      <c r="AW135" s="79">
        <f t="shared" si="74"/>
        <v>0</v>
      </c>
      <c r="AX135" s="79">
        <f t="shared" si="74"/>
        <v>0</v>
      </c>
      <c r="BB135" s="37"/>
      <c r="BC135" s="37"/>
      <c r="BN135" s="31" t="e">
        <f t="shared" si="76"/>
        <v>#DIV/0!</v>
      </c>
      <c r="BO135" s="31">
        <f t="shared" si="76"/>
        <v>1046.161648371595</v>
      </c>
      <c r="BP135" s="31">
        <f t="shared" si="76"/>
        <v>80.915508351553996</v>
      </c>
      <c r="BQ135" s="31">
        <f t="shared" si="76"/>
        <v>73.894475004703935</v>
      </c>
      <c r="BR135" s="31">
        <f t="shared" si="76"/>
        <v>72.093571578775496</v>
      </c>
      <c r="BS135" s="31">
        <f t="shared" si="76"/>
        <v>74.876816570216917</v>
      </c>
      <c r="BT135" s="31">
        <f t="shared" si="76"/>
        <v>79.167777186501098</v>
      </c>
      <c r="BU135" s="31">
        <f t="shared" si="76"/>
        <v>83.057257936489549</v>
      </c>
      <c r="BV135" s="31">
        <f t="shared" si="76"/>
        <v>88.527441610479769</v>
      </c>
      <c r="BW135" s="31">
        <f t="shared" si="76"/>
        <v>94.909479032990006</v>
      </c>
      <c r="BX135" s="31">
        <f t="shared" si="76"/>
        <v>102.32056062076215</v>
      </c>
      <c r="BY135" s="31">
        <f t="shared" si="76"/>
        <v>109.95050962019029</v>
      </c>
      <c r="BZ135" s="31">
        <f t="shared" si="76"/>
        <v>118.2707956657646</v>
      </c>
      <c r="CA135" s="31">
        <f t="shared" si="76"/>
        <v>127.64131189899761</v>
      </c>
      <c r="CB135" s="31">
        <f t="shared" si="76"/>
        <v>137.65598246771771</v>
      </c>
      <c r="CC135" s="31">
        <f t="shared" si="75"/>
        <v>148.6296429860412</v>
      </c>
      <c r="CD135" s="31">
        <f t="shared" si="75"/>
        <v>161.7897027266219</v>
      </c>
      <c r="CE135" s="31">
        <f t="shared" si="75"/>
        <v>175.40814456057814</v>
      </c>
      <c r="CF135" s="31">
        <f t="shared" si="75"/>
        <v>188.87859949843499</v>
      </c>
      <c r="CG135" s="31">
        <f t="shared" si="75"/>
        <v>201.98693629042626</v>
      </c>
      <c r="CH135" s="31">
        <f t="shared" si="75"/>
        <v>214.697985587902</v>
      </c>
      <c r="CI135" s="31">
        <f t="shared" si="75"/>
        <v>226.74551559392063</v>
      </c>
      <c r="CJ135" s="31">
        <f t="shared" si="75"/>
        <v>238.09364978509299</v>
      </c>
      <c r="CK135" s="31">
        <f t="shared" si="75"/>
        <v>248.75584738763519</v>
      </c>
      <c r="CL135" s="31">
        <f t="shared" si="75"/>
        <v>258.76473071183392</v>
      </c>
      <c r="CM135" s="31">
        <f t="shared" si="75"/>
        <v>268.16050887043826</v>
      </c>
      <c r="CN135" s="31">
        <f t="shared" si="75"/>
        <v>276.98554805567778</v>
      </c>
      <c r="CO135" s="31">
        <f t="shared" si="75"/>
        <v>285.28166089293728</v>
      </c>
      <c r="CP135" s="31">
        <f t="shared" si="75"/>
        <v>293.08875561229053</v>
      </c>
      <c r="CQ135" s="31">
        <f t="shared" si="75"/>
        <v>300.444208073308</v>
      </c>
      <c r="CR135" s="31">
        <f t="shared" si="75"/>
        <v>307.38262918989824</v>
      </c>
      <c r="CS135" s="31">
        <f t="shared" si="75"/>
        <v>313.93584969091194</v>
      </c>
      <c r="CT135" s="31">
        <f t="shared" si="77"/>
        <v>320.1330219485281</v>
      </c>
      <c r="CU135" s="31">
        <f t="shared" si="77"/>
        <v>326.00078125753794</v>
      </c>
      <c r="CV135" s="31">
        <f t="shared" si="77"/>
        <v>331.56343318641603</v>
      </c>
      <c r="CW135" s="31">
        <f t="shared" si="77"/>
        <v>336.84314774502644</v>
      </c>
      <c r="CX135" s="31">
        <f t="shared" si="77"/>
        <v>341.86014948324771</v>
      </c>
      <c r="CY135" s="31">
        <f t="shared" si="77"/>
        <v>346.63289764154837</v>
      </c>
      <c r="CZ135" s="31">
        <f t="shared" si="77"/>
        <v>351.17825347639047</v>
      </c>
      <c r="DA135" s="31">
        <f t="shared" si="77"/>
        <v>355.51163367204185</v>
      </c>
      <c r="DB135" s="37"/>
    </row>
    <row r="136" spans="1:106" x14ac:dyDescent="0.2">
      <c r="A136" s="25">
        <f>IFERROR(ndashboard!I80," ")</f>
        <v>0</v>
      </c>
      <c r="B136" s="107">
        <f>IFERROR(ndashboard!B80," ")</f>
        <v>0</v>
      </c>
      <c r="C136" s="107">
        <f>IFERROR(ndashboard!C80,"")</f>
        <v>0</v>
      </c>
      <c r="D136" s="100">
        <f>IFERROR(ndashboard!M80," ")</f>
        <v>0</v>
      </c>
      <c r="E136" s="167">
        <f>IFERROR(ndashboard!O80,"")</f>
        <v>0</v>
      </c>
      <c r="F136" s="107">
        <f>IFERROR(ndashboard!H80,"")</f>
        <v>0</v>
      </c>
      <c r="G136" s="108">
        <f>IFERROR(ndashboard!R80,"")</f>
        <v>0</v>
      </c>
      <c r="H136" s="107">
        <f>IFERROR(ndashboard!F80,"")</f>
        <v>0</v>
      </c>
      <c r="I136" s="107">
        <f>IFERROR(ndashboard!G80,"")</f>
        <v>0</v>
      </c>
      <c r="J136" s="79">
        <f t="shared" si="73"/>
        <v>0</v>
      </c>
      <c r="K136" s="79">
        <f t="shared" si="73"/>
        <v>0</v>
      </c>
      <c r="L136" s="79">
        <f t="shared" si="73"/>
        <v>0</v>
      </c>
      <c r="M136" s="79">
        <f t="shared" si="73"/>
        <v>0</v>
      </c>
      <c r="N136" s="79">
        <f t="shared" si="73"/>
        <v>0</v>
      </c>
      <c r="O136" s="79">
        <f t="shared" si="73"/>
        <v>0</v>
      </c>
      <c r="P136" s="79">
        <f t="shared" si="73"/>
        <v>0</v>
      </c>
      <c r="Q136" s="79">
        <f t="shared" si="73"/>
        <v>0</v>
      </c>
      <c r="R136" s="79">
        <f t="shared" si="73"/>
        <v>0</v>
      </c>
      <c r="S136" s="79">
        <f t="shared" si="73"/>
        <v>0</v>
      </c>
      <c r="T136" s="79">
        <f t="shared" si="73"/>
        <v>0</v>
      </c>
      <c r="U136" s="79">
        <f t="shared" si="73"/>
        <v>0</v>
      </c>
      <c r="V136" s="79">
        <f t="shared" si="73"/>
        <v>0</v>
      </c>
      <c r="W136" s="79">
        <f t="shared" si="73"/>
        <v>0</v>
      </c>
      <c r="X136" s="79">
        <f t="shared" si="73"/>
        <v>0</v>
      </c>
      <c r="Y136" s="79">
        <f t="shared" si="73"/>
        <v>0</v>
      </c>
      <c r="Z136" s="79">
        <f t="shared" si="72"/>
        <v>0</v>
      </c>
      <c r="AA136" s="79">
        <f t="shared" si="72"/>
        <v>0</v>
      </c>
      <c r="AB136" s="79">
        <f t="shared" si="72"/>
        <v>0</v>
      </c>
      <c r="AC136" s="79">
        <f t="shared" si="72"/>
        <v>0</v>
      </c>
      <c r="AD136" s="80">
        <f t="shared" si="72"/>
        <v>0</v>
      </c>
      <c r="AE136" s="79">
        <f t="shared" si="72"/>
        <v>0</v>
      </c>
      <c r="AF136" s="79">
        <f t="shared" si="72"/>
        <v>0</v>
      </c>
      <c r="AG136" s="79">
        <f t="shared" si="72"/>
        <v>0</v>
      </c>
      <c r="AH136" s="79">
        <f t="shared" si="72"/>
        <v>0</v>
      </c>
      <c r="AI136" s="79">
        <f t="shared" si="72"/>
        <v>0</v>
      </c>
      <c r="AJ136" s="79">
        <f t="shared" si="72"/>
        <v>0</v>
      </c>
      <c r="AK136" s="79">
        <f t="shared" si="72"/>
        <v>0</v>
      </c>
      <c r="AL136" s="79">
        <f t="shared" si="72"/>
        <v>0</v>
      </c>
      <c r="AM136" s="79">
        <f t="shared" si="72"/>
        <v>0</v>
      </c>
      <c r="AN136" s="79">
        <f t="shared" si="74"/>
        <v>0</v>
      </c>
      <c r="AO136" s="79">
        <f t="shared" si="74"/>
        <v>0</v>
      </c>
      <c r="AP136" s="79">
        <f t="shared" si="74"/>
        <v>0</v>
      </c>
      <c r="AQ136" s="79">
        <f t="shared" si="74"/>
        <v>0</v>
      </c>
      <c r="AR136" s="79">
        <f t="shared" si="74"/>
        <v>0</v>
      </c>
      <c r="AS136" s="79">
        <f t="shared" si="74"/>
        <v>0</v>
      </c>
      <c r="AT136" s="79">
        <f t="shared" si="74"/>
        <v>0</v>
      </c>
      <c r="AU136" s="79">
        <f t="shared" si="74"/>
        <v>0</v>
      </c>
      <c r="AV136" s="79">
        <f t="shared" si="74"/>
        <v>0</v>
      </c>
      <c r="AW136" s="79">
        <f t="shared" si="74"/>
        <v>0</v>
      </c>
      <c r="AX136" s="79">
        <f t="shared" si="74"/>
        <v>0</v>
      </c>
      <c r="BB136" s="37"/>
      <c r="BC136" s="37"/>
      <c r="BN136" s="31" t="e">
        <f t="shared" si="76"/>
        <v>#DIV/0!</v>
      </c>
      <c r="BO136" s="31">
        <f t="shared" si="76"/>
        <v>1046.161648371595</v>
      </c>
      <c r="BP136" s="31">
        <f t="shared" si="76"/>
        <v>80.915508351553996</v>
      </c>
      <c r="BQ136" s="31">
        <f t="shared" si="76"/>
        <v>73.894475004703935</v>
      </c>
      <c r="BR136" s="31">
        <f t="shared" si="76"/>
        <v>72.093571578775496</v>
      </c>
      <c r="BS136" s="31">
        <f t="shared" si="76"/>
        <v>74.876816570216917</v>
      </c>
      <c r="BT136" s="31">
        <f t="shared" si="76"/>
        <v>79.167777186501098</v>
      </c>
      <c r="BU136" s="31">
        <f t="shared" si="76"/>
        <v>83.057257936489549</v>
      </c>
      <c r="BV136" s="31">
        <f t="shared" si="76"/>
        <v>88.527441610479769</v>
      </c>
      <c r="BW136" s="31">
        <f t="shared" si="76"/>
        <v>94.909479032990006</v>
      </c>
      <c r="BX136" s="31">
        <f t="shared" si="76"/>
        <v>102.32056062076215</v>
      </c>
      <c r="BY136" s="31">
        <f t="shared" si="76"/>
        <v>109.95050962019029</v>
      </c>
      <c r="BZ136" s="31">
        <f t="shared" si="76"/>
        <v>118.2707956657646</v>
      </c>
      <c r="CA136" s="31">
        <f t="shared" si="76"/>
        <v>127.64131189899761</v>
      </c>
      <c r="CB136" s="31">
        <f t="shared" si="76"/>
        <v>137.65598246771771</v>
      </c>
      <c r="CC136" s="31">
        <f t="shared" si="75"/>
        <v>148.6296429860412</v>
      </c>
      <c r="CD136" s="31">
        <f t="shared" si="75"/>
        <v>161.7897027266219</v>
      </c>
      <c r="CE136" s="31">
        <f t="shared" si="75"/>
        <v>175.40814456057814</v>
      </c>
      <c r="CF136" s="31">
        <f t="shared" si="75"/>
        <v>188.87859949843499</v>
      </c>
      <c r="CG136" s="31">
        <f t="shared" si="75"/>
        <v>201.98693629042626</v>
      </c>
      <c r="CH136" s="31">
        <f t="shared" si="75"/>
        <v>214.697985587902</v>
      </c>
      <c r="CI136" s="31">
        <f t="shared" si="75"/>
        <v>226.74551559392063</v>
      </c>
      <c r="CJ136" s="31">
        <f t="shared" si="75"/>
        <v>238.09364978509299</v>
      </c>
      <c r="CK136" s="31">
        <f t="shared" si="75"/>
        <v>248.75584738763519</v>
      </c>
      <c r="CL136" s="31">
        <f t="shared" si="75"/>
        <v>258.76473071183392</v>
      </c>
      <c r="CM136" s="31">
        <f t="shared" si="75"/>
        <v>268.16050887043826</v>
      </c>
      <c r="CN136" s="31">
        <f t="shared" si="75"/>
        <v>276.98554805567778</v>
      </c>
      <c r="CO136" s="31">
        <f t="shared" si="75"/>
        <v>285.28166089293728</v>
      </c>
      <c r="CP136" s="31">
        <f t="shared" si="75"/>
        <v>293.08875561229053</v>
      </c>
      <c r="CQ136" s="31">
        <f t="shared" si="75"/>
        <v>300.444208073308</v>
      </c>
      <c r="CR136" s="31">
        <f t="shared" si="75"/>
        <v>307.38262918989824</v>
      </c>
      <c r="CS136" s="31">
        <f t="shared" si="75"/>
        <v>313.93584969091194</v>
      </c>
      <c r="CT136" s="31">
        <f t="shared" si="77"/>
        <v>320.1330219485281</v>
      </c>
      <c r="CU136" s="31">
        <f t="shared" si="77"/>
        <v>326.00078125753794</v>
      </c>
      <c r="CV136" s="31">
        <f t="shared" si="77"/>
        <v>331.56343318641603</v>
      </c>
      <c r="CW136" s="31">
        <f t="shared" si="77"/>
        <v>336.84314774502644</v>
      </c>
      <c r="CX136" s="31">
        <f t="shared" si="77"/>
        <v>341.86014948324771</v>
      </c>
      <c r="CY136" s="31">
        <f t="shared" si="77"/>
        <v>346.63289764154837</v>
      </c>
      <c r="CZ136" s="31">
        <f t="shared" si="77"/>
        <v>351.17825347639047</v>
      </c>
      <c r="DA136" s="31">
        <f t="shared" si="77"/>
        <v>355.51163367204185</v>
      </c>
      <c r="DB136" s="37"/>
    </row>
    <row r="137" spans="1:106" x14ac:dyDescent="0.2">
      <c r="A137" s="25">
        <f>IFERROR(ndashboard!I81," ")</f>
        <v>0</v>
      </c>
      <c r="B137" s="107">
        <f>IFERROR(ndashboard!B81," ")</f>
        <v>0</v>
      </c>
      <c r="C137" s="107">
        <f>IFERROR(ndashboard!C81,"")</f>
        <v>0</v>
      </c>
      <c r="D137" s="100">
        <f>IFERROR(ndashboard!M81," ")</f>
        <v>0</v>
      </c>
      <c r="E137" s="167">
        <f>IFERROR(ndashboard!O81,"")</f>
        <v>0</v>
      </c>
      <c r="F137" s="107">
        <f>IFERROR(ndashboard!H81,"")</f>
        <v>0</v>
      </c>
      <c r="G137" s="108">
        <f>IFERROR(ndashboard!R81,"")</f>
        <v>0</v>
      </c>
      <c r="H137" s="107">
        <f>IFERROR(ndashboard!F81,"")</f>
        <v>0</v>
      </c>
      <c r="I137" s="107">
        <f>IFERROR(ndashboard!G81,"")</f>
        <v>0</v>
      </c>
      <c r="J137" s="79">
        <f t="shared" si="73"/>
        <v>0</v>
      </c>
      <c r="K137" s="79">
        <f t="shared" si="73"/>
        <v>0</v>
      </c>
      <c r="L137" s="79">
        <f t="shared" si="73"/>
        <v>0</v>
      </c>
      <c r="M137" s="79">
        <f t="shared" si="73"/>
        <v>0</v>
      </c>
      <c r="N137" s="79">
        <f t="shared" si="73"/>
        <v>0</v>
      </c>
      <c r="O137" s="79">
        <f t="shared" si="73"/>
        <v>0</v>
      </c>
      <c r="P137" s="79">
        <f t="shared" si="73"/>
        <v>0</v>
      </c>
      <c r="Q137" s="79">
        <f t="shared" si="73"/>
        <v>0</v>
      </c>
      <c r="R137" s="79">
        <f t="shared" si="73"/>
        <v>0</v>
      </c>
      <c r="S137" s="79">
        <f t="shared" si="73"/>
        <v>0</v>
      </c>
      <c r="T137" s="79">
        <f t="shared" si="73"/>
        <v>0</v>
      </c>
      <c r="U137" s="79">
        <f t="shared" si="73"/>
        <v>0</v>
      </c>
      <c r="V137" s="79">
        <f t="shared" si="73"/>
        <v>0</v>
      </c>
      <c r="W137" s="79">
        <f t="shared" si="73"/>
        <v>0</v>
      </c>
      <c r="X137" s="79">
        <f t="shared" si="73"/>
        <v>0</v>
      </c>
      <c r="Y137" s="79">
        <f t="shared" si="73"/>
        <v>0</v>
      </c>
      <c r="Z137" s="79">
        <f t="shared" si="72"/>
        <v>0</v>
      </c>
      <c r="AA137" s="79">
        <f t="shared" si="72"/>
        <v>0</v>
      </c>
      <c r="AB137" s="79">
        <f t="shared" si="72"/>
        <v>0</v>
      </c>
      <c r="AC137" s="79">
        <f t="shared" si="72"/>
        <v>0</v>
      </c>
      <c r="AD137" s="80">
        <f t="shared" si="72"/>
        <v>0</v>
      </c>
      <c r="AE137" s="79">
        <f t="shared" si="72"/>
        <v>0</v>
      </c>
      <c r="AF137" s="79">
        <f t="shared" si="72"/>
        <v>0</v>
      </c>
      <c r="AG137" s="79">
        <f t="shared" si="72"/>
        <v>0</v>
      </c>
      <c r="AH137" s="79">
        <f t="shared" si="72"/>
        <v>0</v>
      </c>
      <c r="AI137" s="79">
        <f t="shared" si="72"/>
        <v>0</v>
      </c>
      <c r="AJ137" s="79">
        <f t="shared" si="72"/>
        <v>0</v>
      </c>
      <c r="AK137" s="79">
        <f t="shared" si="72"/>
        <v>0</v>
      </c>
      <c r="AL137" s="79">
        <f t="shared" si="72"/>
        <v>0</v>
      </c>
      <c r="AM137" s="79">
        <f t="shared" si="72"/>
        <v>0</v>
      </c>
      <c r="AN137" s="79">
        <f t="shared" si="74"/>
        <v>0</v>
      </c>
      <c r="AO137" s="79">
        <f t="shared" si="74"/>
        <v>0</v>
      </c>
      <c r="AP137" s="79">
        <f t="shared" si="74"/>
        <v>0</v>
      </c>
      <c r="AQ137" s="79">
        <f t="shared" si="74"/>
        <v>0</v>
      </c>
      <c r="AR137" s="79">
        <f t="shared" si="74"/>
        <v>0</v>
      </c>
      <c r="AS137" s="79">
        <f t="shared" si="74"/>
        <v>0</v>
      </c>
      <c r="AT137" s="79">
        <f t="shared" si="74"/>
        <v>0</v>
      </c>
      <c r="AU137" s="79">
        <f t="shared" si="74"/>
        <v>0</v>
      </c>
      <c r="AV137" s="79">
        <f t="shared" si="74"/>
        <v>0</v>
      </c>
      <c r="AW137" s="79">
        <f t="shared" si="74"/>
        <v>0</v>
      </c>
      <c r="AX137" s="79">
        <f t="shared" si="74"/>
        <v>0</v>
      </c>
      <c r="BB137" s="37"/>
      <c r="BC137" s="37"/>
      <c r="BN137" s="31" t="e">
        <f t="shared" si="76"/>
        <v>#DIV/0!</v>
      </c>
      <c r="BO137" s="31">
        <f t="shared" si="76"/>
        <v>1046.161648371595</v>
      </c>
      <c r="BP137" s="31">
        <f t="shared" si="76"/>
        <v>80.915508351553996</v>
      </c>
      <c r="BQ137" s="31">
        <f t="shared" si="76"/>
        <v>73.894475004703935</v>
      </c>
      <c r="BR137" s="31">
        <f t="shared" si="76"/>
        <v>72.093571578775496</v>
      </c>
      <c r="BS137" s="31">
        <f t="shared" si="76"/>
        <v>74.876816570216917</v>
      </c>
      <c r="BT137" s="31">
        <f t="shared" si="76"/>
        <v>79.167777186501098</v>
      </c>
      <c r="BU137" s="31">
        <f t="shared" si="76"/>
        <v>83.057257936489549</v>
      </c>
      <c r="BV137" s="31">
        <f t="shared" si="76"/>
        <v>88.527441610479769</v>
      </c>
      <c r="BW137" s="31">
        <f t="shared" si="76"/>
        <v>94.909479032990006</v>
      </c>
      <c r="BX137" s="31">
        <f t="shared" si="76"/>
        <v>102.32056062076215</v>
      </c>
      <c r="BY137" s="31">
        <f t="shared" si="76"/>
        <v>109.95050962019029</v>
      </c>
      <c r="BZ137" s="31">
        <f t="shared" si="76"/>
        <v>118.2707956657646</v>
      </c>
      <c r="CA137" s="31">
        <f t="shared" si="76"/>
        <v>127.64131189899761</v>
      </c>
      <c r="CB137" s="31">
        <f t="shared" si="76"/>
        <v>137.65598246771771</v>
      </c>
      <c r="CC137" s="31">
        <f t="shared" si="75"/>
        <v>148.6296429860412</v>
      </c>
      <c r="CD137" s="31">
        <f t="shared" si="75"/>
        <v>161.7897027266219</v>
      </c>
      <c r="CE137" s="31">
        <f t="shared" si="75"/>
        <v>175.40814456057814</v>
      </c>
      <c r="CF137" s="31">
        <f t="shared" si="75"/>
        <v>188.87859949843499</v>
      </c>
      <c r="CG137" s="31">
        <f t="shared" si="75"/>
        <v>201.98693629042626</v>
      </c>
      <c r="CH137" s="31">
        <f t="shared" si="75"/>
        <v>214.697985587902</v>
      </c>
      <c r="CI137" s="31">
        <f t="shared" si="75"/>
        <v>226.74551559392063</v>
      </c>
      <c r="CJ137" s="31">
        <f t="shared" si="75"/>
        <v>238.09364978509299</v>
      </c>
      <c r="CK137" s="31">
        <f t="shared" si="75"/>
        <v>248.75584738763519</v>
      </c>
      <c r="CL137" s="31">
        <f t="shared" si="75"/>
        <v>258.76473071183392</v>
      </c>
      <c r="CM137" s="31">
        <f t="shared" si="75"/>
        <v>268.16050887043826</v>
      </c>
      <c r="CN137" s="31">
        <f t="shared" si="75"/>
        <v>276.98554805567778</v>
      </c>
      <c r="CO137" s="31">
        <f t="shared" si="75"/>
        <v>285.28166089293728</v>
      </c>
      <c r="CP137" s="31">
        <f t="shared" si="75"/>
        <v>293.08875561229053</v>
      </c>
      <c r="CQ137" s="31">
        <f t="shared" si="75"/>
        <v>300.444208073308</v>
      </c>
      <c r="CR137" s="31">
        <f t="shared" si="75"/>
        <v>307.38262918989824</v>
      </c>
      <c r="CS137" s="31">
        <f t="shared" si="75"/>
        <v>313.93584969091194</v>
      </c>
      <c r="CT137" s="31">
        <f t="shared" si="77"/>
        <v>320.1330219485281</v>
      </c>
      <c r="CU137" s="31">
        <f t="shared" si="77"/>
        <v>326.00078125753794</v>
      </c>
      <c r="CV137" s="31">
        <f t="shared" si="77"/>
        <v>331.56343318641603</v>
      </c>
      <c r="CW137" s="31">
        <f t="shared" si="77"/>
        <v>336.84314774502644</v>
      </c>
      <c r="CX137" s="31">
        <f t="shared" si="77"/>
        <v>341.86014948324771</v>
      </c>
      <c r="CY137" s="31">
        <f t="shared" si="77"/>
        <v>346.63289764154837</v>
      </c>
      <c r="CZ137" s="31">
        <f t="shared" si="77"/>
        <v>351.17825347639047</v>
      </c>
      <c r="DA137" s="31">
        <f t="shared" si="77"/>
        <v>355.51163367204185</v>
      </c>
      <c r="DB137" s="37"/>
    </row>
    <row r="138" spans="1:106" x14ac:dyDescent="0.2">
      <c r="A138" s="25">
        <f>IFERROR(ndashboard!I82," ")</f>
        <v>0</v>
      </c>
      <c r="B138" s="107">
        <f>IFERROR(ndashboard!B82," ")</f>
        <v>0</v>
      </c>
      <c r="C138" s="107">
        <f>IFERROR(ndashboard!C82,"")</f>
        <v>0</v>
      </c>
      <c r="D138" s="100">
        <f>IFERROR(ndashboard!M82," ")</f>
        <v>0</v>
      </c>
      <c r="E138" s="167">
        <f>IFERROR(ndashboard!O82,"")</f>
        <v>0</v>
      </c>
      <c r="F138" s="107">
        <f>IFERROR(ndashboard!H82,"")</f>
        <v>0</v>
      </c>
      <c r="G138" s="108">
        <f>IFERROR(ndashboard!R82,"")</f>
        <v>0</v>
      </c>
      <c r="H138" s="107">
        <f>IFERROR(ndashboard!F82,"")</f>
        <v>0</v>
      </c>
      <c r="I138" s="107">
        <f>IFERROR(ndashboard!G82,"")</f>
        <v>0</v>
      </c>
      <c r="J138" s="79">
        <f t="shared" si="73"/>
        <v>0</v>
      </c>
      <c r="K138" s="79">
        <f t="shared" si="73"/>
        <v>0</v>
      </c>
      <c r="L138" s="79">
        <f t="shared" si="73"/>
        <v>0</v>
      </c>
      <c r="M138" s="79">
        <f t="shared" si="73"/>
        <v>0</v>
      </c>
      <c r="N138" s="79">
        <f t="shared" si="73"/>
        <v>0</v>
      </c>
      <c r="O138" s="79">
        <f t="shared" si="73"/>
        <v>0</v>
      </c>
      <c r="P138" s="79">
        <f t="shared" si="73"/>
        <v>0</v>
      </c>
      <c r="Q138" s="79">
        <f t="shared" si="73"/>
        <v>0</v>
      </c>
      <c r="R138" s="79">
        <f t="shared" si="73"/>
        <v>0</v>
      </c>
      <c r="S138" s="79">
        <f t="shared" si="73"/>
        <v>0</v>
      </c>
      <c r="T138" s="79">
        <f t="shared" si="73"/>
        <v>0</v>
      </c>
      <c r="U138" s="79">
        <f t="shared" si="73"/>
        <v>0</v>
      </c>
      <c r="V138" s="79">
        <f t="shared" si="73"/>
        <v>0</v>
      </c>
      <c r="W138" s="79">
        <f t="shared" si="73"/>
        <v>0</v>
      </c>
      <c r="X138" s="79">
        <f t="shared" si="73"/>
        <v>0</v>
      </c>
      <c r="Y138" s="79">
        <f t="shared" si="73"/>
        <v>0</v>
      </c>
      <c r="Z138" s="79">
        <f t="shared" si="72"/>
        <v>0</v>
      </c>
      <c r="AA138" s="79">
        <f t="shared" si="72"/>
        <v>0</v>
      </c>
      <c r="AB138" s="79">
        <f t="shared" si="72"/>
        <v>0</v>
      </c>
      <c r="AC138" s="79">
        <f t="shared" si="72"/>
        <v>0</v>
      </c>
      <c r="AD138" s="80">
        <f t="shared" si="72"/>
        <v>0</v>
      </c>
      <c r="AE138" s="79">
        <f t="shared" si="72"/>
        <v>0</v>
      </c>
      <c r="AF138" s="79">
        <f t="shared" si="72"/>
        <v>0</v>
      </c>
      <c r="AG138" s="79">
        <f t="shared" si="72"/>
        <v>0</v>
      </c>
      <c r="AH138" s="79">
        <f t="shared" si="72"/>
        <v>0</v>
      </c>
      <c r="AI138" s="79">
        <f t="shared" si="72"/>
        <v>0</v>
      </c>
      <c r="AJ138" s="79">
        <f t="shared" si="72"/>
        <v>0</v>
      </c>
      <c r="AK138" s="79">
        <f t="shared" si="72"/>
        <v>0</v>
      </c>
      <c r="AL138" s="79">
        <f t="shared" si="72"/>
        <v>0</v>
      </c>
      <c r="AM138" s="79">
        <f t="shared" si="72"/>
        <v>0</v>
      </c>
      <c r="AN138" s="79">
        <f t="shared" si="74"/>
        <v>0</v>
      </c>
      <c r="AO138" s="79">
        <f t="shared" si="74"/>
        <v>0</v>
      </c>
      <c r="AP138" s="79">
        <f t="shared" si="74"/>
        <v>0</v>
      </c>
      <c r="AQ138" s="79">
        <f t="shared" si="74"/>
        <v>0</v>
      </c>
      <c r="AR138" s="79">
        <f t="shared" si="74"/>
        <v>0</v>
      </c>
      <c r="AS138" s="79">
        <f t="shared" si="74"/>
        <v>0</v>
      </c>
      <c r="AT138" s="79">
        <f t="shared" si="74"/>
        <v>0</v>
      </c>
      <c r="AU138" s="79">
        <f t="shared" si="74"/>
        <v>0</v>
      </c>
      <c r="AV138" s="79">
        <f t="shared" si="74"/>
        <v>0</v>
      </c>
      <c r="AW138" s="79">
        <f t="shared" si="74"/>
        <v>0</v>
      </c>
      <c r="AX138" s="79">
        <f t="shared" si="74"/>
        <v>0</v>
      </c>
      <c r="BB138" s="37"/>
      <c r="BC138" s="37"/>
      <c r="BN138" s="31" t="e">
        <f t="shared" si="76"/>
        <v>#DIV/0!</v>
      </c>
      <c r="BO138" s="31">
        <f t="shared" si="76"/>
        <v>1046.161648371595</v>
      </c>
      <c r="BP138" s="31">
        <f t="shared" si="76"/>
        <v>80.915508351553996</v>
      </c>
      <c r="BQ138" s="31">
        <f t="shared" si="76"/>
        <v>73.894475004703935</v>
      </c>
      <c r="BR138" s="31">
        <f t="shared" si="76"/>
        <v>72.093571578775496</v>
      </c>
      <c r="BS138" s="31">
        <f t="shared" si="76"/>
        <v>74.876816570216917</v>
      </c>
      <c r="BT138" s="31">
        <f t="shared" si="76"/>
        <v>79.167777186501098</v>
      </c>
      <c r="BU138" s="31">
        <f t="shared" si="76"/>
        <v>83.057257936489549</v>
      </c>
      <c r="BV138" s="31">
        <f t="shared" si="76"/>
        <v>88.527441610479769</v>
      </c>
      <c r="BW138" s="31">
        <f t="shared" si="76"/>
        <v>94.909479032990006</v>
      </c>
      <c r="BX138" s="31">
        <f t="shared" si="76"/>
        <v>102.32056062076215</v>
      </c>
      <c r="BY138" s="31">
        <f t="shared" si="76"/>
        <v>109.95050962019029</v>
      </c>
      <c r="BZ138" s="31">
        <f t="shared" si="76"/>
        <v>118.2707956657646</v>
      </c>
      <c r="CA138" s="31">
        <f t="shared" si="76"/>
        <v>127.64131189899761</v>
      </c>
      <c r="CB138" s="31">
        <f t="shared" si="76"/>
        <v>137.65598246771771</v>
      </c>
      <c r="CC138" s="31">
        <f t="shared" si="75"/>
        <v>148.6296429860412</v>
      </c>
      <c r="CD138" s="31">
        <f t="shared" si="75"/>
        <v>161.7897027266219</v>
      </c>
      <c r="CE138" s="31">
        <f t="shared" si="75"/>
        <v>175.40814456057814</v>
      </c>
      <c r="CF138" s="31">
        <f t="shared" si="75"/>
        <v>188.87859949843499</v>
      </c>
      <c r="CG138" s="31">
        <f t="shared" si="75"/>
        <v>201.98693629042626</v>
      </c>
      <c r="CH138" s="31">
        <f t="shared" si="75"/>
        <v>214.697985587902</v>
      </c>
      <c r="CI138" s="31">
        <f t="shared" si="75"/>
        <v>226.74551559392063</v>
      </c>
      <c r="CJ138" s="31">
        <f t="shared" si="75"/>
        <v>238.09364978509299</v>
      </c>
      <c r="CK138" s="31">
        <f t="shared" si="75"/>
        <v>248.75584738763519</v>
      </c>
      <c r="CL138" s="31">
        <f t="shared" si="75"/>
        <v>258.76473071183392</v>
      </c>
      <c r="CM138" s="31">
        <f t="shared" si="75"/>
        <v>268.16050887043826</v>
      </c>
      <c r="CN138" s="31">
        <f t="shared" si="75"/>
        <v>276.98554805567778</v>
      </c>
      <c r="CO138" s="31">
        <f t="shared" si="75"/>
        <v>285.28166089293728</v>
      </c>
      <c r="CP138" s="31">
        <f t="shared" si="75"/>
        <v>293.08875561229053</v>
      </c>
      <c r="CQ138" s="31">
        <f t="shared" si="75"/>
        <v>300.444208073308</v>
      </c>
      <c r="CR138" s="31">
        <f t="shared" si="75"/>
        <v>307.38262918989824</v>
      </c>
      <c r="CS138" s="31">
        <f t="shared" si="75"/>
        <v>313.93584969091194</v>
      </c>
      <c r="CT138" s="31">
        <f t="shared" si="77"/>
        <v>320.1330219485281</v>
      </c>
      <c r="CU138" s="31">
        <f t="shared" si="77"/>
        <v>326.00078125753794</v>
      </c>
      <c r="CV138" s="31">
        <f t="shared" si="77"/>
        <v>331.56343318641603</v>
      </c>
      <c r="CW138" s="31">
        <f t="shared" si="77"/>
        <v>336.84314774502644</v>
      </c>
      <c r="CX138" s="31">
        <f t="shared" si="77"/>
        <v>341.86014948324771</v>
      </c>
      <c r="CY138" s="31">
        <f t="shared" si="77"/>
        <v>346.63289764154837</v>
      </c>
      <c r="CZ138" s="31">
        <f t="shared" si="77"/>
        <v>351.17825347639047</v>
      </c>
      <c r="DA138" s="31">
        <f t="shared" si="77"/>
        <v>355.51163367204185</v>
      </c>
      <c r="DB138" s="37"/>
    </row>
    <row r="139" spans="1:106" x14ac:dyDescent="0.2">
      <c r="A139" s="25">
        <f>IFERROR(ndashboard!I83," ")</f>
        <v>0</v>
      </c>
      <c r="B139" s="107">
        <f>IFERROR(ndashboard!B83," ")</f>
        <v>0</v>
      </c>
      <c r="C139" s="107">
        <f>IFERROR(ndashboard!C83,"")</f>
        <v>0</v>
      </c>
      <c r="D139" s="100">
        <f>IFERROR(ndashboard!M83," ")</f>
        <v>0</v>
      </c>
      <c r="E139" s="167">
        <f>IFERROR(ndashboard!O83,"")</f>
        <v>0</v>
      </c>
      <c r="F139" s="107">
        <f>IFERROR(ndashboard!H83,"")</f>
        <v>0</v>
      </c>
      <c r="G139" s="108">
        <f>IFERROR(ndashboard!R83,"")</f>
        <v>0</v>
      </c>
      <c r="H139" s="107">
        <f>IFERROR(ndashboard!F83,"")</f>
        <v>0</v>
      </c>
      <c r="I139" s="107">
        <f>IFERROR(ndashboard!G83,"")</f>
        <v>0</v>
      </c>
      <c r="J139" s="79">
        <f t="shared" si="73"/>
        <v>0</v>
      </c>
      <c r="K139" s="79">
        <f t="shared" si="73"/>
        <v>0</v>
      </c>
      <c r="L139" s="79">
        <f t="shared" si="73"/>
        <v>0</v>
      </c>
      <c r="M139" s="79">
        <f t="shared" si="73"/>
        <v>0</v>
      </c>
      <c r="N139" s="79">
        <f t="shared" si="73"/>
        <v>0</v>
      </c>
      <c r="O139" s="79">
        <f t="shared" si="73"/>
        <v>0</v>
      </c>
      <c r="P139" s="79">
        <f t="shared" si="73"/>
        <v>0</v>
      </c>
      <c r="Q139" s="79">
        <f t="shared" si="73"/>
        <v>0</v>
      </c>
      <c r="R139" s="79">
        <f t="shared" si="73"/>
        <v>0</v>
      </c>
      <c r="S139" s="79">
        <f t="shared" si="73"/>
        <v>0</v>
      </c>
      <c r="T139" s="79">
        <f t="shared" si="73"/>
        <v>0</v>
      </c>
      <c r="U139" s="79">
        <f t="shared" si="73"/>
        <v>0</v>
      </c>
      <c r="V139" s="79">
        <f t="shared" si="73"/>
        <v>0</v>
      </c>
      <c r="W139" s="79">
        <f t="shared" si="73"/>
        <v>0</v>
      </c>
      <c r="X139" s="79">
        <f t="shared" si="73"/>
        <v>0</v>
      </c>
      <c r="Y139" s="79">
        <f t="shared" si="73"/>
        <v>0</v>
      </c>
      <c r="Z139" s="79">
        <f t="shared" si="72"/>
        <v>0</v>
      </c>
      <c r="AA139" s="79">
        <f t="shared" si="72"/>
        <v>0</v>
      </c>
      <c r="AB139" s="79">
        <f t="shared" si="72"/>
        <v>0</v>
      </c>
      <c r="AC139" s="79">
        <f t="shared" si="72"/>
        <v>0</v>
      </c>
      <c r="AD139" s="80">
        <f t="shared" si="72"/>
        <v>0</v>
      </c>
      <c r="AE139" s="79">
        <f t="shared" si="72"/>
        <v>0</v>
      </c>
      <c r="AF139" s="79">
        <f t="shared" si="72"/>
        <v>0</v>
      </c>
      <c r="AG139" s="79">
        <f t="shared" si="72"/>
        <v>0</v>
      </c>
      <c r="AH139" s="79">
        <f t="shared" si="72"/>
        <v>0</v>
      </c>
      <c r="AI139" s="79">
        <f t="shared" si="72"/>
        <v>0</v>
      </c>
      <c r="AJ139" s="79">
        <f t="shared" si="72"/>
        <v>0</v>
      </c>
      <c r="AK139" s="79">
        <f t="shared" si="72"/>
        <v>0</v>
      </c>
      <c r="AL139" s="79">
        <f t="shared" si="72"/>
        <v>0</v>
      </c>
      <c r="AM139" s="79">
        <f t="shared" si="72"/>
        <v>0</v>
      </c>
      <c r="AN139" s="79">
        <f t="shared" si="74"/>
        <v>0</v>
      </c>
      <c r="AO139" s="79">
        <f t="shared" si="74"/>
        <v>0</v>
      </c>
      <c r="AP139" s="79">
        <f t="shared" si="74"/>
        <v>0</v>
      </c>
      <c r="AQ139" s="79">
        <f t="shared" si="74"/>
        <v>0</v>
      </c>
      <c r="AR139" s="79">
        <f t="shared" si="74"/>
        <v>0</v>
      </c>
      <c r="AS139" s="79">
        <f t="shared" si="74"/>
        <v>0</v>
      </c>
      <c r="AT139" s="79">
        <f t="shared" si="74"/>
        <v>0</v>
      </c>
      <c r="AU139" s="79">
        <f t="shared" si="74"/>
        <v>0</v>
      </c>
      <c r="AV139" s="79">
        <f t="shared" si="74"/>
        <v>0</v>
      </c>
      <c r="AW139" s="79">
        <f t="shared" si="74"/>
        <v>0</v>
      </c>
      <c r="AX139" s="79">
        <f t="shared" si="74"/>
        <v>0</v>
      </c>
      <c r="BB139" s="37"/>
      <c r="BC139" s="37"/>
      <c r="BN139" s="31" t="e">
        <f t="shared" si="76"/>
        <v>#DIV/0!</v>
      </c>
      <c r="BO139" s="31">
        <f t="shared" si="76"/>
        <v>1046.161648371595</v>
      </c>
      <c r="BP139" s="31">
        <f t="shared" si="76"/>
        <v>80.915508351553996</v>
      </c>
      <c r="BQ139" s="31">
        <f t="shared" si="76"/>
        <v>73.894475004703935</v>
      </c>
      <c r="BR139" s="31">
        <f t="shared" si="76"/>
        <v>72.093571578775496</v>
      </c>
      <c r="BS139" s="31">
        <f t="shared" si="76"/>
        <v>74.876816570216917</v>
      </c>
      <c r="BT139" s="31">
        <f t="shared" si="76"/>
        <v>79.167777186501098</v>
      </c>
      <c r="BU139" s="31">
        <f t="shared" si="76"/>
        <v>83.057257936489549</v>
      </c>
      <c r="BV139" s="31">
        <f t="shared" si="76"/>
        <v>88.527441610479769</v>
      </c>
      <c r="BW139" s="31">
        <f t="shared" si="76"/>
        <v>94.909479032990006</v>
      </c>
      <c r="BX139" s="31">
        <f t="shared" si="76"/>
        <v>102.32056062076215</v>
      </c>
      <c r="BY139" s="31">
        <f t="shared" si="76"/>
        <v>109.95050962019029</v>
      </c>
      <c r="BZ139" s="31">
        <f t="shared" si="76"/>
        <v>118.2707956657646</v>
      </c>
      <c r="CA139" s="31">
        <f t="shared" si="76"/>
        <v>127.64131189899761</v>
      </c>
      <c r="CB139" s="31">
        <f t="shared" si="76"/>
        <v>137.65598246771771</v>
      </c>
      <c r="CC139" s="31">
        <f t="shared" si="75"/>
        <v>148.6296429860412</v>
      </c>
      <c r="CD139" s="31">
        <f t="shared" si="75"/>
        <v>161.7897027266219</v>
      </c>
      <c r="CE139" s="31">
        <f t="shared" si="75"/>
        <v>175.40814456057814</v>
      </c>
      <c r="CF139" s="31">
        <f t="shared" si="75"/>
        <v>188.87859949843499</v>
      </c>
      <c r="CG139" s="31">
        <f t="shared" si="75"/>
        <v>201.98693629042626</v>
      </c>
      <c r="CH139" s="31">
        <f t="shared" si="75"/>
        <v>214.697985587902</v>
      </c>
      <c r="CI139" s="31">
        <f t="shared" si="75"/>
        <v>226.74551559392063</v>
      </c>
      <c r="CJ139" s="31">
        <f t="shared" si="75"/>
        <v>238.09364978509299</v>
      </c>
      <c r="CK139" s="31">
        <f t="shared" si="75"/>
        <v>248.75584738763519</v>
      </c>
      <c r="CL139" s="31">
        <f t="shared" si="75"/>
        <v>258.76473071183392</v>
      </c>
      <c r="CM139" s="31">
        <f t="shared" si="75"/>
        <v>268.16050887043826</v>
      </c>
      <c r="CN139" s="31">
        <f t="shared" si="75"/>
        <v>276.98554805567778</v>
      </c>
      <c r="CO139" s="31">
        <f t="shared" si="75"/>
        <v>285.28166089293728</v>
      </c>
      <c r="CP139" s="31">
        <f t="shared" si="75"/>
        <v>293.08875561229053</v>
      </c>
      <c r="CQ139" s="31">
        <f t="shared" si="75"/>
        <v>300.444208073308</v>
      </c>
      <c r="CR139" s="31">
        <f t="shared" si="75"/>
        <v>307.38262918989824</v>
      </c>
      <c r="CS139" s="31">
        <f t="shared" si="75"/>
        <v>313.93584969091194</v>
      </c>
      <c r="CT139" s="31">
        <f t="shared" si="77"/>
        <v>320.1330219485281</v>
      </c>
      <c r="CU139" s="31">
        <f t="shared" si="77"/>
        <v>326.00078125753794</v>
      </c>
      <c r="CV139" s="31">
        <f t="shared" si="77"/>
        <v>331.56343318641603</v>
      </c>
      <c r="CW139" s="31">
        <f t="shared" si="77"/>
        <v>336.84314774502644</v>
      </c>
      <c r="CX139" s="31">
        <f t="shared" si="77"/>
        <v>341.86014948324771</v>
      </c>
      <c r="CY139" s="31">
        <f t="shared" si="77"/>
        <v>346.63289764154837</v>
      </c>
      <c r="CZ139" s="31">
        <f t="shared" si="77"/>
        <v>351.17825347639047</v>
      </c>
      <c r="DA139" s="31">
        <f t="shared" si="77"/>
        <v>355.51163367204185</v>
      </c>
      <c r="DB139" s="37"/>
    </row>
    <row r="140" spans="1:106" x14ac:dyDescent="0.2">
      <c r="A140" s="25">
        <f>IFERROR(ndashboard!I84," ")</f>
        <v>0</v>
      </c>
      <c r="B140" s="107">
        <f>IFERROR(ndashboard!B84," ")</f>
        <v>0</v>
      </c>
      <c r="C140" s="107">
        <f>IFERROR(ndashboard!C84,"")</f>
        <v>0</v>
      </c>
      <c r="D140" s="100">
        <f>IFERROR(ndashboard!M84," ")</f>
        <v>0</v>
      </c>
      <c r="E140" s="167">
        <f>IFERROR(ndashboard!O84,"")</f>
        <v>0</v>
      </c>
      <c r="F140" s="107">
        <f>IFERROR(ndashboard!H84,"")</f>
        <v>0</v>
      </c>
      <c r="G140" s="108">
        <f>IFERROR(ndashboard!R84,"")</f>
        <v>0</v>
      </c>
      <c r="H140" s="107">
        <f>IFERROR(ndashboard!F84,"")</f>
        <v>0</v>
      </c>
      <c r="I140" s="107">
        <f>IFERROR(ndashboard!G84,"")</f>
        <v>0</v>
      </c>
      <c r="J140" s="79">
        <f t="shared" si="73"/>
        <v>0</v>
      </c>
      <c r="K140" s="79">
        <f t="shared" si="73"/>
        <v>0</v>
      </c>
      <c r="L140" s="79">
        <f t="shared" si="73"/>
        <v>0</v>
      </c>
      <c r="M140" s="79">
        <f t="shared" si="73"/>
        <v>0</v>
      </c>
      <c r="N140" s="79">
        <f t="shared" si="73"/>
        <v>0</v>
      </c>
      <c r="O140" s="79">
        <f t="shared" si="73"/>
        <v>0</v>
      </c>
      <c r="P140" s="79">
        <f t="shared" si="73"/>
        <v>0</v>
      </c>
      <c r="Q140" s="79">
        <f t="shared" si="73"/>
        <v>0</v>
      </c>
      <c r="R140" s="79">
        <f t="shared" si="73"/>
        <v>0</v>
      </c>
      <c r="S140" s="79">
        <f t="shared" si="73"/>
        <v>0</v>
      </c>
      <c r="T140" s="79">
        <f t="shared" si="73"/>
        <v>0</v>
      </c>
      <c r="U140" s="79">
        <f t="shared" si="73"/>
        <v>0</v>
      </c>
      <c r="V140" s="79">
        <f t="shared" si="73"/>
        <v>0</v>
      </c>
      <c r="W140" s="79">
        <f t="shared" si="73"/>
        <v>0</v>
      </c>
      <c r="X140" s="79">
        <f t="shared" si="73"/>
        <v>0</v>
      </c>
      <c r="Y140" s="79">
        <f t="shared" ref="Y140:AN155" si="78">IF($C$2+Y$48 &gt;=$D140,$E140*(Y$48-_xlfn.DAYS($D140,$C$2))/_xlfn.DAYS($C$1,$D140),0)</f>
        <v>0</v>
      </c>
      <c r="Z140" s="79">
        <f t="shared" si="78"/>
        <v>0</v>
      </c>
      <c r="AA140" s="79">
        <f t="shared" si="78"/>
        <v>0</v>
      </c>
      <c r="AB140" s="79">
        <f t="shared" si="78"/>
        <v>0</v>
      </c>
      <c r="AC140" s="79">
        <f t="shared" si="78"/>
        <v>0</v>
      </c>
      <c r="AD140" s="80">
        <f t="shared" si="78"/>
        <v>0</v>
      </c>
      <c r="AE140" s="79">
        <f t="shared" si="78"/>
        <v>0</v>
      </c>
      <c r="AF140" s="79">
        <f t="shared" si="78"/>
        <v>0</v>
      </c>
      <c r="AG140" s="79">
        <f t="shared" si="78"/>
        <v>0</v>
      </c>
      <c r="AH140" s="79">
        <f t="shared" si="78"/>
        <v>0</v>
      </c>
      <c r="AI140" s="79">
        <f t="shared" si="78"/>
        <v>0</v>
      </c>
      <c r="AJ140" s="79">
        <f t="shared" si="78"/>
        <v>0</v>
      </c>
      <c r="AK140" s="79">
        <f t="shared" si="78"/>
        <v>0</v>
      </c>
      <c r="AL140" s="79">
        <f t="shared" si="78"/>
        <v>0</v>
      </c>
      <c r="AM140" s="79">
        <f t="shared" si="78"/>
        <v>0</v>
      </c>
      <c r="AN140" s="79">
        <f t="shared" si="74"/>
        <v>0</v>
      </c>
      <c r="AO140" s="79">
        <f t="shared" si="74"/>
        <v>0</v>
      </c>
      <c r="AP140" s="79">
        <f t="shared" si="74"/>
        <v>0</v>
      </c>
      <c r="AQ140" s="79">
        <f t="shared" si="74"/>
        <v>0</v>
      </c>
      <c r="AR140" s="79">
        <f t="shared" si="74"/>
        <v>0</v>
      </c>
      <c r="AS140" s="79">
        <f t="shared" si="74"/>
        <v>0</v>
      </c>
      <c r="AT140" s="79">
        <f t="shared" si="74"/>
        <v>0</v>
      </c>
      <c r="AU140" s="79">
        <f t="shared" si="74"/>
        <v>0</v>
      </c>
      <c r="AV140" s="79">
        <f t="shared" si="74"/>
        <v>0</v>
      </c>
      <c r="AW140" s="79">
        <f t="shared" si="74"/>
        <v>0</v>
      </c>
      <c r="AX140" s="79">
        <f t="shared" si="74"/>
        <v>0</v>
      </c>
      <c r="BB140" s="37"/>
      <c r="BC140" s="37"/>
      <c r="BN140" s="31" t="e">
        <f t="shared" si="76"/>
        <v>#DIV/0!</v>
      </c>
      <c r="BO140" s="31">
        <f t="shared" si="76"/>
        <v>1046.161648371595</v>
      </c>
      <c r="BP140" s="31">
        <f t="shared" si="76"/>
        <v>80.915508351553996</v>
      </c>
      <c r="BQ140" s="31">
        <f t="shared" si="76"/>
        <v>73.894475004703935</v>
      </c>
      <c r="BR140" s="31">
        <f t="shared" si="76"/>
        <v>72.093571578775496</v>
      </c>
      <c r="BS140" s="31">
        <f t="shared" si="76"/>
        <v>74.876816570216917</v>
      </c>
      <c r="BT140" s="31">
        <f t="shared" si="76"/>
        <v>79.167777186501098</v>
      </c>
      <c r="BU140" s="31">
        <f t="shared" si="76"/>
        <v>83.057257936489549</v>
      </c>
      <c r="BV140" s="31">
        <f t="shared" si="76"/>
        <v>88.527441610479769</v>
      </c>
      <c r="BW140" s="31">
        <f t="shared" si="76"/>
        <v>94.909479032990006</v>
      </c>
      <c r="BX140" s="31">
        <f t="shared" si="76"/>
        <v>102.32056062076215</v>
      </c>
      <c r="BY140" s="31">
        <f t="shared" si="76"/>
        <v>109.95050962019029</v>
      </c>
      <c r="BZ140" s="31">
        <f t="shared" si="76"/>
        <v>118.2707956657646</v>
      </c>
      <c r="CA140" s="31">
        <f t="shared" si="76"/>
        <v>127.64131189899761</v>
      </c>
      <c r="CB140" s="31">
        <f t="shared" si="76"/>
        <v>137.65598246771771</v>
      </c>
      <c r="CC140" s="31">
        <f t="shared" si="76"/>
        <v>148.6296429860412</v>
      </c>
      <c r="CD140" s="31">
        <f t="shared" ref="CD140:CS155" si="79">CD139+$F140*(AA140/AA$61)^$C$4</f>
        <v>161.7897027266219</v>
      </c>
      <c r="CE140" s="31">
        <f t="shared" si="79"/>
        <v>175.40814456057814</v>
      </c>
      <c r="CF140" s="31">
        <f t="shared" si="79"/>
        <v>188.87859949843499</v>
      </c>
      <c r="CG140" s="31">
        <f t="shared" si="79"/>
        <v>201.98693629042626</v>
      </c>
      <c r="CH140" s="31">
        <f t="shared" si="79"/>
        <v>214.697985587902</v>
      </c>
      <c r="CI140" s="31">
        <f t="shared" si="79"/>
        <v>226.74551559392063</v>
      </c>
      <c r="CJ140" s="31">
        <f t="shared" si="79"/>
        <v>238.09364978509299</v>
      </c>
      <c r="CK140" s="31">
        <f t="shared" si="79"/>
        <v>248.75584738763519</v>
      </c>
      <c r="CL140" s="31">
        <f t="shared" si="79"/>
        <v>258.76473071183392</v>
      </c>
      <c r="CM140" s="31">
        <f t="shared" si="79"/>
        <v>268.16050887043826</v>
      </c>
      <c r="CN140" s="31">
        <f t="shared" si="79"/>
        <v>276.98554805567778</v>
      </c>
      <c r="CO140" s="31">
        <f t="shared" si="79"/>
        <v>285.28166089293728</v>
      </c>
      <c r="CP140" s="31">
        <f t="shared" si="79"/>
        <v>293.08875561229053</v>
      </c>
      <c r="CQ140" s="31">
        <f t="shared" si="79"/>
        <v>300.444208073308</v>
      </c>
      <c r="CR140" s="31">
        <f t="shared" si="79"/>
        <v>307.38262918989824</v>
      </c>
      <c r="CS140" s="31">
        <f t="shared" si="79"/>
        <v>313.93584969091194</v>
      </c>
      <c r="CT140" s="31">
        <f t="shared" si="77"/>
        <v>320.1330219485281</v>
      </c>
      <c r="CU140" s="31">
        <f t="shared" si="77"/>
        <v>326.00078125753794</v>
      </c>
      <c r="CV140" s="31">
        <f t="shared" si="77"/>
        <v>331.56343318641603</v>
      </c>
      <c r="CW140" s="31">
        <f t="shared" si="77"/>
        <v>336.84314774502644</v>
      </c>
      <c r="CX140" s="31">
        <f t="shared" si="77"/>
        <v>341.86014948324771</v>
      </c>
      <c r="CY140" s="31">
        <f t="shared" si="77"/>
        <v>346.63289764154837</v>
      </c>
      <c r="CZ140" s="31">
        <f t="shared" si="77"/>
        <v>351.17825347639047</v>
      </c>
      <c r="DA140" s="31">
        <f t="shared" si="77"/>
        <v>355.51163367204185</v>
      </c>
      <c r="DB140" s="37"/>
    </row>
    <row r="141" spans="1:106" x14ac:dyDescent="0.2">
      <c r="A141" s="25">
        <f>IFERROR(ndashboard!I85," ")</f>
        <v>0</v>
      </c>
      <c r="B141" s="107">
        <f>IFERROR(ndashboard!B85," ")</f>
        <v>0</v>
      </c>
      <c r="C141" s="107">
        <f>IFERROR(ndashboard!C85,"")</f>
        <v>0</v>
      </c>
      <c r="D141" s="100">
        <f>IFERROR(ndashboard!M85," ")</f>
        <v>0</v>
      </c>
      <c r="E141" s="167">
        <f>IFERROR(ndashboard!O85,"")</f>
        <v>0</v>
      </c>
      <c r="F141" s="107">
        <f>IFERROR(ndashboard!H85,"")</f>
        <v>0</v>
      </c>
      <c r="G141" s="108">
        <f>IFERROR(ndashboard!R85,"")</f>
        <v>0</v>
      </c>
      <c r="H141" s="107">
        <f>IFERROR(ndashboard!F85,"")</f>
        <v>0</v>
      </c>
      <c r="I141" s="107">
        <f>IFERROR(ndashboard!G85,"")</f>
        <v>0</v>
      </c>
      <c r="J141" s="79">
        <f t="shared" ref="J141:Y156" si="80">IF($C$2+J$48 &gt;=$D141,$E141*(J$48-_xlfn.DAYS($D141,$C$2))/_xlfn.DAYS($C$1,$D141),0)</f>
        <v>0</v>
      </c>
      <c r="K141" s="79">
        <f t="shared" si="80"/>
        <v>0</v>
      </c>
      <c r="L141" s="79">
        <f t="shared" si="80"/>
        <v>0</v>
      </c>
      <c r="M141" s="79">
        <f t="shared" si="80"/>
        <v>0</v>
      </c>
      <c r="N141" s="79">
        <f t="shared" si="80"/>
        <v>0</v>
      </c>
      <c r="O141" s="79">
        <f t="shared" si="80"/>
        <v>0</v>
      </c>
      <c r="P141" s="79">
        <f t="shared" si="80"/>
        <v>0</v>
      </c>
      <c r="Q141" s="79">
        <f t="shared" si="80"/>
        <v>0</v>
      </c>
      <c r="R141" s="79">
        <f t="shared" si="80"/>
        <v>0</v>
      </c>
      <c r="S141" s="79">
        <f t="shared" si="80"/>
        <v>0</v>
      </c>
      <c r="T141" s="79">
        <f t="shared" si="80"/>
        <v>0</v>
      </c>
      <c r="U141" s="79">
        <f t="shared" si="80"/>
        <v>0</v>
      </c>
      <c r="V141" s="79">
        <f t="shared" si="80"/>
        <v>0</v>
      </c>
      <c r="W141" s="79">
        <f t="shared" si="80"/>
        <v>0</v>
      </c>
      <c r="X141" s="79">
        <f t="shared" si="80"/>
        <v>0</v>
      </c>
      <c r="Y141" s="79">
        <f t="shared" si="80"/>
        <v>0</v>
      </c>
      <c r="Z141" s="79">
        <f t="shared" si="78"/>
        <v>0</v>
      </c>
      <c r="AA141" s="79">
        <f t="shared" si="78"/>
        <v>0</v>
      </c>
      <c r="AB141" s="79">
        <f t="shared" si="78"/>
        <v>0</v>
      </c>
      <c r="AC141" s="79">
        <f t="shared" si="78"/>
        <v>0</v>
      </c>
      <c r="AD141" s="80">
        <f t="shared" si="78"/>
        <v>0</v>
      </c>
      <c r="AE141" s="79">
        <f t="shared" si="78"/>
        <v>0</v>
      </c>
      <c r="AF141" s="79">
        <f t="shared" si="78"/>
        <v>0</v>
      </c>
      <c r="AG141" s="79">
        <f t="shared" si="78"/>
        <v>0</v>
      </c>
      <c r="AH141" s="79">
        <f t="shared" si="78"/>
        <v>0</v>
      </c>
      <c r="AI141" s="79">
        <f t="shared" si="78"/>
        <v>0</v>
      </c>
      <c r="AJ141" s="79">
        <f t="shared" si="78"/>
        <v>0</v>
      </c>
      <c r="AK141" s="79">
        <f t="shared" si="78"/>
        <v>0</v>
      </c>
      <c r="AL141" s="79">
        <f t="shared" si="78"/>
        <v>0</v>
      </c>
      <c r="AM141" s="79">
        <f t="shared" si="78"/>
        <v>0</v>
      </c>
      <c r="AN141" s="79">
        <f t="shared" si="78"/>
        <v>0</v>
      </c>
      <c r="AO141" s="79">
        <f t="shared" ref="AN141:AX156" si="81">IF($C$2+AO$48 &gt;=$D141,$E141*(AO$48-_xlfn.DAYS($D141,$C$2))/_xlfn.DAYS($C$1,$D141),0)</f>
        <v>0</v>
      </c>
      <c r="AP141" s="79">
        <f t="shared" si="81"/>
        <v>0</v>
      </c>
      <c r="AQ141" s="79">
        <f t="shared" si="81"/>
        <v>0</v>
      </c>
      <c r="AR141" s="79">
        <f t="shared" si="81"/>
        <v>0</v>
      </c>
      <c r="AS141" s="79">
        <f t="shared" si="81"/>
        <v>0</v>
      </c>
      <c r="AT141" s="79">
        <f t="shared" si="81"/>
        <v>0</v>
      </c>
      <c r="AU141" s="79">
        <f t="shared" si="81"/>
        <v>0</v>
      </c>
      <c r="AV141" s="79">
        <f t="shared" si="81"/>
        <v>0</v>
      </c>
      <c r="AW141" s="79">
        <f t="shared" si="81"/>
        <v>0</v>
      </c>
      <c r="AX141" s="79">
        <f t="shared" si="81"/>
        <v>0</v>
      </c>
      <c r="BB141" s="37"/>
      <c r="BC141" s="37"/>
      <c r="BN141" s="31" t="e">
        <f t="shared" si="76"/>
        <v>#DIV/0!</v>
      </c>
      <c r="BO141" s="31">
        <f t="shared" si="76"/>
        <v>1046.161648371595</v>
      </c>
      <c r="BP141" s="31">
        <f t="shared" si="76"/>
        <v>80.915508351553996</v>
      </c>
      <c r="BQ141" s="31">
        <f t="shared" si="76"/>
        <v>73.894475004703935</v>
      </c>
      <c r="BR141" s="31">
        <f t="shared" si="76"/>
        <v>72.093571578775496</v>
      </c>
      <c r="BS141" s="31">
        <f t="shared" si="76"/>
        <v>74.876816570216917</v>
      </c>
      <c r="BT141" s="31">
        <f t="shared" si="76"/>
        <v>79.167777186501098</v>
      </c>
      <c r="BU141" s="31">
        <f t="shared" si="76"/>
        <v>83.057257936489549</v>
      </c>
      <c r="BV141" s="31">
        <f t="shared" si="76"/>
        <v>88.527441610479769</v>
      </c>
      <c r="BW141" s="31">
        <f t="shared" si="76"/>
        <v>94.909479032990006</v>
      </c>
      <c r="BX141" s="31">
        <f t="shared" si="76"/>
        <v>102.32056062076215</v>
      </c>
      <c r="BY141" s="31">
        <f t="shared" si="76"/>
        <v>109.95050962019029</v>
      </c>
      <c r="BZ141" s="31">
        <f t="shared" si="76"/>
        <v>118.2707956657646</v>
      </c>
      <c r="CA141" s="31">
        <f t="shared" si="76"/>
        <v>127.64131189899761</v>
      </c>
      <c r="CB141" s="31">
        <f t="shared" si="76"/>
        <v>137.65598246771771</v>
      </c>
      <c r="CC141" s="31">
        <f t="shared" si="76"/>
        <v>148.6296429860412</v>
      </c>
      <c r="CD141" s="31">
        <f t="shared" si="79"/>
        <v>161.7897027266219</v>
      </c>
      <c r="CE141" s="31">
        <f t="shared" si="79"/>
        <v>175.40814456057814</v>
      </c>
      <c r="CF141" s="31">
        <f t="shared" si="79"/>
        <v>188.87859949843499</v>
      </c>
      <c r="CG141" s="31">
        <f t="shared" si="79"/>
        <v>201.98693629042626</v>
      </c>
      <c r="CH141" s="31">
        <f t="shared" si="79"/>
        <v>214.697985587902</v>
      </c>
      <c r="CI141" s="31">
        <f t="shared" si="79"/>
        <v>226.74551559392063</v>
      </c>
      <c r="CJ141" s="31">
        <f t="shared" si="79"/>
        <v>238.09364978509299</v>
      </c>
      <c r="CK141" s="31">
        <f t="shared" si="79"/>
        <v>248.75584738763519</v>
      </c>
      <c r="CL141" s="31">
        <f t="shared" si="79"/>
        <v>258.76473071183392</v>
      </c>
      <c r="CM141" s="31">
        <f t="shared" si="79"/>
        <v>268.16050887043826</v>
      </c>
      <c r="CN141" s="31">
        <f t="shared" si="79"/>
        <v>276.98554805567778</v>
      </c>
      <c r="CO141" s="31">
        <f t="shared" si="79"/>
        <v>285.28166089293728</v>
      </c>
      <c r="CP141" s="31">
        <f t="shared" si="79"/>
        <v>293.08875561229053</v>
      </c>
      <c r="CQ141" s="31">
        <f t="shared" si="79"/>
        <v>300.444208073308</v>
      </c>
      <c r="CR141" s="31">
        <f t="shared" si="79"/>
        <v>307.38262918989824</v>
      </c>
      <c r="CS141" s="31">
        <f t="shared" si="79"/>
        <v>313.93584969091194</v>
      </c>
      <c r="CT141" s="31">
        <f t="shared" si="77"/>
        <v>320.1330219485281</v>
      </c>
      <c r="CU141" s="31">
        <f t="shared" si="77"/>
        <v>326.00078125753794</v>
      </c>
      <c r="CV141" s="31">
        <f t="shared" si="77"/>
        <v>331.56343318641603</v>
      </c>
      <c r="CW141" s="31">
        <f t="shared" si="77"/>
        <v>336.84314774502644</v>
      </c>
      <c r="CX141" s="31">
        <f t="shared" si="77"/>
        <v>341.86014948324771</v>
      </c>
      <c r="CY141" s="31">
        <f t="shared" si="77"/>
        <v>346.63289764154837</v>
      </c>
      <c r="CZ141" s="31">
        <f t="shared" si="77"/>
        <v>351.17825347639047</v>
      </c>
      <c r="DA141" s="31">
        <f t="shared" si="77"/>
        <v>355.51163367204185</v>
      </c>
      <c r="DB141" s="37"/>
    </row>
    <row r="142" spans="1:106" x14ac:dyDescent="0.2">
      <c r="A142" s="25">
        <f>IFERROR(ndashboard!I86," ")</f>
        <v>0</v>
      </c>
      <c r="B142" s="107">
        <f>IFERROR(ndashboard!B86," ")</f>
        <v>0</v>
      </c>
      <c r="C142" s="107">
        <f>IFERROR(ndashboard!C86,"")</f>
        <v>0</v>
      </c>
      <c r="D142" s="100">
        <f>IFERROR(ndashboard!M86," ")</f>
        <v>0</v>
      </c>
      <c r="E142" s="167">
        <f>IFERROR(ndashboard!O86,"")</f>
        <v>0</v>
      </c>
      <c r="F142" s="107">
        <f>IFERROR(ndashboard!H86,"")</f>
        <v>0</v>
      </c>
      <c r="G142" s="108">
        <f>IFERROR(ndashboard!R86,"")</f>
        <v>0</v>
      </c>
      <c r="H142" s="107">
        <f>IFERROR(ndashboard!F86,"")</f>
        <v>0</v>
      </c>
      <c r="I142" s="107">
        <f>IFERROR(ndashboard!G86,"")</f>
        <v>0</v>
      </c>
      <c r="J142" s="79">
        <f t="shared" si="80"/>
        <v>0</v>
      </c>
      <c r="K142" s="79">
        <f t="shared" si="80"/>
        <v>0</v>
      </c>
      <c r="L142" s="79">
        <f t="shared" si="80"/>
        <v>0</v>
      </c>
      <c r="M142" s="79">
        <f t="shared" si="80"/>
        <v>0</v>
      </c>
      <c r="N142" s="79">
        <f t="shared" si="80"/>
        <v>0</v>
      </c>
      <c r="O142" s="79">
        <f t="shared" si="80"/>
        <v>0</v>
      </c>
      <c r="P142" s="79">
        <f t="shared" si="80"/>
        <v>0</v>
      </c>
      <c r="Q142" s="79">
        <f t="shared" si="80"/>
        <v>0</v>
      </c>
      <c r="R142" s="79">
        <f t="shared" si="80"/>
        <v>0</v>
      </c>
      <c r="S142" s="79">
        <f t="shared" si="80"/>
        <v>0</v>
      </c>
      <c r="T142" s="79">
        <f t="shared" si="80"/>
        <v>0</v>
      </c>
      <c r="U142" s="79">
        <f t="shared" si="80"/>
        <v>0</v>
      </c>
      <c r="V142" s="79">
        <f t="shared" si="80"/>
        <v>0</v>
      </c>
      <c r="W142" s="79">
        <f t="shared" si="80"/>
        <v>0</v>
      </c>
      <c r="X142" s="79">
        <f t="shared" si="80"/>
        <v>0</v>
      </c>
      <c r="Y142" s="79">
        <f t="shared" si="80"/>
        <v>0</v>
      </c>
      <c r="Z142" s="79">
        <f t="shared" si="78"/>
        <v>0</v>
      </c>
      <c r="AA142" s="79">
        <f t="shared" si="78"/>
        <v>0</v>
      </c>
      <c r="AB142" s="79">
        <f t="shared" si="78"/>
        <v>0</v>
      </c>
      <c r="AC142" s="79">
        <f t="shared" si="78"/>
        <v>0</v>
      </c>
      <c r="AD142" s="80">
        <f t="shared" si="78"/>
        <v>0</v>
      </c>
      <c r="AE142" s="79">
        <f t="shared" si="78"/>
        <v>0</v>
      </c>
      <c r="AF142" s="79">
        <f t="shared" si="78"/>
        <v>0</v>
      </c>
      <c r="AG142" s="79">
        <f t="shared" si="78"/>
        <v>0</v>
      </c>
      <c r="AH142" s="79">
        <f t="shared" si="78"/>
        <v>0</v>
      </c>
      <c r="AI142" s="79">
        <f t="shared" si="78"/>
        <v>0</v>
      </c>
      <c r="AJ142" s="79">
        <f t="shared" si="78"/>
        <v>0</v>
      </c>
      <c r="AK142" s="79">
        <f t="shared" si="78"/>
        <v>0</v>
      </c>
      <c r="AL142" s="79">
        <f t="shared" si="78"/>
        <v>0</v>
      </c>
      <c r="AM142" s="79">
        <f t="shared" si="78"/>
        <v>0</v>
      </c>
      <c r="AN142" s="79">
        <f t="shared" si="81"/>
        <v>0</v>
      </c>
      <c r="AO142" s="79">
        <f t="shared" si="81"/>
        <v>0</v>
      </c>
      <c r="AP142" s="79">
        <f t="shared" si="81"/>
        <v>0</v>
      </c>
      <c r="AQ142" s="79">
        <f t="shared" si="81"/>
        <v>0</v>
      </c>
      <c r="AR142" s="79">
        <f t="shared" si="81"/>
        <v>0</v>
      </c>
      <c r="AS142" s="79">
        <f t="shared" si="81"/>
        <v>0</v>
      </c>
      <c r="AT142" s="79">
        <f t="shared" si="81"/>
        <v>0</v>
      </c>
      <c r="AU142" s="79">
        <f t="shared" si="81"/>
        <v>0</v>
      </c>
      <c r="AV142" s="79">
        <f t="shared" si="81"/>
        <v>0</v>
      </c>
      <c r="AW142" s="79">
        <f t="shared" si="81"/>
        <v>0</v>
      </c>
      <c r="AX142" s="79">
        <f t="shared" si="81"/>
        <v>0</v>
      </c>
      <c r="BB142" s="37"/>
      <c r="BC142" s="37"/>
      <c r="BN142" s="31" t="e">
        <f t="shared" ref="BN142:CC157" si="82">BN141+$F142*(K142/K$61)^$C$4</f>
        <v>#DIV/0!</v>
      </c>
      <c r="BO142" s="31">
        <f t="shared" si="82"/>
        <v>1046.161648371595</v>
      </c>
      <c r="BP142" s="31">
        <f t="shared" si="82"/>
        <v>80.915508351553996</v>
      </c>
      <c r="BQ142" s="31">
        <f t="shared" si="82"/>
        <v>73.894475004703935</v>
      </c>
      <c r="BR142" s="31">
        <f t="shared" si="82"/>
        <v>72.093571578775496</v>
      </c>
      <c r="BS142" s="31">
        <f t="shared" si="82"/>
        <v>74.876816570216917</v>
      </c>
      <c r="BT142" s="31">
        <f t="shared" si="82"/>
        <v>79.167777186501098</v>
      </c>
      <c r="BU142" s="31">
        <f t="shared" si="82"/>
        <v>83.057257936489549</v>
      </c>
      <c r="BV142" s="31">
        <f t="shared" si="82"/>
        <v>88.527441610479769</v>
      </c>
      <c r="BW142" s="31">
        <f t="shared" si="82"/>
        <v>94.909479032990006</v>
      </c>
      <c r="BX142" s="31">
        <f t="shared" si="82"/>
        <v>102.32056062076215</v>
      </c>
      <c r="BY142" s="31">
        <f t="shared" si="82"/>
        <v>109.95050962019029</v>
      </c>
      <c r="BZ142" s="31">
        <f t="shared" si="82"/>
        <v>118.2707956657646</v>
      </c>
      <c r="CA142" s="31">
        <f t="shared" si="82"/>
        <v>127.64131189899761</v>
      </c>
      <c r="CB142" s="31">
        <f t="shared" si="82"/>
        <v>137.65598246771771</v>
      </c>
      <c r="CC142" s="31">
        <f t="shared" si="82"/>
        <v>148.6296429860412</v>
      </c>
      <c r="CD142" s="31">
        <f t="shared" si="79"/>
        <v>161.7897027266219</v>
      </c>
      <c r="CE142" s="31">
        <f t="shared" si="79"/>
        <v>175.40814456057814</v>
      </c>
      <c r="CF142" s="31">
        <f t="shared" si="79"/>
        <v>188.87859949843499</v>
      </c>
      <c r="CG142" s="31">
        <f t="shared" si="79"/>
        <v>201.98693629042626</v>
      </c>
      <c r="CH142" s="31">
        <f t="shared" si="79"/>
        <v>214.697985587902</v>
      </c>
      <c r="CI142" s="31">
        <f t="shared" si="79"/>
        <v>226.74551559392063</v>
      </c>
      <c r="CJ142" s="31">
        <f t="shared" si="79"/>
        <v>238.09364978509299</v>
      </c>
      <c r="CK142" s="31">
        <f t="shared" si="79"/>
        <v>248.75584738763519</v>
      </c>
      <c r="CL142" s="31">
        <f t="shared" si="79"/>
        <v>258.76473071183392</v>
      </c>
      <c r="CM142" s="31">
        <f t="shared" si="79"/>
        <v>268.16050887043826</v>
      </c>
      <c r="CN142" s="31">
        <f t="shared" si="79"/>
        <v>276.98554805567778</v>
      </c>
      <c r="CO142" s="31">
        <f t="shared" si="79"/>
        <v>285.28166089293728</v>
      </c>
      <c r="CP142" s="31">
        <f t="shared" si="79"/>
        <v>293.08875561229053</v>
      </c>
      <c r="CQ142" s="31">
        <f t="shared" si="79"/>
        <v>300.444208073308</v>
      </c>
      <c r="CR142" s="31">
        <f t="shared" si="79"/>
        <v>307.38262918989824</v>
      </c>
      <c r="CS142" s="31">
        <f t="shared" si="79"/>
        <v>313.93584969091194</v>
      </c>
      <c r="CT142" s="31">
        <f t="shared" si="77"/>
        <v>320.1330219485281</v>
      </c>
      <c r="CU142" s="31">
        <f t="shared" si="77"/>
        <v>326.00078125753794</v>
      </c>
      <c r="CV142" s="31">
        <f t="shared" si="77"/>
        <v>331.56343318641603</v>
      </c>
      <c r="CW142" s="31">
        <f t="shared" si="77"/>
        <v>336.84314774502644</v>
      </c>
      <c r="CX142" s="31">
        <f t="shared" si="77"/>
        <v>341.86014948324771</v>
      </c>
      <c r="CY142" s="31">
        <f t="shared" si="77"/>
        <v>346.63289764154837</v>
      </c>
      <c r="CZ142" s="31">
        <f t="shared" si="77"/>
        <v>351.17825347639047</v>
      </c>
      <c r="DA142" s="31">
        <f t="shared" si="77"/>
        <v>355.51163367204185</v>
      </c>
      <c r="DB142" s="37"/>
    </row>
    <row r="143" spans="1:106" x14ac:dyDescent="0.2">
      <c r="A143" s="25">
        <f>IFERROR(ndashboard!I87," ")</f>
        <v>0</v>
      </c>
      <c r="B143" s="107">
        <f>IFERROR(ndashboard!B87," ")</f>
        <v>0</v>
      </c>
      <c r="C143" s="107">
        <f>IFERROR(ndashboard!C87,"")</f>
        <v>0</v>
      </c>
      <c r="D143" s="100">
        <f>IFERROR(ndashboard!M87," ")</f>
        <v>0</v>
      </c>
      <c r="E143" s="167">
        <f>IFERROR(ndashboard!O87,"")</f>
        <v>0</v>
      </c>
      <c r="F143" s="107">
        <f>IFERROR(ndashboard!H87,"")</f>
        <v>0</v>
      </c>
      <c r="G143" s="108">
        <f>IFERROR(ndashboard!R87,"")</f>
        <v>0</v>
      </c>
      <c r="H143" s="107">
        <f>IFERROR(ndashboard!F87,"")</f>
        <v>0</v>
      </c>
      <c r="I143" s="107">
        <f>IFERROR(ndashboard!G87,"")</f>
        <v>0</v>
      </c>
      <c r="J143" s="79">
        <f t="shared" si="80"/>
        <v>0</v>
      </c>
      <c r="K143" s="79">
        <f t="shared" si="80"/>
        <v>0</v>
      </c>
      <c r="L143" s="79">
        <f t="shared" si="80"/>
        <v>0</v>
      </c>
      <c r="M143" s="79">
        <f t="shared" si="80"/>
        <v>0</v>
      </c>
      <c r="N143" s="79">
        <f t="shared" si="80"/>
        <v>0</v>
      </c>
      <c r="O143" s="79">
        <f t="shared" si="80"/>
        <v>0</v>
      </c>
      <c r="P143" s="79">
        <f t="shared" si="80"/>
        <v>0</v>
      </c>
      <c r="Q143" s="79">
        <f t="shared" si="80"/>
        <v>0</v>
      </c>
      <c r="R143" s="79">
        <f t="shared" si="80"/>
        <v>0</v>
      </c>
      <c r="S143" s="79">
        <f t="shared" si="80"/>
        <v>0</v>
      </c>
      <c r="T143" s="79">
        <f t="shared" si="80"/>
        <v>0</v>
      </c>
      <c r="U143" s="79">
        <f t="shared" si="80"/>
        <v>0</v>
      </c>
      <c r="V143" s="79">
        <f t="shared" si="80"/>
        <v>0</v>
      </c>
      <c r="W143" s="79">
        <f t="shared" si="80"/>
        <v>0</v>
      </c>
      <c r="X143" s="79">
        <f t="shared" si="80"/>
        <v>0</v>
      </c>
      <c r="Y143" s="79">
        <f t="shared" si="80"/>
        <v>0</v>
      </c>
      <c r="Z143" s="79">
        <f t="shared" si="78"/>
        <v>0</v>
      </c>
      <c r="AA143" s="79">
        <f t="shared" si="78"/>
        <v>0</v>
      </c>
      <c r="AB143" s="79">
        <f t="shared" si="78"/>
        <v>0</v>
      </c>
      <c r="AC143" s="79">
        <f t="shared" si="78"/>
        <v>0</v>
      </c>
      <c r="AD143" s="80">
        <f t="shared" si="78"/>
        <v>0</v>
      </c>
      <c r="AE143" s="79">
        <f t="shared" si="78"/>
        <v>0</v>
      </c>
      <c r="AF143" s="79">
        <f t="shared" si="78"/>
        <v>0</v>
      </c>
      <c r="AG143" s="79">
        <f t="shared" si="78"/>
        <v>0</v>
      </c>
      <c r="AH143" s="79">
        <f t="shared" si="78"/>
        <v>0</v>
      </c>
      <c r="AI143" s="79">
        <f t="shared" si="78"/>
        <v>0</v>
      </c>
      <c r="AJ143" s="79">
        <f t="shared" si="78"/>
        <v>0</v>
      </c>
      <c r="AK143" s="79">
        <f t="shared" si="78"/>
        <v>0</v>
      </c>
      <c r="AL143" s="79">
        <f t="shared" si="78"/>
        <v>0</v>
      </c>
      <c r="AM143" s="79">
        <f t="shared" si="78"/>
        <v>0</v>
      </c>
      <c r="AN143" s="79">
        <f t="shared" si="81"/>
        <v>0</v>
      </c>
      <c r="AO143" s="79">
        <f t="shared" si="81"/>
        <v>0</v>
      </c>
      <c r="AP143" s="79">
        <f t="shared" si="81"/>
        <v>0</v>
      </c>
      <c r="AQ143" s="79">
        <f t="shared" si="81"/>
        <v>0</v>
      </c>
      <c r="AR143" s="79">
        <f t="shared" si="81"/>
        <v>0</v>
      </c>
      <c r="AS143" s="79">
        <f t="shared" si="81"/>
        <v>0</v>
      </c>
      <c r="AT143" s="79">
        <f t="shared" si="81"/>
        <v>0</v>
      </c>
      <c r="AU143" s="79">
        <f t="shared" si="81"/>
        <v>0</v>
      </c>
      <c r="AV143" s="79">
        <f t="shared" si="81"/>
        <v>0</v>
      </c>
      <c r="AW143" s="79">
        <f t="shared" si="81"/>
        <v>0</v>
      </c>
      <c r="AX143" s="79">
        <f t="shared" si="81"/>
        <v>0</v>
      </c>
      <c r="BB143" s="37"/>
      <c r="BC143" s="37"/>
      <c r="BN143" s="31" t="e">
        <f t="shared" si="82"/>
        <v>#DIV/0!</v>
      </c>
      <c r="BO143" s="31">
        <f t="shared" si="82"/>
        <v>1046.161648371595</v>
      </c>
      <c r="BP143" s="31">
        <f t="shared" si="82"/>
        <v>80.915508351553996</v>
      </c>
      <c r="BQ143" s="31">
        <f t="shared" si="82"/>
        <v>73.894475004703935</v>
      </c>
      <c r="BR143" s="31">
        <f t="shared" si="82"/>
        <v>72.093571578775496</v>
      </c>
      <c r="BS143" s="31">
        <f t="shared" si="82"/>
        <v>74.876816570216917</v>
      </c>
      <c r="BT143" s="31">
        <f t="shared" si="82"/>
        <v>79.167777186501098</v>
      </c>
      <c r="BU143" s="31">
        <f t="shared" si="82"/>
        <v>83.057257936489549</v>
      </c>
      <c r="BV143" s="31">
        <f t="shared" si="82"/>
        <v>88.527441610479769</v>
      </c>
      <c r="BW143" s="31">
        <f t="shared" si="82"/>
        <v>94.909479032990006</v>
      </c>
      <c r="BX143" s="31">
        <f t="shared" si="82"/>
        <v>102.32056062076215</v>
      </c>
      <c r="BY143" s="31">
        <f t="shared" si="82"/>
        <v>109.95050962019029</v>
      </c>
      <c r="BZ143" s="31">
        <f t="shared" si="82"/>
        <v>118.2707956657646</v>
      </c>
      <c r="CA143" s="31">
        <f t="shared" si="82"/>
        <v>127.64131189899761</v>
      </c>
      <c r="CB143" s="31">
        <f t="shared" si="82"/>
        <v>137.65598246771771</v>
      </c>
      <c r="CC143" s="31">
        <f t="shared" si="82"/>
        <v>148.6296429860412</v>
      </c>
      <c r="CD143" s="31">
        <f t="shared" si="79"/>
        <v>161.7897027266219</v>
      </c>
      <c r="CE143" s="31">
        <f t="shared" si="79"/>
        <v>175.40814456057814</v>
      </c>
      <c r="CF143" s="31">
        <f t="shared" si="79"/>
        <v>188.87859949843499</v>
      </c>
      <c r="CG143" s="31">
        <f t="shared" si="79"/>
        <v>201.98693629042626</v>
      </c>
      <c r="CH143" s="31">
        <f t="shared" si="79"/>
        <v>214.697985587902</v>
      </c>
      <c r="CI143" s="31">
        <f t="shared" si="79"/>
        <v>226.74551559392063</v>
      </c>
      <c r="CJ143" s="31">
        <f t="shared" si="79"/>
        <v>238.09364978509299</v>
      </c>
      <c r="CK143" s="31">
        <f t="shared" si="79"/>
        <v>248.75584738763519</v>
      </c>
      <c r="CL143" s="31">
        <f t="shared" si="79"/>
        <v>258.76473071183392</v>
      </c>
      <c r="CM143" s="31">
        <f t="shared" si="79"/>
        <v>268.16050887043826</v>
      </c>
      <c r="CN143" s="31">
        <f t="shared" si="79"/>
        <v>276.98554805567778</v>
      </c>
      <c r="CO143" s="31">
        <f t="shared" si="79"/>
        <v>285.28166089293728</v>
      </c>
      <c r="CP143" s="31">
        <f t="shared" si="79"/>
        <v>293.08875561229053</v>
      </c>
      <c r="CQ143" s="31">
        <f t="shared" si="79"/>
        <v>300.444208073308</v>
      </c>
      <c r="CR143" s="31">
        <f t="shared" si="79"/>
        <v>307.38262918989824</v>
      </c>
      <c r="CS143" s="31">
        <f t="shared" si="79"/>
        <v>313.93584969091194</v>
      </c>
      <c r="CT143" s="31">
        <f t="shared" si="77"/>
        <v>320.1330219485281</v>
      </c>
      <c r="CU143" s="31">
        <f t="shared" si="77"/>
        <v>326.00078125753794</v>
      </c>
      <c r="CV143" s="31">
        <f t="shared" si="77"/>
        <v>331.56343318641603</v>
      </c>
      <c r="CW143" s="31">
        <f t="shared" si="77"/>
        <v>336.84314774502644</v>
      </c>
      <c r="CX143" s="31">
        <f t="shared" si="77"/>
        <v>341.86014948324771</v>
      </c>
      <c r="CY143" s="31">
        <f t="shared" si="77"/>
        <v>346.63289764154837</v>
      </c>
      <c r="CZ143" s="31">
        <f t="shared" si="77"/>
        <v>351.17825347639047</v>
      </c>
      <c r="DA143" s="31">
        <f t="shared" si="77"/>
        <v>355.51163367204185</v>
      </c>
      <c r="DB143" s="37"/>
    </row>
    <row r="144" spans="1:106" x14ac:dyDescent="0.2">
      <c r="A144" s="25">
        <f>IFERROR(ndashboard!I88," ")</f>
        <v>0</v>
      </c>
      <c r="B144" s="107">
        <f>IFERROR(ndashboard!B88," ")</f>
        <v>0</v>
      </c>
      <c r="C144" s="107">
        <f>IFERROR(ndashboard!C88,"")</f>
        <v>0</v>
      </c>
      <c r="D144" s="100">
        <f>IFERROR(ndashboard!M88," ")</f>
        <v>0</v>
      </c>
      <c r="E144" s="167">
        <f>IFERROR(ndashboard!O88,"")</f>
        <v>0</v>
      </c>
      <c r="F144" s="107">
        <f>IFERROR(ndashboard!H88,"")</f>
        <v>0</v>
      </c>
      <c r="G144" s="108">
        <f>IFERROR(ndashboard!R88,"")</f>
        <v>0</v>
      </c>
      <c r="H144" s="107">
        <f>IFERROR(ndashboard!F88,"")</f>
        <v>0</v>
      </c>
      <c r="I144" s="107">
        <f>IFERROR(ndashboard!G88,"")</f>
        <v>0</v>
      </c>
      <c r="J144" s="79">
        <f t="shared" si="80"/>
        <v>0</v>
      </c>
      <c r="K144" s="79">
        <f t="shared" si="80"/>
        <v>0</v>
      </c>
      <c r="L144" s="79">
        <f t="shared" si="80"/>
        <v>0</v>
      </c>
      <c r="M144" s="79">
        <f t="shared" si="80"/>
        <v>0</v>
      </c>
      <c r="N144" s="79">
        <f t="shared" si="80"/>
        <v>0</v>
      </c>
      <c r="O144" s="79">
        <f t="shared" si="80"/>
        <v>0</v>
      </c>
      <c r="P144" s="79">
        <f t="shared" si="80"/>
        <v>0</v>
      </c>
      <c r="Q144" s="79">
        <f t="shared" si="80"/>
        <v>0</v>
      </c>
      <c r="R144" s="79">
        <f t="shared" si="80"/>
        <v>0</v>
      </c>
      <c r="S144" s="79">
        <f t="shared" si="80"/>
        <v>0</v>
      </c>
      <c r="T144" s="79">
        <f t="shared" si="80"/>
        <v>0</v>
      </c>
      <c r="U144" s="79">
        <f t="shared" si="80"/>
        <v>0</v>
      </c>
      <c r="V144" s="79">
        <f t="shared" si="80"/>
        <v>0</v>
      </c>
      <c r="W144" s="79">
        <f t="shared" si="80"/>
        <v>0</v>
      </c>
      <c r="X144" s="79">
        <f t="shared" si="80"/>
        <v>0</v>
      </c>
      <c r="Y144" s="79">
        <f t="shared" si="80"/>
        <v>0</v>
      </c>
      <c r="Z144" s="79">
        <f t="shared" si="78"/>
        <v>0</v>
      </c>
      <c r="AA144" s="79">
        <f t="shared" si="78"/>
        <v>0</v>
      </c>
      <c r="AB144" s="79">
        <f t="shared" si="78"/>
        <v>0</v>
      </c>
      <c r="AC144" s="79">
        <f t="shared" si="78"/>
        <v>0</v>
      </c>
      <c r="AD144" s="80">
        <f t="shared" si="78"/>
        <v>0</v>
      </c>
      <c r="AE144" s="79">
        <f t="shared" si="78"/>
        <v>0</v>
      </c>
      <c r="AF144" s="79">
        <f t="shared" si="78"/>
        <v>0</v>
      </c>
      <c r="AG144" s="79">
        <f t="shared" si="78"/>
        <v>0</v>
      </c>
      <c r="AH144" s="79">
        <f t="shared" si="78"/>
        <v>0</v>
      </c>
      <c r="AI144" s="79">
        <f t="shared" si="78"/>
        <v>0</v>
      </c>
      <c r="AJ144" s="79">
        <f t="shared" si="78"/>
        <v>0</v>
      </c>
      <c r="AK144" s="79">
        <f t="shared" si="78"/>
        <v>0</v>
      </c>
      <c r="AL144" s="79">
        <f t="shared" si="78"/>
        <v>0</v>
      </c>
      <c r="AM144" s="79">
        <f t="shared" si="78"/>
        <v>0</v>
      </c>
      <c r="AN144" s="79">
        <f t="shared" si="81"/>
        <v>0</v>
      </c>
      <c r="AO144" s="79">
        <f t="shared" si="81"/>
        <v>0</v>
      </c>
      <c r="AP144" s="79">
        <f t="shared" si="81"/>
        <v>0</v>
      </c>
      <c r="AQ144" s="79">
        <f t="shared" si="81"/>
        <v>0</v>
      </c>
      <c r="AR144" s="79">
        <f t="shared" si="81"/>
        <v>0</v>
      </c>
      <c r="AS144" s="79">
        <f t="shared" si="81"/>
        <v>0</v>
      </c>
      <c r="AT144" s="79">
        <f t="shared" si="81"/>
        <v>0</v>
      </c>
      <c r="AU144" s="79">
        <f t="shared" si="81"/>
        <v>0</v>
      </c>
      <c r="AV144" s="79">
        <f t="shared" si="81"/>
        <v>0</v>
      </c>
      <c r="AW144" s="79">
        <f t="shared" si="81"/>
        <v>0</v>
      </c>
      <c r="AX144" s="79">
        <f t="shared" si="81"/>
        <v>0</v>
      </c>
      <c r="BB144" s="37"/>
      <c r="BC144" s="37"/>
      <c r="BN144" s="31" t="e">
        <f t="shared" si="82"/>
        <v>#DIV/0!</v>
      </c>
      <c r="BO144" s="31">
        <f t="shared" si="82"/>
        <v>1046.161648371595</v>
      </c>
      <c r="BP144" s="31">
        <f t="shared" si="82"/>
        <v>80.915508351553996</v>
      </c>
      <c r="BQ144" s="31">
        <f t="shared" si="82"/>
        <v>73.894475004703935</v>
      </c>
      <c r="BR144" s="31">
        <f t="shared" si="82"/>
        <v>72.093571578775496</v>
      </c>
      <c r="BS144" s="31">
        <f t="shared" si="82"/>
        <v>74.876816570216917</v>
      </c>
      <c r="BT144" s="31">
        <f t="shared" si="82"/>
        <v>79.167777186501098</v>
      </c>
      <c r="BU144" s="31">
        <f t="shared" si="82"/>
        <v>83.057257936489549</v>
      </c>
      <c r="BV144" s="31">
        <f t="shared" si="82"/>
        <v>88.527441610479769</v>
      </c>
      <c r="BW144" s="31">
        <f t="shared" si="82"/>
        <v>94.909479032990006</v>
      </c>
      <c r="BX144" s="31">
        <f t="shared" si="82"/>
        <v>102.32056062076215</v>
      </c>
      <c r="BY144" s="31">
        <f t="shared" si="82"/>
        <v>109.95050962019029</v>
      </c>
      <c r="BZ144" s="31">
        <f t="shared" si="82"/>
        <v>118.2707956657646</v>
      </c>
      <c r="CA144" s="31">
        <f t="shared" si="82"/>
        <v>127.64131189899761</v>
      </c>
      <c r="CB144" s="31">
        <f t="shared" si="82"/>
        <v>137.65598246771771</v>
      </c>
      <c r="CC144" s="31">
        <f t="shared" si="82"/>
        <v>148.6296429860412</v>
      </c>
      <c r="CD144" s="31">
        <f t="shared" si="79"/>
        <v>161.7897027266219</v>
      </c>
      <c r="CE144" s="31">
        <f t="shared" si="79"/>
        <v>175.40814456057814</v>
      </c>
      <c r="CF144" s="31">
        <f t="shared" si="79"/>
        <v>188.87859949843499</v>
      </c>
      <c r="CG144" s="31">
        <f t="shared" si="79"/>
        <v>201.98693629042626</v>
      </c>
      <c r="CH144" s="31">
        <f t="shared" si="79"/>
        <v>214.697985587902</v>
      </c>
      <c r="CI144" s="31">
        <f t="shared" si="79"/>
        <v>226.74551559392063</v>
      </c>
      <c r="CJ144" s="31">
        <f t="shared" si="79"/>
        <v>238.09364978509299</v>
      </c>
      <c r="CK144" s="31">
        <f t="shared" si="79"/>
        <v>248.75584738763519</v>
      </c>
      <c r="CL144" s="31">
        <f t="shared" si="79"/>
        <v>258.76473071183392</v>
      </c>
      <c r="CM144" s="31">
        <f t="shared" si="79"/>
        <v>268.16050887043826</v>
      </c>
      <c r="CN144" s="31">
        <f t="shared" si="79"/>
        <v>276.98554805567778</v>
      </c>
      <c r="CO144" s="31">
        <f t="shared" si="79"/>
        <v>285.28166089293728</v>
      </c>
      <c r="CP144" s="31">
        <f t="shared" si="79"/>
        <v>293.08875561229053</v>
      </c>
      <c r="CQ144" s="31">
        <f t="shared" si="79"/>
        <v>300.444208073308</v>
      </c>
      <c r="CR144" s="31">
        <f t="shared" si="79"/>
        <v>307.38262918989824</v>
      </c>
      <c r="CS144" s="31">
        <f t="shared" si="79"/>
        <v>313.93584969091194</v>
      </c>
      <c r="CT144" s="31">
        <f t="shared" si="77"/>
        <v>320.1330219485281</v>
      </c>
      <c r="CU144" s="31">
        <f t="shared" si="77"/>
        <v>326.00078125753794</v>
      </c>
      <c r="CV144" s="31">
        <f t="shared" si="77"/>
        <v>331.56343318641603</v>
      </c>
      <c r="CW144" s="31">
        <f t="shared" si="77"/>
        <v>336.84314774502644</v>
      </c>
      <c r="CX144" s="31">
        <f t="shared" si="77"/>
        <v>341.86014948324771</v>
      </c>
      <c r="CY144" s="31">
        <f t="shared" si="77"/>
        <v>346.63289764154837</v>
      </c>
      <c r="CZ144" s="31">
        <f t="shared" si="77"/>
        <v>351.17825347639047</v>
      </c>
      <c r="DA144" s="31">
        <f t="shared" si="77"/>
        <v>355.51163367204185</v>
      </c>
      <c r="DB144" s="37"/>
    </row>
    <row r="145" spans="1:106" x14ac:dyDescent="0.2">
      <c r="A145" s="25">
        <f>IFERROR(ndashboard!I89," ")</f>
        <v>0</v>
      </c>
      <c r="B145" s="107">
        <f>IFERROR(ndashboard!B89," ")</f>
        <v>0</v>
      </c>
      <c r="C145" s="107">
        <f>IFERROR(ndashboard!C89,"")</f>
        <v>0</v>
      </c>
      <c r="D145" s="100">
        <f>IFERROR(ndashboard!M89," ")</f>
        <v>0</v>
      </c>
      <c r="E145" s="167">
        <f>IFERROR(ndashboard!O89,"")</f>
        <v>0</v>
      </c>
      <c r="F145" s="107">
        <f>IFERROR(ndashboard!H89,"")</f>
        <v>0</v>
      </c>
      <c r="G145" s="108">
        <f>IFERROR(ndashboard!R89,"")</f>
        <v>0</v>
      </c>
      <c r="H145" s="107">
        <f>IFERROR(ndashboard!F89,"")</f>
        <v>0</v>
      </c>
      <c r="I145" s="107">
        <f>IFERROR(ndashboard!G89,"")</f>
        <v>0</v>
      </c>
      <c r="J145" s="79">
        <f t="shared" si="80"/>
        <v>0</v>
      </c>
      <c r="K145" s="79">
        <f t="shared" si="80"/>
        <v>0</v>
      </c>
      <c r="L145" s="79">
        <f t="shared" si="80"/>
        <v>0</v>
      </c>
      <c r="M145" s="79">
        <f t="shared" si="80"/>
        <v>0</v>
      </c>
      <c r="N145" s="79">
        <f t="shared" si="80"/>
        <v>0</v>
      </c>
      <c r="O145" s="79">
        <f t="shared" si="80"/>
        <v>0</v>
      </c>
      <c r="P145" s="79">
        <f t="shared" si="80"/>
        <v>0</v>
      </c>
      <c r="Q145" s="79">
        <f t="shared" si="80"/>
        <v>0</v>
      </c>
      <c r="R145" s="79">
        <f t="shared" si="80"/>
        <v>0</v>
      </c>
      <c r="S145" s="79">
        <f t="shared" si="80"/>
        <v>0</v>
      </c>
      <c r="T145" s="79">
        <f t="shared" si="80"/>
        <v>0</v>
      </c>
      <c r="U145" s="79">
        <f t="shared" si="80"/>
        <v>0</v>
      </c>
      <c r="V145" s="79">
        <f t="shared" si="80"/>
        <v>0</v>
      </c>
      <c r="W145" s="79">
        <f t="shared" si="80"/>
        <v>0</v>
      </c>
      <c r="X145" s="79">
        <f t="shared" si="80"/>
        <v>0</v>
      </c>
      <c r="Y145" s="79">
        <f t="shared" si="80"/>
        <v>0</v>
      </c>
      <c r="Z145" s="79">
        <f t="shared" si="78"/>
        <v>0</v>
      </c>
      <c r="AA145" s="79">
        <f t="shared" si="78"/>
        <v>0</v>
      </c>
      <c r="AB145" s="79">
        <f t="shared" si="78"/>
        <v>0</v>
      </c>
      <c r="AC145" s="79">
        <f t="shared" si="78"/>
        <v>0</v>
      </c>
      <c r="AD145" s="80">
        <f t="shared" si="78"/>
        <v>0</v>
      </c>
      <c r="AE145" s="79">
        <f t="shared" si="78"/>
        <v>0</v>
      </c>
      <c r="AF145" s="79">
        <f t="shared" si="78"/>
        <v>0</v>
      </c>
      <c r="AG145" s="79">
        <f t="shared" si="78"/>
        <v>0</v>
      </c>
      <c r="AH145" s="79">
        <f t="shared" si="78"/>
        <v>0</v>
      </c>
      <c r="AI145" s="79">
        <f t="shared" si="78"/>
        <v>0</v>
      </c>
      <c r="AJ145" s="79">
        <f t="shared" si="78"/>
        <v>0</v>
      </c>
      <c r="AK145" s="79">
        <f t="shared" si="78"/>
        <v>0</v>
      </c>
      <c r="AL145" s="79">
        <f t="shared" si="78"/>
        <v>0</v>
      </c>
      <c r="AM145" s="79">
        <f t="shared" si="78"/>
        <v>0</v>
      </c>
      <c r="AN145" s="79">
        <f t="shared" si="81"/>
        <v>0</v>
      </c>
      <c r="AO145" s="79">
        <f t="shared" si="81"/>
        <v>0</v>
      </c>
      <c r="AP145" s="79">
        <f t="shared" si="81"/>
        <v>0</v>
      </c>
      <c r="AQ145" s="79">
        <f t="shared" si="81"/>
        <v>0</v>
      </c>
      <c r="AR145" s="79">
        <f t="shared" si="81"/>
        <v>0</v>
      </c>
      <c r="AS145" s="79">
        <f t="shared" si="81"/>
        <v>0</v>
      </c>
      <c r="AT145" s="79">
        <f t="shared" si="81"/>
        <v>0</v>
      </c>
      <c r="AU145" s="79">
        <f t="shared" si="81"/>
        <v>0</v>
      </c>
      <c r="AV145" s="79">
        <f t="shared" si="81"/>
        <v>0</v>
      </c>
      <c r="AW145" s="79">
        <f t="shared" si="81"/>
        <v>0</v>
      </c>
      <c r="AX145" s="79">
        <f t="shared" si="81"/>
        <v>0</v>
      </c>
      <c r="BB145" s="37"/>
      <c r="BC145" s="37"/>
      <c r="BN145" s="31" t="e">
        <f t="shared" si="82"/>
        <v>#DIV/0!</v>
      </c>
      <c r="BO145" s="31">
        <f t="shared" si="82"/>
        <v>1046.161648371595</v>
      </c>
      <c r="BP145" s="31">
        <f t="shared" si="82"/>
        <v>80.915508351553996</v>
      </c>
      <c r="BQ145" s="31">
        <f t="shared" si="82"/>
        <v>73.894475004703935</v>
      </c>
      <c r="BR145" s="31">
        <f t="shared" si="82"/>
        <v>72.093571578775496</v>
      </c>
      <c r="BS145" s="31">
        <f t="shared" si="82"/>
        <v>74.876816570216917</v>
      </c>
      <c r="BT145" s="31">
        <f t="shared" si="82"/>
        <v>79.167777186501098</v>
      </c>
      <c r="BU145" s="31">
        <f t="shared" si="82"/>
        <v>83.057257936489549</v>
      </c>
      <c r="BV145" s="31">
        <f t="shared" si="82"/>
        <v>88.527441610479769</v>
      </c>
      <c r="BW145" s="31">
        <f t="shared" si="82"/>
        <v>94.909479032990006</v>
      </c>
      <c r="BX145" s="31">
        <f t="shared" si="82"/>
        <v>102.32056062076215</v>
      </c>
      <c r="BY145" s="31">
        <f t="shared" si="82"/>
        <v>109.95050962019029</v>
      </c>
      <c r="BZ145" s="31">
        <f t="shared" si="82"/>
        <v>118.2707956657646</v>
      </c>
      <c r="CA145" s="31">
        <f t="shared" si="82"/>
        <v>127.64131189899761</v>
      </c>
      <c r="CB145" s="31">
        <f t="shared" si="82"/>
        <v>137.65598246771771</v>
      </c>
      <c r="CC145" s="31">
        <f t="shared" si="82"/>
        <v>148.6296429860412</v>
      </c>
      <c r="CD145" s="31">
        <f t="shared" si="79"/>
        <v>161.7897027266219</v>
      </c>
      <c r="CE145" s="31">
        <f t="shared" si="79"/>
        <v>175.40814456057814</v>
      </c>
      <c r="CF145" s="31">
        <f t="shared" si="79"/>
        <v>188.87859949843499</v>
      </c>
      <c r="CG145" s="31">
        <f t="shared" si="79"/>
        <v>201.98693629042626</v>
      </c>
      <c r="CH145" s="31">
        <f t="shared" si="79"/>
        <v>214.697985587902</v>
      </c>
      <c r="CI145" s="31">
        <f t="shared" si="79"/>
        <v>226.74551559392063</v>
      </c>
      <c r="CJ145" s="31">
        <f t="shared" si="79"/>
        <v>238.09364978509299</v>
      </c>
      <c r="CK145" s="31">
        <f t="shared" si="79"/>
        <v>248.75584738763519</v>
      </c>
      <c r="CL145" s="31">
        <f t="shared" si="79"/>
        <v>258.76473071183392</v>
      </c>
      <c r="CM145" s="31">
        <f t="shared" si="79"/>
        <v>268.16050887043826</v>
      </c>
      <c r="CN145" s="31">
        <f t="shared" si="79"/>
        <v>276.98554805567778</v>
      </c>
      <c r="CO145" s="31">
        <f t="shared" si="79"/>
        <v>285.28166089293728</v>
      </c>
      <c r="CP145" s="31">
        <f t="shared" si="79"/>
        <v>293.08875561229053</v>
      </c>
      <c r="CQ145" s="31">
        <f t="shared" si="79"/>
        <v>300.444208073308</v>
      </c>
      <c r="CR145" s="31">
        <f t="shared" si="79"/>
        <v>307.38262918989824</v>
      </c>
      <c r="CS145" s="31">
        <f t="shared" si="79"/>
        <v>313.93584969091194</v>
      </c>
      <c r="CT145" s="31">
        <f t="shared" si="77"/>
        <v>320.1330219485281</v>
      </c>
      <c r="CU145" s="31">
        <f t="shared" si="77"/>
        <v>326.00078125753794</v>
      </c>
      <c r="CV145" s="31">
        <f t="shared" si="77"/>
        <v>331.56343318641603</v>
      </c>
      <c r="CW145" s="31">
        <f t="shared" si="77"/>
        <v>336.84314774502644</v>
      </c>
      <c r="CX145" s="31">
        <f t="shared" si="77"/>
        <v>341.86014948324771</v>
      </c>
      <c r="CY145" s="31">
        <f t="shared" si="77"/>
        <v>346.63289764154837</v>
      </c>
      <c r="CZ145" s="31">
        <f t="shared" si="77"/>
        <v>351.17825347639047</v>
      </c>
      <c r="DA145" s="31">
        <f t="shared" si="77"/>
        <v>355.51163367204185</v>
      </c>
      <c r="DB145" s="37"/>
    </row>
    <row r="146" spans="1:106" x14ac:dyDescent="0.2">
      <c r="A146" s="25">
        <f>IFERROR(ndashboard!I90," ")</f>
        <v>0</v>
      </c>
      <c r="B146" s="107">
        <f>IFERROR(ndashboard!B90," ")</f>
        <v>0</v>
      </c>
      <c r="C146" s="107">
        <f>IFERROR(ndashboard!C90,"")</f>
        <v>0</v>
      </c>
      <c r="D146" s="100">
        <f>IFERROR(ndashboard!M90," ")</f>
        <v>0</v>
      </c>
      <c r="E146" s="167">
        <f>IFERROR(ndashboard!O90,"")</f>
        <v>0</v>
      </c>
      <c r="F146" s="107">
        <f>IFERROR(ndashboard!H90,"")</f>
        <v>0</v>
      </c>
      <c r="G146" s="108">
        <f>IFERROR(ndashboard!R90,"")</f>
        <v>0</v>
      </c>
      <c r="H146" s="107">
        <f>IFERROR(ndashboard!F90,"")</f>
        <v>0</v>
      </c>
      <c r="I146" s="107">
        <f>IFERROR(ndashboard!G90,"")</f>
        <v>0</v>
      </c>
      <c r="J146" s="79">
        <f t="shared" si="80"/>
        <v>0</v>
      </c>
      <c r="K146" s="79">
        <f t="shared" si="80"/>
        <v>0</v>
      </c>
      <c r="L146" s="79">
        <f t="shared" si="80"/>
        <v>0</v>
      </c>
      <c r="M146" s="79">
        <f t="shared" si="80"/>
        <v>0</v>
      </c>
      <c r="N146" s="79">
        <f t="shared" si="80"/>
        <v>0</v>
      </c>
      <c r="O146" s="79">
        <f t="shared" si="80"/>
        <v>0</v>
      </c>
      <c r="P146" s="79">
        <f t="shared" si="80"/>
        <v>0</v>
      </c>
      <c r="Q146" s="79">
        <f t="shared" si="80"/>
        <v>0</v>
      </c>
      <c r="R146" s="79">
        <f t="shared" si="80"/>
        <v>0</v>
      </c>
      <c r="S146" s="79">
        <f t="shared" si="80"/>
        <v>0</v>
      </c>
      <c r="T146" s="79">
        <f t="shared" si="80"/>
        <v>0</v>
      </c>
      <c r="U146" s="79">
        <f t="shared" si="80"/>
        <v>0</v>
      </c>
      <c r="V146" s="79">
        <f t="shared" si="80"/>
        <v>0</v>
      </c>
      <c r="W146" s="79">
        <f t="shared" si="80"/>
        <v>0</v>
      </c>
      <c r="X146" s="79">
        <f t="shared" si="80"/>
        <v>0</v>
      </c>
      <c r="Y146" s="79">
        <f t="shared" si="80"/>
        <v>0</v>
      </c>
      <c r="Z146" s="79">
        <f t="shared" si="78"/>
        <v>0</v>
      </c>
      <c r="AA146" s="79">
        <f t="shared" si="78"/>
        <v>0</v>
      </c>
      <c r="AB146" s="79">
        <f t="shared" si="78"/>
        <v>0</v>
      </c>
      <c r="AC146" s="79">
        <f t="shared" si="78"/>
        <v>0</v>
      </c>
      <c r="AD146" s="80">
        <f t="shared" si="78"/>
        <v>0</v>
      </c>
      <c r="AE146" s="79">
        <f t="shared" si="78"/>
        <v>0</v>
      </c>
      <c r="AF146" s="79">
        <f t="shared" si="78"/>
        <v>0</v>
      </c>
      <c r="AG146" s="79">
        <f t="shared" si="78"/>
        <v>0</v>
      </c>
      <c r="AH146" s="79">
        <f t="shared" si="78"/>
        <v>0</v>
      </c>
      <c r="AI146" s="79">
        <f t="shared" si="78"/>
        <v>0</v>
      </c>
      <c r="AJ146" s="79">
        <f t="shared" si="78"/>
        <v>0</v>
      </c>
      <c r="AK146" s="79">
        <f t="shared" si="78"/>
        <v>0</v>
      </c>
      <c r="AL146" s="79">
        <f t="shared" si="78"/>
        <v>0</v>
      </c>
      <c r="AM146" s="79">
        <f t="shared" si="78"/>
        <v>0</v>
      </c>
      <c r="AN146" s="79">
        <f t="shared" si="81"/>
        <v>0</v>
      </c>
      <c r="AO146" s="79">
        <f t="shared" si="81"/>
        <v>0</v>
      </c>
      <c r="AP146" s="79">
        <f t="shared" si="81"/>
        <v>0</v>
      </c>
      <c r="AQ146" s="79">
        <f t="shared" si="81"/>
        <v>0</v>
      </c>
      <c r="AR146" s="79">
        <f t="shared" si="81"/>
        <v>0</v>
      </c>
      <c r="AS146" s="79">
        <f t="shared" si="81"/>
        <v>0</v>
      </c>
      <c r="AT146" s="79">
        <f t="shared" si="81"/>
        <v>0</v>
      </c>
      <c r="AU146" s="79">
        <f t="shared" si="81"/>
        <v>0</v>
      </c>
      <c r="AV146" s="79">
        <f t="shared" si="81"/>
        <v>0</v>
      </c>
      <c r="AW146" s="79">
        <f t="shared" si="81"/>
        <v>0</v>
      </c>
      <c r="AX146" s="79">
        <f t="shared" si="81"/>
        <v>0</v>
      </c>
      <c r="BB146" s="37"/>
      <c r="BC146" s="37"/>
      <c r="BN146" s="31" t="e">
        <f t="shared" si="82"/>
        <v>#DIV/0!</v>
      </c>
      <c r="BO146" s="31">
        <f t="shared" si="82"/>
        <v>1046.161648371595</v>
      </c>
      <c r="BP146" s="31">
        <f t="shared" si="82"/>
        <v>80.915508351553996</v>
      </c>
      <c r="BQ146" s="31">
        <f t="shared" si="82"/>
        <v>73.894475004703935</v>
      </c>
      <c r="BR146" s="31">
        <f t="shared" si="82"/>
        <v>72.093571578775496</v>
      </c>
      <c r="BS146" s="31">
        <f t="shared" si="82"/>
        <v>74.876816570216917</v>
      </c>
      <c r="BT146" s="31">
        <f t="shared" si="82"/>
        <v>79.167777186501098</v>
      </c>
      <c r="BU146" s="31">
        <f t="shared" si="82"/>
        <v>83.057257936489549</v>
      </c>
      <c r="BV146" s="31">
        <f t="shared" si="82"/>
        <v>88.527441610479769</v>
      </c>
      <c r="BW146" s="31">
        <f t="shared" si="82"/>
        <v>94.909479032990006</v>
      </c>
      <c r="BX146" s="31">
        <f t="shared" si="82"/>
        <v>102.32056062076215</v>
      </c>
      <c r="BY146" s="31">
        <f t="shared" si="82"/>
        <v>109.95050962019029</v>
      </c>
      <c r="BZ146" s="31">
        <f t="shared" si="82"/>
        <v>118.2707956657646</v>
      </c>
      <c r="CA146" s="31">
        <f t="shared" si="82"/>
        <v>127.64131189899761</v>
      </c>
      <c r="CB146" s="31">
        <f t="shared" si="82"/>
        <v>137.65598246771771</v>
      </c>
      <c r="CC146" s="31">
        <f t="shared" si="82"/>
        <v>148.6296429860412</v>
      </c>
      <c r="CD146" s="31">
        <f t="shared" si="79"/>
        <v>161.7897027266219</v>
      </c>
      <c r="CE146" s="31">
        <f t="shared" si="79"/>
        <v>175.40814456057814</v>
      </c>
      <c r="CF146" s="31">
        <f t="shared" si="79"/>
        <v>188.87859949843499</v>
      </c>
      <c r="CG146" s="31">
        <f t="shared" si="79"/>
        <v>201.98693629042626</v>
      </c>
      <c r="CH146" s="31">
        <f t="shared" si="79"/>
        <v>214.697985587902</v>
      </c>
      <c r="CI146" s="31">
        <f t="shared" si="79"/>
        <v>226.74551559392063</v>
      </c>
      <c r="CJ146" s="31">
        <f t="shared" si="79"/>
        <v>238.09364978509299</v>
      </c>
      <c r="CK146" s="31">
        <f t="shared" si="79"/>
        <v>248.75584738763519</v>
      </c>
      <c r="CL146" s="31">
        <f t="shared" si="79"/>
        <v>258.76473071183392</v>
      </c>
      <c r="CM146" s="31">
        <f t="shared" si="79"/>
        <v>268.16050887043826</v>
      </c>
      <c r="CN146" s="31">
        <f t="shared" si="79"/>
        <v>276.98554805567778</v>
      </c>
      <c r="CO146" s="31">
        <f t="shared" si="79"/>
        <v>285.28166089293728</v>
      </c>
      <c r="CP146" s="31">
        <f t="shared" si="79"/>
        <v>293.08875561229053</v>
      </c>
      <c r="CQ146" s="31">
        <f t="shared" si="79"/>
        <v>300.444208073308</v>
      </c>
      <c r="CR146" s="31">
        <f t="shared" si="79"/>
        <v>307.38262918989824</v>
      </c>
      <c r="CS146" s="31">
        <f t="shared" si="79"/>
        <v>313.93584969091194</v>
      </c>
      <c r="CT146" s="31">
        <f t="shared" ref="CT146:DA160" si="83">CT145+$F146*(AQ146/AQ$61)^$C$4</f>
        <v>320.1330219485281</v>
      </c>
      <c r="CU146" s="31">
        <f t="shared" si="83"/>
        <v>326.00078125753794</v>
      </c>
      <c r="CV146" s="31">
        <f t="shared" si="83"/>
        <v>331.56343318641603</v>
      </c>
      <c r="CW146" s="31">
        <f t="shared" si="83"/>
        <v>336.84314774502644</v>
      </c>
      <c r="CX146" s="31">
        <f t="shared" si="83"/>
        <v>341.86014948324771</v>
      </c>
      <c r="CY146" s="31">
        <f t="shared" si="83"/>
        <v>346.63289764154837</v>
      </c>
      <c r="CZ146" s="31">
        <f t="shared" si="83"/>
        <v>351.17825347639047</v>
      </c>
      <c r="DA146" s="31">
        <f t="shared" si="83"/>
        <v>355.51163367204185</v>
      </c>
      <c r="DB146" s="37"/>
    </row>
    <row r="147" spans="1:106" x14ac:dyDescent="0.2">
      <c r="A147" s="25">
        <f>IFERROR(ndashboard!I91," ")</f>
        <v>0</v>
      </c>
      <c r="B147" s="107">
        <f>IFERROR(ndashboard!B91," ")</f>
        <v>0</v>
      </c>
      <c r="C147" s="107">
        <f>IFERROR(ndashboard!C91,"")</f>
        <v>0</v>
      </c>
      <c r="D147" s="100">
        <f>IFERROR(ndashboard!M91," ")</f>
        <v>0</v>
      </c>
      <c r="E147" s="167">
        <f>IFERROR(ndashboard!O91,"")</f>
        <v>0</v>
      </c>
      <c r="F147" s="107">
        <f>IFERROR(ndashboard!H91,"")</f>
        <v>0</v>
      </c>
      <c r="G147" s="108">
        <f>IFERROR(ndashboard!R91,"")</f>
        <v>0</v>
      </c>
      <c r="H147" s="107">
        <f>IFERROR(ndashboard!F91,"")</f>
        <v>0</v>
      </c>
      <c r="I147" s="107">
        <f>IFERROR(ndashboard!G91,"")</f>
        <v>0</v>
      </c>
      <c r="J147" s="79">
        <f t="shared" si="80"/>
        <v>0</v>
      </c>
      <c r="K147" s="79">
        <f t="shared" si="80"/>
        <v>0</v>
      </c>
      <c r="L147" s="79">
        <f t="shared" si="80"/>
        <v>0</v>
      </c>
      <c r="M147" s="79">
        <f t="shared" si="80"/>
        <v>0</v>
      </c>
      <c r="N147" s="79">
        <f t="shared" si="80"/>
        <v>0</v>
      </c>
      <c r="O147" s="79">
        <f t="shared" si="80"/>
        <v>0</v>
      </c>
      <c r="P147" s="79">
        <f t="shared" si="80"/>
        <v>0</v>
      </c>
      <c r="Q147" s="79">
        <f t="shared" si="80"/>
        <v>0</v>
      </c>
      <c r="R147" s="79">
        <f t="shared" si="80"/>
        <v>0</v>
      </c>
      <c r="S147" s="79">
        <f t="shared" si="80"/>
        <v>0</v>
      </c>
      <c r="T147" s="79">
        <f t="shared" si="80"/>
        <v>0</v>
      </c>
      <c r="U147" s="79">
        <f t="shared" si="80"/>
        <v>0</v>
      </c>
      <c r="V147" s="79">
        <f t="shared" si="80"/>
        <v>0</v>
      </c>
      <c r="W147" s="79">
        <f t="shared" si="80"/>
        <v>0</v>
      </c>
      <c r="X147" s="79">
        <f t="shared" si="80"/>
        <v>0</v>
      </c>
      <c r="Y147" s="79">
        <f t="shared" si="80"/>
        <v>0</v>
      </c>
      <c r="Z147" s="79">
        <f t="shared" si="78"/>
        <v>0</v>
      </c>
      <c r="AA147" s="79">
        <f t="shared" si="78"/>
        <v>0</v>
      </c>
      <c r="AB147" s="79">
        <f t="shared" si="78"/>
        <v>0</v>
      </c>
      <c r="AC147" s="79">
        <f t="shared" si="78"/>
        <v>0</v>
      </c>
      <c r="AD147" s="80">
        <f t="shared" si="78"/>
        <v>0</v>
      </c>
      <c r="AE147" s="79">
        <f t="shared" si="78"/>
        <v>0</v>
      </c>
      <c r="AF147" s="79">
        <f t="shared" si="78"/>
        <v>0</v>
      </c>
      <c r="AG147" s="79">
        <f t="shared" si="78"/>
        <v>0</v>
      </c>
      <c r="AH147" s="79">
        <f t="shared" si="78"/>
        <v>0</v>
      </c>
      <c r="AI147" s="79">
        <f t="shared" si="78"/>
        <v>0</v>
      </c>
      <c r="AJ147" s="79">
        <f t="shared" si="78"/>
        <v>0</v>
      </c>
      <c r="AK147" s="79">
        <f t="shared" si="78"/>
        <v>0</v>
      </c>
      <c r="AL147" s="79">
        <f t="shared" si="78"/>
        <v>0</v>
      </c>
      <c r="AM147" s="79">
        <f t="shared" si="78"/>
        <v>0</v>
      </c>
      <c r="AN147" s="79">
        <f t="shared" si="81"/>
        <v>0</v>
      </c>
      <c r="AO147" s="79">
        <f t="shared" si="81"/>
        <v>0</v>
      </c>
      <c r="AP147" s="79">
        <f t="shared" si="81"/>
        <v>0</v>
      </c>
      <c r="AQ147" s="79">
        <f t="shared" si="81"/>
        <v>0</v>
      </c>
      <c r="AR147" s="79">
        <f t="shared" si="81"/>
        <v>0</v>
      </c>
      <c r="AS147" s="79">
        <f t="shared" si="81"/>
        <v>0</v>
      </c>
      <c r="AT147" s="79">
        <f t="shared" si="81"/>
        <v>0</v>
      </c>
      <c r="AU147" s="79">
        <f t="shared" si="81"/>
        <v>0</v>
      </c>
      <c r="AV147" s="79">
        <f t="shared" si="81"/>
        <v>0</v>
      </c>
      <c r="AW147" s="79">
        <f t="shared" si="81"/>
        <v>0</v>
      </c>
      <c r="AX147" s="79">
        <f t="shared" si="81"/>
        <v>0</v>
      </c>
      <c r="BB147" s="37"/>
      <c r="BC147" s="37"/>
      <c r="BN147" s="31" t="e">
        <f t="shared" si="82"/>
        <v>#DIV/0!</v>
      </c>
      <c r="BO147" s="31">
        <f t="shared" si="82"/>
        <v>1046.161648371595</v>
      </c>
      <c r="BP147" s="31">
        <f t="shared" si="82"/>
        <v>80.915508351553996</v>
      </c>
      <c r="BQ147" s="31">
        <f t="shared" si="82"/>
        <v>73.894475004703935</v>
      </c>
      <c r="BR147" s="31">
        <f t="shared" si="82"/>
        <v>72.093571578775496</v>
      </c>
      <c r="BS147" s="31">
        <f t="shared" si="82"/>
        <v>74.876816570216917</v>
      </c>
      <c r="BT147" s="31">
        <f t="shared" si="82"/>
        <v>79.167777186501098</v>
      </c>
      <c r="BU147" s="31">
        <f t="shared" si="82"/>
        <v>83.057257936489549</v>
      </c>
      <c r="BV147" s="31">
        <f t="shared" si="82"/>
        <v>88.527441610479769</v>
      </c>
      <c r="BW147" s="31">
        <f t="shared" si="82"/>
        <v>94.909479032990006</v>
      </c>
      <c r="BX147" s="31">
        <f t="shared" si="82"/>
        <v>102.32056062076215</v>
      </c>
      <c r="BY147" s="31">
        <f t="shared" si="82"/>
        <v>109.95050962019029</v>
      </c>
      <c r="BZ147" s="31">
        <f t="shared" si="82"/>
        <v>118.2707956657646</v>
      </c>
      <c r="CA147" s="31">
        <f t="shared" si="82"/>
        <v>127.64131189899761</v>
      </c>
      <c r="CB147" s="31">
        <f t="shared" si="82"/>
        <v>137.65598246771771</v>
      </c>
      <c r="CC147" s="31">
        <f t="shared" si="82"/>
        <v>148.6296429860412</v>
      </c>
      <c r="CD147" s="31">
        <f t="shared" si="79"/>
        <v>161.7897027266219</v>
      </c>
      <c r="CE147" s="31">
        <f t="shared" si="79"/>
        <v>175.40814456057814</v>
      </c>
      <c r="CF147" s="31">
        <f t="shared" si="79"/>
        <v>188.87859949843499</v>
      </c>
      <c r="CG147" s="31">
        <f t="shared" si="79"/>
        <v>201.98693629042626</v>
      </c>
      <c r="CH147" s="31">
        <f t="shared" si="79"/>
        <v>214.697985587902</v>
      </c>
      <c r="CI147" s="31">
        <f t="shared" si="79"/>
        <v>226.74551559392063</v>
      </c>
      <c r="CJ147" s="31">
        <f t="shared" si="79"/>
        <v>238.09364978509299</v>
      </c>
      <c r="CK147" s="31">
        <f t="shared" si="79"/>
        <v>248.75584738763519</v>
      </c>
      <c r="CL147" s="31">
        <f t="shared" si="79"/>
        <v>258.76473071183392</v>
      </c>
      <c r="CM147" s="31">
        <f t="shared" si="79"/>
        <v>268.16050887043826</v>
      </c>
      <c r="CN147" s="31">
        <f t="shared" si="79"/>
        <v>276.98554805567778</v>
      </c>
      <c r="CO147" s="31">
        <f t="shared" si="79"/>
        <v>285.28166089293728</v>
      </c>
      <c r="CP147" s="31">
        <f t="shared" si="79"/>
        <v>293.08875561229053</v>
      </c>
      <c r="CQ147" s="31">
        <f t="shared" si="79"/>
        <v>300.444208073308</v>
      </c>
      <c r="CR147" s="31">
        <f t="shared" si="79"/>
        <v>307.38262918989824</v>
      </c>
      <c r="CS147" s="31">
        <f t="shared" si="79"/>
        <v>313.93584969091194</v>
      </c>
      <c r="CT147" s="31">
        <f t="shared" si="83"/>
        <v>320.1330219485281</v>
      </c>
      <c r="CU147" s="31">
        <f t="shared" si="83"/>
        <v>326.00078125753794</v>
      </c>
      <c r="CV147" s="31">
        <f t="shared" si="83"/>
        <v>331.56343318641603</v>
      </c>
      <c r="CW147" s="31">
        <f t="shared" si="83"/>
        <v>336.84314774502644</v>
      </c>
      <c r="CX147" s="31">
        <f t="shared" si="83"/>
        <v>341.86014948324771</v>
      </c>
      <c r="CY147" s="31">
        <f t="shared" si="83"/>
        <v>346.63289764154837</v>
      </c>
      <c r="CZ147" s="31">
        <f t="shared" si="83"/>
        <v>351.17825347639047</v>
      </c>
      <c r="DA147" s="31">
        <f t="shared" si="83"/>
        <v>355.51163367204185</v>
      </c>
      <c r="DB147" s="37"/>
    </row>
    <row r="148" spans="1:106" x14ac:dyDescent="0.2">
      <c r="A148" s="25">
        <f>IFERROR(ndashboard!I92," ")</f>
        <v>0</v>
      </c>
      <c r="B148" s="107">
        <f>IFERROR(ndashboard!B92," ")</f>
        <v>0</v>
      </c>
      <c r="C148" s="107">
        <f>IFERROR(ndashboard!C92,"")</f>
        <v>0</v>
      </c>
      <c r="D148" s="100">
        <f>IFERROR(ndashboard!M92," ")</f>
        <v>0</v>
      </c>
      <c r="E148" s="167">
        <f>IFERROR(ndashboard!O92,"")</f>
        <v>0</v>
      </c>
      <c r="F148" s="107">
        <f>IFERROR(ndashboard!H92,"")</f>
        <v>0</v>
      </c>
      <c r="G148" s="108">
        <f>IFERROR(ndashboard!R92,"")</f>
        <v>0</v>
      </c>
      <c r="H148" s="107">
        <f>IFERROR(ndashboard!F92,"")</f>
        <v>0</v>
      </c>
      <c r="I148" s="107">
        <f>IFERROR(ndashboard!G92,"")</f>
        <v>0</v>
      </c>
      <c r="J148" s="79">
        <f t="shared" si="80"/>
        <v>0</v>
      </c>
      <c r="K148" s="79">
        <f t="shared" si="80"/>
        <v>0</v>
      </c>
      <c r="L148" s="79">
        <f t="shared" si="80"/>
        <v>0</v>
      </c>
      <c r="M148" s="79">
        <f t="shared" si="80"/>
        <v>0</v>
      </c>
      <c r="N148" s="79">
        <f t="shared" si="80"/>
        <v>0</v>
      </c>
      <c r="O148" s="79">
        <f t="shared" si="80"/>
        <v>0</v>
      </c>
      <c r="P148" s="79">
        <f t="shared" si="80"/>
        <v>0</v>
      </c>
      <c r="Q148" s="79">
        <f t="shared" si="80"/>
        <v>0</v>
      </c>
      <c r="R148" s="79">
        <f t="shared" si="80"/>
        <v>0</v>
      </c>
      <c r="S148" s="79">
        <f t="shared" si="80"/>
        <v>0</v>
      </c>
      <c r="T148" s="79">
        <f t="shared" si="80"/>
        <v>0</v>
      </c>
      <c r="U148" s="79">
        <f t="shared" si="80"/>
        <v>0</v>
      </c>
      <c r="V148" s="79">
        <f t="shared" si="80"/>
        <v>0</v>
      </c>
      <c r="W148" s="79">
        <f t="shared" si="80"/>
        <v>0</v>
      </c>
      <c r="X148" s="79">
        <f t="shared" si="80"/>
        <v>0</v>
      </c>
      <c r="Y148" s="79">
        <f t="shared" si="80"/>
        <v>0</v>
      </c>
      <c r="Z148" s="79">
        <f t="shared" si="78"/>
        <v>0</v>
      </c>
      <c r="AA148" s="79">
        <f t="shared" si="78"/>
        <v>0</v>
      </c>
      <c r="AB148" s="79">
        <f t="shared" si="78"/>
        <v>0</v>
      </c>
      <c r="AC148" s="79">
        <f t="shared" si="78"/>
        <v>0</v>
      </c>
      <c r="AD148" s="80">
        <f t="shared" si="78"/>
        <v>0</v>
      </c>
      <c r="AE148" s="79">
        <f t="shared" si="78"/>
        <v>0</v>
      </c>
      <c r="AF148" s="79">
        <f t="shared" si="78"/>
        <v>0</v>
      </c>
      <c r="AG148" s="79">
        <f t="shared" si="78"/>
        <v>0</v>
      </c>
      <c r="AH148" s="79">
        <f t="shared" si="78"/>
        <v>0</v>
      </c>
      <c r="AI148" s="79">
        <f t="shared" si="78"/>
        <v>0</v>
      </c>
      <c r="AJ148" s="79">
        <f t="shared" si="78"/>
        <v>0</v>
      </c>
      <c r="AK148" s="79">
        <f t="shared" si="78"/>
        <v>0</v>
      </c>
      <c r="AL148" s="79">
        <f t="shared" si="78"/>
        <v>0</v>
      </c>
      <c r="AM148" s="79">
        <f t="shared" si="78"/>
        <v>0</v>
      </c>
      <c r="AN148" s="79">
        <f t="shared" si="81"/>
        <v>0</v>
      </c>
      <c r="AO148" s="79">
        <f t="shared" si="81"/>
        <v>0</v>
      </c>
      <c r="AP148" s="79">
        <f t="shared" si="81"/>
        <v>0</v>
      </c>
      <c r="AQ148" s="79">
        <f t="shared" si="81"/>
        <v>0</v>
      </c>
      <c r="AR148" s="79">
        <f t="shared" si="81"/>
        <v>0</v>
      </c>
      <c r="AS148" s="79">
        <f t="shared" si="81"/>
        <v>0</v>
      </c>
      <c r="AT148" s="79">
        <f t="shared" si="81"/>
        <v>0</v>
      </c>
      <c r="AU148" s="79">
        <f t="shared" si="81"/>
        <v>0</v>
      </c>
      <c r="AV148" s="79">
        <f t="shared" si="81"/>
        <v>0</v>
      </c>
      <c r="AW148" s="79">
        <f t="shared" si="81"/>
        <v>0</v>
      </c>
      <c r="AX148" s="79">
        <f t="shared" si="81"/>
        <v>0</v>
      </c>
      <c r="BB148" s="37"/>
      <c r="BC148" s="37"/>
      <c r="BN148" s="31" t="e">
        <f t="shared" si="82"/>
        <v>#DIV/0!</v>
      </c>
      <c r="BO148" s="31">
        <f t="shared" si="82"/>
        <v>1046.161648371595</v>
      </c>
      <c r="BP148" s="31">
        <f t="shared" si="82"/>
        <v>80.915508351553996</v>
      </c>
      <c r="BQ148" s="31">
        <f t="shared" si="82"/>
        <v>73.894475004703935</v>
      </c>
      <c r="BR148" s="31">
        <f t="shared" si="82"/>
        <v>72.093571578775496</v>
      </c>
      <c r="BS148" s="31">
        <f t="shared" si="82"/>
        <v>74.876816570216917</v>
      </c>
      <c r="BT148" s="31">
        <f t="shared" si="82"/>
        <v>79.167777186501098</v>
      </c>
      <c r="BU148" s="31">
        <f t="shared" si="82"/>
        <v>83.057257936489549</v>
      </c>
      <c r="BV148" s="31">
        <f t="shared" si="82"/>
        <v>88.527441610479769</v>
      </c>
      <c r="BW148" s="31">
        <f t="shared" si="82"/>
        <v>94.909479032990006</v>
      </c>
      <c r="BX148" s="31">
        <f t="shared" si="82"/>
        <v>102.32056062076215</v>
      </c>
      <c r="BY148" s="31">
        <f t="shared" si="82"/>
        <v>109.95050962019029</v>
      </c>
      <c r="BZ148" s="31">
        <f t="shared" si="82"/>
        <v>118.2707956657646</v>
      </c>
      <c r="CA148" s="31">
        <f t="shared" si="82"/>
        <v>127.64131189899761</v>
      </c>
      <c r="CB148" s="31">
        <f t="shared" si="82"/>
        <v>137.65598246771771</v>
      </c>
      <c r="CC148" s="31">
        <f t="shared" si="82"/>
        <v>148.6296429860412</v>
      </c>
      <c r="CD148" s="31">
        <f t="shared" si="79"/>
        <v>161.7897027266219</v>
      </c>
      <c r="CE148" s="31">
        <f t="shared" si="79"/>
        <v>175.40814456057814</v>
      </c>
      <c r="CF148" s="31">
        <f t="shared" si="79"/>
        <v>188.87859949843499</v>
      </c>
      <c r="CG148" s="31">
        <f t="shared" si="79"/>
        <v>201.98693629042626</v>
      </c>
      <c r="CH148" s="31">
        <f t="shared" si="79"/>
        <v>214.697985587902</v>
      </c>
      <c r="CI148" s="31">
        <f t="shared" si="79"/>
        <v>226.74551559392063</v>
      </c>
      <c r="CJ148" s="31">
        <f t="shared" si="79"/>
        <v>238.09364978509299</v>
      </c>
      <c r="CK148" s="31">
        <f t="shared" si="79"/>
        <v>248.75584738763519</v>
      </c>
      <c r="CL148" s="31">
        <f t="shared" si="79"/>
        <v>258.76473071183392</v>
      </c>
      <c r="CM148" s="31">
        <f t="shared" si="79"/>
        <v>268.16050887043826</v>
      </c>
      <c r="CN148" s="31">
        <f t="shared" si="79"/>
        <v>276.98554805567778</v>
      </c>
      <c r="CO148" s="31">
        <f t="shared" si="79"/>
        <v>285.28166089293728</v>
      </c>
      <c r="CP148" s="31">
        <f t="shared" si="79"/>
        <v>293.08875561229053</v>
      </c>
      <c r="CQ148" s="31">
        <f t="shared" si="79"/>
        <v>300.444208073308</v>
      </c>
      <c r="CR148" s="31">
        <f t="shared" si="79"/>
        <v>307.38262918989824</v>
      </c>
      <c r="CS148" s="31">
        <f t="shared" si="79"/>
        <v>313.93584969091194</v>
      </c>
      <c r="CT148" s="31">
        <f t="shared" si="83"/>
        <v>320.1330219485281</v>
      </c>
      <c r="CU148" s="31">
        <f t="shared" si="83"/>
        <v>326.00078125753794</v>
      </c>
      <c r="CV148" s="31">
        <f t="shared" si="83"/>
        <v>331.56343318641603</v>
      </c>
      <c r="CW148" s="31">
        <f t="shared" si="83"/>
        <v>336.84314774502644</v>
      </c>
      <c r="CX148" s="31">
        <f t="shared" si="83"/>
        <v>341.86014948324771</v>
      </c>
      <c r="CY148" s="31">
        <f t="shared" si="83"/>
        <v>346.63289764154837</v>
      </c>
      <c r="CZ148" s="31">
        <f t="shared" si="83"/>
        <v>351.17825347639047</v>
      </c>
      <c r="DA148" s="31">
        <f t="shared" si="83"/>
        <v>355.51163367204185</v>
      </c>
      <c r="DB148" s="37"/>
    </row>
    <row r="149" spans="1:106" x14ac:dyDescent="0.2">
      <c r="A149" s="25">
        <f>IFERROR(ndashboard!I93," ")</f>
        <v>0</v>
      </c>
      <c r="B149" s="107">
        <f>IFERROR(ndashboard!B93," ")</f>
        <v>0</v>
      </c>
      <c r="C149" s="107">
        <f>IFERROR(ndashboard!C93,"")</f>
        <v>0</v>
      </c>
      <c r="D149" s="100">
        <f>IFERROR(ndashboard!M93," ")</f>
        <v>0</v>
      </c>
      <c r="E149" s="167">
        <f>IFERROR(ndashboard!O93,"")</f>
        <v>0</v>
      </c>
      <c r="F149" s="107">
        <f>IFERROR(ndashboard!H93,"")</f>
        <v>0</v>
      </c>
      <c r="G149" s="108">
        <f>IFERROR(ndashboard!R93,"")</f>
        <v>0</v>
      </c>
      <c r="H149" s="107">
        <f>IFERROR(ndashboard!F93,"")</f>
        <v>0</v>
      </c>
      <c r="I149" s="107">
        <f>IFERROR(ndashboard!G93,"")</f>
        <v>0</v>
      </c>
      <c r="J149" s="79">
        <f t="shared" si="80"/>
        <v>0</v>
      </c>
      <c r="K149" s="79">
        <f t="shared" si="80"/>
        <v>0</v>
      </c>
      <c r="L149" s="79">
        <f t="shared" si="80"/>
        <v>0</v>
      </c>
      <c r="M149" s="79">
        <f t="shared" si="80"/>
        <v>0</v>
      </c>
      <c r="N149" s="79">
        <f t="shared" si="80"/>
        <v>0</v>
      </c>
      <c r="O149" s="79">
        <f t="shared" si="80"/>
        <v>0</v>
      </c>
      <c r="P149" s="79">
        <f t="shared" si="80"/>
        <v>0</v>
      </c>
      <c r="Q149" s="79">
        <f t="shared" si="80"/>
        <v>0</v>
      </c>
      <c r="R149" s="79">
        <f t="shared" si="80"/>
        <v>0</v>
      </c>
      <c r="S149" s="79">
        <f t="shared" si="80"/>
        <v>0</v>
      </c>
      <c r="T149" s="79">
        <f t="shared" si="80"/>
        <v>0</v>
      </c>
      <c r="U149" s="79">
        <f t="shared" si="80"/>
        <v>0</v>
      </c>
      <c r="V149" s="79">
        <f t="shared" si="80"/>
        <v>0</v>
      </c>
      <c r="W149" s="79">
        <f t="shared" si="80"/>
        <v>0</v>
      </c>
      <c r="X149" s="79">
        <f t="shared" si="80"/>
        <v>0</v>
      </c>
      <c r="Y149" s="79">
        <f t="shared" si="80"/>
        <v>0</v>
      </c>
      <c r="Z149" s="79">
        <f t="shared" si="78"/>
        <v>0</v>
      </c>
      <c r="AA149" s="79">
        <f t="shared" si="78"/>
        <v>0</v>
      </c>
      <c r="AB149" s="79">
        <f t="shared" si="78"/>
        <v>0</v>
      </c>
      <c r="AC149" s="79">
        <f t="shared" si="78"/>
        <v>0</v>
      </c>
      <c r="AD149" s="80">
        <f t="shared" si="78"/>
        <v>0</v>
      </c>
      <c r="AE149" s="79">
        <f t="shared" si="78"/>
        <v>0</v>
      </c>
      <c r="AF149" s="79">
        <f t="shared" si="78"/>
        <v>0</v>
      </c>
      <c r="AG149" s="79">
        <f t="shared" si="78"/>
        <v>0</v>
      </c>
      <c r="AH149" s="79">
        <f t="shared" si="78"/>
        <v>0</v>
      </c>
      <c r="AI149" s="79">
        <f t="shared" si="78"/>
        <v>0</v>
      </c>
      <c r="AJ149" s="79">
        <f t="shared" si="78"/>
        <v>0</v>
      </c>
      <c r="AK149" s="79">
        <f t="shared" si="78"/>
        <v>0</v>
      </c>
      <c r="AL149" s="79">
        <f t="shared" si="78"/>
        <v>0</v>
      </c>
      <c r="AM149" s="79">
        <f t="shared" si="78"/>
        <v>0</v>
      </c>
      <c r="AN149" s="79">
        <f t="shared" si="81"/>
        <v>0</v>
      </c>
      <c r="AO149" s="79">
        <f t="shared" si="81"/>
        <v>0</v>
      </c>
      <c r="AP149" s="79">
        <f t="shared" si="81"/>
        <v>0</v>
      </c>
      <c r="AQ149" s="79">
        <f t="shared" si="81"/>
        <v>0</v>
      </c>
      <c r="AR149" s="79">
        <f t="shared" si="81"/>
        <v>0</v>
      </c>
      <c r="AS149" s="79">
        <f t="shared" si="81"/>
        <v>0</v>
      </c>
      <c r="AT149" s="79">
        <f t="shared" si="81"/>
        <v>0</v>
      </c>
      <c r="AU149" s="79">
        <f t="shared" si="81"/>
        <v>0</v>
      </c>
      <c r="AV149" s="79">
        <f t="shared" si="81"/>
        <v>0</v>
      </c>
      <c r="AW149" s="79">
        <f t="shared" si="81"/>
        <v>0</v>
      </c>
      <c r="AX149" s="79">
        <f t="shared" si="81"/>
        <v>0</v>
      </c>
      <c r="BB149" s="37"/>
      <c r="BC149" s="37"/>
      <c r="BN149" s="31" t="e">
        <f t="shared" si="82"/>
        <v>#DIV/0!</v>
      </c>
      <c r="BO149" s="31">
        <f t="shared" si="82"/>
        <v>1046.161648371595</v>
      </c>
      <c r="BP149" s="31">
        <f t="shared" si="82"/>
        <v>80.915508351553996</v>
      </c>
      <c r="BQ149" s="31">
        <f t="shared" si="82"/>
        <v>73.894475004703935</v>
      </c>
      <c r="BR149" s="31">
        <f t="shared" si="82"/>
        <v>72.093571578775496</v>
      </c>
      <c r="BS149" s="31">
        <f t="shared" si="82"/>
        <v>74.876816570216917</v>
      </c>
      <c r="BT149" s="31">
        <f t="shared" si="82"/>
        <v>79.167777186501098</v>
      </c>
      <c r="BU149" s="31">
        <f t="shared" si="82"/>
        <v>83.057257936489549</v>
      </c>
      <c r="BV149" s="31">
        <f t="shared" si="82"/>
        <v>88.527441610479769</v>
      </c>
      <c r="BW149" s="31">
        <f t="shared" si="82"/>
        <v>94.909479032990006</v>
      </c>
      <c r="BX149" s="31">
        <f t="shared" si="82"/>
        <v>102.32056062076215</v>
      </c>
      <c r="BY149" s="31">
        <f t="shared" si="82"/>
        <v>109.95050962019029</v>
      </c>
      <c r="BZ149" s="31">
        <f t="shared" si="82"/>
        <v>118.2707956657646</v>
      </c>
      <c r="CA149" s="31">
        <f t="shared" si="82"/>
        <v>127.64131189899761</v>
      </c>
      <c r="CB149" s="31">
        <f t="shared" si="82"/>
        <v>137.65598246771771</v>
      </c>
      <c r="CC149" s="31">
        <f t="shared" si="82"/>
        <v>148.6296429860412</v>
      </c>
      <c r="CD149" s="31">
        <f t="shared" si="79"/>
        <v>161.7897027266219</v>
      </c>
      <c r="CE149" s="31">
        <f t="shared" si="79"/>
        <v>175.40814456057814</v>
      </c>
      <c r="CF149" s="31">
        <f t="shared" si="79"/>
        <v>188.87859949843499</v>
      </c>
      <c r="CG149" s="31">
        <f t="shared" si="79"/>
        <v>201.98693629042626</v>
      </c>
      <c r="CH149" s="31">
        <f t="shared" si="79"/>
        <v>214.697985587902</v>
      </c>
      <c r="CI149" s="31">
        <f t="shared" si="79"/>
        <v>226.74551559392063</v>
      </c>
      <c r="CJ149" s="31">
        <f t="shared" si="79"/>
        <v>238.09364978509299</v>
      </c>
      <c r="CK149" s="31">
        <f t="shared" si="79"/>
        <v>248.75584738763519</v>
      </c>
      <c r="CL149" s="31">
        <f t="shared" si="79"/>
        <v>258.76473071183392</v>
      </c>
      <c r="CM149" s="31">
        <f t="shared" si="79"/>
        <v>268.16050887043826</v>
      </c>
      <c r="CN149" s="31">
        <f t="shared" si="79"/>
        <v>276.98554805567778</v>
      </c>
      <c r="CO149" s="31">
        <f t="shared" si="79"/>
        <v>285.28166089293728</v>
      </c>
      <c r="CP149" s="31">
        <f t="shared" si="79"/>
        <v>293.08875561229053</v>
      </c>
      <c r="CQ149" s="31">
        <f t="shared" si="79"/>
        <v>300.444208073308</v>
      </c>
      <c r="CR149" s="31">
        <f t="shared" si="79"/>
        <v>307.38262918989824</v>
      </c>
      <c r="CS149" s="31">
        <f t="shared" si="79"/>
        <v>313.93584969091194</v>
      </c>
      <c r="CT149" s="31">
        <f t="shared" si="83"/>
        <v>320.1330219485281</v>
      </c>
      <c r="CU149" s="31">
        <f t="shared" si="83"/>
        <v>326.00078125753794</v>
      </c>
      <c r="CV149" s="31">
        <f t="shared" si="83"/>
        <v>331.56343318641603</v>
      </c>
      <c r="CW149" s="31">
        <f t="shared" si="83"/>
        <v>336.84314774502644</v>
      </c>
      <c r="CX149" s="31">
        <f t="shared" si="83"/>
        <v>341.86014948324771</v>
      </c>
      <c r="CY149" s="31">
        <f t="shared" si="83"/>
        <v>346.63289764154837</v>
      </c>
      <c r="CZ149" s="31">
        <f t="shared" si="83"/>
        <v>351.17825347639047</v>
      </c>
      <c r="DA149" s="31">
        <f t="shared" si="83"/>
        <v>355.51163367204185</v>
      </c>
      <c r="DB149" s="37"/>
    </row>
    <row r="150" spans="1:106" x14ac:dyDescent="0.2">
      <c r="A150" s="25">
        <f>IFERROR(ndashboard!I94," ")</f>
        <v>0</v>
      </c>
      <c r="B150" s="107">
        <f>IFERROR(ndashboard!B94," ")</f>
        <v>0</v>
      </c>
      <c r="C150" s="107">
        <f>IFERROR(ndashboard!C94,"")</f>
        <v>0</v>
      </c>
      <c r="D150" s="100">
        <f>IFERROR(ndashboard!M94," ")</f>
        <v>0</v>
      </c>
      <c r="E150" s="167">
        <f>IFERROR(ndashboard!O94,"")</f>
        <v>0</v>
      </c>
      <c r="F150" s="107">
        <f>IFERROR(ndashboard!H94,"")</f>
        <v>0</v>
      </c>
      <c r="G150" s="108">
        <f>IFERROR(ndashboard!R94,"")</f>
        <v>0</v>
      </c>
      <c r="H150" s="107">
        <f>IFERROR(ndashboard!F94,"")</f>
        <v>0</v>
      </c>
      <c r="I150" s="107">
        <f>IFERROR(ndashboard!G94,"")</f>
        <v>0</v>
      </c>
      <c r="J150" s="79">
        <f t="shared" si="80"/>
        <v>0</v>
      </c>
      <c r="K150" s="79">
        <f t="shared" si="80"/>
        <v>0</v>
      </c>
      <c r="L150" s="79">
        <f t="shared" si="80"/>
        <v>0</v>
      </c>
      <c r="M150" s="79">
        <f t="shared" si="80"/>
        <v>0</v>
      </c>
      <c r="N150" s="79">
        <f t="shared" si="80"/>
        <v>0</v>
      </c>
      <c r="O150" s="79">
        <f t="shared" si="80"/>
        <v>0</v>
      </c>
      <c r="P150" s="79">
        <f t="shared" si="80"/>
        <v>0</v>
      </c>
      <c r="Q150" s="79">
        <f t="shared" si="80"/>
        <v>0</v>
      </c>
      <c r="R150" s="79">
        <f t="shared" si="80"/>
        <v>0</v>
      </c>
      <c r="S150" s="79">
        <f t="shared" si="80"/>
        <v>0</v>
      </c>
      <c r="T150" s="79">
        <f t="shared" si="80"/>
        <v>0</v>
      </c>
      <c r="U150" s="79">
        <f t="shared" si="80"/>
        <v>0</v>
      </c>
      <c r="V150" s="79">
        <f t="shared" si="80"/>
        <v>0</v>
      </c>
      <c r="W150" s="79">
        <f t="shared" si="80"/>
        <v>0</v>
      </c>
      <c r="X150" s="79">
        <f t="shared" si="80"/>
        <v>0</v>
      </c>
      <c r="Y150" s="79">
        <f t="shared" si="80"/>
        <v>0</v>
      </c>
      <c r="Z150" s="79">
        <f t="shared" si="78"/>
        <v>0</v>
      </c>
      <c r="AA150" s="79">
        <f t="shared" si="78"/>
        <v>0</v>
      </c>
      <c r="AB150" s="79">
        <f t="shared" si="78"/>
        <v>0</v>
      </c>
      <c r="AC150" s="79">
        <f t="shared" si="78"/>
        <v>0</v>
      </c>
      <c r="AD150" s="80">
        <f t="shared" si="78"/>
        <v>0</v>
      </c>
      <c r="AE150" s="79">
        <f t="shared" si="78"/>
        <v>0</v>
      </c>
      <c r="AF150" s="79">
        <f t="shared" si="78"/>
        <v>0</v>
      </c>
      <c r="AG150" s="79">
        <f t="shared" si="78"/>
        <v>0</v>
      </c>
      <c r="AH150" s="79">
        <f t="shared" si="78"/>
        <v>0</v>
      </c>
      <c r="AI150" s="79">
        <f t="shared" si="78"/>
        <v>0</v>
      </c>
      <c r="AJ150" s="79">
        <f t="shared" si="78"/>
        <v>0</v>
      </c>
      <c r="AK150" s="79">
        <f t="shared" si="78"/>
        <v>0</v>
      </c>
      <c r="AL150" s="79">
        <f t="shared" si="78"/>
        <v>0</v>
      </c>
      <c r="AM150" s="79">
        <f t="shared" si="78"/>
        <v>0</v>
      </c>
      <c r="AN150" s="79">
        <f t="shared" si="81"/>
        <v>0</v>
      </c>
      <c r="AO150" s="79">
        <f t="shared" si="81"/>
        <v>0</v>
      </c>
      <c r="AP150" s="79">
        <f t="shared" si="81"/>
        <v>0</v>
      </c>
      <c r="AQ150" s="79">
        <f t="shared" si="81"/>
        <v>0</v>
      </c>
      <c r="AR150" s="79">
        <f t="shared" si="81"/>
        <v>0</v>
      </c>
      <c r="AS150" s="79">
        <f t="shared" si="81"/>
        <v>0</v>
      </c>
      <c r="AT150" s="79">
        <f t="shared" si="81"/>
        <v>0</v>
      </c>
      <c r="AU150" s="79">
        <f t="shared" si="81"/>
        <v>0</v>
      </c>
      <c r="AV150" s="79">
        <f t="shared" si="81"/>
        <v>0</v>
      </c>
      <c r="AW150" s="79">
        <f t="shared" si="81"/>
        <v>0</v>
      </c>
      <c r="AX150" s="79">
        <f t="shared" si="81"/>
        <v>0</v>
      </c>
      <c r="BB150" s="37"/>
      <c r="BC150" s="37"/>
      <c r="BN150" s="31" t="e">
        <f t="shared" si="82"/>
        <v>#DIV/0!</v>
      </c>
      <c r="BO150" s="31">
        <f t="shared" si="82"/>
        <v>1046.161648371595</v>
      </c>
      <c r="BP150" s="31">
        <f t="shared" si="82"/>
        <v>80.915508351553996</v>
      </c>
      <c r="BQ150" s="31">
        <f t="shared" si="82"/>
        <v>73.894475004703935</v>
      </c>
      <c r="BR150" s="31">
        <f t="shared" si="82"/>
        <v>72.093571578775496</v>
      </c>
      <c r="BS150" s="31">
        <f t="shared" si="82"/>
        <v>74.876816570216917</v>
      </c>
      <c r="BT150" s="31">
        <f t="shared" si="82"/>
        <v>79.167777186501098</v>
      </c>
      <c r="BU150" s="31">
        <f t="shared" si="82"/>
        <v>83.057257936489549</v>
      </c>
      <c r="BV150" s="31">
        <f t="shared" si="82"/>
        <v>88.527441610479769</v>
      </c>
      <c r="BW150" s="31">
        <f t="shared" si="82"/>
        <v>94.909479032990006</v>
      </c>
      <c r="BX150" s="31">
        <f t="shared" si="82"/>
        <v>102.32056062076215</v>
      </c>
      <c r="BY150" s="31">
        <f t="shared" si="82"/>
        <v>109.95050962019029</v>
      </c>
      <c r="BZ150" s="31">
        <f t="shared" si="82"/>
        <v>118.2707956657646</v>
      </c>
      <c r="CA150" s="31">
        <f t="shared" si="82"/>
        <v>127.64131189899761</v>
      </c>
      <c r="CB150" s="31">
        <f t="shared" si="82"/>
        <v>137.65598246771771</v>
      </c>
      <c r="CC150" s="31">
        <f t="shared" si="82"/>
        <v>148.6296429860412</v>
      </c>
      <c r="CD150" s="31">
        <f t="shared" si="79"/>
        <v>161.7897027266219</v>
      </c>
      <c r="CE150" s="31">
        <f t="shared" si="79"/>
        <v>175.40814456057814</v>
      </c>
      <c r="CF150" s="31">
        <f t="shared" si="79"/>
        <v>188.87859949843499</v>
      </c>
      <c r="CG150" s="31">
        <f t="shared" si="79"/>
        <v>201.98693629042626</v>
      </c>
      <c r="CH150" s="31">
        <f t="shared" si="79"/>
        <v>214.697985587902</v>
      </c>
      <c r="CI150" s="31">
        <f t="shared" si="79"/>
        <v>226.74551559392063</v>
      </c>
      <c r="CJ150" s="31">
        <f t="shared" si="79"/>
        <v>238.09364978509299</v>
      </c>
      <c r="CK150" s="31">
        <f t="shared" si="79"/>
        <v>248.75584738763519</v>
      </c>
      <c r="CL150" s="31">
        <f t="shared" si="79"/>
        <v>258.76473071183392</v>
      </c>
      <c r="CM150" s="31">
        <f t="shared" si="79"/>
        <v>268.16050887043826</v>
      </c>
      <c r="CN150" s="31">
        <f t="shared" si="79"/>
        <v>276.98554805567778</v>
      </c>
      <c r="CO150" s="31">
        <f t="shared" si="79"/>
        <v>285.28166089293728</v>
      </c>
      <c r="CP150" s="31">
        <f t="shared" si="79"/>
        <v>293.08875561229053</v>
      </c>
      <c r="CQ150" s="31">
        <f t="shared" si="79"/>
        <v>300.444208073308</v>
      </c>
      <c r="CR150" s="31">
        <f t="shared" si="79"/>
        <v>307.38262918989824</v>
      </c>
      <c r="CS150" s="31">
        <f t="shared" si="79"/>
        <v>313.93584969091194</v>
      </c>
      <c r="CT150" s="31">
        <f t="shared" si="83"/>
        <v>320.1330219485281</v>
      </c>
      <c r="CU150" s="31">
        <f t="shared" si="83"/>
        <v>326.00078125753794</v>
      </c>
      <c r="CV150" s="31">
        <f t="shared" si="83"/>
        <v>331.56343318641603</v>
      </c>
      <c r="CW150" s="31">
        <f t="shared" si="83"/>
        <v>336.84314774502644</v>
      </c>
      <c r="CX150" s="31">
        <f t="shared" si="83"/>
        <v>341.86014948324771</v>
      </c>
      <c r="CY150" s="31">
        <f t="shared" si="83"/>
        <v>346.63289764154837</v>
      </c>
      <c r="CZ150" s="31">
        <f t="shared" si="83"/>
        <v>351.17825347639047</v>
      </c>
      <c r="DA150" s="31">
        <f t="shared" si="83"/>
        <v>355.51163367204185</v>
      </c>
      <c r="DB150" s="37"/>
    </row>
    <row r="151" spans="1:106" x14ac:dyDescent="0.2">
      <c r="A151" s="25">
        <f>IFERROR(ndashboard!I95," ")</f>
        <v>0</v>
      </c>
      <c r="B151" s="107">
        <f>IFERROR(ndashboard!B95," ")</f>
        <v>0</v>
      </c>
      <c r="C151" s="107">
        <f>IFERROR(ndashboard!C95,"")</f>
        <v>0</v>
      </c>
      <c r="D151" s="100">
        <f>IFERROR(ndashboard!M95," ")</f>
        <v>0</v>
      </c>
      <c r="E151" s="167">
        <f>IFERROR(ndashboard!O95,"")</f>
        <v>0</v>
      </c>
      <c r="F151" s="107">
        <f>IFERROR(ndashboard!H95,"")</f>
        <v>0</v>
      </c>
      <c r="G151" s="108">
        <f>IFERROR(ndashboard!R95,"")</f>
        <v>0</v>
      </c>
      <c r="H151" s="107">
        <f>IFERROR(ndashboard!F95,"")</f>
        <v>0</v>
      </c>
      <c r="I151" s="107">
        <f>IFERROR(ndashboard!G95,"")</f>
        <v>0</v>
      </c>
      <c r="J151" s="79">
        <f t="shared" si="80"/>
        <v>0</v>
      </c>
      <c r="K151" s="79">
        <f t="shared" si="80"/>
        <v>0</v>
      </c>
      <c r="L151" s="79">
        <f t="shared" si="80"/>
        <v>0</v>
      </c>
      <c r="M151" s="79">
        <f t="shared" si="80"/>
        <v>0</v>
      </c>
      <c r="N151" s="79">
        <f t="shared" si="80"/>
        <v>0</v>
      </c>
      <c r="O151" s="79">
        <f t="shared" si="80"/>
        <v>0</v>
      </c>
      <c r="P151" s="79">
        <f t="shared" si="80"/>
        <v>0</v>
      </c>
      <c r="Q151" s="79">
        <f t="shared" si="80"/>
        <v>0</v>
      </c>
      <c r="R151" s="79">
        <f t="shared" si="80"/>
        <v>0</v>
      </c>
      <c r="S151" s="79">
        <f t="shared" si="80"/>
        <v>0</v>
      </c>
      <c r="T151" s="79">
        <f t="shared" si="80"/>
        <v>0</v>
      </c>
      <c r="U151" s="79">
        <f t="shared" si="80"/>
        <v>0</v>
      </c>
      <c r="V151" s="79">
        <f t="shared" si="80"/>
        <v>0</v>
      </c>
      <c r="W151" s="79">
        <f t="shared" si="80"/>
        <v>0</v>
      </c>
      <c r="X151" s="79">
        <f t="shared" si="80"/>
        <v>0</v>
      </c>
      <c r="Y151" s="79">
        <f t="shared" si="80"/>
        <v>0</v>
      </c>
      <c r="Z151" s="79">
        <f t="shared" si="78"/>
        <v>0</v>
      </c>
      <c r="AA151" s="79">
        <f t="shared" si="78"/>
        <v>0</v>
      </c>
      <c r="AB151" s="79">
        <f t="shared" si="78"/>
        <v>0</v>
      </c>
      <c r="AC151" s="79">
        <f t="shared" si="78"/>
        <v>0</v>
      </c>
      <c r="AD151" s="80">
        <f t="shared" si="78"/>
        <v>0</v>
      </c>
      <c r="AE151" s="79">
        <f t="shared" si="78"/>
        <v>0</v>
      </c>
      <c r="AF151" s="79">
        <f t="shared" si="78"/>
        <v>0</v>
      </c>
      <c r="AG151" s="79">
        <f t="shared" si="78"/>
        <v>0</v>
      </c>
      <c r="AH151" s="79">
        <f t="shared" si="78"/>
        <v>0</v>
      </c>
      <c r="AI151" s="79">
        <f t="shared" si="78"/>
        <v>0</v>
      </c>
      <c r="AJ151" s="79">
        <f t="shared" si="78"/>
        <v>0</v>
      </c>
      <c r="AK151" s="79">
        <f t="shared" si="78"/>
        <v>0</v>
      </c>
      <c r="AL151" s="79">
        <f t="shared" si="78"/>
        <v>0</v>
      </c>
      <c r="AM151" s="79">
        <f t="shared" si="78"/>
        <v>0</v>
      </c>
      <c r="AN151" s="79">
        <f t="shared" si="81"/>
        <v>0</v>
      </c>
      <c r="AO151" s="79">
        <f t="shared" si="81"/>
        <v>0</v>
      </c>
      <c r="AP151" s="79">
        <f t="shared" si="81"/>
        <v>0</v>
      </c>
      <c r="AQ151" s="79">
        <f t="shared" si="81"/>
        <v>0</v>
      </c>
      <c r="AR151" s="79">
        <f t="shared" si="81"/>
        <v>0</v>
      </c>
      <c r="AS151" s="79">
        <f t="shared" si="81"/>
        <v>0</v>
      </c>
      <c r="AT151" s="79">
        <f t="shared" si="81"/>
        <v>0</v>
      </c>
      <c r="AU151" s="79">
        <f t="shared" si="81"/>
        <v>0</v>
      </c>
      <c r="AV151" s="79">
        <f t="shared" si="81"/>
        <v>0</v>
      </c>
      <c r="AW151" s="79">
        <f t="shared" si="81"/>
        <v>0</v>
      </c>
      <c r="AX151" s="79">
        <f t="shared" si="81"/>
        <v>0</v>
      </c>
      <c r="BB151" s="37"/>
      <c r="BC151" s="37"/>
      <c r="BN151" s="31" t="e">
        <f t="shared" si="82"/>
        <v>#DIV/0!</v>
      </c>
      <c r="BO151" s="31">
        <f t="shared" si="82"/>
        <v>1046.161648371595</v>
      </c>
      <c r="BP151" s="31">
        <f t="shared" si="82"/>
        <v>80.915508351553996</v>
      </c>
      <c r="BQ151" s="31">
        <f t="shared" si="82"/>
        <v>73.894475004703935</v>
      </c>
      <c r="BR151" s="31">
        <f t="shared" si="82"/>
        <v>72.093571578775496</v>
      </c>
      <c r="BS151" s="31">
        <f t="shared" si="82"/>
        <v>74.876816570216917</v>
      </c>
      <c r="BT151" s="31">
        <f t="shared" si="82"/>
        <v>79.167777186501098</v>
      </c>
      <c r="BU151" s="31">
        <f t="shared" si="82"/>
        <v>83.057257936489549</v>
      </c>
      <c r="BV151" s="31">
        <f t="shared" si="82"/>
        <v>88.527441610479769</v>
      </c>
      <c r="BW151" s="31">
        <f t="shared" si="82"/>
        <v>94.909479032990006</v>
      </c>
      <c r="BX151" s="31">
        <f t="shared" si="82"/>
        <v>102.32056062076215</v>
      </c>
      <c r="BY151" s="31">
        <f t="shared" si="82"/>
        <v>109.95050962019029</v>
      </c>
      <c r="BZ151" s="31">
        <f t="shared" si="82"/>
        <v>118.2707956657646</v>
      </c>
      <c r="CA151" s="31">
        <f t="shared" si="82"/>
        <v>127.64131189899761</v>
      </c>
      <c r="CB151" s="31">
        <f t="shared" si="82"/>
        <v>137.65598246771771</v>
      </c>
      <c r="CC151" s="31">
        <f t="shared" si="82"/>
        <v>148.6296429860412</v>
      </c>
      <c r="CD151" s="31">
        <f t="shared" si="79"/>
        <v>161.7897027266219</v>
      </c>
      <c r="CE151" s="31">
        <f t="shared" si="79"/>
        <v>175.40814456057814</v>
      </c>
      <c r="CF151" s="31">
        <f t="shared" si="79"/>
        <v>188.87859949843499</v>
      </c>
      <c r="CG151" s="31">
        <f t="shared" si="79"/>
        <v>201.98693629042626</v>
      </c>
      <c r="CH151" s="31">
        <f t="shared" si="79"/>
        <v>214.697985587902</v>
      </c>
      <c r="CI151" s="31">
        <f t="shared" si="79"/>
        <v>226.74551559392063</v>
      </c>
      <c r="CJ151" s="31">
        <f t="shared" si="79"/>
        <v>238.09364978509299</v>
      </c>
      <c r="CK151" s="31">
        <f t="shared" si="79"/>
        <v>248.75584738763519</v>
      </c>
      <c r="CL151" s="31">
        <f t="shared" si="79"/>
        <v>258.76473071183392</v>
      </c>
      <c r="CM151" s="31">
        <f t="shared" si="79"/>
        <v>268.16050887043826</v>
      </c>
      <c r="CN151" s="31">
        <f t="shared" si="79"/>
        <v>276.98554805567778</v>
      </c>
      <c r="CO151" s="31">
        <f t="shared" si="79"/>
        <v>285.28166089293728</v>
      </c>
      <c r="CP151" s="31">
        <f t="shared" si="79"/>
        <v>293.08875561229053</v>
      </c>
      <c r="CQ151" s="31">
        <f t="shared" si="79"/>
        <v>300.444208073308</v>
      </c>
      <c r="CR151" s="31">
        <f t="shared" si="79"/>
        <v>307.38262918989824</v>
      </c>
      <c r="CS151" s="31">
        <f t="shared" si="79"/>
        <v>313.93584969091194</v>
      </c>
      <c r="CT151" s="31">
        <f t="shared" si="83"/>
        <v>320.1330219485281</v>
      </c>
      <c r="CU151" s="31">
        <f t="shared" si="83"/>
        <v>326.00078125753794</v>
      </c>
      <c r="CV151" s="31">
        <f t="shared" si="83"/>
        <v>331.56343318641603</v>
      </c>
      <c r="CW151" s="31">
        <f t="shared" si="83"/>
        <v>336.84314774502644</v>
      </c>
      <c r="CX151" s="31">
        <f t="shared" si="83"/>
        <v>341.86014948324771</v>
      </c>
      <c r="CY151" s="31">
        <f t="shared" si="83"/>
        <v>346.63289764154837</v>
      </c>
      <c r="CZ151" s="31">
        <f t="shared" si="83"/>
        <v>351.17825347639047</v>
      </c>
      <c r="DA151" s="31">
        <f t="shared" si="83"/>
        <v>355.51163367204185</v>
      </c>
      <c r="DB151" s="37"/>
    </row>
    <row r="152" spans="1:106" x14ac:dyDescent="0.2">
      <c r="A152" s="25">
        <f>IFERROR(ndashboard!I96," ")</f>
        <v>0</v>
      </c>
      <c r="B152" s="107">
        <f>IFERROR(ndashboard!B96," ")</f>
        <v>0</v>
      </c>
      <c r="C152" s="107">
        <f>IFERROR(ndashboard!C96,"")</f>
        <v>0</v>
      </c>
      <c r="D152" s="100">
        <f>IFERROR(ndashboard!M96," ")</f>
        <v>0</v>
      </c>
      <c r="E152" s="167">
        <f>IFERROR(ndashboard!O96,"")</f>
        <v>0</v>
      </c>
      <c r="F152" s="107">
        <f>IFERROR(ndashboard!H96,"")</f>
        <v>0</v>
      </c>
      <c r="G152" s="108">
        <f>IFERROR(ndashboard!R96,"")</f>
        <v>0</v>
      </c>
      <c r="H152" s="107">
        <f>IFERROR(ndashboard!F96,"")</f>
        <v>0</v>
      </c>
      <c r="I152" s="107">
        <f>IFERROR(ndashboard!G96,"")</f>
        <v>0</v>
      </c>
      <c r="J152" s="79">
        <f t="shared" si="80"/>
        <v>0</v>
      </c>
      <c r="K152" s="79">
        <f t="shared" si="80"/>
        <v>0</v>
      </c>
      <c r="L152" s="79">
        <f t="shared" si="80"/>
        <v>0</v>
      </c>
      <c r="M152" s="79">
        <f t="shared" si="80"/>
        <v>0</v>
      </c>
      <c r="N152" s="79">
        <f t="shared" si="80"/>
        <v>0</v>
      </c>
      <c r="O152" s="79">
        <f t="shared" si="80"/>
        <v>0</v>
      </c>
      <c r="P152" s="79">
        <f t="shared" si="80"/>
        <v>0</v>
      </c>
      <c r="Q152" s="79">
        <f t="shared" si="80"/>
        <v>0</v>
      </c>
      <c r="R152" s="79">
        <f t="shared" si="80"/>
        <v>0</v>
      </c>
      <c r="S152" s="79">
        <f t="shared" si="80"/>
        <v>0</v>
      </c>
      <c r="T152" s="79">
        <f t="shared" si="80"/>
        <v>0</v>
      </c>
      <c r="U152" s="79">
        <f t="shared" si="80"/>
        <v>0</v>
      </c>
      <c r="V152" s="79">
        <f t="shared" si="80"/>
        <v>0</v>
      </c>
      <c r="W152" s="79">
        <f t="shared" si="80"/>
        <v>0</v>
      </c>
      <c r="X152" s="79">
        <f t="shared" si="80"/>
        <v>0</v>
      </c>
      <c r="Y152" s="79">
        <f t="shared" si="80"/>
        <v>0</v>
      </c>
      <c r="Z152" s="79">
        <f t="shared" si="78"/>
        <v>0</v>
      </c>
      <c r="AA152" s="79">
        <f t="shared" si="78"/>
        <v>0</v>
      </c>
      <c r="AB152" s="79">
        <f t="shared" si="78"/>
        <v>0</v>
      </c>
      <c r="AC152" s="79">
        <f t="shared" si="78"/>
        <v>0</v>
      </c>
      <c r="AD152" s="80">
        <f t="shared" si="78"/>
        <v>0</v>
      </c>
      <c r="AE152" s="79">
        <f t="shared" si="78"/>
        <v>0</v>
      </c>
      <c r="AF152" s="79">
        <f t="shared" si="78"/>
        <v>0</v>
      </c>
      <c r="AG152" s="79">
        <f t="shared" si="78"/>
        <v>0</v>
      </c>
      <c r="AH152" s="79">
        <f t="shared" si="78"/>
        <v>0</v>
      </c>
      <c r="AI152" s="79">
        <f t="shared" si="78"/>
        <v>0</v>
      </c>
      <c r="AJ152" s="79">
        <f t="shared" si="78"/>
        <v>0</v>
      </c>
      <c r="AK152" s="79">
        <f t="shared" si="78"/>
        <v>0</v>
      </c>
      <c r="AL152" s="79">
        <f t="shared" si="78"/>
        <v>0</v>
      </c>
      <c r="AM152" s="79">
        <f t="shared" si="78"/>
        <v>0</v>
      </c>
      <c r="AN152" s="79">
        <f t="shared" si="81"/>
        <v>0</v>
      </c>
      <c r="AO152" s="79">
        <f t="shared" si="81"/>
        <v>0</v>
      </c>
      <c r="AP152" s="79">
        <f t="shared" si="81"/>
        <v>0</v>
      </c>
      <c r="AQ152" s="79">
        <f t="shared" si="81"/>
        <v>0</v>
      </c>
      <c r="AR152" s="79">
        <f t="shared" si="81"/>
        <v>0</v>
      </c>
      <c r="AS152" s="79">
        <f t="shared" si="81"/>
        <v>0</v>
      </c>
      <c r="AT152" s="79">
        <f t="shared" si="81"/>
        <v>0</v>
      </c>
      <c r="AU152" s="79">
        <f t="shared" si="81"/>
        <v>0</v>
      </c>
      <c r="AV152" s="79">
        <f t="shared" si="81"/>
        <v>0</v>
      </c>
      <c r="AW152" s="79">
        <f t="shared" si="81"/>
        <v>0</v>
      </c>
      <c r="AX152" s="79">
        <f t="shared" si="81"/>
        <v>0</v>
      </c>
      <c r="BB152" s="37"/>
      <c r="BC152" s="37"/>
      <c r="BN152" s="31" t="e">
        <f t="shared" si="82"/>
        <v>#DIV/0!</v>
      </c>
      <c r="BO152" s="31">
        <f t="shared" si="82"/>
        <v>1046.161648371595</v>
      </c>
      <c r="BP152" s="31">
        <f t="shared" si="82"/>
        <v>80.915508351553996</v>
      </c>
      <c r="BQ152" s="31">
        <f t="shared" si="82"/>
        <v>73.894475004703935</v>
      </c>
      <c r="BR152" s="31">
        <f t="shared" si="82"/>
        <v>72.093571578775496</v>
      </c>
      <c r="BS152" s="31">
        <f t="shared" si="82"/>
        <v>74.876816570216917</v>
      </c>
      <c r="BT152" s="31">
        <f t="shared" si="82"/>
        <v>79.167777186501098</v>
      </c>
      <c r="BU152" s="31">
        <f t="shared" si="82"/>
        <v>83.057257936489549</v>
      </c>
      <c r="BV152" s="31">
        <f t="shared" si="82"/>
        <v>88.527441610479769</v>
      </c>
      <c r="BW152" s="31">
        <f t="shared" si="82"/>
        <v>94.909479032990006</v>
      </c>
      <c r="BX152" s="31">
        <f t="shared" si="82"/>
        <v>102.32056062076215</v>
      </c>
      <c r="BY152" s="31">
        <f t="shared" si="82"/>
        <v>109.95050962019029</v>
      </c>
      <c r="BZ152" s="31">
        <f t="shared" si="82"/>
        <v>118.2707956657646</v>
      </c>
      <c r="CA152" s="31">
        <f t="shared" si="82"/>
        <v>127.64131189899761</v>
      </c>
      <c r="CB152" s="31">
        <f t="shared" si="82"/>
        <v>137.65598246771771</v>
      </c>
      <c r="CC152" s="31">
        <f t="shared" si="82"/>
        <v>148.6296429860412</v>
      </c>
      <c r="CD152" s="31">
        <f t="shared" si="79"/>
        <v>161.7897027266219</v>
      </c>
      <c r="CE152" s="31">
        <f t="shared" si="79"/>
        <v>175.40814456057814</v>
      </c>
      <c r="CF152" s="31">
        <f t="shared" si="79"/>
        <v>188.87859949843499</v>
      </c>
      <c r="CG152" s="31">
        <f t="shared" si="79"/>
        <v>201.98693629042626</v>
      </c>
      <c r="CH152" s="31">
        <f t="shared" si="79"/>
        <v>214.697985587902</v>
      </c>
      <c r="CI152" s="31">
        <f t="shared" si="79"/>
        <v>226.74551559392063</v>
      </c>
      <c r="CJ152" s="31">
        <f t="shared" si="79"/>
        <v>238.09364978509299</v>
      </c>
      <c r="CK152" s="31">
        <f t="shared" si="79"/>
        <v>248.75584738763519</v>
      </c>
      <c r="CL152" s="31">
        <f t="shared" si="79"/>
        <v>258.76473071183392</v>
      </c>
      <c r="CM152" s="31">
        <f t="shared" si="79"/>
        <v>268.16050887043826</v>
      </c>
      <c r="CN152" s="31">
        <f t="shared" si="79"/>
        <v>276.98554805567778</v>
      </c>
      <c r="CO152" s="31">
        <f t="shared" si="79"/>
        <v>285.28166089293728</v>
      </c>
      <c r="CP152" s="31">
        <f t="shared" si="79"/>
        <v>293.08875561229053</v>
      </c>
      <c r="CQ152" s="31">
        <f t="shared" si="79"/>
        <v>300.444208073308</v>
      </c>
      <c r="CR152" s="31">
        <f t="shared" si="79"/>
        <v>307.38262918989824</v>
      </c>
      <c r="CS152" s="31">
        <f t="shared" si="79"/>
        <v>313.93584969091194</v>
      </c>
      <c r="CT152" s="31">
        <f t="shared" si="83"/>
        <v>320.1330219485281</v>
      </c>
      <c r="CU152" s="31">
        <f t="shared" si="83"/>
        <v>326.00078125753794</v>
      </c>
      <c r="CV152" s="31">
        <f t="shared" si="83"/>
        <v>331.56343318641603</v>
      </c>
      <c r="CW152" s="31">
        <f t="shared" si="83"/>
        <v>336.84314774502644</v>
      </c>
      <c r="CX152" s="31">
        <f t="shared" si="83"/>
        <v>341.86014948324771</v>
      </c>
      <c r="CY152" s="31">
        <f t="shared" si="83"/>
        <v>346.63289764154837</v>
      </c>
      <c r="CZ152" s="31">
        <f t="shared" si="83"/>
        <v>351.17825347639047</v>
      </c>
      <c r="DA152" s="31">
        <f t="shared" si="83"/>
        <v>355.51163367204185</v>
      </c>
      <c r="DB152" s="37"/>
    </row>
    <row r="153" spans="1:106" x14ac:dyDescent="0.2">
      <c r="A153" s="25">
        <f>IFERROR(ndashboard!I97," ")</f>
        <v>0</v>
      </c>
      <c r="B153" s="107">
        <f>IFERROR(ndashboard!B97," ")</f>
        <v>0</v>
      </c>
      <c r="C153" s="107">
        <f>IFERROR(ndashboard!C97,"")</f>
        <v>0</v>
      </c>
      <c r="D153" s="100">
        <f>IFERROR(ndashboard!M97," ")</f>
        <v>0</v>
      </c>
      <c r="E153" s="167">
        <f>IFERROR(ndashboard!O97,"")</f>
        <v>0</v>
      </c>
      <c r="F153" s="107">
        <f>IFERROR(ndashboard!H97,"")</f>
        <v>0</v>
      </c>
      <c r="G153" s="108">
        <f>IFERROR(ndashboard!R97,"")</f>
        <v>0</v>
      </c>
      <c r="H153" s="107">
        <f>IFERROR(ndashboard!F97,"")</f>
        <v>0</v>
      </c>
      <c r="I153" s="107">
        <f>IFERROR(ndashboard!G97,"")</f>
        <v>0</v>
      </c>
      <c r="J153" s="79">
        <f t="shared" si="80"/>
        <v>0</v>
      </c>
      <c r="K153" s="79">
        <f t="shared" si="80"/>
        <v>0</v>
      </c>
      <c r="L153" s="79">
        <f t="shared" si="80"/>
        <v>0</v>
      </c>
      <c r="M153" s="79">
        <f t="shared" si="80"/>
        <v>0</v>
      </c>
      <c r="N153" s="79">
        <f t="shared" si="80"/>
        <v>0</v>
      </c>
      <c r="O153" s="79">
        <f t="shared" si="80"/>
        <v>0</v>
      </c>
      <c r="P153" s="79">
        <f t="shared" si="80"/>
        <v>0</v>
      </c>
      <c r="Q153" s="79">
        <f t="shared" si="80"/>
        <v>0</v>
      </c>
      <c r="R153" s="79">
        <f t="shared" si="80"/>
        <v>0</v>
      </c>
      <c r="S153" s="79">
        <f t="shared" si="80"/>
        <v>0</v>
      </c>
      <c r="T153" s="79">
        <f t="shared" si="80"/>
        <v>0</v>
      </c>
      <c r="U153" s="79">
        <f t="shared" si="80"/>
        <v>0</v>
      </c>
      <c r="V153" s="79">
        <f t="shared" si="80"/>
        <v>0</v>
      </c>
      <c r="W153" s="79">
        <f t="shared" si="80"/>
        <v>0</v>
      </c>
      <c r="X153" s="79">
        <f t="shared" si="80"/>
        <v>0</v>
      </c>
      <c r="Y153" s="79">
        <f t="shared" si="80"/>
        <v>0</v>
      </c>
      <c r="Z153" s="79">
        <f t="shared" si="78"/>
        <v>0</v>
      </c>
      <c r="AA153" s="79">
        <f t="shared" si="78"/>
        <v>0</v>
      </c>
      <c r="AB153" s="79">
        <f t="shared" si="78"/>
        <v>0</v>
      </c>
      <c r="AC153" s="79">
        <f t="shared" si="78"/>
        <v>0</v>
      </c>
      <c r="AD153" s="80">
        <f t="shared" si="78"/>
        <v>0</v>
      </c>
      <c r="AE153" s="79">
        <f t="shared" si="78"/>
        <v>0</v>
      </c>
      <c r="AF153" s="79">
        <f t="shared" si="78"/>
        <v>0</v>
      </c>
      <c r="AG153" s="79">
        <f t="shared" si="78"/>
        <v>0</v>
      </c>
      <c r="AH153" s="79">
        <f t="shared" si="78"/>
        <v>0</v>
      </c>
      <c r="AI153" s="79">
        <f t="shared" si="78"/>
        <v>0</v>
      </c>
      <c r="AJ153" s="79">
        <f t="shared" si="78"/>
        <v>0</v>
      </c>
      <c r="AK153" s="79">
        <f t="shared" si="78"/>
        <v>0</v>
      </c>
      <c r="AL153" s="79">
        <f t="shared" si="78"/>
        <v>0</v>
      </c>
      <c r="AM153" s="79">
        <f t="shared" si="78"/>
        <v>0</v>
      </c>
      <c r="AN153" s="79">
        <f t="shared" si="81"/>
        <v>0</v>
      </c>
      <c r="AO153" s="79">
        <f t="shared" si="81"/>
        <v>0</v>
      </c>
      <c r="AP153" s="79">
        <f t="shared" si="81"/>
        <v>0</v>
      </c>
      <c r="AQ153" s="79">
        <f t="shared" si="81"/>
        <v>0</v>
      </c>
      <c r="AR153" s="79">
        <f t="shared" si="81"/>
        <v>0</v>
      </c>
      <c r="AS153" s="79">
        <f t="shared" si="81"/>
        <v>0</v>
      </c>
      <c r="AT153" s="79">
        <f t="shared" si="81"/>
        <v>0</v>
      </c>
      <c r="AU153" s="79">
        <f t="shared" si="81"/>
        <v>0</v>
      </c>
      <c r="AV153" s="79">
        <f t="shared" si="81"/>
        <v>0</v>
      </c>
      <c r="AW153" s="79">
        <f t="shared" si="81"/>
        <v>0</v>
      </c>
      <c r="AX153" s="79">
        <f t="shared" si="81"/>
        <v>0</v>
      </c>
      <c r="BB153" s="37"/>
      <c r="BC153" s="37"/>
      <c r="BN153" s="31" t="e">
        <f t="shared" si="82"/>
        <v>#DIV/0!</v>
      </c>
      <c r="BO153" s="31">
        <f t="shared" si="82"/>
        <v>1046.161648371595</v>
      </c>
      <c r="BP153" s="31">
        <f t="shared" si="82"/>
        <v>80.915508351553996</v>
      </c>
      <c r="BQ153" s="31">
        <f t="shared" si="82"/>
        <v>73.894475004703935</v>
      </c>
      <c r="BR153" s="31">
        <f t="shared" si="82"/>
        <v>72.093571578775496</v>
      </c>
      <c r="BS153" s="31">
        <f t="shared" si="82"/>
        <v>74.876816570216917</v>
      </c>
      <c r="BT153" s="31">
        <f t="shared" si="82"/>
        <v>79.167777186501098</v>
      </c>
      <c r="BU153" s="31">
        <f t="shared" si="82"/>
        <v>83.057257936489549</v>
      </c>
      <c r="BV153" s="31">
        <f t="shared" si="82"/>
        <v>88.527441610479769</v>
      </c>
      <c r="BW153" s="31">
        <f t="shared" si="82"/>
        <v>94.909479032990006</v>
      </c>
      <c r="BX153" s="31">
        <f t="shared" si="82"/>
        <v>102.32056062076215</v>
      </c>
      <c r="BY153" s="31">
        <f t="shared" si="82"/>
        <v>109.95050962019029</v>
      </c>
      <c r="BZ153" s="31">
        <f t="shared" si="82"/>
        <v>118.2707956657646</v>
      </c>
      <c r="CA153" s="31">
        <f t="shared" si="82"/>
        <v>127.64131189899761</v>
      </c>
      <c r="CB153" s="31">
        <f t="shared" si="82"/>
        <v>137.65598246771771</v>
      </c>
      <c r="CC153" s="31">
        <f t="shared" si="82"/>
        <v>148.6296429860412</v>
      </c>
      <c r="CD153" s="31">
        <f t="shared" si="79"/>
        <v>161.7897027266219</v>
      </c>
      <c r="CE153" s="31">
        <f t="shared" si="79"/>
        <v>175.40814456057814</v>
      </c>
      <c r="CF153" s="31">
        <f t="shared" si="79"/>
        <v>188.87859949843499</v>
      </c>
      <c r="CG153" s="31">
        <f t="shared" si="79"/>
        <v>201.98693629042626</v>
      </c>
      <c r="CH153" s="31">
        <f t="shared" si="79"/>
        <v>214.697985587902</v>
      </c>
      <c r="CI153" s="31">
        <f t="shared" si="79"/>
        <v>226.74551559392063</v>
      </c>
      <c r="CJ153" s="31">
        <f t="shared" si="79"/>
        <v>238.09364978509299</v>
      </c>
      <c r="CK153" s="31">
        <f t="shared" si="79"/>
        <v>248.75584738763519</v>
      </c>
      <c r="CL153" s="31">
        <f t="shared" si="79"/>
        <v>258.76473071183392</v>
      </c>
      <c r="CM153" s="31">
        <f t="shared" si="79"/>
        <v>268.16050887043826</v>
      </c>
      <c r="CN153" s="31">
        <f t="shared" si="79"/>
        <v>276.98554805567778</v>
      </c>
      <c r="CO153" s="31">
        <f t="shared" si="79"/>
        <v>285.28166089293728</v>
      </c>
      <c r="CP153" s="31">
        <f t="shared" si="79"/>
        <v>293.08875561229053</v>
      </c>
      <c r="CQ153" s="31">
        <f t="shared" si="79"/>
        <v>300.444208073308</v>
      </c>
      <c r="CR153" s="31">
        <f t="shared" si="79"/>
        <v>307.38262918989824</v>
      </c>
      <c r="CS153" s="31">
        <f t="shared" si="79"/>
        <v>313.93584969091194</v>
      </c>
      <c r="CT153" s="31">
        <f t="shared" si="83"/>
        <v>320.1330219485281</v>
      </c>
      <c r="CU153" s="31">
        <f t="shared" si="83"/>
        <v>326.00078125753794</v>
      </c>
      <c r="CV153" s="31">
        <f t="shared" si="83"/>
        <v>331.56343318641603</v>
      </c>
      <c r="CW153" s="31">
        <f t="shared" si="83"/>
        <v>336.84314774502644</v>
      </c>
      <c r="CX153" s="31">
        <f t="shared" si="83"/>
        <v>341.86014948324771</v>
      </c>
      <c r="CY153" s="31">
        <f t="shared" si="83"/>
        <v>346.63289764154837</v>
      </c>
      <c r="CZ153" s="31">
        <f t="shared" si="83"/>
        <v>351.17825347639047</v>
      </c>
      <c r="DA153" s="31">
        <f t="shared" si="83"/>
        <v>355.51163367204185</v>
      </c>
      <c r="DB153" s="37"/>
    </row>
    <row r="154" spans="1:106" x14ac:dyDescent="0.2">
      <c r="A154" s="25">
        <f>IFERROR(ndashboard!I98," ")</f>
        <v>0</v>
      </c>
      <c r="B154" s="107">
        <f>IFERROR(ndashboard!B98," ")</f>
        <v>0</v>
      </c>
      <c r="C154" s="107">
        <f>IFERROR(ndashboard!C98,"")</f>
        <v>0</v>
      </c>
      <c r="D154" s="100">
        <f>IFERROR(ndashboard!M98," ")</f>
        <v>0</v>
      </c>
      <c r="E154" s="167">
        <f>IFERROR(ndashboard!O98,"")</f>
        <v>0</v>
      </c>
      <c r="F154" s="107">
        <f>IFERROR(ndashboard!H98,"")</f>
        <v>0</v>
      </c>
      <c r="G154" s="108">
        <f>IFERROR(ndashboard!R98,"")</f>
        <v>0</v>
      </c>
      <c r="H154" s="107">
        <f>IFERROR(ndashboard!F98,"")</f>
        <v>0</v>
      </c>
      <c r="I154" s="107">
        <f>IFERROR(ndashboard!G98,"")</f>
        <v>0</v>
      </c>
      <c r="J154" s="79">
        <f t="shared" si="80"/>
        <v>0</v>
      </c>
      <c r="K154" s="79">
        <f t="shared" si="80"/>
        <v>0</v>
      </c>
      <c r="L154" s="79">
        <f t="shared" si="80"/>
        <v>0</v>
      </c>
      <c r="M154" s="79">
        <f t="shared" si="80"/>
        <v>0</v>
      </c>
      <c r="N154" s="79">
        <f t="shared" si="80"/>
        <v>0</v>
      </c>
      <c r="O154" s="79">
        <f t="shared" si="80"/>
        <v>0</v>
      </c>
      <c r="P154" s="79">
        <f t="shared" si="80"/>
        <v>0</v>
      </c>
      <c r="Q154" s="79">
        <f t="shared" si="80"/>
        <v>0</v>
      </c>
      <c r="R154" s="79">
        <f t="shared" si="80"/>
        <v>0</v>
      </c>
      <c r="S154" s="79">
        <f t="shared" si="80"/>
        <v>0</v>
      </c>
      <c r="T154" s="79">
        <f t="shared" si="80"/>
        <v>0</v>
      </c>
      <c r="U154" s="79">
        <f t="shared" si="80"/>
        <v>0</v>
      </c>
      <c r="V154" s="79">
        <f t="shared" si="80"/>
        <v>0</v>
      </c>
      <c r="W154" s="79">
        <f t="shared" si="80"/>
        <v>0</v>
      </c>
      <c r="X154" s="79">
        <f t="shared" si="80"/>
        <v>0</v>
      </c>
      <c r="Y154" s="79">
        <f t="shared" si="80"/>
        <v>0</v>
      </c>
      <c r="Z154" s="79">
        <f t="shared" si="78"/>
        <v>0</v>
      </c>
      <c r="AA154" s="79">
        <f t="shared" si="78"/>
        <v>0</v>
      </c>
      <c r="AB154" s="79">
        <f t="shared" si="78"/>
        <v>0</v>
      </c>
      <c r="AC154" s="79">
        <f t="shared" si="78"/>
        <v>0</v>
      </c>
      <c r="AD154" s="80">
        <f t="shared" si="78"/>
        <v>0</v>
      </c>
      <c r="AE154" s="79">
        <f t="shared" si="78"/>
        <v>0</v>
      </c>
      <c r="AF154" s="79">
        <f t="shared" si="78"/>
        <v>0</v>
      </c>
      <c r="AG154" s="79">
        <f t="shared" si="78"/>
        <v>0</v>
      </c>
      <c r="AH154" s="79">
        <f t="shared" si="78"/>
        <v>0</v>
      </c>
      <c r="AI154" s="79">
        <f t="shared" si="78"/>
        <v>0</v>
      </c>
      <c r="AJ154" s="79">
        <f t="shared" si="78"/>
        <v>0</v>
      </c>
      <c r="AK154" s="79">
        <f t="shared" si="78"/>
        <v>0</v>
      </c>
      <c r="AL154" s="79">
        <f t="shared" si="78"/>
        <v>0</v>
      </c>
      <c r="AM154" s="79">
        <f t="shared" si="78"/>
        <v>0</v>
      </c>
      <c r="AN154" s="79">
        <f t="shared" si="81"/>
        <v>0</v>
      </c>
      <c r="AO154" s="79">
        <f t="shared" si="81"/>
        <v>0</v>
      </c>
      <c r="AP154" s="79">
        <f t="shared" si="81"/>
        <v>0</v>
      </c>
      <c r="AQ154" s="79">
        <f t="shared" si="81"/>
        <v>0</v>
      </c>
      <c r="AR154" s="79">
        <f t="shared" si="81"/>
        <v>0</v>
      </c>
      <c r="AS154" s="79">
        <f t="shared" si="81"/>
        <v>0</v>
      </c>
      <c r="AT154" s="79">
        <f t="shared" si="81"/>
        <v>0</v>
      </c>
      <c r="AU154" s="79">
        <f t="shared" si="81"/>
        <v>0</v>
      </c>
      <c r="AV154" s="79">
        <f t="shared" si="81"/>
        <v>0</v>
      </c>
      <c r="AW154" s="79">
        <f t="shared" si="81"/>
        <v>0</v>
      </c>
      <c r="AX154" s="79">
        <f t="shared" si="81"/>
        <v>0</v>
      </c>
      <c r="BB154" s="37"/>
      <c r="BC154" s="37"/>
      <c r="BN154" s="31" t="e">
        <f t="shared" si="82"/>
        <v>#DIV/0!</v>
      </c>
      <c r="BO154" s="31">
        <f t="shared" si="82"/>
        <v>1046.161648371595</v>
      </c>
      <c r="BP154" s="31">
        <f t="shared" si="82"/>
        <v>80.915508351553996</v>
      </c>
      <c r="BQ154" s="31">
        <f t="shared" si="82"/>
        <v>73.894475004703935</v>
      </c>
      <c r="BR154" s="31">
        <f t="shared" si="82"/>
        <v>72.093571578775496</v>
      </c>
      <c r="BS154" s="31">
        <f t="shared" si="82"/>
        <v>74.876816570216917</v>
      </c>
      <c r="BT154" s="31">
        <f t="shared" si="82"/>
        <v>79.167777186501098</v>
      </c>
      <c r="BU154" s="31">
        <f t="shared" si="82"/>
        <v>83.057257936489549</v>
      </c>
      <c r="BV154" s="31">
        <f t="shared" si="82"/>
        <v>88.527441610479769</v>
      </c>
      <c r="BW154" s="31">
        <f t="shared" si="82"/>
        <v>94.909479032990006</v>
      </c>
      <c r="BX154" s="31">
        <f t="shared" si="82"/>
        <v>102.32056062076215</v>
      </c>
      <c r="BY154" s="31">
        <f t="shared" si="82"/>
        <v>109.95050962019029</v>
      </c>
      <c r="BZ154" s="31">
        <f t="shared" si="82"/>
        <v>118.2707956657646</v>
      </c>
      <c r="CA154" s="31">
        <f t="shared" si="82"/>
        <v>127.64131189899761</v>
      </c>
      <c r="CB154" s="31">
        <f t="shared" si="82"/>
        <v>137.65598246771771</v>
      </c>
      <c r="CC154" s="31">
        <f t="shared" si="82"/>
        <v>148.6296429860412</v>
      </c>
      <c r="CD154" s="31">
        <f t="shared" si="79"/>
        <v>161.7897027266219</v>
      </c>
      <c r="CE154" s="31">
        <f t="shared" si="79"/>
        <v>175.40814456057814</v>
      </c>
      <c r="CF154" s="31">
        <f t="shared" si="79"/>
        <v>188.87859949843499</v>
      </c>
      <c r="CG154" s="31">
        <f t="shared" si="79"/>
        <v>201.98693629042626</v>
      </c>
      <c r="CH154" s="31">
        <f t="shared" si="79"/>
        <v>214.697985587902</v>
      </c>
      <c r="CI154" s="31">
        <f t="shared" si="79"/>
        <v>226.74551559392063</v>
      </c>
      <c r="CJ154" s="31">
        <f t="shared" si="79"/>
        <v>238.09364978509299</v>
      </c>
      <c r="CK154" s="31">
        <f t="shared" si="79"/>
        <v>248.75584738763519</v>
      </c>
      <c r="CL154" s="31">
        <f t="shared" si="79"/>
        <v>258.76473071183392</v>
      </c>
      <c r="CM154" s="31">
        <f t="shared" si="79"/>
        <v>268.16050887043826</v>
      </c>
      <c r="CN154" s="31">
        <f t="shared" si="79"/>
        <v>276.98554805567778</v>
      </c>
      <c r="CO154" s="31">
        <f t="shared" si="79"/>
        <v>285.28166089293728</v>
      </c>
      <c r="CP154" s="31">
        <f t="shared" si="79"/>
        <v>293.08875561229053</v>
      </c>
      <c r="CQ154" s="31">
        <f t="shared" si="79"/>
        <v>300.444208073308</v>
      </c>
      <c r="CR154" s="31">
        <f t="shared" si="79"/>
        <v>307.38262918989824</v>
      </c>
      <c r="CS154" s="31">
        <f t="shared" si="79"/>
        <v>313.93584969091194</v>
      </c>
      <c r="CT154" s="31">
        <f t="shared" si="83"/>
        <v>320.1330219485281</v>
      </c>
      <c r="CU154" s="31">
        <f t="shared" si="83"/>
        <v>326.00078125753794</v>
      </c>
      <c r="CV154" s="31">
        <f t="shared" si="83"/>
        <v>331.56343318641603</v>
      </c>
      <c r="CW154" s="31">
        <f t="shared" si="83"/>
        <v>336.84314774502644</v>
      </c>
      <c r="CX154" s="31">
        <f t="shared" si="83"/>
        <v>341.86014948324771</v>
      </c>
      <c r="CY154" s="31">
        <f t="shared" si="83"/>
        <v>346.63289764154837</v>
      </c>
      <c r="CZ154" s="31">
        <f t="shared" si="83"/>
        <v>351.17825347639047</v>
      </c>
      <c r="DA154" s="31">
        <f t="shared" si="83"/>
        <v>355.51163367204185</v>
      </c>
      <c r="DB154" s="37"/>
    </row>
    <row r="155" spans="1:106" x14ac:dyDescent="0.2">
      <c r="A155" s="25">
        <f>IFERROR(ndashboard!I99," ")</f>
        <v>0</v>
      </c>
      <c r="B155" s="107">
        <f>IFERROR(ndashboard!B99," ")</f>
        <v>0</v>
      </c>
      <c r="C155" s="107">
        <f>IFERROR(ndashboard!C99,"")</f>
        <v>0</v>
      </c>
      <c r="D155" s="100">
        <f>IFERROR(ndashboard!M99," ")</f>
        <v>0</v>
      </c>
      <c r="E155" s="167">
        <f>IFERROR(ndashboard!O99,"")</f>
        <v>0</v>
      </c>
      <c r="F155" s="107">
        <f>IFERROR(ndashboard!H99,"")</f>
        <v>0</v>
      </c>
      <c r="G155" s="108">
        <f>IFERROR(ndashboard!R99,"")</f>
        <v>0</v>
      </c>
      <c r="H155" s="107">
        <f>IFERROR(ndashboard!F99,"")</f>
        <v>0</v>
      </c>
      <c r="I155" s="107">
        <f>IFERROR(ndashboard!G99,"")</f>
        <v>0</v>
      </c>
      <c r="J155" s="79">
        <f t="shared" si="80"/>
        <v>0</v>
      </c>
      <c r="K155" s="79">
        <f t="shared" si="80"/>
        <v>0</v>
      </c>
      <c r="L155" s="79">
        <f t="shared" si="80"/>
        <v>0</v>
      </c>
      <c r="M155" s="79">
        <f t="shared" si="80"/>
        <v>0</v>
      </c>
      <c r="N155" s="79">
        <f t="shared" si="80"/>
        <v>0</v>
      </c>
      <c r="O155" s="79">
        <f t="shared" si="80"/>
        <v>0</v>
      </c>
      <c r="P155" s="79">
        <f t="shared" si="80"/>
        <v>0</v>
      </c>
      <c r="Q155" s="79">
        <f t="shared" si="80"/>
        <v>0</v>
      </c>
      <c r="R155" s="79">
        <f t="shared" si="80"/>
        <v>0</v>
      </c>
      <c r="S155" s="79">
        <f t="shared" si="80"/>
        <v>0</v>
      </c>
      <c r="T155" s="79">
        <f t="shared" si="80"/>
        <v>0</v>
      </c>
      <c r="U155" s="79">
        <f t="shared" si="80"/>
        <v>0</v>
      </c>
      <c r="V155" s="79">
        <f t="shared" si="80"/>
        <v>0</v>
      </c>
      <c r="W155" s="79">
        <f t="shared" si="80"/>
        <v>0</v>
      </c>
      <c r="X155" s="79">
        <f t="shared" si="80"/>
        <v>0</v>
      </c>
      <c r="Y155" s="79">
        <f t="shared" si="80"/>
        <v>0</v>
      </c>
      <c r="Z155" s="79">
        <f t="shared" si="78"/>
        <v>0</v>
      </c>
      <c r="AA155" s="79">
        <f t="shared" si="78"/>
        <v>0</v>
      </c>
      <c r="AB155" s="79">
        <f t="shared" si="78"/>
        <v>0</v>
      </c>
      <c r="AC155" s="79">
        <f t="shared" si="78"/>
        <v>0</v>
      </c>
      <c r="AD155" s="80">
        <f t="shared" si="78"/>
        <v>0</v>
      </c>
      <c r="AE155" s="79">
        <f t="shared" si="78"/>
        <v>0</v>
      </c>
      <c r="AF155" s="79">
        <f t="shared" si="78"/>
        <v>0</v>
      </c>
      <c r="AG155" s="79">
        <f t="shared" si="78"/>
        <v>0</v>
      </c>
      <c r="AH155" s="79">
        <f t="shared" si="78"/>
        <v>0</v>
      </c>
      <c r="AI155" s="79">
        <f t="shared" si="78"/>
        <v>0</v>
      </c>
      <c r="AJ155" s="79">
        <f t="shared" si="78"/>
        <v>0</v>
      </c>
      <c r="AK155" s="79">
        <f t="shared" si="78"/>
        <v>0</v>
      </c>
      <c r="AL155" s="79">
        <f t="shared" si="78"/>
        <v>0</v>
      </c>
      <c r="AM155" s="79">
        <f t="shared" si="78"/>
        <v>0</v>
      </c>
      <c r="AN155" s="79">
        <f t="shared" si="81"/>
        <v>0</v>
      </c>
      <c r="AO155" s="79">
        <f t="shared" si="81"/>
        <v>0</v>
      </c>
      <c r="AP155" s="79">
        <f t="shared" si="81"/>
        <v>0</v>
      </c>
      <c r="AQ155" s="79">
        <f t="shared" si="81"/>
        <v>0</v>
      </c>
      <c r="AR155" s="79">
        <f t="shared" si="81"/>
        <v>0</v>
      </c>
      <c r="AS155" s="79">
        <f t="shared" si="81"/>
        <v>0</v>
      </c>
      <c r="AT155" s="79">
        <f t="shared" si="81"/>
        <v>0</v>
      </c>
      <c r="AU155" s="79">
        <f t="shared" si="81"/>
        <v>0</v>
      </c>
      <c r="AV155" s="79">
        <f t="shared" si="81"/>
        <v>0</v>
      </c>
      <c r="AW155" s="79">
        <f t="shared" si="81"/>
        <v>0</v>
      </c>
      <c r="AX155" s="79">
        <f t="shared" si="81"/>
        <v>0</v>
      </c>
      <c r="BB155" s="37"/>
      <c r="BC155" s="37"/>
      <c r="BN155" s="31" t="e">
        <f t="shared" si="82"/>
        <v>#DIV/0!</v>
      </c>
      <c r="BO155" s="31">
        <f t="shared" si="82"/>
        <v>1046.161648371595</v>
      </c>
      <c r="BP155" s="31">
        <f t="shared" si="82"/>
        <v>80.915508351553996</v>
      </c>
      <c r="BQ155" s="31">
        <f t="shared" si="82"/>
        <v>73.894475004703935</v>
      </c>
      <c r="BR155" s="31">
        <f t="shared" si="82"/>
        <v>72.093571578775496</v>
      </c>
      <c r="BS155" s="31">
        <f t="shared" si="82"/>
        <v>74.876816570216917</v>
      </c>
      <c r="BT155" s="31">
        <f t="shared" si="82"/>
        <v>79.167777186501098</v>
      </c>
      <c r="BU155" s="31">
        <f t="shared" si="82"/>
        <v>83.057257936489549</v>
      </c>
      <c r="BV155" s="31">
        <f t="shared" si="82"/>
        <v>88.527441610479769</v>
      </c>
      <c r="BW155" s="31">
        <f t="shared" si="82"/>
        <v>94.909479032990006</v>
      </c>
      <c r="BX155" s="31">
        <f t="shared" si="82"/>
        <v>102.32056062076215</v>
      </c>
      <c r="BY155" s="31">
        <f t="shared" si="82"/>
        <v>109.95050962019029</v>
      </c>
      <c r="BZ155" s="31">
        <f t="shared" si="82"/>
        <v>118.2707956657646</v>
      </c>
      <c r="CA155" s="31">
        <f t="shared" si="82"/>
        <v>127.64131189899761</v>
      </c>
      <c r="CB155" s="31">
        <f t="shared" si="82"/>
        <v>137.65598246771771</v>
      </c>
      <c r="CC155" s="31">
        <f t="shared" si="82"/>
        <v>148.6296429860412</v>
      </c>
      <c r="CD155" s="31">
        <f t="shared" si="79"/>
        <v>161.7897027266219</v>
      </c>
      <c r="CE155" s="31">
        <f t="shared" si="79"/>
        <v>175.40814456057814</v>
      </c>
      <c r="CF155" s="31">
        <f t="shared" si="79"/>
        <v>188.87859949843499</v>
      </c>
      <c r="CG155" s="31">
        <f t="shared" si="79"/>
        <v>201.98693629042626</v>
      </c>
      <c r="CH155" s="31">
        <f t="shared" si="79"/>
        <v>214.697985587902</v>
      </c>
      <c r="CI155" s="31">
        <f t="shared" si="79"/>
        <v>226.74551559392063</v>
      </c>
      <c r="CJ155" s="31">
        <f t="shared" si="79"/>
        <v>238.09364978509299</v>
      </c>
      <c r="CK155" s="31">
        <f t="shared" si="79"/>
        <v>248.75584738763519</v>
      </c>
      <c r="CL155" s="31">
        <f t="shared" si="79"/>
        <v>258.76473071183392</v>
      </c>
      <c r="CM155" s="31">
        <f t="shared" si="79"/>
        <v>268.16050887043826</v>
      </c>
      <c r="CN155" s="31">
        <f t="shared" si="79"/>
        <v>276.98554805567778</v>
      </c>
      <c r="CO155" s="31">
        <f t="shared" si="79"/>
        <v>285.28166089293728</v>
      </c>
      <c r="CP155" s="31">
        <f t="shared" si="79"/>
        <v>293.08875561229053</v>
      </c>
      <c r="CQ155" s="31">
        <f t="shared" si="79"/>
        <v>300.444208073308</v>
      </c>
      <c r="CR155" s="31">
        <f t="shared" si="79"/>
        <v>307.38262918989824</v>
      </c>
      <c r="CS155" s="31">
        <f t="shared" ref="CS155:CS160" si="84">CS154+$F155*(AP155/AP$61)^$C$4</f>
        <v>313.93584969091194</v>
      </c>
      <c r="CT155" s="31">
        <f t="shared" si="83"/>
        <v>320.1330219485281</v>
      </c>
      <c r="CU155" s="31">
        <f t="shared" si="83"/>
        <v>326.00078125753794</v>
      </c>
      <c r="CV155" s="31">
        <f t="shared" si="83"/>
        <v>331.56343318641603</v>
      </c>
      <c r="CW155" s="31">
        <f t="shared" si="83"/>
        <v>336.84314774502644</v>
      </c>
      <c r="CX155" s="31">
        <f t="shared" si="83"/>
        <v>341.86014948324771</v>
      </c>
      <c r="CY155" s="31">
        <f t="shared" si="83"/>
        <v>346.63289764154837</v>
      </c>
      <c r="CZ155" s="31">
        <f t="shared" si="83"/>
        <v>351.17825347639047</v>
      </c>
      <c r="DA155" s="31">
        <f t="shared" si="83"/>
        <v>355.51163367204185</v>
      </c>
      <c r="DB155" s="37"/>
    </row>
    <row r="156" spans="1:106" x14ac:dyDescent="0.2">
      <c r="A156" s="25">
        <f>IFERROR(ndashboard!I100," ")</f>
        <v>0</v>
      </c>
      <c r="B156" s="107">
        <f>IFERROR(ndashboard!B100," ")</f>
        <v>0</v>
      </c>
      <c r="C156" s="107">
        <f>IFERROR(ndashboard!C100,"")</f>
        <v>0</v>
      </c>
      <c r="D156" s="100">
        <f>IFERROR(ndashboard!M100," ")</f>
        <v>0</v>
      </c>
      <c r="E156" s="167">
        <f>IFERROR(ndashboard!O100,"")</f>
        <v>0</v>
      </c>
      <c r="F156" s="107">
        <f>IFERROR(ndashboard!H100,"")</f>
        <v>0</v>
      </c>
      <c r="G156" s="108">
        <f>IFERROR(ndashboard!R100,"")</f>
        <v>0</v>
      </c>
      <c r="H156" s="107">
        <f>IFERROR(ndashboard!F100,"")</f>
        <v>0</v>
      </c>
      <c r="I156" s="107">
        <f>IFERROR(ndashboard!G100,"")</f>
        <v>0</v>
      </c>
      <c r="J156" s="79">
        <f t="shared" si="80"/>
        <v>0</v>
      </c>
      <c r="K156" s="79">
        <f t="shared" si="80"/>
        <v>0</v>
      </c>
      <c r="L156" s="79">
        <f t="shared" si="80"/>
        <v>0</v>
      </c>
      <c r="M156" s="79">
        <f t="shared" si="80"/>
        <v>0</v>
      </c>
      <c r="N156" s="79">
        <f t="shared" si="80"/>
        <v>0</v>
      </c>
      <c r="O156" s="79">
        <f t="shared" si="80"/>
        <v>0</v>
      </c>
      <c r="P156" s="79">
        <f t="shared" si="80"/>
        <v>0</v>
      </c>
      <c r="Q156" s="79">
        <f t="shared" si="80"/>
        <v>0</v>
      </c>
      <c r="R156" s="79">
        <f t="shared" si="80"/>
        <v>0</v>
      </c>
      <c r="S156" s="79">
        <f t="shared" si="80"/>
        <v>0</v>
      </c>
      <c r="T156" s="79">
        <f t="shared" si="80"/>
        <v>0</v>
      </c>
      <c r="U156" s="79">
        <f t="shared" si="80"/>
        <v>0</v>
      </c>
      <c r="V156" s="79">
        <f t="shared" si="80"/>
        <v>0</v>
      </c>
      <c r="W156" s="79">
        <f t="shared" si="80"/>
        <v>0</v>
      </c>
      <c r="X156" s="79">
        <f t="shared" si="80"/>
        <v>0</v>
      </c>
      <c r="Y156" s="79">
        <f t="shared" ref="Y156:AN160" si="85">IF($C$2+Y$48 &gt;=$D156,$E156*(Y$48-_xlfn.DAYS($D156,$C$2))/_xlfn.DAYS($C$1,$D156),0)</f>
        <v>0</v>
      </c>
      <c r="Z156" s="79">
        <f t="shared" si="85"/>
        <v>0</v>
      </c>
      <c r="AA156" s="79">
        <f t="shared" si="85"/>
        <v>0</v>
      </c>
      <c r="AB156" s="79">
        <f t="shared" si="85"/>
        <v>0</v>
      </c>
      <c r="AC156" s="79">
        <f t="shared" si="85"/>
        <v>0</v>
      </c>
      <c r="AD156" s="80">
        <f t="shared" si="85"/>
        <v>0</v>
      </c>
      <c r="AE156" s="79">
        <f t="shared" si="85"/>
        <v>0</v>
      </c>
      <c r="AF156" s="79">
        <f t="shared" si="85"/>
        <v>0</v>
      </c>
      <c r="AG156" s="79">
        <f t="shared" si="85"/>
        <v>0</v>
      </c>
      <c r="AH156" s="79">
        <f t="shared" si="85"/>
        <v>0</v>
      </c>
      <c r="AI156" s="79">
        <f t="shared" si="85"/>
        <v>0</v>
      </c>
      <c r="AJ156" s="79">
        <f t="shared" si="85"/>
        <v>0</v>
      </c>
      <c r="AK156" s="79">
        <f t="shared" si="85"/>
        <v>0</v>
      </c>
      <c r="AL156" s="79">
        <f t="shared" si="85"/>
        <v>0</v>
      </c>
      <c r="AM156" s="79">
        <f t="shared" si="85"/>
        <v>0</v>
      </c>
      <c r="AN156" s="79">
        <f t="shared" si="81"/>
        <v>0</v>
      </c>
      <c r="AO156" s="79">
        <f t="shared" si="81"/>
        <v>0</v>
      </c>
      <c r="AP156" s="79">
        <f t="shared" si="81"/>
        <v>0</v>
      </c>
      <c r="AQ156" s="79">
        <f t="shared" si="81"/>
        <v>0</v>
      </c>
      <c r="AR156" s="79">
        <f t="shared" si="81"/>
        <v>0</v>
      </c>
      <c r="AS156" s="79">
        <f t="shared" si="81"/>
        <v>0</v>
      </c>
      <c r="AT156" s="79">
        <f t="shared" si="81"/>
        <v>0</v>
      </c>
      <c r="AU156" s="79">
        <f t="shared" si="81"/>
        <v>0</v>
      </c>
      <c r="AV156" s="79">
        <f t="shared" si="81"/>
        <v>0</v>
      </c>
      <c r="AW156" s="79">
        <f t="shared" si="81"/>
        <v>0</v>
      </c>
      <c r="AX156" s="79">
        <f t="shared" si="81"/>
        <v>0</v>
      </c>
      <c r="BB156" s="37"/>
      <c r="BC156" s="37"/>
      <c r="BN156" s="31" t="e">
        <f t="shared" si="82"/>
        <v>#DIV/0!</v>
      </c>
      <c r="BO156" s="31">
        <f t="shared" si="82"/>
        <v>1046.161648371595</v>
      </c>
      <c r="BP156" s="31">
        <f t="shared" si="82"/>
        <v>80.915508351553996</v>
      </c>
      <c r="BQ156" s="31">
        <f t="shared" si="82"/>
        <v>73.894475004703935</v>
      </c>
      <c r="BR156" s="31">
        <f t="shared" si="82"/>
        <v>72.093571578775496</v>
      </c>
      <c r="BS156" s="31">
        <f t="shared" si="82"/>
        <v>74.876816570216917</v>
      </c>
      <c r="BT156" s="31">
        <f t="shared" si="82"/>
        <v>79.167777186501098</v>
      </c>
      <c r="BU156" s="31">
        <f t="shared" si="82"/>
        <v>83.057257936489549</v>
      </c>
      <c r="BV156" s="31">
        <f t="shared" si="82"/>
        <v>88.527441610479769</v>
      </c>
      <c r="BW156" s="31">
        <f t="shared" si="82"/>
        <v>94.909479032990006</v>
      </c>
      <c r="BX156" s="31">
        <f t="shared" si="82"/>
        <v>102.32056062076215</v>
      </c>
      <c r="BY156" s="31">
        <f t="shared" si="82"/>
        <v>109.95050962019029</v>
      </c>
      <c r="BZ156" s="31">
        <f t="shared" si="82"/>
        <v>118.2707956657646</v>
      </c>
      <c r="CA156" s="31">
        <f t="shared" si="82"/>
        <v>127.64131189899761</v>
      </c>
      <c r="CB156" s="31">
        <f t="shared" si="82"/>
        <v>137.65598246771771</v>
      </c>
      <c r="CC156" s="31">
        <f t="shared" si="82"/>
        <v>148.6296429860412</v>
      </c>
      <c r="CD156" s="31">
        <f t="shared" ref="CD156:CR160" si="86">CD155+$F156*(AA156/AA$61)^$C$4</f>
        <v>161.7897027266219</v>
      </c>
      <c r="CE156" s="31">
        <f t="shared" si="86"/>
        <v>175.40814456057814</v>
      </c>
      <c r="CF156" s="31">
        <f t="shared" si="86"/>
        <v>188.87859949843499</v>
      </c>
      <c r="CG156" s="31">
        <f t="shared" si="86"/>
        <v>201.98693629042626</v>
      </c>
      <c r="CH156" s="31">
        <f t="shared" si="86"/>
        <v>214.697985587902</v>
      </c>
      <c r="CI156" s="31">
        <f t="shared" si="86"/>
        <v>226.74551559392063</v>
      </c>
      <c r="CJ156" s="31">
        <f t="shared" si="86"/>
        <v>238.09364978509299</v>
      </c>
      <c r="CK156" s="31">
        <f t="shared" si="86"/>
        <v>248.75584738763519</v>
      </c>
      <c r="CL156" s="31">
        <f t="shared" si="86"/>
        <v>258.76473071183392</v>
      </c>
      <c r="CM156" s="31">
        <f t="shared" si="86"/>
        <v>268.16050887043826</v>
      </c>
      <c r="CN156" s="31">
        <f t="shared" si="86"/>
        <v>276.98554805567778</v>
      </c>
      <c r="CO156" s="31">
        <f t="shared" si="86"/>
        <v>285.28166089293728</v>
      </c>
      <c r="CP156" s="31">
        <f t="shared" si="86"/>
        <v>293.08875561229053</v>
      </c>
      <c r="CQ156" s="31">
        <f t="shared" si="86"/>
        <v>300.444208073308</v>
      </c>
      <c r="CR156" s="31">
        <f t="shared" si="86"/>
        <v>307.38262918989824</v>
      </c>
      <c r="CS156" s="31">
        <f t="shared" si="84"/>
        <v>313.93584969091194</v>
      </c>
      <c r="CT156" s="31">
        <f t="shared" si="83"/>
        <v>320.1330219485281</v>
      </c>
      <c r="CU156" s="31">
        <f t="shared" si="83"/>
        <v>326.00078125753794</v>
      </c>
      <c r="CV156" s="31">
        <f t="shared" si="83"/>
        <v>331.56343318641603</v>
      </c>
      <c r="CW156" s="31">
        <f t="shared" si="83"/>
        <v>336.84314774502644</v>
      </c>
      <c r="CX156" s="31">
        <f t="shared" si="83"/>
        <v>341.86014948324771</v>
      </c>
      <c r="CY156" s="31">
        <f t="shared" si="83"/>
        <v>346.63289764154837</v>
      </c>
      <c r="CZ156" s="31">
        <f t="shared" si="83"/>
        <v>351.17825347639047</v>
      </c>
      <c r="DA156" s="31">
        <f t="shared" si="83"/>
        <v>355.51163367204185</v>
      </c>
      <c r="DB156" s="37"/>
    </row>
    <row r="157" spans="1:106" x14ac:dyDescent="0.2">
      <c r="A157" s="25">
        <f>IFERROR(ndashboard!I101," ")</f>
        <v>0</v>
      </c>
      <c r="B157" s="107">
        <f>IFERROR(ndashboard!B101," ")</f>
        <v>0</v>
      </c>
      <c r="C157" s="107">
        <f>IFERROR(ndashboard!C101,"")</f>
        <v>0</v>
      </c>
      <c r="D157" s="100">
        <f>IFERROR(ndashboard!M101," ")</f>
        <v>0</v>
      </c>
      <c r="E157" s="167">
        <f>IFERROR(ndashboard!O101,"")</f>
        <v>0</v>
      </c>
      <c r="F157" s="107">
        <f>IFERROR(ndashboard!H101,"")</f>
        <v>0</v>
      </c>
      <c r="G157" s="108">
        <f>IFERROR(ndashboard!R101,"")</f>
        <v>0</v>
      </c>
      <c r="H157" s="107">
        <f>IFERROR(ndashboard!F101,"")</f>
        <v>0</v>
      </c>
      <c r="I157" s="107">
        <f>IFERROR(ndashboard!G101,"")</f>
        <v>0</v>
      </c>
      <c r="J157" s="79">
        <f t="shared" ref="J157:Y160" si="87">IF($C$2+J$48 &gt;=$D157,$E157*(J$48-_xlfn.DAYS($D157,$C$2))/_xlfn.DAYS($C$1,$D157),0)</f>
        <v>0</v>
      </c>
      <c r="K157" s="79">
        <f t="shared" si="87"/>
        <v>0</v>
      </c>
      <c r="L157" s="79">
        <f t="shared" si="87"/>
        <v>0</v>
      </c>
      <c r="M157" s="79">
        <f t="shared" si="87"/>
        <v>0</v>
      </c>
      <c r="N157" s="79">
        <f t="shared" si="87"/>
        <v>0</v>
      </c>
      <c r="O157" s="79">
        <f t="shared" si="87"/>
        <v>0</v>
      </c>
      <c r="P157" s="79">
        <f t="shared" si="87"/>
        <v>0</v>
      </c>
      <c r="Q157" s="79">
        <f t="shared" si="87"/>
        <v>0</v>
      </c>
      <c r="R157" s="79">
        <f t="shared" si="87"/>
        <v>0</v>
      </c>
      <c r="S157" s="79">
        <f t="shared" si="87"/>
        <v>0</v>
      </c>
      <c r="T157" s="79">
        <f t="shared" si="87"/>
        <v>0</v>
      </c>
      <c r="U157" s="79">
        <f t="shared" si="87"/>
        <v>0</v>
      </c>
      <c r="V157" s="79">
        <f t="shared" si="87"/>
        <v>0</v>
      </c>
      <c r="W157" s="79">
        <f t="shared" si="87"/>
        <v>0</v>
      </c>
      <c r="X157" s="79">
        <f t="shared" si="87"/>
        <v>0</v>
      </c>
      <c r="Y157" s="79">
        <f t="shared" si="87"/>
        <v>0</v>
      </c>
      <c r="Z157" s="79">
        <f t="shared" si="85"/>
        <v>0</v>
      </c>
      <c r="AA157" s="79">
        <f t="shared" si="85"/>
        <v>0</v>
      </c>
      <c r="AB157" s="79">
        <f t="shared" si="85"/>
        <v>0</v>
      </c>
      <c r="AC157" s="79">
        <f t="shared" si="85"/>
        <v>0</v>
      </c>
      <c r="AD157" s="80">
        <f t="shared" si="85"/>
        <v>0</v>
      </c>
      <c r="AE157" s="79">
        <f t="shared" si="85"/>
        <v>0</v>
      </c>
      <c r="AF157" s="79">
        <f t="shared" si="85"/>
        <v>0</v>
      </c>
      <c r="AG157" s="79">
        <f t="shared" si="85"/>
        <v>0</v>
      </c>
      <c r="AH157" s="79">
        <f t="shared" si="85"/>
        <v>0</v>
      </c>
      <c r="AI157" s="79">
        <f t="shared" si="85"/>
        <v>0</v>
      </c>
      <c r="AJ157" s="79">
        <f t="shared" si="85"/>
        <v>0</v>
      </c>
      <c r="AK157" s="79">
        <f t="shared" si="85"/>
        <v>0</v>
      </c>
      <c r="AL157" s="79">
        <f t="shared" si="85"/>
        <v>0</v>
      </c>
      <c r="AM157" s="79">
        <f t="shared" si="85"/>
        <v>0</v>
      </c>
      <c r="AN157" s="79">
        <f t="shared" si="85"/>
        <v>0</v>
      </c>
      <c r="AO157" s="79">
        <f t="shared" ref="AN157:AX160" si="88">IF($C$2+AO$48 &gt;=$D157,$E157*(AO$48-_xlfn.DAYS($D157,$C$2))/_xlfn.DAYS($C$1,$D157),0)</f>
        <v>0</v>
      </c>
      <c r="AP157" s="79">
        <f t="shared" si="88"/>
        <v>0</v>
      </c>
      <c r="AQ157" s="79">
        <f t="shared" si="88"/>
        <v>0</v>
      </c>
      <c r="AR157" s="79">
        <f t="shared" si="88"/>
        <v>0</v>
      </c>
      <c r="AS157" s="79">
        <f t="shared" si="88"/>
        <v>0</v>
      </c>
      <c r="AT157" s="79">
        <f t="shared" si="88"/>
        <v>0</v>
      </c>
      <c r="AU157" s="79">
        <f t="shared" si="88"/>
        <v>0</v>
      </c>
      <c r="AV157" s="79">
        <f t="shared" si="88"/>
        <v>0</v>
      </c>
      <c r="AW157" s="79">
        <f t="shared" si="88"/>
        <v>0</v>
      </c>
      <c r="AX157" s="79">
        <f t="shared" si="88"/>
        <v>0</v>
      </c>
      <c r="BB157" s="37"/>
      <c r="BC157" s="37"/>
      <c r="BN157" s="31" t="e">
        <f t="shared" si="82"/>
        <v>#DIV/0!</v>
      </c>
      <c r="BO157" s="31">
        <f t="shared" si="82"/>
        <v>1046.161648371595</v>
      </c>
      <c r="BP157" s="31">
        <f t="shared" si="82"/>
        <v>80.915508351553996</v>
      </c>
      <c r="BQ157" s="31">
        <f t="shared" si="82"/>
        <v>73.894475004703935</v>
      </c>
      <c r="BR157" s="31">
        <f t="shared" si="82"/>
        <v>72.093571578775496</v>
      </c>
      <c r="BS157" s="31">
        <f t="shared" si="82"/>
        <v>74.876816570216917</v>
      </c>
      <c r="BT157" s="31">
        <f t="shared" si="82"/>
        <v>79.167777186501098</v>
      </c>
      <c r="BU157" s="31">
        <f t="shared" si="82"/>
        <v>83.057257936489549</v>
      </c>
      <c r="BV157" s="31">
        <f t="shared" si="82"/>
        <v>88.527441610479769</v>
      </c>
      <c r="BW157" s="31">
        <f t="shared" si="82"/>
        <v>94.909479032990006</v>
      </c>
      <c r="BX157" s="31">
        <f t="shared" si="82"/>
        <v>102.32056062076215</v>
      </c>
      <c r="BY157" s="31">
        <f t="shared" si="82"/>
        <v>109.95050962019029</v>
      </c>
      <c r="BZ157" s="31">
        <f t="shared" si="82"/>
        <v>118.2707956657646</v>
      </c>
      <c r="CA157" s="31">
        <f t="shared" si="82"/>
        <v>127.64131189899761</v>
      </c>
      <c r="CB157" s="31">
        <f t="shared" si="82"/>
        <v>137.65598246771771</v>
      </c>
      <c r="CC157" s="31">
        <f t="shared" ref="CC157:CC160" si="89">CC156+$F157*(Z157/Z$61)^$C$4</f>
        <v>148.6296429860412</v>
      </c>
      <c r="CD157" s="31">
        <f t="shared" si="86"/>
        <v>161.7897027266219</v>
      </c>
      <c r="CE157" s="31">
        <f t="shared" si="86"/>
        <v>175.40814456057814</v>
      </c>
      <c r="CF157" s="31">
        <f t="shared" si="86"/>
        <v>188.87859949843499</v>
      </c>
      <c r="CG157" s="31">
        <f t="shared" si="86"/>
        <v>201.98693629042626</v>
      </c>
      <c r="CH157" s="31">
        <f t="shared" si="86"/>
        <v>214.697985587902</v>
      </c>
      <c r="CI157" s="31">
        <f t="shared" si="86"/>
        <v>226.74551559392063</v>
      </c>
      <c r="CJ157" s="31">
        <f t="shared" si="86"/>
        <v>238.09364978509299</v>
      </c>
      <c r="CK157" s="31">
        <f t="shared" si="86"/>
        <v>248.75584738763519</v>
      </c>
      <c r="CL157" s="31">
        <f t="shared" si="86"/>
        <v>258.76473071183392</v>
      </c>
      <c r="CM157" s="31">
        <f t="shared" si="86"/>
        <v>268.16050887043826</v>
      </c>
      <c r="CN157" s="31">
        <f t="shared" si="86"/>
        <v>276.98554805567778</v>
      </c>
      <c r="CO157" s="31">
        <f t="shared" si="86"/>
        <v>285.28166089293728</v>
      </c>
      <c r="CP157" s="31">
        <f t="shared" si="86"/>
        <v>293.08875561229053</v>
      </c>
      <c r="CQ157" s="31">
        <f t="shared" si="86"/>
        <v>300.444208073308</v>
      </c>
      <c r="CR157" s="31">
        <f t="shared" si="86"/>
        <v>307.38262918989824</v>
      </c>
      <c r="CS157" s="31">
        <f t="shared" si="84"/>
        <v>313.93584969091194</v>
      </c>
      <c r="CT157" s="31">
        <f t="shared" si="83"/>
        <v>320.1330219485281</v>
      </c>
      <c r="CU157" s="31">
        <f t="shared" si="83"/>
        <v>326.00078125753794</v>
      </c>
      <c r="CV157" s="31">
        <f t="shared" si="83"/>
        <v>331.56343318641603</v>
      </c>
      <c r="CW157" s="31">
        <f t="shared" si="83"/>
        <v>336.84314774502644</v>
      </c>
      <c r="CX157" s="31">
        <f t="shared" si="83"/>
        <v>341.86014948324771</v>
      </c>
      <c r="CY157" s="31">
        <f t="shared" si="83"/>
        <v>346.63289764154837</v>
      </c>
      <c r="CZ157" s="31">
        <f t="shared" si="83"/>
        <v>351.17825347639047</v>
      </c>
      <c r="DA157" s="31">
        <f t="shared" si="83"/>
        <v>355.51163367204185</v>
      </c>
      <c r="DB157" s="37"/>
    </row>
    <row r="158" spans="1:106" x14ac:dyDescent="0.2">
      <c r="A158" s="25">
        <f>IFERROR(ndashboard!I102," ")</f>
        <v>0</v>
      </c>
      <c r="B158" s="107">
        <f>IFERROR(ndashboard!B102," ")</f>
        <v>0</v>
      </c>
      <c r="C158" s="107">
        <f>IFERROR(ndashboard!C102,"")</f>
        <v>0</v>
      </c>
      <c r="D158" s="100">
        <f>IFERROR(ndashboard!M102," ")</f>
        <v>0</v>
      </c>
      <c r="E158" s="167">
        <f>IFERROR(ndashboard!O102,"")</f>
        <v>0</v>
      </c>
      <c r="F158" s="107">
        <f>IFERROR(ndashboard!H102,"")</f>
        <v>0</v>
      </c>
      <c r="G158" s="108">
        <f>IFERROR(ndashboard!R102,"")</f>
        <v>0</v>
      </c>
      <c r="H158" s="107">
        <f>IFERROR(ndashboard!F102,"")</f>
        <v>0</v>
      </c>
      <c r="I158" s="107">
        <f>IFERROR(ndashboard!G102,"")</f>
        <v>0</v>
      </c>
      <c r="J158" s="79">
        <f t="shared" si="87"/>
        <v>0</v>
      </c>
      <c r="K158" s="79">
        <f t="shared" si="87"/>
        <v>0</v>
      </c>
      <c r="L158" s="79">
        <f t="shared" si="87"/>
        <v>0</v>
      </c>
      <c r="M158" s="79">
        <f t="shared" si="87"/>
        <v>0</v>
      </c>
      <c r="N158" s="79">
        <f t="shared" si="87"/>
        <v>0</v>
      </c>
      <c r="O158" s="79">
        <f t="shared" si="87"/>
        <v>0</v>
      </c>
      <c r="P158" s="79">
        <f t="shared" si="87"/>
        <v>0</v>
      </c>
      <c r="Q158" s="79">
        <f t="shared" si="87"/>
        <v>0</v>
      </c>
      <c r="R158" s="79">
        <f t="shared" si="87"/>
        <v>0</v>
      </c>
      <c r="S158" s="79">
        <f t="shared" si="87"/>
        <v>0</v>
      </c>
      <c r="T158" s="79">
        <f t="shared" si="87"/>
        <v>0</v>
      </c>
      <c r="U158" s="79">
        <f t="shared" si="87"/>
        <v>0</v>
      </c>
      <c r="V158" s="79">
        <f t="shared" si="87"/>
        <v>0</v>
      </c>
      <c r="W158" s="79">
        <f t="shared" si="87"/>
        <v>0</v>
      </c>
      <c r="X158" s="79">
        <f t="shared" si="87"/>
        <v>0</v>
      </c>
      <c r="Y158" s="79">
        <f t="shared" si="87"/>
        <v>0</v>
      </c>
      <c r="Z158" s="79">
        <f t="shared" si="85"/>
        <v>0</v>
      </c>
      <c r="AA158" s="79">
        <f t="shared" si="85"/>
        <v>0</v>
      </c>
      <c r="AB158" s="79">
        <f t="shared" si="85"/>
        <v>0</v>
      </c>
      <c r="AC158" s="79">
        <f t="shared" si="85"/>
        <v>0</v>
      </c>
      <c r="AD158" s="80">
        <f t="shared" si="85"/>
        <v>0</v>
      </c>
      <c r="AE158" s="79">
        <f t="shared" si="85"/>
        <v>0</v>
      </c>
      <c r="AF158" s="79">
        <f t="shared" si="85"/>
        <v>0</v>
      </c>
      <c r="AG158" s="79">
        <f t="shared" si="85"/>
        <v>0</v>
      </c>
      <c r="AH158" s="79">
        <f t="shared" si="85"/>
        <v>0</v>
      </c>
      <c r="AI158" s="79">
        <f t="shared" si="85"/>
        <v>0</v>
      </c>
      <c r="AJ158" s="79">
        <f t="shared" si="85"/>
        <v>0</v>
      </c>
      <c r="AK158" s="79">
        <f t="shared" si="85"/>
        <v>0</v>
      </c>
      <c r="AL158" s="79">
        <f t="shared" si="85"/>
        <v>0</v>
      </c>
      <c r="AM158" s="79">
        <f t="shared" si="85"/>
        <v>0</v>
      </c>
      <c r="AN158" s="79">
        <f t="shared" si="88"/>
        <v>0</v>
      </c>
      <c r="AO158" s="79">
        <f t="shared" si="88"/>
        <v>0</v>
      </c>
      <c r="AP158" s="79">
        <f t="shared" si="88"/>
        <v>0</v>
      </c>
      <c r="AQ158" s="79">
        <f t="shared" si="88"/>
        <v>0</v>
      </c>
      <c r="AR158" s="79">
        <f t="shared" si="88"/>
        <v>0</v>
      </c>
      <c r="AS158" s="79">
        <f t="shared" si="88"/>
        <v>0</v>
      </c>
      <c r="AT158" s="79">
        <f t="shared" si="88"/>
        <v>0</v>
      </c>
      <c r="AU158" s="79">
        <f t="shared" si="88"/>
        <v>0</v>
      </c>
      <c r="AV158" s="79">
        <f t="shared" si="88"/>
        <v>0</v>
      </c>
      <c r="AW158" s="79">
        <f t="shared" si="88"/>
        <v>0</v>
      </c>
      <c r="AX158" s="79">
        <f t="shared" si="88"/>
        <v>0</v>
      </c>
      <c r="BB158" s="37"/>
      <c r="BC158" s="37"/>
      <c r="BN158" s="31" t="e">
        <f t="shared" ref="BN158:CB160" si="90">BN157+$F158*(K158/K$61)^$C$4</f>
        <v>#DIV/0!</v>
      </c>
      <c r="BO158" s="31">
        <f t="shared" si="90"/>
        <v>1046.161648371595</v>
      </c>
      <c r="BP158" s="31">
        <f t="shared" si="90"/>
        <v>80.915508351553996</v>
      </c>
      <c r="BQ158" s="31">
        <f t="shared" si="90"/>
        <v>73.894475004703935</v>
      </c>
      <c r="BR158" s="31">
        <f t="shared" si="90"/>
        <v>72.093571578775496</v>
      </c>
      <c r="BS158" s="31">
        <f t="shared" si="90"/>
        <v>74.876816570216917</v>
      </c>
      <c r="BT158" s="31">
        <f t="shared" si="90"/>
        <v>79.167777186501098</v>
      </c>
      <c r="BU158" s="31">
        <f t="shared" si="90"/>
        <v>83.057257936489549</v>
      </c>
      <c r="BV158" s="31">
        <f t="shared" si="90"/>
        <v>88.527441610479769</v>
      </c>
      <c r="BW158" s="31">
        <f t="shared" si="90"/>
        <v>94.909479032990006</v>
      </c>
      <c r="BX158" s="31">
        <f t="shared" si="90"/>
        <v>102.32056062076215</v>
      </c>
      <c r="BY158" s="31">
        <f t="shared" si="90"/>
        <v>109.95050962019029</v>
      </c>
      <c r="BZ158" s="31">
        <f t="shared" si="90"/>
        <v>118.2707956657646</v>
      </c>
      <c r="CA158" s="31">
        <f t="shared" si="90"/>
        <v>127.64131189899761</v>
      </c>
      <c r="CB158" s="31">
        <f t="shared" si="90"/>
        <v>137.65598246771771</v>
      </c>
      <c r="CC158" s="31">
        <f t="shared" si="89"/>
        <v>148.6296429860412</v>
      </c>
      <c r="CD158" s="31">
        <f t="shared" si="86"/>
        <v>161.7897027266219</v>
      </c>
      <c r="CE158" s="31">
        <f t="shared" si="86"/>
        <v>175.40814456057814</v>
      </c>
      <c r="CF158" s="31">
        <f t="shared" si="86"/>
        <v>188.87859949843499</v>
      </c>
      <c r="CG158" s="31">
        <f t="shared" si="86"/>
        <v>201.98693629042626</v>
      </c>
      <c r="CH158" s="31">
        <f t="shared" si="86"/>
        <v>214.697985587902</v>
      </c>
      <c r="CI158" s="31">
        <f t="shared" si="86"/>
        <v>226.74551559392063</v>
      </c>
      <c r="CJ158" s="31">
        <f t="shared" si="86"/>
        <v>238.09364978509299</v>
      </c>
      <c r="CK158" s="31">
        <f t="shared" si="86"/>
        <v>248.75584738763519</v>
      </c>
      <c r="CL158" s="31">
        <f t="shared" si="86"/>
        <v>258.76473071183392</v>
      </c>
      <c r="CM158" s="31">
        <f t="shared" si="86"/>
        <v>268.16050887043826</v>
      </c>
      <c r="CN158" s="31">
        <f t="shared" si="86"/>
        <v>276.98554805567778</v>
      </c>
      <c r="CO158" s="31">
        <f t="shared" si="86"/>
        <v>285.28166089293728</v>
      </c>
      <c r="CP158" s="31">
        <f t="shared" si="86"/>
        <v>293.08875561229053</v>
      </c>
      <c r="CQ158" s="31">
        <f t="shared" si="86"/>
        <v>300.444208073308</v>
      </c>
      <c r="CR158" s="31">
        <f t="shared" si="86"/>
        <v>307.38262918989824</v>
      </c>
      <c r="CS158" s="31">
        <f t="shared" si="84"/>
        <v>313.93584969091194</v>
      </c>
      <c r="CT158" s="31">
        <f t="shared" si="83"/>
        <v>320.1330219485281</v>
      </c>
      <c r="CU158" s="31">
        <f t="shared" si="83"/>
        <v>326.00078125753794</v>
      </c>
      <c r="CV158" s="31">
        <f t="shared" si="83"/>
        <v>331.56343318641603</v>
      </c>
      <c r="CW158" s="31">
        <f t="shared" si="83"/>
        <v>336.84314774502644</v>
      </c>
      <c r="CX158" s="31">
        <f t="shared" si="83"/>
        <v>341.86014948324771</v>
      </c>
      <c r="CY158" s="31">
        <f t="shared" si="83"/>
        <v>346.63289764154837</v>
      </c>
      <c r="CZ158" s="31">
        <f t="shared" si="83"/>
        <v>351.17825347639047</v>
      </c>
      <c r="DA158" s="31">
        <f t="shared" si="83"/>
        <v>355.51163367204185</v>
      </c>
      <c r="DB158" s="37"/>
    </row>
    <row r="159" spans="1:106" x14ac:dyDescent="0.2">
      <c r="A159" s="25">
        <f>IFERROR(ndashboard!I103," ")</f>
        <v>0</v>
      </c>
      <c r="B159" s="107">
        <f>IFERROR(ndashboard!B103," ")</f>
        <v>0</v>
      </c>
      <c r="C159" s="107">
        <f>IFERROR(ndashboard!C103,"")</f>
        <v>0</v>
      </c>
      <c r="D159" s="100">
        <f>IFERROR(ndashboard!M103," ")</f>
        <v>0</v>
      </c>
      <c r="E159" s="167">
        <f>IFERROR(ndashboard!O103,"")</f>
        <v>0</v>
      </c>
      <c r="F159" s="107">
        <f>IFERROR(ndashboard!H103,"")</f>
        <v>0</v>
      </c>
      <c r="G159" s="108">
        <f>IFERROR(ndashboard!R103,"")</f>
        <v>0</v>
      </c>
      <c r="H159" s="107">
        <f>IFERROR(ndashboard!F103,"")</f>
        <v>0</v>
      </c>
      <c r="I159" s="107">
        <f>IFERROR(ndashboard!G103,"")</f>
        <v>0</v>
      </c>
      <c r="J159" s="79">
        <f t="shared" si="87"/>
        <v>0</v>
      </c>
      <c r="K159" s="79">
        <f t="shared" si="87"/>
        <v>0</v>
      </c>
      <c r="L159" s="79">
        <f t="shared" si="87"/>
        <v>0</v>
      </c>
      <c r="M159" s="79">
        <f t="shared" si="87"/>
        <v>0</v>
      </c>
      <c r="N159" s="79">
        <f t="shared" si="87"/>
        <v>0</v>
      </c>
      <c r="O159" s="79">
        <f t="shared" si="87"/>
        <v>0</v>
      </c>
      <c r="P159" s="79">
        <f t="shared" si="87"/>
        <v>0</v>
      </c>
      <c r="Q159" s="79">
        <f t="shared" si="87"/>
        <v>0</v>
      </c>
      <c r="R159" s="79">
        <f t="shared" si="87"/>
        <v>0</v>
      </c>
      <c r="S159" s="79">
        <f t="shared" si="87"/>
        <v>0</v>
      </c>
      <c r="T159" s="79">
        <f t="shared" si="87"/>
        <v>0</v>
      </c>
      <c r="U159" s="79">
        <f t="shared" si="87"/>
        <v>0</v>
      </c>
      <c r="V159" s="79">
        <f t="shared" si="87"/>
        <v>0</v>
      </c>
      <c r="W159" s="79">
        <f t="shared" si="87"/>
        <v>0</v>
      </c>
      <c r="X159" s="79">
        <f t="shared" si="87"/>
        <v>0</v>
      </c>
      <c r="Y159" s="79">
        <f t="shared" si="87"/>
        <v>0</v>
      </c>
      <c r="Z159" s="79">
        <f t="shared" si="85"/>
        <v>0</v>
      </c>
      <c r="AA159" s="79">
        <f t="shared" si="85"/>
        <v>0</v>
      </c>
      <c r="AB159" s="79">
        <f t="shared" si="85"/>
        <v>0</v>
      </c>
      <c r="AC159" s="79">
        <f t="shared" si="85"/>
        <v>0</v>
      </c>
      <c r="AD159" s="80">
        <f t="shared" si="85"/>
        <v>0</v>
      </c>
      <c r="AE159" s="79">
        <f t="shared" si="85"/>
        <v>0</v>
      </c>
      <c r="AF159" s="79">
        <f t="shared" si="85"/>
        <v>0</v>
      </c>
      <c r="AG159" s="79">
        <f t="shared" si="85"/>
        <v>0</v>
      </c>
      <c r="AH159" s="79">
        <f t="shared" si="85"/>
        <v>0</v>
      </c>
      <c r="AI159" s="79">
        <f t="shared" si="85"/>
        <v>0</v>
      </c>
      <c r="AJ159" s="79">
        <f t="shared" si="85"/>
        <v>0</v>
      </c>
      <c r="AK159" s="79">
        <f t="shared" si="85"/>
        <v>0</v>
      </c>
      <c r="AL159" s="79">
        <f t="shared" si="85"/>
        <v>0</v>
      </c>
      <c r="AM159" s="79">
        <f t="shared" si="85"/>
        <v>0</v>
      </c>
      <c r="AN159" s="79">
        <f t="shared" si="88"/>
        <v>0</v>
      </c>
      <c r="AO159" s="79">
        <f t="shared" si="88"/>
        <v>0</v>
      </c>
      <c r="AP159" s="79">
        <f t="shared" si="88"/>
        <v>0</v>
      </c>
      <c r="AQ159" s="79">
        <f t="shared" si="88"/>
        <v>0</v>
      </c>
      <c r="AR159" s="79">
        <f t="shared" si="88"/>
        <v>0</v>
      </c>
      <c r="AS159" s="79">
        <f t="shared" si="88"/>
        <v>0</v>
      </c>
      <c r="AT159" s="79">
        <f t="shared" si="88"/>
        <v>0</v>
      </c>
      <c r="AU159" s="79">
        <f t="shared" si="88"/>
        <v>0</v>
      </c>
      <c r="AV159" s="79">
        <f t="shared" si="88"/>
        <v>0</v>
      </c>
      <c r="AW159" s="79">
        <f t="shared" si="88"/>
        <v>0</v>
      </c>
      <c r="AX159" s="79">
        <f t="shared" si="88"/>
        <v>0</v>
      </c>
      <c r="BB159" s="37"/>
      <c r="BC159" s="37"/>
      <c r="BN159" s="31" t="e">
        <f t="shared" si="90"/>
        <v>#DIV/0!</v>
      </c>
      <c r="BO159" s="31">
        <f t="shared" si="90"/>
        <v>1046.161648371595</v>
      </c>
      <c r="BP159" s="31">
        <f t="shared" si="90"/>
        <v>80.915508351553996</v>
      </c>
      <c r="BQ159" s="31">
        <f t="shared" si="90"/>
        <v>73.894475004703935</v>
      </c>
      <c r="BR159" s="31">
        <f t="shared" si="90"/>
        <v>72.093571578775496</v>
      </c>
      <c r="BS159" s="31">
        <f t="shared" si="90"/>
        <v>74.876816570216917</v>
      </c>
      <c r="BT159" s="31">
        <f t="shared" si="90"/>
        <v>79.167777186501098</v>
      </c>
      <c r="BU159" s="31">
        <f t="shared" si="90"/>
        <v>83.057257936489549</v>
      </c>
      <c r="BV159" s="31">
        <f t="shared" si="90"/>
        <v>88.527441610479769</v>
      </c>
      <c r="BW159" s="31">
        <f t="shared" si="90"/>
        <v>94.909479032990006</v>
      </c>
      <c r="BX159" s="31">
        <f t="shared" si="90"/>
        <v>102.32056062076215</v>
      </c>
      <c r="BY159" s="31">
        <f t="shared" si="90"/>
        <v>109.95050962019029</v>
      </c>
      <c r="BZ159" s="31">
        <f t="shared" si="90"/>
        <v>118.2707956657646</v>
      </c>
      <c r="CA159" s="31">
        <f t="shared" si="90"/>
        <v>127.64131189899761</v>
      </c>
      <c r="CB159" s="31">
        <f t="shared" si="90"/>
        <v>137.65598246771771</v>
      </c>
      <c r="CC159" s="31">
        <f t="shared" si="89"/>
        <v>148.6296429860412</v>
      </c>
      <c r="CD159" s="31">
        <f t="shared" si="86"/>
        <v>161.7897027266219</v>
      </c>
      <c r="CE159" s="31">
        <f t="shared" si="86"/>
        <v>175.40814456057814</v>
      </c>
      <c r="CF159" s="31">
        <f t="shared" si="86"/>
        <v>188.87859949843499</v>
      </c>
      <c r="CG159" s="31">
        <f t="shared" si="86"/>
        <v>201.98693629042626</v>
      </c>
      <c r="CH159" s="31">
        <f t="shared" si="86"/>
        <v>214.697985587902</v>
      </c>
      <c r="CI159" s="31">
        <f t="shared" si="86"/>
        <v>226.74551559392063</v>
      </c>
      <c r="CJ159" s="31">
        <f t="shared" si="86"/>
        <v>238.09364978509299</v>
      </c>
      <c r="CK159" s="31">
        <f t="shared" si="86"/>
        <v>248.75584738763519</v>
      </c>
      <c r="CL159" s="31">
        <f t="shared" si="86"/>
        <v>258.76473071183392</v>
      </c>
      <c r="CM159" s="31">
        <f t="shared" si="86"/>
        <v>268.16050887043826</v>
      </c>
      <c r="CN159" s="31">
        <f t="shared" si="86"/>
        <v>276.98554805567778</v>
      </c>
      <c r="CO159" s="31">
        <f t="shared" si="86"/>
        <v>285.28166089293728</v>
      </c>
      <c r="CP159" s="31">
        <f t="shared" si="86"/>
        <v>293.08875561229053</v>
      </c>
      <c r="CQ159" s="31">
        <f t="shared" si="86"/>
        <v>300.444208073308</v>
      </c>
      <c r="CR159" s="31">
        <f t="shared" si="86"/>
        <v>307.38262918989824</v>
      </c>
      <c r="CS159" s="31">
        <f t="shared" si="84"/>
        <v>313.93584969091194</v>
      </c>
      <c r="CT159" s="31">
        <f t="shared" si="83"/>
        <v>320.1330219485281</v>
      </c>
      <c r="CU159" s="31">
        <f t="shared" si="83"/>
        <v>326.00078125753794</v>
      </c>
      <c r="CV159" s="31">
        <f t="shared" si="83"/>
        <v>331.56343318641603</v>
      </c>
      <c r="CW159" s="31">
        <f t="shared" si="83"/>
        <v>336.84314774502644</v>
      </c>
      <c r="CX159" s="31">
        <f t="shared" si="83"/>
        <v>341.86014948324771</v>
      </c>
      <c r="CY159" s="31">
        <f t="shared" si="83"/>
        <v>346.63289764154837</v>
      </c>
      <c r="CZ159" s="31">
        <f t="shared" si="83"/>
        <v>351.17825347639047</v>
      </c>
      <c r="DA159" s="31">
        <f t="shared" si="83"/>
        <v>355.51163367204185</v>
      </c>
      <c r="DB159" s="37"/>
    </row>
    <row r="160" spans="1:106" x14ac:dyDescent="0.2">
      <c r="A160" s="25">
        <f>IFERROR(ndashboard!I104," ")</f>
        <v>0</v>
      </c>
      <c r="B160" s="107">
        <f>IFERROR(ndashboard!B104," ")</f>
        <v>0</v>
      </c>
      <c r="C160" s="107">
        <f>IFERROR(ndashboard!C104,"")</f>
        <v>0</v>
      </c>
      <c r="D160" s="100">
        <f>IFERROR(ndashboard!M104," ")</f>
        <v>0</v>
      </c>
      <c r="E160" s="167">
        <f>IFERROR(ndashboard!O104,"")</f>
        <v>0</v>
      </c>
      <c r="F160" s="107">
        <f>IFERROR(ndashboard!H104,"")</f>
        <v>0</v>
      </c>
      <c r="G160" s="108">
        <f>IFERROR(ndashboard!R104,"")</f>
        <v>0</v>
      </c>
      <c r="H160" s="107">
        <f>IFERROR(ndashboard!F104,"")</f>
        <v>0</v>
      </c>
      <c r="I160" s="107">
        <f>IFERROR(ndashboard!G104,"")</f>
        <v>0</v>
      </c>
      <c r="J160" s="79">
        <f t="shared" si="87"/>
        <v>0</v>
      </c>
      <c r="K160" s="79">
        <f t="shared" si="87"/>
        <v>0</v>
      </c>
      <c r="L160" s="79">
        <f t="shared" si="87"/>
        <v>0</v>
      </c>
      <c r="M160" s="79">
        <f t="shared" si="87"/>
        <v>0</v>
      </c>
      <c r="N160" s="79">
        <f t="shared" si="87"/>
        <v>0</v>
      </c>
      <c r="O160" s="79">
        <f t="shared" si="87"/>
        <v>0</v>
      </c>
      <c r="P160" s="79">
        <f t="shared" si="87"/>
        <v>0</v>
      </c>
      <c r="Q160" s="79">
        <f t="shared" si="87"/>
        <v>0</v>
      </c>
      <c r="R160" s="79">
        <f t="shared" si="87"/>
        <v>0</v>
      </c>
      <c r="S160" s="79">
        <f t="shared" si="87"/>
        <v>0</v>
      </c>
      <c r="T160" s="79">
        <f t="shared" si="87"/>
        <v>0</v>
      </c>
      <c r="U160" s="79">
        <f t="shared" si="87"/>
        <v>0</v>
      </c>
      <c r="V160" s="79">
        <f t="shared" si="87"/>
        <v>0</v>
      </c>
      <c r="W160" s="79">
        <f t="shared" si="87"/>
        <v>0</v>
      </c>
      <c r="X160" s="79">
        <f t="shared" si="87"/>
        <v>0</v>
      </c>
      <c r="Y160" s="79">
        <f t="shared" si="87"/>
        <v>0</v>
      </c>
      <c r="Z160" s="79">
        <f t="shared" si="85"/>
        <v>0</v>
      </c>
      <c r="AA160" s="79">
        <f t="shared" si="85"/>
        <v>0</v>
      </c>
      <c r="AB160" s="79">
        <f t="shared" si="85"/>
        <v>0</v>
      </c>
      <c r="AC160" s="79">
        <f t="shared" si="85"/>
        <v>0</v>
      </c>
      <c r="AD160" s="80">
        <f t="shared" si="85"/>
        <v>0</v>
      </c>
      <c r="AE160" s="79">
        <f t="shared" si="85"/>
        <v>0</v>
      </c>
      <c r="AF160" s="79">
        <f t="shared" si="85"/>
        <v>0</v>
      </c>
      <c r="AG160" s="79">
        <f t="shared" si="85"/>
        <v>0</v>
      </c>
      <c r="AH160" s="79">
        <f t="shared" si="85"/>
        <v>0</v>
      </c>
      <c r="AI160" s="79">
        <f t="shared" si="85"/>
        <v>0</v>
      </c>
      <c r="AJ160" s="79">
        <f t="shared" si="85"/>
        <v>0</v>
      </c>
      <c r="AK160" s="79">
        <f t="shared" si="85"/>
        <v>0</v>
      </c>
      <c r="AL160" s="79">
        <f t="shared" si="85"/>
        <v>0</v>
      </c>
      <c r="AM160" s="79">
        <f t="shared" si="85"/>
        <v>0</v>
      </c>
      <c r="AN160" s="79">
        <f t="shared" si="88"/>
        <v>0</v>
      </c>
      <c r="AO160" s="79">
        <f t="shared" si="88"/>
        <v>0</v>
      </c>
      <c r="AP160" s="79">
        <f t="shared" si="88"/>
        <v>0</v>
      </c>
      <c r="AQ160" s="79">
        <f t="shared" si="88"/>
        <v>0</v>
      </c>
      <c r="AR160" s="79">
        <f t="shared" si="88"/>
        <v>0</v>
      </c>
      <c r="AS160" s="79">
        <f t="shared" si="88"/>
        <v>0</v>
      </c>
      <c r="AT160" s="79">
        <f t="shared" si="88"/>
        <v>0</v>
      </c>
      <c r="AU160" s="79">
        <f t="shared" si="88"/>
        <v>0</v>
      </c>
      <c r="AV160" s="79">
        <f t="shared" si="88"/>
        <v>0</v>
      </c>
      <c r="AW160" s="79">
        <f t="shared" si="88"/>
        <v>0</v>
      </c>
      <c r="AX160" s="79">
        <f t="shared" si="88"/>
        <v>0</v>
      </c>
      <c r="BB160" s="37"/>
      <c r="BC160" s="37"/>
      <c r="BN160" s="31" t="e">
        <f t="shared" si="90"/>
        <v>#DIV/0!</v>
      </c>
      <c r="BO160" s="31">
        <f t="shared" si="90"/>
        <v>1046.161648371595</v>
      </c>
      <c r="BP160" s="31">
        <f t="shared" si="90"/>
        <v>80.915508351553996</v>
      </c>
      <c r="BQ160" s="31">
        <f t="shared" si="90"/>
        <v>73.894475004703935</v>
      </c>
      <c r="BR160" s="31">
        <f t="shared" si="90"/>
        <v>72.093571578775496</v>
      </c>
      <c r="BS160" s="31">
        <f t="shared" si="90"/>
        <v>74.876816570216917</v>
      </c>
      <c r="BT160" s="31">
        <f t="shared" si="90"/>
        <v>79.167777186501098</v>
      </c>
      <c r="BU160" s="31">
        <f t="shared" si="90"/>
        <v>83.057257936489549</v>
      </c>
      <c r="BV160" s="31">
        <f t="shared" si="90"/>
        <v>88.527441610479769</v>
      </c>
      <c r="BW160" s="31">
        <f t="shared" si="90"/>
        <v>94.909479032990006</v>
      </c>
      <c r="BX160" s="31">
        <f t="shared" si="90"/>
        <v>102.32056062076215</v>
      </c>
      <c r="BY160" s="31">
        <f t="shared" si="90"/>
        <v>109.95050962019029</v>
      </c>
      <c r="BZ160" s="31">
        <f t="shared" si="90"/>
        <v>118.2707956657646</v>
      </c>
      <c r="CA160" s="31">
        <f t="shared" si="90"/>
        <v>127.64131189899761</v>
      </c>
      <c r="CB160" s="31">
        <f t="shared" si="90"/>
        <v>137.65598246771771</v>
      </c>
      <c r="CC160" s="31">
        <f t="shared" si="89"/>
        <v>148.6296429860412</v>
      </c>
      <c r="CD160" s="31">
        <f t="shared" si="86"/>
        <v>161.7897027266219</v>
      </c>
      <c r="CE160" s="31">
        <f t="shared" si="86"/>
        <v>175.40814456057814</v>
      </c>
      <c r="CF160" s="31">
        <f t="shared" si="86"/>
        <v>188.87859949843499</v>
      </c>
      <c r="CG160" s="31">
        <f t="shared" si="86"/>
        <v>201.98693629042626</v>
      </c>
      <c r="CH160" s="31">
        <f t="shared" si="86"/>
        <v>214.697985587902</v>
      </c>
      <c r="CI160" s="31">
        <f t="shared" si="86"/>
        <v>226.74551559392063</v>
      </c>
      <c r="CJ160" s="31">
        <f t="shared" si="86"/>
        <v>238.09364978509299</v>
      </c>
      <c r="CK160" s="31">
        <f t="shared" si="86"/>
        <v>248.75584738763519</v>
      </c>
      <c r="CL160" s="31">
        <f t="shared" si="86"/>
        <v>258.76473071183392</v>
      </c>
      <c r="CM160" s="31">
        <f t="shared" si="86"/>
        <v>268.16050887043826</v>
      </c>
      <c r="CN160" s="31">
        <f t="shared" si="86"/>
        <v>276.98554805567778</v>
      </c>
      <c r="CO160" s="31">
        <f t="shared" si="86"/>
        <v>285.28166089293728</v>
      </c>
      <c r="CP160" s="31">
        <f t="shared" si="86"/>
        <v>293.08875561229053</v>
      </c>
      <c r="CQ160" s="31">
        <f t="shared" si="86"/>
        <v>300.444208073308</v>
      </c>
      <c r="CR160" s="31">
        <f t="shared" si="86"/>
        <v>307.38262918989824</v>
      </c>
      <c r="CS160" s="31">
        <f t="shared" si="84"/>
        <v>313.93584969091194</v>
      </c>
      <c r="CT160" s="31">
        <f t="shared" si="83"/>
        <v>320.1330219485281</v>
      </c>
      <c r="CU160" s="31">
        <f t="shared" si="83"/>
        <v>326.00078125753794</v>
      </c>
      <c r="CV160" s="31">
        <f t="shared" si="83"/>
        <v>331.56343318641603</v>
      </c>
      <c r="CW160" s="31">
        <f t="shared" si="83"/>
        <v>336.84314774502644</v>
      </c>
      <c r="CX160" s="31">
        <f t="shared" si="83"/>
        <v>341.86014948324771</v>
      </c>
      <c r="CY160" s="31">
        <f t="shared" si="83"/>
        <v>346.63289764154837</v>
      </c>
      <c r="CZ160" s="31">
        <f t="shared" si="83"/>
        <v>351.17825347639047</v>
      </c>
      <c r="DA160" s="31">
        <f t="shared" si="83"/>
        <v>355.51163367204185</v>
      </c>
      <c r="DB160" s="37"/>
    </row>
    <row r="161" spans="13:33" x14ac:dyDescent="0.2"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</sheetData>
  <mergeCells count="4">
    <mergeCell ref="BG58:BH58"/>
    <mergeCell ref="BJ58:BK58"/>
    <mergeCell ref="BG59:BH59"/>
    <mergeCell ref="BJ59:BK59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4"/>
  <sheetViews>
    <sheetView topLeftCell="D36" zoomScale="110" zoomScaleNormal="110" workbookViewId="0">
      <selection activeCell="N61" sqref="N61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53" customWidth="1"/>
    <col min="12" max="12" width="5.83203125" style="53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109" t="s">
        <v>67</v>
      </c>
      <c r="C1" s="110">
        <f>ndashboard!B2</f>
        <v>44186.359884259262</v>
      </c>
      <c r="F1" s="74"/>
      <c r="G1" s="74"/>
      <c r="H1" s="74"/>
      <c r="I1" s="74"/>
      <c r="L1" s="52"/>
    </row>
    <row r="2" spans="2:50" x14ac:dyDescent="0.2">
      <c r="B2" s="109" t="s">
        <v>68</v>
      </c>
      <c r="C2" s="110">
        <f>ndashboard!M2</f>
        <v>43868</v>
      </c>
      <c r="F2" s="72"/>
      <c r="G2" s="72"/>
      <c r="H2" s="72"/>
      <c r="I2" s="72"/>
      <c r="L2" s="52"/>
      <c r="AF2" s="27"/>
    </row>
    <row r="3" spans="2:50" x14ac:dyDescent="0.2">
      <c r="B3" s="109" t="s">
        <v>69</v>
      </c>
      <c r="C3" s="111">
        <f>_xlfn.DAYS(C1,C2)</f>
        <v>318</v>
      </c>
      <c r="F3" s="72"/>
      <c r="G3" s="72"/>
      <c r="H3" s="72"/>
      <c r="I3" s="72"/>
      <c r="L3" s="52"/>
    </row>
    <row r="4" spans="2:50" x14ac:dyDescent="0.2">
      <c r="B4" s="109" t="s">
        <v>142</v>
      </c>
      <c r="C4" s="112">
        <f>I56</f>
        <v>1.4</v>
      </c>
      <c r="F4" s="72"/>
      <c r="G4" s="72"/>
      <c r="H4" s="72"/>
      <c r="I4" s="72"/>
      <c r="L4" s="52"/>
    </row>
    <row r="5" spans="2:50" x14ac:dyDescent="0.2">
      <c r="B5" s="245"/>
      <c r="F5" s="72"/>
      <c r="G5" s="72"/>
      <c r="H5" s="72"/>
      <c r="I5" s="72"/>
      <c r="L5" s="52"/>
    </row>
    <row r="6" spans="2:50" s="26" customFormat="1" x14ac:dyDescent="0.2">
      <c r="D6" s="25"/>
      <c r="E6" s="25"/>
      <c r="F6" s="25"/>
      <c r="G6" s="25"/>
      <c r="H6" s="25"/>
      <c r="I6" s="25"/>
      <c r="J6" s="67"/>
      <c r="K6" s="50"/>
      <c r="L6" s="52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67"/>
      <c r="L7" s="52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67"/>
      <c r="L8" s="52"/>
      <c r="M8" s="29"/>
    </row>
    <row r="9" spans="2:50" x14ac:dyDescent="0.2"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</row>
    <row r="10" spans="2:50" x14ac:dyDescent="0.2">
      <c r="G10" s="67"/>
      <c r="H10" s="6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</row>
    <row r="11" spans="2:50" s="26" customFormat="1" x14ac:dyDescent="0.2">
      <c r="D11" s="25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</row>
    <row r="12" spans="2:50" s="26" customFormat="1" x14ac:dyDescent="0.2">
      <c r="D12" s="25"/>
      <c r="E12" s="186" t="s">
        <v>85</v>
      </c>
      <c r="F12" s="187">
        <v>2000</v>
      </c>
      <c r="G12" s="187">
        <f>F12</f>
        <v>2000</v>
      </c>
      <c r="H12" s="6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</row>
    <row r="13" spans="2:50" s="26" customFormat="1" x14ac:dyDescent="0.2">
      <c r="D13" s="25"/>
      <c r="E13" s="188"/>
      <c r="F13" s="189">
        <v>43586</v>
      </c>
      <c r="G13" s="189">
        <v>44561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</row>
    <row r="14" spans="2:50" s="26" customFormat="1" x14ac:dyDescent="0.2">
      <c r="D14" s="25"/>
      <c r="E14" s="186" t="s">
        <v>86</v>
      </c>
      <c r="F14" s="187">
        <v>6000</v>
      </c>
      <c r="G14" s="187">
        <f>F14</f>
        <v>6000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</row>
    <row r="15" spans="2:50" s="26" customFormat="1" x14ac:dyDescent="0.2">
      <c r="D15" s="25"/>
      <c r="E15" s="188"/>
      <c r="F15" s="189">
        <v>43586</v>
      </c>
      <c r="G15" s="189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58"/>
      <c r="F17" s="96"/>
      <c r="G17" s="58"/>
      <c r="H17" s="58"/>
      <c r="I17" s="124" t="s">
        <v>167</v>
      </c>
      <c r="J17" s="88">
        <f t="shared" ref="J17:AX17" si="0">J44</f>
        <v>0</v>
      </c>
      <c r="K17" s="88">
        <f t="shared" si="0"/>
        <v>0</v>
      </c>
      <c r="L17" s="88">
        <f t="shared" si="0"/>
        <v>0</v>
      </c>
      <c r="M17" s="88">
        <f t="shared" si="0"/>
        <v>0</v>
      </c>
      <c r="N17" s="88">
        <f t="shared" si="0"/>
        <v>0</v>
      </c>
      <c r="O17" s="88">
        <f t="shared" si="0"/>
        <v>0</v>
      </c>
      <c r="P17" s="88">
        <f t="shared" si="0"/>
        <v>0</v>
      </c>
      <c r="Q17" s="88">
        <f t="shared" si="0"/>
        <v>0</v>
      </c>
      <c r="R17" s="88">
        <f t="shared" si="0"/>
        <v>0</v>
      </c>
      <c r="S17" s="88">
        <f t="shared" si="0"/>
        <v>0</v>
      </c>
      <c r="T17" s="88">
        <f t="shared" si="0"/>
        <v>0</v>
      </c>
      <c r="U17" s="88">
        <f t="shared" si="0"/>
        <v>0</v>
      </c>
      <c r="V17" s="88">
        <f t="shared" si="0"/>
        <v>0</v>
      </c>
      <c r="W17" s="88">
        <f t="shared" si="0"/>
        <v>0</v>
      </c>
      <c r="X17" s="88">
        <f t="shared" si="0"/>
        <v>0</v>
      </c>
      <c r="Y17" s="88">
        <f t="shared" si="0"/>
        <v>0</v>
      </c>
      <c r="Z17" s="88">
        <f t="shared" si="0"/>
        <v>0</v>
      </c>
      <c r="AA17" s="88">
        <f t="shared" si="0"/>
        <v>0</v>
      </c>
      <c r="AB17" s="88">
        <f t="shared" si="0"/>
        <v>0</v>
      </c>
      <c r="AC17" s="88">
        <f t="shared" si="0"/>
        <v>0</v>
      </c>
      <c r="AD17" s="88">
        <f t="shared" si="0"/>
        <v>0</v>
      </c>
      <c r="AE17" s="88">
        <f t="shared" si="0"/>
        <v>0</v>
      </c>
      <c r="AF17" s="88">
        <f t="shared" si="0"/>
        <v>0</v>
      </c>
      <c r="AG17" s="88">
        <f t="shared" si="0"/>
        <v>0</v>
      </c>
      <c r="AH17" s="88">
        <f t="shared" si="0"/>
        <v>0</v>
      </c>
      <c r="AI17" s="88">
        <f t="shared" si="0"/>
        <v>0</v>
      </c>
      <c r="AJ17" s="88">
        <f t="shared" si="0"/>
        <v>0</v>
      </c>
      <c r="AK17" s="88">
        <f t="shared" si="0"/>
        <v>0</v>
      </c>
      <c r="AL17" s="88">
        <f t="shared" si="0"/>
        <v>0</v>
      </c>
      <c r="AM17" s="88">
        <f t="shared" si="0"/>
        <v>0</v>
      </c>
      <c r="AN17" s="88">
        <f t="shared" si="0"/>
        <v>0</v>
      </c>
      <c r="AO17" s="88">
        <f t="shared" si="0"/>
        <v>0</v>
      </c>
      <c r="AP17" s="88">
        <f t="shared" si="0"/>
        <v>0</v>
      </c>
      <c r="AQ17" s="88">
        <f t="shared" si="0"/>
        <v>0</v>
      </c>
      <c r="AR17" s="88">
        <f t="shared" si="0"/>
        <v>0</v>
      </c>
      <c r="AS17" s="88">
        <f t="shared" si="0"/>
        <v>0</v>
      </c>
      <c r="AT17" s="88">
        <f t="shared" si="0"/>
        <v>0</v>
      </c>
      <c r="AU17" s="88">
        <f t="shared" si="0"/>
        <v>0</v>
      </c>
      <c r="AV17" s="88">
        <f t="shared" si="0"/>
        <v>0</v>
      </c>
      <c r="AW17" s="88">
        <f t="shared" si="0"/>
        <v>0</v>
      </c>
      <c r="AX17" s="88">
        <f t="shared" si="0"/>
        <v>0</v>
      </c>
    </row>
    <row r="18" spans="5:50" x14ac:dyDescent="0.2">
      <c r="E18" s="58"/>
      <c r="F18" s="96"/>
      <c r="G18" s="58"/>
      <c r="H18" s="58"/>
      <c r="I18" s="124" t="s">
        <v>168</v>
      </c>
      <c r="J18" s="88">
        <f t="shared" ref="J18:AX18" si="1">J44</f>
        <v>0</v>
      </c>
      <c r="K18" s="88">
        <f t="shared" si="1"/>
        <v>0</v>
      </c>
      <c r="L18" s="88">
        <f t="shared" si="1"/>
        <v>0</v>
      </c>
      <c r="M18" s="88">
        <f t="shared" si="1"/>
        <v>0</v>
      </c>
      <c r="N18" s="88">
        <f t="shared" si="1"/>
        <v>0</v>
      </c>
      <c r="O18" s="88">
        <f t="shared" si="1"/>
        <v>0</v>
      </c>
      <c r="P18" s="88">
        <f t="shared" si="1"/>
        <v>0</v>
      </c>
      <c r="Q18" s="88">
        <f t="shared" si="1"/>
        <v>0</v>
      </c>
      <c r="R18" s="88">
        <f t="shared" si="1"/>
        <v>0</v>
      </c>
      <c r="S18" s="88">
        <f t="shared" si="1"/>
        <v>0</v>
      </c>
      <c r="T18" s="88">
        <f t="shared" si="1"/>
        <v>0</v>
      </c>
      <c r="U18" s="88">
        <f t="shared" si="1"/>
        <v>0</v>
      </c>
      <c r="V18" s="88">
        <f t="shared" si="1"/>
        <v>0</v>
      </c>
      <c r="W18" s="88">
        <f t="shared" si="1"/>
        <v>0</v>
      </c>
      <c r="X18" s="88">
        <f t="shared" si="1"/>
        <v>0</v>
      </c>
      <c r="Y18" s="88">
        <f t="shared" si="1"/>
        <v>0</v>
      </c>
      <c r="Z18" s="88">
        <f t="shared" si="1"/>
        <v>0</v>
      </c>
      <c r="AA18" s="88">
        <f t="shared" si="1"/>
        <v>0</v>
      </c>
      <c r="AB18" s="88">
        <f t="shared" si="1"/>
        <v>0</v>
      </c>
      <c r="AC18" s="88">
        <f t="shared" si="1"/>
        <v>0</v>
      </c>
      <c r="AD18" s="88">
        <f t="shared" si="1"/>
        <v>0</v>
      </c>
      <c r="AE18" s="88">
        <f t="shared" si="1"/>
        <v>0</v>
      </c>
      <c r="AF18" s="88">
        <f t="shared" si="1"/>
        <v>0</v>
      </c>
      <c r="AG18" s="88">
        <f t="shared" si="1"/>
        <v>0</v>
      </c>
      <c r="AH18" s="88">
        <f t="shared" si="1"/>
        <v>0</v>
      </c>
      <c r="AI18" s="88">
        <f t="shared" si="1"/>
        <v>0</v>
      </c>
      <c r="AJ18" s="88">
        <f t="shared" si="1"/>
        <v>0</v>
      </c>
      <c r="AK18" s="88">
        <f t="shared" si="1"/>
        <v>0</v>
      </c>
      <c r="AL18" s="88">
        <f t="shared" si="1"/>
        <v>0</v>
      </c>
      <c r="AM18" s="88">
        <f t="shared" si="1"/>
        <v>0</v>
      </c>
      <c r="AN18" s="88">
        <f t="shared" si="1"/>
        <v>0</v>
      </c>
      <c r="AO18" s="88">
        <f t="shared" si="1"/>
        <v>0</v>
      </c>
      <c r="AP18" s="88">
        <f t="shared" si="1"/>
        <v>0</v>
      </c>
      <c r="AQ18" s="88">
        <f t="shared" si="1"/>
        <v>0</v>
      </c>
      <c r="AR18" s="88">
        <f t="shared" si="1"/>
        <v>0</v>
      </c>
      <c r="AS18" s="88">
        <f t="shared" si="1"/>
        <v>0</v>
      </c>
      <c r="AT18" s="88">
        <f t="shared" si="1"/>
        <v>0</v>
      </c>
      <c r="AU18" s="88">
        <f t="shared" si="1"/>
        <v>0</v>
      </c>
      <c r="AV18" s="88">
        <f t="shared" si="1"/>
        <v>0</v>
      </c>
      <c r="AW18" s="88">
        <f t="shared" si="1"/>
        <v>0</v>
      </c>
      <c r="AX18" s="88">
        <f t="shared" si="1"/>
        <v>0</v>
      </c>
    </row>
    <row r="19" spans="5:50" x14ac:dyDescent="0.2">
      <c r="E19" s="58" t="str">
        <f>failures!A3</f>
        <v>f1</v>
      </c>
      <c r="F19" s="96">
        <f>failures!B3</f>
        <v>44176.359884259262</v>
      </c>
      <c r="G19" s="58">
        <f>failures!C3</f>
        <v>0</v>
      </c>
      <c r="H19" s="125">
        <f t="shared" ref="H19:H43" si="2">I19/$C$3</f>
        <v>0.96855345911949686</v>
      </c>
      <c r="I19" s="58">
        <f t="shared" ref="I19:I43" si="3">_xlfn.DAYS(F19,$C$2)</f>
        <v>308</v>
      </c>
      <c r="J19" s="56">
        <f>IF(J$45&gt;=$H19,$G19,0)</f>
        <v>0</v>
      </c>
      <c r="K19" s="56">
        <f t="shared" ref="K19:AX25" si="4">IF(K$45&gt;=$H19,$G19,0)</f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0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si="4"/>
        <v>0</v>
      </c>
      <c r="AK19" s="56">
        <f t="shared" si="4"/>
        <v>0</v>
      </c>
      <c r="AL19" s="56">
        <f t="shared" si="4"/>
        <v>0</v>
      </c>
      <c r="AM19" s="56">
        <f t="shared" si="4"/>
        <v>0</v>
      </c>
      <c r="AN19" s="56">
        <f t="shared" si="4"/>
        <v>0</v>
      </c>
      <c r="AO19" s="56">
        <f t="shared" si="4"/>
        <v>0</v>
      </c>
      <c r="AP19" s="56">
        <f t="shared" si="4"/>
        <v>0</v>
      </c>
      <c r="AQ19" s="56">
        <f t="shared" si="4"/>
        <v>0</v>
      </c>
      <c r="AR19" s="56">
        <f t="shared" si="4"/>
        <v>0</v>
      </c>
      <c r="AS19" s="56">
        <f t="shared" si="4"/>
        <v>0</v>
      </c>
      <c r="AT19" s="56">
        <f t="shared" si="4"/>
        <v>0</v>
      </c>
      <c r="AU19" s="56">
        <f t="shared" si="4"/>
        <v>0</v>
      </c>
      <c r="AV19" s="56">
        <f t="shared" si="4"/>
        <v>0</v>
      </c>
      <c r="AW19" s="56">
        <f t="shared" si="4"/>
        <v>0</v>
      </c>
      <c r="AX19" s="56">
        <f t="shared" si="4"/>
        <v>0</v>
      </c>
    </row>
    <row r="20" spans="5:50" x14ac:dyDescent="0.2">
      <c r="E20" s="58" t="str">
        <f>failures!A4</f>
        <v>f2</v>
      </c>
      <c r="F20" s="96">
        <f>failures!B4</f>
        <v>44216.359884259262</v>
      </c>
      <c r="G20" s="58">
        <f>failures!C4</f>
        <v>0</v>
      </c>
      <c r="H20" s="125">
        <f t="shared" si="2"/>
        <v>1.0943396226415094</v>
      </c>
      <c r="I20" s="58">
        <f t="shared" si="3"/>
        <v>348</v>
      </c>
      <c r="J20" s="56">
        <f t="shared" ref="J20:Y40" si="5">IF(J$45&gt;=$H20,$G20,0)</f>
        <v>0</v>
      </c>
      <c r="K20" s="56">
        <f t="shared" si="5"/>
        <v>0</v>
      </c>
      <c r="L20" s="56">
        <f t="shared" si="5"/>
        <v>0</v>
      </c>
      <c r="M20" s="56">
        <f t="shared" si="5"/>
        <v>0</v>
      </c>
      <c r="N20" s="56">
        <f t="shared" si="5"/>
        <v>0</v>
      </c>
      <c r="O20" s="56">
        <f t="shared" si="5"/>
        <v>0</v>
      </c>
      <c r="P20" s="56">
        <f t="shared" si="5"/>
        <v>0</v>
      </c>
      <c r="Q20" s="56">
        <f t="shared" si="5"/>
        <v>0</v>
      </c>
      <c r="R20" s="56">
        <f t="shared" si="5"/>
        <v>0</v>
      </c>
      <c r="S20" s="56">
        <f t="shared" si="5"/>
        <v>0</v>
      </c>
      <c r="T20" s="56">
        <f t="shared" si="5"/>
        <v>0</v>
      </c>
      <c r="U20" s="56">
        <f t="shared" si="5"/>
        <v>0</v>
      </c>
      <c r="V20" s="56">
        <f t="shared" si="5"/>
        <v>0</v>
      </c>
      <c r="W20" s="56">
        <f t="shared" si="5"/>
        <v>0</v>
      </c>
      <c r="X20" s="56">
        <f t="shared" si="5"/>
        <v>0</v>
      </c>
      <c r="Y20" s="56">
        <f t="shared" si="5"/>
        <v>0</v>
      </c>
      <c r="Z20" s="56">
        <f t="shared" si="4"/>
        <v>0</v>
      </c>
      <c r="AA20" s="56">
        <f t="shared" si="4"/>
        <v>0</v>
      </c>
      <c r="AB20" s="56">
        <f t="shared" si="4"/>
        <v>0</v>
      </c>
      <c r="AC20" s="56">
        <f t="shared" si="4"/>
        <v>0</v>
      </c>
      <c r="AD20" s="56">
        <f t="shared" si="4"/>
        <v>0</v>
      </c>
      <c r="AE20" s="56">
        <f t="shared" si="4"/>
        <v>0</v>
      </c>
      <c r="AF20" s="56">
        <f t="shared" si="4"/>
        <v>0</v>
      </c>
      <c r="AG20" s="56">
        <f t="shared" si="4"/>
        <v>0</v>
      </c>
      <c r="AH20" s="56">
        <f t="shared" si="4"/>
        <v>0</v>
      </c>
      <c r="AI20" s="56">
        <f t="shared" si="4"/>
        <v>0</v>
      </c>
      <c r="AJ20" s="56">
        <f t="shared" si="4"/>
        <v>0</v>
      </c>
      <c r="AK20" s="56">
        <f t="shared" si="4"/>
        <v>0</v>
      </c>
      <c r="AL20" s="56">
        <f t="shared" si="4"/>
        <v>0</v>
      </c>
      <c r="AM20" s="56">
        <f t="shared" si="4"/>
        <v>0</v>
      </c>
      <c r="AN20" s="56">
        <f t="shared" si="4"/>
        <v>0</v>
      </c>
      <c r="AO20" s="56">
        <f t="shared" si="4"/>
        <v>0</v>
      </c>
      <c r="AP20" s="56">
        <f t="shared" si="4"/>
        <v>0</v>
      </c>
      <c r="AQ20" s="56">
        <f t="shared" si="4"/>
        <v>0</v>
      </c>
      <c r="AR20" s="56">
        <f t="shared" si="4"/>
        <v>0</v>
      </c>
      <c r="AS20" s="56">
        <f t="shared" si="4"/>
        <v>0</v>
      </c>
      <c r="AT20" s="56">
        <f t="shared" si="4"/>
        <v>0</v>
      </c>
      <c r="AU20" s="56">
        <f t="shared" si="4"/>
        <v>0</v>
      </c>
      <c r="AV20" s="56">
        <f t="shared" si="4"/>
        <v>0</v>
      </c>
      <c r="AW20" s="56">
        <f t="shared" si="4"/>
        <v>0</v>
      </c>
      <c r="AX20" s="56">
        <f t="shared" si="4"/>
        <v>0</v>
      </c>
    </row>
    <row r="21" spans="5:50" x14ac:dyDescent="0.2">
      <c r="E21" s="58" t="str">
        <f>failures!A5</f>
        <v>f3</v>
      </c>
      <c r="F21" s="96">
        <f>failures!B5</f>
        <v>44155.359884259262</v>
      </c>
      <c r="G21" s="58">
        <f>failures!C5</f>
        <v>0</v>
      </c>
      <c r="H21" s="125">
        <f t="shared" si="2"/>
        <v>0.90251572327044027</v>
      </c>
      <c r="I21" s="58">
        <f t="shared" si="3"/>
        <v>287</v>
      </c>
      <c r="J21" s="56">
        <f t="shared" si="5"/>
        <v>0</v>
      </c>
      <c r="K21" s="56">
        <f t="shared" si="4"/>
        <v>0</v>
      </c>
      <c r="L21" s="56">
        <f t="shared" si="4"/>
        <v>0</v>
      </c>
      <c r="M21" s="56">
        <f t="shared" si="4"/>
        <v>0</v>
      </c>
      <c r="N21" s="56">
        <f t="shared" si="4"/>
        <v>0</v>
      </c>
      <c r="O21" s="56">
        <f t="shared" si="4"/>
        <v>0</v>
      </c>
      <c r="P21" s="56">
        <f t="shared" si="4"/>
        <v>0</v>
      </c>
      <c r="Q21" s="56">
        <f t="shared" si="4"/>
        <v>0</v>
      </c>
      <c r="R21" s="56">
        <f t="shared" si="4"/>
        <v>0</v>
      </c>
      <c r="S21" s="56">
        <f t="shared" si="4"/>
        <v>0</v>
      </c>
      <c r="T21" s="56">
        <f t="shared" si="4"/>
        <v>0</v>
      </c>
      <c r="U21" s="56">
        <f t="shared" si="4"/>
        <v>0</v>
      </c>
      <c r="V21" s="56">
        <f t="shared" si="4"/>
        <v>0</v>
      </c>
      <c r="W21" s="56">
        <f t="shared" si="4"/>
        <v>0</v>
      </c>
      <c r="X21" s="56">
        <f t="shared" si="4"/>
        <v>0</v>
      </c>
      <c r="Y21" s="56">
        <f t="shared" si="4"/>
        <v>0</v>
      </c>
      <c r="Z21" s="56">
        <f t="shared" si="4"/>
        <v>0</v>
      </c>
      <c r="AA21" s="56">
        <f t="shared" si="4"/>
        <v>0</v>
      </c>
      <c r="AB21" s="56">
        <f t="shared" si="4"/>
        <v>0</v>
      </c>
      <c r="AC21" s="56">
        <f t="shared" si="4"/>
        <v>0</v>
      </c>
      <c r="AD21" s="56">
        <f t="shared" si="4"/>
        <v>0</v>
      </c>
      <c r="AE21" s="56">
        <f t="shared" si="4"/>
        <v>0</v>
      </c>
      <c r="AF21" s="56">
        <f t="shared" si="4"/>
        <v>0</v>
      </c>
      <c r="AG21" s="56">
        <f t="shared" si="4"/>
        <v>0</v>
      </c>
      <c r="AH21" s="56">
        <f t="shared" si="4"/>
        <v>0</v>
      </c>
      <c r="AI21" s="56">
        <f t="shared" si="4"/>
        <v>0</v>
      </c>
      <c r="AJ21" s="56">
        <f t="shared" si="4"/>
        <v>0</v>
      </c>
      <c r="AK21" s="56">
        <f t="shared" si="4"/>
        <v>0</v>
      </c>
      <c r="AL21" s="56">
        <f t="shared" si="4"/>
        <v>0</v>
      </c>
      <c r="AM21" s="56">
        <f t="shared" si="4"/>
        <v>0</v>
      </c>
      <c r="AN21" s="56">
        <f t="shared" si="4"/>
        <v>0</v>
      </c>
      <c r="AO21" s="56">
        <f t="shared" si="4"/>
        <v>0</v>
      </c>
      <c r="AP21" s="56">
        <f t="shared" si="4"/>
        <v>0</v>
      </c>
      <c r="AQ21" s="56">
        <f t="shared" si="4"/>
        <v>0</v>
      </c>
      <c r="AR21" s="56">
        <f t="shared" si="4"/>
        <v>0</v>
      </c>
      <c r="AS21" s="56">
        <f t="shared" si="4"/>
        <v>0</v>
      </c>
      <c r="AT21" s="56">
        <f t="shared" si="4"/>
        <v>0</v>
      </c>
      <c r="AU21" s="56">
        <f t="shared" si="4"/>
        <v>0</v>
      </c>
      <c r="AV21" s="56">
        <f t="shared" si="4"/>
        <v>0</v>
      </c>
      <c r="AW21" s="56">
        <f t="shared" si="4"/>
        <v>0</v>
      </c>
      <c r="AX21" s="56">
        <f t="shared" si="4"/>
        <v>0</v>
      </c>
    </row>
    <row r="22" spans="5:50" x14ac:dyDescent="0.2">
      <c r="E22" s="58" t="str">
        <f>failures!A6</f>
        <v>f4</v>
      </c>
      <c r="F22" s="96">
        <f>failures!B6</f>
        <v>44062.359884259262</v>
      </c>
      <c r="G22" s="58">
        <f>failures!C6</f>
        <v>0</v>
      </c>
      <c r="H22" s="125">
        <f t="shared" si="2"/>
        <v>0.61006289308176098</v>
      </c>
      <c r="I22" s="58">
        <f t="shared" si="3"/>
        <v>194</v>
      </c>
      <c r="J22" s="56">
        <f t="shared" si="5"/>
        <v>0</v>
      </c>
      <c r="K22" s="56">
        <f t="shared" si="4"/>
        <v>0</v>
      </c>
      <c r="L22" s="56">
        <f t="shared" si="4"/>
        <v>0</v>
      </c>
      <c r="M22" s="56">
        <f t="shared" si="4"/>
        <v>0</v>
      </c>
      <c r="N22" s="56">
        <f t="shared" si="4"/>
        <v>0</v>
      </c>
      <c r="O22" s="56">
        <f t="shared" si="4"/>
        <v>0</v>
      </c>
      <c r="P22" s="56">
        <f t="shared" si="4"/>
        <v>0</v>
      </c>
      <c r="Q22" s="56">
        <f t="shared" si="4"/>
        <v>0</v>
      </c>
      <c r="R22" s="56">
        <f t="shared" si="4"/>
        <v>0</v>
      </c>
      <c r="S22" s="56">
        <f t="shared" si="4"/>
        <v>0</v>
      </c>
      <c r="T22" s="56">
        <f t="shared" si="4"/>
        <v>0</v>
      </c>
      <c r="U22" s="56">
        <f t="shared" si="4"/>
        <v>0</v>
      </c>
      <c r="V22" s="56">
        <f t="shared" si="4"/>
        <v>0</v>
      </c>
      <c r="W22" s="56">
        <f t="shared" si="4"/>
        <v>0</v>
      </c>
      <c r="X22" s="56">
        <f t="shared" si="4"/>
        <v>0</v>
      </c>
      <c r="Y22" s="56">
        <f t="shared" si="4"/>
        <v>0</v>
      </c>
      <c r="Z22" s="56">
        <f t="shared" si="4"/>
        <v>0</v>
      </c>
      <c r="AA22" s="56">
        <f t="shared" si="4"/>
        <v>0</v>
      </c>
      <c r="AB22" s="56">
        <f t="shared" si="4"/>
        <v>0</v>
      </c>
      <c r="AC22" s="56">
        <f t="shared" si="4"/>
        <v>0</v>
      </c>
      <c r="AD22" s="56">
        <f t="shared" si="4"/>
        <v>0</v>
      </c>
      <c r="AE22" s="56">
        <f t="shared" si="4"/>
        <v>0</v>
      </c>
      <c r="AF22" s="56">
        <f t="shared" si="4"/>
        <v>0</v>
      </c>
      <c r="AG22" s="56">
        <f t="shared" si="4"/>
        <v>0</v>
      </c>
      <c r="AH22" s="56">
        <f t="shared" si="4"/>
        <v>0</v>
      </c>
      <c r="AI22" s="56">
        <f t="shared" si="4"/>
        <v>0</v>
      </c>
      <c r="AJ22" s="56">
        <f t="shared" si="4"/>
        <v>0</v>
      </c>
      <c r="AK22" s="56">
        <f t="shared" si="4"/>
        <v>0</v>
      </c>
      <c r="AL22" s="56">
        <f t="shared" si="4"/>
        <v>0</v>
      </c>
      <c r="AM22" s="56">
        <f t="shared" si="4"/>
        <v>0</v>
      </c>
      <c r="AN22" s="56">
        <f t="shared" si="4"/>
        <v>0</v>
      </c>
      <c r="AO22" s="56">
        <f t="shared" si="4"/>
        <v>0</v>
      </c>
      <c r="AP22" s="56">
        <f t="shared" si="4"/>
        <v>0</v>
      </c>
      <c r="AQ22" s="56">
        <f t="shared" si="4"/>
        <v>0</v>
      </c>
      <c r="AR22" s="56">
        <f t="shared" si="4"/>
        <v>0</v>
      </c>
      <c r="AS22" s="56">
        <f t="shared" si="4"/>
        <v>0</v>
      </c>
      <c r="AT22" s="56">
        <f t="shared" si="4"/>
        <v>0</v>
      </c>
      <c r="AU22" s="56">
        <f t="shared" si="4"/>
        <v>0</v>
      </c>
      <c r="AV22" s="56">
        <f t="shared" si="4"/>
        <v>0</v>
      </c>
      <c r="AW22" s="56">
        <f t="shared" si="4"/>
        <v>0</v>
      </c>
      <c r="AX22" s="56">
        <f t="shared" si="4"/>
        <v>0</v>
      </c>
    </row>
    <row r="23" spans="5:50" x14ac:dyDescent="0.2">
      <c r="E23" s="58" t="str">
        <f>failures!A7</f>
        <v>f5</v>
      </c>
      <c r="F23" s="96">
        <f>failures!B7</f>
        <v>44310.359884259262</v>
      </c>
      <c r="G23" s="58">
        <f>failures!C7</f>
        <v>0</v>
      </c>
      <c r="H23" s="125">
        <f t="shared" si="2"/>
        <v>1.3899371069182389</v>
      </c>
      <c r="I23" s="58">
        <f t="shared" si="3"/>
        <v>442</v>
      </c>
      <c r="J23" s="56">
        <f t="shared" si="5"/>
        <v>0</v>
      </c>
      <c r="K23" s="56">
        <f t="shared" si="4"/>
        <v>0</v>
      </c>
      <c r="L23" s="56">
        <f t="shared" si="4"/>
        <v>0</v>
      </c>
      <c r="M23" s="56">
        <f t="shared" si="4"/>
        <v>0</v>
      </c>
      <c r="N23" s="56">
        <f t="shared" si="4"/>
        <v>0</v>
      </c>
      <c r="O23" s="56">
        <f t="shared" si="4"/>
        <v>0</v>
      </c>
      <c r="P23" s="56">
        <f t="shared" si="4"/>
        <v>0</v>
      </c>
      <c r="Q23" s="56">
        <f t="shared" si="4"/>
        <v>0</v>
      </c>
      <c r="R23" s="56">
        <f t="shared" si="4"/>
        <v>0</v>
      </c>
      <c r="S23" s="56">
        <f t="shared" si="4"/>
        <v>0</v>
      </c>
      <c r="T23" s="56">
        <f t="shared" si="4"/>
        <v>0</v>
      </c>
      <c r="U23" s="56">
        <f t="shared" si="4"/>
        <v>0</v>
      </c>
      <c r="V23" s="56">
        <f t="shared" si="4"/>
        <v>0</v>
      </c>
      <c r="W23" s="56">
        <f t="shared" si="4"/>
        <v>0</v>
      </c>
      <c r="X23" s="56">
        <f t="shared" si="4"/>
        <v>0</v>
      </c>
      <c r="Y23" s="56">
        <f t="shared" si="4"/>
        <v>0</v>
      </c>
      <c r="Z23" s="56">
        <f t="shared" si="4"/>
        <v>0</v>
      </c>
      <c r="AA23" s="56">
        <f t="shared" si="4"/>
        <v>0</v>
      </c>
      <c r="AB23" s="56">
        <f t="shared" si="4"/>
        <v>0</v>
      </c>
      <c r="AC23" s="56">
        <f t="shared" si="4"/>
        <v>0</v>
      </c>
      <c r="AD23" s="56">
        <f t="shared" si="4"/>
        <v>0</v>
      </c>
      <c r="AE23" s="56">
        <f t="shared" si="4"/>
        <v>0</v>
      </c>
      <c r="AF23" s="56">
        <f t="shared" si="4"/>
        <v>0</v>
      </c>
      <c r="AG23" s="56">
        <f t="shared" si="4"/>
        <v>0</v>
      </c>
      <c r="AH23" s="56">
        <f t="shared" si="4"/>
        <v>0</v>
      </c>
      <c r="AI23" s="56">
        <f t="shared" si="4"/>
        <v>0</v>
      </c>
      <c r="AJ23" s="56">
        <f t="shared" si="4"/>
        <v>0</v>
      </c>
      <c r="AK23" s="56">
        <f t="shared" si="4"/>
        <v>0</v>
      </c>
      <c r="AL23" s="56">
        <f t="shared" si="4"/>
        <v>0</v>
      </c>
      <c r="AM23" s="56">
        <f t="shared" si="4"/>
        <v>0</v>
      </c>
      <c r="AN23" s="56">
        <f t="shared" si="4"/>
        <v>0</v>
      </c>
      <c r="AO23" s="56">
        <f t="shared" si="4"/>
        <v>0</v>
      </c>
      <c r="AP23" s="56">
        <f t="shared" si="4"/>
        <v>0</v>
      </c>
      <c r="AQ23" s="56">
        <f t="shared" si="4"/>
        <v>0</v>
      </c>
      <c r="AR23" s="56">
        <f t="shared" si="4"/>
        <v>0</v>
      </c>
      <c r="AS23" s="56">
        <f t="shared" si="4"/>
        <v>0</v>
      </c>
      <c r="AT23" s="56">
        <f t="shared" si="4"/>
        <v>0</v>
      </c>
      <c r="AU23" s="56">
        <f t="shared" si="4"/>
        <v>0</v>
      </c>
      <c r="AV23" s="56">
        <f t="shared" si="4"/>
        <v>0</v>
      </c>
      <c r="AW23" s="56">
        <f t="shared" si="4"/>
        <v>0</v>
      </c>
      <c r="AX23" s="56">
        <f t="shared" si="4"/>
        <v>0</v>
      </c>
    </row>
    <row r="24" spans="5:50" x14ac:dyDescent="0.2">
      <c r="E24" s="58" t="str">
        <f>failures!A8</f>
        <v>f6</v>
      </c>
      <c r="F24" s="96">
        <f>failures!B8</f>
        <v>44372.359884259262</v>
      </c>
      <c r="G24" s="58">
        <f>failures!C8</f>
        <v>0</v>
      </c>
      <c r="H24" s="125">
        <f t="shared" si="2"/>
        <v>1.5849056603773586</v>
      </c>
      <c r="I24" s="58">
        <f t="shared" si="3"/>
        <v>504</v>
      </c>
      <c r="J24" s="56">
        <f t="shared" si="5"/>
        <v>0</v>
      </c>
      <c r="K24" s="56">
        <f t="shared" si="4"/>
        <v>0</v>
      </c>
      <c r="L24" s="56">
        <f t="shared" si="4"/>
        <v>0</v>
      </c>
      <c r="M24" s="56">
        <f t="shared" si="4"/>
        <v>0</v>
      </c>
      <c r="N24" s="56">
        <f t="shared" si="4"/>
        <v>0</v>
      </c>
      <c r="O24" s="56">
        <f t="shared" si="4"/>
        <v>0</v>
      </c>
      <c r="P24" s="56">
        <f t="shared" si="4"/>
        <v>0</v>
      </c>
      <c r="Q24" s="56">
        <f t="shared" si="4"/>
        <v>0</v>
      </c>
      <c r="R24" s="56">
        <f t="shared" si="4"/>
        <v>0</v>
      </c>
      <c r="S24" s="56">
        <f t="shared" si="4"/>
        <v>0</v>
      </c>
      <c r="T24" s="56">
        <f t="shared" si="4"/>
        <v>0</v>
      </c>
      <c r="U24" s="56">
        <f t="shared" si="4"/>
        <v>0</v>
      </c>
      <c r="V24" s="56">
        <f t="shared" si="4"/>
        <v>0</v>
      </c>
      <c r="W24" s="56">
        <f t="shared" si="4"/>
        <v>0</v>
      </c>
      <c r="X24" s="56">
        <f t="shared" si="4"/>
        <v>0</v>
      </c>
      <c r="Y24" s="56">
        <f t="shared" si="4"/>
        <v>0</v>
      </c>
      <c r="Z24" s="56">
        <f t="shared" si="4"/>
        <v>0</v>
      </c>
      <c r="AA24" s="56">
        <f t="shared" si="4"/>
        <v>0</v>
      </c>
      <c r="AB24" s="56">
        <f t="shared" si="4"/>
        <v>0</v>
      </c>
      <c r="AC24" s="56">
        <f t="shared" si="4"/>
        <v>0</v>
      </c>
      <c r="AD24" s="56">
        <f t="shared" si="4"/>
        <v>0</v>
      </c>
      <c r="AE24" s="56">
        <f t="shared" si="4"/>
        <v>0</v>
      </c>
      <c r="AF24" s="56">
        <f t="shared" si="4"/>
        <v>0</v>
      </c>
      <c r="AG24" s="56">
        <f t="shared" si="4"/>
        <v>0</v>
      </c>
      <c r="AH24" s="56">
        <f t="shared" si="4"/>
        <v>0</v>
      </c>
      <c r="AI24" s="56">
        <f t="shared" si="4"/>
        <v>0</v>
      </c>
      <c r="AJ24" s="56">
        <f t="shared" si="4"/>
        <v>0</v>
      </c>
      <c r="AK24" s="56">
        <f t="shared" si="4"/>
        <v>0</v>
      </c>
      <c r="AL24" s="56">
        <f t="shared" si="4"/>
        <v>0</v>
      </c>
      <c r="AM24" s="56">
        <f t="shared" si="4"/>
        <v>0</v>
      </c>
      <c r="AN24" s="56">
        <f t="shared" si="4"/>
        <v>0</v>
      </c>
      <c r="AO24" s="56">
        <f t="shared" si="4"/>
        <v>0</v>
      </c>
      <c r="AP24" s="56">
        <f t="shared" si="4"/>
        <v>0</v>
      </c>
      <c r="AQ24" s="56">
        <f t="shared" si="4"/>
        <v>0</v>
      </c>
      <c r="AR24" s="56">
        <f t="shared" si="4"/>
        <v>0</v>
      </c>
      <c r="AS24" s="56">
        <f t="shared" si="4"/>
        <v>0</v>
      </c>
      <c r="AT24" s="56">
        <f t="shared" si="4"/>
        <v>0</v>
      </c>
      <c r="AU24" s="56">
        <f t="shared" si="4"/>
        <v>0</v>
      </c>
      <c r="AV24" s="56">
        <f t="shared" si="4"/>
        <v>0</v>
      </c>
      <c r="AW24" s="56">
        <f t="shared" si="4"/>
        <v>0</v>
      </c>
      <c r="AX24" s="56">
        <f t="shared" si="4"/>
        <v>0</v>
      </c>
    </row>
    <row r="25" spans="5:50" x14ac:dyDescent="0.2">
      <c r="E25" s="58" t="str">
        <f>failures!A9</f>
        <v>f7</v>
      </c>
      <c r="F25" s="96">
        <f>failures!B9</f>
        <v>0</v>
      </c>
      <c r="G25" s="58">
        <f>failures!C9</f>
        <v>0</v>
      </c>
      <c r="H25" s="125">
        <f t="shared" si="2"/>
        <v>-137.9496855345912</v>
      </c>
      <c r="I25" s="58">
        <f t="shared" si="3"/>
        <v>-43868</v>
      </c>
      <c r="J25" s="56">
        <f t="shared" si="5"/>
        <v>0</v>
      </c>
      <c r="K25" s="56">
        <f t="shared" si="4"/>
        <v>0</v>
      </c>
      <c r="L25" s="56">
        <f t="shared" si="4"/>
        <v>0</v>
      </c>
      <c r="M25" s="56">
        <f t="shared" si="4"/>
        <v>0</v>
      </c>
      <c r="N25" s="56">
        <f t="shared" si="4"/>
        <v>0</v>
      </c>
      <c r="O25" s="56">
        <f t="shared" si="4"/>
        <v>0</v>
      </c>
      <c r="P25" s="56">
        <f t="shared" si="4"/>
        <v>0</v>
      </c>
      <c r="Q25" s="56">
        <f t="shared" si="4"/>
        <v>0</v>
      </c>
      <c r="R25" s="56">
        <f t="shared" si="4"/>
        <v>0</v>
      </c>
      <c r="S25" s="56">
        <f t="shared" si="4"/>
        <v>0</v>
      </c>
      <c r="T25" s="56">
        <f t="shared" si="4"/>
        <v>0</v>
      </c>
      <c r="U25" s="56">
        <f t="shared" si="4"/>
        <v>0</v>
      </c>
      <c r="V25" s="56">
        <f t="shared" si="4"/>
        <v>0</v>
      </c>
      <c r="W25" s="56">
        <f t="shared" si="4"/>
        <v>0</v>
      </c>
      <c r="X25" s="56">
        <f t="shared" si="4"/>
        <v>0</v>
      </c>
      <c r="Y25" s="56">
        <f t="shared" si="4"/>
        <v>0</v>
      </c>
      <c r="Z25" s="56">
        <f t="shared" si="4"/>
        <v>0</v>
      </c>
      <c r="AA25" s="56">
        <f t="shared" si="4"/>
        <v>0</v>
      </c>
      <c r="AB25" s="56">
        <f t="shared" si="4"/>
        <v>0</v>
      </c>
      <c r="AC25" s="56">
        <f t="shared" si="4"/>
        <v>0</v>
      </c>
      <c r="AD25" s="56">
        <f t="shared" si="4"/>
        <v>0</v>
      </c>
      <c r="AE25" s="56">
        <f t="shared" si="4"/>
        <v>0</v>
      </c>
      <c r="AF25" s="56">
        <f t="shared" si="4"/>
        <v>0</v>
      </c>
      <c r="AG25" s="56">
        <f t="shared" si="4"/>
        <v>0</v>
      </c>
      <c r="AH25" s="56">
        <f t="shared" si="4"/>
        <v>0</v>
      </c>
      <c r="AI25" s="56">
        <f t="shared" si="4"/>
        <v>0</v>
      </c>
      <c r="AJ25" s="56">
        <f t="shared" si="4"/>
        <v>0</v>
      </c>
      <c r="AK25" s="56">
        <f t="shared" si="4"/>
        <v>0</v>
      </c>
      <c r="AL25" s="56">
        <f t="shared" si="4"/>
        <v>0</v>
      </c>
      <c r="AM25" s="56">
        <f t="shared" si="4"/>
        <v>0</v>
      </c>
      <c r="AN25" s="56">
        <f t="shared" si="4"/>
        <v>0</v>
      </c>
      <c r="AO25" s="56">
        <f t="shared" ref="AO25:AX25" si="6">IF(AO$45&gt;=$H25,$G25,0)</f>
        <v>0</v>
      </c>
      <c r="AP25" s="56">
        <f t="shared" si="6"/>
        <v>0</v>
      </c>
      <c r="AQ25" s="56">
        <f t="shared" si="6"/>
        <v>0</v>
      </c>
      <c r="AR25" s="56">
        <f t="shared" si="6"/>
        <v>0</v>
      </c>
      <c r="AS25" s="56">
        <f t="shared" si="6"/>
        <v>0</v>
      </c>
      <c r="AT25" s="56">
        <f t="shared" si="6"/>
        <v>0</v>
      </c>
      <c r="AU25" s="56">
        <f t="shared" si="6"/>
        <v>0</v>
      </c>
      <c r="AV25" s="56">
        <f t="shared" si="6"/>
        <v>0</v>
      </c>
      <c r="AW25" s="56">
        <f t="shared" si="6"/>
        <v>0</v>
      </c>
      <c r="AX25" s="56">
        <f t="shared" si="6"/>
        <v>0</v>
      </c>
    </row>
    <row r="26" spans="5:50" x14ac:dyDescent="0.2">
      <c r="E26" s="58" t="str">
        <f>failures!A10</f>
        <v>f8</v>
      </c>
      <c r="F26" s="96">
        <f>failures!B10</f>
        <v>0</v>
      </c>
      <c r="G26" s="58">
        <f>failures!C10</f>
        <v>0</v>
      </c>
      <c r="H26" s="125">
        <f t="shared" si="2"/>
        <v>-137.9496855345912</v>
      </c>
      <c r="I26" s="58">
        <f t="shared" si="3"/>
        <v>-43868</v>
      </c>
      <c r="J26" s="56">
        <f t="shared" si="5"/>
        <v>0</v>
      </c>
      <c r="K26" s="56">
        <f t="shared" si="5"/>
        <v>0</v>
      </c>
      <c r="L26" s="56">
        <f t="shared" si="5"/>
        <v>0</v>
      </c>
      <c r="M26" s="56">
        <f t="shared" si="5"/>
        <v>0</v>
      </c>
      <c r="N26" s="56">
        <f t="shared" si="5"/>
        <v>0</v>
      </c>
      <c r="O26" s="56">
        <f t="shared" si="5"/>
        <v>0</v>
      </c>
      <c r="P26" s="56">
        <f t="shared" si="5"/>
        <v>0</v>
      </c>
      <c r="Q26" s="56">
        <f t="shared" si="5"/>
        <v>0</v>
      </c>
      <c r="R26" s="56">
        <f t="shared" si="5"/>
        <v>0</v>
      </c>
      <c r="S26" s="56">
        <f t="shared" si="5"/>
        <v>0</v>
      </c>
      <c r="T26" s="56">
        <f t="shared" si="5"/>
        <v>0</v>
      </c>
      <c r="U26" s="56">
        <f t="shared" si="5"/>
        <v>0</v>
      </c>
      <c r="V26" s="56">
        <f t="shared" si="5"/>
        <v>0</v>
      </c>
      <c r="W26" s="56">
        <f t="shared" si="5"/>
        <v>0</v>
      </c>
      <c r="X26" s="56">
        <f t="shared" si="5"/>
        <v>0</v>
      </c>
      <c r="Y26" s="56">
        <f t="shared" si="5"/>
        <v>0</v>
      </c>
      <c r="Z26" s="56">
        <f t="shared" ref="Z26:AX36" si="7">IF(Z$45&gt;=$H26,$G26,0)</f>
        <v>0</v>
      </c>
      <c r="AA26" s="56">
        <f t="shared" si="7"/>
        <v>0</v>
      </c>
      <c r="AB26" s="56">
        <f t="shared" si="7"/>
        <v>0</v>
      </c>
      <c r="AC26" s="56">
        <f t="shared" si="7"/>
        <v>0</v>
      </c>
      <c r="AD26" s="56">
        <f t="shared" si="7"/>
        <v>0</v>
      </c>
      <c r="AE26" s="56">
        <f t="shared" si="7"/>
        <v>0</v>
      </c>
      <c r="AF26" s="56">
        <f t="shared" si="7"/>
        <v>0</v>
      </c>
      <c r="AG26" s="56">
        <f t="shared" si="7"/>
        <v>0</v>
      </c>
      <c r="AH26" s="56">
        <f t="shared" si="7"/>
        <v>0</v>
      </c>
      <c r="AI26" s="56">
        <f t="shared" si="7"/>
        <v>0</v>
      </c>
      <c r="AJ26" s="56">
        <f t="shared" si="7"/>
        <v>0</v>
      </c>
      <c r="AK26" s="56">
        <f t="shared" si="7"/>
        <v>0</v>
      </c>
      <c r="AL26" s="56">
        <f t="shared" si="7"/>
        <v>0</v>
      </c>
      <c r="AM26" s="56">
        <f t="shared" si="7"/>
        <v>0</v>
      </c>
      <c r="AN26" s="56">
        <f t="shared" si="7"/>
        <v>0</v>
      </c>
      <c r="AO26" s="56">
        <f t="shared" si="7"/>
        <v>0</v>
      </c>
      <c r="AP26" s="56">
        <f t="shared" si="7"/>
        <v>0</v>
      </c>
      <c r="AQ26" s="56">
        <f t="shared" si="7"/>
        <v>0</v>
      </c>
      <c r="AR26" s="56">
        <f t="shared" si="7"/>
        <v>0</v>
      </c>
      <c r="AS26" s="56">
        <f t="shared" si="7"/>
        <v>0</v>
      </c>
      <c r="AT26" s="56">
        <f t="shared" si="7"/>
        <v>0</v>
      </c>
      <c r="AU26" s="56">
        <f t="shared" si="7"/>
        <v>0</v>
      </c>
      <c r="AV26" s="56">
        <f t="shared" si="7"/>
        <v>0</v>
      </c>
      <c r="AW26" s="56">
        <f t="shared" si="7"/>
        <v>0</v>
      </c>
      <c r="AX26" s="56">
        <f t="shared" si="7"/>
        <v>0</v>
      </c>
    </row>
    <row r="27" spans="5:50" x14ac:dyDescent="0.2">
      <c r="E27" s="58" t="str">
        <f>failures!A11</f>
        <v>f9</v>
      </c>
      <c r="F27" s="96">
        <f>failures!B11</f>
        <v>0</v>
      </c>
      <c r="G27" s="58">
        <f>failures!C11</f>
        <v>0</v>
      </c>
      <c r="H27" s="125">
        <f t="shared" si="2"/>
        <v>-137.9496855345912</v>
      </c>
      <c r="I27" s="58">
        <f t="shared" si="3"/>
        <v>-43868</v>
      </c>
      <c r="J27" s="56">
        <f t="shared" si="5"/>
        <v>0</v>
      </c>
      <c r="K27" s="56">
        <f t="shared" si="5"/>
        <v>0</v>
      </c>
      <c r="L27" s="56">
        <f t="shared" si="5"/>
        <v>0</v>
      </c>
      <c r="M27" s="56">
        <f t="shared" si="5"/>
        <v>0</v>
      </c>
      <c r="N27" s="56">
        <f t="shared" si="5"/>
        <v>0</v>
      </c>
      <c r="O27" s="56">
        <f t="shared" si="5"/>
        <v>0</v>
      </c>
      <c r="P27" s="56">
        <f t="shared" si="5"/>
        <v>0</v>
      </c>
      <c r="Q27" s="56">
        <f t="shared" si="5"/>
        <v>0</v>
      </c>
      <c r="R27" s="56">
        <f t="shared" si="5"/>
        <v>0</v>
      </c>
      <c r="S27" s="56">
        <f t="shared" si="5"/>
        <v>0</v>
      </c>
      <c r="T27" s="56">
        <f t="shared" si="5"/>
        <v>0</v>
      </c>
      <c r="U27" s="56">
        <f t="shared" si="5"/>
        <v>0</v>
      </c>
      <c r="V27" s="56">
        <f t="shared" si="5"/>
        <v>0</v>
      </c>
      <c r="W27" s="56">
        <f t="shared" si="5"/>
        <v>0</v>
      </c>
      <c r="X27" s="56">
        <f t="shared" si="5"/>
        <v>0</v>
      </c>
      <c r="Y27" s="56">
        <f t="shared" si="5"/>
        <v>0</v>
      </c>
      <c r="Z27" s="56">
        <f t="shared" si="7"/>
        <v>0</v>
      </c>
      <c r="AA27" s="56">
        <f t="shared" si="7"/>
        <v>0</v>
      </c>
      <c r="AB27" s="56">
        <f t="shared" si="7"/>
        <v>0</v>
      </c>
      <c r="AC27" s="56">
        <f t="shared" si="7"/>
        <v>0</v>
      </c>
      <c r="AD27" s="56">
        <f t="shared" si="7"/>
        <v>0</v>
      </c>
      <c r="AE27" s="56">
        <f t="shared" si="7"/>
        <v>0</v>
      </c>
      <c r="AF27" s="56">
        <f t="shared" si="7"/>
        <v>0</v>
      </c>
      <c r="AG27" s="56">
        <f t="shared" si="7"/>
        <v>0</v>
      </c>
      <c r="AH27" s="56">
        <f t="shared" si="7"/>
        <v>0</v>
      </c>
      <c r="AI27" s="56">
        <f t="shared" si="7"/>
        <v>0</v>
      </c>
      <c r="AJ27" s="56">
        <f t="shared" si="7"/>
        <v>0</v>
      </c>
      <c r="AK27" s="56">
        <f t="shared" si="7"/>
        <v>0</v>
      </c>
      <c r="AL27" s="56">
        <f t="shared" si="7"/>
        <v>0</v>
      </c>
      <c r="AM27" s="56">
        <f t="shared" si="7"/>
        <v>0</v>
      </c>
      <c r="AN27" s="56">
        <f t="shared" si="7"/>
        <v>0</v>
      </c>
      <c r="AO27" s="56">
        <f t="shared" si="7"/>
        <v>0</v>
      </c>
      <c r="AP27" s="56">
        <f t="shared" si="7"/>
        <v>0</v>
      </c>
      <c r="AQ27" s="56">
        <f t="shared" si="7"/>
        <v>0</v>
      </c>
      <c r="AR27" s="56">
        <f t="shared" si="7"/>
        <v>0</v>
      </c>
      <c r="AS27" s="56">
        <f t="shared" si="7"/>
        <v>0</v>
      </c>
      <c r="AT27" s="56">
        <f t="shared" si="7"/>
        <v>0</v>
      </c>
      <c r="AU27" s="56">
        <f t="shared" si="7"/>
        <v>0</v>
      </c>
      <c r="AV27" s="56">
        <f t="shared" si="7"/>
        <v>0</v>
      </c>
      <c r="AW27" s="56">
        <f t="shared" si="7"/>
        <v>0</v>
      </c>
      <c r="AX27" s="56">
        <f t="shared" si="7"/>
        <v>0</v>
      </c>
    </row>
    <row r="28" spans="5:50" x14ac:dyDescent="0.2">
      <c r="E28" s="58" t="str">
        <f>failures!A12</f>
        <v>f10</v>
      </c>
      <c r="F28" s="96">
        <f>failures!B12</f>
        <v>0</v>
      </c>
      <c r="G28" s="58">
        <f>failures!C12</f>
        <v>0</v>
      </c>
      <c r="H28" s="125">
        <f t="shared" si="2"/>
        <v>-137.9496855345912</v>
      </c>
      <c r="I28" s="58">
        <f t="shared" si="3"/>
        <v>-43868</v>
      </c>
      <c r="J28" s="56">
        <f t="shared" si="5"/>
        <v>0</v>
      </c>
      <c r="K28" s="56">
        <f t="shared" si="5"/>
        <v>0</v>
      </c>
      <c r="L28" s="56">
        <f t="shared" si="5"/>
        <v>0</v>
      </c>
      <c r="M28" s="56">
        <f t="shared" si="5"/>
        <v>0</v>
      </c>
      <c r="N28" s="56">
        <f t="shared" si="5"/>
        <v>0</v>
      </c>
      <c r="O28" s="56">
        <f t="shared" si="5"/>
        <v>0</v>
      </c>
      <c r="P28" s="56">
        <f t="shared" si="5"/>
        <v>0</v>
      </c>
      <c r="Q28" s="56">
        <f t="shared" si="5"/>
        <v>0</v>
      </c>
      <c r="R28" s="56">
        <f t="shared" si="5"/>
        <v>0</v>
      </c>
      <c r="S28" s="56">
        <f t="shared" si="5"/>
        <v>0</v>
      </c>
      <c r="T28" s="56">
        <f t="shared" si="5"/>
        <v>0</v>
      </c>
      <c r="U28" s="56">
        <f t="shared" si="5"/>
        <v>0</v>
      </c>
      <c r="V28" s="56">
        <f t="shared" si="5"/>
        <v>0</v>
      </c>
      <c r="W28" s="56">
        <f t="shared" si="5"/>
        <v>0</v>
      </c>
      <c r="X28" s="56">
        <f t="shared" si="5"/>
        <v>0</v>
      </c>
      <c r="Y28" s="56">
        <f t="shared" si="5"/>
        <v>0</v>
      </c>
      <c r="Z28" s="56">
        <f t="shared" si="7"/>
        <v>0</v>
      </c>
      <c r="AA28" s="56">
        <f t="shared" si="7"/>
        <v>0</v>
      </c>
      <c r="AB28" s="56">
        <f t="shared" si="7"/>
        <v>0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si="7"/>
        <v>0</v>
      </c>
      <c r="AK28" s="56">
        <f t="shared" si="7"/>
        <v>0</v>
      </c>
      <c r="AL28" s="56">
        <f t="shared" si="7"/>
        <v>0</v>
      </c>
      <c r="AM28" s="56">
        <f t="shared" si="7"/>
        <v>0</v>
      </c>
      <c r="AN28" s="56">
        <f t="shared" si="7"/>
        <v>0</v>
      </c>
      <c r="AO28" s="56">
        <f t="shared" si="7"/>
        <v>0</v>
      </c>
      <c r="AP28" s="56">
        <f t="shared" si="7"/>
        <v>0</v>
      </c>
      <c r="AQ28" s="56">
        <f t="shared" si="7"/>
        <v>0</v>
      </c>
      <c r="AR28" s="56">
        <f t="shared" si="7"/>
        <v>0</v>
      </c>
      <c r="AS28" s="56">
        <f t="shared" si="7"/>
        <v>0</v>
      </c>
      <c r="AT28" s="56">
        <f t="shared" si="7"/>
        <v>0</v>
      </c>
      <c r="AU28" s="56">
        <f t="shared" si="7"/>
        <v>0</v>
      </c>
      <c r="AV28" s="56">
        <f t="shared" si="7"/>
        <v>0</v>
      </c>
      <c r="AW28" s="56">
        <f t="shared" si="7"/>
        <v>0</v>
      </c>
      <c r="AX28" s="56">
        <f t="shared" si="7"/>
        <v>0</v>
      </c>
    </row>
    <row r="29" spans="5:50" x14ac:dyDescent="0.2">
      <c r="E29" s="58" t="str">
        <f>failures!A13</f>
        <v>f11</v>
      </c>
      <c r="F29" s="96">
        <f>failures!B13</f>
        <v>0</v>
      </c>
      <c r="G29" s="58">
        <f>failures!C13</f>
        <v>0</v>
      </c>
      <c r="H29" s="125">
        <f t="shared" si="2"/>
        <v>-137.9496855345912</v>
      </c>
      <c r="I29" s="58">
        <f t="shared" si="3"/>
        <v>-43868</v>
      </c>
      <c r="J29" s="56">
        <f t="shared" si="5"/>
        <v>0</v>
      </c>
      <c r="K29" s="56">
        <f t="shared" si="5"/>
        <v>0</v>
      </c>
      <c r="L29" s="56">
        <f t="shared" si="5"/>
        <v>0</v>
      </c>
      <c r="M29" s="56">
        <f t="shared" si="5"/>
        <v>0</v>
      </c>
      <c r="N29" s="56">
        <f t="shared" si="5"/>
        <v>0</v>
      </c>
      <c r="O29" s="56">
        <f t="shared" si="5"/>
        <v>0</v>
      </c>
      <c r="P29" s="56">
        <f t="shared" si="5"/>
        <v>0</v>
      </c>
      <c r="Q29" s="56">
        <f t="shared" si="5"/>
        <v>0</v>
      </c>
      <c r="R29" s="56">
        <f t="shared" si="5"/>
        <v>0</v>
      </c>
      <c r="S29" s="56">
        <f t="shared" si="5"/>
        <v>0</v>
      </c>
      <c r="T29" s="56">
        <f t="shared" si="5"/>
        <v>0</v>
      </c>
      <c r="U29" s="56">
        <f t="shared" si="5"/>
        <v>0</v>
      </c>
      <c r="V29" s="56">
        <f t="shared" si="5"/>
        <v>0</v>
      </c>
      <c r="W29" s="56">
        <f t="shared" si="5"/>
        <v>0</v>
      </c>
      <c r="X29" s="56">
        <f t="shared" si="5"/>
        <v>0</v>
      </c>
      <c r="Y29" s="56">
        <f t="shared" si="5"/>
        <v>0</v>
      </c>
      <c r="Z29" s="56">
        <f t="shared" si="7"/>
        <v>0</v>
      </c>
      <c r="AA29" s="56">
        <f t="shared" si="7"/>
        <v>0</v>
      </c>
      <c r="AB29" s="56">
        <f t="shared" si="7"/>
        <v>0</v>
      </c>
      <c r="AC29" s="56">
        <f t="shared" si="7"/>
        <v>0</v>
      </c>
      <c r="AD29" s="56">
        <f t="shared" si="7"/>
        <v>0</v>
      </c>
      <c r="AE29" s="56">
        <f t="shared" si="7"/>
        <v>0</v>
      </c>
      <c r="AF29" s="56">
        <f t="shared" si="7"/>
        <v>0</v>
      </c>
      <c r="AG29" s="56">
        <f t="shared" si="7"/>
        <v>0</v>
      </c>
      <c r="AH29" s="56">
        <f t="shared" si="7"/>
        <v>0</v>
      </c>
      <c r="AI29" s="56">
        <f t="shared" si="7"/>
        <v>0</v>
      </c>
      <c r="AJ29" s="56">
        <f t="shared" si="7"/>
        <v>0</v>
      </c>
      <c r="AK29" s="56">
        <f t="shared" si="7"/>
        <v>0</v>
      </c>
      <c r="AL29" s="56">
        <f t="shared" si="7"/>
        <v>0</v>
      </c>
      <c r="AM29" s="56">
        <f t="shared" si="7"/>
        <v>0</v>
      </c>
      <c r="AN29" s="56">
        <f t="shared" si="7"/>
        <v>0</v>
      </c>
      <c r="AO29" s="56">
        <f t="shared" si="7"/>
        <v>0</v>
      </c>
      <c r="AP29" s="56">
        <f t="shared" si="7"/>
        <v>0</v>
      </c>
      <c r="AQ29" s="56">
        <f t="shared" si="7"/>
        <v>0</v>
      </c>
      <c r="AR29" s="56">
        <f t="shared" si="7"/>
        <v>0</v>
      </c>
      <c r="AS29" s="56">
        <f t="shared" si="7"/>
        <v>0</v>
      </c>
      <c r="AT29" s="56">
        <f t="shared" si="7"/>
        <v>0</v>
      </c>
      <c r="AU29" s="56">
        <f t="shared" si="7"/>
        <v>0</v>
      </c>
      <c r="AV29" s="56">
        <f t="shared" si="7"/>
        <v>0</v>
      </c>
      <c r="AW29" s="56">
        <f t="shared" si="7"/>
        <v>0</v>
      </c>
      <c r="AX29" s="56">
        <f t="shared" si="7"/>
        <v>0</v>
      </c>
    </row>
    <row r="30" spans="5:50" x14ac:dyDescent="0.2">
      <c r="E30" s="58" t="str">
        <f>failures!A14</f>
        <v>f12</v>
      </c>
      <c r="F30" s="96">
        <f>failures!B14</f>
        <v>0</v>
      </c>
      <c r="G30" s="58">
        <f>failures!C14</f>
        <v>0</v>
      </c>
      <c r="H30" s="125">
        <f t="shared" si="2"/>
        <v>-137.9496855345912</v>
      </c>
      <c r="I30" s="58">
        <f t="shared" si="3"/>
        <v>-43868</v>
      </c>
      <c r="J30" s="56">
        <f t="shared" si="5"/>
        <v>0</v>
      </c>
      <c r="K30" s="56">
        <f t="shared" si="5"/>
        <v>0</v>
      </c>
      <c r="L30" s="56">
        <f t="shared" si="5"/>
        <v>0</v>
      </c>
      <c r="M30" s="56">
        <f t="shared" si="5"/>
        <v>0</v>
      </c>
      <c r="N30" s="56">
        <f t="shared" si="5"/>
        <v>0</v>
      </c>
      <c r="O30" s="56">
        <f t="shared" si="5"/>
        <v>0</v>
      </c>
      <c r="P30" s="56">
        <f t="shared" si="5"/>
        <v>0</v>
      </c>
      <c r="Q30" s="56">
        <f t="shared" si="5"/>
        <v>0</v>
      </c>
      <c r="R30" s="56">
        <f t="shared" si="5"/>
        <v>0</v>
      </c>
      <c r="S30" s="56">
        <f t="shared" si="5"/>
        <v>0</v>
      </c>
      <c r="T30" s="56">
        <f t="shared" si="5"/>
        <v>0</v>
      </c>
      <c r="U30" s="56">
        <f t="shared" si="5"/>
        <v>0</v>
      </c>
      <c r="V30" s="56">
        <f t="shared" si="5"/>
        <v>0</v>
      </c>
      <c r="W30" s="56">
        <f t="shared" si="5"/>
        <v>0</v>
      </c>
      <c r="X30" s="56">
        <f t="shared" si="5"/>
        <v>0</v>
      </c>
      <c r="Y30" s="56">
        <f t="shared" si="5"/>
        <v>0</v>
      </c>
      <c r="Z30" s="56">
        <f t="shared" si="7"/>
        <v>0</v>
      </c>
      <c r="AA30" s="56">
        <f t="shared" si="7"/>
        <v>0</v>
      </c>
      <c r="AB30" s="56">
        <f t="shared" si="7"/>
        <v>0</v>
      </c>
      <c r="AC30" s="56">
        <f t="shared" si="7"/>
        <v>0</v>
      </c>
      <c r="AD30" s="56">
        <f t="shared" si="7"/>
        <v>0</v>
      </c>
      <c r="AE30" s="56">
        <f t="shared" si="7"/>
        <v>0</v>
      </c>
      <c r="AF30" s="56">
        <f t="shared" si="7"/>
        <v>0</v>
      </c>
      <c r="AG30" s="56">
        <f t="shared" si="7"/>
        <v>0</v>
      </c>
      <c r="AH30" s="56">
        <f t="shared" si="7"/>
        <v>0</v>
      </c>
      <c r="AI30" s="56">
        <f t="shared" si="7"/>
        <v>0</v>
      </c>
      <c r="AJ30" s="56">
        <f t="shared" si="7"/>
        <v>0</v>
      </c>
      <c r="AK30" s="56">
        <f t="shared" si="7"/>
        <v>0</v>
      </c>
      <c r="AL30" s="56">
        <f t="shared" si="7"/>
        <v>0</v>
      </c>
      <c r="AM30" s="56">
        <f t="shared" si="7"/>
        <v>0</v>
      </c>
      <c r="AN30" s="56">
        <f t="shared" si="7"/>
        <v>0</v>
      </c>
      <c r="AO30" s="56">
        <f t="shared" si="7"/>
        <v>0</v>
      </c>
      <c r="AP30" s="56">
        <f t="shared" si="7"/>
        <v>0</v>
      </c>
      <c r="AQ30" s="56">
        <f t="shared" si="7"/>
        <v>0</v>
      </c>
      <c r="AR30" s="56">
        <f t="shared" si="7"/>
        <v>0</v>
      </c>
      <c r="AS30" s="56">
        <f t="shared" si="7"/>
        <v>0</v>
      </c>
      <c r="AT30" s="56">
        <f t="shared" si="7"/>
        <v>0</v>
      </c>
      <c r="AU30" s="56">
        <f t="shared" si="7"/>
        <v>0</v>
      </c>
      <c r="AV30" s="56">
        <f t="shared" si="7"/>
        <v>0</v>
      </c>
      <c r="AW30" s="56">
        <f t="shared" si="7"/>
        <v>0</v>
      </c>
      <c r="AX30" s="56">
        <f t="shared" si="7"/>
        <v>0</v>
      </c>
    </row>
    <row r="31" spans="5:50" x14ac:dyDescent="0.2">
      <c r="E31" s="58" t="str">
        <f>failures!A15</f>
        <v>f13</v>
      </c>
      <c r="F31" s="96">
        <f>failures!B15</f>
        <v>0</v>
      </c>
      <c r="G31" s="58">
        <f>failures!C15</f>
        <v>0</v>
      </c>
      <c r="H31" s="125">
        <f t="shared" si="2"/>
        <v>-137.9496855345912</v>
      </c>
      <c r="I31" s="58">
        <f t="shared" si="3"/>
        <v>-43868</v>
      </c>
      <c r="J31" s="56">
        <f t="shared" si="5"/>
        <v>0</v>
      </c>
      <c r="K31" s="56">
        <f t="shared" si="5"/>
        <v>0</v>
      </c>
      <c r="L31" s="56">
        <f t="shared" si="5"/>
        <v>0</v>
      </c>
      <c r="M31" s="56">
        <f t="shared" si="5"/>
        <v>0</v>
      </c>
      <c r="N31" s="56">
        <f t="shared" si="5"/>
        <v>0</v>
      </c>
      <c r="O31" s="56">
        <f t="shared" si="5"/>
        <v>0</v>
      </c>
      <c r="P31" s="56">
        <f t="shared" si="5"/>
        <v>0</v>
      </c>
      <c r="Q31" s="56">
        <f t="shared" si="5"/>
        <v>0</v>
      </c>
      <c r="R31" s="56">
        <f t="shared" si="5"/>
        <v>0</v>
      </c>
      <c r="S31" s="56">
        <f t="shared" si="5"/>
        <v>0</v>
      </c>
      <c r="T31" s="56">
        <f t="shared" si="5"/>
        <v>0</v>
      </c>
      <c r="U31" s="56">
        <f t="shared" si="5"/>
        <v>0</v>
      </c>
      <c r="V31" s="56">
        <f t="shared" si="5"/>
        <v>0</v>
      </c>
      <c r="W31" s="56">
        <f t="shared" si="5"/>
        <v>0</v>
      </c>
      <c r="X31" s="56">
        <f t="shared" si="5"/>
        <v>0</v>
      </c>
      <c r="Y31" s="56">
        <f t="shared" si="5"/>
        <v>0</v>
      </c>
      <c r="Z31" s="56">
        <f t="shared" si="7"/>
        <v>0</v>
      </c>
      <c r="AA31" s="56">
        <f t="shared" si="7"/>
        <v>0</v>
      </c>
      <c r="AB31" s="56">
        <f t="shared" si="7"/>
        <v>0</v>
      </c>
      <c r="AC31" s="56">
        <f t="shared" si="7"/>
        <v>0</v>
      </c>
      <c r="AD31" s="56">
        <f t="shared" si="7"/>
        <v>0</v>
      </c>
      <c r="AE31" s="56">
        <f t="shared" si="7"/>
        <v>0</v>
      </c>
      <c r="AF31" s="56">
        <f t="shared" si="7"/>
        <v>0</v>
      </c>
      <c r="AG31" s="56">
        <f t="shared" si="7"/>
        <v>0</v>
      </c>
      <c r="AH31" s="56">
        <f t="shared" si="7"/>
        <v>0</v>
      </c>
      <c r="AI31" s="56">
        <f t="shared" si="7"/>
        <v>0</v>
      </c>
      <c r="AJ31" s="56">
        <f t="shared" si="7"/>
        <v>0</v>
      </c>
      <c r="AK31" s="56">
        <f t="shared" si="7"/>
        <v>0</v>
      </c>
      <c r="AL31" s="56">
        <f t="shared" si="7"/>
        <v>0</v>
      </c>
      <c r="AM31" s="56">
        <f t="shared" si="7"/>
        <v>0</v>
      </c>
      <c r="AN31" s="56">
        <f t="shared" si="7"/>
        <v>0</v>
      </c>
      <c r="AO31" s="56">
        <f t="shared" si="7"/>
        <v>0</v>
      </c>
      <c r="AP31" s="56">
        <f t="shared" si="7"/>
        <v>0</v>
      </c>
      <c r="AQ31" s="56">
        <f t="shared" si="7"/>
        <v>0</v>
      </c>
      <c r="AR31" s="56">
        <f t="shared" si="7"/>
        <v>0</v>
      </c>
      <c r="AS31" s="56">
        <f t="shared" si="7"/>
        <v>0</v>
      </c>
      <c r="AT31" s="56">
        <f t="shared" si="7"/>
        <v>0</v>
      </c>
      <c r="AU31" s="56">
        <f t="shared" si="7"/>
        <v>0</v>
      </c>
      <c r="AV31" s="56">
        <f t="shared" si="7"/>
        <v>0</v>
      </c>
      <c r="AW31" s="56">
        <f t="shared" si="7"/>
        <v>0</v>
      </c>
      <c r="AX31" s="56">
        <f t="shared" si="7"/>
        <v>0</v>
      </c>
    </row>
    <row r="32" spans="5:50" x14ac:dyDescent="0.2">
      <c r="E32" s="58" t="str">
        <f>failures!A16</f>
        <v>f14</v>
      </c>
      <c r="F32" s="96">
        <f>failures!B16</f>
        <v>0</v>
      </c>
      <c r="G32" s="58">
        <f>failures!C16</f>
        <v>0</v>
      </c>
      <c r="H32" s="125">
        <f t="shared" si="2"/>
        <v>-137.9496855345912</v>
      </c>
      <c r="I32" s="58">
        <f t="shared" si="3"/>
        <v>-43868</v>
      </c>
      <c r="J32" s="56">
        <f t="shared" si="5"/>
        <v>0</v>
      </c>
      <c r="K32" s="56">
        <f t="shared" si="5"/>
        <v>0</v>
      </c>
      <c r="L32" s="56">
        <f t="shared" si="5"/>
        <v>0</v>
      </c>
      <c r="M32" s="56">
        <f t="shared" si="5"/>
        <v>0</v>
      </c>
      <c r="N32" s="56">
        <f t="shared" si="5"/>
        <v>0</v>
      </c>
      <c r="O32" s="56">
        <f t="shared" si="5"/>
        <v>0</v>
      </c>
      <c r="P32" s="56">
        <f t="shared" si="5"/>
        <v>0</v>
      </c>
      <c r="Q32" s="56">
        <f t="shared" si="5"/>
        <v>0</v>
      </c>
      <c r="R32" s="56">
        <f t="shared" si="5"/>
        <v>0</v>
      </c>
      <c r="S32" s="56">
        <f t="shared" si="5"/>
        <v>0</v>
      </c>
      <c r="T32" s="56">
        <f t="shared" si="5"/>
        <v>0</v>
      </c>
      <c r="U32" s="56">
        <f t="shared" si="5"/>
        <v>0</v>
      </c>
      <c r="V32" s="56">
        <f t="shared" si="5"/>
        <v>0</v>
      </c>
      <c r="W32" s="56">
        <f t="shared" si="5"/>
        <v>0</v>
      </c>
      <c r="X32" s="56">
        <f t="shared" si="5"/>
        <v>0</v>
      </c>
      <c r="Y32" s="56">
        <f t="shared" si="5"/>
        <v>0</v>
      </c>
      <c r="Z32" s="56">
        <f t="shared" si="7"/>
        <v>0</v>
      </c>
      <c r="AA32" s="56">
        <f t="shared" si="7"/>
        <v>0</v>
      </c>
      <c r="AB32" s="56">
        <f t="shared" si="7"/>
        <v>0</v>
      </c>
      <c r="AC32" s="56">
        <f t="shared" si="7"/>
        <v>0</v>
      </c>
      <c r="AD32" s="56">
        <f t="shared" si="7"/>
        <v>0</v>
      </c>
      <c r="AE32" s="56">
        <f t="shared" si="7"/>
        <v>0</v>
      </c>
      <c r="AF32" s="56">
        <f t="shared" si="7"/>
        <v>0</v>
      </c>
      <c r="AG32" s="56">
        <f t="shared" si="7"/>
        <v>0</v>
      </c>
      <c r="AH32" s="56">
        <f t="shared" si="7"/>
        <v>0</v>
      </c>
      <c r="AI32" s="56">
        <f t="shared" si="7"/>
        <v>0</v>
      </c>
      <c r="AJ32" s="56">
        <f t="shared" si="7"/>
        <v>0</v>
      </c>
      <c r="AK32" s="56">
        <f t="shared" si="7"/>
        <v>0</v>
      </c>
      <c r="AL32" s="56">
        <f t="shared" si="7"/>
        <v>0</v>
      </c>
      <c r="AM32" s="56">
        <f t="shared" si="7"/>
        <v>0</v>
      </c>
      <c r="AN32" s="56">
        <f t="shared" si="7"/>
        <v>0</v>
      </c>
      <c r="AO32" s="56">
        <f t="shared" si="7"/>
        <v>0</v>
      </c>
      <c r="AP32" s="56">
        <f t="shared" si="7"/>
        <v>0</v>
      </c>
      <c r="AQ32" s="56">
        <f t="shared" si="7"/>
        <v>0</v>
      </c>
      <c r="AR32" s="56">
        <f t="shared" si="7"/>
        <v>0</v>
      </c>
      <c r="AS32" s="56">
        <f t="shared" si="7"/>
        <v>0</v>
      </c>
      <c r="AT32" s="56">
        <f t="shared" si="7"/>
        <v>0</v>
      </c>
      <c r="AU32" s="56">
        <f t="shared" si="7"/>
        <v>0</v>
      </c>
      <c r="AV32" s="56">
        <f t="shared" si="7"/>
        <v>0</v>
      </c>
      <c r="AW32" s="56">
        <f t="shared" si="7"/>
        <v>0</v>
      </c>
      <c r="AX32" s="56">
        <f t="shared" si="7"/>
        <v>0</v>
      </c>
    </row>
    <row r="33" spans="5:51" x14ac:dyDescent="0.2">
      <c r="E33" s="58" t="str">
        <f>failures!A17</f>
        <v>f15</v>
      </c>
      <c r="F33" s="96">
        <f>failures!B17</f>
        <v>0</v>
      </c>
      <c r="G33" s="58">
        <f>failures!C17</f>
        <v>0</v>
      </c>
      <c r="H33" s="125">
        <f t="shared" si="2"/>
        <v>-137.9496855345912</v>
      </c>
      <c r="I33" s="58">
        <f t="shared" si="3"/>
        <v>-43868</v>
      </c>
      <c r="J33" s="56">
        <f t="shared" si="5"/>
        <v>0</v>
      </c>
      <c r="K33" s="56">
        <f t="shared" si="5"/>
        <v>0</v>
      </c>
      <c r="L33" s="56">
        <f t="shared" si="5"/>
        <v>0</v>
      </c>
      <c r="M33" s="56">
        <f t="shared" si="5"/>
        <v>0</v>
      </c>
      <c r="N33" s="56">
        <f t="shared" si="5"/>
        <v>0</v>
      </c>
      <c r="O33" s="56">
        <f t="shared" si="5"/>
        <v>0</v>
      </c>
      <c r="P33" s="56">
        <f t="shared" si="5"/>
        <v>0</v>
      </c>
      <c r="Q33" s="56">
        <f t="shared" si="5"/>
        <v>0</v>
      </c>
      <c r="R33" s="56">
        <f t="shared" si="5"/>
        <v>0</v>
      </c>
      <c r="S33" s="56">
        <f t="shared" si="5"/>
        <v>0</v>
      </c>
      <c r="T33" s="56">
        <f t="shared" si="5"/>
        <v>0</v>
      </c>
      <c r="U33" s="56">
        <f t="shared" si="5"/>
        <v>0</v>
      </c>
      <c r="V33" s="56">
        <f t="shared" si="5"/>
        <v>0</v>
      </c>
      <c r="W33" s="56">
        <f t="shared" si="5"/>
        <v>0</v>
      </c>
      <c r="X33" s="56">
        <f t="shared" si="5"/>
        <v>0</v>
      </c>
      <c r="Y33" s="56">
        <f t="shared" si="5"/>
        <v>0</v>
      </c>
      <c r="Z33" s="56">
        <f t="shared" si="7"/>
        <v>0</v>
      </c>
      <c r="AA33" s="56">
        <f t="shared" si="7"/>
        <v>0</v>
      </c>
      <c r="AB33" s="56">
        <f t="shared" si="7"/>
        <v>0</v>
      </c>
      <c r="AC33" s="56">
        <f t="shared" si="7"/>
        <v>0</v>
      </c>
      <c r="AD33" s="56">
        <f t="shared" si="7"/>
        <v>0</v>
      </c>
      <c r="AE33" s="56">
        <f t="shared" si="7"/>
        <v>0</v>
      </c>
      <c r="AF33" s="56">
        <f t="shared" si="7"/>
        <v>0</v>
      </c>
      <c r="AG33" s="56">
        <f t="shared" si="7"/>
        <v>0</v>
      </c>
      <c r="AH33" s="56">
        <f t="shared" si="7"/>
        <v>0</v>
      </c>
      <c r="AI33" s="56">
        <f t="shared" si="7"/>
        <v>0</v>
      </c>
      <c r="AJ33" s="56">
        <f t="shared" si="7"/>
        <v>0</v>
      </c>
      <c r="AK33" s="56">
        <f t="shared" si="7"/>
        <v>0</v>
      </c>
      <c r="AL33" s="56">
        <f t="shared" si="7"/>
        <v>0</v>
      </c>
      <c r="AM33" s="56">
        <f t="shared" si="7"/>
        <v>0</v>
      </c>
      <c r="AN33" s="56">
        <f t="shared" si="7"/>
        <v>0</v>
      </c>
      <c r="AO33" s="56">
        <f t="shared" si="7"/>
        <v>0</v>
      </c>
      <c r="AP33" s="56">
        <f t="shared" si="7"/>
        <v>0</v>
      </c>
      <c r="AQ33" s="56">
        <f t="shared" si="7"/>
        <v>0</v>
      </c>
      <c r="AR33" s="56">
        <f t="shared" si="7"/>
        <v>0</v>
      </c>
      <c r="AS33" s="56">
        <f t="shared" si="7"/>
        <v>0</v>
      </c>
      <c r="AT33" s="56">
        <f t="shared" si="7"/>
        <v>0</v>
      </c>
      <c r="AU33" s="56">
        <f t="shared" si="7"/>
        <v>0</v>
      </c>
      <c r="AV33" s="56">
        <f t="shared" si="7"/>
        <v>0</v>
      </c>
      <c r="AW33" s="56">
        <f t="shared" si="7"/>
        <v>0</v>
      </c>
      <c r="AX33" s="56">
        <f t="shared" si="7"/>
        <v>0</v>
      </c>
    </row>
    <row r="34" spans="5:51" x14ac:dyDescent="0.2">
      <c r="E34" s="58" t="str">
        <f>failures!A18</f>
        <v>f16</v>
      </c>
      <c r="F34" s="96">
        <f>failures!B18</f>
        <v>0</v>
      </c>
      <c r="G34" s="58">
        <f>failures!C18</f>
        <v>0</v>
      </c>
      <c r="H34" s="125">
        <f t="shared" si="2"/>
        <v>-137.9496855345912</v>
      </c>
      <c r="I34" s="58">
        <f t="shared" si="3"/>
        <v>-43868</v>
      </c>
      <c r="J34" s="56">
        <f t="shared" si="5"/>
        <v>0</v>
      </c>
      <c r="K34" s="56">
        <f t="shared" si="5"/>
        <v>0</v>
      </c>
      <c r="L34" s="56">
        <f t="shared" si="5"/>
        <v>0</v>
      </c>
      <c r="M34" s="56">
        <f t="shared" si="5"/>
        <v>0</v>
      </c>
      <c r="N34" s="56">
        <f t="shared" si="5"/>
        <v>0</v>
      </c>
      <c r="O34" s="56">
        <f t="shared" si="5"/>
        <v>0</v>
      </c>
      <c r="P34" s="56">
        <f t="shared" si="5"/>
        <v>0</v>
      </c>
      <c r="Q34" s="56">
        <f t="shared" si="5"/>
        <v>0</v>
      </c>
      <c r="R34" s="56">
        <f t="shared" si="5"/>
        <v>0</v>
      </c>
      <c r="S34" s="56">
        <f t="shared" si="5"/>
        <v>0</v>
      </c>
      <c r="T34" s="56">
        <f t="shared" si="5"/>
        <v>0</v>
      </c>
      <c r="U34" s="56">
        <f t="shared" si="5"/>
        <v>0</v>
      </c>
      <c r="V34" s="56">
        <f t="shared" si="5"/>
        <v>0</v>
      </c>
      <c r="W34" s="56">
        <f t="shared" si="5"/>
        <v>0</v>
      </c>
      <c r="X34" s="56">
        <f t="shared" si="5"/>
        <v>0</v>
      </c>
      <c r="Y34" s="56">
        <f t="shared" si="5"/>
        <v>0</v>
      </c>
      <c r="Z34" s="56">
        <f t="shared" si="7"/>
        <v>0</v>
      </c>
      <c r="AA34" s="56">
        <f t="shared" si="7"/>
        <v>0</v>
      </c>
      <c r="AB34" s="56">
        <f t="shared" si="7"/>
        <v>0</v>
      </c>
      <c r="AC34" s="56">
        <f t="shared" si="7"/>
        <v>0</v>
      </c>
      <c r="AD34" s="56">
        <f t="shared" si="7"/>
        <v>0</v>
      </c>
      <c r="AE34" s="56">
        <f t="shared" si="7"/>
        <v>0</v>
      </c>
      <c r="AF34" s="56">
        <f t="shared" si="7"/>
        <v>0</v>
      </c>
      <c r="AG34" s="56">
        <f t="shared" si="7"/>
        <v>0</v>
      </c>
      <c r="AH34" s="56">
        <f t="shared" si="7"/>
        <v>0</v>
      </c>
      <c r="AI34" s="56">
        <f t="shared" si="7"/>
        <v>0</v>
      </c>
      <c r="AJ34" s="56">
        <f t="shared" si="7"/>
        <v>0</v>
      </c>
      <c r="AK34" s="56">
        <f t="shared" si="7"/>
        <v>0</v>
      </c>
      <c r="AL34" s="56">
        <f t="shared" si="7"/>
        <v>0</v>
      </c>
      <c r="AM34" s="56">
        <f t="shared" si="7"/>
        <v>0</v>
      </c>
      <c r="AN34" s="56">
        <f t="shared" si="7"/>
        <v>0</v>
      </c>
      <c r="AO34" s="56">
        <f t="shared" si="7"/>
        <v>0</v>
      </c>
      <c r="AP34" s="56">
        <f t="shared" si="7"/>
        <v>0</v>
      </c>
      <c r="AQ34" s="56">
        <f t="shared" si="7"/>
        <v>0</v>
      </c>
      <c r="AR34" s="56">
        <f t="shared" si="7"/>
        <v>0</v>
      </c>
      <c r="AS34" s="56">
        <f t="shared" si="7"/>
        <v>0</v>
      </c>
      <c r="AT34" s="56">
        <f t="shared" si="7"/>
        <v>0</v>
      </c>
      <c r="AU34" s="56">
        <f t="shared" si="7"/>
        <v>0</v>
      </c>
      <c r="AV34" s="56">
        <f t="shared" si="7"/>
        <v>0</v>
      </c>
      <c r="AW34" s="56">
        <f t="shared" si="7"/>
        <v>0</v>
      </c>
      <c r="AX34" s="56">
        <f t="shared" si="7"/>
        <v>0</v>
      </c>
    </row>
    <row r="35" spans="5:51" x14ac:dyDescent="0.2">
      <c r="E35" s="58" t="str">
        <f>failures!A19</f>
        <v>f17</v>
      </c>
      <c r="F35" s="96">
        <f>failures!B19</f>
        <v>0</v>
      </c>
      <c r="G35" s="58">
        <f>failures!C19</f>
        <v>0</v>
      </c>
      <c r="H35" s="125">
        <f t="shared" si="2"/>
        <v>-137.9496855345912</v>
      </c>
      <c r="I35" s="58">
        <f t="shared" si="3"/>
        <v>-43868</v>
      </c>
      <c r="J35" s="56">
        <f t="shared" si="5"/>
        <v>0</v>
      </c>
      <c r="K35" s="56">
        <f t="shared" si="5"/>
        <v>0</v>
      </c>
      <c r="L35" s="56">
        <f t="shared" si="5"/>
        <v>0</v>
      </c>
      <c r="M35" s="56">
        <f t="shared" si="5"/>
        <v>0</v>
      </c>
      <c r="N35" s="56">
        <f t="shared" si="5"/>
        <v>0</v>
      </c>
      <c r="O35" s="56">
        <f t="shared" si="5"/>
        <v>0</v>
      </c>
      <c r="P35" s="56">
        <f t="shared" si="5"/>
        <v>0</v>
      </c>
      <c r="Q35" s="56">
        <f t="shared" si="5"/>
        <v>0</v>
      </c>
      <c r="R35" s="56">
        <f t="shared" si="5"/>
        <v>0</v>
      </c>
      <c r="S35" s="56">
        <f t="shared" si="5"/>
        <v>0</v>
      </c>
      <c r="T35" s="56">
        <f t="shared" si="5"/>
        <v>0</v>
      </c>
      <c r="U35" s="56">
        <f t="shared" si="5"/>
        <v>0</v>
      </c>
      <c r="V35" s="56">
        <f t="shared" si="5"/>
        <v>0</v>
      </c>
      <c r="W35" s="56">
        <f t="shared" si="5"/>
        <v>0</v>
      </c>
      <c r="X35" s="56">
        <f t="shared" si="5"/>
        <v>0</v>
      </c>
      <c r="Y35" s="56">
        <f t="shared" si="5"/>
        <v>0</v>
      </c>
      <c r="Z35" s="56">
        <f t="shared" si="7"/>
        <v>0</v>
      </c>
      <c r="AA35" s="56">
        <f t="shared" si="7"/>
        <v>0</v>
      </c>
      <c r="AB35" s="56">
        <f t="shared" si="7"/>
        <v>0</v>
      </c>
      <c r="AC35" s="56">
        <f t="shared" si="7"/>
        <v>0</v>
      </c>
      <c r="AD35" s="56">
        <f t="shared" si="7"/>
        <v>0</v>
      </c>
      <c r="AE35" s="56">
        <f t="shared" si="7"/>
        <v>0</v>
      </c>
      <c r="AF35" s="56">
        <f t="shared" si="7"/>
        <v>0</v>
      </c>
      <c r="AG35" s="56">
        <f t="shared" si="7"/>
        <v>0</v>
      </c>
      <c r="AH35" s="56">
        <f t="shared" si="7"/>
        <v>0</v>
      </c>
      <c r="AI35" s="56">
        <f t="shared" si="7"/>
        <v>0</v>
      </c>
      <c r="AJ35" s="56">
        <f t="shared" si="7"/>
        <v>0</v>
      </c>
      <c r="AK35" s="56">
        <f t="shared" si="7"/>
        <v>0</v>
      </c>
      <c r="AL35" s="56">
        <f t="shared" si="7"/>
        <v>0</v>
      </c>
      <c r="AM35" s="56">
        <f t="shared" si="7"/>
        <v>0</v>
      </c>
      <c r="AN35" s="56">
        <f t="shared" si="7"/>
        <v>0</v>
      </c>
      <c r="AO35" s="56">
        <f t="shared" si="7"/>
        <v>0</v>
      </c>
      <c r="AP35" s="56">
        <f t="shared" si="7"/>
        <v>0</v>
      </c>
      <c r="AQ35" s="56">
        <f t="shared" si="7"/>
        <v>0</v>
      </c>
      <c r="AR35" s="56">
        <f t="shared" si="7"/>
        <v>0</v>
      </c>
      <c r="AS35" s="56">
        <f t="shared" si="7"/>
        <v>0</v>
      </c>
      <c r="AT35" s="56">
        <f t="shared" si="7"/>
        <v>0</v>
      </c>
      <c r="AU35" s="56">
        <f t="shared" si="7"/>
        <v>0</v>
      </c>
      <c r="AV35" s="56">
        <f t="shared" si="7"/>
        <v>0</v>
      </c>
      <c r="AW35" s="56">
        <f t="shared" si="7"/>
        <v>0</v>
      </c>
      <c r="AX35" s="56">
        <f t="shared" si="7"/>
        <v>0</v>
      </c>
    </row>
    <row r="36" spans="5:51" x14ac:dyDescent="0.2">
      <c r="E36" s="58" t="str">
        <f>failures!A20</f>
        <v>f18</v>
      </c>
      <c r="F36" s="96">
        <f>failures!B20</f>
        <v>0</v>
      </c>
      <c r="G36" s="58">
        <f>failures!C20</f>
        <v>0</v>
      </c>
      <c r="H36" s="125">
        <f t="shared" si="2"/>
        <v>-137.9496855345912</v>
      </c>
      <c r="I36" s="58">
        <f t="shared" si="3"/>
        <v>-43868</v>
      </c>
      <c r="J36" s="56">
        <f t="shared" si="5"/>
        <v>0</v>
      </c>
      <c r="K36" s="56">
        <f t="shared" si="5"/>
        <v>0</v>
      </c>
      <c r="L36" s="56">
        <f t="shared" si="5"/>
        <v>0</v>
      </c>
      <c r="M36" s="56">
        <f t="shared" si="5"/>
        <v>0</v>
      </c>
      <c r="N36" s="56">
        <f t="shared" si="5"/>
        <v>0</v>
      </c>
      <c r="O36" s="56">
        <f t="shared" si="5"/>
        <v>0</v>
      </c>
      <c r="P36" s="56">
        <f t="shared" si="5"/>
        <v>0</v>
      </c>
      <c r="Q36" s="56">
        <f t="shared" si="5"/>
        <v>0</v>
      </c>
      <c r="R36" s="56">
        <f t="shared" si="5"/>
        <v>0</v>
      </c>
      <c r="S36" s="56">
        <f t="shared" si="5"/>
        <v>0</v>
      </c>
      <c r="T36" s="56">
        <f t="shared" si="5"/>
        <v>0</v>
      </c>
      <c r="U36" s="56">
        <f t="shared" si="5"/>
        <v>0</v>
      </c>
      <c r="V36" s="56">
        <f t="shared" si="5"/>
        <v>0</v>
      </c>
      <c r="W36" s="56">
        <f t="shared" si="5"/>
        <v>0</v>
      </c>
      <c r="X36" s="56">
        <f t="shared" si="5"/>
        <v>0</v>
      </c>
      <c r="Y36" s="56">
        <f t="shared" si="5"/>
        <v>0</v>
      </c>
      <c r="Z36" s="56">
        <f t="shared" si="7"/>
        <v>0</v>
      </c>
      <c r="AA36" s="56">
        <f t="shared" si="7"/>
        <v>0</v>
      </c>
      <c r="AB36" s="56">
        <f t="shared" si="7"/>
        <v>0</v>
      </c>
      <c r="AC36" s="56">
        <f t="shared" si="7"/>
        <v>0</v>
      </c>
      <c r="AD36" s="56">
        <f t="shared" si="7"/>
        <v>0</v>
      </c>
      <c r="AE36" s="56">
        <f t="shared" ref="AE36:AX36" si="8">IF(AE$45&gt;=$H36,$G36,0)</f>
        <v>0</v>
      </c>
      <c r="AF36" s="56">
        <f t="shared" si="8"/>
        <v>0</v>
      </c>
      <c r="AG36" s="56">
        <f t="shared" si="8"/>
        <v>0</v>
      </c>
      <c r="AH36" s="56">
        <f t="shared" si="8"/>
        <v>0</v>
      </c>
      <c r="AI36" s="56">
        <f t="shared" si="8"/>
        <v>0</v>
      </c>
      <c r="AJ36" s="56">
        <f t="shared" si="8"/>
        <v>0</v>
      </c>
      <c r="AK36" s="56">
        <f t="shared" si="8"/>
        <v>0</v>
      </c>
      <c r="AL36" s="56">
        <f t="shared" si="8"/>
        <v>0</v>
      </c>
      <c r="AM36" s="56">
        <f t="shared" si="8"/>
        <v>0</v>
      </c>
      <c r="AN36" s="56">
        <f t="shared" si="8"/>
        <v>0</v>
      </c>
      <c r="AO36" s="56">
        <f t="shared" si="8"/>
        <v>0</v>
      </c>
      <c r="AP36" s="56">
        <f t="shared" si="8"/>
        <v>0</v>
      </c>
      <c r="AQ36" s="56">
        <f t="shared" si="8"/>
        <v>0</v>
      </c>
      <c r="AR36" s="56">
        <f t="shared" si="8"/>
        <v>0</v>
      </c>
      <c r="AS36" s="56">
        <f t="shared" si="8"/>
        <v>0</v>
      </c>
      <c r="AT36" s="56">
        <f t="shared" si="8"/>
        <v>0</v>
      </c>
      <c r="AU36" s="56">
        <f t="shared" si="8"/>
        <v>0</v>
      </c>
      <c r="AV36" s="56">
        <f t="shared" si="8"/>
        <v>0</v>
      </c>
      <c r="AW36" s="56">
        <f t="shared" si="8"/>
        <v>0</v>
      </c>
      <c r="AX36" s="56">
        <f t="shared" si="8"/>
        <v>0</v>
      </c>
    </row>
    <row r="37" spans="5:51" x14ac:dyDescent="0.2">
      <c r="E37" s="58" t="str">
        <f>failures!A21</f>
        <v>f19</v>
      </c>
      <c r="F37" s="96">
        <f>failures!B21</f>
        <v>0</v>
      </c>
      <c r="G37" s="58">
        <f>failures!C21</f>
        <v>0</v>
      </c>
      <c r="H37" s="125">
        <f t="shared" si="2"/>
        <v>-137.9496855345912</v>
      </c>
      <c r="I37" s="58">
        <f t="shared" si="3"/>
        <v>-43868</v>
      </c>
      <c r="J37" s="56">
        <f t="shared" si="5"/>
        <v>0</v>
      </c>
      <c r="K37" s="56">
        <f t="shared" si="5"/>
        <v>0</v>
      </c>
      <c r="L37" s="56">
        <f t="shared" si="5"/>
        <v>0</v>
      </c>
      <c r="M37" s="56">
        <f t="shared" si="5"/>
        <v>0</v>
      </c>
      <c r="N37" s="56">
        <f t="shared" si="5"/>
        <v>0</v>
      </c>
      <c r="O37" s="56">
        <f t="shared" si="5"/>
        <v>0</v>
      </c>
      <c r="P37" s="56">
        <f t="shared" si="5"/>
        <v>0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 t="shared" si="5"/>
        <v>0</v>
      </c>
      <c r="U37" s="56">
        <f t="shared" si="5"/>
        <v>0</v>
      </c>
      <c r="V37" s="56">
        <f t="shared" si="5"/>
        <v>0</v>
      </c>
      <c r="W37" s="56">
        <f t="shared" si="5"/>
        <v>0</v>
      </c>
      <c r="X37" s="56">
        <f t="shared" si="5"/>
        <v>0</v>
      </c>
      <c r="Y37" s="56">
        <f t="shared" si="5"/>
        <v>0</v>
      </c>
      <c r="Z37" s="56">
        <f t="shared" ref="Z37:AX39" si="9">IF(Z$45&gt;=$H37,$G37,0)</f>
        <v>0</v>
      </c>
      <c r="AA37" s="56">
        <f t="shared" si="9"/>
        <v>0</v>
      </c>
      <c r="AB37" s="56">
        <f t="shared" si="9"/>
        <v>0</v>
      </c>
      <c r="AC37" s="56">
        <f t="shared" si="9"/>
        <v>0</v>
      </c>
      <c r="AD37" s="56">
        <f t="shared" si="9"/>
        <v>0</v>
      </c>
      <c r="AE37" s="56">
        <f t="shared" si="9"/>
        <v>0</v>
      </c>
      <c r="AF37" s="56">
        <f t="shared" si="9"/>
        <v>0</v>
      </c>
      <c r="AG37" s="56">
        <f t="shared" si="9"/>
        <v>0</v>
      </c>
      <c r="AH37" s="56">
        <f t="shared" si="9"/>
        <v>0</v>
      </c>
      <c r="AI37" s="56">
        <f t="shared" si="9"/>
        <v>0</v>
      </c>
      <c r="AJ37" s="56">
        <f t="shared" si="9"/>
        <v>0</v>
      </c>
      <c r="AK37" s="56">
        <f t="shared" si="9"/>
        <v>0</v>
      </c>
      <c r="AL37" s="56">
        <f t="shared" si="9"/>
        <v>0</v>
      </c>
      <c r="AM37" s="56">
        <f t="shared" si="9"/>
        <v>0</v>
      </c>
      <c r="AN37" s="56">
        <f t="shared" si="9"/>
        <v>0</v>
      </c>
      <c r="AO37" s="56">
        <f t="shared" si="9"/>
        <v>0</v>
      </c>
      <c r="AP37" s="56">
        <f t="shared" si="9"/>
        <v>0</v>
      </c>
      <c r="AQ37" s="56">
        <f t="shared" si="9"/>
        <v>0</v>
      </c>
      <c r="AR37" s="56">
        <f t="shared" si="9"/>
        <v>0</v>
      </c>
      <c r="AS37" s="56">
        <f t="shared" si="9"/>
        <v>0</v>
      </c>
      <c r="AT37" s="56">
        <f t="shared" si="9"/>
        <v>0</v>
      </c>
      <c r="AU37" s="56">
        <f t="shared" si="9"/>
        <v>0</v>
      </c>
      <c r="AV37" s="56">
        <f t="shared" si="9"/>
        <v>0</v>
      </c>
      <c r="AW37" s="56">
        <f t="shared" si="9"/>
        <v>0</v>
      </c>
      <c r="AX37" s="56">
        <f t="shared" si="9"/>
        <v>0</v>
      </c>
    </row>
    <row r="38" spans="5:51" x14ac:dyDescent="0.2">
      <c r="E38" s="58" t="str">
        <f>failures!A22</f>
        <v>f20</v>
      </c>
      <c r="F38" s="96">
        <f>failures!B22</f>
        <v>0</v>
      </c>
      <c r="G38" s="58">
        <f>failures!C22</f>
        <v>0</v>
      </c>
      <c r="H38" s="125">
        <f t="shared" si="2"/>
        <v>-137.9496855345912</v>
      </c>
      <c r="I38" s="58">
        <f t="shared" si="3"/>
        <v>-43868</v>
      </c>
      <c r="J38" s="56">
        <f t="shared" si="5"/>
        <v>0</v>
      </c>
      <c r="K38" s="56">
        <f t="shared" si="5"/>
        <v>0</v>
      </c>
      <c r="L38" s="56">
        <f t="shared" si="5"/>
        <v>0</v>
      </c>
      <c r="M38" s="56">
        <f t="shared" si="5"/>
        <v>0</v>
      </c>
      <c r="N38" s="56">
        <f t="shared" si="5"/>
        <v>0</v>
      </c>
      <c r="O38" s="56">
        <f t="shared" si="5"/>
        <v>0</v>
      </c>
      <c r="P38" s="56">
        <f t="shared" si="5"/>
        <v>0</v>
      </c>
      <c r="Q38" s="56">
        <f t="shared" si="5"/>
        <v>0</v>
      </c>
      <c r="R38" s="56">
        <f t="shared" si="5"/>
        <v>0</v>
      </c>
      <c r="S38" s="56">
        <f t="shared" si="5"/>
        <v>0</v>
      </c>
      <c r="T38" s="56">
        <f t="shared" si="5"/>
        <v>0</v>
      </c>
      <c r="U38" s="56">
        <f t="shared" si="5"/>
        <v>0</v>
      </c>
      <c r="V38" s="56">
        <f t="shared" si="5"/>
        <v>0</v>
      </c>
      <c r="W38" s="56">
        <f t="shared" si="5"/>
        <v>0</v>
      </c>
      <c r="X38" s="56">
        <f t="shared" si="5"/>
        <v>0</v>
      </c>
      <c r="Y38" s="56">
        <f t="shared" si="5"/>
        <v>0</v>
      </c>
      <c r="Z38" s="56">
        <f t="shared" si="9"/>
        <v>0</v>
      </c>
      <c r="AA38" s="56">
        <f t="shared" si="9"/>
        <v>0</v>
      </c>
      <c r="AB38" s="56">
        <f t="shared" si="9"/>
        <v>0</v>
      </c>
      <c r="AC38" s="56">
        <f t="shared" si="9"/>
        <v>0</v>
      </c>
      <c r="AD38" s="56">
        <f t="shared" si="9"/>
        <v>0</v>
      </c>
      <c r="AE38" s="56">
        <f t="shared" si="9"/>
        <v>0</v>
      </c>
      <c r="AF38" s="56">
        <f t="shared" si="9"/>
        <v>0</v>
      </c>
      <c r="AG38" s="56">
        <f t="shared" si="9"/>
        <v>0</v>
      </c>
      <c r="AH38" s="56">
        <f t="shared" si="9"/>
        <v>0</v>
      </c>
      <c r="AI38" s="56">
        <f t="shared" si="9"/>
        <v>0</v>
      </c>
      <c r="AJ38" s="56">
        <f t="shared" si="9"/>
        <v>0</v>
      </c>
      <c r="AK38" s="56">
        <f t="shared" si="9"/>
        <v>0</v>
      </c>
      <c r="AL38" s="56">
        <f t="shared" si="9"/>
        <v>0</v>
      </c>
      <c r="AM38" s="56">
        <f t="shared" si="9"/>
        <v>0</v>
      </c>
      <c r="AN38" s="56">
        <f t="shared" si="9"/>
        <v>0</v>
      </c>
      <c r="AO38" s="56">
        <f t="shared" si="9"/>
        <v>0</v>
      </c>
      <c r="AP38" s="56">
        <f t="shared" si="9"/>
        <v>0</v>
      </c>
      <c r="AQ38" s="56">
        <f t="shared" si="9"/>
        <v>0</v>
      </c>
      <c r="AR38" s="56">
        <f t="shared" si="9"/>
        <v>0</v>
      </c>
      <c r="AS38" s="56">
        <f t="shared" si="9"/>
        <v>0</v>
      </c>
      <c r="AT38" s="56">
        <f t="shared" si="9"/>
        <v>0</v>
      </c>
      <c r="AU38" s="56">
        <f t="shared" si="9"/>
        <v>0</v>
      </c>
      <c r="AV38" s="56">
        <f t="shared" si="9"/>
        <v>0</v>
      </c>
      <c r="AW38" s="56">
        <f t="shared" si="9"/>
        <v>0</v>
      </c>
      <c r="AX38" s="56">
        <f t="shared" si="9"/>
        <v>0</v>
      </c>
    </row>
    <row r="39" spans="5:51" x14ac:dyDescent="0.2">
      <c r="E39" s="58" t="str">
        <f>failures!A23</f>
        <v>f21</v>
      </c>
      <c r="F39" s="96">
        <f>failures!B23</f>
        <v>0</v>
      </c>
      <c r="G39" s="58">
        <f>failures!C23</f>
        <v>0</v>
      </c>
      <c r="H39" s="125">
        <f t="shared" si="2"/>
        <v>-137.9496855345912</v>
      </c>
      <c r="I39" s="58">
        <f t="shared" si="3"/>
        <v>-43868</v>
      </c>
      <c r="J39" s="56">
        <f t="shared" si="5"/>
        <v>0</v>
      </c>
      <c r="K39" s="56">
        <f t="shared" si="5"/>
        <v>0</v>
      </c>
      <c r="L39" s="56">
        <f t="shared" si="5"/>
        <v>0</v>
      </c>
      <c r="M39" s="56">
        <f t="shared" si="5"/>
        <v>0</v>
      </c>
      <c r="N39" s="56">
        <f t="shared" si="5"/>
        <v>0</v>
      </c>
      <c r="O39" s="56">
        <f t="shared" si="5"/>
        <v>0</v>
      </c>
      <c r="P39" s="56">
        <f t="shared" si="5"/>
        <v>0</v>
      </c>
      <c r="Q39" s="56">
        <f t="shared" si="5"/>
        <v>0</v>
      </c>
      <c r="R39" s="56">
        <f t="shared" si="5"/>
        <v>0</v>
      </c>
      <c r="S39" s="56">
        <f t="shared" si="5"/>
        <v>0</v>
      </c>
      <c r="T39" s="56">
        <f t="shared" si="5"/>
        <v>0</v>
      </c>
      <c r="U39" s="56">
        <f t="shared" si="5"/>
        <v>0</v>
      </c>
      <c r="V39" s="56">
        <f t="shared" si="5"/>
        <v>0</v>
      </c>
      <c r="W39" s="56">
        <f t="shared" si="5"/>
        <v>0</v>
      </c>
      <c r="X39" s="56">
        <f t="shared" si="5"/>
        <v>0</v>
      </c>
      <c r="Y39" s="56">
        <f t="shared" si="5"/>
        <v>0</v>
      </c>
      <c r="Z39" s="56">
        <f t="shared" si="9"/>
        <v>0</v>
      </c>
      <c r="AA39" s="56">
        <f t="shared" si="9"/>
        <v>0</v>
      </c>
      <c r="AB39" s="56">
        <f t="shared" si="9"/>
        <v>0</v>
      </c>
      <c r="AC39" s="56">
        <f t="shared" si="9"/>
        <v>0</v>
      </c>
      <c r="AD39" s="56">
        <f t="shared" si="9"/>
        <v>0</v>
      </c>
      <c r="AE39" s="56">
        <f t="shared" si="9"/>
        <v>0</v>
      </c>
      <c r="AF39" s="56">
        <f t="shared" si="9"/>
        <v>0</v>
      </c>
      <c r="AG39" s="56">
        <f t="shared" si="9"/>
        <v>0</v>
      </c>
      <c r="AH39" s="56">
        <f t="shared" si="9"/>
        <v>0</v>
      </c>
      <c r="AI39" s="56">
        <f t="shared" si="9"/>
        <v>0</v>
      </c>
      <c r="AJ39" s="56">
        <f t="shared" si="9"/>
        <v>0</v>
      </c>
      <c r="AK39" s="56">
        <f t="shared" si="9"/>
        <v>0</v>
      </c>
      <c r="AL39" s="56">
        <f t="shared" si="9"/>
        <v>0</v>
      </c>
      <c r="AM39" s="56">
        <f t="shared" si="9"/>
        <v>0</v>
      </c>
      <c r="AN39" s="56">
        <f t="shared" si="9"/>
        <v>0</v>
      </c>
      <c r="AO39" s="56">
        <f t="shared" si="9"/>
        <v>0</v>
      </c>
      <c r="AP39" s="56">
        <f t="shared" si="9"/>
        <v>0</v>
      </c>
      <c r="AQ39" s="56">
        <f t="shared" si="9"/>
        <v>0</v>
      </c>
      <c r="AR39" s="56">
        <f t="shared" si="9"/>
        <v>0</v>
      </c>
      <c r="AS39" s="56">
        <f t="shared" si="9"/>
        <v>0</v>
      </c>
      <c r="AT39" s="56">
        <f t="shared" si="9"/>
        <v>0</v>
      </c>
      <c r="AU39" s="56">
        <f t="shared" si="9"/>
        <v>0</v>
      </c>
      <c r="AV39" s="56">
        <f t="shared" si="9"/>
        <v>0</v>
      </c>
      <c r="AW39" s="56">
        <f t="shared" si="9"/>
        <v>0</v>
      </c>
      <c r="AX39" s="56">
        <f t="shared" si="9"/>
        <v>0</v>
      </c>
    </row>
    <row r="40" spans="5:51" x14ac:dyDescent="0.2">
      <c r="E40" s="58" t="str">
        <f>failures!A24</f>
        <v>f22</v>
      </c>
      <c r="F40" s="96">
        <f>failures!B24</f>
        <v>0</v>
      </c>
      <c r="G40" s="58">
        <f>failures!C24</f>
        <v>0</v>
      </c>
      <c r="H40" s="125">
        <f t="shared" si="2"/>
        <v>-137.9496855345912</v>
      </c>
      <c r="I40" s="58">
        <f t="shared" si="3"/>
        <v>-43868</v>
      </c>
      <c r="J40" s="56">
        <f t="shared" si="5"/>
        <v>0</v>
      </c>
      <c r="K40" s="56">
        <f t="shared" si="5"/>
        <v>0</v>
      </c>
      <c r="L40" s="56">
        <f t="shared" si="5"/>
        <v>0</v>
      </c>
      <c r="M40" s="56">
        <f t="shared" si="5"/>
        <v>0</v>
      </c>
      <c r="N40" s="56">
        <f t="shared" si="5"/>
        <v>0</v>
      </c>
      <c r="O40" s="56">
        <f t="shared" si="5"/>
        <v>0</v>
      </c>
      <c r="P40" s="56">
        <f t="shared" si="5"/>
        <v>0</v>
      </c>
      <c r="Q40" s="56">
        <f t="shared" si="5"/>
        <v>0</v>
      </c>
      <c r="R40" s="56">
        <f t="shared" si="5"/>
        <v>0</v>
      </c>
      <c r="S40" s="56">
        <f t="shared" si="5"/>
        <v>0</v>
      </c>
      <c r="T40" s="56">
        <f t="shared" ref="T40:AX43" si="10">IF(T$45&gt;=$H40,$G40,0)</f>
        <v>0</v>
      </c>
      <c r="U40" s="56">
        <f t="shared" si="10"/>
        <v>0</v>
      </c>
      <c r="V40" s="56">
        <f t="shared" si="10"/>
        <v>0</v>
      </c>
      <c r="W40" s="56">
        <f t="shared" si="10"/>
        <v>0</v>
      </c>
      <c r="X40" s="56">
        <f t="shared" si="10"/>
        <v>0</v>
      </c>
      <c r="Y40" s="56">
        <f t="shared" si="10"/>
        <v>0</v>
      </c>
      <c r="Z40" s="56">
        <f t="shared" si="10"/>
        <v>0</v>
      </c>
      <c r="AA40" s="56">
        <f t="shared" si="10"/>
        <v>0</v>
      </c>
      <c r="AB40" s="56">
        <f t="shared" si="10"/>
        <v>0</v>
      </c>
      <c r="AC40" s="56">
        <f t="shared" si="10"/>
        <v>0</v>
      </c>
      <c r="AD40" s="56">
        <f t="shared" si="10"/>
        <v>0</v>
      </c>
      <c r="AE40" s="56">
        <f t="shared" si="10"/>
        <v>0</v>
      </c>
      <c r="AF40" s="56">
        <f t="shared" si="10"/>
        <v>0</v>
      </c>
      <c r="AG40" s="56">
        <f t="shared" si="10"/>
        <v>0</v>
      </c>
      <c r="AH40" s="56">
        <f t="shared" si="10"/>
        <v>0</v>
      </c>
      <c r="AI40" s="56">
        <f t="shared" si="10"/>
        <v>0</v>
      </c>
      <c r="AJ40" s="56">
        <f t="shared" si="10"/>
        <v>0</v>
      </c>
      <c r="AK40" s="56">
        <f t="shared" si="10"/>
        <v>0</v>
      </c>
      <c r="AL40" s="56">
        <f t="shared" si="10"/>
        <v>0</v>
      </c>
      <c r="AM40" s="56">
        <f t="shared" si="10"/>
        <v>0</v>
      </c>
      <c r="AN40" s="56">
        <f t="shared" si="10"/>
        <v>0</v>
      </c>
      <c r="AO40" s="56">
        <f t="shared" si="10"/>
        <v>0</v>
      </c>
      <c r="AP40" s="56">
        <f t="shared" si="10"/>
        <v>0</v>
      </c>
      <c r="AQ40" s="56">
        <f t="shared" si="10"/>
        <v>0</v>
      </c>
      <c r="AR40" s="56">
        <f t="shared" si="10"/>
        <v>0</v>
      </c>
      <c r="AS40" s="56">
        <f t="shared" si="10"/>
        <v>0</v>
      </c>
      <c r="AT40" s="56">
        <f t="shared" si="10"/>
        <v>0</v>
      </c>
      <c r="AU40" s="56">
        <f t="shared" si="10"/>
        <v>0</v>
      </c>
      <c r="AV40" s="56">
        <f t="shared" si="10"/>
        <v>0</v>
      </c>
      <c r="AW40" s="56">
        <f t="shared" si="10"/>
        <v>0</v>
      </c>
      <c r="AX40" s="56">
        <f t="shared" si="10"/>
        <v>0</v>
      </c>
    </row>
    <row r="41" spans="5:51" x14ac:dyDescent="0.2">
      <c r="E41" s="58" t="str">
        <f>failures!A25</f>
        <v>f23</v>
      </c>
      <c r="F41" s="96">
        <f>failures!B25</f>
        <v>0</v>
      </c>
      <c r="G41" s="58">
        <f>failures!C25</f>
        <v>0</v>
      </c>
      <c r="H41" s="125">
        <f t="shared" si="2"/>
        <v>-137.9496855345912</v>
      </c>
      <c r="I41" s="58">
        <f t="shared" si="3"/>
        <v>-43868</v>
      </c>
      <c r="J41" s="56">
        <f t="shared" ref="J41:Y43" si="11">IF(J$45&gt;=$H41,$G41,0)</f>
        <v>0</v>
      </c>
      <c r="K41" s="56">
        <f t="shared" si="11"/>
        <v>0</v>
      </c>
      <c r="L41" s="56">
        <f t="shared" si="11"/>
        <v>0</v>
      </c>
      <c r="M41" s="56">
        <f t="shared" si="11"/>
        <v>0</v>
      </c>
      <c r="N41" s="56">
        <f t="shared" si="11"/>
        <v>0</v>
      </c>
      <c r="O41" s="56">
        <f t="shared" si="11"/>
        <v>0</v>
      </c>
      <c r="P41" s="56">
        <f t="shared" si="11"/>
        <v>0</v>
      </c>
      <c r="Q41" s="56">
        <f t="shared" si="11"/>
        <v>0</v>
      </c>
      <c r="R41" s="56">
        <f t="shared" si="11"/>
        <v>0</v>
      </c>
      <c r="S41" s="56">
        <f t="shared" si="11"/>
        <v>0</v>
      </c>
      <c r="T41" s="56">
        <f t="shared" si="11"/>
        <v>0</v>
      </c>
      <c r="U41" s="56">
        <f t="shared" si="11"/>
        <v>0</v>
      </c>
      <c r="V41" s="56">
        <f t="shared" si="11"/>
        <v>0</v>
      </c>
      <c r="W41" s="56">
        <f t="shared" si="11"/>
        <v>0</v>
      </c>
      <c r="X41" s="56">
        <f t="shared" si="11"/>
        <v>0</v>
      </c>
      <c r="Y41" s="56">
        <f t="shared" si="11"/>
        <v>0</v>
      </c>
      <c r="Z41" s="56">
        <f t="shared" si="10"/>
        <v>0</v>
      </c>
      <c r="AA41" s="56">
        <f t="shared" si="10"/>
        <v>0</v>
      </c>
      <c r="AB41" s="56">
        <f t="shared" si="10"/>
        <v>0</v>
      </c>
      <c r="AC41" s="56">
        <f t="shared" si="10"/>
        <v>0</v>
      </c>
      <c r="AD41" s="56">
        <f t="shared" si="10"/>
        <v>0</v>
      </c>
      <c r="AE41" s="56">
        <f t="shared" si="10"/>
        <v>0</v>
      </c>
      <c r="AF41" s="56">
        <f t="shared" si="10"/>
        <v>0</v>
      </c>
      <c r="AG41" s="56">
        <f t="shared" si="10"/>
        <v>0</v>
      </c>
      <c r="AH41" s="56">
        <f t="shared" si="10"/>
        <v>0</v>
      </c>
      <c r="AI41" s="56">
        <f t="shared" si="10"/>
        <v>0</v>
      </c>
      <c r="AJ41" s="56">
        <f t="shared" si="10"/>
        <v>0</v>
      </c>
      <c r="AK41" s="56">
        <f t="shared" si="10"/>
        <v>0</v>
      </c>
      <c r="AL41" s="56">
        <f t="shared" si="10"/>
        <v>0</v>
      </c>
      <c r="AM41" s="56">
        <f t="shared" si="10"/>
        <v>0</v>
      </c>
      <c r="AN41" s="56">
        <f t="shared" si="10"/>
        <v>0</v>
      </c>
      <c r="AO41" s="56">
        <f t="shared" si="10"/>
        <v>0</v>
      </c>
      <c r="AP41" s="56">
        <f t="shared" si="10"/>
        <v>0</v>
      </c>
      <c r="AQ41" s="56">
        <f t="shared" si="10"/>
        <v>0</v>
      </c>
      <c r="AR41" s="56">
        <f t="shared" si="10"/>
        <v>0</v>
      </c>
      <c r="AS41" s="56">
        <f t="shared" si="10"/>
        <v>0</v>
      </c>
      <c r="AT41" s="56">
        <f t="shared" si="10"/>
        <v>0</v>
      </c>
      <c r="AU41" s="56">
        <f t="shared" si="10"/>
        <v>0</v>
      </c>
      <c r="AV41" s="56">
        <f t="shared" si="10"/>
        <v>0</v>
      </c>
      <c r="AW41" s="56">
        <f t="shared" si="10"/>
        <v>0</v>
      </c>
      <c r="AX41" s="56">
        <f t="shared" si="10"/>
        <v>0</v>
      </c>
    </row>
    <row r="42" spans="5:51" x14ac:dyDescent="0.2">
      <c r="E42" s="58" t="str">
        <f>failures!A26</f>
        <v>f24</v>
      </c>
      <c r="F42" s="96">
        <f>failures!B26</f>
        <v>0</v>
      </c>
      <c r="G42" s="58">
        <f>failures!C26</f>
        <v>0</v>
      </c>
      <c r="H42" s="125">
        <f t="shared" si="2"/>
        <v>-137.9496855345912</v>
      </c>
      <c r="I42" s="58">
        <f t="shared" si="3"/>
        <v>-43868</v>
      </c>
      <c r="J42" s="56">
        <f t="shared" si="11"/>
        <v>0</v>
      </c>
      <c r="K42" s="56">
        <f t="shared" si="11"/>
        <v>0</v>
      </c>
      <c r="L42" s="56">
        <f t="shared" si="11"/>
        <v>0</v>
      </c>
      <c r="M42" s="56">
        <f t="shared" si="11"/>
        <v>0</v>
      </c>
      <c r="N42" s="56">
        <f t="shared" si="11"/>
        <v>0</v>
      </c>
      <c r="O42" s="56">
        <f t="shared" si="11"/>
        <v>0</v>
      </c>
      <c r="P42" s="56">
        <f t="shared" si="11"/>
        <v>0</v>
      </c>
      <c r="Q42" s="56">
        <f t="shared" si="11"/>
        <v>0</v>
      </c>
      <c r="R42" s="56">
        <f t="shared" si="11"/>
        <v>0</v>
      </c>
      <c r="S42" s="56">
        <f t="shared" si="11"/>
        <v>0</v>
      </c>
      <c r="T42" s="56">
        <f t="shared" si="11"/>
        <v>0</v>
      </c>
      <c r="U42" s="56">
        <f t="shared" si="11"/>
        <v>0</v>
      </c>
      <c r="V42" s="56">
        <f t="shared" si="11"/>
        <v>0</v>
      </c>
      <c r="W42" s="56">
        <f t="shared" si="11"/>
        <v>0</v>
      </c>
      <c r="X42" s="56">
        <f t="shared" si="11"/>
        <v>0</v>
      </c>
      <c r="Y42" s="56">
        <f t="shared" si="11"/>
        <v>0</v>
      </c>
      <c r="Z42" s="56">
        <f t="shared" si="10"/>
        <v>0</v>
      </c>
      <c r="AA42" s="56">
        <f t="shared" si="10"/>
        <v>0</v>
      </c>
      <c r="AB42" s="56">
        <f t="shared" si="10"/>
        <v>0</v>
      </c>
      <c r="AC42" s="56">
        <f t="shared" si="10"/>
        <v>0</v>
      </c>
      <c r="AD42" s="56">
        <f t="shared" si="10"/>
        <v>0</v>
      </c>
      <c r="AE42" s="56">
        <f t="shared" si="10"/>
        <v>0</v>
      </c>
      <c r="AF42" s="56">
        <f t="shared" si="10"/>
        <v>0</v>
      </c>
      <c r="AG42" s="56">
        <f t="shared" si="10"/>
        <v>0</v>
      </c>
      <c r="AH42" s="56">
        <f t="shared" si="10"/>
        <v>0</v>
      </c>
      <c r="AI42" s="56">
        <f t="shared" si="10"/>
        <v>0</v>
      </c>
      <c r="AJ42" s="56">
        <f t="shared" si="10"/>
        <v>0</v>
      </c>
      <c r="AK42" s="56">
        <f t="shared" si="10"/>
        <v>0</v>
      </c>
      <c r="AL42" s="56">
        <f t="shared" si="10"/>
        <v>0</v>
      </c>
      <c r="AM42" s="56">
        <f t="shared" si="10"/>
        <v>0</v>
      </c>
      <c r="AN42" s="56">
        <f t="shared" si="10"/>
        <v>0</v>
      </c>
      <c r="AO42" s="56">
        <f t="shared" si="10"/>
        <v>0</v>
      </c>
      <c r="AP42" s="56">
        <f t="shared" si="10"/>
        <v>0</v>
      </c>
      <c r="AQ42" s="56">
        <f t="shared" si="10"/>
        <v>0</v>
      </c>
      <c r="AR42" s="56">
        <f t="shared" si="10"/>
        <v>0</v>
      </c>
      <c r="AS42" s="56">
        <f t="shared" si="10"/>
        <v>0</v>
      </c>
      <c r="AT42" s="56">
        <f t="shared" si="10"/>
        <v>0</v>
      </c>
      <c r="AU42" s="56">
        <f t="shared" si="10"/>
        <v>0</v>
      </c>
      <c r="AV42" s="56">
        <f t="shared" si="10"/>
        <v>0</v>
      </c>
      <c r="AW42" s="56">
        <f t="shared" si="10"/>
        <v>0</v>
      </c>
      <c r="AX42" s="56">
        <f t="shared" si="10"/>
        <v>0</v>
      </c>
    </row>
    <row r="43" spans="5:51" x14ac:dyDescent="0.2">
      <c r="E43" s="58" t="str">
        <f>failures!A27</f>
        <v>f25</v>
      </c>
      <c r="F43" s="96">
        <f>failures!B27</f>
        <v>0</v>
      </c>
      <c r="G43" s="58">
        <f>failures!C27</f>
        <v>0</v>
      </c>
      <c r="H43" s="125">
        <f t="shared" si="2"/>
        <v>-137.9496855345912</v>
      </c>
      <c r="I43" s="58">
        <f t="shared" si="3"/>
        <v>-43868</v>
      </c>
      <c r="J43" s="56">
        <f t="shared" si="11"/>
        <v>0</v>
      </c>
      <c r="K43" s="56">
        <f t="shared" si="11"/>
        <v>0</v>
      </c>
      <c r="L43" s="56">
        <f t="shared" si="11"/>
        <v>0</v>
      </c>
      <c r="M43" s="56">
        <f t="shared" si="11"/>
        <v>0</v>
      </c>
      <c r="N43" s="56">
        <f t="shared" si="11"/>
        <v>0</v>
      </c>
      <c r="O43" s="56">
        <f t="shared" si="11"/>
        <v>0</v>
      </c>
      <c r="P43" s="56">
        <f t="shared" si="11"/>
        <v>0</v>
      </c>
      <c r="Q43" s="56">
        <f t="shared" si="11"/>
        <v>0</v>
      </c>
      <c r="R43" s="56">
        <f t="shared" si="11"/>
        <v>0</v>
      </c>
      <c r="S43" s="56">
        <f t="shared" si="11"/>
        <v>0</v>
      </c>
      <c r="T43" s="56">
        <f t="shared" si="11"/>
        <v>0</v>
      </c>
      <c r="U43" s="56">
        <f t="shared" si="11"/>
        <v>0</v>
      </c>
      <c r="V43" s="56">
        <f t="shared" si="11"/>
        <v>0</v>
      </c>
      <c r="W43" s="56">
        <f t="shared" si="11"/>
        <v>0</v>
      </c>
      <c r="X43" s="56">
        <f t="shared" si="11"/>
        <v>0</v>
      </c>
      <c r="Y43" s="56">
        <f t="shared" si="11"/>
        <v>0</v>
      </c>
      <c r="Z43" s="56">
        <f t="shared" si="10"/>
        <v>0</v>
      </c>
      <c r="AA43" s="56">
        <f t="shared" si="10"/>
        <v>0</v>
      </c>
      <c r="AB43" s="56">
        <f t="shared" si="10"/>
        <v>0</v>
      </c>
      <c r="AC43" s="56">
        <f t="shared" si="10"/>
        <v>0</v>
      </c>
      <c r="AD43" s="56">
        <f t="shared" si="10"/>
        <v>0</v>
      </c>
      <c r="AE43" s="56">
        <f t="shared" si="10"/>
        <v>0</v>
      </c>
      <c r="AF43" s="56">
        <f t="shared" si="10"/>
        <v>0</v>
      </c>
      <c r="AG43" s="56">
        <f t="shared" si="10"/>
        <v>0</v>
      </c>
      <c r="AH43" s="56">
        <f t="shared" si="10"/>
        <v>0</v>
      </c>
      <c r="AI43" s="56">
        <f t="shared" si="10"/>
        <v>0</v>
      </c>
      <c r="AJ43" s="56">
        <f t="shared" si="10"/>
        <v>0</v>
      </c>
      <c r="AK43" s="56">
        <f t="shared" si="10"/>
        <v>0</v>
      </c>
      <c r="AL43" s="56">
        <f t="shared" si="10"/>
        <v>0</v>
      </c>
      <c r="AM43" s="56">
        <f t="shared" si="10"/>
        <v>0</v>
      </c>
      <c r="AN43" s="56">
        <f t="shared" si="10"/>
        <v>0</v>
      </c>
      <c r="AO43" s="56">
        <f t="shared" si="10"/>
        <v>0</v>
      </c>
      <c r="AP43" s="56">
        <f t="shared" si="10"/>
        <v>0</v>
      </c>
      <c r="AQ43" s="56">
        <f t="shared" si="10"/>
        <v>0</v>
      </c>
      <c r="AR43" s="56">
        <f t="shared" si="10"/>
        <v>0</v>
      </c>
      <c r="AS43" s="56">
        <f t="shared" si="10"/>
        <v>0</v>
      </c>
      <c r="AT43" s="56">
        <f t="shared" si="10"/>
        <v>0</v>
      </c>
      <c r="AU43" s="56">
        <f t="shared" si="10"/>
        <v>0</v>
      </c>
      <c r="AV43" s="56">
        <f t="shared" si="10"/>
        <v>0</v>
      </c>
      <c r="AW43" s="56">
        <f t="shared" si="10"/>
        <v>0</v>
      </c>
      <c r="AX43" s="56">
        <f t="shared" si="10"/>
        <v>0</v>
      </c>
      <c r="AY43" s="76">
        <f>AX44</f>
        <v>0</v>
      </c>
    </row>
    <row r="44" spans="5:51" ht="16" x14ac:dyDescent="0.2">
      <c r="G44" s="25" t="s">
        <v>107</v>
      </c>
      <c r="J44" s="70">
        <f t="shared" ref="J44:AX44" si="12">SUM(J19:J43)</f>
        <v>0</v>
      </c>
      <c r="K44" s="70">
        <f t="shared" si="12"/>
        <v>0</v>
      </c>
      <c r="L44" s="70">
        <f t="shared" si="12"/>
        <v>0</v>
      </c>
      <c r="M44" s="70">
        <f t="shared" si="12"/>
        <v>0</v>
      </c>
      <c r="N44" s="70">
        <f t="shared" si="12"/>
        <v>0</v>
      </c>
      <c r="O44" s="70">
        <f t="shared" si="12"/>
        <v>0</v>
      </c>
      <c r="P44" s="70">
        <f t="shared" si="12"/>
        <v>0</v>
      </c>
      <c r="Q44" s="70">
        <f t="shared" si="12"/>
        <v>0</v>
      </c>
      <c r="R44" s="70">
        <f t="shared" si="12"/>
        <v>0</v>
      </c>
      <c r="S44" s="70">
        <f t="shared" si="12"/>
        <v>0</v>
      </c>
      <c r="T44" s="70">
        <f t="shared" si="12"/>
        <v>0</v>
      </c>
      <c r="U44" s="70">
        <f t="shared" si="12"/>
        <v>0</v>
      </c>
      <c r="V44" s="70">
        <f t="shared" si="12"/>
        <v>0</v>
      </c>
      <c r="W44" s="70">
        <f t="shared" si="12"/>
        <v>0</v>
      </c>
      <c r="X44" s="70">
        <f t="shared" si="12"/>
        <v>0</v>
      </c>
      <c r="Y44" s="70">
        <f t="shared" si="12"/>
        <v>0</v>
      </c>
      <c r="Z44" s="70">
        <f t="shared" si="12"/>
        <v>0</v>
      </c>
      <c r="AA44" s="70">
        <f t="shared" si="12"/>
        <v>0</v>
      </c>
      <c r="AB44" s="70">
        <f t="shared" si="12"/>
        <v>0</v>
      </c>
      <c r="AC44" s="70">
        <f t="shared" si="12"/>
        <v>0</v>
      </c>
      <c r="AD44" s="70">
        <f t="shared" si="12"/>
        <v>0</v>
      </c>
      <c r="AE44" s="70">
        <f t="shared" si="12"/>
        <v>0</v>
      </c>
      <c r="AF44" s="70">
        <f t="shared" si="12"/>
        <v>0</v>
      </c>
      <c r="AG44" s="70">
        <f t="shared" si="12"/>
        <v>0</v>
      </c>
      <c r="AH44" s="70">
        <f t="shared" si="12"/>
        <v>0</v>
      </c>
      <c r="AI44" s="70">
        <f t="shared" si="12"/>
        <v>0</v>
      </c>
      <c r="AJ44" s="70">
        <f t="shared" si="12"/>
        <v>0</v>
      </c>
      <c r="AK44" s="70">
        <f t="shared" si="12"/>
        <v>0</v>
      </c>
      <c r="AL44" s="70">
        <f t="shared" si="12"/>
        <v>0</v>
      </c>
      <c r="AM44" s="70">
        <f t="shared" si="12"/>
        <v>0</v>
      </c>
      <c r="AN44" s="70">
        <f t="shared" si="12"/>
        <v>0</v>
      </c>
      <c r="AO44" s="70">
        <f t="shared" si="12"/>
        <v>0</v>
      </c>
      <c r="AP44" s="70">
        <f t="shared" si="12"/>
        <v>0</v>
      </c>
      <c r="AQ44" s="70">
        <f t="shared" si="12"/>
        <v>0</v>
      </c>
      <c r="AR44" s="70">
        <f t="shared" si="12"/>
        <v>0</v>
      </c>
      <c r="AS44" s="70">
        <f t="shared" si="12"/>
        <v>0</v>
      </c>
      <c r="AT44" s="70">
        <f t="shared" si="12"/>
        <v>0</v>
      </c>
      <c r="AU44" s="70">
        <f t="shared" si="12"/>
        <v>0</v>
      </c>
      <c r="AV44" s="70">
        <f t="shared" si="12"/>
        <v>0</v>
      </c>
      <c r="AW44" s="70">
        <f t="shared" si="12"/>
        <v>0</v>
      </c>
      <c r="AX44" s="70">
        <f t="shared" si="12"/>
        <v>0</v>
      </c>
    </row>
    <row r="45" spans="5:51" x14ac:dyDescent="0.2">
      <c r="G45" s="25" t="s">
        <v>170</v>
      </c>
      <c r="J45" s="57">
        <v>0</v>
      </c>
      <c r="K45" s="57">
        <v>0.03</v>
      </c>
      <c r="L45" s="57">
        <v>0.08</v>
      </c>
      <c r="M45" s="57">
        <v>0.15</v>
      </c>
      <c r="N45" s="57">
        <v>0.2</v>
      </c>
      <c r="O45" s="57">
        <v>0.25</v>
      </c>
      <c r="P45" s="57">
        <v>0.3</v>
      </c>
      <c r="Q45" s="57">
        <v>0.35</v>
      </c>
      <c r="R45" s="57">
        <v>0.4</v>
      </c>
      <c r="S45" s="57">
        <v>0.45</v>
      </c>
      <c r="T45" s="57">
        <v>0.5</v>
      </c>
      <c r="U45" s="57">
        <v>0.55000000000000004</v>
      </c>
      <c r="V45" s="57">
        <v>0.6</v>
      </c>
      <c r="W45" s="57">
        <v>0.65</v>
      </c>
      <c r="X45" s="57">
        <v>0.7</v>
      </c>
      <c r="Y45" s="57">
        <v>0.75</v>
      </c>
      <c r="Z45" s="57">
        <v>0.8</v>
      </c>
      <c r="AA45" s="57">
        <v>0.85</v>
      </c>
      <c r="AB45" s="57">
        <v>0.9</v>
      </c>
      <c r="AC45" s="57">
        <v>0.95</v>
      </c>
      <c r="AD45" s="57">
        <v>1</v>
      </c>
      <c r="AE45" s="57">
        <v>1.05</v>
      </c>
      <c r="AF45" s="57">
        <v>1.1000000000000001</v>
      </c>
      <c r="AG45" s="57">
        <v>1.1499999999999999</v>
      </c>
      <c r="AH45" s="57">
        <v>1.2</v>
      </c>
      <c r="AI45" s="57">
        <v>1.25</v>
      </c>
      <c r="AJ45" s="57">
        <v>1.3</v>
      </c>
      <c r="AK45" s="57">
        <v>1.35</v>
      </c>
      <c r="AL45" s="57">
        <v>1.4</v>
      </c>
      <c r="AM45" s="57">
        <v>1.45</v>
      </c>
      <c r="AN45" s="57">
        <v>1.5</v>
      </c>
      <c r="AO45" s="57">
        <v>1.55</v>
      </c>
      <c r="AP45" s="57">
        <v>1.6</v>
      </c>
      <c r="AQ45" s="57">
        <v>1.65</v>
      </c>
      <c r="AR45" s="57">
        <v>1.7</v>
      </c>
      <c r="AS45" s="57">
        <v>1.75</v>
      </c>
      <c r="AT45" s="57">
        <v>1.8</v>
      </c>
      <c r="AU45" s="57">
        <v>1.85</v>
      </c>
      <c r="AV45" s="57">
        <v>1.9</v>
      </c>
      <c r="AW45" s="57">
        <v>1.95</v>
      </c>
      <c r="AX45" s="57">
        <v>2</v>
      </c>
    </row>
    <row r="46" spans="5:51" ht="16" x14ac:dyDescent="0.2">
      <c r="G46" s="25" t="s">
        <v>171</v>
      </c>
      <c r="J46" s="69">
        <f t="shared" ref="J46:AW46" si="13">IF(K44&lt;&gt;J44,K45,J45)</f>
        <v>0</v>
      </c>
      <c r="K46" s="69">
        <f t="shared" si="13"/>
        <v>0.03</v>
      </c>
      <c r="L46" s="69">
        <f t="shared" si="13"/>
        <v>0.08</v>
      </c>
      <c r="M46" s="69">
        <f t="shared" si="13"/>
        <v>0.15</v>
      </c>
      <c r="N46" s="69">
        <f t="shared" si="13"/>
        <v>0.2</v>
      </c>
      <c r="O46" s="69">
        <f t="shared" si="13"/>
        <v>0.25</v>
      </c>
      <c r="P46" s="69">
        <f t="shared" si="13"/>
        <v>0.3</v>
      </c>
      <c r="Q46" s="69">
        <f t="shared" si="13"/>
        <v>0.35</v>
      </c>
      <c r="R46" s="69">
        <f t="shared" si="13"/>
        <v>0.4</v>
      </c>
      <c r="S46" s="69">
        <f t="shared" si="13"/>
        <v>0.45</v>
      </c>
      <c r="T46" s="69">
        <f t="shared" si="13"/>
        <v>0.5</v>
      </c>
      <c r="U46" s="69">
        <f t="shared" si="13"/>
        <v>0.55000000000000004</v>
      </c>
      <c r="V46" s="69">
        <f t="shared" si="13"/>
        <v>0.6</v>
      </c>
      <c r="W46" s="69">
        <f t="shared" si="13"/>
        <v>0.65</v>
      </c>
      <c r="X46" s="69">
        <f t="shared" si="13"/>
        <v>0.7</v>
      </c>
      <c r="Y46" s="69">
        <f t="shared" si="13"/>
        <v>0.75</v>
      </c>
      <c r="Z46" s="69">
        <f t="shared" si="13"/>
        <v>0.8</v>
      </c>
      <c r="AA46" s="69">
        <f t="shared" si="13"/>
        <v>0.85</v>
      </c>
      <c r="AB46" s="69">
        <f t="shared" si="13"/>
        <v>0.9</v>
      </c>
      <c r="AC46" s="69">
        <f t="shared" si="13"/>
        <v>0.95</v>
      </c>
      <c r="AD46" s="69">
        <f t="shared" si="13"/>
        <v>1</v>
      </c>
      <c r="AE46" s="69">
        <f t="shared" si="13"/>
        <v>1.05</v>
      </c>
      <c r="AF46" s="69">
        <f t="shared" si="13"/>
        <v>1.1000000000000001</v>
      </c>
      <c r="AG46" s="69">
        <f t="shared" si="13"/>
        <v>1.1499999999999999</v>
      </c>
      <c r="AH46" s="69">
        <f t="shared" si="13"/>
        <v>1.2</v>
      </c>
      <c r="AI46" s="69">
        <f t="shared" si="13"/>
        <v>1.25</v>
      </c>
      <c r="AJ46" s="69">
        <f t="shared" si="13"/>
        <v>1.3</v>
      </c>
      <c r="AK46" s="69">
        <f t="shared" si="13"/>
        <v>1.35</v>
      </c>
      <c r="AL46" s="69">
        <f t="shared" si="13"/>
        <v>1.4</v>
      </c>
      <c r="AM46" s="69">
        <f t="shared" si="13"/>
        <v>1.45</v>
      </c>
      <c r="AN46" s="69">
        <f t="shared" si="13"/>
        <v>1.5</v>
      </c>
      <c r="AO46" s="69">
        <f t="shared" si="13"/>
        <v>1.55</v>
      </c>
      <c r="AP46" s="69">
        <f t="shared" si="13"/>
        <v>1.6</v>
      </c>
      <c r="AQ46" s="69">
        <f t="shared" si="13"/>
        <v>1.65</v>
      </c>
      <c r="AR46" s="69">
        <f t="shared" si="13"/>
        <v>1.7</v>
      </c>
      <c r="AS46" s="69">
        <f t="shared" si="13"/>
        <v>1.75</v>
      </c>
      <c r="AT46" s="69">
        <f t="shared" si="13"/>
        <v>1.8</v>
      </c>
      <c r="AU46" s="69">
        <f t="shared" si="13"/>
        <v>1.85</v>
      </c>
      <c r="AV46" s="69">
        <f t="shared" si="13"/>
        <v>1.9</v>
      </c>
      <c r="AW46" s="69">
        <f t="shared" si="13"/>
        <v>1.95</v>
      </c>
      <c r="AX46" s="69">
        <f>IF(AY43&lt;&gt;AX44,AY44,AX45)</f>
        <v>2</v>
      </c>
    </row>
    <row r="47" spans="5:51" x14ac:dyDescent="0.2">
      <c r="G47" s="25" t="s">
        <v>79</v>
      </c>
      <c r="J47" s="57">
        <f>J46</f>
        <v>0</v>
      </c>
      <c r="K47" s="57">
        <f t="shared" ref="K47:AX47" si="14">K46</f>
        <v>0.03</v>
      </c>
      <c r="L47" s="57">
        <f t="shared" si="14"/>
        <v>0.08</v>
      </c>
      <c r="M47" s="57">
        <f t="shared" si="14"/>
        <v>0.15</v>
      </c>
      <c r="N47" s="57">
        <f t="shared" si="14"/>
        <v>0.2</v>
      </c>
      <c r="O47" s="57">
        <f t="shared" si="14"/>
        <v>0.25</v>
      </c>
      <c r="P47" s="57">
        <f t="shared" si="14"/>
        <v>0.3</v>
      </c>
      <c r="Q47" s="57">
        <f t="shared" si="14"/>
        <v>0.35</v>
      </c>
      <c r="R47" s="57">
        <f t="shared" si="14"/>
        <v>0.4</v>
      </c>
      <c r="S47" s="57">
        <f t="shared" si="14"/>
        <v>0.45</v>
      </c>
      <c r="T47" s="57">
        <f t="shared" si="14"/>
        <v>0.5</v>
      </c>
      <c r="U47" s="57">
        <f t="shared" si="14"/>
        <v>0.55000000000000004</v>
      </c>
      <c r="V47" s="57">
        <f t="shared" si="14"/>
        <v>0.6</v>
      </c>
      <c r="W47" s="57">
        <f t="shared" si="14"/>
        <v>0.65</v>
      </c>
      <c r="X47" s="57">
        <f t="shared" si="14"/>
        <v>0.7</v>
      </c>
      <c r="Y47" s="57">
        <f t="shared" si="14"/>
        <v>0.75</v>
      </c>
      <c r="Z47" s="57">
        <f t="shared" si="14"/>
        <v>0.8</v>
      </c>
      <c r="AA47" s="57">
        <f t="shared" si="14"/>
        <v>0.85</v>
      </c>
      <c r="AB47" s="57">
        <f t="shared" si="14"/>
        <v>0.9</v>
      </c>
      <c r="AC47" s="57">
        <f t="shared" si="14"/>
        <v>0.95</v>
      </c>
      <c r="AD47" s="57">
        <f t="shared" si="14"/>
        <v>1</v>
      </c>
      <c r="AE47" s="57">
        <f t="shared" si="14"/>
        <v>1.05</v>
      </c>
      <c r="AF47" s="57">
        <f t="shared" si="14"/>
        <v>1.1000000000000001</v>
      </c>
      <c r="AG47" s="57">
        <f t="shared" si="14"/>
        <v>1.1499999999999999</v>
      </c>
      <c r="AH47" s="57">
        <f t="shared" si="14"/>
        <v>1.2</v>
      </c>
      <c r="AI47" s="57">
        <f t="shared" si="14"/>
        <v>1.25</v>
      </c>
      <c r="AJ47" s="57">
        <f t="shared" si="14"/>
        <v>1.3</v>
      </c>
      <c r="AK47" s="57">
        <f t="shared" si="14"/>
        <v>1.35</v>
      </c>
      <c r="AL47" s="57">
        <f t="shared" si="14"/>
        <v>1.4</v>
      </c>
      <c r="AM47" s="57">
        <f t="shared" si="14"/>
        <v>1.45</v>
      </c>
      <c r="AN47" s="57">
        <f t="shared" si="14"/>
        <v>1.5</v>
      </c>
      <c r="AO47" s="57">
        <f t="shared" si="14"/>
        <v>1.55</v>
      </c>
      <c r="AP47" s="57">
        <f t="shared" si="14"/>
        <v>1.6</v>
      </c>
      <c r="AQ47" s="57">
        <f t="shared" si="14"/>
        <v>1.65</v>
      </c>
      <c r="AR47" s="57">
        <f t="shared" si="14"/>
        <v>1.7</v>
      </c>
      <c r="AS47" s="57">
        <f t="shared" si="14"/>
        <v>1.75</v>
      </c>
      <c r="AT47" s="57">
        <f t="shared" si="14"/>
        <v>1.8</v>
      </c>
      <c r="AU47" s="57">
        <f t="shared" si="14"/>
        <v>1.85</v>
      </c>
      <c r="AV47" s="57">
        <f t="shared" si="14"/>
        <v>1.9</v>
      </c>
      <c r="AW47" s="57">
        <f t="shared" si="14"/>
        <v>1.95</v>
      </c>
      <c r="AX47" s="57">
        <f t="shared" si="14"/>
        <v>2</v>
      </c>
    </row>
    <row r="48" spans="5:51" s="45" customFormat="1" ht="19.5" customHeight="1" x14ac:dyDescent="0.2">
      <c r="G48" s="25" t="s">
        <v>84</v>
      </c>
      <c r="H48" s="25"/>
      <c r="I48" s="25"/>
      <c r="J48" s="32">
        <f t="shared" ref="J48:AX48" si="15">J47*$C$3</f>
        <v>0</v>
      </c>
      <c r="K48" s="32">
        <f t="shared" si="15"/>
        <v>9.5399999999999991</v>
      </c>
      <c r="L48" s="32">
        <f t="shared" si="15"/>
        <v>25.44</v>
      </c>
      <c r="M48" s="32">
        <f t="shared" si="15"/>
        <v>47.699999999999996</v>
      </c>
      <c r="N48" s="32">
        <f t="shared" si="15"/>
        <v>63.6</v>
      </c>
      <c r="O48" s="32">
        <f t="shared" si="15"/>
        <v>79.5</v>
      </c>
      <c r="P48" s="32">
        <f t="shared" si="15"/>
        <v>95.399999999999991</v>
      </c>
      <c r="Q48" s="32">
        <f t="shared" si="15"/>
        <v>111.3</v>
      </c>
      <c r="R48" s="32">
        <f t="shared" si="15"/>
        <v>127.2</v>
      </c>
      <c r="S48" s="32">
        <f t="shared" si="15"/>
        <v>143.1</v>
      </c>
      <c r="T48" s="32">
        <f t="shared" si="15"/>
        <v>159</v>
      </c>
      <c r="U48" s="32">
        <f t="shared" si="15"/>
        <v>174.9</v>
      </c>
      <c r="V48" s="32">
        <f t="shared" si="15"/>
        <v>190.79999999999998</v>
      </c>
      <c r="W48" s="32">
        <f t="shared" si="15"/>
        <v>206.70000000000002</v>
      </c>
      <c r="X48" s="32">
        <f t="shared" si="15"/>
        <v>222.6</v>
      </c>
      <c r="Y48" s="32">
        <f t="shared" si="15"/>
        <v>238.5</v>
      </c>
      <c r="Z48" s="32">
        <f t="shared" si="15"/>
        <v>254.4</v>
      </c>
      <c r="AA48" s="32">
        <f t="shared" si="15"/>
        <v>270.3</v>
      </c>
      <c r="AB48" s="32">
        <f t="shared" si="15"/>
        <v>286.2</v>
      </c>
      <c r="AC48" s="32">
        <f t="shared" si="15"/>
        <v>302.09999999999997</v>
      </c>
      <c r="AD48" s="33">
        <f t="shared" si="15"/>
        <v>318</v>
      </c>
      <c r="AE48" s="32">
        <f t="shared" si="15"/>
        <v>333.90000000000003</v>
      </c>
      <c r="AF48" s="32">
        <f t="shared" si="15"/>
        <v>349.8</v>
      </c>
      <c r="AG48" s="32">
        <f t="shared" si="15"/>
        <v>365.7</v>
      </c>
      <c r="AH48" s="32">
        <f t="shared" si="15"/>
        <v>381.59999999999997</v>
      </c>
      <c r="AI48" s="32">
        <f t="shared" si="15"/>
        <v>397.5</v>
      </c>
      <c r="AJ48" s="32">
        <f t="shared" si="15"/>
        <v>413.40000000000003</v>
      </c>
      <c r="AK48" s="32">
        <f t="shared" si="15"/>
        <v>429.3</v>
      </c>
      <c r="AL48" s="32">
        <f t="shared" si="15"/>
        <v>445.2</v>
      </c>
      <c r="AM48" s="32">
        <f t="shared" si="15"/>
        <v>461.09999999999997</v>
      </c>
      <c r="AN48" s="32">
        <f t="shared" si="15"/>
        <v>477</v>
      </c>
      <c r="AO48" s="32">
        <f t="shared" si="15"/>
        <v>492.90000000000003</v>
      </c>
      <c r="AP48" s="32">
        <f t="shared" si="15"/>
        <v>508.8</v>
      </c>
      <c r="AQ48" s="32">
        <f t="shared" si="15"/>
        <v>524.69999999999993</v>
      </c>
      <c r="AR48" s="32">
        <f t="shared" si="15"/>
        <v>540.6</v>
      </c>
      <c r="AS48" s="32">
        <f t="shared" si="15"/>
        <v>556.5</v>
      </c>
      <c r="AT48" s="32">
        <f t="shared" si="15"/>
        <v>572.4</v>
      </c>
      <c r="AU48" s="32">
        <f t="shared" si="15"/>
        <v>588.30000000000007</v>
      </c>
      <c r="AV48" s="32">
        <f t="shared" si="15"/>
        <v>604.19999999999993</v>
      </c>
      <c r="AW48" s="32">
        <f t="shared" si="15"/>
        <v>620.1</v>
      </c>
      <c r="AX48" s="32">
        <f t="shared" si="15"/>
        <v>636</v>
      </c>
    </row>
    <row r="49" spans="1:50" s="45" customFormat="1" ht="14" x14ac:dyDescent="0.2">
      <c r="I49" s="16"/>
      <c r="J49" s="85">
        <v>0</v>
      </c>
      <c r="K49" s="85">
        <v>1</v>
      </c>
      <c r="L49" s="86"/>
      <c r="M49" s="102" t="s">
        <v>122</v>
      </c>
      <c r="N49" s="103">
        <f>AD56</f>
        <v>0.90234894371340768</v>
      </c>
      <c r="O49" s="86"/>
      <c r="P49" s="102" t="s">
        <v>165</v>
      </c>
      <c r="Q49" s="106">
        <f>AD64</f>
        <v>6238</v>
      </c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7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</row>
    <row r="50" spans="1:50" s="45" customFormat="1" ht="14" x14ac:dyDescent="0.15">
      <c r="G50" s="67"/>
      <c r="H50" s="67"/>
      <c r="I50" s="52" t="s">
        <v>8173</v>
      </c>
      <c r="J50" s="81">
        <f>AD60</f>
        <v>7632</v>
      </c>
      <c r="K50" s="81">
        <f>J50</f>
        <v>7632</v>
      </c>
      <c r="L50" s="49"/>
      <c r="M50" s="104">
        <f>AD63</f>
        <v>44186</v>
      </c>
      <c r="N50" s="105">
        <f>AD60</f>
        <v>7632</v>
      </c>
      <c r="O50" s="49"/>
      <c r="P50" s="104">
        <f>AD63</f>
        <v>44186</v>
      </c>
      <c r="Q50" s="105">
        <f>AD60</f>
        <v>7632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</row>
    <row r="51" spans="1:50" s="45" customFormat="1" ht="14" x14ac:dyDescent="0.2">
      <c r="G51" s="120" t="s">
        <v>121</v>
      </c>
      <c r="H51" s="68"/>
      <c r="J51" s="77">
        <f t="shared" ref="J51:M51" si="16">K51</f>
        <v>0.82163807582770088</v>
      </c>
      <c r="K51" s="77">
        <f t="shared" si="16"/>
        <v>0.82163807582770088</v>
      </c>
      <c r="L51" s="77">
        <f t="shared" si="16"/>
        <v>0.82163807582770088</v>
      </c>
      <c r="M51" s="77">
        <f t="shared" si="16"/>
        <v>0.82163807582770088</v>
      </c>
      <c r="N51" s="77">
        <f>O51</f>
        <v>0.82163807582770088</v>
      </c>
      <c r="O51" s="77">
        <f t="shared" ref="O51:AX51" si="17">O57-O56</f>
        <v>0.82163807582770088</v>
      </c>
      <c r="P51" s="77">
        <f t="shared" si="17"/>
        <v>0.77817875800372915</v>
      </c>
      <c r="Q51" s="77">
        <f t="shared" si="17"/>
        <v>0.69832415721378482</v>
      </c>
      <c r="R51" s="77">
        <f t="shared" si="17"/>
        <v>0.61281709504500803</v>
      </c>
      <c r="S51" s="77">
        <f t="shared" si="17"/>
        <v>0.5269656275132808</v>
      </c>
      <c r="T51" s="77">
        <f t="shared" si="17"/>
        <v>0.44873413917523353</v>
      </c>
      <c r="U51" s="77">
        <f t="shared" si="17"/>
        <v>0.37978240179868561</v>
      </c>
      <c r="V51" s="77">
        <f t="shared" si="17"/>
        <v>0.32231527263194248</v>
      </c>
      <c r="W51" s="77">
        <f t="shared" si="17"/>
        <v>0.27384729038292754</v>
      </c>
      <c r="X51" s="77">
        <f t="shared" si="17"/>
        <v>0.23262803170036117</v>
      </c>
      <c r="Y51" s="77">
        <f t="shared" si="17"/>
        <v>0.19830947917402464</v>
      </c>
      <c r="Z51" s="77">
        <f t="shared" si="17"/>
        <v>0.1694001210197601</v>
      </c>
      <c r="AA51" s="77">
        <f t="shared" si="17"/>
        <v>0.14407432275839871</v>
      </c>
      <c r="AB51" s="77">
        <f t="shared" si="17"/>
        <v>0.12334158224247949</v>
      </c>
      <c r="AC51" s="77">
        <f t="shared" si="17"/>
        <v>0.10657669682966653</v>
      </c>
      <c r="AD51" s="83">
        <f t="shared" si="17"/>
        <v>9.2960328090622046E-2</v>
      </c>
      <c r="AE51" s="77">
        <f t="shared" si="17"/>
        <v>8.1784282357616922E-2</v>
      </c>
      <c r="AF51" s="77">
        <f t="shared" si="17"/>
        <v>7.259357340924899E-2</v>
      </c>
      <c r="AG51" s="77">
        <f t="shared" si="17"/>
        <v>6.4962185522518312E-2</v>
      </c>
      <c r="AH51" s="77">
        <f t="shared" si="17"/>
        <v>5.8559865268237199E-2</v>
      </c>
      <c r="AI51" s="77">
        <f t="shared" si="17"/>
        <v>5.3135055407597664E-2</v>
      </c>
      <c r="AJ51" s="77">
        <f t="shared" si="17"/>
        <v>4.8495767845095128E-2</v>
      </c>
      <c r="AK51" s="77">
        <f t="shared" si="17"/>
        <v>4.4494339579641107E-2</v>
      </c>
      <c r="AL51" s="77">
        <f t="shared" si="17"/>
        <v>4.1016088084759428E-2</v>
      </c>
      <c r="AM51" s="77">
        <f t="shared" si="17"/>
        <v>3.7971024730910075E-2</v>
      </c>
      <c r="AN51" s="77">
        <f t="shared" si="17"/>
        <v>3.5287814423532904E-2</v>
      </c>
      <c r="AO51" s="77">
        <f t="shared" si="17"/>
        <v>3.2909351513835561E-2</v>
      </c>
      <c r="AP51" s="77">
        <f t="shared" si="17"/>
        <v>3.0789494065033063E-2</v>
      </c>
      <c r="AQ51" s="77">
        <f t="shared" si="17"/>
        <v>2.8890631039348635E-2</v>
      </c>
      <c r="AR51" s="77">
        <f t="shared" si="17"/>
        <v>2.7181852464224554E-2</v>
      </c>
      <c r="AS51" s="77">
        <f t="shared" si="17"/>
        <v>2.5637559800020027E-2</v>
      </c>
      <c r="AT51" s="77">
        <f t="shared" si="17"/>
        <v>2.4236400617320797E-2</v>
      </c>
      <c r="AU51" s="77">
        <f t="shared" si="17"/>
        <v>2.2960444440699335E-2</v>
      </c>
      <c r="AV51" s="77">
        <f t="shared" si="17"/>
        <v>2.1794539597559837E-2</v>
      </c>
      <c r="AW51" s="77">
        <f t="shared" si="17"/>
        <v>2.0725807149419073E-2</v>
      </c>
      <c r="AX51" s="77">
        <f t="shared" si="17"/>
        <v>1.9743239549010139E-2</v>
      </c>
    </row>
    <row r="52" spans="1:50" s="45" customFormat="1" x14ac:dyDescent="0.2">
      <c r="H52" s="61" t="s">
        <v>64</v>
      </c>
      <c r="I52" s="94">
        <v>0.97</v>
      </c>
      <c r="J52" s="77">
        <f>I52</f>
        <v>0.97</v>
      </c>
      <c r="K52" s="77">
        <f>J52</f>
        <v>0.97</v>
      </c>
      <c r="L52" s="77">
        <f t="shared" ref="L52:AA53" si="18">K52</f>
        <v>0.97</v>
      </c>
      <c r="M52" s="77">
        <f t="shared" si="18"/>
        <v>0.97</v>
      </c>
      <c r="N52" s="77">
        <f t="shared" si="18"/>
        <v>0.97</v>
      </c>
      <c r="O52" s="77">
        <f t="shared" si="18"/>
        <v>0.97</v>
      </c>
      <c r="P52" s="77">
        <f t="shared" si="18"/>
        <v>0.97</v>
      </c>
      <c r="Q52" s="77">
        <f t="shared" si="18"/>
        <v>0.97</v>
      </c>
      <c r="R52" s="77">
        <f t="shared" si="18"/>
        <v>0.97</v>
      </c>
      <c r="S52" s="77">
        <f t="shared" si="18"/>
        <v>0.97</v>
      </c>
      <c r="T52" s="77">
        <f t="shared" si="18"/>
        <v>0.97</v>
      </c>
      <c r="U52" s="77">
        <f t="shared" si="18"/>
        <v>0.97</v>
      </c>
      <c r="V52" s="77">
        <f t="shared" si="18"/>
        <v>0.97</v>
      </c>
      <c r="W52" s="77">
        <f t="shared" si="18"/>
        <v>0.97</v>
      </c>
      <c r="X52" s="77">
        <f t="shared" si="18"/>
        <v>0.97</v>
      </c>
      <c r="Y52" s="77">
        <f t="shared" si="18"/>
        <v>0.97</v>
      </c>
      <c r="Z52" s="77">
        <f t="shared" si="18"/>
        <v>0.97</v>
      </c>
      <c r="AA52" s="77">
        <f t="shared" si="18"/>
        <v>0.97</v>
      </c>
      <c r="AB52" s="77">
        <f t="shared" ref="AB52:AQ53" si="19">AA52</f>
        <v>0.97</v>
      </c>
      <c r="AC52" s="77">
        <f t="shared" si="19"/>
        <v>0.97</v>
      </c>
      <c r="AD52" s="83">
        <f t="shared" si="19"/>
        <v>0.97</v>
      </c>
      <c r="AE52" s="77">
        <f t="shared" si="19"/>
        <v>0.97</v>
      </c>
      <c r="AF52" s="77">
        <f t="shared" si="19"/>
        <v>0.97</v>
      </c>
      <c r="AG52" s="77">
        <f t="shared" si="19"/>
        <v>0.97</v>
      </c>
      <c r="AH52" s="77">
        <f t="shared" si="19"/>
        <v>0.97</v>
      </c>
      <c r="AI52" s="77">
        <f t="shared" si="19"/>
        <v>0.97</v>
      </c>
      <c r="AJ52" s="77">
        <f t="shared" si="19"/>
        <v>0.97</v>
      </c>
      <c r="AK52" s="77">
        <f t="shared" si="19"/>
        <v>0.97</v>
      </c>
      <c r="AL52" s="77">
        <f t="shared" si="19"/>
        <v>0.97</v>
      </c>
      <c r="AM52" s="77">
        <f t="shared" si="19"/>
        <v>0.97</v>
      </c>
      <c r="AN52" s="77">
        <f t="shared" si="19"/>
        <v>0.97</v>
      </c>
      <c r="AO52" s="77">
        <f t="shared" si="19"/>
        <v>0.97</v>
      </c>
      <c r="AP52" s="77">
        <f t="shared" si="19"/>
        <v>0.97</v>
      </c>
      <c r="AQ52" s="77">
        <f t="shared" si="19"/>
        <v>0.97</v>
      </c>
      <c r="AR52" s="77">
        <f t="shared" ref="AR52:AX53" si="20">AQ52</f>
        <v>0.97</v>
      </c>
      <c r="AS52" s="77">
        <f t="shared" si="20"/>
        <v>0.97</v>
      </c>
      <c r="AT52" s="77">
        <f t="shared" si="20"/>
        <v>0.97</v>
      </c>
      <c r="AU52" s="77">
        <f t="shared" si="20"/>
        <v>0.97</v>
      </c>
      <c r="AV52" s="77">
        <f t="shared" si="20"/>
        <v>0.97</v>
      </c>
      <c r="AW52" s="77">
        <f t="shared" si="20"/>
        <v>0.97</v>
      </c>
      <c r="AX52" s="77">
        <f t="shared" si="20"/>
        <v>0.97</v>
      </c>
    </row>
    <row r="53" spans="1:50" s="45" customFormat="1" x14ac:dyDescent="0.2">
      <c r="H53" s="61" t="s">
        <v>64</v>
      </c>
      <c r="I53" s="94">
        <v>0.95</v>
      </c>
      <c r="J53" s="77">
        <f>I53</f>
        <v>0.95</v>
      </c>
      <c r="K53" s="77">
        <f>J53</f>
        <v>0.95</v>
      </c>
      <c r="L53" s="77">
        <f t="shared" si="18"/>
        <v>0.95</v>
      </c>
      <c r="M53" s="77">
        <f t="shared" si="18"/>
        <v>0.95</v>
      </c>
      <c r="N53" s="77">
        <f t="shared" si="18"/>
        <v>0.95</v>
      </c>
      <c r="O53" s="77">
        <f t="shared" si="18"/>
        <v>0.95</v>
      </c>
      <c r="P53" s="77">
        <f t="shared" si="18"/>
        <v>0.95</v>
      </c>
      <c r="Q53" s="77">
        <f t="shared" si="18"/>
        <v>0.95</v>
      </c>
      <c r="R53" s="77">
        <f t="shared" si="18"/>
        <v>0.95</v>
      </c>
      <c r="S53" s="77">
        <f t="shared" si="18"/>
        <v>0.95</v>
      </c>
      <c r="T53" s="77">
        <f t="shared" si="18"/>
        <v>0.95</v>
      </c>
      <c r="U53" s="77">
        <f t="shared" si="18"/>
        <v>0.95</v>
      </c>
      <c r="V53" s="77">
        <f t="shared" si="18"/>
        <v>0.95</v>
      </c>
      <c r="W53" s="77">
        <f t="shared" si="18"/>
        <v>0.95</v>
      </c>
      <c r="X53" s="77">
        <f t="shared" si="18"/>
        <v>0.95</v>
      </c>
      <c r="Y53" s="77">
        <f t="shared" si="18"/>
        <v>0.95</v>
      </c>
      <c r="Z53" s="77">
        <f t="shared" si="18"/>
        <v>0.95</v>
      </c>
      <c r="AA53" s="77">
        <f t="shared" si="18"/>
        <v>0.95</v>
      </c>
      <c r="AB53" s="77">
        <f t="shared" si="19"/>
        <v>0.95</v>
      </c>
      <c r="AC53" s="77">
        <f t="shared" si="19"/>
        <v>0.95</v>
      </c>
      <c r="AD53" s="83">
        <f t="shared" si="19"/>
        <v>0.95</v>
      </c>
      <c r="AE53" s="77">
        <f t="shared" si="19"/>
        <v>0.95</v>
      </c>
      <c r="AF53" s="77">
        <f t="shared" si="19"/>
        <v>0.95</v>
      </c>
      <c r="AG53" s="77">
        <f t="shared" si="19"/>
        <v>0.95</v>
      </c>
      <c r="AH53" s="77">
        <f t="shared" si="19"/>
        <v>0.95</v>
      </c>
      <c r="AI53" s="77">
        <f t="shared" si="19"/>
        <v>0.95</v>
      </c>
      <c r="AJ53" s="77">
        <f t="shared" si="19"/>
        <v>0.95</v>
      </c>
      <c r="AK53" s="77">
        <f t="shared" si="19"/>
        <v>0.95</v>
      </c>
      <c r="AL53" s="77">
        <f t="shared" si="19"/>
        <v>0.95</v>
      </c>
      <c r="AM53" s="77">
        <f t="shared" si="19"/>
        <v>0.95</v>
      </c>
      <c r="AN53" s="77">
        <f t="shared" si="19"/>
        <v>0.95</v>
      </c>
      <c r="AO53" s="77">
        <f t="shared" si="19"/>
        <v>0.95</v>
      </c>
      <c r="AP53" s="77">
        <f t="shared" si="19"/>
        <v>0.95</v>
      </c>
      <c r="AQ53" s="77">
        <f t="shared" si="19"/>
        <v>0.95</v>
      </c>
      <c r="AR53" s="77">
        <f t="shared" si="20"/>
        <v>0.95</v>
      </c>
      <c r="AS53" s="77">
        <f t="shared" si="20"/>
        <v>0.95</v>
      </c>
      <c r="AT53" s="77">
        <f t="shared" si="20"/>
        <v>0.95</v>
      </c>
      <c r="AU53" s="77">
        <f t="shared" si="20"/>
        <v>0.95</v>
      </c>
      <c r="AV53" s="77">
        <f t="shared" si="20"/>
        <v>0.95</v>
      </c>
      <c r="AW53" s="77">
        <f t="shared" si="20"/>
        <v>0.95</v>
      </c>
      <c r="AX53" s="77">
        <f t="shared" si="20"/>
        <v>0.95</v>
      </c>
    </row>
    <row r="54" spans="1:50" s="45" customFormat="1" x14ac:dyDescent="0.2">
      <c r="F54" s="45" t="s">
        <v>8143</v>
      </c>
      <c r="H54" s="61"/>
      <c r="I54" s="94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83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</row>
    <row r="55" spans="1:50" s="45" customFormat="1" x14ac:dyDescent="0.2">
      <c r="F55" s="25" t="s">
        <v>75</v>
      </c>
      <c r="G55" s="25">
        <f>summary!T14</f>
        <v>30000</v>
      </c>
      <c r="H55" s="119">
        <f>summary!U14</f>
        <v>0.5</v>
      </c>
      <c r="I55" s="61">
        <f>summary!V14</f>
        <v>1.4</v>
      </c>
      <c r="J55" s="77" t="str" cm="1">
        <f t="array" ref="J55">IFERROR(EXP(-_xlfn.CHISQ.INV($H55,2*(J$18+1))/(2*(SUM($F$64:$F$163*(J$64:J$163)^$I55)/MAX(J$64:J$163)^$I55)*((MAX(J$64:J$163))/$G55)^$I55))," ")</f>
        <v xml:space="preserve"> </v>
      </c>
      <c r="K55" s="77" cm="1">
        <f t="array" ref="K55">IFERROR(EXP(-_xlfn.CHISQ.INV($H55,2*(K$18+1))/(2*(SUM($F$64:$F$163*(K$64:K$163)^$I55)/MAX(K$64:K$163)^$I55)*((MAX(K$64:K$163))/$G55)^$I55))," ")</f>
        <v>1.4673570948145609E-20</v>
      </c>
      <c r="L55" s="77" cm="1">
        <f t="array" ref="L55">IFERROR(EXP(-_xlfn.CHISQ.INV($H55,2*(L$18+1))/(2*(SUM($F$64:$F$163*(L$64:L$163)^$I55)/MAX(L$64:L$163)^$I55)*((MAX(L$64:L$163))/$G55)^$I55))," ")</f>
        <v>3.5871708678903114E-5</v>
      </c>
      <c r="M55" s="77" cm="1">
        <f t="array" ref="M55">IFERROR(EXP(-_xlfn.CHISQ.INV($H55,2*(M$18+1))/(2*(SUM($F$64:$F$163*(M$64:M$163)^$I55)/MAX(M$64:M$163)^$I55)*((MAX(M$64:M$163))/$G55)^$I55))," ")</f>
        <v>7.2610991468622335E-2</v>
      </c>
      <c r="N55" s="77" cm="1">
        <f t="array" ref="N55">IFERROR(EXP(-_xlfn.CHISQ.INV($H55,2*(N$18+1))/(2*(SUM($F$64:$F$163*(N$64:N$163)^$I55)/MAX(N$64:N$163)^$I55)*((MAX(N$64:N$163))/$G55)^$I55))," ")</f>
        <v>0.24667272637023049</v>
      </c>
      <c r="O55" s="77" cm="1">
        <f t="array" ref="O55">IFERROR(EXP(-_xlfn.CHISQ.INV($H55,2*(O$18+1))/(2*(SUM($F$64:$F$163*(O$64:O$163)^$I55)/MAX(O$64:O$163)^$I55)*((MAX(O$64:O$163))/$G55)^$I55))," ")</f>
        <v>0.40887013710442377</v>
      </c>
      <c r="P55" s="77" cm="1">
        <f t="array" ref="P55">IFERROR(EXP(-_xlfn.CHISQ.INV($H55,2*(P$18+1))/(2*(SUM($F$64:$F$163*(P$64:P$163)^$I55)/MAX(P$64:P$163)^$I55)*((MAX(P$64:P$163))/$G55)^$I55))," ")</f>
        <v>0.54596965521278729</v>
      </c>
      <c r="Q55" s="77" cm="1">
        <f t="array" ref="Q55">IFERROR(EXP(-_xlfn.CHISQ.INV($H55,2*(Q$18+1))/(2*(SUM($F$64:$F$163*(Q$64:Q$163)^$I55)/MAX(Q$64:Q$163)^$I55)*((MAX(Q$64:Q$163))/$G55)^$I55))," ")</f>
        <v>0.64923144743427041</v>
      </c>
      <c r="R55" s="77" cm="1">
        <f t="array" ref="R55">IFERROR(EXP(-_xlfn.CHISQ.INV($H55,2*(R$18+1))/(2*(SUM($F$64:$F$163*(R$64:R$163)^$I55)/MAX(R$64:R$163)^$I55)*((MAX(R$64:R$163))/$G55)^$I55))," ")</f>
        <v>0.72198329373354153</v>
      </c>
      <c r="S55" s="77" cm="1">
        <f t="array" ref="S55">IFERROR(EXP(-_xlfn.CHISQ.INV($H55,2*(S$18+1))/(2*(SUM($F$64:$F$163*(S$64:S$163)^$I55)/MAX(S$64:S$163)^$I55)*((MAX(S$64:S$163))/$G55)^$I55))," ")</f>
        <v>0.77874537753062079</v>
      </c>
      <c r="T55" s="77" cm="1">
        <f t="array" ref="T55">IFERROR(EXP(-_xlfn.CHISQ.INV($H55,2*(T$18+1))/(2*(SUM($F$64:$F$163*(T$64:T$163)^$I55)/MAX(T$64:T$163)^$I55)*((MAX(T$64:T$163))/$G55)^$I55))," ")</f>
        <v>0.8222402480776011</v>
      </c>
      <c r="U55" s="77" cm="1">
        <f t="array" ref="U55">IFERROR(EXP(-_xlfn.CHISQ.INV($H55,2*(U$18+1))/(2*(SUM($F$64:$F$163*(U$64:U$163)^$I55)/MAX(U$64:U$163)^$I55)*((MAX(U$64:U$163))/$G55)^$I55))," ")</f>
        <v>0.85612195917088962</v>
      </c>
      <c r="V55" s="77" cm="1">
        <f t="array" ref="V55">IFERROR(EXP(-_xlfn.CHISQ.INV($H55,2*(V$18+1))/(2*(SUM($F$64:$F$163*(V$64:V$163)^$I55)/MAX(V$64:V$163)^$I55)*((MAX(V$64:V$163))/$G55)^$I55))," ")</f>
        <v>0.88192761038778333</v>
      </c>
      <c r="W55" s="77" cm="1">
        <f t="array" ref="W55">IFERROR(EXP(-_xlfn.CHISQ.INV($H55,2*(W$18+1))/(2*(SUM($F$64:$F$163*(W$64:W$163)^$I55)/MAX(W$64:W$163)^$I55)*((MAX(W$64:W$163))/$G55)^$I55))," ")</f>
        <v>0.90228320204252821</v>
      </c>
      <c r="X55" s="77" cm="1">
        <f t="array" ref="X55">IFERROR(EXP(-_xlfn.CHISQ.INV($H55,2*(X$18+1))/(2*(SUM($F$64:$F$163*(X$64:X$163)^$I55)/MAX(X$64:X$163)^$I55)*((MAX(X$64:X$163))/$G55)^$I55))," ")</f>
        <v>0.91872113170511238</v>
      </c>
      <c r="Y55" s="77" cm="1">
        <f t="array" ref="Y55">IFERROR(EXP(-_xlfn.CHISQ.INV($H55,2*(Y$18+1))/(2*(SUM($F$64:$F$163*(Y$64:Y$163)^$I55)/MAX(Y$64:Y$163)^$I55)*((MAX(Y$64:Y$163))/$G55)^$I55))," ")</f>
        <v>0.93186181960806591</v>
      </c>
      <c r="Z55" s="77" cm="1">
        <f t="array" ref="Z55">IFERROR(EXP(-_xlfn.CHISQ.INV($H55,2*(Z$18+1))/(2*(SUM($F$64:$F$163*(Z$64:Z$163)^$I55)/MAX(Z$64:Z$163)^$I55)*((MAX(Z$64:Z$163))/$G55)^$I55))," ")</f>
        <v>0.9425804798861448</v>
      </c>
      <c r="AA55" s="77" cm="1">
        <f t="array" ref="AA55">IFERROR(EXP(-_xlfn.CHISQ.INV($H55,2*(AA$18+1))/(2*(SUM($F$64:$F$163*(AA$64:AA$163)^$I55)/MAX(AA$64:AA$163)^$I55)*((MAX(AA$64:AA$163))/$G55)^$I55))," ")</f>
        <v>0.9517255784855716</v>
      </c>
      <c r="AB55" s="77" cm="1">
        <f t="array" ref="AB55">IFERROR(EXP(-_xlfn.CHISQ.INV($H55,2*(AB$18+1))/(2*(SUM($F$64:$F$163*(AB$64:AB$163)^$I55)/MAX(AB$64:AB$163)^$I55)*((MAX(AB$64:AB$163))/$G55)^$I55))," ")</f>
        <v>0.95905177289567489</v>
      </c>
      <c r="AC55" s="77" cm="1">
        <f t="array" ref="AC55">IFERROR(EXP(-_xlfn.CHISQ.INV($H55,2*(AC$18+1))/(2*(SUM($F$64:$F$163*(AC$64:AC$163)^$I55)/MAX(AC$64:AC$163)^$I55)*((MAX(AC$64:AC$163))/$G55)^$I55))," ")</f>
        <v>0.96487530559361057</v>
      </c>
      <c r="AD55" s="83" cm="1">
        <f t="array" ref="AD55">IFERROR(EXP(-_xlfn.CHISQ.INV($H55,2*(AD$18+1))/(2*(SUM($F$64:$F$163*(AD$64:AD$163)^$I55)/MAX(AD$64:AD$163)^$I55)*((MAX(AD$64:AD$163))/$G55)^$I55))," ")</f>
        <v>0.96954147095495091</v>
      </c>
      <c r="AE55" s="77" cm="1">
        <f t="array" ref="AE55">IFERROR(EXP(-_xlfn.CHISQ.INV($H55,2*(AE$18+1))/(2*(SUM($F$64:$F$163*(AE$64:AE$163)^$I55)/MAX(AE$64:AE$163)^$I55)*((MAX(AE$64:AE$163))/$G55)^$I55))," ")</f>
        <v>0.97332999713743673</v>
      </c>
      <c r="AF55" s="77" cm="1">
        <f t="array" ref="AF55">IFERROR(EXP(-_xlfn.CHISQ.INV($H55,2*(AF$18+1))/(2*(SUM($F$64:$F$163*(AF$64:AF$163)^$I55)/MAX(AF$64:AF$163)^$I55)*((MAX(AF$64:AF$163))/$G55)^$I55))," ")</f>
        <v>0.97641825206034749</v>
      </c>
      <c r="AG55" s="77" cm="1">
        <f t="array" ref="AG55">IFERROR(EXP(-_xlfn.CHISQ.INV($H55,2*(AG$18+1))/(2*(SUM($F$64:$F$163*(AG$64:AG$163)^$I55)/MAX(AG$64:AG$163)^$I55)*((MAX(AG$64:AG$163))/$G55)^$I55))," ")</f>
        <v>0.97896421293695346</v>
      </c>
      <c r="AH55" s="77" cm="1">
        <f t="array" ref="AH55">IFERROR(EXP(-_xlfn.CHISQ.INV($H55,2*(AH$18+1))/(2*(SUM($F$64:$F$163*(AH$64:AH$163)^$I55)/MAX(AH$64:AH$163)^$I55)*((MAX(AH$64:AH$163))/$G55)^$I55))," ")</f>
        <v>0.98108751395865446</v>
      </c>
      <c r="AI55" s="77" cm="1">
        <f t="array" ref="AI55">IFERROR(EXP(-_xlfn.CHISQ.INV($H55,2*(AI$18+1))/(2*(SUM($F$64:$F$163*(AI$64:AI$163)^$I55)/MAX(AI$64:AI$163)^$I55)*((MAX(AI$64:AI$163))/$G55)^$I55))," ")</f>
        <v>0.98287773646870724</v>
      </c>
      <c r="AJ55" s="77" cm="1">
        <f t="array" ref="AJ55">IFERROR(EXP(-_xlfn.CHISQ.INV($H55,2*(AJ$18+1))/(2*(SUM($F$64:$F$163*(AJ$64:AJ$163)^$I55)/MAX(AJ$64:AJ$163)^$I55)*((MAX(AJ$64:AJ$163))/$G55)^$I55))," ")</f>
        <v>0.98440233444209324</v>
      </c>
      <c r="AK55" s="77" cm="1">
        <f t="array" ref="AK55">IFERROR(EXP(-_xlfn.CHISQ.INV($H55,2*(AK$18+1))/(2*(SUM($F$64:$F$163*(AK$64:AK$163)^$I55)/MAX(AK$64:AK$163)^$I55)*((MAX(AK$64:AK$163))/$G55)^$I55))," ")</f>
        <v>0.98571262273166227</v>
      </c>
      <c r="AL55" s="77" cm="1">
        <f t="array" ref="AL55">IFERROR(EXP(-_xlfn.CHISQ.INV($H55,2*(AL$18+1))/(2*(SUM($F$64:$F$163*(AL$64:AL$163)^$I55)/MAX(AL$64:AL$163)^$I55)*((MAX(AL$64:AL$163))/$G55)^$I55))," ")</f>
        <v>0.98684809313698263</v>
      </c>
      <c r="AM55" s="77" cm="1">
        <f t="array" ref="AM55">IFERROR(EXP(-_xlfn.CHISQ.INV($H55,2*(AM$18+1))/(2*(SUM($F$64:$F$163*(AM$64:AM$163)^$I55)/MAX(AM$64:AM$163)^$I55)*((MAX(AM$64:AM$163))/$G55)^$I55))," ")</f>
        <v>0.9878394959279827</v>
      </c>
      <c r="AN55" s="77" cm="1">
        <f t="array" ref="AN55">IFERROR(EXP(-_xlfn.CHISQ.INV($H55,2*(AN$18+1))/(2*(SUM($F$64:$F$163*(AN$64:AN$163)^$I55)/MAX(AN$64:AN$163)^$I55)*((MAX(AN$64:AN$163))/$G55)^$I55))," ")</f>
        <v>0.98871104691026246</v>
      </c>
      <c r="AO55" s="77" cm="1">
        <f t="array" ref="AO55">IFERROR(EXP(-_xlfn.CHISQ.INV($H55,2*(AO$18+1))/(2*(SUM($F$64:$F$163*(AO$64:AO$163)^$I55)/MAX(AO$64:AO$163)^$I55)*((MAX(AO$64:AO$163))/$G55)^$I55))," ")</f>
        <v>0.98948202118591611</v>
      </c>
      <c r="AP55" s="77" cm="1">
        <f t="array" ref="AP55">IFERROR(EXP(-_xlfn.CHISQ.INV($H55,2*(AP$18+1))/(2*(SUM($F$64:$F$163*(AP$64:AP$163)^$I55)/MAX(AP$64:AP$163)^$I55)*((MAX(AP$64:AP$163))/$G55)^$I55))," ")</f>
        <v>0.99016791588992392</v>
      </c>
      <c r="AQ55" s="77" cm="1">
        <f t="array" ref="AQ55">IFERROR(EXP(-_xlfn.CHISQ.INV($H55,2*(AQ$18+1))/(2*(SUM($F$64:$F$163*(AQ$64:AQ$163)^$I55)/MAX(AQ$64:AQ$163)^$I55)*((MAX(AQ$64:AQ$163))/$G55)^$I55))," ")</f>
        <v>0.99078130781788054</v>
      </c>
      <c r="AR55" s="77" cm="1">
        <f t="array" ref="AR55">IFERROR(EXP(-_xlfn.CHISQ.INV($H55,2*(AR$18+1))/(2*(SUM($F$64:$F$163*(AR$64:AR$163)^$I55)/MAX(AR$64:AR$163)^$I55)*((MAX(AR$64:AR$163))/$G55)^$I55))," ")</f>
        <v>0.99133249301732329</v>
      </c>
      <c r="AS55" s="77" cm="1">
        <f t="array" ref="AS55">IFERROR(EXP(-_xlfn.CHISQ.INV($H55,2*(AS$18+1))/(2*(SUM($F$64:$F$163*(AS$64:AS$163)^$I55)/MAX(AS$64:AS$163)^$I55)*((MAX(AS$64:AS$163))/$G55)^$I55))," ")</f>
        <v>0.99182996893336517</v>
      </c>
      <c r="AT55" s="77" cm="1">
        <f t="array" ref="AT55">IFERROR(EXP(-_xlfn.CHISQ.INV($H55,2*(AT$18+1))/(2*(SUM($F$64:$F$163*(AT$64:AT$163)^$I55)/MAX(AT$64:AT$163)^$I55)*((MAX(AT$64:AT$163))/$G55)^$I55))," ")</f>
        <v>0.99228080164210408</v>
      </c>
      <c r="AU55" s="77" cm="1">
        <f t="array" ref="AU55">IFERROR(EXP(-_xlfn.CHISQ.INV($H55,2*(AU$18+1))/(2*(SUM($F$64:$F$163*(AU$64:AU$163)^$I55)/MAX(AU$64:AU$163)^$I55)*((MAX(AU$64:AU$163))/$G55)^$I55))," ")</f>
        <v>0.99269090832530615</v>
      </c>
      <c r="AV55" s="77" cm="1">
        <f t="array" ref="AV55">IFERROR(EXP(-_xlfn.CHISQ.INV($H55,2*(AV$18+1))/(2*(SUM($F$64:$F$163*(AV$64:AV$163)^$I55)/MAX(AV$64:AV$163)^$I55)*((MAX(AV$64:AV$163))/$G55)^$I55))," ")</f>
        <v>0.99306527658370602</v>
      </c>
      <c r="AW55" s="77" cm="1">
        <f t="array" ref="AW55">IFERROR(EXP(-_xlfn.CHISQ.INV($H55,2*(AW$18+1))/(2*(SUM($F$64:$F$163*(AW$64:AW$163)^$I55)/MAX(AW$64:AW$163)^$I55)*((MAX(AW$64:AW$163))/$G55)^$I55))," ")</f>
        <v>0.99340813621765889</v>
      </c>
      <c r="AX55" s="77" cm="1">
        <f t="array" ref="AX55">IFERROR(EXP(-_xlfn.CHISQ.INV($H55,2*(AX$18+1))/(2*(SUM($F$64:$F$163*(AX$64:AX$163)^$I55)/MAX(AX$64:AX$163)^$I55)*((MAX(AX$64:AX$163))/$G55)^$I55))," ")</f>
        <v>0.99372309489918254</v>
      </c>
    </row>
    <row r="56" spans="1:50" s="45" customFormat="1" x14ac:dyDescent="0.2">
      <c r="F56" s="25" t="s">
        <v>87</v>
      </c>
      <c r="G56" s="25">
        <f>summary!T15</f>
        <v>30000</v>
      </c>
      <c r="H56" s="119">
        <f>summary!U15</f>
        <v>0.9</v>
      </c>
      <c r="I56" s="61">
        <f>summary!V15</f>
        <v>1.4</v>
      </c>
      <c r="J56" s="257" t="str" cm="1">
        <f t="array" ref="J56">IFERROR(EXP(-_xlfn.CHISQ.INV($H56,2*(J$18+1))/(2*(SUM($F$64:$F$163*(J$64:J$163)^$I56)/MAX(J$64:J$163)^$I56)*((MAX(J$64:J$163))/$G56)^$I56))," ")</f>
        <v xml:space="preserve"> </v>
      </c>
      <c r="K56" s="257" cm="1">
        <f t="array" ref="K56">IFERROR(EXP(-_xlfn.CHISQ.INV($H56,2*(K$18+1))/(2*(SUM($F$64:$F$163*(K$64:K$163)^$I56)/MAX(K$64:K$163)^$I56)*((MAX(K$64:K$163))/$G56)^$I56))," ")</f>
        <v>1.3021412863147833E-66</v>
      </c>
      <c r="L56" s="257" cm="1">
        <f t="array" ref="L56">IFERROR(EXP(-_xlfn.CHISQ.INV($H56,2*(L$18+1))/(2*(SUM($F$64:$F$163*(L$64:L$163)^$I56)/MAX(L$64:L$163)^$I56)*((MAX(L$64:L$163))/$G56)^$I56))," ")</f>
        <v>1.7108265936798565E-15</v>
      </c>
      <c r="M56" s="257" cm="1">
        <f t="array" ref="M56">IFERROR(EXP(-_xlfn.CHISQ.INV($H56,2*(M$18+1))/(2*(SUM($F$64:$F$163*(M$64:M$163)^$I56)/MAX(M$64:M$163)^$I56)*((MAX(M$64:M$163))/$G56)^$I56))," ")</f>
        <v>1.645628357557765E-4</v>
      </c>
      <c r="N56" s="257" cm="1">
        <f t="array" ref="N56">IFERROR(EXP(-_xlfn.CHISQ.INV($H56,2*(N$18+1))/(2*(SUM($F$64:$F$163*(N$64:N$163)^$I56)/MAX(N$64:N$163)^$I56)*((MAX(N$64:N$163))/$G56)^$I56))," ")</f>
        <v>9.5646727720318514E-3</v>
      </c>
      <c r="O56" s="257" cm="1">
        <f t="array" ref="O56">IFERROR(EXP(-_xlfn.CHISQ.INV($H56,2*(O$18+1))/(2*(SUM($F$64:$F$163*(O$64:O$163)^$I56)/MAX(O$64:O$163)^$I56)*((MAX(O$64:O$163))/$G56)^$I56))," ")</f>
        <v>5.1252446484140422E-2</v>
      </c>
      <c r="P56" s="257" cm="1">
        <f t="array" ref="P56">IFERROR(EXP(-_xlfn.CHISQ.INV($H56,2*(P$18+1))/(2*(SUM($F$64:$F$163*(P$64:P$163)^$I56)/MAX(P$64:P$163)^$I56)*((MAX(P$64:P$163))/$G56)^$I56))," ")</f>
        <v>0.13393456578433655</v>
      </c>
      <c r="Q56" s="257" cm="1">
        <f t="array" ref="Q56">IFERROR(EXP(-_xlfn.CHISQ.INV($H56,2*(Q$18+1))/(2*(SUM($F$64:$F$163*(Q$64:Q$163)^$I56)/MAX(Q$64:Q$163)^$I56)*((MAX(Q$64:Q$163))/$G56)^$I56))," ")</f>
        <v>0.23812488751454919</v>
      </c>
      <c r="R56" s="257" cm="1">
        <f t="array" ref="R56">IFERROR(EXP(-_xlfn.CHISQ.INV($H56,2*(R$18+1))/(2*(SUM($F$64:$F$163*(R$64:R$163)^$I56)/MAX(R$64:R$163)^$I56)*((MAX(R$64:R$163))/$G56)^$I56))," ")</f>
        <v>0.3388733059297212</v>
      </c>
      <c r="S56" s="257" cm="1">
        <f t="array" ref="S56">IFERROR(EXP(-_xlfn.CHISQ.INV($H56,2*(S$18+1))/(2*(SUM($F$64:$F$163*(S$64:S$163)^$I56)/MAX(S$64:S$163)^$I56)*((MAX(S$64:S$163))/$G56)^$I56))," ")</f>
        <v>0.43573615794025999</v>
      </c>
      <c r="T56" s="257" cm="1">
        <f t="array" ref="T56">IFERROR(EXP(-_xlfn.CHISQ.INV($H56,2*(T$18+1))/(2*(SUM($F$64:$F$163*(T$64:T$163)^$I56)/MAX(T$64:T$163)^$I56)*((MAX(T$64:T$163))/$G56)^$I56))," ")</f>
        <v>0.52195360037324778</v>
      </c>
      <c r="U56" s="257" cm="1">
        <f t="array" ref="U56">IFERROR(EXP(-_xlfn.CHISQ.INV($H56,2*(U$18+1))/(2*(SUM($F$64:$F$163*(U$64:U$163)^$I56)/MAX(U$64:U$163)^$I56)*((MAX(U$64:U$163))/$G56)^$I56))," ")</f>
        <v>0.59688166168645462</v>
      </c>
      <c r="V56" s="257" cm="1">
        <f t="array" ref="V56">IFERROR(EXP(-_xlfn.CHISQ.INV($H56,2*(V$18+1))/(2*(SUM($F$64:$F$163*(V$64:V$163)^$I56)/MAX(V$64:V$163)^$I56)*((MAX(V$64:V$163))/$G56)^$I56))," ")</f>
        <v>0.65876747333046182</v>
      </c>
      <c r="W56" s="257" cm="1">
        <f t="array" ref="W56">IFERROR(EXP(-_xlfn.CHISQ.INV($H56,2*(W$18+1))/(2*(SUM($F$64:$F$163*(W$64:W$163)^$I56)/MAX(W$64:W$163)^$I56)*((MAX(W$64:W$163))/$G56)^$I56))," ")</f>
        <v>0.71064422680137762</v>
      </c>
      <c r="X56" s="257" cm="1">
        <f t="array" ref="X56">IFERROR(EXP(-_xlfn.CHISQ.INV($H56,2*(X$18+1))/(2*(SUM($F$64:$F$163*(X$64:X$163)^$I56)/MAX(X$64:X$163)^$I56)*((MAX(X$64:X$163))/$G56)^$I56))," ")</f>
        <v>0.75456892847634005</v>
      </c>
      <c r="Y56" s="257" cm="1">
        <f t="array" ref="Y56">IFERROR(EXP(-_xlfn.CHISQ.INV($H56,2*(Y$18+1))/(2*(SUM($F$64:$F$163*(Y$64:Y$163)^$I56)/MAX(Y$64:Y$163)^$I56)*((MAX(Y$64:Y$163))/$G56)^$I56))," ")</f>
        <v>0.79102087919345021</v>
      </c>
      <c r="Z56" s="257" cm="1">
        <f t="array" ref="Z56">IFERROR(EXP(-_xlfn.CHISQ.INV($H56,2*(Z$18+1))/(2*(SUM($F$64:$F$163*(Z$64:Z$163)^$I56)/MAX(Z$64:Z$163)^$I56)*((MAX(Z$64:Z$163))/$G56)^$I56))," ")</f>
        <v>0.8216516083021036</v>
      </c>
      <c r="AA56" s="257" cm="1">
        <f t="array" ref="AA56">IFERROR(EXP(-_xlfn.CHISQ.INV($H56,2*(AA$18+1))/(2*(SUM($F$64:$F$163*(AA$64:AA$163)^$I56)/MAX(AA$64:AA$163)^$I56)*((MAX(AA$64:AA$163))/$G56)^$I56))," ")</f>
        <v>0.84843299668672945</v>
      </c>
      <c r="AB56" s="257" cm="1">
        <f t="array" ref="AB56">IFERROR(EXP(-_xlfn.CHISQ.INV($H56,2*(AB$18+1))/(2*(SUM($F$64:$F$163*(AB$64:AB$163)^$I56)/MAX(AB$64:AB$163)^$I56)*((MAX(AB$64:AB$163))/$G56)^$I56))," ")</f>
        <v>0.8703232871938763</v>
      </c>
      <c r="AC56" s="257" cm="1">
        <f t="array" ref="AC56">IFERROR(EXP(-_xlfn.CHISQ.INV($H56,2*(AC$18+1))/(2*(SUM($F$64:$F$163*(AC$64:AC$163)^$I56)/MAX(AC$64:AC$163)^$I56)*((MAX(AC$64:AC$163))/$G56)^$I56))," ")</f>
        <v>0.88800296265058298</v>
      </c>
      <c r="AD56" s="83" cm="1">
        <f t="array" ref="AD56">IFERROR(EXP(-_xlfn.CHISQ.INV($H56,2*(AD$18+1))/(2*(SUM($F$64:$F$163*(AD$64:AD$163)^$I56)/MAX(AD$64:AD$163)^$I56)*((MAX(AD$64:AD$163))/$G56)^$I56))," ")</f>
        <v>0.90234894371340768</v>
      </c>
      <c r="AE56" s="257" cm="1">
        <f t="array" ref="AE56">IFERROR(EXP(-_xlfn.CHISQ.INV($H56,2*(AE$18+1))/(2*(SUM($F$64:$F$163*(AE$64:AE$163)^$I56)/MAX(AE$64:AE$163)^$I56)*((MAX(AE$64:AE$163))/$G56)^$I56))," ")</f>
        <v>0.91411518505850464</v>
      </c>
      <c r="AF56" s="257" cm="1">
        <f t="array" ref="AF56">IFERROR(EXP(-_xlfn.CHISQ.INV($H56,2*(AF$18+1))/(2*(SUM($F$64:$F$163*(AF$64:AF$163)^$I56)/MAX(AF$64:AF$163)^$I56)*((MAX(AF$64:AF$163))/$G56)^$I56))," ")</f>
        <v>0.92378555837097531</v>
      </c>
      <c r="AG56" s="257" cm="1">
        <f t="array" ref="AG56">IFERROR(EXP(-_xlfn.CHISQ.INV($H56,2*(AG$18+1))/(2*(SUM($F$64:$F$163*(AG$64:AG$163)^$I56)/MAX(AG$64:AG$163)^$I56)*((MAX(AG$64:AG$163))/$G56)^$I56))," ")</f>
        <v>0.93181141559906722</v>
      </c>
      <c r="AH56" s="257" cm="1">
        <f t="array" ref="AH56">IFERROR(EXP(-_xlfn.CHISQ.INV($H56,2*(AH$18+1))/(2*(SUM($F$64:$F$163*(AH$64:AH$163)^$I56)/MAX(AH$64:AH$163)^$I56)*((MAX(AH$64:AH$163))/$G56)^$I56))," ")</f>
        <v>0.93854205383533174</v>
      </c>
      <c r="AI56" s="257" cm="1">
        <f t="array" ref="AI56">IFERROR(EXP(-_xlfn.CHISQ.INV($H56,2*(AI$18+1))/(2*(SUM($F$64:$F$163*(AI$64:AI$163)^$I56)/MAX(AI$64:AI$163)^$I56)*((MAX(AI$64:AI$163))/$G56)^$I56))," ")</f>
        <v>0.9442432111605481</v>
      </c>
      <c r="AJ56" s="257" cm="1">
        <f t="array" ref="AJ56">IFERROR(EXP(-_xlfn.CHISQ.INV($H56,2*(AJ$18+1))/(2*(SUM($F$64:$F$163*(AJ$64:AJ$163)^$I56)/MAX(AJ$64:AJ$163)^$I56)*((MAX(AJ$64:AJ$163))/$G56)^$I56))," ")</f>
        <v>0.94911750676047424</v>
      </c>
      <c r="AK56" s="257" cm="1">
        <f t="array" ref="AK56">IFERROR(EXP(-_xlfn.CHISQ.INV($H56,2*(AK$18+1))/(2*(SUM($F$64:$F$163*(AK$64:AK$163)^$I56)/MAX(AK$64:AK$163)^$I56)*((MAX(AK$64:AK$163))/$G56)^$I56))," ")</f>
        <v>0.95332066196674436</v>
      </c>
      <c r="AL56" s="257" cm="1">
        <f t="array" ref="AL56">IFERROR(EXP(-_xlfn.CHISQ.INV($H56,2*(AL$18+1))/(2*(SUM($F$64:$F$163*(AL$64:AL$163)^$I56)/MAX(AL$64:AL$163)^$I56)*((MAX(AL$64:AL$163))/$G56)^$I56))," ")</f>
        <v>0.95697354228954068</v>
      </c>
      <c r="AM56" s="257" cm="1">
        <f t="array" ref="AM56">IFERROR(EXP(-_xlfn.CHISQ.INV($H56,2*(AM$18+1))/(2*(SUM($F$64:$F$163*(AM$64:AM$163)^$I56)/MAX(AM$64:AM$163)^$I56)*((MAX(AM$64:AM$163))/$G56)^$I56))," ")</f>
        <v>0.96017093842454104</v>
      </c>
      <c r="AN56" s="257" cm="1">
        <f t="array" ref="AN56">IFERROR(EXP(-_xlfn.CHISQ.INV($H56,2*(AN$18+1))/(2*(SUM($F$64:$F$163*(AN$64:AN$163)^$I56)/MAX(AN$64:AN$163)^$I56)*((MAX(AN$64:AN$163))/$G56)^$I56))," ")</f>
        <v>0.96298795878589816</v>
      </c>
      <c r="AO56" s="257" cm="1">
        <f t="array" ref="AO56">IFERROR(EXP(-_xlfn.CHISQ.INV($H56,2*(AO$18+1))/(2*(SUM($F$64:$F$163*(AO$64:AO$163)^$I56)/MAX(AO$64:AO$163)^$I56)*((MAX(AO$64:AO$163))/$G56)^$I56))," ")</f>
        <v>0.96548470676142117</v>
      </c>
      <c r="AP56" s="257" cm="1">
        <f t="array" ref="AP56">IFERROR(EXP(-_xlfn.CHISQ.INV($H56,2*(AP$18+1))/(2*(SUM($F$64:$F$163*(AP$64:AP$163)^$I56)/MAX(AP$64:AP$163)^$I56)*((MAX(AP$64:AP$163))/$G56)^$I56))," ")</f>
        <v>0.96770973045064168</v>
      </c>
      <c r="AQ56" s="257" cm="1">
        <f t="array" ref="AQ56">IFERROR(EXP(-_xlfn.CHISQ.INV($H56,2*(AQ$18+1))/(2*(SUM($F$64:$F$163*(AQ$64:AQ$163)^$I56)/MAX(AQ$64:AQ$163)^$I56)*((MAX(AQ$64:AQ$163))/$G56)^$I56))," ")</f>
        <v>0.9697025907639506</v>
      </c>
      <c r="AR56" s="257" cm="1">
        <f t="array" ref="AR56">IFERROR(EXP(-_xlfn.CHISQ.INV($H56,2*(AR$18+1))/(2*(SUM($F$64:$F$163*(AR$64:AR$163)^$I56)/MAX(AR$64:AR$163)^$I56)*((MAX(AR$64:AR$163))/$G56)^$I56))," ")</f>
        <v>0.97149579186970703</v>
      </c>
      <c r="AS56" s="257" cm="1">
        <f t="array" ref="AS56">IFERROR(EXP(-_xlfn.CHISQ.INV($H56,2*(AS$18+1))/(2*(SUM($F$64:$F$163*(AS$64:AS$163)^$I56)/MAX(AS$64:AS$163)^$I56)*((MAX(AS$64:AS$163))/$G56)^$I56))," ")</f>
        <v>0.97311624648939654</v>
      </c>
      <c r="AT56" s="257" cm="1">
        <f t="array" ref="AT56">IFERROR(EXP(-_xlfn.CHISQ.INV($H56,2*(AT$18+1))/(2*(SUM($F$64:$F$163*(AT$64:AT$163)^$I56)/MAX(AT$64:AT$163)^$I56)*((MAX(AT$64:AT$163))/$G56)^$I56))," ")</f>
        <v>0.97458639872770181</v>
      </c>
      <c r="AU56" s="257" cm="1">
        <f t="array" ref="AU56">IFERROR(EXP(-_xlfn.CHISQ.INV($H56,2*(AU$18+1))/(2*(SUM($F$64:$F$163*(AU$64:AU$163)^$I56)/MAX(AU$64:AU$163)^$I56)*((MAX(AU$64:AU$163))/$G56)^$I56))," ")</f>
        <v>0.975925092379888</v>
      </c>
      <c r="AV56" s="257" cm="1">
        <f t="array" ref="AV56">IFERROR(EXP(-_xlfn.CHISQ.INV($H56,2*(AV$18+1))/(2*(SUM($F$64:$F$163*(AV$64:AV$163)^$I56)/MAX(AV$64:AV$163)^$I56)*((MAX(AV$64:AV$163))/$G56)^$I56))," ")</f>
        <v>0.97714824830422131</v>
      </c>
      <c r="AW56" s="257" cm="1">
        <f t="array" ref="AW56">IFERROR(EXP(-_xlfn.CHISQ.INV($H56,2*(AW$18+1))/(2*(SUM($F$64:$F$163*(AW$64:AW$163)^$I56)/MAX(AW$64:AW$163)^$I56)*((MAX(AW$64:AW$163))/$G56)^$I56))," ")</f>
        <v>0.978269397254526</v>
      </c>
      <c r="AX56" s="257" cm="1">
        <f t="array" ref="AX56">IFERROR(EXP(-_xlfn.CHISQ.INV($H56,2*(AX$18+1))/(2*(SUM($F$64:$F$163*(AX$64:AX$163)^$I56)/MAX(AX$64:AX$163)^$I56)*((MAX(AX$64:AX$163))/$G56)^$I56))," ")</f>
        <v>0.97930010233226228</v>
      </c>
    </row>
    <row r="57" spans="1:50" x14ac:dyDescent="0.2">
      <c r="F57" s="25" t="s">
        <v>76</v>
      </c>
      <c r="G57" s="25">
        <f>summary!T16</f>
        <v>30000</v>
      </c>
      <c r="H57" s="119">
        <f>summary!U16</f>
        <v>0.1</v>
      </c>
      <c r="I57" s="61">
        <f>summary!V16</f>
        <v>1.4</v>
      </c>
      <c r="J57" s="77" t="str" cm="1">
        <f t="array" ref="J57">IFERROR(EXP(-_xlfn.CHISQ.INV($H57,2*(J$18+1))/(2*(SUM($F$64:$F$163*(J$64:J$163)^$I57)/MAX(J$64:J$163)^$I57)*((MAX(J$64:J$163))/$G57)^$I57))," ")</f>
        <v xml:space="preserve"> </v>
      </c>
      <c r="K57" s="77" cm="1">
        <f t="array" ref="K57">IFERROR(EXP(-_xlfn.CHISQ.INV($H57,2*(K$18+1))/(2*(SUM($F$64:$F$163*(K$64:K$163)^$I57)/MAX(K$64:K$163)^$I57)*((MAX(K$64:K$163))/$G57)^$I57))," ")</f>
        <v>9.6661179513667962E-4</v>
      </c>
      <c r="L57" s="77" cm="1">
        <f t="array" ref="L57">IFERROR(EXP(-_xlfn.CHISQ.INV($H57,2*(L$18+1))/(2*(SUM($F$64:$F$163*(L$64:L$163)^$I57)/MAX(L$64:L$163)^$I57)*((MAX(L$64:L$163))/$G57)^$I57))," ")</f>
        <v>0.21101268448987026</v>
      </c>
      <c r="M57" s="77" cm="1">
        <f t="array" ref="M57">IFERROR(EXP(-_xlfn.CHISQ.INV($H57,2*(M$18+1))/(2*(SUM($F$64:$F$163*(M$64:M$163)^$I57)/MAX(M$64:M$163)^$I57)*((MAX(M$64:M$163))/$G57)^$I57))," ")</f>
        <v>0.67122610163100993</v>
      </c>
      <c r="N57" s="77" cm="1">
        <f t="array" ref="N57">IFERROR(EXP(-_xlfn.CHISQ.INV($H57,2*(N$18+1))/(2*(SUM($F$64:$F$163*(N$64:N$163)^$I57)/MAX(N$64:N$163)^$I57)*((MAX(N$64:N$163))/$G57)^$I57))," ")</f>
        <v>0.80835202744355727</v>
      </c>
      <c r="O57" s="77" cm="1">
        <f t="array" ref="O57">IFERROR(EXP(-_xlfn.CHISQ.INV($H57,2*(O$18+1))/(2*(SUM($F$64:$F$163*(O$64:O$163)^$I57)/MAX(O$64:O$163)^$I57)*((MAX(O$64:O$163))/$G57)^$I57))," ")</f>
        <v>0.87289052231184128</v>
      </c>
      <c r="P57" s="77" cm="1">
        <f t="array" ref="P57">IFERROR(EXP(-_xlfn.CHISQ.INV($H57,2*(P$18+1))/(2*(SUM($F$64:$F$163*(P$64:P$163)^$I57)/MAX(P$64:P$163)^$I57)*((MAX(P$64:P$163))/$G57)^$I57))," ")</f>
        <v>0.91211332378806576</v>
      </c>
      <c r="Q57" s="77" cm="1">
        <f t="array" ref="Q57">IFERROR(EXP(-_xlfn.CHISQ.INV($H57,2*(Q$18+1))/(2*(SUM($F$64:$F$163*(Q$64:Q$163)^$I57)/MAX(Q$64:Q$163)^$I57)*((MAX(Q$64:Q$163))/$G57)^$I57))," ")</f>
        <v>0.93644904472833401</v>
      </c>
      <c r="R57" s="77" cm="1">
        <f t="array" ref="R57">IFERROR(EXP(-_xlfn.CHISQ.INV($H57,2*(R$18+1))/(2*(SUM($F$64:$F$163*(R$64:R$163)^$I57)/MAX(R$64:R$163)^$I57)*((MAX(R$64:R$163))/$G57)^$I57))," ")</f>
        <v>0.95169040097472923</v>
      </c>
      <c r="S57" s="77" cm="1">
        <f t="array" ref="S57">IFERROR(EXP(-_xlfn.CHISQ.INV($H57,2*(S$18+1))/(2*(SUM($F$64:$F$163*(S$64:S$163)^$I57)/MAX(S$64:S$163)^$I57)*((MAX(S$64:S$163))/$G57)^$I57))," ")</f>
        <v>0.96270178545354079</v>
      </c>
      <c r="T57" s="77" cm="1">
        <f t="array" ref="T57">IFERROR(EXP(-_xlfn.CHISQ.INV($H57,2*(T$18+1))/(2*(SUM($F$64:$F$163*(T$64:T$163)^$I57)/MAX(T$64:T$163)^$I57)*((MAX(T$64:T$163))/$G57)^$I57))," ")</f>
        <v>0.97068773954848131</v>
      </c>
      <c r="U57" s="77" cm="1">
        <f t="array" ref="U57">IFERROR(EXP(-_xlfn.CHISQ.INV($H57,2*(U$18+1))/(2*(SUM($F$64:$F$163*(U$64:U$163)^$I57)/MAX(U$64:U$163)^$I57)*((MAX(U$64:U$163))/$G57)^$I57))," ")</f>
        <v>0.97666406348514023</v>
      </c>
      <c r="V57" s="77" cm="1">
        <f t="array" ref="V57">IFERROR(EXP(-_xlfn.CHISQ.INV($H57,2*(V$18+1))/(2*(SUM($F$64:$F$163*(V$64:V$163)^$I57)/MAX(V$64:V$163)^$I57)*((MAX(V$64:V$163))/$G57)^$I57))," ")</f>
        <v>0.9810827459624043</v>
      </c>
      <c r="W57" s="77" cm="1">
        <f t="array" ref="W57">IFERROR(EXP(-_xlfn.CHISQ.INV($H57,2*(W$18+1))/(2*(SUM($F$64:$F$163*(W$64:W$163)^$I57)/MAX(W$64:W$163)^$I57)*((MAX(W$64:W$163))/$G57)^$I57))," ")</f>
        <v>0.98449151718430516</v>
      </c>
      <c r="X57" s="77" cm="1">
        <f t="array" ref="X57">IFERROR(EXP(-_xlfn.CHISQ.INV($H57,2*(X$18+1))/(2*(SUM($F$64:$F$163*(X$64:X$163)^$I57)/MAX(X$64:X$163)^$I57)*((MAX(X$64:X$163))/$G57)^$I57))," ")</f>
        <v>0.98719696017670122</v>
      </c>
      <c r="Y57" s="77" cm="1">
        <f t="array" ref="Y57">IFERROR(EXP(-_xlfn.CHISQ.INV($H57,2*(Y$18+1))/(2*(SUM($F$64:$F$163*(Y$64:Y$163)^$I57)/MAX(Y$64:Y$163)^$I57)*((MAX(Y$64:Y$163))/$G57)^$I57))," ")</f>
        <v>0.98933035836747485</v>
      </c>
      <c r="Z57" s="77" cm="1">
        <f t="array" ref="Z57">IFERROR(EXP(-_xlfn.CHISQ.INV($H57,2*(Z$18+1))/(2*(SUM($F$64:$F$163*(Z$64:Z$163)^$I57)/MAX(Z$64:Z$163)^$I57)*((MAX(Z$64:Z$163))/$G57)^$I57))," ")</f>
        <v>0.99105172932186369</v>
      </c>
      <c r="AA57" s="77" cm="1">
        <f t="array" ref="AA57">IFERROR(EXP(-_xlfn.CHISQ.INV($H57,2*(AA$18+1))/(2*(SUM($F$64:$F$163*(AA$64:AA$163)^$I57)/MAX(AA$64:AA$163)^$I57)*((MAX(AA$64:AA$163))/$G57)^$I57))," ")</f>
        <v>0.99250731944512816</v>
      </c>
      <c r="AB57" s="77" cm="1">
        <f t="array" ref="AB57">IFERROR(EXP(-_xlfn.CHISQ.INV($H57,2*(AB$18+1))/(2*(SUM($F$64:$F$163*(AB$64:AB$163)^$I57)/MAX(AB$64:AB$163)^$I57)*((MAX(AB$64:AB$163))/$G57)^$I57))," ")</f>
        <v>0.99366486943635579</v>
      </c>
      <c r="AC57" s="77" cm="1">
        <f t="array" ref="AC57">IFERROR(EXP(-_xlfn.CHISQ.INV($H57,2*(AC$18+1))/(2*(SUM($F$64:$F$163*(AC$64:AC$163)^$I57)/MAX(AC$64:AC$163)^$I57)*((MAX(AC$64:AC$163))/$G57)^$I57))," ")</f>
        <v>0.99457965948024951</v>
      </c>
      <c r="AD57" s="83" cm="1">
        <f t="array" ref="AD57">IFERROR(EXP(-_xlfn.CHISQ.INV($H57,2*(AD$18+1))/(2*(SUM($F$64:$F$163*(AD$64:AD$163)^$I57)/MAX(AD$64:AD$163)^$I57)*((MAX(AD$64:AD$163))/$G57)^$I57))," ")</f>
        <v>0.99530927180402973</v>
      </c>
      <c r="AE57" s="77" cm="1">
        <f t="array" ref="AE57">IFERROR(EXP(-_xlfn.CHISQ.INV($H57,2*(AE$18+1))/(2*(SUM($F$64:$F$163*(AE$64:AE$163)^$I57)/MAX(AE$64:AE$163)^$I57)*((MAX(AE$64:AE$163))/$G57)^$I57))," ")</f>
        <v>0.99589946741612156</v>
      </c>
      <c r="AF57" s="77" cm="1">
        <f t="array" ref="AF57">IFERROR(EXP(-_xlfn.CHISQ.INV($H57,2*(AF$18+1))/(2*(SUM($F$64:$F$163*(AF$64:AF$163)^$I57)/MAX(AF$64:AF$163)^$I57)*((MAX(AF$64:AF$163))/$G57)^$I57))," ")</f>
        <v>0.9963791317802243</v>
      </c>
      <c r="AG57" s="77" cm="1">
        <f t="array" ref="AG57">IFERROR(EXP(-_xlfn.CHISQ.INV($H57,2*(AG$18+1))/(2*(SUM($F$64:$F$163*(AG$64:AG$163)^$I57)/MAX(AG$64:AG$163)^$I57)*((MAX(AG$64:AG$163))/$G57)^$I57))," ")</f>
        <v>0.99677360112158553</v>
      </c>
      <c r="AH57" s="77" cm="1">
        <f t="array" ref="AH57">IFERROR(EXP(-_xlfn.CHISQ.INV($H57,2*(AH$18+1))/(2*(SUM($F$64:$F$163*(AH$64:AH$163)^$I57)/MAX(AH$64:AH$163)^$I57)*((MAX(AH$64:AH$163))/$G57)^$I57))," ")</f>
        <v>0.99710191910356893</v>
      </c>
      <c r="AI57" s="77" cm="1">
        <f t="array" ref="AI57">IFERROR(EXP(-_xlfn.CHISQ.INV($H57,2*(AI$18+1))/(2*(SUM($F$64:$F$163*(AI$64:AI$163)^$I57)/MAX(AI$64:AI$163)^$I57)*((MAX(AI$64:AI$163))/$G57)^$I57))," ")</f>
        <v>0.99737826656814577</v>
      </c>
      <c r="AJ57" s="77" cm="1">
        <f t="array" ref="AJ57">IFERROR(EXP(-_xlfn.CHISQ.INV($H57,2*(AJ$18+1))/(2*(SUM($F$64:$F$163*(AJ$64:AJ$163)^$I57)/MAX(AJ$64:AJ$163)^$I57)*((MAX(AJ$64:AJ$163))/$G57)^$I57))," ")</f>
        <v>0.99761327460556937</v>
      </c>
      <c r="AK57" s="77" cm="1">
        <f t="array" ref="AK57">IFERROR(EXP(-_xlfn.CHISQ.INV($H57,2*(AK$18+1))/(2*(SUM($F$64:$F$163*(AK$64:AK$163)^$I57)/MAX(AK$64:AK$163)^$I57)*((MAX(AK$64:AK$163))/$G57)^$I57))," ")</f>
        <v>0.99781500154638547</v>
      </c>
      <c r="AL57" s="77" cm="1">
        <f t="array" ref="AL57">IFERROR(EXP(-_xlfn.CHISQ.INV($H57,2*(AL$18+1))/(2*(SUM($F$64:$F$163*(AL$64:AL$163)^$I57)/MAX(AL$64:AL$163)^$I57)*((MAX(AL$64:AL$163))/$G57)^$I57))," ")</f>
        <v>0.99798963037430011</v>
      </c>
      <c r="AM57" s="77" cm="1">
        <f t="array" ref="AM57">IFERROR(EXP(-_xlfn.CHISQ.INV($H57,2*(AM$18+1))/(2*(SUM($F$64:$F$163*(AM$64:AM$163)^$I57)/MAX(AM$64:AM$163)^$I57)*((MAX(AM$64:AM$163))/$G57)^$I57))," ")</f>
        <v>0.99814196315545112</v>
      </c>
      <c r="AN57" s="77" cm="1">
        <f t="array" ref="AN57">IFERROR(EXP(-_xlfn.CHISQ.INV($H57,2*(AN$18+1))/(2*(SUM($F$64:$F$163*(AN$64:AN$163)^$I57)/MAX(AN$64:AN$163)^$I57)*((MAX(AN$64:AN$163))/$G57)^$I57))," ")</f>
        <v>0.99827577320943106</v>
      </c>
      <c r="AO57" s="77" cm="1">
        <f t="array" ref="AO57">IFERROR(EXP(-_xlfn.CHISQ.INV($H57,2*(AO$18+1))/(2*(SUM($F$64:$F$163*(AO$64:AO$163)^$I57)/MAX(AO$64:AO$163)^$I57)*((MAX(AO$64:AO$163))/$G57)^$I57))," ")</f>
        <v>0.99839405827525673</v>
      </c>
      <c r="AP57" s="77" cm="1">
        <f t="array" ref="AP57">IFERROR(EXP(-_xlfn.CHISQ.INV($H57,2*(AP$18+1))/(2*(SUM($F$64:$F$163*(AP$64:AP$163)^$I57)/MAX(AP$64:AP$163)^$I57)*((MAX(AP$64:AP$163))/$G57)^$I57))," ")</f>
        <v>0.99849922451567474</v>
      </c>
      <c r="AQ57" s="77" cm="1">
        <f t="array" ref="AQ57">IFERROR(EXP(-_xlfn.CHISQ.INV($H57,2*(AQ$18+1))/(2*(SUM($F$64:$F$163*(AQ$64:AQ$163)^$I57)/MAX(AQ$64:AQ$163)^$I57)*((MAX(AQ$64:AQ$163))/$G57)^$I57))," ")</f>
        <v>0.99859322180329924</v>
      </c>
      <c r="AR57" s="77" cm="1">
        <f t="array" ref="AR57">IFERROR(EXP(-_xlfn.CHISQ.INV($H57,2*(AR$18+1))/(2*(SUM($F$64:$F$163*(AR$64:AR$163)^$I57)/MAX(AR$64:AR$163)^$I57)*((MAX(AR$64:AR$163))/$G57)^$I57))," ")</f>
        <v>0.99867764433393158</v>
      </c>
      <c r="AS57" s="77" cm="1">
        <f t="array" ref="AS57">IFERROR(EXP(-_xlfn.CHISQ.INV($H57,2*(AS$18+1))/(2*(SUM($F$64:$F$163*(AS$64:AS$163)^$I57)/MAX(AS$64:AS$163)^$I57)*((MAX(AS$64:AS$163))/$G57)^$I57))," ")</f>
        <v>0.99875380628941657</v>
      </c>
      <c r="AT57" s="77" cm="1">
        <f t="array" ref="AT57">IFERROR(EXP(-_xlfn.CHISQ.INV($H57,2*(AT$18+1))/(2*(SUM($F$64:$F$163*(AT$64:AT$163)^$I57)/MAX(AT$64:AT$163)^$I57)*((MAX(AT$64:AT$163))/$G57)^$I57))," ")</f>
        <v>0.9988227993450226</v>
      </c>
      <c r="AU57" s="77" cm="1">
        <f t="array" ref="AU57">IFERROR(EXP(-_xlfn.CHISQ.INV($H57,2*(AU$18+1))/(2*(SUM($F$64:$F$163*(AU$64:AU$163)^$I57)/MAX(AU$64:AU$163)^$I57)*((MAX(AU$64:AU$163))/$G57)^$I57))," ")</f>
        <v>0.99888553682058734</v>
      </c>
      <c r="AV57" s="77" cm="1">
        <f t="array" ref="AV57">IFERROR(EXP(-_xlfn.CHISQ.INV($H57,2*(AV$18+1))/(2*(SUM($F$64:$F$163*(AV$64:AV$163)^$I57)/MAX(AV$64:AV$163)^$I57)*((MAX(AV$64:AV$163))/$G57)^$I57))," ")</f>
        <v>0.99894278790178115</v>
      </c>
      <c r="AW57" s="77" cm="1">
        <f t="array" ref="AW57">IFERROR(EXP(-_xlfn.CHISQ.INV($H57,2*(AW$18+1))/(2*(SUM($F$64:$F$163*(AW$64:AW$163)^$I57)/MAX(AW$64:AW$163)^$I57)*((MAX(AW$64:AW$163))/$G57)^$I57))," ")</f>
        <v>0.99899520440394507</v>
      </c>
      <c r="AX57" s="77" cm="1">
        <f t="array" ref="AX57">IFERROR(EXP(-_xlfn.CHISQ.INV($H57,2*(AX$18+1))/(2*(SUM($F$64:$F$163*(AX$64:AX$163)^$I57)/MAX(AX$64:AX$163)^$I57)*((MAX(AX$64:AX$163))/$G57)^$I57))," ")</f>
        <v>0.99904334188127242</v>
      </c>
    </row>
    <row r="58" spans="1:50" x14ac:dyDescent="0.2">
      <c r="F58" s="25" t="s">
        <v>8141</v>
      </c>
      <c r="G58" s="25">
        <v>30000</v>
      </c>
      <c r="H58" s="119">
        <v>0.9</v>
      </c>
      <c r="I58" s="61">
        <v>1.21</v>
      </c>
      <c r="J58" s="77" t="str" cm="1">
        <f t="array" ref="J58">IFERROR(EXP(-_xlfn.CHISQ.INV($H58,2*(J$18+1))/(2*(SUM($F$64:$F$163*(J$64:J$163)^$I58)/MAX(J$64:J$163)^$I58)*((MAX(J$64:J$163))/$G58)^$I58))," ")</f>
        <v xml:space="preserve"> </v>
      </c>
      <c r="K58" s="77" cm="1">
        <f t="array" ref="K58">IFERROR(EXP(-_xlfn.CHISQ.INV($H58,2*(K$18+1))/(2*(SUM($F$64:$F$163*(K$64:K$163)^$I58)/MAX(K$64:K$163)^$I58)*((MAX(K$64:K$163))/$G58)^$I58))," ")</f>
        <v>5.6763968495538404E-25</v>
      </c>
      <c r="L58" s="77" cm="1">
        <f t="array" ref="L58">IFERROR(EXP(-_xlfn.CHISQ.INV($H58,2*(L$18+1))/(2*(SUM($F$64:$F$163*(L$64:L$163)^$I58)/MAX(L$64:L$163)^$I58)*((MAX(L$64:L$163))/$G58)^$I58))," ")</f>
        <v>5.6434653398643156E-7</v>
      </c>
      <c r="M58" s="77" cm="1">
        <f t="array" ref="M58">IFERROR(EXP(-_xlfn.CHISQ.INV($H58,2*(M$18+1))/(2*(SUM($F$64:$F$163*(M$64:M$163)^$I58)/MAX(M$64:M$163)^$I58)*((MAX(M$64:M$163))/$G58)^$I58))," ")</f>
        <v>1.660347885330064E-2</v>
      </c>
      <c r="N58" s="77" cm="1">
        <f t="array" ref="N58">IFERROR(EXP(-_xlfn.CHISQ.INV($H58,2*(N$18+1))/(2*(SUM($F$64:$F$163*(N$64:N$163)^$I58)/MAX(N$64:N$163)^$I58)*((MAX(N$64:N$163))/$G58)^$I58))," ")</f>
        <v>9.7882183210064824E-2</v>
      </c>
      <c r="O58" s="77" cm="1">
        <f t="array" ref="O58">IFERROR(EXP(-_xlfn.CHISQ.INV($H58,2*(O$18+1))/(2*(SUM($F$64:$F$163*(O$64:O$163)^$I58)/MAX(O$64:O$163)^$I58)*((MAX(O$64:O$163))/$G58)^$I58))," ")</f>
        <v>0.20825709144827345</v>
      </c>
      <c r="P58" s="77" cm="1">
        <f t="array" ref="P58">IFERROR(EXP(-_xlfn.CHISQ.INV($H58,2*(P$18+1))/(2*(SUM($F$64:$F$163*(P$64:P$163)^$I58)/MAX(P$64:P$163)^$I58)*((MAX(P$64:P$163))/$G58)^$I58))," ")</f>
        <v>0.33566578926778923</v>
      </c>
      <c r="Q58" s="77" cm="1">
        <f t="array" ref="Q58">IFERROR(EXP(-_xlfn.CHISQ.INV($H58,2*(Q$18+1))/(2*(SUM($F$64:$F$163*(Q$64:Q$163)^$I58)/MAX(Q$64:Q$163)^$I58)*((MAX(Q$64:Q$163))/$G58)^$I58))," ")</f>
        <v>0.44783332699425921</v>
      </c>
      <c r="R58" s="77" cm="1">
        <f t="array" ref="R58">IFERROR(EXP(-_xlfn.CHISQ.INV($H58,2*(R$18+1))/(2*(SUM($F$64:$F$163*(R$64:R$163)^$I58)/MAX(R$64:R$163)^$I58)*((MAX(R$64:R$163))/$G58)^$I58))," ")</f>
        <v>0.53632128519413935</v>
      </c>
      <c r="S58" s="77" cm="1">
        <f t="array" ref="S58">IFERROR(EXP(-_xlfn.CHISQ.INV($H58,2*(S$18+1))/(2*(SUM($F$64:$F$163*(S$64:S$163)^$I58)/MAX(S$64:S$163)^$I58)*((MAX(S$64:S$163))/$G58)^$I58))," ")</f>
        <v>0.61501085740069839</v>
      </c>
      <c r="T58" s="77" cm="1">
        <f t="array" ref="T58">IFERROR(EXP(-_xlfn.CHISQ.INV($H58,2*(T$18+1))/(2*(SUM($F$64:$F$163*(T$64:T$163)^$I58)/MAX(T$64:T$163)^$I58)*((MAX(T$64:T$163))/$G58)^$I58))," ")</f>
        <v>0.67948734649036102</v>
      </c>
      <c r="U58" s="77" cm="1">
        <f t="array" ref="U58">IFERROR(EXP(-_xlfn.CHISQ.INV($H58,2*(U$18+1))/(2*(SUM($F$64:$F$163*(U$64:U$163)^$I58)/MAX(U$64:U$163)^$I58)*((MAX(U$64:U$163))/$G58)^$I58))," ")</f>
        <v>0.73302395927365593</v>
      </c>
      <c r="V58" s="77" cm="1">
        <f t="array" ref="V58">IFERROR(EXP(-_xlfn.CHISQ.INV($H58,2*(V$18+1))/(2*(SUM($F$64:$F$163*(V$64:V$163)^$I58)/MAX(V$64:V$163)^$I58)*((MAX(V$64:V$163))/$G58)^$I58))," ")</f>
        <v>0.77518292791862597</v>
      </c>
      <c r="W58" s="77" cm="1">
        <f t="array" ref="W58">IFERROR(EXP(-_xlfn.CHISQ.INV($H58,2*(W$18+1))/(2*(SUM($F$64:$F$163*(W$64:W$163)^$I58)/MAX(W$64:W$163)^$I58)*((MAX(W$64:W$163))/$G58)^$I58))," ")</f>
        <v>0.81011365149680936</v>
      </c>
      <c r="X58" s="77" cm="1">
        <f t="array" ref="X58">IFERROR(EXP(-_xlfn.CHISQ.INV($H58,2*(X$18+1))/(2*(SUM($F$64:$F$163*(X$64:X$163)^$I58)/MAX(X$64:X$163)^$I58)*((MAX(X$64:X$163))/$G58)^$I58))," ")</f>
        <v>0.83934481433979002</v>
      </c>
      <c r="Y58" s="77" cm="1">
        <f t="array" ref="Y58">IFERROR(EXP(-_xlfn.CHISQ.INV($H58,2*(Y$18+1))/(2*(SUM($F$64:$F$163*(Y$64:Y$163)^$I58)/MAX(Y$64:Y$163)^$I58)*((MAX(Y$64:Y$163))/$G58)^$I58))," ")</f>
        <v>0.86317150111541097</v>
      </c>
      <c r="Z58" s="77" cm="1">
        <f t="array" ref="Z58">IFERROR(EXP(-_xlfn.CHISQ.INV($H58,2*(Z$18+1))/(2*(SUM($F$64:$F$163*(Z$64:Z$163)^$I58)/MAX(Z$64:Z$163)^$I58)*((MAX(Z$64:Z$163))/$G58)^$I58))," ")</f>
        <v>0.8832677657316913</v>
      </c>
      <c r="AA58" s="77" cm="1">
        <f t="array" ref="AA58">IFERROR(EXP(-_xlfn.CHISQ.INV($H58,2*(AA$18+1))/(2*(SUM($F$64:$F$163*(AA$64:AA$163)^$I58)/MAX(AA$64:AA$163)^$I58)*((MAX(AA$64:AA$163))/$G58)^$I58))," ")</f>
        <v>0.90090984529084783</v>
      </c>
      <c r="AB58" s="77" cm="1">
        <f t="array" ref="AB58">IFERROR(EXP(-_xlfn.CHISQ.INV($H58,2*(AB$18+1))/(2*(SUM($F$64:$F$163*(AB$64:AB$163)^$I58)/MAX(AB$64:AB$163)^$I58)*((MAX(AB$64:AB$163))/$G58)^$I58))," ")</f>
        <v>0.91488943524613486</v>
      </c>
      <c r="AC58" s="77" cm="1">
        <f t="array" ref="AC58">IFERROR(EXP(-_xlfn.CHISQ.INV($H58,2*(AC$18+1))/(2*(SUM($F$64:$F$163*(AC$64:AC$163)^$I58)/MAX(AC$64:AC$163)^$I58)*((MAX(AC$64:AC$163))/$G58)^$I58))," ")</f>
        <v>0.9260019472644152</v>
      </c>
      <c r="AD58" s="83" cm="1">
        <f t="array" ref="AD58">IFERROR(EXP(-_xlfn.CHISQ.INV($H58,2*(AD$18+1))/(2*(SUM($F$64:$F$163*(AD$64:AD$163)^$I58)/MAX(AD$64:AD$163)^$I58)*((MAX(AD$64:AD$163))/$G58)^$I58))," ")</f>
        <v>0.93495427742501735</v>
      </c>
      <c r="AE58" s="77" cm="1">
        <f t="array" ref="AE58">IFERROR(EXP(-_xlfn.CHISQ.INV($H58,2*(AE$18+1))/(2*(SUM($F$64:$F$163*(AE$64:AE$163)^$I58)/MAX(AE$64:AE$163)^$I58)*((MAX(AE$64:AE$163))/$G58)^$I58))," ")</f>
        <v>0.94226510921371986</v>
      </c>
      <c r="AF58" s="77" cm="1">
        <f t="array" ref="AF58">IFERROR(EXP(-_xlfn.CHISQ.INV($H58,2*(AF$18+1))/(2*(SUM($F$64:$F$163*(AF$64:AF$163)^$I58)/MAX(AF$64:AF$163)^$I58)*((MAX(AF$64:AF$163))/$G58)^$I58))," ")</f>
        <v>0.94825300141454127</v>
      </c>
      <c r="AG58" s="77" cm="1">
        <f t="array" ref="AG58">IFERROR(EXP(-_xlfn.CHISQ.INV($H58,2*(AG$18+1))/(2*(SUM($F$64:$F$163*(AG$64:AG$163)^$I58)/MAX(AG$64:AG$163)^$I58)*((MAX(AG$64:AG$163))/$G58)^$I58))," ")</f>
        <v>0.95322413507749382</v>
      </c>
      <c r="AH58" s="77" cm="1">
        <f t="array" ref="AH58">IFERROR(EXP(-_xlfn.CHISQ.INV($H58,2*(AH$18+1))/(2*(SUM($F$64:$F$163*(AH$64:AH$163)^$I58)/MAX(AH$64:AH$163)^$I58)*((MAX(AH$64:AH$163))/$G58)^$I58))," ")</f>
        <v>0.95740435329753126</v>
      </c>
      <c r="AI58" s="77" cm="1">
        <f t="array" ref="AI58">IFERROR(EXP(-_xlfn.CHISQ.INV($H58,2*(AI$18+1))/(2*(SUM($F$64:$F$163*(AI$64:AI$163)^$I58)/MAX(AI$64:AI$163)^$I58)*((MAX(AI$64:AI$163))/$G58)^$I58))," ")</f>
        <v>0.96096033355136656</v>
      </c>
      <c r="AJ58" s="77" cm="1">
        <f t="array" ref="AJ58">IFERROR(EXP(-_xlfn.CHISQ.INV($H58,2*(AJ$18+1))/(2*(SUM($F$64:$F$163*(AJ$64:AJ$163)^$I58)/MAX(AJ$64:AJ$163)^$I58)*((MAX(AJ$64:AJ$163))/$G58)^$I58))," ")</f>
        <v>0.96401664696240763</v>
      </c>
      <c r="AK58" s="77" cm="1">
        <f t="array" ref="AK58">IFERROR(EXP(-_xlfn.CHISQ.INV($H58,2*(AK$18+1))/(2*(SUM($F$64:$F$163*(AK$64:AK$163)^$I58)/MAX(AK$64:AK$163)^$I58)*((MAX(AK$64:AK$163))/$G58)^$I58))," ")</f>
        <v>0.96666776816966793</v>
      </c>
      <c r="AL58" s="77" cm="1">
        <f t="array" ref="AL58">IFERROR(EXP(-_xlfn.CHISQ.INV($H58,2*(AL$18+1))/(2*(SUM($F$64:$F$163*(AL$64:AL$163)^$I58)/MAX(AL$64:AL$163)^$I58)*((MAX(AL$64:AL$163))/$G58)^$I58))," ")</f>
        <v>0.96898639056054436</v>
      </c>
      <c r="AM58" s="77" cm="1">
        <f t="array" ref="AM58">IFERROR(EXP(-_xlfn.CHISQ.INV($H58,2*(AM$18+1))/(2*(SUM($F$64:$F$163*(AM$64:AM$163)^$I58)/MAX(AM$64:AM$163)^$I58)*((MAX(AM$64:AM$163))/$G58)^$I58))," ")</f>
        <v>0.97102921594364433</v>
      </c>
      <c r="AN58" s="77" cm="1">
        <f t="array" ref="AN58">IFERROR(EXP(-_xlfn.CHISQ.INV($H58,2*(AN$18+1))/(2*(SUM($F$64:$F$163*(AN$64:AN$163)^$I58)/MAX(AN$64:AN$163)^$I58)*((MAX(AN$64:AN$163))/$G58)^$I58))," ")</f>
        <v>0.9728410346774099</v>
      </c>
      <c r="AO58" s="77" cm="1">
        <f t="array" ref="AO58">IFERROR(EXP(-_xlfn.CHISQ.INV($H58,2*(AO$18+1))/(2*(SUM($F$64:$F$163*(AO$64:AO$163)^$I58)/MAX(AO$64:AO$163)^$I58)*((MAX(AO$64:AO$163))/$G58)^$I58))," ")</f>
        <v>0.97445764141172264</v>
      </c>
      <c r="AP58" s="77" cm="1">
        <f t="array" ref="AP58">IFERROR(EXP(-_xlfn.CHISQ.INV($H58,2*(AP$18+1))/(2*(SUM($F$64:$F$163*(AP$64:AP$163)^$I58)/MAX(AP$64:AP$163)^$I58)*((MAX(AP$64:AP$163))/$G58)^$I58))," ")</f>
        <v>0.97590794846338191</v>
      </c>
      <c r="AQ58" s="77" cm="1">
        <f t="array" ref="AQ58">IFERROR(EXP(-_xlfn.CHISQ.INV($H58,2*(AQ$18+1))/(2*(SUM($F$64:$F$163*(AQ$64:AQ$163)^$I58)/MAX(AQ$64:AQ$163)^$I58)*((MAX(AQ$64:AQ$163))/$G58)^$I58))," ")</f>
        <v>0.9772155387998509</v>
      </c>
      <c r="AR58" s="77" cm="1">
        <f t="array" ref="AR58">IFERROR(EXP(-_xlfn.CHISQ.INV($H58,2*(AR$18+1))/(2*(SUM($F$64:$F$163*(AR$64:AR$163)^$I58)/MAX(AR$64:AR$163)^$I58)*((MAX(AR$64:AR$163))/$G58)^$I58))," ")</f>
        <v>0.97839982219312982</v>
      </c>
      <c r="AS58" s="77" cm="1">
        <f t="array" ref="AS58">IFERROR(EXP(-_xlfn.CHISQ.INV($H58,2*(AS$18+1))/(2*(SUM($F$64:$F$163*(AS$64:AS$163)^$I58)/MAX(AS$64:AS$163)^$I58)*((MAX(AS$64:AS$163))/$G58)^$I58))," ")</f>
        <v>0.9794769065451403</v>
      </c>
      <c r="AT58" s="77" cm="1">
        <f t="array" ref="AT58">IFERROR(EXP(-_xlfn.CHISQ.INV($H58,2*(AT$18+1))/(2*(SUM($F$64:$F$163*(AT$64:AT$163)^$I58)/MAX(AT$64:AT$163)^$I58)*((MAX(AT$64:AT$163))/$G58)^$I58))," ")</f>
        <v>0.98046026211288118</v>
      </c>
      <c r="AU58" s="77" cm="1">
        <f t="array" ref="AU58">IFERROR(EXP(-_xlfn.CHISQ.INV($H58,2*(AU$18+1))/(2*(SUM($F$64:$F$163*(AU$64:AU$163)^$I58)/MAX(AU$64:AU$163)^$I58)*((MAX(AU$64:AU$163))/$G58)^$I58))," ")</f>
        <v>0.98136123329358027</v>
      </c>
      <c r="AV58" s="77" cm="1">
        <f t="array" ref="AV58">IFERROR(EXP(-_xlfn.CHISQ.INV($H58,2*(AV$18+1))/(2*(SUM($F$64:$F$163*(AV$64:AV$163)^$I58)/MAX(AV$64:AV$163)^$I58)*((MAX(AV$64:AV$163))/$G58)^$I58))," ")</f>
        <v>0.98218943690123417</v>
      </c>
      <c r="AW58" s="77" cm="1">
        <f t="array" ref="AW58">IFERROR(EXP(-_xlfn.CHISQ.INV($H58,2*(AW$18+1))/(2*(SUM($F$64:$F$163*(AW$64:AW$163)^$I58)/MAX(AW$64:AW$163)^$I58)*((MAX(AW$64:AW$163))/$G58)^$I58))," ")</f>
        <v>0.98295307500235152</v>
      </c>
      <c r="AX58" s="77" cm="1">
        <f t="array" ref="AX58">IFERROR(EXP(-_xlfn.CHISQ.INV($H58,2*(AX$18+1))/(2*(SUM($F$64:$F$163*(AX$64:AX$163)^$I58)/MAX(AX$64:AX$163)^$I58)*((MAX(AX$64:AX$163))/$G58)^$I58))," ")</f>
        <v>0.98365918278106923</v>
      </c>
    </row>
    <row r="59" spans="1:50" x14ac:dyDescent="0.2">
      <c r="F59" s="25" t="s">
        <v>8142</v>
      </c>
      <c r="H59" s="119"/>
      <c r="I59" s="61">
        <v>1.21</v>
      </c>
      <c r="J59" s="248" t="str" cm="1">
        <f t="array" ref="J59">IFERROR(SUM($F$64:$F$163*(J$64:J$163)^$I59)/MAX(J$64:J$163)^$I59," ")</f>
        <v xml:space="preserve"> </v>
      </c>
      <c r="K59" s="248" cm="1">
        <f t="array" ref="K59">IFERROR(SUM($F$64:$F$163*(K$64:K$163)^$I59)/MAX(K$64:K$163)^$I59," ")</f>
        <v>23.999999999999996</v>
      </c>
      <c r="L59" s="248" cm="1">
        <f t="array" ref="L59">IFERROR(SUM($F$64:$F$163*(L$64:L$163)^$I59)/MAX(L$64:L$163)^$I59," ")</f>
        <v>28.42204265085352</v>
      </c>
      <c r="M59" s="248" cm="1">
        <f t="array" ref="M59">IFERROR(SUM($F$64:$F$163*(M$64:M$163)^$I59)/MAX(M$64:M$163)^$I59," ")</f>
        <v>46.636388395685756</v>
      </c>
      <c r="N59" s="248" cm="1">
        <f t="array" ref="N59">IFERROR(SUM($F$64:$F$163*(N$64:N$163)^$I59)/MAX(N$64:N$163)^$I59," ")</f>
        <v>58.063305884228939</v>
      </c>
      <c r="O59" s="248" cm="1">
        <f t="array" ref="O59">IFERROR(SUM($F$64:$F$163*(O$64:O$163)^$I59)/MAX(O$64:O$163)^$I59," ")</f>
        <v>65.653380005051517</v>
      </c>
      <c r="P59" s="248" cm="1">
        <f t="array" ref="P59">IFERROR(SUM($F$64:$F$163*(P$64:P$163)^$I59)/MAX(P$64:P$163)^$I59," ")</f>
        <v>75.680949181939653</v>
      </c>
      <c r="Q59" s="248" cm="1">
        <f t="array" ref="Q59">IFERROR(SUM($F$64:$F$163*(Q$64:Q$163)^$I59)/MAX(Q$64:Q$163)^$I59," ")</f>
        <v>83.311376909516866</v>
      </c>
      <c r="R59" s="248" cm="1">
        <f t="array" ref="R59">IFERROR(SUM($F$64:$F$163*(R$64:R$163)^$I59)/MAX(R$64:R$163)^$I59," ")</f>
        <v>87.734830714323309</v>
      </c>
      <c r="S59" s="248" cm="1">
        <f t="array" ref="S59">IFERROR(SUM($F$64:$F$163*(S$64:S$163)^$I59)/MAX(S$64:S$163)^$I59," ")</f>
        <v>94.544268472700338</v>
      </c>
      <c r="T59" s="248" cm="1">
        <f t="array" ref="T59">IFERROR(SUM($F$64:$F$163*(T$64:T$163)^$I59)/MAX(T$64:T$163)^$I59," ")</f>
        <v>102.20404111292993</v>
      </c>
      <c r="U59" s="248" cm="1">
        <f t="array" ref="U59">IFERROR(SUM($F$64:$F$163*(U$64:U$163)^$I59)/MAX(U$64:U$163)^$I59," ")</f>
        <v>111.13341505861892</v>
      </c>
      <c r="V59" s="248" cm="1">
        <f t="array" ref="V59">IFERROR(SUM($F$64:$F$163*(V$64:V$163)^$I59)/MAX(V$64:V$163)^$I59," ")</f>
        <v>120.06494812407813</v>
      </c>
      <c r="W59" s="248" cm="1">
        <f t="array" ref="W59">IFERROR(SUM($F$64:$F$163*(W$64:W$163)^$I59)/MAX(W$64:W$163)^$I59," ")</f>
        <v>130.04854809280823</v>
      </c>
      <c r="X59" s="248" cm="1">
        <f t="array" ref="X59">IFERROR(SUM($F$64:$F$163*(X$64:X$163)^$I59)/MAX(X$64:X$163)^$I59," ")</f>
        <v>141.3524152357958</v>
      </c>
      <c r="Y59" s="248" cm="1">
        <f t="array" ref="Y59">IFERROR(SUM($F$64:$F$163*(Y$64:Y$163)^$I59)/MAX(Y$64:Y$163)^$I59," ")</f>
        <v>153.27257236685324</v>
      </c>
      <c r="Z59" s="248" cm="1">
        <f t="array" ref="Z59">IFERROR(SUM($F$64:$F$163*(Z$64:Z$163)^$I59)/MAX(Z$64:Z$163)^$I59," ")</f>
        <v>166.63190087466438</v>
      </c>
      <c r="AA59" s="248" cm="1">
        <f t="array" ref="AA59">IFERROR(SUM($F$64:$F$163*(AA$64:AA$163)^$I59)/MAX(AA$64:AA$163)^$I59," ")</f>
        <v>182.83655269940172</v>
      </c>
      <c r="AB59" s="248" cm="1">
        <f t="array" ref="AB59">IFERROR(SUM($F$64:$F$163*(AB$64:AB$163)^$I59)/MAX(AB$64:AB$163)^$I59," ")</f>
        <v>198.85029162505438</v>
      </c>
      <c r="AC59" s="248" cm="1">
        <f t="array" ref="AC59">IFERROR(SUM($F$64:$F$163*(AC$64:AC$163)^$I59)/MAX(AC$64:AC$163)^$I59," ")</f>
        <v>214.25806925489775</v>
      </c>
      <c r="AD59" s="248" cm="1">
        <f t="array" ref="AD59">IFERROR(SUM($F$64:$F$163*(AD$64:AD$163)^$I59)/MAX(AD$64:AD$163)^$I59," ")</f>
        <v>228.97380790755136</v>
      </c>
      <c r="AE59" s="248" cm="1">
        <f t="array" ref="AE59">IFERROR(SUM($F$64:$F$163*(AE$64:AE$163)^$I59)/MAX(AE$64:AE$163)^$I59," ")</f>
        <v>242.97515686160435</v>
      </c>
      <c r="AF59" s="248" cm="1">
        <f t="array" ref="AF59">IFERROR(SUM($F$64:$F$163*(AF$64:AF$163)^$I59)/MAX(AF$64:AF$163)^$I59," ")</f>
        <v>255.96760579809285</v>
      </c>
      <c r="AG59" s="248" cm="1">
        <f t="array" ref="AG59">IFERROR(SUM($F$64:$F$163*(AG$64:AG$163)^$I59)/MAX(AG$64:AG$163)^$I59," ")</f>
        <v>267.99986137508398</v>
      </c>
      <c r="AH59" s="248" cm="1">
        <f t="array" ref="AH59">IFERROR(SUM($F$64:$F$163*(AH$64:AH$163)^$I59)/MAX(AH$64:AH$163)^$I59," ")</f>
        <v>279.14738331435512</v>
      </c>
      <c r="AI59" s="248" cm="1">
        <f t="array" ref="AI59">IFERROR(SUM($F$64:$F$163*(AI$64:AI$163)^$I59)/MAX(AI$64:AI$163)^$I59," ")</f>
        <v>289.4886046427485</v>
      </c>
      <c r="AJ59" s="248" cm="1">
        <f t="array" ref="AJ59">IFERROR(SUM($F$64:$F$163*(AJ$64:AJ$163)^$I59)/MAX(AJ$64:AJ$163)^$I59," ")</f>
        <v>299.09807725478692</v>
      </c>
      <c r="AK59" s="248" cm="1">
        <f t="array" ref="AK59">IFERROR(SUM($F$64:$F$163*(AK$64:AK$163)^$I59)/MAX(AK$64:AK$163)^$I59," ")</f>
        <v>308.04425185146169</v>
      </c>
      <c r="AL59" s="248" cm="1">
        <f t="array" ref="AL59">IFERROR(SUM($F$64:$F$163*(AL$64:AL$163)^$I59)/MAX(AL$64:AL$163)^$I59," ")</f>
        <v>316.38897806714249</v>
      </c>
      <c r="AM59" s="248" cm="1">
        <f t="array" ref="AM59">IFERROR(SUM($F$64:$F$163*(AM$64:AM$163)^$I59)/MAX(AM$64:AM$163)^$I59," ")</f>
        <v>323.65758356455717</v>
      </c>
      <c r="AN59" s="248" cm="1">
        <f t="array" ref="AN59">IFERROR(SUM($F$64:$F$163*(AN$64:AN$163)^$I59)/MAX(AN$64:AN$163)^$I59," ")</f>
        <v>330.23993469023191</v>
      </c>
      <c r="AO59" s="248" cm="1">
        <f t="array" ref="AO59">IFERROR(SUM($F$64:$F$163*(AO$64:AO$163)^$I59)/MAX(AO$64:AO$163)^$I59," ")</f>
        <v>336.39303747830905</v>
      </c>
      <c r="AP59" s="248" cm="1">
        <f t="array" ref="AP59">IFERROR(SUM($F$64:$F$163*(AP$64:AP$163)^$I59)/MAX(AP$64:AP$163)^$I59," ")</f>
        <v>342.15641718484085</v>
      </c>
      <c r="AQ59" s="248" cm="1">
        <f t="array" ref="AQ59">IFERROR(SUM($F$64:$F$163*(AQ$64:AQ$163)^$I59)/MAX(AQ$64:AQ$163)^$I59," ")</f>
        <v>347.56509629637031</v>
      </c>
      <c r="AR59" s="248" cm="1">
        <f t="array" ref="AR59">IFERROR(SUM($F$64:$F$163*(AR$64:AR$163)^$I59)/MAX(AR$64:AR$163)^$I59," ")</f>
        <v>352.65017143553553</v>
      </c>
      <c r="AS59" s="248" cm="1">
        <f t="array" ref="AS59">IFERROR(SUM($F$64:$F$163*(AS$64:AS$163)^$I59)/MAX(AS$64:AS$163)^$I59," ")</f>
        <v>357.43931666776314</v>
      </c>
      <c r="AT59" s="248" cm="1">
        <f t="array" ref="AT59">IFERROR(SUM($F$64:$F$163*(AT$64:AT$163)^$I59)/MAX(AT$64:AT$163)^$I59," ")</f>
        <v>361.95721957057714</v>
      </c>
      <c r="AU59" s="248" cm="1">
        <f t="array" ref="AU59">IFERROR(SUM($F$64:$F$163*(AU$64:AU$163)^$I59)/MAX(AU$64:AU$163)^$I59," ")</f>
        <v>366.22595773030196</v>
      </c>
      <c r="AV59" s="248" cm="1">
        <f t="array" ref="AV59">IFERROR(SUM($F$64:$F$163*(AV$64:AV$163)^$I59)/MAX(AV$64:AV$163)^$I59," ")</f>
        <v>370.26532335663421</v>
      </c>
      <c r="AW59" s="248" cm="1">
        <f t="array" ref="AW59">IFERROR(SUM($F$64:$F$163*(AW$64:AW$163)^$I59)/MAX(AW$64:AW$163)^$I59," ")</f>
        <v>374.09310315630682</v>
      </c>
      <c r="AX59" s="248" cm="1">
        <f t="array" ref="AX59">IFERROR(SUM($F$64:$F$163*(AX$64:AX$163)^$I59)/MAX(AX$64:AX$163)^$I59," ")</f>
        <v>377.72531983753692</v>
      </c>
    </row>
    <row r="60" spans="1:50" x14ac:dyDescent="0.2">
      <c r="I60" s="61"/>
      <c r="J60" s="82">
        <f t="shared" ref="J60:AX60" si="21">J48*24</f>
        <v>0</v>
      </c>
      <c r="K60" s="82">
        <f t="shared" si="21"/>
        <v>228.95999999999998</v>
      </c>
      <c r="L60" s="82">
        <f t="shared" si="21"/>
        <v>610.56000000000006</v>
      </c>
      <c r="M60" s="82">
        <f t="shared" si="21"/>
        <v>1144.8</v>
      </c>
      <c r="N60" s="82">
        <f t="shared" si="21"/>
        <v>1526.4</v>
      </c>
      <c r="O60" s="82">
        <f t="shared" si="21"/>
        <v>1908</v>
      </c>
      <c r="P60" s="82">
        <f t="shared" si="21"/>
        <v>2289.6</v>
      </c>
      <c r="Q60" s="82">
        <f t="shared" si="21"/>
        <v>2671.2</v>
      </c>
      <c r="R60" s="82">
        <f t="shared" si="21"/>
        <v>3052.8</v>
      </c>
      <c r="S60" s="82">
        <f t="shared" si="21"/>
        <v>3434.3999999999996</v>
      </c>
      <c r="T60" s="82">
        <f t="shared" si="21"/>
        <v>3816</v>
      </c>
      <c r="U60" s="82">
        <f t="shared" si="21"/>
        <v>4197.6000000000004</v>
      </c>
      <c r="V60" s="82">
        <f t="shared" si="21"/>
        <v>4579.2</v>
      </c>
      <c r="W60" s="82">
        <f t="shared" si="21"/>
        <v>4960.8</v>
      </c>
      <c r="X60" s="82">
        <f t="shared" si="21"/>
        <v>5342.4</v>
      </c>
      <c r="Y60" s="82">
        <f t="shared" si="21"/>
        <v>5724</v>
      </c>
      <c r="Z60" s="82">
        <f t="shared" si="21"/>
        <v>6105.6</v>
      </c>
      <c r="AA60" s="82">
        <f t="shared" si="21"/>
        <v>6487.2000000000007</v>
      </c>
      <c r="AB60" s="82">
        <f t="shared" si="21"/>
        <v>6868.7999999999993</v>
      </c>
      <c r="AC60" s="82">
        <f t="shared" si="21"/>
        <v>7250.4</v>
      </c>
      <c r="AD60" s="82">
        <f t="shared" si="21"/>
        <v>7632</v>
      </c>
      <c r="AE60" s="82">
        <f t="shared" si="21"/>
        <v>8013.6</v>
      </c>
      <c r="AF60" s="82">
        <f t="shared" si="21"/>
        <v>8395.2000000000007</v>
      </c>
      <c r="AG60" s="82">
        <f t="shared" si="21"/>
        <v>8776.7999999999993</v>
      </c>
      <c r="AH60" s="82">
        <f t="shared" si="21"/>
        <v>9158.4</v>
      </c>
      <c r="AI60" s="82">
        <f t="shared" si="21"/>
        <v>9540</v>
      </c>
      <c r="AJ60" s="82">
        <f t="shared" si="21"/>
        <v>9921.6</v>
      </c>
      <c r="AK60" s="82">
        <f t="shared" si="21"/>
        <v>10303.200000000001</v>
      </c>
      <c r="AL60" s="82">
        <f t="shared" si="21"/>
        <v>10684.8</v>
      </c>
      <c r="AM60" s="82">
        <f t="shared" si="21"/>
        <v>11066.4</v>
      </c>
      <c r="AN60" s="82">
        <f t="shared" si="21"/>
        <v>11448</v>
      </c>
      <c r="AO60" s="82">
        <f t="shared" si="21"/>
        <v>11829.6</v>
      </c>
      <c r="AP60" s="82">
        <f t="shared" si="21"/>
        <v>12211.2</v>
      </c>
      <c r="AQ60" s="82">
        <f t="shared" si="21"/>
        <v>12592.8</v>
      </c>
      <c r="AR60" s="82">
        <f t="shared" si="21"/>
        <v>12974.400000000001</v>
      </c>
      <c r="AS60" s="82">
        <f t="shared" si="21"/>
        <v>13356</v>
      </c>
      <c r="AT60" s="82">
        <f t="shared" si="21"/>
        <v>13737.599999999999</v>
      </c>
      <c r="AU60" s="82">
        <f t="shared" si="21"/>
        <v>14119.2</v>
      </c>
      <c r="AV60" s="82">
        <f t="shared" si="21"/>
        <v>14500.8</v>
      </c>
      <c r="AW60" s="82">
        <f t="shared" si="21"/>
        <v>14882.400000000001</v>
      </c>
      <c r="AX60" s="82">
        <f t="shared" si="21"/>
        <v>15264</v>
      </c>
    </row>
    <row r="61" spans="1:50" x14ac:dyDescent="0.2">
      <c r="D61" s="45"/>
      <c r="E61" s="45"/>
      <c r="F61" s="45"/>
      <c r="I61" s="61" t="s">
        <v>120</v>
      </c>
      <c r="J61" s="91">
        <v>0</v>
      </c>
      <c r="K61" s="91">
        <f>MAX($AD$64:$AD$163)</f>
        <v>6238</v>
      </c>
      <c r="L61" s="91"/>
      <c r="M61" s="92" t="s">
        <v>93</v>
      </c>
      <c r="N61" s="91">
        <f>MAX($AD$64:$AD$163)</f>
        <v>6238</v>
      </c>
      <c r="O61" s="91"/>
      <c r="P61" s="91"/>
      <c r="Q61" s="91">
        <v>2000</v>
      </c>
      <c r="R61" s="91">
        <f>Q61</f>
        <v>2000</v>
      </c>
      <c r="S61" s="91">
        <f>Q61</f>
        <v>2000</v>
      </c>
      <c r="T61" s="91"/>
      <c r="U61" s="91">
        <v>6000</v>
      </c>
      <c r="V61" s="91">
        <f>U61</f>
        <v>6000</v>
      </c>
      <c r="W61" s="91">
        <f>U61</f>
        <v>6000</v>
      </c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</row>
    <row r="62" spans="1:50" x14ac:dyDescent="0.2">
      <c r="D62" s="45"/>
      <c r="E62" s="45"/>
      <c r="F62" s="45"/>
      <c r="G62" s="45"/>
      <c r="H62" s="45"/>
      <c r="I62" s="78"/>
      <c r="J62" s="92">
        <f>AD63</f>
        <v>44186</v>
      </c>
      <c r="K62" s="92">
        <f>AD63</f>
        <v>44186</v>
      </c>
      <c r="L62" s="91"/>
      <c r="M62" s="91"/>
      <c r="N62" s="92">
        <f>AD63</f>
        <v>44186</v>
      </c>
      <c r="O62" s="91"/>
      <c r="P62" s="91"/>
      <c r="Q62" s="91"/>
      <c r="R62" s="92">
        <f>J63</f>
        <v>43868</v>
      </c>
      <c r="S62" s="92">
        <f>AX63</f>
        <v>44504</v>
      </c>
      <c r="T62" s="91"/>
      <c r="U62" s="91"/>
      <c r="V62" s="92">
        <f>J63</f>
        <v>43868</v>
      </c>
      <c r="W62" s="92">
        <f>AX63</f>
        <v>44504</v>
      </c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</row>
    <row r="63" spans="1:50" ht="64.5" customHeight="1" x14ac:dyDescent="0.2">
      <c r="A63" s="45" t="str">
        <f>ndashboard!I4</f>
        <v>Serial Number</v>
      </c>
      <c r="B63" s="45" t="s">
        <v>169</v>
      </c>
      <c r="C63" s="45" t="str">
        <f>ndashboard!C4</f>
        <v>Engine ID</v>
      </c>
      <c r="D63" s="45" t="s">
        <v>68</v>
      </c>
      <c r="E63" s="45" t="s">
        <v>70</v>
      </c>
      <c r="F63" s="45" t="s">
        <v>3</v>
      </c>
      <c r="G63" s="45" t="s">
        <v>71</v>
      </c>
      <c r="H63" s="45" t="s">
        <v>72</v>
      </c>
      <c r="I63" s="78" t="s">
        <v>73</v>
      </c>
      <c r="J63" s="89">
        <f>$C$2</f>
        <v>43868</v>
      </c>
      <c r="K63" s="89">
        <f t="shared" ref="K63:AX63" si="22">$J63+K48</f>
        <v>43877.54</v>
      </c>
      <c r="L63" s="89">
        <f t="shared" si="22"/>
        <v>43893.440000000002</v>
      </c>
      <c r="M63" s="89">
        <f t="shared" si="22"/>
        <v>43915.7</v>
      </c>
      <c r="N63" s="89">
        <f t="shared" si="22"/>
        <v>43931.6</v>
      </c>
      <c r="O63" s="89">
        <f t="shared" si="22"/>
        <v>43947.5</v>
      </c>
      <c r="P63" s="89">
        <f t="shared" si="22"/>
        <v>43963.4</v>
      </c>
      <c r="Q63" s="89">
        <f t="shared" si="22"/>
        <v>43979.3</v>
      </c>
      <c r="R63" s="89">
        <f t="shared" si="22"/>
        <v>43995.199999999997</v>
      </c>
      <c r="S63" s="89">
        <f t="shared" si="22"/>
        <v>44011.1</v>
      </c>
      <c r="T63" s="89">
        <f t="shared" si="22"/>
        <v>44027</v>
      </c>
      <c r="U63" s="89">
        <f t="shared" si="22"/>
        <v>44042.9</v>
      </c>
      <c r="V63" s="89">
        <f t="shared" si="22"/>
        <v>44058.8</v>
      </c>
      <c r="W63" s="89">
        <f t="shared" si="22"/>
        <v>44074.7</v>
      </c>
      <c r="X63" s="89">
        <f t="shared" si="22"/>
        <v>44090.6</v>
      </c>
      <c r="Y63" s="89">
        <f t="shared" si="22"/>
        <v>44106.5</v>
      </c>
      <c r="Z63" s="89">
        <f t="shared" si="22"/>
        <v>44122.400000000001</v>
      </c>
      <c r="AA63" s="89">
        <f t="shared" si="22"/>
        <v>44138.3</v>
      </c>
      <c r="AB63" s="89">
        <f t="shared" si="22"/>
        <v>44154.2</v>
      </c>
      <c r="AC63" s="89">
        <f t="shared" si="22"/>
        <v>44170.1</v>
      </c>
      <c r="AD63" s="90">
        <f t="shared" si="22"/>
        <v>44186</v>
      </c>
      <c r="AE63" s="89">
        <f t="shared" si="22"/>
        <v>44201.9</v>
      </c>
      <c r="AF63" s="89">
        <f t="shared" si="22"/>
        <v>44217.8</v>
      </c>
      <c r="AG63" s="89">
        <f t="shared" si="22"/>
        <v>44233.7</v>
      </c>
      <c r="AH63" s="89">
        <f t="shared" si="22"/>
        <v>44249.599999999999</v>
      </c>
      <c r="AI63" s="89">
        <f t="shared" si="22"/>
        <v>44265.5</v>
      </c>
      <c r="AJ63" s="89">
        <f t="shared" si="22"/>
        <v>44281.4</v>
      </c>
      <c r="AK63" s="89">
        <f t="shared" si="22"/>
        <v>44297.3</v>
      </c>
      <c r="AL63" s="89">
        <f t="shared" si="22"/>
        <v>44313.2</v>
      </c>
      <c r="AM63" s="89">
        <f t="shared" si="22"/>
        <v>44329.1</v>
      </c>
      <c r="AN63" s="89">
        <f t="shared" si="22"/>
        <v>44345</v>
      </c>
      <c r="AO63" s="89">
        <f t="shared" si="22"/>
        <v>44360.9</v>
      </c>
      <c r="AP63" s="89">
        <f t="shared" si="22"/>
        <v>44376.800000000003</v>
      </c>
      <c r="AQ63" s="89">
        <f t="shared" si="22"/>
        <v>44392.7</v>
      </c>
      <c r="AR63" s="89">
        <f t="shared" si="22"/>
        <v>44408.6</v>
      </c>
      <c r="AS63" s="89">
        <f t="shared" si="22"/>
        <v>44424.5</v>
      </c>
      <c r="AT63" s="89">
        <f t="shared" si="22"/>
        <v>44440.4</v>
      </c>
      <c r="AU63" s="89">
        <f t="shared" si="22"/>
        <v>44456.3</v>
      </c>
      <c r="AV63" s="89">
        <f t="shared" si="22"/>
        <v>44472.2</v>
      </c>
      <c r="AW63" s="89">
        <f t="shared" si="22"/>
        <v>44488.1</v>
      </c>
      <c r="AX63" s="89">
        <f t="shared" si="22"/>
        <v>44504</v>
      </c>
    </row>
    <row r="64" spans="1:50" x14ac:dyDescent="0.2">
      <c r="A64" s="25">
        <f>IFERROR(ndashboard!I5," ")</f>
        <v>1386177</v>
      </c>
      <c r="B64" s="107" t="str">
        <f>IFERROR(ndashboard!B5," ")</f>
        <v>ABINSK</v>
      </c>
      <c r="C64" s="107" t="str">
        <f>IFERROR(ndashboard!C5,"")</f>
        <v>M09</v>
      </c>
      <c r="D64" s="100">
        <f>IFERROR(ndashboard!M5," ")</f>
        <v>43892</v>
      </c>
      <c r="E64" s="167">
        <f>IFERROR(ndashboard!O5,"")</f>
        <v>6238</v>
      </c>
      <c r="F64" s="107">
        <f>IFERROR(ndashboard!H5,"")</f>
        <v>24</v>
      </c>
      <c r="G64" s="108">
        <f>IFERROR(ndashboard!R5,"")</f>
        <v>21.217687074829932</v>
      </c>
      <c r="H64" s="107">
        <f>IFERROR(ndashboard!F5,"")</f>
        <v>624</v>
      </c>
      <c r="I64" s="107" t="str">
        <f>IFERROR(ndashboard!G5,"")</f>
        <v>H01</v>
      </c>
      <c r="J64" s="79">
        <f t="shared" ref="J64:Y79" si="23">IF($C$2+J$48 &gt;=$D64,$E64*(J$48-_xlfn.DAYS($D64,$C$2))/_xlfn.DAYS($C$1,$D64),0)</f>
        <v>0</v>
      </c>
      <c r="K64" s="79">
        <f t="shared" si="23"/>
        <v>0</v>
      </c>
      <c r="L64" s="79">
        <f t="shared" si="23"/>
        <v>30.553469387755129</v>
      </c>
      <c r="M64" s="79">
        <f t="shared" si="23"/>
        <v>502.85918367346932</v>
      </c>
      <c r="N64" s="79">
        <f t="shared" si="23"/>
        <v>840.22040816326535</v>
      </c>
      <c r="O64" s="79">
        <f t="shared" si="23"/>
        <v>1177.5816326530612</v>
      </c>
      <c r="P64" s="79">
        <f t="shared" si="23"/>
        <v>1514.9428571428571</v>
      </c>
      <c r="Q64" s="79">
        <f t="shared" si="23"/>
        <v>1852.3040816326532</v>
      </c>
      <c r="R64" s="79">
        <f t="shared" si="23"/>
        <v>2189.6653061224488</v>
      </c>
      <c r="S64" s="79">
        <f t="shared" si="23"/>
        <v>2527.0265306122446</v>
      </c>
      <c r="T64" s="79">
        <f t="shared" si="23"/>
        <v>2864.387755102041</v>
      </c>
      <c r="U64" s="79">
        <f t="shared" si="23"/>
        <v>3201.7489795918368</v>
      </c>
      <c r="V64" s="79">
        <f t="shared" si="23"/>
        <v>3539.1102040816322</v>
      </c>
      <c r="W64" s="79">
        <f t="shared" si="23"/>
        <v>3876.471428571429</v>
      </c>
      <c r="X64" s="79">
        <f t="shared" si="23"/>
        <v>4213.8326530612248</v>
      </c>
      <c r="Y64" s="79">
        <f t="shared" si="23"/>
        <v>4551.1938775510207</v>
      </c>
      <c r="Z64" s="79">
        <f t="shared" ref="Z64:AO79" si="24">IF($C$2+Z$48 &gt;=$D64,$E64*(Z$48-_xlfn.DAYS($D64,$C$2))/_xlfn.DAYS($C$1,$D64),0)</f>
        <v>4888.5551020408166</v>
      </c>
      <c r="AA64" s="79">
        <f t="shared" si="24"/>
        <v>5225.9163265306124</v>
      </c>
      <c r="AB64" s="79">
        <f t="shared" si="24"/>
        <v>5563.2775510204074</v>
      </c>
      <c r="AC64" s="79">
        <f t="shared" si="24"/>
        <v>5900.6387755102032</v>
      </c>
      <c r="AD64" s="80">
        <f t="shared" si="24"/>
        <v>6238</v>
      </c>
      <c r="AE64" s="79">
        <f t="shared" si="24"/>
        <v>6575.3612244897968</v>
      </c>
      <c r="AF64" s="79">
        <f t="shared" si="24"/>
        <v>6912.7224489795926</v>
      </c>
      <c r="AG64" s="79">
        <f t="shared" si="24"/>
        <v>7250.0836734693885</v>
      </c>
      <c r="AH64" s="79">
        <f t="shared" si="24"/>
        <v>7587.4448979591834</v>
      </c>
      <c r="AI64" s="79">
        <f t="shared" si="24"/>
        <v>7924.8061224489793</v>
      </c>
      <c r="AJ64" s="79">
        <f t="shared" si="24"/>
        <v>8262.167346938777</v>
      </c>
      <c r="AK64" s="79">
        <f t="shared" si="24"/>
        <v>8599.528571428571</v>
      </c>
      <c r="AL64" s="79">
        <f t="shared" si="24"/>
        <v>8936.8897959183669</v>
      </c>
      <c r="AM64" s="79">
        <f t="shared" si="24"/>
        <v>9274.2510204081627</v>
      </c>
      <c r="AN64" s="79">
        <f t="shared" si="24"/>
        <v>9611.6122448979586</v>
      </c>
      <c r="AO64" s="79">
        <f t="shared" si="24"/>
        <v>9948.9734693877563</v>
      </c>
      <c r="AP64" s="79">
        <f t="shared" ref="AN64:AX79" si="25">IF($C$2+AP$48 &gt;=$D64,$E64*(AP$48-_xlfn.DAYS($D64,$C$2))/_xlfn.DAYS($C$1,$D64),0)</f>
        <v>10286.33469387755</v>
      </c>
      <c r="AQ64" s="79">
        <f t="shared" si="25"/>
        <v>10623.695918367346</v>
      </c>
      <c r="AR64" s="79">
        <f t="shared" si="25"/>
        <v>10961.057142857144</v>
      </c>
      <c r="AS64" s="79">
        <f t="shared" si="25"/>
        <v>11298.418367346938</v>
      </c>
      <c r="AT64" s="79">
        <f t="shared" si="25"/>
        <v>11635.779591836734</v>
      </c>
      <c r="AU64" s="79">
        <f t="shared" si="25"/>
        <v>11973.140816326531</v>
      </c>
      <c r="AV64" s="79">
        <f t="shared" si="25"/>
        <v>12310.502040816325</v>
      </c>
      <c r="AW64" s="79">
        <f t="shared" si="25"/>
        <v>12647.863265306123</v>
      </c>
      <c r="AX64" s="79">
        <f t="shared" si="25"/>
        <v>12985.224489795919</v>
      </c>
    </row>
    <row r="65" spans="1:50" x14ac:dyDescent="0.2">
      <c r="A65" s="25">
        <f>IFERROR(ndashboard!I6," ")</f>
        <v>1393153</v>
      </c>
      <c r="B65" s="107" t="str">
        <f>IFERROR(ndashboard!B6," ")</f>
        <v>BLESSED TEXTILE</v>
      </c>
      <c r="C65" s="107" t="str">
        <f>IFERROR(ndashboard!C6,"")</f>
        <v>M01</v>
      </c>
      <c r="D65" s="100">
        <f>IFERROR(ndashboard!M6," ")</f>
        <v>43913</v>
      </c>
      <c r="E65" s="167">
        <f>IFERROR(ndashboard!O6,"")</f>
        <v>6093</v>
      </c>
      <c r="F65" s="107">
        <f>IFERROR(ndashboard!H6,"")</f>
        <v>20</v>
      </c>
      <c r="G65" s="108">
        <f>IFERROR(ndashboard!R6,"")</f>
        <v>22.318681318681318</v>
      </c>
      <c r="H65" s="107">
        <f>IFERROR(ndashboard!F6,"")</f>
        <v>620</v>
      </c>
      <c r="I65" s="107" t="str">
        <f>IFERROR(ndashboard!G6,"")</f>
        <v>J101</v>
      </c>
      <c r="J65" s="79">
        <f t="shared" si="23"/>
        <v>0</v>
      </c>
      <c r="K65" s="79">
        <f t="shared" si="23"/>
        <v>0</v>
      </c>
      <c r="L65" s="79">
        <f t="shared" si="23"/>
        <v>0</v>
      </c>
      <c r="M65" s="79">
        <f t="shared" si="23"/>
        <v>60.260439560439465</v>
      </c>
      <c r="N65" s="79">
        <f t="shared" si="23"/>
        <v>415.12747252747255</v>
      </c>
      <c r="O65" s="79">
        <f t="shared" si="23"/>
        <v>769.99450549450546</v>
      </c>
      <c r="P65" s="79">
        <f t="shared" si="23"/>
        <v>1124.8615384615382</v>
      </c>
      <c r="Q65" s="79">
        <f t="shared" si="23"/>
        <v>1479.7285714285713</v>
      </c>
      <c r="R65" s="79">
        <f t="shared" si="23"/>
        <v>1834.5956043956046</v>
      </c>
      <c r="S65" s="79">
        <f t="shared" si="23"/>
        <v>2189.462637362637</v>
      </c>
      <c r="T65" s="79">
        <f t="shared" si="23"/>
        <v>2544.3296703296705</v>
      </c>
      <c r="U65" s="79">
        <f t="shared" si="23"/>
        <v>2899.1967032967036</v>
      </c>
      <c r="V65" s="79">
        <f t="shared" si="23"/>
        <v>3254.0637362637358</v>
      </c>
      <c r="W65" s="79">
        <f t="shared" si="23"/>
        <v>3608.9307692307698</v>
      </c>
      <c r="X65" s="79">
        <f t="shared" si="23"/>
        <v>3963.7978021978024</v>
      </c>
      <c r="Y65" s="79">
        <f t="shared" si="23"/>
        <v>4318.6648351648355</v>
      </c>
      <c r="Z65" s="79">
        <f t="shared" si="24"/>
        <v>4673.5318681318677</v>
      </c>
      <c r="AA65" s="79">
        <f t="shared" si="24"/>
        <v>5028.3989010989017</v>
      </c>
      <c r="AB65" s="79">
        <f t="shared" si="24"/>
        <v>5383.2659340659338</v>
      </c>
      <c r="AC65" s="79">
        <f t="shared" si="24"/>
        <v>5738.132967032966</v>
      </c>
      <c r="AD65" s="80">
        <f t="shared" si="24"/>
        <v>6093</v>
      </c>
      <c r="AE65" s="79">
        <f t="shared" si="24"/>
        <v>6447.867032967034</v>
      </c>
      <c r="AF65" s="79">
        <f t="shared" si="24"/>
        <v>6802.7340659340662</v>
      </c>
      <c r="AG65" s="79">
        <f t="shared" si="24"/>
        <v>7157.6010989010983</v>
      </c>
      <c r="AH65" s="79">
        <f t="shared" si="24"/>
        <v>7512.4681318681314</v>
      </c>
      <c r="AI65" s="79">
        <f t="shared" si="24"/>
        <v>7867.3351648351645</v>
      </c>
      <c r="AJ65" s="79">
        <f t="shared" si="24"/>
        <v>8222.2021978021985</v>
      </c>
      <c r="AK65" s="79">
        <f t="shared" si="24"/>
        <v>8577.0692307692298</v>
      </c>
      <c r="AL65" s="79">
        <f t="shared" si="24"/>
        <v>8931.9362637362647</v>
      </c>
      <c r="AM65" s="79">
        <f t="shared" si="24"/>
        <v>9286.8032967032959</v>
      </c>
      <c r="AN65" s="79">
        <f t="shared" si="25"/>
        <v>9641.670329670329</v>
      </c>
      <c r="AO65" s="79">
        <f t="shared" si="25"/>
        <v>9996.5373626373639</v>
      </c>
      <c r="AP65" s="79">
        <f t="shared" si="25"/>
        <v>10351.404395604395</v>
      </c>
      <c r="AQ65" s="79">
        <f t="shared" si="25"/>
        <v>10706.271428571426</v>
      </c>
      <c r="AR65" s="79">
        <f t="shared" si="25"/>
        <v>11061.138461538463</v>
      </c>
      <c r="AS65" s="79">
        <f t="shared" si="25"/>
        <v>11416.005494505494</v>
      </c>
      <c r="AT65" s="79">
        <f t="shared" si="25"/>
        <v>11770.872527472526</v>
      </c>
      <c r="AU65" s="79">
        <f t="shared" si="25"/>
        <v>12125.739560439562</v>
      </c>
      <c r="AV65" s="79">
        <f t="shared" si="25"/>
        <v>12480.606593406592</v>
      </c>
      <c r="AW65" s="79">
        <f t="shared" si="25"/>
        <v>12835.473626373627</v>
      </c>
      <c r="AX65" s="79">
        <f t="shared" si="25"/>
        <v>13190.34065934066</v>
      </c>
    </row>
    <row r="66" spans="1:50" x14ac:dyDescent="0.2">
      <c r="A66" s="25">
        <f>IFERROR(ndashboard!I7," ")</f>
        <v>1320072</v>
      </c>
      <c r="B66" s="107" t="str">
        <f>IFERROR(ndashboard!B7," ")</f>
        <v>BMW LANDSHUT 4.10</v>
      </c>
      <c r="C66" s="107" t="str">
        <f>IFERROR(ndashboard!C7,"")</f>
        <v>M04</v>
      </c>
      <c r="D66" s="100">
        <f>IFERROR(ndashboard!M7," ")</f>
        <v>43868</v>
      </c>
      <c r="E66" s="167">
        <f>IFERROR(ndashboard!O7,"")</f>
        <v>5188</v>
      </c>
      <c r="F66" s="107">
        <f>IFERROR(ndashboard!H7,"")</f>
        <v>24</v>
      </c>
      <c r="G66" s="108">
        <f>IFERROR(ndashboard!R7,"")</f>
        <v>16.314465408805031</v>
      </c>
      <c r="H66" s="107">
        <f>IFERROR(ndashboard!F7,"")</f>
        <v>624</v>
      </c>
      <c r="I66" s="107" t="str">
        <f>IFERROR(ndashboard!G7,"")</f>
        <v>H01</v>
      </c>
      <c r="J66" s="79">
        <f t="shared" si="23"/>
        <v>0</v>
      </c>
      <c r="K66" s="79">
        <f t="shared" si="23"/>
        <v>155.63999999999999</v>
      </c>
      <c r="L66" s="79">
        <f t="shared" si="23"/>
        <v>415.04</v>
      </c>
      <c r="M66" s="79">
        <f t="shared" si="23"/>
        <v>778.19999999999993</v>
      </c>
      <c r="N66" s="79">
        <f t="shared" si="23"/>
        <v>1037.5999999999999</v>
      </c>
      <c r="O66" s="79">
        <f t="shared" si="23"/>
        <v>1297</v>
      </c>
      <c r="P66" s="79">
        <f t="shared" si="23"/>
        <v>1556.3999999999999</v>
      </c>
      <c r="Q66" s="79">
        <f t="shared" si="23"/>
        <v>1815.8000000000002</v>
      </c>
      <c r="R66" s="79">
        <f t="shared" si="23"/>
        <v>2075.1999999999998</v>
      </c>
      <c r="S66" s="79">
        <f t="shared" si="23"/>
        <v>2334.6</v>
      </c>
      <c r="T66" s="79">
        <f t="shared" si="23"/>
        <v>2594</v>
      </c>
      <c r="U66" s="79">
        <f t="shared" si="23"/>
        <v>2853.4</v>
      </c>
      <c r="V66" s="79">
        <f t="shared" si="23"/>
        <v>3112.7999999999997</v>
      </c>
      <c r="W66" s="79">
        <f t="shared" si="23"/>
        <v>3372.2000000000003</v>
      </c>
      <c r="X66" s="79">
        <f t="shared" si="23"/>
        <v>3631.6000000000004</v>
      </c>
      <c r="Y66" s="79">
        <f t="shared" si="23"/>
        <v>3891</v>
      </c>
      <c r="Z66" s="79">
        <f t="shared" si="24"/>
        <v>4150.3999999999996</v>
      </c>
      <c r="AA66" s="79">
        <f t="shared" si="24"/>
        <v>4409.8</v>
      </c>
      <c r="AB66" s="79">
        <f t="shared" si="24"/>
        <v>4669.2</v>
      </c>
      <c r="AC66" s="79">
        <f t="shared" si="24"/>
        <v>4928.5999999999995</v>
      </c>
      <c r="AD66" s="80">
        <f t="shared" si="24"/>
        <v>5188</v>
      </c>
      <c r="AE66" s="79">
        <f t="shared" si="24"/>
        <v>5447.4000000000005</v>
      </c>
      <c r="AF66" s="79">
        <f t="shared" si="24"/>
        <v>5706.8</v>
      </c>
      <c r="AG66" s="79">
        <f t="shared" si="24"/>
        <v>5966.2</v>
      </c>
      <c r="AH66" s="79">
        <f t="shared" si="24"/>
        <v>6225.5999999999995</v>
      </c>
      <c r="AI66" s="79">
        <f t="shared" si="24"/>
        <v>6485</v>
      </c>
      <c r="AJ66" s="79">
        <f t="shared" si="24"/>
        <v>6744.4000000000005</v>
      </c>
      <c r="AK66" s="79">
        <f t="shared" si="24"/>
        <v>7003.7999999999993</v>
      </c>
      <c r="AL66" s="79">
        <f t="shared" si="24"/>
        <v>7263.2000000000007</v>
      </c>
      <c r="AM66" s="79">
        <f t="shared" si="24"/>
        <v>7522.5999999999995</v>
      </c>
      <c r="AN66" s="79">
        <f t="shared" si="25"/>
        <v>7782</v>
      </c>
      <c r="AO66" s="79">
        <f t="shared" si="25"/>
        <v>8041.4000000000005</v>
      </c>
      <c r="AP66" s="79">
        <f t="shared" si="25"/>
        <v>8300.7999999999993</v>
      </c>
      <c r="AQ66" s="79">
        <f t="shared" si="25"/>
        <v>8560.1999999999989</v>
      </c>
      <c r="AR66" s="79">
        <f t="shared" si="25"/>
        <v>8819.6</v>
      </c>
      <c r="AS66" s="79">
        <f t="shared" si="25"/>
        <v>9079</v>
      </c>
      <c r="AT66" s="79">
        <f t="shared" si="25"/>
        <v>9338.4</v>
      </c>
      <c r="AU66" s="79">
        <f t="shared" si="25"/>
        <v>9597.8000000000011</v>
      </c>
      <c r="AV66" s="79">
        <f t="shared" si="25"/>
        <v>9857.1999999999989</v>
      </c>
      <c r="AW66" s="79">
        <f t="shared" si="25"/>
        <v>10116.6</v>
      </c>
      <c r="AX66" s="79">
        <f t="shared" si="25"/>
        <v>10376</v>
      </c>
    </row>
    <row r="67" spans="1:50" x14ac:dyDescent="0.2">
      <c r="A67" s="25">
        <f>IFERROR(ndashboard!I8," ")</f>
        <v>1184199</v>
      </c>
      <c r="B67" s="107" t="str">
        <f>IFERROR(ndashboard!B8," ")</f>
        <v>ROCHE PENZBERG KWKK</v>
      </c>
      <c r="C67" s="107" t="str">
        <f>IFERROR(ndashboard!C8,"")</f>
        <v>M01</v>
      </c>
      <c r="D67" s="100">
        <f>IFERROR(ndashboard!M8," ")</f>
        <v>43948</v>
      </c>
      <c r="E67" s="167">
        <f>IFERROR(ndashboard!O8,"")</f>
        <v>4966</v>
      </c>
      <c r="F67" s="107">
        <f>IFERROR(ndashboard!H8,"")</f>
        <v>24</v>
      </c>
      <c r="G67" s="108">
        <f>IFERROR(ndashboard!R8,"")</f>
        <v>20.865546218487395</v>
      </c>
      <c r="H67" s="107">
        <f>IFERROR(ndashboard!F8,"")</f>
        <v>624</v>
      </c>
      <c r="I67" s="107" t="str">
        <f>IFERROR(ndashboard!G8,"")</f>
        <v>H02</v>
      </c>
      <c r="J67" s="79">
        <f t="shared" si="23"/>
        <v>0</v>
      </c>
      <c r="K67" s="79">
        <f t="shared" si="23"/>
        <v>0</v>
      </c>
      <c r="L67" s="79">
        <f t="shared" si="23"/>
        <v>0</v>
      </c>
      <c r="M67" s="79">
        <f t="shared" si="23"/>
        <v>0</v>
      </c>
      <c r="N67" s="79">
        <f t="shared" si="23"/>
        <v>0</v>
      </c>
      <c r="O67" s="79">
        <f t="shared" si="23"/>
        <v>0</v>
      </c>
      <c r="P67" s="79">
        <f t="shared" si="23"/>
        <v>321.3294117647057</v>
      </c>
      <c r="Q67" s="79">
        <f t="shared" si="23"/>
        <v>653.09159663865546</v>
      </c>
      <c r="R67" s="79">
        <f t="shared" si="23"/>
        <v>984.85378151260511</v>
      </c>
      <c r="S67" s="79">
        <f t="shared" si="23"/>
        <v>1316.6159663865544</v>
      </c>
      <c r="T67" s="79">
        <f t="shared" si="23"/>
        <v>1648.3781512605042</v>
      </c>
      <c r="U67" s="79">
        <f t="shared" si="23"/>
        <v>1980.1403361344539</v>
      </c>
      <c r="V67" s="79">
        <f t="shared" si="23"/>
        <v>2311.9025210084033</v>
      </c>
      <c r="W67" s="79">
        <f t="shared" si="23"/>
        <v>2643.6647058823532</v>
      </c>
      <c r="X67" s="79">
        <f t="shared" si="23"/>
        <v>2975.4268907563023</v>
      </c>
      <c r="Y67" s="79">
        <f t="shared" si="23"/>
        <v>3307.1890756302523</v>
      </c>
      <c r="Z67" s="79">
        <f t="shared" si="24"/>
        <v>3638.9512605042019</v>
      </c>
      <c r="AA67" s="79">
        <f t="shared" si="24"/>
        <v>3970.7134453781514</v>
      </c>
      <c r="AB67" s="79">
        <f t="shared" si="24"/>
        <v>4302.4756302521009</v>
      </c>
      <c r="AC67" s="79">
        <f t="shared" si="24"/>
        <v>4634.23781512605</v>
      </c>
      <c r="AD67" s="80">
        <f t="shared" si="24"/>
        <v>4966</v>
      </c>
      <c r="AE67" s="79">
        <f t="shared" si="24"/>
        <v>5297.76218487395</v>
      </c>
      <c r="AF67" s="79">
        <f t="shared" si="24"/>
        <v>5629.5243697478991</v>
      </c>
      <c r="AG67" s="79">
        <f t="shared" si="24"/>
        <v>5961.2865546218482</v>
      </c>
      <c r="AH67" s="79">
        <f t="shared" si="24"/>
        <v>6293.0487394957981</v>
      </c>
      <c r="AI67" s="79">
        <f t="shared" si="24"/>
        <v>6624.8109243697481</v>
      </c>
      <c r="AJ67" s="79">
        <f t="shared" si="24"/>
        <v>6956.5731092436981</v>
      </c>
      <c r="AK67" s="79">
        <f t="shared" si="24"/>
        <v>7288.3352941176472</v>
      </c>
      <c r="AL67" s="79">
        <f t="shared" si="24"/>
        <v>7620.0974789915963</v>
      </c>
      <c r="AM67" s="79">
        <f t="shared" si="24"/>
        <v>7951.8596638655454</v>
      </c>
      <c r="AN67" s="79">
        <f t="shared" si="25"/>
        <v>8283.6218487394963</v>
      </c>
      <c r="AO67" s="79">
        <f t="shared" si="25"/>
        <v>8615.3840336134454</v>
      </c>
      <c r="AP67" s="79">
        <f t="shared" si="25"/>
        <v>8947.1462184873963</v>
      </c>
      <c r="AQ67" s="79">
        <f t="shared" si="25"/>
        <v>9278.9084033613435</v>
      </c>
      <c r="AR67" s="79">
        <f t="shared" si="25"/>
        <v>9610.6705882352944</v>
      </c>
      <c r="AS67" s="79">
        <f t="shared" si="25"/>
        <v>9942.4327731092435</v>
      </c>
      <c r="AT67" s="79">
        <f t="shared" si="25"/>
        <v>10274.194957983193</v>
      </c>
      <c r="AU67" s="79">
        <f t="shared" si="25"/>
        <v>10605.957142857143</v>
      </c>
      <c r="AV67" s="79">
        <f t="shared" si="25"/>
        <v>10937.719327731091</v>
      </c>
      <c r="AW67" s="79">
        <f t="shared" si="25"/>
        <v>11269.481512605042</v>
      </c>
      <c r="AX67" s="79">
        <f t="shared" si="25"/>
        <v>11601.243697478991</v>
      </c>
    </row>
    <row r="68" spans="1:50" x14ac:dyDescent="0.2">
      <c r="A68" s="25">
        <f>IFERROR(ndashboard!I9," ")</f>
        <v>1352268</v>
      </c>
      <c r="B68" s="107" t="str">
        <f>IFERROR(ndashboard!B9," ")</f>
        <v>BMW DINGOLFING 2.4</v>
      </c>
      <c r="C68" s="107" t="str">
        <f>IFERROR(ndashboard!C9,"")</f>
        <v>M06</v>
      </c>
      <c r="D68" s="100">
        <f>IFERROR(ndashboard!M9," ")</f>
        <v>43955</v>
      </c>
      <c r="E68" s="167">
        <f>IFERROR(ndashboard!O9,"")</f>
        <v>3604</v>
      </c>
      <c r="F68" s="107">
        <f>IFERROR(ndashboard!H9,"")</f>
        <v>24</v>
      </c>
      <c r="G68" s="108">
        <f>IFERROR(ndashboard!R9,"")</f>
        <v>15.601731601731602</v>
      </c>
      <c r="H68" s="107">
        <f>IFERROR(ndashboard!F9,"")</f>
        <v>624</v>
      </c>
      <c r="I68" s="107" t="str">
        <f>IFERROR(ndashboard!G9,"")</f>
        <v>H01</v>
      </c>
      <c r="J68" s="79">
        <f t="shared" si="23"/>
        <v>0</v>
      </c>
      <c r="K68" s="79">
        <f t="shared" si="23"/>
        <v>0</v>
      </c>
      <c r="L68" s="79">
        <f t="shared" si="23"/>
        <v>0</v>
      </c>
      <c r="M68" s="79">
        <f t="shared" si="23"/>
        <v>0</v>
      </c>
      <c r="N68" s="79">
        <f t="shared" si="23"/>
        <v>0</v>
      </c>
      <c r="O68" s="79">
        <f t="shared" si="23"/>
        <v>0</v>
      </c>
      <c r="P68" s="79">
        <f t="shared" si="23"/>
        <v>131.05454545454532</v>
      </c>
      <c r="Q68" s="79">
        <f t="shared" si="23"/>
        <v>379.12207792207784</v>
      </c>
      <c r="R68" s="79">
        <f t="shared" si="23"/>
        <v>627.18961038961049</v>
      </c>
      <c r="S68" s="79">
        <f t="shared" si="23"/>
        <v>875.25714285714275</v>
      </c>
      <c r="T68" s="79">
        <f t="shared" si="23"/>
        <v>1123.3246753246754</v>
      </c>
      <c r="U68" s="79">
        <f t="shared" si="23"/>
        <v>1371.392207792208</v>
      </c>
      <c r="V68" s="79">
        <f t="shared" si="23"/>
        <v>1619.4597402597401</v>
      </c>
      <c r="W68" s="79">
        <f t="shared" si="23"/>
        <v>1867.5272727272729</v>
      </c>
      <c r="X68" s="79">
        <f t="shared" si="23"/>
        <v>2115.5948051948048</v>
      </c>
      <c r="Y68" s="79">
        <f t="shared" si="23"/>
        <v>2363.6623376623374</v>
      </c>
      <c r="Z68" s="79">
        <f t="shared" si="24"/>
        <v>2611.7298701298701</v>
      </c>
      <c r="AA68" s="79">
        <f t="shared" si="24"/>
        <v>2859.7974025974031</v>
      </c>
      <c r="AB68" s="79">
        <f t="shared" si="24"/>
        <v>3107.8649350649348</v>
      </c>
      <c r="AC68" s="79">
        <f t="shared" si="24"/>
        <v>3355.9324675324669</v>
      </c>
      <c r="AD68" s="80">
        <f t="shared" si="24"/>
        <v>3604</v>
      </c>
      <c r="AE68" s="79">
        <f t="shared" si="24"/>
        <v>3852.0675324675331</v>
      </c>
      <c r="AF68" s="79">
        <f t="shared" si="24"/>
        <v>4100.1350649350652</v>
      </c>
      <c r="AG68" s="79">
        <f t="shared" si="24"/>
        <v>4348.2025974025973</v>
      </c>
      <c r="AH68" s="79">
        <f t="shared" si="24"/>
        <v>4596.2701298701295</v>
      </c>
      <c r="AI68" s="79">
        <f t="shared" si="24"/>
        <v>4844.3376623376626</v>
      </c>
      <c r="AJ68" s="79">
        <f t="shared" si="24"/>
        <v>5092.4051948051956</v>
      </c>
      <c r="AK68" s="79">
        <f t="shared" si="24"/>
        <v>5340.4727272727268</v>
      </c>
      <c r="AL68" s="79">
        <f t="shared" si="24"/>
        <v>5588.5402597402599</v>
      </c>
      <c r="AM68" s="79">
        <f t="shared" si="24"/>
        <v>5836.607792207792</v>
      </c>
      <c r="AN68" s="79">
        <f t="shared" si="25"/>
        <v>6084.6753246753251</v>
      </c>
      <c r="AO68" s="79">
        <f t="shared" si="25"/>
        <v>6332.7428571428572</v>
      </c>
      <c r="AP68" s="79">
        <f t="shared" si="25"/>
        <v>6580.8103896103894</v>
      </c>
      <c r="AQ68" s="79">
        <f t="shared" si="25"/>
        <v>6828.8779220779215</v>
      </c>
      <c r="AR68" s="79">
        <f t="shared" si="25"/>
        <v>7076.9454545454555</v>
      </c>
      <c r="AS68" s="79">
        <f t="shared" si="25"/>
        <v>7325.0129870129867</v>
      </c>
      <c r="AT68" s="79">
        <f t="shared" si="25"/>
        <v>7573.0805194805189</v>
      </c>
      <c r="AU68" s="79">
        <f t="shared" si="25"/>
        <v>7821.1480519480529</v>
      </c>
      <c r="AV68" s="79">
        <f t="shared" si="25"/>
        <v>8069.2155844155832</v>
      </c>
      <c r="AW68" s="79">
        <f t="shared" si="25"/>
        <v>8317.2831168831181</v>
      </c>
      <c r="AX68" s="79">
        <f t="shared" si="25"/>
        <v>8565.3506493506502</v>
      </c>
    </row>
    <row r="69" spans="1:50" x14ac:dyDescent="0.2">
      <c r="A69" s="25">
        <f>IFERROR(ndashboard!I10," ")</f>
        <v>1320022</v>
      </c>
      <c r="B69" s="107" t="str">
        <f>IFERROR(ndashboard!B10," ")</f>
        <v>BMW MÜNCHEN</v>
      </c>
      <c r="C69" s="107" t="str">
        <f>IFERROR(ndashboard!C10,"")</f>
        <v>M01</v>
      </c>
      <c r="D69" s="100">
        <f>IFERROR(ndashboard!M10," ")</f>
        <v>43990</v>
      </c>
      <c r="E69" s="167">
        <f>IFERROR(ndashboard!O10,"")</f>
        <v>3393</v>
      </c>
      <c r="F69" s="107">
        <f>IFERROR(ndashboard!H10,"")</f>
        <v>24</v>
      </c>
      <c r="G69" s="108">
        <f>IFERROR(ndashboard!R10,"")</f>
        <v>17.311224489795919</v>
      </c>
      <c r="H69" s="107">
        <f>IFERROR(ndashboard!F10,"")</f>
        <v>624</v>
      </c>
      <c r="I69" s="107" t="str">
        <f>IFERROR(ndashboard!G10,"")</f>
        <v>H01</v>
      </c>
      <c r="J69" s="79">
        <f t="shared" si="23"/>
        <v>0</v>
      </c>
      <c r="K69" s="79">
        <f t="shared" si="23"/>
        <v>0</v>
      </c>
      <c r="L69" s="79">
        <f t="shared" si="23"/>
        <v>0</v>
      </c>
      <c r="M69" s="79">
        <f t="shared" si="23"/>
        <v>0</v>
      </c>
      <c r="N69" s="79">
        <f t="shared" si="23"/>
        <v>0</v>
      </c>
      <c r="O69" s="79">
        <f t="shared" si="23"/>
        <v>0</v>
      </c>
      <c r="P69" s="79">
        <f t="shared" si="23"/>
        <v>0</v>
      </c>
      <c r="Q69" s="79">
        <f t="shared" si="23"/>
        <v>0</v>
      </c>
      <c r="R69" s="79">
        <f t="shared" si="23"/>
        <v>90.018367346938817</v>
      </c>
      <c r="S69" s="79">
        <f t="shared" si="23"/>
        <v>365.26683673469375</v>
      </c>
      <c r="T69" s="79">
        <f t="shared" si="23"/>
        <v>640.51530612244903</v>
      </c>
      <c r="U69" s="79">
        <f t="shared" si="23"/>
        <v>915.76377551020414</v>
      </c>
      <c r="V69" s="79">
        <f t="shared" si="23"/>
        <v>1191.0122448979589</v>
      </c>
      <c r="W69" s="79">
        <f t="shared" si="23"/>
        <v>1466.2607142857144</v>
      </c>
      <c r="X69" s="79">
        <f t="shared" si="23"/>
        <v>1741.5091836734694</v>
      </c>
      <c r="Y69" s="79">
        <f t="shared" si="23"/>
        <v>2016.7576530612246</v>
      </c>
      <c r="Z69" s="79">
        <f t="shared" si="24"/>
        <v>2292.0061224489796</v>
      </c>
      <c r="AA69" s="79">
        <f t="shared" si="24"/>
        <v>2567.254591836735</v>
      </c>
      <c r="AB69" s="79">
        <f t="shared" si="24"/>
        <v>2842.5030612244896</v>
      </c>
      <c r="AC69" s="79">
        <f t="shared" si="24"/>
        <v>3117.7515306122446</v>
      </c>
      <c r="AD69" s="80">
        <f t="shared" si="24"/>
        <v>3393</v>
      </c>
      <c r="AE69" s="79">
        <f t="shared" si="24"/>
        <v>3668.2484693877554</v>
      </c>
      <c r="AF69" s="79">
        <f t="shared" si="24"/>
        <v>3943.4969387755104</v>
      </c>
      <c r="AG69" s="79">
        <f t="shared" si="24"/>
        <v>4218.745408163265</v>
      </c>
      <c r="AH69" s="79">
        <f t="shared" si="24"/>
        <v>4493.99387755102</v>
      </c>
      <c r="AI69" s="79">
        <f t="shared" si="24"/>
        <v>4769.2423469387759</v>
      </c>
      <c r="AJ69" s="79">
        <f t="shared" si="24"/>
        <v>5044.4908163265309</v>
      </c>
      <c r="AK69" s="79">
        <f t="shared" si="24"/>
        <v>5319.7392857142859</v>
      </c>
      <c r="AL69" s="79">
        <f t="shared" si="24"/>
        <v>5594.98775510204</v>
      </c>
      <c r="AM69" s="79">
        <f t="shared" si="24"/>
        <v>5870.2362244897949</v>
      </c>
      <c r="AN69" s="79">
        <f t="shared" si="25"/>
        <v>6145.4846938775509</v>
      </c>
      <c r="AO69" s="79">
        <f t="shared" si="25"/>
        <v>6420.7331632653068</v>
      </c>
      <c r="AP69" s="79">
        <f t="shared" si="25"/>
        <v>6695.9816326530618</v>
      </c>
      <c r="AQ69" s="79">
        <f t="shared" si="25"/>
        <v>6971.2301020408158</v>
      </c>
      <c r="AR69" s="79">
        <f t="shared" si="25"/>
        <v>7246.4785714285717</v>
      </c>
      <c r="AS69" s="79">
        <f t="shared" si="25"/>
        <v>7521.7270408163267</v>
      </c>
      <c r="AT69" s="79">
        <f t="shared" si="25"/>
        <v>7796.9755102040817</v>
      </c>
      <c r="AU69" s="79">
        <f t="shared" si="25"/>
        <v>8072.2239795918376</v>
      </c>
      <c r="AV69" s="79">
        <f t="shared" si="25"/>
        <v>8347.4724489795917</v>
      </c>
      <c r="AW69" s="79">
        <f t="shared" si="25"/>
        <v>8622.7209183673476</v>
      </c>
      <c r="AX69" s="79">
        <f t="shared" si="25"/>
        <v>8897.9693877551017</v>
      </c>
    </row>
    <row r="70" spans="1:50" x14ac:dyDescent="0.2">
      <c r="A70" s="25">
        <f>IFERROR(ndashboard!I11," ")</f>
        <v>1250575</v>
      </c>
      <c r="B70" s="107" t="str">
        <f>IFERROR(ndashboard!B11," ")</f>
        <v>ABINSK</v>
      </c>
      <c r="C70" s="107" t="str">
        <f>IFERROR(ndashboard!C11,"")</f>
        <v>M01</v>
      </c>
      <c r="D70" s="100">
        <f>IFERROR(ndashboard!M11," ")</f>
        <v>43997</v>
      </c>
      <c r="E70" s="167">
        <f>IFERROR(ndashboard!O11,"")</f>
        <v>3234</v>
      </c>
      <c r="F70" s="107">
        <f>IFERROR(ndashboard!H11,"")</f>
        <v>24</v>
      </c>
      <c r="G70" s="108">
        <f>IFERROR(ndashboard!R11,"")</f>
        <v>17.111111111111111</v>
      </c>
      <c r="H70" s="107">
        <f>IFERROR(ndashboard!F11,"")</f>
        <v>624</v>
      </c>
      <c r="I70" s="107" t="str">
        <f>IFERROR(ndashboard!G11,"")</f>
        <v>K01</v>
      </c>
      <c r="J70" s="79">
        <f t="shared" si="23"/>
        <v>0</v>
      </c>
      <c r="K70" s="79">
        <f t="shared" si="23"/>
        <v>0</v>
      </c>
      <c r="L70" s="79">
        <f t="shared" si="23"/>
        <v>0</v>
      </c>
      <c r="M70" s="79">
        <f t="shared" si="23"/>
        <v>0</v>
      </c>
      <c r="N70" s="79">
        <f t="shared" si="23"/>
        <v>0</v>
      </c>
      <c r="O70" s="79">
        <f t="shared" si="23"/>
        <v>0</v>
      </c>
      <c r="P70" s="79">
        <f t="shared" si="23"/>
        <v>0</v>
      </c>
      <c r="Q70" s="79">
        <f t="shared" si="23"/>
        <v>0</v>
      </c>
      <c r="R70" s="79">
        <f t="shared" si="23"/>
        <v>0</v>
      </c>
      <c r="S70" s="79">
        <f t="shared" si="23"/>
        <v>241.26666666666657</v>
      </c>
      <c r="T70" s="79">
        <f t="shared" si="23"/>
        <v>513.33333333333337</v>
      </c>
      <c r="U70" s="79">
        <f t="shared" si="23"/>
        <v>785.4</v>
      </c>
      <c r="V70" s="79">
        <f t="shared" si="23"/>
        <v>1057.4666666666665</v>
      </c>
      <c r="W70" s="79">
        <f t="shared" si="23"/>
        <v>1329.5333333333335</v>
      </c>
      <c r="X70" s="79">
        <f t="shared" si="23"/>
        <v>1601.6</v>
      </c>
      <c r="Y70" s="79">
        <f t="shared" si="23"/>
        <v>1873.6666666666667</v>
      </c>
      <c r="Z70" s="79">
        <f t="shared" si="24"/>
        <v>2145.7333333333336</v>
      </c>
      <c r="AA70" s="79">
        <f t="shared" si="24"/>
        <v>2417.8000000000002</v>
      </c>
      <c r="AB70" s="79">
        <f t="shared" si="24"/>
        <v>2689.8666666666668</v>
      </c>
      <c r="AC70" s="79">
        <f t="shared" si="24"/>
        <v>2961.9333333333329</v>
      </c>
      <c r="AD70" s="80">
        <f t="shared" si="24"/>
        <v>3234</v>
      </c>
      <c r="AE70" s="79">
        <f t="shared" si="24"/>
        <v>3506.0666666666671</v>
      </c>
      <c r="AF70" s="79">
        <f t="shared" si="24"/>
        <v>3778.1333333333337</v>
      </c>
      <c r="AG70" s="79">
        <f t="shared" si="24"/>
        <v>4050.2</v>
      </c>
      <c r="AH70" s="79">
        <f t="shared" si="24"/>
        <v>4322.2666666666664</v>
      </c>
      <c r="AI70" s="79">
        <f t="shared" si="24"/>
        <v>4594.333333333333</v>
      </c>
      <c r="AJ70" s="79">
        <f t="shared" si="24"/>
        <v>4866.4000000000005</v>
      </c>
      <c r="AK70" s="79">
        <f t="shared" si="24"/>
        <v>5138.4666666666672</v>
      </c>
      <c r="AL70" s="79">
        <f t="shared" si="24"/>
        <v>5410.5333333333328</v>
      </c>
      <c r="AM70" s="79">
        <f t="shared" si="24"/>
        <v>5682.5999999999995</v>
      </c>
      <c r="AN70" s="79">
        <f t="shared" si="25"/>
        <v>5954.666666666667</v>
      </c>
      <c r="AO70" s="79">
        <f t="shared" si="25"/>
        <v>6226.7333333333336</v>
      </c>
      <c r="AP70" s="79">
        <f t="shared" si="25"/>
        <v>6498.8</v>
      </c>
      <c r="AQ70" s="79">
        <f t="shared" si="25"/>
        <v>6770.8666666666659</v>
      </c>
      <c r="AR70" s="79">
        <f t="shared" si="25"/>
        <v>7042.9333333333343</v>
      </c>
      <c r="AS70" s="79">
        <f t="shared" si="25"/>
        <v>7315</v>
      </c>
      <c r="AT70" s="79">
        <f t="shared" si="25"/>
        <v>7587.0666666666657</v>
      </c>
      <c r="AU70" s="79">
        <f t="shared" si="25"/>
        <v>7859.1333333333341</v>
      </c>
      <c r="AV70" s="79">
        <f t="shared" si="25"/>
        <v>8131.1999999999989</v>
      </c>
      <c r="AW70" s="79">
        <f t="shared" si="25"/>
        <v>8403.2666666666682</v>
      </c>
      <c r="AX70" s="79">
        <f t="shared" si="25"/>
        <v>8675.3333333333339</v>
      </c>
    </row>
    <row r="71" spans="1:50" x14ac:dyDescent="0.2">
      <c r="A71" s="25">
        <f>IFERROR(ndashboard!I12," ")</f>
        <v>1386260</v>
      </c>
      <c r="B71" s="107" t="str">
        <f>IFERROR(ndashboard!B12," ")</f>
        <v>ABINSK</v>
      </c>
      <c r="C71" s="107" t="str">
        <f>IFERROR(ndashboard!C12,"")</f>
        <v>M10</v>
      </c>
      <c r="D71" s="100">
        <f>IFERROR(ndashboard!M12," ")</f>
        <v>44025</v>
      </c>
      <c r="E71" s="167">
        <f>IFERROR(ndashboard!O12,"")</f>
        <v>3179</v>
      </c>
      <c r="F71" s="107">
        <f>IFERROR(ndashboard!H12,"")</f>
        <v>24</v>
      </c>
      <c r="G71" s="108">
        <f>IFERROR(ndashboard!R12,"")</f>
        <v>19.745341614906831</v>
      </c>
      <c r="H71" s="107">
        <f>IFERROR(ndashboard!F12,"")</f>
        <v>624</v>
      </c>
      <c r="I71" s="107" t="str">
        <f>IFERROR(ndashboard!G12,"")</f>
        <v>H01</v>
      </c>
      <c r="J71" s="79">
        <f t="shared" si="23"/>
        <v>0</v>
      </c>
      <c r="K71" s="79">
        <f t="shared" si="23"/>
        <v>0</v>
      </c>
      <c r="L71" s="79">
        <f t="shared" si="23"/>
        <v>0</v>
      </c>
      <c r="M71" s="79">
        <f t="shared" si="23"/>
        <v>0</v>
      </c>
      <c r="N71" s="79">
        <f t="shared" si="23"/>
        <v>0</v>
      </c>
      <c r="O71" s="79">
        <f t="shared" si="23"/>
        <v>0</v>
      </c>
      <c r="P71" s="79">
        <f t="shared" si="23"/>
        <v>0</v>
      </c>
      <c r="Q71" s="79">
        <f t="shared" si="23"/>
        <v>0</v>
      </c>
      <c r="R71" s="79">
        <f t="shared" si="23"/>
        <v>0</v>
      </c>
      <c r="S71" s="79">
        <f t="shared" si="23"/>
        <v>0</v>
      </c>
      <c r="T71" s="79">
        <f t="shared" si="23"/>
        <v>39.490683229813662</v>
      </c>
      <c r="U71" s="79">
        <f t="shared" si="23"/>
        <v>353.4416149068324</v>
      </c>
      <c r="V71" s="79">
        <f t="shared" si="23"/>
        <v>667.3925465838505</v>
      </c>
      <c r="W71" s="79">
        <f t="shared" si="23"/>
        <v>981.3434782608698</v>
      </c>
      <c r="X71" s="79">
        <f t="shared" si="23"/>
        <v>1295.2944099378881</v>
      </c>
      <c r="Y71" s="79">
        <f t="shared" si="23"/>
        <v>1609.2453416149069</v>
      </c>
      <c r="Z71" s="79">
        <f t="shared" si="24"/>
        <v>1923.1962732919258</v>
      </c>
      <c r="AA71" s="79">
        <f t="shared" si="24"/>
        <v>2237.1472049689442</v>
      </c>
      <c r="AB71" s="79">
        <f t="shared" si="24"/>
        <v>2551.0981366459628</v>
      </c>
      <c r="AC71" s="79">
        <f t="shared" si="24"/>
        <v>2865.0490683229809</v>
      </c>
      <c r="AD71" s="80">
        <f t="shared" si="24"/>
        <v>3179</v>
      </c>
      <c r="AE71" s="79">
        <f t="shared" si="24"/>
        <v>3492.9509316770191</v>
      </c>
      <c r="AF71" s="79">
        <f t="shared" si="24"/>
        <v>3806.9018633540377</v>
      </c>
      <c r="AG71" s="79">
        <f t="shared" si="24"/>
        <v>4120.8527950310554</v>
      </c>
      <c r="AH71" s="79">
        <f t="shared" si="24"/>
        <v>4434.8037267080736</v>
      </c>
      <c r="AI71" s="79">
        <f t="shared" si="24"/>
        <v>4748.7546583850935</v>
      </c>
      <c r="AJ71" s="79">
        <f t="shared" si="24"/>
        <v>5062.7055900621126</v>
      </c>
      <c r="AK71" s="79">
        <f t="shared" si="24"/>
        <v>5376.6565217391308</v>
      </c>
      <c r="AL71" s="79">
        <f t="shared" si="24"/>
        <v>5690.6074534161489</v>
      </c>
      <c r="AM71" s="79">
        <f t="shared" si="24"/>
        <v>6004.5583850931671</v>
      </c>
      <c r="AN71" s="79">
        <f t="shared" si="25"/>
        <v>6318.5093167701862</v>
      </c>
      <c r="AO71" s="79">
        <f t="shared" si="25"/>
        <v>6632.4602484472052</v>
      </c>
      <c r="AP71" s="79">
        <f t="shared" si="25"/>
        <v>6946.4111801242234</v>
      </c>
      <c r="AQ71" s="79">
        <f t="shared" si="25"/>
        <v>7260.3621118012406</v>
      </c>
      <c r="AR71" s="79">
        <f t="shared" si="25"/>
        <v>7574.3130434782615</v>
      </c>
      <c r="AS71" s="79">
        <f t="shared" si="25"/>
        <v>7888.2639751552797</v>
      </c>
      <c r="AT71" s="79">
        <f t="shared" si="25"/>
        <v>8202.2149068322979</v>
      </c>
      <c r="AU71" s="79">
        <f t="shared" si="25"/>
        <v>8516.1658385093178</v>
      </c>
      <c r="AV71" s="79">
        <f t="shared" si="25"/>
        <v>8830.1167701863342</v>
      </c>
      <c r="AW71" s="79">
        <f t="shared" si="25"/>
        <v>9144.0677018633542</v>
      </c>
      <c r="AX71" s="79">
        <f t="shared" si="25"/>
        <v>9458.0186335403723</v>
      </c>
    </row>
    <row r="72" spans="1:50" x14ac:dyDescent="0.2">
      <c r="A72" s="25">
        <f>IFERROR(ndashboard!I13," ")</f>
        <v>1320114</v>
      </c>
      <c r="B72" s="107" t="str">
        <f>IFERROR(ndashboard!B13," ")</f>
        <v>BMW LANDSHUT 4.10</v>
      </c>
      <c r="C72" s="107" t="str">
        <f>IFERROR(ndashboard!C13,"")</f>
        <v>M03</v>
      </c>
      <c r="D72" s="100">
        <f>IFERROR(ndashboard!M13," ")</f>
        <v>43885</v>
      </c>
      <c r="E72" s="167">
        <f>IFERROR(ndashboard!O13,"")</f>
        <v>2944</v>
      </c>
      <c r="F72" s="107">
        <f>IFERROR(ndashboard!H13,"")</f>
        <v>24</v>
      </c>
      <c r="G72" s="108">
        <f>IFERROR(ndashboard!R13,"")</f>
        <v>9.7807308970099669</v>
      </c>
      <c r="H72" s="107">
        <f>IFERROR(ndashboard!F13,"")</f>
        <v>624</v>
      </c>
      <c r="I72" s="107" t="str">
        <f>IFERROR(ndashboard!G13,"")</f>
        <v>H01</v>
      </c>
      <c r="J72" s="79">
        <f t="shared" si="23"/>
        <v>0</v>
      </c>
      <c r="K72" s="79">
        <f t="shared" si="23"/>
        <v>0</v>
      </c>
      <c r="L72" s="79">
        <f t="shared" si="23"/>
        <v>82.549368770764133</v>
      </c>
      <c r="M72" s="79">
        <f t="shared" si="23"/>
        <v>300.26843853820594</v>
      </c>
      <c r="N72" s="79">
        <f t="shared" si="23"/>
        <v>455.78205980066446</v>
      </c>
      <c r="O72" s="79">
        <f t="shared" si="23"/>
        <v>611.29568106312297</v>
      </c>
      <c r="P72" s="79">
        <f t="shared" si="23"/>
        <v>766.80930232558137</v>
      </c>
      <c r="Q72" s="79">
        <f t="shared" si="23"/>
        <v>922.32292358803988</v>
      </c>
      <c r="R72" s="79">
        <f t="shared" si="23"/>
        <v>1077.8365448504983</v>
      </c>
      <c r="S72" s="79">
        <f t="shared" si="23"/>
        <v>1233.3501661129567</v>
      </c>
      <c r="T72" s="79">
        <f t="shared" si="23"/>
        <v>1388.8637873754153</v>
      </c>
      <c r="U72" s="79">
        <f t="shared" si="23"/>
        <v>1544.3774086378739</v>
      </c>
      <c r="V72" s="79">
        <f t="shared" si="23"/>
        <v>1699.8910299003321</v>
      </c>
      <c r="W72" s="79">
        <f t="shared" si="23"/>
        <v>1855.4046511627907</v>
      </c>
      <c r="X72" s="79">
        <f t="shared" si="23"/>
        <v>2010.9182724252491</v>
      </c>
      <c r="Y72" s="79">
        <f t="shared" si="23"/>
        <v>2166.4318936877075</v>
      </c>
      <c r="Z72" s="79">
        <f t="shared" si="24"/>
        <v>2321.9455149501659</v>
      </c>
      <c r="AA72" s="79">
        <f t="shared" si="24"/>
        <v>2477.4591362126248</v>
      </c>
      <c r="AB72" s="79">
        <f t="shared" si="24"/>
        <v>2632.9727574750827</v>
      </c>
      <c r="AC72" s="79">
        <f t="shared" si="24"/>
        <v>2788.4863787375411</v>
      </c>
      <c r="AD72" s="80">
        <f t="shared" si="24"/>
        <v>2944</v>
      </c>
      <c r="AE72" s="79">
        <f t="shared" si="24"/>
        <v>3099.5136212624589</v>
      </c>
      <c r="AF72" s="79">
        <f t="shared" si="24"/>
        <v>3255.0272425249173</v>
      </c>
      <c r="AG72" s="79">
        <f t="shared" si="24"/>
        <v>3410.5408637873752</v>
      </c>
      <c r="AH72" s="79">
        <f t="shared" si="24"/>
        <v>3566.0544850498336</v>
      </c>
      <c r="AI72" s="79">
        <f t="shared" si="24"/>
        <v>3721.5681063122925</v>
      </c>
      <c r="AJ72" s="79">
        <f t="shared" si="24"/>
        <v>3877.0817275747513</v>
      </c>
      <c r="AK72" s="79">
        <f t="shared" si="24"/>
        <v>4032.5953488372093</v>
      </c>
      <c r="AL72" s="79">
        <f t="shared" si="24"/>
        <v>4188.1089700996681</v>
      </c>
      <c r="AM72" s="79">
        <f t="shared" si="24"/>
        <v>4343.6225913621256</v>
      </c>
      <c r="AN72" s="79">
        <f t="shared" si="25"/>
        <v>4499.1362126245849</v>
      </c>
      <c r="AO72" s="79">
        <f t="shared" si="25"/>
        <v>4654.6498338870433</v>
      </c>
      <c r="AP72" s="79">
        <f t="shared" si="25"/>
        <v>4810.1634551495017</v>
      </c>
      <c r="AQ72" s="79">
        <f t="shared" si="25"/>
        <v>4965.6770764119592</v>
      </c>
      <c r="AR72" s="79">
        <f t="shared" si="25"/>
        <v>5121.1906976744194</v>
      </c>
      <c r="AS72" s="79">
        <f t="shared" si="25"/>
        <v>5276.7043189368769</v>
      </c>
      <c r="AT72" s="79">
        <f t="shared" si="25"/>
        <v>5432.2179401993353</v>
      </c>
      <c r="AU72" s="79">
        <f t="shared" si="25"/>
        <v>5587.7315614617946</v>
      </c>
      <c r="AV72" s="79">
        <f t="shared" si="25"/>
        <v>5743.2451827242521</v>
      </c>
      <c r="AW72" s="79">
        <f t="shared" si="25"/>
        <v>5898.7588039867114</v>
      </c>
      <c r="AX72" s="79">
        <f t="shared" si="25"/>
        <v>6054.2724252491698</v>
      </c>
    </row>
    <row r="73" spans="1:50" x14ac:dyDescent="0.2">
      <c r="A73" s="25">
        <f>IFERROR(ndashboard!I14," ")</f>
        <v>1352323</v>
      </c>
      <c r="B73" s="107" t="str">
        <f>IFERROR(ndashboard!B14," ")</f>
        <v>BMW DINGOLFING 2.4</v>
      </c>
      <c r="C73" s="107" t="str">
        <f>IFERROR(ndashboard!C14,"")</f>
        <v>M07</v>
      </c>
      <c r="D73" s="100">
        <f>IFERROR(ndashboard!M14," ")</f>
        <v>44004</v>
      </c>
      <c r="E73" s="167">
        <f>IFERROR(ndashboard!O14,"")</f>
        <v>2986</v>
      </c>
      <c r="F73" s="107">
        <f>IFERROR(ndashboard!H14,"")</f>
        <v>24</v>
      </c>
      <c r="G73" s="108">
        <f>IFERROR(ndashboard!R14,"")</f>
        <v>16.406593406593405</v>
      </c>
      <c r="H73" s="107">
        <f>IFERROR(ndashboard!F14,"")</f>
        <v>624</v>
      </c>
      <c r="I73" s="107" t="str">
        <f>IFERROR(ndashboard!G14,"")</f>
        <v>H01</v>
      </c>
      <c r="J73" s="79">
        <f t="shared" si="23"/>
        <v>0</v>
      </c>
      <c r="K73" s="79">
        <f t="shared" si="23"/>
        <v>0</v>
      </c>
      <c r="L73" s="79">
        <f t="shared" si="23"/>
        <v>0</v>
      </c>
      <c r="M73" s="79">
        <f t="shared" si="23"/>
        <v>0</v>
      </c>
      <c r="N73" s="79">
        <f t="shared" si="23"/>
        <v>0</v>
      </c>
      <c r="O73" s="79">
        <f t="shared" si="23"/>
        <v>0</v>
      </c>
      <c r="P73" s="79">
        <f t="shared" si="23"/>
        <v>0</v>
      </c>
      <c r="Q73" s="79">
        <f t="shared" si="23"/>
        <v>0</v>
      </c>
      <c r="R73" s="79">
        <f t="shared" si="23"/>
        <v>0</v>
      </c>
      <c r="S73" s="79">
        <f t="shared" si="23"/>
        <v>116.48681318681309</v>
      </c>
      <c r="T73" s="79">
        <f t="shared" si="23"/>
        <v>377.35164835164835</v>
      </c>
      <c r="U73" s="79">
        <f t="shared" si="23"/>
        <v>638.21648351648366</v>
      </c>
      <c r="V73" s="79">
        <f t="shared" si="23"/>
        <v>899.08131868131841</v>
      </c>
      <c r="W73" s="79">
        <f t="shared" si="23"/>
        <v>1159.9461538461542</v>
      </c>
      <c r="X73" s="79">
        <f t="shared" si="23"/>
        <v>1420.8109890109888</v>
      </c>
      <c r="Y73" s="79">
        <f t="shared" si="23"/>
        <v>1681.6758241758241</v>
      </c>
      <c r="Z73" s="79">
        <f t="shared" si="24"/>
        <v>1942.5406593406594</v>
      </c>
      <c r="AA73" s="79">
        <f t="shared" si="24"/>
        <v>2203.405494505495</v>
      </c>
      <c r="AB73" s="79">
        <f t="shared" si="24"/>
        <v>2464.2703296703294</v>
      </c>
      <c r="AC73" s="79">
        <f t="shared" si="24"/>
        <v>2725.1351648351642</v>
      </c>
      <c r="AD73" s="80">
        <f t="shared" si="24"/>
        <v>2986</v>
      </c>
      <c r="AE73" s="79">
        <f t="shared" si="24"/>
        <v>3246.8648351648358</v>
      </c>
      <c r="AF73" s="79">
        <f t="shared" si="24"/>
        <v>3507.7296703296706</v>
      </c>
      <c r="AG73" s="79">
        <f t="shared" si="24"/>
        <v>3768.594505494505</v>
      </c>
      <c r="AH73" s="79">
        <f t="shared" si="24"/>
        <v>4029.4593406593399</v>
      </c>
      <c r="AI73" s="79">
        <f t="shared" si="24"/>
        <v>4290.3241758241757</v>
      </c>
      <c r="AJ73" s="79">
        <f t="shared" si="24"/>
        <v>4551.1890109890119</v>
      </c>
      <c r="AK73" s="79">
        <f t="shared" si="24"/>
        <v>4812.0538461538463</v>
      </c>
      <c r="AL73" s="79">
        <f t="shared" si="24"/>
        <v>5072.9186813186807</v>
      </c>
      <c r="AM73" s="79">
        <f t="shared" si="24"/>
        <v>5333.783516483516</v>
      </c>
      <c r="AN73" s="79">
        <f t="shared" si="25"/>
        <v>5594.6483516483513</v>
      </c>
      <c r="AO73" s="79">
        <f t="shared" si="25"/>
        <v>5855.5131868131875</v>
      </c>
      <c r="AP73" s="79">
        <f t="shared" si="25"/>
        <v>6116.3780219780219</v>
      </c>
      <c r="AQ73" s="79">
        <f t="shared" si="25"/>
        <v>6377.2428571428554</v>
      </c>
      <c r="AR73" s="79">
        <f t="shared" si="25"/>
        <v>6638.1076923076926</v>
      </c>
      <c r="AS73" s="79">
        <f t="shared" si="25"/>
        <v>6898.9725274725279</v>
      </c>
      <c r="AT73" s="79">
        <f t="shared" si="25"/>
        <v>7159.8373626373623</v>
      </c>
      <c r="AU73" s="79">
        <f t="shared" si="25"/>
        <v>7420.7021978021994</v>
      </c>
      <c r="AV73" s="79">
        <f t="shared" si="25"/>
        <v>7681.5670329670311</v>
      </c>
      <c r="AW73" s="79">
        <f t="shared" si="25"/>
        <v>7942.4318681318682</v>
      </c>
      <c r="AX73" s="79">
        <f t="shared" si="25"/>
        <v>8203.2967032967026</v>
      </c>
    </row>
    <row r="74" spans="1:50" x14ac:dyDescent="0.2">
      <c r="A74" s="25">
        <f>IFERROR(ndashboard!I15," ")</f>
        <v>1243360</v>
      </c>
      <c r="B74" s="107" t="str">
        <f>IFERROR(ndashboard!B15," ")</f>
        <v>BMW REGENSBURG M3</v>
      </c>
      <c r="C74" s="107" t="str">
        <f>IFERROR(ndashboard!C15,"")</f>
        <v>M03</v>
      </c>
      <c r="D74" s="100">
        <f>IFERROR(ndashboard!M15," ")</f>
        <v>44060</v>
      </c>
      <c r="E74" s="167">
        <f>IFERROR(ndashboard!O15,"")</f>
        <v>2503</v>
      </c>
      <c r="F74" s="107">
        <f>IFERROR(ndashboard!H15,"")</f>
        <v>16</v>
      </c>
      <c r="G74" s="108">
        <f>IFERROR(ndashboard!R15,"")</f>
        <v>19.865079365079364</v>
      </c>
      <c r="H74" s="107">
        <f>IFERROR(ndashboard!F15,"")</f>
        <v>616</v>
      </c>
      <c r="I74" s="107" t="str">
        <f>IFERROR(ndashboard!G15,"")</f>
        <v>J01</v>
      </c>
      <c r="J74" s="79">
        <f t="shared" si="23"/>
        <v>0</v>
      </c>
      <c r="K74" s="79">
        <f t="shared" si="23"/>
        <v>0</v>
      </c>
      <c r="L74" s="79">
        <f t="shared" si="23"/>
        <v>0</v>
      </c>
      <c r="M74" s="79">
        <f t="shared" si="23"/>
        <v>0</v>
      </c>
      <c r="N74" s="79">
        <f t="shared" si="23"/>
        <v>0</v>
      </c>
      <c r="O74" s="79">
        <f t="shared" si="23"/>
        <v>0</v>
      </c>
      <c r="P74" s="79">
        <f t="shared" si="23"/>
        <v>0</v>
      </c>
      <c r="Q74" s="79">
        <f t="shared" si="23"/>
        <v>0</v>
      </c>
      <c r="R74" s="79">
        <f t="shared" si="23"/>
        <v>0</v>
      </c>
      <c r="S74" s="79">
        <f t="shared" si="23"/>
        <v>0</v>
      </c>
      <c r="T74" s="79">
        <f t="shared" si="23"/>
        <v>0</v>
      </c>
      <c r="U74" s="79">
        <f t="shared" si="23"/>
        <v>0</v>
      </c>
      <c r="V74" s="79">
        <f t="shared" si="23"/>
        <v>0</v>
      </c>
      <c r="W74" s="79">
        <f t="shared" si="23"/>
        <v>292.01666666666699</v>
      </c>
      <c r="X74" s="79">
        <f t="shared" si="23"/>
        <v>607.87142857142851</v>
      </c>
      <c r="Y74" s="79">
        <f t="shared" si="23"/>
        <v>923.72619047619048</v>
      </c>
      <c r="Z74" s="79">
        <f t="shared" si="24"/>
        <v>1239.5809523809526</v>
      </c>
      <c r="AA74" s="79">
        <f t="shared" si="24"/>
        <v>1555.4357142857145</v>
      </c>
      <c r="AB74" s="79">
        <f t="shared" si="24"/>
        <v>1871.2904761904761</v>
      </c>
      <c r="AC74" s="79">
        <f t="shared" si="24"/>
        <v>2187.1452380952373</v>
      </c>
      <c r="AD74" s="80">
        <f t="shared" si="24"/>
        <v>2503</v>
      </c>
      <c r="AE74" s="79">
        <f t="shared" si="24"/>
        <v>2818.8547619047627</v>
      </c>
      <c r="AF74" s="79">
        <f t="shared" si="24"/>
        <v>3134.7095238095239</v>
      </c>
      <c r="AG74" s="79">
        <f t="shared" si="24"/>
        <v>3450.5642857142857</v>
      </c>
      <c r="AH74" s="79">
        <f t="shared" si="24"/>
        <v>3766.419047619047</v>
      </c>
      <c r="AI74" s="79">
        <f t="shared" si="24"/>
        <v>4082.2738095238096</v>
      </c>
      <c r="AJ74" s="79">
        <f t="shared" si="24"/>
        <v>4398.1285714285723</v>
      </c>
      <c r="AK74" s="79">
        <f t="shared" si="24"/>
        <v>4713.9833333333336</v>
      </c>
      <c r="AL74" s="79">
        <f t="shared" si="24"/>
        <v>5029.8380952380949</v>
      </c>
      <c r="AM74" s="79">
        <f t="shared" si="24"/>
        <v>5345.6928571428562</v>
      </c>
      <c r="AN74" s="79">
        <f t="shared" si="25"/>
        <v>5661.5476190476193</v>
      </c>
      <c r="AO74" s="79">
        <f t="shared" si="25"/>
        <v>5977.4023809523815</v>
      </c>
      <c r="AP74" s="79">
        <f t="shared" si="25"/>
        <v>6293.2571428571428</v>
      </c>
      <c r="AQ74" s="79">
        <f t="shared" si="25"/>
        <v>6609.111904761904</v>
      </c>
      <c r="AR74" s="79">
        <f t="shared" si="25"/>
        <v>6924.9666666666672</v>
      </c>
      <c r="AS74" s="79">
        <f t="shared" si="25"/>
        <v>7240.8214285714284</v>
      </c>
      <c r="AT74" s="79">
        <f t="shared" si="25"/>
        <v>7556.6761904761897</v>
      </c>
      <c r="AU74" s="79">
        <f t="shared" si="25"/>
        <v>7872.5309523809537</v>
      </c>
      <c r="AV74" s="79">
        <f t="shared" si="25"/>
        <v>8188.3857142857132</v>
      </c>
      <c r="AW74" s="79">
        <f t="shared" si="25"/>
        <v>8504.2404761904763</v>
      </c>
      <c r="AX74" s="79">
        <f t="shared" si="25"/>
        <v>8820.0952380952385</v>
      </c>
    </row>
    <row r="75" spans="1:50" x14ac:dyDescent="0.2">
      <c r="A75" s="25">
        <f>IFERROR(ndashboard!I16," ")</f>
        <v>1319997</v>
      </c>
      <c r="B75" s="107" t="str">
        <f>IFERROR(ndashboard!B16," ")</f>
        <v>BMW MÜNCHEN</v>
      </c>
      <c r="C75" s="107" t="str">
        <f>IFERROR(ndashboard!C16,"")</f>
        <v>M02</v>
      </c>
      <c r="D75" s="100">
        <f>IFERROR(ndashboard!M16," ")</f>
        <v>44067</v>
      </c>
      <c r="E75" s="167">
        <f>IFERROR(ndashboard!O16,"")</f>
        <v>2401</v>
      </c>
      <c r="F75" s="107">
        <f>IFERROR(ndashboard!H16,"")</f>
        <v>24</v>
      </c>
      <c r="G75" s="108">
        <f>IFERROR(ndashboard!R16,"")</f>
        <v>20.176470588235293</v>
      </c>
      <c r="H75" s="107">
        <f>IFERROR(ndashboard!F16,"")</f>
        <v>624</v>
      </c>
      <c r="I75" s="107" t="str">
        <f>IFERROR(ndashboard!G16,"")</f>
        <v>H01</v>
      </c>
      <c r="J75" s="79">
        <f t="shared" si="23"/>
        <v>0</v>
      </c>
      <c r="K75" s="79">
        <f t="shared" si="23"/>
        <v>0</v>
      </c>
      <c r="L75" s="79">
        <f t="shared" si="23"/>
        <v>0</v>
      </c>
      <c r="M75" s="79">
        <f t="shared" si="23"/>
        <v>0</v>
      </c>
      <c r="N75" s="79">
        <f t="shared" si="23"/>
        <v>0</v>
      </c>
      <c r="O75" s="79">
        <f t="shared" si="23"/>
        <v>0</v>
      </c>
      <c r="P75" s="79">
        <f t="shared" si="23"/>
        <v>0</v>
      </c>
      <c r="Q75" s="79">
        <f t="shared" si="23"/>
        <v>0</v>
      </c>
      <c r="R75" s="79">
        <f t="shared" si="23"/>
        <v>0</v>
      </c>
      <c r="S75" s="79">
        <f t="shared" si="23"/>
        <v>0</v>
      </c>
      <c r="T75" s="79">
        <f t="shared" si="23"/>
        <v>0</v>
      </c>
      <c r="U75" s="79">
        <f t="shared" si="23"/>
        <v>0</v>
      </c>
      <c r="V75" s="79">
        <f t="shared" si="23"/>
        <v>0</v>
      </c>
      <c r="W75" s="79">
        <f t="shared" si="23"/>
        <v>155.35882352941212</v>
      </c>
      <c r="X75" s="79">
        <f t="shared" si="23"/>
        <v>476.16470588235279</v>
      </c>
      <c r="Y75" s="79">
        <f t="shared" si="23"/>
        <v>796.97058823529414</v>
      </c>
      <c r="Z75" s="79">
        <f t="shared" si="24"/>
        <v>1117.7764705882355</v>
      </c>
      <c r="AA75" s="79">
        <f t="shared" si="24"/>
        <v>1438.5823529411766</v>
      </c>
      <c r="AB75" s="79">
        <f t="shared" si="24"/>
        <v>1759.3882352941175</v>
      </c>
      <c r="AC75" s="79">
        <f t="shared" si="24"/>
        <v>2080.1941176470582</v>
      </c>
      <c r="AD75" s="80">
        <f t="shared" si="24"/>
        <v>2401</v>
      </c>
      <c r="AE75" s="79">
        <f t="shared" si="24"/>
        <v>2721.8058823529418</v>
      </c>
      <c r="AF75" s="79">
        <f t="shared" si="24"/>
        <v>3042.6117647058827</v>
      </c>
      <c r="AG75" s="79">
        <f t="shared" si="24"/>
        <v>3363.4176470588231</v>
      </c>
      <c r="AH75" s="79">
        <f t="shared" si="24"/>
        <v>3684.223529411764</v>
      </c>
      <c r="AI75" s="79">
        <f t="shared" si="24"/>
        <v>4005.0294117647059</v>
      </c>
      <c r="AJ75" s="79">
        <f t="shared" si="24"/>
        <v>4325.8352941176481</v>
      </c>
      <c r="AK75" s="79">
        <f t="shared" si="24"/>
        <v>4646.641176470589</v>
      </c>
      <c r="AL75" s="79">
        <f t="shared" si="24"/>
        <v>4967.447058823529</v>
      </c>
      <c r="AM75" s="79">
        <f t="shared" si="24"/>
        <v>5288.252941176469</v>
      </c>
      <c r="AN75" s="79">
        <f t="shared" si="25"/>
        <v>5609.0588235294117</v>
      </c>
      <c r="AO75" s="79">
        <f t="shared" si="25"/>
        <v>5929.8647058823544</v>
      </c>
      <c r="AP75" s="79">
        <f t="shared" si="25"/>
        <v>6250.6705882352944</v>
      </c>
      <c r="AQ75" s="79">
        <f t="shared" si="25"/>
        <v>6571.4764705882335</v>
      </c>
      <c r="AR75" s="79">
        <f t="shared" si="25"/>
        <v>6892.2823529411771</v>
      </c>
      <c r="AS75" s="79">
        <f t="shared" si="25"/>
        <v>7213.088235294118</v>
      </c>
      <c r="AT75" s="79">
        <f t="shared" si="25"/>
        <v>7533.894117647058</v>
      </c>
      <c r="AU75" s="79">
        <f t="shared" si="25"/>
        <v>7854.7000000000016</v>
      </c>
      <c r="AV75" s="79">
        <f t="shared" si="25"/>
        <v>8175.5058823529398</v>
      </c>
      <c r="AW75" s="79">
        <f t="shared" si="25"/>
        <v>8496.3117647058825</v>
      </c>
      <c r="AX75" s="79">
        <f t="shared" si="25"/>
        <v>8817.1176470588234</v>
      </c>
    </row>
    <row r="76" spans="1:50" x14ac:dyDescent="0.2">
      <c r="A76" s="25">
        <f>IFERROR(ndashboard!I17," ")</f>
        <v>1319151</v>
      </c>
      <c r="B76" s="107" t="str">
        <f>IFERROR(ndashboard!B17," ")</f>
        <v>BMW MÜNCHEN</v>
      </c>
      <c r="C76" s="107" t="str">
        <f>IFERROR(ndashboard!C17,"")</f>
        <v>M01</v>
      </c>
      <c r="D76" s="100">
        <f>IFERROR(ndashboard!M17," ")</f>
        <v>44018</v>
      </c>
      <c r="E76" s="167">
        <f>IFERROR(ndashboard!O17,"")</f>
        <v>2307</v>
      </c>
      <c r="F76" s="107">
        <f>IFERROR(ndashboard!H17,"")</f>
        <v>20</v>
      </c>
      <c r="G76" s="108">
        <f>IFERROR(ndashboard!R17,"")</f>
        <v>13.732142857142858</v>
      </c>
      <c r="H76" s="107">
        <f>IFERROR(ndashboard!F17,"")</f>
        <v>620</v>
      </c>
      <c r="I76" s="107" t="str">
        <f>IFERROR(ndashboard!G17,"")</f>
        <v>F01</v>
      </c>
      <c r="J76" s="79">
        <f t="shared" si="23"/>
        <v>0</v>
      </c>
      <c r="K76" s="79">
        <f t="shared" si="23"/>
        <v>0</v>
      </c>
      <c r="L76" s="79">
        <f t="shared" si="23"/>
        <v>0</v>
      </c>
      <c r="M76" s="79">
        <f t="shared" si="23"/>
        <v>0</v>
      </c>
      <c r="N76" s="79">
        <f t="shared" si="23"/>
        <v>0</v>
      </c>
      <c r="O76" s="79">
        <f t="shared" si="23"/>
        <v>0</v>
      </c>
      <c r="P76" s="79">
        <f t="shared" si="23"/>
        <v>0</v>
      </c>
      <c r="Q76" s="79">
        <f t="shared" si="23"/>
        <v>0</v>
      </c>
      <c r="R76" s="79">
        <f t="shared" si="23"/>
        <v>0</v>
      </c>
      <c r="S76" s="79">
        <f t="shared" si="23"/>
        <v>0</v>
      </c>
      <c r="T76" s="79">
        <f t="shared" si="23"/>
        <v>123.58928571428571</v>
      </c>
      <c r="U76" s="79">
        <f t="shared" si="23"/>
        <v>341.93035714285719</v>
      </c>
      <c r="V76" s="79">
        <f t="shared" si="23"/>
        <v>560.27142857142837</v>
      </c>
      <c r="W76" s="79">
        <f t="shared" si="23"/>
        <v>778.61250000000018</v>
      </c>
      <c r="X76" s="79">
        <f t="shared" si="23"/>
        <v>996.95357142857131</v>
      </c>
      <c r="Y76" s="79">
        <f t="shared" si="23"/>
        <v>1215.2946428571429</v>
      </c>
      <c r="Z76" s="79">
        <f t="shared" si="24"/>
        <v>1433.6357142857144</v>
      </c>
      <c r="AA76" s="79">
        <f t="shared" si="24"/>
        <v>1651.9767857142858</v>
      </c>
      <c r="AB76" s="79">
        <f t="shared" si="24"/>
        <v>1870.3178571428568</v>
      </c>
      <c r="AC76" s="79">
        <f t="shared" si="24"/>
        <v>2088.6589285714281</v>
      </c>
      <c r="AD76" s="80">
        <f t="shared" si="24"/>
        <v>2307</v>
      </c>
      <c r="AE76" s="79">
        <f t="shared" si="24"/>
        <v>2525.3410714285719</v>
      </c>
      <c r="AF76" s="79">
        <f t="shared" si="24"/>
        <v>2743.6821428571429</v>
      </c>
      <c r="AG76" s="79">
        <f t="shared" si="24"/>
        <v>2962.0232142857139</v>
      </c>
      <c r="AH76" s="79">
        <f t="shared" si="24"/>
        <v>3180.3642857142854</v>
      </c>
      <c r="AI76" s="79">
        <f t="shared" si="24"/>
        <v>3398.7053571428573</v>
      </c>
      <c r="AJ76" s="79">
        <f t="shared" si="24"/>
        <v>3617.0464285714288</v>
      </c>
      <c r="AK76" s="79">
        <f t="shared" si="24"/>
        <v>3835.3874999999998</v>
      </c>
      <c r="AL76" s="79">
        <f t="shared" si="24"/>
        <v>4053.7285714285717</v>
      </c>
      <c r="AM76" s="79">
        <f t="shared" si="24"/>
        <v>4272.0696428571428</v>
      </c>
      <c r="AN76" s="79">
        <f t="shared" si="25"/>
        <v>4490.4107142857147</v>
      </c>
      <c r="AO76" s="79">
        <f t="shared" si="25"/>
        <v>4708.7517857142857</v>
      </c>
      <c r="AP76" s="79">
        <f t="shared" si="25"/>
        <v>4927.0928571428567</v>
      </c>
      <c r="AQ76" s="79">
        <f t="shared" si="25"/>
        <v>5145.4339285714277</v>
      </c>
      <c r="AR76" s="79">
        <f t="shared" si="25"/>
        <v>5363.7750000000005</v>
      </c>
      <c r="AS76" s="79">
        <f t="shared" si="25"/>
        <v>5582.1160714285716</v>
      </c>
      <c r="AT76" s="79">
        <f t="shared" si="25"/>
        <v>5800.4571428571426</v>
      </c>
      <c r="AU76" s="79">
        <f t="shared" si="25"/>
        <v>6018.7982142857154</v>
      </c>
      <c r="AV76" s="79">
        <f t="shared" si="25"/>
        <v>6237.1392857142846</v>
      </c>
      <c r="AW76" s="79">
        <f t="shared" si="25"/>
        <v>6455.4803571428565</v>
      </c>
      <c r="AX76" s="79">
        <f t="shared" si="25"/>
        <v>6673.8214285714284</v>
      </c>
    </row>
    <row r="77" spans="1:50" x14ac:dyDescent="0.2">
      <c r="A77" s="25">
        <f>IFERROR(ndashboard!I18," ")</f>
        <v>1320030</v>
      </c>
      <c r="B77" s="107" t="str">
        <f>IFERROR(ndashboard!B18," ")</f>
        <v>BMW MÜNCHEN</v>
      </c>
      <c r="C77" s="107" t="str">
        <f>IFERROR(ndashboard!C18,"")</f>
        <v>M03</v>
      </c>
      <c r="D77" s="100">
        <f>IFERROR(ndashboard!M18," ")</f>
        <v>44046</v>
      </c>
      <c r="E77" s="167">
        <f>IFERROR(ndashboard!O18,"")</f>
        <v>2128</v>
      </c>
      <c r="F77" s="107">
        <f>IFERROR(ndashboard!H18,"")</f>
        <v>24</v>
      </c>
      <c r="G77" s="108">
        <f>IFERROR(ndashboard!R18,"")</f>
        <v>15.2</v>
      </c>
      <c r="H77" s="107">
        <f>IFERROR(ndashboard!F18,"")</f>
        <v>624</v>
      </c>
      <c r="I77" s="107" t="str">
        <f>IFERROR(ndashboard!G18,"")</f>
        <v>H01</v>
      </c>
      <c r="J77" s="79">
        <f t="shared" si="23"/>
        <v>0</v>
      </c>
      <c r="K77" s="79">
        <f t="shared" si="23"/>
        <v>0</v>
      </c>
      <c r="L77" s="79">
        <f t="shared" si="23"/>
        <v>0</v>
      </c>
      <c r="M77" s="79">
        <f t="shared" si="23"/>
        <v>0</v>
      </c>
      <c r="N77" s="79">
        <f t="shared" si="23"/>
        <v>0</v>
      </c>
      <c r="O77" s="79">
        <f t="shared" si="23"/>
        <v>0</v>
      </c>
      <c r="P77" s="79">
        <f t="shared" si="23"/>
        <v>0</v>
      </c>
      <c r="Q77" s="79">
        <f t="shared" si="23"/>
        <v>0</v>
      </c>
      <c r="R77" s="79">
        <f t="shared" si="23"/>
        <v>0</v>
      </c>
      <c r="S77" s="79">
        <f t="shared" si="23"/>
        <v>0</v>
      </c>
      <c r="T77" s="79">
        <f t="shared" si="23"/>
        <v>0</v>
      </c>
      <c r="U77" s="79">
        <f t="shared" si="23"/>
        <v>0</v>
      </c>
      <c r="V77" s="79">
        <f t="shared" si="23"/>
        <v>194.55999999999975</v>
      </c>
      <c r="W77" s="79">
        <f t="shared" si="23"/>
        <v>436.24000000000024</v>
      </c>
      <c r="X77" s="79">
        <f t="shared" si="23"/>
        <v>677.92</v>
      </c>
      <c r="Y77" s="79">
        <f t="shared" si="23"/>
        <v>919.6</v>
      </c>
      <c r="Z77" s="79">
        <f t="shared" si="24"/>
        <v>1161.28</v>
      </c>
      <c r="AA77" s="79">
        <f t="shared" si="24"/>
        <v>1402.9600000000003</v>
      </c>
      <c r="AB77" s="79">
        <f t="shared" si="24"/>
        <v>1644.6399999999999</v>
      </c>
      <c r="AC77" s="79">
        <f t="shared" si="24"/>
        <v>1886.3199999999995</v>
      </c>
      <c r="AD77" s="80">
        <f t="shared" si="24"/>
        <v>2128</v>
      </c>
      <c r="AE77" s="79">
        <f t="shared" si="24"/>
        <v>2369.6800000000003</v>
      </c>
      <c r="AF77" s="79">
        <f t="shared" si="24"/>
        <v>2611.36</v>
      </c>
      <c r="AG77" s="79">
        <f t="shared" si="24"/>
        <v>2853.04</v>
      </c>
      <c r="AH77" s="79">
        <f t="shared" si="24"/>
        <v>3094.7199999999993</v>
      </c>
      <c r="AI77" s="79">
        <f t="shared" si="24"/>
        <v>3336.4</v>
      </c>
      <c r="AJ77" s="79">
        <f t="shared" si="24"/>
        <v>3578.0800000000004</v>
      </c>
      <c r="AK77" s="79">
        <f t="shared" si="24"/>
        <v>3819.76</v>
      </c>
      <c r="AL77" s="79">
        <f t="shared" si="24"/>
        <v>4061.44</v>
      </c>
      <c r="AM77" s="79">
        <f t="shared" si="24"/>
        <v>4303.12</v>
      </c>
      <c r="AN77" s="79">
        <f t="shared" si="25"/>
        <v>4544.8</v>
      </c>
      <c r="AO77" s="79">
        <f t="shared" si="25"/>
        <v>4786.4800000000005</v>
      </c>
      <c r="AP77" s="79">
        <f t="shared" si="25"/>
        <v>5028.16</v>
      </c>
      <c r="AQ77" s="79">
        <f t="shared" si="25"/>
        <v>5269.8399999999992</v>
      </c>
      <c r="AR77" s="79">
        <f t="shared" si="25"/>
        <v>5511.52</v>
      </c>
      <c r="AS77" s="79">
        <f t="shared" si="25"/>
        <v>5753.2</v>
      </c>
      <c r="AT77" s="79">
        <f t="shared" si="25"/>
        <v>5994.88</v>
      </c>
      <c r="AU77" s="79">
        <f t="shared" si="25"/>
        <v>6236.5600000000013</v>
      </c>
      <c r="AV77" s="79">
        <f t="shared" si="25"/>
        <v>6478.2399999999989</v>
      </c>
      <c r="AW77" s="79">
        <f t="shared" si="25"/>
        <v>6719.92</v>
      </c>
      <c r="AX77" s="79">
        <f t="shared" si="25"/>
        <v>6961.6</v>
      </c>
    </row>
    <row r="78" spans="1:50" x14ac:dyDescent="0.2">
      <c r="A78" s="25">
        <f>IFERROR(ndashboard!I19," ")</f>
        <v>1319138</v>
      </c>
      <c r="B78" s="107" t="str">
        <f>IFERROR(ndashboard!B19," ")</f>
        <v>BMW MÜNCHEN</v>
      </c>
      <c r="C78" s="107" t="str">
        <f>IFERROR(ndashboard!C19,"")</f>
        <v>M02</v>
      </c>
      <c r="D78" s="100">
        <f>IFERROR(ndashboard!M19," ")</f>
        <v>44032</v>
      </c>
      <c r="E78" s="167">
        <f>IFERROR(ndashboard!O19,"")</f>
        <v>2115</v>
      </c>
      <c r="F78" s="107">
        <f>IFERROR(ndashboard!H19,"")</f>
        <v>20</v>
      </c>
      <c r="G78" s="108">
        <f>IFERROR(ndashboard!R19,"")</f>
        <v>13.733766233766234</v>
      </c>
      <c r="H78" s="107">
        <f>IFERROR(ndashboard!F19,"")</f>
        <v>620</v>
      </c>
      <c r="I78" s="107" t="str">
        <f>IFERROR(ndashboard!G19,"")</f>
        <v>F01</v>
      </c>
      <c r="J78" s="79">
        <f t="shared" si="23"/>
        <v>0</v>
      </c>
      <c r="K78" s="79">
        <f t="shared" si="23"/>
        <v>0</v>
      </c>
      <c r="L78" s="79">
        <f t="shared" si="23"/>
        <v>0</v>
      </c>
      <c r="M78" s="79">
        <f t="shared" si="23"/>
        <v>0</v>
      </c>
      <c r="N78" s="79">
        <f t="shared" si="23"/>
        <v>0</v>
      </c>
      <c r="O78" s="79">
        <f t="shared" si="23"/>
        <v>0</v>
      </c>
      <c r="P78" s="79">
        <f t="shared" si="23"/>
        <v>0</v>
      </c>
      <c r="Q78" s="79">
        <f t="shared" si="23"/>
        <v>0</v>
      </c>
      <c r="R78" s="79">
        <f t="shared" si="23"/>
        <v>0</v>
      </c>
      <c r="S78" s="79">
        <f t="shared" si="23"/>
        <v>0</v>
      </c>
      <c r="T78" s="79">
        <f t="shared" si="23"/>
        <v>0</v>
      </c>
      <c r="U78" s="79">
        <f t="shared" si="23"/>
        <v>149.69805194805201</v>
      </c>
      <c r="V78" s="79">
        <f t="shared" si="23"/>
        <v>368.06493506493484</v>
      </c>
      <c r="W78" s="79">
        <f t="shared" si="23"/>
        <v>586.43181818181836</v>
      </c>
      <c r="X78" s="79">
        <f t="shared" si="23"/>
        <v>804.79870129870119</v>
      </c>
      <c r="Y78" s="79">
        <f t="shared" si="23"/>
        <v>1023.1655844155844</v>
      </c>
      <c r="Z78" s="79">
        <f t="shared" si="24"/>
        <v>1241.5324675324675</v>
      </c>
      <c r="AA78" s="79">
        <f t="shared" si="24"/>
        <v>1459.8993506493509</v>
      </c>
      <c r="AB78" s="79">
        <f t="shared" si="24"/>
        <v>1678.2662337662337</v>
      </c>
      <c r="AC78" s="79">
        <f t="shared" si="24"/>
        <v>1896.6331168831166</v>
      </c>
      <c r="AD78" s="80">
        <f t="shared" si="24"/>
        <v>2115</v>
      </c>
      <c r="AE78" s="79">
        <f t="shared" si="24"/>
        <v>2333.3668831168834</v>
      </c>
      <c r="AF78" s="79">
        <f t="shared" si="24"/>
        <v>2551.7337662337663</v>
      </c>
      <c r="AG78" s="79">
        <f t="shared" si="24"/>
        <v>2770.1006493506493</v>
      </c>
      <c r="AH78" s="79">
        <f t="shared" si="24"/>
        <v>2988.4675324675322</v>
      </c>
      <c r="AI78" s="79">
        <f t="shared" si="24"/>
        <v>3206.8344155844156</v>
      </c>
      <c r="AJ78" s="79">
        <f t="shared" si="24"/>
        <v>3425.2012987012995</v>
      </c>
      <c r="AK78" s="79">
        <f t="shared" si="24"/>
        <v>3643.568181818182</v>
      </c>
      <c r="AL78" s="79">
        <f t="shared" si="24"/>
        <v>3861.9350649350649</v>
      </c>
      <c r="AM78" s="79">
        <f t="shared" si="24"/>
        <v>4080.3019480519474</v>
      </c>
      <c r="AN78" s="79">
        <f t="shared" si="25"/>
        <v>4298.6688311688313</v>
      </c>
      <c r="AO78" s="79">
        <f t="shared" si="25"/>
        <v>4517.0357142857147</v>
      </c>
      <c r="AP78" s="79">
        <f t="shared" si="25"/>
        <v>4735.4025974025972</v>
      </c>
      <c r="AQ78" s="79">
        <f t="shared" si="25"/>
        <v>4953.7694805194797</v>
      </c>
      <c r="AR78" s="79">
        <f t="shared" si="25"/>
        <v>5172.136363636364</v>
      </c>
      <c r="AS78" s="79">
        <f t="shared" si="25"/>
        <v>5390.5032467532465</v>
      </c>
      <c r="AT78" s="79">
        <f t="shared" si="25"/>
        <v>5608.8701298701299</v>
      </c>
      <c r="AU78" s="79">
        <f t="shared" si="25"/>
        <v>5827.2370129870142</v>
      </c>
      <c r="AV78" s="79">
        <f t="shared" si="25"/>
        <v>6045.6038961038957</v>
      </c>
      <c r="AW78" s="79">
        <f t="shared" si="25"/>
        <v>6263.9707792207791</v>
      </c>
      <c r="AX78" s="79">
        <f t="shared" si="25"/>
        <v>6482.3376623376626</v>
      </c>
    </row>
    <row r="79" spans="1:50" x14ac:dyDescent="0.2">
      <c r="A79" s="25">
        <f>IFERROR(ndashboard!I20," ")</f>
        <v>1319157</v>
      </c>
      <c r="B79" s="107" t="str">
        <f>IFERROR(ndashboard!B20," ")</f>
        <v>BMW MÜNCHEN</v>
      </c>
      <c r="C79" s="107" t="str">
        <f>IFERROR(ndashboard!C20,"")</f>
        <v>M03</v>
      </c>
      <c r="D79" s="100">
        <f>IFERROR(ndashboard!M20," ")</f>
        <v>44060</v>
      </c>
      <c r="E79" s="167">
        <f>IFERROR(ndashboard!O20,"")</f>
        <v>1953</v>
      </c>
      <c r="F79" s="107">
        <f>IFERROR(ndashboard!H20,"")</f>
        <v>20</v>
      </c>
      <c r="G79" s="108">
        <f>IFERROR(ndashboard!R20,"")</f>
        <v>15.5</v>
      </c>
      <c r="H79" s="107">
        <f>IFERROR(ndashboard!F20,"")</f>
        <v>620</v>
      </c>
      <c r="I79" s="107" t="str">
        <f>IFERROR(ndashboard!G20,"")</f>
        <v>F01</v>
      </c>
      <c r="J79" s="79">
        <f t="shared" si="23"/>
        <v>0</v>
      </c>
      <c r="K79" s="79">
        <f t="shared" si="23"/>
        <v>0</v>
      </c>
      <c r="L79" s="79">
        <f t="shared" si="23"/>
        <v>0</v>
      </c>
      <c r="M79" s="79">
        <f t="shared" si="23"/>
        <v>0</v>
      </c>
      <c r="N79" s="79">
        <f t="shared" si="23"/>
        <v>0</v>
      </c>
      <c r="O79" s="79">
        <f t="shared" si="23"/>
        <v>0</v>
      </c>
      <c r="P79" s="79">
        <f t="shared" si="23"/>
        <v>0</v>
      </c>
      <c r="Q79" s="79">
        <f t="shared" si="23"/>
        <v>0</v>
      </c>
      <c r="R79" s="79">
        <f t="shared" si="23"/>
        <v>0</v>
      </c>
      <c r="S79" s="79">
        <f t="shared" si="23"/>
        <v>0</v>
      </c>
      <c r="T79" s="79">
        <f t="shared" si="23"/>
        <v>0</v>
      </c>
      <c r="U79" s="79">
        <f t="shared" si="23"/>
        <v>0</v>
      </c>
      <c r="V79" s="79">
        <f t="shared" si="23"/>
        <v>0</v>
      </c>
      <c r="W79" s="79">
        <f t="shared" si="23"/>
        <v>227.85000000000028</v>
      </c>
      <c r="X79" s="79">
        <f t="shared" si="23"/>
        <v>474.2999999999999</v>
      </c>
      <c r="Y79" s="79">
        <f t="shared" ref="Y79:AN94" si="26">IF($C$2+Y$48 &gt;=$D79,$E79*(Y$48-_xlfn.DAYS($D79,$C$2))/_xlfn.DAYS($C$1,$D79),0)</f>
        <v>720.75</v>
      </c>
      <c r="Z79" s="79">
        <f t="shared" si="26"/>
        <v>967.2</v>
      </c>
      <c r="AA79" s="79">
        <f t="shared" si="26"/>
        <v>1213.6500000000001</v>
      </c>
      <c r="AB79" s="79">
        <f t="shared" si="26"/>
        <v>1460.1</v>
      </c>
      <c r="AC79" s="79">
        <f t="shared" si="26"/>
        <v>1706.5499999999995</v>
      </c>
      <c r="AD79" s="80">
        <f t="shared" si="24"/>
        <v>1953</v>
      </c>
      <c r="AE79" s="79">
        <f t="shared" si="24"/>
        <v>2199.4500000000007</v>
      </c>
      <c r="AF79" s="79">
        <f t="shared" si="24"/>
        <v>2445.9</v>
      </c>
      <c r="AG79" s="79">
        <f t="shared" si="24"/>
        <v>2692.35</v>
      </c>
      <c r="AH79" s="79">
        <f t="shared" si="24"/>
        <v>2938.7999999999993</v>
      </c>
      <c r="AI79" s="79">
        <f t="shared" si="24"/>
        <v>3185.25</v>
      </c>
      <c r="AJ79" s="79">
        <f t="shared" si="24"/>
        <v>3431.7000000000007</v>
      </c>
      <c r="AK79" s="79">
        <f t="shared" si="24"/>
        <v>3678.15</v>
      </c>
      <c r="AL79" s="79">
        <f t="shared" si="24"/>
        <v>3924.6</v>
      </c>
      <c r="AM79" s="79">
        <f t="shared" si="24"/>
        <v>4171.0499999999993</v>
      </c>
      <c r="AN79" s="79">
        <f t="shared" si="25"/>
        <v>4417.5</v>
      </c>
      <c r="AO79" s="79">
        <f t="shared" si="25"/>
        <v>4663.9500000000007</v>
      </c>
      <c r="AP79" s="79">
        <f t="shared" si="25"/>
        <v>4910.4000000000005</v>
      </c>
      <c r="AQ79" s="79">
        <f t="shared" si="25"/>
        <v>5156.8499999999985</v>
      </c>
      <c r="AR79" s="79">
        <f t="shared" si="25"/>
        <v>5403.3</v>
      </c>
      <c r="AS79" s="79">
        <f t="shared" si="25"/>
        <v>5649.75</v>
      </c>
      <c r="AT79" s="79">
        <f t="shared" si="25"/>
        <v>5896.2</v>
      </c>
      <c r="AU79" s="79">
        <f t="shared" si="25"/>
        <v>6142.6500000000015</v>
      </c>
      <c r="AV79" s="79">
        <f t="shared" si="25"/>
        <v>6389.0999999999985</v>
      </c>
      <c r="AW79" s="79">
        <f t="shared" si="25"/>
        <v>6635.55</v>
      </c>
      <c r="AX79" s="79">
        <f t="shared" si="25"/>
        <v>6882</v>
      </c>
    </row>
    <row r="80" spans="1:50" x14ac:dyDescent="0.2">
      <c r="A80" s="25">
        <f>IFERROR(ndashboard!I21," ")</f>
        <v>1319133</v>
      </c>
      <c r="B80" s="107" t="str">
        <f>IFERROR(ndashboard!B21," ")</f>
        <v>BMW MÜNCHEN</v>
      </c>
      <c r="C80" s="107" t="str">
        <f>IFERROR(ndashboard!C21,"")</f>
        <v>M04</v>
      </c>
      <c r="D80" s="100">
        <f>IFERROR(ndashboard!M21," ")</f>
        <v>44074</v>
      </c>
      <c r="E80" s="167">
        <f>IFERROR(ndashboard!O21,"")</f>
        <v>1835</v>
      </c>
      <c r="F80" s="107">
        <f>IFERROR(ndashboard!H21,"")</f>
        <v>20</v>
      </c>
      <c r="G80" s="108">
        <f>IFERROR(ndashboard!R21,"")</f>
        <v>16.383928571428573</v>
      </c>
      <c r="H80" s="107">
        <f>IFERROR(ndashboard!F21,"")</f>
        <v>620</v>
      </c>
      <c r="I80" s="107" t="str">
        <f>IFERROR(ndashboard!G21,"")</f>
        <v>F01</v>
      </c>
      <c r="J80" s="79">
        <f t="shared" ref="J80:Y95" si="27">IF($C$2+J$48 &gt;=$D80,$E80*(J$48-_xlfn.DAYS($D80,$C$2))/_xlfn.DAYS($C$1,$D80),0)</f>
        <v>0</v>
      </c>
      <c r="K80" s="79">
        <f t="shared" si="27"/>
        <v>0</v>
      </c>
      <c r="L80" s="79">
        <f t="shared" si="27"/>
        <v>0</v>
      </c>
      <c r="M80" s="79">
        <f t="shared" si="27"/>
        <v>0</v>
      </c>
      <c r="N80" s="79">
        <f t="shared" si="27"/>
        <v>0</v>
      </c>
      <c r="O80" s="79">
        <f t="shared" si="27"/>
        <v>0</v>
      </c>
      <c r="P80" s="79">
        <f t="shared" si="27"/>
        <v>0</v>
      </c>
      <c r="Q80" s="79">
        <f t="shared" si="27"/>
        <v>0</v>
      </c>
      <c r="R80" s="79">
        <f t="shared" si="27"/>
        <v>0</v>
      </c>
      <c r="S80" s="79">
        <f t="shared" si="27"/>
        <v>0</v>
      </c>
      <c r="T80" s="79">
        <f t="shared" si="27"/>
        <v>0</v>
      </c>
      <c r="U80" s="79">
        <f t="shared" si="27"/>
        <v>0</v>
      </c>
      <c r="V80" s="79">
        <f t="shared" si="27"/>
        <v>0</v>
      </c>
      <c r="W80" s="79">
        <f t="shared" si="27"/>
        <v>11.468750000000281</v>
      </c>
      <c r="X80" s="79">
        <f t="shared" si="27"/>
        <v>271.97321428571416</v>
      </c>
      <c r="Y80" s="79">
        <f t="shared" si="27"/>
        <v>532.47767857142856</v>
      </c>
      <c r="Z80" s="79">
        <f t="shared" si="26"/>
        <v>792.982142857143</v>
      </c>
      <c r="AA80" s="79">
        <f t="shared" si="26"/>
        <v>1053.4866071428573</v>
      </c>
      <c r="AB80" s="79">
        <f t="shared" si="26"/>
        <v>1313.9910714285711</v>
      </c>
      <c r="AC80" s="79">
        <f t="shared" si="26"/>
        <v>1574.4955357142851</v>
      </c>
      <c r="AD80" s="80">
        <f t="shared" si="26"/>
        <v>1835</v>
      </c>
      <c r="AE80" s="79">
        <f t="shared" si="26"/>
        <v>2095.5044642857147</v>
      </c>
      <c r="AF80" s="79">
        <f t="shared" si="26"/>
        <v>2356.0089285714284</v>
      </c>
      <c r="AG80" s="79">
        <f t="shared" si="26"/>
        <v>2616.5133928571427</v>
      </c>
      <c r="AH80" s="79">
        <f t="shared" si="26"/>
        <v>2877.0178571428564</v>
      </c>
      <c r="AI80" s="79">
        <f t="shared" si="26"/>
        <v>3137.5223214285716</v>
      </c>
      <c r="AJ80" s="79">
        <f t="shared" si="26"/>
        <v>3398.0267857142862</v>
      </c>
      <c r="AK80" s="79">
        <f t="shared" si="26"/>
        <v>3658.53125</v>
      </c>
      <c r="AL80" s="79">
        <f t="shared" si="26"/>
        <v>3919.0357142857142</v>
      </c>
      <c r="AM80" s="79">
        <f t="shared" si="26"/>
        <v>4179.5401785714284</v>
      </c>
      <c r="AN80" s="79">
        <f t="shared" si="26"/>
        <v>4440.0446428571431</v>
      </c>
      <c r="AO80" s="79">
        <f t="shared" ref="AN80:AX95" si="28">IF($C$2+AO$48 &gt;=$D80,$E80*(AO$48-_xlfn.DAYS($D80,$C$2))/_xlfn.DAYS($C$1,$D80),0)</f>
        <v>4700.5491071428578</v>
      </c>
      <c r="AP80" s="79">
        <f t="shared" si="28"/>
        <v>4961.0535714285716</v>
      </c>
      <c r="AQ80" s="79">
        <f t="shared" si="28"/>
        <v>5221.5580357142844</v>
      </c>
      <c r="AR80" s="79">
        <f t="shared" si="28"/>
        <v>5482.0625</v>
      </c>
      <c r="AS80" s="79">
        <f t="shared" si="28"/>
        <v>5742.5669642857147</v>
      </c>
      <c r="AT80" s="79">
        <f t="shared" si="28"/>
        <v>6003.0714285714284</v>
      </c>
      <c r="AU80" s="79">
        <f t="shared" si="28"/>
        <v>6263.575892857144</v>
      </c>
      <c r="AV80" s="79">
        <f t="shared" si="28"/>
        <v>6524.080357142856</v>
      </c>
      <c r="AW80" s="79">
        <f t="shared" si="28"/>
        <v>6784.5848214285716</v>
      </c>
      <c r="AX80" s="79">
        <f t="shared" si="28"/>
        <v>7045.0892857142853</v>
      </c>
    </row>
    <row r="81" spans="1:50" x14ac:dyDescent="0.2">
      <c r="A81" s="25">
        <f>IFERROR(ndashboard!I22," ")</f>
        <v>1243362</v>
      </c>
      <c r="B81" s="107" t="str">
        <f>IFERROR(ndashboard!B22," ")</f>
        <v>REGENSBURG</v>
      </c>
      <c r="C81" s="107" t="str">
        <f>IFERROR(ndashboard!C22,"")</f>
        <v>M02</v>
      </c>
      <c r="D81" s="100">
        <f>IFERROR(ndashboard!M22," ")</f>
        <v>44081</v>
      </c>
      <c r="E81" s="167">
        <f>IFERROR(ndashboard!O22,"")</f>
        <v>1894</v>
      </c>
      <c r="F81" s="107">
        <f>IFERROR(ndashboard!H22,"")</f>
        <v>16</v>
      </c>
      <c r="G81" s="108">
        <f>IFERROR(ndashboard!R22,"")</f>
        <v>18.038095238095238</v>
      </c>
      <c r="H81" s="107">
        <f>IFERROR(ndashboard!F22,"")</f>
        <v>616</v>
      </c>
      <c r="I81" s="107" t="str">
        <f>IFERROR(ndashboard!G22,"")</f>
        <v>J01</v>
      </c>
      <c r="J81" s="79">
        <f t="shared" si="27"/>
        <v>0</v>
      </c>
      <c r="K81" s="79">
        <f t="shared" si="27"/>
        <v>0</v>
      </c>
      <c r="L81" s="79">
        <f t="shared" si="27"/>
        <v>0</v>
      </c>
      <c r="M81" s="79">
        <f t="shared" si="27"/>
        <v>0</v>
      </c>
      <c r="N81" s="79">
        <f t="shared" si="27"/>
        <v>0</v>
      </c>
      <c r="O81" s="79">
        <f t="shared" si="27"/>
        <v>0</v>
      </c>
      <c r="P81" s="79">
        <f t="shared" si="27"/>
        <v>0</v>
      </c>
      <c r="Q81" s="79">
        <f t="shared" si="27"/>
        <v>0</v>
      </c>
      <c r="R81" s="79">
        <f t="shared" si="27"/>
        <v>0</v>
      </c>
      <c r="S81" s="79">
        <f t="shared" si="27"/>
        <v>0</v>
      </c>
      <c r="T81" s="79">
        <f t="shared" si="27"/>
        <v>0</v>
      </c>
      <c r="U81" s="79">
        <f t="shared" si="27"/>
        <v>0</v>
      </c>
      <c r="V81" s="79">
        <f t="shared" si="27"/>
        <v>0</v>
      </c>
      <c r="W81" s="79">
        <f t="shared" si="27"/>
        <v>0</v>
      </c>
      <c r="X81" s="79">
        <f t="shared" si="27"/>
        <v>173.16571428571419</v>
      </c>
      <c r="Y81" s="79">
        <f t="shared" si="27"/>
        <v>459.97142857142859</v>
      </c>
      <c r="Z81" s="79">
        <f t="shared" si="26"/>
        <v>746.77714285714296</v>
      </c>
      <c r="AA81" s="79">
        <f t="shared" si="26"/>
        <v>1033.5828571428574</v>
      </c>
      <c r="AB81" s="79">
        <f t="shared" si="26"/>
        <v>1320.3885714285714</v>
      </c>
      <c r="AC81" s="79">
        <f t="shared" si="26"/>
        <v>1607.1942857142851</v>
      </c>
      <c r="AD81" s="80">
        <f t="shared" si="26"/>
        <v>1894</v>
      </c>
      <c r="AE81" s="79">
        <f t="shared" si="26"/>
        <v>2180.8057142857151</v>
      </c>
      <c r="AF81" s="79">
        <f t="shared" si="26"/>
        <v>2467.6114285714289</v>
      </c>
      <c r="AG81" s="79">
        <f t="shared" si="26"/>
        <v>2754.4171428571426</v>
      </c>
      <c r="AH81" s="79">
        <f t="shared" si="26"/>
        <v>3041.2228571428564</v>
      </c>
      <c r="AI81" s="79">
        <f t="shared" si="26"/>
        <v>3328.0285714285715</v>
      </c>
      <c r="AJ81" s="79">
        <f t="shared" si="26"/>
        <v>3614.8342857142866</v>
      </c>
      <c r="AK81" s="79">
        <f t="shared" si="26"/>
        <v>3901.6400000000003</v>
      </c>
      <c r="AL81" s="79">
        <f t="shared" si="26"/>
        <v>4188.4457142857145</v>
      </c>
      <c r="AM81" s="79">
        <f t="shared" si="26"/>
        <v>4475.2514285714278</v>
      </c>
      <c r="AN81" s="79">
        <f t="shared" si="26"/>
        <v>4762.0571428571429</v>
      </c>
      <c r="AO81" s="79">
        <f t="shared" si="28"/>
        <v>5048.862857142858</v>
      </c>
      <c r="AP81" s="79">
        <f t="shared" si="28"/>
        <v>5335.6685714285722</v>
      </c>
      <c r="AQ81" s="79">
        <f t="shared" si="28"/>
        <v>5622.4742857142837</v>
      </c>
      <c r="AR81" s="79">
        <f t="shared" si="28"/>
        <v>5909.2800000000007</v>
      </c>
      <c r="AS81" s="79">
        <f t="shared" si="28"/>
        <v>6196.0857142857139</v>
      </c>
      <c r="AT81" s="79">
        <f t="shared" si="28"/>
        <v>6482.8914285714282</v>
      </c>
      <c r="AU81" s="79">
        <f t="shared" si="28"/>
        <v>6769.6971428571451</v>
      </c>
      <c r="AV81" s="79">
        <f t="shared" si="28"/>
        <v>7056.5028571428556</v>
      </c>
      <c r="AW81" s="79">
        <f t="shared" si="28"/>
        <v>7343.3085714285717</v>
      </c>
      <c r="AX81" s="79">
        <f t="shared" si="28"/>
        <v>7630.1142857142859</v>
      </c>
    </row>
    <row r="82" spans="1:50" x14ac:dyDescent="0.2">
      <c r="A82" s="25">
        <f>IFERROR(ndashboard!I23," ")</f>
        <v>1175579</v>
      </c>
      <c r="B82" s="107" t="str">
        <f>IFERROR(ndashboard!B23," ")</f>
        <v>REGENSBURG</v>
      </c>
      <c r="C82" s="107" t="str">
        <f>IFERROR(ndashboard!C23,"")</f>
        <v>M05</v>
      </c>
      <c r="D82" s="100">
        <f>IFERROR(ndashboard!M23," ")</f>
        <v>44088</v>
      </c>
      <c r="E82" s="167">
        <f>IFERROR(ndashboard!O23,"")</f>
        <v>1862</v>
      </c>
      <c r="F82" s="107">
        <f>IFERROR(ndashboard!H23,"")</f>
        <v>16</v>
      </c>
      <c r="G82" s="108">
        <f>IFERROR(ndashboard!R23,"")</f>
        <v>19</v>
      </c>
      <c r="H82" s="107">
        <f>IFERROR(ndashboard!F23,"")</f>
        <v>616</v>
      </c>
      <c r="I82" s="107" t="str">
        <f>IFERROR(ndashboard!G23,"")</f>
        <v>F01</v>
      </c>
      <c r="J82" s="79">
        <f t="shared" si="27"/>
        <v>0</v>
      </c>
      <c r="K82" s="79">
        <f t="shared" si="27"/>
        <v>0</v>
      </c>
      <c r="L82" s="79">
        <f t="shared" si="27"/>
        <v>0</v>
      </c>
      <c r="M82" s="79">
        <f t="shared" si="27"/>
        <v>0</v>
      </c>
      <c r="N82" s="79">
        <f t="shared" si="27"/>
        <v>0</v>
      </c>
      <c r="O82" s="79">
        <f t="shared" si="27"/>
        <v>0</v>
      </c>
      <c r="P82" s="79">
        <f t="shared" si="27"/>
        <v>0</v>
      </c>
      <c r="Q82" s="79">
        <f t="shared" si="27"/>
        <v>0</v>
      </c>
      <c r="R82" s="79">
        <f t="shared" si="27"/>
        <v>0</v>
      </c>
      <c r="S82" s="79">
        <f t="shared" si="27"/>
        <v>0</v>
      </c>
      <c r="T82" s="79">
        <f t="shared" si="27"/>
        <v>0</v>
      </c>
      <c r="U82" s="79">
        <f t="shared" si="27"/>
        <v>0</v>
      </c>
      <c r="V82" s="79">
        <f t="shared" si="27"/>
        <v>0</v>
      </c>
      <c r="W82" s="79">
        <f t="shared" si="27"/>
        <v>0</v>
      </c>
      <c r="X82" s="79">
        <f t="shared" si="27"/>
        <v>49.399999999999899</v>
      </c>
      <c r="Y82" s="79">
        <f t="shared" si="27"/>
        <v>351.5</v>
      </c>
      <c r="Z82" s="79">
        <f t="shared" si="26"/>
        <v>653.60000000000014</v>
      </c>
      <c r="AA82" s="79">
        <f t="shared" si="26"/>
        <v>955.70000000000016</v>
      </c>
      <c r="AB82" s="79">
        <f t="shared" si="26"/>
        <v>1257.7999999999997</v>
      </c>
      <c r="AC82" s="79">
        <f t="shared" si="26"/>
        <v>1559.8999999999992</v>
      </c>
      <c r="AD82" s="80">
        <f t="shared" si="26"/>
        <v>1862</v>
      </c>
      <c r="AE82" s="79">
        <f t="shared" si="26"/>
        <v>2164.1000000000008</v>
      </c>
      <c r="AF82" s="79">
        <f t="shared" si="26"/>
        <v>2466.2000000000003</v>
      </c>
      <c r="AG82" s="79">
        <f t="shared" si="26"/>
        <v>2768.2999999999997</v>
      </c>
      <c r="AH82" s="79">
        <f t="shared" si="26"/>
        <v>3070.3999999999996</v>
      </c>
      <c r="AI82" s="79">
        <f t="shared" si="26"/>
        <v>3372.5</v>
      </c>
      <c r="AJ82" s="79">
        <f t="shared" si="26"/>
        <v>3674.6000000000004</v>
      </c>
      <c r="AK82" s="79">
        <f t="shared" si="26"/>
        <v>3976.7000000000003</v>
      </c>
      <c r="AL82" s="79">
        <f t="shared" si="26"/>
        <v>4278.7999999999993</v>
      </c>
      <c r="AM82" s="79">
        <f t="shared" si="26"/>
        <v>4580.8999999999996</v>
      </c>
      <c r="AN82" s="79">
        <f t="shared" si="26"/>
        <v>4883</v>
      </c>
      <c r="AO82" s="79">
        <f t="shared" si="28"/>
        <v>5185.1000000000004</v>
      </c>
      <c r="AP82" s="79">
        <f t="shared" si="28"/>
        <v>5487.2</v>
      </c>
      <c r="AQ82" s="79">
        <f t="shared" si="28"/>
        <v>5789.2999999999993</v>
      </c>
      <c r="AR82" s="79">
        <f t="shared" si="28"/>
        <v>6091.4000000000005</v>
      </c>
      <c r="AS82" s="79">
        <f t="shared" si="28"/>
        <v>6393.5</v>
      </c>
      <c r="AT82" s="79">
        <f t="shared" si="28"/>
        <v>6695.5999999999995</v>
      </c>
      <c r="AU82" s="79">
        <f t="shared" si="28"/>
        <v>6997.7000000000007</v>
      </c>
      <c r="AV82" s="79">
        <f t="shared" si="28"/>
        <v>7299.7999999999993</v>
      </c>
      <c r="AW82" s="79">
        <f t="shared" si="28"/>
        <v>7601.9000000000005</v>
      </c>
      <c r="AX82" s="79">
        <f t="shared" si="28"/>
        <v>7904</v>
      </c>
    </row>
    <row r="83" spans="1:50" x14ac:dyDescent="0.2">
      <c r="A83" s="25">
        <f>IFERROR(ndashboard!I24," ")</f>
        <v>1415410</v>
      </c>
      <c r="B83" s="107" t="str">
        <f>IFERROR(ndashboard!B24," ")</f>
        <v>Salmmeir 2</v>
      </c>
      <c r="C83" s="107" t="str">
        <f>IFERROR(ndashboard!C24,"")</f>
        <v>M02</v>
      </c>
      <c r="D83" s="100">
        <f>IFERROR(ndashboard!M24," ")</f>
        <v>44106</v>
      </c>
      <c r="E83" s="167">
        <f>IFERROR(ndashboard!O24,"")</f>
        <v>1689</v>
      </c>
      <c r="F83" s="107">
        <f>IFERROR(ndashboard!H24,"")</f>
        <v>24</v>
      </c>
      <c r="G83" s="108">
        <f>IFERROR(ndashboard!R24,"")</f>
        <v>21.112500000000001</v>
      </c>
      <c r="H83" s="107">
        <f>IFERROR(ndashboard!F24,"")</f>
        <v>624</v>
      </c>
      <c r="I83" s="107" t="str">
        <f>IFERROR(ndashboard!G24,"")</f>
        <v>K01</v>
      </c>
      <c r="J83" s="79">
        <f t="shared" si="27"/>
        <v>0</v>
      </c>
      <c r="K83" s="79">
        <f t="shared" si="27"/>
        <v>0</v>
      </c>
      <c r="L83" s="79">
        <f t="shared" si="27"/>
        <v>0</v>
      </c>
      <c r="M83" s="79">
        <f t="shared" si="27"/>
        <v>0</v>
      </c>
      <c r="N83" s="79">
        <f t="shared" si="27"/>
        <v>0</v>
      </c>
      <c r="O83" s="79">
        <f t="shared" si="27"/>
        <v>0</v>
      </c>
      <c r="P83" s="79">
        <f t="shared" si="27"/>
        <v>0</v>
      </c>
      <c r="Q83" s="79">
        <f t="shared" si="27"/>
        <v>0</v>
      </c>
      <c r="R83" s="79">
        <f t="shared" si="27"/>
        <v>0</v>
      </c>
      <c r="S83" s="79">
        <f t="shared" si="27"/>
        <v>0</v>
      </c>
      <c r="T83" s="79">
        <f t="shared" si="27"/>
        <v>0</v>
      </c>
      <c r="U83" s="79">
        <f t="shared" si="27"/>
        <v>0</v>
      </c>
      <c r="V83" s="79">
        <f t="shared" si="27"/>
        <v>0</v>
      </c>
      <c r="W83" s="79">
        <f t="shared" si="27"/>
        <v>0</v>
      </c>
      <c r="X83" s="79">
        <f t="shared" si="27"/>
        <v>0</v>
      </c>
      <c r="Y83" s="79">
        <f t="shared" si="27"/>
        <v>10.55625</v>
      </c>
      <c r="Z83" s="79">
        <f t="shared" si="26"/>
        <v>346.24500000000012</v>
      </c>
      <c r="AA83" s="79">
        <f t="shared" si="26"/>
        <v>681.93375000000026</v>
      </c>
      <c r="AB83" s="79">
        <f t="shared" si="26"/>
        <v>1017.6224999999997</v>
      </c>
      <c r="AC83" s="79">
        <f t="shared" si="26"/>
        <v>1353.3112499999993</v>
      </c>
      <c r="AD83" s="80">
        <f t="shared" si="26"/>
        <v>1689</v>
      </c>
      <c r="AE83" s="79">
        <f t="shared" si="26"/>
        <v>2024.6887500000007</v>
      </c>
      <c r="AF83" s="79">
        <f t="shared" si="26"/>
        <v>2360.3775000000001</v>
      </c>
      <c r="AG83" s="79">
        <f t="shared" si="26"/>
        <v>2696.0662499999999</v>
      </c>
      <c r="AH83" s="79">
        <f t="shared" si="26"/>
        <v>3031.7549999999992</v>
      </c>
      <c r="AI83" s="79">
        <f t="shared" si="26"/>
        <v>3367.4437499999999</v>
      </c>
      <c r="AJ83" s="79">
        <f t="shared" si="26"/>
        <v>3703.1325000000006</v>
      </c>
      <c r="AK83" s="79">
        <f t="shared" si="26"/>
        <v>4038.82125</v>
      </c>
      <c r="AL83" s="79">
        <f t="shared" si="26"/>
        <v>4374.51</v>
      </c>
      <c r="AM83" s="79">
        <f t="shared" si="26"/>
        <v>4710.1987499999996</v>
      </c>
      <c r="AN83" s="79">
        <f t="shared" si="26"/>
        <v>5045.8874999999998</v>
      </c>
      <c r="AO83" s="79">
        <f t="shared" si="28"/>
        <v>5381.5762500000001</v>
      </c>
      <c r="AP83" s="79">
        <f t="shared" si="28"/>
        <v>5717.2650000000003</v>
      </c>
      <c r="AQ83" s="79">
        <f t="shared" si="28"/>
        <v>6052.9537499999988</v>
      </c>
      <c r="AR83" s="79">
        <f t="shared" si="28"/>
        <v>6388.6424999999999</v>
      </c>
      <c r="AS83" s="79">
        <f t="shared" si="28"/>
        <v>6724.3312500000002</v>
      </c>
      <c r="AT83" s="79">
        <f t="shared" si="28"/>
        <v>7060.0199999999995</v>
      </c>
      <c r="AU83" s="79">
        <f t="shared" si="28"/>
        <v>7395.7087500000007</v>
      </c>
      <c r="AV83" s="79">
        <f t="shared" si="28"/>
        <v>7731.3974999999991</v>
      </c>
      <c r="AW83" s="79">
        <f t="shared" si="28"/>
        <v>8067.0862500000003</v>
      </c>
      <c r="AX83" s="79">
        <f t="shared" si="28"/>
        <v>8402.7749999999996</v>
      </c>
    </row>
    <row r="84" spans="1:50" x14ac:dyDescent="0.2">
      <c r="A84" s="25">
        <f>IFERROR(ndashboard!I25," ")</f>
        <v>1145166</v>
      </c>
      <c r="B84" s="107" t="str">
        <f>IFERROR(ndashboard!B25," ")</f>
        <v>POLYNT - 2 (1145166-T241) --&gt; Sept</v>
      </c>
      <c r="C84" s="107" t="str">
        <f>IFERROR(ndashboard!C25,"")</f>
        <v>M02</v>
      </c>
      <c r="D84" s="100">
        <f>IFERROR(ndashboard!M25," ")</f>
        <v>44116</v>
      </c>
      <c r="E84" s="167">
        <f>IFERROR(ndashboard!O25,"")</f>
        <v>1595</v>
      </c>
      <c r="F84" s="107">
        <f>IFERROR(ndashboard!H25,"")</f>
        <v>24</v>
      </c>
      <c r="G84" s="108">
        <f>IFERROR(ndashboard!R25,"")</f>
        <v>22.785714285714285</v>
      </c>
      <c r="H84" s="107">
        <f>IFERROR(ndashboard!F25,"")</f>
        <v>624</v>
      </c>
      <c r="I84" s="107" t="str">
        <f>IFERROR(ndashboard!G25,"")</f>
        <v>H01</v>
      </c>
      <c r="J84" s="79">
        <f t="shared" si="27"/>
        <v>0</v>
      </c>
      <c r="K84" s="79">
        <f t="shared" si="27"/>
        <v>0</v>
      </c>
      <c r="L84" s="79">
        <f t="shared" si="27"/>
        <v>0</v>
      </c>
      <c r="M84" s="79">
        <f t="shared" si="27"/>
        <v>0</v>
      </c>
      <c r="N84" s="79">
        <f t="shared" si="27"/>
        <v>0</v>
      </c>
      <c r="O84" s="79">
        <f t="shared" si="27"/>
        <v>0</v>
      </c>
      <c r="P84" s="79">
        <f t="shared" si="27"/>
        <v>0</v>
      </c>
      <c r="Q84" s="79">
        <f t="shared" si="27"/>
        <v>0</v>
      </c>
      <c r="R84" s="79">
        <f t="shared" si="27"/>
        <v>0</v>
      </c>
      <c r="S84" s="79">
        <f t="shared" si="27"/>
        <v>0</v>
      </c>
      <c r="T84" s="79">
        <f t="shared" si="27"/>
        <v>0</v>
      </c>
      <c r="U84" s="79">
        <f t="shared" si="27"/>
        <v>0</v>
      </c>
      <c r="V84" s="79">
        <f t="shared" si="27"/>
        <v>0</v>
      </c>
      <c r="W84" s="79">
        <f t="shared" si="27"/>
        <v>0</v>
      </c>
      <c r="X84" s="79">
        <f t="shared" si="27"/>
        <v>0</v>
      </c>
      <c r="Y84" s="79">
        <f t="shared" si="27"/>
        <v>0</v>
      </c>
      <c r="Z84" s="79">
        <f t="shared" si="26"/>
        <v>145.82857142857156</v>
      </c>
      <c r="AA84" s="79">
        <f t="shared" si="26"/>
        <v>508.12142857142879</v>
      </c>
      <c r="AB84" s="79">
        <f t="shared" si="26"/>
        <v>870.41428571428548</v>
      </c>
      <c r="AC84" s="79">
        <f t="shared" si="26"/>
        <v>1232.7071428571421</v>
      </c>
      <c r="AD84" s="80">
        <f t="shared" si="26"/>
        <v>1595</v>
      </c>
      <c r="AE84" s="79">
        <f t="shared" si="26"/>
        <v>1957.2928571428579</v>
      </c>
      <c r="AF84" s="79">
        <f t="shared" si="26"/>
        <v>2319.5857142857149</v>
      </c>
      <c r="AG84" s="79">
        <f t="shared" si="26"/>
        <v>2681.8785714285709</v>
      </c>
      <c r="AH84" s="79">
        <f t="shared" si="26"/>
        <v>3044.1714285714279</v>
      </c>
      <c r="AI84" s="79">
        <f t="shared" si="26"/>
        <v>3406.4642857142858</v>
      </c>
      <c r="AJ84" s="79">
        <f t="shared" si="26"/>
        <v>3768.7571428571437</v>
      </c>
      <c r="AK84" s="79">
        <f t="shared" si="26"/>
        <v>4131.05</v>
      </c>
      <c r="AL84" s="79">
        <f t="shared" si="26"/>
        <v>4493.3428571428567</v>
      </c>
      <c r="AM84" s="79">
        <f t="shared" si="26"/>
        <v>4855.6357142857132</v>
      </c>
      <c r="AN84" s="79">
        <f t="shared" si="26"/>
        <v>5217.9285714285716</v>
      </c>
      <c r="AO84" s="79">
        <f t="shared" si="28"/>
        <v>5580.221428571429</v>
      </c>
      <c r="AP84" s="79">
        <f t="shared" si="28"/>
        <v>5942.5142857142855</v>
      </c>
      <c r="AQ84" s="79">
        <f t="shared" si="28"/>
        <v>6304.8071428571411</v>
      </c>
      <c r="AR84" s="79">
        <f t="shared" si="28"/>
        <v>6667.1000000000013</v>
      </c>
      <c r="AS84" s="79">
        <f t="shared" si="28"/>
        <v>7029.3928571428569</v>
      </c>
      <c r="AT84" s="79">
        <f t="shared" si="28"/>
        <v>7391.6857142857134</v>
      </c>
      <c r="AU84" s="79">
        <f t="shared" si="28"/>
        <v>7753.9785714285726</v>
      </c>
      <c r="AV84" s="79">
        <f t="shared" si="28"/>
        <v>8116.2714285714274</v>
      </c>
      <c r="AW84" s="79">
        <f t="shared" si="28"/>
        <v>8478.5642857142866</v>
      </c>
      <c r="AX84" s="79">
        <f t="shared" si="28"/>
        <v>8840.8571428571431</v>
      </c>
    </row>
    <row r="85" spans="1:50" x14ac:dyDescent="0.2">
      <c r="A85" s="25">
        <f>IFERROR(ndashboard!I26," ")</f>
        <v>1250578</v>
      </c>
      <c r="B85" s="107" t="str">
        <f>IFERROR(ndashboard!B26," ")</f>
        <v>PROSPERITY WEAVING MILLS LTD - 1 (1351388-X243)</v>
      </c>
      <c r="C85" s="107" t="str">
        <f>IFERROR(ndashboard!C26,"")</f>
        <v>M01</v>
      </c>
      <c r="D85" s="100">
        <f>IFERROR(ndashboard!M26," ")</f>
        <v>44116</v>
      </c>
      <c r="E85" s="167">
        <f>IFERROR(ndashboard!O26,"")</f>
        <v>1579</v>
      </c>
      <c r="F85" s="107">
        <f>IFERROR(ndashboard!H26,"")</f>
        <v>24</v>
      </c>
      <c r="G85" s="108">
        <f>IFERROR(ndashboard!R26,"")</f>
        <v>22.557142857142857</v>
      </c>
      <c r="H85" s="107">
        <f>IFERROR(ndashboard!F26,"")</f>
        <v>624</v>
      </c>
      <c r="I85" s="107" t="str">
        <f>IFERROR(ndashboard!G26,"")</f>
        <v>K505</v>
      </c>
      <c r="J85" s="79">
        <f t="shared" si="27"/>
        <v>0</v>
      </c>
      <c r="K85" s="79">
        <f t="shared" si="27"/>
        <v>0</v>
      </c>
      <c r="L85" s="79">
        <f t="shared" si="27"/>
        <v>0</v>
      </c>
      <c r="M85" s="79">
        <f t="shared" si="27"/>
        <v>0</v>
      </c>
      <c r="N85" s="79">
        <f t="shared" si="27"/>
        <v>0</v>
      </c>
      <c r="O85" s="79">
        <f t="shared" si="27"/>
        <v>0</v>
      </c>
      <c r="P85" s="79">
        <f t="shared" si="27"/>
        <v>0</v>
      </c>
      <c r="Q85" s="79">
        <f t="shared" si="27"/>
        <v>0</v>
      </c>
      <c r="R85" s="79">
        <f t="shared" si="27"/>
        <v>0</v>
      </c>
      <c r="S85" s="79">
        <f t="shared" si="27"/>
        <v>0</v>
      </c>
      <c r="T85" s="79">
        <f t="shared" si="27"/>
        <v>0</v>
      </c>
      <c r="U85" s="79">
        <f t="shared" si="27"/>
        <v>0</v>
      </c>
      <c r="V85" s="79">
        <f t="shared" si="27"/>
        <v>0</v>
      </c>
      <c r="W85" s="79">
        <f t="shared" si="27"/>
        <v>0</v>
      </c>
      <c r="X85" s="79">
        <f t="shared" si="27"/>
        <v>0</v>
      </c>
      <c r="Y85" s="79">
        <f t="shared" si="27"/>
        <v>0</v>
      </c>
      <c r="Z85" s="79">
        <f t="shared" si="26"/>
        <v>144.36571428571443</v>
      </c>
      <c r="AA85" s="79">
        <f t="shared" si="26"/>
        <v>503.02428571428601</v>
      </c>
      <c r="AB85" s="79">
        <f t="shared" si="26"/>
        <v>861.68285714285685</v>
      </c>
      <c r="AC85" s="79">
        <f t="shared" si="26"/>
        <v>1220.341428571428</v>
      </c>
      <c r="AD85" s="80">
        <f t="shared" si="26"/>
        <v>1579</v>
      </c>
      <c r="AE85" s="79">
        <f t="shared" si="26"/>
        <v>1937.6585714285723</v>
      </c>
      <c r="AF85" s="79">
        <f t="shared" si="26"/>
        <v>2296.3171428571432</v>
      </c>
      <c r="AG85" s="79">
        <f t="shared" si="26"/>
        <v>2654.9757142857143</v>
      </c>
      <c r="AH85" s="79">
        <f t="shared" si="26"/>
        <v>3013.6342857142849</v>
      </c>
      <c r="AI85" s="79">
        <f t="shared" si="26"/>
        <v>3372.292857142857</v>
      </c>
      <c r="AJ85" s="79">
        <f t="shared" si="26"/>
        <v>3730.9514285714295</v>
      </c>
      <c r="AK85" s="79">
        <f t="shared" si="26"/>
        <v>4089.61</v>
      </c>
      <c r="AL85" s="79">
        <f t="shared" si="26"/>
        <v>4448.2685714285717</v>
      </c>
      <c r="AM85" s="79">
        <f t="shared" si="26"/>
        <v>4806.9271428571419</v>
      </c>
      <c r="AN85" s="79">
        <f t="shared" si="26"/>
        <v>5165.5857142857139</v>
      </c>
      <c r="AO85" s="79">
        <f t="shared" si="28"/>
        <v>5524.244285714286</v>
      </c>
      <c r="AP85" s="79">
        <f t="shared" si="28"/>
        <v>5882.9028571428571</v>
      </c>
      <c r="AQ85" s="79">
        <f t="shared" si="28"/>
        <v>6241.5614285714264</v>
      </c>
      <c r="AR85" s="79">
        <f t="shared" si="28"/>
        <v>6600.22</v>
      </c>
      <c r="AS85" s="79">
        <f t="shared" si="28"/>
        <v>6958.8785714285714</v>
      </c>
      <c r="AT85" s="79">
        <f t="shared" si="28"/>
        <v>7317.5371428571425</v>
      </c>
      <c r="AU85" s="79">
        <f t="shared" si="28"/>
        <v>7676.1957142857154</v>
      </c>
      <c r="AV85" s="79">
        <f t="shared" si="28"/>
        <v>8034.8542857142847</v>
      </c>
      <c r="AW85" s="79">
        <f t="shared" si="28"/>
        <v>8393.5128571428577</v>
      </c>
      <c r="AX85" s="79">
        <f t="shared" si="28"/>
        <v>8752.1714285714279</v>
      </c>
    </row>
    <row r="86" spans="1:50" x14ac:dyDescent="0.2">
      <c r="A86" s="25">
        <f>IFERROR(ndashboard!I27," ")</f>
        <v>1198719</v>
      </c>
      <c r="B86" s="107" t="str">
        <f>IFERROR(ndashboard!B27," ")</f>
        <v>ECOGEN ENERGY SYSTEMS BVBA</v>
      </c>
      <c r="C86" s="107" t="str">
        <f>IFERROR(ndashboard!C27,"")</f>
        <v>M02</v>
      </c>
      <c r="D86" s="100">
        <f>IFERROR(ndashboard!M27," ")</f>
        <v>44119</v>
      </c>
      <c r="E86" s="167">
        <f>IFERROR(ndashboard!O27,"")</f>
        <v>1538</v>
      </c>
      <c r="F86" s="107">
        <f>IFERROR(ndashboard!H27,"")</f>
        <v>16</v>
      </c>
      <c r="G86" s="108">
        <f>IFERROR(ndashboard!R27,"")</f>
        <v>22.955223880597014</v>
      </c>
      <c r="H86" s="107">
        <f>IFERROR(ndashboard!F27,"")</f>
        <v>616</v>
      </c>
      <c r="I86" s="107" t="str">
        <f>IFERROR(ndashboard!G27,"")</f>
        <v>F12</v>
      </c>
      <c r="J86" s="79">
        <f t="shared" si="27"/>
        <v>0</v>
      </c>
      <c r="K86" s="79">
        <f t="shared" si="27"/>
        <v>0</v>
      </c>
      <c r="L86" s="79">
        <f t="shared" si="27"/>
        <v>0</v>
      </c>
      <c r="M86" s="79">
        <f t="shared" si="27"/>
        <v>0</v>
      </c>
      <c r="N86" s="79">
        <f t="shared" si="27"/>
        <v>0</v>
      </c>
      <c r="O86" s="79">
        <f t="shared" si="27"/>
        <v>0</v>
      </c>
      <c r="P86" s="79">
        <f t="shared" si="27"/>
        <v>0</v>
      </c>
      <c r="Q86" s="79">
        <f t="shared" si="27"/>
        <v>0</v>
      </c>
      <c r="R86" s="79">
        <f t="shared" si="27"/>
        <v>0</v>
      </c>
      <c r="S86" s="79">
        <f t="shared" si="27"/>
        <v>0</v>
      </c>
      <c r="T86" s="79">
        <f t="shared" si="27"/>
        <v>0</v>
      </c>
      <c r="U86" s="79">
        <f t="shared" si="27"/>
        <v>0</v>
      </c>
      <c r="V86" s="79">
        <f t="shared" si="27"/>
        <v>0</v>
      </c>
      <c r="W86" s="79">
        <f t="shared" si="27"/>
        <v>0</v>
      </c>
      <c r="X86" s="79">
        <f t="shared" si="27"/>
        <v>0</v>
      </c>
      <c r="Y86" s="79">
        <f t="shared" si="27"/>
        <v>0</v>
      </c>
      <c r="Z86" s="79">
        <f t="shared" si="26"/>
        <v>78.047761194029988</v>
      </c>
      <c r="AA86" s="79">
        <f t="shared" si="26"/>
        <v>443.03582089552265</v>
      </c>
      <c r="AB86" s="79">
        <f t="shared" si="26"/>
        <v>808.02388059701468</v>
      </c>
      <c r="AC86" s="79">
        <f t="shared" si="26"/>
        <v>1173.0119402985067</v>
      </c>
      <c r="AD86" s="80">
        <f t="shared" si="26"/>
        <v>1538</v>
      </c>
      <c r="AE86" s="79">
        <f t="shared" si="26"/>
        <v>1902.9880597014933</v>
      </c>
      <c r="AF86" s="79">
        <f t="shared" si="26"/>
        <v>2267.9761194029852</v>
      </c>
      <c r="AG86" s="79">
        <f t="shared" si="26"/>
        <v>2632.9641791044774</v>
      </c>
      <c r="AH86" s="79">
        <f t="shared" si="26"/>
        <v>2997.9522388059695</v>
      </c>
      <c r="AI86" s="79">
        <f t="shared" si="26"/>
        <v>3362.9402985074626</v>
      </c>
      <c r="AJ86" s="79">
        <f t="shared" si="26"/>
        <v>3727.9283582089556</v>
      </c>
      <c r="AK86" s="79">
        <f t="shared" si="26"/>
        <v>4092.9164179104482</v>
      </c>
      <c r="AL86" s="79">
        <f t="shared" si="26"/>
        <v>4457.9044776119399</v>
      </c>
      <c r="AM86" s="79">
        <f t="shared" si="26"/>
        <v>4822.8925373134316</v>
      </c>
      <c r="AN86" s="79">
        <f t="shared" si="26"/>
        <v>5187.8805970149251</v>
      </c>
      <c r="AO86" s="79">
        <f t="shared" si="28"/>
        <v>5552.8686567164186</v>
      </c>
      <c r="AP86" s="79">
        <f t="shared" si="28"/>
        <v>5917.8567164179112</v>
      </c>
      <c r="AQ86" s="79">
        <f t="shared" si="28"/>
        <v>6282.844776119402</v>
      </c>
      <c r="AR86" s="79">
        <f t="shared" si="28"/>
        <v>6647.8328358208964</v>
      </c>
      <c r="AS86" s="79">
        <f t="shared" si="28"/>
        <v>7012.8208955223881</v>
      </c>
      <c r="AT86" s="79">
        <f t="shared" si="28"/>
        <v>7377.8089552238798</v>
      </c>
      <c r="AU86" s="79">
        <f t="shared" si="28"/>
        <v>7742.7970149253742</v>
      </c>
      <c r="AV86" s="79">
        <f t="shared" si="28"/>
        <v>8107.7850746268632</v>
      </c>
      <c r="AW86" s="79">
        <f t="shared" si="28"/>
        <v>8472.7731343283594</v>
      </c>
      <c r="AX86" s="79">
        <f t="shared" si="28"/>
        <v>8837.7611940298502</v>
      </c>
    </row>
    <row r="87" spans="1:50" x14ac:dyDescent="0.2">
      <c r="A87" s="25">
        <f>IFERROR(ndashboard!I28," ")</f>
        <v>1345851</v>
      </c>
      <c r="B87" s="107" t="str">
        <f>IFERROR(ndashboard!B28," ")</f>
        <v>GAZ DE LACQ</v>
      </c>
      <c r="C87" s="107" t="str">
        <f>IFERROR(ndashboard!C28,"")</f>
        <v>M03</v>
      </c>
      <c r="D87" s="100">
        <f>IFERROR(ndashboard!M28," ")</f>
        <v>44126</v>
      </c>
      <c r="E87" s="167">
        <f>IFERROR(ndashboard!O28,"")</f>
        <v>1396</v>
      </c>
      <c r="F87" s="107">
        <f>IFERROR(ndashboard!H28,"")</f>
        <v>16</v>
      </c>
      <c r="G87" s="108">
        <f>IFERROR(ndashboard!R28,"")</f>
        <v>23.266666666666666</v>
      </c>
      <c r="H87" s="107">
        <f>IFERROR(ndashboard!F28,"")</f>
        <v>616</v>
      </c>
      <c r="I87" s="107" t="str">
        <f>IFERROR(ndashboard!G28,"")</f>
        <v>J12</v>
      </c>
      <c r="J87" s="79">
        <f t="shared" si="27"/>
        <v>0</v>
      </c>
      <c r="K87" s="79">
        <f t="shared" si="27"/>
        <v>0</v>
      </c>
      <c r="L87" s="79">
        <f t="shared" si="27"/>
        <v>0</v>
      </c>
      <c r="M87" s="79">
        <f t="shared" si="27"/>
        <v>0</v>
      </c>
      <c r="N87" s="79">
        <f t="shared" si="27"/>
        <v>0</v>
      </c>
      <c r="O87" s="79">
        <f t="shared" si="27"/>
        <v>0</v>
      </c>
      <c r="P87" s="79">
        <f t="shared" si="27"/>
        <v>0</v>
      </c>
      <c r="Q87" s="79">
        <f t="shared" si="27"/>
        <v>0</v>
      </c>
      <c r="R87" s="79">
        <f t="shared" si="27"/>
        <v>0</v>
      </c>
      <c r="S87" s="79">
        <f t="shared" si="27"/>
        <v>0</v>
      </c>
      <c r="T87" s="79">
        <f t="shared" si="27"/>
        <v>0</v>
      </c>
      <c r="U87" s="79">
        <f t="shared" si="27"/>
        <v>0</v>
      </c>
      <c r="V87" s="79">
        <f t="shared" si="27"/>
        <v>0</v>
      </c>
      <c r="W87" s="79">
        <f t="shared" si="27"/>
        <v>0</v>
      </c>
      <c r="X87" s="79">
        <f t="shared" si="27"/>
        <v>0</v>
      </c>
      <c r="Y87" s="79">
        <f t="shared" si="27"/>
        <v>0</v>
      </c>
      <c r="Z87" s="79">
        <f t="shared" si="26"/>
        <v>0</v>
      </c>
      <c r="AA87" s="79">
        <f t="shared" si="26"/>
        <v>286.18000000000029</v>
      </c>
      <c r="AB87" s="79">
        <f t="shared" si="26"/>
        <v>656.11999999999966</v>
      </c>
      <c r="AC87" s="79">
        <f t="shared" si="26"/>
        <v>1026.0599999999993</v>
      </c>
      <c r="AD87" s="80">
        <f t="shared" si="26"/>
        <v>1396</v>
      </c>
      <c r="AE87" s="79">
        <f t="shared" si="26"/>
        <v>1765.940000000001</v>
      </c>
      <c r="AF87" s="79">
        <f t="shared" si="26"/>
        <v>2135.88</v>
      </c>
      <c r="AG87" s="79">
        <f t="shared" si="26"/>
        <v>2505.8199999999997</v>
      </c>
      <c r="AH87" s="79">
        <f t="shared" si="26"/>
        <v>2875.7599999999993</v>
      </c>
      <c r="AI87" s="79">
        <f t="shared" si="26"/>
        <v>3245.7</v>
      </c>
      <c r="AJ87" s="79">
        <f t="shared" si="26"/>
        <v>3615.6400000000008</v>
      </c>
      <c r="AK87" s="79">
        <f t="shared" si="26"/>
        <v>3985.5800000000004</v>
      </c>
      <c r="AL87" s="79">
        <f t="shared" si="26"/>
        <v>4355.5199999999995</v>
      </c>
      <c r="AM87" s="79">
        <f t="shared" si="26"/>
        <v>4725.46</v>
      </c>
      <c r="AN87" s="79">
        <f t="shared" si="26"/>
        <v>5095.3999999999996</v>
      </c>
      <c r="AO87" s="79">
        <f t="shared" si="28"/>
        <v>5465.34</v>
      </c>
      <c r="AP87" s="79">
        <f t="shared" si="28"/>
        <v>5835.28</v>
      </c>
      <c r="AQ87" s="79">
        <f t="shared" si="28"/>
        <v>6205.2199999999984</v>
      </c>
      <c r="AR87" s="79">
        <f t="shared" si="28"/>
        <v>6575.1600000000008</v>
      </c>
      <c r="AS87" s="79">
        <f t="shared" si="28"/>
        <v>6945.1</v>
      </c>
      <c r="AT87" s="79">
        <f t="shared" si="28"/>
        <v>7315.0399999999991</v>
      </c>
      <c r="AU87" s="79">
        <f t="shared" si="28"/>
        <v>7684.9800000000014</v>
      </c>
      <c r="AV87" s="79">
        <f t="shared" si="28"/>
        <v>8054.9199999999983</v>
      </c>
      <c r="AW87" s="79">
        <f t="shared" si="28"/>
        <v>8424.86</v>
      </c>
      <c r="AX87" s="79">
        <f t="shared" si="28"/>
        <v>8794.7999999999993</v>
      </c>
    </row>
    <row r="88" spans="1:50" x14ac:dyDescent="0.2">
      <c r="A88" s="25">
        <f>IFERROR(ndashboard!I29," ")</f>
        <v>1415409</v>
      </c>
      <c r="B88" s="107" t="str">
        <f>IFERROR(ndashboard!B29," ")</f>
        <v>Salmmeir 1</v>
      </c>
      <c r="C88" s="107" t="str">
        <f>IFERROR(ndashboard!C29,"")</f>
        <v>M01</v>
      </c>
      <c r="D88" s="100">
        <f>IFERROR(ndashboard!M29," ")</f>
        <v>44125</v>
      </c>
      <c r="E88" s="167">
        <f>IFERROR(ndashboard!O29,"")</f>
        <v>1295</v>
      </c>
      <c r="F88" s="107">
        <f>IFERROR(ndashboard!H29,"")</f>
        <v>24</v>
      </c>
      <c r="G88" s="108">
        <f>IFERROR(ndashboard!R29,"")</f>
        <v>21.229508196721312</v>
      </c>
      <c r="H88" s="107">
        <f>IFERROR(ndashboard!F29,"")</f>
        <v>624</v>
      </c>
      <c r="I88" s="107" t="str">
        <f>IFERROR(ndashboard!G29,"")</f>
        <v>K01</v>
      </c>
      <c r="J88" s="79">
        <f t="shared" si="27"/>
        <v>0</v>
      </c>
      <c r="K88" s="79">
        <f t="shared" si="27"/>
        <v>0</v>
      </c>
      <c r="L88" s="79">
        <f t="shared" si="27"/>
        <v>0</v>
      </c>
      <c r="M88" s="79">
        <f t="shared" si="27"/>
        <v>0</v>
      </c>
      <c r="N88" s="79">
        <f t="shared" si="27"/>
        <v>0</v>
      </c>
      <c r="O88" s="79">
        <f t="shared" si="27"/>
        <v>0</v>
      </c>
      <c r="P88" s="79">
        <f t="shared" si="27"/>
        <v>0</v>
      </c>
      <c r="Q88" s="79">
        <f t="shared" si="27"/>
        <v>0</v>
      </c>
      <c r="R88" s="79">
        <f t="shared" si="27"/>
        <v>0</v>
      </c>
      <c r="S88" s="79">
        <f t="shared" si="27"/>
        <v>0</v>
      </c>
      <c r="T88" s="79">
        <f t="shared" si="27"/>
        <v>0</v>
      </c>
      <c r="U88" s="79">
        <f t="shared" si="27"/>
        <v>0</v>
      </c>
      <c r="V88" s="79">
        <f t="shared" si="27"/>
        <v>0</v>
      </c>
      <c r="W88" s="79">
        <f t="shared" si="27"/>
        <v>0</v>
      </c>
      <c r="X88" s="79">
        <f t="shared" si="27"/>
        <v>0</v>
      </c>
      <c r="Y88" s="79">
        <f t="shared" si="27"/>
        <v>0</v>
      </c>
      <c r="Z88" s="79">
        <f t="shared" si="26"/>
        <v>0</v>
      </c>
      <c r="AA88" s="79">
        <f t="shared" si="26"/>
        <v>282.35245901639371</v>
      </c>
      <c r="AB88" s="79">
        <f t="shared" si="26"/>
        <v>619.90163934426209</v>
      </c>
      <c r="AC88" s="79">
        <f t="shared" si="26"/>
        <v>957.45081967213048</v>
      </c>
      <c r="AD88" s="80">
        <f t="shared" si="26"/>
        <v>1295</v>
      </c>
      <c r="AE88" s="79">
        <f t="shared" si="26"/>
        <v>1632.5491803278696</v>
      </c>
      <c r="AF88" s="79">
        <f t="shared" si="26"/>
        <v>1970.0983606557379</v>
      </c>
      <c r="AG88" s="79">
        <f t="shared" si="26"/>
        <v>2307.6475409836062</v>
      </c>
      <c r="AH88" s="79">
        <f t="shared" si="26"/>
        <v>2645.1967213114744</v>
      </c>
      <c r="AI88" s="79">
        <f t="shared" si="26"/>
        <v>2982.7459016393441</v>
      </c>
      <c r="AJ88" s="79">
        <f t="shared" si="26"/>
        <v>3320.2950819672142</v>
      </c>
      <c r="AK88" s="79">
        <f t="shared" si="26"/>
        <v>3657.8442622950824</v>
      </c>
      <c r="AL88" s="79">
        <f t="shared" si="26"/>
        <v>3995.3934426229503</v>
      </c>
      <c r="AM88" s="79">
        <f t="shared" si="26"/>
        <v>4332.942622950819</v>
      </c>
      <c r="AN88" s="79">
        <f t="shared" si="26"/>
        <v>4670.4918032786882</v>
      </c>
      <c r="AO88" s="79">
        <f t="shared" si="28"/>
        <v>5008.0409836065583</v>
      </c>
      <c r="AP88" s="79">
        <f t="shared" si="28"/>
        <v>5345.5901639344265</v>
      </c>
      <c r="AQ88" s="79">
        <f t="shared" si="28"/>
        <v>5683.139344262293</v>
      </c>
      <c r="AR88" s="79">
        <f t="shared" si="28"/>
        <v>6020.6885245901649</v>
      </c>
      <c r="AS88" s="79">
        <f t="shared" si="28"/>
        <v>6358.2377049180332</v>
      </c>
      <c r="AT88" s="79">
        <f t="shared" si="28"/>
        <v>6695.7868852459005</v>
      </c>
      <c r="AU88" s="79">
        <f t="shared" si="28"/>
        <v>7033.3360655737724</v>
      </c>
      <c r="AV88" s="79">
        <f t="shared" si="28"/>
        <v>7370.8852459016371</v>
      </c>
      <c r="AW88" s="79">
        <f t="shared" si="28"/>
        <v>7708.434426229509</v>
      </c>
      <c r="AX88" s="79">
        <f t="shared" si="28"/>
        <v>8045.9836065573772</v>
      </c>
    </row>
    <row r="89" spans="1:50" x14ac:dyDescent="0.2">
      <c r="A89" s="25">
        <f>IFERROR(ndashboard!I30," ")</f>
        <v>1310773</v>
      </c>
      <c r="B89" s="107" t="str">
        <f>IFERROR(ndashboard!B30," ")</f>
        <v>SOTERNIX RENOVE</v>
      </c>
      <c r="C89" s="107" t="str">
        <f>IFERROR(ndashboard!C30,"")</f>
        <v>M01</v>
      </c>
      <c r="D89" s="100">
        <f>IFERROR(ndashboard!M30," ")</f>
        <v>44099</v>
      </c>
      <c r="E89" s="167">
        <f>IFERROR(ndashboard!O30,"")</f>
        <v>1222</v>
      </c>
      <c r="F89" s="107">
        <f>IFERROR(ndashboard!H30,"")</f>
        <v>16</v>
      </c>
      <c r="G89" s="108">
        <f>IFERROR(ndashboard!R30,"")</f>
        <v>14.045977011494253</v>
      </c>
      <c r="H89" s="107">
        <f>IFERROR(ndashboard!F30,"")</f>
        <v>616</v>
      </c>
      <c r="I89" s="107" t="str">
        <f>IFERROR(ndashboard!G30,"")</f>
        <v>F11</v>
      </c>
      <c r="J89" s="79">
        <f t="shared" si="27"/>
        <v>0</v>
      </c>
      <c r="K89" s="79">
        <f t="shared" si="27"/>
        <v>0</v>
      </c>
      <c r="L89" s="79">
        <f t="shared" si="27"/>
        <v>0</v>
      </c>
      <c r="M89" s="79">
        <f t="shared" si="27"/>
        <v>0</v>
      </c>
      <c r="N89" s="79">
        <f t="shared" si="27"/>
        <v>0</v>
      </c>
      <c r="O89" s="79">
        <f t="shared" si="27"/>
        <v>0</v>
      </c>
      <c r="P89" s="79">
        <f t="shared" si="27"/>
        <v>0</v>
      </c>
      <c r="Q89" s="79">
        <f t="shared" si="27"/>
        <v>0</v>
      </c>
      <c r="R89" s="79">
        <f t="shared" si="27"/>
        <v>0</v>
      </c>
      <c r="S89" s="79">
        <f t="shared" si="27"/>
        <v>0</v>
      </c>
      <c r="T89" s="79">
        <f t="shared" si="27"/>
        <v>0</v>
      </c>
      <c r="U89" s="79">
        <f t="shared" si="27"/>
        <v>0</v>
      </c>
      <c r="V89" s="79">
        <f t="shared" si="27"/>
        <v>0</v>
      </c>
      <c r="W89" s="79">
        <f t="shared" si="27"/>
        <v>0</v>
      </c>
      <c r="X89" s="79">
        <f t="shared" si="27"/>
        <v>0</v>
      </c>
      <c r="Y89" s="79">
        <f t="shared" si="27"/>
        <v>105.34482758620689</v>
      </c>
      <c r="Z89" s="79">
        <f t="shared" si="26"/>
        <v>328.67586206896561</v>
      </c>
      <c r="AA89" s="79">
        <f t="shared" si="26"/>
        <v>552.00689655172425</v>
      </c>
      <c r="AB89" s="79">
        <f t="shared" si="26"/>
        <v>775.33793103448249</v>
      </c>
      <c r="AC89" s="79">
        <f t="shared" si="26"/>
        <v>998.66896551724085</v>
      </c>
      <c r="AD89" s="80">
        <f t="shared" si="26"/>
        <v>1222</v>
      </c>
      <c r="AE89" s="79">
        <f t="shared" si="26"/>
        <v>1445.3310344827592</v>
      </c>
      <c r="AF89" s="79">
        <f t="shared" si="26"/>
        <v>1668.6620689655174</v>
      </c>
      <c r="AG89" s="79">
        <f t="shared" si="26"/>
        <v>1891.9931034482759</v>
      </c>
      <c r="AH89" s="79">
        <f t="shared" si="26"/>
        <v>2115.3241379310339</v>
      </c>
      <c r="AI89" s="79">
        <f t="shared" si="26"/>
        <v>2338.655172413793</v>
      </c>
      <c r="AJ89" s="79">
        <f t="shared" si="26"/>
        <v>2561.9862068965522</v>
      </c>
      <c r="AK89" s="79">
        <f t="shared" si="26"/>
        <v>2785.3172413793104</v>
      </c>
      <c r="AL89" s="79">
        <f t="shared" si="26"/>
        <v>3008.6482758620691</v>
      </c>
      <c r="AM89" s="79">
        <f t="shared" si="26"/>
        <v>3231.9793103448269</v>
      </c>
      <c r="AN89" s="79">
        <f t="shared" si="26"/>
        <v>3455.3103448275861</v>
      </c>
      <c r="AO89" s="79">
        <f t="shared" si="28"/>
        <v>3678.6413793103452</v>
      </c>
      <c r="AP89" s="79">
        <f t="shared" si="28"/>
        <v>3901.9724137931039</v>
      </c>
      <c r="AQ89" s="79">
        <f t="shared" si="28"/>
        <v>4125.3034482758612</v>
      </c>
      <c r="AR89" s="79">
        <f t="shared" si="28"/>
        <v>4348.6344827586208</v>
      </c>
      <c r="AS89" s="79">
        <f t="shared" si="28"/>
        <v>4571.9655172413795</v>
      </c>
      <c r="AT89" s="79">
        <f t="shared" si="28"/>
        <v>4795.2965517241382</v>
      </c>
      <c r="AU89" s="79">
        <f t="shared" si="28"/>
        <v>5018.6275862068978</v>
      </c>
      <c r="AV89" s="79">
        <f t="shared" si="28"/>
        <v>5241.9586206896538</v>
      </c>
      <c r="AW89" s="79">
        <f t="shared" si="28"/>
        <v>5465.2896551724143</v>
      </c>
      <c r="AX89" s="79">
        <f t="shared" si="28"/>
        <v>5688.6206896551721</v>
      </c>
    </row>
    <row r="90" spans="1:50" x14ac:dyDescent="0.2">
      <c r="A90" s="25">
        <f>IFERROR(ndashboard!I31," ")</f>
        <v>1325927</v>
      </c>
      <c r="B90" s="107" t="str">
        <f>IFERROR(ndashboard!B31," ")</f>
        <v>LES COURONNERIES</v>
      </c>
      <c r="C90" s="107" t="str">
        <f>IFERROR(ndashboard!C31,"")</f>
        <v>M01</v>
      </c>
      <c r="D90" s="100">
        <f>IFERROR(ndashboard!M31," ")</f>
        <v>44083</v>
      </c>
      <c r="E90" s="167">
        <f>IFERROR(ndashboard!O31,"")</f>
        <v>1217</v>
      </c>
      <c r="F90" s="107">
        <f>IFERROR(ndashboard!H31,"")</f>
        <v>24</v>
      </c>
      <c r="G90" s="108">
        <f>IFERROR(ndashboard!R31,"")</f>
        <v>11.815533980582524</v>
      </c>
      <c r="H90" s="107">
        <f>IFERROR(ndashboard!F31,"")</f>
        <v>624</v>
      </c>
      <c r="I90" s="107" t="str">
        <f>IFERROR(ndashboard!G31,"")</f>
        <v>H12</v>
      </c>
      <c r="J90" s="79">
        <f t="shared" si="27"/>
        <v>0</v>
      </c>
      <c r="K90" s="79">
        <f t="shared" si="27"/>
        <v>0</v>
      </c>
      <c r="L90" s="79">
        <f t="shared" si="27"/>
        <v>0</v>
      </c>
      <c r="M90" s="79">
        <f t="shared" si="27"/>
        <v>0</v>
      </c>
      <c r="N90" s="79">
        <f t="shared" si="27"/>
        <v>0</v>
      </c>
      <c r="O90" s="79">
        <f t="shared" si="27"/>
        <v>0</v>
      </c>
      <c r="P90" s="79">
        <f t="shared" si="27"/>
        <v>0</v>
      </c>
      <c r="Q90" s="79">
        <f t="shared" si="27"/>
        <v>0</v>
      </c>
      <c r="R90" s="79">
        <f t="shared" si="27"/>
        <v>0</v>
      </c>
      <c r="S90" s="79">
        <f t="shared" si="27"/>
        <v>0</v>
      </c>
      <c r="T90" s="79">
        <f t="shared" si="27"/>
        <v>0</v>
      </c>
      <c r="U90" s="79">
        <f t="shared" si="27"/>
        <v>0</v>
      </c>
      <c r="V90" s="79">
        <f t="shared" si="27"/>
        <v>0</v>
      </c>
      <c r="W90" s="79">
        <f t="shared" si="27"/>
        <v>0</v>
      </c>
      <c r="X90" s="79">
        <f t="shared" si="27"/>
        <v>89.798058252427126</v>
      </c>
      <c r="Y90" s="79">
        <f t="shared" si="27"/>
        <v>277.6650485436893</v>
      </c>
      <c r="Z90" s="79">
        <f t="shared" si="26"/>
        <v>465.53203883495155</v>
      </c>
      <c r="AA90" s="79">
        <f t="shared" si="26"/>
        <v>653.3990291262138</v>
      </c>
      <c r="AB90" s="79">
        <f t="shared" si="26"/>
        <v>841.26601941747549</v>
      </c>
      <c r="AC90" s="79">
        <f t="shared" si="26"/>
        <v>1029.1330097087375</v>
      </c>
      <c r="AD90" s="80">
        <f t="shared" si="26"/>
        <v>1217</v>
      </c>
      <c r="AE90" s="79">
        <f t="shared" si="26"/>
        <v>1404.8669902912625</v>
      </c>
      <c r="AF90" s="79">
        <f t="shared" si="26"/>
        <v>1592.7339805825243</v>
      </c>
      <c r="AG90" s="79">
        <f t="shared" si="26"/>
        <v>1780.6009708737863</v>
      </c>
      <c r="AH90" s="79">
        <f t="shared" si="26"/>
        <v>1968.4679611650481</v>
      </c>
      <c r="AI90" s="79">
        <f t="shared" si="26"/>
        <v>2156.3349514563106</v>
      </c>
      <c r="AJ90" s="79">
        <f t="shared" si="26"/>
        <v>2344.2019417475731</v>
      </c>
      <c r="AK90" s="79">
        <f t="shared" si="26"/>
        <v>2532.0689320388351</v>
      </c>
      <c r="AL90" s="79">
        <f t="shared" si="26"/>
        <v>2719.9359223300967</v>
      </c>
      <c r="AM90" s="79">
        <f t="shared" si="26"/>
        <v>2907.8029126213587</v>
      </c>
      <c r="AN90" s="79">
        <f t="shared" si="26"/>
        <v>3095.6699029126212</v>
      </c>
      <c r="AO90" s="79">
        <f t="shared" si="28"/>
        <v>3283.5368932038841</v>
      </c>
      <c r="AP90" s="79">
        <f t="shared" si="28"/>
        <v>3471.4038834951461</v>
      </c>
      <c r="AQ90" s="79">
        <f t="shared" si="28"/>
        <v>3659.2708737864068</v>
      </c>
      <c r="AR90" s="79">
        <f t="shared" si="28"/>
        <v>3847.1378640776702</v>
      </c>
      <c r="AS90" s="79">
        <f t="shared" si="28"/>
        <v>4035.0048543689322</v>
      </c>
      <c r="AT90" s="79">
        <f t="shared" si="28"/>
        <v>4222.8718446601943</v>
      </c>
      <c r="AU90" s="79">
        <f t="shared" si="28"/>
        <v>4410.7388349514576</v>
      </c>
      <c r="AV90" s="79">
        <f t="shared" si="28"/>
        <v>4598.6058252427174</v>
      </c>
      <c r="AW90" s="79">
        <f t="shared" si="28"/>
        <v>4786.4728155339808</v>
      </c>
      <c r="AX90" s="79">
        <f t="shared" si="28"/>
        <v>4974.3398058252424</v>
      </c>
    </row>
    <row r="91" spans="1:50" x14ac:dyDescent="0.2">
      <c r="A91" s="25">
        <f>IFERROR(ndashboard!I32," ")</f>
        <v>1320090</v>
      </c>
      <c r="B91" s="107" t="str">
        <f>IFERROR(ndashboard!B32," ")</f>
        <v>BMW LANDSHUT M1</v>
      </c>
      <c r="C91" s="107" t="str">
        <f>IFERROR(ndashboard!C32,"")</f>
        <v>M01</v>
      </c>
      <c r="D91" s="100">
        <f>IFERROR(ndashboard!M32," ")</f>
        <v>44116</v>
      </c>
      <c r="E91" s="167">
        <f>IFERROR(ndashboard!O32,"")</f>
        <v>1147</v>
      </c>
      <c r="F91" s="107">
        <f>IFERROR(ndashboard!H32,"")</f>
        <v>24</v>
      </c>
      <c r="G91" s="108">
        <f>IFERROR(ndashboard!R32,"")</f>
        <v>16.385714285714286</v>
      </c>
      <c r="H91" s="107">
        <f>IFERROR(ndashboard!F32,"")</f>
        <v>624</v>
      </c>
      <c r="I91" s="107" t="str">
        <f>IFERROR(ndashboard!G32,"")</f>
        <v>H01</v>
      </c>
      <c r="J91" s="79">
        <f t="shared" si="27"/>
        <v>0</v>
      </c>
      <c r="K91" s="79">
        <f t="shared" si="27"/>
        <v>0</v>
      </c>
      <c r="L91" s="79">
        <f t="shared" si="27"/>
        <v>0</v>
      </c>
      <c r="M91" s="79">
        <f t="shared" si="27"/>
        <v>0</v>
      </c>
      <c r="N91" s="79">
        <f t="shared" si="27"/>
        <v>0</v>
      </c>
      <c r="O91" s="79">
        <f t="shared" si="27"/>
        <v>0</v>
      </c>
      <c r="P91" s="79">
        <f t="shared" si="27"/>
        <v>0</v>
      </c>
      <c r="Q91" s="79">
        <f t="shared" si="27"/>
        <v>0</v>
      </c>
      <c r="R91" s="79">
        <f t="shared" si="27"/>
        <v>0</v>
      </c>
      <c r="S91" s="79">
        <f t="shared" si="27"/>
        <v>0</v>
      </c>
      <c r="T91" s="79">
        <f t="shared" si="27"/>
        <v>0</v>
      </c>
      <c r="U91" s="79">
        <f t="shared" si="27"/>
        <v>0</v>
      </c>
      <c r="V91" s="79">
        <f t="shared" si="27"/>
        <v>0</v>
      </c>
      <c r="W91" s="79">
        <f t="shared" si="27"/>
        <v>0</v>
      </c>
      <c r="X91" s="79">
        <f t="shared" si="27"/>
        <v>0</v>
      </c>
      <c r="Y91" s="79">
        <f t="shared" si="27"/>
        <v>0</v>
      </c>
      <c r="Z91" s="79">
        <f t="shared" si="26"/>
        <v>104.86857142857153</v>
      </c>
      <c r="AA91" s="79">
        <f t="shared" si="26"/>
        <v>365.40142857142877</v>
      </c>
      <c r="AB91" s="79">
        <f t="shared" si="26"/>
        <v>625.93428571428558</v>
      </c>
      <c r="AC91" s="79">
        <f t="shared" si="26"/>
        <v>886.46714285714233</v>
      </c>
      <c r="AD91" s="80">
        <f t="shared" si="26"/>
        <v>1147</v>
      </c>
      <c r="AE91" s="79">
        <f t="shared" si="26"/>
        <v>1407.5328571428577</v>
      </c>
      <c r="AF91" s="79">
        <f t="shared" si="26"/>
        <v>1668.0657142857144</v>
      </c>
      <c r="AG91" s="79">
        <f t="shared" si="26"/>
        <v>1928.5985714285714</v>
      </c>
      <c r="AH91" s="79">
        <f t="shared" si="26"/>
        <v>2189.1314285714279</v>
      </c>
      <c r="AI91" s="79">
        <f t="shared" si="26"/>
        <v>2449.6642857142856</v>
      </c>
      <c r="AJ91" s="79">
        <f t="shared" si="26"/>
        <v>2710.1971428571437</v>
      </c>
      <c r="AK91" s="79">
        <f t="shared" si="26"/>
        <v>2970.73</v>
      </c>
      <c r="AL91" s="79">
        <f t="shared" si="26"/>
        <v>3231.2628571428572</v>
      </c>
      <c r="AM91" s="79">
        <f t="shared" si="26"/>
        <v>3491.7957142857135</v>
      </c>
      <c r="AN91" s="79">
        <f t="shared" si="26"/>
        <v>3752.3285714285716</v>
      </c>
      <c r="AO91" s="79">
        <f t="shared" si="28"/>
        <v>4012.8614285714293</v>
      </c>
      <c r="AP91" s="79">
        <f t="shared" si="28"/>
        <v>4273.3942857142865</v>
      </c>
      <c r="AQ91" s="79">
        <f t="shared" si="28"/>
        <v>4533.9271428571419</v>
      </c>
      <c r="AR91" s="79">
        <f t="shared" si="28"/>
        <v>4794.46</v>
      </c>
      <c r="AS91" s="79">
        <f t="shared" si="28"/>
        <v>5054.9928571428572</v>
      </c>
      <c r="AT91" s="79">
        <f t="shared" si="28"/>
        <v>5315.5257142857145</v>
      </c>
      <c r="AU91" s="79">
        <f t="shared" si="28"/>
        <v>5576.0585714285726</v>
      </c>
      <c r="AV91" s="79">
        <f t="shared" si="28"/>
        <v>5836.5914285714271</v>
      </c>
      <c r="AW91" s="79">
        <f t="shared" si="28"/>
        <v>6097.1242857142861</v>
      </c>
      <c r="AX91" s="79">
        <f t="shared" si="28"/>
        <v>6357.6571428571433</v>
      </c>
    </row>
    <row r="92" spans="1:50" x14ac:dyDescent="0.2">
      <c r="A92" s="25">
        <f>IFERROR(ndashboard!I33," ")</f>
        <v>1364066</v>
      </c>
      <c r="B92" s="107" t="str">
        <f>IFERROR(ndashboard!B33," ")</f>
        <v>TOM VILLE</v>
      </c>
      <c r="C92" s="107" t="str">
        <f>IFERROR(ndashboard!C33,"")</f>
        <v>M01</v>
      </c>
      <c r="D92" s="100">
        <f>IFERROR(ndashboard!M33," ")</f>
        <v>44099</v>
      </c>
      <c r="E92" s="167">
        <f>IFERROR(ndashboard!O33,"")</f>
        <v>780</v>
      </c>
      <c r="F92" s="107">
        <f>IFERROR(ndashboard!H33,"")</f>
        <v>20</v>
      </c>
      <c r="G92" s="108">
        <f>IFERROR(ndashboard!R33,"")</f>
        <v>8.9655172413793096</v>
      </c>
      <c r="H92" s="107">
        <f>IFERROR(ndashboard!F33,"")</f>
        <v>620</v>
      </c>
      <c r="I92" s="107" t="str">
        <f>IFERROR(ndashboard!G33,"")</f>
        <v>J12</v>
      </c>
      <c r="J92" s="79">
        <f t="shared" si="27"/>
        <v>0</v>
      </c>
      <c r="K92" s="79">
        <f t="shared" si="27"/>
        <v>0</v>
      </c>
      <c r="L92" s="79">
        <f t="shared" si="27"/>
        <v>0</v>
      </c>
      <c r="M92" s="79">
        <f t="shared" si="27"/>
        <v>0</v>
      </c>
      <c r="N92" s="79">
        <f t="shared" si="27"/>
        <v>0</v>
      </c>
      <c r="O92" s="79">
        <f t="shared" si="27"/>
        <v>0</v>
      </c>
      <c r="P92" s="79">
        <f t="shared" si="27"/>
        <v>0</v>
      </c>
      <c r="Q92" s="79">
        <f t="shared" si="27"/>
        <v>0</v>
      </c>
      <c r="R92" s="79">
        <f t="shared" si="27"/>
        <v>0</v>
      </c>
      <c r="S92" s="79">
        <f t="shared" si="27"/>
        <v>0</v>
      </c>
      <c r="T92" s="79">
        <f t="shared" si="27"/>
        <v>0</v>
      </c>
      <c r="U92" s="79">
        <f t="shared" si="27"/>
        <v>0</v>
      </c>
      <c r="V92" s="79">
        <f t="shared" si="27"/>
        <v>0</v>
      </c>
      <c r="W92" s="79">
        <f t="shared" si="27"/>
        <v>0</v>
      </c>
      <c r="X92" s="79">
        <f t="shared" si="27"/>
        <v>0</v>
      </c>
      <c r="Y92" s="79">
        <f t="shared" si="27"/>
        <v>67.241379310344826</v>
      </c>
      <c r="Z92" s="79">
        <f t="shared" si="26"/>
        <v>209.7931034482759</v>
      </c>
      <c r="AA92" s="79">
        <f t="shared" si="26"/>
        <v>352.34482758620697</v>
      </c>
      <c r="AB92" s="79">
        <f t="shared" si="26"/>
        <v>494.89655172413785</v>
      </c>
      <c r="AC92" s="79">
        <f t="shared" si="26"/>
        <v>637.44827586206861</v>
      </c>
      <c r="AD92" s="80">
        <f t="shared" si="26"/>
        <v>780</v>
      </c>
      <c r="AE92" s="79">
        <f t="shared" si="26"/>
        <v>922.55172413793139</v>
      </c>
      <c r="AF92" s="79">
        <f t="shared" si="26"/>
        <v>1065.1034482758623</v>
      </c>
      <c r="AG92" s="79">
        <f t="shared" si="26"/>
        <v>1207.655172413793</v>
      </c>
      <c r="AH92" s="79">
        <f t="shared" si="26"/>
        <v>1350.2068965517237</v>
      </c>
      <c r="AI92" s="79">
        <f t="shared" si="26"/>
        <v>1492.7586206896551</v>
      </c>
      <c r="AJ92" s="79">
        <f t="shared" si="26"/>
        <v>1635.3103448275865</v>
      </c>
      <c r="AK92" s="79">
        <f t="shared" si="26"/>
        <v>1777.8620689655172</v>
      </c>
      <c r="AL92" s="79">
        <f t="shared" si="26"/>
        <v>1920.4137931034484</v>
      </c>
      <c r="AM92" s="79">
        <f t="shared" si="26"/>
        <v>2062.9655172413791</v>
      </c>
      <c r="AN92" s="79">
        <f t="shared" si="26"/>
        <v>2205.5172413793102</v>
      </c>
      <c r="AO92" s="79">
        <f t="shared" si="28"/>
        <v>2348.0689655172418</v>
      </c>
      <c r="AP92" s="79">
        <f t="shared" si="28"/>
        <v>2490.6206896551726</v>
      </c>
      <c r="AQ92" s="79">
        <f t="shared" si="28"/>
        <v>2633.1724137931028</v>
      </c>
      <c r="AR92" s="79">
        <f t="shared" si="28"/>
        <v>2775.7241379310349</v>
      </c>
      <c r="AS92" s="79">
        <f t="shared" si="28"/>
        <v>2918.2758620689656</v>
      </c>
      <c r="AT92" s="79">
        <f t="shared" si="28"/>
        <v>3060.8275862068967</v>
      </c>
      <c r="AU92" s="79">
        <f t="shared" si="28"/>
        <v>3203.3793103448284</v>
      </c>
      <c r="AV92" s="79">
        <f t="shared" si="28"/>
        <v>3345.9310344827582</v>
      </c>
      <c r="AW92" s="79">
        <f t="shared" si="28"/>
        <v>3488.4827586206898</v>
      </c>
      <c r="AX92" s="79">
        <f t="shared" si="28"/>
        <v>3631.0344827586205</v>
      </c>
    </row>
    <row r="93" spans="1:50" x14ac:dyDescent="0.2">
      <c r="A93" s="25">
        <f>IFERROR(ndashboard!I34," ")</f>
        <v>1361965</v>
      </c>
      <c r="B93" s="107" t="str">
        <f>IFERROR(ndashboard!B34," ")</f>
        <v>FRONERI - FERENTINO</v>
      </c>
      <c r="C93" s="107" t="str">
        <f>IFERROR(ndashboard!C34,"")</f>
        <v>M01</v>
      </c>
      <c r="D93" s="100">
        <f>IFERROR(ndashboard!M34," ")</f>
        <v>44153.041666666657</v>
      </c>
      <c r="E93" s="167">
        <f>IFERROR(ndashboard!O34,"")</f>
        <v>694</v>
      </c>
      <c r="F93" s="107">
        <f>IFERROR(ndashboard!H34,"")</f>
        <v>16</v>
      </c>
      <c r="G93" s="108">
        <f>IFERROR(ndashboard!R34,"")</f>
        <v>21.030303030303031</v>
      </c>
      <c r="H93" s="107">
        <f>IFERROR(ndashboard!F34,"")</f>
        <v>616</v>
      </c>
      <c r="I93" s="107" t="str">
        <f>IFERROR(ndashboard!G34,"")</f>
        <v>J11</v>
      </c>
      <c r="J93" s="79">
        <f t="shared" si="27"/>
        <v>0</v>
      </c>
      <c r="K93" s="79">
        <f t="shared" si="27"/>
        <v>0</v>
      </c>
      <c r="L93" s="79">
        <f t="shared" si="27"/>
        <v>0</v>
      </c>
      <c r="M93" s="79">
        <f t="shared" si="27"/>
        <v>0</v>
      </c>
      <c r="N93" s="79">
        <f t="shared" si="27"/>
        <v>0</v>
      </c>
      <c r="O93" s="79">
        <f t="shared" si="27"/>
        <v>0</v>
      </c>
      <c r="P93" s="79">
        <f t="shared" si="27"/>
        <v>0</v>
      </c>
      <c r="Q93" s="79">
        <f t="shared" si="27"/>
        <v>0</v>
      </c>
      <c r="R93" s="79">
        <f t="shared" si="27"/>
        <v>0</v>
      </c>
      <c r="S93" s="79">
        <f t="shared" si="27"/>
        <v>0</v>
      </c>
      <c r="T93" s="79">
        <f t="shared" si="27"/>
        <v>0</v>
      </c>
      <c r="U93" s="79">
        <f t="shared" si="27"/>
        <v>0</v>
      </c>
      <c r="V93" s="79">
        <f t="shared" si="27"/>
        <v>0</v>
      </c>
      <c r="W93" s="79">
        <f t="shared" si="27"/>
        <v>0</v>
      </c>
      <c r="X93" s="79">
        <f t="shared" si="27"/>
        <v>0</v>
      </c>
      <c r="Y93" s="79">
        <f t="shared" si="27"/>
        <v>0</v>
      </c>
      <c r="Z93" s="79">
        <f t="shared" si="26"/>
        <v>0</v>
      </c>
      <c r="AA93" s="79">
        <f t="shared" si="26"/>
        <v>0</v>
      </c>
      <c r="AB93" s="79">
        <f t="shared" si="26"/>
        <v>25.236363636363397</v>
      </c>
      <c r="AC93" s="79">
        <f t="shared" si="26"/>
        <v>359.61818181818109</v>
      </c>
      <c r="AD93" s="80">
        <f t="shared" si="26"/>
        <v>694</v>
      </c>
      <c r="AE93" s="79">
        <f t="shared" si="26"/>
        <v>1028.3818181818187</v>
      </c>
      <c r="AF93" s="79">
        <f t="shared" si="26"/>
        <v>1362.7636363636366</v>
      </c>
      <c r="AG93" s="79">
        <f t="shared" si="26"/>
        <v>1697.1454545454544</v>
      </c>
      <c r="AH93" s="79">
        <f t="shared" si="26"/>
        <v>2031.527272727272</v>
      </c>
      <c r="AI93" s="79">
        <f t="shared" si="26"/>
        <v>2365.909090909091</v>
      </c>
      <c r="AJ93" s="79">
        <f t="shared" si="26"/>
        <v>2700.2909090909097</v>
      </c>
      <c r="AK93" s="79">
        <f t="shared" si="26"/>
        <v>3034.6727272727276</v>
      </c>
      <c r="AL93" s="79">
        <f t="shared" si="26"/>
        <v>3369.054545454545</v>
      </c>
      <c r="AM93" s="79">
        <f t="shared" si="26"/>
        <v>3703.4363636363632</v>
      </c>
      <c r="AN93" s="79">
        <f t="shared" si="26"/>
        <v>4037.818181818182</v>
      </c>
      <c r="AO93" s="79">
        <f t="shared" si="28"/>
        <v>4372.2000000000007</v>
      </c>
      <c r="AP93" s="79">
        <f t="shared" si="28"/>
        <v>4706.5818181818186</v>
      </c>
      <c r="AQ93" s="79">
        <f t="shared" si="28"/>
        <v>5040.9636363636355</v>
      </c>
      <c r="AR93" s="79">
        <f t="shared" si="28"/>
        <v>5375.3454545454551</v>
      </c>
      <c r="AS93" s="79">
        <f t="shared" si="28"/>
        <v>5709.727272727273</v>
      </c>
      <c r="AT93" s="79">
        <f t="shared" si="28"/>
        <v>6044.1090909090899</v>
      </c>
      <c r="AU93" s="79">
        <f t="shared" si="28"/>
        <v>6378.4909090909105</v>
      </c>
      <c r="AV93" s="79">
        <f t="shared" si="28"/>
        <v>6712.8727272727265</v>
      </c>
      <c r="AW93" s="79">
        <f t="shared" si="28"/>
        <v>7047.2545454545461</v>
      </c>
      <c r="AX93" s="79">
        <f t="shared" si="28"/>
        <v>7381.636363636364</v>
      </c>
    </row>
    <row r="94" spans="1:50" x14ac:dyDescent="0.2">
      <c r="A94" s="25">
        <f>IFERROR(ndashboard!I35," ")</f>
        <v>1339812</v>
      </c>
      <c r="B94" s="107" t="str">
        <f>IFERROR(ndashboard!B35," ")</f>
        <v>DALOMA</v>
      </c>
      <c r="C94" s="107" t="str">
        <f>IFERROR(ndashboard!C35,"")</f>
        <v>M01</v>
      </c>
      <c r="D94" s="100">
        <f>IFERROR(ndashboard!M35," ")</f>
        <v>44137</v>
      </c>
      <c r="E94" s="167">
        <f>IFERROR(ndashboard!O35,"")</f>
        <v>487</v>
      </c>
      <c r="F94" s="107">
        <f>IFERROR(ndashboard!H35,"")</f>
        <v>12</v>
      </c>
      <c r="G94" s="108">
        <f>IFERROR(ndashboard!R35,"")</f>
        <v>9.9387755102040813</v>
      </c>
      <c r="H94" s="107">
        <f>IFERROR(ndashboard!F35,"")</f>
        <v>612</v>
      </c>
      <c r="I94" s="107" t="str">
        <f>IFERROR(ndashboard!G35,"")</f>
        <v>J12</v>
      </c>
      <c r="J94" s="79">
        <f t="shared" si="27"/>
        <v>0</v>
      </c>
      <c r="K94" s="79">
        <f t="shared" si="27"/>
        <v>0</v>
      </c>
      <c r="L94" s="79">
        <f t="shared" si="27"/>
        <v>0</v>
      </c>
      <c r="M94" s="79">
        <f t="shared" si="27"/>
        <v>0</v>
      </c>
      <c r="N94" s="79">
        <f t="shared" si="27"/>
        <v>0</v>
      </c>
      <c r="O94" s="79">
        <f t="shared" si="27"/>
        <v>0</v>
      </c>
      <c r="P94" s="79">
        <f t="shared" si="27"/>
        <v>0</v>
      </c>
      <c r="Q94" s="79">
        <f t="shared" si="27"/>
        <v>0</v>
      </c>
      <c r="R94" s="79">
        <f t="shared" si="27"/>
        <v>0</v>
      </c>
      <c r="S94" s="79">
        <f t="shared" si="27"/>
        <v>0</v>
      </c>
      <c r="T94" s="79">
        <f t="shared" si="27"/>
        <v>0</v>
      </c>
      <c r="U94" s="79">
        <f t="shared" si="27"/>
        <v>0</v>
      </c>
      <c r="V94" s="79">
        <f t="shared" si="27"/>
        <v>0</v>
      </c>
      <c r="W94" s="79">
        <f t="shared" si="27"/>
        <v>0</v>
      </c>
      <c r="X94" s="79">
        <f t="shared" si="27"/>
        <v>0</v>
      </c>
      <c r="Y94" s="79">
        <f t="shared" si="27"/>
        <v>0</v>
      </c>
      <c r="Z94" s="79">
        <f t="shared" si="26"/>
        <v>0</v>
      </c>
      <c r="AA94" s="79">
        <f t="shared" si="26"/>
        <v>12.920408163265421</v>
      </c>
      <c r="AB94" s="79">
        <f t="shared" si="26"/>
        <v>170.94693877551009</v>
      </c>
      <c r="AC94" s="79">
        <f t="shared" si="26"/>
        <v>328.97346938775473</v>
      </c>
      <c r="AD94" s="80">
        <f t="shared" si="26"/>
        <v>487</v>
      </c>
      <c r="AE94" s="79">
        <f t="shared" si="26"/>
        <v>645.02653061224521</v>
      </c>
      <c r="AF94" s="79">
        <f t="shared" si="26"/>
        <v>803.05306122448997</v>
      </c>
      <c r="AG94" s="79">
        <f t="shared" si="26"/>
        <v>961.07959183673461</v>
      </c>
      <c r="AH94" s="79">
        <f t="shared" si="26"/>
        <v>1119.1061224489792</v>
      </c>
      <c r="AI94" s="79">
        <f t="shared" si="26"/>
        <v>1277.1326530612246</v>
      </c>
      <c r="AJ94" s="79">
        <f t="shared" si="26"/>
        <v>1435.1591836734697</v>
      </c>
      <c r="AK94" s="79">
        <f t="shared" si="26"/>
        <v>1593.1857142857143</v>
      </c>
      <c r="AL94" s="79">
        <f t="shared" si="26"/>
        <v>1751.212244897959</v>
      </c>
      <c r="AM94" s="79">
        <f t="shared" si="26"/>
        <v>1909.2387755102038</v>
      </c>
      <c r="AN94" s="79">
        <f t="shared" si="26"/>
        <v>2067.2653061224491</v>
      </c>
      <c r="AO94" s="79">
        <f t="shared" si="28"/>
        <v>2225.2918367346942</v>
      </c>
      <c r="AP94" s="79">
        <f t="shared" si="28"/>
        <v>2383.3183673469389</v>
      </c>
      <c r="AQ94" s="79">
        <f t="shared" si="28"/>
        <v>2541.3448979591831</v>
      </c>
      <c r="AR94" s="79">
        <f t="shared" si="28"/>
        <v>2699.3714285714286</v>
      </c>
      <c r="AS94" s="79">
        <f t="shared" si="28"/>
        <v>2857.3979591836733</v>
      </c>
      <c r="AT94" s="79">
        <f t="shared" si="28"/>
        <v>3015.4244897959179</v>
      </c>
      <c r="AU94" s="79">
        <f t="shared" si="28"/>
        <v>3173.4510204081639</v>
      </c>
      <c r="AV94" s="79">
        <f t="shared" si="28"/>
        <v>3331.4775510204076</v>
      </c>
      <c r="AW94" s="79">
        <f t="shared" si="28"/>
        <v>3489.5040816326532</v>
      </c>
      <c r="AX94" s="79">
        <f t="shared" si="28"/>
        <v>3647.5306122448978</v>
      </c>
    </row>
    <row r="95" spans="1:50" x14ac:dyDescent="0.2">
      <c r="A95" s="25">
        <f>IFERROR(ndashboard!I36," ")</f>
        <v>1386147</v>
      </c>
      <c r="B95" s="107" t="str">
        <f>IFERROR(ndashboard!B36," ")</f>
        <v>ABINSK</v>
      </c>
      <c r="C95" s="107" t="str">
        <f>IFERROR(ndashboard!C36,"")</f>
        <v>M06</v>
      </c>
      <c r="D95" s="100">
        <f>IFERROR(ndashboard!M36," ")</f>
        <v>44176</v>
      </c>
      <c r="E95" s="167">
        <f>IFERROR(ndashboard!O36,"")</f>
        <v>212</v>
      </c>
      <c r="F95" s="107">
        <f>IFERROR(ndashboard!H36,"")</f>
        <v>24</v>
      </c>
      <c r="G95" s="108">
        <f>IFERROR(ndashboard!R36,"")</f>
        <v>21.2</v>
      </c>
      <c r="H95" s="107">
        <f>IFERROR(ndashboard!F36,"")</f>
        <v>624</v>
      </c>
      <c r="I95" s="107" t="str">
        <f>IFERROR(ndashboard!G36,"")</f>
        <v>H01</v>
      </c>
      <c r="J95" s="79">
        <f t="shared" si="27"/>
        <v>0</v>
      </c>
      <c r="K95" s="79">
        <f t="shared" si="27"/>
        <v>0</v>
      </c>
      <c r="L95" s="79">
        <f t="shared" si="27"/>
        <v>0</v>
      </c>
      <c r="M95" s="79">
        <f t="shared" si="27"/>
        <v>0</v>
      </c>
      <c r="N95" s="79">
        <f t="shared" si="27"/>
        <v>0</v>
      </c>
      <c r="O95" s="79">
        <f t="shared" si="27"/>
        <v>0</v>
      </c>
      <c r="P95" s="79">
        <f t="shared" si="27"/>
        <v>0</v>
      </c>
      <c r="Q95" s="79">
        <f t="shared" si="27"/>
        <v>0</v>
      </c>
      <c r="R95" s="79">
        <f t="shared" si="27"/>
        <v>0</v>
      </c>
      <c r="S95" s="79">
        <f t="shared" si="27"/>
        <v>0</v>
      </c>
      <c r="T95" s="79">
        <f t="shared" si="27"/>
        <v>0</v>
      </c>
      <c r="U95" s="79">
        <f t="shared" si="27"/>
        <v>0</v>
      </c>
      <c r="V95" s="79">
        <f t="shared" si="27"/>
        <v>0</v>
      </c>
      <c r="W95" s="79">
        <f t="shared" si="27"/>
        <v>0</v>
      </c>
      <c r="X95" s="79">
        <f t="shared" si="27"/>
        <v>0</v>
      </c>
      <c r="Y95" s="79">
        <f t="shared" ref="Y95:AN110" si="29">IF($C$2+Y$48 &gt;=$D95,$E95*(Y$48-_xlfn.DAYS($D95,$C$2))/_xlfn.DAYS($C$1,$D95),0)</f>
        <v>0</v>
      </c>
      <c r="Z95" s="79">
        <f t="shared" si="29"/>
        <v>0</v>
      </c>
      <c r="AA95" s="79">
        <f t="shared" si="29"/>
        <v>0</v>
      </c>
      <c r="AB95" s="79">
        <f t="shared" si="29"/>
        <v>0</v>
      </c>
      <c r="AC95" s="79">
        <f t="shared" si="29"/>
        <v>0</v>
      </c>
      <c r="AD95" s="80">
        <f t="shared" si="29"/>
        <v>212</v>
      </c>
      <c r="AE95" s="79">
        <f t="shared" si="29"/>
        <v>549.08000000000072</v>
      </c>
      <c r="AF95" s="79">
        <f t="shared" si="29"/>
        <v>886.1600000000002</v>
      </c>
      <c r="AG95" s="79">
        <f t="shared" si="29"/>
        <v>1223.2399999999998</v>
      </c>
      <c r="AH95" s="79">
        <f t="shared" si="29"/>
        <v>1560.3199999999993</v>
      </c>
      <c r="AI95" s="79">
        <f t="shared" si="29"/>
        <v>1897.4</v>
      </c>
      <c r="AJ95" s="79">
        <f t="shared" si="29"/>
        <v>2234.4800000000005</v>
      </c>
      <c r="AK95" s="79">
        <f t="shared" si="29"/>
        <v>2571.5600000000004</v>
      </c>
      <c r="AL95" s="79">
        <f t="shared" si="29"/>
        <v>2908.64</v>
      </c>
      <c r="AM95" s="79">
        <f t="shared" si="29"/>
        <v>3245.7199999999993</v>
      </c>
      <c r="AN95" s="79">
        <f t="shared" si="28"/>
        <v>3582.8</v>
      </c>
      <c r="AO95" s="79">
        <f t="shared" si="28"/>
        <v>3919.880000000001</v>
      </c>
      <c r="AP95" s="79">
        <f t="shared" si="28"/>
        <v>4256.9600000000009</v>
      </c>
      <c r="AQ95" s="79">
        <f t="shared" si="28"/>
        <v>4594.0399999999991</v>
      </c>
      <c r="AR95" s="79">
        <f t="shared" si="28"/>
        <v>4931.1200000000008</v>
      </c>
      <c r="AS95" s="79">
        <f t="shared" si="28"/>
        <v>5268.2</v>
      </c>
      <c r="AT95" s="79">
        <f t="shared" si="28"/>
        <v>5605.28</v>
      </c>
      <c r="AU95" s="79">
        <f t="shared" si="28"/>
        <v>5942.3600000000015</v>
      </c>
      <c r="AV95" s="79">
        <f t="shared" si="28"/>
        <v>6279.4399999999987</v>
      </c>
      <c r="AW95" s="79">
        <f t="shared" si="28"/>
        <v>6616.5200000000013</v>
      </c>
      <c r="AX95" s="79">
        <f t="shared" si="28"/>
        <v>6953.6</v>
      </c>
    </row>
    <row r="96" spans="1:50" x14ac:dyDescent="0.2">
      <c r="A96" s="25">
        <f>IFERROR(ndashboard!I37," ")</f>
        <v>0</v>
      </c>
      <c r="B96" s="107">
        <f>IFERROR(ndashboard!B37," ")</f>
        <v>0</v>
      </c>
      <c r="C96" s="107">
        <f>IFERROR(ndashboard!C37,"")</f>
        <v>0</v>
      </c>
      <c r="D96" s="100">
        <f>IFERROR(ndashboard!M37," ")</f>
        <v>0</v>
      </c>
      <c r="E96" s="167">
        <f>IFERROR(ndashboard!O37,"")</f>
        <v>0</v>
      </c>
      <c r="F96" s="107">
        <f>IFERROR(ndashboard!H37,"")</f>
        <v>0</v>
      </c>
      <c r="G96" s="108">
        <f>IFERROR(ndashboard!R37,"")</f>
        <v>0</v>
      </c>
      <c r="H96" s="107">
        <f>IFERROR(ndashboard!F37,"")</f>
        <v>0</v>
      </c>
      <c r="I96" s="107">
        <f>IFERROR(ndashboard!G37,"")</f>
        <v>0</v>
      </c>
      <c r="J96" s="79">
        <f t="shared" ref="J96:Y111" si="30">IF($C$2+J$48 &gt;=$D96,$E96*(J$48-_xlfn.DAYS($D96,$C$2))/_xlfn.DAYS($C$1,$D96),0)</f>
        <v>0</v>
      </c>
      <c r="K96" s="79">
        <f t="shared" si="30"/>
        <v>0</v>
      </c>
      <c r="L96" s="79">
        <f t="shared" si="30"/>
        <v>0</v>
      </c>
      <c r="M96" s="79">
        <f t="shared" si="30"/>
        <v>0</v>
      </c>
      <c r="N96" s="79">
        <f t="shared" si="30"/>
        <v>0</v>
      </c>
      <c r="O96" s="79">
        <f t="shared" si="30"/>
        <v>0</v>
      </c>
      <c r="P96" s="79">
        <f t="shared" si="30"/>
        <v>0</v>
      </c>
      <c r="Q96" s="79">
        <f t="shared" si="30"/>
        <v>0</v>
      </c>
      <c r="R96" s="79">
        <f t="shared" si="30"/>
        <v>0</v>
      </c>
      <c r="S96" s="79">
        <f t="shared" si="30"/>
        <v>0</v>
      </c>
      <c r="T96" s="79">
        <f t="shared" si="30"/>
        <v>0</v>
      </c>
      <c r="U96" s="79">
        <f t="shared" si="30"/>
        <v>0</v>
      </c>
      <c r="V96" s="79">
        <f t="shared" si="30"/>
        <v>0</v>
      </c>
      <c r="W96" s="79">
        <f t="shared" si="30"/>
        <v>0</v>
      </c>
      <c r="X96" s="79">
        <f t="shared" si="30"/>
        <v>0</v>
      </c>
      <c r="Y96" s="79">
        <f t="shared" si="30"/>
        <v>0</v>
      </c>
      <c r="Z96" s="79">
        <f t="shared" si="29"/>
        <v>0</v>
      </c>
      <c r="AA96" s="79">
        <f t="shared" si="29"/>
        <v>0</v>
      </c>
      <c r="AB96" s="79">
        <f t="shared" si="29"/>
        <v>0</v>
      </c>
      <c r="AC96" s="79">
        <f t="shared" si="29"/>
        <v>0</v>
      </c>
      <c r="AD96" s="80">
        <f t="shared" si="29"/>
        <v>0</v>
      </c>
      <c r="AE96" s="79">
        <f t="shared" si="29"/>
        <v>0</v>
      </c>
      <c r="AF96" s="79">
        <f t="shared" si="29"/>
        <v>0</v>
      </c>
      <c r="AG96" s="79">
        <f t="shared" si="29"/>
        <v>0</v>
      </c>
      <c r="AH96" s="79">
        <f t="shared" si="29"/>
        <v>0</v>
      </c>
      <c r="AI96" s="79">
        <f t="shared" si="29"/>
        <v>0</v>
      </c>
      <c r="AJ96" s="79">
        <f t="shared" si="29"/>
        <v>0</v>
      </c>
      <c r="AK96" s="79">
        <f t="shared" si="29"/>
        <v>0</v>
      </c>
      <c r="AL96" s="79">
        <f t="shared" si="29"/>
        <v>0</v>
      </c>
      <c r="AM96" s="79">
        <f t="shared" si="29"/>
        <v>0</v>
      </c>
      <c r="AN96" s="79">
        <f t="shared" si="29"/>
        <v>0</v>
      </c>
      <c r="AO96" s="79">
        <f t="shared" ref="AO96:AX111" si="31">IF($C$2+AO$48 &gt;=$D96,$E96*(AO$48-_xlfn.DAYS($D96,$C$2))/_xlfn.DAYS($C$1,$D96),0)</f>
        <v>0</v>
      </c>
      <c r="AP96" s="79">
        <f t="shared" si="31"/>
        <v>0</v>
      </c>
      <c r="AQ96" s="79">
        <f t="shared" si="31"/>
        <v>0</v>
      </c>
      <c r="AR96" s="79">
        <f t="shared" si="31"/>
        <v>0</v>
      </c>
      <c r="AS96" s="79">
        <f t="shared" si="31"/>
        <v>0</v>
      </c>
      <c r="AT96" s="79">
        <f t="shared" si="31"/>
        <v>0</v>
      </c>
      <c r="AU96" s="79">
        <f t="shared" si="31"/>
        <v>0</v>
      </c>
      <c r="AV96" s="79">
        <f t="shared" si="31"/>
        <v>0</v>
      </c>
      <c r="AW96" s="79">
        <f t="shared" si="31"/>
        <v>0</v>
      </c>
      <c r="AX96" s="79">
        <f t="shared" si="31"/>
        <v>0</v>
      </c>
    </row>
    <row r="97" spans="1:50" x14ac:dyDescent="0.2">
      <c r="A97" s="25">
        <f>IFERROR(ndashboard!I38," ")</f>
        <v>0</v>
      </c>
      <c r="B97" s="107">
        <f>IFERROR(ndashboard!B38," ")</f>
        <v>0</v>
      </c>
      <c r="C97" s="107">
        <f>IFERROR(ndashboard!C38,"")</f>
        <v>0</v>
      </c>
      <c r="D97" s="100">
        <f>IFERROR(ndashboard!M38," ")</f>
        <v>0</v>
      </c>
      <c r="E97" s="167">
        <f>IFERROR(ndashboard!O38,"")</f>
        <v>0</v>
      </c>
      <c r="F97" s="107">
        <f>IFERROR(ndashboard!H38,"")</f>
        <v>0</v>
      </c>
      <c r="G97" s="108">
        <f>IFERROR(ndashboard!R38,"")</f>
        <v>0</v>
      </c>
      <c r="H97" s="107">
        <f>IFERROR(ndashboard!F38,"")</f>
        <v>0</v>
      </c>
      <c r="I97" s="107">
        <f>IFERROR(ndashboard!G38,"")</f>
        <v>0</v>
      </c>
      <c r="J97" s="79">
        <f t="shared" si="30"/>
        <v>0</v>
      </c>
      <c r="K97" s="79">
        <f t="shared" si="30"/>
        <v>0</v>
      </c>
      <c r="L97" s="79">
        <f t="shared" si="30"/>
        <v>0</v>
      </c>
      <c r="M97" s="79">
        <f t="shared" si="30"/>
        <v>0</v>
      </c>
      <c r="N97" s="79">
        <f t="shared" si="30"/>
        <v>0</v>
      </c>
      <c r="O97" s="79">
        <f t="shared" si="30"/>
        <v>0</v>
      </c>
      <c r="P97" s="79">
        <f t="shared" si="30"/>
        <v>0</v>
      </c>
      <c r="Q97" s="79">
        <f t="shared" si="30"/>
        <v>0</v>
      </c>
      <c r="R97" s="79">
        <f t="shared" si="30"/>
        <v>0</v>
      </c>
      <c r="S97" s="79">
        <f t="shared" si="30"/>
        <v>0</v>
      </c>
      <c r="T97" s="79">
        <f t="shared" si="30"/>
        <v>0</v>
      </c>
      <c r="U97" s="79">
        <f t="shared" si="30"/>
        <v>0</v>
      </c>
      <c r="V97" s="79">
        <f t="shared" si="30"/>
        <v>0</v>
      </c>
      <c r="W97" s="79">
        <f t="shared" si="30"/>
        <v>0</v>
      </c>
      <c r="X97" s="79">
        <f t="shared" si="30"/>
        <v>0</v>
      </c>
      <c r="Y97" s="79">
        <f t="shared" si="30"/>
        <v>0</v>
      </c>
      <c r="Z97" s="79">
        <f t="shared" si="29"/>
        <v>0</v>
      </c>
      <c r="AA97" s="79">
        <f t="shared" si="29"/>
        <v>0</v>
      </c>
      <c r="AB97" s="79">
        <f t="shared" si="29"/>
        <v>0</v>
      </c>
      <c r="AC97" s="79">
        <f t="shared" si="29"/>
        <v>0</v>
      </c>
      <c r="AD97" s="80">
        <f t="shared" si="29"/>
        <v>0</v>
      </c>
      <c r="AE97" s="79">
        <f t="shared" si="29"/>
        <v>0</v>
      </c>
      <c r="AF97" s="79">
        <f t="shared" si="29"/>
        <v>0</v>
      </c>
      <c r="AG97" s="79">
        <f t="shared" si="29"/>
        <v>0</v>
      </c>
      <c r="AH97" s="79">
        <f t="shared" si="29"/>
        <v>0</v>
      </c>
      <c r="AI97" s="79">
        <f t="shared" si="29"/>
        <v>0</v>
      </c>
      <c r="AJ97" s="79">
        <f t="shared" si="29"/>
        <v>0</v>
      </c>
      <c r="AK97" s="79">
        <f t="shared" si="29"/>
        <v>0</v>
      </c>
      <c r="AL97" s="79">
        <f t="shared" si="29"/>
        <v>0</v>
      </c>
      <c r="AM97" s="79">
        <f t="shared" si="29"/>
        <v>0</v>
      </c>
      <c r="AN97" s="79">
        <f t="shared" si="29"/>
        <v>0</v>
      </c>
      <c r="AO97" s="79">
        <f t="shared" si="31"/>
        <v>0</v>
      </c>
      <c r="AP97" s="79">
        <f t="shared" si="31"/>
        <v>0</v>
      </c>
      <c r="AQ97" s="79">
        <f t="shared" si="31"/>
        <v>0</v>
      </c>
      <c r="AR97" s="79">
        <f t="shared" si="31"/>
        <v>0</v>
      </c>
      <c r="AS97" s="79">
        <f t="shared" si="31"/>
        <v>0</v>
      </c>
      <c r="AT97" s="79">
        <f t="shared" si="31"/>
        <v>0</v>
      </c>
      <c r="AU97" s="79">
        <f t="shared" si="31"/>
        <v>0</v>
      </c>
      <c r="AV97" s="79">
        <f t="shared" si="31"/>
        <v>0</v>
      </c>
      <c r="AW97" s="79">
        <f t="shared" si="31"/>
        <v>0</v>
      </c>
      <c r="AX97" s="79">
        <f t="shared" si="31"/>
        <v>0</v>
      </c>
    </row>
    <row r="98" spans="1:50" x14ac:dyDescent="0.2">
      <c r="A98" s="25">
        <f>IFERROR(ndashboard!I39," ")</f>
        <v>0</v>
      </c>
      <c r="B98" s="107">
        <f>IFERROR(ndashboard!B39," ")</f>
        <v>0</v>
      </c>
      <c r="C98" s="107">
        <f>IFERROR(ndashboard!C39,"")</f>
        <v>0</v>
      </c>
      <c r="D98" s="100">
        <f>IFERROR(ndashboard!M39," ")</f>
        <v>0</v>
      </c>
      <c r="E98" s="167">
        <f>IFERROR(ndashboard!O39,"")</f>
        <v>0</v>
      </c>
      <c r="F98" s="107">
        <f>IFERROR(ndashboard!H39,"")</f>
        <v>0</v>
      </c>
      <c r="G98" s="108">
        <f>IFERROR(ndashboard!R39,"")</f>
        <v>0</v>
      </c>
      <c r="H98" s="107">
        <f>IFERROR(ndashboard!F39,"")</f>
        <v>0</v>
      </c>
      <c r="I98" s="107">
        <f>IFERROR(ndashboard!G39,"")</f>
        <v>0</v>
      </c>
      <c r="J98" s="79">
        <f t="shared" si="30"/>
        <v>0</v>
      </c>
      <c r="K98" s="79">
        <f t="shared" si="30"/>
        <v>0</v>
      </c>
      <c r="L98" s="79">
        <f t="shared" si="30"/>
        <v>0</v>
      </c>
      <c r="M98" s="79">
        <f t="shared" si="30"/>
        <v>0</v>
      </c>
      <c r="N98" s="79">
        <f t="shared" si="30"/>
        <v>0</v>
      </c>
      <c r="O98" s="79">
        <f t="shared" si="30"/>
        <v>0</v>
      </c>
      <c r="P98" s="79">
        <f t="shared" si="30"/>
        <v>0</v>
      </c>
      <c r="Q98" s="79">
        <f t="shared" si="30"/>
        <v>0</v>
      </c>
      <c r="R98" s="79">
        <f t="shared" si="30"/>
        <v>0</v>
      </c>
      <c r="S98" s="79">
        <f t="shared" si="30"/>
        <v>0</v>
      </c>
      <c r="T98" s="79">
        <f t="shared" si="30"/>
        <v>0</v>
      </c>
      <c r="U98" s="79">
        <f t="shared" si="30"/>
        <v>0</v>
      </c>
      <c r="V98" s="79">
        <f t="shared" si="30"/>
        <v>0</v>
      </c>
      <c r="W98" s="79">
        <f t="shared" si="30"/>
        <v>0</v>
      </c>
      <c r="X98" s="79">
        <f t="shared" si="30"/>
        <v>0</v>
      </c>
      <c r="Y98" s="79">
        <f t="shared" si="30"/>
        <v>0</v>
      </c>
      <c r="Z98" s="79">
        <f t="shared" si="29"/>
        <v>0</v>
      </c>
      <c r="AA98" s="79">
        <f t="shared" si="29"/>
        <v>0</v>
      </c>
      <c r="AB98" s="79">
        <f t="shared" si="29"/>
        <v>0</v>
      </c>
      <c r="AC98" s="79">
        <f t="shared" si="29"/>
        <v>0</v>
      </c>
      <c r="AD98" s="80">
        <f t="shared" si="29"/>
        <v>0</v>
      </c>
      <c r="AE98" s="79">
        <f t="shared" si="29"/>
        <v>0</v>
      </c>
      <c r="AF98" s="79">
        <f t="shared" si="29"/>
        <v>0</v>
      </c>
      <c r="AG98" s="79">
        <f t="shared" si="29"/>
        <v>0</v>
      </c>
      <c r="AH98" s="79">
        <f t="shared" si="29"/>
        <v>0</v>
      </c>
      <c r="AI98" s="79">
        <f t="shared" si="29"/>
        <v>0</v>
      </c>
      <c r="AJ98" s="79">
        <f t="shared" si="29"/>
        <v>0</v>
      </c>
      <c r="AK98" s="79">
        <f t="shared" si="29"/>
        <v>0</v>
      </c>
      <c r="AL98" s="79">
        <f t="shared" si="29"/>
        <v>0</v>
      </c>
      <c r="AM98" s="79">
        <f t="shared" si="29"/>
        <v>0</v>
      </c>
      <c r="AN98" s="79">
        <f t="shared" si="29"/>
        <v>0</v>
      </c>
      <c r="AO98" s="79">
        <f t="shared" si="31"/>
        <v>0</v>
      </c>
      <c r="AP98" s="79">
        <f t="shared" si="31"/>
        <v>0</v>
      </c>
      <c r="AQ98" s="79">
        <f t="shared" si="31"/>
        <v>0</v>
      </c>
      <c r="AR98" s="79">
        <f t="shared" si="31"/>
        <v>0</v>
      </c>
      <c r="AS98" s="79">
        <f t="shared" si="31"/>
        <v>0</v>
      </c>
      <c r="AT98" s="79">
        <f t="shared" si="31"/>
        <v>0</v>
      </c>
      <c r="AU98" s="79">
        <f t="shared" si="31"/>
        <v>0</v>
      </c>
      <c r="AV98" s="79">
        <f t="shared" si="31"/>
        <v>0</v>
      </c>
      <c r="AW98" s="79">
        <f t="shared" si="31"/>
        <v>0</v>
      </c>
      <c r="AX98" s="79">
        <f t="shared" si="31"/>
        <v>0</v>
      </c>
    </row>
    <row r="99" spans="1:50" x14ac:dyDescent="0.2">
      <c r="A99" s="25">
        <f>IFERROR(ndashboard!I40," ")</f>
        <v>0</v>
      </c>
      <c r="B99" s="107">
        <f>IFERROR(ndashboard!B40," ")</f>
        <v>0</v>
      </c>
      <c r="C99" s="107">
        <f>IFERROR(ndashboard!C40,"")</f>
        <v>0</v>
      </c>
      <c r="D99" s="100">
        <f>IFERROR(ndashboard!M40," ")</f>
        <v>0</v>
      </c>
      <c r="E99" s="167">
        <f>IFERROR(ndashboard!O40,"")</f>
        <v>0</v>
      </c>
      <c r="F99" s="107">
        <f>IFERROR(ndashboard!H40,"")</f>
        <v>0</v>
      </c>
      <c r="G99" s="108">
        <f>IFERROR(ndashboard!R40,"")</f>
        <v>0</v>
      </c>
      <c r="H99" s="107">
        <f>IFERROR(ndashboard!F40,"")</f>
        <v>0</v>
      </c>
      <c r="I99" s="107">
        <f>IFERROR(ndashboard!G40,"")</f>
        <v>0</v>
      </c>
      <c r="J99" s="79">
        <f t="shared" si="30"/>
        <v>0</v>
      </c>
      <c r="K99" s="79">
        <f t="shared" si="30"/>
        <v>0</v>
      </c>
      <c r="L99" s="79">
        <f t="shared" si="30"/>
        <v>0</v>
      </c>
      <c r="M99" s="79">
        <f t="shared" si="30"/>
        <v>0</v>
      </c>
      <c r="N99" s="79">
        <f t="shared" si="30"/>
        <v>0</v>
      </c>
      <c r="O99" s="79">
        <f t="shared" si="30"/>
        <v>0</v>
      </c>
      <c r="P99" s="79">
        <f t="shared" si="30"/>
        <v>0</v>
      </c>
      <c r="Q99" s="79">
        <f t="shared" si="30"/>
        <v>0</v>
      </c>
      <c r="R99" s="79">
        <f t="shared" si="30"/>
        <v>0</v>
      </c>
      <c r="S99" s="79">
        <f t="shared" si="30"/>
        <v>0</v>
      </c>
      <c r="T99" s="79">
        <f t="shared" si="30"/>
        <v>0</v>
      </c>
      <c r="U99" s="79">
        <f t="shared" si="30"/>
        <v>0</v>
      </c>
      <c r="V99" s="79">
        <f t="shared" si="30"/>
        <v>0</v>
      </c>
      <c r="W99" s="79">
        <f t="shared" si="30"/>
        <v>0</v>
      </c>
      <c r="X99" s="79">
        <f t="shared" si="30"/>
        <v>0</v>
      </c>
      <c r="Y99" s="79">
        <f t="shared" si="30"/>
        <v>0</v>
      </c>
      <c r="Z99" s="79">
        <f t="shared" si="29"/>
        <v>0</v>
      </c>
      <c r="AA99" s="79">
        <f t="shared" si="29"/>
        <v>0</v>
      </c>
      <c r="AB99" s="79">
        <f t="shared" si="29"/>
        <v>0</v>
      </c>
      <c r="AC99" s="79">
        <f t="shared" si="29"/>
        <v>0</v>
      </c>
      <c r="AD99" s="80">
        <f t="shared" si="29"/>
        <v>0</v>
      </c>
      <c r="AE99" s="79">
        <f t="shared" si="29"/>
        <v>0</v>
      </c>
      <c r="AF99" s="79">
        <f t="shared" si="29"/>
        <v>0</v>
      </c>
      <c r="AG99" s="79">
        <f t="shared" si="29"/>
        <v>0</v>
      </c>
      <c r="AH99" s="79">
        <f t="shared" si="29"/>
        <v>0</v>
      </c>
      <c r="AI99" s="79">
        <f t="shared" si="29"/>
        <v>0</v>
      </c>
      <c r="AJ99" s="79">
        <f t="shared" si="29"/>
        <v>0</v>
      </c>
      <c r="AK99" s="79">
        <f t="shared" si="29"/>
        <v>0</v>
      </c>
      <c r="AL99" s="79">
        <f t="shared" si="29"/>
        <v>0</v>
      </c>
      <c r="AM99" s="79">
        <f t="shared" si="29"/>
        <v>0</v>
      </c>
      <c r="AN99" s="79">
        <f t="shared" si="29"/>
        <v>0</v>
      </c>
      <c r="AO99" s="79">
        <f t="shared" si="31"/>
        <v>0</v>
      </c>
      <c r="AP99" s="79">
        <f t="shared" si="31"/>
        <v>0</v>
      </c>
      <c r="AQ99" s="79">
        <f t="shared" si="31"/>
        <v>0</v>
      </c>
      <c r="AR99" s="79">
        <f t="shared" si="31"/>
        <v>0</v>
      </c>
      <c r="AS99" s="79">
        <f t="shared" si="31"/>
        <v>0</v>
      </c>
      <c r="AT99" s="79">
        <f t="shared" si="31"/>
        <v>0</v>
      </c>
      <c r="AU99" s="79">
        <f t="shared" si="31"/>
        <v>0</v>
      </c>
      <c r="AV99" s="79">
        <f t="shared" si="31"/>
        <v>0</v>
      </c>
      <c r="AW99" s="79">
        <f t="shared" si="31"/>
        <v>0</v>
      </c>
      <c r="AX99" s="79">
        <f t="shared" si="31"/>
        <v>0</v>
      </c>
    </row>
    <row r="100" spans="1:50" x14ac:dyDescent="0.2">
      <c r="A100" s="25">
        <f>IFERROR(ndashboard!I41," ")</f>
        <v>0</v>
      </c>
      <c r="B100" s="107">
        <f>IFERROR(ndashboard!B41," ")</f>
        <v>0</v>
      </c>
      <c r="C100" s="107">
        <f>IFERROR(ndashboard!C41,"")</f>
        <v>0</v>
      </c>
      <c r="D100" s="100">
        <f>IFERROR(ndashboard!M41," ")</f>
        <v>0</v>
      </c>
      <c r="E100" s="167">
        <f>IFERROR(ndashboard!O41,"")</f>
        <v>0</v>
      </c>
      <c r="F100" s="107">
        <f>IFERROR(ndashboard!H41,"")</f>
        <v>0</v>
      </c>
      <c r="G100" s="108">
        <f>IFERROR(ndashboard!R41,"")</f>
        <v>0</v>
      </c>
      <c r="H100" s="107">
        <f>IFERROR(ndashboard!F41,"")</f>
        <v>0</v>
      </c>
      <c r="I100" s="107">
        <f>IFERROR(ndashboard!G41,"")</f>
        <v>0</v>
      </c>
      <c r="J100" s="79">
        <f t="shared" si="30"/>
        <v>0</v>
      </c>
      <c r="K100" s="79">
        <f t="shared" si="30"/>
        <v>0</v>
      </c>
      <c r="L100" s="79">
        <f t="shared" si="30"/>
        <v>0</v>
      </c>
      <c r="M100" s="79">
        <f t="shared" si="30"/>
        <v>0</v>
      </c>
      <c r="N100" s="79">
        <f t="shared" si="30"/>
        <v>0</v>
      </c>
      <c r="O100" s="79">
        <f t="shared" si="30"/>
        <v>0</v>
      </c>
      <c r="P100" s="79">
        <f t="shared" si="30"/>
        <v>0</v>
      </c>
      <c r="Q100" s="79">
        <f t="shared" si="30"/>
        <v>0</v>
      </c>
      <c r="R100" s="79">
        <f t="shared" si="30"/>
        <v>0</v>
      </c>
      <c r="S100" s="79">
        <f t="shared" si="30"/>
        <v>0</v>
      </c>
      <c r="T100" s="79">
        <f t="shared" si="30"/>
        <v>0</v>
      </c>
      <c r="U100" s="79">
        <f t="shared" si="30"/>
        <v>0</v>
      </c>
      <c r="V100" s="79">
        <f t="shared" si="30"/>
        <v>0</v>
      </c>
      <c r="W100" s="79">
        <f t="shared" si="30"/>
        <v>0</v>
      </c>
      <c r="X100" s="79">
        <f t="shared" si="30"/>
        <v>0</v>
      </c>
      <c r="Y100" s="79">
        <f t="shared" si="30"/>
        <v>0</v>
      </c>
      <c r="Z100" s="79">
        <f t="shared" si="29"/>
        <v>0</v>
      </c>
      <c r="AA100" s="79">
        <f t="shared" si="29"/>
        <v>0</v>
      </c>
      <c r="AB100" s="79">
        <f t="shared" si="29"/>
        <v>0</v>
      </c>
      <c r="AC100" s="79">
        <f t="shared" si="29"/>
        <v>0</v>
      </c>
      <c r="AD100" s="80">
        <f t="shared" si="29"/>
        <v>0</v>
      </c>
      <c r="AE100" s="79">
        <f t="shared" si="29"/>
        <v>0</v>
      </c>
      <c r="AF100" s="79">
        <f t="shared" si="29"/>
        <v>0</v>
      </c>
      <c r="AG100" s="79">
        <f t="shared" si="29"/>
        <v>0</v>
      </c>
      <c r="AH100" s="79">
        <f t="shared" si="29"/>
        <v>0</v>
      </c>
      <c r="AI100" s="79">
        <f t="shared" si="29"/>
        <v>0</v>
      </c>
      <c r="AJ100" s="79">
        <f t="shared" si="29"/>
        <v>0</v>
      </c>
      <c r="AK100" s="79">
        <f t="shared" si="29"/>
        <v>0</v>
      </c>
      <c r="AL100" s="79">
        <f t="shared" si="29"/>
        <v>0</v>
      </c>
      <c r="AM100" s="79">
        <f t="shared" si="29"/>
        <v>0</v>
      </c>
      <c r="AN100" s="79">
        <f t="shared" si="29"/>
        <v>0</v>
      </c>
      <c r="AO100" s="79">
        <f t="shared" si="31"/>
        <v>0</v>
      </c>
      <c r="AP100" s="79">
        <f t="shared" si="31"/>
        <v>0</v>
      </c>
      <c r="AQ100" s="79">
        <f t="shared" si="31"/>
        <v>0</v>
      </c>
      <c r="AR100" s="79">
        <f t="shared" si="31"/>
        <v>0</v>
      </c>
      <c r="AS100" s="79">
        <f t="shared" si="31"/>
        <v>0</v>
      </c>
      <c r="AT100" s="79">
        <f t="shared" si="31"/>
        <v>0</v>
      </c>
      <c r="AU100" s="79">
        <f t="shared" si="31"/>
        <v>0</v>
      </c>
      <c r="AV100" s="79">
        <f t="shared" si="31"/>
        <v>0</v>
      </c>
      <c r="AW100" s="79">
        <f t="shared" si="31"/>
        <v>0</v>
      </c>
      <c r="AX100" s="79">
        <f t="shared" si="31"/>
        <v>0</v>
      </c>
    </row>
    <row r="101" spans="1:50" x14ac:dyDescent="0.2">
      <c r="A101" s="25">
        <f>IFERROR(ndashboard!I42," ")</f>
        <v>0</v>
      </c>
      <c r="B101" s="107">
        <f>IFERROR(ndashboard!B42," ")</f>
        <v>0</v>
      </c>
      <c r="C101" s="107">
        <f>IFERROR(ndashboard!C42,"")</f>
        <v>0</v>
      </c>
      <c r="D101" s="100">
        <f>IFERROR(ndashboard!M42," ")</f>
        <v>0</v>
      </c>
      <c r="E101" s="167">
        <f>IFERROR(ndashboard!O42,"")</f>
        <v>0</v>
      </c>
      <c r="F101" s="107">
        <f>IFERROR(ndashboard!H42,"")</f>
        <v>0</v>
      </c>
      <c r="G101" s="108">
        <f>IFERROR(ndashboard!R42,"")</f>
        <v>0</v>
      </c>
      <c r="H101" s="107">
        <f>IFERROR(ndashboard!F42,"")</f>
        <v>0</v>
      </c>
      <c r="I101" s="107">
        <f>IFERROR(ndashboard!G42,"")</f>
        <v>0</v>
      </c>
      <c r="J101" s="79">
        <f t="shared" si="30"/>
        <v>0</v>
      </c>
      <c r="K101" s="79">
        <f t="shared" si="30"/>
        <v>0</v>
      </c>
      <c r="L101" s="79">
        <f t="shared" si="30"/>
        <v>0</v>
      </c>
      <c r="M101" s="79">
        <f t="shared" si="30"/>
        <v>0</v>
      </c>
      <c r="N101" s="79">
        <f t="shared" si="30"/>
        <v>0</v>
      </c>
      <c r="O101" s="79">
        <f t="shared" si="30"/>
        <v>0</v>
      </c>
      <c r="P101" s="79">
        <f t="shared" si="30"/>
        <v>0</v>
      </c>
      <c r="Q101" s="79">
        <f t="shared" si="30"/>
        <v>0</v>
      </c>
      <c r="R101" s="79">
        <f t="shared" si="30"/>
        <v>0</v>
      </c>
      <c r="S101" s="79">
        <f t="shared" si="30"/>
        <v>0</v>
      </c>
      <c r="T101" s="79">
        <f t="shared" si="30"/>
        <v>0</v>
      </c>
      <c r="U101" s="79">
        <f t="shared" si="30"/>
        <v>0</v>
      </c>
      <c r="V101" s="79">
        <f t="shared" si="30"/>
        <v>0</v>
      </c>
      <c r="W101" s="79">
        <f t="shared" si="30"/>
        <v>0</v>
      </c>
      <c r="X101" s="79">
        <f t="shared" si="30"/>
        <v>0</v>
      </c>
      <c r="Y101" s="79">
        <f t="shared" si="30"/>
        <v>0</v>
      </c>
      <c r="Z101" s="79">
        <f t="shared" si="29"/>
        <v>0</v>
      </c>
      <c r="AA101" s="79">
        <f t="shared" si="29"/>
        <v>0</v>
      </c>
      <c r="AB101" s="79">
        <f t="shared" si="29"/>
        <v>0</v>
      </c>
      <c r="AC101" s="79">
        <f t="shared" si="29"/>
        <v>0</v>
      </c>
      <c r="AD101" s="80">
        <f t="shared" si="29"/>
        <v>0</v>
      </c>
      <c r="AE101" s="79">
        <f t="shared" si="29"/>
        <v>0</v>
      </c>
      <c r="AF101" s="79">
        <f t="shared" si="29"/>
        <v>0</v>
      </c>
      <c r="AG101" s="79">
        <f t="shared" si="29"/>
        <v>0</v>
      </c>
      <c r="AH101" s="79">
        <f t="shared" si="29"/>
        <v>0</v>
      </c>
      <c r="AI101" s="79">
        <f t="shared" si="29"/>
        <v>0</v>
      </c>
      <c r="AJ101" s="79">
        <f t="shared" si="29"/>
        <v>0</v>
      </c>
      <c r="AK101" s="79">
        <f t="shared" si="29"/>
        <v>0</v>
      </c>
      <c r="AL101" s="79">
        <f t="shared" si="29"/>
        <v>0</v>
      </c>
      <c r="AM101" s="79">
        <f t="shared" si="29"/>
        <v>0</v>
      </c>
      <c r="AN101" s="79">
        <f t="shared" si="29"/>
        <v>0</v>
      </c>
      <c r="AO101" s="79">
        <f t="shared" si="31"/>
        <v>0</v>
      </c>
      <c r="AP101" s="79">
        <f t="shared" si="31"/>
        <v>0</v>
      </c>
      <c r="AQ101" s="79">
        <f t="shared" si="31"/>
        <v>0</v>
      </c>
      <c r="AR101" s="79">
        <f t="shared" si="31"/>
        <v>0</v>
      </c>
      <c r="AS101" s="79">
        <f t="shared" si="31"/>
        <v>0</v>
      </c>
      <c r="AT101" s="79">
        <f t="shared" si="31"/>
        <v>0</v>
      </c>
      <c r="AU101" s="79">
        <f t="shared" si="31"/>
        <v>0</v>
      </c>
      <c r="AV101" s="79">
        <f t="shared" si="31"/>
        <v>0</v>
      </c>
      <c r="AW101" s="79">
        <f t="shared" si="31"/>
        <v>0</v>
      </c>
      <c r="AX101" s="79">
        <f t="shared" si="31"/>
        <v>0</v>
      </c>
    </row>
    <row r="102" spans="1:50" x14ac:dyDescent="0.2">
      <c r="A102" s="25">
        <f>IFERROR(ndashboard!I43," ")</f>
        <v>0</v>
      </c>
      <c r="B102" s="107">
        <f>IFERROR(ndashboard!B43," ")</f>
        <v>0</v>
      </c>
      <c r="C102" s="107">
        <f>IFERROR(ndashboard!C43,"")</f>
        <v>0</v>
      </c>
      <c r="D102" s="100">
        <f>IFERROR(ndashboard!M43," ")</f>
        <v>0</v>
      </c>
      <c r="E102" s="167">
        <f>IFERROR(ndashboard!O43,"")</f>
        <v>0</v>
      </c>
      <c r="F102" s="107">
        <f>IFERROR(ndashboard!H43,"")</f>
        <v>0</v>
      </c>
      <c r="G102" s="108">
        <f>IFERROR(ndashboard!R43,"")</f>
        <v>0</v>
      </c>
      <c r="H102" s="107">
        <f>IFERROR(ndashboard!F43,"")</f>
        <v>0</v>
      </c>
      <c r="I102" s="107">
        <f>IFERROR(ndashboard!G43,"")</f>
        <v>0</v>
      </c>
      <c r="J102" s="79">
        <f t="shared" si="30"/>
        <v>0</v>
      </c>
      <c r="K102" s="79">
        <f t="shared" si="30"/>
        <v>0</v>
      </c>
      <c r="L102" s="79">
        <f t="shared" si="30"/>
        <v>0</v>
      </c>
      <c r="M102" s="79">
        <f t="shared" si="30"/>
        <v>0</v>
      </c>
      <c r="N102" s="79">
        <f t="shared" si="30"/>
        <v>0</v>
      </c>
      <c r="O102" s="79">
        <f t="shared" si="30"/>
        <v>0</v>
      </c>
      <c r="P102" s="79">
        <f t="shared" si="30"/>
        <v>0</v>
      </c>
      <c r="Q102" s="79">
        <f t="shared" si="30"/>
        <v>0</v>
      </c>
      <c r="R102" s="79">
        <f t="shared" si="30"/>
        <v>0</v>
      </c>
      <c r="S102" s="79">
        <f t="shared" si="30"/>
        <v>0</v>
      </c>
      <c r="T102" s="79">
        <f t="shared" si="30"/>
        <v>0</v>
      </c>
      <c r="U102" s="79">
        <f t="shared" si="30"/>
        <v>0</v>
      </c>
      <c r="V102" s="79">
        <f t="shared" si="30"/>
        <v>0</v>
      </c>
      <c r="W102" s="79">
        <f t="shared" si="30"/>
        <v>0</v>
      </c>
      <c r="X102" s="79">
        <f t="shared" si="30"/>
        <v>0</v>
      </c>
      <c r="Y102" s="79">
        <f t="shared" si="30"/>
        <v>0</v>
      </c>
      <c r="Z102" s="79">
        <f t="shared" si="29"/>
        <v>0</v>
      </c>
      <c r="AA102" s="79">
        <f t="shared" si="29"/>
        <v>0</v>
      </c>
      <c r="AB102" s="79">
        <f t="shared" si="29"/>
        <v>0</v>
      </c>
      <c r="AC102" s="79">
        <f t="shared" si="29"/>
        <v>0</v>
      </c>
      <c r="AD102" s="80">
        <f t="shared" si="29"/>
        <v>0</v>
      </c>
      <c r="AE102" s="79">
        <f t="shared" si="29"/>
        <v>0</v>
      </c>
      <c r="AF102" s="79">
        <f t="shared" si="29"/>
        <v>0</v>
      </c>
      <c r="AG102" s="79">
        <f t="shared" si="29"/>
        <v>0</v>
      </c>
      <c r="AH102" s="79">
        <f t="shared" si="29"/>
        <v>0</v>
      </c>
      <c r="AI102" s="79">
        <f t="shared" si="29"/>
        <v>0</v>
      </c>
      <c r="AJ102" s="79">
        <f t="shared" si="29"/>
        <v>0</v>
      </c>
      <c r="AK102" s="79">
        <f t="shared" si="29"/>
        <v>0</v>
      </c>
      <c r="AL102" s="79">
        <f t="shared" si="29"/>
        <v>0</v>
      </c>
      <c r="AM102" s="79">
        <f t="shared" si="29"/>
        <v>0</v>
      </c>
      <c r="AN102" s="79">
        <f t="shared" si="29"/>
        <v>0</v>
      </c>
      <c r="AO102" s="79">
        <f t="shared" si="31"/>
        <v>0</v>
      </c>
      <c r="AP102" s="79">
        <f t="shared" si="31"/>
        <v>0</v>
      </c>
      <c r="AQ102" s="79">
        <f t="shared" si="31"/>
        <v>0</v>
      </c>
      <c r="AR102" s="79">
        <f t="shared" si="31"/>
        <v>0</v>
      </c>
      <c r="AS102" s="79">
        <f t="shared" si="31"/>
        <v>0</v>
      </c>
      <c r="AT102" s="79">
        <f t="shared" si="31"/>
        <v>0</v>
      </c>
      <c r="AU102" s="79">
        <f t="shared" si="31"/>
        <v>0</v>
      </c>
      <c r="AV102" s="79">
        <f t="shared" si="31"/>
        <v>0</v>
      </c>
      <c r="AW102" s="79">
        <f t="shared" si="31"/>
        <v>0</v>
      </c>
      <c r="AX102" s="79">
        <f t="shared" si="31"/>
        <v>0</v>
      </c>
    </row>
    <row r="103" spans="1:50" x14ac:dyDescent="0.2">
      <c r="A103" s="25">
        <f>IFERROR(ndashboard!I44," ")</f>
        <v>0</v>
      </c>
      <c r="B103" s="107">
        <f>IFERROR(ndashboard!B44," ")</f>
        <v>0</v>
      </c>
      <c r="C103" s="107">
        <f>IFERROR(ndashboard!C44,"")</f>
        <v>0</v>
      </c>
      <c r="D103" s="100">
        <f>IFERROR(ndashboard!M44," ")</f>
        <v>0</v>
      </c>
      <c r="E103" s="167">
        <f>IFERROR(ndashboard!O44,"")</f>
        <v>0</v>
      </c>
      <c r="F103" s="107">
        <f>IFERROR(ndashboard!H44,"")</f>
        <v>0</v>
      </c>
      <c r="G103" s="108">
        <f>IFERROR(ndashboard!R44,"")</f>
        <v>0</v>
      </c>
      <c r="H103" s="107">
        <f>IFERROR(ndashboard!F44,"")</f>
        <v>0</v>
      </c>
      <c r="I103" s="107">
        <f>IFERROR(ndashboard!G44,"")</f>
        <v>0</v>
      </c>
      <c r="J103" s="79">
        <f t="shared" si="30"/>
        <v>0</v>
      </c>
      <c r="K103" s="79">
        <f t="shared" si="30"/>
        <v>0</v>
      </c>
      <c r="L103" s="79">
        <f t="shared" si="30"/>
        <v>0</v>
      </c>
      <c r="M103" s="79">
        <f t="shared" si="30"/>
        <v>0</v>
      </c>
      <c r="N103" s="79">
        <f t="shared" si="30"/>
        <v>0</v>
      </c>
      <c r="O103" s="79">
        <f t="shared" si="30"/>
        <v>0</v>
      </c>
      <c r="P103" s="79">
        <f t="shared" si="30"/>
        <v>0</v>
      </c>
      <c r="Q103" s="79">
        <f t="shared" si="30"/>
        <v>0</v>
      </c>
      <c r="R103" s="79">
        <f t="shared" si="30"/>
        <v>0</v>
      </c>
      <c r="S103" s="79">
        <f t="shared" si="30"/>
        <v>0</v>
      </c>
      <c r="T103" s="79">
        <f t="shared" si="30"/>
        <v>0</v>
      </c>
      <c r="U103" s="79">
        <f t="shared" si="30"/>
        <v>0</v>
      </c>
      <c r="V103" s="79">
        <f t="shared" si="30"/>
        <v>0</v>
      </c>
      <c r="W103" s="79">
        <f t="shared" si="30"/>
        <v>0</v>
      </c>
      <c r="X103" s="79">
        <f t="shared" si="30"/>
        <v>0</v>
      </c>
      <c r="Y103" s="79">
        <f t="shared" si="30"/>
        <v>0</v>
      </c>
      <c r="Z103" s="79">
        <f t="shared" si="29"/>
        <v>0</v>
      </c>
      <c r="AA103" s="79">
        <f t="shared" si="29"/>
        <v>0</v>
      </c>
      <c r="AB103" s="79">
        <f t="shared" si="29"/>
        <v>0</v>
      </c>
      <c r="AC103" s="79">
        <f t="shared" si="29"/>
        <v>0</v>
      </c>
      <c r="AD103" s="80">
        <f t="shared" si="29"/>
        <v>0</v>
      </c>
      <c r="AE103" s="79">
        <f t="shared" si="29"/>
        <v>0</v>
      </c>
      <c r="AF103" s="79">
        <f t="shared" si="29"/>
        <v>0</v>
      </c>
      <c r="AG103" s="79">
        <f t="shared" si="29"/>
        <v>0</v>
      </c>
      <c r="AH103" s="79">
        <f t="shared" si="29"/>
        <v>0</v>
      </c>
      <c r="AI103" s="79">
        <f t="shared" si="29"/>
        <v>0</v>
      </c>
      <c r="AJ103" s="79">
        <f t="shared" si="29"/>
        <v>0</v>
      </c>
      <c r="AK103" s="79">
        <f t="shared" si="29"/>
        <v>0</v>
      </c>
      <c r="AL103" s="79">
        <f t="shared" si="29"/>
        <v>0</v>
      </c>
      <c r="AM103" s="79">
        <f t="shared" si="29"/>
        <v>0</v>
      </c>
      <c r="AN103" s="79">
        <f t="shared" si="29"/>
        <v>0</v>
      </c>
      <c r="AO103" s="79">
        <f t="shared" si="31"/>
        <v>0</v>
      </c>
      <c r="AP103" s="79">
        <f t="shared" si="31"/>
        <v>0</v>
      </c>
      <c r="AQ103" s="79">
        <f t="shared" si="31"/>
        <v>0</v>
      </c>
      <c r="AR103" s="79">
        <f t="shared" si="31"/>
        <v>0</v>
      </c>
      <c r="AS103" s="79">
        <f t="shared" si="31"/>
        <v>0</v>
      </c>
      <c r="AT103" s="79">
        <f t="shared" si="31"/>
        <v>0</v>
      </c>
      <c r="AU103" s="79">
        <f t="shared" si="31"/>
        <v>0</v>
      </c>
      <c r="AV103" s="79">
        <f t="shared" si="31"/>
        <v>0</v>
      </c>
      <c r="AW103" s="79">
        <f t="shared" si="31"/>
        <v>0</v>
      </c>
      <c r="AX103" s="79">
        <f t="shared" si="31"/>
        <v>0</v>
      </c>
    </row>
    <row r="104" spans="1:50" x14ac:dyDescent="0.2">
      <c r="A104" s="25">
        <f>IFERROR(ndashboard!I45," ")</f>
        <v>0</v>
      </c>
      <c r="B104" s="107">
        <f>IFERROR(ndashboard!B45," ")</f>
        <v>0</v>
      </c>
      <c r="C104" s="107">
        <f>IFERROR(ndashboard!C45,"")</f>
        <v>0</v>
      </c>
      <c r="D104" s="100">
        <f>IFERROR(ndashboard!M45," ")</f>
        <v>0</v>
      </c>
      <c r="E104" s="167">
        <f>IFERROR(ndashboard!O45,"")</f>
        <v>0</v>
      </c>
      <c r="F104" s="107">
        <f>IFERROR(ndashboard!H45,"")</f>
        <v>0</v>
      </c>
      <c r="G104" s="108">
        <f>IFERROR(ndashboard!R45,"")</f>
        <v>0</v>
      </c>
      <c r="H104" s="107">
        <f>IFERROR(ndashboard!F45,"")</f>
        <v>0</v>
      </c>
      <c r="I104" s="107">
        <f>IFERROR(ndashboard!G45,"")</f>
        <v>0</v>
      </c>
      <c r="J104" s="79">
        <f t="shared" si="30"/>
        <v>0</v>
      </c>
      <c r="K104" s="79">
        <f t="shared" si="30"/>
        <v>0</v>
      </c>
      <c r="L104" s="79">
        <f t="shared" si="30"/>
        <v>0</v>
      </c>
      <c r="M104" s="79">
        <f t="shared" si="30"/>
        <v>0</v>
      </c>
      <c r="N104" s="79">
        <f t="shared" si="30"/>
        <v>0</v>
      </c>
      <c r="O104" s="79">
        <f t="shared" si="30"/>
        <v>0</v>
      </c>
      <c r="P104" s="79">
        <f t="shared" si="30"/>
        <v>0</v>
      </c>
      <c r="Q104" s="79">
        <f t="shared" si="30"/>
        <v>0</v>
      </c>
      <c r="R104" s="79">
        <f t="shared" si="30"/>
        <v>0</v>
      </c>
      <c r="S104" s="79">
        <f t="shared" si="30"/>
        <v>0</v>
      </c>
      <c r="T104" s="79">
        <f t="shared" si="30"/>
        <v>0</v>
      </c>
      <c r="U104" s="79">
        <f t="shared" si="30"/>
        <v>0</v>
      </c>
      <c r="V104" s="79">
        <f t="shared" si="30"/>
        <v>0</v>
      </c>
      <c r="W104" s="79">
        <f t="shared" si="30"/>
        <v>0</v>
      </c>
      <c r="X104" s="79">
        <f t="shared" si="30"/>
        <v>0</v>
      </c>
      <c r="Y104" s="79">
        <f t="shared" si="30"/>
        <v>0</v>
      </c>
      <c r="Z104" s="79">
        <f t="shared" si="29"/>
        <v>0</v>
      </c>
      <c r="AA104" s="79">
        <f t="shared" si="29"/>
        <v>0</v>
      </c>
      <c r="AB104" s="79">
        <f t="shared" si="29"/>
        <v>0</v>
      </c>
      <c r="AC104" s="79">
        <f t="shared" si="29"/>
        <v>0</v>
      </c>
      <c r="AD104" s="80">
        <f t="shared" si="29"/>
        <v>0</v>
      </c>
      <c r="AE104" s="79">
        <f t="shared" si="29"/>
        <v>0</v>
      </c>
      <c r="AF104" s="79">
        <f t="shared" si="29"/>
        <v>0</v>
      </c>
      <c r="AG104" s="79">
        <f t="shared" si="29"/>
        <v>0</v>
      </c>
      <c r="AH104" s="79">
        <f t="shared" si="29"/>
        <v>0</v>
      </c>
      <c r="AI104" s="79">
        <f t="shared" si="29"/>
        <v>0</v>
      </c>
      <c r="AJ104" s="79">
        <f t="shared" si="29"/>
        <v>0</v>
      </c>
      <c r="AK104" s="79">
        <f t="shared" si="29"/>
        <v>0</v>
      </c>
      <c r="AL104" s="79">
        <f t="shared" si="29"/>
        <v>0</v>
      </c>
      <c r="AM104" s="79">
        <f t="shared" si="29"/>
        <v>0</v>
      </c>
      <c r="AN104" s="79">
        <f t="shared" si="29"/>
        <v>0</v>
      </c>
      <c r="AO104" s="79">
        <f t="shared" si="31"/>
        <v>0</v>
      </c>
      <c r="AP104" s="79">
        <f t="shared" si="31"/>
        <v>0</v>
      </c>
      <c r="AQ104" s="79">
        <f t="shared" si="31"/>
        <v>0</v>
      </c>
      <c r="AR104" s="79">
        <f t="shared" si="31"/>
        <v>0</v>
      </c>
      <c r="AS104" s="79">
        <f t="shared" si="31"/>
        <v>0</v>
      </c>
      <c r="AT104" s="79">
        <f t="shared" si="31"/>
        <v>0</v>
      </c>
      <c r="AU104" s="79">
        <f t="shared" si="31"/>
        <v>0</v>
      </c>
      <c r="AV104" s="79">
        <f t="shared" si="31"/>
        <v>0</v>
      </c>
      <c r="AW104" s="79">
        <f t="shared" si="31"/>
        <v>0</v>
      </c>
      <c r="AX104" s="79">
        <f t="shared" si="31"/>
        <v>0</v>
      </c>
    </row>
    <row r="105" spans="1:50" x14ac:dyDescent="0.2">
      <c r="A105" s="25">
        <f>IFERROR(ndashboard!I46," ")</f>
        <v>0</v>
      </c>
      <c r="B105" s="107">
        <f>IFERROR(ndashboard!B46," ")</f>
        <v>0</v>
      </c>
      <c r="C105" s="107">
        <f>IFERROR(ndashboard!C46,"")</f>
        <v>0</v>
      </c>
      <c r="D105" s="100">
        <f>IFERROR(ndashboard!M46," ")</f>
        <v>0</v>
      </c>
      <c r="E105" s="167">
        <f>IFERROR(ndashboard!O46,"")</f>
        <v>0</v>
      </c>
      <c r="F105" s="107">
        <f>IFERROR(ndashboard!H46,"")</f>
        <v>0</v>
      </c>
      <c r="G105" s="108">
        <f>IFERROR(ndashboard!R46,"")</f>
        <v>0</v>
      </c>
      <c r="H105" s="107">
        <f>IFERROR(ndashboard!F46,"")</f>
        <v>0</v>
      </c>
      <c r="I105" s="107">
        <f>IFERROR(ndashboard!G46,"")</f>
        <v>0</v>
      </c>
      <c r="J105" s="79">
        <f t="shared" si="30"/>
        <v>0</v>
      </c>
      <c r="K105" s="79">
        <f t="shared" si="30"/>
        <v>0</v>
      </c>
      <c r="L105" s="79">
        <f t="shared" si="30"/>
        <v>0</v>
      </c>
      <c r="M105" s="79">
        <f t="shared" si="30"/>
        <v>0</v>
      </c>
      <c r="N105" s="79">
        <f t="shared" si="30"/>
        <v>0</v>
      </c>
      <c r="O105" s="79">
        <f t="shared" si="30"/>
        <v>0</v>
      </c>
      <c r="P105" s="79">
        <f t="shared" si="30"/>
        <v>0</v>
      </c>
      <c r="Q105" s="79">
        <f t="shared" si="30"/>
        <v>0</v>
      </c>
      <c r="R105" s="79">
        <f t="shared" si="30"/>
        <v>0</v>
      </c>
      <c r="S105" s="79">
        <f t="shared" si="30"/>
        <v>0</v>
      </c>
      <c r="T105" s="79">
        <f t="shared" si="30"/>
        <v>0</v>
      </c>
      <c r="U105" s="79">
        <f t="shared" si="30"/>
        <v>0</v>
      </c>
      <c r="V105" s="79">
        <f t="shared" si="30"/>
        <v>0</v>
      </c>
      <c r="W105" s="79">
        <f t="shared" si="30"/>
        <v>0</v>
      </c>
      <c r="X105" s="79">
        <f t="shared" si="30"/>
        <v>0</v>
      </c>
      <c r="Y105" s="79">
        <f t="shared" si="30"/>
        <v>0</v>
      </c>
      <c r="Z105" s="79">
        <f t="shared" si="29"/>
        <v>0</v>
      </c>
      <c r="AA105" s="79">
        <f t="shared" si="29"/>
        <v>0</v>
      </c>
      <c r="AB105" s="79">
        <f t="shared" si="29"/>
        <v>0</v>
      </c>
      <c r="AC105" s="79">
        <f t="shared" si="29"/>
        <v>0</v>
      </c>
      <c r="AD105" s="80">
        <f t="shared" si="29"/>
        <v>0</v>
      </c>
      <c r="AE105" s="79">
        <f t="shared" si="29"/>
        <v>0</v>
      </c>
      <c r="AF105" s="79">
        <f t="shared" si="29"/>
        <v>0</v>
      </c>
      <c r="AG105" s="79">
        <f t="shared" si="29"/>
        <v>0</v>
      </c>
      <c r="AH105" s="79">
        <f t="shared" si="29"/>
        <v>0</v>
      </c>
      <c r="AI105" s="79">
        <f t="shared" si="29"/>
        <v>0</v>
      </c>
      <c r="AJ105" s="79">
        <f t="shared" si="29"/>
        <v>0</v>
      </c>
      <c r="AK105" s="79">
        <f t="shared" si="29"/>
        <v>0</v>
      </c>
      <c r="AL105" s="79">
        <f t="shared" si="29"/>
        <v>0</v>
      </c>
      <c r="AM105" s="79">
        <f t="shared" si="29"/>
        <v>0</v>
      </c>
      <c r="AN105" s="79">
        <f t="shared" si="29"/>
        <v>0</v>
      </c>
      <c r="AO105" s="79">
        <f t="shared" si="31"/>
        <v>0</v>
      </c>
      <c r="AP105" s="79">
        <f t="shared" si="31"/>
        <v>0</v>
      </c>
      <c r="AQ105" s="79">
        <f t="shared" si="31"/>
        <v>0</v>
      </c>
      <c r="AR105" s="79">
        <f t="shared" si="31"/>
        <v>0</v>
      </c>
      <c r="AS105" s="79">
        <f t="shared" si="31"/>
        <v>0</v>
      </c>
      <c r="AT105" s="79">
        <f t="shared" si="31"/>
        <v>0</v>
      </c>
      <c r="AU105" s="79">
        <f t="shared" si="31"/>
        <v>0</v>
      </c>
      <c r="AV105" s="79">
        <f t="shared" si="31"/>
        <v>0</v>
      </c>
      <c r="AW105" s="79">
        <f t="shared" si="31"/>
        <v>0</v>
      </c>
      <c r="AX105" s="79">
        <f t="shared" si="31"/>
        <v>0</v>
      </c>
    </row>
    <row r="106" spans="1:50" x14ac:dyDescent="0.2">
      <c r="A106" s="25">
        <f>IFERROR(ndashboard!I47," ")</f>
        <v>0</v>
      </c>
      <c r="B106" s="107">
        <f>IFERROR(ndashboard!B47," ")</f>
        <v>0</v>
      </c>
      <c r="C106" s="107">
        <f>IFERROR(ndashboard!C47,"")</f>
        <v>0</v>
      </c>
      <c r="D106" s="100">
        <f>IFERROR(ndashboard!M47," ")</f>
        <v>0</v>
      </c>
      <c r="E106" s="167">
        <f>IFERROR(ndashboard!O47,"")</f>
        <v>0</v>
      </c>
      <c r="F106" s="107">
        <f>IFERROR(ndashboard!H47,"")</f>
        <v>0</v>
      </c>
      <c r="G106" s="108">
        <f>IFERROR(ndashboard!R47,"")</f>
        <v>0</v>
      </c>
      <c r="H106" s="107">
        <f>IFERROR(ndashboard!F47,"")</f>
        <v>0</v>
      </c>
      <c r="I106" s="107">
        <f>IFERROR(ndashboard!G47,"")</f>
        <v>0</v>
      </c>
      <c r="J106" s="79">
        <f t="shared" si="30"/>
        <v>0</v>
      </c>
      <c r="K106" s="79">
        <f t="shared" si="30"/>
        <v>0</v>
      </c>
      <c r="L106" s="79">
        <f t="shared" si="30"/>
        <v>0</v>
      </c>
      <c r="M106" s="79">
        <f t="shared" si="30"/>
        <v>0</v>
      </c>
      <c r="N106" s="79">
        <f t="shared" si="30"/>
        <v>0</v>
      </c>
      <c r="O106" s="79">
        <f t="shared" si="30"/>
        <v>0</v>
      </c>
      <c r="P106" s="79">
        <f t="shared" si="30"/>
        <v>0</v>
      </c>
      <c r="Q106" s="79">
        <f t="shared" si="30"/>
        <v>0</v>
      </c>
      <c r="R106" s="79">
        <f t="shared" si="30"/>
        <v>0</v>
      </c>
      <c r="S106" s="79">
        <f t="shared" si="30"/>
        <v>0</v>
      </c>
      <c r="T106" s="79">
        <f t="shared" si="30"/>
        <v>0</v>
      </c>
      <c r="U106" s="79">
        <f t="shared" si="30"/>
        <v>0</v>
      </c>
      <c r="V106" s="79">
        <f t="shared" si="30"/>
        <v>0</v>
      </c>
      <c r="W106" s="79">
        <f t="shared" si="30"/>
        <v>0</v>
      </c>
      <c r="X106" s="79">
        <f t="shared" si="30"/>
        <v>0</v>
      </c>
      <c r="Y106" s="79">
        <f t="shared" si="30"/>
        <v>0</v>
      </c>
      <c r="Z106" s="79">
        <f t="shared" si="29"/>
        <v>0</v>
      </c>
      <c r="AA106" s="79">
        <f t="shared" si="29"/>
        <v>0</v>
      </c>
      <c r="AB106" s="79">
        <f t="shared" si="29"/>
        <v>0</v>
      </c>
      <c r="AC106" s="79">
        <f t="shared" si="29"/>
        <v>0</v>
      </c>
      <c r="AD106" s="80">
        <f t="shared" si="29"/>
        <v>0</v>
      </c>
      <c r="AE106" s="79">
        <f t="shared" si="29"/>
        <v>0</v>
      </c>
      <c r="AF106" s="79">
        <f t="shared" si="29"/>
        <v>0</v>
      </c>
      <c r="AG106" s="79">
        <f t="shared" si="29"/>
        <v>0</v>
      </c>
      <c r="AH106" s="79">
        <f t="shared" si="29"/>
        <v>0</v>
      </c>
      <c r="AI106" s="79">
        <f t="shared" si="29"/>
        <v>0</v>
      </c>
      <c r="AJ106" s="79">
        <f t="shared" si="29"/>
        <v>0</v>
      </c>
      <c r="AK106" s="79">
        <f t="shared" si="29"/>
        <v>0</v>
      </c>
      <c r="AL106" s="79">
        <f t="shared" si="29"/>
        <v>0</v>
      </c>
      <c r="AM106" s="79">
        <f t="shared" si="29"/>
        <v>0</v>
      </c>
      <c r="AN106" s="79">
        <f t="shared" si="29"/>
        <v>0</v>
      </c>
      <c r="AO106" s="79">
        <f t="shared" si="31"/>
        <v>0</v>
      </c>
      <c r="AP106" s="79">
        <f t="shared" si="31"/>
        <v>0</v>
      </c>
      <c r="AQ106" s="79">
        <f t="shared" si="31"/>
        <v>0</v>
      </c>
      <c r="AR106" s="79">
        <f t="shared" si="31"/>
        <v>0</v>
      </c>
      <c r="AS106" s="79">
        <f t="shared" si="31"/>
        <v>0</v>
      </c>
      <c r="AT106" s="79">
        <f t="shared" si="31"/>
        <v>0</v>
      </c>
      <c r="AU106" s="79">
        <f t="shared" si="31"/>
        <v>0</v>
      </c>
      <c r="AV106" s="79">
        <f t="shared" si="31"/>
        <v>0</v>
      </c>
      <c r="AW106" s="79">
        <f t="shared" si="31"/>
        <v>0</v>
      </c>
      <c r="AX106" s="79">
        <f t="shared" si="31"/>
        <v>0</v>
      </c>
    </row>
    <row r="107" spans="1:50" x14ac:dyDescent="0.2">
      <c r="A107" s="25">
        <f>IFERROR(ndashboard!I48," ")</f>
        <v>0</v>
      </c>
      <c r="B107" s="107">
        <f>IFERROR(ndashboard!B48," ")</f>
        <v>0</v>
      </c>
      <c r="C107" s="107">
        <f>IFERROR(ndashboard!C48,"")</f>
        <v>0</v>
      </c>
      <c r="D107" s="100">
        <f>IFERROR(ndashboard!M48," ")</f>
        <v>0</v>
      </c>
      <c r="E107" s="167">
        <f>IFERROR(ndashboard!O48,"")</f>
        <v>0</v>
      </c>
      <c r="F107" s="107">
        <f>IFERROR(ndashboard!H48,"")</f>
        <v>0</v>
      </c>
      <c r="G107" s="108">
        <f>IFERROR(ndashboard!R48,"")</f>
        <v>0</v>
      </c>
      <c r="H107" s="107">
        <f>IFERROR(ndashboard!F48,"")</f>
        <v>0</v>
      </c>
      <c r="I107" s="107">
        <f>IFERROR(ndashboard!G48,"")</f>
        <v>0</v>
      </c>
      <c r="J107" s="79">
        <f t="shared" si="30"/>
        <v>0</v>
      </c>
      <c r="K107" s="79">
        <f t="shared" si="30"/>
        <v>0</v>
      </c>
      <c r="L107" s="79">
        <f t="shared" si="30"/>
        <v>0</v>
      </c>
      <c r="M107" s="79">
        <f t="shared" si="30"/>
        <v>0</v>
      </c>
      <c r="N107" s="79">
        <f t="shared" si="30"/>
        <v>0</v>
      </c>
      <c r="O107" s="79">
        <f t="shared" si="30"/>
        <v>0</v>
      </c>
      <c r="P107" s="79">
        <f t="shared" si="30"/>
        <v>0</v>
      </c>
      <c r="Q107" s="79">
        <f t="shared" si="30"/>
        <v>0</v>
      </c>
      <c r="R107" s="79">
        <f t="shared" si="30"/>
        <v>0</v>
      </c>
      <c r="S107" s="79">
        <f t="shared" si="30"/>
        <v>0</v>
      </c>
      <c r="T107" s="79">
        <f t="shared" si="30"/>
        <v>0</v>
      </c>
      <c r="U107" s="79">
        <f t="shared" si="30"/>
        <v>0</v>
      </c>
      <c r="V107" s="79">
        <f t="shared" si="30"/>
        <v>0</v>
      </c>
      <c r="W107" s="79">
        <f t="shared" si="30"/>
        <v>0</v>
      </c>
      <c r="X107" s="79">
        <f t="shared" si="30"/>
        <v>0</v>
      </c>
      <c r="Y107" s="79">
        <f t="shared" si="30"/>
        <v>0</v>
      </c>
      <c r="Z107" s="79">
        <f t="shared" si="29"/>
        <v>0</v>
      </c>
      <c r="AA107" s="79">
        <f t="shared" si="29"/>
        <v>0</v>
      </c>
      <c r="AB107" s="79">
        <f t="shared" si="29"/>
        <v>0</v>
      </c>
      <c r="AC107" s="79">
        <f t="shared" si="29"/>
        <v>0</v>
      </c>
      <c r="AD107" s="80">
        <f t="shared" si="29"/>
        <v>0</v>
      </c>
      <c r="AE107" s="79">
        <f t="shared" si="29"/>
        <v>0</v>
      </c>
      <c r="AF107" s="79">
        <f t="shared" si="29"/>
        <v>0</v>
      </c>
      <c r="AG107" s="79">
        <f t="shared" si="29"/>
        <v>0</v>
      </c>
      <c r="AH107" s="79">
        <f t="shared" si="29"/>
        <v>0</v>
      </c>
      <c r="AI107" s="79">
        <f t="shared" si="29"/>
        <v>0</v>
      </c>
      <c r="AJ107" s="79">
        <f t="shared" si="29"/>
        <v>0</v>
      </c>
      <c r="AK107" s="79">
        <f t="shared" si="29"/>
        <v>0</v>
      </c>
      <c r="AL107" s="79">
        <f t="shared" si="29"/>
        <v>0</v>
      </c>
      <c r="AM107" s="79">
        <f t="shared" si="29"/>
        <v>0</v>
      </c>
      <c r="AN107" s="79">
        <f t="shared" si="29"/>
        <v>0</v>
      </c>
      <c r="AO107" s="79">
        <f t="shared" si="31"/>
        <v>0</v>
      </c>
      <c r="AP107" s="79">
        <f t="shared" si="31"/>
        <v>0</v>
      </c>
      <c r="AQ107" s="79">
        <f t="shared" si="31"/>
        <v>0</v>
      </c>
      <c r="AR107" s="79">
        <f t="shared" si="31"/>
        <v>0</v>
      </c>
      <c r="AS107" s="79">
        <f t="shared" si="31"/>
        <v>0</v>
      </c>
      <c r="AT107" s="79">
        <f t="shared" si="31"/>
        <v>0</v>
      </c>
      <c r="AU107" s="79">
        <f t="shared" si="31"/>
        <v>0</v>
      </c>
      <c r="AV107" s="79">
        <f t="shared" si="31"/>
        <v>0</v>
      </c>
      <c r="AW107" s="79">
        <f t="shared" si="31"/>
        <v>0</v>
      </c>
      <c r="AX107" s="79">
        <f t="shared" si="31"/>
        <v>0</v>
      </c>
    </row>
    <row r="108" spans="1:50" x14ac:dyDescent="0.2">
      <c r="A108" s="25">
        <f>IFERROR(ndashboard!I49," ")</f>
        <v>0</v>
      </c>
      <c r="B108" s="107">
        <f>IFERROR(ndashboard!B49," ")</f>
        <v>0</v>
      </c>
      <c r="C108" s="107">
        <f>IFERROR(ndashboard!C49,"")</f>
        <v>0</v>
      </c>
      <c r="D108" s="100">
        <f>IFERROR(ndashboard!M49," ")</f>
        <v>0</v>
      </c>
      <c r="E108" s="167">
        <f>IFERROR(ndashboard!O49,"")</f>
        <v>0</v>
      </c>
      <c r="F108" s="107">
        <f>IFERROR(ndashboard!H49,"")</f>
        <v>0</v>
      </c>
      <c r="G108" s="108">
        <f>IFERROR(ndashboard!R49,"")</f>
        <v>0</v>
      </c>
      <c r="H108" s="107">
        <f>IFERROR(ndashboard!F49,"")</f>
        <v>0</v>
      </c>
      <c r="I108" s="107">
        <f>IFERROR(ndashboard!G49,"")</f>
        <v>0</v>
      </c>
      <c r="J108" s="79">
        <f t="shared" si="30"/>
        <v>0</v>
      </c>
      <c r="K108" s="79">
        <f t="shared" si="30"/>
        <v>0</v>
      </c>
      <c r="L108" s="79">
        <f t="shared" si="30"/>
        <v>0</v>
      </c>
      <c r="M108" s="79">
        <f t="shared" si="30"/>
        <v>0</v>
      </c>
      <c r="N108" s="79">
        <f t="shared" si="30"/>
        <v>0</v>
      </c>
      <c r="O108" s="79">
        <f t="shared" si="30"/>
        <v>0</v>
      </c>
      <c r="P108" s="79">
        <f t="shared" si="30"/>
        <v>0</v>
      </c>
      <c r="Q108" s="79">
        <f t="shared" si="30"/>
        <v>0</v>
      </c>
      <c r="R108" s="79">
        <f t="shared" si="30"/>
        <v>0</v>
      </c>
      <c r="S108" s="79">
        <f t="shared" si="30"/>
        <v>0</v>
      </c>
      <c r="T108" s="79">
        <f t="shared" si="30"/>
        <v>0</v>
      </c>
      <c r="U108" s="79">
        <f t="shared" si="30"/>
        <v>0</v>
      </c>
      <c r="V108" s="79">
        <f t="shared" si="30"/>
        <v>0</v>
      </c>
      <c r="W108" s="79">
        <f t="shared" si="30"/>
        <v>0</v>
      </c>
      <c r="X108" s="79">
        <f t="shared" si="30"/>
        <v>0</v>
      </c>
      <c r="Y108" s="79">
        <f t="shared" si="30"/>
        <v>0</v>
      </c>
      <c r="Z108" s="79">
        <f t="shared" si="29"/>
        <v>0</v>
      </c>
      <c r="AA108" s="79">
        <f t="shared" si="29"/>
        <v>0</v>
      </c>
      <c r="AB108" s="79">
        <f t="shared" si="29"/>
        <v>0</v>
      </c>
      <c r="AC108" s="79">
        <f t="shared" si="29"/>
        <v>0</v>
      </c>
      <c r="AD108" s="80">
        <f t="shared" si="29"/>
        <v>0</v>
      </c>
      <c r="AE108" s="79">
        <f t="shared" si="29"/>
        <v>0</v>
      </c>
      <c r="AF108" s="79">
        <f t="shared" si="29"/>
        <v>0</v>
      </c>
      <c r="AG108" s="79">
        <f t="shared" si="29"/>
        <v>0</v>
      </c>
      <c r="AH108" s="79">
        <f t="shared" si="29"/>
        <v>0</v>
      </c>
      <c r="AI108" s="79">
        <f t="shared" si="29"/>
        <v>0</v>
      </c>
      <c r="AJ108" s="79">
        <f t="shared" si="29"/>
        <v>0</v>
      </c>
      <c r="AK108" s="79">
        <f t="shared" si="29"/>
        <v>0</v>
      </c>
      <c r="AL108" s="79">
        <f t="shared" si="29"/>
        <v>0</v>
      </c>
      <c r="AM108" s="79">
        <f t="shared" si="29"/>
        <v>0</v>
      </c>
      <c r="AN108" s="79">
        <f t="shared" si="29"/>
        <v>0</v>
      </c>
      <c r="AO108" s="79">
        <f t="shared" si="31"/>
        <v>0</v>
      </c>
      <c r="AP108" s="79">
        <f t="shared" si="31"/>
        <v>0</v>
      </c>
      <c r="AQ108" s="79">
        <f t="shared" si="31"/>
        <v>0</v>
      </c>
      <c r="AR108" s="79">
        <f t="shared" si="31"/>
        <v>0</v>
      </c>
      <c r="AS108" s="79">
        <f t="shared" si="31"/>
        <v>0</v>
      </c>
      <c r="AT108" s="79">
        <f t="shared" si="31"/>
        <v>0</v>
      </c>
      <c r="AU108" s="79">
        <f t="shared" si="31"/>
        <v>0</v>
      </c>
      <c r="AV108" s="79">
        <f t="shared" si="31"/>
        <v>0</v>
      </c>
      <c r="AW108" s="79">
        <f t="shared" si="31"/>
        <v>0</v>
      </c>
      <c r="AX108" s="79">
        <f t="shared" si="31"/>
        <v>0</v>
      </c>
    </row>
    <row r="109" spans="1:50" x14ac:dyDescent="0.2">
      <c r="A109" s="25">
        <f>IFERROR(ndashboard!I50," ")</f>
        <v>0</v>
      </c>
      <c r="B109" s="107">
        <f>IFERROR(ndashboard!B50," ")</f>
        <v>0</v>
      </c>
      <c r="C109" s="107">
        <f>IFERROR(ndashboard!C50,"")</f>
        <v>0</v>
      </c>
      <c r="D109" s="100">
        <f>IFERROR(ndashboard!M50," ")</f>
        <v>0</v>
      </c>
      <c r="E109" s="167">
        <f>IFERROR(ndashboard!O50,"")</f>
        <v>0</v>
      </c>
      <c r="F109" s="107">
        <f>IFERROR(ndashboard!H50,"")</f>
        <v>0</v>
      </c>
      <c r="G109" s="108">
        <f>IFERROR(ndashboard!R50,"")</f>
        <v>0</v>
      </c>
      <c r="H109" s="107">
        <f>IFERROR(ndashboard!F50,"")</f>
        <v>0</v>
      </c>
      <c r="I109" s="107">
        <f>IFERROR(ndashboard!G50,"")</f>
        <v>0</v>
      </c>
      <c r="J109" s="79">
        <f t="shared" si="30"/>
        <v>0</v>
      </c>
      <c r="K109" s="79">
        <f t="shared" si="30"/>
        <v>0</v>
      </c>
      <c r="L109" s="79">
        <f t="shared" si="30"/>
        <v>0</v>
      </c>
      <c r="M109" s="79">
        <f t="shared" si="30"/>
        <v>0</v>
      </c>
      <c r="N109" s="79">
        <f t="shared" si="30"/>
        <v>0</v>
      </c>
      <c r="O109" s="79">
        <f t="shared" si="30"/>
        <v>0</v>
      </c>
      <c r="P109" s="79">
        <f t="shared" si="30"/>
        <v>0</v>
      </c>
      <c r="Q109" s="79">
        <f t="shared" si="30"/>
        <v>0</v>
      </c>
      <c r="R109" s="79">
        <f t="shared" si="30"/>
        <v>0</v>
      </c>
      <c r="S109" s="79">
        <f t="shared" si="30"/>
        <v>0</v>
      </c>
      <c r="T109" s="79">
        <f t="shared" si="30"/>
        <v>0</v>
      </c>
      <c r="U109" s="79">
        <f t="shared" si="30"/>
        <v>0</v>
      </c>
      <c r="V109" s="79">
        <f t="shared" si="30"/>
        <v>0</v>
      </c>
      <c r="W109" s="79">
        <f t="shared" si="30"/>
        <v>0</v>
      </c>
      <c r="X109" s="79">
        <f t="shared" si="30"/>
        <v>0</v>
      </c>
      <c r="Y109" s="79">
        <f t="shared" si="30"/>
        <v>0</v>
      </c>
      <c r="Z109" s="79">
        <f t="shared" si="29"/>
        <v>0</v>
      </c>
      <c r="AA109" s="79">
        <f t="shared" si="29"/>
        <v>0</v>
      </c>
      <c r="AB109" s="79">
        <f t="shared" si="29"/>
        <v>0</v>
      </c>
      <c r="AC109" s="79">
        <f t="shared" si="29"/>
        <v>0</v>
      </c>
      <c r="AD109" s="80">
        <f t="shared" si="29"/>
        <v>0</v>
      </c>
      <c r="AE109" s="79">
        <f t="shared" si="29"/>
        <v>0</v>
      </c>
      <c r="AF109" s="79">
        <f t="shared" si="29"/>
        <v>0</v>
      </c>
      <c r="AG109" s="79">
        <f t="shared" si="29"/>
        <v>0</v>
      </c>
      <c r="AH109" s="79">
        <f t="shared" si="29"/>
        <v>0</v>
      </c>
      <c r="AI109" s="79">
        <f t="shared" si="29"/>
        <v>0</v>
      </c>
      <c r="AJ109" s="79">
        <f t="shared" si="29"/>
        <v>0</v>
      </c>
      <c r="AK109" s="79">
        <f t="shared" si="29"/>
        <v>0</v>
      </c>
      <c r="AL109" s="79">
        <f t="shared" si="29"/>
        <v>0</v>
      </c>
      <c r="AM109" s="79">
        <f t="shared" si="29"/>
        <v>0</v>
      </c>
      <c r="AN109" s="79">
        <f t="shared" si="29"/>
        <v>0</v>
      </c>
      <c r="AO109" s="79">
        <f t="shared" si="31"/>
        <v>0</v>
      </c>
      <c r="AP109" s="79">
        <f t="shared" si="31"/>
        <v>0</v>
      </c>
      <c r="AQ109" s="79">
        <f t="shared" si="31"/>
        <v>0</v>
      </c>
      <c r="AR109" s="79">
        <f t="shared" si="31"/>
        <v>0</v>
      </c>
      <c r="AS109" s="79">
        <f t="shared" si="31"/>
        <v>0</v>
      </c>
      <c r="AT109" s="79">
        <f t="shared" si="31"/>
        <v>0</v>
      </c>
      <c r="AU109" s="79">
        <f t="shared" si="31"/>
        <v>0</v>
      </c>
      <c r="AV109" s="79">
        <f t="shared" si="31"/>
        <v>0</v>
      </c>
      <c r="AW109" s="79">
        <f t="shared" si="31"/>
        <v>0</v>
      </c>
      <c r="AX109" s="79">
        <f t="shared" si="31"/>
        <v>0</v>
      </c>
    </row>
    <row r="110" spans="1:50" x14ac:dyDescent="0.2">
      <c r="A110" s="25">
        <f>IFERROR(ndashboard!I51," ")</f>
        <v>0</v>
      </c>
      <c r="B110" s="107">
        <f>IFERROR(ndashboard!B51," ")</f>
        <v>0</v>
      </c>
      <c r="C110" s="107">
        <f>IFERROR(ndashboard!C51,"")</f>
        <v>0</v>
      </c>
      <c r="D110" s="100">
        <f>IFERROR(ndashboard!M51," ")</f>
        <v>0</v>
      </c>
      <c r="E110" s="167">
        <f>IFERROR(ndashboard!O51,"")</f>
        <v>0</v>
      </c>
      <c r="F110" s="107">
        <f>IFERROR(ndashboard!H51,"")</f>
        <v>0</v>
      </c>
      <c r="G110" s="108">
        <f>IFERROR(ndashboard!R51,"")</f>
        <v>0</v>
      </c>
      <c r="H110" s="107">
        <f>IFERROR(ndashboard!F51,"")</f>
        <v>0</v>
      </c>
      <c r="I110" s="107">
        <f>IFERROR(ndashboard!G51,"")</f>
        <v>0</v>
      </c>
      <c r="J110" s="79">
        <f t="shared" si="30"/>
        <v>0</v>
      </c>
      <c r="K110" s="79">
        <f t="shared" si="30"/>
        <v>0</v>
      </c>
      <c r="L110" s="79">
        <f t="shared" si="30"/>
        <v>0</v>
      </c>
      <c r="M110" s="79">
        <f t="shared" si="30"/>
        <v>0</v>
      </c>
      <c r="N110" s="79">
        <f t="shared" si="30"/>
        <v>0</v>
      </c>
      <c r="O110" s="79">
        <f t="shared" si="30"/>
        <v>0</v>
      </c>
      <c r="P110" s="79">
        <f t="shared" si="30"/>
        <v>0</v>
      </c>
      <c r="Q110" s="79">
        <f t="shared" si="30"/>
        <v>0</v>
      </c>
      <c r="R110" s="79">
        <f t="shared" si="30"/>
        <v>0</v>
      </c>
      <c r="S110" s="79">
        <f t="shared" si="30"/>
        <v>0</v>
      </c>
      <c r="T110" s="79">
        <f t="shared" si="30"/>
        <v>0</v>
      </c>
      <c r="U110" s="79">
        <f t="shared" si="30"/>
        <v>0</v>
      </c>
      <c r="V110" s="79">
        <f t="shared" si="30"/>
        <v>0</v>
      </c>
      <c r="W110" s="79">
        <f t="shared" si="30"/>
        <v>0</v>
      </c>
      <c r="X110" s="79">
        <f t="shared" si="30"/>
        <v>0</v>
      </c>
      <c r="Y110" s="79">
        <f t="shared" si="30"/>
        <v>0</v>
      </c>
      <c r="Z110" s="79">
        <f t="shared" si="29"/>
        <v>0</v>
      </c>
      <c r="AA110" s="79">
        <f t="shared" si="29"/>
        <v>0</v>
      </c>
      <c r="AB110" s="79">
        <f t="shared" si="29"/>
        <v>0</v>
      </c>
      <c r="AC110" s="79">
        <f t="shared" si="29"/>
        <v>0</v>
      </c>
      <c r="AD110" s="80">
        <f t="shared" si="29"/>
        <v>0</v>
      </c>
      <c r="AE110" s="79">
        <f t="shared" si="29"/>
        <v>0</v>
      </c>
      <c r="AF110" s="79">
        <f t="shared" si="29"/>
        <v>0</v>
      </c>
      <c r="AG110" s="79">
        <f t="shared" si="29"/>
        <v>0</v>
      </c>
      <c r="AH110" s="79">
        <f t="shared" si="29"/>
        <v>0</v>
      </c>
      <c r="AI110" s="79">
        <f t="shared" si="29"/>
        <v>0</v>
      </c>
      <c r="AJ110" s="79">
        <f t="shared" si="29"/>
        <v>0</v>
      </c>
      <c r="AK110" s="79">
        <f t="shared" si="29"/>
        <v>0</v>
      </c>
      <c r="AL110" s="79">
        <f t="shared" si="29"/>
        <v>0</v>
      </c>
      <c r="AM110" s="79">
        <f t="shared" si="29"/>
        <v>0</v>
      </c>
      <c r="AN110" s="79">
        <f t="shared" si="29"/>
        <v>0</v>
      </c>
      <c r="AO110" s="79">
        <f t="shared" si="31"/>
        <v>0</v>
      </c>
      <c r="AP110" s="79">
        <f t="shared" si="31"/>
        <v>0</v>
      </c>
      <c r="AQ110" s="79">
        <f t="shared" si="31"/>
        <v>0</v>
      </c>
      <c r="AR110" s="79">
        <f t="shared" si="31"/>
        <v>0</v>
      </c>
      <c r="AS110" s="79">
        <f t="shared" si="31"/>
        <v>0</v>
      </c>
      <c r="AT110" s="79">
        <f t="shared" si="31"/>
        <v>0</v>
      </c>
      <c r="AU110" s="79">
        <f t="shared" si="31"/>
        <v>0</v>
      </c>
      <c r="AV110" s="79">
        <f t="shared" si="31"/>
        <v>0</v>
      </c>
      <c r="AW110" s="79">
        <f t="shared" si="31"/>
        <v>0</v>
      </c>
      <c r="AX110" s="79">
        <f t="shared" si="31"/>
        <v>0</v>
      </c>
    </row>
    <row r="111" spans="1:50" x14ac:dyDescent="0.2">
      <c r="A111" s="25">
        <f>IFERROR(ndashboard!I52," ")</f>
        <v>0</v>
      </c>
      <c r="B111" s="107">
        <f>IFERROR(ndashboard!B52," ")</f>
        <v>0</v>
      </c>
      <c r="C111" s="107">
        <f>IFERROR(ndashboard!C52,"")</f>
        <v>0</v>
      </c>
      <c r="D111" s="100">
        <f>IFERROR(ndashboard!M52," ")</f>
        <v>0</v>
      </c>
      <c r="E111" s="167">
        <f>IFERROR(ndashboard!O52,"")</f>
        <v>0</v>
      </c>
      <c r="F111" s="107">
        <f>IFERROR(ndashboard!H52,"")</f>
        <v>0</v>
      </c>
      <c r="G111" s="108">
        <f>IFERROR(ndashboard!R52,"")</f>
        <v>0</v>
      </c>
      <c r="H111" s="107">
        <f>IFERROR(ndashboard!F52,"")</f>
        <v>0</v>
      </c>
      <c r="I111" s="107">
        <f>IFERROR(ndashboard!G52,"")</f>
        <v>0</v>
      </c>
      <c r="J111" s="79">
        <f t="shared" si="30"/>
        <v>0</v>
      </c>
      <c r="K111" s="79">
        <f t="shared" si="30"/>
        <v>0</v>
      </c>
      <c r="L111" s="79">
        <f t="shared" si="30"/>
        <v>0</v>
      </c>
      <c r="M111" s="79">
        <f t="shared" si="30"/>
        <v>0</v>
      </c>
      <c r="N111" s="79">
        <f t="shared" si="30"/>
        <v>0</v>
      </c>
      <c r="O111" s="79">
        <f t="shared" si="30"/>
        <v>0</v>
      </c>
      <c r="P111" s="79">
        <f t="shared" si="30"/>
        <v>0</v>
      </c>
      <c r="Q111" s="79">
        <f t="shared" si="30"/>
        <v>0</v>
      </c>
      <c r="R111" s="79">
        <f t="shared" si="30"/>
        <v>0</v>
      </c>
      <c r="S111" s="79">
        <f t="shared" si="30"/>
        <v>0</v>
      </c>
      <c r="T111" s="79">
        <f t="shared" si="30"/>
        <v>0</v>
      </c>
      <c r="U111" s="79">
        <f t="shared" si="30"/>
        <v>0</v>
      </c>
      <c r="V111" s="79">
        <f t="shared" si="30"/>
        <v>0</v>
      </c>
      <c r="W111" s="79">
        <f t="shared" si="30"/>
        <v>0</v>
      </c>
      <c r="X111" s="79">
        <f t="shared" si="30"/>
        <v>0</v>
      </c>
      <c r="Y111" s="79">
        <f t="shared" ref="Y111:AN126" si="32">IF($C$2+Y$48 &gt;=$D111,$E111*(Y$48-_xlfn.DAYS($D111,$C$2))/_xlfn.DAYS($C$1,$D111),0)</f>
        <v>0</v>
      </c>
      <c r="Z111" s="79">
        <f t="shared" si="32"/>
        <v>0</v>
      </c>
      <c r="AA111" s="79">
        <f t="shared" si="32"/>
        <v>0</v>
      </c>
      <c r="AB111" s="79">
        <f t="shared" si="32"/>
        <v>0</v>
      </c>
      <c r="AC111" s="79">
        <f t="shared" si="32"/>
        <v>0</v>
      </c>
      <c r="AD111" s="80">
        <f t="shared" si="32"/>
        <v>0</v>
      </c>
      <c r="AE111" s="79">
        <f t="shared" si="32"/>
        <v>0</v>
      </c>
      <c r="AF111" s="79">
        <f t="shared" si="32"/>
        <v>0</v>
      </c>
      <c r="AG111" s="79">
        <f t="shared" si="32"/>
        <v>0</v>
      </c>
      <c r="AH111" s="79">
        <f t="shared" si="32"/>
        <v>0</v>
      </c>
      <c r="AI111" s="79">
        <f t="shared" si="32"/>
        <v>0</v>
      </c>
      <c r="AJ111" s="79">
        <f t="shared" si="32"/>
        <v>0</v>
      </c>
      <c r="AK111" s="79">
        <f t="shared" si="32"/>
        <v>0</v>
      </c>
      <c r="AL111" s="79">
        <f t="shared" si="32"/>
        <v>0</v>
      </c>
      <c r="AM111" s="79">
        <f t="shared" si="32"/>
        <v>0</v>
      </c>
      <c r="AN111" s="79">
        <f t="shared" si="32"/>
        <v>0</v>
      </c>
      <c r="AO111" s="79">
        <f t="shared" si="31"/>
        <v>0</v>
      </c>
      <c r="AP111" s="79">
        <f t="shared" si="31"/>
        <v>0</v>
      </c>
      <c r="AQ111" s="79">
        <f t="shared" si="31"/>
        <v>0</v>
      </c>
      <c r="AR111" s="79">
        <f t="shared" si="31"/>
        <v>0</v>
      </c>
      <c r="AS111" s="79">
        <f t="shared" si="31"/>
        <v>0</v>
      </c>
      <c r="AT111" s="79">
        <f t="shared" si="31"/>
        <v>0</v>
      </c>
      <c r="AU111" s="79">
        <f t="shared" si="31"/>
        <v>0</v>
      </c>
      <c r="AV111" s="79">
        <f t="shared" si="31"/>
        <v>0</v>
      </c>
      <c r="AW111" s="79">
        <f t="shared" si="31"/>
        <v>0</v>
      </c>
      <c r="AX111" s="79">
        <f t="shared" si="31"/>
        <v>0</v>
      </c>
    </row>
    <row r="112" spans="1:50" x14ac:dyDescent="0.2">
      <c r="A112" s="25">
        <f>IFERROR(ndashboard!I53," ")</f>
        <v>0</v>
      </c>
      <c r="B112" s="107">
        <f>IFERROR(ndashboard!B53," ")</f>
        <v>0</v>
      </c>
      <c r="C112" s="107">
        <f>IFERROR(ndashboard!C53,"")</f>
        <v>0</v>
      </c>
      <c r="D112" s="100">
        <f>IFERROR(ndashboard!M53," ")</f>
        <v>0</v>
      </c>
      <c r="E112" s="167">
        <f>IFERROR(ndashboard!O53,"")</f>
        <v>0</v>
      </c>
      <c r="F112" s="107">
        <f>IFERROR(ndashboard!H53,"")</f>
        <v>0</v>
      </c>
      <c r="G112" s="108">
        <f>IFERROR(ndashboard!R53,"")</f>
        <v>0</v>
      </c>
      <c r="H112" s="107">
        <f>IFERROR(ndashboard!F53,"")</f>
        <v>0</v>
      </c>
      <c r="I112" s="107">
        <f>IFERROR(ndashboard!G53,"")</f>
        <v>0</v>
      </c>
      <c r="J112" s="79">
        <f t="shared" ref="J112:Y127" si="33">IF($C$2+J$48 &gt;=$D112,$E112*(J$48-_xlfn.DAYS($D112,$C$2))/_xlfn.DAYS($C$1,$D112),0)</f>
        <v>0</v>
      </c>
      <c r="K112" s="79">
        <f t="shared" si="33"/>
        <v>0</v>
      </c>
      <c r="L112" s="79">
        <f t="shared" si="33"/>
        <v>0</v>
      </c>
      <c r="M112" s="79">
        <f t="shared" si="33"/>
        <v>0</v>
      </c>
      <c r="N112" s="79">
        <f t="shared" si="33"/>
        <v>0</v>
      </c>
      <c r="O112" s="79">
        <f t="shared" si="33"/>
        <v>0</v>
      </c>
      <c r="P112" s="79">
        <f t="shared" si="33"/>
        <v>0</v>
      </c>
      <c r="Q112" s="79">
        <f t="shared" si="33"/>
        <v>0</v>
      </c>
      <c r="R112" s="79">
        <f t="shared" si="33"/>
        <v>0</v>
      </c>
      <c r="S112" s="79">
        <f t="shared" si="33"/>
        <v>0</v>
      </c>
      <c r="T112" s="79">
        <f t="shared" si="33"/>
        <v>0</v>
      </c>
      <c r="U112" s="79">
        <f t="shared" si="33"/>
        <v>0</v>
      </c>
      <c r="V112" s="79">
        <f t="shared" si="33"/>
        <v>0</v>
      </c>
      <c r="W112" s="79">
        <f t="shared" si="33"/>
        <v>0</v>
      </c>
      <c r="X112" s="79">
        <f t="shared" si="33"/>
        <v>0</v>
      </c>
      <c r="Y112" s="79">
        <f t="shared" si="33"/>
        <v>0</v>
      </c>
      <c r="Z112" s="79">
        <f t="shared" si="32"/>
        <v>0</v>
      </c>
      <c r="AA112" s="79">
        <f t="shared" si="32"/>
        <v>0</v>
      </c>
      <c r="AB112" s="79">
        <f t="shared" si="32"/>
        <v>0</v>
      </c>
      <c r="AC112" s="79">
        <f t="shared" si="32"/>
        <v>0</v>
      </c>
      <c r="AD112" s="80">
        <f t="shared" si="32"/>
        <v>0</v>
      </c>
      <c r="AE112" s="79">
        <f t="shared" si="32"/>
        <v>0</v>
      </c>
      <c r="AF112" s="79">
        <f t="shared" si="32"/>
        <v>0</v>
      </c>
      <c r="AG112" s="79">
        <f t="shared" si="32"/>
        <v>0</v>
      </c>
      <c r="AH112" s="79">
        <f t="shared" si="32"/>
        <v>0</v>
      </c>
      <c r="AI112" s="79">
        <f t="shared" si="32"/>
        <v>0</v>
      </c>
      <c r="AJ112" s="79">
        <f t="shared" si="32"/>
        <v>0</v>
      </c>
      <c r="AK112" s="79">
        <f t="shared" si="32"/>
        <v>0</v>
      </c>
      <c r="AL112" s="79">
        <f t="shared" si="32"/>
        <v>0</v>
      </c>
      <c r="AM112" s="79">
        <f t="shared" si="32"/>
        <v>0</v>
      </c>
      <c r="AN112" s="79">
        <f t="shared" si="32"/>
        <v>0</v>
      </c>
      <c r="AO112" s="79">
        <f t="shared" ref="AN112:AX127" si="34">IF($C$2+AO$48 &gt;=$D112,$E112*(AO$48-_xlfn.DAYS($D112,$C$2))/_xlfn.DAYS($C$1,$D112),0)</f>
        <v>0</v>
      </c>
      <c r="AP112" s="79">
        <f t="shared" si="34"/>
        <v>0</v>
      </c>
      <c r="AQ112" s="79">
        <f t="shared" si="34"/>
        <v>0</v>
      </c>
      <c r="AR112" s="79">
        <f t="shared" si="34"/>
        <v>0</v>
      </c>
      <c r="AS112" s="79">
        <f t="shared" si="34"/>
        <v>0</v>
      </c>
      <c r="AT112" s="79">
        <f t="shared" si="34"/>
        <v>0</v>
      </c>
      <c r="AU112" s="79">
        <f t="shared" si="34"/>
        <v>0</v>
      </c>
      <c r="AV112" s="79">
        <f t="shared" si="34"/>
        <v>0</v>
      </c>
      <c r="AW112" s="79">
        <f t="shared" si="34"/>
        <v>0</v>
      </c>
      <c r="AX112" s="79">
        <f t="shared" si="34"/>
        <v>0</v>
      </c>
    </row>
    <row r="113" spans="1:50" x14ac:dyDescent="0.2">
      <c r="A113" s="25">
        <f>IFERROR(ndashboard!I54," ")</f>
        <v>0</v>
      </c>
      <c r="B113" s="107">
        <f>IFERROR(ndashboard!B54," ")</f>
        <v>0</v>
      </c>
      <c r="C113" s="107">
        <f>IFERROR(ndashboard!C54,"")</f>
        <v>0</v>
      </c>
      <c r="D113" s="100">
        <f>IFERROR(ndashboard!M54," ")</f>
        <v>0</v>
      </c>
      <c r="E113" s="167">
        <f>IFERROR(ndashboard!O54,"")</f>
        <v>0</v>
      </c>
      <c r="F113" s="107">
        <f>IFERROR(ndashboard!H54,"")</f>
        <v>0</v>
      </c>
      <c r="G113" s="108">
        <f>IFERROR(ndashboard!R54,"")</f>
        <v>0</v>
      </c>
      <c r="H113" s="107">
        <f>IFERROR(ndashboard!F54,"")</f>
        <v>0</v>
      </c>
      <c r="I113" s="107">
        <f>IFERROR(ndashboard!G54,"")</f>
        <v>0</v>
      </c>
      <c r="J113" s="79">
        <f t="shared" si="33"/>
        <v>0</v>
      </c>
      <c r="K113" s="79">
        <f t="shared" si="33"/>
        <v>0</v>
      </c>
      <c r="L113" s="79">
        <f t="shared" si="33"/>
        <v>0</v>
      </c>
      <c r="M113" s="79">
        <f t="shared" si="33"/>
        <v>0</v>
      </c>
      <c r="N113" s="79">
        <f t="shared" si="33"/>
        <v>0</v>
      </c>
      <c r="O113" s="79">
        <f t="shared" si="33"/>
        <v>0</v>
      </c>
      <c r="P113" s="79">
        <f t="shared" si="33"/>
        <v>0</v>
      </c>
      <c r="Q113" s="79">
        <f t="shared" si="33"/>
        <v>0</v>
      </c>
      <c r="R113" s="79">
        <f t="shared" si="33"/>
        <v>0</v>
      </c>
      <c r="S113" s="79">
        <f t="shared" si="33"/>
        <v>0</v>
      </c>
      <c r="T113" s="79">
        <f t="shared" si="33"/>
        <v>0</v>
      </c>
      <c r="U113" s="79">
        <f t="shared" si="33"/>
        <v>0</v>
      </c>
      <c r="V113" s="79">
        <f t="shared" si="33"/>
        <v>0</v>
      </c>
      <c r="W113" s="79">
        <f t="shared" si="33"/>
        <v>0</v>
      </c>
      <c r="X113" s="79">
        <f t="shared" si="33"/>
        <v>0</v>
      </c>
      <c r="Y113" s="79">
        <f t="shared" si="33"/>
        <v>0</v>
      </c>
      <c r="Z113" s="79">
        <f t="shared" si="32"/>
        <v>0</v>
      </c>
      <c r="AA113" s="79">
        <f t="shared" si="32"/>
        <v>0</v>
      </c>
      <c r="AB113" s="79">
        <f t="shared" si="32"/>
        <v>0</v>
      </c>
      <c r="AC113" s="79">
        <f t="shared" si="32"/>
        <v>0</v>
      </c>
      <c r="AD113" s="80">
        <f t="shared" si="32"/>
        <v>0</v>
      </c>
      <c r="AE113" s="79">
        <f t="shared" si="32"/>
        <v>0</v>
      </c>
      <c r="AF113" s="79">
        <f t="shared" si="32"/>
        <v>0</v>
      </c>
      <c r="AG113" s="79">
        <f t="shared" si="32"/>
        <v>0</v>
      </c>
      <c r="AH113" s="79">
        <f t="shared" si="32"/>
        <v>0</v>
      </c>
      <c r="AI113" s="79">
        <f t="shared" si="32"/>
        <v>0</v>
      </c>
      <c r="AJ113" s="79">
        <f t="shared" si="32"/>
        <v>0</v>
      </c>
      <c r="AK113" s="79">
        <f t="shared" si="32"/>
        <v>0</v>
      </c>
      <c r="AL113" s="79">
        <f t="shared" si="32"/>
        <v>0</v>
      </c>
      <c r="AM113" s="79">
        <f t="shared" si="32"/>
        <v>0</v>
      </c>
      <c r="AN113" s="79">
        <f t="shared" si="34"/>
        <v>0</v>
      </c>
      <c r="AO113" s="79">
        <f t="shared" si="34"/>
        <v>0</v>
      </c>
      <c r="AP113" s="79">
        <f t="shared" si="34"/>
        <v>0</v>
      </c>
      <c r="AQ113" s="79">
        <f t="shared" si="34"/>
        <v>0</v>
      </c>
      <c r="AR113" s="79">
        <f t="shared" si="34"/>
        <v>0</v>
      </c>
      <c r="AS113" s="79">
        <f t="shared" si="34"/>
        <v>0</v>
      </c>
      <c r="AT113" s="79">
        <f t="shared" si="34"/>
        <v>0</v>
      </c>
      <c r="AU113" s="79">
        <f t="shared" si="34"/>
        <v>0</v>
      </c>
      <c r="AV113" s="79">
        <f t="shared" si="34"/>
        <v>0</v>
      </c>
      <c r="AW113" s="79">
        <f t="shared" si="34"/>
        <v>0</v>
      </c>
      <c r="AX113" s="79">
        <f t="shared" si="34"/>
        <v>0</v>
      </c>
    </row>
    <row r="114" spans="1:50" x14ac:dyDescent="0.2">
      <c r="A114" s="25">
        <f>IFERROR(ndashboard!I55," ")</f>
        <v>0</v>
      </c>
      <c r="B114" s="107">
        <f>IFERROR(ndashboard!B55," ")</f>
        <v>0</v>
      </c>
      <c r="C114" s="107">
        <f>IFERROR(ndashboard!C55,"")</f>
        <v>0</v>
      </c>
      <c r="D114" s="100">
        <f>IFERROR(ndashboard!M55," ")</f>
        <v>0</v>
      </c>
      <c r="E114" s="167">
        <f>IFERROR(ndashboard!O55,"")</f>
        <v>0</v>
      </c>
      <c r="F114" s="107">
        <f>IFERROR(ndashboard!H55,"")</f>
        <v>0</v>
      </c>
      <c r="G114" s="108">
        <f>IFERROR(ndashboard!R55,"")</f>
        <v>0</v>
      </c>
      <c r="H114" s="107">
        <f>IFERROR(ndashboard!F55,"")</f>
        <v>0</v>
      </c>
      <c r="I114" s="107">
        <f>IFERROR(ndashboard!G55,"")</f>
        <v>0</v>
      </c>
      <c r="J114" s="79">
        <f t="shared" si="33"/>
        <v>0</v>
      </c>
      <c r="K114" s="79">
        <f t="shared" si="33"/>
        <v>0</v>
      </c>
      <c r="L114" s="79">
        <f t="shared" si="33"/>
        <v>0</v>
      </c>
      <c r="M114" s="79">
        <f t="shared" si="33"/>
        <v>0</v>
      </c>
      <c r="N114" s="79">
        <f t="shared" si="33"/>
        <v>0</v>
      </c>
      <c r="O114" s="79">
        <f t="shared" si="33"/>
        <v>0</v>
      </c>
      <c r="P114" s="79">
        <f t="shared" si="33"/>
        <v>0</v>
      </c>
      <c r="Q114" s="79">
        <f t="shared" si="33"/>
        <v>0</v>
      </c>
      <c r="R114" s="79">
        <f t="shared" si="33"/>
        <v>0</v>
      </c>
      <c r="S114" s="79">
        <f t="shared" si="33"/>
        <v>0</v>
      </c>
      <c r="T114" s="79">
        <f t="shared" si="33"/>
        <v>0</v>
      </c>
      <c r="U114" s="79">
        <f t="shared" si="33"/>
        <v>0</v>
      </c>
      <c r="V114" s="79">
        <f t="shared" si="33"/>
        <v>0</v>
      </c>
      <c r="W114" s="79">
        <f t="shared" si="33"/>
        <v>0</v>
      </c>
      <c r="X114" s="79">
        <f t="shared" si="33"/>
        <v>0</v>
      </c>
      <c r="Y114" s="79">
        <f t="shared" si="33"/>
        <v>0</v>
      </c>
      <c r="Z114" s="79">
        <f t="shared" si="32"/>
        <v>0</v>
      </c>
      <c r="AA114" s="79">
        <f t="shared" si="32"/>
        <v>0</v>
      </c>
      <c r="AB114" s="79">
        <f t="shared" si="32"/>
        <v>0</v>
      </c>
      <c r="AC114" s="79">
        <f t="shared" si="32"/>
        <v>0</v>
      </c>
      <c r="AD114" s="80">
        <f t="shared" si="32"/>
        <v>0</v>
      </c>
      <c r="AE114" s="79">
        <f t="shared" si="32"/>
        <v>0</v>
      </c>
      <c r="AF114" s="79">
        <f t="shared" si="32"/>
        <v>0</v>
      </c>
      <c r="AG114" s="79">
        <f t="shared" si="32"/>
        <v>0</v>
      </c>
      <c r="AH114" s="79">
        <f t="shared" si="32"/>
        <v>0</v>
      </c>
      <c r="AI114" s="79">
        <f t="shared" si="32"/>
        <v>0</v>
      </c>
      <c r="AJ114" s="79">
        <f t="shared" si="32"/>
        <v>0</v>
      </c>
      <c r="AK114" s="79">
        <f t="shared" si="32"/>
        <v>0</v>
      </c>
      <c r="AL114" s="79">
        <f t="shared" si="32"/>
        <v>0</v>
      </c>
      <c r="AM114" s="79">
        <f t="shared" si="32"/>
        <v>0</v>
      </c>
      <c r="AN114" s="79">
        <f t="shared" si="34"/>
        <v>0</v>
      </c>
      <c r="AO114" s="79">
        <f t="shared" si="34"/>
        <v>0</v>
      </c>
      <c r="AP114" s="79">
        <f t="shared" si="34"/>
        <v>0</v>
      </c>
      <c r="AQ114" s="79">
        <f t="shared" si="34"/>
        <v>0</v>
      </c>
      <c r="AR114" s="79">
        <f t="shared" si="34"/>
        <v>0</v>
      </c>
      <c r="AS114" s="79">
        <f t="shared" si="34"/>
        <v>0</v>
      </c>
      <c r="AT114" s="79">
        <f t="shared" si="34"/>
        <v>0</v>
      </c>
      <c r="AU114" s="79">
        <f t="shared" si="34"/>
        <v>0</v>
      </c>
      <c r="AV114" s="79">
        <f t="shared" si="34"/>
        <v>0</v>
      </c>
      <c r="AW114" s="79">
        <f t="shared" si="34"/>
        <v>0</v>
      </c>
      <c r="AX114" s="79">
        <f t="shared" si="34"/>
        <v>0</v>
      </c>
    </row>
    <row r="115" spans="1:50" x14ac:dyDescent="0.2">
      <c r="A115" s="25">
        <f>IFERROR(ndashboard!I56," ")</f>
        <v>0</v>
      </c>
      <c r="B115" s="107">
        <f>IFERROR(ndashboard!B56," ")</f>
        <v>0</v>
      </c>
      <c r="C115" s="107">
        <f>IFERROR(ndashboard!C56,"")</f>
        <v>0</v>
      </c>
      <c r="D115" s="100">
        <f>IFERROR(ndashboard!M56," ")</f>
        <v>0</v>
      </c>
      <c r="E115" s="167">
        <f>IFERROR(ndashboard!O56,"")</f>
        <v>0</v>
      </c>
      <c r="F115" s="107">
        <f>IFERROR(ndashboard!H56,"")</f>
        <v>0</v>
      </c>
      <c r="G115" s="108">
        <f>IFERROR(ndashboard!R56,"")</f>
        <v>0</v>
      </c>
      <c r="H115" s="107">
        <f>IFERROR(ndashboard!F56,"")</f>
        <v>0</v>
      </c>
      <c r="I115" s="107">
        <f>IFERROR(ndashboard!G56,"")</f>
        <v>0</v>
      </c>
      <c r="J115" s="79">
        <f t="shared" si="33"/>
        <v>0</v>
      </c>
      <c r="K115" s="79">
        <f t="shared" si="33"/>
        <v>0</v>
      </c>
      <c r="L115" s="79">
        <f t="shared" si="33"/>
        <v>0</v>
      </c>
      <c r="M115" s="79">
        <f t="shared" si="33"/>
        <v>0</v>
      </c>
      <c r="N115" s="79">
        <f t="shared" si="33"/>
        <v>0</v>
      </c>
      <c r="O115" s="79">
        <f t="shared" si="33"/>
        <v>0</v>
      </c>
      <c r="P115" s="79">
        <f t="shared" si="33"/>
        <v>0</v>
      </c>
      <c r="Q115" s="79">
        <f t="shared" si="33"/>
        <v>0</v>
      </c>
      <c r="R115" s="79">
        <f t="shared" si="33"/>
        <v>0</v>
      </c>
      <c r="S115" s="79">
        <f t="shared" si="33"/>
        <v>0</v>
      </c>
      <c r="T115" s="79">
        <f t="shared" si="33"/>
        <v>0</v>
      </c>
      <c r="U115" s="79">
        <f t="shared" si="33"/>
        <v>0</v>
      </c>
      <c r="V115" s="79">
        <f t="shared" si="33"/>
        <v>0</v>
      </c>
      <c r="W115" s="79">
        <f t="shared" si="33"/>
        <v>0</v>
      </c>
      <c r="X115" s="79">
        <f t="shared" si="33"/>
        <v>0</v>
      </c>
      <c r="Y115" s="79">
        <f t="shared" si="33"/>
        <v>0</v>
      </c>
      <c r="Z115" s="79">
        <f t="shared" si="32"/>
        <v>0</v>
      </c>
      <c r="AA115" s="79">
        <f t="shared" si="32"/>
        <v>0</v>
      </c>
      <c r="AB115" s="79">
        <f t="shared" si="32"/>
        <v>0</v>
      </c>
      <c r="AC115" s="79">
        <f t="shared" si="32"/>
        <v>0</v>
      </c>
      <c r="AD115" s="80">
        <f t="shared" si="32"/>
        <v>0</v>
      </c>
      <c r="AE115" s="79">
        <f t="shared" si="32"/>
        <v>0</v>
      </c>
      <c r="AF115" s="79">
        <f t="shared" si="32"/>
        <v>0</v>
      </c>
      <c r="AG115" s="79">
        <f t="shared" si="32"/>
        <v>0</v>
      </c>
      <c r="AH115" s="79">
        <f t="shared" si="32"/>
        <v>0</v>
      </c>
      <c r="AI115" s="79">
        <f t="shared" si="32"/>
        <v>0</v>
      </c>
      <c r="AJ115" s="79">
        <f t="shared" si="32"/>
        <v>0</v>
      </c>
      <c r="AK115" s="79">
        <f t="shared" si="32"/>
        <v>0</v>
      </c>
      <c r="AL115" s="79">
        <f t="shared" si="32"/>
        <v>0</v>
      </c>
      <c r="AM115" s="79">
        <f t="shared" si="32"/>
        <v>0</v>
      </c>
      <c r="AN115" s="79">
        <f t="shared" si="34"/>
        <v>0</v>
      </c>
      <c r="AO115" s="79">
        <f t="shared" si="34"/>
        <v>0</v>
      </c>
      <c r="AP115" s="79">
        <f t="shared" si="34"/>
        <v>0</v>
      </c>
      <c r="AQ115" s="79">
        <f t="shared" si="34"/>
        <v>0</v>
      </c>
      <c r="AR115" s="79">
        <f t="shared" si="34"/>
        <v>0</v>
      </c>
      <c r="AS115" s="79">
        <f t="shared" si="34"/>
        <v>0</v>
      </c>
      <c r="AT115" s="79">
        <f t="shared" si="34"/>
        <v>0</v>
      </c>
      <c r="AU115" s="79">
        <f t="shared" si="34"/>
        <v>0</v>
      </c>
      <c r="AV115" s="79">
        <f t="shared" si="34"/>
        <v>0</v>
      </c>
      <c r="AW115" s="79">
        <f t="shared" si="34"/>
        <v>0</v>
      </c>
      <c r="AX115" s="79">
        <f t="shared" si="34"/>
        <v>0</v>
      </c>
    </row>
    <row r="116" spans="1:50" x14ac:dyDescent="0.2">
      <c r="A116" s="25">
        <f>IFERROR(ndashboard!I57," ")</f>
        <v>0</v>
      </c>
      <c r="B116" s="107">
        <f>IFERROR(ndashboard!B57," ")</f>
        <v>0</v>
      </c>
      <c r="C116" s="107">
        <f>IFERROR(ndashboard!C57,"")</f>
        <v>0</v>
      </c>
      <c r="D116" s="100">
        <f>IFERROR(ndashboard!M57," ")</f>
        <v>0</v>
      </c>
      <c r="E116" s="167">
        <f>IFERROR(ndashboard!O57,"")</f>
        <v>0</v>
      </c>
      <c r="F116" s="107">
        <f>IFERROR(ndashboard!H57,"")</f>
        <v>0</v>
      </c>
      <c r="G116" s="108">
        <f>IFERROR(ndashboard!R57,"")</f>
        <v>0</v>
      </c>
      <c r="H116" s="107">
        <f>IFERROR(ndashboard!F57,"")</f>
        <v>0</v>
      </c>
      <c r="I116" s="107">
        <f>IFERROR(ndashboard!G57,"")</f>
        <v>0</v>
      </c>
      <c r="J116" s="79">
        <f t="shared" si="33"/>
        <v>0</v>
      </c>
      <c r="K116" s="79">
        <f t="shared" si="33"/>
        <v>0</v>
      </c>
      <c r="L116" s="79">
        <f t="shared" si="33"/>
        <v>0</v>
      </c>
      <c r="M116" s="79">
        <f t="shared" si="33"/>
        <v>0</v>
      </c>
      <c r="N116" s="79">
        <f t="shared" si="33"/>
        <v>0</v>
      </c>
      <c r="O116" s="79">
        <f t="shared" si="33"/>
        <v>0</v>
      </c>
      <c r="P116" s="79">
        <f t="shared" si="33"/>
        <v>0</v>
      </c>
      <c r="Q116" s="79">
        <f t="shared" si="33"/>
        <v>0</v>
      </c>
      <c r="R116" s="79">
        <f t="shared" si="33"/>
        <v>0</v>
      </c>
      <c r="S116" s="79">
        <f t="shared" si="33"/>
        <v>0</v>
      </c>
      <c r="T116" s="79">
        <f t="shared" si="33"/>
        <v>0</v>
      </c>
      <c r="U116" s="79">
        <f t="shared" si="33"/>
        <v>0</v>
      </c>
      <c r="V116" s="79">
        <f t="shared" si="33"/>
        <v>0</v>
      </c>
      <c r="W116" s="79">
        <f t="shared" si="33"/>
        <v>0</v>
      </c>
      <c r="X116" s="79">
        <f t="shared" si="33"/>
        <v>0</v>
      </c>
      <c r="Y116" s="79">
        <f t="shared" si="33"/>
        <v>0</v>
      </c>
      <c r="Z116" s="79">
        <f t="shared" si="32"/>
        <v>0</v>
      </c>
      <c r="AA116" s="79">
        <f t="shared" si="32"/>
        <v>0</v>
      </c>
      <c r="AB116" s="79">
        <f t="shared" si="32"/>
        <v>0</v>
      </c>
      <c r="AC116" s="79">
        <f t="shared" si="32"/>
        <v>0</v>
      </c>
      <c r="AD116" s="80">
        <f t="shared" si="32"/>
        <v>0</v>
      </c>
      <c r="AE116" s="79">
        <f t="shared" si="32"/>
        <v>0</v>
      </c>
      <c r="AF116" s="79">
        <f t="shared" si="32"/>
        <v>0</v>
      </c>
      <c r="AG116" s="79">
        <f t="shared" si="32"/>
        <v>0</v>
      </c>
      <c r="AH116" s="79">
        <f t="shared" si="32"/>
        <v>0</v>
      </c>
      <c r="AI116" s="79">
        <f t="shared" si="32"/>
        <v>0</v>
      </c>
      <c r="AJ116" s="79">
        <f t="shared" si="32"/>
        <v>0</v>
      </c>
      <c r="AK116" s="79">
        <f t="shared" si="32"/>
        <v>0</v>
      </c>
      <c r="AL116" s="79">
        <f t="shared" si="32"/>
        <v>0</v>
      </c>
      <c r="AM116" s="79">
        <f t="shared" si="32"/>
        <v>0</v>
      </c>
      <c r="AN116" s="79">
        <f t="shared" si="34"/>
        <v>0</v>
      </c>
      <c r="AO116" s="79">
        <f t="shared" si="34"/>
        <v>0</v>
      </c>
      <c r="AP116" s="79">
        <f t="shared" si="34"/>
        <v>0</v>
      </c>
      <c r="AQ116" s="79">
        <f t="shared" si="34"/>
        <v>0</v>
      </c>
      <c r="AR116" s="79">
        <f t="shared" si="34"/>
        <v>0</v>
      </c>
      <c r="AS116" s="79">
        <f t="shared" si="34"/>
        <v>0</v>
      </c>
      <c r="AT116" s="79">
        <f t="shared" si="34"/>
        <v>0</v>
      </c>
      <c r="AU116" s="79">
        <f t="shared" si="34"/>
        <v>0</v>
      </c>
      <c r="AV116" s="79">
        <f t="shared" si="34"/>
        <v>0</v>
      </c>
      <c r="AW116" s="79">
        <f t="shared" si="34"/>
        <v>0</v>
      </c>
      <c r="AX116" s="79">
        <f t="shared" si="34"/>
        <v>0</v>
      </c>
    </row>
    <row r="117" spans="1:50" x14ac:dyDescent="0.2">
      <c r="A117" s="25">
        <f>IFERROR(ndashboard!I58," ")</f>
        <v>0</v>
      </c>
      <c r="B117" s="107">
        <f>IFERROR(ndashboard!B58," ")</f>
        <v>0</v>
      </c>
      <c r="C117" s="107">
        <f>IFERROR(ndashboard!C58,"")</f>
        <v>0</v>
      </c>
      <c r="D117" s="100">
        <f>IFERROR(ndashboard!M58," ")</f>
        <v>0</v>
      </c>
      <c r="E117" s="167">
        <f>IFERROR(ndashboard!O58,"")</f>
        <v>0</v>
      </c>
      <c r="F117" s="107">
        <f>IFERROR(ndashboard!H58,"")</f>
        <v>0</v>
      </c>
      <c r="G117" s="108">
        <f>IFERROR(ndashboard!R58,"")</f>
        <v>0</v>
      </c>
      <c r="H117" s="107">
        <f>IFERROR(ndashboard!F58,"")</f>
        <v>0</v>
      </c>
      <c r="I117" s="107">
        <f>IFERROR(ndashboard!G58,"")</f>
        <v>0</v>
      </c>
      <c r="J117" s="79">
        <f t="shared" si="33"/>
        <v>0</v>
      </c>
      <c r="K117" s="79">
        <f t="shared" si="33"/>
        <v>0</v>
      </c>
      <c r="L117" s="79">
        <f t="shared" si="33"/>
        <v>0</v>
      </c>
      <c r="M117" s="79">
        <f t="shared" si="33"/>
        <v>0</v>
      </c>
      <c r="N117" s="79">
        <f t="shared" si="33"/>
        <v>0</v>
      </c>
      <c r="O117" s="79">
        <f t="shared" si="33"/>
        <v>0</v>
      </c>
      <c r="P117" s="79">
        <f t="shared" si="33"/>
        <v>0</v>
      </c>
      <c r="Q117" s="79">
        <f t="shared" si="33"/>
        <v>0</v>
      </c>
      <c r="R117" s="79">
        <f t="shared" si="33"/>
        <v>0</v>
      </c>
      <c r="S117" s="79">
        <f t="shared" si="33"/>
        <v>0</v>
      </c>
      <c r="T117" s="79">
        <f t="shared" si="33"/>
        <v>0</v>
      </c>
      <c r="U117" s="79">
        <f t="shared" si="33"/>
        <v>0</v>
      </c>
      <c r="V117" s="79">
        <f t="shared" si="33"/>
        <v>0</v>
      </c>
      <c r="W117" s="79">
        <f t="shared" si="33"/>
        <v>0</v>
      </c>
      <c r="X117" s="79">
        <f t="shared" si="33"/>
        <v>0</v>
      </c>
      <c r="Y117" s="79">
        <f t="shared" si="33"/>
        <v>0</v>
      </c>
      <c r="Z117" s="79">
        <f t="shared" si="32"/>
        <v>0</v>
      </c>
      <c r="AA117" s="79">
        <f t="shared" si="32"/>
        <v>0</v>
      </c>
      <c r="AB117" s="79">
        <f t="shared" si="32"/>
        <v>0</v>
      </c>
      <c r="AC117" s="79">
        <f t="shared" si="32"/>
        <v>0</v>
      </c>
      <c r="AD117" s="80">
        <f t="shared" si="32"/>
        <v>0</v>
      </c>
      <c r="AE117" s="79">
        <f t="shared" si="32"/>
        <v>0</v>
      </c>
      <c r="AF117" s="79">
        <f t="shared" si="32"/>
        <v>0</v>
      </c>
      <c r="AG117" s="79">
        <f t="shared" si="32"/>
        <v>0</v>
      </c>
      <c r="AH117" s="79">
        <f t="shared" si="32"/>
        <v>0</v>
      </c>
      <c r="AI117" s="79">
        <f t="shared" si="32"/>
        <v>0</v>
      </c>
      <c r="AJ117" s="79">
        <f t="shared" si="32"/>
        <v>0</v>
      </c>
      <c r="AK117" s="79">
        <f t="shared" si="32"/>
        <v>0</v>
      </c>
      <c r="AL117" s="79">
        <f t="shared" si="32"/>
        <v>0</v>
      </c>
      <c r="AM117" s="79">
        <f t="shared" si="32"/>
        <v>0</v>
      </c>
      <c r="AN117" s="79">
        <f t="shared" si="34"/>
        <v>0</v>
      </c>
      <c r="AO117" s="79">
        <f t="shared" si="34"/>
        <v>0</v>
      </c>
      <c r="AP117" s="79">
        <f t="shared" si="34"/>
        <v>0</v>
      </c>
      <c r="AQ117" s="79">
        <f t="shared" si="34"/>
        <v>0</v>
      </c>
      <c r="AR117" s="79">
        <f t="shared" si="34"/>
        <v>0</v>
      </c>
      <c r="AS117" s="79">
        <f t="shared" si="34"/>
        <v>0</v>
      </c>
      <c r="AT117" s="79">
        <f t="shared" si="34"/>
        <v>0</v>
      </c>
      <c r="AU117" s="79">
        <f t="shared" si="34"/>
        <v>0</v>
      </c>
      <c r="AV117" s="79">
        <f t="shared" si="34"/>
        <v>0</v>
      </c>
      <c r="AW117" s="79">
        <f t="shared" si="34"/>
        <v>0</v>
      </c>
      <c r="AX117" s="79">
        <f t="shared" si="34"/>
        <v>0</v>
      </c>
    </row>
    <row r="118" spans="1:50" x14ac:dyDescent="0.2">
      <c r="A118" s="25">
        <f>IFERROR(ndashboard!I59," ")</f>
        <v>0</v>
      </c>
      <c r="B118" s="107">
        <f>IFERROR(ndashboard!B59," ")</f>
        <v>0</v>
      </c>
      <c r="C118" s="107">
        <f>IFERROR(ndashboard!C59,"")</f>
        <v>0</v>
      </c>
      <c r="D118" s="100">
        <f>IFERROR(ndashboard!M59," ")</f>
        <v>0</v>
      </c>
      <c r="E118" s="167">
        <f>IFERROR(ndashboard!O59,"")</f>
        <v>0</v>
      </c>
      <c r="F118" s="107">
        <f>IFERROR(ndashboard!H59,"")</f>
        <v>0</v>
      </c>
      <c r="G118" s="108">
        <f>IFERROR(ndashboard!R59,"")</f>
        <v>0</v>
      </c>
      <c r="H118" s="107">
        <f>IFERROR(ndashboard!F59,"")</f>
        <v>0</v>
      </c>
      <c r="I118" s="107">
        <f>IFERROR(ndashboard!G59,"")</f>
        <v>0</v>
      </c>
      <c r="J118" s="79">
        <f t="shared" si="33"/>
        <v>0</v>
      </c>
      <c r="K118" s="79">
        <f t="shared" si="33"/>
        <v>0</v>
      </c>
      <c r="L118" s="79">
        <f t="shared" si="33"/>
        <v>0</v>
      </c>
      <c r="M118" s="79">
        <f t="shared" si="33"/>
        <v>0</v>
      </c>
      <c r="N118" s="79">
        <f t="shared" si="33"/>
        <v>0</v>
      </c>
      <c r="O118" s="79">
        <f t="shared" si="33"/>
        <v>0</v>
      </c>
      <c r="P118" s="79">
        <f t="shared" si="33"/>
        <v>0</v>
      </c>
      <c r="Q118" s="79">
        <f t="shared" si="33"/>
        <v>0</v>
      </c>
      <c r="R118" s="79">
        <f t="shared" si="33"/>
        <v>0</v>
      </c>
      <c r="S118" s="79">
        <f t="shared" si="33"/>
        <v>0</v>
      </c>
      <c r="T118" s="79">
        <f t="shared" si="33"/>
        <v>0</v>
      </c>
      <c r="U118" s="79">
        <f t="shared" si="33"/>
        <v>0</v>
      </c>
      <c r="V118" s="79">
        <f t="shared" si="33"/>
        <v>0</v>
      </c>
      <c r="W118" s="79">
        <f t="shared" si="33"/>
        <v>0</v>
      </c>
      <c r="X118" s="79">
        <f t="shared" si="33"/>
        <v>0</v>
      </c>
      <c r="Y118" s="79">
        <f t="shared" si="33"/>
        <v>0</v>
      </c>
      <c r="Z118" s="79">
        <f t="shared" si="32"/>
        <v>0</v>
      </c>
      <c r="AA118" s="79">
        <f t="shared" si="32"/>
        <v>0</v>
      </c>
      <c r="AB118" s="79">
        <f t="shared" si="32"/>
        <v>0</v>
      </c>
      <c r="AC118" s="79">
        <f t="shared" si="32"/>
        <v>0</v>
      </c>
      <c r="AD118" s="80">
        <f t="shared" si="32"/>
        <v>0</v>
      </c>
      <c r="AE118" s="79">
        <f t="shared" si="32"/>
        <v>0</v>
      </c>
      <c r="AF118" s="79">
        <f t="shared" si="32"/>
        <v>0</v>
      </c>
      <c r="AG118" s="79">
        <f t="shared" si="32"/>
        <v>0</v>
      </c>
      <c r="AH118" s="79">
        <f t="shared" si="32"/>
        <v>0</v>
      </c>
      <c r="AI118" s="79">
        <f t="shared" si="32"/>
        <v>0</v>
      </c>
      <c r="AJ118" s="79">
        <f t="shared" si="32"/>
        <v>0</v>
      </c>
      <c r="AK118" s="79">
        <f t="shared" si="32"/>
        <v>0</v>
      </c>
      <c r="AL118" s="79">
        <f t="shared" si="32"/>
        <v>0</v>
      </c>
      <c r="AM118" s="79">
        <f t="shared" si="32"/>
        <v>0</v>
      </c>
      <c r="AN118" s="79">
        <f t="shared" si="34"/>
        <v>0</v>
      </c>
      <c r="AO118" s="79">
        <f t="shared" si="34"/>
        <v>0</v>
      </c>
      <c r="AP118" s="79">
        <f t="shared" si="34"/>
        <v>0</v>
      </c>
      <c r="AQ118" s="79">
        <f t="shared" si="34"/>
        <v>0</v>
      </c>
      <c r="AR118" s="79">
        <f t="shared" si="34"/>
        <v>0</v>
      </c>
      <c r="AS118" s="79">
        <f t="shared" si="34"/>
        <v>0</v>
      </c>
      <c r="AT118" s="79">
        <f t="shared" si="34"/>
        <v>0</v>
      </c>
      <c r="AU118" s="79">
        <f t="shared" si="34"/>
        <v>0</v>
      </c>
      <c r="AV118" s="79">
        <f t="shared" si="34"/>
        <v>0</v>
      </c>
      <c r="AW118" s="79">
        <f t="shared" si="34"/>
        <v>0</v>
      </c>
      <c r="AX118" s="79">
        <f t="shared" si="34"/>
        <v>0</v>
      </c>
    </row>
    <row r="119" spans="1:50" x14ac:dyDescent="0.2">
      <c r="A119" s="25">
        <f>IFERROR(ndashboard!I60," ")</f>
        <v>0</v>
      </c>
      <c r="B119" s="107">
        <f>IFERROR(ndashboard!B60," ")</f>
        <v>0</v>
      </c>
      <c r="C119" s="107">
        <f>IFERROR(ndashboard!C60,"")</f>
        <v>0</v>
      </c>
      <c r="D119" s="100">
        <f>IFERROR(ndashboard!M60," ")</f>
        <v>0</v>
      </c>
      <c r="E119" s="167">
        <f>IFERROR(ndashboard!O60,"")</f>
        <v>0</v>
      </c>
      <c r="F119" s="107">
        <f>IFERROR(ndashboard!H60,"")</f>
        <v>0</v>
      </c>
      <c r="G119" s="108">
        <f>IFERROR(ndashboard!R60,"")</f>
        <v>0</v>
      </c>
      <c r="H119" s="107">
        <f>IFERROR(ndashboard!F60,"")</f>
        <v>0</v>
      </c>
      <c r="I119" s="107">
        <f>IFERROR(ndashboard!G60,"")</f>
        <v>0</v>
      </c>
      <c r="J119" s="79">
        <f t="shared" si="33"/>
        <v>0</v>
      </c>
      <c r="K119" s="79">
        <f t="shared" si="33"/>
        <v>0</v>
      </c>
      <c r="L119" s="79">
        <f t="shared" si="33"/>
        <v>0</v>
      </c>
      <c r="M119" s="79">
        <f t="shared" si="33"/>
        <v>0</v>
      </c>
      <c r="N119" s="79">
        <f t="shared" si="33"/>
        <v>0</v>
      </c>
      <c r="O119" s="79">
        <f t="shared" si="33"/>
        <v>0</v>
      </c>
      <c r="P119" s="79">
        <f t="shared" si="33"/>
        <v>0</v>
      </c>
      <c r="Q119" s="79">
        <f t="shared" si="33"/>
        <v>0</v>
      </c>
      <c r="R119" s="79">
        <f t="shared" si="33"/>
        <v>0</v>
      </c>
      <c r="S119" s="79">
        <f t="shared" si="33"/>
        <v>0</v>
      </c>
      <c r="T119" s="79">
        <f t="shared" si="33"/>
        <v>0</v>
      </c>
      <c r="U119" s="79">
        <f t="shared" si="33"/>
        <v>0</v>
      </c>
      <c r="V119" s="79">
        <f t="shared" si="33"/>
        <v>0</v>
      </c>
      <c r="W119" s="79">
        <f t="shared" si="33"/>
        <v>0</v>
      </c>
      <c r="X119" s="79">
        <f t="shared" si="33"/>
        <v>0</v>
      </c>
      <c r="Y119" s="79">
        <f t="shared" si="33"/>
        <v>0</v>
      </c>
      <c r="Z119" s="79">
        <f t="shared" si="32"/>
        <v>0</v>
      </c>
      <c r="AA119" s="79">
        <f t="shared" si="32"/>
        <v>0</v>
      </c>
      <c r="AB119" s="79">
        <f t="shared" si="32"/>
        <v>0</v>
      </c>
      <c r="AC119" s="79">
        <f t="shared" si="32"/>
        <v>0</v>
      </c>
      <c r="AD119" s="80">
        <f t="shared" si="32"/>
        <v>0</v>
      </c>
      <c r="AE119" s="79">
        <f t="shared" si="32"/>
        <v>0</v>
      </c>
      <c r="AF119" s="79">
        <f t="shared" si="32"/>
        <v>0</v>
      </c>
      <c r="AG119" s="79">
        <f t="shared" si="32"/>
        <v>0</v>
      </c>
      <c r="AH119" s="79">
        <f t="shared" si="32"/>
        <v>0</v>
      </c>
      <c r="AI119" s="79">
        <f t="shared" si="32"/>
        <v>0</v>
      </c>
      <c r="AJ119" s="79">
        <f t="shared" si="32"/>
        <v>0</v>
      </c>
      <c r="AK119" s="79">
        <f t="shared" si="32"/>
        <v>0</v>
      </c>
      <c r="AL119" s="79">
        <f t="shared" si="32"/>
        <v>0</v>
      </c>
      <c r="AM119" s="79">
        <f t="shared" si="32"/>
        <v>0</v>
      </c>
      <c r="AN119" s="79">
        <f t="shared" si="34"/>
        <v>0</v>
      </c>
      <c r="AO119" s="79">
        <f t="shared" si="34"/>
        <v>0</v>
      </c>
      <c r="AP119" s="79">
        <f t="shared" si="34"/>
        <v>0</v>
      </c>
      <c r="AQ119" s="79">
        <f t="shared" si="34"/>
        <v>0</v>
      </c>
      <c r="AR119" s="79">
        <f t="shared" si="34"/>
        <v>0</v>
      </c>
      <c r="AS119" s="79">
        <f t="shared" si="34"/>
        <v>0</v>
      </c>
      <c r="AT119" s="79">
        <f t="shared" si="34"/>
        <v>0</v>
      </c>
      <c r="AU119" s="79">
        <f t="shared" si="34"/>
        <v>0</v>
      </c>
      <c r="AV119" s="79">
        <f t="shared" si="34"/>
        <v>0</v>
      </c>
      <c r="AW119" s="79">
        <f t="shared" si="34"/>
        <v>0</v>
      </c>
      <c r="AX119" s="79">
        <f t="shared" si="34"/>
        <v>0</v>
      </c>
    </row>
    <row r="120" spans="1:50" x14ac:dyDescent="0.2">
      <c r="A120" s="25">
        <f>IFERROR(ndashboard!I61," ")</f>
        <v>0</v>
      </c>
      <c r="B120" s="107">
        <f>IFERROR(ndashboard!B61," ")</f>
        <v>0</v>
      </c>
      <c r="C120" s="107">
        <f>IFERROR(ndashboard!C61,"")</f>
        <v>0</v>
      </c>
      <c r="D120" s="100">
        <f>IFERROR(ndashboard!M61," ")</f>
        <v>0</v>
      </c>
      <c r="E120" s="167">
        <f>IFERROR(ndashboard!O61,"")</f>
        <v>0</v>
      </c>
      <c r="F120" s="107">
        <f>IFERROR(ndashboard!H61,"")</f>
        <v>0</v>
      </c>
      <c r="G120" s="108">
        <f>IFERROR(ndashboard!R61,"")</f>
        <v>0</v>
      </c>
      <c r="H120" s="107">
        <f>IFERROR(ndashboard!F61,"")</f>
        <v>0</v>
      </c>
      <c r="I120" s="107">
        <f>IFERROR(ndashboard!G61,"")</f>
        <v>0</v>
      </c>
      <c r="J120" s="79">
        <f t="shared" si="33"/>
        <v>0</v>
      </c>
      <c r="K120" s="79">
        <f t="shared" si="33"/>
        <v>0</v>
      </c>
      <c r="L120" s="79">
        <f t="shared" si="33"/>
        <v>0</v>
      </c>
      <c r="M120" s="79">
        <f t="shared" si="33"/>
        <v>0</v>
      </c>
      <c r="N120" s="79">
        <f t="shared" si="33"/>
        <v>0</v>
      </c>
      <c r="O120" s="79">
        <f t="shared" si="33"/>
        <v>0</v>
      </c>
      <c r="P120" s="79">
        <f t="shared" si="33"/>
        <v>0</v>
      </c>
      <c r="Q120" s="79">
        <f t="shared" si="33"/>
        <v>0</v>
      </c>
      <c r="R120" s="79">
        <f t="shared" si="33"/>
        <v>0</v>
      </c>
      <c r="S120" s="79">
        <f t="shared" si="33"/>
        <v>0</v>
      </c>
      <c r="T120" s="79">
        <f t="shared" si="33"/>
        <v>0</v>
      </c>
      <c r="U120" s="79">
        <f t="shared" si="33"/>
        <v>0</v>
      </c>
      <c r="V120" s="79">
        <f t="shared" si="33"/>
        <v>0</v>
      </c>
      <c r="W120" s="79">
        <f t="shared" si="33"/>
        <v>0</v>
      </c>
      <c r="X120" s="79">
        <f t="shared" si="33"/>
        <v>0</v>
      </c>
      <c r="Y120" s="79">
        <f t="shared" si="33"/>
        <v>0</v>
      </c>
      <c r="Z120" s="79">
        <f t="shared" si="32"/>
        <v>0</v>
      </c>
      <c r="AA120" s="79">
        <f t="shared" si="32"/>
        <v>0</v>
      </c>
      <c r="AB120" s="79">
        <f t="shared" si="32"/>
        <v>0</v>
      </c>
      <c r="AC120" s="79">
        <f t="shared" si="32"/>
        <v>0</v>
      </c>
      <c r="AD120" s="80">
        <f t="shared" si="32"/>
        <v>0</v>
      </c>
      <c r="AE120" s="79">
        <f t="shared" si="32"/>
        <v>0</v>
      </c>
      <c r="AF120" s="79">
        <f t="shared" si="32"/>
        <v>0</v>
      </c>
      <c r="AG120" s="79">
        <f t="shared" si="32"/>
        <v>0</v>
      </c>
      <c r="AH120" s="79">
        <f t="shared" si="32"/>
        <v>0</v>
      </c>
      <c r="AI120" s="79">
        <f t="shared" si="32"/>
        <v>0</v>
      </c>
      <c r="AJ120" s="79">
        <f t="shared" si="32"/>
        <v>0</v>
      </c>
      <c r="AK120" s="79">
        <f t="shared" si="32"/>
        <v>0</v>
      </c>
      <c r="AL120" s="79">
        <f t="shared" si="32"/>
        <v>0</v>
      </c>
      <c r="AM120" s="79">
        <f t="shared" si="32"/>
        <v>0</v>
      </c>
      <c r="AN120" s="79">
        <f t="shared" si="34"/>
        <v>0</v>
      </c>
      <c r="AO120" s="79">
        <f t="shared" si="34"/>
        <v>0</v>
      </c>
      <c r="AP120" s="79">
        <f t="shared" si="34"/>
        <v>0</v>
      </c>
      <c r="AQ120" s="79">
        <f t="shared" si="34"/>
        <v>0</v>
      </c>
      <c r="AR120" s="79">
        <f t="shared" si="34"/>
        <v>0</v>
      </c>
      <c r="AS120" s="79">
        <f t="shared" si="34"/>
        <v>0</v>
      </c>
      <c r="AT120" s="79">
        <f t="shared" si="34"/>
        <v>0</v>
      </c>
      <c r="AU120" s="79">
        <f t="shared" si="34"/>
        <v>0</v>
      </c>
      <c r="AV120" s="79">
        <f t="shared" si="34"/>
        <v>0</v>
      </c>
      <c r="AW120" s="79">
        <f t="shared" si="34"/>
        <v>0</v>
      </c>
      <c r="AX120" s="79">
        <f t="shared" si="34"/>
        <v>0</v>
      </c>
    </row>
    <row r="121" spans="1:50" x14ac:dyDescent="0.2">
      <c r="A121" s="25">
        <f>IFERROR(ndashboard!I62," ")</f>
        <v>0</v>
      </c>
      <c r="B121" s="107">
        <f>IFERROR(ndashboard!B62," ")</f>
        <v>0</v>
      </c>
      <c r="C121" s="107">
        <f>IFERROR(ndashboard!C62,"")</f>
        <v>0</v>
      </c>
      <c r="D121" s="100">
        <f>IFERROR(ndashboard!M62," ")</f>
        <v>0</v>
      </c>
      <c r="E121" s="167">
        <f>IFERROR(ndashboard!O62,"")</f>
        <v>0</v>
      </c>
      <c r="F121" s="107">
        <f>IFERROR(ndashboard!H62,"")</f>
        <v>0</v>
      </c>
      <c r="G121" s="108">
        <f>IFERROR(ndashboard!R62,"")</f>
        <v>0</v>
      </c>
      <c r="H121" s="107">
        <f>IFERROR(ndashboard!F62,"")</f>
        <v>0</v>
      </c>
      <c r="I121" s="107">
        <f>IFERROR(ndashboard!G62,"")</f>
        <v>0</v>
      </c>
      <c r="J121" s="79">
        <f t="shared" si="33"/>
        <v>0</v>
      </c>
      <c r="K121" s="79">
        <f t="shared" si="33"/>
        <v>0</v>
      </c>
      <c r="L121" s="79">
        <f t="shared" si="33"/>
        <v>0</v>
      </c>
      <c r="M121" s="79">
        <f t="shared" si="33"/>
        <v>0</v>
      </c>
      <c r="N121" s="79">
        <f t="shared" si="33"/>
        <v>0</v>
      </c>
      <c r="O121" s="79">
        <f t="shared" si="33"/>
        <v>0</v>
      </c>
      <c r="P121" s="79">
        <f t="shared" si="33"/>
        <v>0</v>
      </c>
      <c r="Q121" s="79">
        <f t="shared" si="33"/>
        <v>0</v>
      </c>
      <c r="R121" s="79">
        <f t="shared" si="33"/>
        <v>0</v>
      </c>
      <c r="S121" s="79">
        <f t="shared" si="33"/>
        <v>0</v>
      </c>
      <c r="T121" s="79">
        <f t="shared" si="33"/>
        <v>0</v>
      </c>
      <c r="U121" s="79">
        <f t="shared" si="33"/>
        <v>0</v>
      </c>
      <c r="V121" s="79">
        <f t="shared" si="33"/>
        <v>0</v>
      </c>
      <c r="W121" s="79">
        <f t="shared" si="33"/>
        <v>0</v>
      </c>
      <c r="X121" s="79">
        <f t="shared" si="33"/>
        <v>0</v>
      </c>
      <c r="Y121" s="79">
        <f t="shared" si="33"/>
        <v>0</v>
      </c>
      <c r="Z121" s="79">
        <f t="shared" si="32"/>
        <v>0</v>
      </c>
      <c r="AA121" s="79">
        <f t="shared" si="32"/>
        <v>0</v>
      </c>
      <c r="AB121" s="79">
        <f t="shared" si="32"/>
        <v>0</v>
      </c>
      <c r="AC121" s="79">
        <f t="shared" si="32"/>
        <v>0</v>
      </c>
      <c r="AD121" s="80">
        <f t="shared" si="32"/>
        <v>0</v>
      </c>
      <c r="AE121" s="79">
        <f t="shared" si="32"/>
        <v>0</v>
      </c>
      <c r="AF121" s="79">
        <f t="shared" si="32"/>
        <v>0</v>
      </c>
      <c r="AG121" s="79">
        <f t="shared" si="32"/>
        <v>0</v>
      </c>
      <c r="AH121" s="79">
        <f t="shared" si="32"/>
        <v>0</v>
      </c>
      <c r="AI121" s="79">
        <f t="shared" si="32"/>
        <v>0</v>
      </c>
      <c r="AJ121" s="79">
        <f t="shared" si="32"/>
        <v>0</v>
      </c>
      <c r="AK121" s="79">
        <f t="shared" si="32"/>
        <v>0</v>
      </c>
      <c r="AL121" s="79">
        <f t="shared" si="32"/>
        <v>0</v>
      </c>
      <c r="AM121" s="79">
        <f t="shared" si="32"/>
        <v>0</v>
      </c>
      <c r="AN121" s="79">
        <f t="shared" si="34"/>
        <v>0</v>
      </c>
      <c r="AO121" s="79">
        <f t="shared" si="34"/>
        <v>0</v>
      </c>
      <c r="AP121" s="79">
        <f t="shared" si="34"/>
        <v>0</v>
      </c>
      <c r="AQ121" s="79">
        <f t="shared" si="34"/>
        <v>0</v>
      </c>
      <c r="AR121" s="79">
        <f t="shared" si="34"/>
        <v>0</v>
      </c>
      <c r="AS121" s="79">
        <f t="shared" si="34"/>
        <v>0</v>
      </c>
      <c r="AT121" s="79">
        <f t="shared" si="34"/>
        <v>0</v>
      </c>
      <c r="AU121" s="79">
        <f t="shared" si="34"/>
        <v>0</v>
      </c>
      <c r="AV121" s="79">
        <f t="shared" si="34"/>
        <v>0</v>
      </c>
      <c r="AW121" s="79">
        <f t="shared" si="34"/>
        <v>0</v>
      </c>
      <c r="AX121" s="79">
        <f t="shared" si="34"/>
        <v>0</v>
      </c>
    </row>
    <row r="122" spans="1:50" x14ac:dyDescent="0.2">
      <c r="A122" s="25">
        <f>IFERROR(ndashboard!I63," ")</f>
        <v>0</v>
      </c>
      <c r="B122" s="107">
        <f>IFERROR(ndashboard!B63," ")</f>
        <v>0</v>
      </c>
      <c r="C122" s="107">
        <f>IFERROR(ndashboard!C63,"")</f>
        <v>0</v>
      </c>
      <c r="D122" s="100">
        <f>IFERROR(ndashboard!M63," ")</f>
        <v>0</v>
      </c>
      <c r="E122" s="167">
        <f>IFERROR(ndashboard!O63,"")</f>
        <v>0</v>
      </c>
      <c r="F122" s="107">
        <f>IFERROR(ndashboard!H63,"")</f>
        <v>0</v>
      </c>
      <c r="G122" s="108">
        <f>IFERROR(ndashboard!R63,"")</f>
        <v>0</v>
      </c>
      <c r="H122" s="107">
        <f>IFERROR(ndashboard!F63,"")</f>
        <v>0</v>
      </c>
      <c r="I122" s="107">
        <f>IFERROR(ndashboard!G63,"")</f>
        <v>0</v>
      </c>
      <c r="J122" s="79">
        <f t="shared" si="33"/>
        <v>0</v>
      </c>
      <c r="K122" s="79">
        <f t="shared" si="33"/>
        <v>0</v>
      </c>
      <c r="L122" s="79">
        <f t="shared" si="33"/>
        <v>0</v>
      </c>
      <c r="M122" s="79">
        <f t="shared" si="33"/>
        <v>0</v>
      </c>
      <c r="N122" s="79">
        <f t="shared" si="33"/>
        <v>0</v>
      </c>
      <c r="O122" s="79">
        <f t="shared" si="33"/>
        <v>0</v>
      </c>
      <c r="P122" s="79">
        <f t="shared" si="33"/>
        <v>0</v>
      </c>
      <c r="Q122" s="79">
        <f t="shared" si="33"/>
        <v>0</v>
      </c>
      <c r="R122" s="79">
        <f t="shared" si="33"/>
        <v>0</v>
      </c>
      <c r="S122" s="79">
        <f t="shared" si="33"/>
        <v>0</v>
      </c>
      <c r="T122" s="79">
        <f t="shared" si="33"/>
        <v>0</v>
      </c>
      <c r="U122" s="79">
        <f t="shared" si="33"/>
        <v>0</v>
      </c>
      <c r="V122" s="79">
        <f t="shared" si="33"/>
        <v>0</v>
      </c>
      <c r="W122" s="79">
        <f t="shared" si="33"/>
        <v>0</v>
      </c>
      <c r="X122" s="79">
        <f t="shared" si="33"/>
        <v>0</v>
      </c>
      <c r="Y122" s="79">
        <f t="shared" si="33"/>
        <v>0</v>
      </c>
      <c r="Z122" s="79">
        <f t="shared" si="32"/>
        <v>0</v>
      </c>
      <c r="AA122" s="79">
        <f t="shared" si="32"/>
        <v>0</v>
      </c>
      <c r="AB122" s="79">
        <f t="shared" si="32"/>
        <v>0</v>
      </c>
      <c r="AC122" s="79">
        <f t="shared" si="32"/>
        <v>0</v>
      </c>
      <c r="AD122" s="80">
        <f t="shared" si="32"/>
        <v>0</v>
      </c>
      <c r="AE122" s="79">
        <f t="shared" si="32"/>
        <v>0</v>
      </c>
      <c r="AF122" s="79">
        <f t="shared" si="32"/>
        <v>0</v>
      </c>
      <c r="AG122" s="79">
        <f t="shared" si="32"/>
        <v>0</v>
      </c>
      <c r="AH122" s="79">
        <f t="shared" si="32"/>
        <v>0</v>
      </c>
      <c r="AI122" s="79">
        <f t="shared" si="32"/>
        <v>0</v>
      </c>
      <c r="AJ122" s="79">
        <f t="shared" si="32"/>
        <v>0</v>
      </c>
      <c r="AK122" s="79">
        <f t="shared" si="32"/>
        <v>0</v>
      </c>
      <c r="AL122" s="79">
        <f t="shared" si="32"/>
        <v>0</v>
      </c>
      <c r="AM122" s="79">
        <f t="shared" si="32"/>
        <v>0</v>
      </c>
      <c r="AN122" s="79">
        <f t="shared" si="34"/>
        <v>0</v>
      </c>
      <c r="AO122" s="79">
        <f t="shared" si="34"/>
        <v>0</v>
      </c>
      <c r="AP122" s="79">
        <f t="shared" si="34"/>
        <v>0</v>
      </c>
      <c r="AQ122" s="79">
        <f t="shared" si="34"/>
        <v>0</v>
      </c>
      <c r="AR122" s="79">
        <f t="shared" si="34"/>
        <v>0</v>
      </c>
      <c r="AS122" s="79">
        <f t="shared" si="34"/>
        <v>0</v>
      </c>
      <c r="AT122" s="79">
        <f t="shared" si="34"/>
        <v>0</v>
      </c>
      <c r="AU122" s="79">
        <f t="shared" si="34"/>
        <v>0</v>
      </c>
      <c r="AV122" s="79">
        <f t="shared" si="34"/>
        <v>0</v>
      </c>
      <c r="AW122" s="79">
        <f t="shared" si="34"/>
        <v>0</v>
      </c>
      <c r="AX122" s="79">
        <f t="shared" si="34"/>
        <v>0</v>
      </c>
    </row>
    <row r="123" spans="1:50" x14ac:dyDescent="0.2">
      <c r="A123" s="25">
        <f>IFERROR(ndashboard!I64," ")</f>
        <v>0</v>
      </c>
      <c r="B123" s="107">
        <f>IFERROR(ndashboard!B64," ")</f>
        <v>0</v>
      </c>
      <c r="C123" s="107">
        <f>IFERROR(ndashboard!C64,"")</f>
        <v>0</v>
      </c>
      <c r="D123" s="100">
        <f>IFERROR(ndashboard!M64," ")</f>
        <v>0</v>
      </c>
      <c r="E123" s="167">
        <f>IFERROR(ndashboard!O64,"")</f>
        <v>0</v>
      </c>
      <c r="F123" s="107">
        <f>IFERROR(ndashboard!H64,"")</f>
        <v>0</v>
      </c>
      <c r="G123" s="108">
        <f>IFERROR(ndashboard!R64,"")</f>
        <v>0</v>
      </c>
      <c r="H123" s="107">
        <f>IFERROR(ndashboard!F64,"")</f>
        <v>0</v>
      </c>
      <c r="I123" s="107">
        <f>IFERROR(ndashboard!G64,"")</f>
        <v>0</v>
      </c>
      <c r="J123" s="79">
        <f t="shared" si="33"/>
        <v>0</v>
      </c>
      <c r="K123" s="79">
        <f t="shared" si="33"/>
        <v>0</v>
      </c>
      <c r="L123" s="79">
        <f t="shared" si="33"/>
        <v>0</v>
      </c>
      <c r="M123" s="79">
        <f t="shared" si="33"/>
        <v>0</v>
      </c>
      <c r="N123" s="79">
        <f t="shared" si="33"/>
        <v>0</v>
      </c>
      <c r="O123" s="79">
        <f t="shared" si="33"/>
        <v>0</v>
      </c>
      <c r="P123" s="79">
        <f t="shared" si="33"/>
        <v>0</v>
      </c>
      <c r="Q123" s="79">
        <f t="shared" si="33"/>
        <v>0</v>
      </c>
      <c r="R123" s="79">
        <f t="shared" si="33"/>
        <v>0</v>
      </c>
      <c r="S123" s="79">
        <f t="shared" si="33"/>
        <v>0</v>
      </c>
      <c r="T123" s="79">
        <f t="shared" si="33"/>
        <v>0</v>
      </c>
      <c r="U123" s="79">
        <f t="shared" si="33"/>
        <v>0</v>
      </c>
      <c r="V123" s="79">
        <f t="shared" si="33"/>
        <v>0</v>
      </c>
      <c r="W123" s="79">
        <f t="shared" si="33"/>
        <v>0</v>
      </c>
      <c r="X123" s="79">
        <f t="shared" si="33"/>
        <v>0</v>
      </c>
      <c r="Y123" s="79">
        <f t="shared" si="33"/>
        <v>0</v>
      </c>
      <c r="Z123" s="79">
        <f t="shared" si="32"/>
        <v>0</v>
      </c>
      <c r="AA123" s="79">
        <f t="shared" si="32"/>
        <v>0</v>
      </c>
      <c r="AB123" s="79">
        <f t="shared" si="32"/>
        <v>0</v>
      </c>
      <c r="AC123" s="79">
        <f t="shared" si="32"/>
        <v>0</v>
      </c>
      <c r="AD123" s="80">
        <f t="shared" si="32"/>
        <v>0</v>
      </c>
      <c r="AE123" s="79">
        <f t="shared" si="32"/>
        <v>0</v>
      </c>
      <c r="AF123" s="79">
        <f t="shared" si="32"/>
        <v>0</v>
      </c>
      <c r="AG123" s="79">
        <f t="shared" si="32"/>
        <v>0</v>
      </c>
      <c r="AH123" s="79">
        <f t="shared" si="32"/>
        <v>0</v>
      </c>
      <c r="AI123" s="79">
        <f t="shared" si="32"/>
        <v>0</v>
      </c>
      <c r="AJ123" s="79">
        <f t="shared" si="32"/>
        <v>0</v>
      </c>
      <c r="AK123" s="79">
        <f t="shared" si="32"/>
        <v>0</v>
      </c>
      <c r="AL123" s="79">
        <f t="shared" si="32"/>
        <v>0</v>
      </c>
      <c r="AM123" s="79">
        <f t="shared" si="32"/>
        <v>0</v>
      </c>
      <c r="AN123" s="79">
        <f t="shared" si="34"/>
        <v>0</v>
      </c>
      <c r="AO123" s="79">
        <f t="shared" si="34"/>
        <v>0</v>
      </c>
      <c r="AP123" s="79">
        <f t="shared" si="34"/>
        <v>0</v>
      </c>
      <c r="AQ123" s="79">
        <f t="shared" si="34"/>
        <v>0</v>
      </c>
      <c r="AR123" s="79">
        <f t="shared" si="34"/>
        <v>0</v>
      </c>
      <c r="AS123" s="79">
        <f t="shared" si="34"/>
        <v>0</v>
      </c>
      <c r="AT123" s="79">
        <f t="shared" si="34"/>
        <v>0</v>
      </c>
      <c r="AU123" s="79">
        <f t="shared" si="34"/>
        <v>0</v>
      </c>
      <c r="AV123" s="79">
        <f t="shared" si="34"/>
        <v>0</v>
      </c>
      <c r="AW123" s="79">
        <f t="shared" si="34"/>
        <v>0</v>
      </c>
      <c r="AX123" s="79">
        <f t="shared" si="34"/>
        <v>0</v>
      </c>
    </row>
    <row r="124" spans="1:50" x14ac:dyDescent="0.2">
      <c r="A124" s="25">
        <f>IFERROR(ndashboard!I65," ")</f>
        <v>0</v>
      </c>
      <c r="B124" s="107">
        <f>IFERROR(ndashboard!B65," ")</f>
        <v>0</v>
      </c>
      <c r="C124" s="107">
        <f>IFERROR(ndashboard!C65,"")</f>
        <v>0</v>
      </c>
      <c r="D124" s="100">
        <f>IFERROR(ndashboard!M65," ")</f>
        <v>0</v>
      </c>
      <c r="E124" s="167">
        <f>IFERROR(ndashboard!O65,"")</f>
        <v>0</v>
      </c>
      <c r="F124" s="107">
        <f>IFERROR(ndashboard!H65,"")</f>
        <v>0</v>
      </c>
      <c r="G124" s="108">
        <f>IFERROR(ndashboard!R65,"")</f>
        <v>0</v>
      </c>
      <c r="H124" s="107">
        <f>IFERROR(ndashboard!F65,"")</f>
        <v>0</v>
      </c>
      <c r="I124" s="107">
        <f>IFERROR(ndashboard!G65,"")</f>
        <v>0</v>
      </c>
      <c r="J124" s="79">
        <f t="shared" si="33"/>
        <v>0</v>
      </c>
      <c r="K124" s="79">
        <f t="shared" si="33"/>
        <v>0</v>
      </c>
      <c r="L124" s="79">
        <f t="shared" si="33"/>
        <v>0</v>
      </c>
      <c r="M124" s="79">
        <f t="shared" si="33"/>
        <v>0</v>
      </c>
      <c r="N124" s="79">
        <f t="shared" si="33"/>
        <v>0</v>
      </c>
      <c r="O124" s="79">
        <f t="shared" si="33"/>
        <v>0</v>
      </c>
      <c r="P124" s="79">
        <f t="shared" si="33"/>
        <v>0</v>
      </c>
      <c r="Q124" s="79">
        <f t="shared" si="33"/>
        <v>0</v>
      </c>
      <c r="R124" s="79">
        <f t="shared" si="33"/>
        <v>0</v>
      </c>
      <c r="S124" s="79">
        <f t="shared" si="33"/>
        <v>0</v>
      </c>
      <c r="T124" s="79">
        <f t="shared" si="33"/>
        <v>0</v>
      </c>
      <c r="U124" s="79">
        <f t="shared" si="33"/>
        <v>0</v>
      </c>
      <c r="V124" s="79">
        <f t="shared" si="33"/>
        <v>0</v>
      </c>
      <c r="W124" s="79">
        <f t="shared" si="33"/>
        <v>0</v>
      </c>
      <c r="X124" s="79">
        <f t="shared" si="33"/>
        <v>0</v>
      </c>
      <c r="Y124" s="79">
        <f t="shared" si="33"/>
        <v>0</v>
      </c>
      <c r="Z124" s="79">
        <f t="shared" si="32"/>
        <v>0</v>
      </c>
      <c r="AA124" s="79">
        <f t="shared" si="32"/>
        <v>0</v>
      </c>
      <c r="AB124" s="79">
        <f t="shared" si="32"/>
        <v>0</v>
      </c>
      <c r="AC124" s="79">
        <f t="shared" si="32"/>
        <v>0</v>
      </c>
      <c r="AD124" s="80">
        <f t="shared" si="32"/>
        <v>0</v>
      </c>
      <c r="AE124" s="79">
        <f t="shared" si="32"/>
        <v>0</v>
      </c>
      <c r="AF124" s="79">
        <f t="shared" si="32"/>
        <v>0</v>
      </c>
      <c r="AG124" s="79">
        <f t="shared" si="32"/>
        <v>0</v>
      </c>
      <c r="AH124" s="79">
        <f t="shared" si="32"/>
        <v>0</v>
      </c>
      <c r="AI124" s="79">
        <f t="shared" si="32"/>
        <v>0</v>
      </c>
      <c r="AJ124" s="79">
        <f t="shared" si="32"/>
        <v>0</v>
      </c>
      <c r="AK124" s="79">
        <f t="shared" si="32"/>
        <v>0</v>
      </c>
      <c r="AL124" s="79">
        <f t="shared" si="32"/>
        <v>0</v>
      </c>
      <c r="AM124" s="79">
        <f t="shared" si="32"/>
        <v>0</v>
      </c>
      <c r="AN124" s="79">
        <f t="shared" si="34"/>
        <v>0</v>
      </c>
      <c r="AO124" s="79">
        <f t="shared" si="34"/>
        <v>0</v>
      </c>
      <c r="AP124" s="79">
        <f t="shared" si="34"/>
        <v>0</v>
      </c>
      <c r="AQ124" s="79">
        <f t="shared" si="34"/>
        <v>0</v>
      </c>
      <c r="AR124" s="79">
        <f t="shared" si="34"/>
        <v>0</v>
      </c>
      <c r="AS124" s="79">
        <f t="shared" si="34"/>
        <v>0</v>
      </c>
      <c r="AT124" s="79">
        <f t="shared" si="34"/>
        <v>0</v>
      </c>
      <c r="AU124" s="79">
        <f t="shared" si="34"/>
        <v>0</v>
      </c>
      <c r="AV124" s="79">
        <f t="shared" si="34"/>
        <v>0</v>
      </c>
      <c r="AW124" s="79">
        <f t="shared" si="34"/>
        <v>0</v>
      </c>
      <c r="AX124" s="79">
        <f t="shared" si="34"/>
        <v>0</v>
      </c>
    </row>
    <row r="125" spans="1:50" x14ac:dyDescent="0.2">
      <c r="A125" s="25">
        <f>IFERROR(ndashboard!I66," ")</f>
        <v>0</v>
      </c>
      <c r="B125" s="107">
        <f>IFERROR(ndashboard!B66," ")</f>
        <v>0</v>
      </c>
      <c r="C125" s="107">
        <f>IFERROR(ndashboard!C66,"")</f>
        <v>0</v>
      </c>
      <c r="D125" s="100">
        <f>IFERROR(ndashboard!M66," ")</f>
        <v>0</v>
      </c>
      <c r="E125" s="167">
        <f>IFERROR(ndashboard!O66,"")</f>
        <v>0</v>
      </c>
      <c r="F125" s="107">
        <f>IFERROR(ndashboard!H66,"")</f>
        <v>0</v>
      </c>
      <c r="G125" s="108">
        <f>IFERROR(ndashboard!R66,"")</f>
        <v>0</v>
      </c>
      <c r="H125" s="107">
        <f>IFERROR(ndashboard!F66,"")</f>
        <v>0</v>
      </c>
      <c r="I125" s="107">
        <f>IFERROR(ndashboard!G66,"")</f>
        <v>0</v>
      </c>
      <c r="J125" s="79">
        <f t="shared" si="33"/>
        <v>0</v>
      </c>
      <c r="K125" s="79">
        <f t="shared" si="33"/>
        <v>0</v>
      </c>
      <c r="L125" s="79">
        <f t="shared" si="33"/>
        <v>0</v>
      </c>
      <c r="M125" s="79">
        <f t="shared" si="33"/>
        <v>0</v>
      </c>
      <c r="N125" s="79">
        <f t="shared" si="33"/>
        <v>0</v>
      </c>
      <c r="O125" s="79">
        <f t="shared" si="33"/>
        <v>0</v>
      </c>
      <c r="P125" s="79">
        <f t="shared" si="33"/>
        <v>0</v>
      </c>
      <c r="Q125" s="79">
        <f t="shared" si="33"/>
        <v>0</v>
      </c>
      <c r="R125" s="79">
        <f t="shared" si="33"/>
        <v>0</v>
      </c>
      <c r="S125" s="79">
        <f t="shared" si="33"/>
        <v>0</v>
      </c>
      <c r="T125" s="79">
        <f t="shared" si="33"/>
        <v>0</v>
      </c>
      <c r="U125" s="79">
        <f t="shared" si="33"/>
        <v>0</v>
      </c>
      <c r="V125" s="79">
        <f t="shared" si="33"/>
        <v>0</v>
      </c>
      <c r="W125" s="79">
        <f t="shared" si="33"/>
        <v>0</v>
      </c>
      <c r="X125" s="79">
        <f t="shared" si="33"/>
        <v>0</v>
      </c>
      <c r="Y125" s="79">
        <f t="shared" si="33"/>
        <v>0</v>
      </c>
      <c r="Z125" s="79">
        <f t="shared" si="32"/>
        <v>0</v>
      </c>
      <c r="AA125" s="79">
        <f t="shared" si="32"/>
        <v>0</v>
      </c>
      <c r="AB125" s="79">
        <f t="shared" si="32"/>
        <v>0</v>
      </c>
      <c r="AC125" s="79">
        <f t="shared" si="32"/>
        <v>0</v>
      </c>
      <c r="AD125" s="80">
        <f t="shared" si="32"/>
        <v>0</v>
      </c>
      <c r="AE125" s="79">
        <f t="shared" si="32"/>
        <v>0</v>
      </c>
      <c r="AF125" s="79">
        <f t="shared" si="32"/>
        <v>0</v>
      </c>
      <c r="AG125" s="79">
        <f t="shared" si="32"/>
        <v>0</v>
      </c>
      <c r="AH125" s="79">
        <f t="shared" si="32"/>
        <v>0</v>
      </c>
      <c r="AI125" s="79">
        <f t="shared" si="32"/>
        <v>0</v>
      </c>
      <c r="AJ125" s="79">
        <f t="shared" si="32"/>
        <v>0</v>
      </c>
      <c r="AK125" s="79">
        <f t="shared" si="32"/>
        <v>0</v>
      </c>
      <c r="AL125" s="79">
        <f t="shared" si="32"/>
        <v>0</v>
      </c>
      <c r="AM125" s="79">
        <f t="shared" si="32"/>
        <v>0</v>
      </c>
      <c r="AN125" s="79">
        <f t="shared" si="34"/>
        <v>0</v>
      </c>
      <c r="AO125" s="79">
        <f t="shared" si="34"/>
        <v>0</v>
      </c>
      <c r="AP125" s="79">
        <f t="shared" si="34"/>
        <v>0</v>
      </c>
      <c r="AQ125" s="79">
        <f t="shared" si="34"/>
        <v>0</v>
      </c>
      <c r="AR125" s="79">
        <f t="shared" si="34"/>
        <v>0</v>
      </c>
      <c r="AS125" s="79">
        <f t="shared" si="34"/>
        <v>0</v>
      </c>
      <c r="AT125" s="79">
        <f t="shared" si="34"/>
        <v>0</v>
      </c>
      <c r="AU125" s="79">
        <f t="shared" si="34"/>
        <v>0</v>
      </c>
      <c r="AV125" s="79">
        <f t="shared" si="34"/>
        <v>0</v>
      </c>
      <c r="AW125" s="79">
        <f t="shared" si="34"/>
        <v>0</v>
      </c>
      <c r="AX125" s="79">
        <f t="shared" si="34"/>
        <v>0</v>
      </c>
    </row>
    <row r="126" spans="1:50" x14ac:dyDescent="0.2">
      <c r="A126" s="25">
        <f>IFERROR(ndashboard!I67," ")</f>
        <v>0</v>
      </c>
      <c r="B126" s="107">
        <f>IFERROR(ndashboard!B67," ")</f>
        <v>0</v>
      </c>
      <c r="C126" s="107">
        <f>IFERROR(ndashboard!C67,"")</f>
        <v>0</v>
      </c>
      <c r="D126" s="100">
        <f>IFERROR(ndashboard!M67," ")</f>
        <v>0</v>
      </c>
      <c r="E126" s="167">
        <f>IFERROR(ndashboard!O67,"")</f>
        <v>0</v>
      </c>
      <c r="F126" s="107">
        <f>IFERROR(ndashboard!H67,"")</f>
        <v>0</v>
      </c>
      <c r="G126" s="108">
        <f>IFERROR(ndashboard!R67,"")</f>
        <v>0</v>
      </c>
      <c r="H126" s="107">
        <f>IFERROR(ndashboard!F67,"")</f>
        <v>0</v>
      </c>
      <c r="I126" s="107">
        <f>IFERROR(ndashboard!G67,"")</f>
        <v>0</v>
      </c>
      <c r="J126" s="79">
        <f t="shared" si="33"/>
        <v>0</v>
      </c>
      <c r="K126" s="79">
        <f t="shared" si="33"/>
        <v>0</v>
      </c>
      <c r="L126" s="79">
        <f t="shared" si="33"/>
        <v>0</v>
      </c>
      <c r="M126" s="79">
        <f t="shared" si="33"/>
        <v>0</v>
      </c>
      <c r="N126" s="79">
        <f t="shared" si="33"/>
        <v>0</v>
      </c>
      <c r="O126" s="79">
        <f t="shared" si="33"/>
        <v>0</v>
      </c>
      <c r="P126" s="79">
        <f t="shared" si="33"/>
        <v>0</v>
      </c>
      <c r="Q126" s="79">
        <f t="shared" si="33"/>
        <v>0</v>
      </c>
      <c r="R126" s="79">
        <f t="shared" si="33"/>
        <v>0</v>
      </c>
      <c r="S126" s="79">
        <f t="shared" si="33"/>
        <v>0</v>
      </c>
      <c r="T126" s="79">
        <f t="shared" si="33"/>
        <v>0</v>
      </c>
      <c r="U126" s="79">
        <f t="shared" si="33"/>
        <v>0</v>
      </c>
      <c r="V126" s="79">
        <f t="shared" si="33"/>
        <v>0</v>
      </c>
      <c r="W126" s="79">
        <f t="shared" si="33"/>
        <v>0</v>
      </c>
      <c r="X126" s="79">
        <f t="shared" si="33"/>
        <v>0</v>
      </c>
      <c r="Y126" s="79">
        <f t="shared" si="33"/>
        <v>0</v>
      </c>
      <c r="Z126" s="79">
        <f t="shared" si="32"/>
        <v>0</v>
      </c>
      <c r="AA126" s="79">
        <f t="shared" si="32"/>
        <v>0</v>
      </c>
      <c r="AB126" s="79">
        <f t="shared" si="32"/>
        <v>0</v>
      </c>
      <c r="AC126" s="79">
        <f t="shared" si="32"/>
        <v>0</v>
      </c>
      <c r="AD126" s="80">
        <f t="shared" si="32"/>
        <v>0</v>
      </c>
      <c r="AE126" s="79">
        <f t="shared" si="32"/>
        <v>0</v>
      </c>
      <c r="AF126" s="79">
        <f t="shared" si="32"/>
        <v>0</v>
      </c>
      <c r="AG126" s="79">
        <f t="shared" si="32"/>
        <v>0</v>
      </c>
      <c r="AH126" s="79">
        <f t="shared" si="32"/>
        <v>0</v>
      </c>
      <c r="AI126" s="79">
        <f t="shared" si="32"/>
        <v>0</v>
      </c>
      <c r="AJ126" s="79">
        <f t="shared" si="32"/>
        <v>0</v>
      </c>
      <c r="AK126" s="79">
        <f t="shared" si="32"/>
        <v>0</v>
      </c>
      <c r="AL126" s="79">
        <f t="shared" si="32"/>
        <v>0</v>
      </c>
      <c r="AM126" s="79">
        <f t="shared" si="32"/>
        <v>0</v>
      </c>
      <c r="AN126" s="79">
        <f t="shared" si="34"/>
        <v>0</v>
      </c>
      <c r="AO126" s="79">
        <f t="shared" si="34"/>
        <v>0</v>
      </c>
      <c r="AP126" s="79">
        <f t="shared" si="34"/>
        <v>0</v>
      </c>
      <c r="AQ126" s="79">
        <f t="shared" si="34"/>
        <v>0</v>
      </c>
      <c r="AR126" s="79">
        <f t="shared" si="34"/>
        <v>0</v>
      </c>
      <c r="AS126" s="79">
        <f t="shared" si="34"/>
        <v>0</v>
      </c>
      <c r="AT126" s="79">
        <f t="shared" si="34"/>
        <v>0</v>
      </c>
      <c r="AU126" s="79">
        <f t="shared" si="34"/>
        <v>0</v>
      </c>
      <c r="AV126" s="79">
        <f t="shared" si="34"/>
        <v>0</v>
      </c>
      <c r="AW126" s="79">
        <f t="shared" si="34"/>
        <v>0</v>
      </c>
      <c r="AX126" s="79">
        <f t="shared" si="34"/>
        <v>0</v>
      </c>
    </row>
    <row r="127" spans="1:50" x14ac:dyDescent="0.2">
      <c r="A127" s="25">
        <f>IFERROR(ndashboard!I68," ")</f>
        <v>0</v>
      </c>
      <c r="B127" s="107">
        <f>IFERROR(ndashboard!B68," ")</f>
        <v>0</v>
      </c>
      <c r="C127" s="107">
        <f>IFERROR(ndashboard!C68,"")</f>
        <v>0</v>
      </c>
      <c r="D127" s="100">
        <f>IFERROR(ndashboard!M68," ")</f>
        <v>0</v>
      </c>
      <c r="E127" s="167">
        <f>IFERROR(ndashboard!O68,"")</f>
        <v>0</v>
      </c>
      <c r="F127" s="107">
        <f>IFERROR(ndashboard!H68,"")</f>
        <v>0</v>
      </c>
      <c r="G127" s="108">
        <f>IFERROR(ndashboard!R68,"")</f>
        <v>0</v>
      </c>
      <c r="H127" s="107">
        <f>IFERROR(ndashboard!F68,"")</f>
        <v>0</v>
      </c>
      <c r="I127" s="107">
        <f>IFERROR(ndashboard!G68,"")</f>
        <v>0</v>
      </c>
      <c r="J127" s="79">
        <f t="shared" si="33"/>
        <v>0</v>
      </c>
      <c r="K127" s="79">
        <f t="shared" si="33"/>
        <v>0</v>
      </c>
      <c r="L127" s="79">
        <f t="shared" si="33"/>
        <v>0</v>
      </c>
      <c r="M127" s="79">
        <f t="shared" si="33"/>
        <v>0</v>
      </c>
      <c r="N127" s="79">
        <f t="shared" si="33"/>
        <v>0</v>
      </c>
      <c r="O127" s="79">
        <f t="shared" si="33"/>
        <v>0</v>
      </c>
      <c r="P127" s="79">
        <f t="shared" si="33"/>
        <v>0</v>
      </c>
      <c r="Q127" s="79">
        <f t="shared" si="33"/>
        <v>0</v>
      </c>
      <c r="R127" s="79">
        <f t="shared" si="33"/>
        <v>0</v>
      </c>
      <c r="S127" s="79">
        <f t="shared" si="33"/>
        <v>0</v>
      </c>
      <c r="T127" s="79">
        <f t="shared" si="33"/>
        <v>0</v>
      </c>
      <c r="U127" s="79">
        <f t="shared" si="33"/>
        <v>0</v>
      </c>
      <c r="V127" s="79">
        <f t="shared" si="33"/>
        <v>0</v>
      </c>
      <c r="W127" s="79">
        <f t="shared" si="33"/>
        <v>0</v>
      </c>
      <c r="X127" s="79">
        <f t="shared" si="33"/>
        <v>0</v>
      </c>
      <c r="Y127" s="79">
        <f t="shared" ref="Y127:AN142" si="35">IF($C$2+Y$48 &gt;=$D127,$E127*(Y$48-_xlfn.DAYS($D127,$C$2))/_xlfn.DAYS($C$1,$D127),0)</f>
        <v>0</v>
      </c>
      <c r="Z127" s="79">
        <f t="shared" si="35"/>
        <v>0</v>
      </c>
      <c r="AA127" s="79">
        <f t="shared" si="35"/>
        <v>0</v>
      </c>
      <c r="AB127" s="79">
        <f t="shared" si="35"/>
        <v>0</v>
      </c>
      <c r="AC127" s="79">
        <f t="shared" si="35"/>
        <v>0</v>
      </c>
      <c r="AD127" s="80">
        <f t="shared" si="35"/>
        <v>0</v>
      </c>
      <c r="AE127" s="79">
        <f t="shared" si="35"/>
        <v>0</v>
      </c>
      <c r="AF127" s="79">
        <f t="shared" si="35"/>
        <v>0</v>
      </c>
      <c r="AG127" s="79">
        <f t="shared" si="35"/>
        <v>0</v>
      </c>
      <c r="AH127" s="79">
        <f t="shared" si="35"/>
        <v>0</v>
      </c>
      <c r="AI127" s="79">
        <f t="shared" si="35"/>
        <v>0</v>
      </c>
      <c r="AJ127" s="79">
        <f t="shared" si="35"/>
        <v>0</v>
      </c>
      <c r="AK127" s="79">
        <f t="shared" si="35"/>
        <v>0</v>
      </c>
      <c r="AL127" s="79">
        <f t="shared" si="35"/>
        <v>0</v>
      </c>
      <c r="AM127" s="79">
        <f t="shared" si="35"/>
        <v>0</v>
      </c>
      <c r="AN127" s="79">
        <f t="shared" si="34"/>
        <v>0</v>
      </c>
      <c r="AO127" s="79">
        <f t="shared" si="34"/>
        <v>0</v>
      </c>
      <c r="AP127" s="79">
        <f t="shared" si="34"/>
        <v>0</v>
      </c>
      <c r="AQ127" s="79">
        <f t="shared" si="34"/>
        <v>0</v>
      </c>
      <c r="AR127" s="79">
        <f t="shared" si="34"/>
        <v>0</v>
      </c>
      <c r="AS127" s="79">
        <f t="shared" si="34"/>
        <v>0</v>
      </c>
      <c r="AT127" s="79">
        <f t="shared" si="34"/>
        <v>0</v>
      </c>
      <c r="AU127" s="79">
        <f t="shared" si="34"/>
        <v>0</v>
      </c>
      <c r="AV127" s="79">
        <f t="shared" si="34"/>
        <v>0</v>
      </c>
      <c r="AW127" s="79">
        <f t="shared" si="34"/>
        <v>0</v>
      </c>
      <c r="AX127" s="79">
        <f t="shared" si="34"/>
        <v>0</v>
      </c>
    </row>
    <row r="128" spans="1:50" x14ac:dyDescent="0.2">
      <c r="A128" s="25">
        <f>IFERROR(ndashboard!I69," ")</f>
        <v>0</v>
      </c>
      <c r="B128" s="107">
        <f>IFERROR(ndashboard!B69," ")</f>
        <v>0</v>
      </c>
      <c r="C128" s="107">
        <f>IFERROR(ndashboard!C69,"")</f>
        <v>0</v>
      </c>
      <c r="D128" s="100">
        <f>IFERROR(ndashboard!M69," ")</f>
        <v>0</v>
      </c>
      <c r="E128" s="167">
        <f>IFERROR(ndashboard!O69,"")</f>
        <v>0</v>
      </c>
      <c r="F128" s="107">
        <f>IFERROR(ndashboard!H69,"")</f>
        <v>0</v>
      </c>
      <c r="G128" s="108">
        <f>IFERROR(ndashboard!R69,"")</f>
        <v>0</v>
      </c>
      <c r="H128" s="107">
        <f>IFERROR(ndashboard!F69,"")</f>
        <v>0</v>
      </c>
      <c r="I128" s="107">
        <f>IFERROR(ndashboard!G69,"")</f>
        <v>0</v>
      </c>
      <c r="J128" s="79">
        <f t="shared" ref="J128:Y143" si="36">IF($C$2+J$48 &gt;=$D128,$E128*(J$48-_xlfn.DAYS($D128,$C$2))/_xlfn.DAYS($C$1,$D128),0)</f>
        <v>0</v>
      </c>
      <c r="K128" s="79">
        <f t="shared" si="36"/>
        <v>0</v>
      </c>
      <c r="L128" s="79">
        <f t="shared" si="36"/>
        <v>0</v>
      </c>
      <c r="M128" s="79">
        <f t="shared" si="36"/>
        <v>0</v>
      </c>
      <c r="N128" s="79">
        <f t="shared" si="36"/>
        <v>0</v>
      </c>
      <c r="O128" s="79">
        <f t="shared" si="36"/>
        <v>0</v>
      </c>
      <c r="P128" s="79">
        <f t="shared" si="36"/>
        <v>0</v>
      </c>
      <c r="Q128" s="79">
        <f t="shared" si="36"/>
        <v>0</v>
      </c>
      <c r="R128" s="79">
        <f t="shared" si="36"/>
        <v>0</v>
      </c>
      <c r="S128" s="79">
        <f t="shared" si="36"/>
        <v>0</v>
      </c>
      <c r="T128" s="79">
        <f t="shared" si="36"/>
        <v>0</v>
      </c>
      <c r="U128" s="79">
        <f t="shared" si="36"/>
        <v>0</v>
      </c>
      <c r="V128" s="79">
        <f t="shared" si="36"/>
        <v>0</v>
      </c>
      <c r="W128" s="79">
        <f t="shared" si="36"/>
        <v>0</v>
      </c>
      <c r="X128" s="79">
        <f t="shared" si="36"/>
        <v>0</v>
      </c>
      <c r="Y128" s="79">
        <f t="shared" si="36"/>
        <v>0</v>
      </c>
      <c r="Z128" s="79">
        <f t="shared" si="35"/>
        <v>0</v>
      </c>
      <c r="AA128" s="79">
        <f t="shared" si="35"/>
        <v>0</v>
      </c>
      <c r="AB128" s="79">
        <f t="shared" si="35"/>
        <v>0</v>
      </c>
      <c r="AC128" s="79">
        <f t="shared" si="35"/>
        <v>0</v>
      </c>
      <c r="AD128" s="80">
        <f t="shared" si="35"/>
        <v>0</v>
      </c>
      <c r="AE128" s="79">
        <f t="shared" si="35"/>
        <v>0</v>
      </c>
      <c r="AF128" s="79">
        <f t="shared" si="35"/>
        <v>0</v>
      </c>
      <c r="AG128" s="79">
        <f t="shared" si="35"/>
        <v>0</v>
      </c>
      <c r="AH128" s="79">
        <f t="shared" si="35"/>
        <v>0</v>
      </c>
      <c r="AI128" s="79">
        <f t="shared" si="35"/>
        <v>0</v>
      </c>
      <c r="AJ128" s="79">
        <f t="shared" si="35"/>
        <v>0</v>
      </c>
      <c r="AK128" s="79">
        <f t="shared" si="35"/>
        <v>0</v>
      </c>
      <c r="AL128" s="79">
        <f t="shared" si="35"/>
        <v>0</v>
      </c>
      <c r="AM128" s="79">
        <f t="shared" si="35"/>
        <v>0</v>
      </c>
      <c r="AN128" s="79">
        <f t="shared" si="35"/>
        <v>0</v>
      </c>
      <c r="AO128" s="79">
        <f t="shared" ref="AN128:AX143" si="37">IF($C$2+AO$48 &gt;=$D128,$E128*(AO$48-_xlfn.DAYS($D128,$C$2))/_xlfn.DAYS($C$1,$D128),0)</f>
        <v>0</v>
      </c>
      <c r="AP128" s="79">
        <f t="shared" si="37"/>
        <v>0</v>
      </c>
      <c r="AQ128" s="79">
        <f t="shared" si="37"/>
        <v>0</v>
      </c>
      <c r="AR128" s="79">
        <f t="shared" si="37"/>
        <v>0</v>
      </c>
      <c r="AS128" s="79">
        <f t="shared" si="37"/>
        <v>0</v>
      </c>
      <c r="AT128" s="79">
        <f t="shared" si="37"/>
        <v>0</v>
      </c>
      <c r="AU128" s="79">
        <f t="shared" si="37"/>
        <v>0</v>
      </c>
      <c r="AV128" s="79">
        <f t="shared" si="37"/>
        <v>0</v>
      </c>
      <c r="AW128" s="79">
        <f t="shared" si="37"/>
        <v>0</v>
      </c>
      <c r="AX128" s="79">
        <f t="shared" si="37"/>
        <v>0</v>
      </c>
    </row>
    <row r="129" spans="1:50" x14ac:dyDescent="0.2">
      <c r="A129" s="25">
        <f>IFERROR(ndashboard!I70," ")</f>
        <v>0</v>
      </c>
      <c r="B129" s="107">
        <f>IFERROR(ndashboard!B70," ")</f>
        <v>0</v>
      </c>
      <c r="C129" s="107">
        <f>IFERROR(ndashboard!C70,"")</f>
        <v>0</v>
      </c>
      <c r="D129" s="100">
        <f>IFERROR(ndashboard!M70," ")</f>
        <v>0</v>
      </c>
      <c r="E129" s="167">
        <f>IFERROR(ndashboard!O70,"")</f>
        <v>0</v>
      </c>
      <c r="F129" s="107">
        <f>IFERROR(ndashboard!H70,"")</f>
        <v>0</v>
      </c>
      <c r="G129" s="108">
        <f>IFERROR(ndashboard!R70,"")</f>
        <v>0</v>
      </c>
      <c r="H129" s="107">
        <f>IFERROR(ndashboard!F70,"")</f>
        <v>0</v>
      </c>
      <c r="I129" s="107">
        <f>IFERROR(ndashboard!G70,"")</f>
        <v>0</v>
      </c>
      <c r="J129" s="79">
        <f t="shared" si="36"/>
        <v>0</v>
      </c>
      <c r="K129" s="79">
        <f t="shared" si="36"/>
        <v>0</v>
      </c>
      <c r="L129" s="79">
        <f t="shared" si="36"/>
        <v>0</v>
      </c>
      <c r="M129" s="79">
        <f t="shared" si="36"/>
        <v>0</v>
      </c>
      <c r="N129" s="79">
        <f t="shared" si="36"/>
        <v>0</v>
      </c>
      <c r="O129" s="79">
        <f t="shared" si="36"/>
        <v>0</v>
      </c>
      <c r="P129" s="79">
        <f t="shared" si="36"/>
        <v>0</v>
      </c>
      <c r="Q129" s="79">
        <f t="shared" si="36"/>
        <v>0</v>
      </c>
      <c r="R129" s="79">
        <f t="shared" si="36"/>
        <v>0</v>
      </c>
      <c r="S129" s="79">
        <f t="shared" si="36"/>
        <v>0</v>
      </c>
      <c r="T129" s="79">
        <f t="shared" si="36"/>
        <v>0</v>
      </c>
      <c r="U129" s="79">
        <f t="shared" si="36"/>
        <v>0</v>
      </c>
      <c r="V129" s="79">
        <f t="shared" si="36"/>
        <v>0</v>
      </c>
      <c r="W129" s="79">
        <f t="shared" si="36"/>
        <v>0</v>
      </c>
      <c r="X129" s="79">
        <f t="shared" si="36"/>
        <v>0</v>
      </c>
      <c r="Y129" s="79">
        <f t="shared" si="36"/>
        <v>0</v>
      </c>
      <c r="Z129" s="79">
        <f t="shared" si="35"/>
        <v>0</v>
      </c>
      <c r="AA129" s="79">
        <f t="shared" si="35"/>
        <v>0</v>
      </c>
      <c r="AB129" s="79">
        <f t="shared" si="35"/>
        <v>0</v>
      </c>
      <c r="AC129" s="79">
        <f t="shared" si="35"/>
        <v>0</v>
      </c>
      <c r="AD129" s="80">
        <f t="shared" si="35"/>
        <v>0</v>
      </c>
      <c r="AE129" s="79">
        <f t="shared" si="35"/>
        <v>0</v>
      </c>
      <c r="AF129" s="79">
        <f t="shared" si="35"/>
        <v>0</v>
      </c>
      <c r="AG129" s="79">
        <f t="shared" si="35"/>
        <v>0</v>
      </c>
      <c r="AH129" s="79">
        <f t="shared" si="35"/>
        <v>0</v>
      </c>
      <c r="AI129" s="79">
        <f t="shared" si="35"/>
        <v>0</v>
      </c>
      <c r="AJ129" s="79">
        <f t="shared" si="35"/>
        <v>0</v>
      </c>
      <c r="AK129" s="79">
        <f t="shared" si="35"/>
        <v>0</v>
      </c>
      <c r="AL129" s="79">
        <f t="shared" si="35"/>
        <v>0</v>
      </c>
      <c r="AM129" s="79">
        <f t="shared" si="35"/>
        <v>0</v>
      </c>
      <c r="AN129" s="79">
        <f t="shared" si="37"/>
        <v>0</v>
      </c>
      <c r="AO129" s="79">
        <f t="shared" si="37"/>
        <v>0</v>
      </c>
      <c r="AP129" s="79">
        <f t="shared" si="37"/>
        <v>0</v>
      </c>
      <c r="AQ129" s="79">
        <f t="shared" si="37"/>
        <v>0</v>
      </c>
      <c r="AR129" s="79">
        <f t="shared" si="37"/>
        <v>0</v>
      </c>
      <c r="AS129" s="79">
        <f t="shared" si="37"/>
        <v>0</v>
      </c>
      <c r="AT129" s="79">
        <f t="shared" si="37"/>
        <v>0</v>
      </c>
      <c r="AU129" s="79">
        <f t="shared" si="37"/>
        <v>0</v>
      </c>
      <c r="AV129" s="79">
        <f t="shared" si="37"/>
        <v>0</v>
      </c>
      <c r="AW129" s="79">
        <f t="shared" si="37"/>
        <v>0</v>
      </c>
      <c r="AX129" s="79">
        <f t="shared" si="37"/>
        <v>0</v>
      </c>
    </row>
    <row r="130" spans="1:50" x14ac:dyDescent="0.2">
      <c r="A130" s="25">
        <f>IFERROR(ndashboard!I71," ")</f>
        <v>0</v>
      </c>
      <c r="B130" s="107">
        <f>IFERROR(ndashboard!B71," ")</f>
        <v>0</v>
      </c>
      <c r="C130" s="107">
        <f>IFERROR(ndashboard!C71,"")</f>
        <v>0</v>
      </c>
      <c r="D130" s="100">
        <f>IFERROR(ndashboard!M71," ")</f>
        <v>0</v>
      </c>
      <c r="E130" s="167">
        <f>IFERROR(ndashboard!O71,"")</f>
        <v>0</v>
      </c>
      <c r="F130" s="107">
        <f>IFERROR(ndashboard!H71,"")</f>
        <v>0</v>
      </c>
      <c r="G130" s="108">
        <f>IFERROR(ndashboard!R71,"")</f>
        <v>0</v>
      </c>
      <c r="H130" s="107">
        <f>IFERROR(ndashboard!F71,"")</f>
        <v>0</v>
      </c>
      <c r="I130" s="107">
        <f>IFERROR(ndashboard!G71,"")</f>
        <v>0</v>
      </c>
      <c r="J130" s="79">
        <f t="shared" si="36"/>
        <v>0</v>
      </c>
      <c r="K130" s="79">
        <f t="shared" si="36"/>
        <v>0</v>
      </c>
      <c r="L130" s="79">
        <f t="shared" si="36"/>
        <v>0</v>
      </c>
      <c r="M130" s="79">
        <f t="shared" si="36"/>
        <v>0</v>
      </c>
      <c r="N130" s="79">
        <f t="shared" si="36"/>
        <v>0</v>
      </c>
      <c r="O130" s="79">
        <f t="shared" si="36"/>
        <v>0</v>
      </c>
      <c r="P130" s="79">
        <f t="shared" si="36"/>
        <v>0</v>
      </c>
      <c r="Q130" s="79">
        <f t="shared" si="36"/>
        <v>0</v>
      </c>
      <c r="R130" s="79">
        <f t="shared" si="36"/>
        <v>0</v>
      </c>
      <c r="S130" s="79">
        <f t="shared" si="36"/>
        <v>0</v>
      </c>
      <c r="T130" s="79">
        <f t="shared" si="36"/>
        <v>0</v>
      </c>
      <c r="U130" s="79">
        <f t="shared" si="36"/>
        <v>0</v>
      </c>
      <c r="V130" s="79">
        <f t="shared" si="36"/>
        <v>0</v>
      </c>
      <c r="W130" s="79">
        <f t="shared" si="36"/>
        <v>0</v>
      </c>
      <c r="X130" s="79">
        <f t="shared" si="36"/>
        <v>0</v>
      </c>
      <c r="Y130" s="79">
        <f t="shared" si="36"/>
        <v>0</v>
      </c>
      <c r="Z130" s="79">
        <f t="shared" si="35"/>
        <v>0</v>
      </c>
      <c r="AA130" s="79">
        <f t="shared" si="35"/>
        <v>0</v>
      </c>
      <c r="AB130" s="79">
        <f t="shared" si="35"/>
        <v>0</v>
      </c>
      <c r="AC130" s="79">
        <f t="shared" si="35"/>
        <v>0</v>
      </c>
      <c r="AD130" s="80">
        <f t="shared" si="35"/>
        <v>0</v>
      </c>
      <c r="AE130" s="79">
        <f t="shared" si="35"/>
        <v>0</v>
      </c>
      <c r="AF130" s="79">
        <f t="shared" si="35"/>
        <v>0</v>
      </c>
      <c r="AG130" s="79">
        <f t="shared" si="35"/>
        <v>0</v>
      </c>
      <c r="AH130" s="79">
        <f t="shared" si="35"/>
        <v>0</v>
      </c>
      <c r="AI130" s="79">
        <f t="shared" si="35"/>
        <v>0</v>
      </c>
      <c r="AJ130" s="79">
        <f t="shared" si="35"/>
        <v>0</v>
      </c>
      <c r="AK130" s="79">
        <f t="shared" si="35"/>
        <v>0</v>
      </c>
      <c r="AL130" s="79">
        <f t="shared" si="35"/>
        <v>0</v>
      </c>
      <c r="AM130" s="79">
        <f t="shared" si="35"/>
        <v>0</v>
      </c>
      <c r="AN130" s="79">
        <f t="shared" si="37"/>
        <v>0</v>
      </c>
      <c r="AO130" s="79">
        <f t="shared" si="37"/>
        <v>0</v>
      </c>
      <c r="AP130" s="79">
        <f t="shared" si="37"/>
        <v>0</v>
      </c>
      <c r="AQ130" s="79">
        <f t="shared" si="37"/>
        <v>0</v>
      </c>
      <c r="AR130" s="79">
        <f t="shared" si="37"/>
        <v>0</v>
      </c>
      <c r="AS130" s="79">
        <f t="shared" si="37"/>
        <v>0</v>
      </c>
      <c r="AT130" s="79">
        <f t="shared" si="37"/>
        <v>0</v>
      </c>
      <c r="AU130" s="79">
        <f t="shared" si="37"/>
        <v>0</v>
      </c>
      <c r="AV130" s="79">
        <f t="shared" si="37"/>
        <v>0</v>
      </c>
      <c r="AW130" s="79">
        <f t="shared" si="37"/>
        <v>0</v>
      </c>
      <c r="AX130" s="79">
        <f t="shared" si="37"/>
        <v>0</v>
      </c>
    </row>
    <row r="131" spans="1:50" x14ac:dyDescent="0.2">
      <c r="A131" s="25">
        <f>IFERROR(ndashboard!I72," ")</f>
        <v>0</v>
      </c>
      <c r="B131" s="107">
        <f>IFERROR(ndashboard!B72," ")</f>
        <v>0</v>
      </c>
      <c r="C131" s="107">
        <f>IFERROR(ndashboard!C72,"")</f>
        <v>0</v>
      </c>
      <c r="D131" s="100">
        <f>IFERROR(ndashboard!M72," ")</f>
        <v>0</v>
      </c>
      <c r="E131" s="167">
        <f>IFERROR(ndashboard!O72,"")</f>
        <v>0</v>
      </c>
      <c r="F131" s="107">
        <f>IFERROR(ndashboard!H72,"")</f>
        <v>0</v>
      </c>
      <c r="G131" s="108">
        <f>IFERROR(ndashboard!R72,"")</f>
        <v>0</v>
      </c>
      <c r="H131" s="107">
        <f>IFERROR(ndashboard!F72,"")</f>
        <v>0</v>
      </c>
      <c r="I131" s="107">
        <f>IFERROR(ndashboard!G72,"")</f>
        <v>0</v>
      </c>
      <c r="J131" s="79">
        <f t="shared" si="36"/>
        <v>0</v>
      </c>
      <c r="K131" s="79">
        <f t="shared" si="36"/>
        <v>0</v>
      </c>
      <c r="L131" s="79">
        <f t="shared" si="36"/>
        <v>0</v>
      </c>
      <c r="M131" s="79">
        <f t="shared" si="36"/>
        <v>0</v>
      </c>
      <c r="N131" s="79">
        <f t="shared" si="36"/>
        <v>0</v>
      </c>
      <c r="O131" s="79">
        <f t="shared" si="36"/>
        <v>0</v>
      </c>
      <c r="P131" s="79">
        <f t="shared" si="36"/>
        <v>0</v>
      </c>
      <c r="Q131" s="79">
        <f t="shared" si="36"/>
        <v>0</v>
      </c>
      <c r="R131" s="79">
        <f t="shared" si="36"/>
        <v>0</v>
      </c>
      <c r="S131" s="79">
        <f t="shared" si="36"/>
        <v>0</v>
      </c>
      <c r="T131" s="79">
        <f t="shared" si="36"/>
        <v>0</v>
      </c>
      <c r="U131" s="79">
        <f t="shared" si="36"/>
        <v>0</v>
      </c>
      <c r="V131" s="79">
        <f t="shared" si="36"/>
        <v>0</v>
      </c>
      <c r="W131" s="79">
        <f t="shared" si="36"/>
        <v>0</v>
      </c>
      <c r="X131" s="79">
        <f t="shared" si="36"/>
        <v>0</v>
      </c>
      <c r="Y131" s="79">
        <f t="shared" si="36"/>
        <v>0</v>
      </c>
      <c r="Z131" s="79">
        <f t="shared" si="35"/>
        <v>0</v>
      </c>
      <c r="AA131" s="79">
        <f t="shared" si="35"/>
        <v>0</v>
      </c>
      <c r="AB131" s="79">
        <f t="shared" si="35"/>
        <v>0</v>
      </c>
      <c r="AC131" s="79">
        <f t="shared" si="35"/>
        <v>0</v>
      </c>
      <c r="AD131" s="80">
        <f t="shared" si="35"/>
        <v>0</v>
      </c>
      <c r="AE131" s="79">
        <f t="shared" si="35"/>
        <v>0</v>
      </c>
      <c r="AF131" s="79">
        <f t="shared" si="35"/>
        <v>0</v>
      </c>
      <c r="AG131" s="79">
        <f t="shared" si="35"/>
        <v>0</v>
      </c>
      <c r="AH131" s="79">
        <f t="shared" si="35"/>
        <v>0</v>
      </c>
      <c r="AI131" s="79">
        <f t="shared" si="35"/>
        <v>0</v>
      </c>
      <c r="AJ131" s="79">
        <f t="shared" si="35"/>
        <v>0</v>
      </c>
      <c r="AK131" s="79">
        <f t="shared" si="35"/>
        <v>0</v>
      </c>
      <c r="AL131" s="79">
        <f t="shared" si="35"/>
        <v>0</v>
      </c>
      <c r="AM131" s="79">
        <f t="shared" si="35"/>
        <v>0</v>
      </c>
      <c r="AN131" s="79">
        <f t="shared" si="37"/>
        <v>0</v>
      </c>
      <c r="AO131" s="79">
        <f t="shared" si="37"/>
        <v>0</v>
      </c>
      <c r="AP131" s="79">
        <f t="shared" si="37"/>
        <v>0</v>
      </c>
      <c r="AQ131" s="79">
        <f t="shared" si="37"/>
        <v>0</v>
      </c>
      <c r="AR131" s="79">
        <f t="shared" si="37"/>
        <v>0</v>
      </c>
      <c r="AS131" s="79">
        <f t="shared" si="37"/>
        <v>0</v>
      </c>
      <c r="AT131" s="79">
        <f t="shared" si="37"/>
        <v>0</v>
      </c>
      <c r="AU131" s="79">
        <f t="shared" si="37"/>
        <v>0</v>
      </c>
      <c r="AV131" s="79">
        <f t="shared" si="37"/>
        <v>0</v>
      </c>
      <c r="AW131" s="79">
        <f t="shared" si="37"/>
        <v>0</v>
      </c>
      <c r="AX131" s="79">
        <f t="shared" si="37"/>
        <v>0</v>
      </c>
    </row>
    <row r="132" spans="1:50" x14ac:dyDescent="0.2">
      <c r="A132" s="25">
        <f>IFERROR(ndashboard!I73," ")</f>
        <v>0</v>
      </c>
      <c r="B132" s="107">
        <f>IFERROR(ndashboard!B73," ")</f>
        <v>0</v>
      </c>
      <c r="C132" s="107">
        <f>IFERROR(ndashboard!C73,"")</f>
        <v>0</v>
      </c>
      <c r="D132" s="100">
        <f>IFERROR(ndashboard!M73," ")</f>
        <v>0</v>
      </c>
      <c r="E132" s="167">
        <f>IFERROR(ndashboard!O73,"")</f>
        <v>0</v>
      </c>
      <c r="F132" s="107">
        <f>IFERROR(ndashboard!H73,"")</f>
        <v>0</v>
      </c>
      <c r="G132" s="108">
        <f>IFERROR(ndashboard!R73,"")</f>
        <v>0</v>
      </c>
      <c r="H132" s="107">
        <f>IFERROR(ndashboard!F73,"")</f>
        <v>0</v>
      </c>
      <c r="I132" s="107">
        <f>IFERROR(ndashboard!G73,"")</f>
        <v>0</v>
      </c>
      <c r="J132" s="79">
        <f t="shared" si="36"/>
        <v>0</v>
      </c>
      <c r="K132" s="79">
        <f t="shared" si="36"/>
        <v>0</v>
      </c>
      <c r="L132" s="79">
        <f t="shared" si="36"/>
        <v>0</v>
      </c>
      <c r="M132" s="79">
        <f t="shared" si="36"/>
        <v>0</v>
      </c>
      <c r="N132" s="79">
        <f t="shared" si="36"/>
        <v>0</v>
      </c>
      <c r="O132" s="79">
        <f t="shared" si="36"/>
        <v>0</v>
      </c>
      <c r="P132" s="79">
        <f t="shared" si="36"/>
        <v>0</v>
      </c>
      <c r="Q132" s="79">
        <f t="shared" si="36"/>
        <v>0</v>
      </c>
      <c r="R132" s="79">
        <f t="shared" si="36"/>
        <v>0</v>
      </c>
      <c r="S132" s="79">
        <f t="shared" si="36"/>
        <v>0</v>
      </c>
      <c r="T132" s="79">
        <f t="shared" si="36"/>
        <v>0</v>
      </c>
      <c r="U132" s="79">
        <f t="shared" si="36"/>
        <v>0</v>
      </c>
      <c r="V132" s="79">
        <f t="shared" si="36"/>
        <v>0</v>
      </c>
      <c r="W132" s="79">
        <f t="shared" si="36"/>
        <v>0</v>
      </c>
      <c r="X132" s="79">
        <f t="shared" si="36"/>
        <v>0</v>
      </c>
      <c r="Y132" s="79">
        <f t="shared" si="36"/>
        <v>0</v>
      </c>
      <c r="Z132" s="79">
        <f t="shared" si="35"/>
        <v>0</v>
      </c>
      <c r="AA132" s="79">
        <f t="shared" si="35"/>
        <v>0</v>
      </c>
      <c r="AB132" s="79">
        <f t="shared" si="35"/>
        <v>0</v>
      </c>
      <c r="AC132" s="79">
        <f t="shared" si="35"/>
        <v>0</v>
      </c>
      <c r="AD132" s="80">
        <f t="shared" si="35"/>
        <v>0</v>
      </c>
      <c r="AE132" s="79">
        <f t="shared" si="35"/>
        <v>0</v>
      </c>
      <c r="AF132" s="79">
        <f t="shared" si="35"/>
        <v>0</v>
      </c>
      <c r="AG132" s="79">
        <f t="shared" si="35"/>
        <v>0</v>
      </c>
      <c r="AH132" s="79">
        <f t="shared" si="35"/>
        <v>0</v>
      </c>
      <c r="AI132" s="79">
        <f t="shared" si="35"/>
        <v>0</v>
      </c>
      <c r="AJ132" s="79">
        <f t="shared" si="35"/>
        <v>0</v>
      </c>
      <c r="AK132" s="79">
        <f t="shared" si="35"/>
        <v>0</v>
      </c>
      <c r="AL132" s="79">
        <f t="shared" si="35"/>
        <v>0</v>
      </c>
      <c r="AM132" s="79">
        <f t="shared" si="35"/>
        <v>0</v>
      </c>
      <c r="AN132" s="79">
        <f t="shared" si="37"/>
        <v>0</v>
      </c>
      <c r="AO132" s="79">
        <f t="shared" si="37"/>
        <v>0</v>
      </c>
      <c r="AP132" s="79">
        <f t="shared" si="37"/>
        <v>0</v>
      </c>
      <c r="AQ132" s="79">
        <f t="shared" si="37"/>
        <v>0</v>
      </c>
      <c r="AR132" s="79">
        <f t="shared" si="37"/>
        <v>0</v>
      </c>
      <c r="AS132" s="79">
        <f t="shared" si="37"/>
        <v>0</v>
      </c>
      <c r="AT132" s="79">
        <f t="shared" si="37"/>
        <v>0</v>
      </c>
      <c r="AU132" s="79">
        <f t="shared" si="37"/>
        <v>0</v>
      </c>
      <c r="AV132" s="79">
        <f t="shared" si="37"/>
        <v>0</v>
      </c>
      <c r="AW132" s="79">
        <f t="shared" si="37"/>
        <v>0</v>
      </c>
      <c r="AX132" s="79">
        <f t="shared" si="37"/>
        <v>0</v>
      </c>
    </row>
    <row r="133" spans="1:50" x14ac:dyDescent="0.2">
      <c r="A133" s="25">
        <f>IFERROR(ndashboard!I74," ")</f>
        <v>0</v>
      </c>
      <c r="B133" s="107">
        <f>IFERROR(ndashboard!B74," ")</f>
        <v>0</v>
      </c>
      <c r="C133" s="107">
        <f>IFERROR(ndashboard!C74,"")</f>
        <v>0</v>
      </c>
      <c r="D133" s="100">
        <f>IFERROR(ndashboard!M74," ")</f>
        <v>0</v>
      </c>
      <c r="E133" s="167">
        <f>IFERROR(ndashboard!O74,"")</f>
        <v>0</v>
      </c>
      <c r="F133" s="107">
        <f>IFERROR(ndashboard!H74,"")</f>
        <v>0</v>
      </c>
      <c r="G133" s="108">
        <f>IFERROR(ndashboard!R74,"")</f>
        <v>0</v>
      </c>
      <c r="H133" s="107">
        <f>IFERROR(ndashboard!F74,"")</f>
        <v>0</v>
      </c>
      <c r="I133" s="107">
        <f>IFERROR(ndashboard!G74,"")</f>
        <v>0</v>
      </c>
      <c r="J133" s="79">
        <f t="shared" si="36"/>
        <v>0</v>
      </c>
      <c r="K133" s="79">
        <f t="shared" si="36"/>
        <v>0</v>
      </c>
      <c r="L133" s="79">
        <f t="shared" si="36"/>
        <v>0</v>
      </c>
      <c r="M133" s="79">
        <f t="shared" si="36"/>
        <v>0</v>
      </c>
      <c r="N133" s="79">
        <f t="shared" si="36"/>
        <v>0</v>
      </c>
      <c r="O133" s="79">
        <f t="shared" si="36"/>
        <v>0</v>
      </c>
      <c r="P133" s="79">
        <f t="shared" si="36"/>
        <v>0</v>
      </c>
      <c r="Q133" s="79">
        <f t="shared" si="36"/>
        <v>0</v>
      </c>
      <c r="R133" s="79">
        <f t="shared" si="36"/>
        <v>0</v>
      </c>
      <c r="S133" s="79">
        <f t="shared" si="36"/>
        <v>0</v>
      </c>
      <c r="T133" s="79">
        <f t="shared" si="36"/>
        <v>0</v>
      </c>
      <c r="U133" s="79">
        <f t="shared" si="36"/>
        <v>0</v>
      </c>
      <c r="V133" s="79">
        <f t="shared" si="36"/>
        <v>0</v>
      </c>
      <c r="W133" s="79">
        <f t="shared" si="36"/>
        <v>0</v>
      </c>
      <c r="X133" s="79">
        <f t="shared" si="36"/>
        <v>0</v>
      </c>
      <c r="Y133" s="79">
        <f t="shared" si="36"/>
        <v>0</v>
      </c>
      <c r="Z133" s="79">
        <f t="shared" si="35"/>
        <v>0</v>
      </c>
      <c r="AA133" s="79">
        <f t="shared" si="35"/>
        <v>0</v>
      </c>
      <c r="AB133" s="79">
        <f t="shared" si="35"/>
        <v>0</v>
      </c>
      <c r="AC133" s="79">
        <f t="shared" si="35"/>
        <v>0</v>
      </c>
      <c r="AD133" s="80">
        <f t="shared" si="35"/>
        <v>0</v>
      </c>
      <c r="AE133" s="79">
        <f t="shared" si="35"/>
        <v>0</v>
      </c>
      <c r="AF133" s="79">
        <f t="shared" si="35"/>
        <v>0</v>
      </c>
      <c r="AG133" s="79">
        <f t="shared" si="35"/>
        <v>0</v>
      </c>
      <c r="AH133" s="79">
        <f t="shared" si="35"/>
        <v>0</v>
      </c>
      <c r="AI133" s="79">
        <f t="shared" si="35"/>
        <v>0</v>
      </c>
      <c r="AJ133" s="79">
        <f t="shared" si="35"/>
        <v>0</v>
      </c>
      <c r="AK133" s="79">
        <f t="shared" si="35"/>
        <v>0</v>
      </c>
      <c r="AL133" s="79">
        <f t="shared" si="35"/>
        <v>0</v>
      </c>
      <c r="AM133" s="79">
        <f t="shared" si="35"/>
        <v>0</v>
      </c>
      <c r="AN133" s="79">
        <f t="shared" si="37"/>
        <v>0</v>
      </c>
      <c r="AO133" s="79">
        <f t="shared" si="37"/>
        <v>0</v>
      </c>
      <c r="AP133" s="79">
        <f t="shared" si="37"/>
        <v>0</v>
      </c>
      <c r="AQ133" s="79">
        <f t="shared" si="37"/>
        <v>0</v>
      </c>
      <c r="AR133" s="79">
        <f t="shared" si="37"/>
        <v>0</v>
      </c>
      <c r="AS133" s="79">
        <f t="shared" si="37"/>
        <v>0</v>
      </c>
      <c r="AT133" s="79">
        <f t="shared" si="37"/>
        <v>0</v>
      </c>
      <c r="AU133" s="79">
        <f t="shared" si="37"/>
        <v>0</v>
      </c>
      <c r="AV133" s="79">
        <f t="shared" si="37"/>
        <v>0</v>
      </c>
      <c r="AW133" s="79">
        <f t="shared" si="37"/>
        <v>0</v>
      </c>
      <c r="AX133" s="79">
        <f t="shared" si="37"/>
        <v>0</v>
      </c>
    </row>
    <row r="134" spans="1:50" x14ac:dyDescent="0.2">
      <c r="A134" s="25">
        <f>IFERROR(ndashboard!I75," ")</f>
        <v>0</v>
      </c>
      <c r="B134" s="107">
        <f>IFERROR(ndashboard!B75," ")</f>
        <v>0</v>
      </c>
      <c r="C134" s="107">
        <f>IFERROR(ndashboard!C75,"")</f>
        <v>0</v>
      </c>
      <c r="D134" s="100">
        <f>IFERROR(ndashboard!M75," ")</f>
        <v>0</v>
      </c>
      <c r="E134" s="167">
        <f>IFERROR(ndashboard!O75,"")</f>
        <v>0</v>
      </c>
      <c r="F134" s="107">
        <f>IFERROR(ndashboard!H75,"")</f>
        <v>0</v>
      </c>
      <c r="G134" s="108">
        <f>IFERROR(ndashboard!R75,"")</f>
        <v>0</v>
      </c>
      <c r="H134" s="107">
        <f>IFERROR(ndashboard!F75,"")</f>
        <v>0</v>
      </c>
      <c r="I134" s="107">
        <f>IFERROR(ndashboard!G75,"")</f>
        <v>0</v>
      </c>
      <c r="J134" s="79">
        <f t="shared" si="36"/>
        <v>0</v>
      </c>
      <c r="K134" s="79">
        <f t="shared" si="36"/>
        <v>0</v>
      </c>
      <c r="L134" s="79">
        <f t="shared" si="36"/>
        <v>0</v>
      </c>
      <c r="M134" s="79">
        <f t="shared" si="36"/>
        <v>0</v>
      </c>
      <c r="N134" s="79">
        <f t="shared" si="36"/>
        <v>0</v>
      </c>
      <c r="O134" s="79">
        <f t="shared" si="36"/>
        <v>0</v>
      </c>
      <c r="P134" s="79">
        <f t="shared" si="36"/>
        <v>0</v>
      </c>
      <c r="Q134" s="79">
        <f t="shared" si="36"/>
        <v>0</v>
      </c>
      <c r="R134" s="79">
        <f t="shared" si="36"/>
        <v>0</v>
      </c>
      <c r="S134" s="79">
        <f t="shared" si="36"/>
        <v>0</v>
      </c>
      <c r="T134" s="79">
        <f t="shared" si="36"/>
        <v>0</v>
      </c>
      <c r="U134" s="79">
        <f t="shared" si="36"/>
        <v>0</v>
      </c>
      <c r="V134" s="79">
        <f t="shared" si="36"/>
        <v>0</v>
      </c>
      <c r="W134" s="79">
        <f t="shared" si="36"/>
        <v>0</v>
      </c>
      <c r="X134" s="79">
        <f t="shared" si="36"/>
        <v>0</v>
      </c>
      <c r="Y134" s="79">
        <f t="shared" si="36"/>
        <v>0</v>
      </c>
      <c r="Z134" s="79">
        <f t="shared" si="35"/>
        <v>0</v>
      </c>
      <c r="AA134" s="79">
        <f t="shared" si="35"/>
        <v>0</v>
      </c>
      <c r="AB134" s="79">
        <f t="shared" si="35"/>
        <v>0</v>
      </c>
      <c r="AC134" s="79">
        <f t="shared" si="35"/>
        <v>0</v>
      </c>
      <c r="AD134" s="80">
        <f t="shared" si="35"/>
        <v>0</v>
      </c>
      <c r="AE134" s="79">
        <f t="shared" si="35"/>
        <v>0</v>
      </c>
      <c r="AF134" s="79">
        <f t="shared" si="35"/>
        <v>0</v>
      </c>
      <c r="AG134" s="79">
        <f t="shared" si="35"/>
        <v>0</v>
      </c>
      <c r="AH134" s="79">
        <f t="shared" si="35"/>
        <v>0</v>
      </c>
      <c r="AI134" s="79">
        <f t="shared" si="35"/>
        <v>0</v>
      </c>
      <c r="AJ134" s="79">
        <f t="shared" si="35"/>
        <v>0</v>
      </c>
      <c r="AK134" s="79">
        <f t="shared" si="35"/>
        <v>0</v>
      </c>
      <c r="AL134" s="79">
        <f t="shared" si="35"/>
        <v>0</v>
      </c>
      <c r="AM134" s="79">
        <f t="shared" si="35"/>
        <v>0</v>
      </c>
      <c r="AN134" s="79">
        <f t="shared" si="37"/>
        <v>0</v>
      </c>
      <c r="AO134" s="79">
        <f t="shared" si="37"/>
        <v>0</v>
      </c>
      <c r="AP134" s="79">
        <f t="shared" si="37"/>
        <v>0</v>
      </c>
      <c r="AQ134" s="79">
        <f t="shared" si="37"/>
        <v>0</v>
      </c>
      <c r="AR134" s="79">
        <f t="shared" si="37"/>
        <v>0</v>
      </c>
      <c r="AS134" s="79">
        <f t="shared" si="37"/>
        <v>0</v>
      </c>
      <c r="AT134" s="79">
        <f t="shared" si="37"/>
        <v>0</v>
      </c>
      <c r="AU134" s="79">
        <f t="shared" si="37"/>
        <v>0</v>
      </c>
      <c r="AV134" s="79">
        <f t="shared" si="37"/>
        <v>0</v>
      </c>
      <c r="AW134" s="79">
        <f t="shared" si="37"/>
        <v>0</v>
      </c>
      <c r="AX134" s="79">
        <f t="shared" si="37"/>
        <v>0</v>
      </c>
    </row>
    <row r="135" spans="1:50" x14ac:dyDescent="0.2">
      <c r="A135" s="25">
        <f>IFERROR(ndashboard!I76," ")</f>
        <v>0</v>
      </c>
      <c r="B135" s="107">
        <f>IFERROR(ndashboard!B76," ")</f>
        <v>0</v>
      </c>
      <c r="C135" s="107">
        <f>IFERROR(ndashboard!C76,"")</f>
        <v>0</v>
      </c>
      <c r="D135" s="100">
        <f>IFERROR(ndashboard!M76," ")</f>
        <v>0</v>
      </c>
      <c r="E135" s="167">
        <f>IFERROR(ndashboard!O76,"")</f>
        <v>0</v>
      </c>
      <c r="F135" s="107">
        <f>IFERROR(ndashboard!H76,"")</f>
        <v>0</v>
      </c>
      <c r="G135" s="108">
        <f>IFERROR(ndashboard!R76,"")</f>
        <v>0</v>
      </c>
      <c r="H135" s="107">
        <f>IFERROR(ndashboard!F76,"")</f>
        <v>0</v>
      </c>
      <c r="I135" s="107">
        <f>IFERROR(ndashboard!G76,"")</f>
        <v>0</v>
      </c>
      <c r="J135" s="79">
        <f t="shared" si="36"/>
        <v>0</v>
      </c>
      <c r="K135" s="79">
        <f t="shared" si="36"/>
        <v>0</v>
      </c>
      <c r="L135" s="79">
        <f t="shared" si="36"/>
        <v>0</v>
      </c>
      <c r="M135" s="79">
        <f t="shared" si="36"/>
        <v>0</v>
      </c>
      <c r="N135" s="79">
        <f t="shared" si="36"/>
        <v>0</v>
      </c>
      <c r="O135" s="79">
        <f t="shared" si="36"/>
        <v>0</v>
      </c>
      <c r="P135" s="79">
        <f t="shared" si="36"/>
        <v>0</v>
      </c>
      <c r="Q135" s="79">
        <f t="shared" si="36"/>
        <v>0</v>
      </c>
      <c r="R135" s="79">
        <f t="shared" si="36"/>
        <v>0</v>
      </c>
      <c r="S135" s="79">
        <f t="shared" si="36"/>
        <v>0</v>
      </c>
      <c r="T135" s="79">
        <f t="shared" si="36"/>
        <v>0</v>
      </c>
      <c r="U135" s="79">
        <f t="shared" si="36"/>
        <v>0</v>
      </c>
      <c r="V135" s="79">
        <f t="shared" si="36"/>
        <v>0</v>
      </c>
      <c r="W135" s="79">
        <f t="shared" si="36"/>
        <v>0</v>
      </c>
      <c r="X135" s="79">
        <f t="shared" si="36"/>
        <v>0</v>
      </c>
      <c r="Y135" s="79">
        <f t="shared" si="36"/>
        <v>0</v>
      </c>
      <c r="Z135" s="79">
        <f t="shared" si="35"/>
        <v>0</v>
      </c>
      <c r="AA135" s="79">
        <f t="shared" si="35"/>
        <v>0</v>
      </c>
      <c r="AB135" s="79">
        <f t="shared" si="35"/>
        <v>0</v>
      </c>
      <c r="AC135" s="79">
        <f t="shared" si="35"/>
        <v>0</v>
      </c>
      <c r="AD135" s="80">
        <f t="shared" si="35"/>
        <v>0</v>
      </c>
      <c r="AE135" s="79">
        <f t="shared" si="35"/>
        <v>0</v>
      </c>
      <c r="AF135" s="79">
        <f t="shared" si="35"/>
        <v>0</v>
      </c>
      <c r="AG135" s="79">
        <f t="shared" si="35"/>
        <v>0</v>
      </c>
      <c r="AH135" s="79">
        <f t="shared" si="35"/>
        <v>0</v>
      </c>
      <c r="AI135" s="79">
        <f t="shared" si="35"/>
        <v>0</v>
      </c>
      <c r="AJ135" s="79">
        <f t="shared" si="35"/>
        <v>0</v>
      </c>
      <c r="AK135" s="79">
        <f t="shared" si="35"/>
        <v>0</v>
      </c>
      <c r="AL135" s="79">
        <f t="shared" si="35"/>
        <v>0</v>
      </c>
      <c r="AM135" s="79">
        <f t="shared" si="35"/>
        <v>0</v>
      </c>
      <c r="AN135" s="79">
        <f t="shared" si="37"/>
        <v>0</v>
      </c>
      <c r="AO135" s="79">
        <f t="shared" si="37"/>
        <v>0</v>
      </c>
      <c r="AP135" s="79">
        <f t="shared" si="37"/>
        <v>0</v>
      </c>
      <c r="AQ135" s="79">
        <f t="shared" si="37"/>
        <v>0</v>
      </c>
      <c r="AR135" s="79">
        <f t="shared" si="37"/>
        <v>0</v>
      </c>
      <c r="AS135" s="79">
        <f t="shared" si="37"/>
        <v>0</v>
      </c>
      <c r="AT135" s="79">
        <f t="shared" si="37"/>
        <v>0</v>
      </c>
      <c r="AU135" s="79">
        <f t="shared" si="37"/>
        <v>0</v>
      </c>
      <c r="AV135" s="79">
        <f t="shared" si="37"/>
        <v>0</v>
      </c>
      <c r="AW135" s="79">
        <f t="shared" si="37"/>
        <v>0</v>
      </c>
      <c r="AX135" s="79">
        <f t="shared" si="37"/>
        <v>0</v>
      </c>
    </row>
    <row r="136" spans="1:50" x14ac:dyDescent="0.2">
      <c r="A136" s="25">
        <f>IFERROR(ndashboard!I77," ")</f>
        <v>0</v>
      </c>
      <c r="B136" s="107">
        <f>IFERROR(ndashboard!B77," ")</f>
        <v>0</v>
      </c>
      <c r="C136" s="107">
        <f>IFERROR(ndashboard!C77,"")</f>
        <v>0</v>
      </c>
      <c r="D136" s="100">
        <f>IFERROR(ndashboard!M77," ")</f>
        <v>0</v>
      </c>
      <c r="E136" s="167">
        <f>IFERROR(ndashboard!O77,"")</f>
        <v>0</v>
      </c>
      <c r="F136" s="107">
        <f>IFERROR(ndashboard!H77,"")</f>
        <v>0</v>
      </c>
      <c r="G136" s="108">
        <f>IFERROR(ndashboard!R77,"")</f>
        <v>0</v>
      </c>
      <c r="H136" s="107">
        <f>IFERROR(ndashboard!F77,"")</f>
        <v>0</v>
      </c>
      <c r="I136" s="107">
        <f>IFERROR(ndashboard!G77,"")</f>
        <v>0</v>
      </c>
      <c r="J136" s="79">
        <f t="shared" si="36"/>
        <v>0</v>
      </c>
      <c r="K136" s="79">
        <f t="shared" si="36"/>
        <v>0</v>
      </c>
      <c r="L136" s="79">
        <f t="shared" si="36"/>
        <v>0</v>
      </c>
      <c r="M136" s="79">
        <f t="shared" si="36"/>
        <v>0</v>
      </c>
      <c r="N136" s="79">
        <f t="shared" si="36"/>
        <v>0</v>
      </c>
      <c r="O136" s="79">
        <f t="shared" si="36"/>
        <v>0</v>
      </c>
      <c r="P136" s="79">
        <f t="shared" si="36"/>
        <v>0</v>
      </c>
      <c r="Q136" s="79">
        <f t="shared" si="36"/>
        <v>0</v>
      </c>
      <c r="R136" s="79">
        <f t="shared" si="36"/>
        <v>0</v>
      </c>
      <c r="S136" s="79">
        <f t="shared" si="36"/>
        <v>0</v>
      </c>
      <c r="T136" s="79">
        <f t="shared" si="36"/>
        <v>0</v>
      </c>
      <c r="U136" s="79">
        <f t="shared" si="36"/>
        <v>0</v>
      </c>
      <c r="V136" s="79">
        <f t="shared" si="36"/>
        <v>0</v>
      </c>
      <c r="W136" s="79">
        <f t="shared" si="36"/>
        <v>0</v>
      </c>
      <c r="X136" s="79">
        <f t="shared" si="36"/>
        <v>0</v>
      </c>
      <c r="Y136" s="79">
        <f t="shared" si="36"/>
        <v>0</v>
      </c>
      <c r="Z136" s="79">
        <f t="shared" si="35"/>
        <v>0</v>
      </c>
      <c r="AA136" s="79">
        <f t="shared" si="35"/>
        <v>0</v>
      </c>
      <c r="AB136" s="79">
        <f t="shared" si="35"/>
        <v>0</v>
      </c>
      <c r="AC136" s="79">
        <f t="shared" si="35"/>
        <v>0</v>
      </c>
      <c r="AD136" s="80">
        <f t="shared" si="35"/>
        <v>0</v>
      </c>
      <c r="AE136" s="79">
        <f t="shared" si="35"/>
        <v>0</v>
      </c>
      <c r="AF136" s="79">
        <f t="shared" si="35"/>
        <v>0</v>
      </c>
      <c r="AG136" s="79">
        <f t="shared" si="35"/>
        <v>0</v>
      </c>
      <c r="AH136" s="79">
        <f t="shared" si="35"/>
        <v>0</v>
      </c>
      <c r="AI136" s="79">
        <f t="shared" si="35"/>
        <v>0</v>
      </c>
      <c r="AJ136" s="79">
        <f t="shared" si="35"/>
        <v>0</v>
      </c>
      <c r="AK136" s="79">
        <f t="shared" si="35"/>
        <v>0</v>
      </c>
      <c r="AL136" s="79">
        <f t="shared" si="35"/>
        <v>0</v>
      </c>
      <c r="AM136" s="79">
        <f t="shared" si="35"/>
        <v>0</v>
      </c>
      <c r="AN136" s="79">
        <f t="shared" si="37"/>
        <v>0</v>
      </c>
      <c r="AO136" s="79">
        <f t="shared" si="37"/>
        <v>0</v>
      </c>
      <c r="AP136" s="79">
        <f t="shared" si="37"/>
        <v>0</v>
      </c>
      <c r="AQ136" s="79">
        <f t="shared" si="37"/>
        <v>0</v>
      </c>
      <c r="AR136" s="79">
        <f t="shared" si="37"/>
        <v>0</v>
      </c>
      <c r="AS136" s="79">
        <f t="shared" si="37"/>
        <v>0</v>
      </c>
      <c r="AT136" s="79">
        <f t="shared" si="37"/>
        <v>0</v>
      </c>
      <c r="AU136" s="79">
        <f t="shared" si="37"/>
        <v>0</v>
      </c>
      <c r="AV136" s="79">
        <f t="shared" si="37"/>
        <v>0</v>
      </c>
      <c r="AW136" s="79">
        <f t="shared" si="37"/>
        <v>0</v>
      </c>
      <c r="AX136" s="79">
        <f t="shared" si="37"/>
        <v>0</v>
      </c>
    </row>
    <row r="137" spans="1:50" x14ac:dyDescent="0.2">
      <c r="A137" s="25">
        <f>IFERROR(ndashboard!I78," ")</f>
        <v>0</v>
      </c>
      <c r="B137" s="107">
        <f>IFERROR(ndashboard!B78," ")</f>
        <v>0</v>
      </c>
      <c r="C137" s="107">
        <f>IFERROR(ndashboard!C78,"")</f>
        <v>0</v>
      </c>
      <c r="D137" s="100">
        <f>IFERROR(ndashboard!M78," ")</f>
        <v>0</v>
      </c>
      <c r="E137" s="167">
        <f>IFERROR(ndashboard!O78,"")</f>
        <v>0</v>
      </c>
      <c r="F137" s="107">
        <f>IFERROR(ndashboard!H78,"")</f>
        <v>0</v>
      </c>
      <c r="G137" s="108">
        <f>IFERROR(ndashboard!R78,"")</f>
        <v>0</v>
      </c>
      <c r="H137" s="107">
        <f>IFERROR(ndashboard!F78,"")</f>
        <v>0</v>
      </c>
      <c r="I137" s="107">
        <f>IFERROR(ndashboard!G78,"")</f>
        <v>0</v>
      </c>
      <c r="J137" s="79">
        <f t="shared" si="36"/>
        <v>0</v>
      </c>
      <c r="K137" s="79">
        <f t="shared" si="36"/>
        <v>0</v>
      </c>
      <c r="L137" s="79">
        <f t="shared" si="36"/>
        <v>0</v>
      </c>
      <c r="M137" s="79">
        <f t="shared" si="36"/>
        <v>0</v>
      </c>
      <c r="N137" s="79">
        <f t="shared" si="36"/>
        <v>0</v>
      </c>
      <c r="O137" s="79">
        <f t="shared" si="36"/>
        <v>0</v>
      </c>
      <c r="P137" s="79">
        <f t="shared" si="36"/>
        <v>0</v>
      </c>
      <c r="Q137" s="79">
        <f t="shared" si="36"/>
        <v>0</v>
      </c>
      <c r="R137" s="79">
        <f t="shared" si="36"/>
        <v>0</v>
      </c>
      <c r="S137" s="79">
        <f t="shared" si="36"/>
        <v>0</v>
      </c>
      <c r="T137" s="79">
        <f t="shared" si="36"/>
        <v>0</v>
      </c>
      <c r="U137" s="79">
        <f t="shared" si="36"/>
        <v>0</v>
      </c>
      <c r="V137" s="79">
        <f t="shared" si="36"/>
        <v>0</v>
      </c>
      <c r="W137" s="79">
        <f t="shared" si="36"/>
        <v>0</v>
      </c>
      <c r="X137" s="79">
        <f t="shared" si="36"/>
        <v>0</v>
      </c>
      <c r="Y137" s="79">
        <f t="shared" si="36"/>
        <v>0</v>
      </c>
      <c r="Z137" s="79">
        <f t="shared" si="35"/>
        <v>0</v>
      </c>
      <c r="AA137" s="79">
        <f t="shared" si="35"/>
        <v>0</v>
      </c>
      <c r="AB137" s="79">
        <f t="shared" si="35"/>
        <v>0</v>
      </c>
      <c r="AC137" s="79">
        <f t="shared" si="35"/>
        <v>0</v>
      </c>
      <c r="AD137" s="80">
        <f t="shared" si="35"/>
        <v>0</v>
      </c>
      <c r="AE137" s="79">
        <f t="shared" si="35"/>
        <v>0</v>
      </c>
      <c r="AF137" s="79">
        <f t="shared" si="35"/>
        <v>0</v>
      </c>
      <c r="AG137" s="79">
        <f t="shared" si="35"/>
        <v>0</v>
      </c>
      <c r="AH137" s="79">
        <f t="shared" si="35"/>
        <v>0</v>
      </c>
      <c r="AI137" s="79">
        <f t="shared" si="35"/>
        <v>0</v>
      </c>
      <c r="AJ137" s="79">
        <f t="shared" si="35"/>
        <v>0</v>
      </c>
      <c r="AK137" s="79">
        <f t="shared" si="35"/>
        <v>0</v>
      </c>
      <c r="AL137" s="79">
        <f t="shared" si="35"/>
        <v>0</v>
      </c>
      <c r="AM137" s="79">
        <f t="shared" si="35"/>
        <v>0</v>
      </c>
      <c r="AN137" s="79">
        <f t="shared" si="37"/>
        <v>0</v>
      </c>
      <c r="AO137" s="79">
        <f t="shared" si="37"/>
        <v>0</v>
      </c>
      <c r="AP137" s="79">
        <f t="shared" si="37"/>
        <v>0</v>
      </c>
      <c r="AQ137" s="79">
        <f t="shared" si="37"/>
        <v>0</v>
      </c>
      <c r="AR137" s="79">
        <f t="shared" si="37"/>
        <v>0</v>
      </c>
      <c r="AS137" s="79">
        <f t="shared" si="37"/>
        <v>0</v>
      </c>
      <c r="AT137" s="79">
        <f t="shared" si="37"/>
        <v>0</v>
      </c>
      <c r="AU137" s="79">
        <f t="shared" si="37"/>
        <v>0</v>
      </c>
      <c r="AV137" s="79">
        <f t="shared" si="37"/>
        <v>0</v>
      </c>
      <c r="AW137" s="79">
        <f t="shared" si="37"/>
        <v>0</v>
      </c>
      <c r="AX137" s="79">
        <f t="shared" si="37"/>
        <v>0</v>
      </c>
    </row>
    <row r="138" spans="1:50" x14ac:dyDescent="0.2">
      <c r="A138" s="25">
        <f>IFERROR(ndashboard!I79," ")</f>
        <v>0</v>
      </c>
      <c r="B138" s="107">
        <f>IFERROR(ndashboard!B79," ")</f>
        <v>0</v>
      </c>
      <c r="C138" s="107">
        <f>IFERROR(ndashboard!C79,"")</f>
        <v>0</v>
      </c>
      <c r="D138" s="100">
        <f>IFERROR(ndashboard!M79," ")</f>
        <v>0</v>
      </c>
      <c r="E138" s="167">
        <f>IFERROR(ndashboard!O79,"")</f>
        <v>0</v>
      </c>
      <c r="F138" s="107">
        <f>IFERROR(ndashboard!H79,"")</f>
        <v>0</v>
      </c>
      <c r="G138" s="108">
        <f>IFERROR(ndashboard!R79,"")</f>
        <v>0</v>
      </c>
      <c r="H138" s="107">
        <f>IFERROR(ndashboard!F79,"")</f>
        <v>0</v>
      </c>
      <c r="I138" s="107">
        <f>IFERROR(ndashboard!G79,"")</f>
        <v>0</v>
      </c>
      <c r="J138" s="79">
        <f t="shared" si="36"/>
        <v>0</v>
      </c>
      <c r="K138" s="79">
        <f t="shared" si="36"/>
        <v>0</v>
      </c>
      <c r="L138" s="79">
        <f t="shared" si="36"/>
        <v>0</v>
      </c>
      <c r="M138" s="79">
        <f t="shared" si="36"/>
        <v>0</v>
      </c>
      <c r="N138" s="79">
        <f t="shared" si="36"/>
        <v>0</v>
      </c>
      <c r="O138" s="79">
        <f t="shared" si="36"/>
        <v>0</v>
      </c>
      <c r="P138" s="79">
        <f t="shared" si="36"/>
        <v>0</v>
      </c>
      <c r="Q138" s="79">
        <f t="shared" si="36"/>
        <v>0</v>
      </c>
      <c r="R138" s="79">
        <f t="shared" si="36"/>
        <v>0</v>
      </c>
      <c r="S138" s="79">
        <f t="shared" si="36"/>
        <v>0</v>
      </c>
      <c r="T138" s="79">
        <f t="shared" si="36"/>
        <v>0</v>
      </c>
      <c r="U138" s="79">
        <f t="shared" si="36"/>
        <v>0</v>
      </c>
      <c r="V138" s="79">
        <f t="shared" si="36"/>
        <v>0</v>
      </c>
      <c r="W138" s="79">
        <f t="shared" si="36"/>
        <v>0</v>
      </c>
      <c r="X138" s="79">
        <f t="shared" si="36"/>
        <v>0</v>
      </c>
      <c r="Y138" s="79">
        <f t="shared" si="36"/>
        <v>0</v>
      </c>
      <c r="Z138" s="79">
        <f t="shared" si="35"/>
        <v>0</v>
      </c>
      <c r="AA138" s="79">
        <f t="shared" si="35"/>
        <v>0</v>
      </c>
      <c r="AB138" s="79">
        <f t="shared" si="35"/>
        <v>0</v>
      </c>
      <c r="AC138" s="79">
        <f t="shared" si="35"/>
        <v>0</v>
      </c>
      <c r="AD138" s="80">
        <f t="shared" si="35"/>
        <v>0</v>
      </c>
      <c r="AE138" s="79">
        <f t="shared" si="35"/>
        <v>0</v>
      </c>
      <c r="AF138" s="79">
        <f t="shared" si="35"/>
        <v>0</v>
      </c>
      <c r="AG138" s="79">
        <f t="shared" si="35"/>
        <v>0</v>
      </c>
      <c r="AH138" s="79">
        <f t="shared" si="35"/>
        <v>0</v>
      </c>
      <c r="AI138" s="79">
        <f t="shared" si="35"/>
        <v>0</v>
      </c>
      <c r="AJ138" s="79">
        <f t="shared" si="35"/>
        <v>0</v>
      </c>
      <c r="AK138" s="79">
        <f t="shared" si="35"/>
        <v>0</v>
      </c>
      <c r="AL138" s="79">
        <f t="shared" si="35"/>
        <v>0</v>
      </c>
      <c r="AM138" s="79">
        <f t="shared" si="35"/>
        <v>0</v>
      </c>
      <c r="AN138" s="79">
        <f t="shared" si="37"/>
        <v>0</v>
      </c>
      <c r="AO138" s="79">
        <f t="shared" si="37"/>
        <v>0</v>
      </c>
      <c r="AP138" s="79">
        <f t="shared" si="37"/>
        <v>0</v>
      </c>
      <c r="AQ138" s="79">
        <f t="shared" si="37"/>
        <v>0</v>
      </c>
      <c r="AR138" s="79">
        <f t="shared" si="37"/>
        <v>0</v>
      </c>
      <c r="AS138" s="79">
        <f t="shared" si="37"/>
        <v>0</v>
      </c>
      <c r="AT138" s="79">
        <f t="shared" si="37"/>
        <v>0</v>
      </c>
      <c r="AU138" s="79">
        <f t="shared" si="37"/>
        <v>0</v>
      </c>
      <c r="AV138" s="79">
        <f t="shared" si="37"/>
        <v>0</v>
      </c>
      <c r="AW138" s="79">
        <f t="shared" si="37"/>
        <v>0</v>
      </c>
      <c r="AX138" s="79">
        <f t="shared" si="37"/>
        <v>0</v>
      </c>
    </row>
    <row r="139" spans="1:50" x14ac:dyDescent="0.2">
      <c r="A139" s="25">
        <f>IFERROR(ndashboard!I80," ")</f>
        <v>0</v>
      </c>
      <c r="B139" s="107">
        <f>IFERROR(ndashboard!B80," ")</f>
        <v>0</v>
      </c>
      <c r="C139" s="107">
        <f>IFERROR(ndashboard!C80,"")</f>
        <v>0</v>
      </c>
      <c r="D139" s="100">
        <f>IFERROR(ndashboard!M80," ")</f>
        <v>0</v>
      </c>
      <c r="E139" s="167">
        <f>IFERROR(ndashboard!O80,"")</f>
        <v>0</v>
      </c>
      <c r="F139" s="107">
        <f>IFERROR(ndashboard!H80,"")</f>
        <v>0</v>
      </c>
      <c r="G139" s="108">
        <f>IFERROR(ndashboard!R80,"")</f>
        <v>0</v>
      </c>
      <c r="H139" s="107">
        <f>IFERROR(ndashboard!F80,"")</f>
        <v>0</v>
      </c>
      <c r="I139" s="107">
        <f>IFERROR(ndashboard!G80,"")</f>
        <v>0</v>
      </c>
      <c r="J139" s="79">
        <f t="shared" si="36"/>
        <v>0</v>
      </c>
      <c r="K139" s="79">
        <f t="shared" si="36"/>
        <v>0</v>
      </c>
      <c r="L139" s="79">
        <f t="shared" si="36"/>
        <v>0</v>
      </c>
      <c r="M139" s="79">
        <f t="shared" si="36"/>
        <v>0</v>
      </c>
      <c r="N139" s="79">
        <f t="shared" si="36"/>
        <v>0</v>
      </c>
      <c r="O139" s="79">
        <f t="shared" si="36"/>
        <v>0</v>
      </c>
      <c r="P139" s="79">
        <f t="shared" si="36"/>
        <v>0</v>
      </c>
      <c r="Q139" s="79">
        <f t="shared" si="36"/>
        <v>0</v>
      </c>
      <c r="R139" s="79">
        <f t="shared" si="36"/>
        <v>0</v>
      </c>
      <c r="S139" s="79">
        <f t="shared" si="36"/>
        <v>0</v>
      </c>
      <c r="T139" s="79">
        <f t="shared" si="36"/>
        <v>0</v>
      </c>
      <c r="U139" s="79">
        <f t="shared" si="36"/>
        <v>0</v>
      </c>
      <c r="V139" s="79">
        <f t="shared" si="36"/>
        <v>0</v>
      </c>
      <c r="W139" s="79">
        <f t="shared" si="36"/>
        <v>0</v>
      </c>
      <c r="X139" s="79">
        <f t="shared" si="36"/>
        <v>0</v>
      </c>
      <c r="Y139" s="79">
        <f t="shared" si="36"/>
        <v>0</v>
      </c>
      <c r="Z139" s="79">
        <f t="shared" si="35"/>
        <v>0</v>
      </c>
      <c r="AA139" s="79">
        <f t="shared" si="35"/>
        <v>0</v>
      </c>
      <c r="AB139" s="79">
        <f t="shared" si="35"/>
        <v>0</v>
      </c>
      <c r="AC139" s="79">
        <f t="shared" si="35"/>
        <v>0</v>
      </c>
      <c r="AD139" s="80">
        <f t="shared" si="35"/>
        <v>0</v>
      </c>
      <c r="AE139" s="79">
        <f t="shared" si="35"/>
        <v>0</v>
      </c>
      <c r="AF139" s="79">
        <f t="shared" si="35"/>
        <v>0</v>
      </c>
      <c r="AG139" s="79">
        <f t="shared" si="35"/>
        <v>0</v>
      </c>
      <c r="AH139" s="79">
        <f t="shared" si="35"/>
        <v>0</v>
      </c>
      <c r="AI139" s="79">
        <f t="shared" si="35"/>
        <v>0</v>
      </c>
      <c r="AJ139" s="79">
        <f t="shared" si="35"/>
        <v>0</v>
      </c>
      <c r="AK139" s="79">
        <f t="shared" si="35"/>
        <v>0</v>
      </c>
      <c r="AL139" s="79">
        <f t="shared" si="35"/>
        <v>0</v>
      </c>
      <c r="AM139" s="79">
        <f t="shared" si="35"/>
        <v>0</v>
      </c>
      <c r="AN139" s="79">
        <f t="shared" si="37"/>
        <v>0</v>
      </c>
      <c r="AO139" s="79">
        <f t="shared" si="37"/>
        <v>0</v>
      </c>
      <c r="AP139" s="79">
        <f t="shared" si="37"/>
        <v>0</v>
      </c>
      <c r="AQ139" s="79">
        <f t="shared" si="37"/>
        <v>0</v>
      </c>
      <c r="AR139" s="79">
        <f t="shared" si="37"/>
        <v>0</v>
      </c>
      <c r="AS139" s="79">
        <f t="shared" si="37"/>
        <v>0</v>
      </c>
      <c r="AT139" s="79">
        <f t="shared" si="37"/>
        <v>0</v>
      </c>
      <c r="AU139" s="79">
        <f t="shared" si="37"/>
        <v>0</v>
      </c>
      <c r="AV139" s="79">
        <f t="shared" si="37"/>
        <v>0</v>
      </c>
      <c r="AW139" s="79">
        <f t="shared" si="37"/>
        <v>0</v>
      </c>
      <c r="AX139" s="79">
        <f t="shared" si="37"/>
        <v>0</v>
      </c>
    </row>
    <row r="140" spans="1:50" x14ac:dyDescent="0.2">
      <c r="A140" s="25">
        <f>IFERROR(ndashboard!I81," ")</f>
        <v>0</v>
      </c>
      <c r="B140" s="107">
        <f>IFERROR(ndashboard!B81," ")</f>
        <v>0</v>
      </c>
      <c r="C140" s="107">
        <f>IFERROR(ndashboard!C81,"")</f>
        <v>0</v>
      </c>
      <c r="D140" s="100">
        <f>IFERROR(ndashboard!M81," ")</f>
        <v>0</v>
      </c>
      <c r="E140" s="167">
        <f>IFERROR(ndashboard!O81,"")</f>
        <v>0</v>
      </c>
      <c r="F140" s="107">
        <f>IFERROR(ndashboard!H81,"")</f>
        <v>0</v>
      </c>
      <c r="G140" s="108">
        <f>IFERROR(ndashboard!R81,"")</f>
        <v>0</v>
      </c>
      <c r="H140" s="107">
        <f>IFERROR(ndashboard!F81,"")</f>
        <v>0</v>
      </c>
      <c r="I140" s="107">
        <f>IFERROR(ndashboard!G81,"")</f>
        <v>0</v>
      </c>
      <c r="J140" s="79">
        <f t="shared" si="36"/>
        <v>0</v>
      </c>
      <c r="K140" s="79">
        <f t="shared" si="36"/>
        <v>0</v>
      </c>
      <c r="L140" s="79">
        <f t="shared" si="36"/>
        <v>0</v>
      </c>
      <c r="M140" s="79">
        <f t="shared" si="36"/>
        <v>0</v>
      </c>
      <c r="N140" s="79">
        <f t="shared" si="36"/>
        <v>0</v>
      </c>
      <c r="O140" s="79">
        <f t="shared" si="36"/>
        <v>0</v>
      </c>
      <c r="P140" s="79">
        <f t="shared" si="36"/>
        <v>0</v>
      </c>
      <c r="Q140" s="79">
        <f t="shared" si="36"/>
        <v>0</v>
      </c>
      <c r="R140" s="79">
        <f t="shared" si="36"/>
        <v>0</v>
      </c>
      <c r="S140" s="79">
        <f t="shared" si="36"/>
        <v>0</v>
      </c>
      <c r="T140" s="79">
        <f t="shared" si="36"/>
        <v>0</v>
      </c>
      <c r="U140" s="79">
        <f t="shared" si="36"/>
        <v>0</v>
      </c>
      <c r="V140" s="79">
        <f t="shared" si="36"/>
        <v>0</v>
      </c>
      <c r="W140" s="79">
        <f t="shared" si="36"/>
        <v>0</v>
      </c>
      <c r="X140" s="79">
        <f t="shared" si="36"/>
        <v>0</v>
      </c>
      <c r="Y140" s="79">
        <f t="shared" si="36"/>
        <v>0</v>
      </c>
      <c r="Z140" s="79">
        <f t="shared" si="35"/>
        <v>0</v>
      </c>
      <c r="AA140" s="79">
        <f t="shared" si="35"/>
        <v>0</v>
      </c>
      <c r="AB140" s="79">
        <f t="shared" si="35"/>
        <v>0</v>
      </c>
      <c r="AC140" s="79">
        <f t="shared" si="35"/>
        <v>0</v>
      </c>
      <c r="AD140" s="80">
        <f t="shared" si="35"/>
        <v>0</v>
      </c>
      <c r="AE140" s="79">
        <f t="shared" si="35"/>
        <v>0</v>
      </c>
      <c r="AF140" s="79">
        <f t="shared" si="35"/>
        <v>0</v>
      </c>
      <c r="AG140" s="79">
        <f t="shared" si="35"/>
        <v>0</v>
      </c>
      <c r="AH140" s="79">
        <f t="shared" si="35"/>
        <v>0</v>
      </c>
      <c r="AI140" s="79">
        <f t="shared" si="35"/>
        <v>0</v>
      </c>
      <c r="AJ140" s="79">
        <f t="shared" si="35"/>
        <v>0</v>
      </c>
      <c r="AK140" s="79">
        <f t="shared" si="35"/>
        <v>0</v>
      </c>
      <c r="AL140" s="79">
        <f t="shared" si="35"/>
        <v>0</v>
      </c>
      <c r="AM140" s="79">
        <f t="shared" si="35"/>
        <v>0</v>
      </c>
      <c r="AN140" s="79">
        <f t="shared" si="37"/>
        <v>0</v>
      </c>
      <c r="AO140" s="79">
        <f t="shared" si="37"/>
        <v>0</v>
      </c>
      <c r="AP140" s="79">
        <f t="shared" si="37"/>
        <v>0</v>
      </c>
      <c r="AQ140" s="79">
        <f t="shared" si="37"/>
        <v>0</v>
      </c>
      <c r="AR140" s="79">
        <f t="shared" si="37"/>
        <v>0</v>
      </c>
      <c r="AS140" s="79">
        <f t="shared" si="37"/>
        <v>0</v>
      </c>
      <c r="AT140" s="79">
        <f t="shared" si="37"/>
        <v>0</v>
      </c>
      <c r="AU140" s="79">
        <f t="shared" si="37"/>
        <v>0</v>
      </c>
      <c r="AV140" s="79">
        <f t="shared" si="37"/>
        <v>0</v>
      </c>
      <c r="AW140" s="79">
        <f t="shared" si="37"/>
        <v>0</v>
      </c>
      <c r="AX140" s="79">
        <f t="shared" si="37"/>
        <v>0</v>
      </c>
    </row>
    <row r="141" spans="1:50" x14ac:dyDescent="0.2">
      <c r="A141" s="25">
        <f>IFERROR(ndashboard!I82," ")</f>
        <v>0</v>
      </c>
      <c r="B141" s="107">
        <f>IFERROR(ndashboard!B82," ")</f>
        <v>0</v>
      </c>
      <c r="C141" s="107">
        <f>IFERROR(ndashboard!C82,"")</f>
        <v>0</v>
      </c>
      <c r="D141" s="100">
        <f>IFERROR(ndashboard!M82," ")</f>
        <v>0</v>
      </c>
      <c r="E141" s="167">
        <f>IFERROR(ndashboard!O82,"")</f>
        <v>0</v>
      </c>
      <c r="F141" s="107">
        <f>IFERROR(ndashboard!H82,"")</f>
        <v>0</v>
      </c>
      <c r="G141" s="108">
        <f>IFERROR(ndashboard!R82,"")</f>
        <v>0</v>
      </c>
      <c r="H141" s="107">
        <f>IFERROR(ndashboard!F82,"")</f>
        <v>0</v>
      </c>
      <c r="I141" s="107">
        <f>IFERROR(ndashboard!G82,"")</f>
        <v>0</v>
      </c>
      <c r="J141" s="79">
        <f t="shared" si="36"/>
        <v>0</v>
      </c>
      <c r="K141" s="79">
        <f t="shared" si="36"/>
        <v>0</v>
      </c>
      <c r="L141" s="79">
        <f t="shared" si="36"/>
        <v>0</v>
      </c>
      <c r="M141" s="79">
        <f t="shared" si="36"/>
        <v>0</v>
      </c>
      <c r="N141" s="79">
        <f t="shared" si="36"/>
        <v>0</v>
      </c>
      <c r="O141" s="79">
        <f t="shared" si="36"/>
        <v>0</v>
      </c>
      <c r="P141" s="79">
        <f t="shared" si="36"/>
        <v>0</v>
      </c>
      <c r="Q141" s="79">
        <f t="shared" si="36"/>
        <v>0</v>
      </c>
      <c r="R141" s="79">
        <f t="shared" si="36"/>
        <v>0</v>
      </c>
      <c r="S141" s="79">
        <f t="shared" si="36"/>
        <v>0</v>
      </c>
      <c r="T141" s="79">
        <f t="shared" si="36"/>
        <v>0</v>
      </c>
      <c r="U141" s="79">
        <f t="shared" si="36"/>
        <v>0</v>
      </c>
      <c r="V141" s="79">
        <f t="shared" si="36"/>
        <v>0</v>
      </c>
      <c r="W141" s="79">
        <f t="shared" si="36"/>
        <v>0</v>
      </c>
      <c r="X141" s="79">
        <f t="shared" si="36"/>
        <v>0</v>
      </c>
      <c r="Y141" s="79">
        <f t="shared" si="36"/>
        <v>0</v>
      </c>
      <c r="Z141" s="79">
        <f t="shared" si="35"/>
        <v>0</v>
      </c>
      <c r="AA141" s="79">
        <f t="shared" si="35"/>
        <v>0</v>
      </c>
      <c r="AB141" s="79">
        <f t="shared" si="35"/>
        <v>0</v>
      </c>
      <c r="AC141" s="79">
        <f t="shared" si="35"/>
        <v>0</v>
      </c>
      <c r="AD141" s="80">
        <f t="shared" si="35"/>
        <v>0</v>
      </c>
      <c r="AE141" s="79">
        <f t="shared" si="35"/>
        <v>0</v>
      </c>
      <c r="AF141" s="79">
        <f t="shared" si="35"/>
        <v>0</v>
      </c>
      <c r="AG141" s="79">
        <f t="shared" si="35"/>
        <v>0</v>
      </c>
      <c r="AH141" s="79">
        <f t="shared" si="35"/>
        <v>0</v>
      </c>
      <c r="AI141" s="79">
        <f t="shared" si="35"/>
        <v>0</v>
      </c>
      <c r="AJ141" s="79">
        <f t="shared" si="35"/>
        <v>0</v>
      </c>
      <c r="AK141" s="79">
        <f t="shared" si="35"/>
        <v>0</v>
      </c>
      <c r="AL141" s="79">
        <f t="shared" si="35"/>
        <v>0</v>
      </c>
      <c r="AM141" s="79">
        <f t="shared" si="35"/>
        <v>0</v>
      </c>
      <c r="AN141" s="79">
        <f t="shared" si="37"/>
        <v>0</v>
      </c>
      <c r="AO141" s="79">
        <f t="shared" si="37"/>
        <v>0</v>
      </c>
      <c r="AP141" s="79">
        <f t="shared" si="37"/>
        <v>0</v>
      </c>
      <c r="AQ141" s="79">
        <f t="shared" si="37"/>
        <v>0</v>
      </c>
      <c r="AR141" s="79">
        <f t="shared" si="37"/>
        <v>0</v>
      </c>
      <c r="AS141" s="79">
        <f t="shared" si="37"/>
        <v>0</v>
      </c>
      <c r="AT141" s="79">
        <f t="shared" si="37"/>
        <v>0</v>
      </c>
      <c r="AU141" s="79">
        <f t="shared" si="37"/>
        <v>0</v>
      </c>
      <c r="AV141" s="79">
        <f t="shared" si="37"/>
        <v>0</v>
      </c>
      <c r="AW141" s="79">
        <f t="shared" si="37"/>
        <v>0</v>
      </c>
      <c r="AX141" s="79">
        <f t="shared" si="37"/>
        <v>0</v>
      </c>
    </row>
    <row r="142" spans="1:50" x14ac:dyDescent="0.2">
      <c r="A142" s="25">
        <f>IFERROR(ndashboard!I83," ")</f>
        <v>0</v>
      </c>
      <c r="B142" s="107">
        <f>IFERROR(ndashboard!B83," ")</f>
        <v>0</v>
      </c>
      <c r="C142" s="107">
        <f>IFERROR(ndashboard!C83,"")</f>
        <v>0</v>
      </c>
      <c r="D142" s="100">
        <f>IFERROR(ndashboard!M83," ")</f>
        <v>0</v>
      </c>
      <c r="E142" s="167">
        <f>IFERROR(ndashboard!O83,"")</f>
        <v>0</v>
      </c>
      <c r="F142" s="107">
        <f>IFERROR(ndashboard!H83,"")</f>
        <v>0</v>
      </c>
      <c r="G142" s="108">
        <f>IFERROR(ndashboard!R83,"")</f>
        <v>0</v>
      </c>
      <c r="H142" s="107">
        <f>IFERROR(ndashboard!F83,"")</f>
        <v>0</v>
      </c>
      <c r="I142" s="107">
        <f>IFERROR(ndashboard!G83,"")</f>
        <v>0</v>
      </c>
      <c r="J142" s="79">
        <f t="shared" si="36"/>
        <v>0</v>
      </c>
      <c r="K142" s="79">
        <f t="shared" si="36"/>
        <v>0</v>
      </c>
      <c r="L142" s="79">
        <f t="shared" si="36"/>
        <v>0</v>
      </c>
      <c r="M142" s="79">
        <f t="shared" si="36"/>
        <v>0</v>
      </c>
      <c r="N142" s="79">
        <f t="shared" si="36"/>
        <v>0</v>
      </c>
      <c r="O142" s="79">
        <f t="shared" si="36"/>
        <v>0</v>
      </c>
      <c r="P142" s="79">
        <f t="shared" si="36"/>
        <v>0</v>
      </c>
      <c r="Q142" s="79">
        <f t="shared" si="36"/>
        <v>0</v>
      </c>
      <c r="R142" s="79">
        <f t="shared" si="36"/>
        <v>0</v>
      </c>
      <c r="S142" s="79">
        <f t="shared" si="36"/>
        <v>0</v>
      </c>
      <c r="T142" s="79">
        <f t="shared" si="36"/>
        <v>0</v>
      </c>
      <c r="U142" s="79">
        <f t="shared" si="36"/>
        <v>0</v>
      </c>
      <c r="V142" s="79">
        <f t="shared" si="36"/>
        <v>0</v>
      </c>
      <c r="W142" s="79">
        <f t="shared" si="36"/>
        <v>0</v>
      </c>
      <c r="X142" s="79">
        <f t="shared" si="36"/>
        <v>0</v>
      </c>
      <c r="Y142" s="79">
        <f t="shared" si="36"/>
        <v>0</v>
      </c>
      <c r="Z142" s="79">
        <f t="shared" si="35"/>
        <v>0</v>
      </c>
      <c r="AA142" s="79">
        <f t="shared" si="35"/>
        <v>0</v>
      </c>
      <c r="AB142" s="79">
        <f t="shared" si="35"/>
        <v>0</v>
      </c>
      <c r="AC142" s="79">
        <f t="shared" si="35"/>
        <v>0</v>
      </c>
      <c r="AD142" s="80">
        <f t="shared" si="35"/>
        <v>0</v>
      </c>
      <c r="AE142" s="79">
        <f t="shared" si="35"/>
        <v>0</v>
      </c>
      <c r="AF142" s="79">
        <f t="shared" si="35"/>
        <v>0</v>
      </c>
      <c r="AG142" s="79">
        <f t="shared" si="35"/>
        <v>0</v>
      </c>
      <c r="AH142" s="79">
        <f t="shared" si="35"/>
        <v>0</v>
      </c>
      <c r="AI142" s="79">
        <f t="shared" si="35"/>
        <v>0</v>
      </c>
      <c r="AJ142" s="79">
        <f t="shared" si="35"/>
        <v>0</v>
      </c>
      <c r="AK142" s="79">
        <f t="shared" si="35"/>
        <v>0</v>
      </c>
      <c r="AL142" s="79">
        <f t="shared" si="35"/>
        <v>0</v>
      </c>
      <c r="AM142" s="79">
        <f t="shared" si="35"/>
        <v>0</v>
      </c>
      <c r="AN142" s="79">
        <f t="shared" si="37"/>
        <v>0</v>
      </c>
      <c r="AO142" s="79">
        <f t="shared" si="37"/>
        <v>0</v>
      </c>
      <c r="AP142" s="79">
        <f t="shared" si="37"/>
        <v>0</v>
      </c>
      <c r="AQ142" s="79">
        <f t="shared" si="37"/>
        <v>0</v>
      </c>
      <c r="AR142" s="79">
        <f t="shared" si="37"/>
        <v>0</v>
      </c>
      <c r="AS142" s="79">
        <f t="shared" si="37"/>
        <v>0</v>
      </c>
      <c r="AT142" s="79">
        <f t="shared" si="37"/>
        <v>0</v>
      </c>
      <c r="AU142" s="79">
        <f t="shared" si="37"/>
        <v>0</v>
      </c>
      <c r="AV142" s="79">
        <f t="shared" si="37"/>
        <v>0</v>
      </c>
      <c r="AW142" s="79">
        <f t="shared" si="37"/>
        <v>0</v>
      </c>
      <c r="AX142" s="79">
        <f t="shared" si="37"/>
        <v>0</v>
      </c>
    </row>
    <row r="143" spans="1:50" x14ac:dyDescent="0.2">
      <c r="A143" s="25">
        <f>IFERROR(ndashboard!I84," ")</f>
        <v>0</v>
      </c>
      <c r="B143" s="107">
        <f>IFERROR(ndashboard!B84," ")</f>
        <v>0</v>
      </c>
      <c r="C143" s="107">
        <f>IFERROR(ndashboard!C84,"")</f>
        <v>0</v>
      </c>
      <c r="D143" s="100">
        <f>IFERROR(ndashboard!M84," ")</f>
        <v>0</v>
      </c>
      <c r="E143" s="167">
        <f>IFERROR(ndashboard!O84,"")</f>
        <v>0</v>
      </c>
      <c r="F143" s="107">
        <f>IFERROR(ndashboard!H84,"")</f>
        <v>0</v>
      </c>
      <c r="G143" s="108">
        <f>IFERROR(ndashboard!R84,"")</f>
        <v>0</v>
      </c>
      <c r="H143" s="107">
        <f>IFERROR(ndashboard!F84,"")</f>
        <v>0</v>
      </c>
      <c r="I143" s="107">
        <f>IFERROR(ndashboard!G84,"")</f>
        <v>0</v>
      </c>
      <c r="J143" s="79">
        <f t="shared" si="36"/>
        <v>0</v>
      </c>
      <c r="K143" s="79">
        <f t="shared" si="36"/>
        <v>0</v>
      </c>
      <c r="L143" s="79">
        <f t="shared" si="36"/>
        <v>0</v>
      </c>
      <c r="M143" s="79">
        <f t="shared" si="36"/>
        <v>0</v>
      </c>
      <c r="N143" s="79">
        <f t="shared" si="36"/>
        <v>0</v>
      </c>
      <c r="O143" s="79">
        <f t="shared" si="36"/>
        <v>0</v>
      </c>
      <c r="P143" s="79">
        <f t="shared" si="36"/>
        <v>0</v>
      </c>
      <c r="Q143" s="79">
        <f t="shared" si="36"/>
        <v>0</v>
      </c>
      <c r="R143" s="79">
        <f t="shared" si="36"/>
        <v>0</v>
      </c>
      <c r="S143" s="79">
        <f t="shared" si="36"/>
        <v>0</v>
      </c>
      <c r="T143" s="79">
        <f t="shared" si="36"/>
        <v>0</v>
      </c>
      <c r="U143" s="79">
        <f t="shared" si="36"/>
        <v>0</v>
      </c>
      <c r="V143" s="79">
        <f t="shared" si="36"/>
        <v>0</v>
      </c>
      <c r="W143" s="79">
        <f t="shared" si="36"/>
        <v>0</v>
      </c>
      <c r="X143" s="79">
        <f t="shared" si="36"/>
        <v>0</v>
      </c>
      <c r="Y143" s="79">
        <f t="shared" ref="Y143:AN158" si="38">IF($C$2+Y$48 &gt;=$D143,$E143*(Y$48-_xlfn.DAYS($D143,$C$2))/_xlfn.DAYS($C$1,$D143),0)</f>
        <v>0</v>
      </c>
      <c r="Z143" s="79">
        <f t="shared" si="38"/>
        <v>0</v>
      </c>
      <c r="AA143" s="79">
        <f t="shared" si="38"/>
        <v>0</v>
      </c>
      <c r="AB143" s="79">
        <f t="shared" si="38"/>
        <v>0</v>
      </c>
      <c r="AC143" s="79">
        <f t="shared" si="38"/>
        <v>0</v>
      </c>
      <c r="AD143" s="80">
        <f t="shared" si="38"/>
        <v>0</v>
      </c>
      <c r="AE143" s="79">
        <f t="shared" si="38"/>
        <v>0</v>
      </c>
      <c r="AF143" s="79">
        <f t="shared" si="38"/>
        <v>0</v>
      </c>
      <c r="AG143" s="79">
        <f t="shared" si="38"/>
        <v>0</v>
      </c>
      <c r="AH143" s="79">
        <f t="shared" si="38"/>
        <v>0</v>
      </c>
      <c r="AI143" s="79">
        <f t="shared" si="38"/>
        <v>0</v>
      </c>
      <c r="AJ143" s="79">
        <f t="shared" si="38"/>
        <v>0</v>
      </c>
      <c r="AK143" s="79">
        <f t="shared" si="38"/>
        <v>0</v>
      </c>
      <c r="AL143" s="79">
        <f t="shared" si="38"/>
        <v>0</v>
      </c>
      <c r="AM143" s="79">
        <f t="shared" si="38"/>
        <v>0</v>
      </c>
      <c r="AN143" s="79">
        <f t="shared" si="37"/>
        <v>0</v>
      </c>
      <c r="AO143" s="79">
        <f t="shared" si="37"/>
        <v>0</v>
      </c>
      <c r="AP143" s="79">
        <f t="shared" si="37"/>
        <v>0</v>
      </c>
      <c r="AQ143" s="79">
        <f t="shared" si="37"/>
        <v>0</v>
      </c>
      <c r="AR143" s="79">
        <f t="shared" si="37"/>
        <v>0</v>
      </c>
      <c r="AS143" s="79">
        <f t="shared" si="37"/>
        <v>0</v>
      </c>
      <c r="AT143" s="79">
        <f t="shared" si="37"/>
        <v>0</v>
      </c>
      <c r="AU143" s="79">
        <f t="shared" si="37"/>
        <v>0</v>
      </c>
      <c r="AV143" s="79">
        <f t="shared" si="37"/>
        <v>0</v>
      </c>
      <c r="AW143" s="79">
        <f t="shared" si="37"/>
        <v>0</v>
      </c>
      <c r="AX143" s="79">
        <f t="shared" si="37"/>
        <v>0</v>
      </c>
    </row>
    <row r="144" spans="1:50" x14ac:dyDescent="0.2">
      <c r="A144" s="25">
        <f>IFERROR(ndashboard!I85," ")</f>
        <v>0</v>
      </c>
      <c r="B144" s="107">
        <f>IFERROR(ndashboard!B85," ")</f>
        <v>0</v>
      </c>
      <c r="C144" s="107">
        <f>IFERROR(ndashboard!C85,"")</f>
        <v>0</v>
      </c>
      <c r="D144" s="100">
        <f>IFERROR(ndashboard!M85," ")</f>
        <v>0</v>
      </c>
      <c r="E144" s="167">
        <f>IFERROR(ndashboard!O85,"")</f>
        <v>0</v>
      </c>
      <c r="F144" s="107">
        <f>IFERROR(ndashboard!H85,"")</f>
        <v>0</v>
      </c>
      <c r="G144" s="108">
        <f>IFERROR(ndashboard!R85,"")</f>
        <v>0</v>
      </c>
      <c r="H144" s="107">
        <f>IFERROR(ndashboard!F85,"")</f>
        <v>0</v>
      </c>
      <c r="I144" s="107">
        <f>IFERROR(ndashboard!G85,"")</f>
        <v>0</v>
      </c>
      <c r="J144" s="79">
        <f t="shared" ref="J144:Y159" si="39">IF($C$2+J$48 &gt;=$D144,$E144*(J$48-_xlfn.DAYS($D144,$C$2))/_xlfn.DAYS($C$1,$D144),0)</f>
        <v>0</v>
      </c>
      <c r="K144" s="79">
        <f t="shared" si="39"/>
        <v>0</v>
      </c>
      <c r="L144" s="79">
        <f t="shared" si="39"/>
        <v>0</v>
      </c>
      <c r="M144" s="79">
        <f t="shared" si="39"/>
        <v>0</v>
      </c>
      <c r="N144" s="79">
        <f t="shared" si="39"/>
        <v>0</v>
      </c>
      <c r="O144" s="79">
        <f t="shared" si="39"/>
        <v>0</v>
      </c>
      <c r="P144" s="79">
        <f t="shared" si="39"/>
        <v>0</v>
      </c>
      <c r="Q144" s="79">
        <f t="shared" si="39"/>
        <v>0</v>
      </c>
      <c r="R144" s="79">
        <f t="shared" si="39"/>
        <v>0</v>
      </c>
      <c r="S144" s="79">
        <f t="shared" si="39"/>
        <v>0</v>
      </c>
      <c r="T144" s="79">
        <f t="shared" si="39"/>
        <v>0</v>
      </c>
      <c r="U144" s="79">
        <f t="shared" si="39"/>
        <v>0</v>
      </c>
      <c r="V144" s="79">
        <f t="shared" si="39"/>
        <v>0</v>
      </c>
      <c r="W144" s="79">
        <f t="shared" si="39"/>
        <v>0</v>
      </c>
      <c r="X144" s="79">
        <f t="shared" si="39"/>
        <v>0</v>
      </c>
      <c r="Y144" s="79">
        <f t="shared" si="39"/>
        <v>0</v>
      </c>
      <c r="Z144" s="79">
        <f t="shared" si="38"/>
        <v>0</v>
      </c>
      <c r="AA144" s="79">
        <f t="shared" si="38"/>
        <v>0</v>
      </c>
      <c r="AB144" s="79">
        <f t="shared" si="38"/>
        <v>0</v>
      </c>
      <c r="AC144" s="79">
        <f t="shared" si="38"/>
        <v>0</v>
      </c>
      <c r="AD144" s="80">
        <f t="shared" si="38"/>
        <v>0</v>
      </c>
      <c r="AE144" s="79">
        <f t="shared" si="38"/>
        <v>0</v>
      </c>
      <c r="AF144" s="79">
        <f t="shared" si="38"/>
        <v>0</v>
      </c>
      <c r="AG144" s="79">
        <f t="shared" si="38"/>
        <v>0</v>
      </c>
      <c r="AH144" s="79">
        <f t="shared" si="38"/>
        <v>0</v>
      </c>
      <c r="AI144" s="79">
        <f t="shared" si="38"/>
        <v>0</v>
      </c>
      <c r="AJ144" s="79">
        <f t="shared" si="38"/>
        <v>0</v>
      </c>
      <c r="AK144" s="79">
        <f t="shared" si="38"/>
        <v>0</v>
      </c>
      <c r="AL144" s="79">
        <f t="shared" si="38"/>
        <v>0</v>
      </c>
      <c r="AM144" s="79">
        <f t="shared" si="38"/>
        <v>0</v>
      </c>
      <c r="AN144" s="79">
        <f t="shared" si="38"/>
        <v>0</v>
      </c>
      <c r="AO144" s="79">
        <f t="shared" ref="AN144:AX159" si="40">IF($C$2+AO$48 &gt;=$D144,$E144*(AO$48-_xlfn.DAYS($D144,$C$2))/_xlfn.DAYS($C$1,$D144),0)</f>
        <v>0</v>
      </c>
      <c r="AP144" s="79">
        <f t="shared" si="40"/>
        <v>0</v>
      </c>
      <c r="AQ144" s="79">
        <f t="shared" si="40"/>
        <v>0</v>
      </c>
      <c r="AR144" s="79">
        <f t="shared" si="40"/>
        <v>0</v>
      </c>
      <c r="AS144" s="79">
        <f t="shared" si="40"/>
        <v>0</v>
      </c>
      <c r="AT144" s="79">
        <f t="shared" si="40"/>
        <v>0</v>
      </c>
      <c r="AU144" s="79">
        <f t="shared" si="40"/>
        <v>0</v>
      </c>
      <c r="AV144" s="79">
        <f t="shared" si="40"/>
        <v>0</v>
      </c>
      <c r="AW144" s="79">
        <f t="shared" si="40"/>
        <v>0</v>
      </c>
      <c r="AX144" s="79">
        <f t="shared" si="40"/>
        <v>0</v>
      </c>
    </row>
    <row r="145" spans="1:50" x14ac:dyDescent="0.2">
      <c r="A145" s="25">
        <f>IFERROR(ndashboard!I86," ")</f>
        <v>0</v>
      </c>
      <c r="B145" s="107">
        <f>IFERROR(ndashboard!B86," ")</f>
        <v>0</v>
      </c>
      <c r="C145" s="107">
        <f>IFERROR(ndashboard!C86,"")</f>
        <v>0</v>
      </c>
      <c r="D145" s="100">
        <f>IFERROR(ndashboard!M86," ")</f>
        <v>0</v>
      </c>
      <c r="E145" s="167">
        <f>IFERROR(ndashboard!O86,"")</f>
        <v>0</v>
      </c>
      <c r="F145" s="107">
        <f>IFERROR(ndashboard!H86,"")</f>
        <v>0</v>
      </c>
      <c r="G145" s="108">
        <f>IFERROR(ndashboard!R86,"")</f>
        <v>0</v>
      </c>
      <c r="H145" s="107">
        <f>IFERROR(ndashboard!F86,"")</f>
        <v>0</v>
      </c>
      <c r="I145" s="107">
        <f>IFERROR(ndashboard!G86,"")</f>
        <v>0</v>
      </c>
      <c r="J145" s="79">
        <f t="shared" si="39"/>
        <v>0</v>
      </c>
      <c r="K145" s="79">
        <f t="shared" si="39"/>
        <v>0</v>
      </c>
      <c r="L145" s="79">
        <f t="shared" si="39"/>
        <v>0</v>
      </c>
      <c r="M145" s="79">
        <f t="shared" si="39"/>
        <v>0</v>
      </c>
      <c r="N145" s="79">
        <f t="shared" si="39"/>
        <v>0</v>
      </c>
      <c r="O145" s="79">
        <f t="shared" si="39"/>
        <v>0</v>
      </c>
      <c r="P145" s="79">
        <f t="shared" si="39"/>
        <v>0</v>
      </c>
      <c r="Q145" s="79">
        <f t="shared" si="39"/>
        <v>0</v>
      </c>
      <c r="R145" s="79">
        <f t="shared" si="39"/>
        <v>0</v>
      </c>
      <c r="S145" s="79">
        <f t="shared" si="39"/>
        <v>0</v>
      </c>
      <c r="T145" s="79">
        <f t="shared" si="39"/>
        <v>0</v>
      </c>
      <c r="U145" s="79">
        <f t="shared" si="39"/>
        <v>0</v>
      </c>
      <c r="V145" s="79">
        <f t="shared" si="39"/>
        <v>0</v>
      </c>
      <c r="W145" s="79">
        <f t="shared" si="39"/>
        <v>0</v>
      </c>
      <c r="X145" s="79">
        <f t="shared" si="39"/>
        <v>0</v>
      </c>
      <c r="Y145" s="79">
        <f t="shared" si="39"/>
        <v>0</v>
      </c>
      <c r="Z145" s="79">
        <f t="shared" si="38"/>
        <v>0</v>
      </c>
      <c r="AA145" s="79">
        <f t="shared" si="38"/>
        <v>0</v>
      </c>
      <c r="AB145" s="79">
        <f t="shared" si="38"/>
        <v>0</v>
      </c>
      <c r="AC145" s="79">
        <f t="shared" si="38"/>
        <v>0</v>
      </c>
      <c r="AD145" s="80">
        <f t="shared" si="38"/>
        <v>0</v>
      </c>
      <c r="AE145" s="79">
        <f t="shared" si="38"/>
        <v>0</v>
      </c>
      <c r="AF145" s="79">
        <f t="shared" si="38"/>
        <v>0</v>
      </c>
      <c r="AG145" s="79">
        <f t="shared" si="38"/>
        <v>0</v>
      </c>
      <c r="AH145" s="79">
        <f t="shared" si="38"/>
        <v>0</v>
      </c>
      <c r="AI145" s="79">
        <f t="shared" si="38"/>
        <v>0</v>
      </c>
      <c r="AJ145" s="79">
        <f t="shared" si="38"/>
        <v>0</v>
      </c>
      <c r="AK145" s="79">
        <f t="shared" si="38"/>
        <v>0</v>
      </c>
      <c r="AL145" s="79">
        <f t="shared" si="38"/>
        <v>0</v>
      </c>
      <c r="AM145" s="79">
        <f t="shared" si="38"/>
        <v>0</v>
      </c>
      <c r="AN145" s="79">
        <f t="shared" si="40"/>
        <v>0</v>
      </c>
      <c r="AO145" s="79">
        <f t="shared" si="40"/>
        <v>0</v>
      </c>
      <c r="AP145" s="79">
        <f t="shared" si="40"/>
        <v>0</v>
      </c>
      <c r="AQ145" s="79">
        <f t="shared" si="40"/>
        <v>0</v>
      </c>
      <c r="AR145" s="79">
        <f t="shared" si="40"/>
        <v>0</v>
      </c>
      <c r="AS145" s="79">
        <f t="shared" si="40"/>
        <v>0</v>
      </c>
      <c r="AT145" s="79">
        <f t="shared" si="40"/>
        <v>0</v>
      </c>
      <c r="AU145" s="79">
        <f t="shared" si="40"/>
        <v>0</v>
      </c>
      <c r="AV145" s="79">
        <f t="shared" si="40"/>
        <v>0</v>
      </c>
      <c r="AW145" s="79">
        <f t="shared" si="40"/>
        <v>0</v>
      </c>
      <c r="AX145" s="79">
        <f t="shared" si="40"/>
        <v>0</v>
      </c>
    </row>
    <row r="146" spans="1:50" x14ac:dyDescent="0.2">
      <c r="A146" s="25">
        <f>IFERROR(ndashboard!I87," ")</f>
        <v>0</v>
      </c>
      <c r="B146" s="107">
        <f>IFERROR(ndashboard!B87," ")</f>
        <v>0</v>
      </c>
      <c r="C146" s="107">
        <f>IFERROR(ndashboard!C87,"")</f>
        <v>0</v>
      </c>
      <c r="D146" s="100">
        <f>IFERROR(ndashboard!M87," ")</f>
        <v>0</v>
      </c>
      <c r="E146" s="167">
        <f>IFERROR(ndashboard!O87,"")</f>
        <v>0</v>
      </c>
      <c r="F146" s="107">
        <f>IFERROR(ndashboard!H87,"")</f>
        <v>0</v>
      </c>
      <c r="G146" s="108">
        <f>IFERROR(ndashboard!R87,"")</f>
        <v>0</v>
      </c>
      <c r="H146" s="107">
        <f>IFERROR(ndashboard!F87,"")</f>
        <v>0</v>
      </c>
      <c r="I146" s="107">
        <f>IFERROR(ndashboard!G87,"")</f>
        <v>0</v>
      </c>
      <c r="J146" s="79">
        <f t="shared" si="39"/>
        <v>0</v>
      </c>
      <c r="K146" s="79">
        <f t="shared" si="39"/>
        <v>0</v>
      </c>
      <c r="L146" s="79">
        <f t="shared" si="39"/>
        <v>0</v>
      </c>
      <c r="M146" s="79">
        <f t="shared" si="39"/>
        <v>0</v>
      </c>
      <c r="N146" s="79">
        <f t="shared" si="39"/>
        <v>0</v>
      </c>
      <c r="O146" s="79">
        <f t="shared" si="39"/>
        <v>0</v>
      </c>
      <c r="P146" s="79">
        <f t="shared" si="39"/>
        <v>0</v>
      </c>
      <c r="Q146" s="79">
        <f t="shared" si="39"/>
        <v>0</v>
      </c>
      <c r="R146" s="79">
        <f t="shared" si="39"/>
        <v>0</v>
      </c>
      <c r="S146" s="79">
        <f t="shared" si="39"/>
        <v>0</v>
      </c>
      <c r="T146" s="79">
        <f t="shared" si="39"/>
        <v>0</v>
      </c>
      <c r="U146" s="79">
        <f t="shared" si="39"/>
        <v>0</v>
      </c>
      <c r="V146" s="79">
        <f t="shared" si="39"/>
        <v>0</v>
      </c>
      <c r="W146" s="79">
        <f t="shared" si="39"/>
        <v>0</v>
      </c>
      <c r="X146" s="79">
        <f t="shared" si="39"/>
        <v>0</v>
      </c>
      <c r="Y146" s="79">
        <f t="shared" si="39"/>
        <v>0</v>
      </c>
      <c r="Z146" s="79">
        <f t="shared" si="38"/>
        <v>0</v>
      </c>
      <c r="AA146" s="79">
        <f t="shared" si="38"/>
        <v>0</v>
      </c>
      <c r="AB146" s="79">
        <f t="shared" si="38"/>
        <v>0</v>
      </c>
      <c r="AC146" s="79">
        <f t="shared" si="38"/>
        <v>0</v>
      </c>
      <c r="AD146" s="80">
        <f t="shared" si="38"/>
        <v>0</v>
      </c>
      <c r="AE146" s="79">
        <f t="shared" si="38"/>
        <v>0</v>
      </c>
      <c r="AF146" s="79">
        <f t="shared" si="38"/>
        <v>0</v>
      </c>
      <c r="AG146" s="79">
        <f t="shared" si="38"/>
        <v>0</v>
      </c>
      <c r="AH146" s="79">
        <f t="shared" si="38"/>
        <v>0</v>
      </c>
      <c r="AI146" s="79">
        <f t="shared" si="38"/>
        <v>0</v>
      </c>
      <c r="AJ146" s="79">
        <f t="shared" si="38"/>
        <v>0</v>
      </c>
      <c r="AK146" s="79">
        <f t="shared" si="38"/>
        <v>0</v>
      </c>
      <c r="AL146" s="79">
        <f t="shared" si="38"/>
        <v>0</v>
      </c>
      <c r="AM146" s="79">
        <f t="shared" si="38"/>
        <v>0</v>
      </c>
      <c r="AN146" s="79">
        <f t="shared" si="40"/>
        <v>0</v>
      </c>
      <c r="AO146" s="79">
        <f t="shared" si="40"/>
        <v>0</v>
      </c>
      <c r="AP146" s="79">
        <f t="shared" si="40"/>
        <v>0</v>
      </c>
      <c r="AQ146" s="79">
        <f t="shared" si="40"/>
        <v>0</v>
      </c>
      <c r="AR146" s="79">
        <f t="shared" si="40"/>
        <v>0</v>
      </c>
      <c r="AS146" s="79">
        <f t="shared" si="40"/>
        <v>0</v>
      </c>
      <c r="AT146" s="79">
        <f t="shared" si="40"/>
        <v>0</v>
      </c>
      <c r="AU146" s="79">
        <f t="shared" si="40"/>
        <v>0</v>
      </c>
      <c r="AV146" s="79">
        <f t="shared" si="40"/>
        <v>0</v>
      </c>
      <c r="AW146" s="79">
        <f t="shared" si="40"/>
        <v>0</v>
      </c>
      <c r="AX146" s="79">
        <f t="shared" si="40"/>
        <v>0</v>
      </c>
    </row>
    <row r="147" spans="1:50" x14ac:dyDescent="0.2">
      <c r="A147" s="25">
        <f>IFERROR(ndashboard!I88," ")</f>
        <v>0</v>
      </c>
      <c r="B147" s="107">
        <f>IFERROR(ndashboard!B88," ")</f>
        <v>0</v>
      </c>
      <c r="C147" s="107">
        <f>IFERROR(ndashboard!C88,"")</f>
        <v>0</v>
      </c>
      <c r="D147" s="100">
        <f>IFERROR(ndashboard!M88," ")</f>
        <v>0</v>
      </c>
      <c r="E147" s="167">
        <f>IFERROR(ndashboard!O88,"")</f>
        <v>0</v>
      </c>
      <c r="F147" s="107">
        <f>IFERROR(ndashboard!H88,"")</f>
        <v>0</v>
      </c>
      <c r="G147" s="108">
        <f>IFERROR(ndashboard!R88,"")</f>
        <v>0</v>
      </c>
      <c r="H147" s="107">
        <f>IFERROR(ndashboard!F88,"")</f>
        <v>0</v>
      </c>
      <c r="I147" s="107">
        <f>IFERROR(ndashboard!G88,"")</f>
        <v>0</v>
      </c>
      <c r="J147" s="79">
        <f t="shared" si="39"/>
        <v>0</v>
      </c>
      <c r="K147" s="79">
        <f t="shared" si="39"/>
        <v>0</v>
      </c>
      <c r="L147" s="79">
        <f t="shared" si="39"/>
        <v>0</v>
      </c>
      <c r="M147" s="79">
        <f t="shared" si="39"/>
        <v>0</v>
      </c>
      <c r="N147" s="79">
        <f t="shared" si="39"/>
        <v>0</v>
      </c>
      <c r="O147" s="79">
        <f t="shared" si="39"/>
        <v>0</v>
      </c>
      <c r="P147" s="79">
        <f t="shared" si="39"/>
        <v>0</v>
      </c>
      <c r="Q147" s="79">
        <f t="shared" si="39"/>
        <v>0</v>
      </c>
      <c r="R147" s="79">
        <f t="shared" si="39"/>
        <v>0</v>
      </c>
      <c r="S147" s="79">
        <f t="shared" si="39"/>
        <v>0</v>
      </c>
      <c r="T147" s="79">
        <f t="shared" si="39"/>
        <v>0</v>
      </c>
      <c r="U147" s="79">
        <f t="shared" si="39"/>
        <v>0</v>
      </c>
      <c r="V147" s="79">
        <f t="shared" si="39"/>
        <v>0</v>
      </c>
      <c r="W147" s="79">
        <f t="shared" si="39"/>
        <v>0</v>
      </c>
      <c r="X147" s="79">
        <f t="shared" si="39"/>
        <v>0</v>
      </c>
      <c r="Y147" s="79">
        <f t="shared" si="39"/>
        <v>0</v>
      </c>
      <c r="Z147" s="79">
        <f t="shared" si="38"/>
        <v>0</v>
      </c>
      <c r="AA147" s="79">
        <f t="shared" si="38"/>
        <v>0</v>
      </c>
      <c r="AB147" s="79">
        <f t="shared" si="38"/>
        <v>0</v>
      </c>
      <c r="AC147" s="79">
        <f t="shared" si="38"/>
        <v>0</v>
      </c>
      <c r="AD147" s="80">
        <f t="shared" si="38"/>
        <v>0</v>
      </c>
      <c r="AE147" s="79">
        <f t="shared" si="38"/>
        <v>0</v>
      </c>
      <c r="AF147" s="79">
        <f t="shared" si="38"/>
        <v>0</v>
      </c>
      <c r="AG147" s="79">
        <f t="shared" si="38"/>
        <v>0</v>
      </c>
      <c r="AH147" s="79">
        <f t="shared" si="38"/>
        <v>0</v>
      </c>
      <c r="AI147" s="79">
        <f t="shared" si="38"/>
        <v>0</v>
      </c>
      <c r="AJ147" s="79">
        <f t="shared" si="38"/>
        <v>0</v>
      </c>
      <c r="AK147" s="79">
        <f t="shared" si="38"/>
        <v>0</v>
      </c>
      <c r="AL147" s="79">
        <f t="shared" si="38"/>
        <v>0</v>
      </c>
      <c r="AM147" s="79">
        <f t="shared" si="38"/>
        <v>0</v>
      </c>
      <c r="AN147" s="79">
        <f t="shared" si="40"/>
        <v>0</v>
      </c>
      <c r="AO147" s="79">
        <f t="shared" si="40"/>
        <v>0</v>
      </c>
      <c r="AP147" s="79">
        <f t="shared" si="40"/>
        <v>0</v>
      </c>
      <c r="AQ147" s="79">
        <f t="shared" si="40"/>
        <v>0</v>
      </c>
      <c r="AR147" s="79">
        <f t="shared" si="40"/>
        <v>0</v>
      </c>
      <c r="AS147" s="79">
        <f t="shared" si="40"/>
        <v>0</v>
      </c>
      <c r="AT147" s="79">
        <f t="shared" si="40"/>
        <v>0</v>
      </c>
      <c r="AU147" s="79">
        <f t="shared" si="40"/>
        <v>0</v>
      </c>
      <c r="AV147" s="79">
        <f t="shared" si="40"/>
        <v>0</v>
      </c>
      <c r="AW147" s="79">
        <f t="shared" si="40"/>
        <v>0</v>
      </c>
      <c r="AX147" s="79">
        <f t="shared" si="40"/>
        <v>0</v>
      </c>
    </row>
    <row r="148" spans="1:50" x14ac:dyDescent="0.2">
      <c r="A148" s="25">
        <f>IFERROR(ndashboard!I89," ")</f>
        <v>0</v>
      </c>
      <c r="B148" s="107">
        <f>IFERROR(ndashboard!B89," ")</f>
        <v>0</v>
      </c>
      <c r="C148" s="107">
        <f>IFERROR(ndashboard!C89,"")</f>
        <v>0</v>
      </c>
      <c r="D148" s="100">
        <f>IFERROR(ndashboard!M89," ")</f>
        <v>0</v>
      </c>
      <c r="E148" s="167">
        <f>IFERROR(ndashboard!O89,"")</f>
        <v>0</v>
      </c>
      <c r="F148" s="107">
        <f>IFERROR(ndashboard!H89,"")</f>
        <v>0</v>
      </c>
      <c r="G148" s="108">
        <f>IFERROR(ndashboard!R89,"")</f>
        <v>0</v>
      </c>
      <c r="H148" s="107">
        <f>IFERROR(ndashboard!F89,"")</f>
        <v>0</v>
      </c>
      <c r="I148" s="107">
        <f>IFERROR(ndashboard!G89,"")</f>
        <v>0</v>
      </c>
      <c r="J148" s="79">
        <f t="shared" si="39"/>
        <v>0</v>
      </c>
      <c r="K148" s="79">
        <f t="shared" si="39"/>
        <v>0</v>
      </c>
      <c r="L148" s="79">
        <f t="shared" si="39"/>
        <v>0</v>
      </c>
      <c r="M148" s="79">
        <f t="shared" si="39"/>
        <v>0</v>
      </c>
      <c r="N148" s="79">
        <f t="shared" si="39"/>
        <v>0</v>
      </c>
      <c r="O148" s="79">
        <f t="shared" si="39"/>
        <v>0</v>
      </c>
      <c r="P148" s="79">
        <f t="shared" si="39"/>
        <v>0</v>
      </c>
      <c r="Q148" s="79">
        <f t="shared" si="39"/>
        <v>0</v>
      </c>
      <c r="R148" s="79">
        <f t="shared" si="39"/>
        <v>0</v>
      </c>
      <c r="S148" s="79">
        <f t="shared" si="39"/>
        <v>0</v>
      </c>
      <c r="T148" s="79">
        <f t="shared" si="39"/>
        <v>0</v>
      </c>
      <c r="U148" s="79">
        <f t="shared" si="39"/>
        <v>0</v>
      </c>
      <c r="V148" s="79">
        <f t="shared" si="39"/>
        <v>0</v>
      </c>
      <c r="W148" s="79">
        <f t="shared" si="39"/>
        <v>0</v>
      </c>
      <c r="X148" s="79">
        <f t="shared" si="39"/>
        <v>0</v>
      </c>
      <c r="Y148" s="79">
        <f t="shared" si="39"/>
        <v>0</v>
      </c>
      <c r="Z148" s="79">
        <f t="shared" si="38"/>
        <v>0</v>
      </c>
      <c r="AA148" s="79">
        <f t="shared" si="38"/>
        <v>0</v>
      </c>
      <c r="AB148" s="79">
        <f t="shared" si="38"/>
        <v>0</v>
      </c>
      <c r="AC148" s="79">
        <f t="shared" si="38"/>
        <v>0</v>
      </c>
      <c r="AD148" s="80">
        <f t="shared" si="38"/>
        <v>0</v>
      </c>
      <c r="AE148" s="79">
        <f t="shared" si="38"/>
        <v>0</v>
      </c>
      <c r="AF148" s="79">
        <f t="shared" si="38"/>
        <v>0</v>
      </c>
      <c r="AG148" s="79">
        <f t="shared" si="38"/>
        <v>0</v>
      </c>
      <c r="AH148" s="79">
        <f t="shared" si="38"/>
        <v>0</v>
      </c>
      <c r="AI148" s="79">
        <f t="shared" si="38"/>
        <v>0</v>
      </c>
      <c r="AJ148" s="79">
        <f t="shared" si="38"/>
        <v>0</v>
      </c>
      <c r="AK148" s="79">
        <f t="shared" si="38"/>
        <v>0</v>
      </c>
      <c r="AL148" s="79">
        <f t="shared" si="38"/>
        <v>0</v>
      </c>
      <c r="AM148" s="79">
        <f t="shared" si="38"/>
        <v>0</v>
      </c>
      <c r="AN148" s="79">
        <f t="shared" si="40"/>
        <v>0</v>
      </c>
      <c r="AO148" s="79">
        <f t="shared" si="40"/>
        <v>0</v>
      </c>
      <c r="AP148" s="79">
        <f t="shared" si="40"/>
        <v>0</v>
      </c>
      <c r="AQ148" s="79">
        <f t="shared" si="40"/>
        <v>0</v>
      </c>
      <c r="AR148" s="79">
        <f t="shared" si="40"/>
        <v>0</v>
      </c>
      <c r="AS148" s="79">
        <f t="shared" si="40"/>
        <v>0</v>
      </c>
      <c r="AT148" s="79">
        <f t="shared" si="40"/>
        <v>0</v>
      </c>
      <c r="AU148" s="79">
        <f t="shared" si="40"/>
        <v>0</v>
      </c>
      <c r="AV148" s="79">
        <f t="shared" si="40"/>
        <v>0</v>
      </c>
      <c r="AW148" s="79">
        <f t="shared" si="40"/>
        <v>0</v>
      </c>
      <c r="AX148" s="79">
        <f t="shared" si="40"/>
        <v>0</v>
      </c>
    </row>
    <row r="149" spans="1:50" x14ac:dyDescent="0.2">
      <c r="A149" s="25">
        <f>IFERROR(ndashboard!I90," ")</f>
        <v>0</v>
      </c>
      <c r="B149" s="107">
        <f>IFERROR(ndashboard!B90," ")</f>
        <v>0</v>
      </c>
      <c r="C149" s="107">
        <f>IFERROR(ndashboard!C90,"")</f>
        <v>0</v>
      </c>
      <c r="D149" s="100">
        <f>IFERROR(ndashboard!M90," ")</f>
        <v>0</v>
      </c>
      <c r="E149" s="167">
        <f>IFERROR(ndashboard!O90,"")</f>
        <v>0</v>
      </c>
      <c r="F149" s="107">
        <f>IFERROR(ndashboard!H90,"")</f>
        <v>0</v>
      </c>
      <c r="G149" s="108">
        <f>IFERROR(ndashboard!R90,"")</f>
        <v>0</v>
      </c>
      <c r="H149" s="107">
        <f>IFERROR(ndashboard!F90,"")</f>
        <v>0</v>
      </c>
      <c r="I149" s="107">
        <f>IFERROR(ndashboard!G90,"")</f>
        <v>0</v>
      </c>
      <c r="J149" s="79">
        <f t="shared" si="39"/>
        <v>0</v>
      </c>
      <c r="K149" s="79">
        <f t="shared" si="39"/>
        <v>0</v>
      </c>
      <c r="L149" s="79">
        <f t="shared" si="39"/>
        <v>0</v>
      </c>
      <c r="M149" s="79">
        <f t="shared" si="39"/>
        <v>0</v>
      </c>
      <c r="N149" s="79">
        <f t="shared" si="39"/>
        <v>0</v>
      </c>
      <c r="O149" s="79">
        <f t="shared" si="39"/>
        <v>0</v>
      </c>
      <c r="P149" s="79">
        <f t="shared" si="39"/>
        <v>0</v>
      </c>
      <c r="Q149" s="79">
        <f t="shared" si="39"/>
        <v>0</v>
      </c>
      <c r="R149" s="79">
        <f t="shared" si="39"/>
        <v>0</v>
      </c>
      <c r="S149" s="79">
        <f t="shared" si="39"/>
        <v>0</v>
      </c>
      <c r="T149" s="79">
        <f t="shared" si="39"/>
        <v>0</v>
      </c>
      <c r="U149" s="79">
        <f t="shared" si="39"/>
        <v>0</v>
      </c>
      <c r="V149" s="79">
        <f t="shared" si="39"/>
        <v>0</v>
      </c>
      <c r="W149" s="79">
        <f t="shared" si="39"/>
        <v>0</v>
      </c>
      <c r="X149" s="79">
        <f t="shared" si="39"/>
        <v>0</v>
      </c>
      <c r="Y149" s="79">
        <f t="shared" si="39"/>
        <v>0</v>
      </c>
      <c r="Z149" s="79">
        <f t="shared" si="38"/>
        <v>0</v>
      </c>
      <c r="AA149" s="79">
        <f t="shared" si="38"/>
        <v>0</v>
      </c>
      <c r="AB149" s="79">
        <f t="shared" si="38"/>
        <v>0</v>
      </c>
      <c r="AC149" s="79">
        <f t="shared" si="38"/>
        <v>0</v>
      </c>
      <c r="AD149" s="80">
        <f t="shared" si="38"/>
        <v>0</v>
      </c>
      <c r="AE149" s="79">
        <f t="shared" si="38"/>
        <v>0</v>
      </c>
      <c r="AF149" s="79">
        <f t="shared" si="38"/>
        <v>0</v>
      </c>
      <c r="AG149" s="79">
        <f t="shared" si="38"/>
        <v>0</v>
      </c>
      <c r="AH149" s="79">
        <f t="shared" si="38"/>
        <v>0</v>
      </c>
      <c r="AI149" s="79">
        <f t="shared" si="38"/>
        <v>0</v>
      </c>
      <c r="AJ149" s="79">
        <f t="shared" si="38"/>
        <v>0</v>
      </c>
      <c r="AK149" s="79">
        <f t="shared" si="38"/>
        <v>0</v>
      </c>
      <c r="AL149" s="79">
        <f t="shared" si="38"/>
        <v>0</v>
      </c>
      <c r="AM149" s="79">
        <f t="shared" si="38"/>
        <v>0</v>
      </c>
      <c r="AN149" s="79">
        <f t="shared" si="40"/>
        <v>0</v>
      </c>
      <c r="AO149" s="79">
        <f t="shared" si="40"/>
        <v>0</v>
      </c>
      <c r="AP149" s="79">
        <f t="shared" si="40"/>
        <v>0</v>
      </c>
      <c r="AQ149" s="79">
        <f t="shared" si="40"/>
        <v>0</v>
      </c>
      <c r="AR149" s="79">
        <f t="shared" si="40"/>
        <v>0</v>
      </c>
      <c r="AS149" s="79">
        <f t="shared" si="40"/>
        <v>0</v>
      </c>
      <c r="AT149" s="79">
        <f t="shared" si="40"/>
        <v>0</v>
      </c>
      <c r="AU149" s="79">
        <f t="shared" si="40"/>
        <v>0</v>
      </c>
      <c r="AV149" s="79">
        <f t="shared" si="40"/>
        <v>0</v>
      </c>
      <c r="AW149" s="79">
        <f t="shared" si="40"/>
        <v>0</v>
      </c>
      <c r="AX149" s="79">
        <f t="shared" si="40"/>
        <v>0</v>
      </c>
    </row>
    <row r="150" spans="1:50" x14ac:dyDescent="0.2">
      <c r="A150" s="25">
        <f>IFERROR(ndashboard!I91," ")</f>
        <v>0</v>
      </c>
      <c r="B150" s="107">
        <f>IFERROR(ndashboard!B91," ")</f>
        <v>0</v>
      </c>
      <c r="C150" s="107">
        <f>IFERROR(ndashboard!C91,"")</f>
        <v>0</v>
      </c>
      <c r="D150" s="100">
        <f>IFERROR(ndashboard!M91," ")</f>
        <v>0</v>
      </c>
      <c r="E150" s="167">
        <f>IFERROR(ndashboard!O91,"")</f>
        <v>0</v>
      </c>
      <c r="F150" s="107">
        <f>IFERROR(ndashboard!H91,"")</f>
        <v>0</v>
      </c>
      <c r="G150" s="108">
        <f>IFERROR(ndashboard!R91,"")</f>
        <v>0</v>
      </c>
      <c r="H150" s="107">
        <f>IFERROR(ndashboard!F91,"")</f>
        <v>0</v>
      </c>
      <c r="I150" s="107">
        <f>IFERROR(ndashboard!G91,"")</f>
        <v>0</v>
      </c>
      <c r="J150" s="79">
        <f t="shared" si="39"/>
        <v>0</v>
      </c>
      <c r="K150" s="79">
        <f t="shared" si="39"/>
        <v>0</v>
      </c>
      <c r="L150" s="79">
        <f t="shared" si="39"/>
        <v>0</v>
      </c>
      <c r="M150" s="79">
        <f t="shared" si="39"/>
        <v>0</v>
      </c>
      <c r="N150" s="79">
        <f t="shared" si="39"/>
        <v>0</v>
      </c>
      <c r="O150" s="79">
        <f t="shared" si="39"/>
        <v>0</v>
      </c>
      <c r="P150" s="79">
        <f t="shared" si="39"/>
        <v>0</v>
      </c>
      <c r="Q150" s="79">
        <f t="shared" si="39"/>
        <v>0</v>
      </c>
      <c r="R150" s="79">
        <f t="shared" si="39"/>
        <v>0</v>
      </c>
      <c r="S150" s="79">
        <f t="shared" si="39"/>
        <v>0</v>
      </c>
      <c r="T150" s="79">
        <f t="shared" si="39"/>
        <v>0</v>
      </c>
      <c r="U150" s="79">
        <f t="shared" si="39"/>
        <v>0</v>
      </c>
      <c r="V150" s="79">
        <f t="shared" si="39"/>
        <v>0</v>
      </c>
      <c r="W150" s="79">
        <f t="shared" si="39"/>
        <v>0</v>
      </c>
      <c r="X150" s="79">
        <f t="shared" si="39"/>
        <v>0</v>
      </c>
      <c r="Y150" s="79">
        <f t="shared" si="39"/>
        <v>0</v>
      </c>
      <c r="Z150" s="79">
        <f t="shared" si="38"/>
        <v>0</v>
      </c>
      <c r="AA150" s="79">
        <f t="shared" si="38"/>
        <v>0</v>
      </c>
      <c r="AB150" s="79">
        <f t="shared" si="38"/>
        <v>0</v>
      </c>
      <c r="AC150" s="79">
        <f t="shared" si="38"/>
        <v>0</v>
      </c>
      <c r="AD150" s="80">
        <f t="shared" si="38"/>
        <v>0</v>
      </c>
      <c r="AE150" s="79">
        <f t="shared" si="38"/>
        <v>0</v>
      </c>
      <c r="AF150" s="79">
        <f t="shared" si="38"/>
        <v>0</v>
      </c>
      <c r="AG150" s="79">
        <f t="shared" si="38"/>
        <v>0</v>
      </c>
      <c r="AH150" s="79">
        <f t="shared" si="38"/>
        <v>0</v>
      </c>
      <c r="AI150" s="79">
        <f t="shared" si="38"/>
        <v>0</v>
      </c>
      <c r="AJ150" s="79">
        <f t="shared" si="38"/>
        <v>0</v>
      </c>
      <c r="AK150" s="79">
        <f t="shared" si="38"/>
        <v>0</v>
      </c>
      <c r="AL150" s="79">
        <f t="shared" si="38"/>
        <v>0</v>
      </c>
      <c r="AM150" s="79">
        <f t="shared" si="38"/>
        <v>0</v>
      </c>
      <c r="AN150" s="79">
        <f t="shared" si="40"/>
        <v>0</v>
      </c>
      <c r="AO150" s="79">
        <f t="shared" si="40"/>
        <v>0</v>
      </c>
      <c r="AP150" s="79">
        <f t="shared" si="40"/>
        <v>0</v>
      </c>
      <c r="AQ150" s="79">
        <f t="shared" si="40"/>
        <v>0</v>
      </c>
      <c r="AR150" s="79">
        <f t="shared" si="40"/>
        <v>0</v>
      </c>
      <c r="AS150" s="79">
        <f t="shared" si="40"/>
        <v>0</v>
      </c>
      <c r="AT150" s="79">
        <f t="shared" si="40"/>
        <v>0</v>
      </c>
      <c r="AU150" s="79">
        <f t="shared" si="40"/>
        <v>0</v>
      </c>
      <c r="AV150" s="79">
        <f t="shared" si="40"/>
        <v>0</v>
      </c>
      <c r="AW150" s="79">
        <f t="shared" si="40"/>
        <v>0</v>
      </c>
      <c r="AX150" s="79">
        <f t="shared" si="40"/>
        <v>0</v>
      </c>
    </row>
    <row r="151" spans="1:50" x14ac:dyDescent="0.2">
      <c r="A151" s="25">
        <f>IFERROR(ndashboard!I92," ")</f>
        <v>0</v>
      </c>
      <c r="B151" s="107">
        <f>IFERROR(ndashboard!B92," ")</f>
        <v>0</v>
      </c>
      <c r="C151" s="107">
        <f>IFERROR(ndashboard!C92,"")</f>
        <v>0</v>
      </c>
      <c r="D151" s="100">
        <f>IFERROR(ndashboard!M92," ")</f>
        <v>0</v>
      </c>
      <c r="E151" s="167">
        <f>IFERROR(ndashboard!O92,"")</f>
        <v>0</v>
      </c>
      <c r="F151" s="107">
        <f>IFERROR(ndashboard!H92,"")</f>
        <v>0</v>
      </c>
      <c r="G151" s="108">
        <f>IFERROR(ndashboard!R92,"")</f>
        <v>0</v>
      </c>
      <c r="H151" s="107">
        <f>IFERROR(ndashboard!F92,"")</f>
        <v>0</v>
      </c>
      <c r="I151" s="107">
        <f>IFERROR(ndashboard!G92,"")</f>
        <v>0</v>
      </c>
      <c r="J151" s="79">
        <f t="shared" si="39"/>
        <v>0</v>
      </c>
      <c r="K151" s="79">
        <f t="shared" si="39"/>
        <v>0</v>
      </c>
      <c r="L151" s="79">
        <f t="shared" si="39"/>
        <v>0</v>
      </c>
      <c r="M151" s="79">
        <f t="shared" si="39"/>
        <v>0</v>
      </c>
      <c r="N151" s="79">
        <f t="shared" si="39"/>
        <v>0</v>
      </c>
      <c r="O151" s="79">
        <f t="shared" si="39"/>
        <v>0</v>
      </c>
      <c r="P151" s="79">
        <f t="shared" si="39"/>
        <v>0</v>
      </c>
      <c r="Q151" s="79">
        <f t="shared" si="39"/>
        <v>0</v>
      </c>
      <c r="R151" s="79">
        <f t="shared" si="39"/>
        <v>0</v>
      </c>
      <c r="S151" s="79">
        <f t="shared" si="39"/>
        <v>0</v>
      </c>
      <c r="T151" s="79">
        <f t="shared" si="39"/>
        <v>0</v>
      </c>
      <c r="U151" s="79">
        <f t="shared" si="39"/>
        <v>0</v>
      </c>
      <c r="V151" s="79">
        <f t="shared" si="39"/>
        <v>0</v>
      </c>
      <c r="W151" s="79">
        <f t="shared" si="39"/>
        <v>0</v>
      </c>
      <c r="X151" s="79">
        <f t="shared" si="39"/>
        <v>0</v>
      </c>
      <c r="Y151" s="79">
        <f t="shared" si="39"/>
        <v>0</v>
      </c>
      <c r="Z151" s="79">
        <f t="shared" si="38"/>
        <v>0</v>
      </c>
      <c r="AA151" s="79">
        <f t="shared" si="38"/>
        <v>0</v>
      </c>
      <c r="AB151" s="79">
        <f t="shared" si="38"/>
        <v>0</v>
      </c>
      <c r="AC151" s="79">
        <f t="shared" si="38"/>
        <v>0</v>
      </c>
      <c r="AD151" s="80">
        <f t="shared" si="38"/>
        <v>0</v>
      </c>
      <c r="AE151" s="79">
        <f t="shared" si="38"/>
        <v>0</v>
      </c>
      <c r="AF151" s="79">
        <f t="shared" si="38"/>
        <v>0</v>
      </c>
      <c r="AG151" s="79">
        <f t="shared" si="38"/>
        <v>0</v>
      </c>
      <c r="AH151" s="79">
        <f t="shared" si="38"/>
        <v>0</v>
      </c>
      <c r="AI151" s="79">
        <f t="shared" si="38"/>
        <v>0</v>
      </c>
      <c r="AJ151" s="79">
        <f t="shared" si="38"/>
        <v>0</v>
      </c>
      <c r="AK151" s="79">
        <f t="shared" si="38"/>
        <v>0</v>
      </c>
      <c r="AL151" s="79">
        <f t="shared" si="38"/>
        <v>0</v>
      </c>
      <c r="AM151" s="79">
        <f t="shared" si="38"/>
        <v>0</v>
      </c>
      <c r="AN151" s="79">
        <f t="shared" si="40"/>
        <v>0</v>
      </c>
      <c r="AO151" s="79">
        <f t="shared" si="40"/>
        <v>0</v>
      </c>
      <c r="AP151" s="79">
        <f t="shared" si="40"/>
        <v>0</v>
      </c>
      <c r="AQ151" s="79">
        <f t="shared" si="40"/>
        <v>0</v>
      </c>
      <c r="AR151" s="79">
        <f t="shared" si="40"/>
        <v>0</v>
      </c>
      <c r="AS151" s="79">
        <f t="shared" si="40"/>
        <v>0</v>
      </c>
      <c r="AT151" s="79">
        <f t="shared" si="40"/>
        <v>0</v>
      </c>
      <c r="AU151" s="79">
        <f t="shared" si="40"/>
        <v>0</v>
      </c>
      <c r="AV151" s="79">
        <f t="shared" si="40"/>
        <v>0</v>
      </c>
      <c r="AW151" s="79">
        <f t="shared" si="40"/>
        <v>0</v>
      </c>
      <c r="AX151" s="79">
        <f t="shared" si="40"/>
        <v>0</v>
      </c>
    </row>
    <row r="152" spans="1:50" x14ac:dyDescent="0.2">
      <c r="A152" s="25">
        <f>IFERROR(ndashboard!I93," ")</f>
        <v>0</v>
      </c>
      <c r="B152" s="107">
        <f>IFERROR(ndashboard!B93," ")</f>
        <v>0</v>
      </c>
      <c r="C152" s="107">
        <f>IFERROR(ndashboard!C93,"")</f>
        <v>0</v>
      </c>
      <c r="D152" s="100">
        <f>IFERROR(ndashboard!M93," ")</f>
        <v>0</v>
      </c>
      <c r="E152" s="167">
        <f>IFERROR(ndashboard!O93,"")</f>
        <v>0</v>
      </c>
      <c r="F152" s="107">
        <f>IFERROR(ndashboard!H93,"")</f>
        <v>0</v>
      </c>
      <c r="G152" s="108">
        <f>IFERROR(ndashboard!R93,"")</f>
        <v>0</v>
      </c>
      <c r="H152" s="107">
        <f>IFERROR(ndashboard!F93,"")</f>
        <v>0</v>
      </c>
      <c r="I152" s="107">
        <f>IFERROR(ndashboard!G93,"")</f>
        <v>0</v>
      </c>
      <c r="J152" s="79">
        <f t="shared" si="39"/>
        <v>0</v>
      </c>
      <c r="K152" s="79">
        <f t="shared" si="39"/>
        <v>0</v>
      </c>
      <c r="L152" s="79">
        <f t="shared" si="39"/>
        <v>0</v>
      </c>
      <c r="M152" s="79">
        <f t="shared" si="39"/>
        <v>0</v>
      </c>
      <c r="N152" s="79">
        <f t="shared" si="39"/>
        <v>0</v>
      </c>
      <c r="O152" s="79">
        <f t="shared" si="39"/>
        <v>0</v>
      </c>
      <c r="P152" s="79">
        <f t="shared" si="39"/>
        <v>0</v>
      </c>
      <c r="Q152" s="79">
        <f t="shared" si="39"/>
        <v>0</v>
      </c>
      <c r="R152" s="79">
        <f t="shared" si="39"/>
        <v>0</v>
      </c>
      <c r="S152" s="79">
        <f t="shared" si="39"/>
        <v>0</v>
      </c>
      <c r="T152" s="79">
        <f t="shared" si="39"/>
        <v>0</v>
      </c>
      <c r="U152" s="79">
        <f t="shared" si="39"/>
        <v>0</v>
      </c>
      <c r="V152" s="79">
        <f t="shared" si="39"/>
        <v>0</v>
      </c>
      <c r="W152" s="79">
        <f t="shared" si="39"/>
        <v>0</v>
      </c>
      <c r="X152" s="79">
        <f t="shared" si="39"/>
        <v>0</v>
      </c>
      <c r="Y152" s="79">
        <f t="shared" si="39"/>
        <v>0</v>
      </c>
      <c r="Z152" s="79">
        <f t="shared" si="38"/>
        <v>0</v>
      </c>
      <c r="AA152" s="79">
        <f t="shared" si="38"/>
        <v>0</v>
      </c>
      <c r="AB152" s="79">
        <f t="shared" si="38"/>
        <v>0</v>
      </c>
      <c r="AC152" s="79">
        <f t="shared" si="38"/>
        <v>0</v>
      </c>
      <c r="AD152" s="80">
        <f t="shared" si="38"/>
        <v>0</v>
      </c>
      <c r="AE152" s="79">
        <f t="shared" si="38"/>
        <v>0</v>
      </c>
      <c r="AF152" s="79">
        <f t="shared" si="38"/>
        <v>0</v>
      </c>
      <c r="AG152" s="79">
        <f t="shared" si="38"/>
        <v>0</v>
      </c>
      <c r="AH152" s="79">
        <f t="shared" si="38"/>
        <v>0</v>
      </c>
      <c r="AI152" s="79">
        <f t="shared" si="38"/>
        <v>0</v>
      </c>
      <c r="AJ152" s="79">
        <f t="shared" si="38"/>
        <v>0</v>
      </c>
      <c r="AK152" s="79">
        <f t="shared" si="38"/>
        <v>0</v>
      </c>
      <c r="AL152" s="79">
        <f t="shared" si="38"/>
        <v>0</v>
      </c>
      <c r="AM152" s="79">
        <f t="shared" si="38"/>
        <v>0</v>
      </c>
      <c r="AN152" s="79">
        <f t="shared" si="40"/>
        <v>0</v>
      </c>
      <c r="AO152" s="79">
        <f t="shared" si="40"/>
        <v>0</v>
      </c>
      <c r="AP152" s="79">
        <f t="shared" si="40"/>
        <v>0</v>
      </c>
      <c r="AQ152" s="79">
        <f t="shared" si="40"/>
        <v>0</v>
      </c>
      <c r="AR152" s="79">
        <f t="shared" si="40"/>
        <v>0</v>
      </c>
      <c r="AS152" s="79">
        <f t="shared" si="40"/>
        <v>0</v>
      </c>
      <c r="AT152" s="79">
        <f t="shared" si="40"/>
        <v>0</v>
      </c>
      <c r="AU152" s="79">
        <f t="shared" si="40"/>
        <v>0</v>
      </c>
      <c r="AV152" s="79">
        <f t="shared" si="40"/>
        <v>0</v>
      </c>
      <c r="AW152" s="79">
        <f t="shared" si="40"/>
        <v>0</v>
      </c>
      <c r="AX152" s="79">
        <f t="shared" si="40"/>
        <v>0</v>
      </c>
    </row>
    <row r="153" spans="1:50" x14ac:dyDescent="0.2">
      <c r="A153" s="25">
        <f>IFERROR(ndashboard!I94," ")</f>
        <v>0</v>
      </c>
      <c r="B153" s="107">
        <f>IFERROR(ndashboard!B94," ")</f>
        <v>0</v>
      </c>
      <c r="C153" s="107">
        <f>IFERROR(ndashboard!C94,"")</f>
        <v>0</v>
      </c>
      <c r="D153" s="100">
        <f>IFERROR(ndashboard!M94," ")</f>
        <v>0</v>
      </c>
      <c r="E153" s="167">
        <f>IFERROR(ndashboard!O94,"")</f>
        <v>0</v>
      </c>
      <c r="F153" s="107">
        <f>IFERROR(ndashboard!H94,"")</f>
        <v>0</v>
      </c>
      <c r="G153" s="108">
        <f>IFERROR(ndashboard!R94,"")</f>
        <v>0</v>
      </c>
      <c r="H153" s="107">
        <f>IFERROR(ndashboard!F94,"")</f>
        <v>0</v>
      </c>
      <c r="I153" s="107">
        <f>IFERROR(ndashboard!G94,"")</f>
        <v>0</v>
      </c>
      <c r="J153" s="79">
        <f t="shared" si="39"/>
        <v>0</v>
      </c>
      <c r="K153" s="79">
        <f t="shared" si="39"/>
        <v>0</v>
      </c>
      <c r="L153" s="79">
        <f t="shared" si="39"/>
        <v>0</v>
      </c>
      <c r="M153" s="79">
        <f t="shared" si="39"/>
        <v>0</v>
      </c>
      <c r="N153" s="79">
        <f t="shared" si="39"/>
        <v>0</v>
      </c>
      <c r="O153" s="79">
        <f t="shared" si="39"/>
        <v>0</v>
      </c>
      <c r="P153" s="79">
        <f t="shared" si="39"/>
        <v>0</v>
      </c>
      <c r="Q153" s="79">
        <f t="shared" si="39"/>
        <v>0</v>
      </c>
      <c r="R153" s="79">
        <f t="shared" si="39"/>
        <v>0</v>
      </c>
      <c r="S153" s="79">
        <f t="shared" si="39"/>
        <v>0</v>
      </c>
      <c r="T153" s="79">
        <f t="shared" si="39"/>
        <v>0</v>
      </c>
      <c r="U153" s="79">
        <f t="shared" si="39"/>
        <v>0</v>
      </c>
      <c r="V153" s="79">
        <f t="shared" si="39"/>
        <v>0</v>
      </c>
      <c r="W153" s="79">
        <f t="shared" si="39"/>
        <v>0</v>
      </c>
      <c r="X153" s="79">
        <f t="shared" si="39"/>
        <v>0</v>
      </c>
      <c r="Y153" s="79">
        <f t="shared" si="39"/>
        <v>0</v>
      </c>
      <c r="Z153" s="79">
        <f t="shared" si="38"/>
        <v>0</v>
      </c>
      <c r="AA153" s="79">
        <f t="shared" si="38"/>
        <v>0</v>
      </c>
      <c r="AB153" s="79">
        <f t="shared" si="38"/>
        <v>0</v>
      </c>
      <c r="AC153" s="79">
        <f t="shared" si="38"/>
        <v>0</v>
      </c>
      <c r="AD153" s="80">
        <f t="shared" si="38"/>
        <v>0</v>
      </c>
      <c r="AE153" s="79">
        <f t="shared" si="38"/>
        <v>0</v>
      </c>
      <c r="AF153" s="79">
        <f t="shared" si="38"/>
        <v>0</v>
      </c>
      <c r="AG153" s="79">
        <f t="shared" si="38"/>
        <v>0</v>
      </c>
      <c r="AH153" s="79">
        <f t="shared" si="38"/>
        <v>0</v>
      </c>
      <c r="AI153" s="79">
        <f t="shared" si="38"/>
        <v>0</v>
      </c>
      <c r="AJ153" s="79">
        <f t="shared" si="38"/>
        <v>0</v>
      </c>
      <c r="AK153" s="79">
        <f t="shared" si="38"/>
        <v>0</v>
      </c>
      <c r="AL153" s="79">
        <f t="shared" si="38"/>
        <v>0</v>
      </c>
      <c r="AM153" s="79">
        <f t="shared" si="38"/>
        <v>0</v>
      </c>
      <c r="AN153" s="79">
        <f t="shared" si="40"/>
        <v>0</v>
      </c>
      <c r="AO153" s="79">
        <f t="shared" si="40"/>
        <v>0</v>
      </c>
      <c r="AP153" s="79">
        <f t="shared" si="40"/>
        <v>0</v>
      </c>
      <c r="AQ153" s="79">
        <f t="shared" si="40"/>
        <v>0</v>
      </c>
      <c r="AR153" s="79">
        <f t="shared" si="40"/>
        <v>0</v>
      </c>
      <c r="AS153" s="79">
        <f t="shared" si="40"/>
        <v>0</v>
      </c>
      <c r="AT153" s="79">
        <f t="shared" si="40"/>
        <v>0</v>
      </c>
      <c r="AU153" s="79">
        <f t="shared" si="40"/>
        <v>0</v>
      </c>
      <c r="AV153" s="79">
        <f t="shared" si="40"/>
        <v>0</v>
      </c>
      <c r="AW153" s="79">
        <f t="shared" si="40"/>
        <v>0</v>
      </c>
      <c r="AX153" s="79">
        <f t="shared" si="40"/>
        <v>0</v>
      </c>
    </row>
    <row r="154" spans="1:50" x14ac:dyDescent="0.2">
      <c r="A154" s="25">
        <f>IFERROR(ndashboard!I95," ")</f>
        <v>0</v>
      </c>
      <c r="B154" s="107">
        <f>IFERROR(ndashboard!B95," ")</f>
        <v>0</v>
      </c>
      <c r="C154" s="107">
        <f>IFERROR(ndashboard!C95,"")</f>
        <v>0</v>
      </c>
      <c r="D154" s="100">
        <f>IFERROR(ndashboard!M95," ")</f>
        <v>0</v>
      </c>
      <c r="E154" s="167">
        <f>IFERROR(ndashboard!O95,"")</f>
        <v>0</v>
      </c>
      <c r="F154" s="107">
        <f>IFERROR(ndashboard!H95,"")</f>
        <v>0</v>
      </c>
      <c r="G154" s="108">
        <f>IFERROR(ndashboard!R95,"")</f>
        <v>0</v>
      </c>
      <c r="H154" s="107">
        <f>IFERROR(ndashboard!F95,"")</f>
        <v>0</v>
      </c>
      <c r="I154" s="107">
        <f>IFERROR(ndashboard!G95,"")</f>
        <v>0</v>
      </c>
      <c r="J154" s="79">
        <f t="shared" si="39"/>
        <v>0</v>
      </c>
      <c r="K154" s="79">
        <f t="shared" si="39"/>
        <v>0</v>
      </c>
      <c r="L154" s="79">
        <f t="shared" si="39"/>
        <v>0</v>
      </c>
      <c r="M154" s="79">
        <f t="shared" si="39"/>
        <v>0</v>
      </c>
      <c r="N154" s="79">
        <f t="shared" si="39"/>
        <v>0</v>
      </c>
      <c r="O154" s="79">
        <f t="shared" si="39"/>
        <v>0</v>
      </c>
      <c r="P154" s="79">
        <f t="shared" si="39"/>
        <v>0</v>
      </c>
      <c r="Q154" s="79">
        <f t="shared" si="39"/>
        <v>0</v>
      </c>
      <c r="R154" s="79">
        <f t="shared" si="39"/>
        <v>0</v>
      </c>
      <c r="S154" s="79">
        <f t="shared" si="39"/>
        <v>0</v>
      </c>
      <c r="T154" s="79">
        <f t="shared" si="39"/>
        <v>0</v>
      </c>
      <c r="U154" s="79">
        <f t="shared" si="39"/>
        <v>0</v>
      </c>
      <c r="V154" s="79">
        <f t="shared" si="39"/>
        <v>0</v>
      </c>
      <c r="W154" s="79">
        <f t="shared" si="39"/>
        <v>0</v>
      </c>
      <c r="X154" s="79">
        <f t="shared" si="39"/>
        <v>0</v>
      </c>
      <c r="Y154" s="79">
        <f t="shared" si="39"/>
        <v>0</v>
      </c>
      <c r="Z154" s="79">
        <f t="shared" si="38"/>
        <v>0</v>
      </c>
      <c r="AA154" s="79">
        <f t="shared" si="38"/>
        <v>0</v>
      </c>
      <c r="AB154" s="79">
        <f t="shared" si="38"/>
        <v>0</v>
      </c>
      <c r="AC154" s="79">
        <f t="shared" si="38"/>
        <v>0</v>
      </c>
      <c r="AD154" s="80">
        <f t="shared" si="38"/>
        <v>0</v>
      </c>
      <c r="AE154" s="79">
        <f t="shared" si="38"/>
        <v>0</v>
      </c>
      <c r="AF154" s="79">
        <f t="shared" si="38"/>
        <v>0</v>
      </c>
      <c r="AG154" s="79">
        <f t="shared" si="38"/>
        <v>0</v>
      </c>
      <c r="AH154" s="79">
        <f t="shared" si="38"/>
        <v>0</v>
      </c>
      <c r="AI154" s="79">
        <f t="shared" si="38"/>
        <v>0</v>
      </c>
      <c r="AJ154" s="79">
        <f t="shared" si="38"/>
        <v>0</v>
      </c>
      <c r="AK154" s="79">
        <f t="shared" si="38"/>
        <v>0</v>
      </c>
      <c r="AL154" s="79">
        <f t="shared" si="38"/>
        <v>0</v>
      </c>
      <c r="AM154" s="79">
        <f t="shared" si="38"/>
        <v>0</v>
      </c>
      <c r="AN154" s="79">
        <f t="shared" si="40"/>
        <v>0</v>
      </c>
      <c r="AO154" s="79">
        <f t="shared" si="40"/>
        <v>0</v>
      </c>
      <c r="AP154" s="79">
        <f t="shared" si="40"/>
        <v>0</v>
      </c>
      <c r="AQ154" s="79">
        <f t="shared" si="40"/>
        <v>0</v>
      </c>
      <c r="AR154" s="79">
        <f t="shared" si="40"/>
        <v>0</v>
      </c>
      <c r="AS154" s="79">
        <f t="shared" si="40"/>
        <v>0</v>
      </c>
      <c r="AT154" s="79">
        <f t="shared" si="40"/>
        <v>0</v>
      </c>
      <c r="AU154" s="79">
        <f t="shared" si="40"/>
        <v>0</v>
      </c>
      <c r="AV154" s="79">
        <f t="shared" si="40"/>
        <v>0</v>
      </c>
      <c r="AW154" s="79">
        <f t="shared" si="40"/>
        <v>0</v>
      </c>
      <c r="AX154" s="79">
        <f t="shared" si="40"/>
        <v>0</v>
      </c>
    </row>
    <row r="155" spans="1:50" x14ac:dyDescent="0.2">
      <c r="A155" s="25">
        <f>IFERROR(ndashboard!I96," ")</f>
        <v>0</v>
      </c>
      <c r="B155" s="107">
        <f>IFERROR(ndashboard!B96," ")</f>
        <v>0</v>
      </c>
      <c r="C155" s="107">
        <f>IFERROR(ndashboard!C96,"")</f>
        <v>0</v>
      </c>
      <c r="D155" s="100">
        <f>IFERROR(ndashboard!M96," ")</f>
        <v>0</v>
      </c>
      <c r="E155" s="167">
        <f>IFERROR(ndashboard!O96,"")</f>
        <v>0</v>
      </c>
      <c r="F155" s="107">
        <f>IFERROR(ndashboard!H96,"")</f>
        <v>0</v>
      </c>
      <c r="G155" s="108">
        <f>IFERROR(ndashboard!R96,"")</f>
        <v>0</v>
      </c>
      <c r="H155" s="107">
        <f>IFERROR(ndashboard!F96,"")</f>
        <v>0</v>
      </c>
      <c r="I155" s="107">
        <f>IFERROR(ndashboard!G96,"")</f>
        <v>0</v>
      </c>
      <c r="J155" s="79">
        <f t="shared" si="39"/>
        <v>0</v>
      </c>
      <c r="K155" s="79">
        <f t="shared" si="39"/>
        <v>0</v>
      </c>
      <c r="L155" s="79">
        <f t="shared" si="39"/>
        <v>0</v>
      </c>
      <c r="M155" s="79">
        <f t="shared" si="39"/>
        <v>0</v>
      </c>
      <c r="N155" s="79">
        <f t="shared" si="39"/>
        <v>0</v>
      </c>
      <c r="O155" s="79">
        <f t="shared" si="39"/>
        <v>0</v>
      </c>
      <c r="P155" s="79">
        <f t="shared" si="39"/>
        <v>0</v>
      </c>
      <c r="Q155" s="79">
        <f t="shared" si="39"/>
        <v>0</v>
      </c>
      <c r="R155" s="79">
        <f t="shared" si="39"/>
        <v>0</v>
      </c>
      <c r="S155" s="79">
        <f t="shared" si="39"/>
        <v>0</v>
      </c>
      <c r="T155" s="79">
        <f t="shared" si="39"/>
        <v>0</v>
      </c>
      <c r="U155" s="79">
        <f t="shared" si="39"/>
        <v>0</v>
      </c>
      <c r="V155" s="79">
        <f t="shared" si="39"/>
        <v>0</v>
      </c>
      <c r="W155" s="79">
        <f t="shared" si="39"/>
        <v>0</v>
      </c>
      <c r="X155" s="79">
        <f t="shared" si="39"/>
        <v>0</v>
      </c>
      <c r="Y155" s="79">
        <f t="shared" si="39"/>
        <v>0</v>
      </c>
      <c r="Z155" s="79">
        <f t="shared" si="38"/>
        <v>0</v>
      </c>
      <c r="AA155" s="79">
        <f t="shared" si="38"/>
        <v>0</v>
      </c>
      <c r="AB155" s="79">
        <f t="shared" si="38"/>
        <v>0</v>
      </c>
      <c r="AC155" s="79">
        <f t="shared" si="38"/>
        <v>0</v>
      </c>
      <c r="AD155" s="80">
        <f t="shared" si="38"/>
        <v>0</v>
      </c>
      <c r="AE155" s="79">
        <f t="shared" si="38"/>
        <v>0</v>
      </c>
      <c r="AF155" s="79">
        <f t="shared" si="38"/>
        <v>0</v>
      </c>
      <c r="AG155" s="79">
        <f t="shared" si="38"/>
        <v>0</v>
      </c>
      <c r="AH155" s="79">
        <f t="shared" si="38"/>
        <v>0</v>
      </c>
      <c r="AI155" s="79">
        <f t="shared" si="38"/>
        <v>0</v>
      </c>
      <c r="AJ155" s="79">
        <f t="shared" si="38"/>
        <v>0</v>
      </c>
      <c r="AK155" s="79">
        <f t="shared" si="38"/>
        <v>0</v>
      </c>
      <c r="AL155" s="79">
        <f t="shared" si="38"/>
        <v>0</v>
      </c>
      <c r="AM155" s="79">
        <f t="shared" si="38"/>
        <v>0</v>
      </c>
      <c r="AN155" s="79">
        <f t="shared" si="40"/>
        <v>0</v>
      </c>
      <c r="AO155" s="79">
        <f t="shared" si="40"/>
        <v>0</v>
      </c>
      <c r="AP155" s="79">
        <f t="shared" si="40"/>
        <v>0</v>
      </c>
      <c r="AQ155" s="79">
        <f t="shared" si="40"/>
        <v>0</v>
      </c>
      <c r="AR155" s="79">
        <f t="shared" si="40"/>
        <v>0</v>
      </c>
      <c r="AS155" s="79">
        <f t="shared" si="40"/>
        <v>0</v>
      </c>
      <c r="AT155" s="79">
        <f t="shared" si="40"/>
        <v>0</v>
      </c>
      <c r="AU155" s="79">
        <f t="shared" si="40"/>
        <v>0</v>
      </c>
      <c r="AV155" s="79">
        <f t="shared" si="40"/>
        <v>0</v>
      </c>
      <c r="AW155" s="79">
        <f t="shared" si="40"/>
        <v>0</v>
      </c>
      <c r="AX155" s="79">
        <f t="shared" si="40"/>
        <v>0</v>
      </c>
    </row>
    <row r="156" spans="1:50" x14ac:dyDescent="0.2">
      <c r="A156" s="25">
        <f>IFERROR(ndashboard!I97," ")</f>
        <v>0</v>
      </c>
      <c r="B156" s="107">
        <f>IFERROR(ndashboard!B97," ")</f>
        <v>0</v>
      </c>
      <c r="C156" s="107">
        <f>IFERROR(ndashboard!C97,"")</f>
        <v>0</v>
      </c>
      <c r="D156" s="100">
        <f>IFERROR(ndashboard!M97," ")</f>
        <v>0</v>
      </c>
      <c r="E156" s="167">
        <f>IFERROR(ndashboard!O97,"")</f>
        <v>0</v>
      </c>
      <c r="F156" s="107">
        <f>IFERROR(ndashboard!H97,"")</f>
        <v>0</v>
      </c>
      <c r="G156" s="108">
        <f>IFERROR(ndashboard!R97,"")</f>
        <v>0</v>
      </c>
      <c r="H156" s="107">
        <f>IFERROR(ndashboard!F97,"")</f>
        <v>0</v>
      </c>
      <c r="I156" s="107">
        <f>IFERROR(ndashboard!G97,"")</f>
        <v>0</v>
      </c>
      <c r="J156" s="79">
        <f t="shared" si="39"/>
        <v>0</v>
      </c>
      <c r="K156" s="79">
        <f t="shared" si="39"/>
        <v>0</v>
      </c>
      <c r="L156" s="79">
        <f t="shared" si="39"/>
        <v>0</v>
      </c>
      <c r="M156" s="79">
        <f t="shared" si="39"/>
        <v>0</v>
      </c>
      <c r="N156" s="79">
        <f t="shared" si="39"/>
        <v>0</v>
      </c>
      <c r="O156" s="79">
        <f t="shared" si="39"/>
        <v>0</v>
      </c>
      <c r="P156" s="79">
        <f t="shared" si="39"/>
        <v>0</v>
      </c>
      <c r="Q156" s="79">
        <f t="shared" si="39"/>
        <v>0</v>
      </c>
      <c r="R156" s="79">
        <f t="shared" si="39"/>
        <v>0</v>
      </c>
      <c r="S156" s="79">
        <f t="shared" si="39"/>
        <v>0</v>
      </c>
      <c r="T156" s="79">
        <f t="shared" si="39"/>
        <v>0</v>
      </c>
      <c r="U156" s="79">
        <f t="shared" si="39"/>
        <v>0</v>
      </c>
      <c r="V156" s="79">
        <f t="shared" si="39"/>
        <v>0</v>
      </c>
      <c r="W156" s="79">
        <f t="shared" si="39"/>
        <v>0</v>
      </c>
      <c r="X156" s="79">
        <f t="shared" si="39"/>
        <v>0</v>
      </c>
      <c r="Y156" s="79">
        <f t="shared" si="39"/>
        <v>0</v>
      </c>
      <c r="Z156" s="79">
        <f t="shared" si="38"/>
        <v>0</v>
      </c>
      <c r="AA156" s="79">
        <f t="shared" si="38"/>
        <v>0</v>
      </c>
      <c r="AB156" s="79">
        <f t="shared" si="38"/>
        <v>0</v>
      </c>
      <c r="AC156" s="79">
        <f t="shared" si="38"/>
        <v>0</v>
      </c>
      <c r="AD156" s="80">
        <f t="shared" si="38"/>
        <v>0</v>
      </c>
      <c r="AE156" s="79">
        <f t="shared" si="38"/>
        <v>0</v>
      </c>
      <c r="AF156" s="79">
        <f t="shared" si="38"/>
        <v>0</v>
      </c>
      <c r="AG156" s="79">
        <f t="shared" si="38"/>
        <v>0</v>
      </c>
      <c r="AH156" s="79">
        <f t="shared" si="38"/>
        <v>0</v>
      </c>
      <c r="AI156" s="79">
        <f t="shared" si="38"/>
        <v>0</v>
      </c>
      <c r="AJ156" s="79">
        <f t="shared" si="38"/>
        <v>0</v>
      </c>
      <c r="AK156" s="79">
        <f t="shared" si="38"/>
        <v>0</v>
      </c>
      <c r="AL156" s="79">
        <f t="shared" si="38"/>
        <v>0</v>
      </c>
      <c r="AM156" s="79">
        <f t="shared" si="38"/>
        <v>0</v>
      </c>
      <c r="AN156" s="79">
        <f t="shared" si="40"/>
        <v>0</v>
      </c>
      <c r="AO156" s="79">
        <f t="shared" si="40"/>
        <v>0</v>
      </c>
      <c r="AP156" s="79">
        <f t="shared" si="40"/>
        <v>0</v>
      </c>
      <c r="AQ156" s="79">
        <f t="shared" si="40"/>
        <v>0</v>
      </c>
      <c r="AR156" s="79">
        <f t="shared" si="40"/>
        <v>0</v>
      </c>
      <c r="AS156" s="79">
        <f t="shared" si="40"/>
        <v>0</v>
      </c>
      <c r="AT156" s="79">
        <f t="shared" si="40"/>
        <v>0</v>
      </c>
      <c r="AU156" s="79">
        <f t="shared" si="40"/>
        <v>0</v>
      </c>
      <c r="AV156" s="79">
        <f t="shared" si="40"/>
        <v>0</v>
      </c>
      <c r="AW156" s="79">
        <f t="shared" si="40"/>
        <v>0</v>
      </c>
      <c r="AX156" s="79">
        <f t="shared" si="40"/>
        <v>0</v>
      </c>
    </row>
    <row r="157" spans="1:50" x14ac:dyDescent="0.2">
      <c r="A157" s="25">
        <f>IFERROR(ndashboard!I98," ")</f>
        <v>0</v>
      </c>
      <c r="B157" s="107">
        <f>IFERROR(ndashboard!B98," ")</f>
        <v>0</v>
      </c>
      <c r="C157" s="107">
        <f>IFERROR(ndashboard!C98,"")</f>
        <v>0</v>
      </c>
      <c r="D157" s="100">
        <f>IFERROR(ndashboard!M98," ")</f>
        <v>0</v>
      </c>
      <c r="E157" s="167">
        <f>IFERROR(ndashboard!O98,"")</f>
        <v>0</v>
      </c>
      <c r="F157" s="107">
        <f>IFERROR(ndashboard!H98,"")</f>
        <v>0</v>
      </c>
      <c r="G157" s="108">
        <f>IFERROR(ndashboard!R98,"")</f>
        <v>0</v>
      </c>
      <c r="H157" s="107">
        <f>IFERROR(ndashboard!F98,"")</f>
        <v>0</v>
      </c>
      <c r="I157" s="107">
        <f>IFERROR(ndashboard!G98,"")</f>
        <v>0</v>
      </c>
      <c r="J157" s="79">
        <f t="shared" si="39"/>
        <v>0</v>
      </c>
      <c r="K157" s="79">
        <f t="shared" si="39"/>
        <v>0</v>
      </c>
      <c r="L157" s="79">
        <f t="shared" si="39"/>
        <v>0</v>
      </c>
      <c r="M157" s="79">
        <f t="shared" si="39"/>
        <v>0</v>
      </c>
      <c r="N157" s="79">
        <f t="shared" si="39"/>
        <v>0</v>
      </c>
      <c r="O157" s="79">
        <f t="shared" si="39"/>
        <v>0</v>
      </c>
      <c r="P157" s="79">
        <f t="shared" si="39"/>
        <v>0</v>
      </c>
      <c r="Q157" s="79">
        <f t="shared" si="39"/>
        <v>0</v>
      </c>
      <c r="R157" s="79">
        <f t="shared" si="39"/>
        <v>0</v>
      </c>
      <c r="S157" s="79">
        <f t="shared" si="39"/>
        <v>0</v>
      </c>
      <c r="T157" s="79">
        <f t="shared" si="39"/>
        <v>0</v>
      </c>
      <c r="U157" s="79">
        <f t="shared" si="39"/>
        <v>0</v>
      </c>
      <c r="V157" s="79">
        <f t="shared" si="39"/>
        <v>0</v>
      </c>
      <c r="W157" s="79">
        <f t="shared" si="39"/>
        <v>0</v>
      </c>
      <c r="X157" s="79">
        <f t="shared" si="39"/>
        <v>0</v>
      </c>
      <c r="Y157" s="79">
        <f t="shared" si="39"/>
        <v>0</v>
      </c>
      <c r="Z157" s="79">
        <f t="shared" si="38"/>
        <v>0</v>
      </c>
      <c r="AA157" s="79">
        <f t="shared" si="38"/>
        <v>0</v>
      </c>
      <c r="AB157" s="79">
        <f t="shared" si="38"/>
        <v>0</v>
      </c>
      <c r="AC157" s="79">
        <f t="shared" si="38"/>
        <v>0</v>
      </c>
      <c r="AD157" s="80">
        <f t="shared" si="38"/>
        <v>0</v>
      </c>
      <c r="AE157" s="79">
        <f t="shared" si="38"/>
        <v>0</v>
      </c>
      <c r="AF157" s="79">
        <f t="shared" si="38"/>
        <v>0</v>
      </c>
      <c r="AG157" s="79">
        <f t="shared" si="38"/>
        <v>0</v>
      </c>
      <c r="AH157" s="79">
        <f t="shared" si="38"/>
        <v>0</v>
      </c>
      <c r="AI157" s="79">
        <f t="shared" si="38"/>
        <v>0</v>
      </c>
      <c r="AJ157" s="79">
        <f t="shared" si="38"/>
        <v>0</v>
      </c>
      <c r="AK157" s="79">
        <f t="shared" si="38"/>
        <v>0</v>
      </c>
      <c r="AL157" s="79">
        <f t="shared" si="38"/>
        <v>0</v>
      </c>
      <c r="AM157" s="79">
        <f t="shared" si="38"/>
        <v>0</v>
      </c>
      <c r="AN157" s="79">
        <f t="shared" si="40"/>
        <v>0</v>
      </c>
      <c r="AO157" s="79">
        <f t="shared" si="40"/>
        <v>0</v>
      </c>
      <c r="AP157" s="79">
        <f t="shared" si="40"/>
        <v>0</v>
      </c>
      <c r="AQ157" s="79">
        <f t="shared" si="40"/>
        <v>0</v>
      </c>
      <c r="AR157" s="79">
        <f t="shared" si="40"/>
        <v>0</v>
      </c>
      <c r="AS157" s="79">
        <f t="shared" si="40"/>
        <v>0</v>
      </c>
      <c r="AT157" s="79">
        <f t="shared" si="40"/>
        <v>0</v>
      </c>
      <c r="AU157" s="79">
        <f t="shared" si="40"/>
        <v>0</v>
      </c>
      <c r="AV157" s="79">
        <f t="shared" si="40"/>
        <v>0</v>
      </c>
      <c r="AW157" s="79">
        <f t="shared" si="40"/>
        <v>0</v>
      </c>
      <c r="AX157" s="79">
        <f t="shared" si="40"/>
        <v>0</v>
      </c>
    </row>
    <row r="158" spans="1:50" x14ac:dyDescent="0.2">
      <c r="A158" s="25">
        <f>IFERROR(ndashboard!I99," ")</f>
        <v>0</v>
      </c>
      <c r="B158" s="107">
        <f>IFERROR(ndashboard!B99," ")</f>
        <v>0</v>
      </c>
      <c r="C158" s="107">
        <f>IFERROR(ndashboard!C99,"")</f>
        <v>0</v>
      </c>
      <c r="D158" s="100">
        <f>IFERROR(ndashboard!M99," ")</f>
        <v>0</v>
      </c>
      <c r="E158" s="167">
        <f>IFERROR(ndashboard!O99,"")</f>
        <v>0</v>
      </c>
      <c r="F158" s="107">
        <f>IFERROR(ndashboard!H99,"")</f>
        <v>0</v>
      </c>
      <c r="G158" s="108">
        <f>IFERROR(ndashboard!R99,"")</f>
        <v>0</v>
      </c>
      <c r="H158" s="107">
        <f>IFERROR(ndashboard!F99,"")</f>
        <v>0</v>
      </c>
      <c r="I158" s="107">
        <f>IFERROR(ndashboard!G99,"")</f>
        <v>0</v>
      </c>
      <c r="J158" s="79">
        <f t="shared" si="39"/>
        <v>0</v>
      </c>
      <c r="K158" s="79">
        <f t="shared" si="39"/>
        <v>0</v>
      </c>
      <c r="L158" s="79">
        <f t="shared" si="39"/>
        <v>0</v>
      </c>
      <c r="M158" s="79">
        <f t="shared" si="39"/>
        <v>0</v>
      </c>
      <c r="N158" s="79">
        <f t="shared" si="39"/>
        <v>0</v>
      </c>
      <c r="O158" s="79">
        <f t="shared" si="39"/>
        <v>0</v>
      </c>
      <c r="P158" s="79">
        <f t="shared" si="39"/>
        <v>0</v>
      </c>
      <c r="Q158" s="79">
        <f t="shared" si="39"/>
        <v>0</v>
      </c>
      <c r="R158" s="79">
        <f t="shared" si="39"/>
        <v>0</v>
      </c>
      <c r="S158" s="79">
        <f t="shared" si="39"/>
        <v>0</v>
      </c>
      <c r="T158" s="79">
        <f t="shared" si="39"/>
        <v>0</v>
      </c>
      <c r="U158" s="79">
        <f t="shared" si="39"/>
        <v>0</v>
      </c>
      <c r="V158" s="79">
        <f t="shared" si="39"/>
        <v>0</v>
      </c>
      <c r="W158" s="79">
        <f t="shared" si="39"/>
        <v>0</v>
      </c>
      <c r="X158" s="79">
        <f t="shared" si="39"/>
        <v>0</v>
      </c>
      <c r="Y158" s="79">
        <f t="shared" si="39"/>
        <v>0</v>
      </c>
      <c r="Z158" s="79">
        <f t="shared" si="38"/>
        <v>0</v>
      </c>
      <c r="AA158" s="79">
        <f t="shared" si="38"/>
        <v>0</v>
      </c>
      <c r="AB158" s="79">
        <f t="shared" si="38"/>
        <v>0</v>
      </c>
      <c r="AC158" s="79">
        <f t="shared" si="38"/>
        <v>0</v>
      </c>
      <c r="AD158" s="80">
        <f t="shared" si="38"/>
        <v>0</v>
      </c>
      <c r="AE158" s="79">
        <f t="shared" si="38"/>
        <v>0</v>
      </c>
      <c r="AF158" s="79">
        <f t="shared" si="38"/>
        <v>0</v>
      </c>
      <c r="AG158" s="79">
        <f t="shared" si="38"/>
        <v>0</v>
      </c>
      <c r="AH158" s="79">
        <f t="shared" si="38"/>
        <v>0</v>
      </c>
      <c r="AI158" s="79">
        <f t="shared" si="38"/>
        <v>0</v>
      </c>
      <c r="AJ158" s="79">
        <f t="shared" si="38"/>
        <v>0</v>
      </c>
      <c r="AK158" s="79">
        <f t="shared" si="38"/>
        <v>0</v>
      </c>
      <c r="AL158" s="79">
        <f t="shared" si="38"/>
        <v>0</v>
      </c>
      <c r="AM158" s="79">
        <f t="shared" si="38"/>
        <v>0</v>
      </c>
      <c r="AN158" s="79">
        <f t="shared" si="40"/>
        <v>0</v>
      </c>
      <c r="AO158" s="79">
        <f t="shared" si="40"/>
        <v>0</v>
      </c>
      <c r="AP158" s="79">
        <f t="shared" si="40"/>
        <v>0</v>
      </c>
      <c r="AQ158" s="79">
        <f t="shared" si="40"/>
        <v>0</v>
      </c>
      <c r="AR158" s="79">
        <f t="shared" si="40"/>
        <v>0</v>
      </c>
      <c r="AS158" s="79">
        <f t="shared" si="40"/>
        <v>0</v>
      </c>
      <c r="AT158" s="79">
        <f t="shared" si="40"/>
        <v>0</v>
      </c>
      <c r="AU158" s="79">
        <f t="shared" si="40"/>
        <v>0</v>
      </c>
      <c r="AV158" s="79">
        <f t="shared" si="40"/>
        <v>0</v>
      </c>
      <c r="AW158" s="79">
        <f t="shared" si="40"/>
        <v>0</v>
      </c>
      <c r="AX158" s="79">
        <f t="shared" si="40"/>
        <v>0</v>
      </c>
    </row>
    <row r="159" spans="1:50" x14ac:dyDescent="0.2">
      <c r="A159" s="25">
        <f>IFERROR(ndashboard!I100," ")</f>
        <v>0</v>
      </c>
      <c r="B159" s="107">
        <f>IFERROR(ndashboard!B100," ")</f>
        <v>0</v>
      </c>
      <c r="C159" s="107">
        <f>IFERROR(ndashboard!C100,"")</f>
        <v>0</v>
      </c>
      <c r="D159" s="100">
        <f>IFERROR(ndashboard!M100," ")</f>
        <v>0</v>
      </c>
      <c r="E159" s="167">
        <f>IFERROR(ndashboard!O100,"")</f>
        <v>0</v>
      </c>
      <c r="F159" s="107">
        <f>IFERROR(ndashboard!H100,"")</f>
        <v>0</v>
      </c>
      <c r="G159" s="108">
        <f>IFERROR(ndashboard!R100,"")</f>
        <v>0</v>
      </c>
      <c r="H159" s="107">
        <f>IFERROR(ndashboard!F100,"")</f>
        <v>0</v>
      </c>
      <c r="I159" s="107">
        <f>IFERROR(ndashboard!G100,"")</f>
        <v>0</v>
      </c>
      <c r="J159" s="79">
        <f t="shared" si="39"/>
        <v>0</v>
      </c>
      <c r="K159" s="79">
        <f t="shared" si="39"/>
        <v>0</v>
      </c>
      <c r="L159" s="79">
        <f t="shared" si="39"/>
        <v>0</v>
      </c>
      <c r="M159" s="79">
        <f t="shared" si="39"/>
        <v>0</v>
      </c>
      <c r="N159" s="79">
        <f t="shared" si="39"/>
        <v>0</v>
      </c>
      <c r="O159" s="79">
        <f t="shared" si="39"/>
        <v>0</v>
      </c>
      <c r="P159" s="79">
        <f t="shared" si="39"/>
        <v>0</v>
      </c>
      <c r="Q159" s="79">
        <f t="shared" si="39"/>
        <v>0</v>
      </c>
      <c r="R159" s="79">
        <f t="shared" si="39"/>
        <v>0</v>
      </c>
      <c r="S159" s="79">
        <f t="shared" si="39"/>
        <v>0</v>
      </c>
      <c r="T159" s="79">
        <f t="shared" si="39"/>
        <v>0</v>
      </c>
      <c r="U159" s="79">
        <f t="shared" si="39"/>
        <v>0</v>
      </c>
      <c r="V159" s="79">
        <f t="shared" si="39"/>
        <v>0</v>
      </c>
      <c r="W159" s="79">
        <f t="shared" si="39"/>
        <v>0</v>
      </c>
      <c r="X159" s="79">
        <f t="shared" si="39"/>
        <v>0</v>
      </c>
      <c r="Y159" s="79">
        <f t="shared" ref="Y159:AN163" si="41">IF($C$2+Y$48 &gt;=$D159,$E159*(Y$48-_xlfn.DAYS($D159,$C$2))/_xlfn.DAYS($C$1,$D159),0)</f>
        <v>0</v>
      </c>
      <c r="Z159" s="79">
        <f t="shared" si="41"/>
        <v>0</v>
      </c>
      <c r="AA159" s="79">
        <f t="shared" si="41"/>
        <v>0</v>
      </c>
      <c r="AB159" s="79">
        <f t="shared" si="41"/>
        <v>0</v>
      </c>
      <c r="AC159" s="79">
        <f t="shared" si="41"/>
        <v>0</v>
      </c>
      <c r="AD159" s="80">
        <f t="shared" si="41"/>
        <v>0</v>
      </c>
      <c r="AE159" s="79">
        <f t="shared" si="41"/>
        <v>0</v>
      </c>
      <c r="AF159" s="79">
        <f t="shared" si="41"/>
        <v>0</v>
      </c>
      <c r="AG159" s="79">
        <f t="shared" si="41"/>
        <v>0</v>
      </c>
      <c r="AH159" s="79">
        <f t="shared" si="41"/>
        <v>0</v>
      </c>
      <c r="AI159" s="79">
        <f t="shared" si="41"/>
        <v>0</v>
      </c>
      <c r="AJ159" s="79">
        <f t="shared" si="41"/>
        <v>0</v>
      </c>
      <c r="AK159" s="79">
        <f t="shared" si="41"/>
        <v>0</v>
      </c>
      <c r="AL159" s="79">
        <f t="shared" si="41"/>
        <v>0</v>
      </c>
      <c r="AM159" s="79">
        <f t="shared" si="41"/>
        <v>0</v>
      </c>
      <c r="AN159" s="79">
        <f t="shared" si="40"/>
        <v>0</v>
      </c>
      <c r="AO159" s="79">
        <f t="shared" si="40"/>
        <v>0</v>
      </c>
      <c r="AP159" s="79">
        <f t="shared" si="40"/>
        <v>0</v>
      </c>
      <c r="AQ159" s="79">
        <f t="shared" si="40"/>
        <v>0</v>
      </c>
      <c r="AR159" s="79">
        <f t="shared" si="40"/>
        <v>0</v>
      </c>
      <c r="AS159" s="79">
        <f t="shared" si="40"/>
        <v>0</v>
      </c>
      <c r="AT159" s="79">
        <f t="shared" si="40"/>
        <v>0</v>
      </c>
      <c r="AU159" s="79">
        <f t="shared" si="40"/>
        <v>0</v>
      </c>
      <c r="AV159" s="79">
        <f t="shared" si="40"/>
        <v>0</v>
      </c>
      <c r="AW159" s="79">
        <f t="shared" si="40"/>
        <v>0</v>
      </c>
      <c r="AX159" s="79">
        <f t="shared" si="40"/>
        <v>0</v>
      </c>
    </row>
    <row r="160" spans="1:50" x14ac:dyDescent="0.2">
      <c r="A160" s="25">
        <f>IFERROR(ndashboard!I101," ")</f>
        <v>0</v>
      </c>
      <c r="B160" s="107">
        <f>IFERROR(ndashboard!B101," ")</f>
        <v>0</v>
      </c>
      <c r="C160" s="107">
        <f>IFERROR(ndashboard!C101,"")</f>
        <v>0</v>
      </c>
      <c r="D160" s="100">
        <f>IFERROR(ndashboard!M101," ")</f>
        <v>0</v>
      </c>
      <c r="E160" s="167">
        <f>IFERROR(ndashboard!O101,"")</f>
        <v>0</v>
      </c>
      <c r="F160" s="107">
        <f>IFERROR(ndashboard!H101,"")</f>
        <v>0</v>
      </c>
      <c r="G160" s="108">
        <f>IFERROR(ndashboard!R101,"")</f>
        <v>0</v>
      </c>
      <c r="H160" s="107">
        <f>IFERROR(ndashboard!F101,"")</f>
        <v>0</v>
      </c>
      <c r="I160" s="107">
        <f>IFERROR(ndashboard!G101,"")</f>
        <v>0</v>
      </c>
      <c r="J160" s="79">
        <f t="shared" ref="J160:Y163" si="42">IF($C$2+J$48 &gt;=$D160,$E160*(J$48-_xlfn.DAYS($D160,$C$2))/_xlfn.DAYS($C$1,$D160),0)</f>
        <v>0</v>
      </c>
      <c r="K160" s="79">
        <f t="shared" si="42"/>
        <v>0</v>
      </c>
      <c r="L160" s="79">
        <f t="shared" si="42"/>
        <v>0</v>
      </c>
      <c r="M160" s="79">
        <f t="shared" si="42"/>
        <v>0</v>
      </c>
      <c r="N160" s="79">
        <f t="shared" si="42"/>
        <v>0</v>
      </c>
      <c r="O160" s="79">
        <f t="shared" si="42"/>
        <v>0</v>
      </c>
      <c r="P160" s="79">
        <f t="shared" si="42"/>
        <v>0</v>
      </c>
      <c r="Q160" s="79">
        <f t="shared" si="42"/>
        <v>0</v>
      </c>
      <c r="R160" s="79">
        <f t="shared" si="42"/>
        <v>0</v>
      </c>
      <c r="S160" s="79">
        <f t="shared" si="42"/>
        <v>0</v>
      </c>
      <c r="T160" s="79">
        <f t="shared" si="42"/>
        <v>0</v>
      </c>
      <c r="U160" s="79">
        <f t="shared" si="42"/>
        <v>0</v>
      </c>
      <c r="V160" s="79">
        <f t="shared" si="42"/>
        <v>0</v>
      </c>
      <c r="W160" s="79">
        <f t="shared" si="42"/>
        <v>0</v>
      </c>
      <c r="X160" s="79">
        <f t="shared" si="42"/>
        <v>0</v>
      </c>
      <c r="Y160" s="79">
        <f t="shared" si="42"/>
        <v>0</v>
      </c>
      <c r="Z160" s="79">
        <f t="shared" si="41"/>
        <v>0</v>
      </c>
      <c r="AA160" s="79">
        <f t="shared" si="41"/>
        <v>0</v>
      </c>
      <c r="AB160" s="79">
        <f t="shared" si="41"/>
        <v>0</v>
      </c>
      <c r="AC160" s="79">
        <f t="shared" si="41"/>
        <v>0</v>
      </c>
      <c r="AD160" s="80">
        <f t="shared" si="41"/>
        <v>0</v>
      </c>
      <c r="AE160" s="79">
        <f t="shared" si="41"/>
        <v>0</v>
      </c>
      <c r="AF160" s="79">
        <f t="shared" si="41"/>
        <v>0</v>
      </c>
      <c r="AG160" s="79">
        <f t="shared" si="41"/>
        <v>0</v>
      </c>
      <c r="AH160" s="79">
        <f t="shared" si="41"/>
        <v>0</v>
      </c>
      <c r="AI160" s="79">
        <f t="shared" si="41"/>
        <v>0</v>
      </c>
      <c r="AJ160" s="79">
        <f t="shared" si="41"/>
        <v>0</v>
      </c>
      <c r="AK160" s="79">
        <f t="shared" si="41"/>
        <v>0</v>
      </c>
      <c r="AL160" s="79">
        <f t="shared" si="41"/>
        <v>0</v>
      </c>
      <c r="AM160" s="79">
        <f t="shared" si="41"/>
        <v>0</v>
      </c>
      <c r="AN160" s="79">
        <f t="shared" si="41"/>
        <v>0</v>
      </c>
      <c r="AO160" s="79">
        <f t="shared" ref="AN160:AX163" si="43">IF($C$2+AO$48 &gt;=$D160,$E160*(AO$48-_xlfn.DAYS($D160,$C$2))/_xlfn.DAYS($C$1,$D160),0)</f>
        <v>0</v>
      </c>
      <c r="AP160" s="79">
        <f t="shared" si="43"/>
        <v>0</v>
      </c>
      <c r="AQ160" s="79">
        <f t="shared" si="43"/>
        <v>0</v>
      </c>
      <c r="AR160" s="79">
        <f t="shared" si="43"/>
        <v>0</v>
      </c>
      <c r="AS160" s="79">
        <f t="shared" si="43"/>
        <v>0</v>
      </c>
      <c r="AT160" s="79">
        <f t="shared" si="43"/>
        <v>0</v>
      </c>
      <c r="AU160" s="79">
        <f t="shared" si="43"/>
        <v>0</v>
      </c>
      <c r="AV160" s="79">
        <f t="shared" si="43"/>
        <v>0</v>
      </c>
      <c r="AW160" s="79">
        <f t="shared" si="43"/>
        <v>0</v>
      </c>
      <c r="AX160" s="79">
        <f t="shared" si="43"/>
        <v>0</v>
      </c>
    </row>
    <row r="161" spans="1:50" x14ac:dyDescent="0.2">
      <c r="A161" s="25">
        <f>IFERROR(ndashboard!I102," ")</f>
        <v>0</v>
      </c>
      <c r="B161" s="107">
        <f>IFERROR(ndashboard!B102," ")</f>
        <v>0</v>
      </c>
      <c r="C161" s="107">
        <f>IFERROR(ndashboard!C102,"")</f>
        <v>0</v>
      </c>
      <c r="D161" s="100">
        <f>IFERROR(ndashboard!M102," ")</f>
        <v>0</v>
      </c>
      <c r="E161" s="167">
        <f>IFERROR(ndashboard!O102,"")</f>
        <v>0</v>
      </c>
      <c r="F161" s="107">
        <f>IFERROR(ndashboard!H102,"")</f>
        <v>0</v>
      </c>
      <c r="G161" s="108">
        <f>IFERROR(ndashboard!R102,"")</f>
        <v>0</v>
      </c>
      <c r="H161" s="107">
        <f>IFERROR(ndashboard!F102,"")</f>
        <v>0</v>
      </c>
      <c r="I161" s="107">
        <f>IFERROR(ndashboard!G102,"")</f>
        <v>0</v>
      </c>
      <c r="J161" s="79">
        <f t="shared" si="42"/>
        <v>0</v>
      </c>
      <c r="K161" s="79">
        <f t="shared" si="42"/>
        <v>0</v>
      </c>
      <c r="L161" s="79">
        <f t="shared" si="42"/>
        <v>0</v>
      </c>
      <c r="M161" s="79">
        <f t="shared" si="42"/>
        <v>0</v>
      </c>
      <c r="N161" s="79">
        <f t="shared" si="42"/>
        <v>0</v>
      </c>
      <c r="O161" s="79">
        <f t="shared" si="42"/>
        <v>0</v>
      </c>
      <c r="P161" s="79">
        <f t="shared" si="42"/>
        <v>0</v>
      </c>
      <c r="Q161" s="79">
        <f t="shared" si="42"/>
        <v>0</v>
      </c>
      <c r="R161" s="79">
        <f t="shared" si="42"/>
        <v>0</v>
      </c>
      <c r="S161" s="79">
        <f t="shared" si="42"/>
        <v>0</v>
      </c>
      <c r="T161" s="79">
        <f t="shared" si="42"/>
        <v>0</v>
      </c>
      <c r="U161" s="79">
        <f t="shared" si="42"/>
        <v>0</v>
      </c>
      <c r="V161" s="79">
        <f t="shared" si="42"/>
        <v>0</v>
      </c>
      <c r="W161" s="79">
        <f t="shared" si="42"/>
        <v>0</v>
      </c>
      <c r="X161" s="79">
        <f t="shared" si="42"/>
        <v>0</v>
      </c>
      <c r="Y161" s="79">
        <f t="shared" si="42"/>
        <v>0</v>
      </c>
      <c r="Z161" s="79">
        <f t="shared" si="41"/>
        <v>0</v>
      </c>
      <c r="AA161" s="79">
        <f t="shared" si="41"/>
        <v>0</v>
      </c>
      <c r="AB161" s="79">
        <f t="shared" si="41"/>
        <v>0</v>
      </c>
      <c r="AC161" s="79">
        <f t="shared" si="41"/>
        <v>0</v>
      </c>
      <c r="AD161" s="80">
        <f t="shared" si="41"/>
        <v>0</v>
      </c>
      <c r="AE161" s="79">
        <f t="shared" si="41"/>
        <v>0</v>
      </c>
      <c r="AF161" s="79">
        <f t="shared" si="41"/>
        <v>0</v>
      </c>
      <c r="AG161" s="79">
        <f t="shared" si="41"/>
        <v>0</v>
      </c>
      <c r="AH161" s="79">
        <f t="shared" si="41"/>
        <v>0</v>
      </c>
      <c r="AI161" s="79">
        <f t="shared" si="41"/>
        <v>0</v>
      </c>
      <c r="AJ161" s="79">
        <f t="shared" si="41"/>
        <v>0</v>
      </c>
      <c r="AK161" s="79">
        <f t="shared" si="41"/>
        <v>0</v>
      </c>
      <c r="AL161" s="79">
        <f t="shared" si="41"/>
        <v>0</v>
      </c>
      <c r="AM161" s="79">
        <f t="shared" si="41"/>
        <v>0</v>
      </c>
      <c r="AN161" s="79">
        <f t="shared" si="43"/>
        <v>0</v>
      </c>
      <c r="AO161" s="79">
        <f t="shared" si="43"/>
        <v>0</v>
      </c>
      <c r="AP161" s="79">
        <f t="shared" si="43"/>
        <v>0</v>
      </c>
      <c r="AQ161" s="79">
        <f t="shared" si="43"/>
        <v>0</v>
      </c>
      <c r="AR161" s="79">
        <f t="shared" si="43"/>
        <v>0</v>
      </c>
      <c r="AS161" s="79">
        <f t="shared" si="43"/>
        <v>0</v>
      </c>
      <c r="AT161" s="79">
        <f t="shared" si="43"/>
        <v>0</v>
      </c>
      <c r="AU161" s="79">
        <f t="shared" si="43"/>
        <v>0</v>
      </c>
      <c r="AV161" s="79">
        <f t="shared" si="43"/>
        <v>0</v>
      </c>
      <c r="AW161" s="79">
        <f t="shared" si="43"/>
        <v>0</v>
      </c>
      <c r="AX161" s="79">
        <f t="shared" si="43"/>
        <v>0</v>
      </c>
    </row>
    <row r="162" spans="1:50" x14ac:dyDescent="0.2">
      <c r="A162" s="25">
        <f>IFERROR(ndashboard!I103," ")</f>
        <v>0</v>
      </c>
      <c r="B162" s="107">
        <f>IFERROR(ndashboard!B103," ")</f>
        <v>0</v>
      </c>
      <c r="C162" s="107">
        <f>IFERROR(ndashboard!C103,"")</f>
        <v>0</v>
      </c>
      <c r="D162" s="100">
        <f>IFERROR(ndashboard!M103," ")</f>
        <v>0</v>
      </c>
      <c r="E162" s="167">
        <f>IFERROR(ndashboard!O103,"")</f>
        <v>0</v>
      </c>
      <c r="F162" s="107">
        <f>IFERROR(ndashboard!H103,"")</f>
        <v>0</v>
      </c>
      <c r="G162" s="108">
        <f>IFERROR(ndashboard!R103,"")</f>
        <v>0</v>
      </c>
      <c r="H162" s="107">
        <f>IFERROR(ndashboard!F103,"")</f>
        <v>0</v>
      </c>
      <c r="I162" s="107">
        <f>IFERROR(ndashboard!G103,"")</f>
        <v>0</v>
      </c>
      <c r="J162" s="79">
        <f t="shared" si="42"/>
        <v>0</v>
      </c>
      <c r="K162" s="79">
        <f t="shared" si="42"/>
        <v>0</v>
      </c>
      <c r="L162" s="79">
        <f t="shared" si="42"/>
        <v>0</v>
      </c>
      <c r="M162" s="79">
        <f t="shared" si="42"/>
        <v>0</v>
      </c>
      <c r="N162" s="79">
        <f t="shared" si="42"/>
        <v>0</v>
      </c>
      <c r="O162" s="79">
        <f t="shared" si="42"/>
        <v>0</v>
      </c>
      <c r="P162" s="79">
        <f t="shared" si="42"/>
        <v>0</v>
      </c>
      <c r="Q162" s="79">
        <f t="shared" si="42"/>
        <v>0</v>
      </c>
      <c r="R162" s="79">
        <f t="shared" si="42"/>
        <v>0</v>
      </c>
      <c r="S162" s="79">
        <f t="shared" si="42"/>
        <v>0</v>
      </c>
      <c r="T162" s="79">
        <f t="shared" si="42"/>
        <v>0</v>
      </c>
      <c r="U162" s="79">
        <f t="shared" si="42"/>
        <v>0</v>
      </c>
      <c r="V162" s="79">
        <f t="shared" si="42"/>
        <v>0</v>
      </c>
      <c r="W162" s="79">
        <f t="shared" si="42"/>
        <v>0</v>
      </c>
      <c r="X162" s="79">
        <f t="shared" si="42"/>
        <v>0</v>
      </c>
      <c r="Y162" s="79">
        <f t="shared" si="42"/>
        <v>0</v>
      </c>
      <c r="Z162" s="79">
        <f t="shared" si="41"/>
        <v>0</v>
      </c>
      <c r="AA162" s="79">
        <f t="shared" si="41"/>
        <v>0</v>
      </c>
      <c r="AB162" s="79">
        <f t="shared" si="41"/>
        <v>0</v>
      </c>
      <c r="AC162" s="79">
        <f t="shared" si="41"/>
        <v>0</v>
      </c>
      <c r="AD162" s="80">
        <f t="shared" si="41"/>
        <v>0</v>
      </c>
      <c r="AE162" s="79">
        <f t="shared" si="41"/>
        <v>0</v>
      </c>
      <c r="AF162" s="79">
        <f t="shared" si="41"/>
        <v>0</v>
      </c>
      <c r="AG162" s="79">
        <f t="shared" si="41"/>
        <v>0</v>
      </c>
      <c r="AH162" s="79">
        <f t="shared" si="41"/>
        <v>0</v>
      </c>
      <c r="AI162" s="79">
        <f t="shared" si="41"/>
        <v>0</v>
      </c>
      <c r="AJ162" s="79">
        <f t="shared" si="41"/>
        <v>0</v>
      </c>
      <c r="AK162" s="79">
        <f t="shared" si="41"/>
        <v>0</v>
      </c>
      <c r="AL162" s="79">
        <f t="shared" si="41"/>
        <v>0</v>
      </c>
      <c r="AM162" s="79">
        <f t="shared" si="41"/>
        <v>0</v>
      </c>
      <c r="AN162" s="79">
        <f t="shared" si="43"/>
        <v>0</v>
      </c>
      <c r="AO162" s="79">
        <f t="shared" si="43"/>
        <v>0</v>
      </c>
      <c r="AP162" s="79">
        <f t="shared" si="43"/>
        <v>0</v>
      </c>
      <c r="AQ162" s="79">
        <f t="shared" si="43"/>
        <v>0</v>
      </c>
      <c r="AR162" s="79">
        <f t="shared" si="43"/>
        <v>0</v>
      </c>
      <c r="AS162" s="79">
        <f t="shared" si="43"/>
        <v>0</v>
      </c>
      <c r="AT162" s="79">
        <f t="shared" si="43"/>
        <v>0</v>
      </c>
      <c r="AU162" s="79">
        <f t="shared" si="43"/>
        <v>0</v>
      </c>
      <c r="AV162" s="79">
        <f t="shared" si="43"/>
        <v>0</v>
      </c>
      <c r="AW162" s="79">
        <f t="shared" si="43"/>
        <v>0</v>
      </c>
      <c r="AX162" s="79">
        <f t="shared" si="43"/>
        <v>0</v>
      </c>
    </row>
    <row r="163" spans="1:50" x14ac:dyDescent="0.2">
      <c r="A163" s="25">
        <f>IFERROR(ndashboard!I104," ")</f>
        <v>0</v>
      </c>
      <c r="B163" s="107">
        <f>IFERROR(ndashboard!B104," ")</f>
        <v>0</v>
      </c>
      <c r="C163" s="107">
        <f>IFERROR(ndashboard!C104,"")</f>
        <v>0</v>
      </c>
      <c r="D163" s="100">
        <f>IFERROR(ndashboard!M104," ")</f>
        <v>0</v>
      </c>
      <c r="E163" s="167">
        <f>IFERROR(ndashboard!O104,"")</f>
        <v>0</v>
      </c>
      <c r="F163" s="107">
        <f>IFERROR(ndashboard!H104,"")</f>
        <v>0</v>
      </c>
      <c r="G163" s="108">
        <f>IFERROR(ndashboard!R104,"")</f>
        <v>0</v>
      </c>
      <c r="H163" s="107">
        <f>IFERROR(ndashboard!F104,"")</f>
        <v>0</v>
      </c>
      <c r="I163" s="107">
        <f>IFERROR(ndashboard!G104,"")</f>
        <v>0</v>
      </c>
      <c r="J163" s="79">
        <f t="shared" si="42"/>
        <v>0</v>
      </c>
      <c r="K163" s="79">
        <f t="shared" si="42"/>
        <v>0</v>
      </c>
      <c r="L163" s="79">
        <f t="shared" si="42"/>
        <v>0</v>
      </c>
      <c r="M163" s="79">
        <f t="shared" si="42"/>
        <v>0</v>
      </c>
      <c r="N163" s="79">
        <f t="shared" si="42"/>
        <v>0</v>
      </c>
      <c r="O163" s="79">
        <f t="shared" si="42"/>
        <v>0</v>
      </c>
      <c r="P163" s="79">
        <f t="shared" si="42"/>
        <v>0</v>
      </c>
      <c r="Q163" s="79">
        <f t="shared" si="42"/>
        <v>0</v>
      </c>
      <c r="R163" s="79">
        <f t="shared" si="42"/>
        <v>0</v>
      </c>
      <c r="S163" s="79">
        <f t="shared" si="42"/>
        <v>0</v>
      </c>
      <c r="T163" s="79">
        <f t="shared" si="42"/>
        <v>0</v>
      </c>
      <c r="U163" s="79">
        <f t="shared" si="42"/>
        <v>0</v>
      </c>
      <c r="V163" s="79">
        <f t="shared" si="42"/>
        <v>0</v>
      </c>
      <c r="W163" s="79">
        <f t="shared" si="42"/>
        <v>0</v>
      </c>
      <c r="X163" s="79">
        <f t="shared" si="42"/>
        <v>0</v>
      </c>
      <c r="Y163" s="79">
        <f t="shared" si="42"/>
        <v>0</v>
      </c>
      <c r="Z163" s="79">
        <f t="shared" si="41"/>
        <v>0</v>
      </c>
      <c r="AA163" s="79">
        <f t="shared" si="41"/>
        <v>0</v>
      </c>
      <c r="AB163" s="79">
        <f t="shared" si="41"/>
        <v>0</v>
      </c>
      <c r="AC163" s="79">
        <f t="shared" si="41"/>
        <v>0</v>
      </c>
      <c r="AD163" s="80">
        <f t="shared" si="41"/>
        <v>0</v>
      </c>
      <c r="AE163" s="79">
        <f t="shared" si="41"/>
        <v>0</v>
      </c>
      <c r="AF163" s="79">
        <f t="shared" si="41"/>
        <v>0</v>
      </c>
      <c r="AG163" s="79">
        <f t="shared" si="41"/>
        <v>0</v>
      </c>
      <c r="AH163" s="79">
        <f t="shared" si="41"/>
        <v>0</v>
      </c>
      <c r="AI163" s="79">
        <f t="shared" si="41"/>
        <v>0</v>
      </c>
      <c r="AJ163" s="79">
        <f t="shared" si="41"/>
        <v>0</v>
      </c>
      <c r="AK163" s="79">
        <f t="shared" si="41"/>
        <v>0</v>
      </c>
      <c r="AL163" s="79">
        <f t="shared" si="41"/>
        <v>0</v>
      </c>
      <c r="AM163" s="79">
        <f t="shared" si="41"/>
        <v>0</v>
      </c>
      <c r="AN163" s="79">
        <f t="shared" si="43"/>
        <v>0</v>
      </c>
      <c r="AO163" s="79">
        <f t="shared" si="43"/>
        <v>0</v>
      </c>
      <c r="AP163" s="79">
        <f t="shared" si="43"/>
        <v>0</v>
      </c>
      <c r="AQ163" s="79">
        <f t="shared" si="43"/>
        <v>0</v>
      </c>
      <c r="AR163" s="79">
        <f t="shared" si="43"/>
        <v>0</v>
      </c>
      <c r="AS163" s="79">
        <f t="shared" si="43"/>
        <v>0</v>
      </c>
      <c r="AT163" s="79">
        <f t="shared" si="43"/>
        <v>0</v>
      </c>
      <c r="AU163" s="79">
        <f t="shared" si="43"/>
        <v>0</v>
      </c>
      <c r="AV163" s="79">
        <f t="shared" si="43"/>
        <v>0</v>
      </c>
      <c r="AW163" s="79">
        <f t="shared" si="43"/>
        <v>0</v>
      </c>
      <c r="AX163" s="79">
        <f t="shared" si="43"/>
        <v>0</v>
      </c>
    </row>
    <row r="164" spans="1:50" s="26" customFormat="1" x14ac:dyDescent="0.2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53"/>
      <c r="L164" s="53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28"/>
  <sheetViews>
    <sheetView topLeftCell="E1" workbookViewId="0">
      <pane ySplit="2" topLeftCell="A3" activePane="bottomLeft" state="frozen"/>
      <selection activeCell="L43" sqref="L43"/>
      <selection pane="bottomLeft" activeCell="I169" sqref="I169"/>
    </sheetView>
  </sheetViews>
  <sheetFormatPr baseColWidth="10" defaultColWidth="11.5" defaultRowHeight="15" x14ac:dyDescent="0.2"/>
  <cols>
    <col min="1" max="1" width="38.83203125" bestFit="1" customWidth="1"/>
    <col min="2" max="2" width="15.33203125" bestFit="1" customWidth="1"/>
    <col min="3" max="3" width="0.6640625" style="173" customWidth="1"/>
    <col min="4" max="4" width="8.1640625" style="61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61" bestFit="1" customWidth="1"/>
    <col min="11" max="11" width="0.83203125" style="173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64" customWidth="1"/>
  </cols>
  <sheetData>
    <row r="1" spans="1:19" x14ac:dyDescent="0.2">
      <c r="A1" s="295" t="s">
        <v>7863</v>
      </c>
      <c r="B1" s="295"/>
      <c r="D1" s="293" t="s">
        <v>7861</v>
      </c>
      <c r="E1" s="293"/>
      <c r="F1" s="293"/>
      <c r="H1" s="293" t="s">
        <v>7862</v>
      </c>
      <c r="I1" s="293"/>
      <c r="J1" s="293"/>
      <c r="L1" s="296" t="s">
        <v>7865</v>
      </c>
      <c r="M1" s="296"/>
      <c r="N1" s="296"/>
      <c r="P1" s="294" t="s">
        <v>7864</v>
      </c>
      <c r="Q1" s="294"/>
      <c r="R1" s="294"/>
      <c r="S1" s="294"/>
    </row>
    <row r="2" spans="1:19" x14ac:dyDescent="0.2">
      <c r="A2" t="s">
        <v>0</v>
      </c>
      <c r="B2" t="s">
        <v>149</v>
      </c>
      <c r="D2" s="61" t="s">
        <v>2</v>
      </c>
      <c r="E2" t="s">
        <v>0</v>
      </c>
      <c r="F2" t="s">
        <v>149</v>
      </c>
      <c r="H2" s="293"/>
      <c r="I2" s="293"/>
      <c r="J2" s="293"/>
      <c r="L2" s="61" t="s">
        <v>2</v>
      </c>
      <c r="M2" t="s">
        <v>0</v>
      </c>
      <c r="N2" s="25" t="s">
        <v>149</v>
      </c>
      <c r="P2" s="178"/>
      <c r="Q2" s="178"/>
      <c r="R2" s="179"/>
      <c r="S2" s="183"/>
    </row>
    <row r="3" spans="1:19" x14ac:dyDescent="0.2">
      <c r="A3" t="s">
        <v>214</v>
      </c>
      <c r="B3" t="s">
        <v>7872</v>
      </c>
      <c r="D3" s="61" t="str">
        <f>J3</f>
        <v>id</v>
      </c>
      <c r="E3" t="s">
        <v>169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61" t="s">
        <v>2</v>
      </c>
      <c r="L3" s="61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7878</v>
      </c>
      <c r="S3" s="164" t="s">
        <v>2</v>
      </c>
    </row>
    <row r="4" spans="1:19" ht="16" x14ac:dyDescent="0.2">
      <c r="A4" s="101" t="s">
        <v>155</v>
      </c>
      <c r="B4" s="101" t="s">
        <v>158</v>
      </c>
      <c r="D4" s="61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173</v>
      </c>
      <c r="J4" s="61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580</v>
      </c>
      <c r="R4" t="s">
        <v>7892</v>
      </c>
      <c r="S4" s="164">
        <v>13051</v>
      </c>
    </row>
    <row r="5" spans="1:19" ht="16" x14ac:dyDescent="0.2">
      <c r="A5" s="101" t="s">
        <v>156</v>
      </c>
      <c r="B5" s="101" t="s">
        <v>7849</v>
      </c>
      <c r="D5" s="61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174</v>
      </c>
      <c r="J5" s="61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581</v>
      </c>
      <c r="R5" t="s">
        <v>7879</v>
      </c>
      <c r="S5" s="164">
        <v>1040109</v>
      </c>
    </row>
    <row r="6" spans="1:19" ht="16" x14ac:dyDescent="0.2">
      <c r="A6" s="101" t="s">
        <v>150</v>
      </c>
      <c r="B6" s="101" t="s">
        <v>157</v>
      </c>
      <c r="D6" s="61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175</v>
      </c>
      <c r="J6" s="61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582</v>
      </c>
      <c r="R6" t="s">
        <v>7879</v>
      </c>
      <c r="S6" s="164">
        <v>1040110</v>
      </c>
    </row>
    <row r="7" spans="1:19" ht="16" x14ac:dyDescent="0.2">
      <c r="A7" s="101" t="s">
        <v>7848</v>
      </c>
      <c r="B7" s="101" t="s">
        <v>7852</v>
      </c>
      <c r="D7" s="61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176</v>
      </c>
      <c r="J7" s="61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583</v>
      </c>
      <c r="R7" t="s">
        <v>7879</v>
      </c>
      <c r="S7" s="164">
        <v>1040111</v>
      </c>
    </row>
    <row r="8" spans="1:19" ht="16" x14ac:dyDescent="0.2">
      <c r="A8" s="101" t="s">
        <v>159</v>
      </c>
      <c r="B8" s="101" t="s">
        <v>172</v>
      </c>
      <c r="D8" s="61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177</v>
      </c>
      <c r="J8" s="61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584</v>
      </c>
      <c r="S8" s="164">
        <v>19884</v>
      </c>
    </row>
    <row r="9" spans="1:19" ht="16" x14ac:dyDescent="0.2">
      <c r="A9" s="101" t="s">
        <v>7847</v>
      </c>
      <c r="B9" s="101" t="s">
        <v>7851</v>
      </c>
      <c r="D9" s="61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178</v>
      </c>
      <c r="J9" s="61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585</v>
      </c>
      <c r="S9" s="164">
        <v>10009029</v>
      </c>
    </row>
    <row r="10" spans="1:19" ht="16" x14ac:dyDescent="0.2">
      <c r="A10" s="101" t="s">
        <v>166</v>
      </c>
      <c r="B10" s="101" t="s">
        <v>7970</v>
      </c>
      <c r="D10" s="61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179</v>
      </c>
      <c r="J10" s="61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586</v>
      </c>
      <c r="S10" s="164">
        <v>10009028</v>
      </c>
    </row>
    <row r="11" spans="1:19" ht="16" x14ac:dyDescent="0.2">
      <c r="A11" s="101" t="s">
        <v>756</v>
      </c>
      <c r="B11" s="101" t="s">
        <v>7850</v>
      </c>
      <c r="D11" s="61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180</v>
      </c>
      <c r="J11" s="61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587</v>
      </c>
      <c r="R11" t="s">
        <v>7879</v>
      </c>
      <c r="S11" s="164">
        <v>127</v>
      </c>
    </row>
    <row r="12" spans="1:19" ht="16" x14ac:dyDescent="0.2">
      <c r="A12" s="25" t="s">
        <v>5141</v>
      </c>
      <c r="B12" s="101" t="s">
        <v>7866</v>
      </c>
      <c r="D12" s="61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181</v>
      </c>
      <c r="J12" s="61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588</v>
      </c>
      <c r="R12" t="s">
        <v>7880</v>
      </c>
      <c r="S12" s="164">
        <v>111</v>
      </c>
    </row>
    <row r="13" spans="1:19" ht="16" x14ac:dyDescent="0.2">
      <c r="A13" s="25" t="s">
        <v>7656</v>
      </c>
      <c r="B13" s="101" t="s">
        <v>7969</v>
      </c>
      <c r="D13" s="61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182</v>
      </c>
      <c r="J13" s="61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589</v>
      </c>
      <c r="S13" s="164">
        <v>20287</v>
      </c>
    </row>
    <row r="14" spans="1:19" ht="16" x14ac:dyDescent="0.2">
      <c r="A14" s="25" t="s">
        <v>7658</v>
      </c>
      <c r="B14" s="101" t="s">
        <v>7867</v>
      </c>
      <c r="D14" s="61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183</v>
      </c>
      <c r="J14" s="61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590</v>
      </c>
      <c r="S14" s="164">
        <v>20284</v>
      </c>
    </row>
    <row r="15" spans="1:19" ht="16" x14ac:dyDescent="0.2">
      <c r="A15" s="25" t="s">
        <v>7639</v>
      </c>
      <c r="B15" s="101" t="s">
        <v>7868</v>
      </c>
      <c r="D15" s="61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184</v>
      </c>
      <c r="J15" s="61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591</v>
      </c>
      <c r="S15" s="164">
        <v>20286</v>
      </c>
    </row>
    <row r="16" spans="1:19" ht="16" x14ac:dyDescent="0.2">
      <c r="A16" s="25" t="s">
        <v>7367</v>
      </c>
      <c r="B16" s="101" t="s">
        <v>7869</v>
      </c>
      <c r="D16" s="61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185</v>
      </c>
      <c r="J16" s="61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592</v>
      </c>
      <c r="S16" s="164">
        <v>20285</v>
      </c>
    </row>
    <row r="17" spans="1:19" ht="16" x14ac:dyDescent="0.2">
      <c r="A17" s="25" t="s">
        <v>7363</v>
      </c>
      <c r="B17" s="101" t="s">
        <v>7981</v>
      </c>
      <c r="D17" s="61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186</v>
      </c>
      <c r="J17" s="61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593</v>
      </c>
      <c r="R17" t="s">
        <v>249</v>
      </c>
      <c r="S17" s="164">
        <v>199</v>
      </c>
    </row>
    <row r="18" spans="1:19" ht="16" x14ac:dyDescent="0.2">
      <c r="A18" s="25" t="s">
        <v>7359</v>
      </c>
      <c r="B18" s="101" t="s">
        <v>7982</v>
      </c>
      <c r="D18" s="61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187</v>
      </c>
      <c r="J18" s="61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594</v>
      </c>
      <c r="R18" t="s">
        <v>7881</v>
      </c>
      <c r="S18" s="164">
        <v>197</v>
      </c>
    </row>
    <row r="19" spans="1:19" ht="16" x14ac:dyDescent="0.2">
      <c r="A19" s="25" t="s">
        <v>7355</v>
      </c>
      <c r="B19" s="101" t="s">
        <v>7983</v>
      </c>
      <c r="D19" s="61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188</v>
      </c>
      <c r="J19" s="61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595</v>
      </c>
      <c r="R19" t="s">
        <v>7879</v>
      </c>
      <c r="S19" s="164">
        <v>213</v>
      </c>
    </row>
    <row r="20" spans="1:19" ht="16" x14ac:dyDescent="0.2">
      <c r="A20" t="s">
        <v>7371</v>
      </c>
      <c r="B20" s="101" t="s">
        <v>7978</v>
      </c>
      <c r="D20" s="61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189</v>
      </c>
      <c r="J20" s="61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596</v>
      </c>
      <c r="R20" t="s">
        <v>7880</v>
      </c>
      <c r="S20" s="164">
        <v>112</v>
      </c>
    </row>
    <row r="21" spans="1:19" ht="16" x14ac:dyDescent="0.2">
      <c r="A21" t="s">
        <v>7351</v>
      </c>
      <c r="B21" s="101" t="s">
        <v>7980</v>
      </c>
      <c r="D21" s="61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190</v>
      </c>
      <c r="J21" s="61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597</v>
      </c>
      <c r="S21" s="164">
        <v>20290</v>
      </c>
    </row>
    <row r="22" spans="1:19" ht="16" x14ac:dyDescent="0.2">
      <c r="A22" s="25" t="s">
        <v>7168</v>
      </c>
      <c r="B22" s="101" t="s">
        <v>7870</v>
      </c>
      <c r="D22" s="61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162</v>
      </c>
      <c r="J22" s="61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598</v>
      </c>
      <c r="S22" s="164">
        <v>20291</v>
      </c>
    </row>
    <row r="23" spans="1:19" ht="16" x14ac:dyDescent="0.2">
      <c r="A23" s="25" t="s">
        <v>7162</v>
      </c>
      <c r="B23" s="101" t="s">
        <v>7871</v>
      </c>
      <c r="D23" s="61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191</v>
      </c>
      <c r="J23" s="61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599</v>
      </c>
      <c r="S23" s="164">
        <v>20288</v>
      </c>
    </row>
    <row r="24" spans="1:19" ht="16" x14ac:dyDescent="0.2">
      <c r="A24" s="25" t="s">
        <v>1795</v>
      </c>
      <c r="B24" s="101" t="s">
        <v>7873</v>
      </c>
      <c r="D24" s="61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161</v>
      </c>
      <c r="J24" s="61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600</v>
      </c>
      <c r="R24" t="s">
        <v>7882</v>
      </c>
      <c r="S24" s="164">
        <v>20289</v>
      </c>
    </row>
    <row r="25" spans="1:19" ht="16" x14ac:dyDescent="0.2">
      <c r="A25" s="25" t="s">
        <v>6863</v>
      </c>
      <c r="B25" s="101" t="s">
        <v>7968</v>
      </c>
      <c r="D25" s="61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192</v>
      </c>
      <c r="J25" s="61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601</v>
      </c>
      <c r="R25" t="s">
        <v>7882</v>
      </c>
      <c r="S25" s="164">
        <v>202</v>
      </c>
    </row>
    <row r="26" spans="1:19" ht="16" x14ac:dyDescent="0.2">
      <c r="A26" s="25" t="s">
        <v>7632</v>
      </c>
      <c r="B26" s="101" t="s">
        <v>7972</v>
      </c>
      <c r="D26" s="61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163</v>
      </c>
      <c r="J26" s="61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602</v>
      </c>
      <c r="R26" t="s">
        <v>7883</v>
      </c>
      <c r="S26" s="164">
        <v>21</v>
      </c>
    </row>
    <row r="27" spans="1:19" ht="16" x14ac:dyDescent="0.2">
      <c r="A27" t="s">
        <v>7627</v>
      </c>
      <c r="B27" s="101" t="s">
        <v>7973</v>
      </c>
      <c r="D27" s="61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164</v>
      </c>
      <c r="J27" s="61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603</v>
      </c>
      <c r="R27" t="s">
        <v>7882</v>
      </c>
      <c r="S27" s="164">
        <v>20292</v>
      </c>
    </row>
    <row r="28" spans="1:19" ht="16" x14ac:dyDescent="0.2">
      <c r="A28" t="s">
        <v>7625</v>
      </c>
      <c r="B28" s="101" t="s">
        <v>7974</v>
      </c>
      <c r="D28" s="61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193</v>
      </c>
      <c r="J28" s="61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604</v>
      </c>
      <c r="R28" t="s">
        <v>7882</v>
      </c>
      <c r="S28" s="164">
        <v>19284</v>
      </c>
    </row>
    <row r="29" spans="1:19" ht="16" x14ac:dyDescent="0.2">
      <c r="A29" t="s">
        <v>7624</v>
      </c>
      <c r="B29" s="101" t="s">
        <v>7975</v>
      </c>
      <c r="D29" s="61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194</v>
      </c>
      <c r="J29" s="61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605</v>
      </c>
      <c r="R29" t="s">
        <v>7882</v>
      </c>
      <c r="S29" s="164">
        <v>19285</v>
      </c>
    </row>
    <row r="30" spans="1:19" ht="16" x14ac:dyDescent="0.2">
      <c r="A30" t="s">
        <v>7623</v>
      </c>
      <c r="B30" s="101" t="s">
        <v>8047</v>
      </c>
      <c r="D30" s="61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195</v>
      </c>
      <c r="J30" s="61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606</v>
      </c>
      <c r="R30" t="s">
        <v>7928</v>
      </c>
      <c r="S30" s="164">
        <v>19286</v>
      </c>
    </row>
    <row r="31" spans="1:19" ht="16" x14ac:dyDescent="0.2">
      <c r="A31" t="s">
        <v>7332</v>
      </c>
      <c r="B31" s="101" t="s">
        <v>8048</v>
      </c>
      <c r="D31" s="61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196</v>
      </c>
      <c r="J31" s="61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607</v>
      </c>
      <c r="R31" t="s">
        <v>7880</v>
      </c>
      <c r="S31" s="164">
        <v>219</v>
      </c>
    </row>
    <row r="32" spans="1:19" ht="16" x14ac:dyDescent="0.2">
      <c r="A32" t="s">
        <v>7622</v>
      </c>
      <c r="B32" s="101" t="s">
        <v>7976</v>
      </c>
      <c r="D32" s="61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197</v>
      </c>
      <c r="J32" s="61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608</v>
      </c>
      <c r="R32" t="s">
        <v>7883</v>
      </c>
      <c r="S32" s="164">
        <v>16587</v>
      </c>
    </row>
    <row r="33" spans="1:19" ht="16" x14ac:dyDescent="0.2">
      <c r="A33" t="s">
        <v>7621</v>
      </c>
      <c r="B33" s="101" t="s">
        <v>7977</v>
      </c>
      <c r="D33" s="61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198</v>
      </c>
      <c r="J33" s="61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609</v>
      </c>
      <c r="S33" s="164">
        <v>10049859</v>
      </c>
    </row>
    <row r="34" spans="1:19" ht="16" x14ac:dyDescent="0.2">
      <c r="A34" t="s">
        <v>7344</v>
      </c>
      <c r="B34" s="101" t="s">
        <v>8049</v>
      </c>
      <c r="D34" s="61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199</v>
      </c>
      <c r="J34" s="61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610</v>
      </c>
      <c r="S34" s="164">
        <v>10049862</v>
      </c>
    </row>
    <row r="35" spans="1:19" ht="16" x14ac:dyDescent="0.2">
      <c r="A35" s="25" t="s">
        <v>7345</v>
      </c>
      <c r="B35" s="101" t="s">
        <v>8050</v>
      </c>
      <c r="D35" s="61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200</v>
      </c>
      <c r="J35" s="61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611</v>
      </c>
      <c r="S35" s="164">
        <v>10049863</v>
      </c>
    </row>
    <row r="36" spans="1:19" ht="16" x14ac:dyDescent="0.2">
      <c r="A36" s="25" t="s">
        <v>7172</v>
      </c>
      <c r="B36" s="101" t="s">
        <v>8051</v>
      </c>
      <c r="D36" s="61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201</v>
      </c>
      <c r="J36" s="61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612</v>
      </c>
      <c r="R36" t="s">
        <v>7882</v>
      </c>
      <c r="S36" s="164">
        <v>10049864</v>
      </c>
    </row>
    <row r="37" spans="1:19" ht="16" x14ac:dyDescent="0.2">
      <c r="A37" s="25" t="s">
        <v>7173</v>
      </c>
      <c r="B37" s="101" t="s">
        <v>8052</v>
      </c>
      <c r="D37" s="61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202</v>
      </c>
      <c r="J37" s="61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613</v>
      </c>
      <c r="S37" s="164">
        <v>10049865</v>
      </c>
    </row>
    <row r="38" spans="1:19" ht="16" x14ac:dyDescent="0.2">
      <c r="A38" t="s">
        <v>7286</v>
      </c>
      <c r="B38" s="101" t="s">
        <v>7984</v>
      </c>
      <c r="D38" s="61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203</v>
      </c>
      <c r="J38" s="61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614</v>
      </c>
      <c r="S38" s="164">
        <v>10049860</v>
      </c>
    </row>
    <row r="39" spans="1:19" ht="16" x14ac:dyDescent="0.2">
      <c r="A39" t="s">
        <v>7235</v>
      </c>
      <c r="B39" s="101" t="s">
        <v>8010</v>
      </c>
      <c r="D39" s="61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204</v>
      </c>
      <c r="J39" s="61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615</v>
      </c>
      <c r="S39" s="164">
        <v>10049861</v>
      </c>
    </row>
    <row r="40" spans="1:19" ht="16" x14ac:dyDescent="0.2">
      <c r="A40" s="25" t="s">
        <v>7246</v>
      </c>
      <c r="B40" s="101" t="s">
        <v>8011</v>
      </c>
      <c r="D40" s="61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205</v>
      </c>
      <c r="J40" s="61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616</v>
      </c>
      <c r="S40" s="164">
        <v>10049858</v>
      </c>
    </row>
    <row r="41" spans="1:19" ht="16" x14ac:dyDescent="0.2">
      <c r="A41" s="25" t="s">
        <v>7252</v>
      </c>
      <c r="B41" s="101" t="s">
        <v>8012</v>
      </c>
      <c r="D41" s="61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206</v>
      </c>
      <c r="J41" s="61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617</v>
      </c>
      <c r="R41" t="s">
        <v>7884</v>
      </c>
      <c r="S41" s="164">
        <v>20643</v>
      </c>
    </row>
    <row r="42" spans="1:19" ht="16" x14ac:dyDescent="0.2">
      <c r="A42" s="25" t="s">
        <v>7253</v>
      </c>
      <c r="B42" s="101" t="s">
        <v>8013</v>
      </c>
      <c r="D42" s="61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207</v>
      </c>
      <c r="J42" s="61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618</v>
      </c>
      <c r="R42" t="s">
        <v>172</v>
      </c>
      <c r="S42" s="164">
        <v>1000081</v>
      </c>
    </row>
    <row r="43" spans="1:19" ht="16" x14ac:dyDescent="0.2">
      <c r="A43" s="25" t="s">
        <v>7254</v>
      </c>
      <c r="B43" s="101" t="s">
        <v>8014</v>
      </c>
      <c r="D43" s="61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208</v>
      </c>
      <c r="J43" s="61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619</v>
      </c>
      <c r="R43" t="s">
        <v>7883</v>
      </c>
      <c r="S43" s="164">
        <v>19109</v>
      </c>
    </row>
    <row r="44" spans="1:19" ht="16" x14ac:dyDescent="0.2">
      <c r="A44" s="25" t="s">
        <v>7255</v>
      </c>
      <c r="B44" s="101" t="s">
        <v>8015</v>
      </c>
      <c r="D44" s="61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8161</v>
      </c>
      <c r="J44" s="61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620</v>
      </c>
      <c r="R44" t="s">
        <v>7883</v>
      </c>
      <c r="S44" s="164">
        <v>19110</v>
      </c>
    </row>
    <row r="45" spans="1:19" ht="16" x14ac:dyDescent="0.2">
      <c r="A45" s="25" t="s">
        <v>7256</v>
      </c>
      <c r="B45" s="101" t="s">
        <v>8016</v>
      </c>
      <c r="D45" s="61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209</v>
      </c>
      <c r="J45" s="61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621</v>
      </c>
      <c r="R45" t="s">
        <v>7883</v>
      </c>
      <c r="S45" s="164">
        <v>19111</v>
      </c>
    </row>
    <row r="46" spans="1:19" ht="16" x14ac:dyDescent="0.2">
      <c r="A46" s="25" t="s">
        <v>7257</v>
      </c>
      <c r="B46" s="101" t="s">
        <v>8017</v>
      </c>
      <c r="D46" s="61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210</v>
      </c>
      <c r="J46" s="61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622</v>
      </c>
      <c r="R46" t="s">
        <v>7883</v>
      </c>
      <c r="S46" s="164">
        <v>19112</v>
      </c>
    </row>
    <row r="47" spans="1:19" ht="16" x14ac:dyDescent="0.2">
      <c r="A47" s="25" t="s">
        <v>7258</v>
      </c>
      <c r="B47" s="101" t="s">
        <v>8018</v>
      </c>
      <c r="D47" s="61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211</v>
      </c>
      <c r="J47" s="61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623</v>
      </c>
      <c r="R47" t="s">
        <v>7883</v>
      </c>
      <c r="S47" s="164">
        <v>19113</v>
      </c>
    </row>
    <row r="48" spans="1:19" ht="16" x14ac:dyDescent="0.2">
      <c r="A48" s="25" t="s">
        <v>7236</v>
      </c>
      <c r="B48" s="101" t="s">
        <v>8019</v>
      </c>
      <c r="D48" s="61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212</v>
      </c>
      <c r="J48" s="61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624</v>
      </c>
      <c r="R48" t="s">
        <v>7883</v>
      </c>
      <c r="S48" s="164">
        <v>19114</v>
      </c>
    </row>
    <row r="49" spans="1:19" ht="16" x14ac:dyDescent="0.2">
      <c r="A49" s="25" t="s">
        <v>7237</v>
      </c>
      <c r="B49" s="101" t="s">
        <v>8020</v>
      </c>
      <c r="D49" s="61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213</v>
      </c>
      <c r="J49" s="61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625</v>
      </c>
      <c r="R49" t="s">
        <v>7883</v>
      </c>
      <c r="S49" s="164">
        <v>19115</v>
      </c>
    </row>
    <row r="50" spans="1:19" ht="16" x14ac:dyDescent="0.2">
      <c r="A50" s="25" t="s">
        <v>7238</v>
      </c>
      <c r="B50" s="101" t="s">
        <v>8021</v>
      </c>
      <c r="D50" s="61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214</v>
      </c>
      <c r="J50" s="61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626</v>
      </c>
      <c r="R50" t="s">
        <v>7883</v>
      </c>
      <c r="S50" s="164">
        <v>19116</v>
      </c>
    </row>
    <row r="51" spans="1:19" ht="16" x14ac:dyDescent="0.2">
      <c r="A51" s="25" t="s">
        <v>7239</v>
      </c>
      <c r="B51" s="101" t="s">
        <v>8022</v>
      </c>
      <c r="D51" s="61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215</v>
      </c>
      <c r="J51" s="61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627</v>
      </c>
      <c r="R51" t="s">
        <v>7883</v>
      </c>
      <c r="S51" s="164">
        <v>19117</v>
      </c>
    </row>
    <row r="52" spans="1:19" ht="16" x14ac:dyDescent="0.2">
      <c r="A52" s="25" t="s">
        <v>7240</v>
      </c>
      <c r="B52" s="101" t="s">
        <v>8023</v>
      </c>
      <c r="D52" s="61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216</v>
      </c>
      <c r="J52" s="61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628</v>
      </c>
      <c r="R52" t="s">
        <v>7883</v>
      </c>
      <c r="S52" s="164">
        <v>19118</v>
      </c>
    </row>
    <row r="53" spans="1:19" ht="16" x14ac:dyDescent="0.2">
      <c r="A53" s="25" t="s">
        <v>7241</v>
      </c>
      <c r="B53" s="101" t="s">
        <v>8024</v>
      </c>
      <c r="D53" s="61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217</v>
      </c>
      <c r="J53" s="61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629</v>
      </c>
      <c r="R53" t="s">
        <v>7883</v>
      </c>
      <c r="S53" s="164">
        <v>19119</v>
      </c>
    </row>
    <row r="54" spans="1:19" ht="16" x14ac:dyDescent="0.2">
      <c r="A54" s="25" t="s">
        <v>7242</v>
      </c>
      <c r="B54" s="101" t="s">
        <v>8025</v>
      </c>
      <c r="D54" s="61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218</v>
      </c>
      <c r="J54" s="61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630</v>
      </c>
      <c r="R54" t="s">
        <v>7883</v>
      </c>
      <c r="S54" s="164">
        <v>19120</v>
      </c>
    </row>
    <row r="55" spans="1:19" ht="16" x14ac:dyDescent="0.2">
      <c r="A55" s="25" t="s">
        <v>7243</v>
      </c>
      <c r="B55" s="101" t="s">
        <v>8026</v>
      </c>
      <c r="D55" s="61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219</v>
      </c>
      <c r="J55" s="61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631</v>
      </c>
      <c r="R55" t="s">
        <v>7883</v>
      </c>
      <c r="S55" s="164">
        <v>19121</v>
      </c>
    </row>
    <row r="56" spans="1:19" ht="16" x14ac:dyDescent="0.2">
      <c r="A56" s="25" t="s">
        <v>7244</v>
      </c>
      <c r="B56" s="101" t="s">
        <v>8027</v>
      </c>
      <c r="D56" s="61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220</v>
      </c>
      <c r="J56" s="61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632</v>
      </c>
      <c r="R56" t="s">
        <v>7883</v>
      </c>
      <c r="S56" s="164">
        <v>19122</v>
      </c>
    </row>
    <row r="57" spans="1:19" ht="16" x14ac:dyDescent="0.2">
      <c r="A57" s="25" t="s">
        <v>7245</v>
      </c>
      <c r="B57" s="101" t="s">
        <v>8028</v>
      </c>
      <c r="D57" s="61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221</v>
      </c>
      <c r="J57" s="61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633</v>
      </c>
      <c r="R57" t="s">
        <v>7883</v>
      </c>
      <c r="S57" s="164">
        <v>19123</v>
      </c>
    </row>
    <row r="58" spans="1:19" ht="16" x14ac:dyDescent="0.2">
      <c r="A58" s="25" t="s">
        <v>7247</v>
      </c>
      <c r="B58" s="101" t="s">
        <v>8029</v>
      </c>
      <c r="D58" s="61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222</v>
      </c>
      <c r="J58" s="61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634</v>
      </c>
      <c r="R58" t="s">
        <v>7883</v>
      </c>
      <c r="S58" s="164">
        <v>19124</v>
      </c>
    </row>
    <row r="59" spans="1:19" ht="16" x14ac:dyDescent="0.2">
      <c r="A59" s="25" t="s">
        <v>7248</v>
      </c>
      <c r="B59" s="101" t="s">
        <v>8030</v>
      </c>
      <c r="D59" s="61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223</v>
      </c>
      <c r="J59" s="61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635</v>
      </c>
      <c r="R59" t="s">
        <v>7883</v>
      </c>
      <c r="S59" s="164">
        <v>19125</v>
      </c>
    </row>
    <row r="60" spans="1:19" ht="16" x14ac:dyDescent="0.2">
      <c r="A60" s="25" t="s">
        <v>7249</v>
      </c>
      <c r="B60" s="101" t="s">
        <v>8031</v>
      </c>
      <c r="D60" s="61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224</v>
      </c>
      <c r="J60" s="61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636</v>
      </c>
      <c r="R60" t="s">
        <v>7883</v>
      </c>
      <c r="S60" s="164">
        <v>19126</v>
      </c>
    </row>
    <row r="61" spans="1:19" ht="16" x14ac:dyDescent="0.2">
      <c r="A61" s="25" t="s">
        <v>7250</v>
      </c>
      <c r="B61" s="101" t="s">
        <v>8032</v>
      </c>
      <c r="D61" s="61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225</v>
      </c>
      <c r="J61" s="61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637</v>
      </c>
      <c r="R61" t="s">
        <v>7883</v>
      </c>
      <c r="S61" s="164">
        <v>19127</v>
      </c>
    </row>
    <row r="62" spans="1:19" ht="16" x14ac:dyDescent="0.2">
      <c r="A62" s="25" t="s">
        <v>7251</v>
      </c>
      <c r="B62" s="101" t="s">
        <v>8033</v>
      </c>
      <c r="D62" s="61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226</v>
      </c>
      <c r="J62" s="61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638</v>
      </c>
      <c r="R62" t="s">
        <v>7883</v>
      </c>
      <c r="S62" s="164">
        <v>19128</v>
      </c>
    </row>
    <row r="63" spans="1:19" ht="16" x14ac:dyDescent="0.2">
      <c r="A63" s="25" t="s">
        <v>7259</v>
      </c>
      <c r="B63" s="101" t="s">
        <v>7986</v>
      </c>
      <c r="D63" s="61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IB Unit Commissioning Date</v>
      </c>
      <c r="H63">
        <v>59</v>
      </c>
      <c r="I63" t="s">
        <v>227</v>
      </c>
      <c r="J63" s="61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639</v>
      </c>
      <c r="R63" t="s">
        <v>7883</v>
      </c>
      <c r="S63" s="164">
        <v>19129</v>
      </c>
    </row>
    <row r="64" spans="1:19" ht="16" x14ac:dyDescent="0.2">
      <c r="A64" s="25" t="s">
        <v>7270</v>
      </c>
      <c r="B64" s="101" t="s">
        <v>7987</v>
      </c>
      <c r="D64" s="61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228</v>
      </c>
      <c r="J64" s="61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640</v>
      </c>
      <c r="R64" t="s">
        <v>7883</v>
      </c>
      <c r="S64" s="164">
        <v>19130</v>
      </c>
    </row>
    <row r="65" spans="1:19" ht="16" x14ac:dyDescent="0.2">
      <c r="A65" s="25" t="s">
        <v>7276</v>
      </c>
      <c r="B65" s="101" t="s">
        <v>7988</v>
      </c>
      <c r="D65" s="61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229</v>
      </c>
      <c r="J65" s="61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641</v>
      </c>
      <c r="R65" t="s">
        <v>7883</v>
      </c>
      <c r="S65" s="164">
        <v>19131</v>
      </c>
    </row>
    <row r="66" spans="1:19" ht="16" x14ac:dyDescent="0.2">
      <c r="A66" s="25" t="s">
        <v>7277</v>
      </c>
      <c r="B66" s="101" t="s">
        <v>7989</v>
      </c>
      <c r="D66" s="61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230</v>
      </c>
      <c r="J66" s="61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642</v>
      </c>
      <c r="R66" t="s">
        <v>7883</v>
      </c>
      <c r="S66" s="164">
        <v>19132</v>
      </c>
    </row>
    <row r="67" spans="1:19" ht="16" x14ac:dyDescent="0.2">
      <c r="A67" s="25" t="s">
        <v>7278</v>
      </c>
      <c r="B67" s="101" t="s">
        <v>7990</v>
      </c>
      <c r="D67" s="61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231</v>
      </c>
      <c r="J67" s="61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643</v>
      </c>
      <c r="R67" t="s">
        <v>7883</v>
      </c>
      <c r="S67" s="164">
        <v>19944</v>
      </c>
    </row>
    <row r="68" spans="1:19" ht="16" x14ac:dyDescent="0.2">
      <c r="A68" s="25" t="s">
        <v>7279</v>
      </c>
      <c r="B68" s="101" t="s">
        <v>7991</v>
      </c>
      <c r="D68" s="61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232</v>
      </c>
      <c r="J68" s="61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644</v>
      </c>
      <c r="R68" t="s">
        <v>7883</v>
      </c>
      <c r="S68" s="164">
        <v>19287</v>
      </c>
    </row>
    <row r="69" spans="1:19" ht="16" x14ac:dyDescent="0.2">
      <c r="A69" s="25" t="s">
        <v>7280</v>
      </c>
      <c r="B69" s="101" t="s">
        <v>7992</v>
      </c>
      <c r="D69" s="61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233</v>
      </c>
      <c r="J69" s="61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645</v>
      </c>
      <c r="R69" t="s">
        <v>7883</v>
      </c>
      <c r="S69" s="164">
        <v>19288</v>
      </c>
    </row>
    <row r="70" spans="1:19" ht="16" x14ac:dyDescent="0.2">
      <c r="A70" s="25" t="s">
        <v>7281</v>
      </c>
      <c r="B70" s="101" t="s">
        <v>7993</v>
      </c>
      <c r="D70" s="61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234</v>
      </c>
      <c r="J70" s="61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646</v>
      </c>
      <c r="R70" t="s">
        <v>7883</v>
      </c>
      <c r="S70" s="164">
        <v>19289</v>
      </c>
    </row>
    <row r="71" spans="1:19" ht="16" x14ac:dyDescent="0.2">
      <c r="A71" s="25" t="s">
        <v>7282</v>
      </c>
      <c r="B71" s="101" t="s">
        <v>7994</v>
      </c>
      <c r="D71" s="61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235</v>
      </c>
      <c r="J71" s="61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647</v>
      </c>
      <c r="R71" t="s">
        <v>7883</v>
      </c>
      <c r="S71" s="164">
        <v>19290</v>
      </c>
    </row>
    <row r="72" spans="1:19" ht="16" x14ac:dyDescent="0.2">
      <c r="A72" s="25" t="s">
        <v>7260</v>
      </c>
      <c r="B72" s="101" t="s">
        <v>7995</v>
      </c>
      <c r="D72" s="61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236</v>
      </c>
      <c r="J72" s="61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648</v>
      </c>
      <c r="R72" t="s">
        <v>7883</v>
      </c>
      <c r="S72" s="164">
        <v>19291</v>
      </c>
    </row>
    <row r="73" spans="1:19" ht="16" x14ac:dyDescent="0.2">
      <c r="A73" s="25" t="s">
        <v>7261</v>
      </c>
      <c r="B73" s="101" t="s">
        <v>7996</v>
      </c>
      <c r="D73" s="61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237</v>
      </c>
      <c r="J73" s="61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649</v>
      </c>
      <c r="R73" t="s">
        <v>7883</v>
      </c>
      <c r="S73" s="164">
        <v>19092</v>
      </c>
    </row>
    <row r="74" spans="1:19" ht="16" x14ac:dyDescent="0.2">
      <c r="A74" s="25" t="s">
        <v>7262</v>
      </c>
      <c r="B74" s="101" t="s">
        <v>7997</v>
      </c>
      <c r="D74" s="61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238</v>
      </c>
      <c r="J74" s="61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650</v>
      </c>
      <c r="R74" t="s">
        <v>7883</v>
      </c>
      <c r="S74" s="164">
        <v>19292</v>
      </c>
    </row>
    <row r="75" spans="1:19" ht="16" x14ac:dyDescent="0.2">
      <c r="A75" s="25" t="s">
        <v>7263</v>
      </c>
      <c r="B75" s="101" t="s">
        <v>7998</v>
      </c>
      <c r="D75" s="61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239</v>
      </c>
      <c r="J75" s="61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651</v>
      </c>
      <c r="R75" t="s">
        <v>7883</v>
      </c>
      <c r="S75" s="164">
        <v>19293</v>
      </c>
    </row>
    <row r="76" spans="1:19" ht="16" x14ac:dyDescent="0.2">
      <c r="A76" s="25" t="s">
        <v>7264</v>
      </c>
      <c r="B76" s="101" t="s">
        <v>7999</v>
      </c>
      <c r="D76" s="61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240</v>
      </c>
      <c r="J76" s="61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652</v>
      </c>
      <c r="R76" t="s">
        <v>7883</v>
      </c>
      <c r="S76" s="164">
        <v>19294</v>
      </c>
    </row>
    <row r="77" spans="1:19" ht="16" x14ac:dyDescent="0.2">
      <c r="A77" s="25" t="s">
        <v>7265</v>
      </c>
      <c r="B77" s="101" t="s">
        <v>8000</v>
      </c>
      <c r="D77" s="61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241</v>
      </c>
      <c r="J77" s="61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653</v>
      </c>
      <c r="R77" t="s">
        <v>7883</v>
      </c>
      <c r="S77" s="164">
        <v>19295</v>
      </c>
    </row>
    <row r="78" spans="1:19" ht="16" x14ac:dyDescent="0.2">
      <c r="A78" s="25" t="s">
        <v>7266</v>
      </c>
      <c r="B78" s="101" t="s">
        <v>8001</v>
      </c>
      <c r="D78" s="61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242</v>
      </c>
      <c r="J78" s="61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654</v>
      </c>
      <c r="R78" t="s">
        <v>7883</v>
      </c>
      <c r="S78" s="164">
        <v>19296</v>
      </c>
    </row>
    <row r="79" spans="1:19" ht="16" x14ac:dyDescent="0.2">
      <c r="A79" s="25" t="s">
        <v>7267</v>
      </c>
      <c r="B79" s="101" t="s">
        <v>8002</v>
      </c>
      <c r="D79" s="61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243</v>
      </c>
      <c r="J79" s="61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655</v>
      </c>
      <c r="R79" t="s">
        <v>7883</v>
      </c>
      <c r="S79" s="164">
        <v>19297</v>
      </c>
    </row>
    <row r="80" spans="1:19" ht="16" x14ac:dyDescent="0.2">
      <c r="A80" s="25" t="s">
        <v>7268</v>
      </c>
      <c r="B80" s="101" t="s">
        <v>8003</v>
      </c>
      <c r="D80" s="61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244</v>
      </c>
      <c r="J80" s="61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656</v>
      </c>
      <c r="S80" s="164">
        <v>10009048</v>
      </c>
    </row>
    <row r="81" spans="1:19" ht="16" x14ac:dyDescent="0.2">
      <c r="A81" s="25" t="s">
        <v>7269</v>
      </c>
      <c r="B81" s="101" t="s">
        <v>8004</v>
      </c>
      <c r="D81" s="61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245</v>
      </c>
      <c r="J81" s="61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657</v>
      </c>
      <c r="S81" s="164">
        <v>10008983</v>
      </c>
    </row>
    <row r="82" spans="1:19" ht="16" x14ac:dyDescent="0.2">
      <c r="A82" s="25" t="s">
        <v>7271</v>
      </c>
      <c r="B82" s="101" t="s">
        <v>8005</v>
      </c>
      <c r="D82" s="61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246</v>
      </c>
      <c r="J82" s="61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658</v>
      </c>
      <c r="S82" s="164">
        <v>10049326</v>
      </c>
    </row>
    <row r="83" spans="1:19" ht="16" x14ac:dyDescent="0.2">
      <c r="A83" s="25" t="s">
        <v>7272</v>
      </c>
      <c r="B83" s="101" t="s">
        <v>8006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659</v>
      </c>
      <c r="S83" s="164">
        <v>10009024</v>
      </c>
    </row>
    <row r="84" spans="1:19" ht="16" x14ac:dyDescent="0.2">
      <c r="A84" s="25" t="s">
        <v>7273</v>
      </c>
      <c r="B84" s="101" t="s">
        <v>8007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660</v>
      </c>
      <c r="S84" s="164">
        <v>10008981</v>
      </c>
    </row>
    <row r="85" spans="1:19" ht="16" x14ac:dyDescent="0.2">
      <c r="A85" s="25" t="s">
        <v>7274</v>
      </c>
      <c r="B85" s="101" t="s">
        <v>8008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661</v>
      </c>
      <c r="S85" s="164">
        <v>10009026</v>
      </c>
    </row>
    <row r="86" spans="1:19" ht="16" x14ac:dyDescent="0.2">
      <c r="A86" s="25" t="s">
        <v>7275</v>
      </c>
      <c r="B86" s="101" t="s">
        <v>8009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662</v>
      </c>
      <c r="S86" s="164">
        <v>10009025</v>
      </c>
    </row>
    <row r="87" spans="1:19" ht="16" x14ac:dyDescent="0.2">
      <c r="A87" s="25" t="s">
        <v>7210</v>
      </c>
      <c r="B87" s="101" t="s">
        <v>8034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663</v>
      </c>
      <c r="S87" s="164">
        <v>19317</v>
      </c>
    </row>
    <row r="88" spans="1:19" ht="16" x14ac:dyDescent="0.2">
      <c r="A88" s="25" t="s">
        <v>7184</v>
      </c>
      <c r="B88" s="101" t="s">
        <v>8035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664</v>
      </c>
      <c r="R88" t="s">
        <v>7885</v>
      </c>
      <c r="S88" s="164">
        <v>10044849</v>
      </c>
    </row>
    <row r="89" spans="1:19" ht="16" x14ac:dyDescent="0.2">
      <c r="A89" s="25" t="s">
        <v>7182</v>
      </c>
      <c r="B89" s="101" t="s">
        <v>8037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665</v>
      </c>
      <c r="S89" s="164">
        <v>10008980</v>
      </c>
    </row>
    <row r="90" spans="1:19" ht="16" x14ac:dyDescent="0.2">
      <c r="A90" s="25" t="s">
        <v>7181</v>
      </c>
      <c r="B90" s="101" t="s">
        <v>8045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666</v>
      </c>
      <c r="S90" s="164">
        <v>10008982</v>
      </c>
    </row>
    <row r="91" spans="1:19" ht="16" x14ac:dyDescent="0.2">
      <c r="A91" s="25" t="s">
        <v>7180</v>
      </c>
      <c r="B91" s="101" t="s">
        <v>8046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667</v>
      </c>
      <c r="S91" s="164">
        <v>10046604</v>
      </c>
    </row>
    <row r="92" spans="1:19" ht="16" x14ac:dyDescent="0.2">
      <c r="A92" t="s">
        <v>7163</v>
      </c>
      <c r="B92" s="101" t="s">
        <v>8053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668</v>
      </c>
      <c r="R92" t="s">
        <v>7880</v>
      </c>
      <c r="S92" s="164">
        <v>20068</v>
      </c>
    </row>
    <row r="93" spans="1:19" ht="16" x14ac:dyDescent="0.2">
      <c r="A93" t="s">
        <v>7164</v>
      </c>
      <c r="B93" s="101" t="s">
        <v>8099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669</v>
      </c>
      <c r="S93" s="164">
        <v>10008979</v>
      </c>
    </row>
    <row r="94" spans="1:19" ht="16" x14ac:dyDescent="0.2">
      <c r="A94" t="s">
        <v>7165</v>
      </c>
      <c r="B94" s="101" t="s">
        <v>8054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670</v>
      </c>
      <c r="S94" s="164">
        <v>10008976</v>
      </c>
    </row>
    <row r="95" spans="1:19" ht="16" x14ac:dyDescent="0.2">
      <c r="A95" s="25" t="s">
        <v>7166</v>
      </c>
      <c r="B95" s="101" t="s">
        <v>8055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671</v>
      </c>
      <c r="S95" s="164">
        <v>10008977</v>
      </c>
    </row>
    <row r="96" spans="1:19" ht="16" x14ac:dyDescent="0.2">
      <c r="A96" s="25" t="s">
        <v>7167</v>
      </c>
      <c r="B96" s="101" t="s">
        <v>8056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672</v>
      </c>
      <c r="S96" s="164">
        <v>10009076</v>
      </c>
    </row>
    <row r="97" spans="1:19" ht="16" x14ac:dyDescent="0.2">
      <c r="A97" s="25" t="s">
        <v>6926</v>
      </c>
      <c r="B97" s="101" t="s">
        <v>8057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673</v>
      </c>
      <c r="R97" t="s">
        <v>7880</v>
      </c>
      <c r="S97" s="164">
        <v>20066</v>
      </c>
    </row>
    <row r="98" spans="1:19" ht="16" x14ac:dyDescent="0.2">
      <c r="A98" s="25" t="s">
        <v>594</v>
      </c>
      <c r="B98" s="101" t="s">
        <v>8096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674</v>
      </c>
      <c r="R98" t="s">
        <v>7880</v>
      </c>
      <c r="S98" s="164">
        <v>20067</v>
      </c>
    </row>
    <row r="99" spans="1:19" ht="16" x14ac:dyDescent="0.2">
      <c r="A99" s="25" t="s">
        <v>588</v>
      </c>
      <c r="B99" s="101" t="s">
        <v>8097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675</v>
      </c>
      <c r="R99" t="s">
        <v>7882</v>
      </c>
      <c r="S99" s="164">
        <v>20070</v>
      </c>
    </row>
    <row r="100" spans="1:19" ht="16" x14ac:dyDescent="0.2">
      <c r="A100" s="25" t="s">
        <v>593</v>
      </c>
      <c r="B100" s="101" t="s">
        <v>8098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676</v>
      </c>
      <c r="R100" t="s">
        <v>7882</v>
      </c>
      <c r="S100" s="164">
        <v>20069</v>
      </c>
    </row>
    <row r="101" spans="1:19" ht="16" x14ac:dyDescent="0.2">
      <c r="A101" s="25" t="s">
        <v>1551</v>
      </c>
      <c r="B101" s="101" t="s">
        <v>8072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677</v>
      </c>
      <c r="R101" t="s">
        <v>7882</v>
      </c>
      <c r="S101" s="164">
        <v>20074</v>
      </c>
    </row>
    <row r="102" spans="1:19" ht="16" x14ac:dyDescent="0.2">
      <c r="A102" s="25" t="s">
        <v>1552</v>
      </c>
      <c r="B102" s="101" t="s">
        <v>8073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678</v>
      </c>
      <c r="S102" s="164">
        <v>10009075</v>
      </c>
    </row>
    <row r="103" spans="1:19" ht="16" x14ac:dyDescent="0.2">
      <c r="A103" s="25" t="s">
        <v>1553</v>
      </c>
      <c r="B103" s="101" t="s">
        <v>8074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679</v>
      </c>
      <c r="R103" t="s">
        <v>7880</v>
      </c>
      <c r="S103" s="164">
        <v>20064</v>
      </c>
    </row>
    <row r="104" spans="1:19" ht="16" x14ac:dyDescent="0.2">
      <c r="A104" s="25" t="s">
        <v>1554</v>
      </c>
      <c r="B104" s="101" t="s">
        <v>8075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680</v>
      </c>
      <c r="R104" t="s">
        <v>7880</v>
      </c>
      <c r="S104" s="164">
        <v>20065</v>
      </c>
    </row>
    <row r="105" spans="1:19" ht="16" x14ac:dyDescent="0.2">
      <c r="A105" s="25" t="s">
        <v>1555</v>
      </c>
      <c r="B105" s="101" t="s">
        <v>8076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681</v>
      </c>
      <c r="R105" t="s">
        <v>7879</v>
      </c>
      <c r="S105" s="164">
        <v>20399</v>
      </c>
    </row>
    <row r="106" spans="1:19" ht="16" x14ac:dyDescent="0.2">
      <c r="A106" s="25" t="s">
        <v>1556</v>
      </c>
      <c r="B106" s="101" t="s">
        <v>8077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682</v>
      </c>
      <c r="R106" t="s">
        <v>7879</v>
      </c>
      <c r="S106" s="164">
        <v>20400</v>
      </c>
    </row>
    <row r="107" spans="1:19" ht="16" x14ac:dyDescent="0.2">
      <c r="A107" s="25" t="s">
        <v>1557</v>
      </c>
      <c r="B107" s="101" t="s">
        <v>8078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683</v>
      </c>
      <c r="R107" t="s">
        <v>7879</v>
      </c>
      <c r="S107" s="164">
        <v>20401</v>
      </c>
    </row>
    <row r="108" spans="1:19" ht="16" x14ac:dyDescent="0.2">
      <c r="A108" s="25" t="s">
        <v>1558</v>
      </c>
      <c r="B108" s="101" t="s">
        <v>8079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684</v>
      </c>
      <c r="R108" t="s">
        <v>7879</v>
      </c>
      <c r="S108" s="164">
        <v>20402</v>
      </c>
    </row>
    <row r="109" spans="1:19" ht="16" x14ac:dyDescent="0.2">
      <c r="A109" s="25" t="s">
        <v>1559</v>
      </c>
      <c r="B109" s="101" t="s">
        <v>8080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685</v>
      </c>
      <c r="R109" t="s">
        <v>7879</v>
      </c>
      <c r="S109" s="164">
        <v>20403</v>
      </c>
    </row>
    <row r="110" spans="1:19" ht="16" x14ac:dyDescent="0.2">
      <c r="A110" s="25" t="s">
        <v>1560</v>
      </c>
      <c r="B110" s="101" t="s">
        <v>8081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686</v>
      </c>
      <c r="R110" t="s">
        <v>7879</v>
      </c>
      <c r="S110" s="164">
        <v>20404</v>
      </c>
    </row>
    <row r="111" spans="1:19" ht="16" x14ac:dyDescent="0.2">
      <c r="A111" s="25" t="s">
        <v>1561</v>
      </c>
      <c r="B111" s="101" t="s">
        <v>8082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687</v>
      </c>
      <c r="R111" t="s">
        <v>7879</v>
      </c>
      <c r="S111" s="164">
        <v>20405</v>
      </c>
    </row>
    <row r="112" spans="1:19" ht="16" x14ac:dyDescent="0.2">
      <c r="A112" s="25" t="s">
        <v>1562</v>
      </c>
      <c r="B112" s="101" t="s">
        <v>8083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688</v>
      </c>
      <c r="R112" t="s">
        <v>7879</v>
      </c>
      <c r="S112" s="164">
        <v>20406</v>
      </c>
    </row>
    <row r="113" spans="1:19" ht="16" x14ac:dyDescent="0.2">
      <c r="A113" s="25" t="s">
        <v>1563</v>
      </c>
      <c r="B113" s="101" t="s">
        <v>8084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689</v>
      </c>
      <c r="R113" t="s">
        <v>7879</v>
      </c>
      <c r="S113" s="164">
        <v>20407</v>
      </c>
    </row>
    <row r="114" spans="1:19" ht="16" x14ac:dyDescent="0.2">
      <c r="A114" s="25" t="s">
        <v>1564</v>
      </c>
      <c r="B114" s="101" t="s">
        <v>8085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690</v>
      </c>
      <c r="R114" t="s">
        <v>7879</v>
      </c>
      <c r="S114" s="164">
        <v>20408</v>
      </c>
    </row>
    <row r="115" spans="1:19" ht="16" x14ac:dyDescent="0.2">
      <c r="A115" s="25" t="s">
        <v>1565</v>
      </c>
      <c r="B115" s="101" t="s">
        <v>8086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691</v>
      </c>
      <c r="R115" t="s">
        <v>7879</v>
      </c>
      <c r="S115" s="164">
        <v>20409</v>
      </c>
    </row>
    <row r="116" spans="1:19" ht="16" x14ac:dyDescent="0.2">
      <c r="A116" s="25" t="s">
        <v>1566</v>
      </c>
      <c r="B116" s="101" t="s">
        <v>8087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692</v>
      </c>
      <c r="R116" t="s">
        <v>7879</v>
      </c>
      <c r="S116" s="164">
        <v>20410</v>
      </c>
    </row>
    <row r="117" spans="1:19" ht="16" x14ac:dyDescent="0.2">
      <c r="A117" s="25" t="s">
        <v>1567</v>
      </c>
      <c r="B117" s="101" t="s">
        <v>8088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693</v>
      </c>
      <c r="R117" t="s">
        <v>7879</v>
      </c>
      <c r="S117" s="164">
        <v>20411</v>
      </c>
    </row>
    <row r="118" spans="1:19" ht="16" x14ac:dyDescent="0.2">
      <c r="A118" s="25" t="s">
        <v>1568</v>
      </c>
      <c r="B118" s="101" t="s">
        <v>8089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694</v>
      </c>
      <c r="R118" t="s">
        <v>7879</v>
      </c>
      <c r="S118" s="164">
        <v>20412</v>
      </c>
    </row>
    <row r="119" spans="1:19" ht="16" x14ac:dyDescent="0.2">
      <c r="A119" s="25" t="s">
        <v>1569</v>
      </c>
      <c r="B119" s="101" t="s">
        <v>8090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695</v>
      </c>
      <c r="R119" t="s">
        <v>7879</v>
      </c>
      <c r="S119" s="164">
        <v>20413</v>
      </c>
    </row>
    <row r="120" spans="1:19" ht="16" x14ac:dyDescent="0.2">
      <c r="A120" s="25" t="s">
        <v>1570</v>
      </c>
      <c r="B120" s="101" t="s">
        <v>8091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696</v>
      </c>
      <c r="R120" t="s">
        <v>7879</v>
      </c>
      <c r="S120" s="164">
        <v>20414</v>
      </c>
    </row>
    <row r="121" spans="1:19" ht="16" x14ac:dyDescent="0.2">
      <c r="A121" s="25" t="s">
        <v>1571</v>
      </c>
      <c r="B121" s="101" t="s">
        <v>8092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697</v>
      </c>
      <c r="R121" t="s">
        <v>7879</v>
      </c>
      <c r="S121" s="164">
        <v>20415</v>
      </c>
    </row>
    <row r="122" spans="1:19" ht="16" x14ac:dyDescent="0.2">
      <c r="A122" s="25" t="s">
        <v>1572</v>
      </c>
      <c r="B122" s="101" t="s">
        <v>8093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698</v>
      </c>
      <c r="R122" t="s">
        <v>7879</v>
      </c>
      <c r="S122" s="164">
        <v>20416</v>
      </c>
    </row>
    <row r="123" spans="1:19" ht="16" x14ac:dyDescent="0.2">
      <c r="A123" s="25" t="s">
        <v>1573</v>
      </c>
      <c r="B123" s="101" t="s">
        <v>8094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699</v>
      </c>
      <c r="R123" t="s">
        <v>7879</v>
      </c>
      <c r="S123" s="164">
        <v>20417</v>
      </c>
    </row>
    <row r="124" spans="1:19" ht="16" x14ac:dyDescent="0.2">
      <c r="A124" s="25" t="s">
        <v>1574</v>
      </c>
      <c r="B124" s="101" t="s">
        <v>8095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700</v>
      </c>
      <c r="R124" t="s">
        <v>7879</v>
      </c>
      <c r="S124" s="164">
        <v>20418</v>
      </c>
    </row>
    <row r="125" spans="1:19" ht="16" x14ac:dyDescent="0.2">
      <c r="A125" s="25" t="s">
        <v>1472</v>
      </c>
      <c r="B125" s="101" t="s">
        <v>8101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701</v>
      </c>
      <c r="R125" t="s">
        <v>7879</v>
      </c>
      <c r="S125" s="164">
        <v>20419</v>
      </c>
    </row>
    <row r="126" spans="1:19" ht="16" x14ac:dyDescent="0.2">
      <c r="A126" s="25" t="s">
        <v>1473</v>
      </c>
      <c r="B126" s="101" t="s">
        <v>8102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702</v>
      </c>
      <c r="R126" t="s">
        <v>7879</v>
      </c>
      <c r="S126" s="164">
        <v>20420</v>
      </c>
    </row>
    <row r="127" spans="1:19" ht="16" x14ac:dyDescent="0.2">
      <c r="A127" s="25" t="s">
        <v>1474</v>
      </c>
      <c r="B127" s="101" t="s">
        <v>8103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703</v>
      </c>
      <c r="R127" t="s">
        <v>7879</v>
      </c>
      <c r="S127" s="164">
        <v>20421</v>
      </c>
    </row>
    <row r="128" spans="1:19" ht="16" x14ac:dyDescent="0.2">
      <c r="A128" s="25" t="s">
        <v>1475</v>
      </c>
      <c r="B128" s="101" t="s">
        <v>8104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704</v>
      </c>
      <c r="R128" t="s">
        <v>7879</v>
      </c>
      <c r="S128" s="164">
        <v>20422</v>
      </c>
    </row>
    <row r="129" spans="1:19" ht="16" x14ac:dyDescent="0.2">
      <c r="A129" s="25" t="s">
        <v>1476</v>
      </c>
      <c r="B129" s="101" t="s">
        <v>8105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705</v>
      </c>
      <c r="R129" t="s">
        <v>7879</v>
      </c>
      <c r="S129" s="164">
        <v>20375</v>
      </c>
    </row>
    <row r="130" spans="1:19" ht="16" x14ac:dyDescent="0.2">
      <c r="A130" s="25" t="s">
        <v>1477</v>
      </c>
      <c r="B130" s="101" t="s">
        <v>8106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706</v>
      </c>
      <c r="R130" t="s">
        <v>7879</v>
      </c>
      <c r="S130" s="164">
        <v>20376</v>
      </c>
    </row>
    <row r="131" spans="1:19" ht="16" x14ac:dyDescent="0.2">
      <c r="A131" s="25" t="s">
        <v>1478</v>
      </c>
      <c r="B131" s="101" t="s">
        <v>8107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707</v>
      </c>
      <c r="R131" t="s">
        <v>7879</v>
      </c>
      <c r="S131" s="164">
        <v>20377</v>
      </c>
    </row>
    <row r="132" spans="1:19" ht="16" x14ac:dyDescent="0.2">
      <c r="A132" s="25" t="s">
        <v>1479</v>
      </c>
      <c r="B132" s="101" t="s">
        <v>8108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708</v>
      </c>
      <c r="R132" t="s">
        <v>7879</v>
      </c>
      <c r="S132" s="164">
        <v>20378</v>
      </c>
    </row>
    <row r="133" spans="1:19" ht="16" x14ac:dyDescent="0.2">
      <c r="A133" s="25" t="s">
        <v>1480</v>
      </c>
      <c r="B133" s="101" t="s">
        <v>8109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709</v>
      </c>
      <c r="R133" t="s">
        <v>7879</v>
      </c>
      <c r="S133" s="164">
        <v>20379</v>
      </c>
    </row>
    <row r="134" spans="1:19" ht="16" x14ac:dyDescent="0.2">
      <c r="A134" s="25" t="s">
        <v>1481</v>
      </c>
      <c r="B134" s="101" t="s">
        <v>8110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710</v>
      </c>
      <c r="R134" t="s">
        <v>7879</v>
      </c>
      <c r="S134" s="164">
        <v>20380</v>
      </c>
    </row>
    <row r="135" spans="1:19" ht="16" x14ac:dyDescent="0.2">
      <c r="A135" s="25" t="s">
        <v>1482</v>
      </c>
      <c r="B135" s="101" t="s">
        <v>8111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711</v>
      </c>
      <c r="R135" t="s">
        <v>7879</v>
      </c>
      <c r="S135" s="164">
        <v>20381</v>
      </c>
    </row>
    <row r="136" spans="1:19" ht="16" x14ac:dyDescent="0.2">
      <c r="A136" s="25" t="s">
        <v>1483</v>
      </c>
      <c r="B136" s="101" t="s">
        <v>8112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712</v>
      </c>
      <c r="R136" t="s">
        <v>7879</v>
      </c>
      <c r="S136" s="164">
        <v>20382</v>
      </c>
    </row>
    <row r="137" spans="1:19" ht="16" x14ac:dyDescent="0.2">
      <c r="A137" s="25" t="s">
        <v>1484</v>
      </c>
      <c r="B137" s="101" t="s">
        <v>8113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713</v>
      </c>
      <c r="R137" t="s">
        <v>7879</v>
      </c>
      <c r="S137" s="164">
        <v>20383</v>
      </c>
    </row>
    <row r="138" spans="1:19" ht="16" x14ac:dyDescent="0.2">
      <c r="A138" s="25" t="s">
        <v>1485</v>
      </c>
      <c r="B138" s="101" t="s">
        <v>8114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714</v>
      </c>
      <c r="R138" t="s">
        <v>7879</v>
      </c>
      <c r="S138" s="164">
        <v>20384</v>
      </c>
    </row>
    <row r="139" spans="1:19" ht="16" x14ac:dyDescent="0.2">
      <c r="A139" s="25" t="s">
        <v>1486</v>
      </c>
      <c r="B139" s="101" t="s">
        <v>8115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715</v>
      </c>
      <c r="R139" t="s">
        <v>7879</v>
      </c>
      <c r="S139" s="164">
        <v>20385</v>
      </c>
    </row>
    <row r="140" spans="1:19" ht="16" x14ac:dyDescent="0.2">
      <c r="A140" s="25" t="s">
        <v>1487</v>
      </c>
      <c r="B140" s="101" t="s">
        <v>8116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716</v>
      </c>
      <c r="R140" t="s">
        <v>7879</v>
      </c>
      <c r="S140" s="164">
        <v>20386</v>
      </c>
    </row>
    <row r="141" spans="1:19" ht="16" x14ac:dyDescent="0.2">
      <c r="A141" s="25" t="s">
        <v>1488</v>
      </c>
      <c r="B141" s="101" t="s">
        <v>8117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717</v>
      </c>
      <c r="R141" t="s">
        <v>7879</v>
      </c>
      <c r="S141" s="164">
        <v>20387</v>
      </c>
    </row>
    <row r="142" spans="1:19" ht="16" x14ac:dyDescent="0.2">
      <c r="A142" s="25" t="s">
        <v>1489</v>
      </c>
      <c r="B142" s="101" t="s">
        <v>8118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718</v>
      </c>
      <c r="R142" t="s">
        <v>7879</v>
      </c>
      <c r="S142" s="164">
        <v>20388</v>
      </c>
    </row>
    <row r="143" spans="1:19" ht="16" x14ac:dyDescent="0.2">
      <c r="A143" s="25" t="s">
        <v>1490</v>
      </c>
      <c r="B143" s="101" t="s">
        <v>8119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719</v>
      </c>
      <c r="R143" t="s">
        <v>7879</v>
      </c>
      <c r="S143" s="164">
        <v>20389</v>
      </c>
    </row>
    <row r="144" spans="1:19" ht="16" x14ac:dyDescent="0.2">
      <c r="A144" s="25" t="s">
        <v>1491</v>
      </c>
      <c r="B144" s="101" t="s">
        <v>8120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720</v>
      </c>
      <c r="R144" t="s">
        <v>7879</v>
      </c>
      <c r="S144" s="164">
        <v>20390</v>
      </c>
    </row>
    <row r="145" spans="1:19" ht="16" x14ac:dyDescent="0.2">
      <c r="A145" s="25" t="s">
        <v>1492</v>
      </c>
      <c r="B145" s="101" t="s">
        <v>8121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721</v>
      </c>
      <c r="R145" t="s">
        <v>7879</v>
      </c>
      <c r="S145" s="164">
        <v>20391</v>
      </c>
    </row>
    <row r="146" spans="1:19" ht="16" x14ac:dyDescent="0.2">
      <c r="A146" s="25" t="s">
        <v>1493</v>
      </c>
      <c r="B146" s="101" t="s">
        <v>8122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722</v>
      </c>
      <c r="R146" t="s">
        <v>7879</v>
      </c>
      <c r="S146" s="164">
        <v>20392</v>
      </c>
    </row>
    <row r="147" spans="1:19" ht="16" x14ac:dyDescent="0.2">
      <c r="A147" s="25" t="s">
        <v>1494</v>
      </c>
      <c r="B147" s="101" t="s">
        <v>8123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723</v>
      </c>
      <c r="R147" t="s">
        <v>7879</v>
      </c>
      <c r="S147" s="164">
        <v>20393</v>
      </c>
    </row>
    <row r="148" spans="1:19" ht="16" x14ac:dyDescent="0.2">
      <c r="A148" s="25" t="s">
        <v>1495</v>
      </c>
      <c r="B148" s="101" t="s">
        <v>8124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724</v>
      </c>
      <c r="R148" t="s">
        <v>7879</v>
      </c>
      <c r="S148" s="164">
        <v>20394</v>
      </c>
    </row>
    <row r="149" spans="1:19" x14ac:dyDescent="0.2"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725</v>
      </c>
      <c r="R149" t="s">
        <v>7879</v>
      </c>
      <c r="S149" s="164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726</v>
      </c>
      <c r="R150" t="s">
        <v>7879</v>
      </c>
      <c r="S150" s="164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727</v>
      </c>
      <c r="R151" t="s">
        <v>7879</v>
      </c>
      <c r="S151" s="164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728</v>
      </c>
      <c r="R152" t="s">
        <v>7879</v>
      </c>
      <c r="S152" s="164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729</v>
      </c>
      <c r="R153" t="s">
        <v>7882</v>
      </c>
      <c r="S153" s="164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730</v>
      </c>
      <c r="R154" t="s">
        <v>7882</v>
      </c>
      <c r="S154" s="164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731</v>
      </c>
      <c r="R155" t="s">
        <v>7886</v>
      </c>
      <c r="S155" s="164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732</v>
      </c>
      <c r="S156" s="164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733</v>
      </c>
      <c r="R157" t="s">
        <v>7886</v>
      </c>
      <c r="S157" s="164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734</v>
      </c>
      <c r="R158" t="s">
        <v>7886</v>
      </c>
      <c r="S158" s="164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735</v>
      </c>
      <c r="S159" s="164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736</v>
      </c>
      <c r="S160" s="164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737</v>
      </c>
      <c r="S161" s="164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738</v>
      </c>
      <c r="S162" s="164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739</v>
      </c>
      <c r="S163" s="164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740</v>
      </c>
      <c r="S164" s="164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741</v>
      </c>
      <c r="S165" s="164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742</v>
      </c>
      <c r="S166" s="164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743</v>
      </c>
      <c r="S167" s="164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744</v>
      </c>
      <c r="S168" s="164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745</v>
      </c>
      <c r="R169" t="s">
        <v>7886</v>
      </c>
      <c r="S169" s="164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746</v>
      </c>
      <c r="R170" t="s">
        <v>7886</v>
      </c>
      <c r="S170" s="164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747</v>
      </c>
      <c r="R171" t="s">
        <v>7886</v>
      </c>
      <c r="S171" s="164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748</v>
      </c>
      <c r="R172" t="s">
        <v>7886</v>
      </c>
      <c r="S172" s="164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749</v>
      </c>
      <c r="S173" s="164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750</v>
      </c>
      <c r="S174" s="164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751</v>
      </c>
      <c r="S175" s="164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752</v>
      </c>
      <c r="S176" s="164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159</v>
      </c>
      <c r="R177" t="s">
        <v>7886</v>
      </c>
      <c r="S177" s="164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753</v>
      </c>
      <c r="R178" t="s">
        <v>7886</v>
      </c>
      <c r="S178" s="164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754</v>
      </c>
      <c r="R179" t="s">
        <v>7886</v>
      </c>
      <c r="S179" s="164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755</v>
      </c>
      <c r="R180" t="s">
        <v>7886</v>
      </c>
      <c r="S180" s="164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756</v>
      </c>
      <c r="S181" s="164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757</v>
      </c>
      <c r="R182" t="s">
        <v>249</v>
      </c>
      <c r="S182" s="164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758</v>
      </c>
      <c r="R183" t="s">
        <v>249</v>
      </c>
      <c r="S183" s="164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759</v>
      </c>
      <c r="R184" t="s">
        <v>7879</v>
      </c>
      <c r="S184" s="164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760</v>
      </c>
      <c r="S185" s="164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761</v>
      </c>
      <c r="S186" s="164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762</v>
      </c>
      <c r="R187" t="s">
        <v>7879</v>
      </c>
      <c r="S187" s="164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763</v>
      </c>
      <c r="S188" s="164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764</v>
      </c>
      <c r="S189" s="164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765</v>
      </c>
      <c r="R190" t="s">
        <v>7879</v>
      </c>
      <c r="S190" s="164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766</v>
      </c>
      <c r="S191" s="164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767</v>
      </c>
      <c r="S192" s="164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768</v>
      </c>
      <c r="R193" t="s">
        <v>7879</v>
      </c>
      <c r="S193" s="164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769</v>
      </c>
      <c r="S194" s="164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770</v>
      </c>
      <c r="S195" s="164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771</v>
      </c>
      <c r="R196" t="s">
        <v>7879</v>
      </c>
      <c r="S196" s="164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772</v>
      </c>
      <c r="S197" s="164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773</v>
      </c>
      <c r="S198" s="164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774</v>
      </c>
      <c r="S199" s="164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775</v>
      </c>
      <c r="S200" s="164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776</v>
      </c>
      <c r="S201" s="164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777</v>
      </c>
      <c r="S202" s="164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778</v>
      </c>
      <c r="S203" s="164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779</v>
      </c>
      <c r="S204" s="164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780</v>
      </c>
      <c r="S205" s="164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781</v>
      </c>
      <c r="S206" s="164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782</v>
      </c>
      <c r="S207" s="164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783</v>
      </c>
      <c r="R208" t="s">
        <v>7879</v>
      </c>
      <c r="S208" s="164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784</v>
      </c>
      <c r="S209" s="164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785</v>
      </c>
      <c r="S210" s="164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786</v>
      </c>
      <c r="R211" t="s">
        <v>7879</v>
      </c>
      <c r="S211" s="164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787</v>
      </c>
      <c r="S212" s="164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788</v>
      </c>
      <c r="S213" s="164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789</v>
      </c>
      <c r="R214" t="s">
        <v>7879</v>
      </c>
      <c r="S214" s="164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790</v>
      </c>
      <c r="S215" s="164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791</v>
      </c>
      <c r="S216" s="164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792</v>
      </c>
      <c r="R217" t="s">
        <v>7879</v>
      </c>
      <c r="S217" s="164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793</v>
      </c>
      <c r="S218" s="164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794</v>
      </c>
      <c r="S219" s="164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795</v>
      </c>
      <c r="R220" t="s">
        <v>7879</v>
      </c>
      <c r="S220" s="164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796</v>
      </c>
      <c r="S221" s="164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797</v>
      </c>
      <c r="S222" s="164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798</v>
      </c>
      <c r="R223" t="s">
        <v>7879</v>
      </c>
      <c r="S223" s="164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799</v>
      </c>
      <c r="S224" s="164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800</v>
      </c>
      <c r="S225" s="164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801</v>
      </c>
      <c r="R226" t="s">
        <v>7879</v>
      </c>
      <c r="S226" s="164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802</v>
      </c>
      <c r="S227" s="164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803</v>
      </c>
      <c r="S228" s="164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804</v>
      </c>
      <c r="R229" t="s">
        <v>7879</v>
      </c>
      <c r="S229" s="164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805</v>
      </c>
      <c r="R230" t="s">
        <v>7884</v>
      </c>
      <c r="S230" s="164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806</v>
      </c>
      <c r="R231" t="s">
        <v>7884</v>
      </c>
      <c r="S231" s="164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807</v>
      </c>
      <c r="R232" t="s">
        <v>7884</v>
      </c>
      <c r="S232" s="164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808</v>
      </c>
      <c r="R233" t="s">
        <v>7884</v>
      </c>
      <c r="S233" s="164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809</v>
      </c>
      <c r="R234" t="s">
        <v>7884</v>
      </c>
      <c r="S234" s="164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810</v>
      </c>
      <c r="R235" t="s">
        <v>7884</v>
      </c>
      <c r="S235" s="164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811</v>
      </c>
      <c r="R236" t="s">
        <v>7884</v>
      </c>
      <c r="S236" s="164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812</v>
      </c>
      <c r="R237" t="s">
        <v>7884</v>
      </c>
      <c r="S237" s="164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813</v>
      </c>
      <c r="R238" t="s">
        <v>7884</v>
      </c>
      <c r="S238" s="164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814</v>
      </c>
      <c r="R239" t="s">
        <v>7884</v>
      </c>
      <c r="S239" s="164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815</v>
      </c>
      <c r="R240" t="s">
        <v>7884</v>
      </c>
      <c r="S240" s="164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816</v>
      </c>
      <c r="R241" t="s">
        <v>7884</v>
      </c>
      <c r="S241" s="164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817</v>
      </c>
      <c r="R242" t="s">
        <v>7884</v>
      </c>
      <c r="S242" s="164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818</v>
      </c>
      <c r="R243" t="s">
        <v>7884</v>
      </c>
      <c r="S243" s="164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819</v>
      </c>
      <c r="R244" t="s">
        <v>7884</v>
      </c>
      <c r="S244" s="164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820</v>
      </c>
      <c r="R245" t="s">
        <v>7884</v>
      </c>
      <c r="S245" s="164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821</v>
      </c>
      <c r="R246" t="s">
        <v>7884</v>
      </c>
      <c r="S246" s="164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822</v>
      </c>
      <c r="R247" t="s">
        <v>7884</v>
      </c>
      <c r="S247" s="164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823</v>
      </c>
      <c r="R248" t="s">
        <v>7884</v>
      </c>
      <c r="S248" s="164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824</v>
      </c>
      <c r="R249" t="s">
        <v>7884</v>
      </c>
      <c r="S249" s="164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825</v>
      </c>
      <c r="R250" t="s">
        <v>7884</v>
      </c>
      <c r="S250" s="164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826</v>
      </c>
      <c r="R251" t="s">
        <v>7884</v>
      </c>
      <c r="S251" s="164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827</v>
      </c>
      <c r="R252" t="s">
        <v>7884</v>
      </c>
      <c r="S252" s="164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828</v>
      </c>
      <c r="R253" t="s">
        <v>7884</v>
      </c>
      <c r="S253" s="164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829</v>
      </c>
      <c r="R254" t="s">
        <v>7884</v>
      </c>
      <c r="S254" s="164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830</v>
      </c>
      <c r="R255" t="s">
        <v>7884</v>
      </c>
      <c r="S255" s="164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831</v>
      </c>
      <c r="R256" t="s">
        <v>7884</v>
      </c>
      <c r="S256" s="164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832</v>
      </c>
      <c r="R257" t="s">
        <v>7884</v>
      </c>
      <c r="S257" s="164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833</v>
      </c>
      <c r="R258" t="s">
        <v>7884</v>
      </c>
      <c r="S258" s="164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834</v>
      </c>
      <c r="R259" t="s">
        <v>7884</v>
      </c>
      <c r="S259" s="164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835</v>
      </c>
      <c r="R260" t="s">
        <v>7884</v>
      </c>
      <c r="S260" s="164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836</v>
      </c>
      <c r="R261" t="s">
        <v>7884</v>
      </c>
      <c r="S261" s="164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837</v>
      </c>
      <c r="R262" t="s">
        <v>7884</v>
      </c>
      <c r="S262" s="164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838</v>
      </c>
      <c r="R263" t="s">
        <v>7884</v>
      </c>
      <c r="S263" s="164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839</v>
      </c>
      <c r="R264" t="s">
        <v>7884</v>
      </c>
      <c r="S264" s="164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840</v>
      </c>
      <c r="R265" t="s">
        <v>7884</v>
      </c>
      <c r="S265" s="164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841</v>
      </c>
      <c r="R266" t="s">
        <v>7884</v>
      </c>
      <c r="S266" s="164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842</v>
      </c>
      <c r="R267" t="s">
        <v>7884</v>
      </c>
      <c r="S267" s="164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843</v>
      </c>
      <c r="R268" t="s">
        <v>7884</v>
      </c>
      <c r="S268" s="164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844</v>
      </c>
      <c r="R269" t="s">
        <v>7884</v>
      </c>
      <c r="S269" s="164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845</v>
      </c>
      <c r="R270" t="s">
        <v>7884</v>
      </c>
      <c r="S270" s="164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846</v>
      </c>
      <c r="R271" t="s">
        <v>7884</v>
      </c>
      <c r="S271" s="164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847</v>
      </c>
      <c r="R272" t="s">
        <v>7884</v>
      </c>
      <c r="S272" s="164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848</v>
      </c>
      <c r="R273" t="s">
        <v>7884</v>
      </c>
      <c r="S273" s="164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849</v>
      </c>
      <c r="R274" t="s">
        <v>7884</v>
      </c>
      <c r="S274" s="164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850</v>
      </c>
      <c r="R275" t="s">
        <v>7884</v>
      </c>
      <c r="S275" s="164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851</v>
      </c>
      <c r="R276" t="s">
        <v>7884</v>
      </c>
      <c r="S276" s="164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852</v>
      </c>
      <c r="R277" t="s">
        <v>7884</v>
      </c>
      <c r="S277" s="164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853</v>
      </c>
      <c r="R278" t="s">
        <v>7884</v>
      </c>
      <c r="S278" s="164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854</v>
      </c>
      <c r="R279" t="s">
        <v>7884</v>
      </c>
      <c r="S279" s="164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855</v>
      </c>
      <c r="R280" t="s">
        <v>7884</v>
      </c>
      <c r="S280" s="164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856</v>
      </c>
      <c r="R281" t="s">
        <v>7884</v>
      </c>
      <c r="S281" s="164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857</v>
      </c>
      <c r="R282" t="s">
        <v>7884</v>
      </c>
      <c r="S282" s="164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858</v>
      </c>
      <c r="R283" t="s">
        <v>7884</v>
      </c>
      <c r="S283" s="164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859</v>
      </c>
      <c r="R284" t="s">
        <v>7884</v>
      </c>
      <c r="S284" s="164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860</v>
      </c>
      <c r="R285" t="s">
        <v>7884</v>
      </c>
      <c r="S285" s="164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861</v>
      </c>
      <c r="R286" t="s">
        <v>7884</v>
      </c>
      <c r="S286" s="164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862</v>
      </c>
      <c r="R287" t="s">
        <v>7884</v>
      </c>
      <c r="S287" s="164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863</v>
      </c>
      <c r="R288" t="s">
        <v>7884</v>
      </c>
      <c r="S288" s="164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864</v>
      </c>
      <c r="R289" t="s">
        <v>7884</v>
      </c>
      <c r="S289" s="164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865</v>
      </c>
      <c r="R290" t="s">
        <v>7880</v>
      </c>
      <c r="S290" s="164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8174</v>
      </c>
      <c r="R291" t="s">
        <v>7949</v>
      </c>
      <c r="S291" s="164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866</v>
      </c>
      <c r="S292" s="164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867</v>
      </c>
      <c r="S293" s="164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868</v>
      </c>
      <c r="S294" s="164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869</v>
      </c>
      <c r="S295" s="164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870</v>
      </c>
      <c r="S296" s="164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871</v>
      </c>
      <c r="S297" s="164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872</v>
      </c>
      <c r="S298" s="164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873</v>
      </c>
      <c r="S299" s="164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874</v>
      </c>
      <c r="S300" s="164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875</v>
      </c>
      <c r="S301" s="164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876</v>
      </c>
      <c r="S302" s="164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877</v>
      </c>
      <c r="S303" s="164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878</v>
      </c>
      <c r="S304" s="164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879</v>
      </c>
      <c r="S305" s="164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880</v>
      </c>
      <c r="S306" s="164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881</v>
      </c>
      <c r="S307" s="164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882</v>
      </c>
      <c r="S308" s="164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883</v>
      </c>
      <c r="S309" s="164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884</v>
      </c>
      <c r="S310" s="164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885</v>
      </c>
      <c r="S311" s="164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886</v>
      </c>
      <c r="R312" t="s">
        <v>7880</v>
      </c>
      <c r="S312" s="164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887</v>
      </c>
      <c r="R313" t="s">
        <v>7880</v>
      </c>
      <c r="S313" s="164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888</v>
      </c>
      <c r="R314" t="s">
        <v>7880</v>
      </c>
      <c r="S314" s="164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889</v>
      </c>
      <c r="R315" t="s">
        <v>7880</v>
      </c>
      <c r="S315" s="164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890</v>
      </c>
      <c r="R316" t="s">
        <v>7880</v>
      </c>
      <c r="S316" s="164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891</v>
      </c>
      <c r="R317" t="s">
        <v>7880</v>
      </c>
      <c r="S317" s="164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892</v>
      </c>
      <c r="R318" t="s">
        <v>7880</v>
      </c>
      <c r="S318" s="164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893</v>
      </c>
      <c r="R319" t="s">
        <v>7880</v>
      </c>
      <c r="S319" s="164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894</v>
      </c>
      <c r="R320" t="s">
        <v>7880</v>
      </c>
      <c r="S320" s="164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895</v>
      </c>
      <c r="R321" t="s">
        <v>7880</v>
      </c>
      <c r="S321" s="164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896</v>
      </c>
      <c r="R322" t="s">
        <v>7880</v>
      </c>
      <c r="S322" s="164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897</v>
      </c>
      <c r="R323" t="s">
        <v>7880</v>
      </c>
      <c r="S323" s="164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898</v>
      </c>
      <c r="S324" s="164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899</v>
      </c>
      <c r="R325" t="s">
        <v>7880</v>
      </c>
      <c r="S325" s="164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900</v>
      </c>
      <c r="R326" t="s">
        <v>7880</v>
      </c>
      <c r="S326" s="164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901</v>
      </c>
      <c r="S327" s="164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902</v>
      </c>
      <c r="S328" s="164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903</v>
      </c>
      <c r="R329" t="s">
        <v>7880</v>
      </c>
      <c r="S329" s="164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904</v>
      </c>
      <c r="S330" s="164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905</v>
      </c>
      <c r="R331" t="s">
        <v>7880</v>
      </c>
      <c r="S331" s="164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906</v>
      </c>
      <c r="S332" s="164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907</v>
      </c>
      <c r="R333" t="s">
        <v>7880</v>
      </c>
      <c r="S333" s="164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908</v>
      </c>
      <c r="S334" s="164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909</v>
      </c>
      <c r="R335" t="s">
        <v>7880</v>
      </c>
      <c r="S335" s="164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910</v>
      </c>
      <c r="S336" s="164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911</v>
      </c>
      <c r="R337" t="s">
        <v>7880</v>
      </c>
      <c r="S337" s="164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912</v>
      </c>
      <c r="S338" s="164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913</v>
      </c>
      <c r="R339" t="s">
        <v>7880</v>
      </c>
      <c r="S339" s="164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914</v>
      </c>
      <c r="S340" s="164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915</v>
      </c>
      <c r="R341" t="s">
        <v>7880</v>
      </c>
      <c r="S341" s="164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916</v>
      </c>
      <c r="S342" s="164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917</v>
      </c>
      <c r="R343" t="s">
        <v>7880</v>
      </c>
      <c r="S343" s="164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918</v>
      </c>
      <c r="S344" s="164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919</v>
      </c>
      <c r="R345" t="s">
        <v>7880</v>
      </c>
      <c r="S345" s="164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920</v>
      </c>
      <c r="S346" s="164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921</v>
      </c>
      <c r="R347" t="s">
        <v>7880</v>
      </c>
      <c r="S347" s="164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922</v>
      </c>
      <c r="R348" t="s">
        <v>7880</v>
      </c>
      <c r="S348" s="164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923</v>
      </c>
      <c r="S349" s="164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924</v>
      </c>
      <c r="S350" s="164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925</v>
      </c>
      <c r="R351" t="s">
        <v>7880</v>
      </c>
      <c r="S351" s="164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926</v>
      </c>
      <c r="S352" s="164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927</v>
      </c>
      <c r="R353" t="s">
        <v>7880</v>
      </c>
      <c r="S353" s="164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928</v>
      </c>
      <c r="S354" s="164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929</v>
      </c>
      <c r="R355" t="s">
        <v>7880</v>
      </c>
      <c r="S355" s="164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930</v>
      </c>
      <c r="S356" s="164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931</v>
      </c>
      <c r="R357" t="s">
        <v>7880</v>
      </c>
      <c r="S357" s="164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932</v>
      </c>
      <c r="S358" s="164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933</v>
      </c>
      <c r="R359" t="s">
        <v>7880</v>
      </c>
      <c r="S359" s="164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934</v>
      </c>
      <c r="S360" s="164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935</v>
      </c>
      <c r="R361" t="s">
        <v>7880</v>
      </c>
      <c r="S361" s="164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936</v>
      </c>
      <c r="S362" s="164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937</v>
      </c>
      <c r="R363" t="s">
        <v>7880</v>
      </c>
      <c r="S363" s="164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938</v>
      </c>
      <c r="S364" s="164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939</v>
      </c>
      <c r="R365" t="s">
        <v>7880</v>
      </c>
      <c r="S365" s="164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940</v>
      </c>
      <c r="S366" s="164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941</v>
      </c>
      <c r="R367" t="s">
        <v>7880</v>
      </c>
      <c r="S367" s="164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942</v>
      </c>
      <c r="S368" s="164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943</v>
      </c>
      <c r="R369" t="s">
        <v>7880</v>
      </c>
      <c r="S369" s="164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944</v>
      </c>
      <c r="R370" t="s">
        <v>7880</v>
      </c>
      <c r="S370" s="164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945</v>
      </c>
      <c r="S371" s="164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946</v>
      </c>
      <c r="S372" s="164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947</v>
      </c>
      <c r="R373" t="s">
        <v>7880</v>
      </c>
      <c r="S373" s="164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948</v>
      </c>
      <c r="S374" s="164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949</v>
      </c>
      <c r="R375" t="s">
        <v>7880</v>
      </c>
      <c r="S375" s="164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950</v>
      </c>
      <c r="S376" s="164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951</v>
      </c>
      <c r="R377" t="s">
        <v>7880</v>
      </c>
      <c r="S377" s="164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952</v>
      </c>
      <c r="S378" s="164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953</v>
      </c>
      <c r="R379" t="s">
        <v>7880</v>
      </c>
      <c r="S379" s="164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954</v>
      </c>
      <c r="S380" s="164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955</v>
      </c>
      <c r="R381" t="s">
        <v>7880</v>
      </c>
      <c r="S381" s="164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956</v>
      </c>
      <c r="S382" s="164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957</v>
      </c>
      <c r="R383" t="s">
        <v>7880</v>
      </c>
      <c r="S383" s="164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958</v>
      </c>
      <c r="S384" s="164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959</v>
      </c>
      <c r="R385" t="s">
        <v>7880</v>
      </c>
      <c r="S385" s="164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960</v>
      </c>
      <c r="S386" s="164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961</v>
      </c>
      <c r="R387" t="s">
        <v>7880</v>
      </c>
      <c r="S387" s="164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962</v>
      </c>
      <c r="S388" s="164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963</v>
      </c>
      <c r="R389" t="s">
        <v>7880</v>
      </c>
      <c r="S389" s="164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964</v>
      </c>
      <c r="S390" s="164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965</v>
      </c>
      <c r="R391" t="s">
        <v>7880</v>
      </c>
      <c r="S391" s="164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966</v>
      </c>
      <c r="R392" t="s">
        <v>7880</v>
      </c>
      <c r="S392" s="164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967</v>
      </c>
      <c r="S393" s="164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968</v>
      </c>
      <c r="S394" s="164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969</v>
      </c>
      <c r="R395" t="s">
        <v>7880</v>
      </c>
      <c r="S395" s="164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970</v>
      </c>
      <c r="S396" s="164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971</v>
      </c>
      <c r="R397" t="s">
        <v>7880</v>
      </c>
      <c r="S397" s="164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972</v>
      </c>
      <c r="S398" s="164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973</v>
      </c>
      <c r="R399" t="s">
        <v>7880</v>
      </c>
      <c r="S399" s="164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974</v>
      </c>
      <c r="S400" s="164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975</v>
      </c>
      <c r="R401" t="s">
        <v>7880</v>
      </c>
      <c r="S401" s="164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976</v>
      </c>
      <c r="S402" s="164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977</v>
      </c>
      <c r="R403" t="s">
        <v>7880</v>
      </c>
      <c r="S403" s="164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978</v>
      </c>
      <c r="S404" s="164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979</v>
      </c>
      <c r="R405" t="s">
        <v>7880</v>
      </c>
      <c r="S405" s="164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980</v>
      </c>
      <c r="S406" s="164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981</v>
      </c>
      <c r="R407" t="s">
        <v>7880</v>
      </c>
      <c r="S407" s="164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982</v>
      </c>
      <c r="S408" s="164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983</v>
      </c>
      <c r="R409" t="s">
        <v>7880</v>
      </c>
      <c r="S409" s="164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984</v>
      </c>
      <c r="S410" s="164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985</v>
      </c>
      <c r="R411" t="s">
        <v>7879</v>
      </c>
      <c r="S411" s="164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986</v>
      </c>
      <c r="R412" t="s">
        <v>7879</v>
      </c>
      <c r="S412" s="164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987</v>
      </c>
      <c r="S413" s="164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988</v>
      </c>
      <c r="S414" s="164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989</v>
      </c>
      <c r="S415" s="164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990</v>
      </c>
      <c r="S416" s="164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991</v>
      </c>
      <c r="S417" s="164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992</v>
      </c>
      <c r="S418" s="164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993</v>
      </c>
      <c r="S419" s="164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994</v>
      </c>
      <c r="S420" s="164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995</v>
      </c>
      <c r="S421" s="164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996</v>
      </c>
      <c r="S422" s="164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997</v>
      </c>
      <c r="S423" s="164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998</v>
      </c>
      <c r="S424" s="164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999</v>
      </c>
      <c r="S425" s="164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1000</v>
      </c>
      <c r="S426" s="164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1001</v>
      </c>
      <c r="S427" s="164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1002</v>
      </c>
      <c r="S428" s="164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1003</v>
      </c>
      <c r="S429" s="164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1004</v>
      </c>
      <c r="S430" s="164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1005</v>
      </c>
      <c r="S431" s="164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1006</v>
      </c>
      <c r="S432" s="164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1007</v>
      </c>
      <c r="S433" s="164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1008</v>
      </c>
      <c r="S434" s="164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1009</v>
      </c>
      <c r="S435" s="164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1010</v>
      </c>
      <c r="S436" s="164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1011</v>
      </c>
      <c r="S437" s="164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1012</v>
      </c>
      <c r="S438" s="164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1013</v>
      </c>
      <c r="S439" s="164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1014</v>
      </c>
      <c r="S440" s="164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1015</v>
      </c>
      <c r="S441" s="164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1016</v>
      </c>
      <c r="S442" s="164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1017</v>
      </c>
      <c r="S443" s="164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1018</v>
      </c>
      <c r="S444" s="164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1019</v>
      </c>
      <c r="R445" t="s">
        <v>7880</v>
      </c>
      <c r="S445" s="164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1020</v>
      </c>
      <c r="R446" t="s">
        <v>7886</v>
      </c>
      <c r="S446" s="164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1021</v>
      </c>
      <c r="R447" t="s">
        <v>7887</v>
      </c>
      <c r="S447" s="164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1022</v>
      </c>
      <c r="R448" t="s">
        <v>7887</v>
      </c>
      <c r="S448" s="164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1023</v>
      </c>
      <c r="R449" t="s">
        <v>7887</v>
      </c>
      <c r="S449" s="164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1024</v>
      </c>
      <c r="R450" t="s">
        <v>7887</v>
      </c>
      <c r="S450" s="164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1025</v>
      </c>
      <c r="S451" s="164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1026</v>
      </c>
      <c r="S452" s="164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1027</v>
      </c>
      <c r="S453" s="164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1028</v>
      </c>
      <c r="R454" t="s">
        <v>7888</v>
      </c>
      <c r="S454" s="164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1029</v>
      </c>
      <c r="R455" t="s">
        <v>7888</v>
      </c>
      <c r="S455" s="164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1030</v>
      </c>
      <c r="R456" t="s">
        <v>7889</v>
      </c>
      <c r="S456" s="164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1031</v>
      </c>
      <c r="R457" t="s">
        <v>7889</v>
      </c>
      <c r="S457" s="164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1032</v>
      </c>
      <c r="R458" t="s">
        <v>7889</v>
      </c>
      <c r="S458" s="164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1033</v>
      </c>
      <c r="S459" s="164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1034</v>
      </c>
      <c r="R460" t="s">
        <v>7890</v>
      </c>
      <c r="S460" s="164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1035</v>
      </c>
      <c r="R461" t="s">
        <v>7890</v>
      </c>
      <c r="S461" s="164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1036</v>
      </c>
      <c r="R462" t="s">
        <v>7879</v>
      </c>
      <c r="S462" s="164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1037</v>
      </c>
      <c r="R463" t="s">
        <v>7889</v>
      </c>
      <c r="S463" s="164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1038</v>
      </c>
      <c r="R464" t="s">
        <v>7889</v>
      </c>
      <c r="S464" s="164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1039</v>
      </c>
      <c r="R465" t="s">
        <v>7889</v>
      </c>
      <c r="S465" s="164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1040</v>
      </c>
      <c r="R466" t="s">
        <v>7889</v>
      </c>
      <c r="S466" s="164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1041</v>
      </c>
      <c r="R467" t="s">
        <v>7888</v>
      </c>
      <c r="S467" s="164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1042</v>
      </c>
      <c r="R468" t="s">
        <v>7888</v>
      </c>
      <c r="S468" s="164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1043</v>
      </c>
      <c r="R469" t="s">
        <v>7888</v>
      </c>
      <c r="S469" s="164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1044</v>
      </c>
      <c r="R470" t="s">
        <v>7889</v>
      </c>
      <c r="S470" s="164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1045</v>
      </c>
      <c r="R471" t="s">
        <v>7888</v>
      </c>
      <c r="S471" s="164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1046</v>
      </c>
      <c r="R472" t="s">
        <v>7888</v>
      </c>
      <c r="S472" s="164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1047</v>
      </c>
      <c r="R473" t="s">
        <v>7889</v>
      </c>
      <c r="S473" s="164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1048</v>
      </c>
      <c r="R474" t="s">
        <v>7889</v>
      </c>
      <c r="S474" s="164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1049</v>
      </c>
      <c r="R475" t="s">
        <v>7888</v>
      </c>
      <c r="S475" s="164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1050</v>
      </c>
      <c r="R476" t="s">
        <v>7889</v>
      </c>
      <c r="S476" s="164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1051</v>
      </c>
      <c r="R477" t="s">
        <v>7889</v>
      </c>
      <c r="S477" s="164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1052</v>
      </c>
      <c r="R478" t="s">
        <v>7889</v>
      </c>
      <c r="S478" s="164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1053</v>
      </c>
      <c r="R479" t="s">
        <v>7888</v>
      </c>
      <c r="S479" s="164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1054</v>
      </c>
      <c r="R480" t="s">
        <v>7889</v>
      </c>
      <c r="S480" s="164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1055</v>
      </c>
      <c r="R481" t="s">
        <v>7889</v>
      </c>
      <c r="S481" s="164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1056</v>
      </c>
      <c r="R482" t="s">
        <v>7889</v>
      </c>
      <c r="S482" s="164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1057</v>
      </c>
      <c r="R483" t="s">
        <v>7888</v>
      </c>
      <c r="S483" s="164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1058</v>
      </c>
      <c r="R484" t="s">
        <v>7888</v>
      </c>
      <c r="S484" s="164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1059</v>
      </c>
      <c r="R485" t="s">
        <v>7888</v>
      </c>
      <c r="S485" s="164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1060</v>
      </c>
      <c r="R486" t="s">
        <v>7889</v>
      </c>
      <c r="S486" s="164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1061</v>
      </c>
      <c r="R487" t="s">
        <v>7879</v>
      </c>
      <c r="S487" s="164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1062</v>
      </c>
      <c r="R488" t="s">
        <v>7879</v>
      </c>
      <c r="S488" s="164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1063</v>
      </c>
      <c r="R489" t="s">
        <v>7879</v>
      </c>
      <c r="S489" s="164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1064</v>
      </c>
      <c r="R490" t="s">
        <v>7879</v>
      </c>
      <c r="S490" s="164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1065</v>
      </c>
      <c r="R491" t="s">
        <v>7879</v>
      </c>
      <c r="S491" s="164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1066</v>
      </c>
      <c r="R492" t="s">
        <v>7879</v>
      </c>
      <c r="S492" s="164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1067</v>
      </c>
      <c r="R493" t="s">
        <v>7879</v>
      </c>
      <c r="S493" s="164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1068</v>
      </c>
      <c r="R494" t="s">
        <v>7879</v>
      </c>
      <c r="S494" s="164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1069</v>
      </c>
      <c r="R495" t="s">
        <v>7879</v>
      </c>
      <c r="S495" s="164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1070</v>
      </c>
      <c r="R496" t="s">
        <v>7879</v>
      </c>
      <c r="S496" s="164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1071</v>
      </c>
      <c r="R497" t="s">
        <v>7879</v>
      </c>
      <c r="S497" s="164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1072</v>
      </c>
      <c r="R498" t="s">
        <v>7879</v>
      </c>
      <c r="S498" s="164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1073</v>
      </c>
      <c r="R499" t="s">
        <v>7879</v>
      </c>
      <c r="S499" s="164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1074</v>
      </c>
      <c r="R500" t="s">
        <v>7879</v>
      </c>
      <c r="S500" s="164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1075</v>
      </c>
      <c r="R501" t="s">
        <v>7879</v>
      </c>
      <c r="S501" s="164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1076</v>
      </c>
      <c r="R502" t="s">
        <v>7879</v>
      </c>
      <c r="S502" s="164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1077</v>
      </c>
      <c r="R503" t="s">
        <v>7880</v>
      </c>
      <c r="S503" s="164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1078</v>
      </c>
      <c r="R504" t="s">
        <v>7880</v>
      </c>
      <c r="S504" s="164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1079</v>
      </c>
      <c r="R505" t="s">
        <v>7882</v>
      </c>
      <c r="S505" s="164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1080</v>
      </c>
      <c r="R506" t="s">
        <v>7882</v>
      </c>
      <c r="S506" s="164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1081</v>
      </c>
      <c r="R507" t="s">
        <v>7882</v>
      </c>
      <c r="S507" s="164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1082</v>
      </c>
      <c r="R508" t="s">
        <v>7883</v>
      </c>
      <c r="S508" s="164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1083</v>
      </c>
      <c r="R509" t="s">
        <v>7883</v>
      </c>
      <c r="S509" s="164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1084</v>
      </c>
      <c r="R510" t="s">
        <v>7883</v>
      </c>
      <c r="S510" s="164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1085</v>
      </c>
      <c r="R511" t="s">
        <v>7891</v>
      </c>
      <c r="S511" s="164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1086</v>
      </c>
      <c r="R512" t="s">
        <v>7892</v>
      </c>
      <c r="S512" s="164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1087</v>
      </c>
      <c r="R513" t="s">
        <v>7892</v>
      </c>
      <c r="S513" s="164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1088</v>
      </c>
      <c r="R514" t="s">
        <v>7893</v>
      </c>
      <c r="S514" s="164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1089</v>
      </c>
      <c r="R515" t="s">
        <v>7892</v>
      </c>
      <c r="S515" s="164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1090</v>
      </c>
      <c r="S516" s="164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1091</v>
      </c>
      <c r="R517" t="s">
        <v>7894</v>
      </c>
      <c r="S517" s="164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1092</v>
      </c>
      <c r="R518" t="s">
        <v>7879</v>
      </c>
      <c r="S518" s="164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1093</v>
      </c>
      <c r="R519" t="s">
        <v>7880</v>
      </c>
      <c r="S519" s="164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1094</v>
      </c>
      <c r="R520" t="s">
        <v>7879</v>
      </c>
      <c r="S520" s="164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1095</v>
      </c>
      <c r="R521" t="s">
        <v>249</v>
      </c>
      <c r="S521" s="164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1096</v>
      </c>
      <c r="R522" t="s">
        <v>7883</v>
      </c>
      <c r="S522" s="164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1097</v>
      </c>
      <c r="R523" t="s">
        <v>7886</v>
      </c>
      <c r="S523" s="164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1098</v>
      </c>
      <c r="R524" t="s">
        <v>7889</v>
      </c>
      <c r="S524" s="164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1099</v>
      </c>
      <c r="R525" t="s">
        <v>7889</v>
      </c>
      <c r="S525" s="164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1100</v>
      </c>
      <c r="R526" t="s">
        <v>7879</v>
      </c>
      <c r="S526" s="164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1101</v>
      </c>
      <c r="R527" t="s">
        <v>7879</v>
      </c>
      <c r="S527" s="164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1102</v>
      </c>
      <c r="R528" t="s">
        <v>7880</v>
      </c>
      <c r="S528" s="164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1103</v>
      </c>
      <c r="R529" t="s">
        <v>7880</v>
      </c>
      <c r="S529" s="164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1104</v>
      </c>
      <c r="R530" t="s">
        <v>7882</v>
      </c>
      <c r="S530" s="164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1105</v>
      </c>
      <c r="R531" t="s">
        <v>7882</v>
      </c>
      <c r="S531" s="164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1106</v>
      </c>
      <c r="R532" t="s">
        <v>7895</v>
      </c>
      <c r="S532" s="164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1107</v>
      </c>
      <c r="R533" t="s">
        <v>7895</v>
      </c>
      <c r="S533" s="164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1108</v>
      </c>
      <c r="R534" t="s">
        <v>7895</v>
      </c>
      <c r="S534" s="164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1109</v>
      </c>
      <c r="R535" t="s">
        <v>7895</v>
      </c>
      <c r="S535" s="164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1110</v>
      </c>
      <c r="R536" t="s">
        <v>249</v>
      </c>
      <c r="S536" s="164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1111</v>
      </c>
      <c r="R537" t="s">
        <v>249</v>
      </c>
      <c r="S537" s="164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1112</v>
      </c>
      <c r="R538" t="s">
        <v>249</v>
      </c>
      <c r="S538" s="164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1113</v>
      </c>
      <c r="R539" t="s">
        <v>249</v>
      </c>
      <c r="S539" s="164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1114</v>
      </c>
      <c r="R540" t="s">
        <v>7896</v>
      </c>
      <c r="S540" s="164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1115</v>
      </c>
      <c r="R541" t="s">
        <v>7896</v>
      </c>
      <c r="S541" s="164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1116</v>
      </c>
      <c r="R542" t="s">
        <v>7896</v>
      </c>
      <c r="S542" s="164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1117</v>
      </c>
      <c r="R543" t="s">
        <v>7896</v>
      </c>
      <c r="S543" s="164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1118</v>
      </c>
      <c r="R544" t="s">
        <v>7896</v>
      </c>
      <c r="S544" s="164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1119</v>
      </c>
      <c r="R545" t="s">
        <v>7896</v>
      </c>
      <c r="S545" s="164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1120</v>
      </c>
      <c r="R546" t="s">
        <v>7896</v>
      </c>
      <c r="S546" s="164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1121</v>
      </c>
      <c r="R547" t="s">
        <v>7896</v>
      </c>
      <c r="S547" s="164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1122</v>
      </c>
      <c r="R548" t="s">
        <v>7896</v>
      </c>
      <c r="S548" s="164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1123</v>
      </c>
      <c r="R549" t="s">
        <v>7896</v>
      </c>
      <c r="S549" s="164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1124</v>
      </c>
      <c r="R550" t="s">
        <v>7896</v>
      </c>
      <c r="S550" s="164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1125</v>
      </c>
      <c r="R551" t="s">
        <v>7896</v>
      </c>
      <c r="S551" s="164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1126</v>
      </c>
      <c r="R552" t="s">
        <v>7896</v>
      </c>
      <c r="S552" s="164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1127</v>
      </c>
      <c r="R553" t="s">
        <v>7896</v>
      </c>
      <c r="S553" s="164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1128</v>
      </c>
      <c r="R554" t="s">
        <v>7896</v>
      </c>
      <c r="S554" s="164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1129</v>
      </c>
      <c r="R555" t="s">
        <v>7896</v>
      </c>
      <c r="S555" s="164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1130</v>
      </c>
      <c r="R556" t="s">
        <v>7896</v>
      </c>
      <c r="S556" s="164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1131</v>
      </c>
      <c r="R557" t="s">
        <v>7896</v>
      </c>
      <c r="S557" s="164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1132</v>
      </c>
      <c r="R558" t="s">
        <v>7896</v>
      </c>
      <c r="S558" s="164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1133</v>
      </c>
      <c r="R559" t="s">
        <v>7896</v>
      </c>
      <c r="S559" s="164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1134</v>
      </c>
      <c r="R560" t="s">
        <v>7896</v>
      </c>
      <c r="S560" s="164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1135</v>
      </c>
      <c r="R561" t="s">
        <v>7896</v>
      </c>
      <c r="S561" s="164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1136</v>
      </c>
      <c r="R562" t="s">
        <v>7896</v>
      </c>
      <c r="S562" s="164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1137</v>
      </c>
      <c r="R563" t="s">
        <v>7896</v>
      </c>
      <c r="S563" s="164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1138</v>
      </c>
      <c r="R564" t="s">
        <v>7896</v>
      </c>
      <c r="S564" s="164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1139</v>
      </c>
      <c r="R565" t="s">
        <v>249</v>
      </c>
      <c r="S565" s="164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1140</v>
      </c>
      <c r="R566" t="s">
        <v>7896</v>
      </c>
      <c r="S566" s="164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1141</v>
      </c>
      <c r="R567" t="s">
        <v>249</v>
      </c>
      <c r="S567" s="164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1142</v>
      </c>
      <c r="R568" t="s">
        <v>7896</v>
      </c>
      <c r="S568" s="164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1143</v>
      </c>
      <c r="R569" t="s">
        <v>249</v>
      </c>
      <c r="S569" s="164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1144</v>
      </c>
      <c r="R570" t="s">
        <v>7896</v>
      </c>
      <c r="S570" s="164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1145</v>
      </c>
      <c r="R571" t="s">
        <v>7896</v>
      </c>
      <c r="S571" s="164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1146</v>
      </c>
      <c r="R572" t="s">
        <v>7896</v>
      </c>
      <c r="S572" s="164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1147</v>
      </c>
      <c r="R573" t="s">
        <v>7883</v>
      </c>
      <c r="S573" s="164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1148</v>
      </c>
      <c r="R574" t="s">
        <v>7883</v>
      </c>
      <c r="S574" s="164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1149</v>
      </c>
      <c r="R575" t="s">
        <v>249</v>
      </c>
      <c r="S575" s="164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1150</v>
      </c>
      <c r="R576" t="s">
        <v>7896</v>
      </c>
      <c r="S576" s="164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1151</v>
      </c>
      <c r="R577" t="s">
        <v>7896</v>
      </c>
      <c r="S577" s="164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1152</v>
      </c>
      <c r="S578" s="164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1153</v>
      </c>
      <c r="S579" s="164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1154</v>
      </c>
      <c r="S580" s="164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1155</v>
      </c>
      <c r="S581" s="164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1156</v>
      </c>
      <c r="S582" s="164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1157</v>
      </c>
      <c r="S583" s="164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1158</v>
      </c>
      <c r="S584" s="164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1159</v>
      </c>
      <c r="S585" s="164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1160</v>
      </c>
      <c r="S586" s="164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1161</v>
      </c>
      <c r="S587" s="164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1162</v>
      </c>
      <c r="S588" s="164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1163</v>
      </c>
      <c r="S589" s="164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1164</v>
      </c>
      <c r="S590" s="164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1165</v>
      </c>
      <c r="S591" s="164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1166</v>
      </c>
      <c r="S592" s="164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1167</v>
      </c>
      <c r="S593" s="164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1168</v>
      </c>
      <c r="S594" s="164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1169</v>
      </c>
      <c r="S595" s="164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1170</v>
      </c>
      <c r="S596" s="164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1171</v>
      </c>
      <c r="S597" s="164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1172</v>
      </c>
      <c r="S598" s="164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1173</v>
      </c>
      <c r="S599" s="164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1174</v>
      </c>
      <c r="S600" s="164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1175</v>
      </c>
      <c r="S601" s="164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1176</v>
      </c>
      <c r="S602" s="164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1177</v>
      </c>
      <c r="S603" s="164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1178</v>
      </c>
      <c r="S604" s="164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1179</v>
      </c>
      <c r="S605" s="164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1180</v>
      </c>
      <c r="S606" s="164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1181</v>
      </c>
      <c r="S607" s="164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1182</v>
      </c>
      <c r="S608" s="164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1183</v>
      </c>
      <c r="S609" s="164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1184</v>
      </c>
      <c r="S610" s="164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1185</v>
      </c>
      <c r="S611" s="164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1186</v>
      </c>
      <c r="S612" s="164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1187</v>
      </c>
      <c r="S613" s="164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1188</v>
      </c>
      <c r="S614" s="164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1189</v>
      </c>
      <c r="S615" s="164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1190</v>
      </c>
      <c r="S616" s="164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1191</v>
      </c>
      <c r="S617" s="164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1192</v>
      </c>
      <c r="S618" s="164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1193</v>
      </c>
      <c r="S619" s="164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1194</v>
      </c>
      <c r="R620" t="s">
        <v>7897</v>
      </c>
      <c r="S620" s="164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1195</v>
      </c>
      <c r="R621" t="s">
        <v>7879</v>
      </c>
      <c r="S621" s="164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1196</v>
      </c>
      <c r="R622" t="s">
        <v>7879</v>
      </c>
      <c r="S622" s="164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1197</v>
      </c>
      <c r="R623" t="s">
        <v>7879</v>
      </c>
      <c r="S623" s="164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1198</v>
      </c>
      <c r="R624" t="s">
        <v>7879</v>
      </c>
      <c r="S624" s="164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1199</v>
      </c>
      <c r="R625" t="s">
        <v>7879</v>
      </c>
      <c r="S625" s="164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1200</v>
      </c>
      <c r="S626" s="164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1201</v>
      </c>
      <c r="S627" s="164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1202</v>
      </c>
      <c r="R628" t="s">
        <v>7880</v>
      </c>
      <c r="S628" s="164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1203</v>
      </c>
      <c r="R629" t="s">
        <v>7880</v>
      </c>
      <c r="S629" s="164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1204</v>
      </c>
      <c r="S630" s="164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1205</v>
      </c>
      <c r="R631" t="s">
        <v>7883</v>
      </c>
      <c r="S631" s="164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1206</v>
      </c>
      <c r="S632" s="164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1207</v>
      </c>
      <c r="S633" s="164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1208</v>
      </c>
      <c r="S634" s="164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1209</v>
      </c>
      <c r="S635" s="164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1210</v>
      </c>
      <c r="S636" s="164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1211</v>
      </c>
      <c r="S637" s="164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1212</v>
      </c>
      <c r="S638" s="164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1213</v>
      </c>
      <c r="S639" s="164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1214</v>
      </c>
      <c r="R640" t="s">
        <v>249</v>
      </c>
      <c r="S640" s="164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1215</v>
      </c>
      <c r="R641" t="s">
        <v>249</v>
      </c>
      <c r="S641" s="164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1216</v>
      </c>
      <c r="R642" t="s">
        <v>7883</v>
      </c>
      <c r="S642" s="164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1217</v>
      </c>
      <c r="R643" t="s">
        <v>7883</v>
      </c>
      <c r="S643" s="164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1218</v>
      </c>
      <c r="R644" t="s">
        <v>249</v>
      </c>
      <c r="S644" s="164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1219</v>
      </c>
      <c r="R645" t="s">
        <v>249</v>
      </c>
      <c r="S645" s="164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1220</v>
      </c>
      <c r="R646" t="s">
        <v>249</v>
      </c>
      <c r="S646" s="164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1221</v>
      </c>
      <c r="R647" t="s">
        <v>7898</v>
      </c>
      <c r="S647" s="164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1222</v>
      </c>
      <c r="R648" t="s">
        <v>249</v>
      </c>
      <c r="S648" s="164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1223</v>
      </c>
      <c r="R649" t="s">
        <v>249</v>
      </c>
      <c r="S649" s="164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1224</v>
      </c>
      <c r="R650" t="s">
        <v>249</v>
      </c>
      <c r="S650" s="164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1225</v>
      </c>
      <c r="R651" t="s">
        <v>249</v>
      </c>
      <c r="S651" s="164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1226</v>
      </c>
      <c r="R652" t="s">
        <v>7892</v>
      </c>
      <c r="S652" s="164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1227</v>
      </c>
      <c r="R653" t="s">
        <v>7892</v>
      </c>
      <c r="S653" s="164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1228</v>
      </c>
      <c r="R654" t="s">
        <v>172</v>
      </c>
      <c r="S654" s="164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1229</v>
      </c>
      <c r="R655" t="s">
        <v>7899</v>
      </c>
      <c r="S655" s="164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1230</v>
      </c>
      <c r="S656" s="164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1231</v>
      </c>
      <c r="R657" t="s">
        <v>7900</v>
      </c>
      <c r="S657" s="164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1232</v>
      </c>
      <c r="R658" t="s">
        <v>7900</v>
      </c>
      <c r="S658" s="164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1233</v>
      </c>
      <c r="R659" t="s">
        <v>7898</v>
      </c>
      <c r="S659" s="164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1234</v>
      </c>
      <c r="R660" t="s">
        <v>7898</v>
      </c>
      <c r="S660" s="164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1235</v>
      </c>
      <c r="R661" t="s">
        <v>7898</v>
      </c>
      <c r="S661" s="164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1236</v>
      </c>
      <c r="R662" t="s">
        <v>7898</v>
      </c>
      <c r="S662" s="164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1237</v>
      </c>
      <c r="R663" t="s">
        <v>7898</v>
      </c>
      <c r="S663" s="164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1238</v>
      </c>
      <c r="R664" t="s">
        <v>7898</v>
      </c>
      <c r="S664" s="164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1239</v>
      </c>
      <c r="R665" t="s">
        <v>7898</v>
      </c>
      <c r="S665" s="164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1240</v>
      </c>
      <c r="R666" t="s">
        <v>7898</v>
      </c>
      <c r="S666" s="164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1241</v>
      </c>
      <c r="R667" t="s">
        <v>7898</v>
      </c>
      <c r="S667" s="164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1242</v>
      </c>
      <c r="R668" t="s">
        <v>7898</v>
      </c>
      <c r="S668" s="164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1243</v>
      </c>
      <c r="R669" t="s">
        <v>7898</v>
      </c>
      <c r="S669" s="164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1244</v>
      </c>
      <c r="R670" t="s">
        <v>7898</v>
      </c>
      <c r="S670" s="164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1245</v>
      </c>
      <c r="S671" s="164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1246</v>
      </c>
      <c r="S672" s="164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1247</v>
      </c>
      <c r="R673" t="s">
        <v>7901</v>
      </c>
      <c r="S673" s="164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1248</v>
      </c>
      <c r="S674" s="164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1249</v>
      </c>
      <c r="R675" t="s">
        <v>7902</v>
      </c>
      <c r="S675" s="164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1250</v>
      </c>
      <c r="R676" t="s">
        <v>7903</v>
      </c>
      <c r="S676" s="164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1251</v>
      </c>
      <c r="R677" t="s">
        <v>7882</v>
      </c>
      <c r="S677" s="164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1252</v>
      </c>
      <c r="R678" t="s">
        <v>7880</v>
      </c>
      <c r="S678" s="164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1253</v>
      </c>
      <c r="R679" t="s">
        <v>7882</v>
      </c>
      <c r="S679" s="164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1254</v>
      </c>
      <c r="R680" t="s">
        <v>7882</v>
      </c>
      <c r="S680" s="164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1255</v>
      </c>
      <c r="R681" t="s">
        <v>7882</v>
      </c>
      <c r="S681" s="164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1256</v>
      </c>
      <c r="R682" t="s">
        <v>7882</v>
      </c>
      <c r="S682" s="164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1257</v>
      </c>
      <c r="R683" t="s">
        <v>249</v>
      </c>
      <c r="S683" s="164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1258</v>
      </c>
      <c r="R684" t="s">
        <v>249</v>
      </c>
      <c r="S684" s="164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1259</v>
      </c>
      <c r="R685" t="s">
        <v>7883</v>
      </c>
      <c r="S685" s="164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1260</v>
      </c>
      <c r="R686" t="s">
        <v>249</v>
      </c>
      <c r="S686" s="164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1261</v>
      </c>
      <c r="R687" t="s">
        <v>249</v>
      </c>
      <c r="S687" s="164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1262</v>
      </c>
      <c r="R688" t="s">
        <v>249</v>
      </c>
      <c r="S688" s="164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1263</v>
      </c>
      <c r="S689" s="164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1264</v>
      </c>
      <c r="S690" s="164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1265</v>
      </c>
      <c r="S691" s="164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1266</v>
      </c>
      <c r="R692" t="s">
        <v>7904</v>
      </c>
      <c r="S692" s="164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1267</v>
      </c>
      <c r="R693" t="s">
        <v>7904</v>
      </c>
      <c r="S693" s="164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1268</v>
      </c>
      <c r="R694" t="s">
        <v>7904</v>
      </c>
      <c r="S694" s="164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1269</v>
      </c>
      <c r="R695" t="s">
        <v>7904</v>
      </c>
      <c r="S695" s="164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1270</v>
      </c>
      <c r="R696" t="s">
        <v>7904</v>
      </c>
      <c r="S696" s="164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1271</v>
      </c>
      <c r="R697" t="s">
        <v>7904</v>
      </c>
      <c r="S697" s="164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1272</v>
      </c>
      <c r="R698" t="s">
        <v>7904</v>
      </c>
      <c r="S698" s="164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1273</v>
      </c>
      <c r="R699" t="s">
        <v>7904</v>
      </c>
      <c r="S699" s="164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1274</v>
      </c>
      <c r="R700" t="s">
        <v>7904</v>
      </c>
      <c r="S700" s="164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1275</v>
      </c>
      <c r="R701" t="s">
        <v>7904</v>
      </c>
      <c r="S701" s="164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1276</v>
      </c>
      <c r="R702" t="s">
        <v>7904</v>
      </c>
      <c r="S702" s="164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1277</v>
      </c>
      <c r="R703" t="s">
        <v>7904</v>
      </c>
      <c r="S703" s="164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1278</v>
      </c>
      <c r="R704" t="s">
        <v>7904</v>
      </c>
      <c r="S704" s="164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1279</v>
      </c>
      <c r="R705" t="s">
        <v>7904</v>
      </c>
      <c r="S705" s="164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1280</v>
      </c>
      <c r="R706" t="s">
        <v>7904</v>
      </c>
      <c r="S706" s="164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1281</v>
      </c>
      <c r="R707" t="s">
        <v>7904</v>
      </c>
      <c r="S707" s="164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1282</v>
      </c>
      <c r="R708" t="s">
        <v>7904</v>
      </c>
      <c r="S708" s="164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1283</v>
      </c>
      <c r="R709" t="s">
        <v>7904</v>
      </c>
      <c r="S709" s="164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1284</v>
      </c>
      <c r="R710" t="s">
        <v>7904</v>
      </c>
      <c r="S710" s="164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1285</v>
      </c>
      <c r="R711" t="s">
        <v>7904</v>
      </c>
      <c r="S711" s="164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1286</v>
      </c>
      <c r="R712" t="s">
        <v>7904</v>
      </c>
      <c r="S712" s="164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1287</v>
      </c>
      <c r="R713" t="s">
        <v>7904</v>
      </c>
      <c r="S713" s="164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1288</v>
      </c>
      <c r="R714" t="s">
        <v>7904</v>
      </c>
      <c r="S714" s="164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1289</v>
      </c>
      <c r="R715" t="s">
        <v>7904</v>
      </c>
      <c r="S715" s="164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1290</v>
      </c>
      <c r="R716" t="s">
        <v>7904</v>
      </c>
      <c r="S716" s="164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1291</v>
      </c>
      <c r="R717" t="s">
        <v>249</v>
      </c>
      <c r="S717" s="164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1292</v>
      </c>
      <c r="R718" t="s">
        <v>249</v>
      </c>
      <c r="S718" s="164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1293</v>
      </c>
      <c r="R719" t="s">
        <v>249</v>
      </c>
      <c r="S719" s="164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1294</v>
      </c>
      <c r="R720" t="s">
        <v>249</v>
      </c>
      <c r="S720" s="164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1295</v>
      </c>
      <c r="R721" t="s">
        <v>249</v>
      </c>
      <c r="S721" s="164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1296</v>
      </c>
      <c r="R722" t="s">
        <v>249</v>
      </c>
      <c r="S722" s="164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1297</v>
      </c>
      <c r="R723" t="s">
        <v>249</v>
      </c>
      <c r="S723" s="164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1298</v>
      </c>
      <c r="R724" t="s">
        <v>249</v>
      </c>
      <c r="S724" s="164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1299</v>
      </c>
      <c r="R725" t="s">
        <v>249</v>
      </c>
      <c r="S725" s="164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1300</v>
      </c>
      <c r="R726" t="s">
        <v>249</v>
      </c>
      <c r="S726" s="164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1301</v>
      </c>
      <c r="R727" t="s">
        <v>249</v>
      </c>
      <c r="S727" s="164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1302</v>
      </c>
      <c r="R728" t="s">
        <v>249</v>
      </c>
      <c r="S728" s="164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1303</v>
      </c>
      <c r="S729" s="164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1304</v>
      </c>
      <c r="S730" s="164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1305</v>
      </c>
      <c r="S731" s="164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1306</v>
      </c>
      <c r="S732" s="164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1307</v>
      </c>
      <c r="S733" s="164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1308</v>
      </c>
      <c r="S734" s="164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1309</v>
      </c>
      <c r="S735" s="164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1310</v>
      </c>
      <c r="S736" s="164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1311</v>
      </c>
      <c r="S737" s="164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1312</v>
      </c>
      <c r="S738" s="164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1313</v>
      </c>
      <c r="S739" s="164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1314</v>
      </c>
      <c r="S740" s="164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1315</v>
      </c>
      <c r="S741" s="164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1316</v>
      </c>
      <c r="S742" s="164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1317</v>
      </c>
      <c r="S743" s="164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1318</v>
      </c>
      <c r="S744" s="164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1319</v>
      </c>
      <c r="S745" s="164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1320</v>
      </c>
      <c r="S746" s="164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1321</v>
      </c>
      <c r="S747" s="164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1322</v>
      </c>
      <c r="S748" s="164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1323</v>
      </c>
      <c r="S749" s="164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1324</v>
      </c>
      <c r="S750" s="164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1325</v>
      </c>
      <c r="S751" s="164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1326</v>
      </c>
      <c r="S752" s="164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1327</v>
      </c>
      <c r="S753" s="164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1328</v>
      </c>
      <c r="S754" s="164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1329</v>
      </c>
      <c r="S755" s="164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1330</v>
      </c>
      <c r="S756" s="164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1331</v>
      </c>
      <c r="S757" s="164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1332</v>
      </c>
      <c r="S758" s="164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1333</v>
      </c>
      <c r="S759" s="164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1334</v>
      </c>
      <c r="S760" s="164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1335</v>
      </c>
      <c r="S761" s="164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1336</v>
      </c>
      <c r="S762" s="164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1337</v>
      </c>
      <c r="S763" s="164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1338</v>
      </c>
      <c r="S764" s="164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1339</v>
      </c>
      <c r="S765" s="164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1340</v>
      </c>
      <c r="S766" s="164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1341</v>
      </c>
      <c r="S767" s="164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1342</v>
      </c>
      <c r="S768" s="164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1343</v>
      </c>
      <c r="S769" s="164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1344</v>
      </c>
      <c r="S770" s="164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1345</v>
      </c>
      <c r="S771" s="164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1346</v>
      </c>
      <c r="S772" s="164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1347</v>
      </c>
      <c r="S773" s="164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1348</v>
      </c>
      <c r="S774" s="164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1349</v>
      </c>
      <c r="S775" s="164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1350</v>
      </c>
      <c r="S776" s="164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1351</v>
      </c>
      <c r="S777" s="164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1352</v>
      </c>
      <c r="S778" s="164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1353</v>
      </c>
      <c r="S779" s="164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1354</v>
      </c>
      <c r="S780" s="164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1355</v>
      </c>
      <c r="S781" s="164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1356</v>
      </c>
      <c r="S782" s="164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1357</v>
      </c>
      <c r="S783" s="164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1358</v>
      </c>
      <c r="S784" s="164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1359</v>
      </c>
      <c r="S785" s="164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1360</v>
      </c>
      <c r="S786" s="164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1361</v>
      </c>
      <c r="S787" s="164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1362</v>
      </c>
      <c r="S788" s="164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1363</v>
      </c>
      <c r="S789" s="164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1364</v>
      </c>
      <c r="S790" s="164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1365</v>
      </c>
      <c r="S791" s="164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1366</v>
      </c>
      <c r="S792" s="164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1367</v>
      </c>
      <c r="S793" s="164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1368</v>
      </c>
      <c r="S794" s="164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1369</v>
      </c>
      <c r="S795" s="164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1370</v>
      </c>
      <c r="S796" s="164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1371</v>
      </c>
      <c r="S797" s="164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1372</v>
      </c>
      <c r="S798" s="164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1373</v>
      </c>
      <c r="S799" s="164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1374</v>
      </c>
      <c r="S800" s="164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1375</v>
      </c>
      <c r="S801" s="164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1376</v>
      </c>
      <c r="S802" s="164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1377</v>
      </c>
      <c r="S803" s="164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1378</v>
      </c>
      <c r="S804" s="164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1379</v>
      </c>
      <c r="S805" s="164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1380</v>
      </c>
      <c r="S806" s="164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1381</v>
      </c>
      <c r="S807" s="164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1382</v>
      </c>
      <c r="S808" s="164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1383</v>
      </c>
      <c r="S809" s="164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1384</v>
      </c>
      <c r="S810" s="164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1385</v>
      </c>
      <c r="S811" s="164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1386</v>
      </c>
      <c r="S812" s="164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1387</v>
      </c>
      <c r="S813" s="164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1388</v>
      </c>
      <c r="S814" s="164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1389</v>
      </c>
      <c r="S815" s="164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1390</v>
      </c>
      <c r="S816" s="164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1391</v>
      </c>
      <c r="S817" s="164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1392</v>
      </c>
      <c r="S818" s="164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1393</v>
      </c>
      <c r="S819" s="164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1394</v>
      </c>
      <c r="S820" s="164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1395</v>
      </c>
      <c r="S821" s="164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1396</v>
      </c>
      <c r="S822" s="164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1397</v>
      </c>
      <c r="S823" s="164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1398</v>
      </c>
      <c r="S824" s="164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1399</v>
      </c>
      <c r="S825" s="164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1400</v>
      </c>
      <c r="S826" s="164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1401</v>
      </c>
      <c r="S827" s="164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1402</v>
      </c>
      <c r="S828" s="164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1403</v>
      </c>
      <c r="S829" s="164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1404</v>
      </c>
      <c r="S830" s="164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1405</v>
      </c>
      <c r="S831" s="164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1406</v>
      </c>
      <c r="S832" s="164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1407</v>
      </c>
      <c r="S833" s="164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1408</v>
      </c>
      <c r="S834" s="164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1409</v>
      </c>
      <c r="S835" s="164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1410</v>
      </c>
      <c r="S836" s="164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1411</v>
      </c>
      <c r="S837" s="164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1412</v>
      </c>
      <c r="S838" s="164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1413</v>
      </c>
      <c r="S839" s="164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1414</v>
      </c>
      <c r="S840" s="164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1415</v>
      </c>
      <c r="S841" s="164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1416</v>
      </c>
      <c r="S842" s="164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1417</v>
      </c>
      <c r="S843" s="164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1418</v>
      </c>
      <c r="S844" s="164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1419</v>
      </c>
      <c r="S845" s="164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1420</v>
      </c>
      <c r="S846" s="164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1421</v>
      </c>
      <c r="S847" s="164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1422</v>
      </c>
      <c r="S848" s="164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1423</v>
      </c>
      <c r="S849" s="164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1424</v>
      </c>
      <c r="S850" s="164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1425</v>
      </c>
      <c r="S851" s="164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1426</v>
      </c>
      <c r="S852" s="164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1427</v>
      </c>
      <c r="S853" s="164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1428</v>
      </c>
      <c r="S854" s="164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1429</v>
      </c>
      <c r="S855" s="164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1430</v>
      </c>
      <c r="S856" s="164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1431</v>
      </c>
      <c r="S857" s="164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1432</v>
      </c>
      <c r="S858" s="164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1433</v>
      </c>
      <c r="S859" s="164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1434</v>
      </c>
      <c r="S860" s="164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1435</v>
      </c>
      <c r="S861" s="164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1436</v>
      </c>
      <c r="S862" s="164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1437</v>
      </c>
      <c r="S863" s="164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1438</v>
      </c>
      <c r="S864" s="164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1439</v>
      </c>
      <c r="S865" s="164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1440</v>
      </c>
      <c r="S866" s="164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1441</v>
      </c>
      <c r="S867" s="164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1442</v>
      </c>
      <c r="S868" s="164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1443</v>
      </c>
      <c r="R869" t="s">
        <v>7892</v>
      </c>
      <c r="S869" s="164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1444</v>
      </c>
      <c r="R870" t="s">
        <v>7892</v>
      </c>
      <c r="S870" s="164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1445</v>
      </c>
      <c r="S871" s="164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1446</v>
      </c>
      <c r="R872" t="s">
        <v>7905</v>
      </c>
      <c r="S872" s="164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1447</v>
      </c>
      <c r="R873" t="s">
        <v>7905</v>
      </c>
      <c r="S873" s="164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1448</v>
      </c>
      <c r="R874" t="s">
        <v>7879</v>
      </c>
      <c r="S874" s="164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1449</v>
      </c>
      <c r="R875" t="s">
        <v>7879</v>
      </c>
      <c r="S875" s="164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1450</v>
      </c>
      <c r="R876" t="s">
        <v>7879</v>
      </c>
      <c r="S876" s="164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1451</v>
      </c>
      <c r="R877" t="s">
        <v>7879</v>
      </c>
      <c r="S877" s="164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1452</v>
      </c>
      <c r="R878" t="s">
        <v>7879</v>
      </c>
      <c r="S878" s="164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1453</v>
      </c>
      <c r="R879" t="s">
        <v>7879</v>
      </c>
      <c r="S879" s="164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1454</v>
      </c>
      <c r="R880" t="s">
        <v>7879</v>
      </c>
      <c r="S880" s="164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1455</v>
      </c>
      <c r="R881" t="s">
        <v>7879</v>
      </c>
      <c r="S881" s="164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1456</v>
      </c>
      <c r="R882" t="s">
        <v>7879</v>
      </c>
      <c r="S882" s="164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1457</v>
      </c>
      <c r="R883" t="s">
        <v>7879</v>
      </c>
      <c r="S883" s="164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1458</v>
      </c>
      <c r="R884" t="s">
        <v>7879</v>
      </c>
      <c r="S884" s="164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1459</v>
      </c>
      <c r="R885" t="s">
        <v>7879</v>
      </c>
      <c r="S885" s="164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1460</v>
      </c>
      <c r="R886" t="s">
        <v>7879</v>
      </c>
      <c r="S886" s="164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1461</v>
      </c>
      <c r="R887" t="s">
        <v>7879</v>
      </c>
      <c r="S887" s="164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1462</v>
      </c>
      <c r="R888" t="s">
        <v>7879</v>
      </c>
      <c r="S888" s="164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1463</v>
      </c>
      <c r="R889" t="s">
        <v>7879</v>
      </c>
      <c r="S889" s="164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1464</v>
      </c>
      <c r="R890" t="s">
        <v>7879</v>
      </c>
      <c r="S890" s="164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1465</v>
      </c>
      <c r="R891" t="s">
        <v>7879</v>
      </c>
      <c r="S891" s="164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1466</v>
      </c>
      <c r="R892" t="s">
        <v>7879</v>
      </c>
      <c r="S892" s="164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1467</v>
      </c>
      <c r="R893" t="s">
        <v>7879</v>
      </c>
      <c r="S893" s="164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1468</v>
      </c>
      <c r="R894" t="s">
        <v>7879</v>
      </c>
      <c r="S894" s="164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1469</v>
      </c>
      <c r="R895" t="s">
        <v>7879</v>
      </c>
      <c r="S895" s="164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1470</v>
      </c>
      <c r="R896" t="s">
        <v>7879</v>
      </c>
      <c r="S896" s="164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1471</v>
      </c>
      <c r="R897" t="s">
        <v>7879</v>
      </c>
      <c r="S897" s="164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1472</v>
      </c>
      <c r="R898" t="s">
        <v>7906</v>
      </c>
      <c r="S898" s="164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1473</v>
      </c>
      <c r="R899" t="s">
        <v>7906</v>
      </c>
      <c r="S899" s="164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1474</v>
      </c>
      <c r="R900" t="s">
        <v>7906</v>
      </c>
      <c r="S900" s="164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1475</v>
      </c>
      <c r="R901" t="s">
        <v>7906</v>
      </c>
      <c r="S901" s="164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1476</v>
      </c>
      <c r="R902" t="s">
        <v>7906</v>
      </c>
      <c r="S902" s="164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1477</v>
      </c>
      <c r="R903" t="s">
        <v>7906</v>
      </c>
      <c r="S903" s="164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1478</v>
      </c>
      <c r="R904" t="s">
        <v>7906</v>
      </c>
      <c r="S904" s="164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1479</v>
      </c>
      <c r="R905" t="s">
        <v>7906</v>
      </c>
      <c r="S905" s="164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1480</v>
      </c>
      <c r="R906" t="s">
        <v>7906</v>
      </c>
      <c r="S906" s="164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1481</v>
      </c>
      <c r="R907" t="s">
        <v>7906</v>
      </c>
      <c r="S907" s="164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1482</v>
      </c>
      <c r="R908" t="s">
        <v>7906</v>
      </c>
      <c r="S908" s="164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1483</v>
      </c>
      <c r="R909" t="s">
        <v>7906</v>
      </c>
      <c r="S909" s="164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1484</v>
      </c>
      <c r="R910" t="s">
        <v>7906</v>
      </c>
      <c r="S910" s="164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1485</v>
      </c>
      <c r="R911" t="s">
        <v>7906</v>
      </c>
      <c r="S911" s="164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1486</v>
      </c>
      <c r="R912" t="s">
        <v>7906</v>
      </c>
      <c r="S912" s="164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1487</v>
      </c>
      <c r="R913" t="s">
        <v>7906</v>
      </c>
      <c r="S913" s="164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1488</v>
      </c>
      <c r="R914" t="s">
        <v>7906</v>
      </c>
      <c r="S914" s="164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1489</v>
      </c>
      <c r="R915" t="s">
        <v>7906</v>
      </c>
      <c r="S915" s="164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1490</v>
      </c>
      <c r="R916" t="s">
        <v>7906</v>
      </c>
      <c r="S916" s="164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1491</v>
      </c>
      <c r="R917" t="s">
        <v>7906</v>
      </c>
      <c r="S917" s="164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1492</v>
      </c>
      <c r="R918" t="s">
        <v>7906</v>
      </c>
      <c r="S918" s="164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1493</v>
      </c>
      <c r="R919" t="s">
        <v>7906</v>
      </c>
      <c r="S919" s="164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1494</v>
      </c>
      <c r="R920" t="s">
        <v>7906</v>
      </c>
      <c r="S920" s="164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1495</v>
      </c>
      <c r="R921" t="s">
        <v>7906</v>
      </c>
      <c r="S921" s="164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1496</v>
      </c>
      <c r="S922" s="164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1497</v>
      </c>
      <c r="R923" t="s">
        <v>7880</v>
      </c>
      <c r="S923" s="164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1498</v>
      </c>
      <c r="R924" t="s">
        <v>7880</v>
      </c>
      <c r="S924" s="164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1499</v>
      </c>
      <c r="R925" t="s">
        <v>7880</v>
      </c>
      <c r="S925" s="164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1500</v>
      </c>
      <c r="R926" t="s">
        <v>7880</v>
      </c>
      <c r="S926" s="164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1501</v>
      </c>
      <c r="R927" t="s">
        <v>7880</v>
      </c>
      <c r="S927" s="164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1502</v>
      </c>
      <c r="R928" t="s">
        <v>7880</v>
      </c>
      <c r="S928" s="164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1503</v>
      </c>
      <c r="R929" t="s">
        <v>7880</v>
      </c>
      <c r="S929" s="164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1504</v>
      </c>
      <c r="R930" t="s">
        <v>7880</v>
      </c>
      <c r="S930" s="164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1505</v>
      </c>
      <c r="R931" t="s">
        <v>7880</v>
      </c>
      <c r="S931" s="164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1506</v>
      </c>
      <c r="S932" s="164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1507</v>
      </c>
      <c r="R933" t="s">
        <v>7880</v>
      </c>
      <c r="S933" s="164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1508</v>
      </c>
      <c r="R934" t="s">
        <v>7880</v>
      </c>
      <c r="S934" s="164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1509</v>
      </c>
      <c r="R935" t="s">
        <v>7880</v>
      </c>
      <c r="S935" s="164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1510</v>
      </c>
      <c r="R936" t="s">
        <v>7880</v>
      </c>
      <c r="S936" s="164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1511</v>
      </c>
      <c r="R937" t="s">
        <v>7880</v>
      </c>
      <c r="S937" s="164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1512</v>
      </c>
      <c r="R938" t="s">
        <v>7880</v>
      </c>
      <c r="S938" s="164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1513</v>
      </c>
      <c r="R939" t="s">
        <v>7880</v>
      </c>
      <c r="S939" s="164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1514</v>
      </c>
      <c r="R940" t="s">
        <v>7880</v>
      </c>
      <c r="S940" s="164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1515</v>
      </c>
      <c r="R941" t="s">
        <v>7880</v>
      </c>
      <c r="S941" s="164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1516</v>
      </c>
      <c r="R942" t="s">
        <v>7880</v>
      </c>
      <c r="S942" s="164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1517</v>
      </c>
      <c r="R943" t="s">
        <v>7880</v>
      </c>
      <c r="S943" s="164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1518</v>
      </c>
      <c r="R944" t="s">
        <v>7880</v>
      </c>
      <c r="S944" s="164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1519</v>
      </c>
      <c r="R945" t="s">
        <v>7880</v>
      </c>
      <c r="S945" s="164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1520</v>
      </c>
      <c r="R946" t="s">
        <v>7880</v>
      </c>
      <c r="S946" s="164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1521</v>
      </c>
      <c r="R947" t="s">
        <v>7880</v>
      </c>
      <c r="S947" s="164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1522</v>
      </c>
      <c r="R948" t="s">
        <v>7880</v>
      </c>
      <c r="S948" s="164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1523</v>
      </c>
      <c r="R949" t="s">
        <v>7880</v>
      </c>
      <c r="S949" s="164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1524</v>
      </c>
      <c r="R950" t="s">
        <v>7882</v>
      </c>
      <c r="S950" s="164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1525</v>
      </c>
      <c r="R951" t="s">
        <v>7882</v>
      </c>
      <c r="S951" s="164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1526</v>
      </c>
      <c r="R952" t="s">
        <v>7882</v>
      </c>
      <c r="S952" s="164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1527</v>
      </c>
      <c r="R953" t="s">
        <v>7882</v>
      </c>
      <c r="S953" s="164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1528</v>
      </c>
      <c r="R954" t="s">
        <v>7882</v>
      </c>
      <c r="S954" s="164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1529</v>
      </c>
      <c r="R955" t="s">
        <v>7882</v>
      </c>
      <c r="S955" s="164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1530</v>
      </c>
      <c r="R956" t="s">
        <v>7882</v>
      </c>
      <c r="S956" s="164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1531</v>
      </c>
      <c r="R957" t="s">
        <v>7882</v>
      </c>
      <c r="S957" s="164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1532</v>
      </c>
      <c r="R958" t="s">
        <v>7882</v>
      </c>
      <c r="S958" s="164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1533</v>
      </c>
      <c r="R959" t="s">
        <v>7882</v>
      </c>
      <c r="S959" s="164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1534</v>
      </c>
      <c r="R960" t="s">
        <v>7882</v>
      </c>
      <c r="S960" s="164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1535</v>
      </c>
      <c r="R961" t="s">
        <v>7882</v>
      </c>
      <c r="S961" s="164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1536</v>
      </c>
      <c r="R962" t="s">
        <v>7882</v>
      </c>
      <c r="S962" s="164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1537</v>
      </c>
      <c r="R963" t="s">
        <v>7882</v>
      </c>
      <c r="S963" s="164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1538</v>
      </c>
      <c r="R964" t="s">
        <v>7882</v>
      </c>
      <c r="S964" s="164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1539</v>
      </c>
      <c r="R965" t="s">
        <v>7882</v>
      </c>
      <c r="S965" s="164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1540</v>
      </c>
      <c r="R966" t="s">
        <v>7882</v>
      </c>
      <c r="S966" s="164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1541</v>
      </c>
      <c r="R967" t="s">
        <v>7882</v>
      </c>
      <c r="S967" s="164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1542</v>
      </c>
      <c r="R968" t="s">
        <v>7882</v>
      </c>
      <c r="S968" s="164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1543</v>
      </c>
      <c r="R969" t="s">
        <v>7882</v>
      </c>
      <c r="S969" s="164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1544</v>
      </c>
      <c r="R970" t="s">
        <v>7882</v>
      </c>
      <c r="S970" s="164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1545</v>
      </c>
      <c r="R971" t="s">
        <v>7882</v>
      </c>
      <c r="S971" s="164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1546</v>
      </c>
      <c r="R972" t="s">
        <v>7882</v>
      </c>
      <c r="S972" s="164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1547</v>
      </c>
      <c r="R973" t="s">
        <v>7882</v>
      </c>
      <c r="S973" s="164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1548</v>
      </c>
      <c r="R974" t="s">
        <v>7882</v>
      </c>
      <c r="S974" s="164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1549</v>
      </c>
      <c r="R975" t="s">
        <v>7882</v>
      </c>
      <c r="S975" s="164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1550</v>
      </c>
      <c r="R976" t="s">
        <v>7882</v>
      </c>
      <c r="S976" s="164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1551</v>
      </c>
      <c r="R977" t="s">
        <v>7906</v>
      </c>
      <c r="S977" s="164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1552</v>
      </c>
      <c r="R978" t="s">
        <v>7906</v>
      </c>
      <c r="S978" s="164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1553</v>
      </c>
      <c r="R979" t="s">
        <v>7906</v>
      </c>
      <c r="S979" s="164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1554</v>
      </c>
      <c r="R980" t="s">
        <v>7906</v>
      </c>
      <c r="S980" s="164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1555</v>
      </c>
      <c r="R981" t="s">
        <v>7906</v>
      </c>
      <c r="S981" s="164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1556</v>
      </c>
      <c r="R982" t="s">
        <v>7906</v>
      </c>
      <c r="S982" s="164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1557</v>
      </c>
      <c r="R983" t="s">
        <v>7906</v>
      </c>
      <c r="S983" s="164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1558</v>
      </c>
      <c r="R984" t="s">
        <v>7906</v>
      </c>
      <c r="S984" s="164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1559</v>
      </c>
      <c r="R985" t="s">
        <v>7906</v>
      </c>
      <c r="S985" s="164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1560</v>
      </c>
      <c r="R986" t="s">
        <v>7906</v>
      </c>
      <c r="S986" s="164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1561</v>
      </c>
      <c r="R987" t="s">
        <v>7906</v>
      </c>
      <c r="S987" s="164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1562</v>
      </c>
      <c r="R988" t="s">
        <v>7906</v>
      </c>
      <c r="S988" s="164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1563</v>
      </c>
      <c r="R989" t="s">
        <v>7906</v>
      </c>
      <c r="S989" s="164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1564</v>
      </c>
      <c r="R990" t="s">
        <v>7906</v>
      </c>
      <c r="S990" s="164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1565</v>
      </c>
      <c r="R991" t="s">
        <v>7906</v>
      </c>
      <c r="S991" s="164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1566</v>
      </c>
      <c r="R992" t="s">
        <v>7906</v>
      </c>
      <c r="S992" s="164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1567</v>
      </c>
      <c r="R993" t="s">
        <v>7906</v>
      </c>
      <c r="S993" s="164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1568</v>
      </c>
      <c r="R994" t="s">
        <v>7906</v>
      </c>
      <c r="S994" s="164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1569</v>
      </c>
      <c r="R995" t="s">
        <v>7906</v>
      </c>
      <c r="S995" s="164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1570</v>
      </c>
      <c r="R996" t="s">
        <v>7906</v>
      </c>
      <c r="S996" s="164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1571</v>
      </c>
      <c r="R997" t="s">
        <v>7906</v>
      </c>
      <c r="S997" s="164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1572</v>
      </c>
      <c r="R998" t="s">
        <v>7906</v>
      </c>
      <c r="S998" s="164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1573</v>
      </c>
      <c r="R999" t="s">
        <v>7906</v>
      </c>
      <c r="S999" s="164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1574</v>
      </c>
      <c r="R1000" t="s">
        <v>7906</v>
      </c>
      <c r="S1000" s="164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1575</v>
      </c>
      <c r="R1001" t="s">
        <v>7880</v>
      </c>
      <c r="S1001" s="164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1576</v>
      </c>
      <c r="R1002" t="s">
        <v>7880</v>
      </c>
      <c r="S1002" s="164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1577</v>
      </c>
      <c r="R1003" t="s">
        <v>7879</v>
      </c>
      <c r="S1003" s="164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1578</v>
      </c>
      <c r="S1004" s="164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1579</v>
      </c>
      <c r="R1005" t="s">
        <v>7887</v>
      </c>
      <c r="S1005" s="164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1580</v>
      </c>
      <c r="R1006" t="s">
        <v>7850</v>
      </c>
      <c r="S1006" s="164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1581</v>
      </c>
      <c r="R1007" t="s">
        <v>7897</v>
      </c>
      <c r="S1007" s="164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1582</v>
      </c>
      <c r="R1008" t="s">
        <v>7897</v>
      </c>
      <c r="S1008" s="164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1583</v>
      </c>
      <c r="R1009" t="s">
        <v>7897</v>
      </c>
      <c r="S1009" s="164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1584</v>
      </c>
      <c r="R1010" t="s">
        <v>7897</v>
      </c>
      <c r="S1010" s="164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1585</v>
      </c>
      <c r="R1011" t="s">
        <v>7897</v>
      </c>
      <c r="S1011" s="164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1586</v>
      </c>
      <c r="R1012" t="s">
        <v>7897</v>
      </c>
      <c r="S1012" s="164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1587</v>
      </c>
      <c r="R1013" t="s">
        <v>7897</v>
      </c>
      <c r="S1013" s="164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1588</v>
      </c>
      <c r="R1014" t="s">
        <v>7897</v>
      </c>
      <c r="S1014" s="164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1589</v>
      </c>
      <c r="R1015" t="s">
        <v>7897</v>
      </c>
      <c r="S1015" s="164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1590</v>
      </c>
      <c r="R1016" t="s">
        <v>7897</v>
      </c>
      <c r="S1016" s="164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1591</v>
      </c>
      <c r="R1017" t="s">
        <v>7897</v>
      </c>
      <c r="S1017" s="164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1592</v>
      </c>
      <c r="R1018" t="s">
        <v>7897</v>
      </c>
      <c r="S1018" s="164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1593</v>
      </c>
      <c r="R1019" t="s">
        <v>7897</v>
      </c>
      <c r="S1019" s="164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1594</v>
      </c>
      <c r="R1020" t="s">
        <v>7897</v>
      </c>
      <c r="S1020" s="164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1595</v>
      </c>
      <c r="R1021" t="s">
        <v>7897</v>
      </c>
      <c r="S1021" s="164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1596</v>
      </c>
      <c r="R1022" t="s">
        <v>7897</v>
      </c>
      <c r="S1022" s="164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1597</v>
      </c>
      <c r="R1023" t="s">
        <v>7897</v>
      </c>
      <c r="S1023" s="164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1598</v>
      </c>
      <c r="R1024" t="s">
        <v>7897</v>
      </c>
      <c r="S1024" s="164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1599</v>
      </c>
      <c r="R1025" t="s">
        <v>7897</v>
      </c>
      <c r="S1025" s="164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1600</v>
      </c>
      <c r="R1026" t="s">
        <v>7897</v>
      </c>
      <c r="S1026" s="164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1601</v>
      </c>
      <c r="R1027" t="s">
        <v>7897</v>
      </c>
      <c r="S1027" s="164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1602</v>
      </c>
      <c r="R1028" t="s">
        <v>7897</v>
      </c>
      <c r="S1028" s="164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1603</v>
      </c>
      <c r="R1029" t="s">
        <v>7897</v>
      </c>
      <c r="S1029" s="164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1604</v>
      </c>
      <c r="R1030" t="s">
        <v>7897</v>
      </c>
      <c r="S1030" s="164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1605</v>
      </c>
      <c r="R1031" t="s">
        <v>7897</v>
      </c>
      <c r="S1031" s="164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1606</v>
      </c>
      <c r="R1032" t="s">
        <v>7897</v>
      </c>
      <c r="S1032" s="164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1607</v>
      </c>
      <c r="R1033" t="s">
        <v>7897</v>
      </c>
      <c r="S1033" s="164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1608</v>
      </c>
      <c r="R1034" t="s">
        <v>7897</v>
      </c>
      <c r="S1034" s="164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1609</v>
      </c>
      <c r="R1035" t="s">
        <v>7897</v>
      </c>
      <c r="S1035" s="164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1610</v>
      </c>
      <c r="R1036" t="s">
        <v>7897</v>
      </c>
      <c r="S1036" s="164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1611</v>
      </c>
      <c r="R1037" t="s">
        <v>7897</v>
      </c>
      <c r="S1037" s="164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1612</v>
      </c>
      <c r="R1038" t="s">
        <v>7897</v>
      </c>
      <c r="S1038" s="164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1613</v>
      </c>
      <c r="R1039" t="s">
        <v>7897</v>
      </c>
      <c r="S1039" s="164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1614</v>
      </c>
      <c r="R1040" t="s">
        <v>7897</v>
      </c>
      <c r="S1040" s="164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1615</v>
      </c>
      <c r="R1041" t="s">
        <v>7897</v>
      </c>
      <c r="S1041" s="164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1616</v>
      </c>
      <c r="R1042" t="s">
        <v>7897</v>
      </c>
      <c r="S1042" s="164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1617</v>
      </c>
      <c r="R1043" t="s">
        <v>7897</v>
      </c>
      <c r="S1043" s="164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1618</v>
      </c>
      <c r="R1044" t="s">
        <v>7897</v>
      </c>
      <c r="S1044" s="164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1619</v>
      </c>
      <c r="R1045" t="s">
        <v>7897</v>
      </c>
      <c r="S1045" s="164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1620</v>
      </c>
      <c r="R1046" t="s">
        <v>7897</v>
      </c>
      <c r="S1046" s="164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1621</v>
      </c>
      <c r="R1047" t="s">
        <v>7897</v>
      </c>
      <c r="S1047" s="164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1622</v>
      </c>
      <c r="R1048" t="s">
        <v>7897</v>
      </c>
      <c r="S1048" s="164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1623</v>
      </c>
      <c r="R1049" t="s">
        <v>7897</v>
      </c>
      <c r="S1049" s="164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1624</v>
      </c>
      <c r="R1050" t="s">
        <v>7897</v>
      </c>
      <c r="S1050" s="164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1625</v>
      </c>
      <c r="R1051" t="s">
        <v>7897</v>
      </c>
      <c r="S1051" s="164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1626</v>
      </c>
      <c r="R1052" t="s">
        <v>7897</v>
      </c>
      <c r="S1052" s="164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1627</v>
      </c>
      <c r="R1053" t="s">
        <v>7897</v>
      </c>
      <c r="S1053" s="164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1628</v>
      </c>
      <c r="R1054" t="s">
        <v>7897</v>
      </c>
      <c r="S1054" s="164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1629</v>
      </c>
      <c r="R1055" t="s">
        <v>7897</v>
      </c>
      <c r="S1055" s="164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1630</v>
      </c>
      <c r="R1056" t="s">
        <v>7897</v>
      </c>
      <c r="S1056" s="164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1631</v>
      </c>
      <c r="R1057" t="s">
        <v>7897</v>
      </c>
      <c r="S1057" s="164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1632</v>
      </c>
      <c r="R1058" t="s">
        <v>7897</v>
      </c>
      <c r="S1058" s="164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1633</v>
      </c>
      <c r="R1059" t="s">
        <v>7897</v>
      </c>
      <c r="S1059" s="164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1634</v>
      </c>
      <c r="R1060" t="s">
        <v>7897</v>
      </c>
      <c r="S1060" s="164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1635</v>
      </c>
      <c r="R1061" t="s">
        <v>7897</v>
      </c>
      <c r="S1061" s="164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1636</v>
      </c>
      <c r="R1062" t="s">
        <v>7897</v>
      </c>
      <c r="S1062" s="164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1637</v>
      </c>
      <c r="R1063" t="s">
        <v>7897</v>
      </c>
      <c r="S1063" s="164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1638</v>
      </c>
      <c r="R1064" t="s">
        <v>7897</v>
      </c>
      <c r="S1064" s="164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1639</v>
      </c>
      <c r="R1065" t="s">
        <v>7897</v>
      </c>
      <c r="S1065" s="164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1640</v>
      </c>
      <c r="R1066" t="s">
        <v>7897</v>
      </c>
      <c r="S1066" s="164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1641</v>
      </c>
      <c r="R1067" t="s">
        <v>7897</v>
      </c>
      <c r="S1067" s="164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1642</v>
      </c>
      <c r="R1068" t="s">
        <v>7897</v>
      </c>
      <c r="S1068" s="164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1643</v>
      </c>
      <c r="R1069" t="s">
        <v>7897</v>
      </c>
      <c r="S1069" s="164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1644</v>
      </c>
      <c r="R1070" t="s">
        <v>7897</v>
      </c>
      <c r="S1070" s="164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1645</v>
      </c>
      <c r="R1071" t="s">
        <v>7897</v>
      </c>
      <c r="S1071" s="164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1646</v>
      </c>
      <c r="R1072" t="s">
        <v>7897</v>
      </c>
      <c r="S1072" s="164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1647</v>
      </c>
      <c r="R1073" t="s">
        <v>7897</v>
      </c>
      <c r="S1073" s="164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1648</v>
      </c>
      <c r="R1074" t="s">
        <v>7897</v>
      </c>
      <c r="S1074" s="164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1649</v>
      </c>
      <c r="R1075" t="s">
        <v>7897</v>
      </c>
      <c r="S1075" s="164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1650</v>
      </c>
      <c r="R1076" t="s">
        <v>7897</v>
      </c>
      <c r="S1076" s="164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1651</v>
      </c>
      <c r="R1077" t="s">
        <v>7897</v>
      </c>
      <c r="S1077" s="164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1652</v>
      </c>
      <c r="R1078" t="s">
        <v>7897</v>
      </c>
      <c r="S1078" s="164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1653</v>
      </c>
      <c r="R1079" t="s">
        <v>7897</v>
      </c>
      <c r="S1079" s="164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1654</v>
      </c>
      <c r="R1080" t="s">
        <v>7897</v>
      </c>
      <c r="S1080" s="164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1655</v>
      </c>
      <c r="R1081" t="s">
        <v>7897</v>
      </c>
      <c r="S1081" s="164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1656</v>
      </c>
      <c r="R1082" t="s">
        <v>7897</v>
      </c>
      <c r="S1082" s="164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1657</v>
      </c>
      <c r="R1083" t="s">
        <v>7897</v>
      </c>
      <c r="S1083" s="164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1658</v>
      </c>
      <c r="R1084" t="s">
        <v>7897</v>
      </c>
      <c r="S1084" s="164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1659</v>
      </c>
      <c r="R1085" t="s">
        <v>7897</v>
      </c>
      <c r="S1085" s="164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1660</v>
      </c>
      <c r="R1086" t="s">
        <v>7897</v>
      </c>
      <c r="S1086" s="164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1661</v>
      </c>
      <c r="R1087" t="s">
        <v>7897</v>
      </c>
      <c r="S1087" s="164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1662</v>
      </c>
      <c r="R1088" t="s">
        <v>7897</v>
      </c>
      <c r="S1088" s="164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1663</v>
      </c>
      <c r="R1089" t="s">
        <v>7897</v>
      </c>
      <c r="S1089" s="164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1664</v>
      </c>
      <c r="R1090" t="s">
        <v>7897</v>
      </c>
      <c r="S1090" s="164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1665</v>
      </c>
      <c r="R1091" t="s">
        <v>7897</v>
      </c>
      <c r="S1091" s="164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1666</v>
      </c>
      <c r="R1092" t="s">
        <v>7897</v>
      </c>
      <c r="S1092" s="164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1667</v>
      </c>
      <c r="R1093" t="s">
        <v>7897</v>
      </c>
      <c r="S1093" s="164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1668</v>
      </c>
      <c r="R1094" t="s">
        <v>7897</v>
      </c>
      <c r="S1094" s="164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1669</v>
      </c>
      <c r="R1095" t="s">
        <v>7897</v>
      </c>
      <c r="S1095" s="164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1670</v>
      </c>
      <c r="R1096" t="s">
        <v>7897</v>
      </c>
      <c r="S1096" s="164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1671</v>
      </c>
      <c r="R1097" t="s">
        <v>7897</v>
      </c>
      <c r="S1097" s="164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1672</v>
      </c>
      <c r="R1098" t="s">
        <v>7897</v>
      </c>
      <c r="S1098" s="164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1673</v>
      </c>
      <c r="R1099" t="s">
        <v>7897</v>
      </c>
      <c r="S1099" s="164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1674</v>
      </c>
      <c r="R1100" t="s">
        <v>7897</v>
      </c>
      <c r="S1100" s="164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1675</v>
      </c>
      <c r="R1101" t="s">
        <v>7897</v>
      </c>
      <c r="S1101" s="164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1676</v>
      </c>
      <c r="R1102" t="s">
        <v>7897</v>
      </c>
      <c r="S1102" s="164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1677</v>
      </c>
      <c r="R1103" t="s">
        <v>7907</v>
      </c>
      <c r="S1103" s="164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1678</v>
      </c>
      <c r="S1104" s="164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1679</v>
      </c>
      <c r="R1105" t="s">
        <v>7908</v>
      </c>
      <c r="S1105" s="164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1680</v>
      </c>
      <c r="S1106" s="164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1681</v>
      </c>
      <c r="R1107" t="s">
        <v>7909</v>
      </c>
      <c r="S1107" s="164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1682</v>
      </c>
      <c r="S1108" s="164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1683</v>
      </c>
      <c r="S1109" s="164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1684</v>
      </c>
      <c r="R1110" t="s">
        <v>7910</v>
      </c>
      <c r="S1110" s="164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1685</v>
      </c>
      <c r="S1111" s="164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1686</v>
      </c>
      <c r="S1112" s="164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1687</v>
      </c>
      <c r="R1113" t="s">
        <v>7898</v>
      </c>
      <c r="S1113" s="164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1688</v>
      </c>
      <c r="S1114" s="164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1689</v>
      </c>
      <c r="S1115" s="164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1690</v>
      </c>
      <c r="S1116" s="164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1691</v>
      </c>
      <c r="S1117" s="164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1692</v>
      </c>
      <c r="S1118" s="164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1693</v>
      </c>
      <c r="S1119" s="164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1694</v>
      </c>
      <c r="S1120" s="164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1695</v>
      </c>
      <c r="S1121" s="164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1696</v>
      </c>
      <c r="S1122" s="164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1697</v>
      </c>
      <c r="S1123" s="164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1698</v>
      </c>
      <c r="S1124" s="164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1699</v>
      </c>
      <c r="S1125" s="164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1700</v>
      </c>
      <c r="S1126" s="164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1701</v>
      </c>
      <c r="S1127" s="164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1702</v>
      </c>
      <c r="S1128" s="164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1703</v>
      </c>
      <c r="S1129" s="164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1704</v>
      </c>
      <c r="S1130" s="164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1705</v>
      </c>
      <c r="S1131" s="164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1706</v>
      </c>
      <c r="S1132" s="164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1707</v>
      </c>
      <c r="S1133" s="164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1708</v>
      </c>
      <c r="S1134" s="164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1709</v>
      </c>
      <c r="S1135" s="164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1710</v>
      </c>
      <c r="S1136" s="164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1711</v>
      </c>
      <c r="S1137" s="164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1712</v>
      </c>
      <c r="S1138" s="164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1713</v>
      </c>
      <c r="S1139" s="164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1714</v>
      </c>
      <c r="S1140" s="164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1715</v>
      </c>
      <c r="S1141" s="164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1716</v>
      </c>
      <c r="S1142" s="164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1717</v>
      </c>
      <c r="S1143" s="164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1718</v>
      </c>
      <c r="S1144" s="164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1719</v>
      </c>
      <c r="R1145" t="s">
        <v>7911</v>
      </c>
      <c r="S1145" s="164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1720</v>
      </c>
      <c r="R1146" t="s">
        <v>7911</v>
      </c>
      <c r="S1146" s="164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1721</v>
      </c>
      <c r="R1147" t="s">
        <v>7911</v>
      </c>
      <c r="S1147" s="164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1722</v>
      </c>
      <c r="R1148" t="s">
        <v>7911</v>
      </c>
      <c r="S1148" s="164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1723</v>
      </c>
      <c r="R1149" t="s">
        <v>7911</v>
      </c>
      <c r="S1149" s="164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1724</v>
      </c>
      <c r="R1150" t="s">
        <v>7911</v>
      </c>
      <c r="S1150" s="164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1725</v>
      </c>
      <c r="R1151" t="s">
        <v>7911</v>
      </c>
      <c r="S1151" s="164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1726</v>
      </c>
      <c r="R1152" t="s">
        <v>7911</v>
      </c>
      <c r="S1152" s="164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1727</v>
      </c>
      <c r="R1153" t="s">
        <v>7911</v>
      </c>
      <c r="S1153" s="164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1728</v>
      </c>
      <c r="R1154" t="s">
        <v>7911</v>
      </c>
      <c r="S1154" s="164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1729</v>
      </c>
      <c r="R1155" t="s">
        <v>7911</v>
      </c>
      <c r="S1155" s="164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1730</v>
      </c>
      <c r="R1156" t="s">
        <v>7911</v>
      </c>
      <c r="S1156" s="164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1731</v>
      </c>
      <c r="R1157" t="s">
        <v>7911</v>
      </c>
      <c r="S1157" s="164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1732</v>
      </c>
      <c r="R1158" t="s">
        <v>7911</v>
      </c>
      <c r="S1158" s="164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1733</v>
      </c>
      <c r="R1159" t="s">
        <v>7911</v>
      </c>
      <c r="S1159" s="164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1734</v>
      </c>
      <c r="R1160" t="s">
        <v>7911</v>
      </c>
      <c r="S1160" s="164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1735</v>
      </c>
      <c r="R1161" t="s">
        <v>7911</v>
      </c>
      <c r="S1161" s="164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1736</v>
      </c>
      <c r="R1162" t="s">
        <v>7911</v>
      </c>
      <c r="S1162" s="164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1737</v>
      </c>
      <c r="R1163" t="s">
        <v>7911</v>
      </c>
      <c r="S1163" s="164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1738</v>
      </c>
      <c r="R1164" t="s">
        <v>7911</v>
      </c>
      <c r="S1164" s="164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1739</v>
      </c>
      <c r="R1165" t="s">
        <v>7911</v>
      </c>
      <c r="S1165" s="164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1740</v>
      </c>
      <c r="R1166" t="s">
        <v>7911</v>
      </c>
      <c r="S1166" s="164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1741</v>
      </c>
      <c r="R1167" t="s">
        <v>7911</v>
      </c>
      <c r="S1167" s="164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1742</v>
      </c>
      <c r="R1168" t="s">
        <v>7911</v>
      </c>
      <c r="S1168" s="164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1743</v>
      </c>
      <c r="R1169" t="s">
        <v>7911</v>
      </c>
      <c r="S1169" s="164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1744</v>
      </c>
      <c r="R1170" t="s">
        <v>7911</v>
      </c>
      <c r="S1170" s="164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1745</v>
      </c>
      <c r="R1171" t="s">
        <v>7911</v>
      </c>
      <c r="S1171" s="164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1746</v>
      </c>
      <c r="R1172" t="s">
        <v>172</v>
      </c>
      <c r="S1172" s="164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8175</v>
      </c>
      <c r="R1173" t="s">
        <v>7883</v>
      </c>
      <c r="S1173" s="164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8176</v>
      </c>
      <c r="S1174" s="164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8177</v>
      </c>
      <c r="R1175" t="s">
        <v>7879</v>
      </c>
      <c r="S1175" s="164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8178</v>
      </c>
      <c r="S1176" s="164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8179</v>
      </c>
      <c r="S1177" s="164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8180</v>
      </c>
      <c r="S1178" s="164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8181</v>
      </c>
      <c r="S1179" s="164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8182</v>
      </c>
      <c r="S1180" s="164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8183</v>
      </c>
      <c r="S1181" s="164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8184</v>
      </c>
      <c r="S1182" s="164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8185</v>
      </c>
      <c r="S1183" s="164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8186</v>
      </c>
      <c r="S1184" s="164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8187</v>
      </c>
      <c r="S1185" s="164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8188</v>
      </c>
      <c r="S1186" s="164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8189</v>
      </c>
      <c r="S1187" s="164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8190</v>
      </c>
      <c r="S1188" s="164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8191</v>
      </c>
      <c r="S1189" s="164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8192</v>
      </c>
      <c r="S1190" s="164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8193</v>
      </c>
      <c r="S1191" s="164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8194</v>
      </c>
      <c r="S1192" s="164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8195</v>
      </c>
      <c r="R1193" t="s">
        <v>7883</v>
      </c>
      <c r="S1193" s="164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8196</v>
      </c>
      <c r="S1194" s="164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8197</v>
      </c>
      <c r="S1195" s="164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8198</v>
      </c>
      <c r="S1196" s="164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8199</v>
      </c>
      <c r="S1197" s="164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8200</v>
      </c>
      <c r="S1198" s="164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8201</v>
      </c>
      <c r="S1199" s="164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8202</v>
      </c>
      <c r="S1200" s="164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8203</v>
      </c>
      <c r="S1201" s="164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8204</v>
      </c>
      <c r="R1202" t="s">
        <v>7883</v>
      </c>
      <c r="S1202" s="164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1747</v>
      </c>
      <c r="R1203" t="s">
        <v>172</v>
      </c>
      <c r="S1203" s="164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1748</v>
      </c>
      <c r="R1204" t="s">
        <v>7912</v>
      </c>
      <c r="S1204" s="164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1749</v>
      </c>
      <c r="R1205" t="s">
        <v>7912</v>
      </c>
      <c r="S1205" s="164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1750</v>
      </c>
      <c r="S1206" s="164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1751</v>
      </c>
      <c r="R1207" t="s">
        <v>7912</v>
      </c>
      <c r="S1207" s="164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1752</v>
      </c>
      <c r="S1208" s="164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1753</v>
      </c>
      <c r="R1209" t="s">
        <v>7912</v>
      </c>
      <c r="S1209" s="164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1754</v>
      </c>
      <c r="R1210" t="s">
        <v>7912</v>
      </c>
      <c r="S1210" s="164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1755</v>
      </c>
      <c r="R1211" t="s">
        <v>7912</v>
      </c>
      <c r="S1211" s="164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1756</v>
      </c>
      <c r="R1212" t="s">
        <v>7912</v>
      </c>
      <c r="S1212" s="164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1757</v>
      </c>
      <c r="S1213" s="164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1758</v>
      </c>
      <c r="S1214" s="164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1759</v>
      </c>
      <c r="R1215" t="s">
        <v>7912</v>
      </c>
      <c r="S1215" s="164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1760</v>
      </c>
      <c r="S1216" s="164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1761</v>
      </c>
      <c r="S1217" s="164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1762</v>
      </c>
      <c r="R1218" t="s">
        <v>7879</v>
      </c>
      <c r="S1218" s="164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1763</v>
      </c>
      <c r="S1219" s="164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1764</v>
      </c>
      <c r="R1220" t="s">
        <v>7879</v>
      </c>
      <c r="S1220" s="164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1765</v>
      </c>
      <c r="S1221" s="164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1766</v>
      </c>
      <c r="R1222" t="s">
        <v>7912</v>
      </c>
      <c r="S1222" s="164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1767</v>
      </c>
      <c r="S1223" s="164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1768</v>
      </c>
      <c r="R1224" t="s">
        <v>7912</v>
      </c>
      <c r="S1224" s="164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1769</v>
      </c>
      <c r="R1225" t="s">
        <v>7912</v>
      </c>
      <c r="S1225" s="164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1770</v>
      </c>
      <c r="R1226" t="s">
        <v>7912</v>
      </c>
      <c r="S1226" s="164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1771</v>
      </c>
      <c r="R1227" t="s">
        <v>7912</v>
      </c>
      <c r="S1227" s="164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1772</v>
      </c>
      <c r="R1228" t="s">
        <v>7912</v>
      </c>
      <c r="S1228" s="164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1773</v>
      </c>
      <c r="R1229" t="s">
        <v>7913</v>
      </c>
      <c r="S1229" s="164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1774</v>
      </c>
      <c r="S1230" s="164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1775</v>
      </c>
      <c r="S1231" s="164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1776</v>
      </c>
      <c r="R1232" t="s">
        <v>7914</v>
      </c>
      <c r="S1232" s="164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1777</v>
      </c>
      <c r="R1233" t="s">
        <v>7913</v>
      </c>
      <c r="S1233" s="164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1778</v>
      </c>
      <c r="R1234" t="s">
        <v>7912</v>
      </c>
      <c r="S1234" s="164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1779</v>
      </c>
      <c r="R1235" t="s">
        <v>7912</v>
      </c>
      <c r="S1235" s="164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1780</v>
      </c>
      <c r="S1236" s="164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1781</v>
      </c>
      <c r="R1237" t="s">
        <v>7912</v>
      </c>
      <c r="S1237" s="164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1782</v>
      </c>
      <c r="R1238" t="s">
        <v>7912</v>
      </c>
      <c r="S1238" s="164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1783</v>
      </c>
      <c r="R1239" t="s">
        <v>7912</v>
      </c>
      <c r="S1239" s="164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1784</v>
      </c>
      <c r="R1240" t="s">
        <v>7915</v>
      </c>
      <c r="S1240" s="164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1785</v>
      </c>
      <c r="R1241" t="s">
        <v>7915</v>
      </c>
      <c r="S1241" s="164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1786</v>
      </c>
      <c r="S1242" s="164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1787</v>
      </c>
      <c r="R1243" t="s">
        <v>7912</v>
      </c>
      <c r="S1243" s="164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1788</v>
      </c>
      <c r="R1244" t="s">
        <v>7912</v>
      </c>
      <c r="S1244" s="164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1789</v>
      </c>
      <c r="R1245" t="s">
        <v>172</v>
      </c>
      <c r="S1245" s="164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1790</v>
      </c>
      <c r="R1246" t="s">
        <v>7912</v>
      </c>
      <c r="S1246" s="164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1791</v>
      </c>
      <c r="R1247" t="s">
        <v>7916</v>
      </c>
      <c r="S1247" s="164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1792</v>
      </c>
      <c r="R1248" t="s">
        <v>7916</v>
      </c>
      <c r="S1248" s="164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1793</v>
      </c>
      <c r="R1249" t="s">
        <v>7879</v>
      </c>
      <c r="S1249" s="164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1794</v>
      </c>
      <c r="R1250" t="s">
        <v>7912</v>
      </c>
      <c r="S1250" s="164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8205</v>
      </c>
      <c r="S1251" s="164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8206</v>
      </c>
      <c r="S1252" s="164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8207</v>
      </c>
      <c r="S1253" s="164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8208</v>
      </c>
      <c r="S1254" s="164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1795</v>
      </c>
      <c r="S1255" s="164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1796</v>
      </c>
      <c r="S1256" s="164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1797</v>
      </c>
      <c r="S1257" s="164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1798</v>
      </c>
      <c r="R1258" t="s">
        <v>7917</v>
      </c>
      <c r="S1258" s="164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1799</v>
      </c>
      <c r="R1259" t="s">
        <v>7917</v>
      </c>
      <c r="S1259" s="164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1800</v>
      </c>
      <c r="R1260" t="s">
        <v>7886</v>
      </c>
      <c r="S1260" s="164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1801</v>
      </c>
      <c r="R1261" t="s">
        <v>7918</v>
      </c>
      <c r="S1261" s="164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1802</v>
      </c>
      <c r="S1262" s="164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1803</v>
      </c>
      <c r="S1263" s="164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1804</v>
      </c>
      <c r="S1264" s="164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1805</v>
      </c>
      <c r="S1265" s="164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1806</v>
      </c>
      <c r="S1266" s="164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1807</v>
      </c>
      <c r="S1267" s="164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1808</v>
      </c>
      <c r="S1268" s="164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1809</v>
      </c>
      <c r="R1269" t="s">
        <v>7879</v>
      </c>
      <c r="S1269" s="164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1810</v>
      </c>
      <c r="R1270" t="s">
        <v>7879</v>
      </c>
      <c r="S1270" s="164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1811</v>
      </c>
      <c r="R1271" t="s">
        <v>7879</v>
      </c>
      <c r="S1271" s="164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1812</v>
      </c>
      <c r="R1272" t="s">
        <v>7879</v>
      </c>
      <c r="S1272" s="164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1813</v>
      </c>
      <c r="R1273" t="s">
        <v>7879</v>
      </c>
      <c r="S1273" s="164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1814</v>
      </c>
      <c r="R1274" t="s">
        <v>7879</v>
      </c>
      <c r="S1274" s="164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1815</v>
      </c>
      <c r="R1275" t="s">
        <v>7879</v>
      </c>
      <c r="S1275" s="164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1816</v>
      </c>
      <c r="R1276" t="s">
        <v>7879</v>
      </c>
      <c r="S1276" s="164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1817</v>
      </c>
      <c r="R1277" t="s">
        <v>7879</v>
      </c>
      <c r="S1277" s="164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1818</v>
      </c>
      <c r="R1278" t="s">
        <v>7879</v>
      </c>
      <c r="S1278" s="164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1819</v>
      </c>
      <c r="R1279" t="s">
        <v>7879</v>
      </c>
      <c r="S1279" s="164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1820</v>
      </c>
      <c r="R1280" t="s">
        <v>7879</v>
      </c>
      <c r="S1280" s="164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1821</v>
      </c>
      <c r="R1281" t="s">
        <v>7879</v>
      </c>
      <c r="S1281" s="164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1822</v>
      </c>
      <c r="R1282" t="s">
        <v>7879</v>
      </c>
      <c r="S1282" s="164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1823</v>
      </c>
      <c r="R1283" t="s">
        <v>7879</v>
      </c>
      <c r="S1283" s="164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1824</v>
      </c>
      <c r="R1284" t="s">
        <v>7879</v>
      </c>
      <c r="S1284" s="164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1825</v>
      </c>
      <c r="R1285" t="s">
        <v>7879</v>
      </c>
      <c r="S1285" s="164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1826</v>
      </c>
      <c r="R1286" t="s">
        <v>7879</v>
      </c>
      <c r="S1286" s="164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1827</v>
      </c>
      <c r="R1287" t="s">
        <v>7879</v>
      </c>
      <c r="S1287" s="164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1828</v>
      </c>
      <c r="R1288" t="s">
        <v>7879</v>
      </c>
      <c r="S1288" s="164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1829</v>
      </c>
      <c r="R1289" t="s">
        <v>7879</v>
      </c>
      <c r="S1289" s="164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1830</v>
      </c>
      <c r="R1290" t="s">
        <v>7879</v>
      </c>
      <c r="S1290" s="164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1831</v>
      </c>
      <c r="R1291" t="s">
        <v>7879</v>
      </c>
      <c r="S1291" s="164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1832</v>
      </c>
      <c r="R1292" t="s">
        <v>7879</v>
      </c>
      <c r="S1292" s="164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1833</v>
      </c>
      <c r="R1293" t="s">
        <v>7879</v>
      </c>
      <c r="S1293" s="164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1834</v>
      </c>
      <c r="R1294" t="s">
        <v>7879</v>
      </c>
      <c r="S1294" s="164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1835</v>
      </c>
      <c r="R1295" t="s">
        <v>7879</v>
      </c>
      <c r="S1295" s="164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1836</v>
      </c>
      <c r="R1296" t="s">
        <v>7901</v>
      </c>
      <c r="S1296" s="164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1837</v>
      </c>
      <c r="S1297" s="164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1838</v>
      </c>
      <c r="S1298" s="164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1839</v>
      </c>
      <c r="R1299" t="s">
        <v>7882</v>
      </c>
      <c r="S1299" s="164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1840</v>
      </c>
      <c r="R1300" t="s">
        <v>7882</v>
      </c>
      <c r="S1300" s="164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1841</v>
      </c>
      <c r="R1301" t="s">
        <v>7882</v>
      </c>
      <c r="S1301" s="164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1842</v>
      </c>
      <c r="R1302" t="s">
        <v>7882</v>
      </c>
      <c r="S1302" s="164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1843</v>
      </c>
      <c r="S1303" s="164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1844</v>
      </c>
      <c r="S1304" s="164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1845</v>
      </c>
      <c r="S1305" s="164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1846</v>
      </c>
      <c r="S1306" s="164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1847</v>
      </c>
      <c r="S1307" s="164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1848</v>
      </c>
      <c r="S1308" s="164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1849</v>
      </c>
      <c r="S1309" s="164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1850</v>
      </c>
      <c r="S1310" s="164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1851</v>
      </c>
      <c r="S1311" s="164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1852</v>
      </c>
      <c r="S1312" s="164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1853</v>
      </c>
      <c r="R1313" t="s">
        <v>109</v>
      </c>
      <c r="S1313" s="164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1854</v>
      </c>
      <c r="S1314" s="164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1855</v>
      </c>
      <c r="S1315" s="164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1856</v>
      </c>
      <c r="S1316" s="164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1857</v>
      </c>
      <c r="S1317" s="164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1858</v>
      </c>
      <c r="S1318" s="164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1859</v>
      </c>
      <c r="S1319" s="164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1860</v>
      </c>
      <c r="S1320" s="164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1861</v>
      </c>
      <c r="S1321" s="164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1862</v>
      </c>
      <c r="S1322" s="164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1863</v>
      </c>
      <c r="S1323" s="164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1864</v>
      </c>
      <c r="S1324" s="164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1865</v>
      </c>
      <c r="S1325" s="164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1866</v>
      </c>
      <c r="S1326" s="164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1867</v>
      </c>
      <c r="S1327" s="164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1868</v>
      </c>
      <c r="S1328" s="164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1869</v>
      </c>
      <c r="S1329" s="164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1870</v>
      </c>
      <c r="S1330" s="164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1871</v>
      </c>
      <c r="S1331" s="164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1872</v>
      </c>
      <c r="S1332" s="164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1873</v>
      </c>
      <c r="S1333" s="164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1874</v>
      </c>
      <c r="S1334" s="164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1875</v>
      </c>
      <c r="S1335" s="164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1876</v>
      </c>
      <c r="S1336" s="164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1877</v>
      </c>
      <c r="S1337" s="164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1878</v>
      </c>
      <c r="S1338" s="164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1879</v>
      </c>
      <c r="R1339" t="s">
        <v>109</v>
      </c>
      <c r="S1339" s="164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1880</v>
      </c>
      <c r="R1340" t="s">
        <v>109</v>
      </c>
      <c r="S1340" s="164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1881</v>
      </c>
      <c r="R1341" t="s">
        <v>109</v>
      </c>
      <c r="S1341" s="164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1882</v>
      </c>
      <c r="S1342" s="164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1883</v>
      </c>
      <c r="R1343" t="s">
        <v>7879</v>
      </c>
      <c r="S1343" s="164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1884</v>
      </c>
      <c r="R1344" t="s">
        <v>7879</v>
      </c>
      <c r="S1344" s="164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1885</v>
      </c>
      <c r="R1345" t="s">
        <v>7879</v>
      </c>
      <c r="S1345" s="164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1886</v>
      </c>
      <c r="R1346" t="s">
        <v>7879</v>
      </c>
      <c r="S1346" s="164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1887</v>
      </c>
      <c r="S1347" s="164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1888</v>
      </c>
      <c r="S1348" s="164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1889</v>
      </c>
      <c r="S1349" s="164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1890</v>
      </c>
      <c r="S1350" s="164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1891</v>
      </c>
      <c r="S1351" s="164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1892</v>
      </c>
      <c r="S1352" s="164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1893</v>
      </c>
      <c r="S1353" s="164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1894</v>
      </c>
      <c r="S1354" s="164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1895</v>
      </c>
      <c r="S1355" s="164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1896</v>
      </c>
      <c r="S1356" s="164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1897</v>
      </c>
      <c r="R1357" t="s">
        <v>7880</v>
      </c>
      <c r="S1357" s="164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1898</v>
      </c>
      <c r="R1358" t="s">
        <v>109</v>
      </c>
      <c r="S1358" s="164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1899</v>
      </c>
      <c r="R1359" t="s">
        <v>109</v>
      </c>
      <c r="S1359" s="164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1900</v>
      </c>
      <c r="R1360" t="s">
        <v>7880</v>
      </c>
      <c r="S1360" s="164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1901</v>
      </c>
      <c r="R1361" t="s">
        <v>7880</v>
      </c>
      <c r="S1361" s="164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1902</v>
      </c>
      <c r="R1362" t="s">
        <v>7880</v>
      </c>
      <c r="S1362" s="164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1903</v>
      </c>
      <c r="R1363" t="s">
        <v>7880</v>
      </c>
      <c r="S1363" s="164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1904</v>
      </c>
      <c r="R1364" t="s">
        <v>7880</v>
      </c>
      <c r="S1364" s="164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1905</v>
      </c>
      <c r="R1365" t="s">
        <v>7880</v>
      </c>
      <c r="S1365" s="164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1906</v>
      </c>
      <c r="R1366" t="s">
        <v>7880</v>
      </c>
      <c r="S1366" s="164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1907</v>
      </c>
      <c r="R1367" t="s">
        <v>7880</v>
      </c>
      <c r="S1367" s="164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1908</v>
      </c>
      <c r="S1368" s="164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1909</v>
      </c>
      <c r="R1369" t="s">
        <v>7943</v>
      </c>
      <c r="S1369" s="164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1910</v>
      </c>
      <c r="R1370" t="s">
        <v>7880</v>
      </c>
      <c r="S1370" s="164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1911</v>
      </c>
      <c r="R1371" t="s">
        <v>109</v>
      </c>
      <c r="S1371" s="164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1912</v>
      </c>
      <c r="R1372" t="s">
        <v>7880</v>
      </c>
      <c r="S1372" s="164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1913</v>
      </c>
      <c r="R1373" t="s">
        <v>7880</v>
      </c>
      <c r="S1373" s="164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1914</v>
      </c>
      <c r="R1374" t="s">
        <v>7928</v>
      </c>
      <c r="S1374" s="164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1915</v>
      </c>
      <c r="S1375" s="164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1916</v>
      </c>
      <c r="S1376" s="164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1917</v>
      </c>
      <c r="R1377" t="s">
        <v>7882</v>
      </c>
      <c r="S1377" s="164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1918</v>
      </c>
      <c r="R1378" t="s">
        <v>7882</v>
      </c>
      <c r="S1378" s="164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1919</v>
      </c>
      <c r="R1379" t="s">
        <v>7882</v>
      </c>
      <c r="S1379" s="164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1920</v>
      </c>
      <c r="R1380" t="s">
        <v>7882</v>
      </c>
      <c r="S1380" s="164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1921</v>
      </c>
      <c r="R1381" t="s">
        <v>7882</v>
      </c>
      <c r="S1381" s="164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1922</v>
      </c>
      <c r="S1382" s="164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1923</v>
      </c>
      <c r="R1383" t="s">
        <v>7882</v>
      </c>
      <c r="S1383" s="164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1924</v>
      </c>
      <c r="S1384" s="164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1925</v>
      </c>
      <c r="R1385" t="s">
        <v>7882</v>
      </c>
      <c r="S1385" s="164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1926</v>
      </c>
      <c r="S1386" s="164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1927</v>
      </c>
      <c r="R1387" t="s">
        <v>7883</v>
      </c>
      <c r="S1387" s="164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1928</v>
      </c>
      <c r="R1388" t="s">
        <v>7883</v>
      </c>
      <c r="S1388" s="164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1929</v>
      </c>
      <c r="R1389" t="s">
        <v>7883</v>
      </c>
      <c r="S1389" s="164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1930</v>
      </c>
      <c r="R1390" t="s">
        <v>7883</v>
      </c>
      <c r="S1390" s="164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1931</v>
      </c>
      <c r="R1391" t="s">
        <v>7883</v>
      </c>
      <c r="S1391" s="164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1932</v>
      </c>
      <c r="S1392" s="164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1933</v>
      </c>
      <c r="R1393" t="s">
        <v>7880</v>
      </c>
      <c r="S1393" s="164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1934</v>
      </c>
      <c r="R1394" t="s">
        <v>7880</v>
      </c>
      <c r="S1394" s="164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1935</v>
      </c>
      <c r="R1395" t="s">
        <v>7880</v>
      </c>
      <c r="S1395" s="164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1936</v>
      </c>
      <c r="R1396" t="s">
        <v>7880</v>
      </c>
      <c r="S1396" s="164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1937</v>
      </c>
      <c r="S1397" s="164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1938</v>
      </c>
      <c r="S1398" s="164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1939</v>
      </c>
      <c r="S1399" s="164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1940</v>
      </c>
      <c r="S1400" s="164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1941</v>
      </c>
      <c r="S1401" s="164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1942</v>
      </c>
      <c r="R1402" t="s">
        <v>7883</v>
      </c>
      <c r="S1402" s="164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1943</v>
      </c>
      <c r="R1403" t="s">
        <v>7883</v>
      </c>
      <c r="S1403" s="164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1944</v>
      </c>
      <c r="R1404" t="s">
        <v>7883</v>
      </c>
      <c r="S1404" s="164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1945</v>
      </c>
      <c r="R1405" t="s">
        <v>7883</v>
      </c>
      <c r="S1405" s="164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1946</v>
      </c>
      <c r="R1406" t="s">
        <v>7883</v>
      </c>
      <c r="S1406" s="164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1947</v>
      </c>
      <c r="R1407" t="s">
        <v>7883</v>
      </c>
      <c r="S1407" s="164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1948</v>
      </c>
      <c r="R1408" t="s">
        <v>7883</v>
      </c>
      <c r="S1408" s="164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1949</v>
      </c>
      <c r="R1409" t="s">
        <v>7883</v>
      </c>
      <c r="S1409" s="164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1950</v>
      </c>
      <c r="S1410" s="164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1951</v>
      </c>
      <c r="R1411" t="s">
        <v>7880</v>
      </c>
      <c r="S1411" s="164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1952</v>
      </c>
      <c r="R1412" t="s">
        <v>7880</v>
      </c>
      <c r="S1412" s="164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1953</v>
      </c>
      <c r="R1413" t="s">
        <v>7880</v>
      </c>
      <c r="S1413" s="164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1954</v>
      </c>
      <c r="R1414" t="s">
        <v>7880</v>
      </c>
      <c r="S1414" s="164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1955</v>
      </c>
      <c r="R1415" t="s">
        <v>7880</v>
      </c>
      <c r="S1415" s="164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1956</v>
      </c>
      <c r="R1416" t="s">
        <v>7880</v>
      </c>
      <c r="S1416" s="164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1957</v>
      </c>
      <c r="R1417" t="s">
        <v>7880</v>
      </c>
      <c r="S1417" s="164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1958</v>
      </c>
      <c r="R1418" t="s">
        <v>7880</v>
      </c>
      <c r="S1418" s="164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1959</v>
      </c>
      <c r="R1419" t="s">
        <v>7882</v>
      </c>
      <c r="S1419" s="164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1960</v>
      </c>
      <c r="R1420" t="s">
        <v>7882</v>
      </c>
      <c r="S1420" s="164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1961</v>
      </c>
      <c r="R1421" t="s">
        <v>7880</v>
      </c>
      <c r="S1421" s="164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1962</v>
      </c>
      <c r="R1422" t="s">
        <v>7880</v>
      </c>
      <c r="S1422" s="164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1963</v>
      </c>
      <c r="R1423" t="s">
        <v>7882</v>
      </c>
      <c r="S1423" s="164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1964</v>
      </c>
      <c r="R1424" t="s">
        <v>7882</v>
      </c>
      <c r="S1424" s="164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1965</v>
      </c>
      <c r="R1425" t="s">
        <v>7882</v>
      </c>
      <c r="S1425" s="164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1966</v>
      </c>
      <c r="R1426" t="s">
        <v>7882</v>
      </c>
      <c r="S1426" s="164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1967</v>
      </c>
      <c r="R1427" t="s">
        <v>7882</v>
      </c>
      <c r="S1427" s="164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1968</v>
      </c>
      <c r="R1428" t="s">
        <v>7882</v>
      </c>
      <c r="S1428" s="164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1969</v>
      </c>
      <c r="S1429" s="164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1970</v>
      </c>
      <c r="S1430" s="164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1971</v>
      </c>
      <c r="S1431" s="164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1972</v>
      </c>
      <c r="R1432" t="s">
        <v>7880</v>
      </c>
      <c r="S1432" s="164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1973</v>
      </c>
      <c r="R1433" t="s">
        <v>7880</v>
      </c>
      <c r="S1433" s="164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1974</v>
      </c>
      <c r="R1434" t="s">
        <v>7880</v>
      </c>
      <c r="S1434" s="164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1975</v>
      </c>
      <c r="R1435" t="s">
        <v>7880</v>
      </c>
      <c r="S1435" s="164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1976</v>
      </c>
      <c r="R1436" t="s">
        <v>7882</v>
      </c>
      <c r="S1436" s="164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1977</v>
      </c>
      <c r="R1437" t="s">
        <v>7882</v>
      </c>
      <c r="S1437" s="164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1978</v>
      </c>
      <c r="R1438" t="s">
        <v>7882</v>
      </c>
      <c r="S1438" s="164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1979</v>
      </c>
      <c r="R1439" t="s">
        <v>7882</v>
      </c>
      <c r="S1439" s="164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1980</v>
      </c>
      <c r="R1440" t="s">
        <v>7882</v>
      </c>
      <c r="S1440" s="164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1981</v>
      </c>
      <c r="R1441" t="s">
        <v>7882</v>
      </c>
      <c r="S1441" s="164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1982</v>
      </c>
      <c r="S1442" s="164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1983</v>
      </c>
      <c r="R1443" t="s">
        <v>7882</v>
      </c>
      <c r="S1443" s="164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1984</v>
      </c>
      <c r="R1444" t="s">
        <v>7943</v>
      </c>
      <c r="S1444" s="164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1985</v>
      </c>
      <c r="S1445" s="164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1986</v>
      </c>
      <c r="R1446" t="s">
        <v>7882</v>
      </c>
      <c r="S1446" s="164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1987</v>
      </c>
      <c r="R1447" t="s">
        <v>7880</v>
      </c>
      <c r="S1447" s="164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1988</v>
      </c>
      <c r="R1448" t="s">
        <v>7880</v>
      </c>
      <c r="S1448" s="164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1989</v>
      </c>
      <c r="S1449" s="164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1990</v>
      </c>
      <c r="S1450" s="164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1991</v>
      </c>
      <c r="S1451" s="164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1992</v>
      </c>
      <c r="R1452" t="s">
        <v>7883</v>
      </c>
      <c r="S1452" s="164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1993</v>
      </c>
      <c r="R1453" t="s">
        <v>7883</v>
      </c>
      <c r="S1453" s="164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1994</v>
      </c>
      <c r="R1454" t="s">
        <v>7883</v>
      </c>
      <c r="S1454" s="164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1995</v>
      </c>
      <c r="R1455" t="s">
        <v>7883</v>
      </c>
      <c r="S1455" s="164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1996</v>
      </c>
      <c r="R1456" t="s">
        <v>7883</v>
      </c>
      <c r="S1456" s="164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1997</v>
      </c>
      <c r="R1457" t="s">
        <v>7883</v>
      </c>
      <c r="S1457" s="164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1998</v>
      </c>
      <c r="R1458" t="s">
        <v>7883</v>
      </c>
      <c r="S1458" s="164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1999</v>
      </c>
      <c r="R1459" t="s">
        <v>7883</v>
      </c>
      <c r="S1459" s="164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2000</v>
      </c>
      <c r="R1460" t="s">
        <v>7883</v>
      </c>
      <c r="S1460" s="164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2001</v>
      </c>
      <c r="R1461" t="s">
        <v>7883</v>
      </c>
      <c r="S1461" s="164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2002</v>
      </c>
      <c r="S1462" s="164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2003</v>
      </c>
      <c r="R1463" t="s">
        <v>7883</v>
      </c>
      <c r="S1463" s="164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2004</v>
      </c>
      <c r="R1464" t="s">
        <v>7883</v>
      </c>
      <c r="S1464" s="164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2005</v>
      </c>
      <c r="S1465" s="164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2006</v>
      </c>
      <c r="S1466" s="164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2007</v>
      </c>
      <c r="S1467" s="164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2008</v>
      </c>
      <c r="S1468" s="164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2009</v>
      </c>
      <c r="S1469" s="164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2010</v>
      </c>
      <c r="S1470" s="164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2011</v>
      </c>
      <c r="S1471" s="164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2012</v>
      </c>
      <c r="S1472" s="164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2013</v>
      </c>
      <c r="S1473" s="164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2014</v>
      </c>
      <c r="S1474" s="164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2015</v>
      </c>
      <c r="S1475" s="164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2016</v>
      </c>
      <c r="S1476" s="164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2017</v>
      </c>
      <c r="S1477" s="164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2018</v>
      </c>
      <c r="S1478" s="164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2019</v>
      </c>
      <c r="S1479" s="164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2020</v>
      </c>
      <c r="S1480" s="164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2021</v>
      </c>
      <c r="S1481" s="164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2022</v>
      </c>
      <c r="S1482" s="164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2023</v>
      </c>
      <c r="S1483" s="164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2024</v>
      </c>
      <c r="S1484" s="164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2025</v>
      </c>
      <c r="S1485" s="164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2026</v>
      </c>
      <c r="S1486" s="164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2027</v>
      </c>
      <c r="S1487" s="164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2028</v>
      </c>
      <c r="S1488" s="164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2029</v>
      </c>
      <c r="S1489" s="164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2030</v>
      </c>
      <c r="S1490" s="164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2031</v>
      </c>
      <c r="S1491" s="164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2032</v>
      </c>
      <c r="S1492" s="164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2033</v>
      </c>
      <c r="S1493" s="164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2034</v>
      </c>
      <c r="S1494" s="164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2035</v>
      </c>
      <c r="S1495" s="164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2036</v>
      </c>
      <c r="S1496" s="164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2037</v>
      </c>
      <c r="S1497" s="164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2038</v>
      </c>
      <c r="S1498" s="164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2039</v>
      </c>
      <c r="S1499" s="164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2040</v>
      </c>
      <c r="S1500" s="164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2041</v>
      </c>
      <c r="S1501" s="164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2042</v>
      </c>
      <c r="S1502" s="164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2043</v>
      </c>
      <c r="S1503" s="164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2044</v>
      </c>
      <c r="S1504" s="164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2045</v>
      </c>
      <c r="S1505" s="164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2046</v>
      </c>
      <c r="S1506" s="164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2047</v>
      </c>
      <c r="S1507" s="164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2048</v>
      </c>
      <c r="S1508" s="164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2049</v>
      </c>
      <c r="S1509" s="164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2050</v>
      </c>
      <c r="S1510" s="164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2051</v>
      </c>
      <c r="S1511" s="164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2052</v>
      </c>
      <c r="S1512" s="164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2053</v>
      </c>
      <c r="S1513" s="164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2054</v>
      </c>
      <c r="S1514" s="164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2055</v>
      </c>
      <c r="S1515" s="164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2056</v>
      </c>
      <c r="S1516" s="164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2057</v>
      </c>
      <c r="S1517" s="164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2058</v>
      </c>
      <c r="S1518" s="164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2059</v>
      </c>
      <c r="S1519" s="164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2060</v>
      </c>
      <c r="S1520" s="164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2061</v>
      </c>
      <c r="S1521" s="164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2062</v>
      </c>
      <c r="S1522" s="164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2063</v>
      </c>
      <c r="R1523" t="s">
        <v>7883</v>
      </c>
      <c r="S1523" s="164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2064</v>
      </c>
      <c r="S1524" s="164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2065</v>
      </c>
      <c r="S1525" s="164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2066</v>
      </c>
      <c r="R1526" t="s">
        <v>7937</v>
      </c>
      <c r="S1526" s="164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2067</v>
      </c>
      <c r="S1527" s="164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2068</v>
      </c>
      <c r="S1528" s="164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2069</v>
      </c>
      <c r="S1529" s="164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2070</v>
      </c>
      <c r="S1530" s="164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2071</v>
      </c>
      <c r="R1531" t="s">
        <v>7950</v>
      </c>
      <c r="S1531" s="164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2072</v>
      </c>
      <c r="S1532" s="164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2073</v>
      </c>
      <c r="S1533" s="164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2074</v>
      </c>
      <c r="S1534" s="164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2075</v>
      </c>
      <c r="S1535" s="164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2076</v>
      </c>
      <c r="S1536" s="164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2077</v>
      </c>
      <c r="S1537" s="164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2078</v>
      </c>
      <c r="S1538" s="164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2079</v>
      </c>
      <c r="S1539" s="164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2080</v>
      </c>
      <c r="S1540" s="164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2081</v>
      </c>
      <c r="S1541" s="164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2082</v>
      </c>
      <c r="S1542" s="164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2083</v>
      </c>
      <c r="S1543" s="164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2084</v>
      </c>
      <c r="S1544" s="164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2085</v>
      </c>
      <c r="R1545" t="s">
        <v>7950</v>
      </c>
      <c r="S1545" s="164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2086</v>
      </c>
      <c r="R1546" t="s">
        <v>7950</v>
      </c>
      <c r="S1546" s="164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2087</v>
      </c>
      <c r="S1547" s="164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2088</v>
      </c>
      <c r="S1548" s="164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2089</v>
      </c>
      <c r="S1549" s="164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2090</v>
      </c>
      <c r="S1550" s="164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2091</v>
      </c>
      <c r="S1551" s="164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2092</v>
      </c>
      <c r="R1552" t="s">
        <v>7950</v>
      </c>
      <c r="S1552" s="164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2093</v>
      </c>
      <c r="R1553" t="s">
        <v>7950</v>
      </c>
      <c r="S1553" s="164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2094</v>
      </c>
      <c r="R1554" t="s">
        <v>7951</v>
      </c>
      <c r="S1554" s="164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2095</v>
      </c>
      <c r="R1555" t="s">
        <v>7951</v>
      </c>
      <c r="S1555" s="164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2096</v>
      </c>
      <c r="R1556" t="s">
        <v>7950</v>
      </c>
      <c r="S1556" s="164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2097</v>
      </c>
      <c r="R1557" t="s">
        <v>7879</v>
      </c>
      <c r="S1557" s="164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2098</v>
      </c>
      <c r="R1558" t="s">
        <v>7879</v>
      </c>
      <c r="S1558" s="164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2099</v>
      </c>
      <c r="R1559" t="s">
        <v>7879</v>
      </c>
      <c r="S1559" s="164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2100</v>
      </c>
      <c r="R1560" t="s">
        <v>7879</v>
      </c>
      <c r="S1560" s="164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2101</v>
      </c>
      <c r="R1561" t="s">
        <v>7952</v>
      </c>
      <c r="S1561" s="164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2102</v>
      </c>
      <c r="R1562" t="s">
        <v>7952</v>
      </c>
      <c r="S1562" s="164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2103</v>
      </c>
      <c r="R1563" t="s">
        <v>7952</v>
      </c>
      <c r="S1563" s="164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2104</v>
      </c>
      <c r="S1564" s="164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2105</v>
      </c>
      <c r="R1565" t="s">
        <v>7937</v>
      </c>
      <c r="S1565" s="164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2106</v>
      </c>
      <c r="S1566" s="164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2107</v>
      </c>
      <c r="S1567" s="164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2108</v>
      </c>
      <c r="S1568" s="164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2109</v>
      </c>
      <c r="S1569" s="164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2110</v>
      </c>
      <c r="R1570" t="s">
        <v>7950</v>
      </c>
      <c r="S1570" s="164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2111</v>
      </c>
      <c r="S1571" s="164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2112</v>
      </c>
      <c r="S1572" s="164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2113</v>
      </c>
      <c r="S1573" s="164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2114</v>
      </c>
      <c r="S1574" s="164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2115</v>
      </c>
      <c r="S1575" s="164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2116</v>
      </c>
      <c r="S1576" s="164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2117</v>
      </c>
      <c r="S1577" s="164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2118</v>
      </c>
      <c r="S1578" s="164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2119</v>
      </c>
      <c r="S1579" s="164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2120</v>
      </c>
      <c r="S1580" s="164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2121</v>
      </c>
      <c r="S1581" s="164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2122</v>
      </c>
      <c r="S1582" s="164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2123</v>
      </c>
      <c r="S1583" s="164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2124</v>
      </c>
      <c r="R1584" t="s">
        <v>7950</v>
      </c>
      <c r="S1584" s="164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2125</v>
      </c>
      <c r="R1585" t="s">
        <v>7950</v>
      </c>
      <c r="S1585" s="164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2126</v>
      </c>
      <c r="S1586" s="164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2127</v>
      </c>
      <c r="S1587" s="164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2128</v>
      </c>
      <c r="S1588" s="164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2129</v>
      </c>
      <c r="S1589" s="164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2130</v>
      </c>
      <c r="S1590" s="164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2131</v>
      </c>
      <c r="R1591" t="s">
        <v>7950</v>
      </c>
      <c r="S1591" s="164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2132</v>
      </c>
      <c r="R1592" t="s">
        <v>7950</v>
      </c>
      <c r="S1592" s="164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2133</v>
      </c>
      <c r="R1593" t="s">
        <v>7951</v>
      </c>
      <c r="S1593" s="164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2134</v>
      </c>
      <c r="R1594" t="s">
        <v>7951</v>
      </c>
      <c r="S1594" s="164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2135</v>
      </c>
      <c r="R1595" t="s">
        <v>7950</v>
      </c>
      <c r="S1595" s="164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2136</v>
      </c>
      <c r="R1596" t="s">
        <v>7879</v>
      </c>
      <c r="S1596" s="164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2137</v>
      </c>
      <c r="R1597" t="s">
        <v>7879</v>
      </c>
      <c r="S1597" s="164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2138</v>
      </c>
      <c r="R1598" t="s">
        <v>7879</v>
      </c>
      <c r="S1598" s="164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2139</v>
      </c>
      <c r="R1599" t="s">
        <v>7879</v>
      </c>
      <c r="S1599" s="164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2140</v>
      </c>
      <c r="R1600" t="s">
        <v>7952</v>
      </c>
      <c r="S1600" s="164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2141</v>
      </c>
      <c r="R1601" t="s">
        <v>7952</v>
      </c>
      <c r="S1601" s="164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2142</v>
      </c>
      <c r="R1602" t="s">
        <v>7952</v>
      </c>
      <c r="S1602" s="164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2143</v>
      </c>
      <c r="S1603" s="164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2144</v>
      </c>
      <c r="S1604" s="164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2145</v>
      </c>
      <c r="S1605" s="164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2146</v>
      </c>
      <c r="S1606" s="164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2147</v>
      </c>
      <c r="S1607" s="164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2148</v>
      </c>
      <c r="S1608" s="164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2149</v>
      </c>
      <c r="S1609" s="164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2150</v>
      </c>
      <c r="S1610" s="164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2151</v>
      </c>
      <c r="S1611" s="164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2152</v>
      </c>
      <c r="S1612" s="164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2153</v>
      </c>
      <c r="S1613" s="164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2154</v>
      </c>
      <c r="S1614" s="164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2155</v>
      </c>
      <c r="S1615" s="164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2156</v>
      </c>
      <c r="S1616" s="164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2157</v>
      </c>
      <c r="S1617" s="164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2158</v>
      </c>
      <c r="S1618" s="164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2159</v>
      </c>
      <c r="S1619" s="164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2160</v>
      </c>
      <c r="S1620" s="164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2161</v>
      </c>
      <c r="S1621" s="164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2162</v>
      </c>
      <c r="S1622" s="164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2163</v>
      </c>
      <c r="S1623" s="164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2164</v>
      </c>
      <c r="S1624" s="164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2165</v>
      </c>
      <c r="S1625" s="164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2166</v>
      </c>
      <c r="S1626" s="164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2167</v>
      </c>
      <c r="S1627" s="164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2168</v>
      </c>
      <c r="S1628" s="164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2169</v>
      </c>
      <c r="S1629" s="164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2170</v>
      </c>
      <c r="S1630" s="164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2171</v>
      </c>
      <c r="S1631" s="164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2172</v>
      </c>
      <c r="S1632" s="164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2173</v>
      </c>
      <c r="S1633" s="164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2174</v>
      </c>
      <c r="S1634" s="164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2175</v>
      </c>
      <c r="S1635" s="164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2176</v>
      </c>
      <c r="R1636" t="s">
        <v>7879</v>
      </c>
      <c r="S1636" s="164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2177</v>
      </c>
      <c r="S1637" s="164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2178</v>
      </c>
      <c r="S1638" s="164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2179</v>
      </c>
      <c r="S1639" s="164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2180</v>
      </c>
      <c r="S1640" s="164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2181</v>
      </c>
      <c r="R1641" t="s">
        <v>7952</v>
      </c>
      <c r="S1641" s="164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2182</v>
      </c>
      <c r="S1642" s="164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2183</v>
      </c>
      <c r="S1643" s="164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2184</v>
      </c>
      <c r="S1644" s="164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2185</v>
      </c>
      <c r="S1645" s="164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2186</v>
      </c>
      <c r="S1646" s="164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2187</v>
      </c>
      <c r="S1647" s="164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2188</v>
      </c>
      <c r="S1648" s="164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2189</v>
      </c>
      <c r="S1649" s="164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2190</v>
      </c>
      <c r="S1650" s="164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2191</v>
      </c>
      <c r="S1651" s="164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2192</v>
      </c>
      <c r="S1652" s="164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2193</v>
      </c>
      <c r="S1653" s="164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2194</v>
      </c>
      <c r="S1654" s="164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2195</v>
      </c>
      <c r="S1655" s="164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2196</v>
      </c>
      <c r="S1656" s="164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2197</v>
      </c>
      <c r="S1657" s="164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2198</v>
      </c>
      <c r="S1658" s="164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2199</v>
      </c>
      <c r="S1659" s="164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2200</v>
      </c>
      <c r="S1660" s="164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2201</v>
      </c>
      <c r="S1661" s="164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2202</v>
      </c>
      <c r="S1662" s="164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2203</v>
      </c>
      <c r="S1663" s="164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2204</v>
      </c>
      <c r="S1664" s="164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2205</v>
      </c>
      <c r="S1665" s="164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2206</v>
      </c>
      <c r="S1666" s="164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2207</v>
      </c>
      <c r="S1667" s="164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2208</v>
      </c>
      <c r="S1668" s="164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2209</v>
      </c>
      <c r="S1669" s="164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2210</v>
      </c>
      <c r="S1670" s="164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2211</v>
      </c>
      <c r="S1671" s="164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2212</v>
      </c>
      <c r="S1672" s="164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2213</v>
      </c>
      <c r="S1673" s="164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2214</v>
      </c>
      <c r="S1674" s="164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2215</v>
      </c>
      <c r="R1675" t="s">
        <v>7879</v>
      </c>
      <c r="S1675" s="164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2216</v>
      </c>
      <c r="S1676" s="164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2217</v>
      </c>
      <c r="S1677" s="164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2218</v>
      </c>
      <c r="S1678" s="164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2219</v>
      </c>
      <c r="S1679" s="164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2220</v>
      </c>
      <c r="R1680" t="s">
        <v>7952</v>
      </c>
      <c r="S1680" s="164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2221</v>
      </c>
      <c r="S1681" s="164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2222</v>
      </c>
      <c r="S1682" s="164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2223</v>
      </c>
      <c r="S1683" s="164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2224</v>
      </c>
      <c r="S1684" s="164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2225</v>
      </c>
      <c r="S1685" s="164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2226</v>
      </c>
      <c r="S1686" s="164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2227</v>
      </c>
      <c r="S1687" s="164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2228</v>
      </c>
      <c r="S1688" s="164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2229</v>
      </c>
      <c r="S1689" s="164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2230</v>
      </c>
      <c r="S1690" s="164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2231</v>
      </c>
      <c r="S1691" s="164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2232</v>
      </c>
      <c r="S1692" s="164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2233</v>
      </c>
      <c r="S1693" s="164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2234</v>
      </c>
      <c r="S1694" s="164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2235</v>
      </c>
      <c r="S1695" s="164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2236</v>
      </c>
      <c r="S1696" s="164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2237</v>
      </c>
      <c r="S1697" s="164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2238</v>
      </c>
      <c r="S1698" s="164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2239</v>
      </c>
      <c r="S1699" s="164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2240</v>
      </c>
      <c r="R1700" t="s">
        <v>7950</v>
      </c>
      <c r="S1700" s="164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2241</v>
      </c>
      <c r="R1701" t="s">
        <v>7950</v>
      </c>
      <c r="S1701" s="164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2242</v>
      </c>
      <c r="S1702" s="164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2243</v>
      </c>
      <c r="S1703" s="164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2244</v>
      </c>
      <c r="S1704" s="164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2245</v>
      </c>
      <c r="S1705" s="164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2246</v>
      </c>
      <c r="S1706" s="164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2247</v>
      </c>
      <c r="S1707" s="164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2248</v>
      </c>
      <c r="S1708" s="164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2249</v>
      </c>
      <c r="S1709" s="164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2250</v>
      </c>
      <c r="S1710" s="164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2251</v>
      </c>
      <c r="S1711" s="164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2252</v>
      </c>
      <c r="S1712" s="164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2253</v>
      </c>
      <c r="R1713" t="s">
        <v>7879</v>
      </c>
      <c r="S1713" s="164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2254</v>
      </c>
      <c r="S1714" s="164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2255</v>
      </c>
      <c r="S1715" s="164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2256</v>
      </c>
      <c r="S1716" s="164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2257</v>
      </c>
      <c r="S1717" s="164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2258</v>
      </c>
      <c r="R1718" t="s">
        <v>7952</v>
      </c>
      <c r="S1718" s="164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2259</v>
      </c>
      <c r="R1719" t="s">
        <v>7937</v>
      </c>
      <c r="S1719" s="164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2260</v>
      </c>
      <c r="S1720" s="164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2261</v>
      </c>
      <c r="S1721" s="164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2262</v>
      </c>
      <c r="S1722" s="164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2263</v>
      </c>
      <c r="S1723" s="164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2264</v>
      </c>
      <c r="R1724" t="s">
        <v>7950</v>
      </c>
      <c r="S1724" s="164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2265</v>
      </c>
      <c r="S1725" s="164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2266</v>
      </c>
      <c r="S1726" s="164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2267</v>
      </c>
      <c r="S1727" s="164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2268</v>
      </c>
      <c r="S1728" s="164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2269</v>
      </c>
      <c r="S1729" s="164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2270</v>
      </c>
      <c r="S1730" s="164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2271</v>
      </c>
      <c r="S1731" s="164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2272</v>
      </c>
      <c r="S1732" s="164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2273</v>
      </c>
      <c r="S1733" s="164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2274</v>
      </c>
      <c r="S1734" s="164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2275</v>
      </c>
      <c r="S1735" s="164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2276</v>
      </c>
      <c r="S1736" s="164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2277</v>
      </c>
      <c r="S1737" s="164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2278</v>
      </c>
      <c r="R1738" t="s">
        <v>7950</v>
      </c>
      <c r="S1738" s="164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2279</v>
      </c>
      <c r="R1739" t="s">
        <v>7950</v>
      </c>
      <c r="S1739" s="164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2280</v>
      </c>
      <c r="S1740" s="164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2281</v>
      </c>
      <c r="S1741" s="164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2282</v>
      </c>
      <c r="S1742" s="164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2283</v>
      </c>
      <c r="S1743" s="164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2284</v>
      </c>
      <c r="S1744" s="164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2285</v>
      </c>
      <c r="R1745" t="s">
        <v>7950</v>
      </c>
      <c r="S1745" s="164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2286</v>
      </c>
      <c r="R1746" t="s">
        <v>7950</v>
      </c>
      <c r="S1746" s="164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2287</v>
      </c>
      <c r="R1747" t="s">
        <v>7951</v>
      </c>
      <c r="S1747" s="164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2288</v>
      </c>
      <c r="R1748" t="s">
        <v>7951</v>
      </c>
      <c r="S1748" s="164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2289</v>
      </c>
      <c r="R1749" t="s">
        <v>7950</v>
      </c>
      <c r="S1749" s="164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2290</v>
      </c>
      <c r="R1750" t="s">
        <v>7879</v>
      </c>
      <c r="S1750" s="164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2291</v>
      </c>
      <c r="R1751" t="s">
        <v>7879</v>
      </c>
      <c r="S1751" s="164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2292</v>
      </c>
      <c r="R1752" t="s">
        <v>7879</v>
      </c>
      <c r="S1752" s="164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2293</v>
      </c>
      <c r="R1753" t="s">
        <v>7879</v>
      </c>
      <c r="S1753" s="164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2294</v>
      </c>
      <c r="R1754" t="s">
        <v>7952</v>
      </c>
      <c r="S1754" s="164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2295</v>
      </c>
      <c r="R1755" t="s">
        <v>7952</v>
      </c>
      <c r="S1755" s="164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2296</v>
      </c>
      <c r="R1756" t="s">
        <v>7952</v>
      </c>
      <c r="S1756" s="164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2297</v>
      </c>
      <c r="R1757" t="s">
        <v>7937</v>
      </c>
      <c r="S1757" s="164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2298</v>
      </c>
      <c r="S1758" s="164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2299</v>
      </c>
      <c r="S1759" s="164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2300</v>
      </c>
      <c r="S1760" s="164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2301</v>
      </c>
      <c r="S1761" s="164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2302</v>
      </c>
      <c r="R1762" t="s">
        <v>7950</v>
      </c>
      <c r="S1762" s="164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2303</v>
      </c>
      <c r="S1763" s="164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2304</v>
      </c>
      <c r="S1764" s="164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2305</v>
      </c>
      <c r="S1765" s="164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2306</v>
      </c>
      <c r="S1766" s="164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2307</v>
      </c>
      <c r="S1767" s="164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2308</v>
      </c>
      <c r="S1768" s="164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2309</v>
      </c>
      <c r="S1769" s="164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2310</v>
      </c>
      <c r="S1770" s="164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2311</v>
      </c>
      <c r="S1771" s="164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2312</v>
      </c>
      <c r="S1772" s="164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2313</v>
      </c>
      <c r="S1773" s="164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2314</v>
      </c>
      <c r="S1774" s="164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2315</v>
      </c>
      <c r="S1775" s="164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2316</v>
      </c>
      <c r="R1776" t="s">
        <v>7950</v>
      </c>
      <c r="S1776" s="164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2317</v>
      </c>
      <c r="R1777" t="s">
        <v>7950</v>
      </c>
      <c r="S1777" s="164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2318</v>
      </c>
      <c r="S1778" s="164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2319</v>
      </c>
      <c r="S1779" s="164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2320</v>
      </c>
      <c r="S1780" s="164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2321</v>
      </c>
      <c r="S1781" s="164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2322</v>
      </c>
      <c r="S1782" s="164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2323</v>
      </c>
      <c r="R1783" t="s">
        <v>7950</v>
      </c>
      <c r="S1783" s="164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2324</v>
      </c>
      <c r="R1784" t="s">
        <v>7950</v>
      </c>
      <c r="S1784" s="164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2325</v>
      </c>
      <c r="R1785" t="s">
        <v>7951</v>
      </c>
      <c r="S1785" s="164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2326</v>
      </c>
      <c r="R1786" t="s">
        <v>7951</v>
      </c>
      <c r="S1786" s="164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2327</v>
      </c>
      <c r="R1787" t="s">
        <v>7950</v>
      </c>
      <c r="S1787" s="164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2328</v>
      </c>
      <c r="R1788" t="s">
        <v>7879</v>
      </c>
      <c r="S1788" s="164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2329</v>
      </c>
      <c r="R1789" t="s">
        <v>7879</v>
      </c>
      <c r="S1789" s="164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2330</v>
      </c>
      <c r="R1790" t="s">
        <v>7879</v>
      </c>
      <c r="S1790" s="164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2331</v>
      </c>
      <c r="R1791" t="s">
        <v>7879</v>
      </c>
      <c r="S1791" s="164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2332</v>
      </c>
      <c r="R1792" t="s">
        <v>7952</v>
      </c>
      <c r="S1792" s="164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2333</v>
      </c>
      <c r="R1793" t="s">
        <v>7952</v>
      </c>
      <c r="S1793" s="164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2334</v>
      </c>
      <c r="R1794" t="s">
        <v>7952</v>
      </c>
      <c r="S1794" s="164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2335</v>
      </c>
      <c r="R1795" t="s">
        <v>7937</v>
      </c>
      <c r="S1795" s="164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2336</v>
      </c>
      <c r="S1796" s="164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2337</v>
      </c>
      <c r="S1797" s="164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2338</v>
      </c>
      <c r="S1798" s="164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2339</v>
      </c>
      <c r="S1799" s="164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2340</v>
      </c>
      <c r="R1800" t="s">
        <v>7950</v>
      </c>
      <c r="S1800" s="164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2341</v>
      </c>
      <c r="S1801" s="164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2342</v>
      </c>
      <c r="S1802" s="164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2343</v>
      </c>
      <c r="S1803" s="164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2344</v>
      </c>
      <c r="S1804" s="164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2345</v>
      </c>
      <c r="S1805" s="164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2346</v>
      </c>
      <c r="S1806" s="164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2347</v>
      </c>
      <c r="S1807" s="164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2348</v>
      </c>
      <c r="S1808" s="164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2349</v>
      </c>
      <c r="S1809" s="164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2350</v>
      </c>
      <c r="S1810" s="164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2351</v>
      </c>
      <c r="S1811" s="164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2352</v>
      </c>
      <c r="S1812" s="164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2353</v>
      </c>
      <c r="S1813" s="164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2354</v>
      </c>
      <c r="R1814" t="s">
        <v>7950</v>
      </c>
      <c r="S1814" s="164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2355</v>
      </c>
      <c r="R1815" t="s">
        <v>7950</v>
      </c>
      <c r="S1815" s="164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2356</v>
      </c>
      <c r="S1816" s="164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2357</v>
      </c>
      <c r="S1817" s="164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2358</v>
      </c>
      <c r="S1818" s="164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2359</v>
      </c>
      <c r="S1819" s="164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2360</v>
      </c>
      <c r="S1820" s="164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2361</v>
      </c>
      <c r="R1821" t="s">
        <v>7950</v>
      </c>
      <c r="S1821" s="164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2362</v>
      </c>
      <c r="R1822" t="s">
        <v>7950</v>
      </c>
      <c r="S1822" s="164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2363</v>
      </c>
      <c r="R1823" t="s">
        <v>7951</v>
      </c>
      <c r="S1823" s="164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2364</v>
      </c>
      <c r="R1824" t="s">
        <v>7951</v>
      </c>
      <c r="S1824" s="164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2365</v>
      </c>
      <c r="R1825" t="s">
        <v>7950</v>
      </c>
      <c r="S1825" s="164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2366</v>
      </c>
      <c r="R1826" t="s">
        <v>7879</v>
      </c>
      <c r="S1826" s="164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2367</v>
      </c>
      <c r="R1827" t="s">
        <v>7879</v>
      </c>
      <c r="S1827" s="164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2368</v>
      </c>
      <c r="R1828" t="s">
        <v>7879</v>
      </c>
      <c r="S1828" s="164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2369</v>
      </c>
      <c r="R1829" t="s">
        <v>7879</v>
      </c>
      <c r="S1829" s="164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2370</v>
      </c>
      <c r="R1830" t="s">
        <v>7952</v>
      </c>
      <c r="S1830" s="164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2371</v>
      </c>
      <c r="R1831" t="s">
        <v>7952</v>
      </c>
      <c r="S1831" s="164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2372</v>
      </c>
      <c r="R1832" t="s">
        <v>7952</v>
      </c>
      <c r="S1832" s="164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2373</v>
      </c>
      <c r="R1833" t="s">
        <v>7937</v>
      </c>
      <c r="S1833" s="164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2374</v>
      </c>
      <c r="R1834" t="s">
        <v>7953</v>
      </c>
      <c r="S1834" s="164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2375</v>
      </c>
      <c r="S1835" s="164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2376</v>
      </c>
      <c r="R1836" t="s">
        <v>7883</v>
      </c>
      <c r="S1836" s="164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2377</v>
      </c>
      <c r="R1837" t="s">
        <v>7954</v>
      </c>
      <c r="S1837" s="164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2378</v>
      </c>
      <c r="S1838" s="164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2379</v>
      </c>
      <c r="S1839" s="164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2380</v>
      </c>
      <c r="S1840" s="164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2381</v>
      </c>
      <c r="S1841" s="164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2382</v>
      </c>
      <c r="R1842" t="s">
        <v>7883</v>
      </c>
      <c r="S1842" s="164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2383</v>
      </c>
      <c r="R1843" t="s">
        <v>7883</v>
      </c>
      <c r="S1843" s="164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2384</v>
      </c>
      <c r="S1844" s="164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2385</v>
      </c>
      <c r="S1845" s="164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2386</v>
      </c>
      <c r="S1846" s="164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2387</v>
      </c>
      <c r="S1847" s="164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2388</v>
      </c>
      <c r="R1848" t="s">
        <v>7883</v>
      </c>
      <c r="S1848" s="164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2389</v>
      </c>
      <c r="R1849" t="s">
        <v>7883</v>
      </c>
      <c r="S1849" s="164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2390</v>
      </c>
      <c r="R1850" t="s">
        <v>7935</v>
      </c>
      <c r="S1850" s="164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2391</v>
      </c>
      <c r="R1851" t="s">
        <v>7935</v>
      </c>
      <c r="S1851" s="164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2392</v>
      </c>
      <c r="R1852" t="s">
        <v>7883</v>
      </c>
      <c r="S1852" s="164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2393</v>
      </c>
      <c r="R1853" t="s">
        <v>7879</v>
      </c>
      <c r="S1853" s="164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2394</v>
      </c>
      <c r="S1854" s="164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2395</v>
      </c>
      <c r="R1855" t="s">
        <v>7879</v>
      </c>
      <c r="S1855" s="164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2396</v>
      </c>
      <c r="R1856" t="s">
        <v>7879</v>
      </c>
      <c r="S1856" s="164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2397</v>
      </c>
      <c r="R1857" t="s">
        <v>7952</v>
      </c>
      <c r="S1857" s="164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2398</v>
      </c>
      <c r="R1858" t="s">
        <v>7952</v>
      </c>
      <c r="S1858" s="164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2399</v>
      </c>
      <c r="R1859" t="s">
        <v>7952</v>
      </c>
      <c r="S1859" s="164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2400</v>
      </c>
      <c r="R1860" t="s">
        <v>7937</v>
      </c>
      <c r="S1860" s="164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2401</v>
      </c>
      <c r="R1861" t="s">
        <v>7953</v>
      </c>
      <c r="S1861" s="164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2402</v>
      </c>
      <c r="S1862" s="164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2403</v>
      </c>
      <c r="R1863" t="s">
        <v>7883</v>
      </c>
      <c r="S1863" s="164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2404</v>
      </c>
      <c r="R1864" t="s">
        <v>7954</v>
      </c>
      <c r="S1864" s="164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2405</v>
      </c>
      <c r="S1865" s="164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2406</v>
      </c>
      <c r="S1866" s="164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2407</v>
      </c>
      <c r="S1867" s="164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2408</v>
      </c>
      <c r="S1868" s="164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2409</v>
      </c>
      <c r="R1869" t="s">
        <v>7883</v>
      </c>
      <c r="S1869" s="164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2410</v>
      </c>
      <c r="R1870" t="s">
        <v>7883</v>
      </c>
      <c r="S1870" s="164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2411</v>
      </c>
      <c r="S1871" s="164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2412</v>
      </c>
      <c r="S1872" s="164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2413</v>
      </c>
      <c r="S1873" s="164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2414</v>
      </c>
      <c r="S1874" s="164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2415</v>
      </c>
      <c r="R1875" t="s">
        <v>7883</v>
      </c>
      <c r="S1875" s="164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2416</v>
      </c>
      <c r="R1876" t="s">
        <v>7883</v>
      </c>
      <c r="S1876" s="164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2417</v>
      </c>
      <c r="R1877" t="s">
        <v>7935</v>
      </c>
      <c r="S1877" s="164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2418</v>
      </c>
      <c r="R1878" t="s">
        <v>7935</v>
      </c>
      <c r="S1878" s="164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2419</v>
      </c>
      <c r="R1879" t="s">
        <v>7883</v>
      </c>
      <c r="S1879" s="164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2420</v>
      </c>
      <c r="R1880" t="s">
        <v>7879</v>
      </c>
      <c r="S1880" s="164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2421</v>
      </c>
      <c r="S1881" s="164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2422</v>
      </c>
      <c r="R1882" t="s">
        <v>7879</v>
      </c>
      <c r="S1882" s="164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2423</v>
      </c>
      <c r="R1883" t="s">
        <v>7879</v>
      </c>
      <c r="S1883" s="164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2424</v>
      </c>
      <c r="R1884" t="s">
        <v>7952</v>
      </c>
      <c r="S1884" s="164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2425</v>
      </c>
      <c r="R1885" t="s">
        <v>7952</v>
      </c>
      <c r="S1885" s="164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2426</v>
      </c>
      <c r="R1886" t="s">
        <v>7952</v>
      </c>
      <c r="S1886" s="164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2427</v>
      </c>
      <c r="R1887" t="s">
        <v>7937</v>
      </c>
      <c r="S1887" s="164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2428</v>
      </c>
      <c r="R1888" t="s">
        <v>7953</v>
      </c>
      <c r="S1888" s="164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2429</v>
      </c>
      <c r="S1889" s="164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2430</v>
      </c>
      <c r="S1890" s="164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2431</v>
      </c>
      <c r="R1891" t="s">
        <v>7954</v>
      </c>
      <c r="S1891" s="164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2432</v>
      </c>
      <c r="S1892" s="164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2433</v>
      </c>
      <c r="S1893" s="164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2434</v>
      </c>
      <c r="S1894" s="164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2435</v>
      </c>
      <c r="S1895" s="164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2436</v>
      </c>
      <c r="S1896" s="164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2437</v>
      </c>
      <c r="S1897" s="164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2438</v>
      </c>
      <c r="S1898" s="164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2439</v>
      </c>
      <c r="S1899" s="164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2440</v>
      </c>
      <c r="S1900" s="164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2441</v>
      </c>
      <c r="S1901" s="164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2442</v>
      </c>
      <c r="S1902" s="164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2443</v>
      </c>
      <c r="S1903" s="164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2444</v>
      </c>
      <c r="R1904" t="s">
        <v>7935</v>
      </c>
      <c r="S1904" s="164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2445</v>
      </c>
      <c r="R1905" t="s">
        <v>7935</v>
      </c>
      <c r="S1905" s="164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2446</v>
      </c>
      <c r="S1906" s="164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2447</v>
      </c>
      <c r="S1907" s="164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2448</v>
      </c>
      <c r="S1908" s="164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2449</v>
      </c>
      <c r="R1909" t="s">
        <v>7879</v>
      </c>
      <c r="S1909" s="164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2450</v>
      </c>
      <c r="R1910" t="s">
        <v>7879</v>
      </c>
      <c r="S1910" s="164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2451</v>
      </c>
      <c r="R1911" t="s">
        <v>7952</v>
      </c>
      <c r="S1911" s="164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2452</v>
      </c>
      <c r="R1912" t="s">
        <v>7952</v>
      </c>
      <c r="S1912" s="164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2453</v>
      </c>
      <c r="R1913" t="s">
        <v>7952</v>
      </c>
      <c r="S1913" s="164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2454</v>
      </c>
      <c r="R1914" t="s">
        <v>7937</v>
      </c>
      <c r="S1914" s="164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2455</v>
      </c>
      <c r="S1915" s="164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2456</v>
      </c>
      <c r="S1916" s="164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2457</v>
      </c>
      <c r="S1917" s="164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2458</v>
      </c>
      <c r="S1918" s="164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2459</v>
      </c>
      <c r="S1919" s="164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2460</v>
      </c>
      <c r="S1920" s="164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2461</v>
      </c>
      <c r="S1921" s="164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2462</v>
      </c>
      <c r="S1922" s="164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2463</v>
      </c>
      <c r="S1923" s="164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2464</v>
      </c>
      <c r="S1924" s="164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2465</v>
      </c>
      <c r="S1925" s="164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2466</v>
      </c>
      <c r="S1926" s="164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2467</v>
      </c>
      <c r="S1927" s="164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2468</v>
      </c>
      <c r="R1928" t="s">
        <v>7955</v>
      </c>
      <c r="S1928" s="164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2469</v>
      </c>
      <c r="R1929" t="s">
        <v>7955</v>
      </c>
      <c r="S1929" s="164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2470</v>
      </c>
      <c r="S1930" s="164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2471</v>
      </c>
      <c r="R1931" t="s">
        <v>7879</v>
      </c>
      <c r="S1931" s="164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2472</v>
      </c>
      <c r="R1932" t="s">
        <v>7879</v>
      </c>
      <c r="S1932" s="164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2473</v>
      </c>
      <c r="R1933" t="s">
        <v>7879</v>
      </c>
      <c r="S1933" s="164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2474</v>
      </c>
      <c r="R1934" t="s">
        <v>7879</v>
      </c>
      <c r="S1934" s="164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2475</v>
      </c>
      <c r="R1935" t="s">
        <v>7952</v>
      </c>
      <c r="S1935" s="164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2476</v>
      </c>
      <c r="R1936" t="s">
        <v>7937</v>
      </c>
      <c r="S1936" s="164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2477</v>
      </c>
      <c r="S1937" s="164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2478</v>
      </c>
      <c r="R1938" t="s">
        <v>7883</v>
      </c>
      <c r="S1938" s="164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2479</v>
      </c>
      <c r="S1939" s="164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2480</v>
      </c>
      <c r="S1940" s="164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2481</v>
      </c>
      <c r="S1941" s="164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2482</v>
      </c>
      <c r="R1942" t="s">
        <v>7883</v>
      </c>
      <c r="S1942" s="164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2483</v>
      </c>
      <c r="R1943" t="s">
        <v>7883</v>
      </c>
      <c r="S1943" s="164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2484</v>
      </c>
      <c r="S1944" s="164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2485</v>
      </c>
      <c r="S1945" s="164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2486</v>
      </c>
      <c r="S1946" s="164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2487</v>
      </c>
      <c r="S1947" s="164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2488</v>
      </c>
      <c r="R1948" t="s">
        <v>7883</v>
      </c>
      <c r="S1948" s="164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2489</v>
      </c>
      <c r="R1949" t="s">
        <v>7883</v>
      </c>
      <c r="S1949" s="164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2490</v>
      </c>
      <c r="R1950" t="s">
        <v>7935</v>
      </c>
      <c r="S1950" s="164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2491</v>
      </c>
      <c r="R1951" t="s">
        <v>7935</v>
      </c>
      <c r="S1951" s="164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2492</v>
      </c>
      <c r="R1952" t="s">
        <v>7883</v>
      </c>
      <c r="S1952" s="164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2493</v>
      </c>
      <c r="R1953" t="s">
        <v>7879</v>
      </c>
      <c r="S1953" s="164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2494</v>
      </c>
      <c r="R1954" t="s">
        <v>7879</v>
      </c>
      <c r="S1954" s="164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2495</v>
      </c>
      <c r="R1955" t="s">
        <v>7879</v>
      </c>
      <c r="S1955" s="164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2496</v>
      </c>
      <c r="R1956" t="s">
        <v>7879</v>
      </c>
      <c r="S1956" s="164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2497</v>
      </c>
      <c r="R1957" t="s">
        <v>7952</v>
      </c>
      <c r="S1957" s="164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2498</v>
      </c>
      <c r="R1958" t="s">
        <v>7937</v>
      </c>
      <c r="S1958" s="164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2499</v>
      </c>
      <c r="S1959" s="164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2500</v>
      </c>
      <c r="R1960" t="s">
        <v>7883</v>
      </c>
      <c r="S1960" s="164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2501</v>
      </c>
      <c r="S1961" s="164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2502</v>
      </c>
      <c r="S1962" s="164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2503</v>
      </c>
      <c r="S1963" s="164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2504</v>
      </c>
      <c r="R1964" t="s">
        <v>7883</v>
      </c>
      <c r="S1964" s="164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2505</v>
      </c>
      <c r="R1965" t="s">
        <v>7883</v>
      </c>
      <c r="S1965" s="164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2506</v>
      </c>
      <c r="S1966" s="164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2507</v>
      </c>
      <c r="S1967" s="164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2508</v>
      </c>
      <c r="S1968" s="164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2509</v>
      </c>
      <c r="S1969" s="164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2510</v>
      </c>
      <c r="R1970" t="s">
        <v>7883</v>
      </c>
      <c r="S1970" s="164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2511</v>
      </c>
      <c r="R1971" t="s">
        <v>7883</v>
      </c>
      <c r="S1971" s="164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2512</v>
      </c>
      <c r="R1972" t="s">
        <v>7935</v>
      </c>
      <c r="S1972" s="164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2513</v>
      </c>
      <c r="R1973" t="s">
        <v>7935</v>
      </c>
      <c r="S1973" s="164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2514</v>
      </c>
      <c r="R1974" t="s">
        <v>7883</v>
      </c>
      <c r="S1974" s="164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2515</v>
      </c>
      <c r="R1975" t="s">
        <v>7879</v>
      </c>
      <c r="S1975" s="164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2516</v>
      </c>
      <c r="R1976" t="s">
        <v>7879</v>
      </c>
      <c r="S1976" s="164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2517</v>
      </c>
      <c r="R1977" t="s">
        <v>7879</v>
      </c>
      <c r="S1977" s="164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2518</v>
      </c>
      <c r="R1978" t="s">
        <v>7879</v>
      </c>
      <c r="S1978" s="164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2519</v>
      </c>
      <c r="R1979" t="s">
        <v>7952</v>
      </c>
      <c r="S1979" s="164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2520</v>
      </c>
      <c r="R1980" t="s">
        <v>7937</v>
      </c>
      <c r="S1980" s="164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2521</v>
      </c>
      <c r="S1981" s="164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2522</v>
      </c>
      <c r="R1982" t="s">
        <v>7880</v>
      </c>
      <c r="S1982" s="164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2523</v>
      </c>
      <c r="S1983" s="164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2524</v>
      </c>
      <c r="S1984" s="164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2525</v>
      </c>
      <c r="S1985" s="164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2526</v>
      </c>
      <c r="R1986" t="s">
        <v>7880</v>
      </c>
      <c r="S1986" s="164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2527</v>
      </c>
      <c r="R1987" t="s">
        <v>7880</v>
      </c>
      <c r="S1987" s="164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2528</v>
      </c>
      <c r="S1988" s="164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2529</v>
      </c>
      <c r="S1989" s="164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2530</v>
      </c>
      <c r="S1990" s="164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2531</v>
      </c>
      <c r="S1991" s="164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2532</v>
      </c>
      <c r="R1992" t="s">
        <v>7880</v>
      </c>
      <c r="S1992" s="164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2533</v>
      </c>
      <c r="R1993" t="s">
        <v>7880</v>
      </c>
      <c r="S1993" s="164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2534</v>
      </c>
      <c r="R1994" t="s">
        <v>7943</v>
      </c>
      <c r="S1994" s="164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2535</v>
      </c>
      <c r="R1995" t="s">
        <v>7943</v>
      </c>
      <c r="S1995" s="164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2536</v>
      </c>
      <c r="R1996" t="s">
        <v>7880</v>
      </c>
      <c r="S1996" s="164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2537</v>
      </c>
      <c r="R1997" t="s">
        <v>7879</v>
      </c>
      <c r="S1997" s="164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2538</v>
      </c>
      <c r="R1998" t="s">
        <v>7879</v>
      </c>
      <c r="S1998" s="164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2539</v>
      </c>
      <c r="R1999" t="s">
        <v>7879</v>
      </c>
      <c r="S1999" s="164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2540</v>
      </c>
      <c r="R2000" t="s">
        <v>7879</v>
      </c>
      <c r="S2000" s="164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2541</v>
      </c>
      <c r="R2001" t="s">
        <v>7952</v>
      </c>
      <c r="S2001" s="164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2542</v>
      </c>
      <c r="S2002" s="164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2543</v>
      </c>
      <c r="S2003" s="164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2544</v>
      </c>
      <c r="S2004" s="164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2545</v>
      </c>
      <c r="S2005" s="164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2546</v>
      </c>
      <c r="S2006" s="164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2547</v>
      </c>
      <c r="S2007" s="164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2548</v>
      </c>
      <c r="S2008" s="164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2549</v>
      </c>
      <c r="S2009" s="164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2550</v>
      </c>
      <c r="S2010" s="164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2551</v>
      </c>
      <c r="S2011" s="164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2552</v>
      </c>
      <c r="S2012" s="164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2553</v>
      </c>
      <c r="S2013" s="164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2554</v>
      </c>
      <c r="S2014" s="164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2555</v>
      </c>
      <c r="S2015" s="164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2556</v>
      </c>
      <c r="S2016" s="164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2557</v>
      </c>
      <c r="S2017" s="164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2558</v>
      </c>
      <c r="S2018" s="164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2559</v>
      </c>
      <c r="S2019" s="164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2560</v>
      </c>
      <c r="S2020" s="164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2561</v>
      </c>
      <c r="S2021" s="164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2562</v>
      </c>
      <c r="S2022" s="164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2563</v>
      </c>
      <c r="S2023" s="164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2564</v>
      </c>
      <c r="S2024" s="164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2565</v>
      </c>
      <c r="S2025" s="164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2566</v>
      </c>
      <c r="S2026" s="164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2567</v>
      </c>
      <c r="S2027" s="164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2568</v>
      </c>
      <c r="S2028" s="164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2569</v>
      </c>
      <c r="S2029" s="164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2570</v>
      </c>
      <c r="S2030" s="164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2571</v>
      </c>
      <c r="S2031" s="164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2572</v>
      </c>
      <c r="S2032" s="164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2573</v>
      </c>
      <c r="S2033" s="164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2574</v>
      </c>
      <c r="S2034" s="164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2575</v>
      </c>
      <c r="S2035" s="164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2576</v>
      </c>
      <c r="S2036" s="164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2577</v>
      </c>
      <c r="S2037" s="164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2578</v>
      </c>
      <c r="S2038" s="164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2579</v>
      </c>
      <c r="S2039" s="164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2580</v>
      </c>
      <c r="S2040" s="164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2581</v>
      </c>
      <c r="S2041" s="164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2582</v>
      </c>
      <c r="S2042" s="164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2583</v>
      </c>
      <c r="S2043" s="164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2584</v>
      </c>
      <c r="S2044" s="164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2585</v>
      </c>
      <c r="S2045" s="164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2586</v>
      </c>
      <c r="S2046" s="164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2587</v>
      </c>
      <c r="S2047" s="164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2588</v>
      </c>
      <c r="S2048" s="164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2589</v>
      </c>
      <c r="S2049" s="164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2590</v>
      </c>
      <c r="S2050" s="164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2591</v>
      </c>
      <c r="S2051" s="164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2592</v>
      </c>
      <c r="S2052" s="164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2593</v>
      </c>
      <c r="S2053" s="164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2594</v>
      </c>
      <c r="S2054" s="164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2595</v>
      </c>
      <c r="S2055" s="164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2596</v>
      </c>
      <c r="S2056" s="164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2597</v>
      </c>
      <c r="S2057" s="164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2598</v>
      </c>
      <c r="S2058" s="164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2599</v>
      </c>
      <c r="S2059" s="164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2600</v>
      </c>
      <c r="S2060" s="164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2601</v>
      </c>
      <c r="S2061" s="164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2602</v>
      </c>
      <c r="S2062" s="164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2603</v>
      </c>
      <c r="S2063" s="164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2604</v>
      </c>
      <c r="S2064" s="164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2605</v>
      </c>
      <c r="S2065" s="164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2606</v>
      </c>
      <c r="S2066" s="164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2607</v>
      </c>
      <c r="S2067" s="164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2608</v>
      </c>
      <c r="S2068" s="164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2609</v>
      </c>
      <c r="S2069" s="164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2610</v>
      </c>
      <c r="S2070" s="164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2611</v>
      </c>
      <c r="S2071" s="164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2612</v>
      </c>
      <c r="S2072" s="164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2613</v>
      </c>
      <c r="S2073" s="164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2614</v>
      </c>
      <c r="S2074" s="164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2615</v>
      </c>
      <c r="S2075" s="164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2616</v>
      </c>
      <c r="S2076" s="164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2617</v>
      </c>
      <c r="S2077" s="164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2618</v>
      </c>
      <c r="S2078" s="164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2619</v>
      </c>
      <c r="S2079" s="164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2620</v>
      </c>
      <c r="S2080" s="164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2621</v>
      </c>
      <c r="S2081" s="164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2622</v>
      </c>
      <c r="S2082" s="164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2623</v>
      </c>
      <c r="S2083" s="164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2624</v>
      </c>
      <c r="S2084" s="164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2625</v>
      </c>
      <c r="S2085" s="164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2626</v>
      </c>
      <c r="S2086" s="164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2627</v>
      </c>
      <c r="S2087" s="164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2628</v>
      </c>
      <c r="S2088" s="164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2629</v>
      </c>
      <c r="S2089" s="164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2630</v>
      </c>
      <c r="S2090" s="164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2631</v>
      </c>
      <c r="S2091" s="164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2632</v>
      </c>
      <c r="S2092" s="164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2633</v>
      </c>
      <c r="S2093" s="164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2634</v>
      </c>
      <c r="S2094" s="164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2635</v>
      </c>
      <c r="S2095" s="164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2636</v>
      </c>
      <c r="S2096" s="164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2637</v>
      </c>
      <c r="S2097" s="164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2638</v>
      </c>
      <c r="S2098" s="164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2639</v>
      </c>
      <c r="S2099" s="164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2640</v>
      </c>
      <c r="S2100" s="164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2641</v>
      </c>
      <c r="S2101" s="164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2642</v>
      </c>
      <c r="S2102" s="164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2643</v>
      </c>
      <c r="S2103" s="164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2644</v>
      </c>
      <c r="S2104" s="164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2645</v>
      </c>
      <c r="S2105" s="164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2646</v>
      </c>
      <c r="S2106" s="164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2647</v>
      </c>
      <c r="S2107" s="164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2648</v>
      </c>
      <c r="S2108" s="164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2649</v>
      </c>
      <c r="S2109" s="164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2650</v>
      </c>
      <c r="S2110" s="164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2651</v>
      </c>
      <c r="S2111" s="164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2652</v>
      </c>
      <c r="S2112" s="164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2653</v>
      </c>
      <c r="S2113" s="164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2654</v>
      </c>
      <c r="S2114" s="164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2655</v>
      </c>
      <c r="S2115" s="164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2656</v>
      </c>
      <c r="S2116" s="164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2657</v>
      </c>
      <c r="S2117" s="164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2658</v>
      </c>
      <c r="S2118" s="164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2659</v>
      </c>
      <c r="S2119" s="164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2660</v>
      </c>
      <c r="S2120" s="164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2661</v>
      </c>
      <c r="S2121" s="164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2662</v>
      </c>
      <c r="S2122" s="164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2663</v>
      </c>
      <c r="S2123" s="164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2664</v>
      </c>
      <c r="S2124" s="164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2665</v>
      </c>
      <c r="S2125" s="164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2666</v>
      </c>
      <c r="S2126" s="164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2667</v>
      </c>
      <c r="S2127" s="164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2668</v>
      </c>
      <c r="S2128" s="164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2669</v>
      </c>
      <c r="S2129" s="164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2670</v>
      </c>
      <c r="S2130" s="164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2671</v>
      </c>
      <c r="S2131" s="164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2672</v>
      </c>
      <c r="S2132" s="164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2673</v>
      </c>
      <c r="S2133" s="164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2674</v>
      </c>
      <c r="S2134" s="164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2675</v>
      </c>
      <c r="S2135" s="164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2676</v>
      </c>
      <c r="S2136" s="164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2677</v>
      </c>
      <c r="S2137" s="164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2678</v>
      </c>
      <c r="S2138" s="164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2679</v>
      </c>
      <c r="S2139" s="164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2680</v>
      </c>
      <c r="S2140" s="164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2681</v>
      </c>
      <c r="S2141" s="164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2682</v>
      </c>
      <c r="S2142" s="164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2683</v>
      </c>
      <c r="S2143" s="164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2684</v>
      </c>
      <c r="S2144" s="164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2685</v>
      </c>
      <c r="S2145" s="164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2686</v>
      </c>
      <c r="S2146" s="164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2687</v>
      </c>
      <c r="S2147" s="164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2688</v>
      </c>
      <c r="S2148" s="164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2689</v>
      </c>
      <c r="S2149" s="164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2690</v>
      </c>
      <c r="S2150" s="164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2691</v>
      </c>
      <c r="S2151" s="164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2692</v>
      </c>
      <c r="S2152" s="164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2693</v>
      </c>
      <c r="S2153" s="164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2694</v>
      </c>
      <c r="S2154" s="164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2695</v>
      </c>
      <c r="S2155" s="164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2696</v>
      </c>
      <c r="S2156" s="164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2697</v>
      </c>
      <c r="S2157" s="164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2698</v>
      </c>
      <c r="S2158" s="164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2699</v>
      </c>
      <c r="S2159" s="164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2700</v>
      </c>
      <c r="S2160" s="164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2701</v>
      </c>
      <c r="S2161" s="164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2702</v>
      </c>
      <c r="S2162" s="164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2703</v>
      </c>
      <c r="S2163" s="164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2704</v>
      </c>
      <c r="S2164" s="164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2705</v>
      </c>
      <c r="S2165" s="164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2706</v>
      </c>
      <c r="S2166" s="164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2707</v>
      </c>
      <c r="S2167" s="164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2708</v>
      </c>
      <c r="S2168" s="164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2709</v>
      </c>
      <c r="S2169" s="164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2710</v>
      </c>
      <c r="S2170" s="164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2711</v>
      </c>
      <c r="S2171" s="164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2712</v>
      </c>
      <c r="S2172" s="164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2713</v>
      </c>
      <c r="S2173" s="164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2714</v>
      </c>
      <c r="S2174" s="164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2715</v>
      </c>
      <c r="S2175" s="164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2716</v>
      </c>
      <c r="S2176" s="164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2717</v>
      </c>
      <c r="S2177" s="164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2718</v>
      </c>
      <c r="S2178" s="164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2719</v>
      </c>
      <c r="S2179" s="164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2720</v>
      </c>
      <c r="S2180" s="164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2721</v>
      </c>
      <c r="S2181" s="164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2722</v>
      </c>
      <c r="S2182" s="164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2723</v>
      </c>
      <c r="S2183" s="164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2724</v>
      </c>
      <c r="S2184" s="164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2725</v>
      </c>
      <c r="S2185" s="164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2726</v>
      </c>
      <c r="S2186" s="164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2727</v>
      </c>
      <c r="S2187" s="164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2728</v>
      </c>
      <c r="S2188" s="164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2729</v>
      </c>
      <c r="S2189" s="164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2730</v>
      </c>
      <c r="S2190" s="164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2731</v>
      </c>
      <c r="S2191" s="164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2732</v>
      </c>
      <c r="S2192" s="164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2733</v>
      </c>
      <c r="S2193" s="164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2734</v>
      </c>
      <c r="S2194" s="164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2735</v>
      </c>
      <c r="S2195" s="164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2736</v>
      </c>
      <c r="S2196" s="164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2737</v>
      </c>
      <c r="S2197" s="164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2738</v>
      </c>
      <c r="S2198" s="164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2739</v>
      </c>
      <c r="S2199" s="164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2740</v>
      </c>
      <c r="S2200" s="164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2741</v>
      </c>
      <c r="S2201" s="164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2742</v>
      </c>
      <c r="S2202" s="164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2743</v>
      </c>
      <c r="S2203" s="164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2744</v>
      </c>
      <c r="S2204" s="164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2745</v>
      </c>
      <c r="S2205" s="164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2746</v>
      </c>
      <c r="S2206" s="164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2747</v>
      </c>
      <c r="S2207" s="164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2748</v>
      </c>
      <c r="S2208" s="164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2749</v>
      </c>
      <c r="S2209" s="164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2750</v>
      </c>
      <c r="S2210" s="164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2751</v>
      </c>
      <c r="S2211" s="164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2752</v>
      </c>
      <c r="S2212" s="164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2753</v>
      </c>
      <c r="S2213" s="164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2754</v>
      </c>
      <c r="S2214" s="164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2755</v>
      </c>
      <c r="S2215" s="164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2756</v>
      </c>
      <c r="S2216" s="164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2757</v>
      </c>
      <c r="S2217" s="164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2758</v>
      </c>
      <c r="S2218" s="164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2759</v>
      </c>
      <c r="S2219" s="164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2760</v>
      </c>
      <c r="S2220" s="164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2761</v>
      </c>
      <c r="S2221" s="164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2762</v>
      </c>
      <c r="S2222" s="164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2763</v>
      </c>
      <c r="S2223" s="164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2764</v>
      </c>
      <c r="S2224" s="164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2765</v>
      </c>
      <c r="S2225" s="164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2766</v>
      </c>
      <c r="S2226" s="164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2767</v>
      </c>
      <c r="S2227" s="164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2768</v>
      </c>
      <c r="S2228" s="164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2769</v>
      </c>
      <c r="S2229" s="164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2770</v>
      </c>
      <c r="S2230" s="164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2771</v>
      </c>
      <c r="S2231" s="164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2772</v>
      </c>
      <c r="S2232" s="164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2773</v>
      </c>
      <c r="S2233" s="164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2774</v>
      </c>
      <c r="S2234" s="164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2775</v>
      </c>
      <c r="S2235" s="164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2776</v>
      </c>
      <c r="S2236" s="164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2777</v>
      </c>
      <c r="S2237" s="164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2778</v>
      </c>
      <c r="S2238" s="164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2779</v>
      </c>
      <c r="S2239" s="164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2780</v>
      </c>
      <c r="S2240" s="164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2781</v>
      </c>
      <c r="S2241" s="164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2782</v>
      </c>
      <c r="S2242" s="164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2783</v>
      </c>
      <c r="S2243" s="164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2784</v>
      </c>
      <c r="S2244" s="164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2785</v>
      </c>
      <c r="S2245" s="164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2786</v>
      </c>
      <c r="S2246" s="164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2787</v>
      </c>
      <c r="S2247" s="164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2788</v>
      </c>
      <c r="S2248" s="164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2789</v>
      </c>
      <c r="S2249" s="164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2790</v>
      </c>
      <c r="S2250" s="164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2791</v>
      </c>
      <c r="S2251" s="164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2792</v>
      </c>
      <c r="S2252" s="164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2793</v>
      </c>
      <c r="S2253" s="164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2794</v>
      </c>
      <c r="S2254" s="164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2795</v>
      </c>
      <c r="S2255" s="164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2796</v>
      </c>
      <c r="S2256" s="164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2797</v>
      </c>
      <c r="S2257" s="164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2798</v>
      </c>
      <c r="S2258" s="164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2799</v>
      </c>
      <c r="S2259" s="164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2800</v>
      </c>
      <c r="S2260" s="164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2801</v>
      </c>
      <c r="S2261" s="164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2802</v>
      </c>
      <c r="S2262" s="164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2803</v>
      </c>
      <c r="S2263" s="164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2804</v>
      </c>
      <c r="S2264" s="164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2805</v>
      </c>
      <c r="S2265" s="164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2806</v>
      </c>
      <c r="S2266" s="164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2807</v>
      </c>
      <c r="S2267" s="164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2808</v>
      </c>
      <c r="S2268" s="164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2809</v>
      </c>
      <c r="S2269" s="164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2810</v>
      </c>
      <c r="S2270" s="164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2811</v>
      </c>
      <c r="S2271" s="164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2812</v>
      </c>
      <c r="S2272" s="164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2813</v>
      </c>
      <c r="S2273" s="164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2814</v>
      </c>
      <c r="S2274" s="164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2815</v>
      </c>
      <c r="S2275" s="164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2816</v>
      </c>
      <c r="S2276" s="164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2817</v>
      </c>
      <c r="S2277" s="164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2818</v>
      </c>
      <c r="S2278" s="164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2819</v>
      </c>
      <c r="S2279" s="164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2820</v>
      </c>
      <c r="S2280" s="164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2821</v>
      </c>
      <c r="S2281" s="164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2822</v>
      </c>
      <c r="S2282" s="164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2823</v>
      </c>
      <c r="S2283" s="164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2824</v>
      </c>
      <c r="S2284" s="164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2825</v>
      </c>
      <c r="S2285" s="164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2826</v>
      </c>
      <c r="S2286" s="164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2827</v>
      </c>
      <c r="S2287" s="164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2828</v>
      </c>
      <c r="S2288" s="164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2829</v>
      </c>
      <c r="S2289" s="164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2830</v>
      </c>
      <c r="S2290" s="164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2831</v>
      </c>
      <c r="S2291" s="164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2832</v>
      </c>
      <c r="S2292" s="164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2833</v>
      </c>
      <c r="S2293" s="164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2834</v>
      </c>
      <c r="S2294" s="164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2835</v>
      </c>
      <c r="S2295" s="164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2836</v>
      </c>
      <c r="S2296" s="164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2837</v>
      </c>
      <c r="S2297" s="164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2838</v>
      </c>
      <c r="S2298" s="164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2839</v>
      </c>
      <c r="S2299" s="164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2840</v>
      </c>
      <c r="S2300" s="164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2841</v>
      </c>
      <c r="S2301" s="164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2842</v>
      </c>
      <c r="S2302" s="164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2843</v>
      </c>
      <c r="S2303" s="164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2844</v>
      </c>
      <c r="S2304" s="164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2845</v>
      </c>
      <c r="S2305" s="164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2846</v>
      </c>
      <c r="S2306" s="164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2847</v>
      </c>
      <c r="S2307" s="164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2848</v>
      </c>
      <c r="S2308" s="164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2849</v>
      </c>
      <c r="S2309" s="164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2850</v>
      </c>
      <c r="S2310" s="164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2851</v>
      </c>
      <c r="S2311" s="164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2852</v>
      </c>
      <c r="S2312" s="164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2853</v>
      </c>
      <c r="S2313" s="164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2854</v>
      </c>
      <c r="S2314" s="164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2855</v>
      </c>
      <c r="S2315" s="164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2856</v>
      </c>
      <c r="S2316" s="164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2857</v>
      </c>
      <c r="S2317" s="164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2858</v>
      </c>
      <c r="S2318" s="164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2859</v>
      </c>
      <c r="S2319" s="164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2860</v>
      </c>
      <c r="S2320" s="164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2861</v>
      </c>
      <c r="S2321" s="164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2862</v>
      </c>
      <c r="S2322" s="164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2863</v>
      </c>
      <c r="S2323" s="164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2864</v>
      </c>
      <c r="S2324" s="164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2865</v>
      </c>
      <c r="S2325" s="164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2866</v>
      </c>
      <c r="S2326" s="164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2867</v>
      </c>
      <c r="S2327" s="164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2868</v>
      </c>
      <c r="S2328" s="164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2869</v>
      </c>
      <c r="S2329" s="164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2870</v>
      </c>
      <c r="S2330" s="164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2871</v>
      </c>
      <c r="S2331" s="164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2872</v>
      </c>
      <c r="S2332" s="164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2873</v>
      </c>
      <c r="S2333" s="164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2874</v>
      </c>
      <c r="S2334" s="164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2875</v>
      </c>
      <c r="S2335" s="164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2876</v>
      </c>
      <c r="S2336" s="164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2877</v>
      </c>
      <c r="S2337" s="164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2878</v>
      </c>
      <c r="S2338" s="164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2879</v>
      </c>
      <c r="S2339" s="164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2880</v>
      </c>
      <c r="S2340" s="164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2881</v>
      </c>
      <c r="S2341" s="164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2882</v>
      </c>
      <c r="S2342" s="164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2883</v>
      </c>
      <c r="S2343" s="164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2884</v>
      </c>
      <c r="S2344" s="164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2885</v>
      </c>
      <c r="S2345" s="164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2886</v>
      </c>
      <c r="S2346" s="164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2887</v>
      </c>
      <c r="S2347" s="164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2888</v>
      </c>
      <c r="S2348" s="164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2889</v>
      </c>
      <c r="S2349" s="164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2890</v>
      </c>
      <c r="S2350" s="164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2891</v>
      </c>
      <c r="S2351" s="164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2892</v>
      </c>
      <c r="S2352" s="164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2893</v>
      </c>
      <c r="S2353" s="164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2894</v>
      </c>
      <c r="S2354" s="164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2895</v>
      </c>
      <c r="S2355" s="164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2896</v>
      </c>
      <c r="S2356" s="164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2897</v>
      </c>
      <c r="S2357" s="164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2898</v>
      </c>
      <c r="S2358" s="164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2899</v>
      </c>
      <c r="S2359" s="164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2900</v>
      </c>
      <c r="S2360" s="164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2901</v>
      </c>
      <c r="S2361" s="164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2902</v>
      </c>
      <c r="S2362" s="164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2903</v>
      </c>
      <c r="S2363" s="164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2904</v>
      </c>
      <c r="S2364" s="164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2905</v>
      </c>
      <c r="S2365" s="164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2906</v>
      </c>
      <c r="S2366" s="164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2907</v>
      </c>
      <c r="S2367" s="164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2908</v>
      </c>
      <c r="S2368" s="164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2909</v>
      </c>
      <c r="S2369" s="164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2910</v>
      </c>
      <c r="S2370" s="164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2911</v>
      </c>
      <c r="S2371" s="164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2912</v>
      </c>
      <c r="S2372" s="164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2913</v>
      </c>
      <c r="S2373" s="164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2914</v>
      </c>
      <c r="S2374" s="164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2915</v>
      </c>
      <c r="S2375" s="164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2916</v>
      </c>
      <c r="S2376" s="164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2917</v>
      </c>
      <c r="S2377" s="164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2918</v>
      </c>
      <c r="S2378" s="164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2919</v>
      </c>
      <c r="S2379" s="164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2920</v>
      </c>
      <c r="S2380" s="164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2921</v>
      </c>
      <c r="S2381" s="164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2922</v>
      </c>
      <c r="S2382" s="164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2923</v>
      </c>
      <c r="S2383" s="164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2924</v>
      </c>
      <c r="S2384" s="164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2925</v>
      </c>
      <c r="S2385" s="164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2926</v>
      </c>
      <c r="S2386" s="164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2927</v>
      </c>
      <c r="S2387" s="164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2928</v>
      </c>
      <c r="S2388" s="164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2929</v>
      </c>
      <c r="S2389" s="164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2930</v>
      </c>
      <c r="S2390" s="164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2931</v>
      </c>
      <c r="S2391" s="164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2932</v>
      </c>
      <c r="S2392" s="164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2933</v>
      </c>
      <c r="S2393" s="164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2934</v>
      </c>
      <c r="S2394" s="164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2935</v>
      </c>
      <c r="S2395" s="164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2936</v>
      </c>
      <c r="S2396" s="164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2937</v>
      </c>
      <c r="S2397" s="164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2938</v>
      </c>
      <c r="S2398" s="164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2939</v>
      </c>
      <c r="S2399" s="164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2940</v>
      </c>
      <c r="S2400" s="164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2941</v>
      </c>
      <c r="S2401" s="164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2942</v>
      </c>
      <c r="S2402" s="164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2943</v>
      </c>
      <c r="S2403" s="164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2944</v>
      </c>
      <c r="S2404" s="164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2945</v>
      </c>
      <c r="S2405" s="164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2946</v>
      </c>
      <c r="S2406" s="164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2947</v>
      </c>
      <c r="S2407" s="164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2948</v>
      </c>
      <c r="S2408" s="164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2949</v>
      </c>
      <c r="S2409" s="164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2950</v>
      </c>
      <c r="S2410" s="164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2951</v>
      </c>
      <c r="S2411" s="164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2952</v>
      </c>
      <c r="S2412" s="164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2953</v>
      </c>
      <c r="S2413" s="164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2954</v>
      </c>
      <c r="S2414" s="164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2955</v>
      </c>
      <c r="S2415" s="164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2956</v>
      </c>
      <c r="S2416" s="164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2957</v>
      </c>
      <c r="S2417" s="164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2958</v>
      </c>
      <c r="S2418" s="164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2959</v>
      </c>
      <c r="S2419" s="164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2960</v>
      </c>
      <c r="S2420" s="164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2961</v>
      </c>
      <c r="S2421" s="164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2962</v>
      </c>
      <c r="S2422" s="164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2963</v>
      </c>
      <c r="S2423" s="164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2964</v>
      </c>
      <c r="S2424" s="164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2965</v>
      </c>
      <c r="S2425" s="164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2966</v>
      </c>
      <c r="S2426" s="164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2967</v>
      </c>
      <c r="S2427" s="164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2968</v>
      </c>
      <c r="S2428" s="164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2969</v>
      </c>
      <c r="S2429" s="164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2970</v>
      </c>
      <c r="S2430" s="164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2971</v>
      </c>
      <c r="S2431" s="164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2972</v>
      </c>
      <c r="S2432" s="164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2973</v>
      </c>
      <c r="S2433" s="164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2974</v>
      </c>
      <c r="S2434" s="164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2975</v>
      </c>
      <c r="S2435" s="164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2976</v>
      </c>
      <c r="S2436" s="164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2977</v>
      </c>
      <c r="S2437" s="164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2978</v>
      </c>
      <c r="S2438" s="164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2979</v>
      </c>
      <c r="S2439" s="164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2980</v>
      </c>
      <c r="S2440" s="164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2981</v>
      </c>
      <c r="S2441" s="164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2982</v>
      </c>
      <c r="S2442" s="164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2983</v>
      </c>
      <c r="S2443" s="164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2984</v>
      </c>
      <c r="S2444" s="164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2985</v>
      </c>
      <c r="S2445" s="164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2986</v>
      </c>
      <c r="S2446" s="164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2987</v>
      </c>
      <c r="S2447" s="164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2988</v>
      </c>
      <c r="S2448" s="164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2989</v>
      </c>
      <c r="S2449" s="164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2990</v>
      </c>
      <c r="S2450" s="164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2991</v>
      </c>
      <c r="S2451" s="164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2992</v>
      </c>
      <c r="S2452" s="164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2993</v>
      </c>
      <c r="S2453" s="164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2994</v>
      </c>
      <c r="S2454" s="164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2995</v>
      </c>
      <c r="S2455" s="164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2996</v>
      </c>
      <c r="S2456" s="164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2997</v>
      </c>
      <c r="S2457" s="164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2998</v>
      </c>
      <c r="S2458" s="164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2999</v>
      </c>
      <c r="S2459" s="164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3000</v>
      </c>
      <c r="S2460" s="164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3001</v>
      </c>
      <c r="S2461" s="164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3002</v>
      </c>
      <c r="S2462" s="164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3003</v>
      </c>
      <c r="S2463" s="164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3004</v>
      </c>
      <c r="S2464" s="164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3005</v>
      </c>
      <c r="S2465" s="164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3006</v>
      </c>
      <c r="S2466" s="164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3007</v>
      </c>
      <c r="S2467" s="164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3008</v>
      </c>
      <c r="S2468" s="164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3009</v>
      </c>
      <c r="S2469" s="164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3010</v>
      </c>
      <c r="S2470" s="164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3011</v>
      </c>
      <c r="S2471" s="164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3012</v>
      </c>
      <c r="S2472" s="164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3013</v>
      </c>
      <c r="S2473" s="164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3014</v>
      </c>
      <c r="S2474" s="164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3015</v>
      </c>
      <c r="S2475" s="164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3016</v>
      </c>
      <c r="S2476" s="164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3017</v>
      </c>
      <c r="S2477" s="164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3018</v>
      </c>
      <c r="S2478" s="164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3019</v>
      </c>
      <c r="S2479" s="164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3020</v>
      </c>
      <c r="S2480" s="164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3021</v>
      </c>
      <c r="S2481" s="164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3022</v>
      </c>
      <c r="S2482" s="164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3023</v>
      </c>
      <c r="S2483" s="164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3024</v>
      </c>
      <c r="S2484" s="164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3025</v>
      </c>
      <c r="S2485" s="164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3026</v>
      </c>
      <c r="S2486" s="164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3027</v>
      </c>
      <c r="S2487" s="164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3028</v>
      </c>
      <c r="S2488" s="164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3029</v>
      </c>
      <c r="S2489" s="164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3030</v>
      </c>
      <c r="S2490" s="164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3031</v>
      </c>
      <c r="S2491" s="164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3032</v>
      </c>
      <c r="S2492" s="164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3033</v>
      </c>
      <c r="S2493" s="164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3034</v>
      </c>
      <c r="S2494" s="164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3035</v>
      </c>
      <c r="S2495" s="164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3036</v>
      </c>
      <c r="S2496" s="164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3037</v>
      </c>
      <c r="S2497" s="164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3038</v>
      </c>
      <c r="S2498" s="164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3039</v>
      </c>
      <c r="S2499" s="164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3040</v>
      </c>
      <c r="S2500" s="164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3041</v>
      </c>
      <c r="S2501" s="164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3042</v>
      </c>
      <c r="S2502" s="164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3043</v>
      </c>
      <c r="S2503" s="164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3044</v>
      </c>
      <c r="S2504" s="164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3045</v>
      </c>
      <c r="S2505" s="164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3046</v>
      </c>
      <c r="S2506" s="164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3047</v>
      </c>
      <c r="S2507" s="164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3048</v>
      </c>
      <c r="S2508" s="164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3049</v>
      </c>
      <c r="S2509" s="164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3050</v>
      </c>
      <c r="S2510" s="164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3051</v>
      </c>
      <c r="S2511" s="164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3052</v>
      </c>
      <c r="S2512" s="164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3053</v>
      </c>
      <c r="S2513" s="164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3054</v>
      </c>
      <c r="S2514" s="164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3055</v>
      </c>
      <c r="S2515" s="164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3056</v>
      </c>
      <c r="S2516" s="164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3057</v>
      </c>
      <c r="S2517" s="164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3058</v>
      </c>
      <c r="S2518" s="164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3059</v>
      </c>
      <c r="S2519" s="164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3060</v>
      </c>
      <c r="S2520" s="164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3061</v>
      </c>
      <c r="S2521" s="164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3062</v>
      </c>
      <c r="S2522" s="164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3063</v>
      </c>
      <c r="S2523" s="164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3064</v>
      </c>
      <c r="S2524" s="164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3065</v>
      </c>
      <c r="S2525" s="164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3066</v>
      </c>
      <c r="S2526" s="164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3067</v>
      </c>
      <c r="S2527" s="164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3068</v>
      </c>
      <c r="S2528" s="164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3069</v>
      </c>
      <c r="S2529" s="164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3070</v>
      </c>
      <c r="S2530" s="164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3071</v>
      </c>
      <c r="S2531" s="164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3072</v>
      </c>
      <c r="S2532" s="164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3073</v>
      </c>
      <c r="S2533" s="164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3074</v>
      </c>
      <c r="S2534" s="164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3075</v>
      </c>
      <c r="S2535" s="164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3076</v>
      </c>
      <c r="S2536" s="164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3077</v>
      </c>
      <c r="S2537" s="164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3078</v>
      </c>
      <c r="S2538" s="164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3079</v>
      </c>
      <c r="S2539" s="164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3080</v>
      </c>
      <c r="S2540" s="164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3081</v>
      </c>
      <c r="S2541" s="164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3082</v>
      </c>
      <c r="S2542" s="164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3083</v>
      </c>
      <c r="S2543" s="164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3084</v>
      </c>
      <c r="S2544" s="164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3085</v>
      </c>
      <c r="S2545" s="164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3086</v>
      </c>
      <c r="S2546" s="164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3087</v>
      </c>
      <c r="S2547" s="164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3088</v>
      </c>
      <c r="S2548" s="164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3089</v>
      </c>
      <c r="S2549" s="164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3090</v>
      </c>
      <c r="S2550" s="164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3091</v>
      </c>
      <c r="S2551" s="164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3092</v>
      </c>
      <c r="S2552" s="164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3093</v>
      </c>
      <c r="S2553" s="164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3094</v>
      </c>
      <c r="S2554" s="164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3095</v>
      </c>
      <c r="S2555" s="164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3096</v>
      </c>
      <c r="S2556" s="164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3097</v>
      </c>
      <c r="S2557" s="164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3098</v>
      </c>
      <c r="S2558" s="164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3099</v>
      </c>
      <c r="S2559" s="164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3100</v>
      </c>
      <c r="S2560" s="164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3101</v>
      </c>
      <c r="S2561" s="164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3102</v>
      </c>
      <c r="S2562" s="164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3103</v>
      </c>
      <c r="S2563" s="164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3104</v>
      </c>
      <c r="S2564" s="164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3105</v>
      </c>
      <c r="S2565" s="164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3106</v>
      </c>
      <c r="S2566" s="164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3107</v>
      </c>
      <c r="S2567" s="164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3108</v>
      </c>
      <c r="S2568" s="164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3109</v>
      </c>
      <c r="S2569" s="164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3110</v>
      </c>
      <c r="S2570" s="164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3111</v>
      </c>
      <c r="S2571" s="164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3112</v>
      </c>
      <c r="S2572" s="164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3113</v>
      </c>
      <c r="S2573" s="164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3114</v>
      </c>
      <c r="S2574" s="164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3115</v>
      </c>
      <c r="S2575" s="164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3116</v>
      </c>
      <c r="S2576" s="164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3117</v>
      </c>
      <c r="S2577" s="164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3118</v>
      </c>
      <c r="S2578" s="164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3119</v>
      </c>
      <c r="S2579" s="164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3120</v>
      </c>
      <c r="S2580" s="164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3121</v>
      </c>
      <c r="S2581" s="164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3122</v>
      </c>
      <c r="S2582" s="164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3123</v>
      </c>
      <c r="S2583" s="164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3124</v>
      </c>
      <c r="S2584" s="164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3125</v>
      </c>
      <c r="S2585" s="164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3126</v>
      </c>
      <c r="S2586" s="164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3127</v>
      </c>
      <c r="S2587" s="164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3128</v>
      </c>
      <c r="S2588" s="164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3129</v>
      </c>
      <c r="S2589" s="164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3130</v>
      </c>
      <c r="S2590" s="164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3131</v>
      </c>
      <c r="S2591" s="164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3132</v>
      </c>
      <c r="S2592" s="164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3133</v>
      </c>
      <c r="S2593" s="164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3134</v>
      </c>
      <c r="S2594" s="164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3135</v>
      </c>
      <c r="S2595" s="164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3136</v>
      </c>
      <c r="S2596" s="164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3137</v>
      </c>
      <c r="S2597" s="164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3138</v>
      </c>
      <c r="S2598" s="164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3139</v>
      </c>
      <c r="S2599" s="164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3140</v>
      </c>
      <c r="S2600" s="164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3141</v>
      </c>
      <c r="S2601" s="164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3142</v>
      </c>
      <c r="S2602" s="164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3143</v>
      </c>
      <c r="S2603" s="164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3144</v>
      </c>
      <c r="S2604" s="164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3145</v>
      </c>
      <c r="S2605" s="164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3146</v>
      </c>
      <c r="S2606" s="164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3147</v>
      </c>
      <c r="S2607" s="164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3148</v>
      </c>
      <c r="S2608" s="164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3149</v>
      </c>
      <c r="S2609" s="164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3150</v>
      </c>
      <c r="S2610" s="164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3151</v>
      </c>
      <c r="S2611" s="164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3152</v>
      </c>
      <c r="S2612" s="164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3153</v>
      </c>
      <c r="S2613" s="164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3154</v>
      </c>
      <c r="S2614" s="164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3155</v>
      </c>
      <c r="S2615" s="164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3156</v>
      </c>
      <c r="S2616" s="164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3157</v>
      </c>
      <c r="S2617" s="164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3158</v>
      </c>
      <c r="S2618" s="164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3159</v>
      </c>
      <c r="S2619" s="164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3160</v>
      </c>
      <c r="S2620" s="164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3161</v>
      </c>
      <c r="S2621" s="164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3162</v>
      </c>
      <c r="S2622" s="164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3163</v>
      </c>
      <c r="S2623" s="164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3164</v>
      </c>
      <c r="S2624" s="164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3165</v>
      </c>
      <c r="S2625" s="164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3166</v>
      </c>
      <c r="S2626" s="164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3167</v>
      </c>
      <c r="S2627" s="164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3168</v>
      </c>
      <c r="S2628" s="164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3169</v>
      </c>
      <c r="S2629" s="164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3170</v>
      </c>
      <c r="S2630" s="164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3171</v>
      </c>
      <c r="S2631" s="164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3172</v>
      </c>
      <c r="S2632" s="164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3173</v>
      </c>
      <c r="S2633" s="164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3174</v>
      </c>
      <c r="S2634" s="164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3175</v>
      </c>
      <c r="S2635" s="164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3176</v>
      </c>
      <c r="S2636" s="164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3177</v>
      </c>
      <c r="S2637" s="164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3178</v>
      </c>
      <c r="S2638" s="164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3179</v>
      </c>
      <c r="S2639" s="164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3180</v>
      </c>
      <c r="S2640" s="164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3181</v>
      </c>
      <c r="S2641" s="164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3182</v>
      </c>
      <c r="S2642" s="164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3183</v>
      </c>
      <c r="S2643" s="164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3184</v>
      </c>
      <c r="S2644" s="164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3185</v>
      </c>
      <c r="S2645" s="164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3186</v>
      </c>
      <c r="S2646" s="164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3187</v>
      </c>
      <c r="S2647" s="164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3188</v>
      </c>
      <c r="S2648" s="164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3189</v>
      </c>
      <c r="S2649" s="164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3190</v>
      </c>
      <c r="S2650" s="164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3191</v>
      </c>
      <c r="S2651" s="164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3192</v>
      </c>
      <c r="S2652" s="164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3193</v>
      </c>
      <c r="S2653" s="164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3194</v>
      </c>
      <c r="S2654" s="164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3195</v>
      </c>
      <c r="S2655" s="164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3196</v>
      </c>
      <c r="S2656" s="164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3197</v>
      </c>
      <c r="S2657" s="164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3198</v>
      </c>
      <c r="S2658" s="164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3199</v>
      </c>
      <c r="S2659" s="164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3200</v>
      </c>
      <c r="S2660" s="164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3201</v>
      </c>
      <c r="S2661" s="164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3202</v>
      </c>
      <c r="S2662" s="164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3203</v>
      </c>
      <c r="S2663" s="164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3204</v>
      </c>
      <c r="S2664" s="164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3205</v>
      </c>
      <c r="S2665" s="164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3206</v>
      </c>
      <c r="S2666" s="164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3207</v>
      </c>
      <c r="S2667" s="164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3208</v>
      </c>
      <c r="S2668" s="164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3209</v>
      </c>
      <c r="S2669" s="164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3210</v>
      </c>
      <c r="S2670" s="164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3211</v>
      </c>
      <c r="S2671" s="164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3212</v>
      </c>
      <c r="S2672" s="164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3213</v>
      </c>
      <c r="S2673" s="164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3214</v>
      </c>
      <c r="S2674" s="164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3215</v>
      </c>
      <c r="S2675" s="164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3216</v>
      </c>
      <c r="S2676" s="164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3217</v>
      </c>
      <c r="S2677" s="164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3218</v>
      </c>
      <c r="S2678" s="164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3219</v>
      </c>
      <c r="S2679" s="164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3220</v>
      </c>
      <c r="S2680" s="164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3221</v>
      </c>
      <c r="S2681" s="164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3222</v>
      </c>
      <c r="S2682" s="164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3223</v>
      </c>
      <c r="S2683" s="164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3224</v>
      </c>
      <c r="S2684" s="164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3225</v>
      </c>
      <c r="S2685" s="164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3226</v>
      </c>
      <c r="S2686" s="164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3227</v>
      </c>
      <c r="S2687" s="164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3228</v>
      </c>
      <c r="S2688" s="164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3229</v>
      </c>
      <c r="S2689" s="164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3230</v>
      </c>
      <c r="S2690" s="164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3231</v>
      </c>
      <c r="S2691" s="164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3232</v>
      </c>
      <c r="S2692" s="164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3233</v>
      </c>
      <c r="S2693" s="164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3234</v>
      </c>
      <c r="S2694" s="164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3235</v>
      </c>
      <c r="S2695" s="164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3236</v>
      </c>
      <c r="S2696" s="164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3237</v>
      </c>
      <c r="S2697" s="164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3238</v>
      </c>
      <c r="S2698" s="164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3239</v>
      </c>
      <c r="S2699" s="164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3240</v>
      </c>
      <c r="S2700" s="164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3241</v>
      </c>
      <c r="S2701" s="164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3242</v>
      </c>
      <c r="S2702" s="164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3243</v>
      </c>
      <c r="S2703" s="164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3244</v>
      </c>
      <c r="S2704" s="164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3245</v>
      </c>
      <c r="S2705" s="164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3246</v>
      </c>
      <c r="S2706" s="164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3247</v>
      </c>
      <c r="S2707" s="164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3248</v>
      </c>
      <c r="S2708" s="164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3249</v>
      </c>
      <c r="S2709" s="164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3250</v>
      </c>
      <c r="S2710" s="164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3251</v>
      </c>
      <c r="S2711" s="164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3252</v>
      </c>
      <c r="S2712" s="164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3253</v>
      </c>
      <c r="S2713" s="164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3254</v>
      </c>
      <c r="S2714" s="164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3255</v>
      </c>
      <c r="S2715" s="164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3256</v>
      </c>
      <c r="S2716" s="164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3257</v>
      </c>
      <c r="S2717" s="164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3258</v>
      </c>
      <c r="S2718" s="164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3259</v>
      </c>
      <c r="S2719" s="164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3260</v>
      </c>
      <c r="S2720" s="164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3261</v>
      </c>
      <c r="S2721" s="164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3262</v>
      </c>
      <c r="S2722" s="164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3263</v>
      </c>
      <c r="S2723" s="164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3264</v>
      </c>
      <c r="S2724" s="164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3265</v>
      </c>
      <c r="S2725" s="164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3266</v>
      </c>
      <c r="S2726" s="164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3267</v>
      </c>
      <c r="S2727" s="164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3268</v>
      </c>
      <c r="S2728" s="164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3269</v>
      </c>
      <c r="S2729" s="164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3270</v>
      </c>
      <c r="S2730" s="164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3271</v>
      </c>
      <c r="S2731" s="164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3272</v>
      </c>
      <c r="S2732" s="164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3273</v>
      </c>
      <c r="S2733" s="164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3274</v>
      </c>
      <c r="S2734" s="164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3275</v>
      </c>
      <c r="S2735" s="164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3276</v>
      </c>
      <c r="S2736" s="164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3277</v>
      </c>
      <c r="S2737" s="164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3278</v>
      </c>
      <c r="S2738" s="164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3279</v>
      </c>
      <c r="S2739" s="164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3280</v>
      </c>
      <c r="S2740" s="164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3281</v>
      </c>
      <c r="S2741" s="164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3282</v>
      </c>
      <c r="S2742" s="164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3283</v>
      </c>
      <c r="S2743" s="164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3284</v>
      </c>
      <c r="S2744" s="164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3285</v>
      </c>
      <c r="S2745" s="164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3286</v>
      </c>
      <c r="S2746" s="164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3287</v>
      </c>
      <c r="S2747" s="164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3288</v>
      </c>
      <c r="S2748" s="164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3289</v>
      </c>
      <c r="S2749" s="164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3290</v>
      </c>
      <c r="S2750" s="164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3291</v>
      </c>
      <c r="S2751" s="164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3292</v>
      </c>
      <c r="S2752" s="164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3293</v>
      </c>
      <c r="S2753" s="164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3294</v>
      </c>
      <c r="S2754" s="164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3295</v>
      </c>
      <c r="S2755" s="164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3296</v>
      </c>
      <c r="S2756" s="164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3297</v>
      </c>
      <c r="S2757" s="164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3298</v>
      </c>
      <c r="S2758" s="164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3299</v>
      </c>
      <c r="S2759" s="164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3300</v>
      </c>
      <c r="S2760" s="164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3301</v>
      </c>
      <c r="S2761" s="164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3302</v>
      </c>
      <c r="S2762" s="164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3303</v>
      </c>
      <c r="S2763" s="164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3304</v>
      </c>
      <c r="S2764" s="164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3305</v>
      </c>
      <c r="S2765" s="164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3306</v>
      </c>
      <c r="S2766" s="164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3307</v>
      </c>
      <c r="S2767" s="164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3308</v>
      </c>
      <c r="S2768" s="164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3309</v>
      </c>
      <c r="S2769" s="164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3310</v>
      </c>
      <c r="S2770" s="164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3311</v>
      </c>
      <c r="S2771" s="164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3312</v>
      </c>
      <c r="S2772" s="164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3313</v>
      </c>
      <c r="S2773" s="164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3314</v>
      </c>
      <c r="S2774" s="164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3315</v>
      </c>
      <c r="S2775" s="164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3316</v>
      </c>
      <c r="S2776" s="164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3317</v>
      </c>
      <c r="S2777" s="164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3318</v>
      </c>
      <c r="S2778" s="164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3319</v>
      </c>
      <c r="S2779" s="164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3320</v>
      </c>
      <c r="S2780" s="164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3321</v>
      </c>
      <c r="S2781" s="164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3322</v>
      </c>
      <c r="S2782" s="164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3323</v>
      </c>
      <c r="S2783" s="164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3324</v>
      </c>
      <c r="S2784" s="164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3325</v>
      </c>
      <c r="S2785" s="164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3326</v>
      </c>
      <c r="S2786" s="164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3327</v>
      </c>
      <c r="S2787" s="164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3328</v>
      </c>
      <c r="S2788" s="164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3329</v>
      </c>
      <c r="S2789" s="164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3330</v>
      </c>
      <c r="S2790" s="164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3331</v>
      </c>
      <c r="S2791" s="164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3332</v>
      </c>
      <c r="S2792" s="164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3333</v>
      </c>
      <c r="S2793" s="164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3334</v>
      </c>
      <c r="S2794" s="164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3335</v>
      </c>
      <c r="S2795" s="164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3336</v>
      </c>
      <c r="S2796" s="164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3337</v>
      </c>
      <c r="S2797" s="164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3338</v>
      </c>
      <c r="S2798" s="164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3339</v>
      </c>
      <c r="S2799" s="164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3340</v>
      </c>
      <c r="S2800" s="164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3341</v>
      </c>
      <c r="S2801" s="164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3342</v>
      </c>
      <c r="S2802" s="164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3343</v>
      </c>
      <c r="S2803" s="164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3344</v>
      </c>
      <c r="S2804" s="164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3345</v>
      </c>
      <c r="S2805" s="164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3346</v>
      </c>
      <c r="S2806" s="164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3347</v>
      </c>
      <c r="S2807" s="164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3348</v>
      </c>
      <c r="S2808" s="164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3349</v>
      </c>
      <c r="S2809" s="164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3350</v>
      </c>
      <c r="S2810" s="164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3351</v>
      </c>
      <c r="S2811" s="164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3352</v>
      </c>
      <c r="S2812" s="164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3353</v>
      </c>
      <c r="S2813" s="164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3354</v>
      </c>
      <c r="S2814" s="164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3355</v>
      </c>
      <c r="S2815" s="164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3356</v>
      </c>
      <c r="S2816" s="164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3357</v>
      </c>
      <c r="S2817" s="164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3358</v>
      </c>
      <c r="S2818" s="164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3359</v>
      </c>
      <c r="S2819" s="164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3360</v>
      </c>
      <c r="S2820" s="164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3361</v>
      </c>
      <c r="S2821" s="164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3362</v>
      </c>
      <c r="S2822" s="164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3363</v>
      </c>
      <c r="S2823" s="164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3364</v>
      </c>
      <c r="S2824" s="164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3365</v>
      </c>
      <c r="S2825" s="164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3366</v>
      </c>
      <c r="S2826" s="164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3367</v>
      </c>
      <c r="S2827" s="164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3368</v>
      </c>
      <c r="S2828" s="164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3369</v>
      </c>
      <c r="S2829" s="164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3370</v>
      </c>
      <c r="S2830" s="164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3371</v>
      </c>
      <c r="S2831" s="164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3372</v>
      </c>
      <c r="S2832" s="164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3373</v>
      </c>
      <c r="S2833" s="164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3374</v>
      </c>
      <c r="S2834" s="164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3375</v>
      </c>
      <c r="S2835" s="164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3376</v>
      </c>
      <c r="S2836" s="164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3377</v>
      </c>
      <c r="S2837" s="164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3378</v>
      </c>
      <c r="S2838" s="164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3379</v>
      </c>
      <c r="S2839" s="164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3380</v>
      </c>
      <c r="S2840" s="164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3381</v>
      </c>
      <c r="S2841" s="164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3382</v>
      </c>
      <c r="S2842" s="164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3383</v>
      </c>
      <c r="S2843" s="164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3384</v>
      </c>
      <c r="S2844" s="164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3385</v>
      </c>
      <c r="S2845" s="164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3386</v>
      </c>
      <c r="S2846" s="164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3387</v>
      </c>
      <c r="S2847" s="164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3388</v>
      </c>
      <c r="S2848" s="164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3389</v>
      </c>
      <c r="S2849" s="164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3390</v>
      </c>
      <c r="S2850" s="164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3391</v>
      </c>
      <c r="S2851" s="164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3392</v>
      </c>
      <c r="S2852" s="164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3393</v>
      </c>
      <c r="S2853" s="164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3394</v>
      </c>
      <c r="S2854" s="164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3395</v>
      </c>
      <c r="S2855" s="164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3396</v>
      </c>
      <c r="S2856" s="164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3397</v>
      </c>
      <c r="S2857" s="164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3398</v>
      </c>
      <c r="S2858" s="164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3399</v>
      </c>
      <c r="S2859" s="164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3400</v>
      </c>
      <c r="S2860" s="164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3401</v>
      </c>
      <c r="S2861" s="164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3402</v>
      </c>
      <c r="S2862" s="164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3403</v>
      </c>
      <c r="S2863" s="164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3404</v>
      </c>
      <c r="S2864" s="164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3405</v>
      </c>
      <c r="S2865" s="164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3406</v>
      </c>
      <c r="S2866" s="164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3407</v>
      </c>
      <c r="S2867" s="164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3408</v>
      </c>
      <c r="S2868" s="164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3409</v>
      </c>
      <c r="S2869" s="164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3410</v>
      </c>
      <c r="S2870" s="164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3411</v>
      </c>
      <c r="S2871" s="164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3412</v>
      </c>
      <c r="S2872" s="164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3413</v>
      </c>
      <c r="S2873" s="164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3414</v>
      </c>
      <c r="S2874" s="164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3415</v>
      </c>
      <c r="S2875" s="164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3416</v>
      </c>
      <c r="S2876" s="164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3417</v>
      </c>
      <c r="S2877" s="164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3418</v>
      </c>
      <c r="S2878" s="164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3419</v>
      </c>
      <c r="S2879" s="164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3420</v>
      </c>
      <c r="S2880" s="164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3421</v>
      </c>
      <c r="S2881" s="164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3422</v>
      </c>
      <c r="S2882" s="164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3423</v>
      </c>
      <c r="S2883" s="164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3424</v>
      </c>
      <c r="S2884" s="164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3425</v>
      </c>
      <c r="S2885" s="164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3426</v>
      </c>
      <c r="S2886" s="164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3427</v>
      </c>
      <c r="S2887" s="164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3428</v>
      </c>
      <c r="S2888" s="164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3429</v>
      </c>
      <c r="S2889" s="164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3430</v>
      </c>
      <c r="S2890" s="164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3431</v>
      </c>
      <c r="S2891" s="164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3432</v>
      </c>
      <c r="S2892" s="164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3433</v>
      </c>
      <c r="S2893" s="164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3434</v>
      </c>
      <c r="S2894" s="164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3435</v>
      </c>
      <c r="S2895" s="164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3436</v>
      </c>
      <c r="S2896" s="164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3437</v>
      </c>
      <c r="S2897" s="164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3438</v>
      </c>
      <c r="S2898" s="164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3439</v>
      </c>
      <c r="S2899" s="164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3440</v>
      </c>
      <c r="S2900" s="164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3441</v>
      </c>
      <c r="S2901" s="164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3442</v>
      </c>
      <c r="S2902" s="164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3443</v>
      </c>
      <c r="S2903" s="164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3444</v>
      </c>
      <c r="S2904" s="164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3445</v>
      </c>
      <c r="S2905" s="164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3446</v>
      </c>
      <c r="S2906" s="164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3447</v>
      </c>
      <c r="S2907" s="164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3448</v>
      </c>
      <c r="S2908" s="164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3449</v>
      </c>
      <c r="S2909" s="164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3450</v>
      </c>
      <c r="S2910" s="164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3451</v>
      </c>
      <c r="S2911" s="164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3452</v>
      </c>
      <c r="S2912" s="164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3453</v>
      </c>
      <c r="S2913" s="164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3454</v>
      </c>
      <c r="S2914" s="164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3455</v>
      </c>
      <c r="S2915" s="164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3456</v>
      </c>
      <c r="S2916" s="164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3457</v>
      </c>
      <c r="S2917" s="164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3458</v>
      </c>
      <c r="S2918" s="164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3459</v>
      </c>
      <c r="S2919" s="164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3460</v>
      </c>
      <c r="S2920" s="164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3461</v>
      </c>
      <c r="S2921" s="164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3462</v>
      </c>
      <c r="S2922" s="164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3463</v>
      </c>
      <c r="S2923" s="164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3464</v>
      </c>
      <c r="S2924" s="164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3465</v>
      </c>
      <c r="S2925" s="164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3466</v>
      </c>
      <c r="S2926" s="164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3467</v>
      </c>
      <c r="S2927" s="164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3468</v>
      </c>
      <c r="S2928" s="164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3469</v>
      </c>
      <c r="S2929" s="164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3470</v>
      </c>
      <c r="S2930" s="164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3471</v>
      </c>
      <c r="S2931" s="164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3472</v>
      </c>
      <c r="S2932" s="164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3473</v>
      </c>
      <c r="S2933" s="164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3474</v>
      </c>
      <c r="S2934" s="164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3475</v>
      </c>
      <c r="S2935" s="164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3476</v>
      </c>
      <c r="S2936" s="164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3477</v>
      </c>
      <c r="S2937" s="164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3478</v>
      </c>
      <c r="S2938" s="164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3479</v>
      </c>
      <c r="S2939" s="164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3480</v>
      </c>
      <c r="S2940" s="164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3481</v>
      </c>
      <c r="S2941" s="164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3482</v>
      </c>
      <c r="S2942" s="164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3483</v>
      </c>
      <c r="S2943" s="164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3484</v>
      </c>
      <c r="S2944" s="164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3485</v>
      </c>
      <c r="S2945" s="164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3486</v>
      </c>
      <c r="S2946" s="164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3487</v>
      </c>
      <c r="S2947" s="164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3488</v>
      </c>
      <c r="S2948" s="164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3489</v>
      </c>
      <c r="S2949" s="164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3490</v>
      </c>
      <c r="S2950" s="164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3491</v>
      </c>
      <c r="S2951" s="164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3492</v>
      </c>
      <c r="S2952" s="164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3493</v>
      </c>
      <c r="S2953" s="164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3494</v>
      </c>
      <c r="S2954" s="164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3495</v>
      </c>
      <c r="S2955" s="164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3496</v>
      </c>
      <c r="S2956" s="164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3497</v>
      </c>
      <c r="S2957" s="164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3498</v>
      </c>
      <c r="S2958" s="164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3499</v>
      </c>
      <c r="S2959" s="164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3500</v>
      </c>
      <c r="S2960" s="164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3501</v>
      </c>
      <c r="S2961" s="164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3502</v>
      </c>
      <c r="S2962" s="164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3503</v>
      </c>
      <c r="S2963" s="164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3504</v>
      </c>
      <c r="S2964" s="164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3505</v>
      </c>
      <c r="S2965" s="164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3506</v>
      </c>
      <c r="S2966" s="164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3507</v>
      </c>
      <c r="S2967" s="164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3508</v>
      </c>
      <c r="S2968" s="164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3509</v>
      </c>
      <c r="S2969" s="164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3510</v>
      </c>
      <c r="S2970" s="164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3511</v>
      </c>
      <c r="S2971" s="164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3512</v>
      </c>
      <c r="S2972" s="164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3513</v>
      </c>
      <c r="S2973" s="164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3514</v>
      </c>
      <c r="S2974" s="164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3515</v>
      </c>
      <c r="S2975" s="164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3516</v>
      </c>
      <c r="S2976" s="164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3517</v>
      </c>
      <c r="S2977" s="164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3518</v>
      </c>
      <c r="S2978" s="164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3519</v>
      </c>
      <c r="S2979" s="164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3520</v>
      </c>
      <c r="S2980" s="164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3521</v>
      </c>
      <c r="S2981" s="164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3522</v>
      </c>
      <c r="S2982" s="164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3523</v>
      </c>
      <c r="S2983" s="164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3524</v>
      </c>
      <c r="S2984" s="164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3525</v>
      </c>
      <c r="S2985" s="164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3526</v>
      </c>
      <c r="S2986" s="164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3527</v>
      </c>
      <c r="S2987" s="164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3528</v>
      </c>
      <c r="S2988" s="164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3529</v>
      </c>
      <c r="S2989" s="164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3530</v>
      </c>
      <c r="S2990" s="164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3531</v>
      </c>
      <c r="S2991" s="164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3532</v>
      </c>
      <c r="S2992" s="164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3533</v>
      </c>
      <c r="S2993" s="164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3534</v>
      </c>
      <c r="S2994" s="164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3535</v>
      </c>
      <c r="S2995" s="164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3536</v>
      </c>
      <c r="S2996" s="164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3537</v>
      </c>
      <c r="S2997" s="164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3538</v>
      </c>
      <c r="S2998" s="164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3539</v>
      </c>
      <c r="S2999" s="164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3540</v>
      </c>
      <c r="S3000" s="164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3541</v>
      </c>
      <c r="S3001" s="164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3542</v>
      </c>
      <c r="S3002" s="164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3543</v>
      </c>
      <c r="S3003" s="164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3544</v>
      </c>
      <c r="S3004" s="164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3545</v>
      </c>
      <c r="S3005" s="164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3546</v>
      </c>
      <c r="S3006" s="164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3547</v>
      </c>
      <c r="S3007" s="164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3548</v>
      </c>
      <c r="S3008" s="164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3549</v>
      </c>
      <c r="S3009" s="164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3550</v>
      </c>
      <c r="S3010" s="164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3551</v>
      </c>
      <c r="S3011" s="164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3552</v>
      </c>
      <c r="S3012" s="164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3553</v>
      </c>
      <c r="S3013" s="164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3554</v>
      </c>
      <c r="S3014" s="164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3555</v>
      </c>
      <c r="S3015" s="164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3556</v>
      </c>
      <c r="S3016" s="164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3557</v>
      </c>
      <c r="S3017" s="164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3558</v>
      </c>
      <c r="S3018" s="164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3559</v>
      </c>
      <c r="S3019" s="164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3560</v>
      </c>
      <c r="S3020" s="164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3561</v>
      </c>
      <c r="S3021" s="164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3562</v>
      </c>
      <c r="S3022" s="164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3563</v>
      </c>
      <c r="S3023" s="164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3564</v>
      </c>
      <c r="S3024" s="164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3565</v>
      </c>
      <c r="S3025" s="164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3566</v>
      </c>
      <c r="S3026" s="164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3567</v>
      </c>
      <c r="S3027" s="164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3568</v>
      </c>
      <c r="S3028" s="164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3569</v>
      </c>
      <c r="S3029" s="164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3570</v>
      </c>
      <c r="S3030" s="164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3571</v>
      </c>
      <c r="S3031" s="164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3572</v>
      </c>
      <c r="S3032" s="164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3573</v>
      </c>
      <c r="S3033" s="164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3574</v>
      </c>
      <c r="S3034" s="164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3575</v>
      </c>
      <c r="S3035" s="164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3576</v>
      </c>
      <c r="S3036" s="164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3577</v>
      </c>
      <c r="S3037" s="164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3578</v>
      </c>
      <c r="S3038" s="164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3579</v>
      </c>
      <c r="S3039" s="164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3580</v>
      </c>
      <c r="S3040" s="164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3581</v>
      </c>
      <c r="S3041" s="164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3582</v>
      </c>
      <c r="S3042" s="164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3583</v>
      </c>
      <c r="S3043" s="164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3584</v>
      </c>
      <c r="S3044" s="164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3585</v>
      </c>
      <c r="S3045" s="164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3586</v>
      </c>
      <c r="S3046" s="164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3587</v>
      </c>
      <c r="S3047" s="164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3588</v>
      </c>
      <c r="S3048" s="164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3589</v>
      </c>
      <c r="S3049" s="164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3590</v>
      </c>
      <c r="S3050" s="164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3591</v>
      </c>
      <c r="S3051" s="164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3592</v>
      </c>
      <c r="S3052" s="164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3593</v>
      </c>
      <c r="S3053" s="164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3594</v>
      </c>
      <c r="S3054" s="164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3595</v>
      </c>
      <c r="S3055" s="164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3596</v>
      </c>
      <c r="S3056" s="164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3597</v>
      </c>
      <c r="S3057" s="164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3598</v>
      </c>
      <c r="S3058" s="164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3599</v>
      </c>
      <c r="S3059" s="164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3600</v>
      </c>
      <c r="S3060" s="164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3601</v>
      </c>
      <c r="S3061" s="164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3602</v>
      </c>
      <c r="S3062" s="164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3603</v>
      </c>
      <c r="S3063" s="164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3604</v>
      </c>
      <c r="S3064" s="164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3605</v>
      </c>
      <c r="S3065" s="164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3606</v>
      </c>
      <c r="S3066" s="164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3607</v>
      </c>
      <c r="S3067" s="164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3608</v>
      </c>
      <c r="S3068" s="164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3609</v>
      </c>
      <c r="S3069" s="164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3610</v>
      </c>
      <c r="S3070" s="164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3611</v>
      </c>
      <c r="S3071" s="164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3612</v>
      </c>
      <c r="S3072" s="164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3613</v>
      </c>
      <c r="S3073" s="164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3614</v>
      </c>
      <c r="S3074" s="164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3615</v>
      </c>
      <c r="S3075" s="164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3616</v>
      </c>
      <c r="S3076" s="164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3617</v>
      </c>
      <c r="S3077" s="164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3618</v>
      </c>
      <c r="S3078" s="164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3619</v>
      </c>
      <c r="S3079" s="164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3620</v>
      </c>
      <c r="S3080" s="164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3621</v>
      </c>
      <c r="S3081" s="164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3622</v>
      </c>
      <c r="S3082" s="164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3623</v>
      </c>
      <c r="S3083" s="164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3624</v>
      </c>
      <c r="S3084" s="164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3625</v>
      </c>
      <c r="S3085" s="164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3626</v>
      </c>
      <c r="S3086" s="164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3627</v>
      </c>
      <c r="S3087" s="164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3628</v>
      </c>
      <c r="S3088" s="164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3629</v>
      </c>
      <c r="S3089" s="164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3630</v>
      </c>
      <c r="S3090" s="164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3631</v>
      </c>
      <c r="S3091" s="164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3632</v>
      </c>
      <c r="S3092" s="164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3633</v>
      </c>
      <c r="S3093" s="164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3634</v>
      </c>
      <c r="S3094" s="164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3635</v>
      </c>
      <c r="S3095" s="164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3636</v>
      </c>
      <c r="S3096" s="164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3637</v>
      </c>
      <c r="S3097" s="164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3638</v>
      </c>
      <c r="R3098" t="s">
        <v>7886</v>
      </c>
      <c r="S3098" s="164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3639</v>
      </c>
      <c r="R3099" t="s">
        <v>7888</v>
      </c>
      <c r="S3099" s="164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3640</v>
      </c>
      <c r="R3100" t="s">
        <v>7888</v>
      </c>
      <c r="S3100" s="164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3641</v>
      </c>
      <c r="R3101" t="s">
        <v>7888</v>
      </c>
      <c r="S3101" s="164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3642</v>
      </c>
      <c r="R3102" t="s">
        <v>7888</v>
      </c>
      <c r="S3102" s="164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3643</v>
      </c>
      <c r="R3103" t="s">
        <v>7888</v>
      </c>
      <c r="S3103" s="164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3644</v>
      </c>
      <c r="R3104" t="s">
        <v>7888</v>
      </c>
      <c r="S3104" s="164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3645</v>
      </c>
      <c r="R3105" t="s">
        <v>7888</v>
      </c>
      <c r="S3105" s="164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3646</v>
      </c>
      <c r="R3106" t="s">
        <v>7889</v>
      </c>
      <c r="S3106" s="164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3647</v>
      </c>
      <c r="R3107" t="s">
        <v>7889</v>
      </c>
      <c r="S3107" s="164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3648</v>
      </c>
      <c r="R3108" t="s">
        <v>7889</v>
      </c>
      <c r="S3108" s="164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3649</v>
      </c>
      <c r="R3109" t="s">
        <v>7889</v>
      </c>
      <c r="S3109" s="164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3650</v>
      </c>
      <c r="R3110" t="s">
        <v>7889</v>
      </c>
      <c r="S3110" s="164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3651</v>
      </c>
      <c r="R3111" t="s">
        <v>7879</v>
      </c>
      <c r="S3111" s="164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3652</v>
      </c>
      <c r="R3112" t="s">
        <v>7879</v>
      </c>
      <c r="S3112" s="164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3653</v>
      </c>
      <c r="R3113" t="s">
        <v>7879</v>
      </c>
      <c r="S3113" s="164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3654</v>
      </c>
      <c r="R3114" t="s">
        <v>7879</v>
      </c>
      <c r="S3114" s="164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3655</v>
      </c>
      <c r="R3115" t="s">
        <v>7879</v>
      </c>
      <c r="S3115" s="164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3656</v>
      </c>
      <c r="R3116" t="s">
        <v>7879</v>
      </c>
      <c r="S3116" s="164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3657</v>
      </c>
      <c r="R3117" t="s">
        <v>7919</v>
      </c>
      <c r="S3117" s="164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3658</v>
      </c>
      <c r="R3118" t="s">
        <v>7879</v>
      </c>
      <c r="S3118" s="164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3659</v>
      </c>
      <c r="R3119" t="s">
        <v>7879</v>
      </c>
      <c r="S3119" s="164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3660</v>
      </c>
      <c r="R3120" t="s">
        <v>7883</v>
      </c>
      <c r="S3120" s="164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3661</v>
      </c>
      <c r="R3121" t="s">
        <v>7883</v>
      </c>
      <c r="S3121" s="164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3662</v>
      </c>
      <c r="R3122" t="s">
        <v>7883</v>
      </c>
      <c r="S3122" s="164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3663</v>
      </c>
      <c r="R3123" t="s">
        <v>152</v>
      </c>
      <c r="S3123" s="164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3664</v>
      </c>
      <c r="R3124" t="s">
        <v>109</v>
      </c>
      <c r="S3124" s="164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3665</v>
      </c>
      <c r="R3125" t="s">
        <v>109</v>
      </c>
      <c r="S3125" s="164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3666</v>
      </c>
      <c r="S3126" s="164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3667</v>
      </c>
      <c r="S3127" s="164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3668</v>
      </c>
      <c r="S3128" s="164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3669</v>
      </c>
      <c r="S3129" s="164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3670</v>
      </c>
      <c r="S3130" s="164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3671</v>
      </c>
      <c r="S3131" s="164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3672</v>
      </c>
      <c r="S3132" s="164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3673</v>
      </c>
      <c r="S3133" s="164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3674</v>
      </c>
      <c r="S3134" s="164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3675</v>
      </c>
      <c r="S3135" s="164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3676</v>
      </c>
      <c r="S3136" s="164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3677</v>
      </c>
      <c r="S3137" s="164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3678</v>
      </c>
      <c r="S3138" s="164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3679</v>
      </c>
      <c r="S3139" s="164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3680</v>
      </c>
      <c r="S3140" s="164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3681</v>
      </c>
      <c r="S3141" s="164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3682</v>
      </c>
      <c r="S3142" s="164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3683</v>
      </c>
      <c r="S3143" s="164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3684</v>
      </c>
      <c r="S3144" s="164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3685</v>
      </c>
      <c r="S3145" s="164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3686</v>
      </c>
      <c r="S3146" s="164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3687</v>
      </c>
      <c r="S3147" s="164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3688</v>
      </c>
      <c r="S3148" s="164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3689</v>
      </c>
      <c r="S3149" s="164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3690</v>
      </c>
      <c r="S3150" s="164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3691</v>
      </c>
      <c r="S3151" s="164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3692</v>
      </c>
      <c r="S3152" s="164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3693</v>
      </c>
      <c r="S3153" s="164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3694</v>
      </c>
      <c r="S3154" s="164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3695</v>
      </c>
      <c r="S3155" s="164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3696</v>
      </c>
      <c r="S3156" s="164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3697</v>
      </c>
      <c r="S3157" s="164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3698</v>
      </c>
      <c r="S3158" s="164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3699</v>
      </c>
      <c r="S3159" s="164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3700</v>
      </c>
      <c r="S3160" s="164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3701</v>
      </c>
      <c r="S3161" s="164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3702</v>
      </c>
      <c r="S3162" s="164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3703</v>
      </c>
      <c r="S3163" s="164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3704</v>
      </c>
      <c r="S3164" s="164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3705</v>
      </c>
      <c r="S3165" s="164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3706</v>
      </c>
      <c r="S3166" s="164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3707</v>
      </c>
      <c r="S3167" s="164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3708</v>
      </c>
      <c r="S3168" s="164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3709</v>
      </c>
      <c r="S3169" s="164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3710</v>
      </c>
      <c r="S3170" s="164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3711</v>
      </c>
      <c r="S3171" s="164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3712</v>
      </c>
      <c r="S3172" s="164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3713</v>
      </c>
      <c r="S3173" s="164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3714</v>
      </c>
      <c r="S3174" s="164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3715</v>
      </c>
      <c r="S3175" s="164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3716</v>
      </c>
      <c r="S3176" s="164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3717</v>
      </c>
      <c r="S3177" s="164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3718</v>
      </c>
      <c r="S3178" s="164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3719</v>
      </c>
      <c r="S3179" s="164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3720</v>
      </c>
      <c r="S3180" s="164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3721</v>
      </c>
      <c r="S3181" s="164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3722</v>
      </c>
      <c r="S3182" s="164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3723</v>
      </c>
      <c r="S3183" s="164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3724</v>
      </c>
      <c r="S3184" s="164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3725</v>
      </c>
      <c r="S3185" s="164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3726</v>
      </c>
      <c r="S3186" s="164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3727</v>
      </c>
      <c r="S3187" s="164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3728</v>
      </c>
      <c r="S3188" s="164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3729</v>
      </c>
      <c r="S3189" s="164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3730</v>
      </c>
      <c r="S3190" s="164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3731</v>
      </c>
      <c r="S3191" s="164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3732</v>
      </c>
      <c r="S3192" s="164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3733</v>
      </c>
      <c r="S3193" s="164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3734</v>
      </c>
      <c r="S3194" s="164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3735</v>
      </c>
      <c r="S3195" s="164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3736</v>
      </c>
      <c r="S3196" s="164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3737</v>
      </c>
      <c r="S3197" s="164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3738</v>
      </c>
      <c r="S3198" s="164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3739</v>
      </c>
      <c r="S3199" s="164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3740</v>
      </c>
      <c r="S3200" s="164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3741</v>
      </c>
      <c r="S3201" s="164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3742</v>
      </c>
      <c r="S3202" s="164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3743</v>
      </c>
      <c r="S3203" s="164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3744</v>
      </c>
      <c r="S3204" s="164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3745</v>
      </c>
      <c r="S3205" s="164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3746</v>
      </c>
      <c r="S3206" s="164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3747</v>
      </c>
      <c r="S3207" s="164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3748</v>
      </c>
      <c r="R3208" t="s">
        <v>7956</v>
      </c>
      <c r="S3208" s="164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3749</v>
      </c>
      <c r="S3209" s="164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3750</v>
      </c>
      <c r="S3210" s="164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3751</v>
      </c>
      <c r="S3211" s="164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3752</v>
      </c>
      <c r="S3212" s="164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3753</v>
      </c>
      <c r="S3213" s="164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3754</v>
      </c>
      <c r="S3214" s="164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3755</v>
      </c>
      <c r="S3215" s="164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3756</v>
      </c>
      <c r="S3216" s="164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3757</v>
      </c>
      <c r="S3217" s="164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3758</v>
      </c>
      <c r="S3218" s="164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3759</v>
      </c>
      <c r="S3219" s="164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3760</v>
      </c>
      <c r="S3220" s="164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3761</v>
      </c>
      <c r="S3221" s="164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3762</v>
      </c>
      <c r="S3222" s="164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3763</v>
      </c>
      <c r="S3223" s="164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3764</v>
      </c>
      <c r="S3224" s="164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3765</v>
      </c>
      <c r="S3225" s="164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3766</v>
      </c>
      <c r="S3226" s="164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3767</v>
      </c>
      <c r="S3227" s="164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3768</v>
      </c>
      <c r="S3228" s="164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3769</v>
      </c>
      <c r="S3229" s="164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3770</v>
      </c>
      <c r="S3230" s="164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3771</v>
      </c>
      <c r="S3231" s="164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3772</v>
      </c>
      <c r="S3232" s="164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3773</v>
      </c>
      <c r="S3233" s="164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3774</v>
      </c>
      <c r="S3234" s="164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3775</v>
      </c>
      <c r="S3235" s="164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3776</v>
      </c>
      <c r="S3236" s="164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3777</v>
      </c>
      <c r="S3237" s="164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3778</v>
      </c>
      <c r="S3238" s="164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3779</v>
      </c>
      <c r="S3239" s="164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3780</v>
      </c>
      <c r="S3240" s="164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3781</v>
      </c>
      <c r="S3241" s="164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3782</v>
      </c>
      <c r="S3242" s="164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3783</v>
      </c>
      <c r="S3243" s="164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3784</v>
      </c>
      <c r="S3244" s="164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3785</v>
      </c>
      <c r="S3245" s="164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3786</v>
      </c>
      <c r="S3246" s="164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3787</v>
      </c>
      <c r="S3247" s="164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3788</v>
      </c>
      <c r="S3248" s="164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3789</v>
      </c>
      <c r="S3249" s="164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3790</v>
      </c>
      <c r="S3250" s="164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3791</v>
      </c>
      <c r="S3251" s="164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3792</v>
      </c>
      <c r="S3252" s="164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3793</v>
      </c>
      <c r="S3253" s="164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3794</v>
      </c>
      <c r="S3254" s="164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3795</v>
      </c>
      <c r="S3255" s="164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3796</v>
      </c>
      <c r="S3256" s="164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3797</v>
      </c>
      <c r="S3257" s="164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3798</v>
      </c>
      <c r="S3258" s="164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3799</v>
      </c>
      <c r="S3259" s="164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3800</v>
      </c>
      <c r="S3260" s="164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3801</v>
      </c>
      <c r="S3261" s="164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3802</v>
      </c>
      <c r="S3262" s="164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3803</v>
      </c>
      <c r="S3263" s="164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3804</v>
      </c>
      <c r="S3264" s="164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3805</v>
      </c>
      <c r="S3265" s="164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3806</v>
      </c>
      <c r="S3266" s="164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3807</v>
      </c>
      <c r="S3267" s="164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3808</v>
      </c>
      <c r="S3268" s="164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3809</v>
      </c>
      <c r="S3269" s="164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3810</v>
      </c>
      <c r="S3270" s="164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3811</v>
      </c>
      <c r="S3271" s="164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3812</v>
      </c>
      <c r="S3272" s="164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3813</v>
      </c>
      <c r="S3273" s="164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3814</v>
      </c>
      <c r="S3274" s="164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3815</v>
      </c>
      <c r="S3275" s="164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3816</v>
      </c>
      <c r="S3276" s="164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3817</v>
      </c>
      <c r="S3277" s="164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3818</v>
      </c>
      <c r="S3278" s="164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3819</v>
      </c>
      <c r="S3279" s="164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3820</v>
      </c>
      <c r="S3280" s="164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3821</v>
      </c>
      <c r="S3281" s="164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3822</v>
      </c>
      <c r="S3282" s="164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3823</v>
      </c>
      <c r="S3283" s="164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3824</v>
      </c>
      <c r="S3284" s="164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3825</v>
      </c>
      <c r="S3285" s="164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3826</v>
      </c>
      <c r="S3286" s="164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3827</v>
      </c>
      <c r="S3287" s="164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3828</v>
      </c>
      <c r="S3288" s="164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3829</v>
      </c>
      <c r="S3289" s="164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3830</v>
      </c>
      <c r="S3290" s="164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3831</v>
      </c>
      <c r="S3291" s="164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3832</v>
      </c>
      <c r="S3292" s="164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3833</v>
      </c>
      <c r="S3293" s="164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3834</v>
      </c>
      <c r="S3294" s="164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3835</v>
      </c>
      <c r="S3295" s="164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3836</v>
      </c>
      <c r="S3296" s="164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3837</v>
      </c>
      <c r="S3297" s="164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3838</v>
      </c>
      <c r="S3298" s="164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3839</v>
      </c>
      <c r="S3299" s="164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3840</v>
      </c>
      <c r="S3300" s="164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3841</v>
      </c>
      <c r="S3301" s="164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3842</v>
      </c>
      <c r="S3302" s="164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3843</v>
      </c>
      <c r="S3303" s="164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3844</v>
      </c>
      <c r="S3304" s="164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3845</v>
      </c>
      <c r="S3305" s="164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3846</v>
      </c>
      <c r="S3306" s="164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3847</v>
      </c>
      <c r="S3307" s="164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3848</v>
      </c>
      <c r="S3308" s="164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3849</v>
      </c>
      <c r="S3309" s="164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3850</v>
      </c>
      <c r="S3310" s="164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3851</v>
      </c>
      <c r="S3311" s="164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3852</v>
      </c>
      <c r="S3312" s="164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3853</v>
      </c>
      <c r="S3313" s="164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3854</v>
      </c>
      <c r="S3314" s="164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3855</v>
      </c>
      <c r="S3315" s="164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3856</v>
      </c>
      <c r="S3316" s="164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3857</v>
      </c>
      <c r="S3317" s="164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3858</v>
      </c>
      <c r="S3318" s="164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3859</v>
      </c>
      <c r="S3319" s="164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3860</v>
      </c>
      <c r="S3320" s="164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3861</v>
      </c>
      <c r="S3321" s="164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3862</v>
      </c>
      <c r="S3322" s="164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3863</v>
      </c>
      <c r="S3323" s="164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3864</v>
      </c>
      <c r="S3324" s="164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3865</v>
      </c>
      <c r="S3325" s="164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3866</v>
      </c>
      <c r="S3326" s="164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3867</v>
      </c>
      <c r="S3327" s="164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3868</v>
      </c>
      <c r="S3328" s="164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3869</v>
      </c>
      <c r="S3329" s="164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3870</v>
      </c>
      <c r="S3330" s="164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3871</v>
      </c>
      <c r="S3331" s="164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3872</v>
      </c>
      <c r="S3332" s="164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3873</v>
      </c>
      <c r="S3333" s="164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3874</v>
      </c>
      <c r="S3334" s="164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3875</v>
      </c>
      <c r="S3335" s="164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3876</v>
      </c>
      <c r="S3336" s="164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3877</v>
      </c>
      <c r="S3337" s="164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3878</v>
      </c>
      <c r="S3338" s="164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3879</v>
      </c>
      <c r="S3339" s="164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3880</v>
      </c>
      <c r="S3340" s="164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3881</v>
      </c>
      <c r="S3341" s="164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3882</v>
      </c>
      <c r="S3342" s="164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3883</v>
      </c>
      <c r="S3343" s="164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3884</v>
      </c>
      <c r="S3344" s="164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3885</v>
      </c>
      <c r="S3345" s="164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3886</v>
      </c>
      <c r="S3346" s="164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3887</v>
      </c>
      <c r="S3347" s="164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3888</v>
      </c>
      <c r="S3348" s="164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3889</v>
      </c>
      <c r="S3349" s="164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3890</v>
      </c>
      <c r="S3350" s="164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3891</v>
      </c>
      <c r="S3351" s="164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3892</v>
      </c>
      <c r="S3352" s="164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3893</v>
      </c>
      <c r="S3353" s="164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3894</v>
      </c>
      <c r="S3354" s="164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3895</v>
      </c>
      <c r="S3355" s="164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3896</v>
      </c>
      <c r="S3356" s="164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3897</v>
      </c>
      <c r="S3357" s="164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3898</v>
      </c>
      <c r="S3358" s="164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3899</v>
      </c>
      <c r="S3359" s="164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3900</v>
      </c>
      <c r="S3360" s="164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3901</v>
      </c>
      <c r="S3361" s="164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3902</v>
      </c>
      <c r="S3362" s="164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3903</v>
      </c>
      <c r="S3363" s="164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3904</v>
      </c>
      <c r="S3364" s="164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3905</v>
      </c>
      <c r="S3365" s="164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3906</v>
      </c>
      <c r="S3366" s="164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3907</v>
      </c>
      <c r="S3367" s="164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3908</v>
      </c>
      <c r="S3368" s="164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3909</v>
      </c>
      <c r="S3369" s="164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3910</v>
      </c>
      <c r="S3370" s="164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3911</v>
      </c>
      <c r="S3371" s="164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3912</v>
      </c>
      <c r="S3372" s="164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3913</v>
      </c>
      <c r="S3373" s="164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3914</v>
      </c>
      <c r="S3374" s="164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3915</v>
      </c>
      <c r="S3375" s="164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3916</v>
      </c>
      <c r="S3376" s="164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3917</v>
      </c>
      <c r="S3377" s="164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3918</v>
      </c>
      <c r="S3378" s="164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3919</v>
      </c>
      <c r="S3379" s="164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3920</v>
      </c>
      <c r="S3380" s="164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3921</v>
      </c>
      <c r="S3381" s="164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3922</v>
      </c>
      <c r="S3382" s="164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3923</v>
      </c>
      <c r="S3383" s="164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3924</v>
      </c>
      <c r="S3384" s="164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3925</v>
      </c>
      <c r="S3385" s="164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3926</v>
      </c>
      <c r="S3386" s="164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3927</v>
      </c>
      <c r="S3387" s="164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3928</v>
      </c>
      <c r="S3388" s="164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3929</v>
      </c>
      <c r="S3389" s="164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3930</v>
      </c>
      <c r="S3390" s="164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3931</v>
      </c>
      <c r="S3391" s="164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3932</v>
      </c>
      <c r="S3392" s="164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3933</v>
      </c>
      <c r="S3393" s="164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3934</v>
      </c>
      <c r="S3394" s="164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3935</v>
      </c>
      <c r="S3395" s="164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3936</v>
      </c>
      <c r="S3396" s="164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3937</v>
      </c>
      <c r="S3397" s="164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3938</v>
      </c>
      <c r="S3398" s="164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3939</v>
      </c>
      <c r="S3399" s="164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3940</v>
      </c>
      <c r="S3400" s="164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3941</v>
      </c>
      <c r="S3401" s="164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3942</v>
      </c>
      <c r="S3402" s="164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3943</v>
      </c>
      <c r="S3403" s="164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3944</v>
      </c>
      <c r="S3404" s="164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3945</v>
      </c>
      <c r="S3405" s="164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3946</v>
      </c>
      <c r="S3406" s="164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3947</v>
      </c>
      <c r="S3407" s="164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3948</v>
      </c>
      <c r="S3408" s="164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3949</v>
      </c>
      <c r="S3409" s="164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3950</v>
      </c>
      <c r="S3410" s="164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3951</v>
      </c>
      <c r="S3411" s="164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3952</v>
      </c>
      <c r="S3412" s="164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3953</v>
      </c>
      <c r="S3413" s="164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3954</v>
      </c>
      <c r="S3414" s="164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3955</v>
      </c>
      <c r="S3415" s="164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3956</v>
      </c>
      <c r="S3416" s="164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3957</v>
      </c>
      <c r="S3417" s="164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3958</v>
      </c>
      <c r="S3418" s="164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3959</v>
      </c>
      <c r="S3419" s="164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3960</v>
      </c>
      <c r="S3420" s="164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3961</v>
      </c>
      <c r="S3421" s="164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3962</v>
      </c>
      <c r="S3422" s="164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3963</v>
      </c>
      <c r="S3423" s="164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3964</v>
      </c>
      <c r="S3424" s="164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3965</v>
      </c>
      <c r="S3425" s="164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3966</v>
      </c>
      <c r="S3426" s="164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3967</v>
      </c>
      <c r="S3427" s="164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3968</v>
      </c>
      <c r="S3428" s="164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3969</v>
      </c>
      <c r="S3429" s="164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3970</v>
      </c>
      <c r="S3430" s="164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3971</v>
      </c>
      <c r="S3431" s="164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3972</v>
      </c>
      <c r="S3432" s="164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3973</v>
      </c>
      <c r="S3433" s="164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3974</v>
      </c>
      <c r="S3434" s="164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3975</v>
      </c>
      <c r="S3435" s="164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3976</v>
      </c>
      <c r="S3436" s="164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3977</v>
      </c>
      <c r="S3437" s="164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3978</v>
      </c>
      <c r="S3438" s="164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3979</v>
      </c>
      <c r="S3439" s="164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3980</v>
      </c>
      <c r="S3440" s="164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3981</v>
      </c>
      <c r="S3441" s="164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3982</v>
      </c>
      <c r="S3442" s="164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3983</v>
      </c>
      <c r="S3443" s="164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3984</v>
      </c>
      <c r="S3444" s="164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3985</v>
      </c>
      <c r="S3445" s="164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3986</v>
      </c>
      <c r="S3446" s="164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3987</v>
      </c>
      <c r="S3447" s="164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3988</v>
      </c>
      <c r="S3448" s="164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3989</v>
      </c>
      <c r="S3449" s="164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3990</v>
      </c>
      <c r="S3450" s="164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3991</v>
      </c>
      <c r="S3451" s="164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3992</v>
      </c>
      <c r="S3452" s="164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3993</v>
      </c>
      <c r="S3453" s="164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3994</v>
      </c>
      <c r="R3454" t="s">
        <v>7886</v>
      </c>
      <c r="S3454" s="164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3995</v>
      </c>
      <c r="R3455" t="s">
        <v>7886</v>
      </c>
      <c r="S3455" s="164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3996</v>
      </c>
      <c r="R3456" t="s">
        <v>7886</v>
      </c>
      <c r="S3456" s="164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3997</v>
      </c>
      <c r="R3457" t="s">
        <v>7886</v>
      </c>
      <c r="S3457" s="164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3998</v>
      </c>
      <c r="R3458" t="s">
        <v>7901</v>
      </c>
      <c r="S3458" s="164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3999</v>
      </c>
      <c r="R3459" t="s">
        <v>7901</v>
      </c>
      <c r="S3459" s="164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4000</v>
      </c>
      <c r="S3460" s="164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4001</v>
      </c>
      <c r="S3461" s="164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4002</v>
      </c>
      <c r="S3462" s="164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4003</v>
      </c>
      <c r="S3463" s="164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4004</v>
      </c>
      <c r="R3464" t="s">
        <v>7919</v>
      </c>
      <c r="S3464" s="164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4005</v>
      </c>
      <c r="R3465" t="s">
        <v>7880</v>
      </c>
      <c r="S3465" s="164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4006</v>
      </c>
      <c r="R3466" t="s">
        <v>109</v>
      </c>
      <c r="S3466" s="164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4007</v>
      </c>
      <c r="R3467" t="s">
        <v>109</v>
      </c>
      <c r="S3467" s="164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4008</v>
      </c>
      <c r="S3468" s="164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4009</v>
      </c>
      <c r="S3469" s="164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4010</v>
      </c>
      <c r="S3470" s="164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4011</v>
      </c>
      <c r="S3471" s="164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4012</v>
      </c>
      <c r="S3472" s="164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4013</v>
      </c>
      <c r="S3473" s="164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4014</v>
      </c>
      <c r="S3474" s="164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4015</v>
      </c>
      <c r="S3475" s="164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4016</v>
      </c>
      <c r="S3476" s="164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4017</v>
      </c>
      <c r="S3477" s="164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4018</v>
      </c>
      <c r="S3478" s="164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4019</v>
      </c>
      <c r="S3479" s="164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4020</v>
      </c>
      <c r="S3480" s="164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4021</v>
      </c>
      <c r="S3481" s="164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4022</v>
      </c>
      <c r="S3482" s="164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4023</v>
      </c>
      <c r="S3483" s="164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4024</v>
      </c>
      <c r="S3484" s="164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4025</v>
      </c>
      <c r="S3485" s="164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4026</v>
      </c>
      <c r="S3486" s="164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4027</v>
      </c>
      <c r="S3487" s="164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4028</v>
      </c>
      <c r="S3488" s="164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4029</v>
      </c>
      <c r="S3489" s="164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4030</v>
      </c>
      <c r="S3490" s="164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4031</v>
      </c>
      <c r="S3491" s="164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4032</v>
      </c>
      <c r="S3492" s="164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4033</v>
      </c>
      <c r="S3493" s="164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4034</v>
      </c>
      <c r="S3494" s="164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4035</v>
      </c>
      <c r="S3495" s="164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4036</v>
      </c>
      <c r="S3496" s="164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4037</v>
      </c>
      <c r="S3497" s="164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4038</v>
      </c>
      <c r="S3498" s="164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4039</v>
      </c>
      <c r="S3499" s="164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4040</v>
      </c>
      <c r="S3500" s="164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4041</v>
      </c>
      <c r="S3501" s="164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4042</v>
      </c>
      <c r="S3502" s="164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4043</v>
      </c>
      <c r="S3503" s="164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4044</v>
      </c>
      <c r="S3504" s="164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4045</v>
      </c>
      <c r="S3505" s="164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4046</v>
      </c>
      <c r="S3506" s="164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4047</v>
      </c>
      <c r="S3507" s="164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4048</v>
      </c>
      <c r="S3508" s="164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4049</v>
      </c>
      <c r="S3509" s="164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4050</v>
      </c>
      <c r="S3510" s="164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4051</v>
      </c>
      <c r="R3511" t="s">
        <v>7949</v>
      </c>
      <c r="S3511" s="164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4052</v>
      </c>
      <c r="R3512" t="s">
        <v>7879</v>
      </c>
      <c r="S3512" s="164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4053</v>
      </c>
      <c r="S3513" s="164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4054</v>
      </c>
      <c r="R3514" t="s">
        <v>7889</v>
      </c>
      <c r="S3514" s="164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4055</v>
      </c>
      <c r="R3515" t="s">
        <v>7879</v>
      </c>
      <c r="S3515" s="164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4056</v>
      </c>
      <c r="S3516" s="164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4057</v>
      </c>
      <c r="R3517" t="s">
        <v>7889</v>
      </c>
      <c r="S3517" s="164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4058</v>
      </c>
      <c r="R3518" t="s">
        <v>7879</v>
      </c>
      <c r="S3518" s="164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4059</v>
      </c>
      <c r="R3519" t="s">
        <v>7949</v>
      </c>
      <c r="S3519" s="164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4060</v>
      </c>
      <c r="S3520" s="164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4061</v>
      </c>
      <c r="S3521" s="164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4062</v>
      </c>
      <c r="S3522" s="164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4063</v>
      </c>
      <c r="S3523" s="164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4064</v>
      </c>
      <c r="S3524" s="164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4065</v>
      </c>
      <c r="S3525" s="164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4066</v>
      </c>
      <c r="R3526" t="s">
        <v>7879</v>
      </c>
      <c r="S3526" s="164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4067</v>
      </c>
      <c r="R3527" t="s">
        <v>7901</v>
      </c>
      <c r="S3527" s="164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4068</v>
      </c>
      <c r="S3528" s="164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4069</v>
      </c>
      <c r="R3529" t="s">
        <v>109</v>
      </c>
      <c r="S3529" s="164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4070</v>
      </c>
      <c r="R3530" t="s">
        <v>109</v>
      </c>
      <c r="S3530" s="164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4071</v>
      </c>
      <c r="R3531" t="s">
        <v>7883</v>
      </c>
      <c r="S3531" s="164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4072</v>
      </c>
      <c r="R3532" t="s">
        <v>7883</v>
      </c>
      <c r="S3532" s="164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4073</v>
      </c>
      <c r="R3533" t="s">
        <v>7883</v>
      </c>
      <c r="S3533" s="164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4074</v>
      </c>
      <c r="R3534" t="s">
        <v>7883</v>
      </c>
      <c r="S3534" s="164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4075</v>
      </c>
      <c r="R3535" t="s">
        <v>7883</v>
      </c>
      <c r="S3535" s="164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4076</v>
      </c>
      <c r="R3536" t="s">
        <v>7883</v>
      </c>
      <c r="S3536" s="164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4077</v>
      </c>
      <c r="R3537" t="s">
        <v>7883</v>
      </c>
      <c r="S3537" s="164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4078</v>
      </c>
      <c r="S3538" s="164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4079</v>
      </c>
      <c r="S3539" s="164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4080</v>
      </c>
      <c r="S3540" s="164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4081</v>
      </c>
      <c r="S3541" s="164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4082</v>
      </c>
      <c r="S3542" s="164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4083</v>
      </c>
      <c r="S3543" s="164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4084</v>
      </c>
      <c r="S3544" s="164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4085</v>
      </c>
      <c r="S3545" s="164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4086</v>
      </c>
      <c r="S3546" s="164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4087</v>
      </c>
      <c r="S3547" s="164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4088</v>
      </c>
      <c r="S3548" s="164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4089</v>
      </c>
      <c r="R3549" t="s">
        <v>7880</v>
      </c>
      <c r="S3549" s="164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4090</v>
      </c>
      <c r="R3550" t="s">
        <v>7883</v>
      </c>
      <c r="S3550" s="164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4091</v>
      </c>
      <c r="R3551" t="s">
        <v>7883</v>
      </c>
      <c r="S3551" s="164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4092</v>
      </c>
      <c r="S3552" s="164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4093</v>
      </c>
      <c r="S3553" s="164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4094</v>
      </c>
      <c r="S3554" s="164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4095</v>
      </c>
      <c r="S3555" s="164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4096</v>
      </c>
      <c r="S3556" s="164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4097</v>
      </c>
      <c r="S3557" s="164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4098</v>
      </c>
      <c r="S3558" s="164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4099</v>
      </c>
      <c r="S3559" s="164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4100</v>
      </c>
      <c r="S3560" s="164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4101</v>
      </c>
      <c r="S3561" s="164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4102</v>
      </c>
      <c r="S3562" s="164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4103</v>
      </c>
      <c r="S3563" s="164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4104</v>
      </c>
      <c r="S3564" s="164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4105</v>
      </c>
      <c r="S3565" s="164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4106</v>
      </c>
      <c r="S3566" s="164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4107</v>
      </c>
      <c r="S3567" s="164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4108</v>
      </c>
      <c r="S3568" s="164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4109</v>
      </c>
      <c r="S3569" s="164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4110</v>
      </c>
      <c r="S3570" s="164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4111</v>
      </c>
      <c r="S3571" s="164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4112</v>
      </c>
      <c r="S3572" s="164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4113</v>
      </c>
      <c r="S3573" s="164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4114</v>
      </c>
      <c r="S3574" s="164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4115</v>
      </c>
      <c r="S3575" s="164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4116</v>
      </c>
      <c r="S3576" s="164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4117</v>
      </c>
      <c r="S3577" s="164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4118</v>
      </c>
      <c r="S3578" s="164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4119</v>
      </c>
      <c r="S3579" s="164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4120</v>
      </c>
      <c r="S3580" s="164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4121</v>
      </c>
      <c r="S3581" s="164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4122</v>
      </c>
      <c r="S3582" s="164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4123</v>
      </c>
      <c r="S3583" s="164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4124</v>
      </c>
      <c r="S3584" s="164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4125</v>
      </c>
      <c r="S3585" s="164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4126</v>
      </c>
      <c r="S3586" s="164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4127</v>
      </c>
      <c r="S3587" s="164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4128</v>
      </c>
      <c r="S3588" s="164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4129</v>
      </c>
      <c r="S3589" s="164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4130</v>
      </c>
      <c r="S3590" s="164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4131</v>
      </c>
      <c r="S3591" s="164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4132</v>
      </c>
      <c r="S3592" s="164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4133</v>
      </c>
      <c r="S3593" s="164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4134</v>
      </c>
      <c r="S3594" s="164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4135</v>
      </c>
      <c r="S3595" s="164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4136</v>
      </c>
      <c r="S3596" s="164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4137</v>
      </c>
      <c r="S3597" s="164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4138</v>
      </c>
      <c r="S3598" s="164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4139</v>
      </c>
      <c r="S3599" s="164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4140</v>
      </c>
      <c r="S3600" s="164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4141</v>
      </c>
      <c r="S3601" s="164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4142</v>
      </c>
      <c r="S3602" s="164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4143</v>
      </c>
      <c r="S3603" s="164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4144</v>
      </c>
      <c r="S3604" s="164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4145</v>
      </c>
      <c r="S3605" s="164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4146</v>
      </c>
      <c r="S3606" s="164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4147</v>
      </c>
      <c r="S3607" s="164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4148</v>
      </c>
      <c r="S3608" s="164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4149</v>
      </c>
      <c r="S3609" s="164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4150</v>
      </c>
      <c r="S3610" s="164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4151</v>
      </c>
      <c r="S3611" s="164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4152</v>
      </c>
      <c r="S3612" s="164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4153</v>
      </c>
      <c r="S3613" s="164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4154</v>
      </c>
      <c r="S3614" s="164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4155</v>
      </c>
      <c r="S3615" s="164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4156</v>
      </c>
      <c r="S3616" s="164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4157</v>
      </c>
      <c r="S3617" s="164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4158</v>
      </c>
      <c r="S3618" s="164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4159</v>
      </c>
      <c r="S3619" s="164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4160</v>
      </c>
      <c r="S3620" s="164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4161</v>
      </c>
      <c r="S3621" s="164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4162</v>
      </c>
      <c r="S3622" s="164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4163</v>
      </c>
      <c r="S3623" s="164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4164</v>
      </c>
      <c r="S3624" s="164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4165</v>
      </c>
      <c r="S3625" s="164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4166</v>
      </c>
      <c r="S3626" s="164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4167</v>
      </c>
      <c r="R3627" t="s">
        <v>7895</v>
      </c>
      <c r="S3627" s="164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4168</v>
      </c>
      <c r="S3628" s="164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4169</v>
      </c>
      <c r="R3629" t="s">
        <v>7895</v>
      </c>
      <c r="S3629" s="164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4170</v>
      </c>
      <c r="S3630" s="164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4171</v>
      </c>
      <c r="S3631" s="164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4172</v>
      </c>
      <c r="R3632" t="s">
        <v>7895</v>
      </c>
      <c r="S3632" s="164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4173</v>
      </c>
      <c r="R3633" t="s">
        <v>7895</v>
      </c>
      <c r="S3633" s="164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4174</v>
      </c>
      <c r="S3634" s="164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4175</v>
      </c>
      <c r="S3635" s="164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4176</v>
      </c>
      <c r="S3636" s="164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4177</v>
      </c>
      <c r="S3637" s="164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4178</v>
      </c>
      <c r="S3638" s="164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4179</v>
      </c>
      <c r="S3639" s="164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4180</v>
      </c>
      <c r="S3640" s="164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4181</v>
      </c>
      <c r="S3641" s="164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4182</v>
      </c>
      <c r="S3642" s="164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4183</v>
      </c>
      <c r="R3643" t="s">
        <v>7883</v>
      </c>
      <c r="S3643" s="164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4184</v>
      </c>
      <c r="R3644" t="s">
        <v>7883</v>
      </c>
      <c r="S3644" s="164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4185</v>
      </c>
      <c r="R3645" t="s">
        <v>7883</v>
      </c>
      <c r="S3645" s="164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4186</v>
      </c>
      <c r="R3646" t="s">
        <v>7883</v>
      </c>
      <c r="S3646" s="164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4187</v>
      </c>
      <c r="R3647" t="s">
        <v>7883</v>
      </c>
      <c r="S3647" s="164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4188</v>
      </c>
      <c r="R3648" t="s">
        <v>7883</v>
      </c>
      <c r="S3648" s="164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4189</v>
      </c>
      <c r="R3649" t="s">
        <v>7883</v>
      </c>
      <c r="S3649" s="164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4190</v>
      </c>
      <c r="R3650" t="s">
        <v>7883</v>
      </c>
      <c r="S3650" s="164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4191</v>
      </c>
      <c r="R3651" t="s">
        <v>7883</v>
      </c>
      <c r="S3651" s="164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4192</v>
      </c>
      <c r="R3652" t="s">
        <v>7883</v>
      </c>
      <c r="S3652" s="164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4193</v>
      </c>
      <c r="R3653" t="s">
        <v>7883</v>
      </c>
      <c r="S3653" s="164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4194</v>
      </c>
      <c r="S3654" s="164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4195</v>
      </c>
      <c r="R3655" t="s">
        <v>7883</v>
      </c>
      <c r="S3655" s="164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4196</v>
      </c>
      <c r="S3656" s="164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4197</v>
      </c>
      <c r="S3657" s="164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4198</v>
      </c>
      <c r="R3658" t="s">
        <v>7883</v>
      </c>
      <c r="S3658" s="164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4199</v>
      </c>
      <c r="S3659" s="164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4200</v>
      </c>
      <c r="R3660" t="s">
        <v>7883</v>
      </c>
      <c r="S3660" s="164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4201</v>
      </c>
      <c r="S3661" s="164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4202</v>
      </c>
      <c r="R3662" t="s">
        <v>7883</v>
      </c>
      <c r="S3662" s="164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4203</v>
      </c>
      <c r="S3663" s="164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4204</v>
      </c>
      <c r="S3664" s="164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4205</v>
      </c>
      <c r="R3665" t="s">
        <v>7929</v>
      </c>
      <c r="S3665" s="164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4206</v>
      </c>
      <c r="R3666" t="s">
        <v>7929</v>
      </c>
      <c r="S3666" s="164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4207</v>
      </c>
      <c r="S3667" s="164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4208</v>
      </c>
      <c r="R3668" t="s">
        <v>7883</v>
      </c>
      <c r="S3668" s="164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4209</v>
      </c>
      <c r="S3669" s="164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4210</v>
      </c>
      <c r="R3670" t="s">
        <v>7883</v>
      </c>
      <c r="S3670" s="164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4211</v>
      </c>
      <c r="S3671" s="164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4212</v>
      </c>
      <c r="S3672" s="164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4213</v>
      </c>
      <c r="S3673" s="164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4214</v>
      </c>
      <c r="S3674" s="164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4215</v>
      </c>
      <c r="S3675" s="164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4216</v>
      </c>
      <c r="S3676" s="164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4217</v>
      </c>
      <c r="S3677" s="164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4218</v>
      </c>
      <c r="S3678" s="164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4219</v>
      </c>
      <c r="S3679" s="164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4220</v>
      </c>
      <c r="S3680" s="164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4221</v>
      </c>
      <c r="S3681" s="164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4222</v>
      </c>
      <c r="S3682" s="164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4223</v>
      </c>
      <c r="S3683" s="164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4224</v>
      </c>
      <c r="S3684" s="164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4225</v>
      </c>
      <c r="S3685" s="164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4226</v>
      </c>
      <c r="S3686" s="164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4227</v>
      </c>
      <c r="S3687" s="164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4228</v>
      </c>
      <c r="S3688" s="164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4229</v>
      </c>
      <c r="S3689" s="164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4230</v>
      </c>
      <c r="S3690" s="164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4231</v>
      </c>
      <c r="S3691" s="164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4232</v>
      </c>
      <c r="S3692" s="164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4233</v>
      </c>
      <c r="S3693" s="164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4234</v>
      </c>
      <c r="S3694" s="164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4235</v>
      </c>
      <c r="S3695" s="164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4236</v>
      </c>
      <c r="S3696" s="164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4237</v>
      </c>
      <c r="S3697" s="164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4238</v>
      </c>
      <c r="S3698" s="164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4239</v>
      </c>
      <c r="S3699" s="164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4240</v>
      </c>
      <c r="S3700" s="164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4241</v>
      </c>
      <c r="S3701" s="164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4242</v>
      </c>
      <c r="S3702" s="164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4243</v>
      </c>
      <c r="S3703" s="164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4244</v>
      </c>
      <c r="S3704" s="164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4245</v>
      </c>
      <c r="S3705" s="164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4246</v>
      </c>
      <c r="S3706" s="164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4247</v>
      </c>
      <c r="S3707" s="164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4248</v>
      </c>
      <c r="S3708" s="164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4249</v>
      </c>
      <c r="S3709" s="164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4250</v>
      </c>
      <c r="S3710" s="164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4251</v>
      </c>
      <c r="S3711" s="164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4252</v>
      </c>
      <c r="S3712" s="164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4253</v>
      </c>
      <c r="S3713" s="164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4254</v>
      </c>
      <c r="S3714" s="164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4255</v>
      </c>
      <c r="S3715" s="164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4256</v>
      </c>
      <c r="S3716" s="164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4257</v>
      </c>
      <c r="S3717" s="164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4258</v>
      </c>
      <c r="S3718" s="164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4259</v>
      </c>
      <c r="S3719" s="164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4260</v>
      </c>
      <c r="S3720" s="164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4261</v>
      </c>
      <c r="S3721" s="164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4262</v>
      </c>
      <c r="S3722" s="164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4263</v>
      </c>
      <c r="S3723" s="164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4264</v>
      </c>
      <c r="S3724" s="164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4265</v>
      </c>
      <c r="S3725" s="164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4266</v>
      </c>
      <c r="S3726" s="164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4267</v>
      </c>
      <c r="S3727" s="164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4268</v>
      </c>
      <c r="S3728" s="164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4269</v>
      </c>
      <c r="S3729" s="164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4270</v>
      </c>
      <c r="S3730" s="164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4271</v>
      </c>
      <c r="S3731" s="164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4272</v>
      </c>
      <c r="S3732" s="164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4273</v>
      </c>
      <c r="S3733" s="164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4274</v>
      </c>
      <c r="S3734" s="164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4275</v>
      </c>
      <c r="S3735" s="164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4276</v>
      </c>
      <c r="S3736" s="164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4277</v>
      </c>
      <c r="S3737" s="164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4278</v>
      </c>
      <c r="S3738" s="164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4279</v>
      </c>
      <c r="S3739" s="164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4280</v>
      </c>
      <c r="S3740" s="164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4281</v>
      </c>
      <c r="S3741" s="164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4282</v>
      </c>
      <c r="S3742" s="164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4283</v>
      </c>
      <c r="S3743" s="164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4284</v>
      </c>
      <c r="S3744" s="164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4285</v>
      </c>
      <c r="S3745" s="164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4286</v>
      </c>
      <c r="S3746" s="164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4287</v>
      </c>
      <c r="S3747" s="164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4288</v>
      </c>
      <c r="S3748" s="164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4289</v>
      </c>
      <c r="S3749" s="164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4290</v>
      </c>
      <c r="S3750" s="164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4291</v>
      </c>
      <c r="S3751" s="164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4292</v>
      </c>
      <c r="S3752" s="164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4293</v>
      </c>
      <c r="S3753" s="164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4294</v>
      </c>
      <c r="S3754" s="164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4295</v>
      </c>
      <c r="S3755" s="164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4296</v>
      </c>
      <c r="S3756" s="164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4297</v>
      </c>
      <c r="S3757" s="164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4298</v>
      </c>
      <c r="S3758" s="164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4299</v>
      </c>
      <c r="S3759" s="164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4300</v>
      </c>
      <c r="S3760" s="164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4301</v>
      </c>
      <c r="S3761" s="164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4302</v>
      </c>
      <c r="S3762" s="164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4303</v>
      </c>
      <c r="S3763" s="164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4304</v>
      </c>
      <c r="S3764" s="164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4305</v>
      </c>
      <c r="S3765" s="164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4306</v>
      </c>
      <c r="S3766" s="164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4307</v>
      </c>
      <c r="S3767" s="164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4308</v>
      </c>
      <c r="S3768" s="164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4309</v>
      </c>
      <c r="S3769" s="164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4310</v>
      </c>
      <c r="S3770" s="164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4311</v>
      </c>
      <c r="S3771" s="164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4312</v>
      </c>
      <c r="S3772" s="164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4313</v>
      </c>
      <c r="S3773" s="164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4314</v>
      </c>
      <c r="S3774" s="164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4315</v>
      </c>
      <c r="S3775" s="164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4316</v>
      </c>
      <c r="S3776" s="164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4317</v>
      </c>
      <c r="S3777" s="164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4318</v>
      </c>
      <c r="S3778" s="164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4319</v>
      </c>
      <c r="S3779" s="164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4320</v>
      </c>
      <c r="S3780" s="164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4321</v>
      </c>
      <c r="S3781" s="164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4322</v>
      </c>
      <c r="S3782" s="164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4323</v>
      </c>
      <c r="S3783" s="164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4324</v>
      </c>
      <c r="S3784" s="164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4325</v>
      </c>
      <c r="S3785" s="164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4326</v>
      </c>
      <c r="S3786" s="164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4327</v>
      </c>
      <c r="S3787" s="164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4328</v>
      </c>
      <c r="S3788" s="164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4329</v>
      </c>
      <c r="S3789" s="164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4330</v>
      </c>
      <c r="S3790" s="164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4331</v>
      </c>
      <c r="S3791" s="164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4332</v>
      </c>
      <c r="S3792" s="164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4333</v>
      </c>
      <c r="S3793" s="164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4334</v>
      </c>
      <c r="S3794" s="164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4335</v>
      </c>
      <c r="S3795" s="164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4336</v>
      </c>
      <c r="S3796" s="164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4337</v>
      </c>
      <c r="S3797" s="164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4338</v>
      </c>
      <c r="S3798" s="164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4339</v>
      </c>
      <c r="S3799" s="164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4340</v>
      </c>
      <c r="S3800" s="164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4341</v>
      </c>
      <c r="S3801" s="164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4342</v>
      </c>
      <c r="R3802" t="s">
        <v>7942</v>
      </c>
      <c r="S3802" s="164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4343</v>
      </c>
      <c r="R3803" t="s">
        <v>7945</v>
      </c>
      <c r="S3803" s="164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4344</v>
      </c>
      <c r="S3804" s="164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4345</v>
      </c>
      <c r="R3805" t="s">
        <v>7957</v>
      </c>
      <c r="S3805" s="164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4346</v>
      </c>
      <c r="R3806" t="s">
        <v>7942</v>
      </c>
      <c r="S3806" s="164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4347</v>
      </c>
      <c r="R3807" t="s">
        <v>7945</v>
      </c>
      <c r="S3807" s="164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4348</v>
      </c>
      <c r="S3808" s="164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4349</v>
      </c>
      <c r="R3809" t="s">
        <v>7957</v>
      </c>
      <c r="S3809" s="164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4350</v>
      </c>
      <c r="R3810" t="s">
        <v>7942</v>
      </c>
      <c r="S3810" s="164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4351</v>
      </c>
      <c r="R3811" t="s">
        <v>7945</v>
      </c>
      <c r="S3811" s="164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4352</v>
      </c>
      <c r="S3812" s="164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4353</v>
      </c>
      <c r="R3813" t="s">
        <v>7957</v>
      </c>
      <c r="S3813" s="164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4354</v>
      </c>
      <c r="R3814" t="s">
        <v>7942</v>
      </c>
      <c r="S3814" s="164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4355</v>
      </c>
      <c r="R3815" t="s">
        <v>7945</v>
      </c>
      <c r="S3815" s="164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4356</v>
      </c>
      <c r="S3816" s="164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4357</v>
      </c>
      <c r="R3817" t="s">
        <v>7957</v>
      </c>
      <c r="S3817" s="164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4358</v>
      </c>
      <c r="S3818" s="164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4359</v>
      </c>
      <c r="S3819" s="164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4360</v>
      </c>
      <c r="R3820" t="s">
        <v>7879</v>
      </c>
      <c r="S3820" s="164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4361</v>
      </c>
      <c r="S3821" s="164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4362</v>
      </c>
      <c r="S3822" s="164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4363</v>
      </c>
      <c r="S3823" s="164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4364</v>
      </c>
      <c r="R3824" t="s">
        <v>7879</v>
      </c>
      <c r="S3824" s="164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4365</v>
      </c>
      <c r="S3825" s="164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4366</v>
      </c>
      <c r="R3826" t="s">
        <v>7883</v>
      </c>
      <c r="S3826" s="164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4367</v>
      </c>
      <c r="R3827" t="s">
        <v>7883</v>
      </c>
      <c r="S3827" s="164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4368</v>
      </c>
      <c r="R3828" t="s">
        <v>7883</v>
      </c>
      <c r="S3828" s="164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4369</v>
      </c>
      <c r="R3829" t="s">
        <v>7883</v>
      </c>
      <c r="S3829" s="164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4370</v>
      </c>
      <c r="R3830" t="s">
        <v>7879</v>
      </c>
      <c r="S3830" s="164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4371</v>
      </c>
      <c r="R3831" t="s">
        <v>7879</v>
      </c>
      <c r="S3831" s="164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4372</v>
      </c>
      <c r="S3832" s="164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4373</v>
      </c>
      <c r="S3833" s="164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4374</v>
      </c>
      <c r="R3834" t="s">
        <v>7879</v>
      </c>
      <c r="S3834" s="164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4375</v>
      </c>
      <c r="R3835" t="s">
        <v>7879</v>
      </c>
      <c r="S3835" s="164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4376</v>
      </c>
      <c r="S3836" s="164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4377</v>
      </c>
      <c r="S3837" s="164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4378</v>
      </c>
      <c r="R3838" t="s">
        <v>7883</v>
      </c>
      <c r="S3838" s="164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4379</v>
      </c>
      <c r="R3839" t="s">
        <v>7883</v>
      </c>
      <c r="S3839" s="164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4380</v>
      </c>
      <c r="S3840" s="164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4381</v>
      </c>
      <c r="R3841" t="s">
        <v>7879</v>
      </c>
      <c r="S3841" s="164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4382</v>
      </c>
      <c r="S3842" s="164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4383</v>
      </c>
      <c r="S3843" s="164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4384</v>
      </c>
      <c r="R3844" t="s">
        <v>7879</v>
      </c>
      <c r="S3844" s="164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4385</v>
      </c>
      <c r="R3845" t="s">
        <v>7879</v>
      </c>
      <c r="S3845" s="164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4386</v>
      </c>
      <c r="R3846" t="s">
        <v>7883</v>
      </c>
      <c r="S3846" s="164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4387</v>
      </c>
      <c r="R3847" t="s">
        <v>7883</v>
      </c>
      <c r="S3847" s="164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4388</v>
      </c>
      <c r="R3848" t="s">
        <v>7883</v>
      </c>
      <c r="S3848" s="164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4389</v>
      </c>
      <c r="R3849" t="s">
        <v>7883</v>
      </c>
      <c r="S3849" s="164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4390</v>
      </c>
      <c r="R3850" t="s">
        <v>7879</v>
      </c>
      <c r="S3850" s="164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4391</v>
      </c>
      <c r="R3851" t="s">
        <v>7879</v>
      </c>
      <c r="S3851" s="164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4392</v>
      </c>
      <c r="R3852" t="s">
        <v>7879</v>
      </c>
      <c r="S3852" s="164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4393</v>
      </c>
      <c r="R3853" t="s">
        <v>7879</v>
      </c>
      <c r="S3853" s="164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4394</v>
      </c>
      <c r="S3854" s="164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4395</v>
      </c>
      <c r="R3855" t="s">
        <v>7879</v>
      </c>
      <c r="S3855" s="164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4396</v>
      </c>
      <c r="R3856" t="s">
        <v>7883</v>
      </c>
      <c r="S3856" s="164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4397</v>
      </c>
      <c r="R3857" t="s">
        <v>7883</v>
      </c>
      <c r="S3857" s="164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4398</v>
      </c>
      <c r="R3858" t="s">
        <v>109</v>
      </c>
      <c r="S3858" s="164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4399</v>
      </c>
      <c r="R3859" t="s">
        <v>109</v>
      </c>
      <c r="S3859" s="164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4400</v>
      </c>
      <c r="R3860" t="s">
        <v>7879</v>
      </c>
      <c r="S3860" s="164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4401</v>
      </c>
      <c r="R3861" t="s">
        <v>7879</v>
      </c>
      <c r="S3861" s="164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4402</v>
      </c>
      <c r="R3862" t="s">
        <v>7879</v>
      </c>
      <c r="S3862" s="164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4403</v>
      </c>
      <c r="R3863" t="s">
        <v>7879</v>
      </c>
      <c r="S3863" s="164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4404</v>
      </c>
      <c r="R3864" t="s">
        <v>7879</v>
      </c>
      <c r="S3864" s="164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4405</v>
      </c>
      <c r="R3865" t="s">
        <v>7879</v>
      </c>
      <c r="S3865" s="164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4406</v>
      </c>
      <c r="R3866" t="s">
        <v>7879</v>
      </c>
      <c r="S3866" s="164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4407</v>
      </c>
      <c r="R3867" t="s">
        <v>7879</v>
      </c>
      <c r="S3867" s="164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4408</v>
      </c>
      <c r="S3868" s="164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4409</v>
      </c>
      <c r="S3869" s="164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4410</v>
      </c>
      <c r="R3870" t="s">
        <v>7883</v>
      </c>
      <c r="S3870" s="164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4411</v>
      </c>
      <c r="R3871" t="s">
        <v>7883</v>
      </c>
      <c r="S3871" s="164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4412</v>
      </c>
      <c r="S3872" s="164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4413</v>
      </c>
      <c r="S3873" s="164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4414</v>
      </c>
      <c r="S3874" s="164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4415</v>
      </c>
      <c r="R3875" t="s">
        <v>7897</v>
      </c>
      <c r="S3875" s="164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4416</v>
      </c>
      <c r="R3876" t="s">
        <v>7897</v>
      </c>
      <c r="S3876" s="164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4417</v>
      </c>
      <c r="R3877" t="s">
        <v>7897</v>
      </c>
      <c r="S3877" s="164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4418</v>
      </c>
      <c r="R3878" t="s">
        <v>7897</v>
      </c>
      <c r="S3878" s="164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4419</v>
      </c>
      <c r="S3879" s="164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4420</v>
      </c>
      <c r="S3880" s="164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4421</v>
      </c>
      <c r="S3881" s="164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4422</v>
      </c>
      <c r="S3882" s="164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4423</v>
      </c>
      <c r="S3883" s="164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4424</v>
      </c>
      <c r="S3884" s="164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4425</v>
      </c>
      <c r="S3885" s="164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4426</v>
      </c>
      <c r="S3886" s="164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4427</v>
      </c>
      <c r="S3887" s="164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4428</v>
      </c>
      <c r="S3888" s="164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4429</v>
      </c>
      <c r="S3889" s="164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4430</v>
      </c>
      <c r="S3890" s="164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4431</v>
      </c>
      <c r="S3891" s="164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4432</v>
      </c>
      <c r="S3892" s="164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4433</v>
      </c>
      <c r="S3893" s="164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4434</v>
      </c>
      <c r="R3894" t="s">
        <v>7900</v>
      </c>
      <c r="S3894" s="164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4435</v>
      </c>
      <c r="R3895" t="s">
        <v>7900</v>
      </c>
      <c r="S3895" s="164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4436</v>
      </c>
      <c r="S3896" s="164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4437</v>
      </c>
      <c r="S3897" s="164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4438</v>
      </c>
      <c r="R3898" t="s">
        <v>7883</v>
      </c>
      <c r="S3898" s="164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4439</v>
      </c>
      <c r="R3899" t="s">
        <v>7883</v>
      </c>
      <c r="S3899" s="164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4440</v>
      </c>
      <c r="R3900" t="s">
        <v>7905</v>
      </c>
      <c r="S3900" s="164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4441</v>
      </c>
      <c r="R3901" t="s">
        <v>7905</v>
      </c>
      <c r="S3901" s="164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4442</v>
      </c>
      <c r="S3902" s="164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4443</v>
      </c>
      <c r="S3903" s="164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4444</v>
      </c>
      <c r="S3904" s="164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4445</v>
      </c>
      <c r="S3905" s="164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4446</v>
      </c>
      <c r="S3906" s="164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4447</v>
      </c>
      <c r="S3907" s="164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4448</v>
      </c>
      <c r="S3908" s="164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4449</v>
      </c>
      <c r="S3909" s="164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4450</v>
      </c>
      <c r="S3910" s="164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4451</v>
      </c>
      <c r="S3911" s="164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4452</v>
      </c>
      <c r="S3912" s="164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4453</v>
      </c>
      <c r="R3913" t="s">
        <v>7958</v>
      </c>
      <c r="S3913" s="164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4454</v>
      </c>
      <c r="R3914" t="s">
        <v>7958</v>
      </c>
      <c r="S3914" s="164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4455</v>
      </c>
      <c r="R3915" t="s">
        <v>7899</v>
      </c>
      <c r="S3915" s="164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4456</v>
      </c>
      <c r="R3916" t="s">
        <v>7920</v>
      </c>
      <c r="S3916" s="164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4457</v>
      </c>
      <c r="R3917" t="s">
        <v>7920</v>
      </c>
      <c r="S3917" s="164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4458</v>
      </c>
      <c r="S3918" s="164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4459</v>
      </c>
      <c r="S3919" s="164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4460</v>
      </c>
      <c r="S3920" s="164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4461</v>
      </c>
      <c r="S3921" s="164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4462</v>
      </c>
      <c r="S3922" s="164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4463</v>
      </c>
      <c r="S3923" s="164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4464</v>
      </c>
      <c r="S3924" s="164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4465</v>
      </c>
      <c r="R3925" t="s">
        <v>7886</v>
      </c>
      <c r="S3925" s="164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4466</v>
      </c>
      <c r="R3926" t="s">
        <v>7961</v>
      </c>
      <c r="S3926" s="164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4467</v>
      </c>
      <c r="R3927" t="s">
        <v>7886</v>
      </c>
      <c r="S3927" s="164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4468</v>
      </c>
      <c r="R3928" t="s">
        <v>7961</v>
      </c>
      <c r="S3928" s="164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4469</v>
      </c>
      <c r="R3929" t="s">
        <v>7886</v>
      </c>
      <c r="S3929" s="164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4470</v>
      </c>
      <c r="R3930" t="s">
        <v>7961</v>
      </c>
      <c r="S3930" s="164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4471</v>
      </c>
      <c r="R3931" t="s">
        <v>7886</v>
      </c>
      <c r="S3931" s="164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4472</v>
      </c>
      <c r="R3932" t="s">
        <v>7961</v>
      </c>
      <c r="S3932" s="164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4473</v>
      </c>
      <c r="R3933" t="s">
        <v>7886</v>
      </c>
      <c r="S3933" s="164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4474</v>
      </c>
      <c r="R3934" t="s">
        <v>7961</v>
      </c>
      <c r="S3934" s="164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4475</v>
      </c>
      <c r="R3935" t="s">
        <v>7886</v>
      </c>
      <c r="S3935" s="164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4476</v>
      </c>
      <c r="R3936" t="s">
        <v>7961</v>
      </c>
      <c r="S3936" s="164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4477</v>
      </c>
      <c r="S3937" s="164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4478</v>
      </c>
      <c r="S3938" s="164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4479</v>
      </c>
      <c r="R3939" t="s">
        <v>7879</v>
      </c>
      <c r="S3939" s="164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4480</v>
      </c>
      <c r="R3940" t="s">
        <v>7879</v>
      </c>
      <c r="S3940" s="164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4481</v>
      </c>
      <c r="S3941" s="164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4482</v>
      </c>
      <c r="S3942" s="164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4483</v>
      </c>
      <c r="S3943" s="164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4484</v>
      </c>
      <c r="S3944" s="164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4485</v>
      </c>
      <c r="S3945" s="164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4486</v>
      </c>
      <c r="S3946" s="164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4487</v>
      </c>
      <c r="R3947" t="s">
        <v>7879</v>
      </c>
      <c r="S3947" s="164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4488</v>
      </c>
      <c r="R3948" t="s">
        <v>7879</v>
      </c>
      <c r="S3948" s="164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4489</v>
      </c>
      <c r="R3949" t="s">
        <v>7879</v>
      </c>
      <c r="S3949" s="164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4490</v>
      </c>
      <c r="R3950" t="s">
        <v>7926</v>
      </c>
      <c r="S3950" s="164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4491</v>
      </c>
      <c r="R3951" t="s">
        <v>7926</v>
      </c>
      <c r="S3951" s="164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4492</v>
      </c>
      <c r="R3952" t="s">
        <v>7926</v>
      </c>
      <c r="S3952" s="164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4493</v>
      </c>
      <c r="S3953" s="164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4494</v>
      </c>
      <c r="S3954" s="164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4495</v>
      </c>
      <c r="S3955" s="164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4496</v>
      </c>
      <c r="S3956" s="164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4497</v>
      </c>
      <c r="S3957" s="164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4498</v>
      </c>
      <c r="S3958" s="164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4499</v>
      </c>
      <c r="S3959" s="164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4500</v>
      </c>
      <c r="S3960" s="164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4501</v>
      </c>
      <c r="S3961" s="164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4502</v>
      </c>
      <c r="S3962" s="164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4503</v>
      </c>
      <c r="S3963" s="164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4504</v>
      </c>
      <c r="S3964" s="164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4505</v>
      </c>
      <c r="S3965" s="164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4506</v>
      </c>
      <c r="S3966" s="164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4507</v>
      </c>
      <c r="S3967" s="164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4508</v>
      </c>
      <c r="R3968" t="s">
        <v>7921</v>
      </c>
      <c r="S3968" s="164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4509</v>
      </c>
      <c r="R3969" t="s">
        <v>7921</v>
      </c>
      <c r="S3969" s="164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4510</v>
      </c>
      <c r="R3970" t="s">
        <v>109</v>
      </c>
      <c r="S3970" s="164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4511</v>
      </c>
      <c r="R3971" t="s">
        <v>109</v>
      </c>
      <c r="S3971" s="164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4512</v>
      </c>
      <c r="R3972" t="s">
        <v>7921</v>
      </c>
      <c r="S3972" s="164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4513</v>
      </c>
      <c r="R3973" t="s">
        <v>7921</v>
      </c>
      <c r="S3973" s="164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4514</v>
      </c>
      <c r="R3974" t="s">
        <v>7883</v>
      </c>
      <c r="S3974" s="164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4515</v>
      </c>
      <c r="R3975" t="s">
        <v>7883</v>
      </c>
      <c r="S3975" s="164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4516</v>
      </c>
      <c r="R3976" t="s">
        <v>7883</v>
      </c>
      <c r="S3976" s="164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4517</v>
      </c>
      <c r="R3977" t="s">
        <v>7883</v>
      </c>
      <c r="S3977" s="164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4518</v>
      </c>
      <c r="R3978" t="s">
        <v>7883</v>
      </c>
      <c r="S3978" s="164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4519</v>
      </c>
      <c r="R3979" t="s">
        <v>7883</v>
      </c>
      <c r="S3979" s="164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4520</v>
      </c>
      <c r="R3980" t="s">
        <v>7883</v>
      </c>
      <c r="S3980" s="164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4521</v>
      </c>
      <c r="R3981" t="s">
        <v>7883</v>
      </c>
      <c r="S3981" s="164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4522</v>
      </c>
      <c r="R3982" t="s">
        <v>7883</v>
      </c>
      <c r="S3982" s="164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4523</v>
      </c>
      <c r="R3983" t="s">
        <v>7883</v>
      </c>
      <c r="S3983" s="164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4524</v>
      </c>
      <c r="R3984" t="s">
        <v>7883</v>
      </c>
      <c r="S3984" s="164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4525</v>
      </c>
      <c r="R3985" t="s">
        <v>7883</v>
      </c>
      <c r="S3985" s="164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4526</v>
      </c>
      <c r="R3986" t="s">
        <v>7883</v>
      </c>
      <c r="S3986" s="164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4527</v>
      </c>
      <c r="R3987" t="s">
        <v>7883</v>
      </c>
      <c r="S3987" s="164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4528</v>
      </c>
      <c r="R3988" t="s">
        <v>7883</v>
      </c>
      <c r="S3988" s="164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4529</v>
      </c>
      <c r="R3989" t="s">
        <v>7883</v>
      </c>
      <c r="S3989" s="164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4530</v>
      </c>
      <c r="R3990" t="s">
        <v>7883</v>
      </c>
      <c r="S3990" s="164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4531</v>
      </c>
      <c r="R3991" t="s">
        <v>7883</v>
      </c>
      <c r="S3991" s="164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4532</v>
      </c>
      <c r="R3992" t="s">
        <v>7898</v>
      </c>
      <c r="S3992" s="164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4533</v>
      </c>
      <c r="R3993" t="s">
        <v>7898</v>
      </c>
      <c r="S3993" s="164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4534</v>
      </c>
      <c r="R3994" t="s">
        <v>7898</v>
      </c>
      <c r="S3994" s="164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4535</v>
      </c>
      <c r="R3995" t="s">
        <v>7898</v>
      </c>
      <c r="S3995" s="164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4536</v>
      </c>
      <c r="R3996" t="s">
        <v>109</v>
      </c>
      <c r="S3996" s="164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4537</v>
      </c>
      <c r="S3997" s="164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4538</v>
      </c>
      <c r="S3998" s="164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4539</v>
      </c>
      <c r="R3999" t="s">
        <v>7922</v>
      </c>
      <c r="S3999" s="164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4540</v>
      </c>
      <c r="R4000" t="s">
        <v>7923</v>
      </c>
      <c r="S4000" s="164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4541</v>
      </c>
      <c r="R4001" t="s">
        <v>7922</v>
      </c>
      <c r="S4001" s="164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4542</v>
      </c>
      <c r="R4002" t="s">
        <v>7924</v>
      </c>
      <c r="S4002" s="164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4543</v>
      </c>
      <c r="R4003" t="s">
        <v>7919</v>
      </c>
      <c r="S4003" s="164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4544</v>
      </c>
      <c r="R4004" t="s">
        <v>7925</v>
      </c>
      <c r="S4004" s="164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4545</v>
      </c>
      <c r="S4005" s="164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4546</v>
      </c>
      <c r="R4006" t="s">
        <v>7926</v>
      </c>
      <c r="S4006" s="164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4547</v>
      </c>
      <c r="S4007" s="164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4548</v>
      </c>
      <c r="S4008" s="164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4549</v>
      </c>
      <c r="S4009" s="164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4550</v>
      </c>
      <c r="S4010" s="164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4551</v>
      </c>
      <c r="R4011" t="s">
        <v>109</v>
      </c>
      <c r="S4011" s="164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4552</v>
      </c>
      <c r="R4012" t="s">
        <v>7927</v>
      </c>
      <c r="S4012" s="164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4553</v>
      </c>
      <c r="R4013" t="s">
        <v>7927</v>
      </c>
      <c r="S4013" s="164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4554</v>
      </c>
      <c r="R4014" t="s">
        <v>152</v>
      </c>
      <c r="S4014" s="164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4555</v>
      </c>
      <c r="S4015" s="164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4556</v>
      </c>
      <c r="R4016" t="s">
        <v>7919</v>
      </c>
      <c r="S4016" s="164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4557</v>
      </c>
      <c r="R4017" t="s">
        <v>7919</v>
      </c>
      <c r="S4017" s="164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4558</v>
      </c>
      <c r="R4018" t="s">
        <v>7919</v>
      </c>
      <c r="S4018" s="164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4559</v>
      </c>
      <c r="R4019" t="s">
        <v>7919</v>
      </c>
      <c r="S4019" s="164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4560</v>
      </c>
      <c r="R4020" t="s">
        <v>7919</v>
      </c>
      <c r="S4020" s="164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4561</v>
      </c>
      <c r="R4021" t="s">
        <v>7905</v>
      </c>
      <c r="S4021" s="164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4562</v>
      </c>
      <c r="R4022" t="s">
        <v>7905</v>
      </c>
      <c r="S4022" s="164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4563</v>
      </c>
      <c r="R4023" t="s">
        <v>7901</v>
      </c>
      <c r="S4023" s="164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4564</v>
      </c>
      <c r="R4024" t="s">
        <v>7901</v>
      </c>
      <c r="S4024" s="164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4565</v>
      </c>
      <c r="S4025" s="164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4566</v>
      </c>
      <c r="R4026" t="s">
        <v>7901</v>
      </c>
      <c r="S4026" s="164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4567</v>
      </c>
      <c r="R4027" t="s">
        <v>7919</v>
      </c>
      <c r="S4027" s="164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4568</v>
      </c>
      <c r="R4028" t="s">
        <v>7919</v>
      </c>
      <c r="S4028" s="164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4569</v>
      </c>
      <c r="R4029" t="s">
        <v>109</v>
      </c>
      <c r="S4029" s="164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4570</v>
      </c>
      <c r="R4030" t="s">
        <v>7919</v>
      </c>
      <c r="S4030" s="164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4571</v>
      </c>
      <c r="R4031" t="s">
        <v>7919</v>
      </c>
      <c r="S4031" s="164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4572</v>
      </c>
      <c r="R4032" t="s">
        <v>7919</v>
      </c>
      <c r="S4032" s="164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4573</v>
      </c>
      <c r="R4033" t="s">
        <v>7919</v>
      </c>
      <c r="S4033" s="164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4574</v>
      </c>
      <c r="R4034" t="s">
        <v>7919</v>
      </c>
      <c r="S4034" s="164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4575</v>
      </c>
      <c r="R4035" t="s">
        <v>7905</v>
      </c>
      <c r="S4035" s="164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4576</v>
      </c>
      <c r="R4036" t="s">
        <v>7905</v>
      </c>
      <c r="S4036" s="164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4577</v>
      </c>
      <c r="R4037" t="s">
        <v>7901</v>
      </c>
      <c r="S4037" s="164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4578</v>
      </c>
      <c r="R4038" t="s">
        <v>7901</v>
      </c>
      <c r="S4038" s="164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4579</v>
      </c>
      <c r="S4039" s="164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4580</v>
      </c>
      <c r="S4040" s="164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4581</v>
      </c>
      <c r="R4041" t="s">
        <v>7919</v>
      </c>
      <c r="S4041" s="164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4582</v>
      </c>
      <c r="S4042" s="164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4583</v>
      </c>
      <c r="S4043" s="164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4584</v>
      </c>
      <c r="S4044" s="164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4585</v>
      </c>
      <c r="S4045" s="164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4586</v>
      </c>
      <c r="S4046" s="164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4587</v>
      </c>
      <c r="S4047" s="164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4588</v>
      </c>
      <c r="S4048" s="164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4589</v>
      </c>
      <c r="S4049" s="164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4590</v>
      </c>
      <c r="R4050" t="s">
        <v>7905</v>
      </c>
      <c r="S4050" s="164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4591</v>
      </c>
      <c r="R4051" t="s">
        <v>7905</v>
      </c>
      <c r="S4051" s="164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4592</v>
      </c>
      <c r="S4052" s="164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4593</v>
      </c>
      <c r="S4053" s="164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4594</v>
      </c>
      <c r="S4054" s="164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4595</v>
      </c>
      <c r="S4055" s="164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4596</v>
      </c>
      <c r="S4056" s="164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4597</v>
      </c>
      <c r="R4057" t="s">
        <v>7879</v>
      </c>
      <c r="S4057" s="164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4598</v>
      </c>
      <c r="S4058" s="164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4599</v>
      </c>
      <c r="R4059" t="s">
        <v>7879</v>
      </c>
      <c r="S4059" s="164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4600</v>
      </c>
      <c r="R4060" t="s">
        <v>7905</v>
      </c>
      <c r="S4060" s="164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4601</v>
      </c>
      <c r="R4061" t="s">
        <v>7905</v>
      </c>
      <c r="S4061" s="164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4602</v>
      </c>
      <c r="R4062" t="s">
        <v>7879</v>
      </c>
      <c r="S4062" s="164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4603</v>
      </c>
      <c r="R4063" t="s">
        <v>7879</v>
      </c>
      <c r="S4063" s="164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4604</v>
      </c>
      <c r="R4064" t="s">
        <v>7898</v>
      </c>
      <c r="S4064" s="164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4605</v>
      </c>
      <c r="S4065" s="164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4606</v>
      </c>
      <c r="S4066" s="164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4607</v>
      </c>
      <c r="S4067" s="164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4608</v>
      </c>
      <c r="R4068" t="s">
        <v>7910</v>
      </c>
      <c r="S4068" s="164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4609</v>
      </c>
      <c r="S4069" s="164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4610</v>
      </c>
      <c r="R4070" t="s">
        <v>7910</v>
      </c>
      <c r="S4070" s="164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4611</v>
      </c>
      <c r="R4071" t="s">
        <v>7910</v>
      </c>
      <c r="S4071" s="164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4612</v>
      </c>
      <c r="R4072" t="s">
        <v>7910</v>
      </c>
      <c r="S4072" s="164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4613</v>
      </c>
      <c r="R4073" t="s">
        <v>7910</v>
      </c>
      <c r="S4073" s="164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4614</v>
      </c>
      <c r="R4074" t="s">
        <v>7910</v>
      </c>
      <c r="S4074" s="164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4615</v>
      </c>
      <c r="R4075" t="s">
        <v>7905</v>
      </c>
      <c r="S4075" s="164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4616</v>
      </c>
      <c r="R4076" t="s">
        <v>7905</v>
      </c>
      <c r="S4076" s="164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4617</v>
      </c>
      <c r="R4077" t="s">
        <v>7910</v>
      </c>
      <c r="S4077" s="164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4618</v>
      </c>
      <c r="R4078" t="s">
        <v>7910</v>
      </c>
      <c r="S4078" s="164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4619</v>
      </c>
      <c r="R4079" t="s">
        <v>7910</v>
      </c>
      <c r="S4079" s="164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4620</v>
      </c>
      <c r="S4080" s="164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4621</v>
      </c>
      <c r="R4081" t="s">
        <v>7905</v>
      </c>
      <c r="S4081" s="164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4622</v>
      </c>
      <c r="R4082" t="s">
        <v>7905</v>
      </c>
      <c r="S4082" s="164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4623</v>
      </c>
      <c r="R4083" t="s">
        <v>7910</v>
      </c>
      <c r="S4083" s="164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4624</v>
      </c>
      <c r="R4084" t="s">
        <v>7910</v>
      </c>
      <c r="S4084" s="164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4625</v>
      </c>
      <c r="R4085" t="s">
        <v>7910</v>
      </c>
      <c r="S4085" s="164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4626</v>
      </c>
      <c r="S4086" s="164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4627</v>
      </c>
      <c r="S4087" s="164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4628</v>
      </c>
      <c r="S4088" s="164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4629</v>
      </c>
      <c r="S4089" s="164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4630</v>
      </c>
      <c r="R4090" t="s">
        <v>7910</v>
      </c>
      <c r="S4090" s="164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4631</v>
      </c>
      <c r="R4091" t="s">
        <v>7910</v>
      </c>
      <c r="S4091" s="164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4632</v>
      </c>
      <c r="S4092" s="164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4633</v>
      </c>
      <c r="S4093" s="164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4634</v>
      </c>
      <c r="R4094" t="s">
        <v>7880</v>
      </c>
      <c r="S4094" s="164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4635</v>
      </c>
      <c r="R4095" t="s">
        <v>7880</v>
      </c>
      <c r="S4095" s="164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4636</v>
      </c>
      <c r="R4096" t="s">
        <v>7880</v>
      </c>
      <c r="S4096" s="164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4637</v>
      </c>
      <c r="R4097" t="s">
        <v>7880</v>
      </c>
      <c r="S4097" s="164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4638</v>
      </c>
      <c r="R4098" t="s">
        <v>7883</v>
      </c>
      <c r="S4098" s="164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4639</v>
      </c>
      <c r="R4099" t="s">
        <v>7883</v>
      </c>
      <c r="S4099" s="164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4640</v>
      </c>
      <c r="R4100" t="s">
        <v>7883</v>
      </c>
      <c r="S4100" s="164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4641</v>
      </c>
      <c r="R4101" t="s">
        <v>7883</v>
      </c>
      <c r="S4101" s="164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4642</v>
      </c>
      <c r="R4102" t="s">
        <v>7883</v>
      </c>
      <c r="S4102" s="164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4643</v>
      </c>
      <c r="R4103" t="s">
        <v>7883</v>
      </c>
      <c r="S4103" s="164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4644</v>
      </c>
      <c r="R4104" t="s">
        <v>7882</v>
      </c>
      <c r="S4104" s="164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4645</v>
      </c>
      <c r="R4105" t="s">
        <v>7882</v>
      </c>
      <c r="S4105" s="164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4646</v>
      </c>
      <c r="R4106" t="s">
        <v>7882</v>
      </c>
      <c r="S4106" s="164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4647</v>
      </c>
      <c r="R4107" t="s">
        <v>7882</v>
      </c>
      <c r="S4107" s="164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4648</v>
      </c>
      <c r="R4108" t="s">
        <v>7882</v>
      </c>
      <c r="S4108" s="164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4649</v>
      </c>
      <c r="R4109" t="s">
        <v>7882</v>
      </c>
      <c r="S4109" s="164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4650</v>
      </c>
      <c r="S4110" s="164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4651</v>
      </c>
      <c r="S4111" s="164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4652</v>
      </c>
      <c r="R4112" t="s">
        <v>7882</v>
      </c>
      <c r="S4112" s="164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4653</v>
      </c>
      <c r="R4113" t="s">
        <v>7883</v>
      </c>
      <c r="S4113" s="164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4654</v>
      </c>
      <c r="R4114" t="s">
        <v>7883</v>
      </c>
      <c r="S4114" s="164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4655</v>
      </c>
      <c r="R4115" t="s">
        <v>7883</v>
      </c>
      <c r="S4115" s="164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4656</v>
      </c>
      <c r="R4116" t="s">
        <v>7883</v>
      </c>
      <c r="S4116" s="164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4657</v>
      </c>
      <c r="R4117" t="s">
        <v>7883</v>
      </c>
      <c r="S4117" s="164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4658</v>
      </c>
      <c r="R4118" t="s">
        <v>7883</v>
      </c>
      <c r="S4118" s="164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4659</v>
      </c>
      <c r="R4119" t="s">
        <v>7883</v>
      </c>
      <c r="S4119" s="164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4660</v>
      </c>
      <c r="R4120" t="s">
        <v>7883</v>
      </c>
      <c r="S4120" s="164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4661</v>
      </c>
      <c r="R4121" t="s">
        <v>7883</v>
      </c>
      <c r="S4121" s="164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4662</v>
      </c>
      <c r="R4122" t="s">
        <v>7883</v>
      </c>
      <c r="S4122" s="164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4663</v>
      </c>
      <c r="R4123" t="s">
        <v>7883</v>
      </c>
      <c r="S4123" s="164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4664</v>
      </c>
      <c r="R4124" t="s">
        <v>7883</v>
      </c>
      <c r="S4124" s="164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4665</v>
      </c>
      <c r="R4125" t="s">
        <v>7880</v>
      </c>
      <c r="S4125" s="164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4666</v>
      </c>
      <c r="R4126" t="s">
        <v>7880</v>
      </c>
      <c r="S4126" s="164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4667</v>
      </c>
      <c r="S4127" s="164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4668</v>
      </c>
      <c r="S4128" s="164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4669</v>
      </c>
      <c r="R4129" t="s">
        <v>7900</v>
      </c>
      <c r="S4129" s="164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4670</v>
      </c>
      <c r="R4130" t="s">
        <v>7900</v>
      </c>
      <c r="S4130" s="164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4671</v>
      </c>
      <c r="S4131" s="164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4672</v>
      </c>
      <c r="S4132" s="164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4673</v>
      </c>
      <c r="R4133" t="s">
        <v>7880</v>
      </c>
      <c r="S4133" s="164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4674</v>
      </c>
      <c r="R4134" t="s">
        <v>7880</v>
      </c>
      <c r="S4134" s="164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4675</v>
      </c>
      <c r="S4135" s="164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4676</v>
      </c>
      <c r="S4136" s="164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4677</v>
      </c>
      <c r="S4137" s="164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4678</v>
      </c>
      <c r="S4138" s="164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4679</v>
      </c>
      <c r="S4139" s="164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4680</v>
      </c>
      <c r="S4140" s="164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4681</v>
      </c>
      <c r="S4141" s="164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4682</v>
      </c>
      <c r="S4142" s="164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4683</v>
      </c>
      <c r="S4143" s="164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4684</v>
      </c>
      <c r="S4144" s="164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4685</v>
      </c>
      <c r="S4145" s="164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4686</v>
      </c>
      <c r="S4146" s="164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4687</v>
      </c>
      <c r="S4147" s="164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4688</v>
      </c>
      <c r="S4148" s="164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4689</v>
      </c>
      <c r="S4149" s="164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4690</v>
      </c>
      <c r="S4150" s="164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4691</v>
      </c>
      <c r="S4151" s="164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4692</v>
      </c>
      <c r="S4152" s="164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4693</v>
      </c>
      <c r="S4153" s="164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4694</v>
      </c>
      <c r="S4154" s="164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4695</v>
      </c>
      <c r="S4155" s="164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4696</v>
      </c>
      <c r="S4156" s="164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4697</v>
      </c>
      <c r="S4157" s="164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4698</v>
      </c>
      <c r="S4158" s="164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4699</v>
      </c>
      <c r="S4159" s="164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4700</v>
      </c>
      <c r="S4160" s="164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4701</v>
      </c>
      <c r="S4161" s="164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4702</v>
      </c>
      <c r="R4162" t="s">
        <v>7928</v>
      </c>
      <c r="S4162" s="164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4703</v>
      </c>
      <c r="R4163" t="s">
        <v>7928</v>
      </c>
      <c r="S4163" s="164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4704</v>
      </c>
      <c r="S4164" s="164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4705</v>
      </c>
      <c r="S4165" s="164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4706</v>
      </c>
      <c r="S4166" s="164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4707</v>
      </c>
      <c r="S4167" s="164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4708</v>
      </c>
      <c r="S4168" s="164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4709</v>
      </c>
      <c r="S4169" s="164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4710</v>
      </c>
      <c r="S4170" s="164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4711</v>
      </c>
      <c r="S4171" s="164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4712</v>
      </c>
      <c r="S4172" s="164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4713</v>
      </c>
      <c r="R4173" t="s">
        <v>7928</v>
      </c>
      <c r="S4173" s="164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4714</v>
      </c>
      <c r="S4174" s="164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4715</v>
      </c>
      <c r="S4175" s="164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4716</v>
      </c>
      <c r="R4176" t="s">
        <v>7882</v>
      </c>
      <c r="S4176" s="164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4717</v>
      </c>
      <c r="R4177" t="s">
        <v>7882</v>
      </c>
      <c r="S4177" s="164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4718</v>
      </c>
      <c r="R4178" t="s">
        <v>7882</v>
      </c>
      <c r="S4178" s="164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4719</v>
      </c>
      <c r="S4179" s="164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4720</v>
      </c>
      <c r="S4180" s="164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4721</v>
      </c>
      <c r="S4181" s="164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4722</v>
      </c>
      <c r="R4182" t="s">
        <v>7883</v>
      </c>
      <c r="S4182" s="164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4723</v>
      </c>
      <c r="S4183" s="164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4724</v>
      </c>
      <c r="S4184" s="164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4725</v>
      </c>
      <c r="S4185" s="164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4726</v>
      </c>
      <c r="S4186" s="164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4727</v>
      </c>
      <c r="R4187" t="s">
        <v>7929</v>
      </c>
      <c r="S4187" s="164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4728</v>
      </c>
      <c r="R4188" t="s">
        <v>7883</v>
      </c>
      <c r="S4188" s="164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4729</v>
      </c>
      <c r="R4189" t="s">
        <v>7883</v>
      </c>
      <c r="S4189" s="164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4730</v>
      </c>
      <c r="S4190" s="164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4731</v>
      </c>
      <c r="R4191" t="s">
        <v>7929</v>
      </c>
      <c r="S4191" s="164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4732</v>
      </c>
      <c r="S4192" s="164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4733</v>
      </c>
      <c r="R4193" t="s">
        <v>7929</v>
      </c>
      <c r="S4193" s="164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4734</v>
      </c>
      <c r="S4194" s="164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4735</v>
      </c>
      <c r="R4195" t="s">
        <v>7929</v>
      </c>
      <c r="S4195" s="164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4736</v>
      </c>
      <c r="S4196" s="164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4737</v>
      </c>
      <c r="R4197" t="s">
        <v>7929</v>
      </c>
      <c r="S4197" s="164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4738</v>
      </c>
      <c r="S4198" s="164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4739</v>
      </c>
      <c r="S4199" s="164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4740</v>
      </c>
      <c r="S4200" s="164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4741</v>
      </c>
      <c r="S4201" s="164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4742</v>
      </c>
      <c r="S4202" s="164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4743</v>
      </c>
      <c r="S4203" s="164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4744</v>
      </c>
      <c r="R4204" t="s">
        <v>7929</v>
      </c>
      <c r="S4204" s="164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4745</v>
      </c>
      <c r="R4205" t="s">
        <v>7929</v>
      </c>
      <c r="S4205" s="164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4746</v>
      </c>
      <c r="S4206" s="164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4747</v>
      </c>
      <c r="S4207" s="164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4748</v>
      </c>
      <c r="S4208" s="164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4749</v>
      </c>
      <c r="S4209" s="164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4750</v>
      </c>
      <c r="S4210" s="164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4751</v>
      </c>
      <c r="R4211" t="s">
        <v>7929</v>
      </c>
      <c r="S4211" s="164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4752</v>
      </c>
      <c r="R4212" t="s">
        <v>7929</v>
      </c>
      <c r="S4212" s="164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4753</v>
      </c>
      <c r="S4213" s="164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4754</v>
      </c>
      <c r="R4214" t="s">
        <v>7883</v>
      </c>
      <c r="S4214" s="164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4755</v>
      </c>
      <c r="R4215" t="s">
        <v>7883</v>
      </c>
      <c r="S4215" s="164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4756</v>
      </c>
      <c r="S4216" s="164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4757</v>
      </c>
      <c r="S4217" s="164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4758</v>
      </c>
      <c r="S4218" s="164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4759</v>
      </c>
      <c r="S4219" s="164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4760</v>
      </c>
      <c r="R4220" t="s">
        <v>7929</v>
      </c>
      <c r="S4220" s="164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4761</v>
      </c>
      <c r="R4221" t="s">
        <v>7929</v>
      </c>
      <c r="S4221" s="164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4762</v>
      </c>
      <c r="S4222" s="164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4763</v>
      </c>
      <c r="S4223" s="164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4764</v>
      </c>
      <c r="S4224" s="164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4765</v>
      </c>
      <c r="S4225" s="164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4766</v>
      </c>
      <c r="S4226" s="164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4767</v>
      </c>
      <c r="R4227" t="s">
        <v>7929</v>
      </c>
      <c r="S4227" s="164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4768</v>
      </c>
      <c r="R4228" t="s">
        <v>7929</v>
      </c>
      <c r="S4228" s="164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4769</v>
      </c>
      <c r="S4229" s="164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4770</v>
      </c>
      <c r="S4230" s="164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4771</v>
      </c>
      <c r="S4231" s="164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4772</v>
      </c>
      <c r="S4232" s="164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4773</v>
      </c>
      <c r="S4233" s="164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4774</v>
      </c>
      <c r="S4234" s="164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4775</v>
      </c>
      <c r="S4235" s="164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4776</v>
      </c>
      <c r="S4236" s="164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4777</v>
      </c>
      <c r="S4237" s="164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4778</v>
      </c>
      <c r="S4238" s="164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4779</v>
      </c>
      <c r="S4239" s="164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4780</v>
      </c>
      <c r="S4240" s="164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4781</v>
      </c>
      <c r="S4241" s="164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4782</v>
      </c>
      <c r="S4242" s="164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4783</v>
      </c>
      <c r="S4243" s="164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4784</v>
      </c>
      <c r="S4244" s="164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4785</v>
      </c>
      <c r="S4245" s="164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4786</v>
      </c>
      <c r="S4246" s="164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4787</v>
      </c>
      <c r="S4247" s="164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4788</v>
      </c>
      <c r="S4248" s="164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4789</v>
      </c>
      <c r="S4249" s="164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4790</v>
      </c>
      <c r="S4250" s="164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4791</v>
      </c>
      <c r="S4251" s="164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4792</v>
      </c>
      <c r="S4252" s="164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4793</v>
      </c>
      <c r="S4253" s="164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4794</v>
      </c>
      <c r="S4254" s="164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4795</v>
      </c>
      <c r="S4255" s="164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4796</v>
      </c>
      <c r="S4256" s="164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4797</v>
      </c>
      <c r="S4257" s="164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4798</v>
      </c>
      <c r="S4258" s="164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4799</v>
      </c>
      <c r="S4259" s="164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4800</v>
      </c>
      <c r="S4260" s="164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4801</v>
      </c>
      <c r="S4261" s="164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4802</v>
      </c>
      <c r="S4262" s="164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4803</v>
      </c>
      <c r="S4263" s="164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4804</v>
      </c>
      <c r="S4264" s="164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4805</v>
      </c>
      <c r="S4265" s="164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4806</v>
      </c>
      <c r="S4266" s="164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4807</v>
      </c>
      <c r="S4267" s="164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4808</v>
      </c>
      <c r="S4268" s="164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4809</v>
      </c>
      <c r="S4269" s="164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4810</v>
      </c>
      <c r="S4270" s="164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4811</v>
      </c>
      <c r="S4271" s="164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4812</v>
      </c>
      <c r="S4272" s="164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4813</v>
      </c>
      <c r="S4273" s="164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4814</v>
      </c>
      <c r="S4274" s="164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4815</v>
      </c>
      <c r="S4275" s="164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4816</v>
      </c>
      <c r="S4276" s="164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4817</v>
      </c>
      <c r="S4277" s="164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4818</v>
      </c>
      <c r="S4278" s="164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4819</v>
      </c>
      <c r="S4279" s="164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4820</v>
      </c>
      <c r="S4280" s="164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4821</v>
      </c>
      <c r="S4281" s="164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4822</v>
      </c>
      <c r="S4282" s="164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4823</v>
      </c>
      <c r="S4283" s="164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4824</v>
      </c>
      <c r="S4284" s="164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4825</v>
      </c>
      <c r="S4285" s="164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4826</v>
      </c>
      <c r="S4286" s="164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4827</v>
      </c>
      <c r="S4287" s="164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4828</v>
      </c>
      <c r="S4288" s="164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4829</v>
      </c>
      <c r="S4289" s="164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4830</v>
      </c>
      <c r="S4290" s="164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4831</v>
      </c>
      <c r="S4291" s="164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4832</v>
      </c>
      <c r="S4292" s="164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4833</v>
      </c>
      <c r="S4293" s="164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4834</v>
      </c>
      <c r="S4294" s="164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4835</v>
      </c>
      <c r="S4295" s="164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4836</v>
      </c>
      <c r="S4296" s="164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4837</v>
      </c>
      <c r="S4297" s="164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4838</v>
      </c>
      <c r="S4298" s="164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4839</v>
      </c>
      <c r="S4299" s="164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4840</v>
      </c>
      <c r="S4300" s="164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4841</v>
      </c>
      <c r="S4301" s="164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4842</v>
      </c>
      <c r="S4302" s="164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4843</v>
      </c>
      <c r="S4303" s="164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4844</v>
      </c>
      <c r="S4304" s="164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4845</v>
      </c>
      <c r="S4305" s="164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4846</v>
      </c>
      <c r="S4306" s="164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4847</v>
      </c>
      <c r="S4307" s="164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4848</v>
      </c>
      <c r="S4308" s="164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4849</v>
      </c>
      <c r="S4309" s="164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4850</v>
      </c>
      <c r="S4310" s="164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4851</v>
      </c>
      <c r="S4311" s="164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4852</v>
      </c>
      <c r="S4312" s="164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4853</v>
      </c>
      <c r="S4313" s="164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4854</v>
      </c>
      <c r="S4314" s="164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4855</v>
      </c>
      <c r="S4315" s="164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4856</v>
      </c>
      <c r="S4316" s="164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4857</v>
      </c>
      <c r="S4317" s="164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4858</v>
      </c>
      <c r="S4318" s="164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4859</v>
      </c>
      <c r="S4319" s="164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4860</v>
      </c>
      <c r="S4320" s="164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4861</v>
      </c>
      <c r="S4321" s="164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4862</v>
      </c>
      <c r="S4322" s="164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4863</v>
      </c>
      <c r="S4323" s="164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4864</v>
      </c>
      <c r="S4324" s="164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4865</v>
      </c>
      <c r="S4325" s="164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4866</v>
      </c>
      <c r="S4326" s="164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4867</v>
      </c>
      <c r="S4327" s="164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4868</v>
      </c>
      <c r="S4328" s="164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4869</v>
      </c>
      <c r="S4329" s="164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4870</v>
      </c>
      <c r="S4330" s="164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4871</v>
      </c>
      <c r="S4331" s="164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4872</v>
      </c>
      <c r="S4332" s="164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4873</v>
      </c>
      <c r="S4333" s="164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4874</v>
      </c>
      <c r="S4334" s="164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4875</v>
      </c>
      <c r="S4335" s="164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4876</v>
      </c>
      <c r="S4336" s="164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4877</v>
      </c>
      <c r="S4337" s="164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4878</v>
      </c>
      <c r="S4338" s="164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4879</v>
      </c>
      <c r="S4339" s="164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4880</v>
      </c>
      <c r="S4340" s="164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4881</v>
      </c>
      <c r="S4341" s="164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4882</v>
      </c>
      <c r="S4342" s="164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4883</v>
      </c>
      <c r="S4343" s="164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4884</v>
      </c>
      <c r="S4344" s="164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4885</v>
      </c>
      <c r="S4345" s="164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4886</v>
      </c>
      <c r="S4346" s="164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4887</v>
      </c>
      <c r="S4347" s="164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4888</v>
      </c>
      <c r="S4348" s="164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4889</v>
      </c>
      <c r="S4349" s="164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4890</v>
      </c>
      <c r="S4350" s="164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4891</v>
      </c>
      <c r="S4351" s="164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4892</v>
      </c>
      <c r="S4352" s="164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4893</v>
      </c>
      <c r="S4353" s="164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4894</v>
      </c>
      <c r="S4354" s="164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4895</v>
      </c>
      <c r="S4355" s="164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4896</v>
      </c>
      <c r="S4356" s="164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4897</v>
      </c>
      <c r="S4357" s="164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4898</v>
      </c>
      <c r="S4358" s="164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4899</v>
      </c>
      <c r="S4359" s="164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4900</v>
      </c>
      <c r="S4360" s="164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4901</v>
      </c>
      <c r="S4361" s="164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4902</v>
      </c>
      <c r="S4362" s="164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4903</v>
      </c>
      <c r="S4363" s="164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4904</v>
      </c>
      <c r="S4364" s="164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4905</v>
      </c>
      <c r="S4365" s="164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4906</v>
      </c>
      <c r="S4366" s="164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4907</v>
      </c>
      <c r="S4367" s="164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4908</v>
      </c>
      <c r="S4368" s="164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4909</v>
      </c>
      <c r="S4369" s="164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4910</v>
      </c>
      <c r="S4370" s="164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4911</v>
      </c>
      <c r="S4371" s="164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4912</v>
      </c>
      <c r="S4372" s="164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4913</v>
      </c>
      <c r="S4373" s="164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4914</v>
      </c>
      <c r="S4374" s="164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4915</v>
      </c>
      <c r="S4375" s="164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4916</v>
      </c>
      <c r="S4376" s="164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4917</v>
      </c>
      <c r="S4377" s="164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4918</v>
      </c>
      <c r="S4378" s="164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4919</v>
      </c>
      <c r="S4379" s="164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4920</v>
      </c>
      <c r="S4380" s="164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4921</v>
      </c>
      <c r="S4381" s="164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4922</v>
      </c>
      <c r="S4382" s="164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4923</v>
      </c>
      <c r="S4383" s="164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4924</v>
      </c>
      <c r="S4384" s="164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4925</v>
      </c>
      <c r="S4385" s="164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4926</v>
      </c>
      <c r="S4386" s="164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4927</v>
      </c>
      <c r="S4387" s="164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4928</v>
      </c>
      <c r="S4388" s="164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4929</v>
      </c>
      <c r="S4389" s="164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4930</v>
      </c>
      <c r="S4390" s="164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4931</v>
      </c>
      <c r="S4391" s="164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4932</v>
      </c>
      <c r="S4392" s="164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4933</v>
      </c>
      <c r="S4393" s="164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4934</v>
      </c>
      <c r="S4394" s="164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4935</v>
      </c>
      <c r="R4395" t="s">
        <v>7904</v>
      </c>
      <c r="S4395" s="164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4936</v>
      </c>
      <c r="R4396" t="s">
        <v>7904</v>
      </c>
      <c r="S4396" s="164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4937</v>
      </c>
      <c r="R4397" t="s">
        <v>7904</v>
      </c>
      <c r="S4397" s="164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4938</v>
      </c>
      <c r="R4398" t="s">
        <v>7904</v>
      </c>
      <c r="S4398" s="164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4939</v>
      </c>
      <c r="R4399" t="s">
        <v>7904</v>
      </c>
      <c r="S4399" s="164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4940</v>
      </c>
      <c r="R4400" t="s">
        <v>7904</v>
      </c>
      <c r="S4400" s="164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4941</v>
      </c>
      <c r="R4401" t="s">
        <v>7904</v>
      </c>
      <c r="S4401" s="164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4942</v>
      </c>
      <c r="R4402" t="s">
        <v>7904</v>
      </c>
      <c r="S4402" s="164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4943</v>
      </c>
      <c r="R4403" t="s">
        <v>7904</v>
      </c>
      <c r="S4403" s="164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4944</v>
      </c>
      <c r="R4404" t="s">
        <v>7904</v>
      </c>
      <c r="S4404" s="164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4945</v>
      </c>
      <c r="R4405" t="s">
        <v>7904</v>
      </c>
      <c r="S4405" s="164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4946</v>
      </c>
      <c r="R4406" t="s">
        <v>7904</v>
      </c>
      <c r="S4406" s="164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4947</v>
      </c>
      <c r="S4407" s="164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4948</v>
      </c>
      <c r="S4408" s="164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4949</v>
      </c>
      <c r="S4409" s="164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4950</v>
      </c>
      <c r="S4410" s="164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4951</v>
      </c>
      <c r="S4411" s="164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4952</v>
      </c>
      <c r="S4412" s="164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4953</v>
      </c>
      <c r="R4413" t="s">
        <v>7905</v>
      </c>
      <c r="S4413" s="164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4954</v>
      </c>
      <c r="R4414" t="s">
        <v>7905</v>
      </c>
      <c r="S4414" s="164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4955</v>
      </c>
      <c r="R4415" t="s">
        <v>7904</v>
      </c>
      <c r="S4415" s="164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4956</v>
      </c>
      <c r="R4416" t="s">
        <v>7904</v>
      </c>
      <c r="S4416" s="164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4957</v>
      </c>
      <c r="S4417" s="164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4958</v>
      </c>
      <c r="S4418" s="164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4959</v>
      </c>
      <c r="S4419" s="164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4960</v>
      </c>
      <c r="S4420" s="164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4961</v>
      </c>
      <c r="S4421" s="164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4962</v>
      </c>
      <c r="S4422" s="164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4963</v>
      </c>
      <c r="S4423" s="164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4964</v>
      </c>
      <c r="S4424" s="164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4965</v>
      </c>
      <c r="S4425" s="164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4966</v>
      </c>
      <c r="S4426" s="164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4967</v>
      </c>
      <c r="S4427" s="164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4968</v>
      </c>
      <c r="R4428" t="s">
        <v>7879</v>
      </c>
      <c r="S4428" s="164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4969</v>
      </c>
      <c r="S4429" s="164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4970</v>
      </c>
      <c r="S4430" s="164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4971</v>
      </c>
      <c r="R4431" t="s">
        <v>7930</v>
      </c>
      <c r="S4431" s="164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4972</v>
      </c>
      <c r="S4432" s="164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4973</v>
      </c>
      <c r="R4433" t="s">
        <v>7879</v>
      </c>
      <c r="S4433" s="164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4974</v>
      </c>
      <c r="R4434" t="s">
        <v>7879</v>
      </c>
      <c r="S4434" s="164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4975</v>
      </c>
      <c r="R4435" t="s">
        <v>7879</v>
      </c>
      <c r="S4435" s="164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4976</v>
      </c>
      <c r="R4436" t="s">
        <v>7879</v>
      </c>
      <c r="S4436" s="164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4977</v>
      </c>
      <c r="R4437" t="s">
        <v>7879</v>
      </c>
      <c r="S4437" s="164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4978</v>
      </c>
      <c r="R4438" t="s">
        <v>7879</v>
      </c>
      <c r="S4438" s="164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4979</v>
      </c>
      <c r="R4439" t="s">
        <v>7879</v>
      </c>
      <c r="S4439" s="164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4980</v>
      </c>
      <c r="R4440" t="s">
        <v>7879</v>
      </c>
      <c r="S4440" s="164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4981</v>
      </c>
      <c r="R4441" t="s">
        <v>7879</v>
      </c>
      <c r="S4441" s="164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4982</v>
      </c>
      <c r="R4442" t="s">
        <v>7879</v>
      </c>
      <c r="S4442" s="164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4983</v>
      </c>
      <c r="R4443" t="s">
        <v>7879</v>
      </c>
      <c r="S4443" s="164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4984</v>
      </c>
      <c r="S4444" s="164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4985</v>
      </c>
      <c r="R4445" t="s">
        <v>7930</v>
      </c>
      <c r="S4445" s="164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4986</v>
      </c>
      <c r="S4446" s="164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4987</v>
      </c>
      <c r="R4447" t="s">
        <v>7879</v>
      </c>
      <c r="S4447" s="164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4988</v>
      </c>
      <c r="S4448" s="164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4989</v>
      </c>
      <c r="S4449" s="164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4990</v>
      </c>
      <c r="S4450" s="164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4991</v>
      </c>
      <c r="S4451" s="164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4992</v>
      </c>
      <c r="S4452" s="164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4993</v>
      </c>
      <c r="R4453" t="s">
        <v>7879</v>
      </c>
      <c r="S4453" s="164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4994</v>
      </c>
      <c r="R4454" t="s">
        <v>7959</v>
      </c>
      <c r="S4454" s="164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4995</v>
      </c>
      <c r="R4455" t="s">
        <v>7904</v>
      </c>
      <c r="S4455" s="164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4996</v>
      </c>
      <c r="R4456" t="s">
        <v>7928</v>
      </c>
      <c r="S4456" s="164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4997</v>
      </c>
      <c r="R4457" t="s">
        <v>7928</v>
      </c>
      <c r="S4457" s="164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4998</v>
      </c>
      <c r="R4458" t="s">
        <v>7928</v>
      </c>
      <c r="S4458" s="164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4999</v>
      </c>
      <c r="S4459" s="164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5000</v>
      </c>
      <c r="R4460" t="s">
        <v>7928</v>
      </c>
      <c r="S4460" s="164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5001</v>
      </c>
      <c r="R4461" t="s">
        <v>7928</v>
      </c>
      <c r="S4461" s="164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5002</v>
      </c>
      <c r="S4462" s="164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5003</v>
      </c>
      <c r="S4463" s="164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5004</v>
      </c>
      <c r="S4464" s="164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5005</v>
      </c>
      <c r="S4465" s="164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5006</v>
      </c>
      <c r="S4466" s="164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5007</v>
      </c>
      <c r="S4467" s="164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5008</v>
      </c>
      <c r="S4468" s="164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5009</v>
      </c>
      <c r="S4469" s="164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5010</v>
      </c>
      <c r="S4470" s="164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5011</v>
      </c>
      <c r="S4471" s="164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5012</v>
      </c>
      <c r="R4472" t="s">
        <v>7904</v>
      </c>
      <c r="S4472" s="164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5013</v>
      </c>
      <c r="S4473" s="164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5014</v>
      </c>
      <c r="S4474" s="164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5015</v>
      </c>
      <c r="S4475" s="164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5016</v>
      </c>
      <c r="S4476" s="164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5017</v>
      </c>
      <c r="S4477" s="164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5018</v>
      </c>
      <c r="R4478" t="s">
        <v>7879</v>
      </c>
      <c r="S4478" s="164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5019</v>
      </c>
      <c r="R4479" t="s">
        <v>7879</v>
      </c>
      <c r="S4479" s="164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5020</v>
      </c>
      <c r="S4480" s="164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5021</v>
      </c>
      <c r="S4481" s="164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5022</v>
      </c>
      <c r="S4482" s="164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5023</v>
      </c>
      <c r="R4483" t="s">
        <v>7879</v>
      </c>
      <c r="S4483" s="164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5024</v>
      </c>
      <c r="R4484" t="s">
        <v>7879</v>
      </c>
      <c r="S4484" s="164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5025</v>
      </c>
      <c r="S4485" s="164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5026</v>
      </c>
      <c r="S4486" s="164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5027</v>
      </c>
      <c r="S4487" s="164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5028</v>
      </c>
      <c r="S4488" s="164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5029</v>
      </c>
      <c r="R4489" t="s">
        <v>7879</v>
      </c>
      <c r="S4489" s="164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5030</v>
      </c>
      <c r="R4490" t="s">
        <v>7879</v>
      </c>
      <c r="S4490" s="164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5031</v>
      </c>
      <c r="R4491" t="s">
        <v>7879</v>
      </c>
      <c r="S4491" s="164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5032</v>
      </c>
      <c r="R4492" t="s">
        <v>7879</v>
      </c>
      <c r="S4492" s="164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5033</v>
      </c>
      <c r="S4493" s="164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5034</v>
      </c>
      <c r="S4494" s="164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5035</v>
      </c>
      <c r="S4495" s="164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5036</v>
      </c>
      <c r="S4496" s="164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5037</v>
      </c>
      <c r="S4497" s="164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5038</v>
      </c>
      <c r="S4498" s="164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5039</v>
      </c>
      <c r="S4499" s="164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5040</v>
      </c>
      <c r="S4500" s="164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5041</v>
      </c>
      <c r="S4501" s="164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5042</v>
      </c>
      <c r="S4502" s="164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5043</v>
      </c>
      <c r="S4503" s="164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5044</v>
      </c>
      <c r="S4504" s="164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5045</v>
      </c>
      <c r="R4505" t="s">
        <v>7879</v>
      </c>
      <c r="S4505" s="164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5046</v>
      </c>
      <c r="R4506" t="s">
        <v>7879</v>
      </c>
      <c r="S4506" s="164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5047</v>
      </c>
      <c r="S4507" s="164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5048</v>
      </c>
      <c r="S4508" s="164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5049</v>
      </c>
      <c r="S4509" s="164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5050</v>
      </c>
      <c r="S4510" s="164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5051</v>
      </c>
      <c r="R4511" t="s">
        <v>7944</v>
      </c>
      <c r="S4511" s="164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5052</v>
      </c>
      <c r="R4512" t="s">
        <v>7901</v>
      </c>
      <c r="S4512" s="164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5053</v>
      </c>
      <c r="R4513" t="s">
        <v>7901</v>
      </c>
      <c r="S4513" s="164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5054</v>
      </c>
      <c r="S4514" s="164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5055</v>
      </c>
      <c r="R4515" t="s">
        <v>109</v>
      </c>
      <c r="S4515" s="164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5056</v>
      </c>
      <c r="S4516" s="164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5057</v>
      </c>
      <c r="R4517" t="s">
        <v>7879</v>
      </c>
      <c r="S4517" s="164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5058</v>
      </c>
      <c r="S4518" s="164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5059</v>
      </c>
      <c r="R4519" t="s">
        <v>7931</v>
      </c>
      <c r="S4519" s="164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5060</v>
      </c>
      <c r="S4520" s="164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5061</v>
      </c>
      <c r="R4521" t="s">
        <v>152</v>
      </c>
      <c r="S4521" s="164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5062</v>
      </c>
      <c r="S4522" s="164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5063</v>
      </c>
      <c r="S4523" s="164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5064</v>
      </c>
      <c r="S4524" s="164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5065</v>
      </c>
      <c r="S4525" s="164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5066</v>
      </c>
      <c r="S4526" s="164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5067</v>
      </c>
      <c r="S4527" s="164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5068</v>
      </c>
      <c r="S4528" s="164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5069</v>
      </c>
      <c r="S4529" s="164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5070</v>
      </c>
      <c r="R4530" t="s">
        <v>7904</v>
      </c>
      <c r="S4530" s="164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5071</v>
      </c>
      <c r="R4531" t="s">
        <v>7904</v>
      </c>
      <c r="S4531" s="164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5072</v>
      </c>
      <c r="R4532" t="s">
        <v>7904</v>
      </c>
      <c r="S4532" s="164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5073</v>
      </c>
      <c r="R4533" t="s">
        <v>7904</v>
      </c>
      <c r="S4533" s="164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5074</v>
      </c>
      <c r="S4534" s="164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5075</v>
      </c>
      <c r="S4535" s="164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5076</v>
      </c>
      <c r="S4536" s="164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5077</v>
      </c>
      <c r="S4537" s="164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5078</v>
      </c>
      <c r="S4538" s="164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5079</v>
      </c>
      <c r="S4539" s="164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5080</v>
      </c>
      <c r="S4540" s="164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5081</v>
      </c>
      <c r="S4541" s="164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5082</v>
      </c>
      <c r="S4542" s="164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5083</v>
      </c>
      <c r="S4543" s="164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5084</v>
      </c>
      <c r="S4544" s="164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5085</v>
      </c>
      <c r="S4545" s="164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5086</v>
      </c>
      <c r="S4546" s="164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5087</v>
      </c>
      <c r="S4547" s="164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5088</v>
      </c>
      <c r="S4548" s="164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5089</v>
      </c>
      <c r="S4549" s="164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5090</v>
      </c>
      <c r="S4550" s="164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5091</v>
      </c>
      <c r="S4551" s="164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5092</v>
      </c>
      <c r="S4552" s="164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5093</v>
      </c>
      <c r="S4553" s="164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5094</v>
      </c>
      <c r="S4554" s="164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5095</v>
      </c>
      <c r="S4555" s="164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5096</v>
      </c>
      <c r="S4556" s="164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5097</v>
      </c>
      <c r="S4557" s="164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5098</v>
      </c>
      <c r="S4558" s="164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5099</v>
      </c>
      <c r="S4559" s="164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5100</v>
      </c>
      <c r="S4560" s="164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5101</v>
      </c>
      <c r="S4561" s="164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5102</v>
      </c>
      <c r="S4562" s="164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5103</v>
      </c>
      <c r="S4563" s="164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5104</v>
      </c>
      <c r="S4564" s="164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5105</v>
      </c>
      <c r="S4565" s="164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5106</v>
      </c>
      <c r="S4566" s="164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5107</v>
      </c>
      <c r="S4567" s="164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5108</v>
      </c>
      <c r="S4568" s="164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5109</v>
      </c>
      <c r="R4569" t="s">
        <v>7906</v>
      </c>
      <c r="S4569" s="164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5110</v>
      </c>
      <c r="R4570" t="s">
        <v>7906</v>
      </c>
      <c r="S4570" s="164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5111</v>
      </c>
      <c r="R4571" t="s">
        <v>7906</v>
      </c>
      <c r="S4571" s="164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5112</v>
      </c>
      <c r="R4572" t="s">
        <v>7906</v>
      </c>
      <c r="S4572" s="164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5113</v>
      </c>
      <c r="S4573" s="164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5114</v>
      </c>
      <c r="S4574" s="164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5115</v>
      </c>
      <c r="R4575" t="s">
        <v>7904</v>
      </c>
      <c r="S4575" s="164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5116</v>
      </c>
      <c r="R4576" t="s">
        <v>7904</v>
      </c>
      <c r="S4576" s="164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5117</v>
      </c>
      <c r="S4577" s="164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5118</v>
      </c>
      <c r="R4578" t="s">
        <v>7879</v>
      </c>
      <c r="S4578" s="164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5119</v>
      </c>
      <c r="R4579" t="s">
        <v>7880</v>
      </c>
      <c r="S4579" s="164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5120</v>
      </c>
      <c r="R4580" t="s">
        <v>7880</v>
      </c>
      <c r="S4580" s="164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5121</v>
      </c>
      <c r="S4581" s="164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5122</v>
      </c>
      <c r="R4582" t="s">
        <v>7879</v>
      </c>
      <c r="S4582" s="164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5123</v>
      </c>
      <c r="R4583" t="s">
        <v>7879</v>
      </c>
      <c r="S4583" s="164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5124</v>
      </c>
      <c r="S4584" s="164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5125</v>
      </c>
      <c r="R4585" t="s">
        <v>7879</v>
      </c>
      <c r="S4585" s="164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5126</v>
      </c>
      <c r="R4586" t="s">
        <v>7879</v>
      </c>
      <c r="S4586" s="164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5127</v>
      </c>
      <c r="S4587" s="164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5128</v>
      </c>
      <c r="R4588" t="s">
        <v>7879</v>
      </c>
      <c r="S4588" s="164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5129</v>
      </c>
      <c r="R4589" t="s">
        <v>7879</v>
      </c>
      <c r="S4589" s="164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5130</v>
      </c>
      <c r="R4590" t="s">
        <v>7883</v>
      </c>
      <c r="S4590" s="164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5131</v>
      </c>
      <c r="R4591" t="s">
        <v>109</v>
      </c>
      <c r="S4591" s="164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5132</v>
      </c>
      <c r="R4592" t="s">
        <v>109</v>
      </c>
      <c r="S4592" s="164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5133</v>
      </c>
      <c r="S4593" s="164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5134</v>
      </c>
      <c r="S4594" s="164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5135</v>
      </c>
      <c r="S4595" s="164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5136</v>
      </c>
      <c r="S4596" s="164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5137</v>
      </c>
      <c r="R4597" t="s">
        <v>7901</v>
      </c>
      <c r="S4597" s="164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5138</v>
      </c>
      <c r="S4598" s="164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5139</v>
      </c>
      <c r="R4599" t="s">
        <v>7932</v>
      </c>
      <c r="S4599" s="164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5140</v>
      </c>
      <c r="R4600" t="s">
        <v>7932</v>
      </c>
      <c r="S4600" s="164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5141</v>
      </c>
      <c r="R4601" t="s">
        <v>7901</v>
      </c>
      <c r="S4601" s="164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5142</v>
      </c>
      <c r="S4602" s="164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5143</v>
      </c>
      <c r="R4603" t="s">
        <v>7879</v>
      </c>
      <c r="S4603" s="164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5144</v>
      </c>
      <c r="S4604" s="164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5145</v>
      </c>
      <c r="R4605" t="s">
        <v>7901</v>
      </c>
      <c r="S4605" s="164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5146</v>
      </c>
      <c r="R4606" t="s">
        <v>7879</v>
      </c>
      <c r="S4606" s="164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5147</v>
      </c>
      <c r="R4607" t="s">
        <v>7933</v>
      </c>
      <c r="S4607" s="164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5148</v>
      </c>
      <c r="R4608" t="s">
        <v>7933</v>
      </c>
      <c r="S4608" s="164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5149</v>
      </c>
      <c r="R4609" t="s">
        <v>7880</v>
      </c>
      <c r="S4609" s="164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5150</v>
      </c>
      <c r="S4610" s="164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5151</v>
      </c>
      <c r="R4611" t="s">
        <v>7880</v>
      </c>
      <c r="S4611" s="164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5152</v>
      </c>
      <c r="S4612" s="164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5153</v>
      </c>
      <c r="R4613" t="s">
        <v>7879</v>
      </c>
      <c r="S4613" s="164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5154</v>
      </c>
      <c r="R4614" t="s">
        <v>7879</v>
      </c>
      <c r="S4614" s="164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5155</v>
      </c>
      <c r="R4615" t="s">
        <v>7880</v>
      </c>
      <c r="S4615" s="164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5156</v>
      </c>
      <c r="S4616" s="164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5157</v>
      </c>
      <c r="R4617" t="s">
        <v>7880</v>
      </c>
      <c r="S4617" s="164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5158</v>
      </c>
      <c r="S4618" s="164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5159</v>
      </c>
      <c r="S4619" s="164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5160</v>
      </c>
      <c r="S4620" s="164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5161</v>
      </c>
      <c r="R4621" t="s">
        <v>7880</v>
      </c>
      <c r="S4621" s="164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5162</v>
      </c>
      <c r="S4622" s="164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5163</v>
      </c>
      <c r="S4623" s="164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5164</v>
      </c>
      <c r="S4624" s="164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5165</v>
      </c>
      <c r="S4625" s="164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5166</v>
      </c>
      <c r="R4626" t="s">
        <v>7901</v>
      </c>
      <c r="S4626" s="164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5167</v>
      </c>
      <c r="R4627" t="s">
        <v>7901</v>
      </c>
      <c r="S4627" s="164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5168</v>
      </c>
      <c r="R4628" t="s">
        <v>7880</v>
      </c>
      <c r="S4628" s="164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5169</v>
      </c>
      <c r="R4629" t="s">
        <v>7880</v>
      </c>
      <c r="S4629" s="164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5170</v>
      </c>
      <c r="R4630" t="s">
        <v>7928</v>
      </c>
      <c r="S4630" s="164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5171</v>
      </c>
      <c r="R4631" t="s">
        <v>7928</v>
      </c>
      <c r="S4631" s="164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5172</v>
      </c>
      <c r="S4632" s="164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5173</v>
      </c>
      <c r="R4633" t="s">
        <v>7883</v>
      </c>
      <c r="S4633" s="164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5174</v>
      </c>
      <c r="R4634" t="s">
        <v>7883</v>
      </c>
      <c r="S4634" s="164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5175</v>
      </c>
      <c r="S4635" s="164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5176</v>
      </c>
      <c r="R4636" t="s">
        <v>7901</v>
      </c>
      <c r="S4636" s="164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5177</v>
      </c>
      <c r="R4637" t="s">
        <v>7901</v>
      </c>
      <c r="S4637" s="164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5178</v>
      </c>
      <c r="R4638" t="s">
        <v>7880</v>
      </c>
      <c r="S4638" s="164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5179</v>
      </c>
      <c r="S4639" s="164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5180</v>
      </c>
      <c r="R4640" t="s">
        <v>7880</v>
      </c>
      <c r="S4640" s="164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5181</v>
      </c>
      <c r="S4641" s="164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5182</v>
      </c>
      <c r="R4642" t="s">
        <v>7879</v>
      </c>
      <c r="S4642" s="164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5183</v>
      </c>
      <c r="R4643" t="s">
        <v>7879</v>
      </c>
      <c r="S4643" s="164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5184</v>
      </c>
      <c r="R4644" t="s">
        <v>7880</v>
      </c>
      <c r="S4644" s="164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5185</v>
      </c>
      <c r="S4645" s="164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5186</v>
      </c>
      <c r="R4646" t="s">
        <v>7880</v>
      </c>
      <c r="S4646" s="164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5187</v>
      </c>
      <c r="S4647" s="164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5188</v>
      </c>
      <c r="S4648" s="164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5189</v>
      </c>
      <c r="S4649" s="164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5190</v>
      </c>
      <c r="R4650" t="s">
        <v>7880</v>
      </c>
      <c r="S4650" s="164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5191</v>
      </c>
      <c r="S4651" s="164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5192</v>
      </c>
      <c r="S4652" s="164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5193</v>
      </c>
      <c r="S4653" s="164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5194</v>
      </c>
      <c r="S4654" s="164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5195</v>
      </c>
      <c r="R4655" t="s">
        <v>7901</v>
      </c>
      <c r="S4655" s="164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5196</v>
      </c>
      <c r="R4656" t="s">
        <v>7901</v>
      </c>
      <c r="S4656" s="164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5197</v>
      </c>
      <c r="R4657" t="s">
        <v>7880</v>
      </c>
      <c r="S4657" s="164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5198</v>
      </c>
      <c r="R4658" t="s">
        <v>7880</v>
      </c>
      <c r="S4658" s="164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5199</v>
      </c>
      <c r="R4659" t="s">
        <v>7928</v>
      </c>
      <c r="S4659" s="164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5200</v>
      </c>
      <c r="R4660" t="s">
        <v>7928</v>
      </c>
      <c r="S4660" s="164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5201</v>
      </c>
      <c r="S4661" s="164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5202</v>
      </c>
      <c r="R4662" t="s">
        <v>7883</v>
      </c>
      <c r="S4662" s="164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5203</v>
      </c>
      <c r="R4663" t="s">
        <v>7883</v>
      </c>
      <c r="S4663" s="164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5204</v>
      </c>
      <c r="S4664" s="164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5205</v>
      </c>
      <c r="R4665" t="s">
        <v>7901</v>
      </c>
      <c r="S4665" s="164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5206</v>
      </c>
      <c r="R4666" t="s">
        <v>7901</v>
      </c>
      <c r="S4666" s="164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5207</v>
      </c>
      <c r="R4667" t="s">
        <v>7880</v>
      </c>
      <c r="S4667" s="164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5208</v>
      </c>
      <c r="S4668" s="164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5209</v>
      </c>
      <c r="R4669" t="s">
        <v>7880</v>
      </c>
      <c r="S4669" s="164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5210</v>
      </c>
      <c r="S4670" s="164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5211</v>
      </c>
      <c r="R4671" t="s">
        <v>7879</v>
      </c>
      <c r="S4671" s="164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5212</v>
      </c>
      <c r="R4672" t="s">
        <v>7879</v>
      </c>
      <c r="S4672" s="164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5213</v>
      </c>
      <c r="R4673" t="s">
        <v>7880</v>
      </c>
      <c r="S4673" s="164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5214</v>
      </c>
      <c r="S4674" s="164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5215</v>
      </c>
      <c r="R4675" t="s">
        <v>7880</v>
      </c>
      <c r="S4675" s="164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5216</v>
      </c>
      <c r="S4676" s="164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5217</v>
      </c>
      <c r="S4677" s="164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5218</v>
      </c>
      <c r="S4678" s="164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5219</v>
      </c>
      <c r="R4679" t="s">
        <v>7880</v>
      </c>
      <c r="S4679" s="164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5220</v>
      </c>
      <c r="S4680" s="164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5221</v>
      </c>
      <c r="S4681" s="164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5222</v>
      </c>
      <c r="S4682" s="164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5223</v>
      </c>
      <c r="S4683" s="164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5224</v>
      </c>
      <c r="R4684" t="s">
        <v>7901</v>
      </c>
      <c r="S4684" s="164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5225</v>
      </c>
      <c r="R4685" t="s">
        <v>7901</v>
      </c>
      <c r="S4685" s="164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5226</v>
      </c>
      <c r="R4686" t="s">
        <v>7880</v>
      </c>
      <c r="S4686" s="164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5227</v>
      </c>
      <c r="R4687" t="s">
        <v>7880</v>
      </c>
      <c r="S4687" s="164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5228</v>
      </c>
      <c r="R4688" t="s">
        <v>7928</v>
      </c>
      <c r="S4688" s="164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5229</v>
      </c>
      <c r="R4689" t="s">
        <v>7928</v>
      </c>
      <c r="S4689" s="164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5230</v>
      </c>
      <c r="S4690" s="164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5231</v>
      </c>
      <c r="R4691" t="s">
        <v>7883</v>
      </c>
      <c r="S4691" s="164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5232</v>
      </c>
      <c r="R4692" t="s">
        <v>7883</v>
      </c>
      <c r="S4692" s="164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5233</v>
      </c>
      <c r="S4693" s="164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5234</v>
      </c>
      <c r="R4694" t="s">
        <v>7901</v>
      </c>
      <c r="S4694" s="164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5235</v>
      </c>
      <c r="R4695" t="s">
        <v>7901</v>
      </c>
      <c r="S4695" s="164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5236</v>
      </c>
      <c r="R4696" t="s">
        <v>7880</v>
      </c>
      <c r="S4696" s="164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5237</v>
      </c>
      <c r="S4697" s="164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5238</v>
      </c>
      <c r="R4698" t="s">
        <v>7880</v>
      </c>
      <c r="S4698" s="164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5239</v>
      </c>
      <c r="S4699" s="164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5240</v>
      </c>
      <c r="R4700" t="s">
        <v>7879</v>
      </c>
      <c r="S4700" s="164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5241</v>
      </c>
      <c r="R4701" t="s">
        <v>7879</v>
      </c>
      <c r="S4701" s="164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5242</v>
      </c>
      <c r="R4702" t="s">
        <v>7880</v>
      </c>
      <c r="S4702" s="164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5243</v>
      </c>
      <c r="S4703" s="164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5244</v>
      </c>
      <c r="R4704" t="s">
        <v>7880</v>
      </c>
      <c r="S4704" s="164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5245</v>
      </c>
      <c r="S4705" s="164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5246</v>
      </c>
      <c r="S4706" s="164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5247</v>
      </c>
      <c r="S4707" s="164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5248</v>
      </c>
      <c r="R4708" t="s">
        <v>7880</v>
      </c>
      <c r="S4708" s="164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5249</v>
      </c>
      <c r="S4709" s="164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5250</v>
      </c>
      <c r="S4710" s="164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5251</v>
      </c>
      <c r="S4711" s="164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5252</v>
      </c>
      <c r="S4712" s="164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5253</v>
      </c>
      <c r="R4713" t="s">
        <v>7901</v>
      </c>
      <c r="S4713" s="164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5254</v>
      </c>
      <c r="R4714" t="s">
        <v>7901</v>
      </c>
      <c r="S4714" s="164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5255</v>
      </c>
      <c r="R4715" t="s">
        <v>7880</v>
      </c>
      <c r="S4715" s="164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5256</v>
      </c>
      <c r="R4716" t="s">
        <v>7880</v>
      </c>
      <c r="S4716" s="164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5257</v>
      </c>
      <c r="R4717" t="s">
        <v>7928</v>
      </c>
      <c r="S4717" s="164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5258</v>
      </c>
      <c r="R4718" t="s">
        <v>7928</v>
      </c>
      <c r="S4718" s="164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5259</v>
      </c>
      <c r="S4719" s="164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5260</v>
      </c>
      <c r="R4720" t="s">
        <v>7883</v>
      </c>
      <c r="S4720" s="164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5261</v>
      </c>
      <c r="R4721" t="s">
        <v>7883</v>
      </c>
      <c r="S4721" s="164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5262</v>
      </c>
      <c r="S4722" s="164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5263</v>
      </c>
      <c r="R4723" t="s">
        <v>7901</v>
      </c>
      <c r="S4723" s="164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5264</v>
      </c>
      <c r="R4724" t="s">
        <v>7901</v>
      </c>
      <c r="S4724" s="164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5265</v>
      </c>
      <c r="S4725" s="164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5266</v>
      </c>
      <c r="R4726" t="s">
        <v>7883</v>
      </c>
      <c r="S4726" s="164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5267</v>
      </c>
      <c r="R4727" t="s">
        <v>109</v>
      </c>
      <c r="S4727" s="164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5268</v>
      </c>
      <c r="R4728" t="s">
        <v>7883</v>
      </c>
      <c r="S4728" s="164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5269</v>
      </c>
      <c r="R4729" t="s">
        <v>7880</v>
      </c>
      <c r="S4729" s="164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5270</v>
      </c>
      <c r="R4730" t="s">
        <v>7880</v>
      </c>
      <c r="S4730" s="164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5271</v>
      </c>
      <c r="R4731" t="s">
        <v>7879</v>
      </c>
      <c r="S4731" s="164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5272</v>
      </c>
      <c r="R4732" t="s">
        <v>7882</v>
      </c>
      <c r="S4732" s="164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5273</v>
      </c>
      <c r="R4733" t="s">
        <v>7882</v>
      </c>
      <c r="S4733" s="164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5274</v>
      </c>
      <c r="S4734" s="164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5275</v>
      </c>
      <c r="R4735" t="s">
        <v>7882</v>
      </c>
      <c r="S4735" s="164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5276</v>
      </c>
      <c r="R4736" t="s">
        <v>7882</v>
      </c>
      <c r="S4736" s="164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5277</v>
      </c>
      <c r="S4737" s="164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5278</v>
      </c>
      <c r="R4738" t="s">
        <v>7879</v>
      </c>
      <c r="S4738" s="164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5279</v>
      </c>
      <c r="S4739" s="164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5280</v>
      </c>
      <c r="R4740" t="s">
        <v>7904</v>
      </c>
      <c r="S4740" s="164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5281</v>
      </c>
      <c r="R4741" t="s">
        <v>7904</v>
      </c>
      <c r="S4741" s="164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5282</v>
      </c>
      <c r="R4742" t="s">
        <v>7906</v>
      </c>
      <c r="S4742" s="164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5283</v>
      </c>
      <c r="R4743" t="s">
        <v>7934</v>
      </c>
      <c r="S4743" s="164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5284</v>
      </c>
      <c r="R4744" t="s">
        <v>7879</v>
      </c>
      <c r="S4744" s="164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5285</v>
      </c>
      <c r="R4745" t="s">
        <v>109</v>
      </c>
      <c r="S4745" s="164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5286</v>
      </c>
      <c r="R4746" t="s">
        <v>109</v>
      </c>
      <c r="S4746" s="164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5287</v>
      </c>
      <c r="R4747" t="s">
        <v>7880</v>
      </c>
      <c r="S4747" s="164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5288</v>
      </c>
      <c r="R4748" t="s">
        <v>7880</v>
      </c>
      <c r="S4748" s="164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5289</v>
      </c>
      <c r="S4749" s="164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5290</v>
      </c>
      <c r="S4750" s="164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5291</v>
      </c>
      <c r="R4751" t="s">
        <v>7880</v>
      </c>
      <c r="S4751" s="164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5292</v>
      </c>
      <c r="R4752" t="s">
        <v>7880</v>
      </c>
      <c r="S4752" s="164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5293</v>
      </c>
      <c r="S4753" s="164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5294</v>
      </c>
      <c r="S4754" s="164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5295</v>
      </c>
      <c r="S4755" s="164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5296</v>
      </c>
      <c r="S4756" s="164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5297</v>
      </c>
      <c r="S4757" s="164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5298</v>
      </c>
      <c r="S4758" s="164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5299</v>
      </c>
      <c r="S4759" s="164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5300</v>
      </c>
      <c r="S4760" s="164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5301</v>
      </c>
      <c r="R4761" t="s">
        <v>7882</v>
      </c>
      <c r="S4761" s="164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5302</v>
      </c>
      <c r="R4762" t="s">
        <v>7882</v>
      </c>
      <c r="S4762" s="164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5303</v>
      </c>
      <c r="R4763" t="s">
        <v>7882</v>
      </c>
      <c r="S4763" s="164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5304</v>
      </c>
      <c r="S4764" s="164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5305</v>
      </c>
      <c r="S4765" s="164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5306</v>
      </c>
      <c r="R4766" t="s">
        <v>7928</v>
      </c>
      <c r="S4766" s="164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5307</v>
      </c>
      <c r="R4767" t="s">
        <v>7928</v>
      </c>
      <c r="S4767" s="164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5308</v>
      </c>
      <c r="R4768" t="s">
        <v>7928</v>
      </c>
      <c r="S4768" s="164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5309</v>
      </c>
      <c r="R4769" t="s">
        <v>7928</v>
      </c>
      <c r="S4769" s="164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5310</v>
      </c>
      <c r="R4770" t="s">
        <v>7882</v>
      </c>
      <c r="S4770" s="164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5311</v>
      </c>
      <c r="R4771" t="s">
        <v>7883</v>
      </c>
      <c r="S4771" s="164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5312</v>
      </c>
      <c r="S4772" s="164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5313</v>
      </c>
      <c r="S4773" s="164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5314</v>
      </c>
      <c r="S4774" s="164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5315</v>
      </c>
      <c r="R4775" t="s">
        <v>7883</v>
      </c>
      <c r="S4775" s="164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5316</v>
      </c>
      <c r="R4776" t="s">
        <v>7883</v>
      </c>
      <c r="S4776" s="164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5317</v>
      </c>
      <c r="R4777" t="s">
        <v>7883</v>
      </c>
      <c r="S4777" s="164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5318</v>
      </c>
      <c r="R4778" t="s">
        <v>7883</v>
      </c>
      <c r="S4778" s="164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5319</v>
      </c>
      <c r="R4779" t="s">
        <v>7883</v>
      </c>
      <c r="S4779" s="164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5320</v>
      </c>
      <c r="R4780" t="s">
        <v>7883</v>
      </c>
      <c r="S4780" s="164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5321</v>
      </c>
      <c r="R4781" t="s">
        <v>7937</v>
      </c>
      <c r="S4781" s="164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5322</v>
      </c>
      <c r="R4782" t="s">
        <v>7953</v>
      </c>
      <c r="S4782" s="164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5323</v>
      </c>
      <c r="S4783" s="164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5324</v>
      </c>
      <c r="R4784" t="s">
        <v>7883</v>
      </c>
      <c r="S4784" s="164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5325</v>
      </c>
      <c r="R4785" t="s">
        <v>7954</v>
      </c>
      <c r="S4785" s="164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5326</v>
      </c>
      <c r="S4786" s="164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5327</v>
      </c>
      <c r="S4787" s="164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5328</v>
      </c>
      <c r="S4788" s="164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5329</v>
      </c>
      <c r="S4789" s="164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5330</v>
      </c>
      <c r="R4790" t="s">
        <v>7883</v>
      </c>
      <c r="S4790" s="164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5331</v>
      </c>
      <c r="S4791" s="164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5332</v>
      </c>
      <c r="S4792" s="164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5333</v>
      </c>
      <c r="S4793" s="164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5334</v>
      </c>
      <c r="S4794" s="164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5335</v>
      </c>
      <c r="R4795" t="s">
        <v>7883</v>
      </c>
      <c r="S4795" s="164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5336</v>
      </c>
      <c r="R4796" t="s">
        <v>7883</v>
      </c>
      <c r="S4796" s="164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5337</v>
      </c>
      <c r="R4797" t="s">
        <v>7883</v>
      </c>
      <c r="S4797" s="164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5338</v>
      </c>
      <c r="R4798" t="s">
        <v>7883</v>
      </c>
      <c r="S4798" s="164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5339</v>
      </c>
      <c r="R4799" t="s">
        <v>7883</v>
      </c>
      <c r="S4799" s="164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5340</v>
      </c>
      <c r="R4800" t="s">
        <v>7883</v>
      </c>
      <c r="S4800" s="164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5341</v>
      </c>
      <c r="R4801" t="s">
        <v>7935</v>
      </c>
      <c r="S4801" s="164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5342</v>
      </c>
      <c r="R4802" t="s">
        <v>7935</v>
      </c>
      <c r="S4802" s="164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5343</v>
      </c>
      <c r="R4803" t="s">
        <v>7879</v>
      </c>
      <c r="S4803" s="164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5344</v>
      </c>
      <c r="R4804" t="s">
        <v>7879</v>
      </c>
      <c r="S4804" s="164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5345</v>
      </c>
      <c r="R4805" t="s">
        <v>7879</v>
      </c>
      <c r="S4805" s="164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5346</v>
      </c>
      <c r="R4806" t="s">
        <v>7952</v>
      </c>
      <c r="S4806" s="164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5347</v>
      </c>
      <c r="R4807" t="s">
        <v>7952</v>
      </c>
      <c r="S4807" s="164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5348</v>
      </c>
      <c r="S4808" s="164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5349</v>
      </c>
      <c r="S4809" s="164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5350</v>
      </c>
      <c r="S4810" s="164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5351</v>
      </c>
      <c r="S4811" s="164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5352</v>
      </c>
      <c r="R4812" t="s">
        <v>7935</v>
      </c>
      <c r="S4812" s="164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5353</v>
      </c>
      <c r="R4813" t="s">
        <v>7883</v>
      </c>
      <c r="S4813" s="164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5354</v>
      </c>
      <c r="R4814" t="s">
        <v>7883</v>
      </c>
      <c r="S4814" s="164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5355</v>
      </c>
      <c r="R4815" t="s">
        <v>7883</v>
      </c>
      <c r="S4815" s="164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5356</v>
      </c>
      <c r="R4816" t="s">
        <v>7883</v>
      </c>
      <c r="S4816" s="164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5357</v>
      </c>
      <c r="R4817" t="s">
        <v>7883</v>
      </c>
      <c r="S4817" s="164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5358</v>
      </c>
      <c r="R4818" t="s">
        <v>7883</v>
      </c>
      <c r="S4818" s="164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5359</v>
      </c>
      <c r="S4819" s="164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5360</v>
      </c>
      <c r="S4820" s="164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5361</v>
      </c>
      <c r="S4821" s="164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5362</v>
      </c>
      <c r="R4822" t="s">
        <v>7879</v>
      </c>
      <c r="S4822" s="164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5363</v>
      </c>
      <c r="S4823" s="164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5364</v>
      </c>
      <c r="S4824" s="164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5365</v>
      </c>
      <c r="S4825" s="164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5366</v>
      </c>
      <c r="S4826" s="164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5367</v>
      </c>
      <c r="R4827" t="s">
        <v>7909</v>
      </c>
      <c r="S4827" s="164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5368</v>
      </c>
      <c r="R4828" t="s">
        <v>109</v>
      </c>
      <c r="S4828" s="164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5369</v>
      </c>
      <c r="S4829" s="164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5370</v>
      </c>
      <c r="R4830" t="s">
        <v>7936</v>
      </c>
      <c r="S4830" s="164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5371</v>
      </c>
      <c r="R4831" t="s">
        <v>109</v>
      </c>
      <c r="S4831" s="164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5372</v>
      </c>
      <c r="S4832" s="164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5373</v>
      </c>
      <c r="S4833" s="164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5374</v>
      </c>
      <c r="S4834" s="164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5375</v>
      </c>
      <c r="R4835" t="s">
        <v>109</v>
      </c>
      <c r="S4835" s="164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5376</v>
      </c>
      <c r="R4836" t="s">
        <v>7879</v>
      </c>
      <c r="S4836" s="164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5377</v>
      </c>
      <c r="R4837" t="s">
        <v>109</v>
      </c>
      <c r="S4837" s="164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5378</v>
      </c>
      <c r="R4838" t="s">
        <v>7909</v>
      </c>
      <c r="S4838" s="164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5379</v>
      </c>
      <c r="S4839" s="164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5380</v>
      </c>
      <c r="R4840" t="s">
        <v>7879</v>
      </c>
      <c r="S4840" s="164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5381</v>
      </c>
      <c r="R4841" t="s">
        <v>109</v>
      </c>
      <c r="S4841" s="164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5382</v>
      </c>
      <c r="R4842" t="s">
        <v>7879</v>
      </c>
      <c r="S4842" s="164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5383</v>
      </c>
      <c r="R4843" t="s">
        <v>7900</v>
      </c>
      <c r="S4843" s="164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5384</v>
      </c>
      <c r="R4844" t="s">
        <v>7900</v>
      </c>
      <c r="S4844" s="164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5385</v>
      </c>
      <c r="S4845" s="164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5386</v>
      </c>
      <c r="R4846" t="s">
        <v>7936</v>
      </c>
      <c r="S4846" s="164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5387</v>
      </c>
      <c r="S4847" s="164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5388</v>
      </c>
      <c r="S4848" s="164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5389</v>
      </c>
      <c r="S4849" s="164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5390</v>
      </c>
      <c r="S4850" s="164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5391</v>
      </c>
      <c r="S4851" s="164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5392</v>
      </c>
      <c r="S4852" s="164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5393</v>
      </c>
      <c r="R4853" t="s">
        <v>7900</v>
      </c>
      <c r="S4853" s="164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5394</v>
      </c>
      <c r="R4854" t="s">
        <v>7900</v>
      </c>
      <c r="S4854" s="164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5395</v>
      </c>
      <c r="R4855" t="s">
        <v>7898</v>
      </c>
      <c r="S4855" s="164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5396</v>
      </c>
      <c r="R4856" t="s">
        <v>7879</v>
      </c>
      <c r="S4856" s="164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5397</v>
      </c>
      <c r="R4857" t="s">
        <v>109</v>
      </c>
      <c r="S4857" s="164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5398</v>
      </c>
      <c r="R4858" t="s">
        <v>7879</v>
      </c>
      <c r="S4858" s="164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5399</v>
      </c>
      <c r="R4859" t="s">
        <v>109</v>
      </c>
      <c r="S4859" s="164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5400</v>
      </c>
      <c r="R4860" t="s">
        <v>7920</v>
      </c>
      <c r="S4860" s="164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5401</v>
      </c>
      <c r="R4861" t="s">
        <v>7901</v>
      </c>
      <c r="S4861" s="164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5402</v>
      </c>
      <c r="R4862" t="s">
        <v>7901</v>
      </c>
      <c r="S4862" s="164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5403</v>
      </c>
      <c r="S4863" s="164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5404</v>
      </c>
      <c r="R4864" t="s">
        <v>109</v>
      </c>
      <c r="S4864" s="164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5405</v>
      </c>
      <c r="R4865" t="s">
        <v>7937</v>
      </c>
      <c r="S4865" s="164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5406</v>
      </c>
      <c r="R4866" t="s">
        <v>7937</v>
      </c>
      <c r="S4866" s="164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5407</v>
      </c>
      <c r="R4867" t="s">
        <v>7920</v>
      </c>
      <c r="S4867" s="164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5408</v>
      </c>
      <c r="R4868" t="s">
        <v>7879</v>
      </c>
      <c r="S4868" s="164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5409</v>
      </c>
      <c r="R4869" t="s">
        <v>109</v>
      </c>
      <c r="S4869" s="164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5410</v>
      </c>
      <c r="R4870" t="s">
        <v>7879</v>
      </c>
      <c r="S4870" s="164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5411</v>
      </c>
      <c r="R4871" t="s">
        <v>7879</v>
      </c>
      <c r="S4871" s="164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5412</v>
      </c>
      <c r="R4872" t="s">
        <v>109</v>
      </c>
      <c r="S4872" s="164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5413</v>
      </c>
      <c r="R4873" t="s">
        <v>109</v>
      </c>
      <c r="S4873" s="164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5414</v>
      </c>
      <c r="R4874" t="s">
        <v>7879</v>
      </c>
      <c r="S4874" s="164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5415</v>
      </c>
      <c r="R4875" t="s">
        <v>109</v>
      </c>
      <c r="S4875" s="164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5416</v>
      </c>
      <c r="R4876" t="s">
        <v>7879</v>
      </c>
      <c r="S4876" s="164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5417</v>
      </c>
      <c r="R4877" t="s">
        <v>7879</v>
      </c>
      <c r="S4877" s="164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5418</v>
      </c>
      <c r="R4878" t="s">
        <v>7879</v>
      </c>
      <c r="S4878" s="164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5419</v>
      </c>
      <c r="R4879" t="s">
        <v>7898</v>
      </c>
      <c r="S4879" s="164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5420</v>
      </c>
      <c r="R4880" t="s">
        <v>7898</v>
      </c>
      <c r="S4880" s="164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5421</v>
      </c>
      <c r="S4881" s="164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5422</v>
      </c>
      <c r="S4882" s="164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5423</v>
      </c>
      <c r="S4883" s="164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5424</v>
      </c>
      <c r="S4884" s="164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5425</v>
      </c>
      <c r="S4885" s="164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5426</v>
      </c>
      <c r="S4886" s="164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5427</v>
      </c>
      <c r="S4887" s="164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5428</v>
      </c>
      <c r="R4888" t="s">
        <v>109</v>
      </c>
      <c r="S4888" s="164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5429</v>
      </c>
      <c r="R4889" t="s">
        <v>7879</v>
      </c>
      <c r="S4889" s="164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5430</v>
      </c>
      <c r="R4890" t="s">
        <v>109</v>
      </c>
      <c r="S4890" s="164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5431</v>
      </c>
      <c r="R4891" t="s">
        <v>7909</v>
      </c>
      <c r="S4891" s="164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5432</v>
      </c>
      <c r="S4892" s="164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5433</v>
      </c>
      <c r="R4893" t="s">
        <v>7879</v>
      </c>
      <c r="S4893" s="164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5434</v>
      </c>
      <c r="R4894" t="s">
        <v>109</v>
      </c>
      <c r="S4894" s="164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5435</v>
      </c>
      <c r="R4895" t="s">
        <v>7879</v>
      </c>
      <c r="S4895" s="164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5436</v>
      </c>
      <c r="R4896" t="s">
        <v>7900</v>
      </c>
      <c r="S4896" s="164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5437</v>
      </c>
      <c r="R4897" t="s">
        <v>7900</v>
      </c>
      <c r="S4897" s="164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5438</v>
      </c>
      <c r="S4898" s="164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5439</v>
      </c>
      <c r="R4899" t="s">
        <v>7936</v>
      </c>
      <c r="S4899" s="164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5440</v>
      </c>
      <c r="S4900" s="164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5441</v>
      </c>
      <c r="S4901" s="164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5442</v>
      </c>
      <c r="S4902" s="164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5443</v>
      </c>
      <c r="S4903" s="164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5444</v>
      </c>
      <c r="S4904" s="164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5445</v>
      </c>
      <c r="S4905" s="164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5446</v>
      </c>
      <c r="R4906" t="s">
        <v>7900</v>
      </c>
      <c r="S4906" s="164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5447</v>
      </c>
      <c r="R4907" t="s">
        <v>7900</v>
      </c>
      <c r="S4907" s="164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5448</v>
      </c>
      <c r="R4908" t="s">
        <v>7898</v>
      </c>
      <c r="S4908" s="164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5449</v>
      </c>
      <c r="R4909" t="s">
        <v>7879</v>
      </c>
      <c r="S4909" s="164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5450</v>
      </c>
      <c r="R4910" t="s">
        <v>109</v>
      </c>
      <c r="S4910" s="164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5451</v>
      </c>
      <c r="R4911" t="s">
        <v>7879</v>
      </c>
      <c r="S4911" s="164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5452</v>
      </c>
      <c r="R4912" t="s">
        <v>109</v>
      </c>
      <c r="S4912" s="164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5453</v>
      </c>
      <c r="R4913" t="s">
        <v>7920</v>
      </c>
      <c r="S4913" s="164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5454</v>
      </c>
      <c r="R4914" t="s">
        <v>7901</v>
      </c>
      <c r="S4914" s="164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5455</v>
      </c>
      <c r="R4915" t="s">
        <v>7901</v>
      </c>
      <c r="S4915" s="164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5456</v>
      </c>
      <c r="R4916" t="s">
        <v>7910</v>
      </c>
      <c r="S4916" s="164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5457</v>
      </c>
      <c r="R4917" t="s">
        <v>109</v>
      </c>
      <c r="S4917" s="164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5458</v>
      </c>
      <c r="R4918" t="s">
        <v>7937</v>
      </c>
      <c r="S4918" s="164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5459</v>
      </c>
      <c r="R4919" t="s">
        <v>7937</v>
      </c>
      <c r="S4919" s="164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5460</v>
      </c>
      <c r="R4920" t="s">
        <v>7920</v>
      </c>
      <c r="S4920" s="164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5461</v>
      </c>
      <c r="R4921" t="s">
        <v>7879</v>
      </c>
      <c r="S4921" s="164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5462</v>
      </c>
      <c r="R4922" t="s">
        <v>109</v>
      </c>
      <c r="S4922" s="164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5463</v>
      </c>
      <c r="R4923" t="s">
        <v>7879</v>
      </c>
      <c r="S4923" s="164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5464</v>
      </c>
      <c r="R4924" t="s">
        <v>7879</v>
      </c>
      <c r="S4924" s="164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5465</v>
      </c>
      <c r="R4925" t="s">
        <v>109</v>
      </c>
      <c r="S4925" s="164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5466</v>
      </c>
      <c r="R4926" t="s">
        <v>109</v>
      </c>
      <c r="S4926" s="164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5467</v>
      </c>
      <c r="R4927" t="s">
        <v>7879</v>
      </c>
      <c r="S4927" s="164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5468</v>
      </c>
      <c r="R4928" t="s">
        <v>109</v>
      </c>
      <c r="S4928" s="164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5469</v>
      </c>
      <c r="R4929" t="s">
        <v>7879</v>
      </c>
      <c r="S4929" s="164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5470</v>
      </c>
      <c r="R4930" t="s">
        <v>7879</v>
      </c>
      <c r="S4930" s="164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5471</v>
      </c>
      <c r="R4931" t="s">
        <v>7879</v>
      </c>
      <c r="S4931" s="164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5472</v>
      </c>
      <c r="R4932" t="s">
        <v>7898</v>
      </c>
      <c r="S4932" s="164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5473</v>
      </c>
      <c r="R4933" t="s">
        <v>7898</v>
      </c>
      <c r="S4933" s="164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5474</v>
      </c>
      <c r="S4934" s="164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5475</v>
      </c>
      <c r="S4935" s="164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5476</v>
      </c>
      <c r="S4936" s="164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5477</v>
      </c>
      <c r="S4937" s="164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5478</v>
      </c>
      <c r="S4938" s="164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5479</v>
      </c>
      <c r="S4939" s="164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5480</v>
      </c>
      <c r="R4940" t="s">
        <v>7900</v>
      </c>
      <c r="S4940" s="164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5481</v>
      </c>
      <c r="R4941" t="s">
        <v>109</v>
      </c>
      <c r="S4941" s="164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5482</v>
      </c>
      <c r="R4942" t="s">
        <v>7898</v>
      </c>
      <c r="S4942" s="164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5483</v>
      </c>
      <c r="R4943" t="s">
        <v>109</v>
      </c>
      <c r="S4943" s="164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5484</v>
      </c>
      <c r="S4944" s="164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5485</v>
      </c>
      <c r="S4945" s="164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5486</v>
      </c>
      <c r="S4946" s="164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5487</v>
      </c>
      <c r="R4947" t="s">
        <v>109</v>
      </c>
      <c r="S4947" s="164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5488</v>
      </c>
      <c r="S4948" s="164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5489</v>
      </c>
      <c r="S4949" s="164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5490</v>
      </c>
      <c r="S4950" s="164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5491</v>
      </c>
      <c r="S4951" s="164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5492</v>
      </c>
      <c r="S4952" s="164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5493</v>
      </c>
      <c r="S4953" s="164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5494</v>
      </c>
      <c r="S4954" s="164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5495</v>
      </c>
      <c r="S4955" s="164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5496</v>
      </c>
      <c r="R4956" t="s">
        <v>7900</v>
      </c>
      <c r="S4956" s="164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5497</v>
      </c>
      <c r="R4957" t="s">
        <v>109</v>
      </c>
      <c r="S4957" s="164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5498</v>
      </c>
      <c r="R4958" t="s">
        <v>7898</v>
      </c>
      <c r="S4958" s="164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5499</v>
      </c>
      <c r="R4959" t="s">
        <v>109</v>
      </c>
      <c r="S4959" s="164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5500</v>
      </c>
      <c r="R4960" t="s">
        <v>7879</v>
      </c>
      <c r="S4960" s="164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5501</v>
      </c>
      <c r="R4961" t="s">
        <v>109</v>
      </c>
      <c r="S4961" s="164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5502</v>
      </c>
      <c r="S4962" s="164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5503</v>
      </c>
      <c r="S4963" s="164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5504</v>
      </c>
      <c r="S4964" s="164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5505</v>
      </c>
      <c r="S4965" s="164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5506</v>
      </c>
      <c r="S4966" s="164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5507</v>
      </c>
      <c r="S4967" s="164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5508</v>
      </c>
      <c r="S4968" s="164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5509</v>
      </c>
      <c r="S4969" s="164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5510</v>
      </c>
      <c r="S4970" s="164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5511</v>
      </c>
      <c r="S4971" s="164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5512</v>
      </c>
      <c r="S4972" s="164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5513</v>
      </c>
      <c r="S4973" s="164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5514</v>
      </c>
      <c r="S4974" s="164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5515</v>
      </c>
      <c r="S4975" s="164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5516</v>
      </c>
      <c r="S4976" s="164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5517</v>
      </c>
      <c r="S4977" s="164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5518</v>
      </c>
      <c r="S4978" s="164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5519</v>
      </c>
      <c r="S4979" s="164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5520</v>
      </c>
      <c r="S4980" s="164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5521</v>
      </c>
      <c r="S4981" s="164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5522</v>
      </c>
      <c r="S4982" s="164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5523</v>
      </c>
      <c r="S4983" s="164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5524</v>
      </c>
      <c r="S4984" s="164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5525</v>
      </c>
      <c r="S4985" s="164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5526</v>
      </c>
      <c r="S4986" s="164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5527</v>
      </c>
      <c r="S4987" s="164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5528</v>
      </c>
      <c r="S4988" s="164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5529</v>
      </c>
      <c r="S4989" s="164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5530</v>
      </c>
      <c r="S4990" s="164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5531</v>
      </c>
      <c r="S4991" s="164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5532</v>
      </c>
      <c r="S4992" s="164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5533</v>
      </c>
      <c r="S4993" s="164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5534</v>
      </c>
      <c r="S4994" s="164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5535</v>
      </c>
      <c r="S4995" s="164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5536</v>
      </c>
      <c r="S4996" s="164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5537</v>
      </c>
      <c r="S4997" s="164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5538</v>
      </c>
      <c r="S4998" s="164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5539</v>
      </c>
      <c r="S4999" s="164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5540</v>
      </c>
      <c r="S5000" s="164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5541</v>
      </c>
      <c r="S5001" s="164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5542</v>
      </c>
      <c r="S5002" s="164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5543</v>
      </c>
      <c r="S5003" s="164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5544</v>
      </c>
      <c r="S5004" s="164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5545</v>
      </c>
      <c r="S5005" s="164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5546</v>
      </c>
      <c r="S5006" s="164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5547</v>
      </c>
      <c r="S5007" s="164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5548</v>
      </c>
      <c r="S5008" s="164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5549</v>
      </c>
      <c r="S5009" s="164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5550</v>
      </c>
      <c r="S5010" s="164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5551</v>
      </c>
      <c r="S5011" s="164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5552</v>
      </c>
      <c r="S5012" s="164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5553</v>
      </c>
      <c r="S5013" s="164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5554</v>
      </c>
      <c r="S5014" s="164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5555</v>
      </c>
      <c r="S5015" s="164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5556</v>
      </c>
      <c r="S5016" s="164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5557</v>
      </c>
      <c r="S5017" s="164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5558</v>
      </c>
      <c r="S5018" s="164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5559</v>
      </c>
      <c r="S5019" s="164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5560</v>
      </c>
      <c r="S5020" s="164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5561</v>
      </c>
      <c r="S5021" s="164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5562</v>
      </c>
      <c r="S5022" s="164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5563</v>
      </c>
      <c r="S5023" s="164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5564</v>
      </c>
      <c r="S5024" s="164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5565</v>
      </c>
      <c r="S5025" s="164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5566</v>
      </c>
      <c r="S5026" s="164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5567</v>
      </c>
      <c r="S5027" s="164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5568</v>
      </c>
      <c r="S5028" s="164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5569</v>
      </c>
      <c r="S5029" s="164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5570</v>
      </c>
      <c r="S5030" s="164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5571</v>
      </c>
      <c r="S5031" s="164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5572</v>
      </c>
      <c r="S5032" s="164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5573</v>
      </c>
      <c r="S5033" s="164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5574</v>
      </c>
      <c r="S5034" s="164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5575</v>
      </c>
      <c r="S5035" s="164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5576</v>
      </c>
      <c r="S5036" s="164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5577</v>
      </c>
      <c r="S5037" s="164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5578</v>
      </c>
      <c r="S5038" s="164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5579</v>
      </c>
      <c r="S5039" s="164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5580</v>
      </c>
      <c r="S5040" s="164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5581</v>
      </c>
      <c r="S5041" s="164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5582</v>
      </c>
      <c r="S5042" s="164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5583</v>
      </c>
      <c r="S5043" s="164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5584</v>
      </c>
      <c r="S5044" s="164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5585</v>
      </c>
      <c r="S5045" s="164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5586</v>
      </c>
      <c r="S5046" s="164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5587</v>
      </c>
      <c r="S5047" s="164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5588</v>
      </c>
      <c r="S5048" s="164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5589</v>
      </c>
      <c r="S5049" s="164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5590</v>
      </c>
      <c r="S5050" s="164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5591</v>
      </c>
      <c r="S5051" s="164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5592</v>
      </c>
      <c r="S5052" s="164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5593</v>
      </c>
      <c r="S5053" s="164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5594</v>
      </c>
      <c r="S5054" s="164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5595</v>
      </c>
      <c r="S5055" s="164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5596</v>
      </c>
      <c r="S5056" s="164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5597</v>
      </c>
      <c r="S5057" s="164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5598</v>
      </c>
      <c r="S5058" s="164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5599</v>
      </c>
      <c r="S5059" s="164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5600</v>
      </c>
      <c r="S5060" s="164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5601</v>
      </c>
      <c r="S5061" s="164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5602</v>
      </c>
      <c r="S5062" s="164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5603</v>
      </c>
      <c r="S5063" s="164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5604</v>
      </c>
      <c r="S5064" s="164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5605</v>
      </c>
      <c r="S5065" s="164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5606</v>
      </c>
      <c r="S5066" s="164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5607</v>
      </c>
      <c r="S5067" s="164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5608</v>
      </c>
      <c r="S5068" s="164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5609</v>
      </c>
      <c r="S5069" s="164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5610</v>
      </c>
      <c r="S5070" s="164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5611</v>
      </c>
      <c r="S5071" s="164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5612</v>
      </c>
      <c r="S5072" s="164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5613</v>
      </c>
      <c r="S5073" s="164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5614</v>
      </c>
      <c r="S5074" s="164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5615</v>
      </c>
      <c r="S5075" s="164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5616</v>
      </c>
      <c r="S5076" s="164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5617</v>
      </c>
      <c r="S5077" s="164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5618</v>
      </c>
      <c r="S5078" s="164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5619</v>
      </c>
      <c r="S5079" s="164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5620</v>
      </c>
      <c r="S5080" s="164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5621</v>
      </c>
      <c r="S5081" s="164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5622</v>
      </c>
      <c r="S5082" s="164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5623</v>
      </c>
      <c r="S5083" s="164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5624</v>
      </c>
      <c r="S5084" s="164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5625</v>
      </c>
      <c r="S5085" s="164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5626</v>
      </c>
      <c r="S5086" s="164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5627</v>
      </c>
      <c r="S5087" s="164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5628</v>
      </c>
      <c r="S5088" s="164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5629</v>
      </c>
      <c r="S5089" s="164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5630</v>
      </c>
      <c r="S5090" s="164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5631</v>
      </c>
      <c r="S5091" s="164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5632</v>
      </c>
      <c r="S5092" s="164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5633</v>
      </c>
      <c r="S5093" s="164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5634</v>
      </c>
      <c r="S5094" s="164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5635</v>
      </c>
      <c r="S5095" s="164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5636</v>
      </c>
      <c r="S5096" s="164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5637</v>
      </c>
      <c r="S5097" s="164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5638</v>
      </c>
      <c r="S5098" s="164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5639</v>
      </c>
      <c r="S5099" s="164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5640</v>
      </c>
      <c r="S5100" s="164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5641</v>
      </c>
      <c r="S5101" s="164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5642</v>
      </c>
      <c r="S5102" s="164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5643</v>
      </c>
      <c r="S5103" s="164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5644</v>
      </c>
      <c r="S5104" s="164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5645</v>
      </c>
      <c r="S5105" s="164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5646</v>
      </c>
      <c r="S5106" s="164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5647</v>
      </c>
      <c r="S5107" s="164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5648</v>
      </c>
      <c r="S5108" s="164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5649</v>
      </c>
      <c r="S5109" s="164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5650</v>
      </c>
      <c r="S5110" s="164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5651</v>
      </c>
      <c r="S5111" s="164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5652</v>
      </c>
      <c r="S5112" s="164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5653</v>
      </c>
      <c r="S5113" s="164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5654</v>
      </c>
      <c r="S5114" s="164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5655</v>
      </c>
      <c r="S5115" s="164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5656</v>
      </c>
      <c r="S5116" s="164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5657</v>
      </c>
      <c r="S5117" s="164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5658</v>
      </c>
      <c r="S5118" s="164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5659</v>
      </c>
      <c r="S5119" s="164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5660</v>
      </c>
      <c r="S5120" s="164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5661</v>
      </c>
      <c r="S5121" s="164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5662</v>
      </c>
      <c r="S5122" s="164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5663</v>
      </c>
      <c r="S5123" s="164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5664</v>
      </c>
      <c r="S5124" s="164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5665</v>
      </c>
      <c r="S5125" s="164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5666</v>
      </c>
      <c r="S5126" s="164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5667</v>
      </c>
      <c r="S5127" s="164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5668</v>
      </c>
      <c r="S5128" s="164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5669</v>
      </c>
      <c r="S5129" s="164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5670</v>
      </c>
      <c r="S5130" s="164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5671</v>
      </c>
      <c r="S5131" s="164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5672</v>
      </c>
      <c r="S5132" s="164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5673</v>
      </c>
      <c r="S5133" s="164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5674</v>
      </c>
      <c r="S5134" s="164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5675</v>
      </c>
      <c r="S5135" s="164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5676</v>
      </c>
      <c r="S5136" s="164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5677</v>
      </c>
      <c r="S5137" s="164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5678</v>
      </c>
      <c r="S5138" s="164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5679</v>
      </c>
      <c r="S5139" s="164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5680</v>
      </c>
      <c r="S5140" s="164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5681</v>
      </c>
      <c r="S5141" s="164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5682</v>
      </c>
      <c r="S5142" s="164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5683</v>
      </c>
      <c r="S5143" s="164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5684</v>
      </c>
      <c r="S5144" s="164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5685</v>
      </c>
      <c r="S5145" s="164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5686</v>
      </c>
      <c r="S5146" s="164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5687</v>
      </c>
      <c r="S5147" s="164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5688</v>
      </c>
      <c r="S5148" s="164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5689</v>
      </c>
      <c r="S5149" s="164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5690</v>
      </c>
      <c r="S5150" s="164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5691</v>
      </c>
      <c r="S5151" s="164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5692</v>
      </c>
      <c r="S5152" s="164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5693</v>
      </c>
      <c r="S5153" s="164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5694</v>
      </c>
      <c r="S5154" s="164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5695</v>
      </c>
      <c r="S5155" s="164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5696</v>
      </c>
      <c r="S5156" s="164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5697</v>
      </c>
      <c r="S5157" s="164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5698</v>
      </c>
      <c r="S5158" s="164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5699</v>
      </c>
      <c r="S5159" s="164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5700</v>
      </c>
      <c r="S5160" s="164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5701</v>
      </c>
      <c r="S5161" s="164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5702</v>
      </c>
      <c r="S5162" s="164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5703</v>
      </c>
      <c r="S5163" s="164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5704</v>
      </c>
      <c r="S5164" s="164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5705</v>
      </c>
      <c r="S5165" s="164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5706</v>
      </c>
      <c r="S5166" s="164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5707</v>
      </c>
      <c r="S5167" s="164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5708</v>
      </c>
      <c r="S5168" s="164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5709</v>
      </c>
      <c r="S5169" s="164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5710</v>
      </c>
      <c r="S5170" s="164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5711</v>
      </c>
      <c r="S5171" s="164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5712</v>
      </c>
      <c r="S5172" s="164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5713</v>
      </c>
      <c r="S5173" s="164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5714</v>
      </c>
      <c r="S5174" s="164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5715</v>
      </c>
      <c r="S5175" s="164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5716</v>
      </c>
      <c r="S5176" s="164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5717</v>
      </c>
      <c r="S5177" s="164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5718</v>
      </c>
      <c r="S5178" s="164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5719</v>
      </c>
      <c r="S5179" s="164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5720</v>
      </c>
      <c r="S5180" s="164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5721</v>
      </c>
      <c r="S5181" s="164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5722</v>
      </c>
      <c r="S5182" s="164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5723</v>
      </c>
      <c r="S5183" s="164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5724</v>
      </c>
      <c r="S5184" s="164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5725</v>
      </c>
      <c r="S5185" s="164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5726</v>
      </c>
      <c r="S5186" s="164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5727</v>
      </c>
      <c r="S5187" s="164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5728</v>
      </c>
      <c r="S5188" s="164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5729</v>
      </c>
      <c r="S5189" s="164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5730</v>
      </c>
      <c r="S5190" s="164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5731</v>
      </c>
      <c r="S5191" s="164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5732</v>
      </c>
      <c r="S5192" s="164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5733</v>
      </c>
      <c r="S5193" s="164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5734</v>
      </c>
      <c r="S5194" s="164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5735</v>
      </c>
      <c r="S5195" s="164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5736</v>
      </c>
      <c r="S5196" s="164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5737</v>
      </c>
      <c r="S5197" s="164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5738</v>
      </c>
      <c r="S5198" s="164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5739</v>
      </c>
      <c r="S5199" s="164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5740</v>
      </c>
      <c r="S5200" s="164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5741</v>
      </c>
      <c r="S5201" s="164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5742</v>
      </c>
      <c r="S5202" s="164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5743</v>
      </c>
      <c r="S5203" s="164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5744</v>
      </c>
      <c r="S5204" s="164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5745</v>
      </c>
      <c r="S5205" s="164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5746</v>
      </c>
      <c r="S5206" s="164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5747</v>
      </c>
      <c r="S5207" s="164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5748</v>
      </c>
      <c r="S5208" s="164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5749</v>
      </c>
      <c r="S5209" s="164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5750</v>
      </c>
      <c r="S5210" s="164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5751</v>
      </c>
      <c r="S5211" s="164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5752</v>
      </c>
      <c r="S5212" s="164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5753</v>
      </c>
      <c r="S5213" s="164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5754</v>
      </c>
      <c r="S5214" s="164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5755</v>
      </c>
      <c r="S5215" s="164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5756</v>
      </c>
      <c r="S5216" s="164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5757</v>
      </c>
      <c r="S5217" s="164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5758</v>
      </c>
      <c r="S5218" s="164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5759</v>
      </c>
      <c r="S5219" s="164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5760</v>
      </c>
      <c r="S5220" s="164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5761</v>
      </c>
      <c r="S5221" s="164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5762</v>
      </c>
      <c r="S5222" s="164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5763</v>
      </c>
      <c r="S5223" s="164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5764</v>
      </c>
      <c r="S5224" s="164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5765</v>
      </c>
      <c r="S5225" s="164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5766</v>
      </c>
      <c r="S5226" s="164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5767</v>
      </c>
      <c r="S5227" s="164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5768</v>
      </c>
      <c r="S5228" s="164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5769</v>
      </c>
      <c r="S5229" s="164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5770</v>
      </c>
      <c r="S5230" s="164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5771</v>
      </c>
      <c r="S5231" s="164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5772</v>
      </c>
      <c r="S5232" s="164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5773</v>
      </c>
      <c r="S5233" s="164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5774</v>
      </c>
      <c r="S5234" s="164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5775</v>
      </c>
      <c r="S5235" s="164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5776</v>
      </c>
      <c r="S5236" s="164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5777</v>
      </c>
      <c r="S5237" s="164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5778</v>
      </c>
      <c r="S5238" s="164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5779</v>
      </c>
      <c r="S5239" s="164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5780</v>
      </c>
      <c r="S5240" s="164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5781</v>
      </c>
      <c r="S5241" s="164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5782</v>
      </c>
      <c r="S5242" s="164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5783</v>
      </c>
      <c r="S5243" s="164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5784</v>
      </c>
      <c r="S5244" s="164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5785</v>
      </c>
      <c r="S5245" s="164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5786</v>
      </c>
      <c r="S5246" s="164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5787</v>
      </c>
      <c r="S5247" s="164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5788</v>
      </c>
      <c r="S5248" s="164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5789</v>
      </c>
      <c r="S5249" s="164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5790</v>
      </c>
      <c r="S5250" s="164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5791</v>
      </c>
      <c r="S5251" s="164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5792</v>
      </c>
      <c r="S5252" s="164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5793</v>
      </c>
      <c r="S5253" s="164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5794</v>
      </c>
      <c r="S5254" s="164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5795</v>
      </c>
      <c r="S5255" s="164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5796</v>
      </c>
      <c r="S5256" s="164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5797</v>
      </c>
      <c r="S5257" s="164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5798</v>
      </c>
      <c r="S5258" s="164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5799</v>
      </c>
      <c r="S5259" s="164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5800</v>
      </c>
      <c r="S5260" s="164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5801</v>
      </c>
      <c r="S5261" s="164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5802</v>
      </c>
      <c r="S5262" s="164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5803</v>
      </c>
      <c r="S5263" s="164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5804</v>
      </c>
      <c r="S5264" s="164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5805</v>
      </c>
      <c r="S5265" s="164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5806</v>
      </c>
      <c r="S5266" s="164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5807</v>
      </c>
      <c r="S5267" s="164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5808</v>
      </c>
      <c r="S5268" s="164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5809</v>
      </c>
      <c r="S5269" s="164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5810</v>
      </c>
      <c r="S5270" s="164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5811</v>
      </c>
      <c r="S5271" s="164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5812</v>
      </c>
      <c r="S5272" s="164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5813</v>
      </c>
      <c r="S5273" s="164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5814</v>
      </c>
      <c r="S5274" s="164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5815</v>
      </c>
      <c r="S5275" s="164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5816</v>
      </c>
      <c r="S5276" s="164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5817</v>
      </c>
      <c r="S5277" s="164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5818</v>
      </c>
      <c r="S5278" s="164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5819</v>
      </c>
      <c r="S5279" s="164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5820</v>
      </c>
      <c r="S5280" s="164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5821</v>
      </c>
      <c r="S5281" s="164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5822</v>
      </c>
      <c r="S5282" s="164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5823</v>
      </c>
      <c r="S5283" s="164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5824</v>
      </c>
      <c r="S5284" s="164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5825</v>
      </c>
      <c r="S5285" s="164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5826</v>
      </c>
      <c r="S5286" s="164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5827</v>
      </c>
      <c r="S5287" s="164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5828</v>
      </c>
      <c r="S5288" s="164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5829</v>
      </c>
      <c r="S5289" s="164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5830</v>
      </c>
      <c r="S5290" s="164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5831</v>
      </c>
      <c r="S5291" s="164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5832</v>
      </c>
      <c r="S5292" s="164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5833</v>
      </c>
      <c r="S5293" s="164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5834</v>
      </c>
      <c r="S5294" s="164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5835</v>
      </c>
      <c r="S5295" s="164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5836</v>
      </c>
      <c r="S5296" s="164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5837</v>
      </c>
      <c r="S5297" s="164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5838</v>
      </c>
      <c r="S5298" s="164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5839</v>
      </c>
      <c r="S5299" s="164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5840</v>
      </c>
      <c r="S5300" s="164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5841</v>
      </c>
      <c r="S5301" s="164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5842</v>
      </c>
      <c r="S5302" s="164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5843</v>
      </c>
      <c r="S5303" s="164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5844</v>
      </c>
      <c r="S5304" s="164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5845</v>
      </c>
      <c r="S5305" s="164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5846</v>
      </c>
      <c r="S5306" s="164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5847</v>
      </c>
      <c r="S5307" s="164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5848</v>
      </c>
      <c r="S5308" s="164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5849</v>
      </c>
      <c r="S5309" s="164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5850</v>
      </c>
      <c r="S5310" s="164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5851</v>
      </c>
      <c r="S5311" s="164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5852</v>
      </c>
      <c r="S5312" s="164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5853</v>
      </c>
      <c r="S5313" s="164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5854</v>
      </c>
      <c r="S5314" s="164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5855</v>
      </c>
      <c r="S5315" s="164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5856</v>
      </c>
      <c r="S5316" s="164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5857</v>
      </c>
      <c r="S5317" s="164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5858</v>
      </c>
      <c r="S5318" s="164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5859</v>
      </c>
      <c r="S5319" s="164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5860</v>
      </c>
      <c r="S5320" s="164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5861</v>
      </c>
      <c r="S5321" s="164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5862</v>
      </c>
      <c r="S5322" s="164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5863</v>
      </c>
      <c r="S5323" s="164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5864</v>
      </c>
      <c r="S5324" s="164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5865</v>
      </c>
      <c r="S5325" s="164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5866</v>
      </c>
      <c r="S5326" s="164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5867</v>
      </c>
      <c r="S5327" s="164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5868</v>
      </c>
      <c r="S5328" s="164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5869</v>
      </c>
      <c r="S5329" s="164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5870</v>
      </c>
      <c r="S5330" s="164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5871</v>
      </c>
      <c r="S5331" s="164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5872</v>
      </c>
      <c r="S5332" s="164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5873</v>
      </c>
      <c r="S5333" s="164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5874</v>
      </c>
      <c r="S5334" s="164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5875</v>
      </c>
      <c r="S5335" s="164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5876</v>
      </c>
      <c r="S5336" s="164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5877</v>
      </c>
      <c r="S5337" s="164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5878</v>
      </c>
      <c r="S5338" s="164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5879</v>
      </c>
      <c r="S5339" s="164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5880</v>
      </c>
      <c r="S5340" s="164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5881</v>
      </c>
      <c r="S5341" s="164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5882</v>
      </c>
      <c r="S5342" s="164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5883</v>
      </c>
      <c r="S5343" s="164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5884</v>
      </c>
      <c r="S5344" s="164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5885</v>
      </c>
      <c r="S5345" s="164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5886</v>
      </c>
      <c r="S5346" s="164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5887</v>
      </c>
      <c r="S5347" s="164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5888</v>
      </c>
      <c r="S5348" s="164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5889</v>
      </c>
      <c r="S5349" s="164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5890</v>
      </c>
      <c r="S5350" s="164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5891</v>
      </c>
      <c r="S5351" s="164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5892</v>
      </c>
      <c r="S5352" s="164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5893</v>
      </c>
      <c r="S5353" s="164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5894</v>
      </c>
      <c r="S5354" s="164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5895</v>
      </c>
      <c r="S5355" s="164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5896</v>
      </c>
      <c r="S5356" s="164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5897</v>
      </c>
      <c r="S5357" s="164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5898</v>
      </c>
      <c r="S5358" s="164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5899</v>
      </c>
      <c r="S5359" s="164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5900</v>
      </c>
      <c r="S5360" s="164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5901</v>
      </c>
      <c r="S5361" s="164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5902</v>
      </c>
      <c r="S5362" s="164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5903</v>
      </c>
      <c r="S5363" s="164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5904</v>
      </c>
      <c r="S5364" s="164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5905</v>
      </c>
      <c r="S5365" s="164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5906</v>
      </c>
      <c r="S5366" s="164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5907</v>
      </c>
      <c r="S5367" s="164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5908</v>
      </c>
      <c r="S5368" s="164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5909</v>
      </c>
      <c r="S5369" s="164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5910</v>
      </c>
      <c r="S5370" s="164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5911</v>
      </c>
      <c r="S5371" s="164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5912</v>
      </c>
      <c r="S5372" s="164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5913</v>
      </c>
      <c r="S5373" s="164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5914</v>
      </c>
      <c r="S5374" s="164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5915</v>
      </c>
      <c r="S5375" s="164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5916</v>
      </c>
      <c r="S5376" s="164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5917</v>
      </c>
      <c r="S5377" s="164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5918</v>
      </c>
      <c r="S5378" s="164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5919</v>
      </c>
      <c r="S5379" s="164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5920</v>
      </c>
      <c r="S5380" s="164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5921</v>
      </c>
      <c r="S5381" s="164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5922</v>
      </c>
      <c r="S5382" s="164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5923</v>
      </c>
      <c r="S5383" s="164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5924</v>
      </c>
      <c r="S5384" s="164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5925</v>
      </c>
      <c r="S5385" s="164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5926</v>
      </c>
      <c r="S5386" s="164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5927</v>
      </c>
      <c r="S5387" s="164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5928</v>
      </c>
      <c r="S5388" s="164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5929</v>
      </c>
      <c r="S5389" s="164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5930</v>
      </c>
      <c r="S5390" s="164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5931</v>
      </c>
      <c r="S5391" s="164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5932</v>
      </c>
      <c r="S5392" s="164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5933</v>
      </c>
      <c r="S5393" s="164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5934</v>
      </c>
      <c r="S5394" s="164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5935</v>
      </c>
      <c r="S5395" s="164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5936</v>
      </c>
      <c r="S5396" s="164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5937</v>
      </c>
      <c r="S5397" s="164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5938</v>
      </c>
      <c r="S5398" s="164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5939</v>
      </c>
      <c r="S5399" s="164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5940</v>
      </c>
      <c r="S5400" s="164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5941</v>
      </c>
      <c r="S5401" s="164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5942</v>
      </c>
      <c r="S5402" s="164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5943</v>
      </c>
      <c r="S5403" s="164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5944</v>
      </c>
      <c r="S5404" s="164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5945</v>
      </c>
      <c r="S5405" s="164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5946</v>
      </c>
      <c r="S5406" s="164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5947</v>
      </c>
      <c r="S5407" s="164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5948</v>
      </c>
      <c r="S5408" s="164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5949</v>
      </c>
      <c r="S5409" s="164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5950</v>
      </c>
      <c r="S5410" s="164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5951</v>
      </c>
      <c r="S5411" s="164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5952</v>
      </c>
      <c r="S5412" s="164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5953</v>
      </c>
      <c r="S5413" s="164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5954</v>
      </c>
      <c r="S5414" s="164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5955</v>
      </c>
      <c r="S5415" s="164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5956</v>
      </c>
      <c r="S5416" s="164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5957</v>
      </c>
      <c r="S5417" s="164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5958</v>
      </c>
      <c r="S5418" s="164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5959</v>
      </c>
      <c r="S5419" s="164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5960</v>
      </c>
      <c r="S5420" s="164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5961</v>
      </c>
      <c r="S5421" s="164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5962</v>
      </c>
      <c r="S5422" s="164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5963</v>
      </c>
      <c r="S5423" s="164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5964</v>
      </c>
      <c r="S5424" s="164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5965</v>
      </c>
      <c r="S5425" s="164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5966</v>
      </c>
      <c r="S5426" s="164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5967</v>
      </c>
      <c r="S5427" s="164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5968</v>
      </c>
      <c r="S5428" s="164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5969</v>
      </c>
      <c r="S5429" s="164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5970</v>
      </c>
      <c r="S5430" s="164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5971</v>
      </c>
      <c r="S5431" s="164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5972</v>
      </c>
      <c r="S5432" s="164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5973</v>
      </c>
      <c r="S5433" s="164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5974</v>
      </c>
      <c r="S5434" s="164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5975</v>
      </c>
      <c r="S5435" s="164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5976</v>
      </c>
      <c r="S5436" s="164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5977</v>
      </c>
      <c r="S5437" s="164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5978</v>
      </c>
      <c r="S5438" s="164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5979</v>
      </c>
      <c r="S5439" s="164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5980</v>
      </c>
      <c r="S5440" s="164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5981</v>
      </c>
      <c r="S5441" s="164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5982</v>
      </c>
      <c r="S5442" s="164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5983</v>
      </c>
      <c r="S5443" s="164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5984</v>
      </c>
      <c r="S5444" s="164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5985</v>
      </c>
      <c r="S5445" s="164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5986</v>
      </c>
      <c r="S5446" s="164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5987</v>
      </c>
      <c r="S5447" s="164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5988</v>
      </c>
      <c r="S5448" s="164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5989</v>
      </c>
      <c r="S5449" s="164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5990</v>
      </c>
      <c r="S5450" s="164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5991</v>
      </c>
      <c r="S5451" s="164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5992</v>
      </c>
      <c r="S5452" s="164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5993</v>
      </c>
      <c r="S5453" s="164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5994</v>
      </c>
      <c r="S5454" s="164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5995</v>
      </c>
      <c r="S5455" s="164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5996</v>
      </c>
      <c r="S5456" s="164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5997</v>
      </c>
      <c r="S5457" s="164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5998</v>
      </c>
      <c r="S5458" s="164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5999</v>
      </c>
      <c r="S5459" s="164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6000</v>
      </c>
      <c r="S5460" s="164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6001</v>
      </c>
      <c r="S5461" s="164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6002</v>
      </c>
      <c r="S5462" s="164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6003</v>
      </c>
      <c r="S5463" s="164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6004</v>
      </c>
      <c r="S5464" s="164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6005</v>
      </c>
      <c r="S5465" s="164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6006</v>
      </c>
      <c r="S5466" s="164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6007</v>
      </c>
      <c r="S5467" s="164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6008</v>
      </c>
      <c r="S5468" s="164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6009</v>
      </c>
      <c r="S5469" s="164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6010</v>
      </c>
      <c r="S5470" s="164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6011</v>
      </c>
      <c r="S5471" s="164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6012</v>
      </c>
      <c r="S5472" s="164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6013</v>
      </c>
      <c r="S5473" s="164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6014</v>
      </c>
      <c r="S5474" s="164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6015</v>
      </c>
      <c r="S5475" s="164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6016</v>
      </c>
      <c r="S5476" s="164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6017</v>
      </c>
      <c r="S5477" s="164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6018</v>
      </c>
      <c r="S5478" s="164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6019</v>
      </c>
      <c r="S5479" s="164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6020</v>
      </c>
      <c r="S5480" s="164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6021</v>
      </c>
      <c r="S5481" s="164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6022</v>
      </c>
      <c r="S5482" s="164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6023</v>
      </c>
      <c r="S5483" s="164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6024</v>
      </c>
      <c r="S5484" s="164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6025</v>
      </c>
      <c r="S5485" s="164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6026</v>
      </c>
      <c r="S5486" s="164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6027</v>
      </c>
      <c r="S5487" s="164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6028</v>
      </c>
      <c r="S5488" s="164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6029</v>
      </c>
      <c r="S5489" s="164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6030</v>
      </c>
      <c r="S5490" s="164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6031</v>
      </c>
      <c r="S5491" s="164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6032</v>
      </c>
      <c r="S5492" s="164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6033</v>
      </c>
      <c r="S5493" s="164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6034</v>
      </c>
      <c r="S5494" s="164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6035</v>
      </c>
      <c r="S5495" s="164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6036</v>
      </c>
      <c r="S5496" s="164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6037</v>
      </c>
      <c r="S5497" s="164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6038</v>
      </c>
      <c r="S5498" s="164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6039</v>
      </c>
      <c r="S5499" s="164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6040</v>
      </c>
      <c r="S5500" s="164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6041</v>
      </c>
      <c r="S5501" s="164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6042</v>
      </c>
      <c r="S5502" s="164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6043</v>
      </c>
      <c r="S5503" s="164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6044</v>
      </c>
      <c r="S5504" s="164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6045</v>
      </c>
      <c r="S5505" s="164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6046</v>
      </c>
      <c r="S5506" s="164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6047</v>
      </c>
      <c r="S5507" s="164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6048</v>
      </c>
      <c r="S5508" s="164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6049</v>
      </c>
      <c r="S5509" s="164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6050</v>
      </c>
      <c r="S5510" s="164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6051</v>
      </c>
      <c r="S5511" s="164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6052</v>
      </c>
      <c r="S5512" s="164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6053</v>
      </c>
      <c r="S5513" s="164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6054</v>
      </c>
      <c r="S5514" s="164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6055</v>
      </c>
      <c r="S5515" s="164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6056</v>
      </c>
      <c r="S5516" s="164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6057</v>
      </c>
      <c r="S5517" s="164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6058</v>
      </c>
      <c r="S5518" s="164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6059</v>
      </c>
      <c r="S5519" s="164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6060</v>
      </c>
      <c r="S5520" s="164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6061</v>
      </c>
      <c r="S5521" s="164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6062</v>
      </c>
      <c r="S5522" s="164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6063</v>
      </c>
      <c r="S5523" s="164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6064</v>
      </c>
      <c r="S5524" s="164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6065</v>
      </c>
      <c r="S5525" s="164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6066</v>
      </c>
      <c r="S5526" s="164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6067</v>
      </c>
      <c r="S5527" s="164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6068</v>
      </c>
      <c r="S5528" s="164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6069</v>
      </c>
      <c r="S5529" s="164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6070</v>
      </c>
      <c r="S5530" s="164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6071</v>
      </c>
      <c r="S5531" s="164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6072</v>
      </c>
      <c r="S5532" s="164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6073</v>
      </c>
      <c r="S5533" s="164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6074</v>
      </c>
      <c r="S5534" s="164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6075</v>
      </c>
      <c r="S5535" s="164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6076</v>
      </c>
      <c r="S5536" s="164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6077</v>
      </c>
      <c r="S5537" s="164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6078</v>
      </c>
      <c r="S5538" s="164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6079</v>
      </c>
      <c r="S5539" s="164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6080</v>
      </c>
      <c r="S5540" s="164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6081</v>
      </c>
      <c r="S5541" s="164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6082</v>
      </c>
      <c r="S5542" s="164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6083</v>
      </c>
      <c r="S5543" s="164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6084</v>
      </c>
      <c r="S5544" s="164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6085</v>
      </c>
      <c r="S5545" s="164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6086</v>
      </c>
      <c r="S5546" s="164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6087</v>
      </c>
      <c r="S5547" s="164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6088</v>
      </c>
      <c r="S5548" s="164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6089</v>
      </c>
      <c r="S5549" s="164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6090</v>
      </c>
      <c r="S5550" s="164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6091</v>
      </c>
      <c r="S5551" s="164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6092</v>
      </c>
      <c r="S5552" s="164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6093</v>
      </c>
      <c r="S5553" s="164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6094</v>
      </c>
      <c r="S5554" s="164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6095</v>
      </c>
      <c r="S5555" s="164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6096</v>
      </c>
      <c r="S5556" s="164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6097</v>
      </c>
      <c r="S5557" s="164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6098</v>
      </c>
      <c r="S5558" s="164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6099</v>
      </c>
      <c r="S5559" s="164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6100</v>
      </c>
      <c r="S5560" s="164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6101</v>
      </c>
      <c r="S5561" s="164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6102</v>
      </c>
      <c r="S5562" s="164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6103</v>
      </c>
      <c r="S5563" s="164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6104</v>
      </c>
      <c r="S5564" s="164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6105</v>
      </c>
      <c r="S5565" s="164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6106</v>
      </c>
      <c r="S5566" s="164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6107</v>
      </c>
      <c r="S5567" s="164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6108</v>
      </c>
      <c r="S5568" s="164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6109</v>
      </c>
      <c r="S5569" s="164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6110</v>
      </c>
      <c r="S5570" s="164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6111</v>
      </c>
      <c r="S5571" s="164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6112</v>
      </c>
      <c r="S5572" s="164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6113</v>
      </c>
      <c r="S5573" s="164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6114</v>
      </c>
      <c r="S5574" s="164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6115</v>
      </c>
      <c r="S5575" s="164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6116</v>
      </c>
      <c r="S5576" s="164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6117</v>
      </c>
      <c r="S5577" s="164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6118</v>
      </c>
      <c r="S5578" s="164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6119</v>
      </c>
      <c r="S5579" s="164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6120</v>
      </c>
      <c r="S5580" s="164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6121</v>
      </c>
      <c r="S5581" s="164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6122</v>
      </c>
      <c r="S5582" s="164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6123</v>
      </c>
      <c r="S5583" s="164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6124</v>
      </c>
      <c r="S5584" s="164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6125</v>
      </c>
      <c r="S5585" s="164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6126</v>
      </c>
      <c r="S5586" s="164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6127</v>
      </c>
      <c r="S5587" s="164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6128</v>
      </c>
      <c r="S5588" s="164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6129</v>
      </c>
      <c r="S5589" s="164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6130</v>
      </c>
      <c r="S5590" s="164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6131</v>
      </c>
      <c r="S5591" s="164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6132</v>
      </c>
      <c r="S5592" s="164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6133</v>
      </c>
      <c r="S5593" s="164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6134</v>
      </c>
      <c r="S5594" s="164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6135</v>
      </c>
      <c r="S5595" s="164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6136</v>
      </c>
      <c r="S5596" s="164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6137</v>
      </c>
      <c r="S5597" s="164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6138</v>
      </c>
      <c r="S5598" s="164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6139</v>
      </c>
      <c r="S5599" s="164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6140</v>
      </c>
      <c r="S5600" s="164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6141</v>
      </c>
      <c r="S5601" s="164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6142</v>
      </c>
      <c r="S5602" s="164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6143</v>
      </c>
      <c r="S5603" s="164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6144</v>
      </c>
      <c r="S5604" s="164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6145</v>
      </c>
      <c r="S5605" s="164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6146</v>
      </c>
      <c r="S5606" s="164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6147</v>
      </c>
      <c r="S5607" s="164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6148</v>
      </c>
      <c r="S5608" s="164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6149</v>
      </c>
      <c r="S5609" s="164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6150</v>
      </c>
      <c r="S5610" s="164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6151</v>
      </c>
      <c r="S5611" s="164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6152</v>
      </c>
      <c r="S5612" s="164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6153</v>
      </c>
      <c r="S5613" s="164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6154</v>
      </c>
      <c r="S5614" s="164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6155</v>
      </c>
      <c r="S5615" s="164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6156</v>
      </c>
      <c r="S5616" s="164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6157</v>
      </c>
      <c r="S5617" s="164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6158</v>
      </c>
      <c r="S5618" s="164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6159</v>
      </c>
      <c r="S5619" s="164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6160</v>
      </c>
      <c r="S5620" s="164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6161</v>
      </c>
      <c r="S5621" s="164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6162</v>
      </c>
      <c r="S5622" s="164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6163</v>
      </c>
      <c r="S5623" s="164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6164</v>
      </c>
      <c r="S5624" s="164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6165</v>
      </c>
      <c r="S5625" s="164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6166</v>
      </c>
      <c r="S5626" s="164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6167</v>
      </c>
      <c r="S5627" s="164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6168</v>
      </c>
      <c r="S5628" s="164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6169</v>
      </c>
      <c r="S5629" s="164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6170</v>
      </c>
      <c r="S5630" s="164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6171</v>
      </c>
      <c r="S5631" s="164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6172</v>
      </c>
      <c r="S5632" s="164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6173</v>
      </c>
      <c r="S5633" s="164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6174</v>
      </c>
      <c r="S5634" s="164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6175</v>
      </c>
      <c r="S5635" s="164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6176</v>
      </c>
      <c r="S5636" s="164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6177</v>
      </c>
      <c r="S5637" s="164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6178</v>
      </c>
      <c r="S5638" s="164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6179</v>
      </c>
      <c r="S5639" s="164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6180</v>
      </c>
      <c r="S5640" s="164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6181</v>
      </c>
      <c r="S5641" s="164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6182</v>
      </c>
      <c r="S5642" s="164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6183</v>
      </c>
      <c r="S5643" s="164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6184</v>
      </c>
      <c r="S5644" s="164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6185</v>
      </c>
      <c r="S5645" s="164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6186</v>
      </c>
      <c r="S5646" s="164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6187</v>
      </c>
      <c r="S5647" s="164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6188</v>
      </c>
      <c r="S5648" s="164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6189</v>
      </c>
      <c r="S5649" s="164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6190</v>
      </c>
      <c r="S5650" s="164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6191</v>
      </c>
      <c r="S5651" s="164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6192</v>
      </c>
      <c r="S5652" s="164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6193</v>
      </c>
      <c r="S5653" s="164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6194</v>
      </c>
      <c r="S5654" s="164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6195</v>
      </c>
      <c r="S5655" s="164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6196</v>
      </c>
      <c r="S5656" s="164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6197</v>
      </c>
      <c r="S5657" s="164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6198</v>
      </c>
      <c r="S5658" s="164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6199</v>
      </c>
      <c r="S5659" s="164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6200</v>
      </c>
      <c r="S5660" s="164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6201</v>
      </c>
      <c r="S5661" s="164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6202</v>
      </c>
      <c r="S5662" s="164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6203</v>
      </c>
      <c r="S5663" s="164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6204</v>
      </c>
      <c r="S5664" s="164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6205</v>
      </c>
      <c r="S5665" s="164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6206</v>
      </c>
      <c r="S5666" s="164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6207</v>
      </c>
      <c r="S5667" s="164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6208</v>
      </c>
      <c r="S5668" s="164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6209</v>
      </c>
      <c r="S5669" s="164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6210</v>
      </c>
      <c r="S5670" s="164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6211</v>
      </c>
      <c r="S5671" s="164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6212</v>
      </c>
      <c r="S5672" s="164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6213</v>
      </c>
      <c r="S5673" s="164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6214</v>
      </c>
      <c r="S5674" s="164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6215</v>
      </c>
      <c r="S5675" s="164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6216</v>
      </c>
      <c r="S5676" s="164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6217</v>
      </c>
      <c r="S5677" s="164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6218</v>
      </c>
      <c r="S5678" s="164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6219</v>
      </c>
      <c r="S5679" s="164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6220</v>
      </c>
      <c r="S5680" s="164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6221</v>
      </c>
      <c r="S5681" s="164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6222</v>
      </c>
      <c r="S5682" s="164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6223</v>
      </c>
      <c r="R5683" t="s">
        <v>7911</v>
      </c>
      <c r="S5683" s="164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6224</v>
      </c>
      <c r="R5684" t="s">
        <v>7911</v>
      </c>
      <c r="S5684" s="164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6225</v>
      </c>
      <c r="R5685" t="s">
        <v>7911</v>
      </c>
      <c r="S5685" s="164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6226</v>
      </c>
      <c r="R5686" t="s">
        <v>7911</v>
      </c>
      <c r="S5686" s="164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6227</v>
      </c>
      <c r="R5687" t="s">
        <v>109</v>
      </c>
      <c r="S5687" s="164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6228</v>
      </c>
      <c r="R5688" t="s">
        <v>7911</v>
      </c>
      <c r="S5688" s="164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6229</v>
      </c>
      <c r="R5689" t="s">
        <v>109</v>
      </c>
      <c r="S5689" s="164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6230</v>
      </c>
      <c r="R5690" t="s">
        <v>7911</v>
      </c>
      <c r="S5690" s="164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6231</v>
      </c>
      <c r="R5691" t="s">
        <v>109</v>
      </c>
      <c r="S5691" s="164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6232</v>
      </c>
      <c r="R5692" t="s">
        <v>7911</v>
      </c>
      <c r="S5692" s="164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6233</v>
      </c>
      <c r="R5693" t="s">
        <v>109</v>
      </c>
      <c r="S5693" s="164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6234</v>
      </c>
      <c r="S5694" s="164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6235</v>
      </c>
      <c r="R5695" t="s">
        <v>7882</v>
      </c>
      <c r="S5695" s="164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6236</v>
      </c>
      <c r="R5696" t="s">
        <v>7882</v>
      </c>
      <c r="S5696" s="164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6237</v>
      </c>
      <c r="R5697" t="s">
        <v>7882</v>
      </c>
      <c r="S5697" s="164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6238</v>
      </c>
      <c r="S5698" s="164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6239</v>
      </c>
      <c r="S5699" s="164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6240</v>
      </c>
      <c r="S5700" s="164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6241</v>
      </c>
      <c r="S5701" s="164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6242</v>
      </c>
      <c r="S5702" s="164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6243</v>
      </c>
      <c r="R5703" t="s">
        <v>7919</v>
      </c>
      <c r="S5703" s="164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6244</v>
      </c>
      <c r="R5704" t="s">
        <v>7882</v>
      </c>
      <c r="S5704" s="164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6245</v>
      </c>
      <c r="R5705" t="s">
        <v>7882</v>
      </c>
      <c r="S5705" s="164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6246</v>
      </c>
      <c r="R5706" t="s">
        <v>7882</v>
      </c>
      <c r="S5706" s="164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6247</v>
      </c>
      <c r="R5707" t="s">
        <v>7938</v>
      </c>
      <c r="S5707" s="164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6248</v>
      </c>
      <c r="R5708" t="s">
        <v>7882</v>
      </c>
      <c r="S5708" s="164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6249</v>
      </c>
      <c r="R5709" t="s">
        <v>7882</v>
      </c>
      <c r="S5709" s="164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6250</v>
      </c>
      <c r="S5710" s="164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6251</v>
      </c>
      <c r="S5711" s="164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6252</v>
      </c>
      <c r="S5712" s="164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6253</v>
      </c>
      <c r="S5713" s="164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6254</v>
      </c>
      <c r="S5714" s="164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6255</v>
      </c>
      <c r="S5715" s="164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6256</v>
      </c>
      <c r="S5716" s="164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6257</v>
      </c>
      <c r="R5717" t="s">
        <v>7882</v>
      </c>
      <c r="S5717" s="164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6258</v>
      </c>
      <c r="R5718" t="s">
        <v>7882</v>
      </c>
      <c r="S5718" s="164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6259</v>
      </c>
      <c r="R5719" t="s">
        <v>7882</v>
      </c>
      <c r="S5719" s="164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6260</v>
      </c>
      <c r="R5720" t="s">
        <v>7882</v>
      </c>
      <c r="S5720" s="164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6261</v>
      </c>
      <c r="R5721" t="s">
        <v>7883</v>
      </c>
      <c r="S5721" s="164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6262</v>
      </c>
      <c r="R5722" t="s">
        <v>7883</v>
      </c>
      <c r="S5722" s="164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6263</v>
      </c>
      <c r="S5723" s="164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6264</v>
      </c>
      <c r="S5724" s="164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6265</v>
      </c>
      <c r="R5725" t="s">
        <v>7905</v>
      </c>
      <c r="S5725" s="164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6266</v>
      </c>
      <c r="R5726" t="s">
        <v>7905</v>
      </c>
      <c r="S5726" s="164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6267</v>
      </c>
      <c r="R5727" t="s">
        <v>7901</v>
      </c>
      <c r="S5727" s="164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6268</v>
      </c>
      <c r="R5728" t="s">
        <v>7901</v>
      </c>
      <c r="S5728" s="164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6269</v>
      </c>
      <c r="S5729" s="164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6270</v>
      </c>
      <c r="S5730" s="164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6271</v>
      </c>
      <c r="S5731" s="164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6272</v>
      </c>
      <c r="R5732" t="s">
        <v>7879</v>
      </c>
      <c r="S5732" s="164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6273</v>
      </c>
      <c r="R5733" t="s">
        <v>7879</v>
      </c>
      <c r="S5733" s="164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6274</v>
      </c>
      <c r="S5734" s="164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6275</v>
      </c>
      <c r="S5735" s="164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6276</v>
      </c>
      <c r="S5736" s="164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6277</v>
      </c>
      <c r="R5737" t="s">
        <v>7879</v>
      </c>
      <c r="S5737" s="164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6278</v>
      </c>
      <c r="R5738" t="s">
        <v>7879</v>
      </c>
      <c r="S5738" s="164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6279</v>
      </c>
      <c r="R5739" t="s">
        <v>7905</v>
      </c>
      <c r="S5739" s="164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6280</v>
      </c>
      <c r="R5740" t="s">
        <v>7905</v>
      </c>
      <c r="S5740" s="164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6281</v>
      </c>
      <c r="R5741" t="s">
        <v>7901</v>
      </c>
      <c r="S5741" s="164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6282</v>
      </c>
      <c r="R5742" t="s">
        <v>7901</v>
      </c>
      <c r="S5742" s="164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6283</v>
      </c>
      <c r="R5743" t="s">
        <v>7879</v>
      </c>
      <c r="S5743" s="164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6284</v>
      </c>
      <c r="S5744" s="164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6285</v>
      </c>
      <c r="S5745" s="164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6286</v>
      </c>
      <c r="S5746" s="164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6287</v>
      </c>
      <c r="R5747" t="s">
        <v>7879</v>
      </c>
      <c r="S5747" s="164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6288</v>
      </c>
      <c r="R5748" t="s">
        <v>7905</v>
      </c>
      <c r="S5748" s="164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6289</v>
      </c>
      <c r="R5749" t="s">
        <v>7905</v>
      </c>
      <c r="S5749" s="164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6290</v>
      </c>
      <c r="R5750" t="s">
        <v>7901</v>
      </c>
      <c r="S5750" s="164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6291</v>
      </c>
      <c r="R5751" t="s">
        <v>7901</v>
      </c>
      <c r="S5751" s="164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6292</v>
      </c>
      <c r="R5752" t="s">
        <v>7939</v>
      </c>
      <c r="S5752" s="164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6293</v>
      </c>
      <c r="R5753" t="s">
        <v>7939</v>
      </c>
      <c r="S5753" s="164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6294</v>
      </c>
      <c r="R5754" t="s">
        <v>7883</v>
      </c>
      <c r="S5754" s="164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6295</v>
      </c>
      <c r="R5755" t="s">
        <v>7883</v>
      </c>
      <c r="S5755" s="164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6296</v>
      </c>
      <c r="S5756" s="164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6297</v>
      </c>
      <c r="R5757" t="s">
        <v>7904</v>
      </c>
      <c r="S5757" s="164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6298</v>
      </c>
      <c r="R5758" t="s">
        <v>7904</v>
      </c>
      <c r="S5758" s="164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6299</v>
      </c>
      <c r="R5759" t="s">
        <v>7904</v>
      </c>
      <c r="S5759" s="164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6300</v>
      </c>
      <c r="R5760" t="s">
        <v>7904</v>
      </c>
      <c r="S5760" s="164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6301</v>
      </c>
      <c r="R5761" t="s">
        <v>7879</v>
      </c>
      <c r="S5761" s="164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6302</v>
      </c>
      <c r="R5762" t="s">
        <v>7879</v>
      </c>
      <c r="S5762" s="164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6303</v>
      </c>
      <c r="R5763" t="s">
        <v>7901</v>
      </c>
      <c r="S5763" s="164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6304</v>
      </c>
      <c r="R5764" t="s">
        <v>7879</v>
      </c>
      <c r="S5764" s="164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6305</v>
      </c>
      <c r="R5765" t="s">
        <v>7901</v>
      </c>
      <c r="S5765" s="164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6306</v>
      </c>
      <c r="R5766" t="s">
        <v>7879</v>
      </c>
      <c r="S5766" s="164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6307</v>
      </c>
      <c r="R5767" t="s">
        <v>7901</v>
      </c>
      <c r="S5767" s="164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6308</v>
      </c>
      <c r="R5768" t="s">
        <v>7879</v>
      </c>
      <c r="S5768" s="164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6309</v>
      </c>
      <c r="R5769" t="s">
        <v>109</v>
      </c>
      <c r="S5769" s="164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6310</v>
      </c>
      <c r="S5770" s="164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6311</v>
      </c>
      <c r="S5771" s="164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6312</v>
      </c>
      <c r="R5772" t="s">
        <v>7879</v>
      </c>
      <c r="S5772" s="164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6313</v>
      </c>
      <c r="R5773" t="s">
        <v>7901</v>
      </c>
      <c r="S5773" s="164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6314</v>
      </c>
      <c r="R5774" t="s">
        <v>7901</v>
      </c>
      <c r="S5774" s="164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6315</v>
      </c>
      <c r="R5775" t="s">
        <v>7901</v>
      </c>
      <c r="S5775" s="164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6316</v>
      </c>
      <c r="R5776" t="s">
        <v>7879</v>
      </c>
      <c r="S5776" s="164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6317</v>
      </c>
      <c r="R5777" t="s">
        <v>7901</v>
      </c>
      <c r="S5777" s="164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6318</v>
      </c>
      <c r="R5778" t="s">
        <v>7879</v>
      </c>
      <c r="S5778" s="164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6319</v>
      </c>
      <c r="R5779" t="s">
        <v>7901</v>
      </c>
      <c r="S5779" s="164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6320</v>
      </c>
      <c r="R5780" t="s">
        <v>7905</v>
      </c>
      <c r="S5780" s="164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6321</v>
      </c>
      <c r="R5781" t="s">
        <v>7879</v>
      </c>
      <c r="S5781" s="164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6322</v>
      </c>
      <c r="R5782" t="s">
        <v>7901</v>
      </c>
      <c r="S5782" s="164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6323</v>
      </c>
      <c r="R5783" t="s">
        <v>7901</v>
      </c>
      <c r="S5783" s="164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6324</v>
      </c>
      <c r="R5784" t="s">
        <v>7901</v>
      </c>
      <c r="S5784" s="164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6325</v>
      </c>
      <c r="R5785" t="s">
        <v>7901</v>
      </c>
      <c r="S5785" s="164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6326</v>
      </c>
      <c r="R5786" t="s">
        <v>7901</v>
      </c>
      <c r="S5786" s="164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6327</v>
      </c>
      <c r="R5787" t="s">
        <v>7879</v>
      </c>
      <c r="S5787" s="164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6328</v>
      </c>
      <c r="R5788" t="s">
        <v>7940</v>
      </c>
      <c r="S5788" s="164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6329</v>
      </c>
      <c r="R5789" t="s">
        <v>7940</v>
      </c>
      <c r="S5789" s="164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6330</v>
      </c>
      <c r="R5790" t="s">
        <v>7940</v>
      </c>
      <c r="S5790" s="164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6331</v>
      </c>
      <c r="R5791" t="s">
        <v>7940</v>
      </c>
      <c r="S5791" s="164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6332</v>
      </c>
      <c r="R5792" t="s">
        <v>7940</v>
      </c>
      <c r="S5792" s="164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6333</v>
      </c>
      <c r="R5793" t="s">
        <v>7940</v>
      </c>
      <c r="S5793" s="164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6334</v>
      </c>
      <c r="R5794" t="s">
        <v>7940</v>
      </c>
      <c r="S5794" s="164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6335</v>
      </c>
      <c r="R5795" t="s">
        <v>7940</v>
      </c>
      <c r="S5795" s="164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6336</v>
      </c>
      <c r="S5796" s="164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6337</v>
      </c>
      <c r="S5797" s="164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6338</v>
      </c>
      <c r="S5798" s="164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6339</v>
      </c>
      <c r="S5799" s="164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6340</v>
      </c>
      <c r="S5800" s="164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6341</v>
      </c>
      <c r="S5801" s="164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6342</v>
      </c>
      <c r="S5802" s="164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6343</v>
      </c>
      <c r="S5803" s="164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6344</v>
      </c>
      <c r="S5804" s="164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6345</v>
      </c>
      <c r="S5805" s="164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6346</v>
      </c>
      <c r="S5806" s="164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6347</v>
      </c>
      <c r="S5807" s="164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6348</v>
      </c>
      <c r="S5808" s="164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6349</v>
      </c>
      <c r="S5809" s="164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6350</v>
      </c>
      <c r="S5810" s="164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6351</v>
      </c>
      <c r="S5811" s="164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6352</v>
      </c>
      <c r="S5812" s="164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6353</v>
      </c>
      <c r="S5813" s="164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6354</v>
      </c>
      <c r="S5814" s="164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6355</v>
      </c>
      <c r="S5815" s="164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6356</v>
      </c>
      <c r="S5816" s="164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6357</v>
      </c>
      <c r="S5817" s="164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6358</v>
      </c>
      <c r="R5818" t="s">
        <v>7879</v>
      </c>
      <c r="S5818" s="164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6359</v>
      </c>
      <c r="S5819" s="164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6360</v>
      </c>
      <c r="S5820" s="164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6361</v>
      </c>
      <c r="S5821" s="164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6362</v>
      </c>
      <c r="S5822" s="164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6363</v>
      </c>
      <c r="S5823" s="164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6364</v>
      </c>
      <c r="S5824" s="164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6365</v>
      </c>
      <c r="S5825" s="164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6366</v>
      </c>
      <c r="S5826" s="164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6367</v>
      </c>
      <c r="S5827" s="164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6368</v>
      </c>
      <c r="S5828" s="164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6369</v>
      </c>
      <c r="R5829" t="s">
        <v>7901</v>
      </c>
      <c r="S5829" s="164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6370</v>
      </c>
      <c r="R5830" t="s">
        <v>7941</v>
      </c>
      <c r="S5830" s="164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6371</v>
      </c>
      <c r="R5831" t="s">
        <v>7941</v>
      </c>
      <c r="S5831" s="164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6372</v>
      </c>
      <c r="R5832" t="s">
        <v>7941</v>
      </c>
      <c r="S5832" s="164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6373</v>
      </c>
      <c r="R5833" t="s">
        <v>7941</v>
      </c>
      <c r="S5833" s="164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6374</v>
      </c>
      <c r="R5834" t="s">
        <v>7883</v>
      </c>
      <c r="S5834" s="164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6375</v>
      </c>
      <c r="R5835" t="s">
        <v>7883</v>
      </c>
      <c r="S5835" s="164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6376</v>
      </c>
      <c r="R5836" t="s">
        <v>7883</v>
      </c>
      <c r="S5836" s="164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6377</v>
      </c>
      <c r="R5837" t="s">
        <v>7883</v>
      </c>
      <c r="S5837" s="164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6378</v>
      </c>
      <c r="S5838" s="164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6379</v>
      </c>
      <c r="S5839" s="164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6380</v>
      </c>
      <c r="S5840" s="164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6381</v>
      </c>
      <c r="S5841" s="164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6382</v>
      </c>
      <c r="S5842" s="164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6383</v>
      </c>
      <c r="S5843" s="164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6384</v>
      </c>
      <c r="S5844" s="164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6385</v>
      </c>
      <c r="S5845" s="164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6386</v>
      </c>
      <c r="S5846" s="164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6387</v>
      </c>
      <c r="S5847" s="164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6388</v>
      </c>
      <c r="S5848" s="164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6389</v>
      </c>
      <c r="S5849" s="164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6390</v>
      </c>
      <c r="S5850" s="164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6391</v>
      </c>
      <c r="S5851" s="164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6392</v>
      </c>
      <c r="S5852" s="164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6393</v>
      </c>
      <c r="S5853" s="164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6394</v>
      </c>
      <c r="S5854" s="164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6395</v>
      </c>
      <c r="S5855" s="164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6396</v>
      </c>
      <c r="S5856" s="164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6397</v>
      </c>
      <c r="S5857" s="164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6398</v>
      </c>
      <c r="S5858" s="164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6399</v>
      </c>
      <c r="S5859" s="164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6400</v>
      </c>
      <c r="S5860" s="164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6401</v>
      </c>
      <c r="S5861" s="164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6402</v>
      </c>
      <c r="S5862" s="164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6403</v>
      </c>
      <c r="S5863" s="164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6404</v>
      </c>
      <c r="S5864" s="164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6405</v>
      </c>
      <c r="S5865" s="164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6406</v>
      </c>
      <c r="S5866" s="164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6407</v>
      </c>
      <c r="S5867" s="164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6408</v>
      </c>
      <c r="S5868" s="164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6409</v>
      </c>
      <c r="S5869" s="164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6410</v>
      </c>
      <c r="S5870" s="164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6411</v>
      </c>
      <c r="S5871" s="164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6412</v>
      </c>
      <c r="S5872" s="164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6413</v>
      </c>
      <c r="S5873" s="164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6414</v>
      </c>
      <c r="S5874" s="164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6415</v>
      </c>
      <c r="S5875" s="164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6416</v>
      </c>
      <c r="S5876" s="164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6417</v>
      </c>
      <c r="S5877" s="164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6418</v>
      </c>
      <c r="S5878" s="164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6419</v>
      </c>
      <c r="S5879" s="164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6420</v>
      </c>
      <c r="S5880" s="164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6421</v>
      </c>
      <c r="S5881" s="164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6422</v>
      </c>
      <c r="S5882" s="164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6423</v>
      </c>
      <c r="S5883" s="164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6424</v>
      </c>
      <c r="S5884" s="164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6425</v>
      </c>
      <c r="S5885" s="164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6426</v>
      </c>
      <c r="S5886" s="164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6427</v>
      </c>
      <c r="S5887" s="164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6428</v>
      </c>
      <c r="S5888" s="164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6429</v>
      </c>
      <c r="S5889" s="164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6430</v>
      </c>
      <c r="S5890" s="164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6431</v>
      </c>
      <c r="S5891" s="164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6432</v>
      </c>
      <c r="S5892" s="164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6433</v>
      </c>
      <c r="S5893" s="164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6434</v>
      </c>
      <c r="S5894" s="164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6435</v>
      </c>
      <c r="S5895" s="164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6436</v>
      </c>
      <c r="S5896" s="164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6437</v>
      </c>
      <c r="S5897" s="164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6438</v>
      </c>
      <c r="S5898" s="164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6439</v>
      </c>
      <c r="S5899" s="164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6440</v>
      </c>
      <c r="S5900" s="164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6441</v>
      </c>
      <c r="S5901" s="164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6442</v>
      </c>
      <c r="S5902" s="164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6443</v>
      </c>
      <c r="S5903" s="164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6444</v>
      </c>
      <c r="S5904" s="164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6445</v>
      </c>
      <c r="S5905" s="164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6446</v>
      </c>
      <c r="S5906" s="164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6447</v>
      </c>
      <c r="S5907" s="164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6448</v>
      </c>
      <c r="S5908" s="164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6449</v>
      </c>
      <c r="S5909" s="164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6450</v>
      </c>
      <c r="S5910" s="164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6451</v>
      </c>
      <c r="S5911" s="164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6452</v>
      </c>
      <c r="S5912" s="164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6453</v>
      </c>
      <c r="S5913" s="164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6454</v>
      </c>
      <c r="S5914" s="164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6455</v>
      </c>
      <c r="S5915" s="164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6456</v>
      </c>
      <c r="S5916" s="164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6457</v>
      </c>
      <c r="S5917" s="164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6458</v>
      </c>
      <c r="S5918" s="164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6459</v>
      </c>
      <c r="S5919" s="164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6460</v>
      </c>
      <c r="S5920" s="164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6461</v>
      </c>
      <c r="S5921" s="164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6462</v>
      </c>
      <c r="S5922" s="164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6463</v>
      </c>
      <c r="S5923" s="164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6464</v>
      </c>
      <c r="S5924" s="164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6465</v>
      </c>
      <c r="S5925" s="164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6466</v>
      </c>
      <c r="S5926" s="164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6467</v>
      </c>
      <c r="S5927" s="164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6468</v>
      </c>
      <c r="S5928" s="164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6469</v>
      </c>
      <c r="S5929" s="164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6470</v>
      </c>
      <c r="S5930" s="164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6471</v>
      </c>
      <c r="S5931" s="164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6472</v>
      </c>
      <c r="S5932" s="164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6473</v>
      </c>
      <c r="S5933" s="164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6474</v>
      </c>
      <c r="S5934" s="164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6475</v>
      </c>
      <c r="S5935" s="164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6476</v>
      </c>
      <c r="S5936" s="164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6477</v>
      </c>
      <c r="S5937" s="164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6478</v>
      </c>
      <c r="S5938" s="164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6479</v>
      </c>
      <c r="S5939" s="164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6480</v>
      </c>
      <c r="S5940" s="164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6481</v>
      </c>
      <c r="S5941" s="164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6482</v>
      </c>
      <c r="S5942" s="164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6483</v>
      </c>
      <c r="S5943" s="164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6484</v>
      </c>
      <c r="S5944" s="164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6485</v>
      </c>
      <c r="S5945" s="164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6486</v>
      </c>
      <c r="S5946" s="164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6487</v>
      </c>
      <c r="S5947" s="164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6488</v>
      </c>
      <c r="S5948" s="164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6489</v>
      </c>
      <c r="S5949" s="164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6490</v>
      </c>
      <c r="S5950" s="164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6491</v>
      </c>
      <c r="S5951" s="164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6492</v>
      </c>
      <c r="S5952" s="164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6493</v>
      </c>
      <c r="S5953" s="164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6494</v>
      </c>
      <c r="S5954" s="164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6495</v>
      </c>
      <c r="S5955" s="164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6496</v>
      </c>
      <c r="S5956" s="164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6497</v>
      </c>
      <c r="S5957" s="164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6498</v>
      </c>
      <c r="S5958" s="164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6499</v>
      </c>
      <c r="S5959" s="164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6500</v>
      </c>
      <c r="S5960" s="164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6501</v>
      </c>
      <c r="S5961" s="164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6502</v>
      </c>
      <c r="S5962" s="164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6503</v>
      </c>
      <c r="S5963" s="164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6504</v>
      </c>
      <c r="S5964" s="164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6505</v>
      </c>
      <c r="S5965" s="164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6506</v>
      </c>
      <c r="S5966" s="164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6507</v>
      </c>
      <c r="S5967" s="164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6508</v>
      </c>
      <c r="S5968" s="164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6509</v>
      </c>
      <c r="S5969" s="164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6510</v>
      </c>
      <c r="S5970" s="164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6511</v>
      </c>
      <c r="S5971" s="164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6512</v>
      </c>
      <c r="S5972" s="164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6513</v>
      </c>
      <c r="S5973" s="164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6514</v>
      </c>
      <c r="S5974" s="164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6515</v>
      </c>
      <c r="S5975" s="164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6516</v>
      </c>
      <c r="S5976" s="164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6517</v>
      </c>
      <c r="S5977" s="164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6518</v>
      </c>
      <c r="S5978" s="164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6519</v>
      </c>
      <c r="S5979" s="164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6520</v>
      </c>
      <c r="S5980" s="164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6521</v>
      </c>
      <c r="S5981" s="164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6522</v>
      </c>
      <c r="S5982" s="164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6523</v>
      </c>
      <c r="S5983" s="164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6524</v>
      </c>
      <c r="S5984" s="164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6525</v>
      </c>
      <c r="S5985" s="164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6526</v>
      </c>
      <c r="S5986" s="164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6527</v>
      </c>
      <c r="S5987" s="164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6528</v>
      </c>
      <c r="S5988" s="164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6529</v>
      </c>
      <c r="S5989" s="164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6530</v>
      </c>
      <c r="S5990" s="164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6531</v>
      </c>
      <c r="S5991" s="164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6532</v>
      </c>
      <c r="S5992" s="164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6533</v>
      </c>
      <c r="S5993" s="164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6534</v>
      </c>
      <c r="S5994" s="164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6535</v>
      </c>
      <c r="S5995" s="164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6536</v>
      </c>
      <c r="S5996" s="164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6537</v>
      </c>
      <c r="S5997" s="164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6538</v>
      </c>
      <c r="S5998" s="164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6539</v>
      </c>
      <c r="S5999" s="164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6540</v>
      </c>
      <c r="S6000" s="164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6541</v>
      </c>
      <c r="S6001" s="164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6542</v>
      </c>
      <c r="S6002" s="164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6543</v>
      </c>
      <c r="S6003" s="164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6544</v>
      </c>
      <c r="S6004" s="164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6545</v>
      </c>
      <c r="S6005" s="164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6546</v>
      </c>
      <c r="S6006" s="164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6547</v>
      </c>
      <c r="S6007" s="164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6548</v>
      </c>
      <c r="S6008" s="164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6549</v>
      </c>
      <c r="S6009" s="164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6550</v>
      </c>
      <c r="S6010" s="164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6551</v>
      </c>
      <c r="S6011" s="164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6552</v>
      </c>
      <c r="S6012" s="164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6553</v>
      </c>
      <c r="S6013" s="164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6554</v>
      </c>
      <c r="S6014" s="164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6555</v>
      </c>
      <c r="S6015" s="164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6556</v>
      </c>
      <c r="S6016" s="164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6557</v>
      </c>
      <c r="S6017" s="164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6558</v>
      </c>
      <c r="S6018" s="164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6559</v>
      </c>
      <c r="S6019" s="164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6560</v>
      </c>
      <c r="S6020" s="164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6561</v>
      </c>
      <c r="S6021" s="164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6562</v>
      </c>
      <c r="S6022" s="164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6563</v>
      </c>
      <c r="S6023" s="164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6564</v>
      </c>
      <c r="S6024" s="164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6565</v>
      </c>
      <c r="S6025" s="164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6566</v>
      </c>
      <c r="S6026" s="164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6567</v>
      </c>
      <c r="S6027" s="164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6568</v>
      </c>
      <c r="S6028" s="164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6569</v>
      </c>
      <c r="S6029" s="164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6570</v>
      </c>
      <c r="S6030" s="164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6571</v>
      </c>
      <c r="S6031" s="164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6572</v>
      </c>
      <c r="S6032" s="164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6573</v>
      </c>
      <c r="S6033" s="164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6574</v>
      </c>
      <c r="S6034" s="164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6575</v>
      </c>
      <c r="S6035" s="164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6576</v>
      </c>
      <c r="S6036" s="164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6577</v>
      </c>
      <c r="S6037" s="164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6578</v>
      </c>
      <c r="S6038" s="164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6579</v>
      </c>
      <c r="S6039" s="164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6580</v>
      </c>
      <c r="S6040" s="164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6581</v>
      </c>
      <c r="S6041" s="164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6582</v>
      </c>
      <c r="S6042" s="164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6583</v>
      </c>
      <c r="S6043" s="164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6584</v>
      </c>
      <c r="S6044" s="164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6585</v>
      </c>
      <c r="S6045" s="164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6586</v>
      </c>
      <c r="S6046" s="164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6587</v>
      </c>
      <c r="S6047" s="164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6588</v>
      </c>
      <c r="S6048" s="164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6589</v>
      </c>
      <c r="S6049" s="164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6590</v>
      </c>
      <c r="S6050" s="164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6591</v>
      </c>
      <c r="S6051" s="164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6592</v>
      </c>
      <c r="S6052" s="164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6593</v>
      </c>
      <c r="S6053" s="164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6594</v>
      </c>
      <c r="S6054" s="164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6595</v>
      </c>
      <c r="S6055" s="164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6596</v>
      </c>
      <c r="S6056" s="164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6597</v>
      </c>
      <c r="S6057" s="164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6598</v>
      </c>
      <c r="S6058" s="164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6599</v>
      </c>
      <c r="S6059" s="164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6600</v>
      </c>
      <c r="S6060" s="164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6601</v>
      </c>
      <c r="S6061" s="164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6602</v>
      </c>
      <c r="S6062" s="164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6603</v>
      </c>
      <c r="S6063" s="164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6604</v>
      </c>
      <c r="S6064" s="164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6605</v>
      </c>
      <c r="S6065" s="164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6606</v>
      </c>
      <c r="S6066" s="164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6607</v>
      </c>
      <c r="S6067" s="164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6608</v>
      </c>
      <c r="S6068" s="164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6609</v>
      </c>
      <c r="S6069" s="164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6610</v>
      </c>
      <c r="S6070" s="164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6611</v>
      </c>
      <c r="S6071" s="164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6612</v>
      </c>
      <c r="S6072" s="164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6613</v>
      </c>
      <c r="S6073" s="164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6614</v>
      </c>
      <c r="S6074" s="164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6615</v>
      </c>
      <c r="S6075" s="164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6616</v>
      </c>
      <c r="S6076" s="164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6617</v>
      </c>
      <c r="S6077" s="164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6618</v>
      </c>
      <c r="S6078" s="164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6619</v>
      </c>
      <c r="S6079" s="164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6620</v>
      </c>
      <c r="S6080" s="164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6621</v>
      </c>
      <c r="S6081" s="164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6622</v>
      </c>
      <c r="S6082" s="164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6623</v>
      </c>
      <c r="S6083" s="164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6624</v>
      </c>
      <c r="S6084" s="164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6625</v>
      </c>
      <c r="S6085" s="164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6626</v>
      </c>
      <c r="S6086" s="164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6627</v>
      </c>
      <c r="S6087" s="164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6628</v>
      </c>
      <c r="S6088" s="164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6629</v>
      </c>
      <c r="S6089" s="164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6630</v>
      </c>
      <c r="S6090" s="164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6631</v>
      </c>
      <c r="S6091" s="164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6632</v>
      </c>
      <c r="S6092" s="164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6633</v>
      </c>
      <c r="S6093" s="164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6634</v>
      </c>
      <c r="S6094" s="164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6635</v>
      </c>
      <c r="S6095" s="164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6636</v>
      </c>
      <c r="S6096" s="164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6637</v>
      </c>
      <c r="S6097" s="164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6638</v>
      </c>
      <c r="S6098" s="164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6639</v>
      </c>
      <c r="S6099" s="164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6640</v>
      </c>
      <c r="S6100" s="164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6641</v>
      </c>
      <c r="S6101" s="164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6642</v>
      </c>
      <c r="S6102" s="164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6643</v>
      </c>
      <c r="S6103" s="164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6644</v>
      </c>
      <c r="S6104" s="164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6645</v>
      </c>
      <c r="S6105" s="164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6646</v>
      </c>
      <c r="S6106" s="164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6647</v>
      </c>
      <c r="S6107" s="164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6648</v>
      </c>
      <c r="S6108" s="164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6649</v>
      </c>
      <c r="S6109" s="164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6650</v>
      </c>
      <c r="S6110" s="164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6651</v>
      </c>
      <c r="S6111" s="164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6652</v>
      </c>
      <c r="S6112" s="164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6653</v>
      </c>
      <c r="S6113" s="164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6654</v>
      </c>
      <c r="S6114" s="164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6655</v>
      </c>
      <c r="S6115" s="164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6656</v>
      </c>
      <c r="S6116" s="164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6657</v>
      </c>
      <c r="S6117" s="164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6658</v>
      </c>
      <c r="S6118" s="164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6659</v>
      </c>
      <c r="S6119" s="164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6660</v>
      </c>
      <c r="S6120" s="164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6661</v>
      </c>
      <c r="S6121" s="164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6662</v>
      </c>
      <c r="S6122" s="164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6663</v>
      </c>
      <c r="S6123" s="164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6664</v>
      </c>
      <c r="S6124" s="164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6665</v>
      </c>
      <c r="S6125" s="164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6666</v>
      </c>
      <c r="S6126" s="164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6667</v>
      </c>
      <c r="S6127" s="164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6668</v>
      </c>
      <c r="S6128" s="164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6669</v>
      </c>
      <c r="S6129" s="164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6670</v>
      </c>
      <c r="S6130" s="164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6671</v>
      </c>
      <c r="S6131" s="164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6672</v>
      </c>
      <c r="S6132" s="164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6673</v>
      </c>
      <c r="S6133" s="164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6674</v>
      </c>
      <c r="S6134" s="164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6675</v>
      </c>
      <c r="S6135" s="164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6676</v>
      </c>
      <c r="S6136" s="164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6677</v>
      </c>
      <c r="S6137" s="164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6678</v>
      </c>
      <c r="S6138" s="164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6679</v>
      </c>
      <c r="S6139" s="164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6680</v>
      </c>
      <c r="S6140" s="164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6681</v>
      </c>
      <c r="S6141" s="164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6682</v>
      </c>
      <c r="S6142" s="164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6683</v>
      </c>
      <c r="S6143" s="164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6684</v>
      </c>
      <c r="S6144" s="164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6685</v>
      </c>
      <c r="S6145" s="164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6686</v>
      </c>
      <c r="S6146" s="164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6687</v>
      </c>
      <c r="S6147" s="164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6688</v>
      </c>
      <c r="S6148" s="164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6689</v>
      </c>
      <c r="S6149" s="164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6690</v>
      </c>
      <c r="S6150" s="164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6691</v>
      </c>
      <c r="S6151" s="164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6692</v>
      </c>
      <c r="S6152" s="164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6693</v>
      </c>
      <c r="S6153" s="164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6694</v>
      </c>
      <c r="S6154" s="164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6695</v>
      </c>
      <c r="S6155" s="164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6696</v>
      </c>
      <c r="S6156" s="164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6697</v>
      </c>
      <c r="S6157" s="164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6698</v>
      </c>
      <c r="S6158" s="164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6699</v>
      </c>
      <c r="S6159" s="164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6700</v>
      </c>
      <c r="S6160" s="164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6701</v>
      </c>
      <c r="S6161" s="164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6702</v>
      </c>
      <c r="S6162" s="164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6703</v>
      </c>
      <c r="S6163" s="164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6704</v>
      </c>
      <c r="S6164" s="164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6705</v>
      </c>
      <c r="S6165" s="164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6706</v>
      </c>
      <c r="S6166" s="164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6707</v>
      </c>
      <c r="S6167" s="164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6708</v>
      </c>
      <c r="S6168" s="164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6709</v>
      </c>
      <c r="S6169" s="164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6710</v>
      </c>
      <c r="S6170" s="164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6711</v>
      </c>
      <c r="S6171" s="164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6712</v>
      </c>
      <c r="S6172" s="164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6713</v>
      </c>
      <c r="S6173" s="164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6714</v>
      </c>
      <c r="S6174" s="164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6715</v>
      </c>
      <c r="S6175" s="164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6716</v>
      </c>
      <c r="S6176" s="164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6717</v>
      </c>
      <c r="S6177" s="164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6718</v>
      </c>
      <c r="S6178" s="164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6719</v>
      </c>
      <c r="S6179" s="164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6720</v>
      </c>
      <c r="S6180" s="164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6721</v>
      </c>
      <c r="S6181" s="164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6722</v>
      </c>
      <c r="S6182" s="164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6723</v>
      </c>
      <c r="S6183" s="164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6724</v>
      </c>
      <c r="S6184" s="164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6725</v>
      </c>
      <c r="S6185" s="164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6726</v>
      </c>
      <c r="S6186" s="164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6727</v>
      </c>
      <c r="S6187" s="164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6728</v>
      </c>
      <c r="S6188" s="164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6729</v>
      </c>
      <c r="S6189" s="164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6730</v>
      </c>
      <c r="R6190" t="s">
        <v>7904</v>
      </c>
      <c r="S6190" s="164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6731</v>
      </c>
      <c r="R6191" t="s">
        <v>7904</v>
      </c>
      <c r="S6191" s="164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6732</v>
      </c>
      <c r="S6192" s="164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6733</v>
      </c>
      <c r="S6193" s="164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6734</v>
      </c>
      <c r="R6194" t="s">
        <v>152</v>
      </c>
      <c r="S6194" s="164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6735</v>
      </c>
      <c r="S6195" s="164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6736</v>
      </c>
      <c r="S6196" s="164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6737</v>
      </c>
      <c r="S6197" s="164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6738</v>
      </c>
      <c r="S6198" s="164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6739</v>
      </c>
      <c r="S6199" s="164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6740</v>
      </c>
      <c r="R6200" t="s">
        <v>7942</v>
      </c>
      <c r="S6200" s="164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6741</v>
      </c>
      <c r="R6201" t="s">
        <v>7942</v>
      </c>
      <c r="S6201" s="164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6742</v>
      </c>
      <c r="R6202" t="s">
        <v>7879</v>
      </c>
      <c r="S6202" s="164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6743</v>
      </c>
      <c r="R6203" t="s">
        <v>7942</v>
      </c>
      <c r="S6203" s="164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6744</v>
      </c>
      <c r="R6204" t="s">
        <v>7942</v>
      </c>
      <c r="S6204" s="164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6745</v>
      </c>
      <c r="R6205" t="s">
        <v>7942</v>
      </c>
      <c r="S6205" s="164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6746</v>
      </c>
      <c r="R6206" t="s">
        <v>7942</v>
      </c>
      <c r="S6206" s="164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6747</v>
      </c>
      <c r="R6207" t="s">
        <v>7942</v>
      </c>
      <c r="S6207" s="164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6748</v>
      </c>
      <c r="R6208" t="s">
        <v>7942</v>
      </c>
      <c r="S6208" s="164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6749</v>
      </c>
      <c r="R6209" t="s">
        <v>7942</v>
      </c>
      <c r="S6209" s="164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6750</v>
      </c>
      <c r="R6210" t="s">
        <v>7942</v>
      </c>
      <c r="S6210" s="164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6751</v>
      </c>
      <c r="S6211" s="164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6752</v>
      </c>
      <c r="S6212" s="164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6753</v>
      </c>
      <c r="S6213" s="164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6754</v>
      </c>
      <c r="S6214" s="164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6755</v>
      </c>
      <c r="S6215" s="164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6756</v>
      </c>
      <c r="R6216" t="s">
        <v>7879</v>
      </c>
      <c r="S6216" s="164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6757</v>
      </c>
      <c r="R6217" t="s">
        <v>7879</v>
      </c>
      <c r="S6217" s="164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6758</v>
      </c>
      <c r="R6218" t="s">
        <v>7879</v>
      </c>
      <c r="S6218" s="164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6759</v>
      </c>
      <c r="R6219" t="s">
        <v>7879</v>
      </c>
      <c r="S6219" s="164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6760</v>
      </c>
      <c r="R6220" t="s">
        <v>7879</v>
      </c>
      <c r="S6220" s="164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6761</v>
      </c>
      <c r="R6221" t="s">
        <v>7879</v>
      </c>
      <c r="S6221" s="164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6762</v>
      </c>
      <c r="R6222" t="s">
        <v>7879</v>
      </c>
      <c r="S6222" s="164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6763</v>
      </c>
      <c r="R6223" t="s">
        <v>7879</v>
      </c>
      <c r="S6223" s="164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6764</v>
      </c>
      <c r="R6224" t="s">
        <v>7879</v>
      </c>
      <c r="S6224" s="164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6765</v>
      </c>
      <c r="R6225" t="s">
        <v>7879</v>
      </c>
      <c r="S6225" s="164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6766</v>
      </c>
      <c r="R6226" t="s">
        <v>7879</v>
      </c>
      <c r="S6226" s="164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6767</v>
      </c>
      <c r="S6227" s="164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6768</v>
      </c>
      <c r="S6228" s="164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6769</v>
      </c>
      <c r="S6229" s="164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6770</v>
      </c>
      <c r="S6230" s="164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6771</v>
      </c>
      <c r="R6231" t="s">
        <v>7880</v>
      </c>
      <c r="S6231" s="164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6772</v>
      </c>
      <c r="R6232" t="s">
        <v>7880</v>
      </c>
      <c r="S6232" s="164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6773</v>
      </c>
      <c r="R6233" t="s">
        <v>7880</v>
      </c>
      <c r="S6233" s="164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6774</v>
      </c>
      <c r="R6234" t="s">
        <v>7880</v>
      </c>
      <c r="S6234" s="164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6775</v>
      </c>
      <c r="R6235" t="s">
        <v>7880</v>
      </c>
      <c r="S6235" s="164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6776</v>
      </c>
      <c r="R6236" t="s">
        <v>109</v>
      </c>
      <c r="S6236" s="164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6777</v>
      </c>
      <c r="R6237" t="s">
        <v>7880</v>
      </c>
      <c r="S6237" s="164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6778</v>
      </c>
      <c r="R6238" t="s">
        <v>7880</v>
      </c>
      <c r="S6238" s="164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6779</v>
      </c>
      <c r="R6239" t="s">
        <v>7880</v>
      </c>
      <c r="S6239" s="164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6780</v>
      </c>
      <c r="S6240" s="164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6781</v>
      </c>
      <c r="R6241" t="s">
        <v>7883</v>
      </c>
      <c r="S6241" s="164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6782</v>
      </c>
      <c r="R6242" t="s">
        <v>7883</v>
      </c>
      <c r="S6242" s="164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6783</v>
      </c>
      <c r="R6243" t="s">
        <v>7883</v>
      </c>
      <c r="S6243" s="164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6784</v>
      </c>
      <c r="R6244" t="s">
        <v>7883</v>
      </c>
      <c r="S6244" s="164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6785</v>
      </c>
      <c r="R6245" t="s">
        <v>7883</v>
      </c>
      <c r="S6245" s="164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6786</v>
      </c>
      <c r="R6246" t="s">
        <v>7883</v>
      </c>
      <c r="S6246" s="164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6787</v>
      </c>
      <c r="S6247" s="164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6788</v>
      </c>
      <c r="R6248" t="s">
        <v>7881</v>
      </c>
      <c r="S6248" s="164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6789</v>
      </c>
      <c r="R6249" t="s">
        <v>7881</v>
      </c>
      <c r="S6249" s="164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6790</v>
      </c>
      <c r="S6250" s="164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6791</v>
      </c>
      <c r="S6251" s="164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6792</v>
      </c>
      <c r="S6252" s="164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6793</v>
      </c>
      <c r="R6253" t="s">
        <v>152</v>
      </c>
      <c r="S6253" s="164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6794</v>
      </c>
      <c r="R6254" t="s">
        <v>109</v>
      </c>
      <c r="S6254" s="164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6795</v>
      </c>
      <c r="R6255" t="s">
        <v>7879</v>
      </c>
      <c r="S6255" s="164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6796</v>
      </c>
      <c r="R6256" t="s">
        <v>7935</v>
      </c>
      <c r="S6256" s="164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6797</v>
      </c>
      <c r="R6257" t="s">
        <v>7883</v>
      </c>
      <c r="S6257" s="164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6798</v>
      </c>
      <c r="S6258" s="164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6799</v>
      </c>
      <c r="S6259" s="164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6800</v>
      </c>
      <c r="R6260" t="s">
        <v>7901</v>
      </c>
      <c r="S6260" s="164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6801</v>
      </c>
      <c r="S6261" s="164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6802</v>
      </c>
      <c r="R6262" t="s">
        <v>109</v>
      </c>
      <c r="S6262" s="164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6803</v>
      </c>
      <c r="R6263" t="s">
        <v>152</v>
      </c>
      <c r="S6263" s="164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6804</v>
      </c>
      <c r="R6264" t="s">
        <v>7879</v>
      </c>
      <c r="S6264" s="164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6805</v>
      </c>
      <c r="R6265" t="s">
        <v>109</v>
      </c>
      <c r="S6265" s="164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6806</v>
      </c>
      <c r="S6266" s="164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6807</v>
      </c>
      <c r="S6267" s="164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6808</v>
      </c>
      <c r="R6268" t="s">
        <v>7943</v>
      </c>
      <c r="S6268" s="164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6809</v>
      </c>
      <c r="S6269" s="164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6810</v>
      </c>
      <c r="R6270" t="s">
        <v>7901</v>
      </c>
      <c r="S6270" s="164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6811</v>
      </c>
      <c r="R6271" t="s">
        <v>7919</v>
      </c>
      <c r="S6271" s="164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6812</v>
      </c>
      <c r="R6272" t="s">
        <v>7919</v>
      </c>
      <c r="S6272" s="164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6813</v>
      </c>
      <c r="R6273" t="s">
        <v>152</v>
      </c>
      <c r="S6273" s="164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6814</v>
      </c>
      <c r="R6274" t="s">
        <v>109</v>
      </c>
      <c r="S6274" s="164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6815</v>
      </c>
      <c r="R6275" t="s">
        <v>109</v>
      </c>
      <c r="S6275" s="164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6816</v>
      </c>
      <c r="R6276" t="s">
        <v>7879</v>
      </c>
      <c r="S6276" s="164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6817</v>
      </c>
      <c r="R6277" t="s">
        <v>7904</v>
      </c>
      <c r="S6277" s="164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6818</v>
      </c>
      <c r="S6278" s="164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6819</v>
      </c>
      <c r="S6279" s="164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6820</v>
      </c>
      <c r="S6280" s="164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6821</v>
      </c>
      <c r="S6281" s="164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6822</v>
      </c>
      <c r="R6282" t="s">
        <v>7879</v>
      </c>
      <c r="S6282" s="164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6823</v>
      </c>
      <c r="R6283" t="s">
        <v>7879</v>
      </c>
      <c r="S6283" s="164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6824</v>
      </c>
      <c r="R6284" t="s">
        <v>7879</v>
      </c>
      <c r="S6284" s="164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6825</v>
      </c>
      <c r="R6285" t="s">
        <v>7879</v>
      </c>
      <c r="S6285" s="164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6826</v>
      </c>
      <c r="S6286" s="164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6827</v>
      </c>
      <c r="S6287" s="164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6828</v>
      </c>
      <c r="R6288" t="s">
        <v>7880</v>
      </c>
      <c r="S6288" s="164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6829</v>
      </c>
      <c r="R6289" t="s">
        <v>7880</v>
      </c>
      <c r="S6289" s="164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6830</v>
      </c>
      <c r="R6290" t="s">
        <v>7880</v>
      </c>
      <c r="S6290" s="164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6831</v>
      </c>
      <c r="R6291" t="s">
        <v>7880</v>
      </c>
      <c r="S6291" s="164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6832</v>
      </c>
      <c r="R6292" t="s">
        <v>7880</v>
      </c>
      <c r="S6292" s="164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6833</v>
      </c>
      <c r="R6293" t="s">
        <v>7880</v>
      </c>
      <c r="S6293" s="164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6834</v>
      </c>
      <c r="R6294" t="s">
        <v>7880</v>
      </c>
      <c r="S6294" s="164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6835</v>
      </c>
      <c r="R6295" t="s">
        <v>7880</v>
      </c>
      <c r="S6295" s="164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6836</v>
      </c>
      <c r="S6296" s="164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6837</v>
      </c>
      <c r="S6297" s="164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6838</v>
      </c>
      <c r="R6298" t="s">
        <v>7928</v>
      </c>
      <c r="S6298" s="164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6839</v>
      </c>
      <c r="S6299" s="164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6840</v>
      </c>
      <c r="S6300" s="164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6841</v>
      </c>
      <c r="S6301" s="164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6842</v>
      </c>
      <c r="S6302" s="164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6843</v>
      </c>
      <c r="R6303" t="s">
        <v>7879</v>
      </c>
      <c r="S6303" s="164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6844</v>
      </c>
      <c r="R6304" t="s">
        <v>7879</v>
      </c>
      <c r="S6304" s="164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6845</v>
      </c>
      <c r="R6305" t="s">
        <v>7905</v>
      </c>
      <c r="S6305" s="164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6846</v>
      </c>
      <c r="R6306" t="s">
        <v>7905</v>
      </c>
      <c r="S6306" s="164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6847</v>
      </c>
      <c r="R6307" t="s">
        <v>7928</v>
      </c>
      <c r="S6307" s="164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6848</v>
      </c>
      <c r="R6308" t="s">
        <v>7928</v>
      </c>
      <c r="S6308" s="164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6849</v>
      </c>
      <c r="R6309" t="s">
        <v>7928</v>
      </c>
      <c r="S6309" s="164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6850</v>
      </c>
      <c r="R6310" t="s">
        <v>7928</v>
      </c>
      <c r="S6310" s="164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6851</v>
      </c>
      <c r="R6311" t="s">
        <v>7928</v>
      </c>
      <c r="S6311" s="164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6852</v>
      </c>
      <c r="R6312" t="s">
        <v>7928</v>
      </c>
      <c r="S6312" s="164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6853</v>
      </c>
      <c r="R6313" t="s">
        <v>7928</v>
      </c>
      <c r="S6313" s="164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6854</v>
      </c>
      <c r="R6314" t="s">
        <v>7928</v>
      </c>
      <c r="S6314" s="164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6855</v>
      </c>
      <c r="R6315" t="s">
        <v>7928</v>
      </c>
      <c r="S6315" s="164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6856</v>
      </c>
      <c r="R6316" t="s">
        <v>7928</v>
      </c>
      <c r="S6316" s="164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6857</v>
      </c>
      <c r="R6317" t="s">
        <v>7928</v>
      </c>
      <c r="S6317" s="164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6858</v>
      </c>
      <c r="R6318" t="s">
        <v>7928</v>
      </c>
      <c r="S6318" s="164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6859</v>
      </c>
      <c r="R6319" t="s">
        <v>7928</v>
      </c>
      <c r="S6319" s="164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6860</v>
      </c>
      <c r="R6320" t="s">
        <v>7928</v>
      </c>
      <c r="S6320" s="164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6861</v>
      </c>
      <c r="R6321" t="s">
        <v>7928</v>
      </c>
      <c r="S6321" s="164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6862</v>
      </c>
      <c r="R6322" t="s">
        <v>7928</v>
      </c>
      <c r="S6322" s="164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6863</v>
      </c>
      <c r="R6323" t="s">
        <v>7928</v>
      </c>
      <c r="S6323" s="164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6864</v>
      </c>
      <c r="R6324" t="s">
        <v>7944</v>
      </c>
      <c r="S6324" s="164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6865</v>
      </c>
      <c r="S6325" s="164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6866</v>
      </c>
      <c r="S6326" s="164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6867</v>
      </c>
      <c r="S6327" s="164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6868</v>
      </c>
      <c r="S6328" s="164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6869</v>
      </c>
      <c r="S6329" s="164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6870</v>
      </c>
      <c r="S6330" s="164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6871</v>
      </c>
      <c r="R6331" t="s">
        <v>7945</v>
      </c>
      <c r="S6331" s="164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6872</v>
      </c>
      <c r="R6332" t="s">
        <v>7942</v>
      </c>
      <c r="S6332" s="164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6873</v>
      </c>
      <c r="R6333" t="s">
        <v>7946</v>
      </c>
      <c r="S6333" s="164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6874</v>
      </c>
      <c r="S6334" s="164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6875</v>
      </c>
      <c r="S6335" s="164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6876</v>
      </c>
      <c r="S6336" s="164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6877</v>
      </c>
      <c r="S6337" s="164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6878</v>
      </c>
      <c r="R6338" t="s">
        <v>7883</v>
      </c>
      <c r="S6338" s="164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6879</v>
      </c>
      <c r="R6339" t="s">
        <v>7883</v>
      </c>
      <c r="S6339" s="164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6880</v>
      </c>
      <c r="R6340" t="s">
        <v>7945</v>
      </c>
      <c r="S6340" s="164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6881</v>
      </c>
      <c r="R6341" t="s">
        <v>7942</v>
      </c>
      <c r="S6341" s="164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6882</v>
      </c>
      <c r="R6342" t="s">
        <v>7946</v>
      </c>
      <c r="S6342" s="164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6883</v>
      </c>
      <c r="S6343" s="164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6884</v>
      </c>
      <c r="S6344" s="164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6885</v>
      </c>
      <c r="S6345" s="164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6886</v>
      </c>
      <c r="S6346" s="164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6887</v>
      </c>
      <c r="R6347" t="s">
        <v>7883</v>
      </c>
      <c r="S6347" s="164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6888</v>
      </c>
      <c r="R6348" t="s">
        <v>7883</v>
      </c>
      <c r="S6348" s="164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6889</v>
      </c>
      <c r="R6349" t="s">
        <v>7945</v>
      </c>
      <c r="S6349" s="164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6890</v>
      </c>
      <c r="R6350" t="s">
        <v>7942</v>
      </c>
      <c r="S6350" s="164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6891</v>
      </c>
      <c r="R6351" t="s">
        <v>7946</v>
      </c>
      <c r="S6351" s="164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6892</v>
      </c>
      <c r="S6352" s="164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6893</v>
      </c>
      <c r="S6353" s="164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6894</v>
      </c>
      <c r="S6354" s="164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6895</v>
      </c>
      <c r="S6355" s="164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6896</v>
      </c>
      <c r="R6356" t="s">
        <v>7883</v>
      </c>
      <c r="S6356" s="164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6897</v>
      </c>
      <c r="R6357" t="s">
        <v>7883</v>
      </c>
      <c r="S6357" s="164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6898</v>
      </c>
      <c r="R6358" t="s">
        <v>7945</v>
      </c>
      <c r="S6358" s="164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6899</v>
      </c>
      <c r="R6359" t="s">
        <v>7942</v>
      </c>
      <c r="S6359" s="164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6900</v>
      </c>
      <c r="R6360" t="s">
        <v>7946</v>
      </c>
      <c r="S6360" s="164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6901</v>
      </c>
      <c r="S6361" s="164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6902</v>
      </c>
      <c r="S6362" s="164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6903</v>
      </c>
      <c r="S6363" s="164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6904</v>
      </c>
      <c r="S6364" s="164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6905</v>
      </c>
      <c r="R6365" t="s">
        <v>7883</v>
      </c>
      <c r="S6365" s="164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6906</v>
      </c>
      <c r="R6366" t="s">
        <v>7883</v>
      </c>
      <c r="S6366" s="164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6907</v>
      </c>
      <c r="R6367" t="s">
        <v>109</v>
      </c>
      <c r="S6367" s="164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6908</v>
      </c>
      <c r="R6368" t="s">
        <v>109</v>
      </c>
      <c r="S6368" s="164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6909</v>
      </c>
      <c r="S6369" s="164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6910</v>
      </c>
      <c r="R6370" t="s">
        <v>7879</v>
      </c>
      <c r="S6370" s="164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6911</v>
      </c>
      <c r="S6371" s="164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6912</v>
      </c>
      <c r="R6372" t="s">
        <v>7879</v>
      </c>
      <c r="S6372" s="164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6913</v>
      </c>
      <c r="S6373" s="164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6914</v>
      </c>
      <c r="R6374" t="s">
        <v>7879</v>
      </c>
      <c r="S6374" s="164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6915</v>
      </c>
      <c r="S6375" s="164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6916</v>
      </c>
      <c r="R6376" t="s">
        <v>7879</v>
      </c>
      <c r="S6376" s="164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6917</v>
      </c>
      <c r="S6377" s="164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6918</v>
      </c>
      <c r="S6378" s="164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6919</v>
      </c>
      <c r="R6379" t="s">
        <v>7924</v>
      </c>
      <c r="S6379" s="164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6920</v>
      </c>
      <c r="R6380" t="s">
        <v>7924</v>
      </c>
      <c r="S6380" s="164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6921</v>
      </c>
      <c r="S6381" s="164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6922</v>
      </c>
      <c r="S6382" s="164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6923</v>
      </c>
      <c r="S6383" s="164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6924</v>
      </c>
      <c r="R6384" t="s">
        <v>7883</v>
      </c>
      <c r="S6384" s="164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6925</v>
      </c>
      <c r="R6385" t="s">
        <v>7883</v>
      </c>
      <c r="S6385" s="164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6926</v>
      </c>
      <c r="S6386" s="164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6927</v>
      </c>
      <c r="S6387" s="164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6928</v>
      </c>
      <c r="S6388" s="164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6929</v>
      </c>
      <c r="S6389" s="164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6930</v>
      </c>
      <c r="S6390" s="164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6931</v>
      </c>
      <c r="S6391" s="164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6932</v>
      </c>
      <c r="S6392" s="164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6933</v>
      </c>
      <c r="S6393" s="164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6934</v>
      </c>
      <c r="S6394" s="164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6935</v>
      </c>
      <c r="S6395" s="164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6936</v>
      </c>
      <c r="S6396" s="164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6937</v>
      </c>
      <c r="S6397" s="164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6938</v>
      </c>
      <c r="S6398" s="164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6939</v>
      </c>
      <c r="S6399" s="164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6940</v>
      </c>
      <c r="S6400" s="164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6941</v>
      </c>
      <c r="S6401" s="164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6942</v>
      </c>
      <c r="S6402" s="164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6943</v>
      </c>
      <c r="S6403" s="164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6944</v>
      </c>
      <c r="S6404" s="164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6945</v>
      </c>
      <c r="S6405" s="164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6946</v>
      </c>
      <c r="S6406" s="164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6947</v>
      </c>
      <c r="S6407" s="164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6948</v>
      </c>
      <c r="S6408" s="164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6949</v>
      </c>
      <c r="S6409" s="164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6950</v>
      </c>
      <c r="S6410" s="164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6951</v>
      </c>
      <c r="S6411" s="164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6952</v>
      </c>
      <c r="S6412" s="164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6953</v>
      </c>
      <c r="S6413" s="164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6954</v>
      </c>
      <c r="S6414" s="164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6955</v>
      </c>
      <c r="S6415" s="164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6956</v>
      </c>
      <c r="S6416" s="164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6957</v>
      </c>
      <c r="S6417" s="164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6958</v>
      </c>
      <c r="S6418" s="164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6959</v>
      </c>
      <c r="S6419" s="164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6960</v>
      </c>
      <c r="S6420" s="164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6961</v>
      </c>
      <c r="S6421" s="164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6962</v>
      </c>
      <c r="S6422" s="164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6963</v>
      </c>
      <c r="S6423" s="164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6964</v>
      </c>
      <c r="S6424" s="164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6965</v>
      </c>
      <c r="S6425" s="164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6966</v>
      </c>
      <c r="S6426" s="164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6967</v>
      </c>
      <c r="S6427" s="164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6968</v>
      </c>
      <c r="S6428" s="164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6969</v>
      </c>
      <c r="S6429" s="164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6970</v>
      </c>
      <c r="S6430" s="164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6971</v>
      </c>
      <c r="S6431" s="164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6972</v>
      </c>
      <c r="S6432" s="164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6973</v>
      </c>
      <c r="S6433" s="164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6974</v>
      </c>
      <c r="S6434" s="164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6975</v>
      </c>
      <c r="S6435" s="164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6976</v>
      </c>
      <c r="S6436" s="164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6977</v>
      </c>
      <c r="S6437" s="164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6978</v>
      </c>
      <c r="S6438" s="164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6979</v>
      </c>
      <c r="S6439" s="164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6980</v>
      </c>
      <c r="S6440" s="164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6981</v>
      </c>
      <c r="S6441" s="164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6982</v>
      </c>
      <c r="S6442" s="164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6983</v>
      </c>
      <c r="S6443" s="164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6984</v>
      </c>
      <c r="S6444" s="164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6985</v>
      </c>
      <c r="S6445" s="164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6986</v>
      </c>
      <c r="S6446" s="164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6987</v>
      </c>
      <c r="S6447" s="164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6988</v>
      </c>
      <c r="S6448" s="164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6989</v>
      </c>
      <c r="S6449" s="164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6990</v>
      </c>
      <c r="S6450" s="164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6991</v>
      </c>
      <c r="S6451" s="164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6992</v>
      </c>
      <c r="S6452" s="164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6993</v>
      </c>
      <c r="S6453" s="164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6994</v>
      </c>
      <c r="S6454" s="164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6995</v>
      </c>
      <c r="S6455" s="164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6996</v>
      </c>
      <c r="S6456" s="164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6997</v>
      </c>
      <c r="S6457" s="164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6998</v>
      </c>
      <c r="S6458" s="164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6999</v>
      </c>
      <c r="S6459" s="164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7000</v>
      </c>
      <c r="S6460" s="164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7001</v>
      </c>
      <c r="S6461" s="164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7002</v>
      </c>
      <c r="S6462" s="164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7003</v>
      </c>
      <c r="S6463" s="164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7004</v>
      </c>
      <c r="S6464" s="164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7005</v>
      </c>
      <c r="S6465" s="164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7006</v>
      </c>
      <c r="S6466" s="164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7007</v>
      </c>
      <c r="S6467" s="164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7008</v>
      </c>
      <c r="S6468" s="164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7009</v>
      </c>
      <c r="S6469" s="164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7010</v>
      </c>
      <c r="S6470" s="164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7011</v>
      </c>
      <c r="S6471" s="164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7012</v>
      </c>
      <c r="S6472" s="164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7013</v>
      </c>
      <c r="S6473" s="164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7014</v>
      </c>
      <c r="S6474" s="164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7015</v>
      </c>
      <c r="S6475" s="164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7016</v>
      </c>
      <c r="S6476" s="164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7017</v>
      </c>
      <c r="S6477" s="164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7018</v>
      </c>
      <c r="S6478" s="164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7019</v>
      </c>
      <c r="S6479" s="164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7020</v>
      </c>
      <c r="S6480" s="164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7021</v>
      </c>
      <c r="S6481" s="164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7022</v>
      </c>
      <c r="S6482" s="164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7023</v>
      </c>
      <c r="S6483" s="164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7024</v>
      </c>
      <c r="S6484" s="164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7025</v>
      </c>
      <c r="S6485" s="164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7026</v>
      </c>
      <c r="S6486" s="164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7027</v>
      </c>
      <c r="S6487" s="164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7028</v>
      </c>
      <c r="S6488" s="164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7029</v>
      </c>
      <c r="S6489" s="164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7030</v>
      </c>
      <c r="S6490" s="164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7031</v>
      </c>
      <c r="S6491" s="164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7032</v>
      </c>
      <c r="S6492" s="164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7033</v>
      </c>
      <c r="S6493" s="164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7034</v>
      </c>
      <c r="S6494" s="164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7035</v>
      </c>
      <c r="S6495" s="164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7036</v>
      </c>
      <c r="S6496" s="164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7037</v>
      </c>
      <c r="S6497" s="164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7038</v>
      </c>
      <c r="S6498" s="164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7039</v>
      </c>
      <c r="S6499" s="164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7040</v>
      </c>
      <c r="S6500" s="164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7041</v>
      </c>
      <c r="S6501" s="164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7042</v>
      </c>
      <c r="S6502" s="164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7043</v>
      </c>
      <c r="S6503" s="164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7044</v>
      </c>
      <c r="S6504" s="164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7045</v>
      </c>
      <c r="R6505" t="s">
        <v>7947</v>
      </c>
      <c r="S6505" s="164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7046</v>
      </c>
      <c r="R6506" t="s">
        <v>7947</v>
      </c>
      <c r="S6506" s="164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7047</v>
      </c>
      <c r="R6507" t="s">
        <v>7947</v>
      </c>
      <c r="S6507" s="164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7048</v>
      </c>
      <c r="R6508" t="s">
        <v>7947</v>
      </c>
      <c r="S6508" s="164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7049</v>
      </c>
      <c r="R6509" t="s">
        <v>7947</v>
      </c>
      <c r="S6509" s="164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7050</v>
      </c>
      <c r="R6510" t="s">
        <v>7947</v>
      </c>
      <c r="S6510" s="164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7051</v>
      </c>
      <c r="R6511" t="s">
        <v>7947</v>
      </c>
      <c r="S6511" s="164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7052</v>
      </c>
      <c r="R6512" t="s">
        <v>7947</v>
      </c>
      <c r="S6512" s="164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7053</v>
      </c>
      <c r="R6513" t="s">
        <v>7947</v>
      </c>
      <c r="S6513" s="164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7054</v>
      </c>
      <c r="R6514" t="s">
        <v>7947</v>
      </c>
      <c r="S6514" s="164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7055</v>
      </c>
      <c r="R6515" t="s">
        <v>7947</v>
      </c>
      <c r="S6515" s="164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7056</v>
      </c>
      <c r="R6516" t="s">
        <v>7947</v>
      </c>
      <c r="S6516" s="164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7057</v>
      </c>
      <c r="R6517" t="s">
        <v>7947</v>
      </c>
      <c r="S6517" s="164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7058</v>
      </c>
      <c r="R6518" t="s">
        <v>7947</v>
      </c>
      <c r="S6518" s="164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7059</v>
      </c>
      <c r="R6519" t="s">
        <v>7947</v>
      </c>
      <c r="S6519" s="164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7060</v>
      </c>
      <c r="R6520" t="s">
        <v>7947</v>
      </c>
      <c r="S6520" s="164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7061</v>
      </c>
      <c r="R6521" t="s">
        <v>7947</v>
      </c>
      <c r="S6521" s="164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7062</v>
      </c>
      <c r="R6522" t="s">
        <v>7947</v>
      </c>
      <c r="S6522" s="164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7063</v>
      </c>
      <c r="R6523" t="s">
        <v>7947</v>
      </c>
      <c r="S6523" s="164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7064</v>
      </c>
      <c r="R6524" t="s">
        <v>7947</v>
      </c>
      <c r="S6524" s="164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7065</v>
      </c>
      <c r="R6525" t="s">
        <v>7947</v>
      </c>
      <c r="S6525" s="164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7066</v>
      </c>
      <c r="R6526" t="s">
        <v>7947</v>
      </c>
      <c r="S6526" s="164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7067</v>
      </c>
      <c r="R6527" t="s">
        <v>7947</v>
      </c>
      <c r="S6527" s="164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7068</v>
      </c>
      <c r="R6528" t="s">
        <v>7947</v>
      </c>
      <c r="S6528" s="164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7069</v>
      </c>
      <c r="R6529" t="s">
        <v>7947</v>
      </c>
      <c r="S6529" s="164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7070</v>
      </c>
      <c r="R6530" t="s">
        <v>7947</v>
      </c>
      <c r="S6530" s="164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7071</v>
      </c>
      <c r="R6531" t="s">
        <v>7947</v>
      </c>
      <c r="S6531" s="164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7072</v>
      </c>
      <c r="R6532" t="s">
        <v>7880</v>
      </c>
      <c r="S6532" s="164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7073</v>
      </c>
      <c r="R6533" t="s">
        <v>7880</v>
      </c>
      <c r="S6533" s="164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7074</v>
      </c>
      <c r="R6534" t="s">
        <v>7880</v>
      </c>
      <c r="S6534" s="164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7075</v>
      </c>
      <c r="R6535" t="s">
        <v>7880</v>
      </c>
      <c r="S6535" s="164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7076</v>
      </c>
      <c r="R6536" t="s">
        <v>7880</v>
      </c>
      <c r="S6536" s="164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7077</v>
      </c>
      <c r="R6537" t="s">
        <v>7880</v>
      </c>
      <c r="S6537" s="164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7078</v>
      </c>
      <c r="R6538" t="s">
        <v>7880</v>
      </c>
      <c r="S6538" s="164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7079</v>
      </c>
      <c r="R6539" t="s">
        <v>7880</v>
      </c>
      <c r="S6539" s="164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7080</v>
      </c>
      <c r="R6540" t="s">
        <v>7880</v>
      </c>
      <c r="S6540" s="164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7081</v>
      </c>
      <c r="R6541" t="s">
        <v>7880</v>
      </c>
      <c r="S6541" s="164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7082</v>
      </c>
      <c r="R6542" t="s">
        <v>7880</v>
      </c>
      <c r="S6542" s="164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7083</v>
      </c>
      <c r="R6543" t="s">
        <v>7880</v>
      </c>
      <c r="S6543" s="164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7084</v>
      </c>
      <c r="R6544" t="s">
        <v>7880</v>
      </c>
      <c r="S6544" s="164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7085</v>
      </c>
      <c r="R6545" t="s">
        <v>7880</v>
      </c>
      <c r="S6545" s="164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7086</v>
      </c>
      <c r="R6546" t="s">
        <v>7880</v>
      </c>
      <c r="S6546" s="164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7087</v>
      </c>
      <c r="R6547" t="s">
        <v>7880</v>
      </c>
      <c r="S6547" s="164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7088</v>
      </c>
      <c r="R6548" t="s">
        <v>7880</v>
      </c>
      <c r="S6548" s="164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7089</v>
      </c>
      <c r="R6549" t="s">
        <v>7880</v>
      </c>
      <c r="S6549" s="164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7090</v>
      </c>
      <c r="R6550" t="s">
        <v>7880</v>
      </c>
      <c r="S6550" s="164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7091</v>
      </c>
      <c r="R6551" t="s">
        <v>7880</v>
      </c>
      <c r="S6551" s="164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7092</v>
      </c>
      <c r="R6552" t="s">
        <v>7880</v>
      </c>
      <c r="S6552" s="164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7093</v>
      </c>
      <c r="R6553" t="s">
        <v>7880</v>
      </c>
      <c r="S6553" s="164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7094</v>
      </c>
      <c r="R6554" t="s">
        <v>7880</v>
      </c>
      <c r="S6554" s="164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7095</v>
      </c>
      <c r="R6555" t="s">
        <v>7880</v>
      </c>
      <c r="S6555" s="164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7096</v>
      </c>
      <c r="R6556" t="s">
        <v>7880</v>
      </c>
      <c r="S6556" s="164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7097</v>
      </c>
      <c r="R6557" t="s">
        <v>7880</v>
      </c>
      <c r="S6557" s="164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7098</v>
      </c>
      <c r="R6558" t="s">
        <v>7880</v>
      </c>
      <c r="S6558" s="164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7099</v>
      </c>
      <c r="R6559" t="s">
        <v>7882</v>
      </c>
      <c r="S6559" s="164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7100</v>
      </c>
      <c r="R6560" t="s">
        <v>7882</v>
      </c>
      <c r="S6560" s="164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7101</v>
      </c>
      <c r="R6561" t="s">
        <v>7882</v>
      </c>
      <c r="S6561" s="164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7102</v>
      </c>
      <c r="R6562" t="s">
        <v>7882</v>
      </c>
      <c r="S6562" s="164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7103</v>
      </c>
      <c r="R6563" t="s">
        <v>7882</v>
      </c>
      <c r="S6563" s="164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7104</v>
      </c>
      <c r="R6564" t="s">
        <v>7882</v>
      </c>
      <c r="S6564" s="164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7105</v>
      </c>
      <c r="R6565" t="s">
        <v>7882</v>
      </c>
      <c r="S6565" s="164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7106</v>
      </c>
      <c r="R6566" t="s">
        <v>7882</v>
      </c>
      <c r="S6566" s="164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7107</v>
      </c>
      <c r="R6567" t="s">
        <v>7882</v>
      </c>
      <c r="S6567" s="164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7108</v>
      </c>
      <c r="R6568" t="s">
        <v>7882</v>
      </c>
      <c r="S6568" s="164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7109</v>
      </c>
      <c r="R6569" t="s">
        <v>7882</v>
      </c>
      <c r="S6569" s="164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7110</v>
      </c>
      <c r="R6570" t="s">
        <v>7882</v>
      </c>
      <c r="S6570" s="164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7111</v>
      </c>
      <c r="R6571" t="s">
        <v>7882</v>
      </c>
      <c r="S6571" s="164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7112</v>
      </c>
      <c r="R6572" t="s">
        <v>7882</v>
      </c>
      <c r="S6572" s="164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7113</v>
      </c>
      <c r="R6573" t="s">
        <v>7882</v>
      </c>
      <c r="S6573" s="164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7114</v>
      </c>
      <c r="R6574" t="s">
        <v>7882</v>
      </c>
      <c r="S6574" s="164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7115</v>
      </c>
      <c r="R6575" t="s">
        <v>7882</v>
      </c>
      <c r="S6575" s="164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7116</v>
      </c>
      <c r="R6576" t="s">
        <v>7882</v>
      </c>
      <c r="S6576" s="164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7117</v>
      </c>
      <c r="R6577" t="s">
        <v>7882</v>
      </c>
      <c r="S6577" s="164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7118</v>
      </c>
      <c r="R6578" t="s">
        <v>7882</v>
      </c>
      <c r="S6578" s="164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7119</v>
      </c>
      <c r="R6579" t="s">
        <v>7882</v>
      </c>
      <c r="S6579" s="164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7120</v>
      </c>
      <c r="R6580" t="s">
        <v>7882</v>
      </c>
      <c r="S6580" s="164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7121</v>
      </c>
      <c r="R6581" t="s">
        <v>7882</v>
      </c>
      <c r="S6581" s="164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7122</v>
      </c>
      <c r="R6582" t="s">
        <v>7882</v>
      </c>
      <c r="S6582" s="164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7123</v>
      </c>
      <c r="R6583" t="s">
        <v>7882</v>
      </c>
      <c r="S6583" s="164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7124</v>
      </c>
      <c r="R6584" t="s">
        <v>7882</v>
      </c>
      <c r="S6584" s="164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7125</v>
      </c>
      <c r="R6585" t="s">
        <v>7882</v>
      </c>
      <c r="S6585" s="164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7126</v>
      </c>
      <c r="S6586" s="164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7127</v>
      </c>
      <c r="R6587" t="s">
        <v>7947</v>
      </c>
      <c r="S6587" s="164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7128</v>
      </c>
      <c r="R6588" t="s">
        <v>7947</v>
      </c>
      <c r="S6588" s="164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7129</v>
      </c>
      <c r="R6589" t="s">
        <v>7947</v>
      </c>
      <c r="S6589" s="164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7130</v>
      </c>
      <c r="R6590" t="s">
        <v>7947</v>
      </c>
      <c r="S6590" s="164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7131</v>
      </c>
      <c r="R6591" t="s">
        <v>7947</v>
      </c>
      <c r="S6591" s="164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7132</v>
      </c>
      <c r="R6592" t="s">
        <v>7947</v>
      </c>
      <c r="S6592" s="164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7133</v>
      </c>
      <c r="R6593" t="s">
        <v>7947</v>
      </c>
      <c r="S6593" s="164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7134</v>
      </c>
      <c r="R6594" t="s">
        <v>7947</v>
      </c>
      <c r="S6594" s="164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7135</v>
      </c>
      <c r="R6595" t="s">
        <v>7947</v>
      </c>
      <c r="S6595" s="164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7136</v>
      </c>
      <c r="R6596" t="s">
        <v>7947</v>
      </c>
      <c r="S6596" s="164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7137</v>
      </c>
      <c r="R6597" t="s">
        <v>7947</v>
      </c>
      <c r="S6597" s="164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7138</v>
      </c>
      <c r="R6598" t="s">
        <v>7947</v>
      </c>
      <c r="S6598" s="164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7139</v>
      </c>
      <c r="R6599" t="s">
        <v>7947</v>
      </c>
      <c r="S6599" s="164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7140</v>
      </c>
      <c r="R6600" t="s">
        <v>7947</v>
      </c>
      <c r="S6600" s="164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7141</v>
      </c>
      <c r="R6601" t="s">
        <v>7947</v>
      </c>
      <c r="S6601" s="164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7142</v>
      </c>
      <c r="R6602" t="s">
        <v>7947</v>
      </c>
      <c r="S6602" s="164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7143</v>
      </c>
      <c r="R6603" t="s">
        <v>7947</v>
      </c>
      <c r="S6603" s="164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7144</v>
      </c>
      <c r="R6604" t="s">
        <v>7947</v>
      </c>
      <c r="S6604" s="164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7145</v>
      </c>
      <c r="R6605" t="s">
        <v>7947</v>
      </c>
      <c r="S6605" s="164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7146</v>
      </c>
      <c r="R6606" t="s">
        <v>7947</v>
      </c>
      <c r="S6606" s="164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7147</v>
      </c>
      <c r="R6607" t="s">
        <v>7947</v>
      </c>
      <c r="S6607" s="164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7148</v>
      </c>
      <c r="R6608" t="s">
        <v>7947</v>
      </c>
      <c r="S6608" s="164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7149</v>
      </c>
      <c r="R6609" t="s">
        <v>7947</v>
      </c>
      <c r="S6609" s="164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7150</v>
      </c>
      <c r="R6610" t="s">
        <v>7947</v>
      </c>
      <c r="S6610" s="164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7151</v>
      </c>
      <c r="R6611" t="s">
        <v>7947</v>
      </c>
      <c r="S6611" s="164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7152</v>
      </c>
      <c r="R6612" t="s">
        <v>7947</v>
      </c>
      <c r="S6612" s="164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7153</v>
      </c>
      <c r="R6613" t="s">
        <v>7947</v>
      </c>
      <c r="S6613" s="164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7154</v>
      </c>
      <c r="S6614" s="164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7155</v>
      </c>
      <c r="S6615" s="164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7156</v>
      </c>
      <c r="S6616" s="164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7157</v>
      </c>
      <c r="S6617" s="164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7158</v>
      </c>
      <c r="S6618" s="164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7159</v>
      </c>
      <c r="R6619" t="s">
        <v>7917</v>
      </c>
      <c r="S6619" s="164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166</v>
      </c>
      <c r="R6620" t="s">
        <v>7901</v>
      </c>
      <c r="S6620" s="164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7160</v>
      </c>
      <c r="R6621" t="s">
        <v>7901</v>
      </c>
      <c r="S6621" s="164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7161</v>
      </c>
      <c r="R6622" t="s">
        <v>7901</v>
      </c>
      <c r="S6622" s="164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7162</v>
      </c>
      <c r="R6623" t="s">
        <v>7901</v>
      </c>
      <c r="S6623" s="164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7163</v>
      </c>
      <c r="R6624" t="s">
        <v>7879</v>
      </c>
      <c r="S6624" s="164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7164</v>
      </c>
      <c r="R6625" t="s">
        <v>7879</v>
      </c>
      <c r="S6625" s="164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7165</v>
      </c>
      <c r="R6626" t="s">
        <v>7879</v>
      </c>
      <c r="S6626" s="164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7166</v>
      </c>
      <c r="R6627" t="s">
        <v>7879</v>
      </c>
      <c r="S6627" s="164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7167</v>
      </c>
      <c r="R6628" t="s">
        <v>7879</v>
      </c>
      <c r="S6628" s="164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7168</v>
      </c>
      <c r="R6629" t="s">
        <v>7901</v>
      </c>
      <c r="S6629" s="164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7169</v>
      </c>
      <c r="R6630" t="s">
        <v>7901</v>
      </c>
      <c r="S6630" s="164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7170</v>
      </c>
      <c r="S6631" s="164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7171</v>
      </c>
      <c r="R6632" t="s">
        <v>7901</v>
      </c>
      <c r="S6632" s="164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7172</v>
      </c>
      <c r="R6633" t="s">
        <v>7882</v>
      </c>
      <c r="S6633" s="164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7173</v>
      </c>
      <c r="R6634" t="s">
        <v>7882</v>
      </c>
      <c r="S6634" s="164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7174</v>
      </c>
      <c r="R6635" t="s">
        <v>7882</v>
      </c>
      <c r="S6635" s="164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7175</v>
      </c>
      <c r="R6636" t="s">
        <v>7882</v>
      </c>
      <c r="S6636" s="164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7176</v>
      </c>
      <c r="R6637" t="s">
        <v>7882</v>
      </c>
      <c r="S6637" s="164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7177</v>
      </c>
      <c r="R6638" t="s">
        <v>7882</v>
      </c>
      <c r="S6638" s="164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7178</v>
      </c>
      <c r="R6639" t="s">
        <v>7882</v>
      </c>
      <c r="S6639" s="164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7179</v>
      </c>
      <c r="R6640" t="s">
        <v>7882</v>
      </c>
      <c r="S6640" s="164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7180</v>
      </c>
      <c r="S6641" s="164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7181</v>
      </c>
      <c r="S6642" s="164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155</v>
      </c>
      <c r="R6643" t="s">
        <v>7880</v>
      </c>
      <c r="S6643" s="164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7182</v>
      </c>
      <c r="R6644" t="s">
        <v>7882</v>
      </c>
      <c r="S6644" s="164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150</v>
      </c>
      <c r="R6645" t="s">
        <v>7902</v>
      </c>
      <c r="S6645" s="164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156</v>
      </c>
      <c r="R6646" t="s">
        <v>7882</v>
      </c>
      <c r="S6646" s="164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7183</v>
      </c>
      <c r="S6647" s="164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7184</v>
      </c>
      <c r="S6648" s="164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7185</v>
      </c>
      <c r="S6649" s="164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7186</v>
      </c>
      <c r="R6650" t="s">
        <v>7882</v>
      </c>
      <c r="S6650" s="164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7187</v>
      </c>
      <c r="R6651" t="s">
        <v>7882</v>
      </c>
      <c r="S6651" s="164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7188</v>
      </c>
      <c r="R6652" t="s">
        <v>7882</v>
      </c>
      <c r="S6652" s="164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7189</v>
      </c>
      <c r="S6653" s="164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7190</v>
      </c>
      <c r="S6654" s="164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7191</v>
      </c>
      <c r="S6655" s="164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7192</v>
      </c>
      <c r="S6656" s="164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7193</v>
      </c>
      <c r="S6657" s="164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7194</v>
      </c>
      <c r="S6658" s="164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7195</v>
      </c>
      <c r="S6659" s="164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7196</v>
      </c>
      <c r="S6660" s="164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7197</v>
      </c>
      <c r="S6661" s="164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7198</v>
      </c>
      <c r="S6662" s="164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7199</v>
      </c>
      <c r="S6663" s="164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7200</v>
      </c>
      <c r="S6664" s="164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7201</v>
      </c>
      <c r="S6665" s="164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7202</v>
      </c>
      <c r="S6666" s="164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7203</v>
      </c>
      <c r="S6667" s="164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7204</v>
      </c>
      <c r="S6668" s="164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7205</v>
      </c>
      <c r="S6669" s="164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7206</v>
      </c>
      <c r="S6670" s="164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7207</v>
      </c>
      <c r="S6671" s="164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7208</v>
      </c>
      <c r="S6672" s="164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7209</v>
      </c>
      <c r="S6673" s="164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7210</v>
      </c>
      <c r="R6674" t="s">
        <v>249</v>
      </c>
      <c r="S6674" s="164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7211</v>
      </c>
      <c r="S6675" s="164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7212</v>
      </c>
      <c r="S6676" s="164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7213</v>
      </c>
      <c r="S6677" s="164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7214</v>
      </c>
      <c r="S6678" s="164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7215</v>
      </c>
      <c r="S6679" s="164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7216</v>
      </c>
      <c r="S6680" s="164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7217</v>
      </c>
      <c r="S6681" s="164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7218</v>
      </c>
      <c r="S6682" s="164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7219</v>
      </c>
      <c r="S6683" s="164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7220</v>
      </c>
      <c r="S6684" s="164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7221</v>
      </c>
      <c r="S6685" s="164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7222</v>
      </c>
      <c r="S6686" s="164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7223</v>
      </c>
      <c r="S6687" s="164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7224</v>
      </c>
      <c r="S6688" s="164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7225</v>
      </c>
      <c r="S6689" s="164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7226</v>
      </c>
      <c r="S6690" s="164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7227</v>
      </c>
      <c r="S6691" s="164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7228</v>
      </c>
      <c r="S6692" s="164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7229</v>
      </c>
      <c r="S6693" s="164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7230</v>
      </c>
      <c r="S6694" s="164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7231</v>
      </c>
      <c r="S6695" s="164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7232</v>
      </c>
      <c r="S6696" s="164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7233</v>
      </c>
      <c r="S6697" s="164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7234</v>
      </c>
      <c r="S6698" s="164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7235</v>
      </c>
      <c r="R6699" t="s">
        <v>7947</v>
      </c>
      <c r="S6699" s="164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7236</v>
      </c>
      <c r="R6700" t="s">
        <v>7947</v>
      </c>
      <c r="S6700" s="164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7237</v>
      </c>
      <c r="R6701" t="s">
        <v>7947</v>
      </c>
      <c r="S6701" s="164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7238</v>
      </c>
      <c r="R6702" t="s">
        <v>7947</v>
      </c>
      <c r="S6702" s="164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7239</v>
      </c>
      <c r="R6703" t="s">
        <v>7947</v>
      </c>
      <c r="S6703" s="164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7240</v>
      </c>
      <c r="R6704" t="s">
        <v>7947</v>
      </c>
      <c r="S6704" s="164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7241</v>
      </c>
      <c r="R6705" t="s">
        <v>7947</v>
      </c>
      <c r="S6705" s="164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7242</v>
      </c>
      <c r="R6706" t="s">
        <v>7947</v>
      </c>
      <c r="S6706" s="164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7243</v>
      </c>
      <c r="R6707" t="s">
        <v>7947</v>
      </c>
      <c r="S6707" s="164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7244</v>
      </c>
      <c r="R6708" t="s">
        <v>7947</v>
      </c>
      <c r="S6708" s="164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7245</v>
      </c>
      <c r="R6709" t="s">
        <v>7947</v>
      </c>
      <c r="S6709" s="164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7246</v>
      </c>
      <c r="R6710" t="s">
        <v>7947</v>
      </c>
      <c r="S6710" s="164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7247</v>
      </c>
      <c r="R6711" t="s">
        <v>7947</v>
      </c>
      <c r="S6711" s="164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7248</v>
      </c>
      <c r="R6712" t="s">
        <v>7947</v>
      </c>
      <c r="S6712" s="164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7249</v>
      </c>
      <c r="R6713" t="s">
        <v>7947</v>
      </c>
      <c r="S6713" s="164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7250</v>
      </c>
      <c r="R6714" t="s">
        <v>7947</v>
      </c>
      <c r="S6714" s="164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7251</v>
      </c>
      <c r="R6715" t="s">
        <v>7947</v>
      </c>
      <c r="S6715" s="164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7252</v>
      </c>
      <c r="R6716" t="s">
        <v>7947</v>
      </c>
      <c r="S6716" s="164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7253</v>
      </c>
      <c r="R6717" t="s">
        <v>7947</v>
      </c>
      <c r="S6717" s="164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7254</v>
      </c>
      <c r="R6718" t="s">
        <v>7947</v>
      </c>
      <c r="S6718" s="164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7255</v>
      </c>
      <c r="R6719" t="s">
        <v>7947</v>
      </c>
      <c r="S6719" s="164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7256</v>
      </c>
      <c r="R6720" t="s">
        <v>7947</v>
      </c>
      <c r="S6720" s="164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7257</v>
      </c>
      <c r="R6721" t="s">
        <v>7947</v>
      </c>
      <c r="S6721" s="164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7258</v>
      </c>
      <c r="R6722" t="s">
        <v>7947</v>
      </c>
      <c r="S6722" s="164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7259</v>
      </c>
      <c r="R6723" t="s">
        <v>7947</v>
      </c>
      <c r="S6723" s="164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7260</v>
      </c>
      <c r="R6724" t="s">
        <v>7947</v>
      </c>
      <c r="S6724" s="164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7261</v>
      </c>
      <c r="R6725" t="s">
        <v>7947</v>
      </c>
      <c r="S6725" s="164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7262</v>
      </c>
      <c r="R6726" t="s">
        <v>7947</v>
      </c>
      <c r="S6726" s="164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7263</v>
      </c>
      <c r="R6727" t="s">
        <v>7947</v>
      </c>
      <c r="S6727" s="164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7264</v>
      </c>
      <c r="R6728" t="s">
        <v>7947</v>
      </c>
      <c r="S6728" s="164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7265</v>
      </c>
      <c r="R6729" t="s">
        <v>7947</v>
      </c>
      <c r="S6729" s="164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7266</v>
      </c>
      <c r="R6730" t="s">
        <v>7947</v>
      </c>
      <c r="S6730" s="164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7267</v>
      </c>
      <c r="R6731" t="s">
        <v>7947</v>
      </c>
      <c r="S6731" s="164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7268</v>
      </c>
      <c r="R6732" t="s">
        <v>7947</v>
      </c>
      <c r="S6732" s="164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7269</v>
      </c>
      <c r="R6733" t="s">
        <v>7947</v>
      </c>
      <c r="S6733" s="164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7270</v>
      </c>
      <c r="R6734" t="s">
        <v>7947</v>
      </c>
      <c r="S6734" s="164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7271</v>
      </c>
      <c r="R6735" t="s">
        <v>7947</v>
      </c>
      <c r="S6735" s="164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7272</v>
      </c>
      <c r="R6736" t="s">
        <v>7947</v>
      </c>
      <c r="S6736" s="164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7273</v>
      </c>
      <c r="R6737" t="s">
        <v>7947</v>
      </c>
      <c r="S6737" s="164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7274</v>
      </c>
      <c r="R6738" t="s">
        <v>7947</v>
      </c>
      <c r="S6738" s="164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7275</v>
      </c>
      <c r="R6739" t="s">
        <v>7947</v>
      </c>
      <c r="S6739" s="164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7276</v>
      </c>
      <c r="R6740" t="s">
        <v>7947</v>
      </c>
      <c r="S6740" s="164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7277</v>
      </c>
      <c r="R6741" t="s">
        <v>7947</v>
      </c>
      <c r="S6741" s="164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7278</v>
      </c>
      <c r="R6742" t="s">
        <v>7947</v>
      </c>
      <c r="S6742" s="164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7279</v>
      </c>
      <c r="R6743" t="s">
        <v>7947</v>
      </c>
      <c r="S6743" s="164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7280</v>
      </c>
      <c r="R6744" t="s">
        <v>7947</v>
      </c>
      <c r="S6744" s="164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7281</v>
      </c>
      <c r="R6745" t="s">
        <v>7947</v>
      </c>
      <c r="S6745" s="164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7282</v>
      </c>
      <c r="R6746" t="s">
        <v>7947</v>
      </c>
      <c r="S6746" s="164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7283</v>
      </c>
      <c r="R6747" t="s">
        <v>172</v>
      </c>
      <c r="S6747" s="164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7284</v>
      </c>
      <c r="S6748" s="164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7285</v>
      </c>
      <c r="S6749" s="164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7286</v>
      </c>
      <c r="S6750" s="164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7287</v>
      </c>
      <c r="S6751" s="164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7288</v>
      </c>
      <c r="S6752" s="164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7289</v>
      </c>
      <c r="S6753" s="164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7290</v>
      </c>
      <c r="S6754" s="164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7291</v>
      </c>
      <c r="S6755" s="164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7292</v>
      </c>
      <c r="S6756" s="164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7293</v>
      </c>
      <c r="S6757" s="164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7294</v>
      </c>
      <c r="S6758" s="164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7295</v>
      </c>
      <c r="S6759" s="164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7296</v>
      </c>
      <c r="S6760" s="164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7297</v>
      </c>
      <c r="S6761" s="164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7298</v>
      </c>
      <c r="S6762" s="164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7299</v>
      </c>
      <c r="S6763" s="164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7300</v>
      </c>
      <c r="S6764" s="164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7301</v>
      </c>
      <c r="S6765" s="164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7302</v>
      </c>
      <c r="S6766" s="164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7303</v>
      </c>
      <c r="S6767" s="164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7304</v>
      </c>
      <c r="S6768" s="164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7305</v>
      </c>
      <c r="S6769" s="164">
        <v>10009063</v>
      </c>
    </row>
    <row r="6770" spans="12:19" x14ac:dyDescent="0.2">
      <c r="L6770" s="25">
        <f t="shared" si="221"/>
        <v>1040118</v>
      </c>
      <c r="M6770" s="25" t="str">
        <f t="shared" si="222"/>
        <v>Spark_Plug_RUL01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Spark_Plug_RUL01</v>
      </c>
      <c r="P6770">
        <v>6766</v>
      </c>
      <c r="Q6770" t="s">
        <v>7306</v>
      </c>
      <c r="R6770" t="s">
        <v>172</v>
      </c>
      <c r="S6770" s="164">
        <v>1040118</v>
      </c>
    </row>
    <row r="6771" spans="12:19" x14ac:dyDescent="0.2">
      <c r="L6771" s="25">
        <f t="shared" si="221"/>
        <v>1040119</v>
      </c>
      <c r="M6771" s="25" t="str">
        <f t="shared" si="222"/>
        <v>Spark_Plug_RUL02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Spark_Plug_RUL02</v>
      </c>
      <c r="P6771">
        <v>6767</v>
      </c>
      <c r="Q6771" t="s">
        <v>7307</v>
      </c>
      <c r="R6771" t="s">
        <v>172</v>
      </c>
      <c r="S6771" s="164">
        <v>1040119</v>
      </c>
    </row>
    <row r="6772" spans="12:19" x14ac:dyDescent="0.2">
      <c r="L6772" s="25">
        <f t="shared" si="221"/>
        <v>1040120</v>
      </c>
      <c r="M6772" s="25" t="str">
        <f t="shared" si="222"/>
        <v>Spark_Plug_RUL03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Spark_Plug_RUL03</v>
      </c>
      <c r="P6772">
        <v>6768</v>
      </c>
      <c r="Q6772" t="s">
        <v>7308</v>
      </c>
      <c r="R6772" t="s">
        <v>172</v>
      </c>
      <c r="S6772" s="164">
        <v>1040120</v>
      </c>
    </row>
    <row r="6773" spans="12:19" x14ac:dyDescent="0.2">
      <c r="L6773" s="25">
        <f t="shared" si="221"/>
        <v>1040121</v>
      </c>
      <c r="M6773" s="25" t="str">
        <f t="shared" si="222"/>
        <v>Spark_Plug_RUL04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Spark_Plug_RUL04</v>
      </c>
      <c r="P6773">
        <v>6769</v>
      </c>
      <c r="Q6773" t="s">
        <v>7309</v>
      </c>
      <c r="R6773" t="s">
        <v>172</v>
      </c>
      <c r="S6773" s="164">
        <v>1040121</v>
      </c>
    </row>
    <row r="6774" spans="12:19" x14ac:dyDescent="0.2">
      <c r="L6774" s="25">
        <f t="shared" si="221"/>
        <v>1040122</v>
      </c>
      <c r="M6774" s="25" t="str">
        <f t="shared" si="222"/>
        <v>Spark_Plug_RUL05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Spark_Plug_RUL05</v>
      </c>
      <c r="P6774">
        <v>6770</v>
      </c>
      <c r="Q6774" t="s">
        <v>7310</v>
      </c>
      <c r="R6774" t="s">
        <v>172</v>
      </c>
      <c r="S6774" s="164">
        <v>1040122</v>
      </c>
    </row>
    <row r="6775" spans="12:19" x14ac:dyDescent="0.2">
      <c r="L6775" s="25">
        <f t="shared" si="221"/>
        <v>1040123</v>
      </c>
      <c r="M6775" s="25" t="str">
        <f t="shared" si="222"/>
        <v>Spark_Plug_RUL06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Spark_Plug_RUL06</v>
      </c>
      <c r="P6775">
        <v>6771</v>
      </c>
      <c r="Q6775" t="s">
        <v>7311</v>
      </c>
      <c r="R6775" t="s">
        <v>172</v>
      </c>
      <c r="S6775" s="164">
        <v>1040123</v>
      </c>
    </row>
    <row r="6776" spans="12:19" x14ac:dyDescent="0.2">
      <c r="L6776" s="25">
        <f t="shared" si="221"/>
        <v>1040124</v>
      </c>
      <c r="M6776" s="25" t="str">
        <f t="shared" si="222"/>
        <v>Spark_Plug_RUL07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Spark_Plug_RUL07</v>
      </c>
      <c r="P6776">
        <v>6772</v>
      </c>
      <c r="Q6776" t="s">
        <v>7312</v>
      </c>
      <c r="R6776" t="s">
        <v>172</v>
      </c>
      <c r="S6776" s="164">
        <v>1040124</v>
      </c>
    </row>
    <row r="6777" spans="12:19" x14ac:dyDescent="0.2">
      <c r="L6777" s="25">
        <f t="shared" si="221"/>
        <v>1040125</v>
      </c>
      <c r="M6777" s="25" t="str">
        <f t="shared" si="222"/>
        <v>Spark_Plug_RUL08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Spark_Plug_RUL08</v>
      </c>
      <c r="P6777">
        <v>6773</v>
      </c>
      <c r="Q6777" t="s">
        <v>7313</v>
      </c>
      <c r="R6777" t="s">
        <v>172</v>
      </c>
      <c r="S6777" s="164">
        <v>1040125</v>
      </c>
    </row>
    <row r="6778" spans="12:19" x14ac:dyDescent="0.2">
      <c r="L6778" s="25">
        <f t="shared" si="221"/>
        <v>1040126</v>
      </c>
      <c r="M6778" s="25" t="str">
        <f t="shared" si="222"/>
        <v>Spark_Plug_RUL09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Spark_Plug_RUL09</v>
      </c>
      <c r="P6778">
        <v>6774</v>
      </c>
      <c r="Q6778" t="s">
        <v>7314</v>
      </c>
      <c r="R6778" t="s">
        <v>172</v>
      </c>
      <c r="S6778" s="164">
        <v>1040126</v>
      </c>
    </row>
    <row r="6779" spans="12:19" x14ac:dyDescent="0.2">
      <c r="L6779" s="25">
        <f t="shared" si="221"/>
        <v>1040127</v>
      </c>
      <c r="M6779" s="25" t="str">
        <f t="shared" si="222"/>
        <v>Spark_Plug_RUL10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Spark_Plug_RUL10</v>
      </c>
      <c r="P6779">
        <v>6775</v>
      </c>
      <c r="Q6779" t="s">
        <v>7315</v>
      </c>
      <c r="R6779" t="s">
        <v>172</v>
      </c>
      <c r="S6779" s="164">
        <v>1040127</v>
      </c>
    </row>
    <row r="6780" spans="12:19" x14ac:dyDescent="0.2">
      <c r="L6780" s="25">
        <f t="shared" si="221"/>
        <v>1040128</v>
      </c>
      <c r="M6780" s="25" t="str">
        <f t="shared" si="222"/>
        <v>Spark_Plug_RUL11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Spark_Plug_RUL11</v>
      </c>
      <c r="P6780">
        <v>6776</v>
      </c>
      <c r="Q6780" t="s">
        <v>7316</v>
      </c>
      <c r="R6780" t="s">
        <v>172</v>
      </c>
      <c r="S6780" s="164">
        <v>1040128</v>
      </c>
    </row>
    <row r="6781" spans="12:19" x14ac:dyDescent="0.2">
      <c r="L6781" s="25">
        <f t="shared" si="221"/>
        <v>1040129</v>
      </c>
      <c r="M6781" s="25" t="str">
        <f t="shared" si="222"/>
        <v>Spark_Plug_RUL12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Spark_Plug_RUL12</v>
      </c>
      <c r="P6781">
        <v>6777</v>
      </c>
      <c r="Q6781" t="s">
        <v>7317</v>
      </c>
      <c r="R6781" t="s">
        <v>172</v>
      </c>
      <c r="S6781" s="164">
        <v>1040129</v>
      </c>
    </row>
    <row r="6782" spans="12:19" x14ac:dyDescent="0.2">
      <c r="L6782" s="25">
        <f t="shared" si="221"/>
        <v>1040130</v>
      </c>
      <c r="M6782" s="25" t="str">
        <f t="shared" si="222"/>
        <v>Spark_Plug_RUL13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Spark_Plug_RUL13</v>
      </c>
      <c r="P6782">
        <v>6778</v>
      </c>
      <c r="Q6782" t="s">
        <v>7318</v>
      </c>
      <c r="R6782" t="s">
        <v>172</v>
      </c>
      <c r="S6782" s="164">
        <v>1040130</v>
      </c>
    </row>
    <row r="6783" spans="12:19" x14ac:dyDescent="0.2">
      <c r="L6783" s="25">
        <f t="shared" si="221"/>
        <v>1040131</v>
      </c>
      <c r="M6783" s="25" t="str">
        <f t="shared" si="222"/>
        <v>Spark_Plug_RUL14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Spark_Plug_RUL14</v>
      </c>
      <c r="P6783">
        <v>6779</v>
      </c>
      <c r="Q6783" t="s">
        <v>7319</v>
      </c>
      <c r="R6783" t="s">
        <v>172</v>
      </c>
      <c r="S6783" s="164">
        <v>1040131</v>
      </c>
    </row>
    <row r="6784" spans="12:19" x14ac:dyDescent="0.2">
      <c r="L6784" s="25">
        <f t="shared" si="221"/>
        <v>1040132</v>
      </c>
      <c r="M6784" s="25" t="str">
        <f t="shared" si="222"/>
        <v>Spark_Plug_RUL15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Spark_Plug_RUL15</v>
      </c>
      <c r="P6784">
        <v>6780</v>
      </c>
      <c r="Q6784" t="s">
        <v>7320</v>
      </c>
      <c r="R6784" t="s">
        <v>172</v>
      </c>
      <c r="S6784" s="164">
        <v>1040132</v>
      </c>
    </row>
    <row r="6785" spans="12:19" x14ac:dyDescent="0.2">
      <c r="L6785" s="25">
        <f t="shared" si="221"/>
        <v>1040133</v>
      </c>
      <c r="M6785" s="25" t="str">
        <f t="shared" si="222"/>
        <v>Spark_Plug_RUL16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Spark_Plug_RUL16</v>
      </c>
      <c r="P6785">
        <v>6781</v>
      </c>
      <c r="Q6785" t="s">
        <v>7321</v>
      </c>
      <c r="R6785" t="s">
        <v>172</v>
      </c>
      <c r="S6785" s="164">
        <v>1040133</v>
      </c>
    </row>
    <row r="6786" spans="12:19" x14ac:dyDescent="0.2">
      <c r="L6786" s="25">
        <f t="shared" si="221"/>
        <v>1040134</v>
      </c>
      <c r="M6786" s="25" t="str">
        <f t="shared" si="222"/>
        <v>Spark_Plug_RUL17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Spark_Plug_RUL17</v>
      </c>
      <c r="P6786">
        <v>6782</v>
      </c>
      <c r="Q6786" t="s">
        <v>7322</v>
      </c>
      <c r="R6786" t="s">
        <v>172</v>
      </c>
      <c r="S6786" s="164">
        <v>1040134</v>
      </c>
    </row>
    <row r="6787" spans="12:19" x14ac:dyDescent="0.2">
      <c r="L6787" s="25">
        <f t="shared" si="221"/>
        <v>1040135</v>
      </c>
      <c r="M6787" s="25" t="str">
        <f t="shared" si="222"/>
        <v>Spark_Plug_RUL18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Spark_Plug_RUL18</v>
      </c>
      <c r="P6787">
        <v>6783</v>
      </c>
      <c r="Q6787" t="s">
        <v>7323</v>
      </c>
      <c r="R6787" t="s">
        <v>172</v>
      </c>
      <c r="S6787" s="164">
        <v>1040135</v>
      </c>
    </row>
    <row r="6788" spans="12:19" x14ac:dyDescent="0.2">
      <c r="L6788" s="25">
        <f t="shared" si="221"/>
        <v>1040136</v>
      </c>
      <c r="M6788" s="25" t="str">
        <f t="shared" si="222"/>
        <v>Spark_Plug_RUL19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Spark_Plug_RUL19</v>
      </c>
      <c r="P6788">
        <v>6784</v>
      </c>
      <c r="Q6788" t="s">
        <v>7324</v>
      </c>
      <c r="R6788" t="s">
        <v>172</v>
      </c>
      <c r="S6788" s="164">
        <v>1040136</v>
      </c>
    </row>
    <row r="6789" spans="12:19" x14ac:dyDescent="0.2">
      <c r="L6789" s="25">
        <f t="shared" si="221"/>
        <v>1040137</v>
      </c>
      <c r="M6789" s="25" t="str">
        <f t="shared" si="222"/>
        <v>Spark_Plug_RUL20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Spark_Plug_RUL20</v>
      </c>
      <c r="P6789">
        <v>6785</v>
      </c>
      <c r="Q6789" t="s">
        <v>7325</v>
      </c>
      <c r="R6789" t="s">
        <v>172</v>
      </c>
      <c r="S6789" s="164">
        <v>1040137</v>
      </c>
    </row>
    <row r="6790" spans="12:19" x14ac:dyDescent="0.2">
      <c r="L6790" s="25">
        <f t="shared" si="221"/>
        <v>1040138</v>
      </c>
      <c r="M6790" s="25" t="str">
        <f t="shared" si="222"/>
        <v>Spark_Plug_RUL21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Spark_Plug_RUL21</v>
      </c>
      <c r="P6790">
        <v>6786</v>
      </c>
      <c r="Q6790" t="s">
        <v>7326</v>
      </c>
      <c r="R6790" t="s">
        <v>172</v>
      </c>
      <c r="S6790" s="164">
        <v>1040138</v>
      </c>
    </row>
    <row r="6791" spans="12:19" x14ac:dyDescent="0.2">
      <c r="L6791" s="25">
        <f t="shared" si="221"/>
        <v>1040139</v>
      </c>
      <c r="M6791" s="25" t="str">
        <f t="shared" si="222"/>
        <v>Spark_Plug_RUL22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Spark_Plug_RUL22</v>
      </c>
      <c r="P6791">
        <v>6787</v>
      </c>
      <c r="Q6791" t="s">
        <v>7327</v>
      </c>
      <c r="R6791" t="s">
        <v>172</v>
      </c>
      <c r="S6791" s="164">
        <v>1040139</v>
      </c>
    </row>
    <row r="6792" spans="12:19" x14ac:dyDescent="0.2">
      <c r="L6792" s="25">
        <f t="shared" si="221"/>
        <v>1040140</v>
      </c>
      <c r="M6792" s="25" t="str">
        <f t="shared" si="222"/>
        <v>Spark_Plug_RUL23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Spark_Plug_RUL23</v>
      </c>
      <c r="P6792">
        <v>6788</v>
      </c>
      <c r="Q6792" t="s">
        <v>7328</v>
      </c>
      <c r="R6792" t="s">
        <v>172</v>
      </c>
      <c r="S6792" s="164">
        <v>1040140</v>
      </c>
    </row>
    <row r="6793" spans="12:19" x14ac:dyDescent="0.2">
      <c r="L6793" s="25">
        <f t="shared" si="221"/>
        <v>1040141</v>
      </c>
      <c r="M6793" s="25" t="str">
        <f t="shared" si="222"/>
        <v>Spark_Plug_RUL24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Spark_Plug_RUL24</v>
      </c>
      <c r="P6793">
        <v>6789</v>
      </c>
      <c r="Q6793" t="s">
        <v>7329</v>
      </c>
      <c r="R6793" t="s">
        <v>172</v>
      </c>
      <c r="S6793" s="164">
        <v>1040141</v>
      </c>
    </row>
    <row r="6794" spans="12:19" x14ac:dyDescent="0.2">
      <c r="L6794" s="25">
        <f t="shared" si="221"/>
        <v>1019439</v>
      </c>
      <c r="M6794" s="25" t="str">
        <f t="shared" si="222"/>
        <v>SPW_calc_starts_per_week</v>
      </c>
      <c r="N6794" s="25" t="str" cm="1">
        <f t="array" ref="N6794">IF(ISNA(_xlfn.XLOOKUP($M6794,$A$3:$A$300,_xlfn.XLOOKUP($N$2,$A$2:$B$2,$A$3:$B$300))),Q6794,_xlfn.XLOOKUP($M6794,$A$3:$A$300,_xlfn.XLOOKUP($N$2,$A$2:$B$2,$A$3:$B$300)))</f>
        <v>SPW_calc_starts_per_week</v>
      </c>
      <c r="P6794">
        <v>6790</v>
      </c>
      <c r="Q6794" t="s">
        <v>7330</v>
      </c>
      <c r="R6794" t="s">
        <v>7850</v>
      </c>
      <c r="S6794" s="164">
        <v>1019439</v>
      </c>
    </row>
    <row r="6795" spans="12:19" x14ac:dyDescent="0.2">
      <c r="L6795" s="25">
        <f t="shared" si="221"/>
        <v>10008985</v>
      </c>
      <c r="M6795" s="25" t="str">
        <f t="shared" si="222"/>
        <v>StartsCnt_Statistic</v>
      </c>
      <c r="N6795" s="25" t="str" cm="1">
        <f t="array" ref="N6795">IF(ISNA(_xlfn.XLOOKUP($M6795,$A$3:$A$300,_xlfn.XLOOKUP($N$2,$A$2:$B$2,$A$3:$B$300))),Q6795,_xlfn.XLOOKUP($M6795,$A$3:$A$300,_xlfn.XLOOKUP($N$2,$A$2:$B$2,$A$3:$B$300)))</f>
        <v>StartsCnt_Statistic</v>
      </c>
      <c r="P6795">
        <v>6791</v>
      </c>
      <c r="Q6795" t="s">
        <v>7331</v>
      </c>
      <c r="S6795" s="164">
        <v>10008985</v>
      </c>
    </row>
    <row r="6796" spans="12:19" x14ac:dyDescent="0.2">
      <c r="L6796" s="25">
        <f t="shared" si="221"/>
        <v>10049519</v>
      </c>
      <c r="M6796" s="25" t="str">
        <f t="shared" si="222"/>
        <v>synchronization_bmcb_on</v>
      </c>
      <c r="N6796" s="25" t="str" cm="1">
        <f t="array" ref="N6796">IF(ISNA(_xlfn.XLOOKUP($M6796,$A$3:$A$300,_xlfn.XLOOKUP($N$2,$A$2:$B$2,$A$3:$B$300))),Q6796,_xlfn.XLOOKUP($M6796,$A$3:$A$300,_xlfn.XLOOKUP($N$2,$A$2:$B$2,$A$3:$B$300)))</f>
        <v>OP NetP</v>
      </c>
      <c r="P6796">
        <v>6792</v>
      </c>
      <c r="Q6796" t="s">
        <v>7332</v>
      </c>
      <c r="S6796" s="164">
        <v>10049519</v>
      </c>
    </row>
    <row r="6797" spans="12:19" x14ac:dyDescent="0.2">
      <c r="L6797" s="25">
        <f t="shared" si="221"/>
        <v>10049587</v>
      </c>
      <c r="M6797" s="25" t="str">
        <f t="shared" si="222"/>
        <v>systeminfo_availablememory</v>
      </c>
      <c r="N6797" s="25" t="str" cm="1">
        <f t="array" ref="N6797">IF(ISNA(_xlfn.XLOOKUP($M6797,$A$3:$A$300,_xlfn.XLOOKUP($N$2,$A$2:$B$2,$A$3:$B$300))),Q6797,_xlfn.XLOOKUP($M6797,$A$3:$A$300,_xlfn.XLOOKUP($N$2,$A$2:$B$2,$A$3:$B$300)))</f>
        <v>systeminfo_availablememory</v>
      </c>
      <c r="P6797">
        <v>6793</v>
      </c>
      <c r="Q6797" t="s">
        <v>7333</v>
      </c>
      <c r="R6797" t="s">
        <v>7960</v>
      </c>
      <c r="S6797" s="164">
        <v>10049587</v>
      </c>
    </row>
    <row r="6798" spans="12:19" x14ac:dyDescent="0.2">
      <c r="L6798" s="25">
        <f t="shared" si="221"/>
        <v>10049588</v>
      </c>
      <c r="M6798" s="25" t="str">
        <f t="shared" si="222"/>
        <v>systeminfo_cpuutilization</v>
      </c>
      <c r="N6798" s="25" t="str" cm="1">
        <f t="array" ref="N6798">IF(ISNA(_xlfn.XLOOKUP($M6798,$A$3:$A$300,_xlfn.XLOOKUP($N$2,$A$2:$B$2,$A$3:$B$300))),Q6798,_xlfn.XLOOKUP($M6798,$A$3:$A$300,_xlfn.XLOOKUP($N$2,$A$2:$B$2,$A$3:$B$300)))</f>
        <v>systeminfo_cpuutilization</v>
      </c>
      <c r="P6798">
        <v>6794</v>
      </c>
      <c r="Q6798" t="s">
        <v>7334</v>
      </c>
      <c r="R6798" t="s">
        <v>7879</v>
      </c>
      <c r="S6798" s="164">
        <v>10049588</v>
      </c>
    </row>
    <row r="6799" spans="12:19" x14ac:dyDescent="0.2">
      <c r="L6799" s="25">
        <f t="shared" si="221"/>
        <v>10049594</v>
      </c>
      <c r="M6799" s="25" t="str">
        <f t="shared" si="222"/>
        <v>systeminfo_diskwriteperformance</v>
      </c>
      <c r="N6799" s="25" t="str" cm="1">
        <f t="array" ref="N6799">IF(ISNA(_xlfn.XLOOKUP($M6799,$A$3:$A$300,_xlfn.XLOOKUP($N$2,$A$2:$B$2,$A$3:$B$300))),Q6799,_xlfn.XLOOKUP($M6799,$A$3:$A$300,_xlfn.XLOOKUP($N$2,$A$2:$B$2,$A$3:$B$300)))</f>
        <v>systeminfo_diskwriteperformance</v>
      </c>
      <c r="P6799">
        <v>6795</v>
      </c>
      <c r="Q6799" t="s">
        <v>7335</v>
      </c>
      <c r="S6799" s="164">
        <v>10049594</v>
      </c>
    </row>
    <row r="6800" spans="12:19" x14ac:dyDescent="0.2">
      <c r="L6800" s="25">
        <f t="shared" si="221"/>
        <v>10049595</v>
      </c>
      <c r="M6800" s="25" t="str">
        <f t="shared" si="222"/>
        <v>systeminfo_externaldrive_averageerasecount</v>
      </c>
      <c r="N6800" s="25" t="str" cm="1">
        <f t="array" ref="N6800">IF(ISNA(_xlfn.XLOOKUP($M6800,$A$3:$A$300,_xlfn.XLOOKUP($N$2,$A$2:$B$2,$A$3:$B$300))),Q6800,_xlfn.XLOOKUP($M6800,$A$3:$A$300,_xlfn.XLOOKUP($N$2,$A$2:$B$2,$A$3:$B$300)))</f>
        <v>systeminfo_externaldrive_averageerasecount</v>
      </c>
      <c r="P6800">
        <v>6796</v>
      </c>
      <c r="Q6800" t="s">
        <v>7336</v>
      </c>
      <c r="S6800" s="164">
        <v>10049595</v>
      </c>
    </row>
    <row r="6801" spans="12:19" x14ac:dyDescent="0.2">
      <c r="L6801" s="25">
        <f t="shared" ref="L6801:L6864" si="223">S6801</f>
        <v>10049596</v>
      </c>
      <c r="M6801" s="25" t="str">
        <f t="shared" ref="M6801:M6864" si="224">Q6801</f>
        <v>systeminfo_externaldrive_lifetimepercentage</v>
      </c>
      <c r="N6801" s="25" t="str" cm="1">
        <f t="array" ref="N6801">IF(ISNA(_xlfn.XLOOKUP($M6801,$A$3:$A$300,_xlfn.XLOOKUP($N$2,$A$2:$B$2,$A$3:$B$300))),Q6801,_xlfn.XLOOKUP($M6801,$A$3:$A$300,_xlfn.XLOOKUP($N$2,$A$2:$B$2,$A$3:$B$300)))</f>
        <v>systeminfo_externaldrive_lifetimepercentage</v>
      </c>
      <c r="P6801">
        <v>6797</v>
      </c>
      <c r="Q6801" t="s">
        <v>7337</v>
      </c>
      <c r="R6801" t="s">
        <v>7879</v>
      </c>
      <c r="S6801" s="164">
        <v>10049596</v>
      </c>
    </row>
    <row r="6802" spans="12:19" x14ac:dyDescent="0.2">
      <c r="L6802" s="25">
        <f t="shared" si="223"/>
        <v>10049598</v>
      </c>
      <c r="M6802" s="25" t="str">
        <f t="shared" si="224"/>
        <v>systeminfo_externaldrive_poweronhours</v>
      </c>
      <c r="N6802" s="25" t="str" cm="1">
        <f t="array" ref="N6802">IF(ISNA(_xlfn.XLOOKUP($M6802,$A$3:$A$300,_xlfn.XLOOKUP($N$2,$A$2:$B$2,$A$3:$B$300))),Q6802,_xlfn.XLOOKUP($M6802,$A$3:$A$300,_xlfn.XLOOKUP($N$2,$A$2:$B$2,$A$3:$B$300)))</f>
        <v>systeminfo_externaldrive_poweronhours</v>
      </c>
      <c r="P6802">
        <v>6798</v>
      </c>
      <c r="Q6802" t="s">
        <v>7338</v>
      </c>
      <c r="R6802" t="s">
        <v>7886</v>
      </c>
      <c r="S6802" s="164">
        <v>10049598</v>
      </c>
    </row>
    <row r="6803" spans="12:19" x14ac:dyDescent="0.2">
      <c r="L6803" s="25">
        <f t="shared" si="223"/>
        <v>10049600</v>
      </c>
      <c r="M6803" s="25" t="str">
        <f t="shared" si="224"/>
        <v>systeminfo_freediskspace</v>
      </c>
      <c r="N6803" s="25" t="str" cm="1">
        <f t="array" ref="N6803">IF(ISNA(_xlfn.XLOOKUP($M6803,$A$3:$A$300,_xlfn.XLOOKUP($N$2,$A$2:$B$2,$A$3:$B$300))),Q6803,_xlfn.XLOOKUP($M6803,$A$3:$A$300,_xlfn.XLOOKUP($N$2,$A$2:$B$2,$A$3:$B$300)))</f>
        <v>systeminfo_freediskspace</v>
      </c>
      <c r="P6803">
        <v>6799</v>
      </c>
      <c r="Q6803" t="s">
        <v>7339</v>
      </c>
      <c r="R6803" t="s">
        <v>7960</v>
      </c>
      <c r="S6803" s="164">
        <v>10049600</v>
      </c>
    </row>
    <row r="6804" spans="12:19" x14ac:dyDescent="0.2">
      <c r="L6804" s="25">
        <f t="shared" si="223"/>
        <v>10049601</v>
      </c>
      <c r="M6804" s="25" t="str">
        <f t="shared" si="224"/>
        <v>systeminfo_internaldrive_averageerasecount</v>
      </c>
      <c r="N6804" s="25" t="str" cm="1">
        <f t="array" ref="N6804">IF(ISNA(_xlfn.XLOOKUP($M6804,$A$3:$A$300,_xlfn.XLOOKUP($N$2,$A$2:$B$2,$A$3:$B$300))),Q6804,_xlfn.XLOOKUP($M6804,$A$3:$A$300,_xlfn.XLOOKUP($N$2,$A$2:$B$2,$A$3:$B$300)))</f>
        <v>systeminfo_internaldrive_averageerasecount</v>
      </c>
      <c r="P6804">
        <v>6800</v>
      </c>
      <c r="Q6804" t="s">
        <v>7340</v>
      </c>
      <c r="S6804" s="164">
        <v>10049601</v>
      </c>
    </row>
    <row r="6805" spans="12:19" x14ac:dyDescent="0.2">
      <c r="L6805" s="25">
        <f t="shared" si="223"/>
        <v>10049602</v>
      </c>
      <c r="M6805" s="25" t="str">
        <f t="shared" si="224"/>
        <v>systeminfo_internaldrive_lifetimepercentage</v>
      </c>
      <c r="N6805" s="25" t="str" cm="1">
        <f t="array" ref="N6805">IF(ISNA(_xlfn.XLOOKUP($M6805,$A$3:$A$300,_xlfn.XLOOKUP($N$2,$A$2:$B$2,$A$3:$B$300))),Q6805,_xlfn.XLOOKUP($M6805,$A$3:$A$300,_xlfn.XLOOKUP($N$2,$A$2:$B$2,$A$3:$B$300)))</f>
        <v>systeminfo_internaldrive_lifetimepercentage</v>
      </c>
      <c r="P6805">
        <v>6801</v>
      </c>
      <c r="Q6805" t="s">
        <v>7341</v>
      </c>
      <c r="R6805" t="s">
        <v>7879</v>
      </c>
      <c r="S6805" s="164">
        <v>10049602</v>
      </c>
    </row>
    <row r="6806" spans="12:19" x14ac:dyDescent="0.2">
      <c r="L6806" s="25">
        <f t="shared" si="223"/>
        <v>10049604</v>
      </c>
      <c r="M6806" s="25" t="str">
        <f t="shared" si="224"/>
        <v>systeminfo_internaldrive_poweronhours</v>
      </c>
      <c r="N6806" s="25" t="str" cm="1">
        <f t="array" ref="N6806">IF(ISNA(_xlfn.XLOOKUP($M6806,$A$3:$A$300,_xlfn.XLOOKUP($N$2,$A$2:$B$2,$A$3:$B$300))),Q6806,_xlfn.XLOOKUP($M6806,$A$3:$A$300,_xlfn.XLOOKUP($N$2,$A$2:$B$2,$A$3:$B$300)))</f>
        <v>systeminfo_internaldrive_poweronhours</v>
      </c>
      <c r="P6806">
        <v>6802</v>
      </c>
      <c r="Q6806" t="s">
        <v>7342</v>
      </c>
      <c r="R6806" t="s">
        <v>7886</v>
      </c>
      <c r="S6806" s="164">
        <v>10049604</v>
      </c>
    </row>
    <row r="6807" spans="12:19" x14ac:dyDescent="0.2">
      <c r="L6807" s="25">
        <f t="shared" si="223"/>
        <v>10049606</v>
      </c>
      <c r="M6807" s="25" t="str">
        <f t="shared" si="224"/>
        <v>systeminfo_systemuptime</v>
      </c>
      <c r="N6807" s="25" t="str" cm="1">
        <f t="array" ref="N6807">IF(ISNA(_xlfn.XLOOKUP($M6807,$A$3:$A$300,_xlfn.XLOOKUP($N$2,$A$2:$B$2,$A$3:$B$300))),Q6807,_xlfn.XLOOKUP($M6807,$A$3:$A$300,_xlfn.XLOOKUP($N$2,$A$2:$B$2,$A$3:$B$300)))</f>
        <v>systeminfo_systemuptime</v>
      </c>
      <c r="P6807">
        <v>6803</v>
      </c>
      <c r="Q6807" t="s">
        <v>7343</v>
      </c>
      <c r="R6807" t="s">
        <v>7886</v>
      </c>
      <c r="S6807" s="164">
        <v>10049606</v>
      </c>
    </row>
    <row r="6808" spans="12:19" x14ac:dyDescent="0.2">
      <c r="L6808" s="25">
        <f t="shared" si="223"/>
        <v>10049291</v>
      </c>
      <c r="M6808" s="25" t="str">
        <f t="shared" si="224"/>
        <v>t_ch_t1hp_a</v>
      </c>
      <c r="N6808" s="25" t="str" cm="1">
        <f t="array" ref="N6808">IF(ISNA(_xlfn.XLOOKUP($M6808,$A$3:$A$300,_xlfn.XLOOKUP($N$2,$A$2:$B$2,$A$3:$B$300))),Q6808,_xlfn.XLOOKUP($M6808,$A$3:$A$300,_xlfn.XLOOKUP($N$2,$A$2:$B$2,$A$3:$B$300)))</f>
        <v>T11 A</v>
      </c>
      <c r="P6808">
        <v>6804</v>
      </c>
      <c r="Q6808" t="s">
        <v>7344</v>
      </c>
      <c r="R6808" t="s">
        <v>7883</v>
      </c>
      <c r="S6808" s="164">
        <v>10049291</v>
      </c>
    </row>
    <row r="6809" spans="12:19" x14ac:dyDescent="0.2">
      <c r="L6809" s="25">
        <f t="shared" si="223"/>
        <v>10049292</v>
      </c>
      <c r="M6809" s="25" t="str">
        <f t="shared" si="224"/>
        <v>t_ch_t1hp_b</v>
      </c>
      <c r="N6809" s="25" t="str" cm="1">
        <f t="array" ref="N6809">IF(ISNA(_xlfn.XLOOKUP($M6809,$A$3:$A$300,_xlfn.XLOOKUP($N$2,$A$2:$B$2,$A$3:$B$300))),Q6809,_xlfn.XLOOKUP($M6809,$A$3:$A$300,_xlfn.XLOOKUP($N$2,$A$2:$B$2,$A$3:$B$300)))</f>
        <v>T11 B</v>
      </c>
      <c r="P6809">
        <v>6805</v>
      </c>
      <c r="Q6809" t="s">
        <v>7345</v>
      </c>
      <c r="R6809" t="s">
        <v>7883</v>
      </c>
      <c r="S6809" s="164">
        <v>10049292</v>
      </c>
    </row>
    <row r="6810" spans="12:19" x14ac:dyDescent="0.2">
      <c r="L6810" s="25">
        <f t="shared" si="223"/>
        <v>10049293</v>
      </c>
      <c r="M6810" s="25" t="str">
        <f t="shared" si="224"/>
        <v>t_egahptc_a</v>
      </c>
      <c r="N6810" s="25" t="str" cm="1">
        <f t="array" ref="N6810">IF(ISNA(_xlfn.XLOOKUP($M6810,$A$3:$A$300,_xlfn.XLOOKUP($N$2,$A$2:$B$2,$A$3:$B$300))),Q6810,_xlfn.XLOOKUP($M6810,$A$3:$A$300,_xlfn.XLOOKUP($N$2,$A$2:$B$2,$A$3:$B$300)))</f>
        <v>t_egahptc_a</v>
      </c>
      <c r="P6810">
        <v>6806</v>
      </c>
      <c r="Q6810" t="s">
        <v>7346</v>
      </c>
      <c r="R6810" t="s">
        <v>7883</v>
      </c>
      <c r="S6810" s="164">
        <v>10049293</v>
      </c>
    </row>
    <row r="6811" spans="12:19" x14ac:dyDescent="0.2">
      <c r="L6811" s="25">
        <f t="shared" si="223"/>
        <v>10049294</v>
      </c>
      <c r="M6811" s="25" t="str">
        <f t="shared" si="224"/>
        <v>t_egahptc_b</v>
      </c>
      <c r="N6811" s="25" t="str" cm="1">
        <f t="array" ref="N6811">IF(ISNA(_xlfn.XLOOKUP($M6811,$A$3:$A$300,_xlfn.XLOOKUP($N$2,$A$2:$B$2,$A$3:$B$300))),Q6811,_xlfn.XLOOKUP($M6811,$A$3:$A$300,_xlfn.XLOOKUP($N$2,$A$2:$B$2,$A$3:$B$300)))</f>
        <v>t_egahptc_b</v>
      </c>
      <c r="P6811">
        <v>6807</v>
      </c>
      <c r="Q6811" t="s">
        <v>7347</v>
      </c>
      <c r="R6811" t="s">
        <v>7883</v>
      </c>
      <c r="S6811" s="164">
        <v>10049294</v>
      </c>
    </row>
    <row r="6812" spans="12:19" x14ac:dyDescent="0.2">
      <c r="L6812" s="25">
        <f t="shared" si="223"/>
        <v>10049295</v>
      </c>
      <c r="M6812" s="25" t="str">
        <f t="shared" si="224"/>
        <v>t_egbhptc_a</v>
      </c>
      <c r="N6812" s="25" t="str" cm="1">
        <f t="array" ref="N6812">IF(ISNA(_xlfn.XLOOKUP($M6812,$A$3:$A$300,_xlfn.XLOOKUP($N$2,$A$2:$B$2,$A$3:$B$300))),Q6812,_xlfn.XLOOKUP($M6812,$A$3:$A$300,_xlfn.XLOOKUP($N$2,$A$2:$B$2,$A$3:$B$300)))</f>
        <v>t_egbhptc_a</v>
      </c>
      <c r="P6812">
        <v>6808</v>
      </c>
      <c r="Q6812" t="s">
        <v>7348</v>
      </c>
      <c r="R6812" t="s">
        <v>7883</v>
      </c>
      <c r="S6812" s="164">
        <v>10049295</v>
      </c>
    </row>
    <row r="6813" spans="12:19" x14ac:dyDescent="0.2">
      <c r="L6813" s="25">
        <f t="shared" si="223"/>
        <v>10049296</v>
      </c>
      <c r="M6813" s="25" t="str">
        <f t="shared" si="224"/>
        <v>t_egbhptc_b</v>
      </c>
      <c r="N6813" s="25" t="str" cm="1">
        <f t="array" ref="N6813">IF(ISNA(_xlfn.XLOOKUP($M6813,$A$3:$A$300,_xlfn.XLOOKUP($N$2,$A$2:$B$2,$A$3:$B$300))),Q6813,_xlfn.XLOOKUP($M6813,$A$3:$A$300,_xlfn.XLOOKUP($N$2,$A$2:$B$2,$A$3:$B$300)))</f>
        <v>t_egbhptc_b</v>
      </c>
      <c r="P6813">
        <v>6809</v>
      </c>
      <c r="Q6813" t="s">
        <v>7349</v>
      </c>
      <c r="R6813" t="s">
        <v>7883</v>
      </c>
      <c r="S6813" s="164">
        <v>10049296</v>
      </c>
    </row>
    <row r="6814" spans="12:19" x14ac:dyDescent="0.2">
      <c r="L6814" s="25">
        <f t="shared" si="223"/>
        <v>10049831</v>
      </c>
      <c r="M6814" s="25" t="str">
        <f t="shared" si="224"/>
        <v>TC_SurgeEvents</v>
      </c>
      <c r="N6814" s="25" t="str" cm="1">
        <f t="array" ref="N6814">IF(ISNA(_xlfn.XLOOKUP($M6814,$A$3:$A$300,_xlfn.XLOOKUP($N$2,$A$2:$B$2,$A$3:$B$300))),Q6814,_xlfn.XLOOKUP($M6814,$A$3:$A$300,_xlfn.XLOOKUP($N$2,$A$2:$B$2,$A$3:$B$300)))</f>
        <v>TC_SurgeEvents</v>
      </c>
      <c r="P6814">
        <v>6810</v>
      </c>
      <c r="Q6814" t="s">
        <v>7350</v>
      </c>
      <c r="S6814" s="164">
        <v>10049831</v>
      </c>
    </row>
    <row r="6815" spans="12:19" x14ac:dyDescent="0.2">
      <c r="L6815" s="25">
        <f t="shared" si="223"/>
        <v>16572</v>
      </c>
      <c r="M6815" s="25" t="str">
        <f t="shared" si="224"/>
        <v>TecJet_GasDiffPress</v>
      </c>
      <c r="N6815" s="25" t="str" cm="1">
        <f t="array" ref="N6815">IF(ISNA(_xlfn.XLOOKUP($M6815,$A$3:$A$300,_xlfn.XLOOKUP($N$2,$A$2:$B$2,$A$3:$B$300))),Q6815,_xlfn.XLOOKUP($M6815,$A$3:$A$300,_xlfn.XLOOKUP($N$2,$A$2:$B$2,$A$3:$B$300)))</f>
        <v>TJ Gas DP</v>
      </c>
      <c r="P6815">
        <v>6811</v>
      </c>
      <c r="Q6815" t="s">
        <v>7351</v>
      </c>
      <c r="R6815" t="s">
        <v>7880</v>
      </c>
      <c r="S6815" s="164">
        <v>16572</v>
      </c>
    </row>
    <row r="6816" spans="12:19" x14ac:dyDescent="0.2">
      <c r="L6816" s="25">
        <f t="shared" si="223"/>
        <v>16573</v>
      </c>
      <c r="M6816" s="25" t="str">
        <f t="shared" si="224"/>
        <v>TecJet_GasDiffPress2</v>
      </c>
      <c r="N6816" s="25" t="str" cm="1">
        <f t="array" ref="N6816">IF(ISNA(_xlfn.XLOOKUP($M6816,$A$3:$A$300,_xlfn.XLOOKUP($N$2,$A$2:$B$2,$A$3:$B$300))),Q6816,_xlfn.XLOOKUP($M6816,$A$3:$A$300,_xlfn.XLOOKUP($N$2,$A$2:$B$2,$A$3:$B$300)))</f>
        <v>TecJet_GasDiffPress2</v>
      </c>
      <c r="P6816">
        <v>6812</v>
      </c>
      <c r="Q6816" t="s">
        <v>7352</v>
      </c>
      <c r="R6816" t="s">
        <v>7880</v>
      </c>
      <c r="S6816" s="164">
        <v>16573</v>
      </c>
    </row>
    <row r="6817" spans="12:19" x14ac:dyDescent="0.2">
      <c r="L6817" s="25">
        <f t="shared" si="223"/>
        <v>19245</v>
      </c>
      <c r="M6817" s="25" t="str">
        <f t="shared" si="224"/>
        <v>TecJet_GasDiffPress3</v>
      </c>
      <c r="N6817" s="25" t="str" cm="1">
        <f t="array" ref="N6817">IF(ISNA(_xlfn.XLOOKUP($M6817,$A$3:$A$300,_xlfn.XLOOKUP($N$2,$A$2:$B$2,$A$3:$B$300))),Q6817,_xlfn.XLOOKUP($M6817,$A$3:$A$300,_xlfn.XLOOKUP($N$2,$A$2:$B$2,$A$3:$B$300)))</f>
        <v>TecJet_GasDiffPress3</v>
      </c>
      <c r="P6817">
        <v>6813</v>
      </c>
      <c r="Q6817" t="s">
        <v>7353</v>
      </c>
      <c r="R6817" t="s">
        <v>7880</v>
      </c>
      <c r="S6817" s="164">
        <v>19245</v>
      </c>
    </row>
    <row r="6818" spans="12:19" x14ac:dyDescent="0.2">
      <c r="L6818" s="25">
        <f t="shared" si="223"/>
        <v>19246</v>
      </c>
      <c r="M6818" s="25" t="str">
        <f t="shared" si="224"/>
        <v>TecJet_GasDiffPress4</v>
      </c>
      <c r="N6818" s="25" t="str" cm="1">
        <f t="array" ref="N6818">IF(ISNA(_xlfn.XLOOKUP($M6818,$A$3:$A$300,_xlfn.XLOOKUP($N$2,$A$2:$B$2,$A$3:$B$300))),Q6818,_xlfn.XLOOKUP($M6818,$A$3:$A$300,_xlfn.XLOOKUP($N$2,$A$2:$B$2,$A$3:$B$300)))</f>
        <v>TecJet_GasDiffPress4</v>
      </c>
      <c r="P6818">
        <v>6814</v>
      </c>
      <c r="Q6818" t="s">
        <v>7354</v>
      </c>
      <c r="R6818" t="s">
        <v>7880</v>
      </c>
      <c r="S6818" s="164">
        <v>19246</v>
      </c>
    </row>
    <row r="6819" spans="12:19" x14ac:dyDescent="0.2">
      <c r="L6819" s="25">
        <f t="shared" si="223"/>
        <v>16574</v>
      </c>
      <c r="M6819" s="25" t="str">
        <f t="shared" si="224"/>
        <v>TecJet_GasFlow1</v>
      </c>
      <c r="N6819" s="25" t="str" cm="1">
        <f t="array" ref="N6819">IF(ISNA(_xlfn.XLOOKUP($M6819,$A$3:$A$300,_xlfn.XLOOKUP($N$2,$A$2:$B$2,$A$3:$B$300))),Q6819,_xlfn.XLOOKUP($M6819,$A$3:$A$300,_xlfn.XLOOKUP($N$2,$A$2:$B$2,$A$3:$B$300)))</f>
        <v>TJ Gas Flow</v>
      </c>
      <c r="P6819">
        <v>6815</v>
      </c>
      <c r="Q6819" t="s">
        <v>7355</v>
      </c>
      <c r="S6819" s="164">
        <v>16574</v>
      </c>
    </row>
    <row r="6820" spans="12:19" x14ac:dyDescent="0.2">
      <c r="L6820" s="25">
        <f t="shared" si="223"/>
        <v>16617</v>
      </c>
      <c r="M6820" s="25" t="str">
        <f t="shared" si="224"/>
        <v>TecJet_GasFlow2</v>
      </c>
      <c r="N6820" s="25" t="str" cm="1">
        <f t="array" ref="N6820">IF(ISNA(_xlfn.XLOOKUP($M6820,$A$3:$A$300,_xlfn.XLOOKUP($N$2,$A$2:$B$2,$A$3:$B$300))),Q6820,_xlfn.XLOOKUP($M6820,$A$3:$A$300,_xlfn.XLOOKUP($N$2,$A$2:$B$2,$A$3:$B$300)))</f>
        <v>TecJet_GasFlow2</v>
      </c>
      <c r="P6820">
        <v>6816</v>
      </c>
      <c r="Q6820" t="s">
        <v>7356</v>
      </c>
      <c r="S6820" s="164">
        <v>16617</v>
      </c>
    </row>
    <row r="6821" spans="12:19" x14ac:dyDescent="0.2">
      <c r="L6821" s="25">
        <f t="shared" si="223"/>
        <v>19247</v>
      </c>
      <c r="M6821" s="25" t="str">
        <f t="shared" si="224"/>
        <v>TecJet_GasFlow3</v>
      </c>
      <c r="N6821" s="25" t="str" cm="1">
        <f t="array" ref="N6821">IF(ISNA(_xlfn.XLOOKUP($M6821,$A$3:$A$300,_xlfn.XLOOKUP($N$2,$A$2:$B$2,$A$3:$B$300))),Q6821,_xlfn.XLOOKUP($M6821,$A$3:$A$300,_xlfn.XLOOKUP($N$2,$A$2:$B$2,$A$3:$B$300)))</f>
        <v>TecJet_GasFlow3</v>
      </c>
      <c r="P6821">
        <v>6817</v>
      </c>
      <c r="Q6821" t="s">
        <v>7357</v>
      </c>
      <c r="S6821" s="164">
        <v>19247</v>
      </c>
    </row>
    <row r="6822" spans="12:19" x14ac:dyDescent="0.2">
      <c r="L6822" s="25">
        <f t="shared" si="223"/>
        <v>19248</v>
      </c>
      <c r="M6822" s="25" t="str">
        <f t="shared" si="224"/>
        <v>TecJet_GasFlow4</v>
      </c>
      <c r="N6822" s="25" t="str" cm="1">
        <f t="array" ref="N6822">IF(ISNA(_xlfn.XLOOKUP($M6822,$A$3:$A$300,_xlfn.XLOOKUP($N$2,$A$2:$B$2,$A$3:$B$300))),Q6822,_xlfn.XLOOKUP($M6822,$A$3:$A$300,_xlfn.XLOOKUP($N$2,$A$2:$B$2,$A$3:$B$300)))</f>
        <v>TecJet_GasFlow4</v>
      </c>
      <c r="P6822">
        <v>6818</v>
      </c>
      <c r="Q6822" t="s">
        <v>7358</v>
      </c>
      <c r="S6822" s="164">
        <v>19248</v>
      </c>
    </row>
    <row r="6823" spans="12:19" x14ac:dyDescent="0.2">
      <c r="L6823" s="25">
        <f t="shared" si="223"/>
        <v>16575</v>
      </c>
      <c r="M6823" s="25" t="str">
        <f t="shared" si="224"/>
        <v>TecJet_GasPress1</v>
      </c>
      <c r="N6823" s="25" t="str" cm="1">
        <f t="array" ref="N6823">IF(ISNA(_xlfn.XLOOKUP($M6823,$A$3:$A$300,_xlfn.XLOOKUP($N$2,$A$2:$B$2,$A$3:$B$300))),Q6823,_xlfn.XLOOKUP($M6823,$A$3:$A$300,_xlfn.XLOOKUP($N$2,$A$2:$B$2,$A$3:$B$300)))</f>
        <v>TJ Gas P</v>
      </c>
      <c r="P6823">
        <v>6819</v>
      </c>
      <c r="Q6823" t="s">
        <v>7359</v>
      </c>
      <c r="R6823" t="s">
        <v>7880</v>
      </c>
      <c r="S6823" s="164">
        <v>16575</v>
      </c>
    </row>
    <row r="6824" spans="12:19" x14ac:dyDescent="0.2">
      <c r="L6824" s="25">
        <f t="shared" si="223"/>
        <v>16576</v>
      </c>
      <c r="M6824" s="25" t="str">
        <f t="shared" si="224"/>
        <v>TecJet_GasPress2</v>
      </c>
      <c r="N6824" s="25" t="str" cm="1">
        <f t="array" ref="N6824">IF(ISNA(_xlfn.XLOOKUP($M6824,$A$3:$A$300,_xlfn.XLOOKUP($N$2,$A$2:$B$2,$A$3:$B$300))),Q6824,_xlfn.XLOOKUP($M6824,$A$3:$A$300,_xlfn.XLOOKUP($N$2,$A$2:$B$2,$A$3:$B$300)))</f>
        <v>TecJet_GasPress2</v>
      </c>
      <c r="P6824">
        <v>6820</v>
      </c>
      <c r="Q6824" t="s">
        <v>7360</v>
      </c>
      <c r="R6824" t="s">
        <v>7880</v>
      </c>
      <c r="S6824" s="164">
        <v>16576</v>
      </c>
    </row>
    <row r="6825" spans="12:19" x14ac:dyDescent="0.2">
      <c r="L6825" s="25">
        <f t="shared" si="223"/>
        <v>19249</v>
      </c>
      <c r="M6825" s="25" t="str">
        <f t="shared" si="224"/>
        <v>TecJet_GasPress3</v>
      </c>
      <c r="N6825" s="25" t="str" cm="1">
        <f t="array" ref="N6825">IF(ISNA(_xlfn.XLOOKUP($M6825,$A$3:$A$300,_xlfn.XLOOKUP($N$2,$A$2:$B$2,$A$3:$B$300))),Q6825,_xlfn.XLOOKUP($M6825,$A$3:$A$300,_xlfn.XLOOKUP($N$2,$A$2:$B$2,$A$3:$B$300)))</f>
        <v>TecJet_GasPress3</v>
      </c>
      <c r="P6825">
        <v>6821</v>
      </c>
      <c r="Q6825" t="s">
        <v>7361</v>
      </c>
      <c r="R6825" t="s">
        <v>7880</v>
      </c>
      <c r="S6825" s="164">
        <v>19249</v>
      </c>
    </row>
    <row r="6826" spans="12:19" x14ac:dyDescent="0.2">
      <c r="L6826" s="25">
        <f t="shared" si="223"/>
        <v>19250</v>
      </c>
      <c r="M6826" s="25" t="str">
        <f t="shared" si="224"/>
        <v>TecJet_GasPress4</v>
      </c>
      <c r="N6826" s="25" t="str" cm="1">
        <f t="array" ref="N6826">IF(ISNA(_xlfn.XLOOKUP($M6826,$A$3:$A$300,_xlfn.XLOOKUP($N$2,$A$2:$B$2,$A$3:$B$300))),Q6826,_xlfn.XLOOKUP($M6826,$A$3:$A$300,_xlfn.XLOOKUP($N$2,$A$2:$B$2,$A$3:$B$300)))</f>
        <v>TecJet_GasPress4</v>
      </c>
      <c r="P6826">
        <v>6822</v>
      </c>
      <c r="Q6826" t="s">
        <v>7362</v>
      </c>
      <c r="R6826" t="s">
        <v>7880</v>
      </c>
      <c r="S6826" s="164">
        <v>19250</v>
      </c>
    </row>
    <row r="6827" spans="12:19" x14ac:dyDescent="0.2">
      <c r="L6827" s="25">
        <f t="shared" si="223"/>
        <v>16577</v>
      </c>
      <c r="M6827" s="25" t="str">
        <f t="shared" si="224"/>
        <v>TecJet_GasTemp1</v>
      </c>
      <c r="N6827" s="25" t="str" cm="1">
        <f t="array" ref="N6827">IF(ISNA(_xlfn.XLOOKUP($M6827,$A$3:$A$300,_xlfn.XLOOKUP($N$2,$A$2:$B$2,$A$3:$B$300))),Q6827,_xlfn.XLOOKUP($M6827,$A$3:$A$300,_xlfn.XLOOKUP($N$2,$A$2:$B$2,$A$3:$B$300)))</f>
        <v>TJ Gas T</v>
      </c>
      <c r="P6827">
        <v>6823</v>
      </c>
      <c r="Q6827" t="s">
        <v>7363</v>
      </c>
      <c r="R6827" t="s">
        <v>7883</v>
      </c>
      <c r="S6827" s="164">
        <v>16577</v>
      </c>
    </row>
    <row r="6828" spans="12:19" x14ac:dyDescent="0.2">
      <c r="L6828" s="25">
        <f t="shared" si="223"/>
        <v>16588</v>
      </c>
      <c r="M6828" s="25" t="str">
        <f t="shared" si="224"/>
        <v>TecJet_GasTemp2</v>
      </c>
      <c r="N6828" s="25" t="str" cm="1">
        <f t="array" ref="N6828">IF(ISNA(_xlfn.XLOOKUP($M6828,$A$3:$A$300,_xlfn.XLOOKUP($N$2,$A$2:$B$2,$A$3:$B$300))),Q6828,_xlfn.XLOOKUP($M6828,$A$3:$A$300,_xlfn.XLOOKUP($N$2,$A$2:$B$2,$A$3:$B$300)))</f>
        <v>TecJet_GasTemp2</v>
      </c>
      <c r="P6828">
        <v>6824</v>
      </c>
      <c r="Q6828" t="s">
        <v>7364</v>
      </c>
      <c r="R6828" t="s">
        <v>7883</v>
      </c>
      <c r="S6828" s="164">
        <v>16588</v>
      </c>
    </row>
    <row r="6829" spans="12:19" x14ac:dyDescent="0.2">
      <c r="L6829" s="25">
        <f t="shared" si="223"/>
        <v>19251</v>
      </c>
      <c r="M6829" s="25" t="str">
        <f t="shared" si="224"/>
        <v>TecJet_GasTemp3</v>
      </c>
      <c r="N6829" s="25" t="str" cm="1">
        <f t="array" ref="N6829">IF(ISNA(_xlfn.XLOOKUP($M6829,$A$3:$A$300,_xlfn.XLOOKUP($N$2,$A$2:$B$2,$A$3:$B$300))),Q6829,_xlfn.XLOOKUP($M6829,$A$3:$A$300,_xlfn.XLOOKUP($N$2,$A$2:$B$2,$A$3:$B$300)))</f>
        <v>TecJet_GasTemp3</v>
      </c>
      <c r="P6829">
        <v>6825</v>
      </c>
      <c r="Q6829" t="s">
        <v>7365</v>
      </c>
      <c r="R6829" t="s">
        <v>7883</v>
      </c>
      <c r="S6829" s="164">
        <v>19251</v>
      </c>
    </row>
    <row r="6830" spans="12:19" x14ac:dyDescent="0.2">
      <c r="L6830" s="25">
        <f t="shared" si="223"/>
        <v>19252</v>
      </c>
      <c r="M6830" s="25" t="str">
        <f t="shared" si="224"/>
        <v>TecJet_GasTemp4</v>
      </c>
      <c r="N6830" s="25" t="str" cm="1">
        <f t="array" ref="N6830">IF(ISNA(_xlfn.XLOOKUP($M6830,$A$3:$A$300,_xlfn.XLOOKUP($N$2,$A$2:$B$2,$A$3:$B$300))),Q6830,_xlfn.XLOOKUP($M6830,$A$3:$A$300,_xlfn.XLOOKUP($N$2,$A$2:$B$2,$A$3:$B$300)))</f>
        <v>TecJet_GasTemp4</v>
      </c>
      <c r="P6830">
        <v>6826</v>
      </c>
      <c r="Q6830" t="s">
        <v>7366</v>
      </c>
      <c r="R6830" t="s">
        <v>7883</v>
      </c>
      <c r="S6830" s="164">
        <v>19252</v>
      </c>
    </row>
    <row r="6831" spans="12:19" x14ac:dyDescent="0.2">
      <c r="L6831" s="25">
        <f t="shared" si="223"/>
        <v>89</v>
      </c>
      <c r="M6831" s="25" t="str">
        <f t="shared" si="224"/>
        <v>TecJet_Lambda1</v>
      </c>
      <c r="N6831" s="25" t="str" cm="1">
        <f t="array" ref="N6831">IF(ISNA(_xlfn.XLOOKUP($M6831,$A$3:$A$300,_xlfn.XLOOKUP($N$2,$A$2:$B$2,$A$3:$B$300))),Q6831,_xlfn.XLOOKUP($M6831,$A$3:$A$300,_xlfn.XLOOKUP($N$2,$A$2:$B$2,$A$3:$B$300)))</f>
        <v>LambdaTJ</v>
      </c>
      <c r="P6831">
        <v>6827</v>
      </c>
      <c r="Q6831" t="s">
        <v>7367</v>
      </c>
      <c r="R6831" t="s">
        <v>7948</v>
      </c>
      <c r="S6831" s="164">
        <v>89</v>
      </c>
    </row>
    <row r="6832" spans="12:19" x14ac:dyDescent="0.2">
      <c r="L6832" s="25">
        <f t="shared" si="223"/>
        <v>16578</v>
      </c>
      <c r="M6832" s="25" t="str">
        <f t="shared" si="224"/>
        <v>TecJet_Lambda2</v>
      </c>
      <c r="N6832" s="25" t="str" cm="1">
        <f t="array" ref="N6832">IF(ISNA(_xlfn.XLOOKUP($M6832,$A$3:$A$300,_xlfn.XLOOKUP($N$2,$A$2:$B$2,$A$3:$B$300))),Q6832,_xlfn.XLOOKUP($M6832,$A$3:$A$300,_xlfn.XLOOKUP($N$2,$A$2:$B$2,$A$3:$B$300)))</f>
        <v>TecJet_Lambda2</v>
      </c>
      <c r="P6832">
        <v>6828</v>
      </c>
      <c r="Q6832" t="s">
        <v>7368</v>
      </c>
      <c r="R6832" t="s">
        <v>7948</v>
      </c>
      <c r="S6832" s="164">
        <v>16578</v>
      </c>
    </row>
    <row r="6833" spans="12:19" x14ac:dyDescent="0.2">
      <c r="L6833" s="25">
        <f t="shared" si="223"/>
        <v>16579</v>
      </c>
      <c r="M6833" s="25" t="str">
        <f t="shared" si="224"/>
        <v>TecJet_Lambda3</v>
      </c>
      <c r="N6833" s="25" t="str" cm="1">
        <f t="array" ref="N6833">IF(ISNA(_xlfn.XLOOKUP($M6833,$A$3:$A$300,_xlfn.XLOOKUP($N$2,$A$2:$B$2,$A$3:$B$300))),Q6833,_xlfn.XLOOKUP($M6833,$A$3:$A$300,_xlfn.XLOOKUP($N$2,$A$2:$B$2,$A$3:$B$300)))</f>
        <v>TecJet_Lambda3</v>
      </c>
      <c r="P6833">
        <v>6829</v>
      </c>
      <c r="Q6833" t="s">
        <v>7369</v>
      </c>
      <c r="R6833" t="s">
        <v>7948</v>
      </c>
      <c r="S6833" s="164">
        <v>16579</v>
      </c>
    </row>
    <row r="6834" spans="12:19" x14ac:dyDescent="0.2">
      <c r="L6834" s="25">
        <f t="shared" si="223"/>
        <v>16580</v>
      </c>
      <c r="M6834" s="25" t="str">
        <f t="shared" si="224"/>
        <v>TecJet_Lambda4</v>
      </c>
      <c r="N6834" s="25" t="str" cm="1">
        <f t="array" ref="N6834">IF(ISNA(_xlfn.XLOOKUP($M6834,$A$3:$A$300,_xlfn.XLOOKUP($N$2,$A$2:$B$2,$A$3:$B$300))),Q6834,_xlfn.XLOOKUP($M6834,$A$3:$A$300,_xlfn.XLOOKUP($N$2,$A$2:$B$2,$A$3:$B$300)))</f>
        <v>TecJet_Lambda4</v>
      </c>
      <c r="P6834">
        <v>6830</v>
      </c>
      <c r="Q6834" t="s">
        <v>7370</v>
      </c>
      <c r="R6834" t="s">
        <v>7948</v>
      </c>
      <c r="S6834" s="164">
        <v>16580</v>
      </c>
    </row>
    <row r="6835" spans="12:19" x14ac:dyDescent="0.2">
      <c r="L6835" s="25">
        <f t="shared" si="223"/>
        <v>16581</v>
      </c>
      <c r="M6835" s="25" t="str">
        <f t="shared" si="224"/>
        <v>TecJet_ValvePos1</v>
      </c>
      <c r="N6835" s="25" t="str" cm="1">
        <f t="array" ref="N6835">IF(ISNA(_xlfn.XLOOKUP($M6835,$A$3:$A$300,_xlfn.XLOOKUP($N$2,$A$2:$B$2,$A$3:$B$300))),Q6835,_xlfn.XLOOKUP($M6835,$A$3:$A$300,_xlfn.XLOOKUP($N$2,$A$2:$B$2,$A$3:$B$300)))</f>
        <v>TJ pos</v>
      </c>
      <c r="P6835">
        <v>6831</v>
      </c>
      <c r="Q6835" t="s">
        <v>7371</v>
      </c>
      <c r="R6835" t="s">
        <v>7879</v>
      </c>
      <c r="S6835" s="164">
        <v>16581</v>
      </c>
    </row>
    <row r="6836" spans="12:19" x14ac:dyDescent="0.2">
      <c r="L6836" s="25">
        <f t="shared" si="223"/>
        <v>16618</v>
      </c>
      <c r="M6836" s="25" t="str">
        <f t="shared" si="224"/>
        <v>TecJet_ValvePos2</v>
      </c>
      <c r="N6836" s="25" t="str" cm="1">
        <f t="array" ref="N6836">IF(ISNA(_xlfn.XLOOKUP($M6836,$A$3:$A$300,_xlfn.XLOOKUP($N$2,$A$2:$B$2,$A$3:$B$300))),Q6836,_xlfn.XLOOKUP($M6836,$A$3:$A$300,_xlfn.XLOOKUP($N$2,$A$2:$B$2,$A$3:$B$300)))</f>
        <v>TecJet_ValvePos2</v>
      </c>
      <c r="P6836">
        <v>6832</v>
      </c>
      <c r="Q6836" t="s">
        <v>7372</v>
      </c>
      <c r="R6836" t="s">
        <v>7879</v>
      </c>
      <c r="S6836" s="164">
        <v>16618</v>
      </c>
    </row>
    <row r="6837" spans="12:19" x14ac:dyDescent="0.2">
      <c r="L6837" s="25">
        <f t="shared" si="223"/>
        <v>19253</v>
      </c>
      <c r="M6837" s="25" t="str">
        <f t="shared" si="224"/>
        <v>TecJet_ValvePos3</v>
      </c>
      <c r="N6837" s="25" t="str" cm="1">
        <f t="array" ref="N6837">IF(ISNA(_xlfn.XLOOKUP($M6837,$A$3:$A$300,_xlfn.XLOOKUP($N$2,$A$2:$B$2,$A$3:$B$300))),Q6837,_xlfn.XLOOKUP($M6837,$A$3:$A$300,_xlfn.XLOOKUP($N$2,$A$2:$B$2,$A$3:$B$300)))</f>
        <v>TecJet_ValvePos3</v>
      </c>
      <c r="P6837">
        <v>6833</v>
      </c>
      <c r="Q6837" t="s">
        <v>7373</v>
      </c>
      <c r="R6837" t="s">
        <v>7879</v>
      </c>
      <c r="S6837" s="164">
        <v>19253</v>
      </c>
    </row>
    <row r="6838" spans="12:19" x14ac:dyDescent="0.2">
      <c r="L6838" s="25">
        <f t="shared" si="223"/>
        <v>19254</v>
      </c>
      <c r="M6838" s="25" t="str">
        <f t="shared" si="224"/>
        <v>TecJet_ValvePos4</v>
      </c>
      <c r="N6838" s="25" t="str" cm="1">
        <f t="array" ref="N6838">IF(ISNA(_xlfn.XLOOKUP($M6838,$A$3:$A$300,_xlfn.XLOOKUP($N$2,$A$2:$B$2,$A$3:$B$300))),Q6838,_xlfn.XLOOKUP($M6838,$A$3:$A$300,_xlfn.XLOOKUP($N$2,$A$2:$B$2,$A$3:$B$300)))</f>
        <v>TecJet_ValvePos4</v>
      </c>
      <c r="P6838">
        <v>6834</v>
      </c>
      <c r="Q6838" t="s">
        <v>7374</v>
      </c>
      <c r="R6838" t="s">
        <v>7879</v>
      </c>
      <c r="S6838" s="164">
        <v>19254</v>
      </c>
    </row>
    <row r="6839" spans="12:19" x14ac:dyDescent="0.2">
      <c r="L6839" s="25">
        <f t="shared" si="223"/>
        <v>10049827</v>
      </c>
      <c r="M6839" s="25" t="str">
        <f t="shared" si="224"/>
        <v>thermalreactor_bpos_thr_val_mid</v>
      </c>
      <c r="N6839" s="25" t="str" cm="1">
        <f t="array" ref="N6839">IF(ISNA(_xlfn.XLOOKUP($M6839,$A$3:$A$300,_xlfn.XLOOKUP($N$2,$A$2:$B$2,$A$3:$B$300))),Q6839,_xlfn.XLOOKUP($M6839,$A$3:$A$300,_xlfn.XLOOKUP($N$2,$A$2:$B$2,$A$3:$B$300)))</f>
        <v>thermalreactor_bpos_thr_val_mid</v>
      </c>
      <c r="P6839">
        <v>6835</v>
      </c>
      <c r="Q6839" t="s">
        <v>7375</v>
      </c>
      <c r="S6839" s="164">
        <v>10049827</v>
      </c>
    </row>
    <row r="6840" spans="12:19" x14ac:dyDescent="0.2">
      <c r="L6840" s="25">
        <f t="shared" si="223"/>
        <v>10049828</v>
      </c>
      <c r="M6840" s="25" t="str">
        <f t="shared" si="224"/>
        <v>thermalreactor_icnt_ophours_reactor</v>
      </c>
      <c r="N6840" s="25" t="str" cm="1">
        <f t="array" ref="N6840">IF(ISNA(_xlfn.XLOOKUP($M6840,$A$3:$A$300,_xlfn.XLOOKUP($N$2,$A$2:$B$2,$A$3:$B$300))),Q6840,_xlfn.XLOOKUP($M6840,$A$3:$A$300,_xlfn.XLOOKUP($N$2,$A$2:$B$2,$A$3:$B$300)))</f>
        <v>thermalreactor_icnt_ophours_reactor</v>
      </c>
      <c r="P6840">
        <v>6836</v>
      </c>
      <c r="Q6840" t="s">
        <v>7376</v>
      </c>
      <c r="R6840" t="s">
        <v>7886</v>
      </c>
      <c r="S6840" s="164">
        <v>10049828</v>
      </c>
    </row>
    <row r="6841" spans="12:19" x14ac:dyDescent="0.2">
      <c r="L6841" s="25">
        <f t="shared" si="223"/>
        <v>10049826</v>
      </c>
      <c r="M6841" s="25" t="str">
        <f t="shared" si="224"/>
        <v>thermalreactor_rt_thr_chamber</v>
      </c>
      <c r="N6841" s="25" t="str" cm="1">
        <f t="array" ref="N6841">IF(ISNA(_xlfn.XLOOKUP($M6841,$A$3:$A$300,_xlfn.XLOOKUP($N$2,$A$2:$B$2,$A$3:$B$300))),Q6841,_xlfn.XLOOKUP($M6841,$A$3:$A$300,_xlfn.XLOOKUP($N$2,$A$2:$B$2,$A$3:$B$300)))</f>
        <v>thermalreactor_rt_thr_chamber</v>
      </c>
      <c r="P6841">
        <v>6837</v>
      </c>
      <c r="Q6841" t="s">
        <v>7377</v>
      </c>
      <c r="R6841" t="s">
        <v>7883</v>
      </c>
      <c r="S6841" s="164">
        <v>10049826</v>
      </c>
    </row>
    <row r="6842" spans="12:19" x14ac:dyDescent="0.2">
      <c r="L6842" s="25">
        <f t="shared" si="223"/>
        <v>1040084</v>
      </c>
      <c r="M6842" s="25" t="str">
        <f t="shared" si="224"/>
        <v>turbocharger_post_cooling_detection</v>
      </c>
      <c r="N6842" s="25" t="str" cm="1">
        <f t="array" ref="N6842">IF(ISNA(_xlfn.XLOOKUP($M6842,$A$3:$A$300,_xlfn.XLOOKUP($N$2,$A$2:$B$2,$A$3:$B$300))),Q6842,_xlfn.XLOOKUP($M6842,$A$3:$A$300,_xlfn.XLOOKUP($N$2,$A$2:$B$2,$A$3:$B$300)))</f>
        <v>turbocharger_post_cooling_detection</v>
      </c>
      <c r="P6842">
        <v>6838</v>
      </c>
      <c r="Q6842" t="s">
        <v>7378</v>
      </c>
      <c r="R6842" t="s">
        <v>7917</v>
      </c>
      <c r="S6842" s="164">
        <v>1040084</v>
      </c>
    </row>
    <row r="6843" spans="12:19" x14ac:dyDescent="0.2">
      <c r="L6843" s="25">
        <f t="shared" si="223"/>
        <v>1040170</v>
      </c>
      <c r="M6843" s="25" t="str">
        <f t="shared" si="224"/>
        <v>turbocharger_post_cooling_detection_lpa</v>
      </c>
      <c r="N6843" s="25" t="str" cm="1">
        <f t="array" ref="N6843">IF(ISNA(_xlfn.XLOOKUP($M6843,$A$3:$A$300,_xlfn.XLOOKUP($N$2,$A$2:$B$2,$A$3:$B$300))),Q6843,_xlfn.XLOOKUP($M6843,$A$3:$A$300,_xlfn.XLOOKUP($N$2,$A$2:$B$2,$A$3:$B$300)))</f>
        <v>turbocharger_post_cooling_detection_lpa</v>
      </c>
      <c r="P6843">
        <v>6839</v>
      </c>
      <c r="Q6843" t="s">
        <v>8209</v>
      </c>
      <c r="R6843" t="s">
        <v>7917</v>
      </c>
      <c r="S6843" s="164">
        <v>1040170</v>
      </c>
    </row>
    <row r="6844" spans="12:19" x14ac:dyDescent="0.2">
      <c r="L6844" s="25">
        <f t="shared" si="223"/>
        <v>1040171</v>
      </c>
      <c r="M6844" s="25" t="str">
        <f t="shared" si="224"/>
        <v>turbocharger_post_cooling_detection_lpb</v>
      </c>
      <c r="N6844" s="25" t="str" cm="1">
        <f t="array" ref="N6844">IF(ISNA(_xlfn.XLOOKUP($M6844,$A$3:$A$300,_xlfn.XLOOKUP($N$2,$A$2:$B$2,$A$3:$B$300))),Q6844,_xlfn.XLOOKUP($M6844,$A$3:$A$300,_xlfn.XLOOKUP($N$2,$A$2:$B$2,$A$3:$B$300)))</f>
        <v>turbocharger_post_cooling_detection_lpb</v>
      </c>
      <c r="P6844">
        <v>6840</v>
      </c>
      <c r="Q6844" t="s">
        <v>8210</v>
      </c>
      <c r="R6844" t="s">
        <v>7917</v>
      </c>
      <c r="S6844" s="164">
        <v>1040171</v>
      </c>
    </row>
    <row r="6845" spans="12:19" x14ac:dyDescent="0.2">
      <c r="L6845" s="25">
        <f t="shared" si="223"/>
        <v>1040172</v>
      </c>
      <c r="M6845" s="25" t="str">
        <f t="shared" si="224"/>
        <v>turbocharger_post_cooling_v2_cumulative_counter</v>
      </c>
      <c r="N6845" s="25" t="str" cm="1">
        <f t="array" ref="N6845">IF(ISNA(_xlfn.XLOOKUP($M6845,$A$3:$A$300,_xlfn.XLOOKUP($N$2,$A$2:$B$2,$A$3:$B$300))),Q6845,_xlfn.XLOOKUP($M6845,$A$3:$A$300,_xlfn.XLOOKUP($N$2,$A$2:$B$2,$A$3:$B$300)))</f>
        <v>turbocharger_post_cooling_v2_cumulative_counter</v>
      </c>
      <c r="P6845">
        <v>6841</v>
      </c>
      <c r="Q6845" t="s">
        <v>7379</v>
      </c>
      <c r="R6845" t="s">
        <v>7917</v>
      </c>
      <c r="S6845" s="164">
        <v>1040172</v>
      </c>
    </row>
    <row r="6846" spans="12:19" x14ac:dyDescent="0.2">
      <c r="L6846" s="25">
        <f t="shared" si="223"/>
        <v>1040058</v>
      </c>
      <c r="M6846" s="25" t="str">
        <f t="shared" si="224"/>
        <v>valverecession_cyl01_deltaOphSinceInit</v>
      </c>
      <c r="N6846" s="25" t="str" cm="1">
        <f t="array" ref="N6846">IF(ISNA(_xlfn.XLOOKUP($M6846,$A$3:$A$300,_xlfn.XLOOKUP($N$2,$A$2:$B$2,$A$3:$B$300))),Q6846,_xlfn.XLOOKUP($M6846,$A$3:$A$300,_xlfn.XLOOKUP($N$2,$A$2:$B$2,$A$3:$B$300)))</f>
        <v>valverecession_cyl01_deltaOphSinceInit</v>
      </c>
      <c r="P6846">
        <v>6842</v>
      </c>
      <c r="Q6846" t="s">
        <v>7380</v>
      </c>
      <c r="R6846" t="s">
        <v>172</v>
      </c>
      <c r="S6846" s="164">
        <v>1040058</v>
      </c>
    </row>
    <row r="6847" spans="12:19" x14ac:dyDescent="0.2">
      <c r="L6847" s="25">
        <f t="shared" si="223"/>
        <v>10049003</v>
      </c>
      <c r="M6847" s="25" t="str">
        <f t="shared" si="224"/>
        <v>valverecession_cyl01_new_cyl_head</v>
      </c>
      <c r="N6847" s="25" t="str" cm="1">
        <f t="array" ref="N6847">IF(ISNA(_xlfn.XLOOKUP($M6847,$A$3:$A$300,_xlfn.XLOOKUP($N$2,$A$2:$B$2,$A$3:$B$300))),Q6847,_xlfn.XLOOKUP($M6847,$A$3:$A$300,_xlfn.XLOOKUP($N$2,$A$2:$B$2,$A$3:$B$300)))</f>
        <v>valverecession_cyl01_new_cyl_head</v>
      </c>
      <c r="P6847">
        <v>6843</v>
      </c>
      <c r="Q6847" t="s">
        <v>7381</v>
      </c>
      <c r="S6847" s="164">
        <v>10049003</v>
      </c>
    </row>
    <row r="6848" spans="12:19" x14ac:dyDescent="0.2">
      <c r="L6848" s="25">
        <f t="shared" si="223"/>
        <v>1040059</v>
      </c>
      <c r="M6848" s="25" t="str">
        <f t="shared" si="224"/>
        <v>valverecession_cyl02_deltaOphSinceInit</v>
      </c>
      <c r="N6848" s="25" t="str" cm="1">
        <f t="array" ref="N6848">IF(ISNA(_xlfn.XLOOKUP($M6848,$A$3:$A$300,_xlfn.XLOOKUP($N$2,$A$2:$B$2,$A$3:$B$300))),Q6848,_xlfn.XLOOKUP($M6848,$A$3:$A$300,_xlfn.XLOOKUP($N$2,$A$2:$B$2,$A$3:$B$300)))</f>
        <v>valverecession_cyl02_deltaOphSinceInit</v>
      </c>
      <c r="P6848">
        <v>6844</v>
      </c>
      <c r="Q6848" t="s">
        <v>7382</v>
      </c>
      <c r="R6848" t="s">
        <v>172</v>
      </c>
      <c r="S6848" s="164">
        <v>1040059</v>
      </c>
    </row>
    <row r="6849" spans="12:19" x14ac:dyDescent="0.2">
      <c r="L6849" s="25">
        <f t="shared" si="223"/>
        <v>10049004</v>
      </c>
      <c r="M6849" s="25" t="str">
        <f t="shared" si="224"/>
        <v>valverecession_cyl02_new_cyl_head</v>
      </c>
      <c r="N6849" s="25" t="str" cm="1">
        <f t="array" ref="N6849">IF(ISNA(_xlfn.XLOOKUP($M6849,$A$3:$A$300,_xlfn.XLOOKUP($N$2,$A$2:$B$2,$A$3:$B$300))),Q6849,_xlfn.XLOOKUP($M6849,$A$3:$A$300,_xlfn.XLOOKUP($N$2,$A$2:$B$2,$A$3:$B$300)))</f>
        <v>valverecession_cyl02_new_cyl_head</v>
      </c>
      <c r="P6849">
        <v>6845</v>
      </c>
      <c r="Q6849" t="s">
        <v>7383</v>
      </c>
      <c r="S6849" s="164">
        <v>10049004</v>
      </c>
    </row>
    <row r="6850" spans="12:19" x14ac:dyDescent="0.2">
      <c r="L6850" s="25">
        <f t="shared" si="223"/>
        <v>1040060</v>
      </c>
      <c r="M6850" s="25" t="str">
        <f t="shared" si="224"/>
        <v>valverecession_cyl03_deltaOphSinceInit</v>
      </c>
      <c r="N6850" s="25" t="str" cm="1">
        <f t="array" ref="N6850">IF(ISNA(_xlfn.XLOOKUP($M6850,$A$3:$A$300,_xlfn.XLOOKUP($N$2,$A$2:$B$2,$A$3:$B$300))),Q6850,_xlfn.XLOOKUP($M6850,$A$3:$A$300,_xlfn.XLOOKUP($N$2,$A$2:$B$2,$A$3:$B$300)))</f>
        <v>valverecession_cyl03_deltaOphSinceInit</v>
      </c>
      <c r="P6850">
        <v>6846</v>
      </c>
      <c r="Q6850" t="s">
        <v>7384</v>
      </c>
      <c r="R6850" t="s">
        <v>172</v>
      </c>
      <c r="S6850" s="164">
        <v>1040060</v>
      </c>
    </row>
    <row r="6851" spans="12:19" x14ac:dyDescent="0.2">
      <c r="L6851" s="25">
        <f t="shared" si="223"/>
        <v>10049005</v>
      </c>
      <c r="M6851" s="25" t="str">
        <f t="shared" si="224"/>
        <v>valverecession_cyl03_new_cyl_head</v>
      </c>
      <c r="N6851" s="25" t="str" cm="1">
        <f t="array" ref="N6851">IF(ISNA(_xlfn.XLOOKUP($M6851,$A$3:$A$300,_xlfn.XLOOKUP($N$2,$A$2:$B$2,$A$3:$B$300))),Q6851,_xlfn.XLOOKUP($M6851,$A$3:$A$300,_xlfn.XLOOKUP($N$2,$A$2:$B$2,$A$3:$B$300)))</f>
        <v>valverecession_cyl03_new_cyl_head</v>
      </c>
      <c r="P6851">
        <v>6847</v>
      </c>
      <c r="Q6851" t="s">
        <v>7385</v>
      </c>
      <c r="S6851" s="164">
        <v>10049005</v>
      </c>
    </row>
    <row r="6852" spans="12:19" x14ac:dyDescent="0.2">
      <c r="L6852" s="25">
        <f t="shared" si="223"/>
        <v>1040061</v>
      </c>
      <c r="M6852" s="25" t="str">
        <f t="shared" si="224"/>
        <v>valverecession_cyl04_deltaOphSinceInit</v>
      </c>
      <c r="N6852" s="25" t="str" cm="1">
        <f t="array" ref="N6852">IF(ISNA(_xlfn.XLOOKUP($M6852,$A$3:$A$300,_xlfn.XLOOKUP($N$2,$A$2:$B$2,$A$3:$B$300))),Q6852,_xlfn.XLOOKUP($M6852,$A$3:$A$300,_xlfn.XLOOKUP($N$2,$A$2:$B$2,$A$3:$B$300)))</f>
        <v>valverecession_cyl04_deltaOphSinceInit</v>
      </c>
      <c r="P6852">
        <v>6848</v>
      </c>
      <c r="Q6852" t="s">
        <v>7386</v>
      </c>
      <c r="R6852" t="s">
        <v>172</v>
      </c>
      <c r="S6852" s="164">
        <v>1040061</v>
      </c>
    </row>
    <row r="6853" spans="12:19" x14ac:dyDescent="0.2">
      <c r="L6853" s="25">
        <f t="shared" si="223"/>
        <v>10049006</v>
      </c>
      <c r="M6853" s="25" t="str">
        <f t="shared" si="224"/>
        <v>valverecession_cyl04_new_cyl_head</v>
      </c>
      <c r="N6853" s="25" t="str" cm="1">
        <f t="array" ref="N6853">IF(ISNA(_xlfn.XLOOKUP($M6853,$A$3:$A$300,_xlfn.XLOOKUP($N$2,$A$2:$B$2,$A$3:$B$300))),Q6853,_xlfn.XLOOKUP($M6853,$A$3:$A$300,_xlfn.XLOOKUP($N$2,$A$2:$B$2,$A$3:$B$300)))</f>
        <v>valverecession_cyl04_new_cyl_head</v>
      </c>
      <c r="P6853">
        <v>6849</v>
      </c>
      <c r="Q6853" t="s">
        <v>7387</v>
      </c>
      <c r="S6853" s="164">
        <v>10049006</v>
      </c>
    </row>
    <row r="6854" spans="12:19" x14ac:dyDescent="0.2">
      <c r="L6854" s="25">
        <f t="shared" si="223"/>
        <v>1040062</v>
      </c>
      <c r="M6854" s="25" t="str">
        <f t="shared" si="224"/>
        <v>valverecession_cyl05_deltaOphSinceInit</v>
      </c>
      <c r="N6854" s="25" t="str" cm="1">
        <f t="array" ref="N6854">IF(ISNA(_xlfn.XLOOKUP($M6854,$A$3:$A$300,_xlfn.XLOOKUP($N$2,$A$2:$B$2,$A$3:$B$300))),Q6854,_xlfn.XLOOKUP($M6854,$A$3:$A$300,_xlfn.XLOOKUP($N$2,$A$2:$B$2,$A$3:$B$300)))</f>
        <v>valverecession_cyl05_deltaOphSinceInit</v>
      </c>
      <c r="P6854">
        <v>6850</v>
      </c>
      <c r="Q6854" t="s">
        <v>7388</v>
      </c>
      <c r="R6854" t="s">
        <v>172</v>
      </c>
      <c r="S6854" s="164">
        <v>1040062</v>
      </c>
    </row>
    <row r="6855" spans="12:19" x14ac:dyDescent="0.2">
      <c r="L6855" s="25">
        <f t="shared" si="223"/>
        <v>10049007</v>
      </c>
      <c r="M6855" s="25" t="str">
        <f t="shared" si="224"/>
        <v>valverecession_cyl05_new_cyl_head</v>
      </c>
      <c r="N6855" s="25" t="str" cm="1">
        <f t="array" ref="N6855">IF(ISNA(_xlfn.XLOOKUP($M6855,$A$3:$A$300,_xlfn.XLOOKUP($N$2,$A$2:$B$2,$A$3:$B$300))),Q6855,_xlfn.XLOOKUP($M6855,$A$3:$A$300,_xlfn.XLOOKUP($N$2,$A$2:$B$2,$A$3:$B$300)))</f>
        <v>valverecession_cyl05_new_cyl_head</v>
      </c>
      <c r="P6855">
        <v>6851</v>
      </c>
      <c r="Q6855" t="s">
        <v>7389</v>
      </c>
      <c r="S6855" s="164">
        <v>10049007</v>
      </c>
    </row>
    <row r="6856" spans="12:19" x14ac:dyDescent="0.2">
      <c r="L6856" s="25">
        <f t="shared" si="223"/>
        <v>1040063</v>
      </c>
      <c r="M6856" s="25" t="str">
        <f t="shared" si="224"/>
        <v>valverecession_cyl06_deltaOphSinceInit</v>
      </c>
      <c r="N6856" s="25" t="str" cm="1">
        <f t="array" ref="N6856">IF(ISNA(_xlfn.XLOOKUP($M6856,$A$3:$A$300,_xlfn.XLOOKUP($N$2,$A$2:$B$2,$A$3:$B$300))),Q6856,_xlfn.XLOOKUP($M6856,$A$3:$A$300,_xlfn.XLOOKUP($N$2,$A$2:$B$2,$A$3:$B$300)))</f>
        <v>valverecession_cyl06_deltaOphSinceInit</v>
      </c>
      <c r="P6856">
        <v>6852</v>
      </c>
      <c r="Q6856" t="s">
        <v>7390</v>
      </c>
      <c r="R6856" t="s">
        <v>172</v>
      </c>
      <c r="S6856" s="164">
        <v>1040063</v>
      </c>
    </row>
    <row r="6857" spans="12:19" x14ac:dyDescent="0.2">
      <c r="L6857" s="25">
        <f t="shared" si="223"/>
        <v>10049008</v>
      </c>
      <c r="M6857" s="25" t="str">
        <f t="shared" si="224"/>
        <v>valverecession_cyl06_new_cyl_head</v>
      </c>
      <c r="N6857" s="25" t="str" cm="1">
        <f t="array" ref="N6857">IF(ISNA(_xlfn.XLOOKUP($M6857,$A$3:$A$300,_xlfn.XLOOKUP($N$2,$A$2:$B$2,$A$3:$B$300))),Q6857,_xlfn.XLOOKUP($M6857,$A$3:$A$300,_xlfn.XLOOKUP($N$2,$A$2:$B$2,$A$3:$B$300)))</f>
        <v>valverecession_cyl06_new_cyl_head</v>
      </c>
      <c r="P6857">
        <v>6853</v>
      </c>
      <c r="Q6857" t="s">
        <v>7391</v>
      </c>
      <c r="S6857" s="164">
        <v>10049008</v>
      </c>
    </row>
    <row r="6858" spans="12:19" x14ac:dyDescent="0.2">
      <c r="L6858" s="25">
        <f t="shared" si="223"/>
        <v>1040064</v>
      </c>
      <c r="M6858" s="25" t="str">
        <f t="shared" si="224"/>
        <v>valverecession_cyl07_deltaOphSinceInit</v>
      </c>
      <c r="N6858" s="25" t="str" cm="1">
        <f t="array" ref="N6858">IF(ISNA(_xlfn.XLOOKUP($M6858,$A$3:$A$300,_xlfn.XLOOKUP($N$2,$A$2:$B$2,$A$3:$B$300))),Q6858,_xlfn.XLOOKUP($M6858,$A$3:$A$300,_xlfn.XLOOKUP($N$2,$A$2:$B$2,$A$3:$B$300)))</f>
        <v>valverecession_cyl07_deltaOphSinceInit</v>
      </c>
      <c r="P6858">
        <v>6854</v>
      </c>
      <c r="Q6858" t="s">
        <v>7392</v>
      </c>
      <c r="R6858" t="s">
        <v>172</v>
      </c>
      <c r="S6858" s="164">
        <v>1040064</v>
      </c>
    </row>
    <row r="6859" spans="12:19" x14ac:dyDescent="0.2">
      <c r="L6859" s="25">
        <f t="shared" si="223"/>
        <v>10049009</v>
      </c>
      <c r="M6859" s="25" t="str">
        <f t="shared" si="224"/>
        <v>valverecession_cyl07_new_cyl_head</v>
      </c>
      <c r="N6859" s="25" t="str" cm="1">
        <f t="array" ref="N6859">IF(ISNA(_xlfn.XLOOKUP($M6859,$A$3:$A$300,_xlfn.XLOOKUP($N$2,$A$2:$B$2,$A$3:$B$300))),Q6859,_xlfn.XLOOKUP($M6859,$A$3:$A$300,_xlfn.XLOOKUP($N$2,$A$2:$B$2,$A$3:$B$300)))</f>
        <v>valverecession_cyl07_new_cyl_head</v>
      </c>
      <c r="P6859">
        <v>6855</v>
      </c>
      <c r="Q6859" t="s">
        <v>7393</v>
      </c>
      <c r="S6859" s="164">
        <v>10049009</v>
      </c>
    </row>
    <row r="6860" spans="12:19" x14ac:dyDescent="0.2">
      <c r="L6860" s="25">
        <f t="shared" si="223"/>
        <v>1040065</v>
      </c>
      <c r="M6860" s="25" t="str">
        <f t="shared" si="224"/>
        <v>valverecession_cyl08_deltaOphSinceInit</v>
      </c>
      <c r="N6860" s="25" t="str" cm="1">
        <f t="array" ref="N6860">IF(ISNA(_xlfn.XLOOKUP($M6860,$A$3:$A$300,_xlfn.XLOOKUP($N$2,$A$2:$B$2,$A$3:$B$300))),Q6860,_xlfn.XLOOKUP($M6860,$A$3:$A$300,_xlfn.XLOOKUP($N$2,$A$2:$B$2,$A$3:$B$300)))</f>
        <v>valverecession_cyl08_deltaOphSinceInit</v>
      </c>
      <c r="P6860">
        <v>6856</v>
      </c>
      <c r="Q6860" t="s">
        <v>7394</v>
      </c>
      <c r="R6860" t="s">
        <v>172</v>
      </c>
      <c r="S6860" s="164">
        <v>1040065</v>
      </c>
    </row>
    <row r="6861" spans="12:19" x14ac:dyDescent="0.2">
      <c r="L6861" s="25">
        <f t="shared" si="223"/>
        <v>10049010</v>
      </c>
      <c r="M6861" s="25" t="str">
        <f t="shared" si="224"/>
        <v>valverecession_cyl08_new_cyl_head</v>
      </c>
      <c r="N6861" s="25" t="str" cm="1">
        <f t="array" ref="N6861">IF(ISNA(_xlfn.XLOOKUP($M6861,$A$3:$A$300,_xlfn.XLOOKUP($N$2,$A$2:$B$2,$A$3:$B$300))),Q6861,_xlfn.XLOOKUP($M6861,$A$3:$A$300,_xlfn.XLOOKUP($N$2,$A$2:$B$2,$A$3:$B$300)))</f>
        <v>valverecession_cyl08_new_cyl_head</v>
      </c>
      <c r="P6861">
        <v>6857</v>
      </c>
      <c r="Q6861" t="s">
        <v>7395</v>
      </c>
      <c r="S6861" s="164">
        <v>10049010</v>
      </c>
    </row>
    <row r="6862" spans="12:19" x14ac:dyDescent="0.2">
      <c r="L6862" s="25">
        <f t="shared" si="223"/>
        <v>1040066</v>
      </c>
      <c r="M6862" s="25" t="str">
        <f t="shared" si="224"/>
        <v>valverecession_cyl09_deltaOphSinceInit</v>
      </c>
      <c r="N6862" s="25" t="str" cm="1">
        <f t="array" ref="N6862">IF(ISNA(_xlfn.XLOOKUP($M6862,$A$3:$A$300,_xlfn.XLOOKUP($N$2,$A$2:$B$2,$A$3:$B$300))),Q6862,_xlfn.XLOOKUP($M6862,$A$3:$A$300,_xlfn.XLOOKUP($N$2,$A$2:$B$2,$A$3:$B$300)))</f>
        <v>valverecession_cyl09_deltaOphSinceInit</v>
      </c>
      <c r="P6862">
        <v>6858</v>
      </c>
      <c r="Q6862" t="s">
        <v>7396</v>
      </c>
      <c r="R6862" t="s">
        <v>172</v>
      </c>
      <c r="S6862" s="164">
        <v>1040066</v>
      </c>
    </row>
    <row r="6863" spans="12:19" x14ac:dyDescent="0.2">
      <c r="L6863" s="25">
        <f t="shared" si="223"/>
        <v>10049011</v>
      </c>
      <c r="M6863" s="25" t="str">
        <f t="shared" si="224"/>
        <v>valverecession_cyl09_new_cyl_head</v>
      </c>
      <c r="N6863" s="25" t="str" cm="1">
        <f t="array" ref="N6863">IF(ISNA(_xlfn.XLOOKUP($M6863,$A$3:$A$300,_xlfn.XLOOKUP($N$2,$A$2:$B$2,$A$3:$B$300))),Q6863,_xlfn.XLOOKUP($M6863,$A$3:$A$300,_xlfn.XLOOKUP($N$2,$A$2:$B$2,$A$3:$B$300)))</f>
        <v>valverecession_cyl09_new_cyl_head</v>
      </c>
      <c r="P6863">
        <v>6859</v>
      </c>
      <c r="Q6863" t="s">
        <v>7397</v>
      </c>
      <c r="S6863" s="164">
        <v>10049011</v>
      </c>
    </row>
    <row r="6864" spans="12:19" x14ac:dyDescent="0.2">
      <c r="L6864" s="25">
        <f t="shared" si="223"/>
        <v>1040067</v>
      </c>
      <c r="M6864" s="25" t="str">
        <f t="shared" si="224"/>
        <v>valverecession_cyl10_deltaOphSinceInit</v>
      </c>
      <c r="N6864" s="25" t="str" cm="1">
        <f t="array" ref="N6864">IF(ISNA(_xlfn.XLOOKUP($M6864,$A$3:$A$300,_xlfn.XLOOKUP($N$2,$A$2:$B$2,$A$3:$B$300))),Q6864,_xlfn.XLOOKUP($M6864,$A$3:$A$300,_xlfn.XLOOKUP($N$2,$A$2:$B$2,$A$3:$B$300)))</f>
        <v>valverecession_cyl10_deltaOphSinceInit</v>
      </c>
      <c r="P6864">
        <v>6860</v>
      </c>
      <c r="Q6864" t="s">
        <v>7398</v>
      </c>
      <c r="R6864" t="s">
        <v>172</v>
      </c>
      <c r="S6864" s="164">
        <v>1040067</v>
      </c>
    </row>
    <row r="6865" spans="12:19" x14ac:dyDescent="0.2">
      <c r="L6865" s="25">
        <f t="shared" ref="L6865:L6928" si="225">S6865</f>
        <v>10049012</v>
      </c>
      <c r="M6865" s="25" t="str">
        <f t="shared" ref="M6865:M6928" si="226">Q6865</f>
        <v>valverecession_cyl10_new_cyl_head</v>
      </c>
      <c r="N6865" s="25" t="str" cm="1">
        <f t="array" ref="N6865">IF(ISNA(_xlfn.XLOOKUP($M6865,$A$3:$A$300,_xlfn.XLOOKUP($N$2,$A$2:$B$2,$A$3:$B$300))),Q6865,_xlfn.XLOOKUP($M6865,$A$3:$A$300,_xlfn.XLOOKUP($N$2,$A$2:$B$2,$A$3:$B$300)))</f>
        <v>valverecession_cyl10_new_cyl_head</v>
      </c>
      <c r="P6865">
        <v>6861</v>
      </c>
      <c r="Q6865" t="s">
        <v>7399</v>
      </c>
      <c r="S6865" s="164">
        <v>10049012</v>
      </c>
    </row>
    <row r="6866" spans="12:19" x14ac:dyDescent="0.2">
      <c r="L6866" s="25">
        <f t="shared" si="225"/>
        <v>1040068</v>
      </c>
      <c r="M6866" s="25" t="str">
        <f t="shared" si="226"/>
        <v>valverecession_cyl11_deltaOphSinceInit</v>
      </c>
      <c r="N6866" s="25" t="str" cm="1">
        <f t="array" ref="N6866">IF(ISNA(_xlfn.XLOOKUP($M6866,$A$3:$A$300,_xlfn.XLOOKUP($N$2,$A$2:$B$2,$A$3:$B$300))),Q6866,_xlfn.XLOOKUP($M6866,$A$3:$A$300,_xlfn.XLOOKUP($N$2,$A$2:$B$2,$A$3:$B$300)))</f>
        <v>valverecession_cyl11_deltaOphSinceInit</v>
      </c>
      <c r="P6866">
        <v>6862</v>
      </c>
      <c r="Q6866" t="s">
        <v>7400</v>
      </c>
      <c r="R6866" t="s">
        <v>172</v>
      </c>
      <c r="S6866" s="164">
        <v>1040068</v>
      </c>
    </row>
    <row r="6867" spans="12:19" x14ac:dyDescent="0.2">
      <c r="L6867" s="25">
        <f t="shared" si="225"/>
        <v>10049013</v>
      </c>
      <c r="M6867" s="25" t="str">
        <f t="shared" si="226"/>
        <v>valverecession_cyl11_new_cyl_head</v>
      </c>
      <c r="N6867" s="25" t="str" cm="1">
        <f t="array" ref="N6867">IF(ISNA(_xlfn.XLOOKUP($M6867,$A$3:$A$300,_xlfn.XLOOKUP($N$2,$A$2:$B$2,$A$3:$B$300))),Q6867,_xlfn.XLOOKUP($M6867,$A$3:$A$300,_xlfn.XLOOKUP($N$2,$A$2:$B$2,$A$3:$B$300)))</f>
        <v>valverecession_cyl11_new_cyl_head</v>
      </c>
      <c r="P6867">
        <v>6863</v>
      </c>
      <c r="Q6867" t="s">
        <v>7401</v>
      </c>
      <c r="S6867" s="164">
        <v>10049013</v>
      </c>
    </row>
    <row r="6868" spans="12:19" x14ac:dyDescent="0.2">
      <c r="L6868" s="25">
        <f t="shared" si="225"/>
        <v>1040069</v>
      </c>
      <c r="M6868" s="25" t="str">
        <f t="shared" si="226"/>
        <v>valverecession_cyl12_deltaOphSinceInit</v>
      </c>
      <c r="N6868" s="25" t="str" cm="1">
        <f t="array" ref="N6868">IF(ISNA(_xlfn.XLOOKUP($M6868,$A$3:$A$300,_xlfn.XLOOKUP($N$2,$A$2:$B$2,$A$3:$B$300))),Q6868,_xlfn.XLOOKUP($M6868,$A$3:$A$300,_xlfn.XLOOKUP($N$2,$A$2:$B$2,$A$3:$B$300)))</f>
        <v>valverecession_cyl12_deltaOphSinceInit</v>
      </c>
      <c r="P6868">
        <v>6864</v>
      </c>
      <c r="Q6868" t="s">
        <v>7402</v>
      </c>
      <c r="R6868" t="s">
        <v>172</v>
      </c>
      <c r="S6868" s="164">
        <v>1040069</v>
      </c>
    </row>
    <row r="6869" spans="12:19" x14ac:dyDescent="0.2">
      <c r="L6869" s="25">
        <f t="shared" si="225"/>
        <v>10049014</v>
      </c>
      <c r="M6869" s="25" t="str">
        <f t="shared" si="226"/>
        <v>valverecession_cyl12_new_cyl_head</v>
      </c>
      <c r="N6869" s="25" t="str" cm="1">
        <f t="array" ref="N6869">IF(ISNA(_xlfn.XLOOKUP($M6869,$A$3:$A$300,_xlfn.XLOOKUP($N$2,$A$2:$B$2,$A$3:$B$300))),Q6869,_xlfn.XLOOKUP($M6869,$A$3:$A$300,_xlfn.XLOOKUP($N$2,$A$2:$B$2,$A$3:$B$300)))</f>
        <v>valverecession_cyl12_new_cyl_head</v>
      </c>
      <c r="P6869">
        <v>6865</v>
      </c>
      <c r="Q6869" t="s">
        <v>7403</v>
      </c>
      <c r="S6869" s="164">
        <v>10049014</v>
      </c>
    </row>
    <row r="6870" spans="12:19" x14ac:dyDescent="0.2">
      <c r="L6870" s="25">
        <f t="shared" si="225"/>
        <v>1040070</v>
      </c>
      <c r="M6870" s="25" t="str">
        <f t="shared" si="226"/>
        <v>valverecession_cyl13_deltaOphSinceInit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valverecession_cyl13_deltaOphSinceInit</v>
      </c>
      <c r="P6870">
        <v>6866</v>
      </c>
      <c r="Q6870" t="s">
        <v>7404</v>
      </c>
      <c r="R6870" t="s">
        <v>172</v>
      </c>
      <c r="S6870" s="164">
        <v>1040070</v>
      </c>
    </row>
    <row r="6871" spans="12:19" x14ac:dyDescent="0.2">
      <c r="L6871" s="25">
        <f t="shared" si="225"/>
        <v>10049015</v>
      </c>
      <c r="M6871" s="25" t="str">
        <f t="shared" si="226"/>
        <v>valverecession_cyl13_new_cyl_head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valverecession_cyl13_new_cyl_head</v>
      </c>
      <c r="P6871">
        <v>6867</v>
      </c>
      <c r="Q6871" t="s">
        <v>7405</v>
      </c>
      <c r="S6871" s="164">
        <v>10049015</v>
      </c>
    </row>
    <row r="6872" spans="12:19" x14ac:dyDescent="0.2">
      <c r="L6872" s="25">
        <f t="shared" si="225"/>
        <v>1040071</v>
      </c>
      <c r="M6872" s="25" t="str">
        <f t="shared" si="226"/>
        <v>valverecession_cyl14_deltaOphSinceInit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valverecession_cyl14_deltaOphSinceInit</v>
      </c>
      <c r="P6872">
        <v>6868</v>
      </c>
      <c r="Q6872" t="s">
        <v>7406</v>
      </c>
      <c r="R6872" t="s">
        <v>172</v>
      </c>
      <c r="S6872" s="164">
        <v>1040071</v>
      </c>
    </row>
    <row r="6873" spans="12:19" x14ac:dyDescent="0.2">
      <c r="L6873" s="25">
        <f t="shared" si="225"/>
        <v>10049016</v>
      </c>
      <c r="M6873" s="25" t="str">
        <f t="shared" si="226"/>
        <v>valverecession_cyl14_new_cyl_head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valverecession_cyl14_new_cyl_head</v>
      </c>
      <c r="P6873">
        <v>6869</v>
      </c>
      <c r="Q6873" t="s">
        <v>7407</v>
      </c>
      <c r="S6873" s="164">
        <v>10049016</v>
      </c>
    </row>
    <row r="6874" spans="12:19" x14ac:dyDescent="0.2">
      <c r="L6874" s="25">
        <f t="shared" si="225"/>
        <v>1040072</v>
      </c>
      <c r="M6874" s="25" t="str">
        <f t="shared" si="226"/>
        <v>valverecession_cyl15_deltaOphSinceInit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valverecession_cyl15_deltaOphSinceInit</v>
      </c>
      <c r="P6874">
        <v>6870</v>
      </c>
      <c r="Q6874" t="s">
        <v>7408</v>
      </c>
      <c r="R6874" t="s">
        <v>172</v>
      </c>
      <c r="S6874" s="164">
        <v>1040072</v>
      </c>
    </row>
    <row r="6875" spans="12:19" x14ac:dyDescent="0.2">
      <c r="L6875" s="25">
        <f t="shared" si="225"/>
        <v>10049017</v>
      </c>
      <c r="M6875" s="25" t="str">
        <f t="shared" si="226"/>
        <v>valverecession_cyl15_new_cyl_head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valverecession_cyl15_new_cyl_head</v>
      </c>
      <c r="P6875">
        <v>6871</v>
      </c>
      <c r="Q6875" t="s">
        <v>7409</v>
      </c>
      <c r="S6875" s="164">
        <v>10049017</v>
      </c>
    </row>
    <row r="6876" spans="12:19" x14ac:dyDescent="0.2">
      <c r="L6876" s="25">
        <f t="shared" si="225"/>
        <v>1040073</v>
      </c>
      <c r="M6876" s="25" t="str">
        <f t="shared" si="226"/>
        <v>valverecession_cyl16_deltaOphSinceInit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valverecession_cyl16_deltaOphSinceInit</v>
      </c>
      <c r="P6876">
        <v>6872</v>
      </c>
      <c r="Q6876" t="s">
        <v>7410</v>
      </c>
      <c r="R6876" t="s">
        <v>172</v>
      </c>
      <c r="S6876" s="164">
        <v>1040073</v>
      </c>
    </row>
    <row r="6877" spans="12:19" x14ac:dyDescent="0.2">
      <c r="L6877" s="25">
        <f t="shared" si="225"/>
        <v>10049018</v>
      </c>
      <c r="M6877" s="25" t="str">
        <f t="shared" si="226"/>
        <v>valverecession_cyl16_new_cyl_head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valverecession_cyl16_new_cyl_head</v>
      </c>
      <c r="P6877">
        <v>6873</v>
      </c>
      <c r="Q6877" t="s">
        <v>7411</v>
      </c>
      <c r="S6877" s="164">
        <v>10049018</v>
      </c>
    </row>
    <row r="6878" spans="12:19" x14ac:dyDescent="0.2">
      <c r="L6878" s="25">
        <f t="shared" si="225"/>
        <v>1040074</v>
      </c>
      <c r="M6878" s="25" t="str">
        <f t="shared" si="226"/>
        <v>valverecession_cyl17_deltaOphSinceInit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valverecession_cyl17_deltaOphSinceInit</v>
      </c>
      <c r="P6878">
        <v>6874</v>
      </c>
      <c r="Q6878" t="s">
        <v>7412</v>
      </c>
      <c r="R6878" t="s">
        <v>172</v>
      </c>
      <c r="S6878" s="164">
        <v>1040074</v>
      </c>
    </row>
    <row r="6879" spans="12:19" x14ac:dyDescent="0.2">
      <c r="L6879" s="25">
        <f t="shared" si="225"/>
        <v>10049019</v>
      </c>
      <c r="M6879" s="25" t="str">
        <f t="shared" si="226"/>
        <v>valverecession_cyl17_new_cyl_head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valverecession_cyl17_new_cyl_head</v>
      </c>
      <c r="P6879">
        <v>6875</v>
      </c>
      <c r="Q6879" t="s">
        <v>7413</v>
      </c>
      <c r="S6879" s="164">
        <v>10049019</v>
      </c>
    </row>
    <row r="6880" spans="12:19" x14ac:dyDescent="0.2">
      <c r="L6880" s="25">
        <f t="shared" si="225"/>
        <v>1040075</v>
      </c>
      <c r="M6880" s="25" t="str">
        <f t="shared" si="226"/>
        <v>valverecession_cyl18_deltaOphSinceInit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valverecession_cyl18_deltaOphSinceInit</v>
      </c>
      <c r="P6880">
        <v>6876</v>
      </c>
      <c r="Q6880" t="s">
        <v>7414</v>
      </c>
      <c r="R6880" t="s">
        <v>172</v>
      </c>
      <c r="S6880" s="164">
        <v>1040075</v>
      </c>
    </row>
    <row r="6881" spans="12:19" x14ac:dyDescent="0.2">
      <c r="L6881" s="25">
        <f t="shared" si="225"/>
        <v>10049020</v>
      </c>
      <c r="M6881" s="25" t="str">
        <f t="shared" si="226"/>
        <v>valverecession_cyl18_new_cyl_head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valverecession_cyl18_new_cyl_head</v>
      </c>
      <c r="P6881">
        <v>6877</v>
      </c>
      <c r="Q6881" t="s">
        <v>7415</v>
      </c>
      <c r="S6881" s="164">
        <v>10049020</v>
      </c>
    </row>
    <row r="6882" spans="12:19" x14ac:dyDescent="0.2">
      <c r="L6882" s="25">
        <f t="shared" si="225"/>
        <v>1040076</v>
      </c>
      <c r="M6882" s="25" t="str">
        <f t="shared" si="226"/>
        <v>valverecession_cyl19_deltaOphSinceInit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valverecession_cyl19_deltaOphSinceInit</v>
      </c>
      <c r="P6882">
        <v>6878</v>
      </c>
      <c r="Q6882" t="s">
        <v>7416</v>
      </c>
      <c r="R6882" t="s">
        <v>172</v>
      </c>
      <c r="S6882" s="164">
        <v>1040076</v>
      </c>
    </row>
    <row r="6883" spans="12:19" x14ac:dyDescent="0.2">
      <c r="L6883" s="25">
        <f t="shared" si="225"/>
        <v>10049021</v>
      </c>
      <c r="M6883" s="25" t="str">
        <f t="shared" si="226"/>
        <v>valverecession_cyl19_new_cyl_head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valverecession_cyl19_new_cyl_head</v>
      </c>
      <c r="P6883">
        <v>6879</v>
      </c>
      <c r="Q6883" t="s">
        <v>7417</v>
      </c>
      <c r="S6883" s="164">
        <v>10049021</v>
      </c>
    </row>
    <row r="6884" spans="12:19" x14ac:dyDescent="0.2">
      <c r="L6884" s="25">
        <f t="shared" si="225"/>
        <v>1040077</v>
      </c>
      <c r="M6884" s="25" t="str">
        <f t="shared" si="226"/>
        <v>valverecession_cyl20_deltaOphSinceInit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valverecession_cyl20_deltaOphSinceInit</v>
      </c>
      <c r="P6884">
        <v>6880</v>
      </c>
      <c r="Q6884" t="s">
        <v>7418</v>
      </c>
      <c r="R6884" t="s">
        <v>172</v>
      </c>
      <c r="S6884" s="164">
        <v>1040077</v>
      </c>
    </row>
    <row r="6885" spans="12:19" x14ac:dyDescent="0.2">
      <c r="L6885" s="25">
        <f t="shared" si="225"/>
        <v>10049022</v>
      </c>
      <c r="M6885" s="25" t="str">
        <f t="shared" si="226"/>
        <v>valverecession_cyl20_new_cyl_head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valverecession_cyl20_new_cyl_head</v>
      </c>
      <c r="P6885">
        <v>6881</v>
      </c>
      <c r="Q6885" t="s">
        <v>7419</v>
      </c>
      <c r="S6885" s="164">
        <v>10049022</v>
      </c>
    </row>
    <row r="6886" spans="12:19" x14ac:dyDescent="0.2">
      <c r="L6886" s="25">
        <f t="shared" si="225"/>
        <v>1040078</v>
      </c>
      <c r="M6886" s="25" t="str">
        <f t="shared" si="226"/>
        <v>valverecession_cyl21_deltaOphSinceInit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valverecession_cyl21_deltaOphSinceInit</v>
      </c>
      <c r="P6886">
        <v>6882</v>
      </c>
      <c r="Q6886" t="s">
        <v>7420</v>
      </c>
      <c r="R6886" t="s">
        <v>172</v>
      </c>
      <c r="S6886" s="164">
        <v>1040078</v>
      </c>
    </row>
    <row r="6887" spans="12:19" x14ac:dyDescent="0.2">
      <c r="L6887" s="25">
        <f t="shared" si="225"/>
        <v>10049023</v>
      </c>
      <c r="M6887" s="25" t="str">
        <f t="shared" si="226"/>
        <v>valverecession_cyl21_new_cyl_head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valverecession_cyl21_new_cyl_head</v>
      </c>
      <c r="P6887">
        <v>6883</v>
      </c>
      <c r="Q6887" t="s">
        <v>7421</v>
      </c>
      <c r="S6887" s="164">
        <v>10049023</v>
      </c>
    </row>
    <row r="6888" spans="12:19" x14ac:dyDescent="0.2">
      <c r="L6888" s="25">
        <f t="shared" si="225"/>
        <v>1040079</v>
      </c>
      <c r="M6888" s="25" t="str">
        <f t="shared" si="226"/>
        <v>valverecession_cyl22_deltaOphSinceInit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valverecession_cyl22_deltaOphSinceInit</v>
      </c>
      <c r="P6888">
        <v>6884</v>
      </c>
      <c r="Q6888" t="s">
        <v>7422</v>
      </c>
      <c r="R6888" t="s">
        <v>172</v>
      </c>
      <c r="S6888" s="164">
        <v>1040079</v>
      </c>
    </row>
    <row r="6889" spans="12:19" x14ac:dyDescent="0.2">
      <c r="L6889" s="25">
        <f t="shared" si="225"/>
        <v>10049024</v>
      </c>
      <c r="M6889" s="25" t="str">
        <f t="shared" si="226"/>
        <v>valverecession_cyl22_new_cyl_head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valverecession_cyl22_new_cyl_head</v>
      </c>
      <c r="P6889">
        <v>6885</v>
      </c>
      <c r="Q6889" t="s">
        <v>7423</v>
      </c>
      <c r="S6889" s="164">
        <v>10049024</v>
      </c>
    </row>
    <row r="6890" spans="12:19" x14ac:dyDescent="0.2">
      <c r="L6890" s="25">
        <f t="shared" si="225"/>
        <v>1040080</v>
      </c>
      <c r="M6890" s="25" t="str">
        <f t="shared" si="226"/>
        <v>valverecession_cyl23_deltaOphSinceInit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valverecession_cyl23_deltaOphSinceInit</v>
      </c>
      <c r="P6890">
        <v>6886</v>
      </c>
      <c r="Q6890" t="s">
        <v>7424</v>
      </c>
      <c r="R6890" t="s">
        <v>172</v>
      </c>
      <c r="S6890" s="164">
        <v>1040080</v>
      </c>
    </row>
    <row r="6891" spans="12:19" x14ac:dyDescent="0.2">
      <c r="L6891" s="25">
        <f t="shared" si="225"/>
        <v>10049025</v>
      </c>
      <c r="M6891" s="25" t="str">
        <f t="shared" si="226"/>
        <v>valverecession_cyl23_new_cyl_head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valverecession_cyl23_new_cyl_head</v>
      </c>
      <c r="P6891">
        <v>6887</v>
      </c>
      <c r="Q6891" t="s">
        <v>7425</v>
      </c>
      <c r="S6891" s="164">
        <v>10049025</v>
      </c>
    </row>
    <row r="6892" spans="12:19" x14ac:dyDescent="0.2">
      <c r="L6892" s="25">
        <f t="shared" si="225"/>
        <v>1040081</v>
      </c>
      <c r="M6892" s="25" t="str">
        <f t="shared" si="226"/>
        <v>valverecession_cyl24_deltaOphSinceInit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valverecession_cyl24_deltaOphSinceInit</v>
      </c>
      <c r="P6892">
        <v>6888</v>
      </c>
      <c r="Q6892" t="s">
        <v>7426</v>
      </c>
      <c r="R6892" t="s">
        <v>172</v>
      </c>
      <c r="S6892" s="164">
        <v>1040081</v>
      </c>
    </row>
    <row r="6893" spans="12:19" x14ac:dyDescent="0.2">
      <c r="L6893" s="25">
        <f t="shared" si="225"/>
        <v>10049026</v>
      </c>
      <c r="M6893" s="25" t="str">
        <f t="shared" si="226"/>
        <v>valverecession_cyl24_new_cyl_head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valverecession_cyl24_new_cyl_head</v>
      </c>
      <c r="P6893">
        <v>6889</v>
      </c>
      <c r="Q6893" t="s">
        <v>7427</v>
      </c>
      <c r="S6893" s="164">
        <v>10049026</v>
      </c>
    </row>
    <row r="6894" spans="12:19" x14ac:dyDescent="0.2">
      <c r="L6894" s="25">
        <f t="shared" si="225"/>
        <v>1039962</v>
      </c>
      <c r="M6894" s="25" t="str">
        <f t="shared" si="226"/>
        <v>valverecession_lev_cyl01_deltaVRSinceInit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valverecession_lev_cyl01_deltaVRSinceInit</v>
      </c>
      <c r="P6894">
        <v>6890</v>
      </c>
      <c r="Q6894" t="s">
        <v>7428</v>
      </c>
      <c r="R6894" t="s">
        <v>7897</v>
      </c>
      <c r="S6894" s="164">
        <v>1039962</v>
      </c>
    </row>
    <row r="6895" spans="12:19" x14ac:dyDescent="0.2">
      <c r="L6895" s="25">
        <f t="shared" si="225"/>
        <v>1039866</v>
      </c>
      <c r="M6895" s="25" t="str">
        <f t="shared" si="226"/>
        <v>valverecession_lev_cyl01_init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valverecession_lev_cyl01_init</v>
      </c>
      <c r="P6895">
        <v>6891</v>
      </c>
      <c r="Q6895" t="s">
        <v>7429</v>
      </c>
      <c r="R6895" t="s">
        <v>7897</v>
      </c>
      <c r="S6895" s="164">
        <v>1039866</v>
      </c>
    </row>
    <row r="6896" spans="12:19" x14ac:dyDescent="0.2">
      <c r="L6896" s="25">
        <f t="shared" si="225"/>
        <v>1039963</v>
      </c>
      <c r="M6896" s="25" t="str">
        <f t="shared" si="226"/>
        <v>valverecession_lev_cyl02_deltaVRSinceInit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valverecession_lev_cyl02_deltaVRSinceInit</v>
      </c>
      <c r="P6896">
        <v>6892</v>
      </c>
      <c r="Q6896" t="s">
        <v>7430</v>
      </c>
      <c r="R6896" t="s">
        <v>7897</v>
      </c>
      <c r="S6896" s="164">
        <v>1039963</v>
      </c>
    </row>
    <row r="6897" spans="12:19" x14ac:dyDescent="0.2">
      <c r="L6897" s="25">
        <f t="shared" si="225"/>
        <v>1039867</v>
      </c>
      <c r="M6897" s="25" t="str">
        <f t="shared" si="226"/>
        <v>valverecession_lev_cyl02_init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valverecession_lev_cyl02_init</v>
      </c>
      <c r="P6897">
        <v>6893</v>
      </c>
      <c r="Q6897" t="s">
        <v>7431</v>
      </c>
      <c r="R6897" t="s">
        <v>7897</v>
      </c>
      <c r="S6897" s="164">
        <v>1039867</v>
      </c>
    </row>
    <row r="6898" spans="12:19" x14ac:dyDescent="0.2">
      <c r="L6898" s="25">
        <f t="shared" si="225"/>
        <v>1039964</v>
      </c>
      <c r="M6898" s="25" t="str">
        <f t="shared" si="226"/>
        <v>valverecession_lev_cyl03_deltaVRSinceInit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valverecession_lev_cyl03_deltaVRSinceInit</v>
      </c>
      <c r="P6898">
        <v>6894</v>
      </c>
      <c r="Q6898" t="s">
        <v>7432</v>
      </c>
      <c r="R6898" t="s">
        <v>7897</v>
      </c>
      <c r="S6898" s="164">
        <v>1039964</v>
      </c>
    </row>
    <row r="6899" spans="12:19" x14ac:dyDescent="0.2">
      <c r="L6899" s="25">
        <f t="shared" si="225"/>
        <v>1039868</v>
      </c>
      <c r="M6899" s="25" t="str">
        <f t="shared" si="226"/>
        <v>valverecession_lev_cyl03_init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valverecession_lev_cyl03_init</v>
      </c>
      <c r="P6899">
        <v>6895</v>
      </c>
      <c r="Q6899" t="s">
        <v>7433</v>
      </c>
      <c r="R6899" t="s">
        <v>7897</v>
      </c>
      <c r="S6899" s="164">
        <v>1039868</v>
      </c>
    </row>
    <row r="6900" spans="12:19" x14ac:dyDescent="0.2">
      <c r="L6900" s="25">
        <f t="shared" si="225"/>
        <v>1039965</v>
      </c>
      <c r="M6900" s="25" t="str">
        <f t="shared" si="226"/>
        <v>valverecession_lev_cyl04_deltaVRSinceInit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valverecession_lev_cyl04_deltaVRSinceInit</v>
      </c>
      <c r="P6900">
        <v>6896</v>
      </c>
      <c r="Q6900" t="s">
        <v>7434</v>
      </c>
      <c r="R6900" t="s">
        <v>7897</v>
      </c>
      <c r="S6900" s="164">
        <v>1039965</v>
      </c>
    </row>
    <row r="6901" spans="12:19" x14ac:dyDescent="0.2">
      <c r="L6901" s="25">
        <f t="shared" si="225"/>
        <v>1039869</v>
      </c>
      <c r="M6901" s="25" t="str">
        <f t="shared" si="226"/>
        <v>valverecession_lev_cyl04_init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valverecession_lev_cyl04_init</v>
      </c>
      <c r="P6901">
        <v>6897</v>
      </c>
      <c r="Q6901" t="s">
        <v>7435</v>
      </c>
      <c r="R6901" t="s">
        <v>7897</v>
      </c>
      <c r="S6901" s="164">
        <v>1039869</v>
      </c>
    </row>
    <row r="6902" spans="12:19" x14ac:dyDescent="0.2">
      <c r="L6902" s="25">
        <f t="shared" si="225"/>
        <v>1039966</v>
      </c>
      <c r="M6902" s="25" t="str">
        <f t="shared" si="226"/>
        <v>valverecession_lev_cyl05_deltaVRSinceInit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valverecession_lev_cyl05_deltaVRSinceInit</v>
      </c>
      <c r="P6902">
        <v>6898</v>
      </c>
      <c r="Q6902" t="s">
        <v>7436</v>
      </c>
      <c r="R6902" t="s">
        <v>7897</v>
      </c>
      <c r="S6902" s="164">
        <v>1039966</v>
      </c>
    </row>
    <row r="6903" spans="12:19" x14ac:dyDescent="0.2">
      <c r="L6903" s="25">
        <f t="shared" si="225"/>
        <v>1039870</v>
      </c>
      <c r="M6903" s="25" t="str">
        <f t="shared" si="226"/>
        <v>valverecession_lev_cyl05_init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valverecession_lev_cyl05_init</v>
      </c>
      <c r="P6903">
        <v>6899</v>
      </c>
      <c r="Q6903" t="s">
        <v>7437</v>
      </c>
      <c r="R6903" t="s">
        <v>7897</v>
      </c>
      <c r="S6903" s="164">
        <v>1039870</v>
      </c>
    </row>
    <row r="6904" spans="12:19" x14ac:dyDescent="0.2">
      <c r="L6904" s="25">
        <f t="shared" si="225"/>
        <v>1039967</v>
      </c>
      <c r="M6904" s="25" t="str">
        <f t="shared" si="226"/>
        <v>valverecession_lev_cyl06_deltaVRSinceInit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valverecession_lev_cyl06_deltaVRSinceInit</v>
      </c>
      <c r="P6904">
        <v>6900</v>
      </c>
      <c r="Q6904" t="s">
        <v>7438</v>
      </c>
      <c r="R6904" t="s">
        <v>7897</v>
      </c>
      <c r="S6904" s="164">
        <v>1039967</v>
      </c>
    </row>
    <row r="6905" spans="12:19" x14ac:dyDescent="0.2">
      <c r="L6905" s="25">
        <f t="shared" si="225"/>
        <v>1039871</v>
      </c>
      <c r="M6905" s="25" t="str">
        <f t="shared" si="226"/>
        <v>valverecession_lev_cyl06_init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valverecession_lev_cyl06_init</v>
      </c>
      <c r="P6905">
        <v>6901</v>
      </c>
      <c r="Q6905" t="s">
        <v>7439</v>
      </c>
      <c r="R6905" t="s">
        <v>7897</v>
      </c>
      <c r="S6905" s="164">
        <v>1039871</v>
      </c>
    </row>
    <row r="6906" spans="12:19" x14ac:dyDescent="0.2">
      <c r="L6906" s="25">
        <f t="shared" si="225"/>
        <v>1039968</v>
      </c>
      <c r="M6906" s="25" t="str">
        <f t="shared" si="226"/>
        <v>valverecession_lev_cyl07_deltaVRSinceInit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valverecession_lev_cyl07_deltaVRSinceInit</v>
      </c>
      <c r="P6906">
        <v>6902</v>
      </c>
      <c r="Q6906" t="s">
        <v>7440</v>
      </c>
      <c r="R6906" t="s">
        <v>7897</v>
      </c>
      <c r="S6906" s="164">
        <v>1039968</v>
      </c>
    </row>
    <row r="6907" spans="12:19" x14ac:dyDescent="0.2">
      <c r="L6907" s="25">
        <f t="shared" si="225"/>
        <v>1039872</v>
      </c>
      <c r="M6907" s="25" t="str">
        <f t="shared" si="226"/>
        <v>valverecession_lev_cyl07_init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valverecession_lev_cyl07_init</v>
      </c>
      <c r="P6907">
        <v>6903</v>
      </c>
      <c r="Q6907" t="s">
        <v>7441</v>
      </c>
      <c r="R6907" t="s">
        <v>7897</v>
      </c>
      <c r="S6907" s="164">
        <v>1039872</v>
      </c>
    </row>
    <row r="6908" spans="12:19" x14ac:dyDescent="0.2">
      <c r="L6908" s="25">
        <f t="shared" si="225"/>
        <v>1039969</v>
      </c>
      <c r="M6908" s="25" t="str">
        <f t="shared" si="226"/>
        <v>valverecession_lev_cyl08_deltaVRSinceInit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valverecession_lev_cyl08_deltaVRSinceInit</v>
      </c>
      <c r="P6908">
        <v>6904</v>
      </c>
      <c r="Q6908" t="s">
        <v>7442</v>
      </c>
      <c r="R6908" t="s">
        <v>7897</v>
      </c>
      <c r="S6908" s="164">
        <v>1039969</v>
      </c>
    </row>
    <row r="6909" spans="12:19" x14ac:dyDescent="0.2">
      <c r="L6909" s="25">
        <f t="shared" si="225"/>
        <v>1039873</v>
      </c>
      <c r="M6909" s="25" t="str">
        <f t="shared" si="226"/>
        <v>valverecession_lev_cyl08_init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valverecession_lev_cyl08_init</v>
      </c>
      <c r="P6909">
        <v>6905</v>
      </c>
      <c r="Q6909" t="s">
        <v>7443</v>
      </c>
      <c r="R6909" t="s">
        <v>7897</v>
      </c>
      <c r="S6909" s="164">
        <v>1039873</v>
      </c>
    </row>
    <row r="6910" spans="12:19" x14ac:dyDescent="0.2">
      <c r="L6910" s="25">
        <f t="shared" si="225"/>
        <v>1039970</v>
      </c>
      <c r="M6910" s="25" t="str">
        <f t="shared" si="226"/>
        <v>valverecession_lev_cyl09_deltaVRSinceInit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valverecession_lev_cyl09_deltaVRSinceInit</v>
      </c>
      <c r="P6910">
        <v>6906</v>
      </c>
      <c r="Q6910" t="s">
        <v>7444</v>
      </c>
      <c r="R6910" t="s">
        <v>7897</v>
      </c>
      <c r="S6910" s="164">
        <v>1039970</v>
      </c>
    </row>
    <row r="6911" spans="12:19" x14ac:dyDescent="0.2">
      <c r="L6911" s="25">
        <f t="shared" si="225"/>
        <v>1039874</v>
      </c>
      <c r="M6911" s="25" t="str">
        <f t="shared" si="226"/>
        <v>valverecession_lev_cyl09_init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valverecession_lev_cyl09_init</v>
      </c>
      <c r="P6911">
        <v>6907</v>
      </c>
      <c r="Q6911" t="s">
        <v>7445</v>
      </c>
      <c r="R6911" t="s">
        <v>7897</v>
      </c>
      <c r="S6911" s="164">
        <v>1039874</v>
      </c>
    </row>
    <row r="6912" spans="12:19" x14ac:dyDescent="0.2">
      <c r="L6912" s="25">
        <f t="shared" si="225"/>
        <v>1039971</v>
      </c>
      <c r="M6912" s="25" t="str">
        <f t="shared" si="226"/>
        <v>valverecession_lev_cyl10_deltaVRSinceInit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valverecession_lev_cyl10_deltaVRSinceInit</v>
      </c>
      <c r="P6912">
        <v>6908</v>
      </c>
      <c r="Q6912" t="s">
        <v>7446</v>
      </c>
      <c r="R6912" t="s">
        <v>7897</v>
      </c>
      <c r="S6912" s="164">
        <v>1039971</v>
      </c>
    </row>
    <row r="6913" spans="12:19" x14ac:dyDescent="0.2">
      <c r="L6913" s="25">
        <f t="shared" si="225"/>
        <v>1039875</v>
      </c>
      <c r="M6913" s="25" t="str">
        <f t="shared" si="226"/>
        <v>valverecession_lev_cyl10_init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valverecession_lev_cyl10_init</v>
      </c>
      <c r="P6913">
        <v>6909</v>
      </c>
      <c r="Q6913" t="s">
        <v>7447</v>
      </c>
      <c r="R6913" t="s">
        <v>7897</v>
      </c>
      <c r="S6913" s="164">
        <v>1039875</v>
      </c>
    </row>
    <row r="6914" spans="12:19" x14ac:dyDescent="0.2">
      <c r="L6914" s="25">
        <f t="shared" si="225"/>
        <v>1039972</v>
      </c>
      <c r="M6914" s="25" t="str">
        <f t="shared" si="226"/>
        <v>valverecession_lev_cyl11_deltaVRSinceInit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valverecession_lev_cyl11_deltaVRSinceInit</v>
      </c>
      <c r="P6914">
        <v>6910</v>
      </c>
      <c r="Q6914" t="s">
        <v>7448</v>
      </c>
      <c r="R6914" t="s">
        <v>7897</v>
      </c>
      <c r="S6914" s="164">
        <v>1039972</v>
      </c>
    </row>
    <row r="6915" spans="12:19" x14ac:dyDescent="0.2">
      <c r="L6915" s="25">
        <f t="shared" si="225"/>
        <v>1039876</v>
      </c>
      <c r="M6915" s="25" t="str">
        <f t="shared" si="226"/>
        <v>valverecession_lev_cyl11_init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valverecession_lev_cyl11_init</v>
      </c>
      <c r="P6915">
        <v>6911</v>
      </c>
      <c r="Q6915" t="s">
        <v>7449</v>
      </c>
      <c r="R6915" t="s">
        <v>7897</v>
      </c>
      <c r="S6915" s="164">
        <v>1039876</v>
      </c>
    </row>
    <row r="6916" spans="12:19" x14ac:dyDescent="0.2">
      <c r="L6916" s="25">
        <f t="shared" si="225"/>
        <v>1039973</v>
      </c>
      <c r="M6916" s="25" t="str">
        <f t="shared" si="226"/>
        <v>valverecession_lev_cyl12_deltaVRSinceInit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valverecession_lev_cyl12_deltaVRSinceInit</v>
      </c>
      <c r="P6916">
        <v>6912</v>
      </c>
      <c r="Q6916" t="s">
        <v>7450</v>
      </c>
      <c r="R6916" t="s">
        <v>7897</v>
      </c>
      <c r="S6916" s="164">
        <v>1039973</v>
      </c>
    </row>
    <row r="6917" spans="12:19" x14ac:dyDescent="0.2">
      <c r="L6917" s="25">
        <f t="shared" si="225"/>
        <v>1039877</v>
      </c>
      <c r="M6917" s="25" t="str">
        <f t="shared" si="226"/>
        <v>valverecession_lev_cyl12_init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valverecession_lev_cyl12_init</v>
      </c>
      <c r="P6917">
        <v>6913</v>
      </c>
      <c r="Q6917" t="s">
        <v>7451</v>
      </c>
      <c r="R6917" t="s">
        <v>7897</v>
      </c>
      <c r="S6917" s="164">
        <v>1039877</v>
      </c>
    </row>
    <row r="6918" spans="12:19" x14ac:dyDescent="0.2">
      <c r="L6918" s="25">
        <f t="shared" si="225"/>
        <v>1039974</v>
      </c>
      <c r="M6918" s="25" t="str">
        <f t="shared" si="226"/>
        <v>valverecession_lev_cyl13_deltaVRSinceInit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valverecession_lev_cyl13_deltaVRSinceInit</v>
      </c>
      <c r="P6918">
        <v>6914</v>
      </c>
      <c r="Q6918" t="s">
        <v>7452</v>
      </c>
      <c r="R6918" t="s">
        <v>7897</v>
      </c>
      <c r="S6918" s="164">
        <v>1039974</v>
      </c>
    </row>
    <row r="6919" spans="12:19" x14ac:dyDescent="0.2">
      <c r="L6919" s="25">
        <f t="shared" si="225"/>
        <v>1039878</v>
      </c>
      <c r="M6919" s="25" t="str">
        <f t="shared" si="226"/>
        <v>valverecession_lev_cyl13_init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valverecession_lev_cyl13_init</v>
      </c>
      <c r="P6919">
        <v>6915</v>
      </c>
      <c r="Q6919" t="s">
        <v>7453</v>
      </c>
      <c r="R6919" t="s">
        <v>7897</v>
      </c>
      <c r="S6919" s="164">
        <v>1039878</v>
      </c>
    </row>
    <row r="6920" spans="12:19" x14ac:dyDescent="0.2">
      <c r="L6920" s="25">
        <f t="shared" si="225"/>
        <v>1039975</v>
      </c>
      <c r="M6920" s="25" t="str">
        <f t="shared" si="226"/>
        <v>valverecession_lev_cyl14_deltaVRSinceInit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valverecession_lev_cyl14_deltaVRSinceInit</v>
      </c>
      <c r="P6920">
        <v>6916</v>
      </c>
      <c r="Q6920" t="s">
        <v>7454</v>
      </c>
      <c r="R6920" t="s">
        <v>7897</v>
      </c>
      <c r="S6920" s="164">
        <v>1039975</v>
      </c>
    </row>
    <row r="6921" spans="12:19" x14ac:dyDescent="0.2">
      <c r="L6921" s="25">
        <f t="shared" si="225"/>
        <v>1039879</v>
      </c>
      <c r="M6921" s="25" t="str">
        <f t="shared" si="226"/>
        <v>valverecession_lev_cyl14_init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valverecession_lev_cyl14_init</v>
      </c>
      <c r="P6921">
        <v>6917</v>
      </c>
      <c r="Q6921" t="s">
        <v>7455</v>
      </c>
      <c r="R6921" t="s">
        <v>7897</v>
      </c>
      <c r="S6921" s="164">
        <v>1039879</v>
      </c>
    </row>
    <row r="6922" spans="12:19" x14ac:dyDescent="0.2">
      <c r="L6922" s="25">
        <f t="shared" si="225"/>
        <v>1039976</v>
      </c>
      <c r="M6922" s="25" t="str">
        <f t="shared" si="226"/>
        <v>valverecession_lev_cyl15_deltaVRSinceInit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valverecession_lev_cyl15_deltaVRSinceInit</v>
      </c>
      <c r="P6922">
        <v>6918</v>
      </c>
      <c r="Q6922" t="s">
        <v>7456</v>
      </c>
      <c r="R6922" t="s">
        <v>7897</v>
      </c>
      <c r="S6922" s="164">
        <v>1039976</v>
      </c>
    </row>
    <row r="6923" spans="12:19" x14ac:dyDescent="0.2">
      <c r="L6923" s="25">
        <f t="shared" si="225"/>
        <v>1039880</v>
      </c>
      <c r="M6923" s="25" t="str">
        <f t="shared" si="226"/>
        <v>valverecession_lev_cyl15_init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valverecession_lev_cyl15_init</v>
      </c>
      <c r="P6923">
        <v>6919</v>
      </c>
      <c r="Q6923" t="s">
        <v>7457</v>
      </c>
      <c r="R6923" t="s">
        <v>7897</v>
      </c>
      <c r="S6923" s="164">
        <v>1039880</v>
      </c>
    </row>
    <row r="6924" spans="12:19" x14ac:dyDescent="0.2">
      <c r="L6924" s="25">
        <f t="shared" si="225"/>
        <v>1039977</v>
      </c>
      <c r="M6924" s="25" t="str">
        <f t="shared" si="226"/>
        <v>valverecession_lev_cyl16_deltaVRSinceInit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valverecession_lev_cyl16_deltaVRSinceInit</v>
      </c>
      <c r="P6924">
        <v>6920</v>
      </c>
      <c r="Q6924" t="s">
        <v>7458</v>
      </c>
      <c r="R6924" t="s">
        <v>7897</v>
      </c>
      <c r="S6924" s="164">
        <v>1039977</v>
      </c>
    </row>
    <row r="6925" spans="12:19" x14ac:dyDescent="0.2">
      <c r="L6925" s="25">
        <f t="shared" si="225"/>
        <v>1039881</v>
      </c>
      <c r="M6925" s="25" t="str">
        <f t="shared" si="226"/>
        <v>valverecession_lev_cyl16_init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valverecession_lev_cyl16_init</v>
      </c>
      <c r="P6925">
        <v>6921</v>
      </c>
      <c r="Q6925" t="s">
        <v>7459</v>
      </c>
      <c r="R6925" t="s">
        <v>7897</v>
      </c>
      <c r="S6925" s="164">
        <v>1039881</v>
      </c>
    </row>
    <row r="6926" spans="12:19" x14ac:dyDescent="0.2">
      <c r="L6926" s="25">
        <f t="shared" si="225"/>
        <v>1039978</v>
      </c>
      <c r="M6926" s="25" t="str">
        <f t="shared" si="226"/>
        <v>valverecession_lev_cyl17_deltaVRSinceInit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valverecession_lev_cyl17_deltaVRSinceInit</v>
      </c>
      <c r="P6926">
        <v>6922</v>
      </c>
      <c r="Q6926" t="s">
        <v>7460</v>
      </c>
      <c r="R6926" t="s">
        <v>7897</v>
      </c>
      <c r="S6926" s="164">
        <v>1039978</v>
      </c>
    </row>
    <row r="6927" spans="12:19" x14ac:dyDescent="0.2">
      <c r="L6927" s="25">
        <f t="shared" si="225"/>
        <v>1039882</v>
      </c>
      <c r="M6927" s="25" t="str">
        <f t="shared" si="226"/>
        <v>valverecession_lev_cyl17_init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valverecession_lev_cyl17_init</v>
      </c>
      <c r="P6927">
        <v>6923</v>
      </c>
      <c r="Q6927" t="s">
        <v>7461</v>
      </c>
      <c r="R6927" t="s">
        <v>7897</v>
      </c>
      <c r="S6927" s="164">
        <v>1039882</v>
      </c>
    </row>
    <row r="6928" spans="12:19" x14ac:dyDescent="0.2">
      <c r="L6928" s="25">
        <f t="shared" si="225"/>
        <v>1039979</v>
      </c>
      <c r="M6928" s="25" t="str">
        <f t="shared" si="226"/>
        <v>valverecession_lev_cyl18_deltaVRSinceInit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valverecession_lev_cyl18_deltaVRSinceInit</v>
      </c>
      <c r="P6928">
        <v>6924</v>
      </c>
      <c r="Q6928" t="s">
        <v>7462</v>
      </c>
      <c r="R6928" t="s">
        <v>7897</v>
      </c>
      <c r="S6928" s="164">
        <v>1039979</v>
      </c>
    </row>
    <row r="6929" spans="12:19" x14ac:dyDescent="0.2">
      <c r="L6929" s="25">
        <f t="shared" ref="L6929:L6992" si="227">S6929</f>
        <v>1039883</v>
      </c>
      <c r="M6929" s="25" t="str">
        <f t="shared" ref="M6929:M6992" si="228">Q6929</f>
        <v>valverecession_lev_cyl18_init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valverecession_lev_cyl18_init</v>
      </c>
      <c r="P6929">
        <v>6925</v>
      </c>
      <c r="Q6929" t="s">
        <v>7463</v>
      </c>
      <c r="R6929" t="s">
        <v>7897</v>
      </c>
      <c r="S6929" s="164">
        <v>1039883</v>
      </c>
    </row>
    <row r="6930" spans="12:19" x14ac:dyDescent="0.2">
      <c r="L6930" s="25">
        <f t="shared" si="227"/>
        <v>1039980</v>
      </c>
      <c r="M6930" s="25" t="str">
        <f t="shared" si="228"/>
        <v>valverecession_lev_cyl19_deltaVRSinceInit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valverecession_lev_cyl19_deltaVRSinceInit</v>
      </c>
      <c r="P6930">
        <v>6926</v>
      </c>
      <c r="Q6930" t="s">
        <v>7464</v>
      </c>
      <c r="R6930" t="s">
        <v>7897</v>
      </c>
      <c r="S6930" s="164">
        <v>1039980</v>
      </c>
    </row>
    <row r="6931" spans="12:19" x14ac:dyDescent="0.2">
      <c r="L6931" s="25">
        <f t="shared" si="227"/>
        <v>1039884</v>
      </c>
      <c r="M6931" s="25" t="str">
        <f t="shared" si="228"/>
        <v>valverecession_lev_cyl19_init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valverecession_lev_cyl19_init</v>
      </c>
      <c r="P6931">
        <v>6927</v>
      </c>
      <c r="Q6931" t="s">
        <v>7465</v>
      </c>
      <c r="R6931" t="s">
        <v>7897</v>
      </c>
      <c r="S6931" s="164">
        <v>1039884</v>
      </c>
    </row>
    <row r="6932" spans="12:19" x14ac:dyDescent="0.2">
      <c r="L6932" s="25">
        <f t="shared" si="227"/>
        <v>1039981</v>
      </c>
      <c r="M6932" s="25" t="str">
        <f t="shared" si="228"/>
        <v>valverecession_lev_cyl20_deltaVRSinceInit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valverecession_lev_cyl20_deltaVRSinceInit</v>
      </c>
      <c r="P6932">
        <v>6928</v>
      </c>
      <c r="Q6932" t="s">
        <v>7466</v>
      </c>
      <c r="R6932" t="s">
        <v>7897</v>
      </c>
      <c r="S6932" s="164">
        <v>1039981</v>
      </c>
    </row>
    <row r="6933" spans="12:19" x14ac:dyDescent="0.2">
      <c r="L6933" s="25">
        <f t="shared" si="227"/>
        <v>1039885</v>
      </c>
      <c r="M6933" s="25" t="str">
        <f t="shared" si="228"/>
        <v>valverecession_lev_cyl20_init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valverecession_lev_cyl20_init</v>
      </c>
      <c r="P6933">
        <v>6929</v>
      </c>
      <c r="Q6933" t="s">
        <v>7467</v>
      </c>
      <c r="R6933" t="s">
        <v>7897</v>
      </c>
      <c r="S6933" s="164">
        <v>1039885</v>
      </c>
    </row>
    <row r="6934" spans="12:19" x14ac:dyDescent="0.2">
      <c r="L6934" s="25">
        <f t="shared" si="227"/>
        <v>1039982</v>
      </c>
      <c r="M6934" s="25" t="str">
        <f t="shared" si="228"/>
        <v>valverecession_lev_cyl21_deltaVRSinceInit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valverecession_lev_cyl21_deltaVRSinceInit</v>
      </c>
      <c r="P6934">
        <v>6930</v>
      </c>
      <c r="Q6934" t="s">
        <v>7468</v>
      </c>
      <c r="R6934" t="s">
        <v>7897</v>
      </c>
      <c r="S6934" s="164">
        <v>1039982</v>
      </c>
    </row>
    <row r="6935" spans="12:19" x14ac:dyDescent="0.2">
      <c r="L6935" s="25">
        <f t="shared" si="227"/>
        <v>1039886</v>
      </c>
      <c r="M6935" s="25" t="str">
        <f t="shared" si="228"/>
        <v>valverecession_lev_cyl21_init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valverecession_lev_cyl21_init</v>
      </c>
      <c r="P6935">
        <v>6931</v>
      </c>
      <c r="Q6935" t="s">
        <v>7469</v>
      </c>
      <c r="R6935" t="s">
        <v>7897</v>
      </c>
      <c r="S6935" s="164">
        <v>1039886</v>
      </c>
    </row>
    <row r="6936" spans="12:19" x14ac:dyDescent="0.2">
      <c r="L6936" s="25">
        <f t="shared" si="227"/>
        <v>1039983</v>
      </c>
      <c r="M6936" s="25" t="str">
        <f t="shared" si="228"/>
        <v>valverecession_lev_cyl22_deltaVRSinceInit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valverecession_lev_cyl22_deltaVRSinceInit</v>
      </c>
      <c r="P6936">
        <v>6932</v>
      </c>
      <c r="Q6936" t="s">
        <v>7470</v>
      </c>
      <c r="R6936" t="s">
        <v>7897</v>
      </c>
      <c r="S6936" s="164">
        <v>1039983</v>
      </c>
    </row>
    <row r="6937" spans="12:19" x14ac:dyDescent="0.2">
      <c r="L6937" s="25">
        <f t="shared" si="227"/>
        <v>1039887</v>
      </c>
      <c r="M6937" s="25" t="str">
        <f t="shared" si="228"/>
        <v>valverecession_lev_cyl22_init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valverecession_lev_cyl22_init</v>
      </c>
      <c r="P6937">
        <v>6933</v>
      </c>
      <c r="Q6937" t="s">
        <v>7471</v>
      </c>
      <c r="R6937" t="s">
        <v>7897</v>
      </c>
      <c r="S6937" s="164">
        <v>1039887</v>
      </c>
    </row>
    <row r="6938" spans="12:19" x14ac:dyDescent="0.2">
      <c r="L6938" s="25">
        <f t="shared" si="227"/>
        <v>1039984</v>
      </c>
      <c r="M6938" s="25" t="str">
        <f t="shared" si="228"/>
        <v>valverecession_lev_cyl23_deltaVRSinceInit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valverecession_lev_cyl23_deltaVRSinceInit</v>
      </c>
      <c r="P6938">
        <v>6934</v>
      </c>
      <c r="Q6938" t="s">
        <v>7472</v>
      </c>
      <c r="R6938" t="s">
        <v>7897</v>
      </c>
      <c r="S6938" s="164">
        <v>1039984</v>
      </c>
    </row>
    <row r="6939" spans="12:19" x14ac:dyDescent="0.2">
      <c r="L6939" s="25">
        <f t="shared" si="227"/>
        <v>1039888</v>
      </c>
      <c r="M6939" s="25" t="str">
        <f t="shared" si="228"/>
        <v>valverecession_lev_cyl23_init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valverecession_lev_cyl23_init</v>
      </c>
      <c r="P6939">
        <v>6935</v>
      </c>
      <c r="Q6939" t="s">
        <v>7473</v>
      </c>
      <c r="R6939" t="s">
        <v>7897</v>
      </c>
      <c r="S6939" s="164">
        <v>1039888</v>
      </c>
    </row>
    <row r="6940" spans="12:19" x14ac:dyDescent="0.2">
      <c r="L6940" s="25">
        <f t="shared" si="227"/>
        <v>1039985</v>
      </c>
      <c r="M6940" s="25" t="str">
        <f t="shared" si="228"/>
        <v>valverecession_lev_cyl24_deltaVRSinceInit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valverecession_lev_cyl24_deltaVRSinceInit</v>
      </c>
      <c r="P6940">
        <v>6936</v>
      </c>
      <c r="Q6940" t="s">
        <v>7474</v>
      </c>
      <c r="R6940" t="s">
        <v>7897</v>
      </c>
      <c r="S6940" s="164">
        <v>1039985</v>
      </c>
    </row>
    <row r="6941" spans="12:19" x14ac:dyDescent="0.2">
      <c r="L6941" s="25">
        <f t="shared" si="227"/>
        <v>1039889</v>
      </c>
      <c r="M6941" s="25" t="str">
        <f t="shared" si="228"/>
        <v>valverecession_lev_cyl24_init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valverecession_lev_cyl24_init</v>
      </c>
      <c r="P6941">
        <v>6937</v>
      </c>
      <c r="Q6941" t="s">
        <v>7475</v>
      </c>
      <c r="R6941" t="s">
        <v>7897</v>
      </c>
      <c r="S6941" s="164">
        <v>1039889</v>
      </c>
    </row>
    <row r="6942" spans="12:19" x14ac:dyDescent="0.2">
      <c r="L6942" s="25">
        <f t="shared" si="227"/>
        <v>1039986</v>
      </c>
      <c r="M6942" s="25" t="str">
        <f t="shared" si="228"/>
        <v>valverecession_liv_cyl01_deltaVRSinceInit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valverecession_liv_cyl01_deltaVRSinceInit</v>
      </c>
      <c r="P6942">
        <v>6938</v>
      </c>
      <c r="Q6942" t="s">
        <v>7476</v>
      </c>
      <c r="R6942" t="s">
        <v>7897</v>
      </c>
      <c r="S6942" s="164">
        <v>1039986</v>
      </c>
    </row>
    <row r="6943" spans="12:19" x14ac:dyDescent="0.2">
      <c r="L6943" s="25">
        <f t="shared" si="227"/>
        <v>1039890</v>
      </c>
      <c r="M6943" s="25" t="str">
        <f t="shared" si="228"/>
        <v>valverecession_liv_cyl01_init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valverecession_liv_cyl01_init</v>
      </c>
      <c r="P6943">
        <v>6939</v>
      </c>
      <c r="Q6943" t="s">
        <v>7477</v>
      </c>
      <c r="R6943" t="s">
        <v>7897</v>
      </c>
      <c r="S6943" s="164">
        <v>1039890</v>
      </c>
    </row>
    <row r="6944" spans="12:19" x14ac:dyDescent="0.2">
      <c r="L6944" s="25">
        <f t="shared" si="227"/>
        <v>1039987</v>
      </c>
      <c r="M6944" s="25" t="str">
        <f t="shared" si="228"/>
        <v>valverecession_liv_cyl02_deltaVRSinceInit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valverecession_liv_cyl02_deltaVRSinceInit</v>
      </c>
      <c r="P6944">
        <v>6940</v>
      </c>
      <c r="Q6944" t="s">
        <v>7478</v>
      </c>
      <c r="R6944" t="s">
        <v>7897</v>
      </c>
      <c r="S6944" s="164">
        <v>1039987</v>
      </c>
    </row>
    <row r="6945" spans="12:19" x14ac:dyDescent="0.2">
      <c r="L6945" s="25">
        <f t="shared" si="227"/>
        <v>1039891</v>
      </c>
      <c r="M6945" s="25" t="str">
        <f t="shared" si="228"/>
        <v>valverecession_liv_cyl02_init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valverecession_liv_cyl02_init</v>
      </c>
      <c r="P6945">
        <v>6941</v>
      </c>
      <c r="Q6945" t="s">
        <v>7479</v>
      </c>
      <c r="R6945" t="s">
        <v>7897</v>
      </c>
      <c r="S6945" s="164">
        <v>1039891</v>
      </c>
    </row>
    <row r="6946" spans="12:19" x14ac:dyDescent="0.2">
      <c r="L6946" s="25">
        <f t="shared" si="227"/>
        <v>1039988</v>
      </c>
      <c r="M6946" s="25" t="str">
        <f t="shared" si="228"/>
        <v>valverecession_liv_cyl03_deltaVRSinceInit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valverecession_liv_cyl03_deltaVRSinceInit</v>
      </c>
      <c r="P6946">
        <v>6942</v>
      </c>
      <c r="Q6946" t="s">
        <v>7480</v>
      </c>
      <c r="R6946" t="s">
        <v>7897</v>
      </c>
      <c r="S6946" s="164">
        <v>1039988</v>
      </c>
    </row>
    <row r="6947" spans="12:19" x14ac:dyDescent="0.2">
      <c r="L6947" s="25">
        <f t="shared" si="227"/>
        <v>1039892</v>
      </c>
      <c r="M6947" s="25" t="str">
        <f t="shared" si="228"/>
        <v>valverecession_liv_cyl03_init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valverecession_liv_cyl03_init</v>
      </c>
      <c r="P6947">
        <v>6943</v>
      </c>
      <c r="Q6947" t="s">
        <v>7481</v>
      </c>
      <c r="R6947" t="s">
        <v>7897</v>
      </c>
      <c r="S6947" s="164">
        <v>1039892</v>
      </c>
    </row>
    <row r="6948" spans="12:19" x14ac:dyDescent="0.2">
      <c r="L6948" s="25">
        <f t="shared" si="227"/>
        <v>1039989</v>
      </c>
      <c r="M6948" s="25" t="str">
        <f t="shared" si="228"/>
        <v>valverecession_liv_cyl04_deltaVRSinceInit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valverecession_liv_cyl04_deltaVRSinceInit</v>
      </c>
      <c r="P6948">
        <v>6944</v>
      </c>
      <c r="Q6948" t="s">
        <v>7482</v>
      </c>
      <c r="R6948" t="s">
        <v>7897</v>
      </c>
      <c r="S6948" s="164">
        <v>1039989</v>
      </c>
    </row>
    <row r="6949" spans="12:19" x14ac:dyDescent="0.2">
      <c r="L6949" s="25">
        <f t="shared" si="227"/>
        <v>1039893</v>
      </c>
      <c r="M6949" s="25" t="str">
        <f t="shared" si="228"/>
        <v>valverecession_liv_cyl04_init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valverecession_liv_cyl04_init</v>
      </c>
      <c r="P6949">
        <v>6945</v>
      </c>
      <c r="Q6949" t="s">
        <v>7483</v>
      </c>
      <c r="R6949" t="s">
        <v>7897</v>
      </c>
      <c r="S6949" s="164">
        <v>1039893</v>
      </c>
    </row>
    <row r="6950" spans="12:19" x14ac:dyDescent="0.2">
      <c r="L6950" s="25">
        <f t="shared" si="227"/>
        <v>1039990</v>
      </c>
      <c r="M6950" s="25" t="str">
        <f t="shared" si="228"/>
        <v>valverecession_liv_cyl05_deltaVRSinceInit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valverecession_liv_cyl05_deltaVRSinceInit</v>
      </c>
      <c r="P6950">
        <v>6946</v>
      </c>
      <c r="Q6950" t="s">
        <v>7484</v>
      </c>
      <c r="R6950" t="s">
        <v>7897</v>
      </c>
      <c r="S6950" s="164">
        <v>1039990</v>
      </c>
    </row>
    <row r="6951" spans="12:19" x14ac:dyDescent="0.2">
      <c r="L6951" s="25">
        <f t="shared" si="227"/>
        <v>1039894</v>
      </c>
      <c r="M6951" s="25" t="str">
        <f t="shared" si="228"/>
        <v>valverecession_liv_cyl05_init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valverecession_liv_cyl05_init</v>
      </c>
      <c r="P6951">
        <v>6947</v>
      </c>
      <c r="Q6951" t="s">
        <v>7485</v>
      </c>
      <c r="R6951" t="s">
        <v>7897</v>
      </c>
      <c r="S6951" s="164">
        <v>1039894</v>
      </c>
    </row>
    <row r="6952" spans="12:19" x14ac:dyDescent="0.2">
      <c r="L6952" s="25">
        <f t="shared" si="227"/>
        <v>1039991</v>
      </c>
      <c r="M6952" s="25" t="str">
        <f t="shared" si="228"/>
        <v>valverecession_liv_cyl06_deltaVRSinceInit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valverecession_liv_cyl06_deltaVRSinceInit</v>
      </c>
      <c r="P6952">
        <v>6948</v>
      </c>
      <c r="Q6952" t="s">
        <v>7486</v>
      </c>
      <c r="R6952" t="s">
        <v>7897</v>
      </c>
      <c r="S6952" s="164">
        <v>1039991</v>
      </c>
    </row>
    <row r="6953" spans="12:19" x14ac:dyDescent="0.2">
      <c r="L6953" s="25">
        <f t="shared" si="227"/>
        <v>1039895</v>
      </c>
      <c r="M6953" s="25" t="str">
        <f t="shared" si="228"/>
        <v>valverecession_liv_cyl06_init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valverecession_liv_cyl06_init</v>
      </c>
      <c r="P6953">
        <v>6949</v>
      </c>
      <c r="Q6953" t="s">
        <v>7487</v>
      </c>
      <c r="R6953" t="s">
        <v>7897</v>
      </c>
      <c r="S6953" s="164">
        <v>1039895</v>
      </c>
    </row>
    <row r="6954" spans="12:19" x14ac:dyDescent="0.2">
      <c r="L6954" s="25">
        <f t="shared" si="227"/>
        <v>1039992</v>
      </c>
      <c r="M6954" s="25" t="str">
        <f t="shared" si="228"/>
        <v>valverecession_liv_cyl07_deltaVRSinceInit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valverecession_liv_cyl07_deltaVRSinceInit</v>
      </c>
      <c r="P6954">
        <v>6950</v>
      </c>
      <c r="Q6954" t="s">
        <v>7488</v>
      </c>
      <c r="R6954" t="s">
        <v>7897</v>
      </c>
      <c r="S6954" s="164">
        <v>1039992</v>
      </c>
    </row>
    <row r="6955" spans="12:19" x14ac:dyDescent="0.2">
      <c r="L6955" s="25">
        <f t="shared" si="227"/>
        <v>1039896</v>
      </c>
      <c r="M6955" s="25" t="str">
        <f t="shared" si="228"/>
        <v>valverecession_liv_cyl07_init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valverecession_liv_cyl07_init</v>
      </c>
      <c r="P6955">
        <v>6951</v>
      </c>
      <c r="Q6955" t="s">
        <v>7489</v>
      </c>
      <c r="R6955" t="s">
        <v>7897</v>
      </c>
      <c r="S6955" s="164">
        <v>1039896</v>
      </c>
    </row>
    <row r="6956" spans="12:19" x14ac:dyDescent="0.2">
      <c r="L6956" s="25">
        <f t="shared" si="227"/>
        <v>1039993</v>
      </c>
      <c r="M6956" s="25" t="str">
        <f t="shared" si="228"/>
        <v>valverecession_liv_cyl08_deltaVRSinceInit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valverecession_liv_cyl08_deltaVRSinceInit</v>
      </c>
      <c r="P6956">
        <v>6952</v>
      </c>
      <c r="Q6956" t="s">
        <v>7490</v>
      </c>
      <c r="R6956" t="s">
        <v>7897</v>
      </c>
      <c r="S6956" s="164">
        <v>1039993</v>
      </c>
    </row>
    <row r="6957" spans="12:19" x14ac:dyDescent="0.2">
      <c r="L6957" s="25">
        <f t="shared" si="227"/>
        <v>1039897</v>
      </c>
      <c r="M6957" s="25" t="str">
        <f t="shared" si="228"/>
        <v>valverecession_liv_cyl08_init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valverecession_liv_cyl08_init</v>
      </c>
      <c r="P6957">
        <v>6953</v>
      </c>
      <c r="Q6957" t="s">
        <v>7491</v>
      </c>
      <c r="R6957" t="s">
        <v>7897</v>
      </c>
      <c r="S6957" s="164">
        <v>1039897</v>
      </c>
    </row>
    <row r="6958" spans="12:19" x14ac:dyDescent="0.2">
      <c r="L6958" s="25">
        <f t="shared" si="227"/>
        <v>1039994</v>
      </c>
      <c r="M6958" s="25" t="str">
        <f t="shared" si="228"/>
        <v>valverecession_liv_cyl09_deltaVRSinceInit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valverecession_liv_cyl09_deltaVRSinceInit</v>
      </c>
      <c r="P6958">
        <v>6954</v>
      </c>
      <c r="Q6958" t="s">
        <v>7492</v>
      </c>
      <c r="R6958" t="s">
        <v>7897</v>
      </c>
      <c r="S6958" s="164">
        <v>1039994</v>
      </c>
    </row>
    <row r="6959" spans="12:19" x14ac:dyDescent="0.2">
      <c r="L6959" s="25">
        <f t="shared" si="227"/>
        <v>1039898</v>
      </c>
      <c r="M6959" s="25" t="str">
        <f t="shared" si="228"/>
        <v>valverecession_liv_cyl09_init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valverecession_liv_cyl09_init</v>
      </c>
      <c r="P6959">
        <v>6955</v>
      </c>
      <c r="Q6959" t="s">
        <v>7493</v>
      </c>
      <c r="R6959" t="s">
        <v>7897</v>
      </c>
      <c r="S6959" s="164">
        <v>1039898</v>
      </c>
    </row>
    <row r="6960" spans="12:19" x14ac:dyDescent="0.2">
      <c r="L6960" s="25">
        <f t="shared" si="227"/>
        <v>1039995</v>
      </c>
      <c r="M6960" s="25" t="str">
        <f t="shared" si="228"/>
        <v>valverecession_liv_cyl10_deltaVRSinceInit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valverecession_liv_cyl10_deltaVRSinceInit</v>
      </c>
      <c r="P6960">
        <v>6956</v>
      </c>
      <c r="Q6960" t="s">
        <v>7494</v>
      </c>
      <c r="R6960" t="s">
        <v>7897</v>
      </c>
      <c r="S6960" s="164">
        <v>1039995</v>
      </c>
    </row>
    <row r="6961" spans="12:19" x14ac:dyDescent="0.2">
      <c r="L6961" s="25">
        <f t="shared" si="227"/>
        <v>1039899</v>
      </c>
      <c r="M6961" s="25" t="str">
        <f t="shared" si="228"/>
        <v>valverecession_liv_cyl10_init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valverecession_liv_cyl10_init</v>
      </c>
      <c r="P6961">
        <v>6957</v>
      </c>
      <c r="Q6961" t="s">
        <v>7495</v>
      </c>
      <c r="R6961" t="s">
        <v>7897</v>
      </c>
      <c r="S6961" s="164">
        <v>1039899</v>
      </c>
    </row>
    <row r="6962" spans="12:19" x14ac:dyDescent="0.2">
      <c r="L6962" s="25">
        <f t="shared" si="227"/>
        <v>1039996</v>
      </c>
      <c r="M6962" s="25" t="str">
        <f t="shared" si="228"/>
        <v>valverecession_liv_cyl11_deltaVRSinceInit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valverecession_liv_cyl11_deltaVRSinceInit</v>
      </c>
      <c r="P6962">
        <v>6958</v>
      </c>
      <c r="Q6962" t="s">
        <v>7496</v>
      </c>
      <c r="R6962" t="s">
        <v>7897</v>
      </c>
      <c r="S6962" s="164">
        <v>1039996</v>
      </c>
    </row>
    <row r="6963" spans="12:19" x14ac:dyDescent="0.2">
      <c r="L6963" s="25">
        <f t="shared" si="227"/>
        <v>1039900</v>
      </c>
      <c r="M6963" s="25" t="str">
        <f t="shared" si="228"/>
        <v>valverecession_liv_cyl11_init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valverecession_liv_cyl11_init</v>
      </c>
      <c r="P6963">
        <v>6959</v>
      </c>
      <c r="Q6963" t="s">
        <v>7497</v>
      </c>
      <c r="R6963" t="s">
        <v>7897</v>
      </c>
      <c r="S6963" s="164">
        <v>1039900</v>
      </c>
    </row>
    <row r="6964" spans="12:19" x14ac:dyDescent="0.2">
      <c r="L6964" s="25">
        <f t="shared" si="227"/>
        <v>1039997</v>
      </c>
      <c r="M6964" s="25" t="str">
        <f t="shared" si="228"/>
        <v>valverecession_liv_cyl12_deltaVRSinceInit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valverecession_liv_cyl12_deltaVRSinceInit</v>
      </c>
      <c r="P6964">
        <v>6960</v>
      </c>
      <c r="Q6964" t="s">
        <v>7498</v>
      </c>
      <c r="R6964" t="s">
        <v>7897</v>
      </c>
      <c r="S6964" s="164">
        <v>1039997</v>
      </c>
    </row>
    <row r="6965" spans="12:19" x14ac:dyDescent="0.2">
      <c r="L6965" s="25">
        <f t="shared" si="227"/>
        <v>1039901</v>
      </c>
      <c r="M6965" s="25" t="str">
        <f t="shared" si="228"/>
        <v>valverecession_liv_cyl12_init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valverecession_liv_cyl12_init</v>
      </c>
      <c r="P6965">
        <v>6961</v>
      </c>
      <c r="Q6965" t="s">
        <v>7499</v>
      </c>
      <c r="R6965" t="s">
        <v>7897</v>
      </c>
      <c r="S6965" s="164">
        <v>1039901</v>
      </c>
    </row>
    <row r="6966" spans="12:19" x14ac:dyDescent="0.2">
      <c r="L6966" s="25">
        <f t="shared" si="227"/>
        <v>1039998</v>
      </c>
      <c r="M6966" s="25" t="str">
        <f t="shared" si="228"/>
        <v>valverecession_liv_cyl13_deltaVRSinceInit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valverecession_liv_cyl13_deltaVRSinceInit</v>
      </c>
      <c r="P6966">
        <v>6962</v>
      </c>
      <c r="Q6966" t="s">
        <v>7500</v>
      </c>
      <c r="R6966" t="s">
        <v>7897</v>
      </c>
      <c r="S6966" s="164">
        <v>1039998</v>
      </c>
    </row>
    <row r="6967" spans="12:19" x14ac:dyDescent="0.2">
      <c r="L6967" s="25">
        <f t="shared" si="227"/>
        <v>1039902</v>
      </c>
      <c r="M6967" s="25" t="str">
        <f t="shared" si="228"/>
        <v>valverecession_liv_cyl13_init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valverecession_liv_cyl13_init</v>
      </c>
      <c r="P6967">
        <v>6963</v>
      </c>
      <c r="Q6967" t="s">
        <v>7501</v>
      </c>
      <c r="R6967" t="s">
        <v>7897</v>
      </c>
      <c r="S6967" s="164">
        <v>1039902</v>
      </c>
    </row>
    <row r="6968" spans="12:19" x14ac:dyDescent="0.2">
      <c r="L6968" s="25">
        <f t="shared" si="227"/>
        <v>1039999</v>
      </c>
      <c r="M6968" s="25" t="str">
        <f t="shared" si="228"/>
        <v>valverecession_liv_cyl14_deltaVRSinceInit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valverecession_liv_cyl14_deltaVRSinceInit</v>
      </c>
      <c r="P6968">
        <v>6964</v>
      </c>
      <c r="Q6968" t="s">
        <v>7502</v>
      </c>
      <c r="R6968" t="s">
        <v>7897</v>
      </c>
      <c r="S6968" s="164">
        <v>1039999</v>
      </c>
    </row>
    <row r="6969" spans="12:19" x14ac:dyDescent="0.2">
      <c r="L6969" s="25">
        <f t="shared" si="227"/>
        <v>1039903</v>
      </c>
      <c r="M6969" s="25" t="str">
        <f t="shared" si="228"/>
        <v>valverecession_liv_cyl14_init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valverecession_liv_cyl14_init</v>
      </c>
      <c r="P6969">
        <v>6965</v>
      </c>
      <c r="Q6969" t="s">
        <v>7503</v>
      </c>
      <c r="R6969" t="s">
        <v>7897</v>
      </c>
      <c r="S6969" s="164">
        <v>1039903</v>
      </c>
    </row>
    <row r="6970" spans="12:19" x14ac:dyDescent="0.2">
      <c r="L6970" s="25">
        <f t="shared" si="227"/>
        <v>1040000</v>
      </c>
      <c r="M6970" s="25" t="str">
        <f t="shared" si="228"/>
        <v>valverecession_liv_cyl15_deltaVRSinceInit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valverecession_liv_cyl15_deltaVRSinceInit</v>
      </c>
      <c r="P6970">
        <v>6966</v>
      </c>
      <c r="Q6970" t="s">
        <v>7504</v>
      </c>
      <c r="R6970" t="s">
        <v>7897</v>
      </c>
      <c r="S6970" s="164">
        <v>1040000</v>
      </c>
    </row>
    <row r="6971" spans="12:19" x14ac:dyDescent="0.2">
      <c r="L6971" s="25">
        <f t="shared" si="227"/>
        <v>1039904</v>
      </c>
      <c r="M6971" s="25" t="str">
        <f t="shared" si="228"/>
        <v>valverecession_liv_cyl15_init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valverecession_liv_cyl15_init</v>
      </c>
      <c r="P6971">
        <v>6967</v>
      </c>
      <c r="Q6971" t="s">
        <v>7505</v>
      </c>
      <c r="R6971" t="s">
        <v>7897</v>
      </c>
      <c r="S6971" s="164">
        <v>1039904</v>
      </c>
    </row>
    <row r="6972" spans="12:19" x14ac:dyDescent="0.2">
      <c r="L6972" s="25">
        <f t="shared" si="227"/>
        <v>1040001</v>
      </c>
      <c r="M6972" s="25" t="str">
        <f t="shared" si="228"/>
        <v>valverecession_liv_cyl16_deltaVRSinceInit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valverecession_liv_cyl16_deltaVRSinceInit</v>
      </c>
      <c r="P6972">
        <v>6968</v>
      </c>
      <c r="Q6972" t="s">
        <v>7506</v>
      </c>
      <c r="R6972" t="s">
        <v>7897</v>
      </c>
      <c r="S6972" s="164">
        <v>1040001</v>
      </c>
    </row>
    <row r="6973" spans="12:19" x14ac:dyDescent="0.2">
      <c r="L6973" s="25">
        <f t="shared" si="227"/>
        <v>1039905</v>
      </c>
      <c r="M6973" s="25" t="str">
        <f t="shared" si="228"/>
        <v>valverecession_liv_cyl16_init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valverecession_liv_cyl16_init</v>
      </c>
      <c r="P6973">
        <v>6969</v>
      </c>
      <c r="Q6973" t="s">
        <v>7507</v>
      </c>
      <c r="R6973" t="s">
        <v>7897</v>
      </c>
      <c r="S6973" s="164">
        <v>1039905</v>
      </c>
    </row>
    <row r="6974" spans="12:19" x14ac:dyDescent="0.2">
      <c r="L6974" s="25">
        <f t="shared" si="227"/>
        <v>1040002</v>
      </c>
      <c r="M6974" s="25" t="str">
        <f t="shared" si="228"/>
        <v>valverecession_liv_cyl17_deltaVRSinceInit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valverecession_liv_cyl17_deltaVRSinceInit</v>
      </c>
      <c r="P6974">
        <v>6970</v>
      </c>
      <c r="Q6974" t="s">
        <v>7508</v>
      </c>
      <c r="R6974" t="s">
        <v>7897</v>
      </c>
      <c r="S6974" s="164">
        <v>1040002</v>
      </c>
    </row>
    <row r="6975" spans="12:19" x14ac:dyDescent="0.2">
      <c r="L6975" s="25">
        <f t="shared" si="227"/>
        <v>1039906</v>
      </c>
      <c r="M6975" s="25" t="str">
        <f t="shared" si="228"/>
        <v>valverecession_liv_cyl17_init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valverecession_liv_cyl17_init</v>
      </c>
      <c r="P6975">
        <v>6971</v>
      </c>
      <c r="Q6975" t="s">
        <v>7509</v>
      </c>
      <c r="R6975" t="s">
        <v>7897</v>
      </c>
      <c r="S6975" s="164">
        <v>1039906</v>
      </c>
    </row>
    <row r="6976" spans="12:19" x14ac:dyDescent="0.2">
      <c r="L6976" s="25">
        <f t="shared" si="227"/>
        <v>1040003</v>
      </c>
      <c r="M6976" s="25" t="str">
        <f t="shared" si="228"/>
        <v>valverecession_liv_cyl18_deltaVRSinceInit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valverecession_liv_cyl18_deltaVRSinceInit</v>
      </c>
      <c r="P6976">
        <v>6972</v>
      </c>
      <c r="Q6976" t="s">
        <v>7510</v>
      </c>
      <c r="R6976" t="s">
        <v>7897</v>
      </c>
      <c r="S6976" s="164">
        <v>1040003</v>
      </c>
    </row>
    <row r="6977" spans="12:19" x14ac:dyDescent="0.2">
      <c r="L6977" s="25">
        <f t="shared" si="227"/>
        <v>1039907</v>
      </c>
      <c r="M6977" s="25" t="str">
        <f t="shared" si="228"/>
        <v>valverecession_liv_cyl18_init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valverecession_liv_cyl18_init</v>
      </c>
      <c r="P6977">
        <v>6973</v>
      </c>
      <c r="Q6977" t="s">
        <v>7511</v>
      </c>
      <c r="R6977" t="s">
        <v>7897</v>
      </c>
      <c r="S6977" s="164">
        <v>1039907</v>
      </c>
    </row>
    <row r="6978" spans="12:19" x14ac:dyDescent="0.2">
      <c r="L6978" s="25">
        <f t="shared" si="227"/>
        <v>1040004</v>
      </c>
      <c r="M6978" s="25" t="str">
        <f t="shared" si="228"/>
        <v>valverecession_liv_cyl19_deltaVRSinceInit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valverecession_liv_cyl19_deltaVRSinceInit</v>
      </c>
      <c r="P6978">
        <v>6974</v>
      </c>
      <c r="Q6978" t="s">
        <v>7512</v>
      </c>
      <c r="R6978" t="s">
        <v>7897</v>
      </c>
      <c r="S6978" s="164">
        <v>1040004</v>
      </c>
    </row>
    <row r="6979" spans="12:19" x14ac:dyDescent="0.2">
      <c r="L6979" s="25">
        <f t="shared" si="227"/>
        <v>1039908</v>
      </c>
      <c r="M6979" s="25" t="str">
        <f t="shared" si="228"/>
        <v>valverecession_liv_cyl19_init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valverecession_liv_cyl19_init</v>
      </c>
      <c r="P6979">
        <v>6975</v>
      </c>
      <c r="Q6979" t="s">
        <v>7513</v>
      </c>
      <c r="R6979" t="s">
        <v>7897</v>
      </c>
      <c r="S6979" s="164">
        <v>1039908</v>
      </c>
    </row>
    <row r="6980" spans="12:19" x14ac:dyDescent="0.2">
      <c r="L6980" s="25">
        <f t="shared" si="227"/>
        <v>1040005</v>
      </c>
      <c r="M6980" s="25" t="str">
        <f t="shared" si="228"/>
        <v>valverecession_liv_cyl20_deltaVRSinceInit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valverecession_liv_cyl20_deltaVRSinceInit</v>
      </c>
      <c r="P6980">
        <v>6976</v>
      </c>
      <c r="Q6980" t="s">
        <v>7514</v>
      </c>
      <c r="R6980" t="s">
        <v>7897</v>
      </c>
      <c r="S6980" s="164">
        <v>1040005</v>
      </c>
    </row>
    <row r="6981" spans="12:19" x14ac:dyDescent="0.2">
      <c r="L6981" s="25">
        <f t="shared" si="227"/>
        <v>1039909</v>
      </c>
      <c r="M6981" s="25" t="str">
        <f t="shared" si="228"/>
        <v>valverecession_liv_cyl20_init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valverecession_liv_cyl20_init</v>
      </c>
      <c r="P6981">
        <v>6977</v>
      </c>
      <c r="Q6981" t="s">
        <v>7515</v>
      </c>
      <c r="R6981" t="s">
        <v>7897</v>
      </c>
      <c r="S6981" s="164">
        <v>1039909</v>
      </c>
    </row>
    <row r="6982" spans="12:19" x14ac:dyDescent="0.2">
      <c r="L6982" s="25">
        <f t="shared" si="227"/>
        <v>1040006</v>
      </c>
      <c r="M6982" s="25" t="str">
        <f t="shared" si="228"/>
        <v>valverecession_liv_cyl21_deltaVRSinceInit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valverecession_liv_cyl21_deltaVRSinceInit</v>
      </c>
      <c r="P6982">
        <v>6978</v>
      </c>
      <c r="Q6982" t="s">
        <v>7516</v>
      </c>
      <c r="R6982" t="s">
        <v>7897</v>
      </c>
      <c r="S6982" s="164">
        <v>1040006</v>
      </c>
    </row>
    <row r="6983" spans="12:19" x14ac:dyDescent="0.2">
      <c r="L6983" s="25">
        <f t="shared" si="227"/>
        <v>1039910</v>
      </c>
      <c r="M6983" s="25" t="str">
        <f t="shared" si="228"/>
        <v>valverecession_liv_cyl21_init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valverecession_liv_cyl21_init</v>
      </c>
      <c r="P6983">
        <v>6979</v>
      </c>
      <c r="Q6983" t="s">
        <v>7517</v>
      </c>
      <c r="R6983" t="s">
        <v>7897</v>
      </c>
      <c r="S6983" s="164">
        <v>1039910</v>
      </c>
    </row>
    <row r="6984" spans="12:19" x14ac:dyDescent="0.2">
      <c r="L6984" s="25">
        <f t="shared" si="227"/>
        <v>1040007</v>
      </c>
      <c r="M6984" s="25" t="str">
        <f t="shared" si="228"/>
        <v>valverecession_liv_cyl22_deltaVRSinceInit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valverecession_liv_cyl22_deltaVRSinceInit</v>
      </c>
      <c r="P6984">
        <v>6980</v>
      </c>
      <c r="Q6984" t="s">
        <v>7518</v>
      </c>
      <c r="R6984" t="s">
        <v>7897</v>
      </c>
      <c r="S6984" s="164">
        <v>1040007</v>
      </c>
    </row>
    <row r="6985" spans="12:19" x14ac:dyDescent="0.2">
      <c r="L6985" s="25">
        <f t="shared" si="227"/>
        <v>1039911</v>
      </c>
      <c r="M6985" s="25" t="str">
        <f t="shared" si="228"/>
        <v>valverecession_liv_cyl22_init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valverecession_liv_cyl22_init</v>
      </c>
      <c r="P6985">
        <v>6981</v>
      </c>
      <c r="Q6985" t="s">
        <v>7519</v>
      </c>
      <c r="R6985" t="s">
        <v>7897</v>
      </c>
      <c r="S6985" s="164">
        <v>1039911</v>
      </c>
    </row>
    <row r="6986" spans="12:19" x14ac:dyDescent="0.2">
      <c r="L6986" s="25">
        <f t="shared" si="227"/>
        <v>1040008</v>
      </c>
      <c r="M6986" s="25" t="str">
        <f t="shared" si="228"/>
        <v>valverecession_liv_cyl23_deltaVRSinceInit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valverecession_liv_cyl23_deltaVRSinceInit</v>
      </c>
      <c r="P6986">
        <v>6982</v>
      </c>
      <c r="Q6986" t="s">
        <v>7520</v>
      </c>
      <c r="R6986" t="s">
        <v>7897</v>
      </c>
      <c r="S6986" s="164">
        <v>1040008</v>
      </c>
    </row>
    <row r="6987" spans="12:19" x14ac:dyDescent="0.2">
      <c r="L6987" s="25">
        <f t="shared" si="227"/>
        <v>1039912</v>
      </c>
      <c r="M6987" s="25" t="str">
        <f t="shared" si="228"/>
        <v>valverecession_liv_cyl23_init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valverecession_liv_cyl23_init</v>
      </c>
      <c r="P6987">
        <v>6983</v>
      </c>
      <c r="Q6987" t="s">
        <v>7521</v>
      </c>
      <c r="R6987" t="s">
        <v>7897</v>
      </c>
      <c r="S6987" s="164">
        <v>1039912</v>
      </c>
    </row>
    <row r="6988" spans="12:19" x14ac:dyDescent="0.2">
      <c r="L6988" s="25">
        <f t="shared" si="227"/>
        <v>1040009</v>
      </c>
      <c r="M6988" s="25" t="str">
        <f t="shared" si="228"/>
        <v>valverecession_liv_cyl24_deltaVRSinceInit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valverecession_liv_cyl24_deltaVRSinceInit</v>
      </c>
      <c r="P6988">
        <v>6984</v>
      </c>
      <c r="Q6988" t="s">
        <v>7522</v>
      </c>
      <c r="R6988" t="s">
        <v>7897</v>
      </c>
      <c r="S6988" s="164">
        <v>1040009</v>
      </c>
    </row>
    <row r="6989" spans="12:19" x14ac:dyDescent="0.2">
      <c r="L6989" s="25">
        <f t="shared" si="227"/>
        <v>1039913</v>
      </c>
      <c r="M6989" s="25" t="str">
        <f t="shared" si="228"/>
        <v>valverecession_liv_cyl24_init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valverecession_liv_cyl24_init</v>
      </c>
      <c r="P6989">
        <v>6985</v>
      </c>
      <c r="Q6989" t="s">
        <v>7523</v>
      </c>
      <c r="R6989" t="s">
        <v>7897</v>
      </c>
      <c r="S6989" s="164">
        <v>1039913</v>
      </c>
    </row>
    <row r="6990" spans="12:19" x14ac:dyDescent="0.2">
      <c r="L6990" s="25">
        <f t="shared" si="227"/>
        <v>1040010</v>
      </c>
      <c r="M6990" s="25" t="str">
        <f t="shared" si="228"/>
        <v>valverecession_rev_cyl01_deltaVRSinceInit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valverecession_rev_cyl01_deltaVRSinceInit</v>
      </c>
      <c r="P6990">
        <v>6986</v>
      </c>
      <c r="Q6990" t="s">
        <v>7524</v>
      </c>
      <c r="R6990" t="s">
        <v>7897</v>
      </c>
      <c r="S6990" s="164">
        <v>1040010</v>
      </c>
    </row>
    <row r="6991" spans="12:19" x14ac:dyDescent="0.2">
      <c r="L6991" s="25">
        <f t="shared" si="227"/>
        <v>1039914</v>
      </c>
      <c r="M6991" s="25" t="str">
        <f t="shared" si="228"/>
        <v>valverecession_rev_cyl01_init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valverecession_rev_cyl01_init</v>
      </c>
      <c r="P6991">
        <v>6987</v>
      </c>
      <c r="Q6991" t="s">
        <v>7525</v>
      </c>
      <c r="R6991" t="s">
        <v>7897</v>
      </c>
      <c r="S6991" s="164">
        <v>1039914</v>
      </c>
    </row>
    <row r="6992" spans="12:19" x14ac:dyDescent="0.2">
      <c r="L6992" s="25">
        <f t="shared" si="227"/>
        <v>1040011</v>
      </c>
      <c r="M6992" s="25" t="str">
        <f t="shared" si="228"/>
        <v>valverecession_rev_cyl02_deltaVRSinceInit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valverecession_rev_cyl02_deltaVRSinceInit</v>
      </c>
      <c r="P6992">
        <v>6988</v>
      </c>
      <c r="Q6992" t="s">
        <v>7526</v>
      </c>
      <c r="R6992" t="s">
        <v>7897</v>
      </c>
      <c r="S6992" s="164">
        <v>1040011</v>
      </c>
    </row>
    <row r="6993" spans="12:19" x14ac:dyDescent="0.2">
      <c r="L6993" s="25">
        <f t="shared" ref="L6993:L7056" si="229">S6993</f>
        <v>1039915</v>
      </c>
      <c r="M6993" s="25" t="str">
        <f t="shared" ref="M6993:M7056" si="230">Q6993</f>
        <v>valverecession_rev_cyl02_init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valverecession_rev_cyl02_init</v>
      </c>
      <c r="P6993">
        <v>6989</v>
      </c>
      <c r="Q6993" t="s">
        <v>7527</v>
      </c>
      <c r="R6993" t="s">
        <v>7897</v>
      </c>
      <c r="S6993" s="164">
        <v>1039915</v>
      </c>
    </row>
    <row r="6994" spans="12:19" x14ac:dyDescent="0.2">
      <c r="L6994" s="25">
        <f t="shared" si="229"/>
        <v>1040012</v>
      </c>
      <c r="M6994" s="25" t="str">
        <f t="shared" si="230"/>
        <v>valverecession_rev_cyl03_deltaVRSinceInit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valverecession_rev_cyl03_deltaVRSinceInit</v>
      </c>
      <c r="P6994">
        <v>6990</v>
      </c>
      <c r="Q6994" t="s">
        <v>7528</v>
      </c>
      <c r="R6994" t="s">
        <v>7897</v>
      </c>
      <c r="S6994" s="164">
        <v>1040012</v>
      </c>
    </row>
    <row r="6995" spans="12:19" x14ac:dyDescent="0.2">
      <c r="L6995" s="25">
        <f t="shared" si="229"/>
        <v>1039916</v>
      </c>
      <c r="M6995" s="25" t="str">
        <f t="shared" si="230"/>
        <v>valverecession_rev_cyl03_init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valverecession_rev_cyl03_init</v>
      </c>
      <c r="P6995">
        <v>6991</v>
      </c>
      <c r="Q6995" t="s">
        <v>7529</v>
      </c>
      <c r="R6995" t="s">
        <v>7897</v>
      </c>
      <c r="S6995" s="164">
        <v>1039916</v>
      </c>
    </row>
    <row r="6996" spans="12:19" x14ac:dyDescent="0.2">
      <c r="L6996" s="25">
        <f t="shared" si="229"/>
        <v>1040013</v>
      </c>
      <c r="M6996" s="25" t="str">
        <f t="shared" si="230"/>
        <v>valverecession_rev_cyl04_deltaVRSinceInit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valverecession_rev_cyl04_deltaVRSinceInit</v>
      </c>
      <c r="P6996">
        <v>6992</v>
      </c>
      <c r="Q6996" t="s">
        <v>7530</v>
      </c>
      <c r="R6996" t="s">
        <v>7897</v>
      </c>
      <c r="S6996" s="164">
        <v>1040013</v>
      </c>
    </row>
    <row r="6997" spans="12:19" x14ac:dyDescent="0.2">
      <c r="L6997" s="25">
        <f t="shared" si="229"/>
        <v>1039917</v>
      </c>
      <c r="M6997" s="25" t="str">
        <f t="shared" si="230"/>
        <v>valverecession_rev_cyl04_init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valverecession_rev_cyl04_init</v>
      </c>
      <c r="P6997">
        <v>6993</v>
      </c>
      <c r="Q6997" t="s">
        <v>7531</v>
      </c>
      <c r="R6997" t="s">
        <v>7897</v>
      </c>
      <c r="S6997" s="164">
        <v>1039917</v>
      </c>
    </row>
    <row r="6998" spans="12:19" x14ac:dyDescent="0.2">
      <c r="L6998" s="25">
        <f t="shared" si="229"/>
        <v>1040014</v>
      </c>
      <c r="M6998" s="25" t="str">
        <f t="shared" si="230"/>
        <v>valverecession_rev_cyl05_deltaVRSinceInit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valverecession_rev_cyl05_deltaVRSinceInit</v>
      </c>
      <c r="P6998">
        <v>6994</v>
      </c>
      <c r="Q6998" t="s">
        <v>7532</v>
      </c>
      <c r="R6998" t="s">
        <v>7897</v>
      </c>
      <c r="S6998" s="164">
        <v>1040014</v>
      </c>
    </row>
    <row r="6999" spans="12:19" x14ac:dyDescent="0.2">
      <c r="L6999" s="25">
        <f t="shared" si="229"/>
        <v>1039918</v>
      </c>
      <c r="M6999" s="25" t="str">
        <f t="shared" si="230"/>
        <v>valverecession_rev_cyl05_init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valverecession_rev_cyl05_init</v>
      </c>
      <c r="P6999">
        <v>6995</v>
      </c>
      <c r="Q6999" t="s">
        <v>7533</v>
      </c>
      <c r="R6999" t="s">
        <v>7897</v>
      </c>
      <c r="S6999" s="164">
        <v>1039918</v>
      </c>
    </row>
    <row r="7000" spans="12:19" x14ac:dyDescent="0.2">
      <c r="L7000" s="25">
        <f t="shared" si="229"/>
        <v>1040015</v>
      </c>
      <c r="M7000" s="25" t="str">
        <f t="shared" si="230"/>
        <v>valverecession_rev_cyl06_deltaVRSinceInit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valverecession_rev_cyl06_deltaVRSinceInit</v>
      </c>
      <c r="P7000">
        <v>6996</v>
      </c>
      <c r="Q7000" t="s">
        <v>7534</v>
      </c>
      <c r="R7000" t="s">
        <v>7897</v>
      </c>
      <c r="S7000" s="164">
        <v>1040015</v>
      </c>
    </row>
    <row r="7001" spans="12:19" x14ac:dyDescent="0.2">
      <c r="L7001" s="25">
        <f t="shared" si="229"/>
        <v>1039919</v>
      </c>
      <c r="M7001" s="25" t="str">
        <f t="shared" si="230"/>
        <v>valverecession_rev_cyl06_init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valverecession_rev_cyl06_init</v>
      </c>
      <c r="P7001">
        <v>6997</v>
      </c>
      <c r="Q7001" t="s">
        <v>7535</v>
      </c>
      <c r="R7001" t="s">
        <v>7897</v>
      </c>
      <c r="S7001" s="164">
        <v>1039919</v>
      </c>
    </row>
    <row r="7002" spans="12:19" x14ac:dyDescent="0.2">
      <c r="L7002" s="25">
        <f t="shared" si="229"/>
        <v>1040016</v>
      </c>
      <c r="M7002" s="25" t="str">
        <f t="shared" si="230"/>
        <v>valverecession_rev_cyl07_deltaVRSinceInit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valverecession_rev_cyl07_deltaVRSinceInit</v>
      </c>
      <c r="P7002">
        <v>6998</v>
      </c>
      <c r="Q7002" t="s">
        <v>7536</v>
      </c>
      <c r="R7002" t="s">
        <v>7897</v>
      </c>
      <c r="S7002" s="164">
        <v>1040016</v>
      </c>
    </row>
    <row r="7003" spans="12:19" x14ac:dyDescent="0.2">
      <c r="L7003" s="25">
        <f t="shared" si="229"/>
        <v>1039920</v>
      </c>
      <c r="M7003" s="25" t="str">
        <f t="shared" si="230"/>
        <v>valverecession_rev_cyl07_init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valverecession_rev_cyl07_init</v>
      </c>
      <c r="P7003">
        <v>6999</v>
      </c>
      <c r="Q7003" t="s">
        <v>7537</v>
      </c>
      <c r="R7003" t="s">
        <v>7897</v>
      </c>
      <c r="S7003" s="164">
        <v>1039920</v>
      </c>
    </row>
    <row r="7004" spans="12:19" x14ac:dyDescent="0.2">
      <c r="L7004" s="25">
        <f t="shared" si="229"/>
        <v>1040017</v>
      </c>
      <c r="M7004" s="25" t="str">
        <f t="shared" si="230"/>
        <v>valverecession_rev_cyl08_deltaVRSinceInit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valverecession_rev_cyl08_deltaVRSinceInit</v>
      </c>
      <c r="P7004">
        <v>7000</v>
      </c>
      <c r="Q7004" t="s">
        <v>7538</v>
      </c>
      <c r="R7004" t="s">
        <v>7897</v>
      </c>
      <c r="S7004" s="164">
        <v>1040017</v>
      </c>
    </row>
    <row r="7005" spans="12:19" x14ac:dyDescent="0.2">
      <c r="L7005" s="25">
        <f t="shared" si="229"/>
        <v>1039921</v>
      </c>
      <c r="M7005" s="25" t="str">
        <f t="shared" si="230"/>
        <v>valverecession_rev_cyl08_init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valverecession_rev_cyl08_init</v>
      </c>
      <c r="P7005">
        <v>7001</v>
      </c>
      <c r="Q7005" t="s">
        <v>7539</v>
      </c>
      <c r="R7005" t="s">
        <v>7897</v>
      </c>
      <c r="S7005" s="164">
        <v>1039921</v>
      </c>
    </row>
    <row r="7006" spans="12:19" x14ac:dyDescent="0.2">
      <c r="L7006" s="25">
        <f t="shared" si="229"/>
        <v>1040018</v>
      </c>
      <c r="M7006" s="25" t="str">
        <f t="shared" si="230"/>
        <v>valverecession_rev_cyl09_deltaVRSinceInit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valverecession_rev_cyl09_deltaVRSinceInit</v>
      </c>
      <c r="P7006">
        <v>7002</v>
      </c>
      <c r="Q7006" t="s">
        <v>7540</v>
      </c>
      <c r="R7006" t="s">
        <v>7897</v>
      </c>
      <c r="S7006" s="164">
        <v>1040018</v>
      </c>
    </row>
    <row r="7007" spans="12:19" x14ac:dyDescent="0.2">
      <c r="L7007" s="25">
        <f t="shared" si="229"/>
        <v>1039922</v>
      </c>
      <c r="M7007" s="25" t="str">
        <f t="shared" si="230"/>
        <v>valverecession_rev_cyl09_init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valverecession_rev_cyl09_init</v>
      </c>
      <c r="P7007">
        <v>7003</v>
      </c>
      <c r="Q7007" t="s">
        <v>7541</v>
      </c>
      <c r="R7007" t="s">
        <v>7897</v>
      </c>
      <c r="S7007" s="164">
        <v>1039922</v>
      </c>
    </row>
    <row r="7008" spans="12:19" x14ac:dyDescent="0.2">
      <c r="L7008" s="25">
        <f t="shared" si="229"/>
        <v>1040019</v>
      </c>
      <c r="M7008" s="25" t="str">
        <f t="shared" si="230"/>
        <v>valverecession_rev_cyl10_deltaVRSinceInit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valverecession_rev_cyl10_deltaVRSinceInit</v>
      </c>
      <c r="P7008">
        <v>7004</v>
      </c>
      <c r="Q7008" t="s">
        <v>7542</v>
      </c>
      <c r="R7008" t="s">
        <v>7897</v>
      </c>
      <c r="S7008" s="164">
        <v>1040019</v>
      </c>
    </row>
    <row r="7009" spans="12:19" x14ac:dyDescent="0.2">
      <c r="L7009" s="25">
        <f t="shared" si="229"/>
        <v>1039923</v>
      </c>
      <c r="M7009" s="25" t="str">
        <f t="shared" si="230"/>
        <v>valverecession_rev_cyl10_init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valverecession_rev_cyl10_init</v>
      </c>
      <c r="P7009">
        <v>7005</v>
      </c>
      <c r="Q7009" t="s">
        <v>7543</v>
      </c>
      <c r="R7009" t="s">
        <v>7897</v>
      </c>
      <c r="S7009" s="164">
        <v>1039923</v>
      </c>
    </row>
    <row r="7010" spans="12:19" x14ac:dyDescent="0.2">
      <c r="L7010" s="25">
        <f t="shared" si="229"/>
        <v>1040020</v>
      </c>
      <c r="M7010" s="25" t="str">
        <f t="shared" si="230"/>
        <v>valverecession_rev_cyl11_deltaVRSinceInit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valverecession_rev_cyl11_deltaVRSinceInit</v>
      </c>
      <c r="P7010">
        <v>7006</v>
      </c>
      <c r="Q7010" t="s">
        <v>7544</v>
      </c>
      <c r="R7010" t="s">
        <v>7897</v>
      </c>
      <c r="S7010" s="164">
        <v>1040020</v>
      </c>
    </row>
    <row r="7011" spans="12:19" x14ac:dyDescent="0.2">
      <c r="L7011" s="25">
        <f t="shared" si="229"/>
        <v>1039924</v>
      </c>
      <c r="M7011" s="25" t="str">
        <f t="shared" si="230"/>
        <v>valverecession_rev_cyl11_init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valverecession_rev_cyl11_init</v>
      </c>
      <c r="P7011">
        <v>7007</v>
      </c>
      <c r="Q7011" t="s">
        <v>7545</v>
      </c>
      <c r="R7011" t="s">
        <v>7897</v>
      </c>
      <c r="S7011" s="164">
        <v>1039924</v>
      </c>
    </row>
    <row r="7012" spans="12:19" x14ac:dyDescent="0.2">
      <c r="L7012" s="25">
        <f t="shared" si="229"/>
        <v>1040021</v>
      </c>
      <c r="M7012" s="25" t="str">
        <f t="shared" si="230"/>
        <v>valverecession_rev_cyl12_deltaVRSinceInit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valverecession_rev_cyl12_deltaVRSinceInit</v>
      </c>
      <c r="P7012">
        <v>7008</v>
      </c>
      <c r="Q7012" t="s">
        <v>7546</v>
      </c>
      <c r="R7012" t="s">
        <v>7897</v>
      </c>
      <c r="S7012" s="164">
        <v>1040021</v>
      </c>
    </row>
    <row r="7013" spans="12:19" x14ac:dyDescent="0.2">
      <c r="L7013" s="25">
        <f t="shared" si="229"/>
        <v>1039925</v>
      </c>
      <c r="M7013" s="25" t="str">
        <f t="shared" si="230"/>
        <v>valverecession_rev_cyl12_init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valverecession_rev_cyl12_init</v>
      </c>
      <c r="P7013">
        <v>7009</v>
      </c>
      <c r="Q7013" t="s">
        <v>7547</v>
      </c>
      <c r="R7013" t="s">
        <v>7897</v>
      </c>
      <c r="S7013" s="164">
        <v>1039925</v>
      </c>
    </row>
    <row r="7014" spans="12:19" x14ac:dyDescent="0.2">
      <c r="L7014" s="25">
        <f t="shared" si="229"/>
        <v>1040022</v>
      </c>
      <c r="M7014" s="25" t="str">
        <f t="shared" si="230"/>
        <v>valverecession_rev_cyl13_deltaVRSinceInit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valverecession_rev_cyl13_deltaVRSinceInit</v>
      </c>
      <c r="P7014">
        <v>7010</v>
      </c>
      <c r="Q7014" t="s">
        <v>7548</v>
      </c>
      <c r="R7014" t="s">
        <v>7897</v>
      </c>
      <c r="S7014" s="164">
        <v>1040022</v>
      </c>
    </row>
    <row r="7015" spans="12:19" x14ac:dyDescent="0.2">
      <c r="L7015" s="25">
        <f t="shared" si="229"/>
        <v>1039926</v>
      </c>
      <c r="M7015" s="25" t="str">
        <f t="shared" si="230"/>
        <v>valverecession_rev_cyl13_init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valverecession_rev_cyl13_init</v>
      </c>
      <c r="P7015">
        <v>7011</v>
      </c>
      <c r="Q7015" t="s">
        <v>7549</v>
      </c>
      <c r="R7015" t="s">
        <v>7897</v>
      </c>
      <c r="S7015" s="164">
        <v>1039926</v>
      </c>
    </row>
    <row r="7016" spans="12:19" x14ac:dyDescent="0.2">
      <c r="L7016" s="25">
        <f t="shared" si="229"/>
        <v>1040023</v>
      </c>
      <c r="M7016" s="25" t="str">
        <f t="shared" si="230"/>
        <v>valverecession_rev_cyl14_deltaVRSinceInit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valverecession_rev_cyl14_deltaVRSinceInit</v>
      </c>
      <c r="P7016">
        <v>7012</v>
      </c>
      <c r="Q7016" t="s">
        <v>7550</v>
      </c>
      <c r="R7016" t="s">
        <v>7897</v>
      </c>
      <c r="S7016" s="164">
        <v>1040023</v>
      </c>
    </row>
    <row r="7017" spans="12:19" x14ac:dyDescent="0.2">
      <c r="L7017" s="25">
        <f t="shared" si="229"/>
        <v>1039927</v>
      </c>
      <c r="M7017" s="25" t="str">
        <f t="shared" si="230"/>
        <v>valverecession_rev_cyl14_init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valverecession_rev_cyl14_init</v>
      </c>
      <c r="P7017">
        <v>7013</v>
      </c>
      <c r="Q7017" t="s">
        <v>7551</v>
      </c>
      <c r="R7017" t="s">
        <v>7897</v>
      </c>
      <c r="S7017" s="164">
        <v>1039927</v>
      </c>
    </row>
    <row r="7018" spans="12:19" x14ac:dyDescent="0.2">
      <c r="L7018" s="25">
        <f t="shared" si="229"/>
        <v>1040024</v>
      </c>
      <c r="M7018" s="25" t="str">
        <f t="shared" si="230"/>
        <v>valverecession_rev_cyl15_deltaVRSinceInit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valverecession_rev_cyl15_deltaVRSinceInit</v>
      </c>
      <c r="P7018">
        <v>7014</v>
      </c>
      <c r="Q7018" t="s">
        <v>7552</v>
      </c>
      <c r="R7018" t="s">
        <v>7897</v>
      </c>
      <c r="S7018" s="164">
        <v>1040024</v>
      </c>
    </row>
    <row r="7019" spans="12:19" x14ac:dyDescent="0.2">
      <c r="L7019" s="25">
        <f t="shared" si="229"/>
        <v>1039928</v>
      </c>
      <c r="M7019" s="25" t="str">
        <f t="shared" si="230"/>
        <v>valverecession_rev_cyl15_init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valverecession_rev_cyl15_init</v>
      </c>
      <c r="P7019">
        <v>7015</v>
      </c>
      <c r="Q7019" t="s">
        <v>7553</v>
      </c>
      <c r="R7019" t="s">
        <v>7897</v>
      </c>
      <c r="S7019" s="164">
        <v>1039928</v>
      </c>
    </row>
    <row r="7020" spans="12:19" x14ac:dyDescent="0.2">
      <c r="L7020" s="25">
        <f t="shared" si="229"/>
        <v>1040025</v>
      </c>
      <c r="M7020" s="25" t="str">
        <f t="shared" si="230"/>
        <v>valverecession_rev_cyl16_deltaVRSinceInit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valverecession_rev_cyl16_deltaVRSinceInit</v>
      </c>
      <c r="P7020">
        <v>7016</v>
      </c>
      <c r="Q7020" t="s">
        <v>7554</v>
      </c>
      <c r="R7020" t="s">
        <v>7897</v>
      </c>
      <c r="S7020" s="164">
        <v>1040025</v>
      </c>
    </row>
    <row r="7021" spans="12:19" x14ac:dyDescent="0.2">
      <c r="L7021" s="25">
        <f t="shared" si="229"/>
        <v>1039929</v>
      </c>
      <c r="M7021" s="25" t="str">
        <f t="shared" si="230"/>
        <v>valverecession_rev_cyl16_init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valverecession_rev_cyl16_init</v>
      </c>
      <c r="P7021">
        <v>7017</v>
      </c>
      <c r="Q7021" t="s">
        <v>7555</v>
      </c>
      <c r="R7021" t="s">
        <v>7897</v>
      </c>
      <c r="S7021" s="164">
        <v>1039929</v>
      </c>
    </row>
    <row r="7022" spans="12:19" x14ac:dyDescent="0.2">
      <c r="L7022" s="25">
        <f t="shared" si="229"/>
        <v>1040026</v>
      </c>
      <c r="M7022" s="25" t="str">
        <f t="shared" si="230"/>
        <v>valverecession_rev_cyl17_deltaVRSinceInit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valverecession_rev_cyl17_deltaVRSinceInit</v>
      </c>
      <c r="P7022">
        <v>7018</v>
      </c>
      <c r="Q7022" t="s">
        <v>7556</v>
      </c>
      <c r="R7022" t="s">
        <v>7897</v>
      </c>
      <c r="S7022" s="164">
        <v>1040026</v>
      </c>
    </row>
    <row r="7023" spans="12:19" x14ac:dyDescent="0.2">
      <c r="L7023" s="25">
        <f t="shared" si="229"/>
        <v>1039930</v>
      </c>
      <c r="M7023" s="25" t="str">
        <f t="shared" si="230"/>
        <v>valverecession_rev_cyl17_init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valverecession_rev_cyl17_init</v>
      </c>
      <c r="P7023">
        <v>7019</v>
      </c>
      <c r="Q7023" t="s">
        <v>7557</v>
      </c>
      <c r="R7023" t="s">
        <v>7897</v>
      </c>
      <c r="S7023" s="164">
        <v>1039930</v>
      </c>
    </row>
    <row r="7024" spans="12:19" x14ac:dyDescent="0.2">
      <c r="L7024" s="25">
        <f t="shared" si="229"/>
        <v>1040027</v>
      </c>
      <c r="M7024" s="25" t="str">
        <f t="shared" si="230"/>
        <v>valverecession_rev_cyl18_deltaVRSinceInit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valverecession_rev_cyl18_deltaVRSinceInit</v>
      </c>
      <c r="P7024">
        <v>7020</v>
      </c>
      <c r="Q7024" t="s">
        <v>7558</v>
      </c>
      <c r="R7024" t="s">
        <v>7897</v>
      </c>
      <c r="S7024" s="164">
        <v>1040027</v>
      </c>
    </row>
    <row r="7025" spans="12:19" x14ac:dyDescent="0.2">
      <c r="L7025" s="25">
        <f t="shared" si="229"/>
        <v>1039931</v>
      </c>
      <c r="M7025" s="25" t="str">
        <f t="shared" si="230"/>
        <v>valverecession_rev_cyl18_init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valverecession_rev_cyl18_init</v>
      </c>
      <c r="P7025">
        <v>7021</v>
      </c>
      <c r="Q7025" t="s">
        <v>7559</v>
      </c>
      <c r="R7025" t="s">
        <v>7897</v>
      </c>
      <c r="S7025" s="164">
        <v>1039931</v>
      </c>
    </row>
    <row r="7026" spans="12:19" x14ac:dyDescent="0.2">
      <c r="L7026" s="25">
        <f t="shared" si="229"/>
        <v>1040028</v>
      </c>
      <c r="M7026" s="25" t="str">
        <f t="shared" si="230"/>
        <v>valverecession_rev_cyl19_deltaVRSinceInit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valverecession_rev_cyl19_deltaVRSinceInit</v>
      </c>
      <c r="P7026">
        <v>7022</v>
      </c>
      <c r="Q7026" t="s">
        <v>7560</v>
      </c>
      <c r="R7026" t="s">
        <v>7897</v>
      </c>
      <c r="S7026" s="164">
        <v>1040028</v>
      </c>
    </row>
    <row r="7027" spans="12:19" x14ac:dyDescent="0.2">
      <c r="L7027" s="25">
        <f t="shared" si="229"/>
        <v>1039932</v>
      </c>
      <c r="M7027" s="25" t="str">
        <f t="shared" si="230"/>
        <v>valverecession_rev_cyl19_init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valverecession_rev_cyl19_init</v>
      </c>
      <c r="P7027">
        <v>7023</v>
      </c>
      <c r="Q7027" t="s">
        <v>7561</v>
      </c>
      <c r="R7027" t="s">
        <v>7897</v>
      </c>
      <c r="S7027" s="164">
        <v>1039932</v>
      </c>
    </row>
    <row r="7028" spans="12:19" x14ac:dyDescent="0.2">
      <c r="L7028" s="25">
        <f t="shared" si="229"/>
        <v>1040029</v>
      </c>
      <c r="M7028" s="25" t="str">
        <f t="shared" si="230"/>
        <v>valverecession_rev_cyl20_deltaVRSinceInit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valverecession_rev_cyl20_deltaVRSinceInit</v>
      </c>
      <c r="P7028">
        <v>7024</v>
      </c>
      <c r="Q7028" t="s">
        <v>7562</v>
      </c>
      <c r="R7028" t="s">
        <v>7897</v>
      </c>
      <c r="S7028" s="164">
        <v>1040029</v>
      </c>
    </row>
    <row r="7029" spans="12:19" x14ac:dyDescent="0.2">
      <c r="L7029" s="25">
        <f t="shared" si="229"/>
        <v>1039933</v>
      </c>
      <c r="M7029" s="25" t="str">
        <f t="shared" si="230"/>
        <v>valverecession_rev_cyl20_init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valverecession_rev_cyl20_init</v>
      </c>
      <c r="P7029">
        <v>7025</v>
      </c>
      <c r="Q7029" t="s">
        <v>7563</v>
      </c>
      <c r="R7029" t="s">
        <v>7897</v>
      </c>
      <c r="S7029" s="164">
        <v>1039933</v>
      </c>
    </row>
    <row r="7030" spans="12:19" x14ac:dyDescent="0.2">
      <c r="L7030" s="25">
        <f t="shared" si="229"/>
        <v>1040030</v>
      </c>
      <c r="M7030" s="25" t="str">
        <f t="shared" si="230"/>
        <v>valverecession_rev_cyl21_deltaVRSinceInit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valverecession_rev_cyl21_deltaVRSinceInit</v>
      </c>
      <c r="P7030">
        <v>7026</v>
      </c>
      <c r="Q7030" t="s">
        <v>7564</v>
      </c>
      <c r="R7030" t="s">
        <v>7897</v>
      </c>
      <c r="S7030" s="164">
        <v>1040030</v>
      </c>
    </row>
    <row r="7031" spans="12:19" x14ac:dyDescent="0.2">
      <c r="L7031" s="25">
        <f t="shared" si="229"/>
        <v>1039934</v>
      </c>
      <c r="M7031" s="25" t="str">
        <f t="shared" si="230"/>
        <v>valverecession_rev_cyl21_init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valverecession_rev_cyl21_init</v>
      </c>
      <c r="P7031">
        <v>7027</v>
      </c>
      <c r="Q7031" t="s">
        <v>7565</v>
      </c>
      <c r="R7031" t="s">
        <v>7897</v>
      </c>
      <c r="S7031" s="164">
        <v>1039934</v>
      </c>
    </row>
    <row r="7032" spans="12:19" x14ac:dyDescent="0.2">
      <c r="L7032" s="25">
        <f t="shared" si="229"/>
        <v>1040031</v>
      </c>
      <c r="M7032" s="25" t="str">
        <f t="shared" si="230"/>
        <v>valverecession_rev_cyl22_deltaVRSinceInit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valverecession_rev_cyl22_deltaVRSinceInit</v>
      </c>
      <c r="P7032">
        <v>7028</v>
      </c>
      <c r="Q7032" t="s">
        <v>7566</v>
      </c>
      <c r="R7032" t="s">
        <v>7897</v>
      </c>
      <c r="S7032" s="164">
        <v>1040031</v>
      </c>
    </row>
    <row r="7033" spans="12:19" x14ac:dyDescent="0.2">
      <c r="L7033" s="25">
        <f t="shared" si="229"/>
        <v>1039935</v>
      </c>
      <c r="M7033" s="25" t="str">
        <f t="shared" si="230"/>
        <v>valverecession_rev_cyl22_init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valverecession_rev_cyl22_init</v>
      </c>
      <c r="P7033">
        <v>7029</v>
      </c>
      <c r="Q7033" t="s">
        <v>7567</v>
      </c>
      <c r="R7033" t="s">
        <v>7897</v>
      </c>
      <c r="S7033" s="164">
        <v>1039935</v>
      </c>
    </row>
    <row r="7034" spans="12:19" x14ac:dyDescent="0.2">
      <c r="L7034" s="25">
        <f t="shared" si="229"/>
        <v>1040032</v>
      </c>
      <c r="M7034" s="25" t="str">
        <f t="shared" si="230"/>
        <v>valverecession_rev_cyl23_deltaVRSinceInit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valverecession_rev_cyl23_deltaVRSinceInit</v>
      </c>
      <c r="P7034">
        <v>7030</v>
      </c>
      <c r="Q7034" t="s">
        <v>7568</v>
      </c>
      <c r="R7034" t="s">
        <v>7897</v>
      </c>
      <c r="S7034" s="164">
        <v>1040032</v>
      </c>
    </row>
    <row r="7035" spans="12:19" x14ac:dyDescent="0.2">
      <c r="L7035" s="25">
        <f t="shared" si="229"/>
        <v>1039936</v>
      </c>
      <c r="M7035" s="25" t="str">
        <f t="shared" si="230"/>
        <v>valverecession_rev_cyl23_init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valverecession_rev_cyl23_init</v>
      </c>
      <c r="P7035">
        <v>7031</v>
      </c>
      <c r="Q7035" t="s">
        <v>7569</v>
      </c>
      <c r="R7035" t="s">
        <v>7897</v>
      </c>
      <c r="S7035" s="164">
        <v>1039936</v>
      </c>
    </row>
    <row r="7036" spans="12:19" x14ac:dyDescent="0.2">
      <c r="L7036" s="25">
        <f t="shared" si="229"/>
        <v>1040033</v>
      </c>
      <c r="M7036" s="25" t="str">
        <f t="shared" si="230"/>
        <v>valverecession_rev_cyl24_deltaVRSinceInit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valverecession_rev_cyl24_deltaVRSinceInit</v>
      </c>
      <c r="P7036">
        <v>7032</v>
      </c>
      <c r="Q7036" t="s">
        <v>7570</v>
      </c>
      <c r="R7036" t="s">
        <v>7897</v>
      </c>
      <c r="S7036" s="164">
        <v>1040033</v>
      </c>
    </row>
    <row r="7037" spans="12:19" x14ac:dyDescent="0.2">
      <c r="L7037" s="25">
        <f t="shared" si="229"/>
        <v>1039937</v>
      </c>
      <c r="M7037" s="25" t="str">
        <f t="shared" si="230"/>
        <v>valverecession_rev_cyl24_init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valverecession_rev_cyl24_init</v>
      </c>
      <c r="P7037">
        <v>7033</v>
      </c>
      <c r="Q7037" t="s">
        <v>7571</v>
      </c>
      <c r="R7037" t="s">
        <v>7897</v>
      </c>
      <c r="S7037" s="164">
        <v>1039937</v>
      </c>
    </row>
    <row r="7038" spans="12:19" x14ac:dyDescent="0.2">
      <c r="L7038" s="25">
        <f t="shared" si="229"/>
        <v>1040034</v>
      </c>
      <c r="M7038" s="25" t="str">
        <f t="shared" si="230"/>
        <v>valverecession_riv_cyl01_deltaVRSinceInit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valverecession_riv_cyl01_deltaVRSinceInit</v>
      </c>
      <c r="P7038">
        <v>7034</v>
      </c>
      <c r="Q7038" t="s">
        <v>7572</v>
      </c>
      <c r="R7038" t="s">
        <v>7897</v>
      </c>
      <c r="S7038" s="164">
        <v>1040034</v>
      </c>
    </row>
    <row r="7039" spans="12:19" x14ac:dyDescent="0.2">
      <c r="L7039" s="25">
        <f t="shared" si="229"/>
        <v>1039938</v>
      </c>
      <c r="M7039" s="25" t="str">
        <f t="shared" si="230"/>
        <v>valverecession_riv_cyl01_init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valverecession_riv_cyl01_init</v>
      </c>
      <c r="P7039">
        <v>7035</v>
      </c>
      <c r="Q7039" t="s">
        <v>7573</v>
      </c>
      <c r="R7039" t="s">
        <v>7897</v>
      </c>
      <c r="S7039" s="164">
        <v>1039938</v>
      </c>
    </row>
    <row r="7040" spans="12:19" x14ac:dyDescent="0.2">
      <c r="L7040" s="25">
        <f t="shared" si="229"/>
        <v>1040035</v>
      </c>
      <c r="M7040" s="25" t="str">
        <f t="shared" si="230"/>
        <v>valverecession_riv_cyl02_deltaVRSinceInit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valverecession_riv_cyl02_deltaVRSinceInit</v>
      </c>
      <c r="P7040">
        <v>7036</v>
      </c>
      <c r="Q7040" t="s">
        <v>7574</v>
      </c>
      <c r="R7040" t="s">
        <v>7897</v>
      </c>
      <c r="S7040" s="164">
        <v>1040035</v>
      </c>
    </row>
    <row r="7041" spans="12:19" x14ac:dyDescent="0.2">
      <c r="L7041" s="25">
        <f t="shared" si="229"/>
        <v>1039939</v>
      </c>
      <c r="M7041" s="25" t="str">
        <f t="shared" si="230"/>
        <v>valverecession_riv_cyl02_init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valverecession_riv_cyl02_init</v>
      </c>
      <c r="P7041">
        <v>7037</v>
      </c>
      <c r="Q7041" t="s">
        <v>7575</v>
      </c>
      <c r="R7041" t="s">
        <v>7897</v>
      </c>
      <c r="S7041" s="164">
        <v>1039939</v>
      </c>
    </row>
    <row r="7042" spans="12:19" x14ac:dyDescent="0.2">
      <c r="L7042" s="25">
        <f t="shared" si="229"/>
        <v>1040036</v>
      </c>
      <c r="M7042" s="25" t="str">
        <f t="shared" si="230"/>
        <v>valverecession_riv_cyl03_deltaVRSinceInit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valverecession_riv_cyl03_deltaVRSinceInit</v>
      </c>
      <c r="P7042">
        <v>7038</v>
      </c>
      <c r="Q7042" t="s">
        <v>7576</v>
      </c>
      <c r="R7042" t="s">
        <v>7897</v>
      </c>
      <c r="S7042" s="164">
        <v>1040036</v>
      </c>
    </row>
    <row r="7043" spans="12:19" x14ac:dyDescent="0.2">
      <c r="L7043" s="25">
        <f t="shared" si="229"/>
        <v>1039940</v>
      </c>
      <c r="M7043" s="25" t="str">
        <f t="shared" si="230"/>
        <v>valverecession_riv_cyl03_init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valverecession_riv_cyl03_init</v>
      </c>
      <c r="P7043">
        <v>7039</v>
      </c>
      <c r="Q7043" t="s">
        <v>7577</v>
      </c>
      <c r="R7043" t="s">
        <v>7897</v>
      </c>
      <c r="S7043" s="164">
        <v>1039940</v>
      </c>
    </row>
    <row r="7044" spans="12:19" x14ac:dyDescent="0.2">
      <c r="L7044" s="25">
        <f t="shared" si="229"/>
        <v>1040037</v>
      </c>
      <c r="M7044" s="25" t="str">
        <f t="shared" si="230"/>
        <v>valverecession_riv_cyl04_deltaVRSinceInit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valverecession_riv_cyl04_deltaVRSinceInit</v>
      </c>
      <c r="P7044">
        <v>7040</v>
      </c>
      <c r="Q7044" t="s">
        <v>7578</v>
      </c>
      <c r="R7044" t="s">
        <v>7897</v>
      </c>
      <c r="S7044" s="164">
        <v>1040037</v>
      </c>
    </row>
    <row r="7045" spans="12:19" x14ac:dyDescent="0.2">
      <c r="L7045" s="25">
        <f t="shared" si="229"/>
        <v>1039941</v>
      </c>
      <c r="M7045" s="25" t="str">
        <f t="shared" si="230"/>
        <v>valverecession_riv_cyl04_init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valverecession_riv_cyl04_init</v>
      </c>
      <c r="P7045">
        <v>7041</v>
      </c>
      <c r="Q7045" t="s">
        <v>7579</v>
      </c>
      <c r="R7045" t="s">
        <v>7897</v>
      </c>
      <c r="S7045" s="164">
        <v>1039941</v>
      </c>
    </row>
    <row r="7046" spans="12:19" x14ac:dyDescent="0.2">
      <c r="L7046" s="25">
        <f t="shared" si="229"/>
        <v>1040038</v>
      </c>
      <c r="M7046" s="25" t="str">
        <f t="shared" si="230"/>
        <v>valverecession_riv_cyl05_deltaVRSinceInit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valverecession_riv_cyl05_deltaVRSinceInit</v>
      </c>
      <c r="P7046">
        <v>7042</v>
      </c>
      <c r="Q7046" t="s">
        <v>7580</v>
      </c>
      <c r="R7046" t="s">
        <v>7897</v>
      </c>
      <c r="S7046" s="164">
        <v>1040038</v>
      </c>
    </row>
    <row r="7047" spans="12:19" x14ac:dyDescent="0.2">
      <c r="L7047" s="25">
        <f t="shared" si="229"/>
        <v>1039942</v>
      </c>
      <c r="M7047" s="25" t="str">
        <f t="shared" si="230"/>
        <v>valverecession_riv_cyl05_init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valverecession_riv_cyl05_init</v>
      </c>
      <c r="P7047">
        <v>7043</v>
      </c>
      <c r="Q7047" t="s">
        <v>7581</v>
      </c>
      <c r="R7047" t="s">
        <v>7897</v>
      </c>
      <c r="S7047" s="164">
        <v>1039942</v>
      </c>
    </row>
    <row r="7048" spans="12:19" x14ac:dyDescent="0.2">
      <c r="L7048" s="25">
        <f t="shared" si="229"/>
        <v>1040039</v>
      </c>
      <c r="M7048" s="25" t="str">
        <f t="shared" si="230"/>
        <v>valverecession_riv_cyl06_deltaVRSinceInit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valverecession_riv_cyl06_deltaVRSinceInit</v>
      </c>
      <c r="P7048">
        <v>7044</v>
      </c>
      <c r="Q7048" t="s">
        <v>7582</v>
      </c>
      <c r="R7048" t="s">
        <v>7897</v>
      </c>
      <c r="S7048" s="164">
        <v>1040039</v>
      </c>
    </row>
    <row r="7049" spans="12:19" x14ac:dyDescent="0.2">
      <c r="L7049" s="25">
        <f t="shared" si="229"/>
        <v>1039943</v>
      </c>
      <c r="M7049" s="25" t="str">
        <f t="shared" si="230"/>
        <v>valverecession_riv_cyl06_init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valverecession_riv_cyl06_init</v>
      </c>
      <c r="P7049">
        <v>7045</v>
      </c>
      <c r="Q7049" t="s">
        <v>7583</v>
      </c>
      <c r="R7049" t="s">
        <v>7897</v>
      </c>
      <c r="S7049" s="164">
        <v>1039943</v>
      </c>
    </row>
    <row r="7050" spans="12:19" x14ac:dyDescent="0.2">
      <c r="L7050" s="25">
        <f t="shared" si="229"/>
        <v>1040040</v>
      </c>
      <c r="M7050" s="25" t="str">
        <f t="shared" si="230"/>
        <v>valverecession_riv_cyl07_deltaVRSinceInit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valverecession_riv_cyl07_deltaVRSinceInit</v>
      </c>
      <c r="P7050">
        <v>7046</v>
      </c>
      <c r="Q7050" t="s">
        <v>7584</v>
      </c>
      <c r="R7050" t="s">
        <v>7897</v>
      </c>
      <c r="S7050" s="164">
        <v>1040040</v>
      </c>
    </row>
    <row r="7051" spans="12:19" x14ac:dyDescent="0.2">
      <c r="L7051" s="25">
        <f t="shared" si="229"/>
        <v>1039944</v>
      </c>
      <c r="M7051" s="25" t="str">
        <f t="shared" si="230"/>
        <v>valverecession_riv_cyl07_init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valverecession_riv_cyl07_init</v>
      </c>
      <c r="P7051">
        <v>7047</v>
      </c>
      <c r="Q7051" t="s">
        <v>7585</v>
      </c>
      <c r="R7051" t="s">
        <v>7897</v>
      </c>
      <c r="S7051" s="164">
        <v>1039944</v>
      </c>
    </row>
    <row r="7052" spans="12:19" x14ac:dyDescent="0.2">
      <c r="L7052" s="25">
        <f t="shared" si="229"/>
        <v>1040041</v>
      </c>
      <c r="M7052" s="25" t="str">
        <f t="shared" si="230"/>
        <v>valverecession_riv_cyl08_deltaVRSinceInit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valverecession_riv_cyl08_deltaVRSinceInit</v>
      </c>
      <c r="P7052">
        <v>7048</v>
      </c>
      <c r="Q7052" t="s">
        <v>7586</v>
      </c>
      <c r="R7052" t="s">
        <v>7897</v>
      </c>
      <c r="S7052" s="164">
        <v>1040041</v>
      </c>
    </row>
    <row r="7053" spans="12:19" x14ac:dyDescent="0.2">
      <c r="L7053" s="25">
        <f t="shared" si="229"/>
        <v>1039945</v>
      </c>
      <c r="M7053" s="25" t="str">
        <f t="shared" si="230"/>
        <v>valverecession_riv_cyl08_init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valverecession_riv_cyl08_init</v>
      </c>
      <c r="P7053">
        <v>7049</v>
      </c>
      <c r="Q7053" t="s">
        <v>7587</v>
      </c>
      <c r="R7053" t="s">
        <v>7897</v>
      </c>
      <c r="S7053" s="164">
        <v>1039945</v>
      </c>
    </row>
    <row r="7054" spans="12:19" x14ac:dyDescent="0.2">
      <c r="L7054" s="25">
        <f t="shared" si="229"/>
        <v>1040042</v>
      </c>
      <c r="M7054" s="25" t="str">
        <f t="shared" si="230"/>
        <v>valverecession_riv_cyl09_deltaVRSinceInit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valverecession_riv_cyl09_deltaVRSinceInit</v>
      </c>
      <c r="P7054">
        <v>7050</v>
      </c>
      <c r="Q7054" t="s">
        <v>7588</v>
      </c>
      <c r="R7054" t="s">
        <v>7897</v>
      </c>
      <c r="S7054" s="164">
        <v>1040042</v>
      </c>
    </row>
    <row r="7055" spans="12:19" x14ac:dyDescent="0.2">
      <c r="L7055" s="25">
        <f t="shared" si="229"/>
        <v>1039946</v>
      </c>
      <c r="M7055" s="25" t="str">
        <f t="shared" si="230"/>
        <v>valverecession_riv_cyl09_init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valverecession_riv_cyl09_init</v>
      </c>
      <c r="P7055">
        <v>7051</v>
      </c>
      <c r="Q7055" t="s">
        <v>7589</v>
      </c>
      <c r="R7055" t="s">
        <v>7897</v>
      </c>
      <c r="S7055" s="164">
        <v>1039946</v>
      </c>
    </row>
    <row r="7056" spans="12:19" x14ac:dyDescent="0.2">
      <c r="L7056" s="25">
        <f t="shared" si="229"/>
        <v>1040043</v>
      </c>
      <c r="M7056" s="25" t="str">
        <f t="shared" si="230"/>
        <v>valverecession_riv_cyl10_deltaVRSinceInit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valverecession_riv_cyl10_deltaVRSinceInit</v>
      </c>
      <c r="P7056">
        <v>7052</v>
      </c>
      <c r="Q7056" t="s">
        <v>7590</v>
      </c>
      <c r="R7056" t="s">
        <v>7897</v>
      </c>
      <c r="S7056" s="164">
        <v>1040043</v>
      </c>
    </row>
    <row r="7057" spans="12:19" x14ac:dyDescent="0.2">
      <c r="L7057" s="25">
        <f t="shared" ref="L7057:L7120" si="231">S7057</f>
        <v>1039947</v>
      </c>
      <c r="M7057" s="25" t="str">
        <f t="shared" ref="M7057:M7120" si="232">Q7057</f>
        <v>valverecession_riv_cyl10_init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valverecession_riv_cyl10_init</v>
      </c>
      <c r="P7057">
        <v>7053</v>
      </c>
      <c r="Q7057" t="s">
        <v>7591</v>
      </c>
      <c r="R7057" t="s">
        <v>7897</v>
      </c>
      <c r="S7057" s="164">
        <v>1039947</v>
      </c>
    </row>
    <row r="7058" spans="12:19" x14ac:dyDescent="0.2">
      <c r="L7058" s="25">
        <f t="shared" si="231"/>
        <v>1040044</v>
      </c>
      <c r="M7058" s="25" t="str">
        <f t="shared" si="232"/>
        <v>valverecession_riv_cyl11_deltaVRSinceInit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valverecession_riv_cyl11_deltaVRSinceInit</v>
      </c>
      <c r="P7058">
        <v>7054</v>
      </c>
      <c r="Q7058" t="s">
        <v>7592</v>
      </c>
      <c r="R7058" t="s">
        <v>7897</v>
      </c>
      <c r="S7058" s="164">
        <v>1040044</v>
      </c>
    </row>
    <row r="7059" spans="12:19" x14ac:dyDescent="0.2">
      <c r="L7059" s="25">
        <f t="shared" si="231"/>
        <v>1039948</v>
      </c>
      <c r="M7059" s="25" t="str">
        <f t="shared" si="232"/>
        <v>valverecession_riv_cyl11_init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valverecession_riv_cyl11_init</v>
      </c>
      <c r="P7059">
        <v>7055</v>
      </c>
      <c r="Q7059" t="s">
        <v>7593</v>
      </c>
      <c r="R7059" t="s">
        <v>7897</v>
      </c>
      <c r="S7059" s="164">
        <v>1039948</v>
      </c>
    </row>
    <row r="7060" spans="12:19" x14ac:dyDescent="0.2">
      <c r="L7060" s="25">
        <f t="shared" si="231"/>
        <v>1040045</v>
      </c>
      <c r="M7060" s="25" t="str">
        <f t="shared" si="232"/>
        <v>valverecession_riv_cyl12_deltaVRSinceInit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valverecession_riv_cyl12_deltaVRSinceInit</v>
      </c>
      <c r="P7060">
        <v>7056</v>
      </c>
      <c r="Q7060" t="s">
        <v>7594</v>
      </c>
      <c r="R7060" t="s">
        <v>7897</v>
      </c>
      <c r="S7060" s="164">
        <v>1040045</v>
      </c>
    </row>
    <row r="7061" spans="12:19" x14ac:dyDescent="0.2">
      <c r="L7061" s="25">
        <f t="shared" si="231"/>
        <v>1039949</v>
      </c>
      <c r="M7061" s="25" t="str">
        <f t="shared" si="232"/>
        <v>valverecession_riv_cyl12_init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valverecession_riv_cyl12_init</v>
      </c>
      <c r="P7061">
        <v>7057</v>
      </c>
      <c r="Q7061" t="s">
        <v>7595</v>
      </c>
      <c r="R7061" t="s">
        <v>7897</v>
      </c>
      <c r="S7061" s="164">
        <v>1039949</v>
      </c>
    </row>
    <row r="7062" spans="12:19" x14ac:dyDescent="0.2">
      <c r="L7062" s="25">
        <f t="shared" si="231"/>
        <v>1040046</v>
      </c>
      <c r="M7062" s="25" t="str">
        <f t="shared" si="232"/>
        <v>valverecession_riv_cyl13_deltaVRSinceInit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valverecession_riv_cyl13_deltaVRSinceInit</v>
      </c>
      <c r="P7062">
        <v>7058</v>
      </c>
      <c r="Q7062" t="s">
        <v>7596</v>
      </c>
      <c r="R7062" t="s">
        <v>7897</v>
      </c>
      <c r="S7062" s="164">
        <v>1040046</v>
      </c>
    </row>
    <row r="7063" spans="12:19" x14ac:dyDescent="0.2">
      <c r="L7063" s="25">
        <f t="shared" si="231"/>
        <v>1039950</v>
      </c>
      <c r="M7063" s="25" t="str">
        <f t="shared" si="232"/>
        <v>valverecession_riv_cyl13_init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valverecession_riv_cyl13_init</v>
      </c>
      <c r="P7063">
        <v>7059</v>
      </c>
      <c r="Q7063" t="s">
        <v>7597</v>
      </c>
      <c r="R7063" t="s">
        <v>7897</v>
      </c>
      <c r="S7063" s="164">
        <v>1039950</v>
      </c>
    </row>
    <row r="7064" spans="12:19" x14ac:dyDescent="0.2">
      <c r="L7064" s="25">
        <f t="shared" si="231"/>
        <v>1040047</v>
      </c>
      <c r="M7064" s="25" t="str">
        <f t="shared" si="232"/>
        <v>valverecession_riv_cyl14_deltaVRSinceInit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valverecession_riv_cyl14_deltaVRSinceInit</v>
      </c>
      <c r="P7064">
        <v>7060</v>
      </c>
      <c r="Q7064" t="s">
        <v>7598</v>
      </c>
      <c r="R7064" t="s">
        <v>7897</v>
      </c>
      <c r="S7064" s="164">
        <v>1040047</v>
      </c>
    </row>
    <row r="7065" spans="12:19" x14ac:dyDescent="0.2">
      <c r="L7065" s="25">
        <f t="shared" si="231"/>
        <v>1039951</v>
      </c>
      <c r="M7065" s="25" t="str">
        <f t="shared" si="232"/>
        <v>valverecession_riv_cyl14_init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valverecession_riv_cyl14_init</v>
      </c>
      <c r="P7065">
        <v>7061</v>
      </c>
      <c r="Q7065" t="s">
        <v>7599</v>
      </c>
      <c r="R7065" t="s">
        <v>7897</v>
      </c>
      <c r="S7065" s="164">
        <v>1039951</v>
      </c>
    </row>
    <row r="7066" spans="12:19" x14ac:dyDescent="0.2">
      <c r="L7066" s="25">
        <f t="shared" si="231"/>
        <v>1040048</v>
      </c>
      <c r="M7066" s="25" t="str">
        <f t="shared" si="232"/>
        <v>valverecession_riv_cyl15_deltaVRSinceInit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valverecession_riv_cyl15_deltaVRSinceInit</v>
      </c>
      <c r="P7066">
        <v>7062</v>
      </c>
      <c r="Q7066" t="s">
        <v>7600</v>
      </c>
      <c r="R7066" t="s">
        <v>7897</v>
      </c>
      <c r="S7066" s="164">
        <v>1040048</v>
      </c>
    </row>
    <row r="7067" spans="12:19" x14ac:dyDescent="0.2">
      <c r="L7067" s="25">
        <f t="shared" si="231"/>
        <v>1039952</v>
      </c>
      <c r="M7067" s="25" t="str">
        <f t="shared" si="232"/>
        <v>valverecession_riv_cyl15_init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valverecession_riv_cyl15_init</v>
      </c>
      <c r="P7067">
        <v>7063</v>
      </c>
      <c r="Q7067" t="s">
        <v>7601</v>
      </c>
      <c r="R7067" t="s">
        <v>7897</v>
      </c>
      <c r="S7067" s="164">
        <v>1039952</v>
      </c>
    </row>
    <row r="7068" spans="12:19" x14ac:dyDescent="0.2">
      <c r="L7068" s="25">
        <f t="shared" si="231"/>
        <v>1040049</v>
      </c>
      <c r="M7068" s="25" t="str">
        <f t="shared" si="232"/>
        <v>valverecession_riv_cyl16_deltaVRSinceInit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valverecession_riv_cyl16_deltaVRSinceInit</v>
      </c>
      <c r="P7068">
        <v>7064</v>
      </c>
      <c r="Q7068" t="s">
        <v>7602</v>
      </c>
      <c r="R7068" t="s">
        <v>7897</v>
      </c>
      <c r="S7068" s="164">
        <v>1040049</v>
      </c>
    </row>
    <row r="7069" spans="12:19" x14ac:dyDescent="0.2">
      <c r="L7069" s="25">
        <f t="shared" si="231"/>
        <v>1039953</v>
      </c>
      <c r="M7069" s="25" t="str">
        <f t="shared" si="232"/>
        <v>valverecession_riv_cyl16_init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valverecession_riv_cyl16_init</v>
      </c>
      <c r="P7069">
        <v>7065</v>
      </c>
      <c r="Q7069" t="s">
        <v>7603</v>
      </c>
      <c r="R7069" t="s">
        <v>7897</v>
      </c>
      <c r="S7069" s="164">
        <v>1039953</v>
      </c>
    </row>
    <row r="7070" spans="12:19" x14ac:dyDescent="0.2">
      <c r="L7070" s="25">
        <f t="shared" si="231"/>
        <v>1040050</v>
      </c>
      <c r="M7070" s="25" t="str">
        <f t="shared" si="232"/>
        <v>valverecession_riv_cyl17_deltaVRSinceInit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valverecession_riv_cyl17_deltaVRSinceInit</v>
      </c>
      <c r="P7070">
        <v>7066</v>
      </c>
      <c r="Q7070" t="s">
        <v>7604</v>
      </c>
      <c r="R7070" t="s">
        <v>7897</v>
      </c>
      <c r="S7070" s="164">
        <v>1040050</v>
      </c>
    </row>
    <row r="7071" spans="12:19" x14ac:dyDescent="0.2">
      <c r="L7071" s="25">
        <f t="shared" si="231"/>
        <v>1039954</v>
      </c>
      <c r="M7071" s="25" t="str">
        <f t="shared" si="232"/>
        <v>valverecession_riv_cyl17_init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valverecession_riv_cyl17_init</v>
      </c>
      <c r="P7071">
        <v>7067</v>
      </c>
      <c r="Q7071" t="s">
        <v>7605</v>
      </c>
      <c r="R7071" t="s">
        <v>7897</v>
      </c>
      <c r="S7071" s="164">
        <v>1039954</v>
      </c>
    </row>
    <row r="7072" spans="12:19" x14ac:dyDescent="0.2">
      <c r="L7072" s="25">
        <f t="shared" si="231"/>
        <v>1040051</v>
      </c>
      <c r="M7072" s="25" t="str">
        <f t="shared" si="232"/>
        <v>valverecession_riv_cyl18_deltaVRSinceInit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valverecession_riv_cyl18_deltaVRSinceInit</v>
      </c>
      <c r="P7072">
        <v>7068</v>
      </c>
      <c r="Q7072" t="s">
        <v>7606</v>
      </c>
      <c r="R7072" t="s">
        <v>7897</v>
      </c>
      <c r="S7072" s="164">
        <v>1040051</v>
      </c>
    </row>
    <row r="7073" spans="12:19" x14ac:dyDescent="0.2">
      <c r="L7073" s="25">
        <f t="shared" si="231"/>
        <v>1039955</v>
      </c>
      <c r="M7073" s="25" t="str">
        <f t="shared" si="232"/>
        <v>valverecession_riv_cyl18_init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valverecession_riv_cyl18_init</v>
      </c>
      <c r="P7073">
        <v>7069</v>
      </c>
      <c r="Q7073" t="s">
        <v>7607</v>
      </c>
      <c r="R7073" t="s">
        <v>7897</v>
      </c>
      <c r="S7073" s="164">
        <v>1039955</v>
      </c>
    </row>
    <row r="7074" spans="12:19" x14ac:dyDescent="0.2">
      <c r="L7074" s="25">
        <f t="shared" si="231"/>
        <v>1040052</v>
      </c>
      <c r="M7074" s="25" t="str">
        <f t="shared" si="232"/>
        <v>valverecession_riv_cyl19_deltaVRSinceInit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valverecession_riv_cyl19_deltaVRSinceInit</v>
      </c>
      <c r="P7074">
        <v>7070</v>
      </c>
      <c r="Q7074" t="s">
        <v>7608</v>
      </c>
      <c r="R7074" t="s">
        <v>7897</v>
      </c>
      <c r="S7074" s="164">
        <v>1040052</v>
      </c>
    </row>
    <row r="7075" spans="12:19" x14ac:dyDescent="0.2">
      <c r="L7075" s="25">
        <f t="shared" si="231"/>
        <v>1039956</v>
      </c>
      <c r="M7075" s="25" t="str">
        <f t="shared" si="232"/>
        <v>valverecession_riv_cyl19_init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valverecession_riv_cyl19_init</v>
      </c>
      <c r="P7075">
        <v>7071</v>
      </c>
      <c r="Q7075" t="s">
        <v>7609</v>
      </c>
      <c r="R7075" t="s">
        <v>7897</v>
      </c>
      <c r="S7075" s="164">
        <v>1039956</v>
      </c>
    </row>
    <row r="7076" spans="12:19" x14ac:dyDescent="0.2">
      <c r="L7076" s="25">
        <f t="shared" si="231"/>
        <v>1040053</v>
      </c>
      <c r="M7076" s="25" t="str">
        <f t="shared" si="232"/>
        <v>valverecession_riv_cyl20_deltaVRSinceInit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valverecession_riv_cyl20_deltaVRSinceInit</v>
      </c>
      <c r="P7076">
        <v>7072</v>
      </c>
      <c r="Q7076" t="s">
        <v>7610</v>
      </c>
      <c r="R7076" t="s">
        <v>7897</v>
      </c>
      <c r="S7076" s="164">
        <v>1040053</v>
      </c>
    </row>
    <row r="7077" spans="12:19" x14ac:dyDescent="0.2">
      <c r="L7077" s="25">
        <f t="shared" si="231"/>
        <v>1039957</v>
      </c>
      <c r="M7077" s="25" t="str">
        <f t="shared" si="232"/>
        <v>valverecession_riv_cyl20_init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valverecession_riv_cyl20_init</v>
      </c>
      <c r="P7077">
        <v>7073</v>
      </c>
      <c r="Q7077" t="s">
        <v>7611</v>
      </c>
      <c r="R7077" t="s">
        <v>7897</v>
      </c>
      <c r="S7077" s="164">
        <v>1039957</v>
      </c>
    </row>
    <row r="7078" spans="12:19" x14ac:dyDescent="0.2">
      <c r="L7078" s="25">
        <f t="shared" si="231"/>
        <v>1040054</v>
      </c>
      <c r="M7078" s="25" t="str">
        <f t="shared" si="232"/>
        <v>valverecession_riv_cyl21_deltaVRSinceInit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valverecession_riv_cyl21_deltaVRSinceInit</v>
      </c>
      <c r="P7078">
        <v>7074</v>
      </c>
      <c r="Q7078" t="s">
        <v>7612</v>
      </c>
      <c r="R7078" t="s">
        <v>7897</v>
      </c>
      <c r="S7078" s="164">
        <v>1040054</v>
      </c>
    </row>
    <row r="7079" spans="12:19" x14ac:dyDescent="0.2">
      <c r="L7079" s="25">
        <f t="shared" si="231"/>
        <v>1039958</v>
      </c>
      <c r="M7079" s="25" t="str">
        <f t="shared" si="232"/>
        <v>valverecession_riv_cyl21_init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valverecession_riv_cyl21_init</v>
      </c>
      <c r="P7079">
        <v>7075</v>
      </c>
      <c r="Q7079" t="s">
        <v>7613</v>
      </c>
      <c r="R7079" t="s">
        <v>7897</v>
      </c>
      <c r="S7079" s="164">
        <v>1039958</v>
      </c>
    </row>
    <row r="7080" spans="12:19" x14ac:dyDescent="0.2">
      <c r="L7080" s="25">
        <f t="shared" si="231"/>
        <v>1040055</v>
      </c>
      <c r="M7080" s="25" t="str">
        <f t="shared" si="232"/>
        <v>valverecession_riv_cyl22_deltaVRSinceInit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valverecession_riv_cyl22_deltaVRSinceInit</v>
      </c>
      <c r="P7080">
        <v>7076</v>
      </c>
      <c r="Q7080" t="s">
        <v>7614</v>
      </c>
      <c r="R7080" t="s">
        <v>7897</v>
      </c>
      <c r="S7080" s="164">
        <v>1040055</v>
      </c>
    </row>
    <row r="7081" spans="12:19" x14ac:dyDescent="0.2">
      <c r="L7081" s="25">
        <f t="shared" si="231"/>
        <v>1039959</v>
      </c>
      <c r="M7081" s="25" t="str">
        <f t="shared" si="232"/>
        <v>valverecession_riv_cyl22_init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valverecession_riv_cyl22_init</v>
      </c>
      <c r="P7081">
        <v>7077</v>
      </c>
      <c r="Q7081" t="s">
        <v>7615</v>
      </c>
      <c r="R7081" t="s">
        <v>7897</v>
      </c>
      <c r="S7081" s="164">
        <v>1039959</v>
      </c>
    </row>
    <row r="7082" spans="12:19" x14ac:dyDescent="0.2">
      <c r="L7082" s="25">
        <f t="shared" si="231"/>
        <v>1040056</v>
      </c>
      <c r="M7082" s="25" t="str">
        <f t="shared" si="232"/>
        <v>valverecession_riv_cyl23_deltaVRSinceInit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valverecession_riv_cyl23_deltaVRSinceInit</v>
      </c>
      <c r="P7082">
        <v>7078</v>
      </c>
      <c r="Q7082" t="s">
        <v>7616</v>
      </c>
      <c r="R7082" t="s">
        <v>7897</v>
      </c>
      <c r="S7082" s="164">
        <v>1040056</v>
      </c>
    </row>
    <row r="7083" spans="12:19" x14ac:dyDescent="0.2">
      <c r="L7083" s="25">
        <f t="shared" si="231"/>
        <v>1039960</v>
      </c>
      <c r="M7083" s="25" t="str">
        <f t="shared" si="232"/>
        <v>valverecession_riv_cyl23_init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valverecession_riv_cyl23_init</v>
      </c>
      <c r="P7083">
        <v>7079</v>
      </c>
      <c r="Q7083" t="s">
        <v>7617</v>
      </c>
      <c r="R7083" t="s">
        <v>7897</v>
      </c>
      <c r="S7083" s="164">
        <v>1039960</v>
      </c>
    </row>
    <row r="7084" spans="12:19" x14ac:dyDescent="0.2">
      <c r="L7084" s="25">
        <f t="shared" si="231"/>
        <v>1040057</v>
      </c>
      <c r="M7084" s="25" t="str">
        <f t="shared" si="232"/>
        <v>valverecession_riv_cyl24_deltaVRSinceInit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valverecession_riv_cyl24_deltaVRSinceInit</v>
      </c>
      <c r="P7084">
        <v>7080</v>
      </c>
      <c r="Q7084" t="s">
        <v>7618</v>
      </c>
      <c r="R7084" t="s">
        <v>7897</v>
      </c>
      <c r="S7084" s="164">
        <v>1040057</v>
      </c>
    </row>
    <row r="7085" spans="12:19" x14ac:dyDescent="0.2">
      <c r="L7085" s="25">
        <f t="shared" si="231"/>
        <v>1039961</v>
      </c>
      <c r="M7085" s="25" t="str">
        <f t="shared" si="232"/>
        <v>valverecession_riv_cyl24_init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valverecession_riv_cyl24_init</v>
      </c>
      <c r="P7085">
        <v>7081</v>
      </c>
      <c r="Q7085" t="s">
        <v>7619</v>
      </c>
      <c r="R7085" t="s">
        <v>7897</v>
      </c>
      <c r="S7085" s="164">
        <v>1039961</v>
      </c>
    </row>
    <row r="7086" spans="12:19" x14ac:dyDescent="0.2">
      <c r="L7086" s="25">
        <f t="shared" si="231"/>
        <v>175</v>
      </c>
      <c r="M7086" s="25" t="str">
        <f t="shared" si="232"/>
        <v>Various_Bits_ColAlarm</v>
      </c>
      <c r="N7086" s="25" t="str" cm="1">
        <f t="array" ref="N7086">IF(ISNA(_xlfn.XLOOKUP($M7086,$A$3:$A$300,_xlfn.XLOOKUP($N$2,$A$2:$B$2,$A$3:$B$300))),Q7086,_xlfn.XLOOKUP($M7086,$A$3:$A$300,_xlfn.XLOOKUP($N$2,$A$2:$B$2,$A$3:$B$300)))</f>
        <v>Various_Bits_ColAlarm</v>
      </c>
      <c r="P7086">
        <v>7082</v>
      </c>
      <c r="Q7086" t="s">
        <v>7620</v>
      </c>
      <c r="S7086" s="164">
        <v>175</v>
      </c>
    </row>
    <row r="7087" spans="12:19" x14ac:dyDescent="0.2">
      <c r="L7087" s="25">
        <f t="shared" si="231"/>
        <v>19074</v>
      </c>
      <c r="M7087" s="25" t="str">
        <f t="shared" si="232"/>
        <v>Various_Bits_CollAlarm</v>
      </c>
      <c r="N7087" s="25" t="str" cm="1">
        <f t="array" ref="N7087">IF(ISNA(_xlfn.XLOOKUP($M7087,$A$3:$A$300,_xlfn.XLOOKUP($N$2,$A$2:$B$2,$A$3:$B$300))),Q7087,_xlfn.XLOOKUP($M7087,$A$3:$A$300,_xlfn.XLOOKUP($N$2,$A$2:$B$2,$A$3:$B$300)))</f>
        <v>Alarm ?</v>
      </c>
      <c r="P7087">
        <v>7083</v>
      </c>
      <c r="Q7087" t="s">
        <v>7621</v>
      </c>
      <c r="S7087" s="164">
        <v>19074</v>
      </c>
    </row>
    <row r="7088" spans="12:19" x14ac:dyDescent="0.2">
      <c r="L7088" s="25">
        <f t="shared" si="231"/>
        <v>16615</v>
      </c>
      <c r="M7088" s="25" t="str">
        <f t="shared" si="232"/>
        <v>Various_Bits_CollWarning</v>
      </c>
      <c r="N7088" s="25" t="str" cm="1">
        <f t="array" ref="N7088">IF(ISNA(_xlfn.XLOOKUP($M7088,$A$3:$A$300,_xlfn.XLOOKUP($N$2,$A$2:$B$2,$A$3:$B$300))),Q7088,_xlfn.XLOOKUP($M7088,$A$3:$A$300,_xlfn.XLOOKUP($N$2,$A$2:$B$2,$A$3:$B$300)))</f>
        <v>Wanrning ?</v>
      </c>
      <c r="P7088">
        <v>7084</v>
      </c>
      <c r="Q7088" t="s">
        <v>7622</v>
      </c>
      <c r="S7088" s="164">
        <v>16615</v>
      </c>
    </row>
    <row r="7089" spans="12:19" x14ac:dyDescent="0.2">
      <c r="L7089" s="25">
        <f t="shared" si="231"/>
        <v>183</v>
      </c>
      <c r="M7089" s="25" t="str">
        <f t="shared" si="232"/>
        <v>Various_Bits_GenSwitchOn</v>
      </c>
      <c r="N7089" s="25" t="str" cm="1">
        <f t="array" ref="N7089">IF(ISNA(_xlfn.XLOOKUP($M7089,$A$3:$A$300,_xlfn.XLOOKUP($N$2,$A$2:$B$2,$A$3:$B$300))),Q7089,_xlfn.XLOOKUP($M7089,$A$3:$A$300,_xlfn.XLOOKUP($N$2,$A$2:$B$2,$A$3:$B$300)))</f>
        <v>OP Switch on</v>
      </c>
      <c r="P7089">
        <v>7085</v>
      </c>
      <c r="Q7089" t="s">
        <v>7623</v>
      </c>
      <c r="S7089" s="164">
        <v>183</v>
      </c>
    </row>
    <row r="7090" spans="12:19" x14ac:dyDescent="0.2">
      <c r="L7090" s="25">
        <f t="shared" si="231"/>
        <v>180</v>
      </c>
      <c r="M7090" s="25" t="str">
        <f t="shared" si="232"/>
        <v>Various_Bits_OperationOn</v>
      </c>
      <c r="N7090" s="25" t="str" cm="1">
        <f t="array" ref="N7090">IF(ISNA(_xlfn.XLOOKUP($M7090,$A$3:$A$300,_xlfn.XLOOKUP($N$2,$A$2:$B$2,$A$3:$B$300))),Q7090,_xlfn.XLOOKUP($M7090,$A$3:$A$300,_xlfn.XLOOKUP($N$2,$A$2:$B$2,$A$3:$B$300)))</f>
        <v>OP on</v>
      </c>
      <c r="P7090">
        <v>7086</v>
      </c>
      <c r="Q7090" t="s">
        <v>7624</v>
      </c>
      <c r="S7090" s="164">
        <v>180</v>
      </c>
    </row>
    <row r="7091" spans="12:19" x14ac:dyDescent="0.2">
      <c r="L7091" s="25">
        <f t="shared" si="231"/>
        <v>998</v>
      </c>
      <c r="M7091" s="25" t="str">
        <f t="shared" si="232"/>
        <v>Various_EngineStatus</v>
      </c>
      <c r="N7091" s="25" t="str" cm="1">
        <f t="array" ref="N7091">IF(ISNA(_xlfn.XLOOKUP($M7091,$A$3:$A$300,_xlfn.XLOOKUP($N$2,$A$2:$B$2,$A$3:$B$300))),Q7091,_xlfn.XLOOKUP($M7091,$A$3:$A$300,_xlfn.XLOOKUP($N$2,$A$2:$B$2,$A$3:$B$300)))</f>
        <v>Status No</v>
      </c>
      <c r="P7091">
        <v>7087</v>
      </c>
      <c r="Q7091" t="s">
        <v>7625</v>
      </c>
      <c r="S7091" s="164">
        <v>998</v>
      </c>
    </row>
    <row r="7092" spans="12:19" x14ac:dyDescent="0.2">
      <c r="L7092" s="25">
        <f t="shared" si="231"/>
        <v>19255</v>
      </c>
      <c r="M7092" s="25" t="str">
        <f t="shared" si="232"/>
        <v>Various_SetValues_SetWasteGate</v>
      </c>
      <c r="N7092" s="25" t="str" cm="1">
        <f t="array" ref="N7092">IF(ISNA(_xlfn.XLOOKUP($M7092,$A$3:$A$300,_xlfn.XLOOKUP($N$2,$A$2:$B$2,$A$3:$B$300))),Q7092,_xlfn.XLOOKUP($M7092,$A$3:$A$300,_xlfn.XLOOKUP($N$2,$A$2:$B$2,$A$3:$B$300)))</f>
        <v>Various_SetValues_SetWasteGate</v>
      </c>
      <c r="P7092">
        <v>7088</v>
      </c>
      <c r="Q7092" t="s">
        <v>7626</v>
      </c>
      <c r="R7092" t="s">
        <v>7879</v>
      </c>
      <c r="S7092" s="164">
        <v>19255</v>
      </c>
    </row>
    <row r="7093" spans="12:19" x14ac:dyDescent="0.2">
      <c r="L7093" s="25">
        <f t="shared" si="231"/>
        <v>181</v>
      </c>
      <c r="M7093" s="25" t="str">
        <f t="shared" si="232"/>
        <v>Various_Values_PosThrottle</v>
      </c>
      <c r="N7093" s="25" t="str" cm="1">
        <f t="array" ref="N7093">IF(ISNA(_xlfn.XLOOKUP($M7093,$A$3:$A$300,_xlfn.XLOOKUP($N$2,$A$2:$B$2,$A$3:$B$300))),Q7093,_xlfn.XLOOKUP($M7093,$A$3:$A$300,_xlfn.XLOOKUP($N$2,$A$2:$B$2,$A$3:$B$300)))</f>
        <v>DK pos</v>
      </c>
      <c r="P7093">
        <v>7089</v>
      </c>
      <c r="Q7093" t="s">
        <v>7627</v>
      </c>
      <c r="R7093" t="s">
        <v>7879</v>
      </c>
      <c r="S7093" s="164">
        <v>181</v>
      </c>
    </row>
    <row r="7094" spans="12:19" x14ac:dyDescent="0.2">
      <c r="L7094" s="25">
        <f t="shared" si="231"/>
        <v>19083</v>
      </c>
      <c r="M7094" s="25" t="str">
        <f t="shared" si="232"/>
        <v>Various_Values_PosThrottleA1</v>
      </c>
      <c r="N7094" s="25" t="str" cm="1">
        <f t="array" ref="N7094">IF(ISNA(_xlfn.XLOOKUP($M7094,$A$3:$A$300,_xlfn.XLOOKUP($N$2,$A$2:$B$2,$A$3:$B$300))),Q7094,_xlfn.XLOOKUP($M7094,$A$3:$A$300,_xlfn.XLOOKUP($N$2,$A$2:$B$2,$A$3:$B$300)))</f>
        <v>Various_Values_PosThrottleA1</v>
      </c>
      <c r="P7094">
        <v>7090</v>
      </c>
      <c r="Q7094" t="s">
        <v>7628</v>
      </c>
      <c r="R7094" t="s">
        <v>7879</v>
      </c>
      <c r="S7094" s="164">
        <v>19083</v>
      </c>
    </row>
    <row r="7095" spans="12:19" x14ac:dyDescent="0.2">
      <c r="L7095" s="25">
        <f t="shared" si="231"/>
        <v>19084</v>
      </c>
      <c r="M7095" s="25" t="str">
        <f t="shared" si="232"/>
        <v>Various_Values_PosThrottleA2</v>
      </c>
      <c r="N7095" s="25" t="str" cm="1">
        <f t="array" ref="N7095">IF(ISNA(_xlfn.XLOOKUP($M7095,$A$3:$A$300,_xlfn.XLOOKUP($N$2,$A$2:$B$2,$A$3:$B$300))),Q7095,_xlfn.XLOOKUP($M7095,$A$3:$A$300,_xlfn.XLOOKUP($N$2,$A$2:$B$2,$A$3:$B$300)))</f>
        <v>Various_Values_PosThrottleA2</v>
      </c>
      <c r="P7095">
        <v>7091</v>
      </c>
      <c r="Q7095" t="s">
        <v>7629</v>
      </c>
      <c r="R7095" t="s">
        <v>7879</v>
      </c>
      <c r="S7095" s="164">
        <v>19084</v>
      </c>
    </row>
    <row r="7096" spans="12:19" x14ac:dyDescent="0.2">
      <c r="L7096" s="25">
        <f t="shared" si="231"/>
        <v>16582</v>
      </c>
      <c r="M7096" s="25" t="str">
        <f t="shared" si="232"/>
        <v>Various_Values_PosThrottleB1</v>
      </c>
      <c r="N7096" s="25" t="str" cm="1">
        <f t="array" ref="N7096">IF(ISNA(_xlfn.XLOOKUP($M7096,$A$3:$A$300,_xlfn.XLOOKUP($N$2,$A$2:$B$2,$A$3:$B$300))),Q7096,_xlfn.XLOOKUP($M7096,$A$3:$A$300,_xlfn.XLOOKUP($N$2,$A$2:$B$2,$A$3:$B$300)))</f>
        <v>Various_Values_PosThrottleB1</v>
      </c>
      <c r="P7096">
        <v>7092</v>
      </c>
      <c r="Q7096" t="s">
        <v>7630</v>
      </c>
      <c r="R7096" t="s">
        <v>7879</v>
      </c>
      <c r="S7096" s="164">
        <v>16582</v>
      </c>
    </row>
    <row r="7097" spans="12:19" x14ac:dyDescent="0.2">
      <c r="L7097" s="25">
        <f t="shared" si="231"/>
        <v>16583</v>
      </c>
      <c r="M7097" s="25" t="str">
        <f t="shared" si="232"/>
        <v>Various_Values_PosThrottleB2</v>
      </c>
      <c r="N7097" s="25" t="str" cm="1">
        <f t="array" ref="N7097">IF(ISNA(_xlfn.XLOOKUP($M7097,$A$3:$A$300,_xlfn.XLOOKUP($N$2,$A$2:$B$2,$A$3:$B$300))),Q7097,_xlfn.XLOOKUP($M7097,$A$3:$A$300,_xlfn.XLOOKUP($N$2,$A$2:$B$2,$A$3:$B$300)))</f>
        <v>Various_Values_PosThrottleB2</v>
      </c>
      <c r="P7097">
        <v>7093</v>
      </c>
      <c r="Q7097" t="s">
        <v>7631</v>
      </c>
      <c r="R7097" t="s">
        <v>7879</v>
      </c>
      <c r="S7097" s="164">
        <v>16583</v>
      </c>
    </row>
    <row r="7098" spans="12:19" x14ac:dyDescent="0.2">
      <c r="L7098" s="25">
        <f t="shared" si="231"/>
        <v>103</v>
      </c>
      <c r="M7098" s="25" t="str">
        <f t="shared" si="232"/>
        <v>Various_Values_PosTurboBypass</v>
      </c>
      <c r="N7098" s="25" t="str" cm="1">
        <f t="array" ref="N7098">IF(ISNA(_xlfn.XLOOKUP($M7098,$A$3:$A$300,_xlfn.XLOOKUP($N$2,$A$2:$B$2,$A$3:$B$300))),Q7098,_xlfn.XLOOKUP($M7098,$A$3:$A$300,_xlfn.XLOOKUP($N$2,$A$2:$B$2,$A$3:$B$300)))</f>
        <v>BP pos</v>
      </c>
      <c r="P7098">
        <v>7094</v>
      </c>
      <c r="Q7098" t="s">
        <v>7632</v>
      </c>
      <c r="R7098" t="s">
        <v>7879</v>
      </c>
      <c r="S7098" s="164">
        <v>103</v>
      </c>
    </row>
    <row r="7099" spans="12:19" x14ac:dyDescent="0.2">
      <c r="L7099" s="25">
        <f t="shared" si="231"/>
        <v>16584</v>
      </c>
      <c r="M7099" s="25" t="str">
        <f t="shared" si="232"/>
        <v>Various_Values_PosTurboBypassA1</v>
      </c>
      <c r="N7099" s="25" t="str" cm="1">
        <f t="array" ref="N7099">IF(ISNA(_xlfn.XLOOKUP($M7099,$A$3:$A$300,_xlfn.XLOOKUP($N$2,$A$2:$B$2,$A$3:$B$300))),Q7099,_xlfn.XLOOKUP($M7099,$A$3:$A$300,_xlfn.XLOOKUP($N$2,$A$2:$B$2,$A$3:$B$300)))</f>
        <v>Various_Values_PosTurboBypassA1</v>
      </c>
      <c r="P7099">
        <v>7095</v>
      </c>
      <c r="Q7099" t="s">
        <v>7633</v>
      </c>
      <c r="R7099" t="s">
        <v>7879</v>
      </c>
      <c r="S7099" s="164">
        <v>16584</v>
      </c>
    </row>
    <row r="7100" spans="12:19" x14ac:dyDescent="0.2">
      <c r="L7100" s="25">
        <f t="shared" si="231"/>
        <v>16590</v>
      </c>
      <c r="M7100" s="25" t="str">
        <f t="shared" si="232"/>
        <v>Various_Values_PosTurboBypassA2</v>
      </c>
      <c r="N7100" s="25" t="str" cm="1">
        <f t="array" ref="N7100">IF(ISNA(_xlfn.XLOOKUP($M7100,$A$3:$A$300,_xlfn.XLOOKUP($N$2,$A$2:$B$2,$A$3:$B$300))),Q7100,_xlfn.XLOOKUP($M7100,$A$3:$A$300,_xlfn.XLOOKUP($N$2,$A$2:$B$2,$A$3:$B$300)))</f>
        <v>Various_Values_PosTurboBypassA2</v>
      </c>
      <c r="P7100">
        <v>7096</v>
      </c>
      <c r="Q7100" t="s">
        <v>7634</v>
      </c>
      <c r="R7100" t="s">
        <v>7879</v>
      </c>
      <c r="S7100" s="164">
        <v>16590</v>
      </c>
    </row>
    <row r="7101" spans="12:19" x14ac:dyDescent="0.2">
      <c r="L7101" s="25">
        <f t="shared" si="231"/>
        <v>16585</v>
      </c>
      <c r="M7101" s="25" t="str">
        <f t="shared" si="232"/>
        <v>Various_Values_PosTurboBypassB1</v>
      </c>
      <c r="N7101" s="25" t="str" cm="1">
        <f t="array" ref="N7101">IF(ISNA(_xlfn.XLOOKUP($M7101,$A$3:$A$300,_xlfn.XLOOKUP($N$2,$A$2:$B$2,$A$3:$B$300))),Q7101,_xlfn.XLOOKUP($M7101,$A$3:$A$300,_xlfn.XLOOKUP($N$2,$A$2:$B$2,$A$3:$B$300)))</f>
        <v>Various_Values_PosTurboBypassB1</v>
      </c>
      <c r="P7101">
        <v>7097</v>
      </c>
      <c r="Q7101" t="s">
        <v>7635</v>
      </c>
      <c r="R7101" t="s">
        <v>7879</v>
      </c>
      <c r="S7101" s="164">
        <v>16585</v>
      </c>
    </row>
    <row r="7102" spans="12:19" x14ac:dyDescent="0.2">
      <c r="L7102" s="25">
        <f t="shared" si="231"/>
        <v>16586</v>
      </c>
      <c r="M7102" s="25" t="str">
        <f t="shared" si="232"/>
        <v>Various_Values_PosTurboBypassB2</v>
      </c>
      <c r="N7102" s="25" t="str" cm="1">
        <f t="array" ref="N7102">IF(ISNA(_xlfn.XLOOKUP($M7102,$A$3:$A$300,_xlfn.XLOOKUP($N$2,$A$2:$B$2,$A$3:$B$300))),Q7102,_xlfn.XLOOKUP($M7102,$A$3:$A$300,_xlfn.XLOOKUP($N$2,$A$2:$B$2,$A$3:$B$300)))</f>
        <v>Various_Values_PosTurboBypassB2</v>
      </c>
      <c r="P7102">
        <v>7098</v>
      </c>
      <c r="Q7102" t="s">
        <v>7636</v>
      </c>
      <c r="R7102" t="s">
        <v>7879</v>
      </c>
      <c r="S7102" s="164">
        <v>16586</v>
      </c>
    </row>
    <row r="7103" spans="12:19" x14ac:dyDescent="0.2">
      <c r="L7103" s="25">
        <f t="shared" si="231"/>
        <v>19073</v>
      </c>
      <c r="M7103" s="25" t="str">
        <f t="shared" si="232"/>
        <v>Various_Values_PosWasteGateA</v>
      </c>
      <c r="N7103" s="25" t="str" cm="1">
        <f t="array" ref="N7103">IF(ISNA(_xlfn.XLOOKUP($M7103,$A$3:$A$300,_xlfn.XLOOKUP($N$2,$A$2:$B$2,$A$3:$B$300))),Q7103,_xlfn.XLOOKUP($M7103,$A$3:$A$300,_xlfn.XLOOKUP($N$2,$A$2:$B$2,$A$3:$B$300)))</f>
        <v>Various_Values_PosWasteGateA</v>
      </c>
      <c r="P7103">
        <v>7099</v>
      </c>
      <c r="Q7103" t="s">
        <v>7637</v>
      </c>
      <c r="R7103" t="s">
        <v>7879</v>
      </c>
      <c r="S7103" s="164">
        <v>19073</v>
      </c>
    </row>
    <row r="7104" spans="12:19" x14ac:dyDescent="0.2">
      <c r="L7104" s="25">
        <f t="shared" si="231"/>
        <v>16589</v>
      </c>
      <c r="M7104" s="25" t="str">
        <f t="shared" si="232"/>
        <v>Various_Values_PosWasteGateB</v>
      </c>
      <c r="N7104" s="25" t="str" cm="1">
        <f t="array" ref="N7104">IF(ISNA(_xlfn.XLOOKUP($M7104,$A$3:$A$300,_xlfn.XLOOKUP($N$2,$A$2:$B$2,$A$3:$B$300))),Q7104,_xlfn.XLOOKUP($M7104,$A$3:$A$300,_xlfn.XLOOKUP($N$2,$A$2:$B$2,$A$3:$B$300)))</f>
        <v>Various_Values_PosWasteGateB</v>
      </c>
      <c r="P7104">
        <v>7100</v>
      </c>
      <c r="Q7104" t="s">
        <v>7638</v>
      </c>
      <c r="R7104" t="s">
        <v>7879</v>
      </c>
      <c r="S7104" s="164">
        <v>16589</v>
      </c>
    </row>
    <row r="7105" spans="12:19" x14ac:dyDescent="0.2">
      <c r="L7105" s="25">
        <f t="shared" si="231"/>
        <v>104</v>
      </c>
      <c r="M7105" s="25" t="str">
        <f t="shared" si="232"/>
        <v>Various_Values_PressBoost</v>
      </c>
      <c r="N7105" s="25" t="str" cm="1">
        <f t="array" ref="N7105">IF(ISNA(_xlfn.XLOOKUP($M7105,$A$3:$A$300,_xlfn.XLOOKUP($N$2,$A$2:$B$2,$A$3:$B$300))),Q7105,_xlfn.XLOOKUP($M7105,$A$3:$A$300,_xlfn.XLOOKUP($N$2,$A$2:$B$2,$A$3:$B$300)))</f>
        <v>P2'</v>
      </c>
      <c r="P7105">
        <v>7101</v>
      </c>
      <c r="Q7105" t="s">
        <v>7639</v>
      </c>
      <c r="R7105" t="s">
        <v>7882</v>
      </c>
      <c r="S7105" s="164">
        <v>104</v>
      </c>
    </row>
    <row r="7106" spans="12:19" x14ac:dyDescent="0.2">
      <c r="L7106" s="25">
        <f t="shared" si="231"/>
        <v>20144</v>
      </c>
      <c r="M7106" s="25" t="str">
        <f t="shared" si="232"/>
        <v>Various_Values_PressBoostP2</v>
      </c>
      <c r="N7106" s="25" t="str" cm="1">
        <f t="array" ref="N7106">IF(ISNA(_xlfn.XLOOKUP($M7106,$A$3:$A$300,_xlfn.XLOOKUP($N$2,$A$2:$B$2,$A$3:$B$300))),Q7106,_xlfn.XLOOKUP($M7106,$A$3:$A$300,_xlfn.XLOOKUP($N$2,$A$2:$B$2,$A$3:$B$300)))</f>
        <v>Various_Values_PressBoostP2</v>
      </c>
      <c r="P7106">
        <v>7102</v>
      </c>
      <c r="Q7106" t="s">
        <v>7640</v>
      </c>
      <c r="S7106" s="164">
        <v>20144</v>
      </c>
    </row>
    <row r="7107" spans="12:19" x14ac:dyDescent="0.2">
      <c r="L7107" s="25">
        <f t="shared" si="231"/>
        <v>19085</v>
      </c>
      <c r="M7107" s="25" t="str">
        <f t="shared" si="232"/>
        <v>Various_Values_PressBoostP2A</v>
      </c>
      <c r="N7107" s="25" t="str" cm="1">
        <f t="array" ref="N7107">IF(ISNA(_xlfn.XLOOKUP($M7107,$A$3:$A$300,_xlfn.XLOOKUP($N$2,$A$2:$B$2,$A$3:$B$300))),Q7107,_xlfn.XLOOKUP($M7107,$A$3:$A$300,_xlfn.XLOOKUP($N$2,$A$2:$B$2,$A$3:$B$300)))</f>
        <v>Various_Values_PressBoostP2A</v>
      </c>
      <c r="P7107">
        <v>7103</v>
      </c>
      <c r="Q7107" t="s">
        <v>7641</v>
      </c>
      <c r="R7107" t="s">
        <v>7882</v>
      </c>
      <c r="S7107" s="164">
        <v>19085</v>
      </c>
    </row>
    <row r="7108" spans="12:19" x14ac:dyDescent="0.2">
      <c r="L7108" s="25">
        <f t="shared" si="231"/>
        <v>19256</v>
      </c>
      <c r="M7108" s="25" t="str">
        <f t="shared" si="232"/>
        <v>Various_Values_PressBoostP2B</v>
      </c>
      <c r="N7108" s="25" t="str" cm="1">
        <f t="array" ref="N7108">IF(ISNA(_xlfn.XLOOKUP($M7108,$A$3:$A$300,_xlfn.XLOOKUP($N$2,$A$2:$B$2,$A$3:$B$300))),Q7108,_xlfn.XLOOKUP($M7108,$A$3:$A$300,_xlfn.XLOOKUP($N$2,$A$2:$B$2,$A$3:$B$300)))</f>
        <v>Various_Values_PressBoostP2B</v>
      </c>
      <c r="P7108">
        <v>7104</v>
      </c>
      <c r="Q7108" t="s">
        <v>7642</v>
      </c>
      <c r="R7108" t="s">
        <v>7882</v>
      </c>
      <c r="S7108" s="164">
        <v>19256</v>
      </c>
    </row>
    <row r="7109" spans="12:19" x14ac:dyDescent="0.2">
      <c r="L7109" s="25">
        <f t="shared" si="231"/>
        <v>19086</v>
      </c>
      <c r="M7109" s="25" t="str">
        <f t="shared" si="232"/>
        <v>Various_Values_PressBoostP2sA</v>
      </c>
      <c r="N7109" s="25" t="str" cm="1">
        <f t="array" ref="N7109">IF(ISNA(_xlfn.XLOOKUP($M7109,$A$3:$A$300,_xlfn.XLOOKUP($N$2,$A$2:$B$2,$A$3:$B$300))),Q7109,_xlfn.XLOOKUP($M7109,$A$3:$A$300,_xlfn.XLOOKUP($N$2,$A$2:$B$2,$A$3:$B$300)))</f>
        <v>Various_Values_PressBoostP2sA</v>
      </c>
      <c r="P7109">
        <v>7105</v>
      </c>
      <c r="Q7109" t="s">
        <v>7643</v>
      </c>
      <c r="R7109" t="s">
        <v>7882</v>
      </c>
      <c r="S7109" s="164">
        <v>19086</v>
      </c>
    </row>
    <row r="7110" spans="12:19" x14ac:dyDescent="0.2">
      <c r="L7110" s="25">
        <f t="shared" si="231"/>
        <v>19257</v>
      </c>
      <c r="M7110" s="25" t="str">
        <f t="shared" si="232"/>
        <v>Various_Values_PressBoostP2sB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Various_Values_PressBoostP2sB</v>
      </c>
      <c r="P7110">
        <v>7106</v>
      </c>
      <c r="Q7110" t="s">
        <v>7644</v>
      </c>
      <c r="R7110" t="s">
        <v>7882</v>
      </c>
      <c r="S7110" s="164">
        <v>19257</v>
      </c>
    </row>
    <row r="7111" spans="12:19" x14ac:dyDescent="0.2">
      <c r="L7111" s="25">
        <f t="shared" si="231"/>
        <v>105</v>
      </c>
      <c r="M7111" s="25" t="str">
        <f t="shared" si="232"/>
        <v>Various_Values_PressBoostUnfilt</v>
      </c>
      <c r="N7111" s="25" t="str" cm="1">
        <f t="array" ref="N7111">IF(ISNA(_xlfn.XLOOKUP($M7111,$A$3:$A$300,_xlfn.XLOOKUP($N$2,$A$2:$B$2,$A$3:$B$300))),Q7111,_xlfn.XLOOKUP($M7111,$A$3:$A$300,_xlfn.XLOOKUP($N$2,$A$2:$B$2,$A$3:$B$300)))</f>
        <v>Various_Values_PressBoostUnfilt</v>
      </c>
      <c r="P7111">
        <v>7107</v>
      </c>
      <c r="Q7111" t="s">
        <v>7645</v>
      </c>
      <c r="S7111" s="164">
        <v>105</v>
      </c>
    </row>
    <row r="7112" spans="12:19" x14ac:dyDescent="0.2">
      <c r="L7112" s="25">
        <f t="shared" si="231"/>
        <v>19096</v>
      </c>
      <c r="M7112" s="25" t="str">
        <f t="shared" si="232"/>
        <v>Various_Values_SetPosThrottleA1</v>
      </c>
      <c r="N7112" s="25" t="str" cm="1">
        <f t="array" ref="N7112">IF(ISNA(_xlfn.XLOOKUP($M7112,$A$3:$A$300,_xlfn.XLOOKUP($N$2,$A$2:$B$2,$A$3:$B$300))),Q7112,_xlfn.XLOOKUP($M7112,$A$3:$A$300,_xlfn.XLOOKUP($N$2,$A$2:$B$2,$A$3:$B$300)))</f>
        <v>Various_Values_SetPosThrottleA1</v>
      </c>
      <c r="P7112">
        <v>7108</v>
      </c>
      <c r="Q7112" t="s">
        <v>7646</v>
      </c>
      <c r="R7112" t="s">
        <v>7879</v>
      </c>
      <c r="S7112" s="164">
        <v>19096</v>
      </c>
    </row>
    <row r="7113" spans="12:19" x14ac:dyDescent="0.2">
      <c r="L7113" s="25">
        <f t="shared" si="231"/>
        <v>19097</v>
      </c>
      <c r="M7113" s="25" t="str">
        <f t="shared" si="232"/>
        <v>Various_Values_SetPosThrottleA2</v>
      </c>
      <c r="N7113" s="25" t="str" cm="1">
        <f t="array" ref="N7113">IF(ISNA(_xlfn.XLOOKUP($M7113,$A$3:$A$300,_xlfn.XLOOKUP($N$2,$A$2:$B$2,$A$3:$B$300))),Q7113,_xlfn.XLOOKUP($M7113,$A$3:$A$300,_xlfn.XLOOKUP($N$2,$A$2:$B$2,$A$3:$B$300)))</f>
        <v>Various_Values_SetPosThrottleA2</v>
      </c>
      <c r="P7113">
        <v>7109</v>
      </c>
      <c r="Q7113" t="s">
        <v>7647</v>
      </c>
      <c r="R7113" t="s">
        <v>7879</v>
      </c>
      <c r="S7113" s="164">
        <v>19097</v>
      </c>
    </row>
    <row r="7114" spans="12:19" x14ac:dyDescent="0.2">
      <c r="L7114" s="25">
        <f t="shared" si="231"/>
        <v>19098</v>
      </c>
      <c r="M7114" s="25" t="str">
        <f t="shared" si="232"/>
        <v>Various_Values_SetPosThrottleB1</v>
      </c>
      <c r="N7114" s="25" t="str" cm="1">
        <f t="array" ref="N7114">IF(ISNA(_xlfn.XLOOKUP($M7114,$A$3:$A$300,_xlfn.XLOOKUP($N$2,$A$2:$B$2,$A$3:$B$300))),Q7114,_xlfn.XLOOKUP($M7114,$A$3:$A$300,_xlfn.XLOOKUP($N$2,$A$2:$B$2,$A$3:$B$300)))</f>
        <v>Various_Values_SetPosThrottleB1</v>
      </c>
      <c r="P7114">
        <v>7110</v>
      </c>
      <c r="Q7114" t="s">
        <v>7648</v>
      </c>
      <c r="R7114" t="s">
        <v>7879</v>
      </c>
      <c r="S7114" s="164">
        <v>19098</v>
      </c>
    </row>
    <row r="7115" spans="12:19" x14ac:dyDescent="0.2">
      <c r="L7115" s="25">
        <f t="shared" si="231"/>
        <v>19099</v>
      </c>
      <c r="M7115" s="25" t="str">
        <f t="shared" si="232"/>
        <v>Various_Values_SetPosThrottleB2</v>
      </c>
      <c r="N7115" s="25" t="str" cm="1">
        <f t="array" ref="N7115">IF(ISNA(_xlfn.XLOOKUP($M7115,$A$3:$A$300,_xlfn.XLOOKUP($N$2,$A$2:$B$2,$A$3:$B$300))),Q7115,_xlfn.XLOOKUP($M7115,$A$3:$A$300,_xlfn.XLOOKUP($N$2,$A$2:$B$2,$A$3:$B$300)))</f>
        <v>Various_Values_SetPosThrottleB2</v>
      </c>
      <c r="P7115">
        <v>7111</v>
      </c>
      <c r="Q7115" t="s">
        <v>7649</v>
      </c>
      <c r="R7115" t="s">
        <v>7879</v>
      </c>
      <c r="S7115" s="164">
        <v>19099</v>
      </c>
    </row>
    <row r="7116" spans="12:19" x14ac:dyDescent="0.2">
      <c r="L7116" s="25">
        <f t="shared" si="231"/>
        <v>19087</v>
      </c>
      <c r="M7116" s="25" t="str">
        <f t="shared" si="232"/>
        <v>Various_Values_SetPosTurboBypassA1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Various_Values_SetPosTurboBypassA1</v>
      </c>
      <c r="P7116">
        <v>7112</v>
      </c>
      <c r="Q7116" t="s">
        <v>7650</v>
      </c>
      <c r="R7116" t="s">
        <v>7879</v>
      </c>
      <c r="S7116" s="164">
        <v>19087</v>
      </c>
    </row>
    <row r="7117" spans="12:19" x14ac:dyDescent="0.2">
      <c r="L7117" s="25">
        <f t="shared" si="231"/>
        <v>19088</v>
      </c>
      <c r="M7117" s="25" t="str">
        <f t="shared" si="232"/>
        <v>Various_Values_SetPosTurboBypassA2</v>
      </c>
      <c r="N7117" s="25" t="str" cm="1">
        <f t="array" ref="N7117">IF(ISNA(_xlfn.XLOOKUP($M7117,$A$3:$A$300,_xlfn.XLOOKUP($N$2,$A$2:$B$2,$A$3:$B$300))),Q7117,_xlfn.XLOOKUP($M7117,$A$3:$A$300,_xlfn.XLOOKUP($N$2,$A$2:$B$2,$A$3:$B$300)))</f>
        <v>Various_Values_SetPosTurboBypassA2</v>
      </c>
      <c r="P7117">
        <v>7113</v>
      </c>
      <c r="Q7117" t="s">
        <v>7651</v>
      </c>
      <c r="R7117" t="s">
        <v>7879</v>
      </c>
      <c r="S7117" s="164">
        <v>19088</v>
      </c>
    </row>
    <row r="7118" spans="12:19" x14ac:dyDescent="0.2">
      <c r="L7118" s="25">
        <f t="shared" si="231"/>
        <v>19089</v>
      </c>
      <c r="M7118" s="25" t="str">
        <f t="shared" si="232"/>
        <v>Various_Values_SetPosTurboBypassB1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Various_Values_SetPosTurboBypassB1</v>
      </c>
      <c r="P7118">
        <v>7114</v>
      </c>
      <c r="Q7118" t="s">
        <v>7652</v>
      </c>
      <c r="R7118" t="s">
        <v>7879</v>
      </c>
      <c r="S7118" s="164">
        <v>19089</v>
      </c>
    </row>
    <row r="7119" spans="12:19" x14ac:dyDescent="0.2">
      <c r="L7119" s="25">
        <f t="shared" si="231"/>
        <v>19090</v>
      </c>
      <c r="M7119" s="25" t="str">
        <f t="shared" si="232"/>
        <v>Various_Values_SetPosTurboBypassB2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Various_Values_SetPosTurboBypassB2</v>
      </c>
      <c r="P7119">
        <v>7115</v>
      </c>
      <c r="Q7119" t="s">
        <v>7653</v>
      </c>
      <c r="R7119" t="s">
        <v>7879</v>
      </c>
      <c r="S7119" s="164">
        <v>19090</v>
      </c>
    </row>
    <row r="7120" spans="12:19" x14ac:dyDescent="0.2">
      <c r="L7120" s="25">
        <f t="shared" si="231"/>
        <v>106</v>
      </c>
      <c r="M7120" s="25" t="str">
        <f t="shared" si="232"/>
        <v>Various_Values_SetPressBoost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Various_Values_SetPressBoost</v>
      </c>
      <c r="P7120">
        <v>7116</v>
      </c>
      <c r="Q7120" t="s">
        <v>7654</v>
      </c>
      <c r="R7120" t="s">
        <v>7882</v>
      </c>
      <c r="S7120" s="164">
        <v>106</v>
      </c>
    </row>
    <row r="7121" spans="12:19" x14ac:dyDescent="0.2">
      <c r="L7121" s="25">
        <f t="shared" ref="L7121:L7128" si="233">S7121</f>
        <v>182</v>
      </c>
      <c r="M7121" s="25" t="str">
        <f t="shared" ref="M7121:M7128" si="234">Q7121</f>
        <v>Various_Values_SetSpeed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Various_Values_SetSpeed</v>
      </c>
      <c r="P7121">
        <v>7117</v>
      </c>
      <c r="Q7121" t="s">
        <v>7655</v>
      </c>
      <c r="R7121" t="s">
        <v>7924</v>
      </c>
      <c r="S7121" s="164">
        <v>182</v>
      </c>
    </row>
    <row r="7122" spans="12:19" x14ac:dyDescent="0.2">
      <c r="L7122" s="25">
        <f t="shared" si="233"/>
        <v>107</v>
      </c>
      <c r="M7122" s="25" t="str">
        <f t="shared" si="234"/>
        <v>Various_Values_SpeedAct</v>
      </c>
      <c r="N7122" s="25" t="str" cm="1">
        <f t="array" ref="N7122">IF(ISNA(_xlfn.XLOOKUP($M7122,$A$3:$A$300,_xlfn.XLOOKUP($N$2,$A$2:$B$2,$A$3:$B$300))),Q7122,_xlfn.XLOOKUP($M7122,$A$3:$A$300,_xlfn.XLOOKUP($N$2,$A$2:$B$2,$A$3:$B$300)))</f>
        <v>N Act</v>
      </c>
      <c r="P7122">
        <v>7118</v>
      </c>
      <c r="Q7122" t="s">
        <v>7656</v>
      </c>
      <c r="R7122" t="s">
        <v>7924</v>
      </c>
      <c r="S7122" s="164">
        <v>107</v>
      </c>
    </row>
    <row r="7123" spans="12:19" x14ac:dyDescent="0.2">
      <c r="L7123" s="25">
        <f t="shared" si="233"/>
        <v>79</v>
      </c>
      <c r="M7123" s="25" t="str">
        <f t="shared" si="234"/>
        <v>Various_Values_TempIntakeAir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Various_Values_TempIntakeAir</v>
      </c>
      <c r="P7123">
        <v>7119</v>
      </c>
      <c r="Q7123" t="s">
        <v>7657</v>
      </c>
      <c r="R7123" t="s">
        <v>249</v>
      </c>
      <c r="S7123" s="164">
        <v>79</v>
      </c>
    </row>
    <row r="7124" spans="12:19" x14ac:dyDescent="0.2">
      <c r="L7124" s="25">
        <f t="shared" si="233"/>
        <v>81</v>
      </c>
      <c r="M7124" s="25" t="str">
        <f t="shared" si="234"/>
        <v>Various_Values_TempMixture</v>
      </c>
      <c r="N7124" s="25" t="str" cm="1">
        <f t="array" ref="N7124">IF(ISNA(_xlfn.XLOOKUP($M7124,$A$3:$A$300,_xlfn.XLOOKUP($N$2,$A$2:$B$2,$A$3:$B$300))),Q7124,_xlfn.XLOOKUP($M7124,$A$3:$A$300,_xlfn.XLOOKUP($N$2,$A$2:$B$2,$A$3:$B$300)))</f>
        <v>T2'</v>
      </c>
      <c r="P7124">
        <v>7120</v>
      </c>
      <c r="Q7124" t="s">
        <v>7658</v>
      </c>
      <c r="R7124" t="s">
        <v>249</v>
      </c>
      <c r="S7124" s="164">
        <v>81</v>
      </c>
    </row>
    <row r="7125" spans="12:19" x14ac:dyDescent="0.2">
      <c r="L7125" s="25">
        <f t="shared" si="233"/>
        <v>19258</v>
      </c>
      <c r="M7125" s="25" t="str">
        <f t="shared" si="234"/>
        <v>Various_Values_TempT2A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Various_Values_TempT2A</v>
      </c>
      <c r="P7125">
        <v>7121</v>
      </c>
      <c r="Q7125" t="s">
        <v>7659</v>
      </c>
      <c r="R7125" t="s">
        <v>7883</v>
      </c>
      <c r="S7125" s="164">
        <v>19258</v>
      </c>
    </row>
    <row r="7126" spans="12:19" x14ac:dyDescent="0.2">
      <c r="L7126" s="25">
        <f t="shared" si="233"/>
        <v>19927</v>
      </c>
      <c r="M7126" s="25" t="str">
        <f t="shared" si="234"/>
        <v>Various_Values_TempT2B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Various_Values_TempT2B</v>
      </c>
      <c r="P7126">
        <v>7122</v>
      </c>
      <c r="Q7126" t="s">
        <v>7660</v>
      </c>
      <c r="R7126" t="s">
        <v>7883</v>
      </c>
      <c r="S7126" s="164">
        <v>19927</v>
      </c>
    </row>
    <row r="7127" spans="12:19" x14ac:dyDescent="0.2">
      <c r="L7127" s="25">
        <f t="shared" si="233"/>
        <v>19091</v>
      </c>
      <c r="M7127" s="25" t="str">
        <f t="shared" si="234"/>
        <v>Various_Values_TempT2sA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Various_Values_TempT2sA</v>
      </c>
      <c r="P7127">
        <v>7123</v>
      </c>
      <c r="Q7127" t="s">
        <v>7661</v>
      </c>
      <c r="R7127" t="s">
        <v>7883</v>
      </c>
      <c r="S7127" s="164">
        <v>19091</v>
      </c>
    </row>
    <row r="7128" spans="12:19" x14ac:dyDescent="0.2">
      <c r="L7128" s="25">
        <f t="shared" si="233"/>
        <v>19259</v>
      </c>
      <c r="M7128" s="25" t="str">
        <f t="shared" si="234"/>
        <v>Various_Values_TempT2sB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Various_Values_TempT2sB</v>
      </c>
      <c r="P7128">
        <v>7124</v>
      </c>
      <c r="Q7128" t="s">
        <v>7662</v>
      </c>
      <c r="R7128" t="s">
        <v>7883</v>
      </c>
      <c r="S7128" s="164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2" type="noConversion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M1" zoomScale="90" zoomScaleNormal="90" workbookViewId="0"/>
  </sheetViews>
  <sheetFormatPr baseColWidth="10" defaultColWidth="16" defaultRowHeight="15" customHeight="1" x14ac:dyDescent="0.2"/>
  <cols>
    <col min="1" max="1" width="4.5" style="107" bestFit="1" customWidth="1"/>
    <col min="2" max="2" width="13" style="107" bestFit="1" customWidth="1"/>
    <col min="3" max="3" width="15" style="107" customWidth="1"/>
    <col min="4" max="4" width="6.5" style="107" customWidth="1"/>
    <col min="5" max="5" width="7.6640625" style="107" customWidth="1"/>
    <col min="6" max="6" width="3.83203125" style="107" bestFit="1" customWidth="1"/>
    <col min="7" max="7" width="11" style="107" bestFit="1" customWidth="1"/>
    <col min="8" max="8" width="4.1640625" style="107" bestFit="1" customWidth="1"/>
    <col min="9" max="9" width="7.6640625" style="107" bestFit="1" customWidth="1"/>
    <col min="10" max="12" width="11" style="107" bestFit="1" customWidth="1"/>
    <col min="13" max="13" width="28.1640625" style="107" bestFit="1" customWidth="1"/>
    <col min="14" max="15" width="8.1640625" style="107" bestFit="1" customWidth="1"/>
    <col min="16" max="16" width="10.83203125" style="107" customWidth="1"/>
    <col min="17" max="17" width="4" style="107" bestFit="1" customWidth="1"/>
    <col min="18" max="19" width="3.83203125" style="107" bestFit="1" customWidth="1"/>
    <col min="20" max="20" width="4.83203125" style="107" bestFit="1" customWidth="1"/>
    <col min="21" max="21" width="5.33203125" style="107" bestFit="1" customWidth="1"/>
    <col min="22" max="22" width="15" style="107" customWidth="1"/>
    <col min="23" max="23" width="4.83203125" style="107" bestFit="1" customWidth="1"/>
    <col min="24" max="24" width="3.83203125" style="107" bestFit="1" customWidth="1"/>
    <col min="25" max="25" width="4.1640625" style="107" bestFit="1" customWidth="1"/>
    <col min="26" max="26" width="5.33203125" style="107" bestFit="1" customWidth="1"/>
    <col min="27" max="27" width="11.33203125" style="107" bestFit="1" customWidth="1"/>
    <col min="28" max="28" width="3.83203125" style="107" bestFit="1" customWidth="1"/>
    <col min="29" max="29" width="17.83203125" style="107" customWidth="1"/>
    <col min="30" max="30" width="12.5" style="107" customWidth="1"/>
    <col min="31" max="31" width="18" style="107" customWidth="1"/>
    <col min="32" max="32" width="4.33203125" style="107" bestFit="1" customWidth="1"/>
    <col min="33" max="33" width="16.83203125" style="107" bestFit="1" customWidth="1"/>
    <col min="34" max="34" width="5.33203125" style="107" bestFit="1" customWidth="1"/>
    <col min="35" max="35" width="4.1640625" style="107" bestFit="1" customWidth="1"/>
    <col min="36" max="36" width="11.5" style="107" bestFit="1" customWidth="1"/>
    <col min="37" max="37" width="12.1640625" style="107" bestFit="1" customWidth="1"/>
    <col min="38" max="38" width="8.1640625" style="107" bestFit="1" customWidth="1"/>
    <col min="39" max="39" width="14.6640625" style="107" bestFit="1" customWidth="1"/>
    <col min="40" max="40" width="3.83203125" style="107" bestFit="1" customWidth="1"/>
    <col min="41" max="41" width="14.33203125" style="107" customWidth="1"/>
    <col min="42" max="42" width="10.5" style="107" bestFit="1" customWidth="1"/>
    <col min="43" max="43" width="15.5" style="107" bestFit="1" customWidth="1"/>
    <col min="44" max="44" width="13.33203125" style="107" bestFit="1" customWidth="1"/>
    <col min="45" max="45" width="3.83203125" style="107" bestFit="1" customWidth="1"/>
    <col min="46" max="46" width="10.1640625" style="107" bestFit="1" customWidth="1"/>
    <col min="47" max="47" width="25.33203125" style="107" bestFit="1" customWidth="1"/>
    <col min="48" max="49" width="8.1640625" style="107" bestFit="1" customWidth="1"/>
    <col min="50" max="50" width="3.83203125" style="107" bestFit="1" customWidth="1"/>
    <col min="51" max="51" width="11.1640625" style="107" bestFit="1" customWidth="1"/>
    <col min="52" max="52" width="8.83203125" style="107" bestFit="1" customWidth="1"/>
    <col min="53" max="53" width="33" style="107" bestFit="1" customWidth="1"/>
    <col min="54" max="54" width="8.6640625" style="107" bestFit="1" customWidth="1"/>
    <col min="55" max="55" width="29.83203125" style="107" bestFit="1" customWidth="1"/>
    <col min="56" max="57" width="15.6640625" style="107" bestFit="1" customWidth="1"/>
    <col min="58" max="58" width="32.83203125" style="107" bestFit="1" customWidth="1"/>
    <col min="59" max="59" width="27.1640625" style="107" bestFit="1" customWidth="1"/>
    <col min="60" max="60" width="19.33203125" style="107" bestFit="1" customWidth="1"/>
    <col min="61" max="62" width="8.1640625" style="107" bestFit="1" customWidth="1"/>
    <col min="63" max="63" width="7.1640625" style="107" bestFit="1" customWidth="1"/>
    <col min="64" max="64" width="5" style="107" bestFit="1" customWidth="1"/>
    <col min="65" max="65" width="18" style="107" bestFit="1" customWidth="1"/>
    <col min="66" max="66" width="5.1640625" style="107" bestFit="1" customWidth="1"/>
    <col min="67" max="67" width="3.83203125" style="107" bestFit="1" customWidth="1"/>
    <col min="68" max="69" width="13.5" style="107" bestFit="1" customWidth="1"/>
    <col min="70" max="70" width="12.83203125" style="107" bestFit="1" customWidth="1"/>
    <col min="71" max="71" width="9.1640625" style="107" bestFit="1" customWidth="1"/>
    <col min="72" max="72" width="12.83203125" style="107" bestFit="1" customWidth="1"/>
    <col min="73" max="73" width="9.1640625" style="107" bestFit="1" customWidth="1"/>
    <col min="74" max="74" width="8.83203125" style="107" bestFit="1" customWidth="1"/>
    <col min="75" max="75" width="9" style="107" bestFit="1" customWidth="1"/>
    <col min="76" max="76" width="8.83203125" style="107" bestFit="1" customWidth="1"/>
    <col min="77" max="77" width="9" style="107" bestFit="1" customWidth="1"/>
    <col min="78" max="78" width="8.1640625" style="107" bestFit="1" customWidth="1"/>
    <col min="79" max="79" width="11.33203125" style="107" bestFit="1" customWidth="1"/>
    <col min="80" max="80" width="42.1640625" style="107" bestFit="1" customWidth="1"/>
    <col min="81" max="16384" width="16" style="107"/>
  </cols>
  <sheetData>
    <row r="2" spans="1:81" ht="15" customHeight="1" x14ac:dyDescent="0.2">
      <c r="B2" s="21"/>
    </row>
    <row r="3" spans="1:81" ht="228" customHeight="1" x14ac:dyDescent="0.2">
      <c r="A3" s="174" t="str">
        <f>IF(ISNA(_xlfn.XLOOKUP(A$4,dictionary!$E$3:$E$81,dictionary!$F$3:$F$81))," ",_xlfn.XLOOKUP(A$4,dictionary!$E$3:$E$81,dictionary!$F$3:$F$81))</f>
        <v xml:space="preserve"> </v>
      </c>
      <c r="B3" s="174" t="str">
        <f>IF(ISNA(_xlfn.XLOOKUP(B$4,dictionary!$E$3:$E$81,dictionary!$F$3:$F$81))," ",_xlfn.XLOOKUP(B$4,dictionary!$E$3:$E$81,dictionary!$F$3:$F$81))</f>
        <v>Serial Number</v>
      </c>
      <c r="C3" s="174" t="str">
        <f>IF(ISNA(_xlfn.XLOOKUP(C$4,dictionary!$E$3:$E$81,dictionary!$F$3:$F$81))," ",_xlfn.XLOOKUP(C$4,dictionary!$E$3:$E$81,dictionary!$F$3:$F$81))</f>
        <v>Application Type</v>
      </c>
      <c r="D3" s="174" t="str">
        <f>IF(ISNA(_xlfn.XLOOKUP(D$4,dictionary!$E$3:$E$81,dictionary!$F$3:$F$81))," ",_xlfn.XLOOKUP(D$4,dictionary!$E$3:$E$81,dictionary!$F$3:$F$81))</f>
        <v>Asset Type</v>
      </c>
      <c r="E3" s="174" t="str">
        <f>IF(ISNA(_xlfn.XLOOKUP(E$4,dictionary!$E$3:$E$81,dictionary!$F$3:$F$81))," ",_xlfn.XLOOKUP(E$4,dictionary!$E$3:$E$81,dictionary!$F$3:$F$81))</f>
        <v>AssetStatusOracle</v>
      </c>
      <c r="F3" s="174" t="str">
        <f>IF(ISNA(_xlfn.XLOOKUP(F$4,dictionary!$E$3:$E$81,dictionary!$F$3:$F$81))," ",_xlfn.XLOOKUP(F$4,dictionary!$E$3:$E$81,dictionary!$F$3:$F$81))</f>
        <v>Catalyst Model</v>
      </c>
      <c r="G3" s="174" t="str">
        <f>IF(ISNA(_xlfn.XLOOKUP(G$4,dictionary!$E$3:$E$81,dictionary!$F$3:$F$81))," ",_xlfn.XLOOKUP(G$4,dictionary!$E$3:$E$81,dictionary!$F$3:$F$81))</f>
        <v>Commissioning Date</v>
      </c>
      <c r="H3" s="174" t="str">
        <f>IF(ISNA(_xlfn.XLOOKUP(H$4,dictionary!$E$3:$E$81,dictionary!$F$3:$F$81))," ",_xlfn.XLOOKUP(H$4,dictionary!$E$3:$E$81,dictionary!$F$3:$F$81))</f>
        <v>Contract Organization Unit</v>
      </c>
      <c r="I3" s="174" t="str">
        <f>IF(ISNA(_xlfn.XLOOKUP(I$4,dictionary!$E$3:$E$81,dictionary!$F$3:$F$81))," ",_xlfn.XLOOKUP(I$4,dictionary!$E$3:$E$81,dictionary!$F$3:$F$81))</f>
        <v>Contract.Service Contract End Counter</v>
      </c>
      <c r="J3" s="174" t="str">
        <f>IF(ISNA(_xlfn.XLOOKUP(J$4,dictionary!$E$3:$E$81,dictionary!$F$3:$F$81))," ",_xlfn.XLOOKUP(J$4,dictionary!$E$3:$E$81,dictionary!$F$3:$F$81))</f>
        <v>Contract.Service Contract End Date</v>
      </c>
      <c r="K3" s="174" t="str">
        <f>IF(ISNA(_xlfn.XLOOKUP(K$4,dictionary!$E$3:$E$81,dictionary!$F$3:$F$81))," ",_xlfn.XLOOKUP(K$4,dictionary!$E$3:$E$81,dictionary!$F$3:$F$81))</f>
        <v>Contract.Service Contract Start Counter</v>
      </c>
      <c r="L3" s="174" t="str">
        <f>IF(ISNA(_xlfn.XLOOKUP(L$4,dictionary!$E$3:$E$81,dictionary!$F$3:$F$81))," ",_xlfn.XLOOKUP(L$4,dictionary!$E$3:$E$81,dictionary!$F$3:$F$81))</f>
        <v>Contract.Service Contract Start Date</v>
      </c>
      <c r="M3" s="174" t="str">
        <f>IF(ISNA(_xlfn.XLOOKUP(M$4,dictionary!$E$3:$E$81,dictionary!$F$3:$F$81))," ",_xlfn.XLOOKUP(M$4,dictionary!$E$3:$E$81,dictionary!$F$3:$F$81))</f>
        <v>Contract.Service Contract Type</v>
      </c>
      <c r="N3" s="174" t="str">
        <f>IF(ISNA(_xlfn.XLOOKUP(N$4,dictionary!$E$3:$E$81,dictionary!$F$3:$F$81))," ",_xlfn.XLOOKUP(N$4,dictionary!$E$3:$E$81,dictionary!$F$3:$F$81))</f>
        <v>Contract.Warranty End Date</v>
      </c>
      <c r="O3" s="174" t="str">
        <f>IF(ISNA(_xlfn.XLOOKUP(O$4,dictionary!$E$3:$E$81,dictionary!$F$3:$F$81))," ",_xlfn.XLOOKUP(O$4,dictionary!$E$3:$E$81,dictionary!$F$3:$F$81))</f>
        <v>Contract.Warranty Start Date</v>
      </c>
      <c r="P3" s="174" t="str">
        <f>IF(ISNA(_xlfn.XLOOKUP(P$4,dictionary!$E$3:$E$81,dictionary!$F$3:$F$81))," ",_xlfn.XLOOKUP(P$4,dictionary!$E$3:$E$81,dictionary!$F$3:$F$81))</f>
        <v>Contract.Warranty Type</v>
      </c>
      <c r="Q3" s="174" t="str">
        <f>IF(ISNA(_xlfn.XLOOKUP(Q$4,dictionary!$E$3:$E$81,dictionary!$F$3:$F$81))," ",_xlfn.XLOOKUP(Q$4,dictionary!$E$3:$E$81,dictionary!$F$3:$F$81))</f>
        <v>Control System Type</v>
      </c>
      <c r="R3" s="174" t="str">
        <f>IF(ISNA(_xlfn.XLOOKUP(R$4,dictionary!$E$3:$E$81,dictionary!$F$3:$F$81))," ",_xlfn.XLOOKUP(R$4,dictionary!$E$3:$E$81,dictionary!$F$3:$F$81))</f>
        <v>Country</v>
      </c>
      <c r="S3" s="174" t="str">
        <f>IF(ISNA(_xlfn.XLOOKUP(S$4,dictionary!$E$3:$E$81,dictionary!$F$3:$F$81))," ",_xlfn.XLOOKUP(S$4,dictionary!$E$3:$E$81,dictionary!$F$3:$F$81))</f>
        <v>CSA Region</v>
      </c>
      <c r="T3" s="174" t="str">
        <f>IF(ISNA(_xlfn.XLOOKUP(T$4,dictionary!$E$3:$E$81,dictionary!$F$3:$F$81))," ",_xlfn.XLOOKUP(T$4,dictionary!$E$3:$E$81,dictionary!$F$3:$F$81))</f>
        <v>Customer Engine Number</v>
      </c>
      <c r="U3" s="174" t="str">
        <f>IF(ISNA(_xlfn.XLOOKUP(U$4,dictionary!$E$3:$E$81,dictionary!$F$3:$F$81))," ",_xlfn.XLOOKUP(U$4,dictionary!$E$3:$E$81,dictionary!$F$3:$F$81))</f>
        <v>Design Number</v>
      </c>
      <c r="V3" s="174" t="str">
        <f>IF(ISNA(_xlfn.XLOOKUP(V$4,dictionary!$E$3:$E$81,dictionary!$F$3:$F$81))," ",_xlfn.XLOOKUP(V$4,dictionary!$E$3:$E$81,dictionary!$F$3:$F$81))</f>
        <v>End Customer</v>
      </c>
      <c r="W3" s="174" t="str">
        <f>IF(ISNA(_xlfn.XLOOKUP(W$4,dictionary!$E$3:$E$81,dictionary!$F$3:$F$81))," ",_xlfn.XLOOKUP(W$4,dictionary!$E$3:$E$81,dictionary!$F$3:$F$81))</f>
        <v>Engine ID</v>
      </c>
      <c r="X3" s="174" t="str">
        <f>IF(ISNA(_xlfn.XLOOKUP(X$4,dictionary!$E$3:$E$81,dictionary!$F$3:$F$81))," ",_xlfn.XLOOKUP(X$4,dictionary!$E$3:$E$81,dictionary!$F$3:$F$81))</f>
        <v>Engine Series</v>
      </c>
      <c r="Y3" s="174" t="str">
        <f>IF(ISNA(_xlfn.XLOOKUP(Y$4,dictionary!$E$3:$E$81,dictionary!$F$3:$F$81))," ",_xlfn.XLOOKUP(Y$4,dictionary!$E$3:$E$81,dictionary!$F$3:$F$81))</f>
        <v>Engine Type</v>
      </c>
      <c r="Z3" s="174" t="str">
        <f>IF(ISNA(_xlfn.XLOOKUP(Z$4,dictionary!$E$3:$E$81,dictionary!$F$3:$F$81))," ",_xlfn.XLOOKUP(Z$4,dictionary!$E$3:$E$81,dictionary!$F$3:$F$81))</f>
        <v>Engine Version</v>
      </c>
      <c r="AA3" s="174" t="str">
        <f>IF(ISNA(_xlfn.XLOOKUP(AA$4,dictionary!$E$3:$E$81,dictionary!$F$3:$F$81))," ",_xlfn.XLOOKUP(AA$4,dictionary!$E$3:$E$81,dictionary!$F$3:$F$81))</f>
        <v>EngineSerialNumberOracle</v>
      </c>
      <c r="AB3" s="174" t="str">
        <f>IF(ISNA(_xlfn.XLOOKUP(AB$4,dictionary!$E$3:$E$81,dictionary!$F$3:$F$81))," ",_xlfn.XLOOKUP(AB$4,dictionary!$E$3:$E$81,dictionary!$F$3:$F$81))</f>
        <v>Exhaust After-Treatment System Model</v>
      </c>
      <c r="AC3" s="174" t="str">
        <f>IF(ISNA(_xlfn.XLOOKUP(AC$4,dictionary!$E$3:$E$81,dictionary!$F$3:$F$81))," ",_xlfn.XLOOKUP(AC$4,dictionary!$E$3:$E$81,dictionary!$F$3:$F$81))</f>
        <v>Field Validation - Additional Details</v>
      </c>
      <c r="AD3" s="174" t="str">
        <f>IF(ISNA(_xlfn.XLOOKUP(AD$4,dictionary!$E$3:$E$81,dictionary!$F$3:$F$81))," ",_xlfn.XLOOKUP(AD$4,dictionary!$E$3:$E$81,dictionary!$F$3:$F$81))</f>
        <v>Field Validation - Contact Person</v>
      </c>
      <c r="AE3" s="174" t="str">
        <f>IF(ISNA(_xlfn.XLOOKUP(AE$4,dictionary!$E$3:$E$81,dictionary!$F$3:$F$81))," ",_xlfn.XLOOKUP(AE$4,dictionary!$E$3:$E$81,dictionary!$F$3:$F$81))</f>
        <v>Field Validation - Description</v>
      </c>
      <c r="AF3" s="174" t="str">
        <f>IF(ISNA(_xlfn.XLOOKUP(AF$4,dictionary!$E$3:$E$81,dictionary!$F$3:$F$81))," ",_xlfn.XLOOKUP(AF$4,dictionary!$E$3:$E$81,dictionary!$F$3:$F$81))</f>
        <v>Field Validation - Flag</v>
      </c>
      <c r="AG3" s="174" t="str">
        <f>IF(ISNA(_xlfn.XLOOKUP(AG$4,dictionary!$E$3:$E$81,dictionary!$F$3:$F$81))," ",_xlfn.XLOOKUP(AG$4,dictionary!$E$3:$E$81,dictionary!$F$3:$F$81))</f>
        <v>Field Validation - Start Date</v>
      </c>
      <c r="AH3" s="174" t="str">
        <f>IF(ISNA(_xlfn.XLOOKUP(AH$4,dictionary!$E$3:$E$81,dictionary!$F$3:$F$81))," ",_xlfn.XLOOKUP(AH$4,dictionary!$E$3:$E$81,dictionary!$F$3:$F$81))</f>
        <v>Gas Type</v>
      </c>
      <c r="AI3" s="174" t="str">
        <f>IF(ISNA(_xlfn.XLOOKUP(AI$4,dictionary!$E$3:$E$81,dictionary!$F$3:$F$81))," ",_xlfn.XLOOKUP(AI$4,dictionary!$E$3:$E$81,dictionary!$F$3:$F$81))</f>
        <v>Gas Type2</v>
      </c>
      <c r="AJ3" s="174" t="str">
        <f>IF(ISNA(_xlfn.XLOOKUP(AJ$4,dictionary!$E$3:$E$81,dictionary!$F$3:$F$81))," ",_xlfn.XLOOKUP(AJ$4,dictionary!$E$3:$E$81,dictionary!$F$3:$F$81))</f>
        <v>Generator Model</v>
      </c>
      <c r="AK3" s="174" t="str">
        <f>IF(ISNA(_xlfn.XLOOKUP(AK$4,dictionary!$E$3:$E$81,dictionary!$F$3:$F$81))," ",_xlfn.XLOOKUP(AK$4,dictionary!$E$3:$E$81,dictionary!$F$3:$F$81))</f>
        <v>Generator Serial Number</v>
      </c>
      <c r="AL3" s="174" t="str">
        <f>IF(ISNA(_xlfn.XLOOKUP(AL$4,dictionary!$E$3:$E$81,dictionary!$F$3:$F$81))," ",_xlfn.XLOOKUP(AL$4,dictionary!$E$3:$E$81,dictionary!$F$3:$F$81))</f>
        <v>IB Alternator Item Number</v>
      </c>
      <c r="AM3" s="174" t="str">
        <f>IF(ISNA(_xlfn.XLOOKUP(AM$4,dictionary!$E$3:$E$81,dictionary!$F$3:$F$81))," ",_xlfn.XLOOKUP(AM$4,dictionary!$E$3:$E$81,dictionary!$F$3:$F$81))</f>
        <v>IB Alternator Manufacturer</v>
      </c>
      <c r="AN3" s="174" t="str">
        <f>IF(ISNA(_xlfn.XLOOKUP(AN$4,dictionary!$E$3:$E$81,dictionary!$F$3:$F$81))," ",_xlfn.XLOOKUP(AN$4,dictionary!$E$3:$E$81,dictionary!$F$3:$F$81))</f>
        <v>IB Cat2</v>
      </c>
      <c r="AO3" s="174" t="str">
        <f>IF(ISNA(_xlfn.XLOOKUP(AO$4,dictionary!$E$3:$E$81,dictionary!$F$3:$F$81))," ",_xlfn.XLOOKUP(AO$4,dictionary!$E$3:$E$81,dictionary!$F$3:$F$81))</f>
        <v>IB City</v>
      </c>
      <c r="AP3" s="174" t="str">
        <f>IF(ISNA(_xlfn.XLOOKUP(AP$4,dictionary!$E$3:$E$81,dictionary!$F$3:$F$81))," ",_xlfn.XLOOKUP(AP$4,dictionary!$E$3:$E$81,dictionary!$F$3:$F$81))</f>
        <v>IB Control Software</v>
      </c>
      <c r="AQ3" s="174" t="str">
        <f>IF(ISNA(_xlfn.XLOOKUP(AQ$4,dictionary!$E$3:$E$81,dictionary!$F$3:$F$81))," ",_xlfn.XLOOKUP(AQ$4,dictionary!$E$3:$E$81,dictionary!$F$3:$F$81))</f>
        <v>IB Customer Service Manager</v>
      </c>
      <c r="AR3" s="174" t="str">
        <f>IF(ISNA(_xlfn.XLOOKUP(AR$4,dictionary!$E$3:$E$81,dictionary!$F$3:$F$81))," ",_xlfn.XLOOKUP(AR$4,dictionary!$E$3:$E$81,dictionary!$F$3:$F$81))</f>
        <v>IB Distribution Channel</v>
      </c>
      <c r="AS3" s="174" t="str">
        <f>IF(ISNA(_xlfn.XLOOKUP(AS$4,dictionary!$E$3:$E$81,dictionary!$F$3:$F$81))," ",_xlfn.XLOOKUP(AS$4,dictionary!$E$3:$E$81,dictionary!$F$3:$F$81))</f>
        <v>IB Frequency</v>
      </c>
      <c r="AT3" s="174" t="str">
        <f>IF(ISNA(_xlfn.XLOOKUP(AT$4,dictionary!$E$3:$E$81,dictionary!$F$3:$F$81))," ",_xlfn.XLOOKUP(AT$4,dictionary!$E$3:$E$81,dictionary!$F$3:$F$81))</f>
        <v>IB HQ Duns Number</v>
      </c>
      <c r="AU3" s="174" t="str">
        <f>IF(ISNA(_xlfn.XLOOKUP(AU$4,dictionary!$E$3:$E$81,dictionary!$F$3:$F$81))," ",_xlfn.XLOOKUP(AU$4,dictionary!$E$3:$E$81,dictionary!$F$3:$F$81))</f>
        <v>IB Item Description Engine</v>
      </c>
      <c r="AV3" s="174" t="str">
        <f>IF(ISNA(_xlfn.XLOOKUP(AV$4,dictionary!$E$3:$E$81,dictionary!$F$3:$F$81))," ",_xlfn.XLOOKUP(AV$4,dictionary!$E$3:$E$81,dictionary!$F$3:$F$81))</f>
        <v>IB ItemInstance Unit</v>
      </c>
      <c r="AW3" s="174" t="str">
        <f>IF(ISNA(_xlfn.XLOOKUP(AW$4,dictionary!$E$3:$E$81,dictionary!$F$3:$F$81))," ",_xlfn.XLOOKUP(AW$4,dictionary!$E$3:$E$81,dictionary!$F$3:$F$81))</f>
        <v>IB ItemNumber Unit</v>
      </c>
      <c r="AX3" s="174" t="str">
        <f>IF(ISNA(_xlfn.XLOOKUP(AX$4,dictionary!$E$3:$E$81,dictionary!$F$3:$F$81))," ",_xlfn.XLOOKUP(AX$4,dictionary!$E$3:$E$81,dictionary!$F$3:$F$81))</f>
        <v>IB Leanox</v>
      </c>
      <c r="AY3" s="174" t="str">
        <f>IF(ISNA(_xlfn.XLOOKUP(AY$4,dictionary!$E$3:$E$81,dictionary!$F$3:$F$81))," ",_xlfn.XLOOKUP(AY$4,dictionary!$E$3:$E$81,dictionary!$F$3:$F$81))</f>
        <v>IB NOX</v>
      </c>
      <c r="AZ3" s="174" t="str">
        <f>IF(ISNA(_xlfn.XLOOKUP(AZ$4,dictionary!$E$3:$E$81,dictionary!$F$3:$F$81))," ",_xlfn.XLOOKUP(AZ$4,dictionary!$E$3:$E$81,dictionary!$F$3:$F$81))</f>
        <v>IB Operating Unit</v>
      </c>
      <c r="BA3" s="174" t="str">
        <f>IF(ISNA(_xlfn.XLOOKUP(BA$4,dictionary!$E$3:$E$81,dictionary!$F$3:$F$81))," ",_xlfn.XLOOKUP(BA$4,dictionary!$E$3:$E$81,dictionary!$F$3:$F$81))</f>
        <v>IB Party Name Owner</v>
      </c>
      <c r="BB3" s="174" t="str">
        <f>IF(ISNA(_xlfn.XLOOKUP(BB$4,dictionary!$E$3:$E$81,dictionary!$F$3:$F$81))," ",_xlfn.XLOOKUP(BB$4,dictionary!$E$3:$E$81,dictionary!$F$3:$F$81))</f>
        <v>IB Postal code</v>
      </c>
      <c r="BC3" s="174" t="str">
        <f>IF(ISNA(_xlfn.XLOOKUP(BC$4,dictionary!$E$3:$E$81,dictionary!$F$3:$F$81))," ",_xlfn.XLOOKUP(BC$4,dictionary!$E$3:$E$81,dictionary!$F$3:$F$81))</f>
        <v>IB Project Name</v>
      </c>
      <c r="BD3" s="174" t="str">
        <f>IF(ISNA(_xlfn.XLOOKUP(BD$4,dictionary!$E$3:$E$81,dictionary!$F$3:$F$81))," ",_xlfn.XLOOKUP(BD$4,dictionary!$E$3:$E$81,dictionary!$F$3:$F$81))</f>
        <v>IB Region</v>
      </c>
      <c r="BE3" s="174" t="str">
        <f>IF(ISNA(_xlfn.XLOOKUP(BE$4,dictionary!$E$3:$E$81,dictionary!$F$3:$F$81))," ",_xlfn.XLOOKUP(BE$4,dictionary!$E$3:$E$81,dictionary!$F$3:$F$81))</f>
        <v>IB Service Region</v>
      </c>
      <c r="BF3" s="174" t="str">
        <f>IF(ISNA(_xlfn.XLOOKUP(BF$4,dictionary!$E$3:$E$81,dictionary!$F$3:$F$81))," ",_xlfn.XLOOKUP(BF$4,dictionary!$E$3:$E$81,dictionary!$F$3:$F$81))</f>
        <v>IB Site Customer Name</v>
      </c>
      <c r="BG3" s="174" t="str">
        <f>IF(ISNA(_xlfn.XLOOKUP(BG$4,dictionary!$E$3:$E$81,dictionary!$F$3:$F$81))," ",_xlfn.XLOOKUP(BG$4,dictionary!$E$3:$E$81,dictionary!$F$3:$F$81))</f>
        <v>IB Site Name</v>
      </c>
      <c r="BH3" s="174" t="str">
        <f>IF(ISNA(_xlfn.XLOOKUP(BH$4,dictionary!$E$3:$E$81,dictionary!$F$3:$F$81))," ",_xlfn.XLOOKUP(BH$4,dictionary!$E$3:$E$81,dictionary!$F$3:$F$81))</f>
        <v>IB Status</v>
      </c>
      <c r="BI3" s="174" t="str">
        <f>IF(ISNA(_xlfn.XLOOKUP(BI$4,dictionary!$E$3:$E$81,dictionary!$F$3:$F$81))," ",_xlfn.XLOOKUP(BI$4,dictionary!$E$3:$E$81,dictionary!$F$3:$F$81))</f>
        <v>IB Unit Commissioning Date</v>
      </c>
      <c r="BJ3" s="174" t="str">
        <f>IF(ISNA(_xlfn.XLOOKUP(BJ$4,dictionary!$E$3:$E$81,dictionary!$F$3:$F$81))," ",_xlfn.XLOOKUP(BJ$4,dictionary!$E$3:$E$81,dictionary!$F$3:$F$81))</f>
        <v>IB Unit Item Instance Type2</v>
      </c>
      <c r="BK3" s="174" t="str">
        <f>IF(ISNA(_xlfn.XLOOKUP(BK$4,dictionary!$E$3:$E$81,dictionary!$F$3:$F$81))," ",_xlfn.XLOOKUP(BK$4,dictionary!$E$3:$E$81,dictionary!$F$3:$F$81))</f>
        <v>Party Number Owner</v>
      </c>
      <c r="BL3" s="174" t="str">
        <f>IF(ISNA(_xlfn.XLOOKUP(BL$4,dictionary!$E$3:$E$81,dictionary!$F$3:$F$81))," ",_xlfn.XLOOKUP(BL$4,dictionary!$E$3:$E$81,dictionary!$F$3:$F$81))</f>
        <v>Piston Type</v>
      </c>
      <c r="BM3" s="174" t="str">
        <f>IF(ISNA(_xlfn.XLOOKUP(BM$4,dictionary!$E$3:$E$81,dictionary!$F$3:$F$81))," ",_xlfn.XLOOKUP(BM$4,dictionary!$E$3:$E$81,dictionary!$F$3:$F$81))</f>
        <v>PM Schedule Category</v>
      </c>
      <c r="BN3" s="174" t="str">
        <f>IF(ISNA(_xlfn.XLOOKUP(BN$4,dictionary!$E$3:$E$81,dictionary!$F$3:$F$81))," ",_xlfn.XLOOKUP(BN$4,dictionary!$E$3:$E$81,dictionary!$F$3:$F$81))</f>
        <v>Product Program</v>
      </c>
      <c r="BO3" s="174" t="str">
        <f>IF(ISNA(_xlfn.XLOOKUP(BO$4,dictionary!$E$3:$E$81,dictionary!$F$3:$F$81))," ",_xlfn.XLOOKUP(BO$4,dictionary!$E$3:$E$81,dictionary!$F$3:$F$81))</f>
        <v>Remote Monitored</v>
      </c>
      <c r="BP3" s="174" t="str">
        <f>IF(ISNA(_xlfn.XLOOKUP(BP$4,dictionary!$E$3:$E$81,dictionary!$F$3:$F$81))," ",_xlfn.XLOOKUP(BP$4,dictionary!$E$3:$E$81,dictionary!$F$3:$F$81))</f>
        <v>Service Area</v>
      </c>
      <c r="BQ3" s="174" t="str">
        <f>IF(ISNA(_xlfn.XLOOKUP(BQ$4,dictionary!$E$3:$E$81,dictionary!$F$3:$F$81))," ",_xlfn.XLOOKUP(BQ$4,dictionary!$E$3:$E$81,dictionary!$F$3:$F$81))</f>
        <v>Territory</v>
      </c>
      <c r="BR3" s="174" t="str">
        <f>IF(ISNA(_xlfn.XLOOKUP(BR$4,dictionary!$E$3:$E$81,dictionary!$F$3:$F$81))," ",_xlfn.XLOOKUP(BR$4,dictionary!$E$3:$E$81,dictionary!$F$3:$F$81))</f>
        <v>Turbocharger 1 Model</v>
      </c>
      <c r="BS3" s="174" t="str">
        <f>IF(ISNA(_xlfn.XLOOKUP(BS$4,dictionary!$E$3:$E$81,dictionary!$F$3:$F$81))," ",_xlfn.XLOOKUP(BS$4,dictionary!$E$3:$E$81,dictionary!$F$3:$F$81))</f>
        <v>Turbocharger 1 Serial Number</v>
      </c>
      <c r="BT3" s="174" t="str">
        <f>IF(ISNA(_xlfn.XLOOKUP(BT$4,dictionary!$E$3:$E$81,dictionary!$F$3:$F$81))," ",_xlfn.XLOOKUP(BT$4,dictionary!$E$3:$E$81,dictionary!$F$3:$F$81))</f>
        <v>Turbocharger 2 Model</v>
      </c>
      <c r="BU3" s="174" t="str">
        <f>IF(ISNA(_xlfn.XLOOKUP(BU$4,dictionary!$E$3:$E$81,dictionary!$F$3:$F$81))," ",_xlfn.XLOOKUP(BU$4,dictionary!$E$3:$E$81,dictionary!$F$3:$F$81))</f>
        <v>Turbocharger 2 Serial Number</v>
      </c>
      <c r="BV3" s="174" t="str">
        <f>IF(ISNA(_xlfn.XLOOKUP(BV$4,dictionary!$E$3:$E$81,dictionary!$F$3:$F$81))," ",_xlfn.XLOOKUP(BV$4,dictionary!$E$3:$E$81,dictionary!$F$3:$F$81))</f>
        <v>Turbocharger 3 Model</v>
      </c>
      <c r="BW3" s="174" t="str">
        <f>IF(ISNA(_xlfn.XLOOKUP(BW$4,dictionary!$E$3:$E$81,dictionary!$F$3:$F$81))," ",_xlfn.XLOOKUP(BW$4,dictionary!$E$3:$E$81,dictionary!$F$3:$F$81))</f>
        <v>Turbocharger 3 Serial Number</v>
      </c>
      <c r="BX3" s="174" t="str">
        <f>IF(ISNA(_xlfn.XLOOKUP(BX$4,dictionary!$E$3:$E$81,dictionary!$F$3:$F$81))," ",_xlfn.XLOOKUP(BX$4,dictionary!$E$3:$E$81,dictionary!$F$3:$F$81))</f>
        <v>Turbocharger 4 Model</v>
      </c>
      <c r="BY3" s="174" t="str">
        <f>IF(ISNA(_xlfn.XLOOKUP(BY$4,dictionary!$E$3:$E$81,dictionary!$F$3:$F$81))," ",_xlfn.XLOOKUP(BY$4,dictionary!$E$3:$E$81,dictionary!$F$3:$F$81))</f>
        <v>Turbocharger 4 Serial Number</v>
      </c>
      <c r="BZ3" s="174" t="str">
        <f>IF(ISNA(_xlfn.XLOOKUP(BZ$4,dictionary!$E$3:$E$81,dictionary!$F$3:$F$81))," ",_xlfn.XLOOKUP(BZ$4,dictionary!$E$3:$E$81,dictionary!$F$3:$F$81))</f>
        <v>Unit Serial Number</v>
      </c>
      <c r="CA3" s="174" t="str">
        <f>IF(ISNA(_xlfn.XLOOKUP(CA$4,dictionary!$E$3:$E$81,dictionary!$F$3:$F$81))," ",_xlfn.XLOOKUP(CA$4,dictionary!$E$3:$E$81,dictionary!$F$3:$F$81))</f>
        <v>Unit Type</v>
      </c>
      <c r="CB3" s="174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58"/>
      <c r="B4" s="160" t="s">
        <v>214</v>
      </c>
      <c r="C4" s="160" t="s">
        <v>173</v>
      </c>
      <c r="D4" s="160" t="s">
        <v>174</v>
      </c>
      <c r="E4" s="160" t="s">
        <v>175</v>
      </c>
      <c r="F4" s="160" t="s">
        <v>176</v>
      </c>
      <c r="G4" s="160" t="s">
        <v>177</v>
      </c>
      <c r="H4" s="160" t="s">
        <v>178</v>
      </c>
      <c r="I4" s="160" t="s">
        <v>179</v>
      </c>
      <c r="J4" s="160" t="s">
        <v>180</v>
      </c>
      <c r="K4" s="160" t="s">
        <v>181</v>
      </c>
      <c r="L4" s="160" t="s">
        <v>182</v>
      </c>
      <c r="M4" s="160" t="s">
        <v>183</v>
      </c>
      <c r="N4" s="160" t="s">
        <v>184</v>
      </c>
      <c r="O4" s="160" t="s">
        <v>185</v>
      </c>
      <c r="P4" s="160" t="s">
        <v>186</v>
      </c>
      <c r="Q4" s="160" t="s">
        <v>187</v>
      </c>
      <c r="R4" s="160" t="s">
        <v>188</v>
      </c>
      <c r="S4" s="160" t="s">
        <v>189</v>
      </c>
      <c r="T4" s="160" t="s">
        <v>190</v>
      </c>
      <c r="U4" s="160" t="s">
        <v>162</v>
      </c>
      <c r="V4" s="160" t="s">
        <v>191</v>
      </c>
      <c r="W4" s="160" t="s">
        <v>161</v>
      </c>
      <c r="X4" s="160" t="s">
        <v>192</v>
      </c>
      <c r="Y4" s="160" t="s">
        <v>163</v>
      </c>
      <c r="Z4" s="160" t="s">
        <v>164</v>
      </c>
      <c r="AA4" s="160" t="s">
        <v>193</v>
      </c>
      <c r="AB4" s="160" t="s">
        <v>194</v>
      </c>
      <c r="AC4" s="160" t="s">
        <v>195</v>
      </c>
      <c r="AD4" s="160" t="s">
        <v>196</v>
      </c>
      <c r="AE4" s="160" t="s">
        <v>197</v>
      </c>
      <c r="AF4" s="160" t="s">
        <v>198</v>
      </c>
      <c r="AG4" s="160" t="s">
        <v>199</v>
      </c>
      <c r="AH4" s="160" t="s">
        <v>200</v>
      </c>
      <c r="AI4" s="160" t="s">
        <v>201</v>
      </c>
      <c r="AJ4" s="160" t="s">
        <v>202</v>
      </c>
      <c r="AK4" s="160" t="s">
        <v>203</v>
      </c>
      <c r="AL4" s="160" t="s">
        <v>204</v>
      </c>
      <c r="AM4" s="160" t="s">
        <v>205</v>
      </c>
      <c r="AN4" s="160" t="s">
        <v>206</v>
      </c>
      <c r="AO4" s="160" t="s">
        <v>207</v>
      </c>
      <c r="AP4" s="160" t="s">
        <v>208</v>
      </c>
      <c r="AQ4" s="160" t="s">
        <v>8161</v>
      </c>
      <c r="AR4" s="160" t="s">
        <v>209</v>
      </c>
      <c r="AS4" s="160" t="s">
        <v>210</v>
      </c>
      <c r="AT4" s="160" t="s">
        <v>211</v>
      </c>
      <c r="AU4" s="160" t="s">
        <v>212</v>
      </c>
      <c r="AV4" s="160" t="s">
        <v>213</v>
      </c>
      <c r="AW4" s="160" t="s">
        <v>215</v>
      </c>
      <c r="AX4" s="160" t="s">
        <v>216</v>
      </c>
      <c r="AY4" s="160" t="s">
        <v>217</v>
      </c>
      <c r="AZ4" s="160" t="s">
        <v>218</v>
      </c>
      <c r="BA4" s="160" t="s">
        <v>219</v>
      </c>
      <c r="BB4" s="160" t="s">
        <v>220</v>
      </c>
      <c r="BC4" s="160" t="s">
        <v>221</v>
      </c>
      <c r="BD4" s="160" t="s">
        <v>222</v>
      </c>
      <c r="BE4" s="160" t="s">
        <v>223</v>
      </c>
      <c r="BF4" s="160" t="s">
        <v>224</v>
      </c>
      <c r="BG4" s="160" t="s">
        <v>225</v>
      </c>
      <c r="BH4" s="160" t="s">
        <v>226</v>
      </c>
      <c r="BI4" s="160" t="s">
        <v>227</v>
      </c>
      <c r="BJ4" s="160" t="s">
        <v>228</v>
      </c>
      <c r="BK4" s="160" t="s">
        <v>229</v>
      </c>
      <c r="BL4" s="160" t="s">
        <v>230</v>
      </c>
      <c r="BM4" s="160" t="s">
        <v>231</v>
      </c>
      <c r="BN4" s="160" t="s">
        <v>232</v>
      </c>
      <c r="BO4" s="160" t="s">
        <v>233</v>
      </c>
      <c r="BP4" s="160" t="s">
        <v>234</v>
      </c>
      <c r="BQ4" s="160" t="s">
        <v>235</v>
      </c>
      <c r="BR4" s="160" t="s">
        <v>236</v>
      </c>
      <c r="BS4" s="160" t="s">
        <v>237</v>
      </c>
      <c r="BT4" s="160" t="s">
        <v>238</v>
      </c>
      <c r="BU4" s="160" t="s">
        <v>239</v>
      </c>
      <c r="BV4" s="160" t="s">
        <v>240</v>
      </c>
      <c r="BW4" s="160" t="s">
        <v>241</v>
      </c>
      <c r="BX4" s="160" t="s">
        <v>242</v>
      </c>
      <c r="BY4" s="160" t="s">
        <v>243</v>
      </c>
      <c r="BZ4" s="160" t="s">
        <v>244</v>
      </c>
      <c r="CA4" s="160" t="s">
        <v>245</v>
      </c>
      <c r="CB4" s="160" t="s">
        <v>246</v>
      </c>
      <c r="CC4" s="107" t="s">
        <v>169</v>
      </c>
    </row>
    <row r="5" spans="1:81" ht="15" customHeight="1" x14ac:dyDescent="0.2">
      <c r="A5" s="258">
        <v>0</v>
      </c>
      <c r="B5" s="107">
        <v>1145166</v>
      </c>
      <c r="C5" s="107" t="s">
        <v>247</v>
      </c>
      <c r="D5" s="107" t="s">
        <v>429</v>
      </c>
      <c r="E5" s="107" t="s">
        <v>312</v>
      </c>
      <c r="F5" s="107" t="s">
        <v>288</v>
      </c>
      <c r="G5" s="100">
        <v>42713</v>
      </c>
      <c r="H5" s="100"/>
      <c r="N5" s="100"/>
      <c r="O5" s="100"/>
      <c r="P5" s="100"/>
      <c r="Q5" s="107" t="s">
        <v>430</v>
      </c>
      <c r="R5" s="107" t="s">
        <v>484</v>
      </c>
      <c r="T5" s="107">
        <v>2</v>
      </c>
      <c r="U5" s="107" t="s">
        <v>38</v>
      </c>
      <c r="V5" s="107" t="s">
        <v>8067</v>
      </c>
      <c r="W5" s="107" t="s">
        <v>24</v>
      </c>
      <c r="X5" s="107">
        <v>6</v>
      </c>
      <c r="Y5" s="107">
        <v>624</v>
      </c>
      <c r="Z5" s="107" t="s">
        <v>51</v>
      </c>
      <c r="AA5" s="107" t="s">
        <v>486</v>
      </c>
      <c r="AC5" s="101" t="s">
        <v>8221</v>
      </c>
      <c r="AD5" s="107" t="s">
        <v>379</v>
      </c>
      <c r="AE5" s="107" t="s">
        <v>258</v>
      </c>
      <c r="AF5" s="107" t="s">
        <v>8226</v>
      </c>
      <c r="AG5" s="108">
        <v>1602769950821</v>
      </c>
      <c r="AH5" s="167" t="s">
        <v>259</v>
      </c>
      <c r="AI5" s="107" t="s">
        <v>260</v>
      </c>
      <c r="AJ5" s="107" t="s">
        <v>487</v>
      </c>
      <c r="AK5" s="107" t="s">
        <v>488</v>
      </c>
      <c r="AL5" s="107">
        <v>1213507</v>
      </c>
      <c r="AM5" s="107" t="s">
        <v>321</v>
      </c>
      <c r="AN5" s="107" t="s">
        <v>288</v>
      </c>
      <c r="AO5" s="107" t="s">
        <v>8068</v>
      </c>
      <c r="AP5" s="107" t="s">
        <v>489</v>
      </c>
      <c r="AQ5" s="107" t="s">
        <v>8162</v>
      </c>
      <c r="AR5" s="107" t="s">
        <v>490</v>
      </c>
      <c r="AS5" s="107">
        <v>50</v>
      </c>
      <c r="AT5" s="107">
        <v>428362057</v>
      </c>
      <c r="AU5" s="107" t="s">
        <v>491</v>
      </c>
      <c r="AV5" s="107">
        <v>4075908</v>
      </c>
      <c r="AW5" s="107">
        <v>1145174</v>
      </c>
      <c r="AX5" s="107" t="s">
        <v>268</v>
      </c>
      <c r="AY5" s="107" t="s">
        <v>269</v>
      </c>
      <c r="AZ5" s="107" t="s">
        <v>270</v>
      </c>
      <c r="BA5" s="107" t="s">
        <v>485</v>
      </c>
      <c r="BB5" s="107">
        <v>24020</v>
      </c>
      <c r="BC5" s="107" t="s">
        <v>492</v>
      </c>
      <c r="BD5" s="107" t="s">
        <v>459</v>
      </c>
      <c r="BE5" s="107" t="s">
        <v>459</v>
      </c>
      <c r="BF5" s="107" t="s">
        <v>8067</v>
      </c>
      <c r="BG5" s="107" t="s">
        <v>8069</v>
      </c>
      <c r="BH5" s="100" t="s">
        <v>312</v>
      </c>
      <c r="BI5" s="100">
        <v>42713</v>
      </c>
      <c r="BJ5" s="100" t="s">
        <v>273</v>
      </c>
      <c r="BK5" s="107">
        <v>3252</v>
      </c>
      <c r="BL5" s="107" t="s">
        <v>447</v>
      </c>
      <c r="BM5" s="107" t="s">
        <v>275</v>
      </c>
      <c r="BN5" s="107">
        <v>2014</v>
      </c>
      <c r="BO5" s="107" t="s">
        <v>255</v>
      </c>
      <c r="BP5" s="107" t="s">
        <v>493</v>
      </c>
      <c r="BQ5" s="107" t="s">
        <v>494</v>
      </c>
      <c r="BR5" s="107" t="s">
        <v>282</v>
      </c>
      <c r="BS5" s="107" t="s">
        <v>495</v>
      </c>
      <c r="BT5" s="107" t="s">
        <v>279</v>
      </c>
      <c r="BU5" s="107" t="s">
        <v>496</v>
      </c>
      <c r="BV5" s="107" t="s">
        <v>282</v>
      </c>
      <c r="BW5" s="107" t="s">
        <v>497</v>
      </c>
      <c r="BX5" s="107" t="s">
        <v>279</v>
      </c>
      <c r="BY5" s="107" t="s">
        <v>498</v>
      </c>
      <c r="BZ5" s="107">
        <v>1145174</v>
      </c>
      <c r="CA5" s="107" t="s">
        <v>285</v>
      </c>
      <c r="CB5" s="107" t="s">
        <v>499</v>
      </c>
      <c r="CC5" s="107" t="s">
        <v>146</v>
      </c>
    </row>
    <row r="6" spans="1:81" ht="15" customHeight="1" x14ac:dyDescent="0.2">
      <c r="A6" s="258">
        <v>1</v>
      </c>
      <c r="B6" s="107">
        <v>1175579</v>
      </c>
      <c r="C6" s="107" t="s">
        <v>247</v>
      </c>
      <c r="E6" s="107" t="s">
        <v>248</v>
      </c>
      <c r="F6" s="107" t="s">
        <v>249</v>
      </c>
      <c r="G6" s="100">
        <v>42604</v>
      </c>
      <c r="H6" s="100" t="s">
        <v>330</v>
      </c>
      <c r="I6" s="107">
        <v>119999</v>
      </c>
      <c r="J6" s="100">
        <v>48060</v>
      </c>
      <c r="K6" s="107">
        <v>0</v>
      </c>
      <c r="L6" s="100">
        <v>42583</v>
      </c>
      <c r="M6" s="107" t="s">
        <v>331</v>
      </c>
      <c r="N6" s="100"/>
      <c r="O6" s="100"/>
      <c r="P6" s="100"/>
      <c r="Q6" s="107" t="s">
        <v>251</v>
      </c>
      <c r="R6" s="107" t="s">
        <v>330</v>
      </c>
      <c r="S6" s="107" t="s">
        <v>330</v>
      </c>
      <c r="T6" s="107">
        <v>5</v>
      </c>
      <c r="U6" s="107" t="s">
        <v>36</v>
      </c>
      <c r="V6" s="107" t="s">
        <v>332</v>
      </c>
      <c r="W6" s="107" t="s">
        <v>26</v>
      </c>
      <c r="X6" s="107">
        <v>6</v>
      </c>
      <c r="Y6" s="107">
        <v>616</v>
      </c>
      <c r="Z6" s="107" t="s">
        <v>55</v>
      </c>
      <c r="AA6" s="107" t="s">
        <v>505</v>
      </c>
      <c r="AB6" s="107" t="s">
        <v>255</v>
      </c>
      <c r="AG6" s="108"/>
      <c r="AH6" s="167" t="s">
        <v>259</v>
      </c>
      <c r="AI6" s="107" t="s">
        <v>260</v>
      </c>
      <c r="AJ6" s="107" t="s">
        <v>453</v>
      </c>
      <c r="AK6" s="107" t="s">
        <v>506</v>
      </c>
      <c r="AL6" s="107">
        <v>1215590</v>
      </c>
      <c r="AM6" s="107" t="s">
        <v>321</v>
      </c>
      <c r="AN6" s="107" t="s">
        <v>249</v>
      </c>
      <c r="AO6" s="107" t="s">
        <v>148</v>
      </c>
      <c r="AP6" s="107" t="s">
        <v>260</v>
      </c>
      <c r="AQ6" s="107" t="s">
        <v>8163</v>
      </c>
      <c r="AR6" s="107" t="s">
        <v>340</v>
      </c>
      <c r="AS6" s="107">
        <v>50</v>
      </c>
      <c r="AU6" s="107" t="s">
        <v>507</v>
      </c>
      <c r="AV6" s="107">
        <v>4470170</v>
      </c>
      <c r="AW6" s="107">
        <v>1175578</v>
      </c>
      <c r="AX6" s="107" t="s">
        <v>268</v>
      </c>
      <c r="AY6" s="107" t="s">
        <v>269</v>
      </c>
      <c r="AZ6" s="107" t="s">
        <v>270</v>
      </c>
      <c r="BA6" s="107" t="s">
        <v>332</v>
      </c>
      <c r="BB6" s="107">
        <v>93055</v>
      </c>
      <c r="BC6" s="107" t="s">
        <v>508</v>
      </c>
      <c r="BD6" s="107" t="s">
        <v>343</v>
      </c>
      <c r="BE6" s="107" t="s">
        <v>343</v>
      </c>
      <c r="BF6" s="107" t="s">
        <v>332</v>
      </c>
      <c r="BG6" s="107" t="s">
        <v>509</v>
      </c>
      <c r="BH6" s="100" t="s">
        <v>248</v>
      </c>
      <c r="BI6" s="100">
        <v>42604</v>
      </c>
      <c r="BJ6" s="100" t="s">
        <v>273</v>
      </c>
      <c r="BK6" s="107">
        <v>5959</v>
      </c>
      <c r="BL6" s="107" t="s">
        <v>447</v>
      </c>
      <c r="BM6" s="107" t="s">
        <v>275</v>
      </c>
      <c r="BN6" s="107">
        <v>2015</v>
      </c>
      <c r="BO6" s="107" t="s">
        <v>276</v>
      </c>
      <c r="BP6" s="107" t="s">
        <v>344</v>
      </c>
      <c r="BQ6" s="107" t="s">
        <v>344</v>
      </c>
      <c r="BR6" s="107" t="s">
        <v>510</v>
      </c>
      <c r="BS6" s="107">
        <v>116815</v>
      </c>
      <c r="BT6" s="107" t="s">
        <v>511</v>
      </c>
      <c r="BU6" s="107">
        <v>116816</v>
      </c>
      <c r="BZ6" s="107">
        <v>1175578</v>
      </c>
      <c r="CA6" s="107" t="s">
        <v>285</v>
      </c>
      <c r="CB6" s="107" t="s">
        <v>512</v>
      </c>
      <c r="CC6" s="107" t="s">
        <v>148</v>
      </c>
    </row>
    <row r="7" spans="1:81" ht="15" customHeight="1" x14ac:dyDescent="0.2">
      <c r="A7" s="258">
        <v>2</v>
      </c>
      <c r="B7" s="107">
        <v>1184199</v>
      </c>
      <c r="C7" s="107" t="s">
        <v>247</v>
      </c>
      <c r="D7" s="107" t="s">
        <v>429</v>
      </c>
      <c r="E7" s="107" t="s">
        <v>312</v>
      </c>
      <c r="F7" s="107" t="s">
        <v>288</v>
      </c>
      <c r="G7" s="100">
        <v>42726</v>
      </c>
      <c r="H7" s="100"/>
      <c r="N7" s="100"/>
      <c r="O7" s="100"/>
      <c r="P7" s="100"/>
      <c r="Q7" s="107" t="s">
        <v>251</v>
      </c>
      <c r="R7" s="107" t="s">
        <v>330</v>
      </c>
      <c r="T7" s="107">
        <v>1</v>
      </c>
      <c r="U7" s="107" t="s">
        <v>30</v>
      </c>
      <c r="V7" s="107" t="s">
        <v>517</v>
      </c>
      <c r="W7" s="107" t="s">
        <v>19</v>
      </c>
      <c r="X7" s="107">
        <v>6</v>
      </c>
      <c r="Y7" s="107">
        <v>624</v>
      </c>
      <c r="Z7" s="107" t="s">
        <v>53</v>
      </c>
      <c r="AA7" s="107" t="s">
        <v>518</v>
      </c>
      <c r="AB7" s="107" t="s">
        <v>255</v>
      </c>
      <c r="AC7" s="101" t="s">
        <v>519</v>
      </c>
      <c r="AD7" s="107" t="s">
        <v>292</v>
      </c>
      <c r="AE7" s="107" t="s">
        <v>258</v>
      </c>
      <c r="AF7" s="107" t="s">
        <v>8226</v>
      </c>
      <c r="AG7" s="108">
        <v>1589439101080</v>
      </c>
      <c r="AH7" s="167" t="s">
        <v>259</v>
      </c>
      <c r="AI7" s="107" t="s">
        <v>260</v>
      </c>
      <c r="AJ7" s="107" t="s">
        <v>520</v>
      </c>
      <c r="AK7" s="107" t="s">
        <v>521</v>
      </c>
      <c r="AL7" s="107">
        <v>1222808</v>
      </c>
      <c r="AM7" s="107" t="s">
        <v>522</v>
      </c>
      <c r="AN7" s="107" t="s">
        <v>288</v>
      </c>
      <c r="AO7" s="107" t="s">
        <v>523</v>
      </c>
      <c r="AP7" s="107" t="s">
        <v>456</v>
      </c>
      <c r="AQ7" s="107" t="s">
        <v>8164</v>
      </c>
      <c r="AR7" s="107" t="s">
        <v>340</v>
      </c>
      <c r="AS7" s="107">
        <v>50</v>
      </c>
      <c r="AT7" s="107">
        <v>507298656</v>
      </c>
      <c r="AU7" s="107" t="s">
        <v>524</v>
      </c>
      <c r="AV7" s="107">
        <v>4531463</v>
      </c>
      <c r="AW7" s="107">
        <v>1184196</v>
      </c>
      <c r="AX7" s="107" t="s">
        <v>268</v>
      </c>
      <c r="AY7" s="107" t="s">
        <v>445</v>
      </c>
      <c r="AZ7" s="107" t="s">
        <v>270</v>
      </c>
      <c r="BA7" s="107" t="s">
        <v>525</v>
      </c>
      <c r="BB7" s="107">
        <v>82377</v>
      </c>
      <c r="BC7" s="107" t="s">
        <v>7</v>
      </c>
      <c r="BD7" s="107" t="s">
        <v>343</v>
      </c>
      <c r="BE7" s="107" t="s">
        <v>343</v>
      </c>
      <c r="BF7" s="107" t="s">
        <v>517</v>
      </c>
      <c r="BG7" s="107" t="s">
        <v>7</v>
      </c>
      <c r="BH7" s="100" t="s">
        <v>312</v>
      </c>
      <c r="BI7" s="100">
        <v>42726</v>
      </c>
      <c r="BJ7" s="100" t="s">
        <v>273</v>
      </c>
      <c r="BK7" s="107">
        <v>3802</v>
      </c>
      <c r="BL7" s="107" t="s">
        <v>447</v>
      </c>
      <c r="BM7" s="107" t="s">
        <v>275</v>
      </c>
      <c r="BN7" s="107">
        <v>2015</v>
      </c>
      <c r="BO7" s="107" t="s">
        <v>276</v>
      </c>
      <c r="BP7" s="107" t="s">
        <v>344</v>
      </c>
      <c r="BQ7" s="107" t="s">
        <v>344</v>
      </c>
      <c r="BR7" s="107" t="s">
        <v>282</v>
      </c>
      <c r="BS7" s="107" t="s">
        <v>526</v>
      </c>
      <c r="BT7" s="107" t="s">
        <v>282</v>
      </c>
      <c r="BU7" s="107" t="s">
        <v>527</v>
      </c>
      <c r="BV7" s="107" t="s">
        <v>279</v>
      </c>
      <c r="BW7" s="107" t="s">
        <v>528</v>
      </c>
      <c r="BX7" s="107" t="s">
        <v>279</v>
      </c>
      <c r="BY7" s="107" t="s">
        <v>529</v>
      </c>
      <c r="BZ7" s="107">
        <v>1184196</v>
      </c>
      <c r="CA7" s="107" t="s">
        <v>285</v>
      </c>
      <c r="CB7" s="107" t="s">
        <v>530</v>
      </c>
      <c r="CC7" s="107" t="s">
        <v>7</v>
      </c>
    </row>
    <row r="8" spans="1:81" ht="15" customHeight="1" x14ac:dyDescent="0.2">
      <c r="A8" s="258">
        <v>3</v>
      </c>
      <c r="B8" s="107">
        <v>1198719</v>
      </c>
      <c r="C8" s="107" t="s">
        <v>247</v>
      </c>
      <c r="D8" s="107" t="s">
        <v>429</v>
      </c>
      <c r="E8" s="107" t="s">
        <v>312</v>
      </c>
      <c r="F8" s="107" t="s">
        <v>249</v>
      </c>
      <c r="G8" s="100">
        <v>42825</v>
      </c>
      <c r="H8" s="100"/>
      <c r="I8" s="107">
        <v>59999</v>
      </c>
      <c r="J8" s="100">
        <v>46477</v>
      </c>
      <c r="K8" s="107">
        <v>0</v>
      </c>
      <c r="L8" s="100">
        <v>42706</v>
      </c>
      <c r="M8" s="107" t="s">
        <v>331</v>
      </c>
      <c r="N8" s="100"/>
      <c r="O8" s="100"/>
      <c r="P8" s="100"/>
      <c r="Q8" s="107" t="s">
        <v>251</v>
      </c>
      <c r="R8" s="107" t="s">
        <v>450</v>
      </c>
      <c r="S8" s="107" t="s">
        <v>451</v>
      </c>
      <c r="T8" s="107">
        <v>2</v>
      </c>
      <c r="U8" s="107" t="s">
        <v>39</v>
      </c>
      <c r="V8" s="107" t="s">
        <v>145</v>
      </c>
      <c r="W8" s="107" t="s">
        <v>24</v>
      </c>
      <c r="X8" s="107">
        <v>6</v>
      </c>
      <c r="Y8" s="107">
        <v>616</v>
      </c>
      <c r="Z8" s="107" t="s">
        <v>56</v>
      </c>
      <c r="AA8" s="107" t="s">
        <v>452</v>
      </c>
      <c r="AB8" s="107" t="s">
        <v>255</v>
      </c>
      <c r="AC8" s="101"/>
      <c r="AD8" s="101"/>
      <c r="AG8" s="108"/>
      <c r="AH8" s="167" t="s">
        <v>259</v>
      </c>
      <c r="AI8" s="107" t="s">
        <v>260</v>
      </c>
      <c r="AJ8" s="107" t="s">
        <v>453</v>
      </c>
      <c r="AK8" s="107" t="s">
        <v>454</v>
      </c>
      <c r="AL8" s="107">
        <v>1228964</v>
      </c>
      <c r="AM8" s="107" t="s">
        <v>321</v>
      </c>
      <c r="AN8" s="107" t="s">
        <v>249</v>
      </c>
      <c r="AO8" s="107" t="s">
        <v>455</v>
      </c>
      <c r="AP8" s="107" t="s">
        <v>456</v>
      </c>
      <c r="AQ8" s="107" t="s">
        <v>8165</v>
      </c>
      <c r="AR8" s="107" t="s">
        <v>266</v>
      </c>
      <c r="AS8" s="107">
        <v>50</v>
      </c>
      <c r="AU8" s="107" t="s">
        <v>457</v>
      </c>
      <c r="AV8" s="107">
        <v>4657658</v>
      </c>
      <c r="AW8" s="107">
        <v>1198718</v>
      </c>
      <c r="AX8" s="107" t="s">
        <v>268</v>
      </c>
      <c r="AY8" s="107" t="s">
        <v>445</v>
      </c>
      <c r="AZ8" s="107" t="s">
        <v>270</v>
      </c>
      <c r="BA8" s="107" t="s">
        <v>145</v>
      </c>
      <c r="BB8" s="107">
        <v>8560</v>
      </c>
      <c r="BC8" s="107" t="s">
        <v>458</v>
      </c>
      <c r="BD8" s="107" t="s">
        <v>459</v>
      </c>
      <c r="BE8" s="107" t="s">
        <v>459</v>
      </c>
      <c r="BF8" s="107" t="s">
        <v>145</v>
      </c>
      <c r="BG8" s="107" t="s">
        <v>460</v>
      </c>
      <c r="BH8" s="100" t="s">
        <v>312</v>
      </c>
      <c r="BI8" s="100">
        <v>42825</v>
      </c>
      <c r="BJ8" s="100" t="s">
        <v>273</v>
      </c>
      <c r="BK8" s="107">
        <v>88517</v>
      </c>
      <c r="BL8" s="107" t="s">
        <v>447</v>
      </c>
      <c r="BM8" s="107" t="s">
        <v>275</v>
      </c>
      <c r="BN8" s="107">
        <v>2016</v>
      </c>
      <c r="BO8" s="107" t="s">
        <v>276</v>
      </c>
      <c r="BP8" s="107" t="s">
        <v>461</v>
      </c>
      <c r="BQ8" s="107" t="s">
        <v>278</v>
      </c>
      <c r="BR8" s="107" t="s">
        <v>462</v>
      </c>
      <c r="BS8" s="107">
        <v>564721</v>
      </c>
      <c r="BT8" s="107" t="s">
        <v>462</v>
      </c>
      <c r="BU8" s="107">
        <v>564720</v>
      </c>
      <c r="BZ8" s="107">
        <v>1198718</v>
      </c>
      <c r="CA8" s="107" t="s">
        <v>285</v>
      </c>
      <c r="CB8" s="107" t="s">
        <v>463</v>
      </c>
      <c r="CC8" s="107" t="s">
        <v>145</v>
      </c>
    </row>
    <row r="9" spans="1:81" ht="15" customHeight="1" x14ac:dyDescent="0.2">
      <c r="A9" s="258">
        <v>4</v>
      </c>
      <c r="B9" s="107">
        <v>1243360</v>
      </c>
      <c r="C9" s="107" t="s">
        <v>247</v>
      </c>
      <c r="E9" s="107" t="s">
        <v>287</v>
      </c>
      <c r="F9" s="107" t="s">
        <v>249</v>
      </c>
      <c r="G9" s="100">
        <v>40728</v>
      </c>
      <c r="H9" s="100" t="s">
        <v>330</v>
      </c>
      <c r="I9" s="107">
        <v>119999</v>
      </c>
      <c r="J9" s="100">
        <v>48060</v>
      </c>
      <c r="K9" s="100">
        <v>0</v>
      </c>
      <c r="L9" s="100">
        <v>40378</v>
      </c>
      <c r="M9" s="100" t="s">
        <v>331</v>
      </c>
      <c r="N9" s="100"/>
      <c r="O9" s="100"/>
      <c r="P9" s="100"/>
      <c r="Q9" s="107" t="s">
        <v>430</v>
      </c>
      <c r="R9" s="107" t="s">
        <v>330</v>
      </c>
      <c r="S9" s="107" t="s">
        <v>330</v>
      </c>
      <c r="T9" s="107">
        <v>3</v>
      </c>
      <c r="U9" s="107" t="s">
        <v>45</v>
      </c>
      <c r="V9" s="107" t="s">
        <v>332</v>
      </c>
      <c r="W9" s="107" t="s">
        <v>22</v>
      </c>
      <c r="X9" s="107">
        <v>6</v>
      </c>
      <c r="Y9" s="107">
        <v>616</v>
      </c>
      <c r="Z9" s="107" t="s">
        <v>7835</v>
      </c>
      <c r="AA9" s="107" t="s">
        <v>7836</v>
      </c>
      <c r="AB9" s="107" t="s">
        <v>255</v>
      </c>
      <c r="AC9" s="101"/>
      <c r="AD9" s="101"/>
      <c r="AG9" s="108"/>
      <c r="AH9" s="167" t="s">
        <v>259</v>
      </c>
      <c r="AI9" s="107" t="s">
        <v>260</v>
      </c>
      <c r="AJ9" s="107" t="s">
        <v>431</v>
      </c>
      <c r="AK9" s="107" t="s">
        <v>432</v>
      </c>
      <c r="AL9" s="107">
        <v>1203563</v>
      </c>
      <c r="AM9" s="107" t="s">
        <v>263</v>
      </c>
      <c r="AN9" s="107" t="s">
        <v>249</v>
      </c>
      <c r="AO9" s="107" t="s">
        <v>148</v>
      </c>
      <c r="AP9" s="107" t="s">
        <v>433</v>
      </c>
      <c r="AQ9" s="107" t="s">
        <v>8163</v>
      </c>
      <c r="AR9" s="107" t="s">
        <v>340</v>
      </c>
      <c r="AS9" s="107">
        <v>50</v>
      </c>
      <c r="AU9" s="107" t="s">
        <v>514</v>
      </c>
      <c r="AV9" s="107">
        <v>1247405</v>
      </c>
      <c r="AW9" s="107">
        <v>1014841</v>
      </c>
      <c r="AX9" s="107" t="s">
        <v>268</v>
      </c>
      <c r="AY9" s="107">
        <v>500</v>
      </c>
      <c r="AZ9" s="107" t="s">
        <v>270</v>
      </c>
      <c r="BA9" s="107" t="s">
        <v>332</v>
      </c>
      <c r="BB9" s="107">
        <v>93055</v>
      </c>
      <c r="BC9" s="107" t="s">
        <v>434</v>
      </c>
      <c r="BD9" s="107" t="s">
        <v>343</v>
      </c>
      <c r="BE9" s="107" t="s">
        <v>343</v>
      </c>
      <c r="BF9" s="107" t="s">
        <v>332</v>
      </c>
      <c r="BG9" s="107" t="s">
        <v>16</v>
      </c>
      <c r="BH9" s="100" t="s">
        <v>435</v>
      </c>
      <c r="BI9" s="100">
        <v>41210</v>
      </c>
      <c r="BJ9" s="100" t="s">
        <v>273</v>
      </c>
      <c r="BK9" s="107">
        <v>5959</v>
      </c>
      <c r="BM9" s="107" t="s">
        <v>275</v>
      </c>
      <c r="BO9" s="107" t="s">
        <v>276</v>
      </c>
      <c r="BP9" s="107" t="s">
        <v>344</v>
      </c>
      <c r="BQ9" s="107" t="s">
        <v>344</v>
      </c>
      <c r="BR9" s="107" t="s">
        <v>472</v>
      </c>
      <c r="BS9" s="107">
        <v>594624</v>
      </c>
      <c r="BT9" s="107" t="s">
        <v>472</v>
      </c>
      <c r="BU9" s="107">
        <v>594625</v>
      </c>
      <c r="BZ9" s="107">
        <v>1014841</v>
      </c>
      <c r="CA9" s="107" t="s">
        <v>285</v>
      </c>
      <c r="CB9" s="107" t="s">
        <v>436</v>
      </c>
      <c r="CC9" s="107" t="s">
        <v>16</v>
      </c>
    </row>
    <row r="10" spans="1:81" ht="15" customHeight="1" x14ac:dyDescent="0.2">
      <c r="A10" s="258">
        <v>5</v>
      </c>
      <c r="B10" s="107">
        <v>1243362</v>
      </c>
      <c r="C10" s="107" t="s">
        <v>247</v>
      </c>
      <c r="E10" s="107" t="s">
        <v>287</v>
      </c>
      <c r="F10" s="107" t="s">
        <v>249</v>
      </c>
      <c r="G10" s="100"/>
      <c r="H10" s="100" t="s">
        <v>330</v>
      </c>
      <c r="I10" s="107">
        <v>119999</v>
      </c>
      <c r="J10" s="100">
        <v>48060</v>
      </c>
      <c r="K10" s="100">
        <v>0</v>
      </c>
      <c r="L10" s="100">
        <v>40378</v>
      </c>
      <c r="M10" s="100" t="s">
        <v>331</v>
      </c>
      <c r="N10" s="100"/>
      <c r="O10" s="100"/>
      <c r="P10" s="100"/>
      <c r="Q10" s="107" t="s">
        <v>430</v>
      </c>
      <c r="R10" s="107" t="s">
        <v>330</v>
      </c>
      <c r="S10" s="107" t="s">
        <v>330</v>
      </c>
      <c r="T10" s="107">
        <v>2</v>
      </c>
      <c r="U10" s="107" t="s">
        <v>45</v>
      </c>
      <c r="V10" s="107" t="s">
        <v>332</v>
      </c>
      <c r="W10" s="107" t="s">
        <v>24</v>
      </c>
      <c r="X10" s="107">
        <v>6</v>
      </c>
      <c r="Y10" s="107">
        <v>616</v>
      </c>
      <c r="Z10" s="107" t="s">
        <v>7835</v>
      </c>
      <c r="AA10" s="107" t="s">
        <v>7837</v>
      </c>
      <c r="AB10" s="107" t="s">
        <v>255</v>
      </c>
      <c r="AC10" s="101"/>
      <c r="AD10" s="101"/>
      <c r="AG10" s="108"/>
      <c r="AH10" s="167" t="s">
        <v>259</v>
      </c>
      <c r="AI10" s="107" t="s">
        <v>260</v>
      </c>
      <c r="AJ10" s="107" t="s">
        <v>431</v>
      </c>
      <c r="AK10" s="107" t="s">
        <v>513</v>
      </c>
      <c r="AL10" s="107">
        <v>1203563</v>
      </c>
      <c r="AM10" s="107" t="s">
        <v>263</v>
      </c>
      <c r="AN10" s="107" t="s">
        <v>249</v>
      </c>
      <c r="AO10" s="107" t="s">
        <v>148</v>
      </c>
      <c r="AP10" s="107" t="s">
        <v>433</v>
      </c>
      <c r="AQ10" s="107" t="s">
        <v>8163</v>
      </c>
      <c r="AR10" s="107" t="s">
        <v>340</v>
      </c>
      <c r="AS10" s="107">
        <v>50</v>
      </c>
      <c r="AU10" s="107" t="s">
        <v>514</v>
      </c>
      <c r="AV10" s="107">
        <v>1235405</v>
      </c>
      <c r="AW10" s="107">
        <v>1014851</v>
      </c>
      <c r="AX10" s="107" t="s">
        <v>268</v>
      </c>
      <c r="AY10" s="107">
        <v>500</v>
      </c>
      <c r="AZ10" s="107" t="s">
        <v>270</v>
      </c>
      <c r="BA10" s="107" t="s">
        <v>332</v>
      </c>
      <c r="BB10" s="107">
        <v>93055</v>
      </c>
      <c r="BC10" s="107" t="s">
        <v>434</v>
      </c>
      <c r="BD10" s="107" t="s">
        <v>343</v>
      </c>
      <c r="BE10" s="107" t="s">
        <v>343</v>
      </c>
      <c r="BF10" s="107" t="s">
        <v>332</v>
      </c>
      <c r="BG10" s="107" t="s">
        <v>515</v>
      </c>
      <c r="BH10" s="100" t="s">
        <v>435</v>
      </c>
      <c r="BI10" s="100">
        <v>40728</v>
      </c>
      <c r="BJ10" s="100" t="s">
        <v>273</v>
      </c>
      <c r="BK10" s="107">
        <v>5959</v>
      </c>
      <c r="BM10" s="107" t="s">
        <v>275</v>
      </c>
      <c r="BO10" s="107" t="s">
        <v>255</v>
      </c>
      <c r="BP10" s="107" t="s">
        <v>344</v>
      </c>
      <c r="BQ10" s="107" t="s">
        <v>344</v>
      </c>
      <c r="BR10" s="107" t="s">
        <v>472</v>
      </c>
      <c r="BS10" s="107" t="s">
        <v>7838</v>
      </c>
      <c r="BT10" s="107" t="s">
        <v>472</v>
      </c>
      <c r="BU10" s="107" t="s">
        <v>7838</v>
      </c>
      <c r="BZ10" s="107">
        <v>1014851</v>
      </c>
      <c r="CA10" s="107" t="s">
        <v>285</v>
      </c>
      <c r="CB10" s="107" t="s">
        <v>516</v>
      </c>
      <c r="CC10" s="107" t="s">
        <v>148</v>
      </c>
    </row>
    <row r="11" spans="1:81" ht="15" customHeight="1" x14ac:dyDescent="0.2">
      <c r="A11" s="258">
        <v>6</v>
      </c>
      <c r="B11" s="107">
        <v>1250575</v>
      </c>
      <c r="C11" s="107" t="s">
        <v>247</v>
      </c>
      <c r="E11" s="107" t="s">
        <v>287</v>
      </c>
      <c r="F11" s="107" t="s">
        <v>288</v>
      </c>
      <c r="G11" s="100">
        <v>43711</v>
      </c>
      <c r="H11" s="100"/>
      <c r="J11" s="100"/>
      <c r="K11" s="100"/>
      <c r="L11" s="100"/>
      <c r="M11" s="100"/>
      <c r="N11" s="100">
        <v>44324</v>
      </c>
      <c r="O11" s="100">
        <v>43711</v>
      </c>
      <c r="P11" s="107" t="s">
        <v>250</v>
      </c>
      <c r="Q11" s="107" t="s">
        <v>251</v>
      </c>
      <c r="R11" s="107" t="s">
        <v>289</v>
      </c>
      <c r="T11" s="107" t="s">
        <v>24</v>
      </c>
      <c r="U11" s="107" t="s">
        <v>34</v>
      </c>
      <c r="V11" s="107" t="s">
        <v>253</v>
      </c>
      <c r="W11" s="107" t="s">
        <v>19</v>
      </c>
      <c r="X11" s="107">
        <v>6</v>
      </c>
      <c r="Y11" s="107">
        <v>624</v>
      </c>
      <c r="Z11" s="107" t="s">
        <v>54</v>
      </c>
      <c r="AA11" s="107" t="s">
        <v>290</v>
      </c>
      <c r="AB11" s="107" t="s">
        <v>255</v>
      </c>
      <c r="AC11" s="107" t="s">
        <v>291</v>
      </c>
      <c r="AD11" s="107" t="s">
        <v>292</v>
      </c>
      <c r="AE11" s="107" t="s">
        <v>258</v>
      </c>
      <c r="AF11" s="107" t="s">
        <v>8226</v>
      </c>
      <c r="AG11" s="108">
        <v>1593248148528</v>
      </c>
      <c r="AH11" s="167" t="s">
        <v>259</v>
      </c>
      <c r="AI11" s="107" t="s">
        <v>260</v>
      </c>
      <c r="AJ11" s="107" t="s">
        <v>261</v>
      </c>
      <c r="AK11" s="107" t="s">
        <v>293</v>
      </c>
      <c r="AL11" s="107">
        <v>1080000</v>
      </c>
      <c r="AM11" s="107" t="s">
        <v>263</v>
      </c>
      <c r="AN11" s="107" t="s">
        <v>288</v>
      </c>
      <c r="AO11" s="107" t="s">
        <v>264</v>
      </c>
      <c r="AP11" s="107" t="s">
        <v>265</v>
      </c>
      <c r="AQ11" s="107" t="s">
        <v>8166</v>
      </c>
      <c r="AR11" s="107" t="s">
        <v>266</v>
      </c>
      <c r="AS11" s="107">
        <v>50</v>
      </c>
      <c r="AT11" s="107">
        <v>565559379</v>
      </c>
      <c r="AU11" s="107" t="s">
        <v>294</v>
      </c>
      <c r="AV11" s="107">
        <v>5526323</v>
      </c>
      <c r="AW11" s="107">
        <v>1386029</v>
      </c>
      <c r="AX11" s="107" t="s">
        <v>268</v>
      </c>
      <c r="AY11" s="107" t="s">
        <v>269</v>
      </c>
      <c r="AZ11" s="107" t="s">
        <v>270</v>
      </c>
      <c r="BA11" s="107" t="s">
        <v>253</v>
      </c>
      <c r="BB11" s="107">
        <v>354000</v>
      </c>
      <c r="BC11" s="107" t="s">
        <v>295</v>
      </c>
      <c r="BD11" s="107" t="s">
        <v>272</v>
      </c>
      <c r="BE11" s="107" t="s">
        <v>272</v>
      </c>
      <c r="BF11" s="107" t="s">
        <v>253</v>
      </c>
      <c r="BG11" s="107" t="s">
        <v>4</v>
      </c>
      <c r="BH11" s="100" t="s">
        <v>248</v>
      </c>
      <c r="BI11" s="100">
        <v>43711</v>
      </c>
      <c r="BJ11" s="100" t="s">
        <v>273</v>
      </c>
      <c r="BK11" s="107">
        <v>6243</v>
      </c>
      <c r="BM11" s="107" t="s">
        <v>275</v>
      </c>
      <c r="BO11" s="107" t="s">
        <v>255</v>
      </c>
      <c r="BP11" s="107" t="s">
        <v>277</v>
      </c>
      <c r="BQ11" s="107" t="s">
        <v>278</v>
      </c>
      <c r="BR11" s="107" t="s">
        <v>279</v>
      </c>
      <c r="BS11" s="107" t="s">
        <v>296</v>
      </c>
      <c r="BT11" s="107" t="s">
        <v>279</v>
      </c>
      <c r="BU11" s="107" t="s">
        <v>297</v>
      </c>
      <c r="BV11" s="107" t="s">
        <v>282</v>
      </c>
      <c r="BW11" s="107" t="s">
        <v>298</v>
      </c>
      <c r="BX11" s="107" t="s">
        <v>282</v>
      </c>
      <c r="BY11" s="107" t="s">
        <v>299</v>
      </c>
      <c r="BZ11" s="107">
        <v>1386029</v>
      </c>
      <c r="CA11" s="107" t="s">
        <v>285</v>
      </c>
      <c r="CB11" s="107" t="s">
        <v>300</v>
      </c>
      <c r="CC11" s="107" t="s">
        <v>4</v>
      </c>
    </row>
    <row r="12" spans="1:81" ht="15" customHeight="1" x14ac:dyDescent="0.2">
      <c r="A12" s="258">
        <v>7</v>
      </c>
      <c r="B12" s="107">
        <v>1250578</v>
      </c>
      <c r="C12" s="107" t="s">
        <v>247</v>
      </c>
      <c r="E12" s="107" t="s">
        <v>248</v>
      </c>
      <c r="F12" s="107" t="s">
        <v>288</v>
      </c>
      <c r="G12" s="100">
        <v>44154</v>
      </c>
      <c r="H12" s="100"/>
      <c r="J12" s="100"/>
      <c r="K12" s="100"/>
      <c r="L12" s="100"/>
      <c r="M12" s="100"/>
      <c r="Q12" s="107" t="s">
        <v>251</v>
      </c>
      <c r="R12" s="107" t="s">
        <v>313</v>
      </c>
      <c r="T12" s="107">
        <v>1</v>
      </c>
      <c r="U12" s="107" t="s">
        <v>44</v>
      </c>
      <c r="V12" s="107" t="s">
        <v>500</v>
      </c>
      <c r="W12" s="107" t="s">
        <v>19</v>
      </c>
      <c r="X12" s="107">
        <v>6</v>
      </c>
      <c r="Y12" s="107">
        <v>624</v>
      </c>
      <c r="Z12" s="107" t="s">
        <v>7874</v>
      </c>
      <c r="AA12" s="107" t="s">
        <v>7875</v>
      </c>
      <c r="AB12" s="107" t="s">
        <v>255</v>
      </c>
      <c r="AG12" s="108"/>
      <c r="AH12" s="167" t="s">
        <v>259</v>
      </c>
      <c r="AI12" s="107" t="s">
        <v>260</v>
      </c>
      <c r="AJ12" s="107" t="s">
        <v>487</v>
      </c>
      <c r="AK12" s="107" t="s">
        <v>501</v>
      </c>
      <c r="AL12" s="107">
        <v>1221961</v>
      </c>
      <c r="AM12" s="107" t="s">
        <v>321</v>
      </c>
      <c r="AN12" s="107" t="s">
        <v>288</v>
      </c>
      <c r="AO12" s="107" t="s">
        <v>502</v>
      </c>
      <c r="AP12" s="107" t="s">
        <v>339</v>
      </c>
      <c r="AQ12" s="107" t="s">
        <v>8167</v>
      </c>
      <c r="AR12" s="107" t="s">
        <v>266</v>
      </c>
      <c r="AS12" s="107">
        <v>50</v>
      </c>
      <c r="AT12" s="107">
        <v>645478397</v>
      </c>
      <c r="AU12" s="107" t="s">
        <v>294</v>
      </c>
      <c r="AV12" s="107">
        <v>5241121</v>
      </c>
      <c r="AW12" s="107">
        <v>1351409</v>
      </c>
      <c r="AX12" s="107" t="s">
        <v>268</v>
      </c>
      <c r="AY12" s="107" t="s">
        <v>269</v>
      </c>
      <c r="AZ12" s="107" t="s">
        <v>270</v>
      </c>
      <c r="BA12" s="107" t="s">
        <v>324</v>
      </c>
      <c r="BB12" s="107">
        <v>54660</v>
      </c>
      <c r="BC12" s="107" t="s">
        <v>503</v>
      </c>
      <c r="BD12" s="107" t="s">
        <v>326</v>
      </c>
      <c r="BE12" s="107" t="s">
        <v>326</v>
      </c>
      <c r="BF12" s="107" t="s">
        <v>500</v>
      </c>
      <c r="BG12" s="107" t="s">
        <v>500</v>
      </c>
      <c r="BH12" s="100" t="s">
        <v>312</v>
      </c>
      <c r="BI12" s="100">
        <v>43388</v>
      </c>
      <c r="BJ12" s="100" t="s">
        <v>273</v>
      </c>
      <c r="BK12" s="107">
        <v>3929</v>
      </c>
      <c r="BM12" s="107" t="s">
        <v>275</v>
      </c>
      <c r="BO12" s="107" t="s">
        <v>276</v>
      </c>
      <c r="BP12" s="107" t="s">
        <v>277</v>
      </c>
      <c r="BQ12" s="107" t="s">
        <v>278</v>
      </c>
      <c r="BR12" s="107" t="s">
        <v>279</v>
      </c>
      <c r="BS12" s="107" t="s">
        <v>8041</v>
      </c>
      <c r="BT12" s="107" t="s">
        <v>279</v>
      </c>
      <c r="BU12" s="107" t="s">
        <v>8042</v>
      </c>
      <c r="BV12" s="107" t="s">
        <v>282</v>
      </c>
      <c r="BW12" s="107" t="s">
        <v>8043</v>
      </c>
      <c r="BX12" s="107" t="s">
        <v>282</v>
      </c>
      <c r="BY12" s="107" t="s">
        <v>8044</v>
      </c>
      <c r="BZ12" s="107">
        <v>1351409</v>
      </c>
      <c r="CA12" s="107" t="s">
        <v>285</v>
      </c>
      <c r="CB12" s="107" t="s">
        <v>504</v>
      </c>
      <c r="CC12" s="107" t="s">
        <v>147</v>
      </c>
    </row>
    <row r="13" spans="1:81" ht="15" customHeight="1" x14ac:dyDescent="0.2">
      <c r="A13" s="258">
        <v>8</v>
      </c>
      <c r="B13" s="107">
        <v>1310773</v>
      </c>
      <c r="C13" s="107" t="s">
        <v>247</v>
      </c>
      <c r="D13" s="107" t="s">
        <v>429</v>
      </c>
      <c r="E13" s="107" t="s">
        <v>312</v>
      </c>
      <c r="F13" s="107" t="s">
        <v>288</v>
      </c>
      <c r="G13" s="100">
        <v>42837</v>
      </c>
      <c r="H13" s="100"/>
      <c r="I13" s="107">
        <v>59999</v>
      </c>
      <c r="J13" s="100">
        <v>46249</v>
      </c>
      <c r="K13" s="100">
        <v>0</v>
      </c>
      <c r="L13" s="100">
        <v>42598</v>
      </c>
      <c r="M13" s="100" t="s">
        <v>331</v>
      </c>
      <c r="Q13" s="107" t="s">
        <v>251</v>
      </c>
      <c r="R13" s="107" t="s">
        <v>556</v>
      </c>
      <c r="S13" s="107" t="s">
        <v>557</v>
      </c>
      <c r="T13" s="107">
        <v>1</v>
      </c>
      <c r="U13" s="107" t="s">
        <v>40</v>
      </c>
      <c r="V13" s="107" t="s">
        <v>558</v>
      </c>
      <c r="W13" s="107" t="s">
        <v>19</v>
      </c>
      <c r="X13" s="107">
        <v>6</v>
      </c>
      <c r="Y13" s="107">
        <v>616</v>
      </c>
      <c r="Z13" s="107" t="s">
        <v>57</v>
      </c>
      <c r="AA13" s="107" t="s">
        <v>559</v>
      </c>
      <c r="AB13" s="107" t="s">
        <v>255</v>
      </c>
      <c r="AG13" s="108"/>
      <c r="AH13" s="167" t="s">
        <v>259</v>
      </c>
      <c r="AI13" s="107" t="s">
        <v>260</v>
      </c>
      <c r="AJ13" s="107" t="s">
        <v>467</v>
      </c>
      <c r="AK13" s="107" t="s">
        <v>560</v>
      </c>
      <c r="AL13" s="107">
        <v>1237545</v>
      </c>
      <c r="AM13" s="107" t="s">
        <v>321</v>
      </c>
      <c r="AN13" s="107" t="s">
        <v>288</v>
      </c>
      <c r="AO13" s="107" t="s">
        <v>561</v>
      </c>
      <c r="AP13" s="107" t="s">
        <v>456</v>
      </c>
      <c r="AQ13" s="107" t="s">
        <v>8231</v>
      </c>
      <c r="AR13" s="107" t="s">
        <v>340</v>
      </c>
      <c r="AS13" s="107">
        <v>50</v>
      </c>
      <c r="AT13" s="107">
        <v>336079640</v>
      </c>
      <c r="AU13" s="107" t="s">
        <v>562</v>
      </c>
      <c r="AV13" s="107">
        <v>4664831</v>
      </c>
      <c r="AW13" s="107">
        <v>1310786</v>
      </c>
      <c r="AX13" s="107" t="s">
        <v>268</v>
      </c>
      <c r="AY13" s="107" t="s">
        <v>269</v>
      </c>
      <c r="AZ13" s="107" t="s">
        <v>270</v>
      </c>
      <c r="BA13" s="107" t="s">
        <v>558</v>
      </c>
      <c r="BB13" s="107" t="s">
        <v>563</v>
      </c>
      <c r="BC13" s="107" t="s">
        <v>11</v>
      </c>
      <c r="BD13" s="107" t="s">
        <v>446</v>
      </c>
      <c r="BE13" s="107" t="s">
        <v>446</v>
      </c>
      <c r="BF13" s="107" t="s">
        <v>558</v>
      </c>
      <c r="BG13" s="107" t="s">
        <v>11</v>
      </c>
      <c r="BH13" s="100" t="s">
        <v>312</v>
      </c>
      <c r="BI13" s="100">
        <v>42837</v>
      </c>
      <c r="BJ13" s="100" t="s">
        <v>273</v>
      </c>
      <c r="BK13" s="107">
        <v>6940</v>
      </c>
      <c r="BL13" s="107" t="s">
        <v>447</v>
      </c>
      <c r="BM13" s="107" t="s">
        <v>275</v>
      </c>
      <c r="BN13" s="107">
        <v>2016</v>
      </c>
      <c r="BO13" s="107" t="s">
        <v>276</v>
      </c>
      <c r="BP13" s="107" t="s">
        <v>564</v>
      </c>
      <c r="BQ13" s="107" t="s">
        <v>565</v>
      </c>
      <c r="BR13" s="107" t="s">
        <v>462</v>
      </c>
      <c r="BS13" s="107">
        <v>564149</v>
      </c>
      <c r="BT13" s="107" t="s">
        <v>462</v>
      </c>
      <c r="BU13" s="107">
        <v>564150</v>
      </c>
      <c r="BZ13" s="107">
        <v>1310786</v>
      </c>
      <c r="CA13" s="107" t="s">
        <v>285</v>
      </c>
      <c r="CB13" s="107" t="s">
        <v>566</v>
      </c>
      <c r="CC13" s="107" t="s">
        <v>11</v>
      </c>
    </row>
    <row r="14" spans="1:81" ht="15" customHeight="1" x14ac:dyDescent="0.2">
      <c r="A14" s="258">
        <v>9</v>
      </c>
      <c r="B14" s="107">
        <v>1319133</v>
      </c>
      <c r="C14" s="107" t="s">
        <v>329</v>
      </c>
      <c r="E14" s="107" t="s">
        <v>248</v>
      </c>
      <c r="F14" s="107" t="s">
        <v>288</v>
      </c>
      <c r="G14" s="100">
        <v>44068</v>
      </c>
      <c r="H14" s="100" t="s">
        <v>330</v>
      </c>
      <c r="I14" s="107">
        <v>119999</v>
      </c>
      <c r="J14" s="100">
        <v>48060</v>
      </c>
      <c r="K14" s="100">
        <v>1000</v>
      </c>
      <c r="L14" s="100">
        <v>42583</v>
      </c>
      <c r="M14" s="100" t="s">
        <v>331</v>
      </c>
      <c r="Q14" s="107" t="s">
        <v>251</v>
      </c>
      <c r="R14" s="107" t="s">
        <v>330</v>
      </c>
      <c r="S14" s="107" t="s">
        <v>330</v>
      </c>
      <c r="T14" s="107">
        <v>4</v>
      </c>
      <c r="U14" s="107" t="s">
        <v>35</v>
      </c>
      <c r="V14" s="107" t="s">
        <v>332</v>
      </c>
      <c r="W14" s="107" t="s">
        <v>20</v>
      </c>
      <c r="X14" s="107">
        <v>6</v>
      </c>
      <c r="Y14" s="107">
        <v>620</v>
      </c>
      <c r="Z14" s="107" t="s">
        <v>55</v>
      </c>
      <c r="AA14" s="107" t="s">
        <v>425</v>
      </c>
      <c r="AB14" s="107" t="s">
        <v>255</v>
      </c>
      <c r="AC14" s="101"/>
      <c r="AD14" s="101"/>
      <c r="AG14" s="108"/>
      <c r="AH14" s="167" t="s">
        <v>259</v>
      </c>
      <c r="AI14" s="107" t="s">
        <v>260</v>
      </c>
      <c r="AJ14" s="107" t="s">
        <v>319</v>
      </c>
      <c r="AK14" s="107" t="s">
        <v>426</v>
      </c>
      <c r="AL14" s="107">
        <v>1238444</v>
      </c>
      <c r="AM14" s="107" t="s">
        <v>321</v>
      </c>
      <c r="AN14" s="107" t="s">
        <v>288</v>
      </c>
      <c r="AO14" s="107" t="s">
        <v>427</v>
      </c>
      <c r="AP14" s="107" t="s">
        <v>339</v>
      </c>
      <c r="AQ14" s="107" t="s">
        <v>8163</v>
      </c>
      <c r="AR14" s="107" t="s">
        <v>340</v>
      </c>
      <c r="AS14" s="107">
        <v>50</v>
      </c>
      <c r="AU14" s="107" t="s">
        <v>401</v>
      </c>
      <c r="AV14" s="107">
        <v>5296190</v>
      </c>
      <c r="AW14" s="107">
        <v>1319132</v>
      </c>
      <c r="AX14" s="107" t="s">
        <v>268</v>
      </c>
      <c r="AY14" s="107">
        <v>500</v>
      </c>
      <c r="AZ14" s="107" t="s">
        <v>270</v>
      </c>
      <c r="BA14" s="107" t="s">
        <v>332</v>
      </c>
      <c r="BB14" s="107">
        <v>80935</v>
      </c>
      <c r="BC14" s="107" t="s">
        <v>402</v>
      </c>
      <c r="BD14" s="107" t="s">
        <v>343</v>
      </c>
      <c r="BE14" s="107" t="s">
        <v>343</v>
      </c>
      <c r="BF14" s="107" t="s">
        <v>332</v>
      </c>
      <c r="BG14" s="107" t="s">
        <v>9</v>
      </c>
      <c r="BH14" s="100" t="s">
        <v>248</v>
      </c>
      <c r="BI14" s="100">
        <v>44068</v>
      </c>
      <c r="BJ14" s="100" t="s">
        <v>273</v>
      </c>
      <c r="BK14" s="107">
        <v>5959</v>
      </c>
      <c r="BL14" s="107" t="s">
        <v>274</v>
      </c>
      <c r="BM14" s="107" t="s">
        <v>275</v>
      </c>
      <c r="BN14" s="107">
        <v>2016</v>
      </c>
      <c r="BO14" s="107" t="s">
        <v>276</v>
      </c>
      <c r="BP14" s="107" t="s">
        <v>344</v>
      </c>
      <c r="BQ14" s="107" t="s">
        <v>344</v>
      </c>
      <c r="BR14" s="107" t="s">
        <v>403</v>
      </c>
      <c r="BS14" s="107">
        <v>575524</v>
      </c>
      <c r="BT14" s="107" t="s">
        <v>403</v>
      </c>
      <c r="BU14" s="107">
        <v>575521</v>
      </c>
      <c r="BZ14" s="107">
        <v>1319132</v>
      </c>
      <c r="CA14" s="107" t="s">
        <v>285</v>
      </c>
      <c r="CB14" s="107" t="s">
        <v>428</v>
      </c>
      <c r="CC14" s="107" t="s">
        <v>9</v>
      </c>
    </row>
    <row r="15" spans="1:81" ht="15" customHeight="1" x14ac:dyDescent="0.2">
      <c r="A15" s="258">
        <v>10</v>
      </c>
      <c r="B15" s="107">
        <v>1319138</v>
      </c>
      <c r="C15" s="107" t="s">
        <v>329</v>
      </c>
      <c r="E15" s="107" t="s">
        <v>248</v>
      </c>
      <c r="F15" s="107" t="s">
        <v>288</v>
      </c>
      <c r="G15" s="100">
        <v>43831</v>
      </c>
      <c r="H15" s="100" t="s">
        <v>330</v>
      </c>
      <c r="I15" s="107">
        <v>119999</v>
      </c>
      <c r="J15" s="100">
        <v>48060</v>
      </c>
      <c r="K15" s="100">
        <v>1000</v>
      </c>
      <c r="L15" s="100">
        <v>42583</v>
      </c>
      <c r="M15" s="100" t="s">
        <v>331</v>
      </c>
      <c r="N15" s="100"/>
      <c r="O15" s="100"/>
      <c r="P15" s="100"/>
      <c r="Q15" s="107" t="s">
        <v>251</v>
      </c>
      <c r="R15" s="107" t="s">
        <v>330</v>
      </c>
      <c r="S15" s="107" t="s">
        <v>330</v>
      </c>
      <c r="T15" s="107">
        <v>2</v>
      </c>
      <c r="U15" s="107" t="s">
        <v>35</v>
      </c>
      <c r="V15" s="107" t="s">
        <v>332</v>
      </c>
      <c r="W15" s="107" t="s">
        <v>24</v>
      </c>
      <c r="X15" s="107">
        <v>6</v>
      </c>
      <c r="Y15" s="107">
        <v>620</v>
      </c>
      <c r="Z15" s="107" t="s">
        <v>55</v>
      </c>
      <c r="AA15" s="107" t="s">
        <v>419</v>
      </c>
      <c r="AB15" s="107" t="s">
        <v>255</v>
      </c>
      <c r="AG15" s="108"/>
      <c r="AH15" s="167" t="s">
        <v>259</v>
      </c>
      <c r="AI15" s="107" t="s">
        <v>260</v>
      </c>
      <c r="AJ15" s="107" t="s">
        <v>319</v>
      </c>
      <c r="AK15" s="107" t="s">
        <v>420</v>
      </c>
      <c r="AL15" s="107">
        <v>1238444</v>
      </c>
      <c r="AM15" s="107" t="s">
        <v>321</v>
      </c>
      <c r="AN15" s="107" t="s">
        <v>288</v>
      </c>
      <c r="AO15" s="107" t="s">
        <v>389</v>
      </c>
      <c r="AP15" s="107" t="s">
        <v>339</v>
      </c>
      <c r="AQ15" s="107" t="s">
        <v>8163</v>
      </c>
      <c r="AR15" s="107" t="s">
        <v>340</v>
      </c>
      <c r="AS15" s="107">
        <v>50</v>
      </c>
      <c r="AU15" s="107" t="s">
        <v>401</v>
      </c>
      <c r="AV15" s="107">
        <v>5291138</v>
      </c>
      <c r="AW15" s="107">
        <v>1319137</v>
      </c>
      <c r="AX15" s="107" t="s">
        <v>268</v>
      </c>
      <c r="AY15" s="107">
        <v>500</v>
      </c>
      <c r="AZ15" s="107" t="s">
        <v>270</v>
      </c>
      <c r="BA15" s="107" t="s">
        <v>332</v>
      </c>
      <c r="BB15" s="107">
        <v>80788</v>
      </c>
      <c r="BC15" s="107" t="s">
        <v>402</v>
      </c>
      <c r="BD15" s="107" t="s">
        <v>343</v>
      </c>
      <c r="BE15" s="107" t="s">
        <v>343</v>
      </c>
      <c r="BF15" s="107" t="s">
        <v>332</v>
      </c>
      <c r="BG15" s="107" t="s">
        <v>9</v>
      </c>
      <c r="BH15" s="100" t="s">
        <v>248</v>
      </c>
      <c r="BI15" s="100">
        <v>43831</v>
      </c>
      <c r="BJ15" s="100" t="s">
        <v>273</v>
      </c>
      <c r="BK15" s="107">
        <v>5959</v>
      </c>
      <c r="BL15" s="107" t="s">
        <v>274</v>
      </c>
      <c r="BM15" s="107" t="s">
        <v>275</v>
      </c>
      <c r="BN15" s="107">
        <v>2016</v>
      </c>
      <c r="BO15" s="107" t="s">
        <v>276</v>
      </c>
      <c r="BP15" s="107" t="s">
        <v>344</v>
      </c>
      <c r="BQ15" s="107" t="s">
        <v>344</v>
      </c>
      <c r="BR15" s="107" t="s">
        <v>403</v>
      </c>
      <c r="BS15" s="107">
        <v>575518</v>
      </c>
      <c r="BT15" s="107" t="s">
        <v>403</v>
      </c>
      <c r="BU15" s="107">
        <v>575523</v>
      </c>
      <c r="BZ15" s="107">
        <v>1319137</v>
      </c>
      <c r="CA15" s="107" t="s">
        <v>285</v>
      </c>
      <c r="CB15" s="107" t="s">
        <v>421</v>
      </c>
      <c r="CC15" s="107" t="s">
        <v>9</v>
      </c>
    </row>
    <row r="16" spans="1:81" ht="15" customHeight="1" x14ac:dyDescent="0.2">
      <c r="A16" s="258">
        <v>11</v>
      </c>
      <c r="B16" s="107">
        <v>1319151</v>
      </c>
      <c r="C16" s="107" t="s">
        <v>329</v>
      </c>
      <c r="E16" s="107" t="s">
        <v>248</v>
      </c>
      <c r="F16" s="107" t="s">
        <v>288</v>
      </c>
      <c r="G16" s="100">
        <v>44068</v>
      </c>
      <c r="H16" s="100" t="s">
        <v>330</v>
      </c>
      <c r="I16" s="107">
        <v>119999</v>
      </c>
      <c r="J16" s="100">
        <v>48060</v>
      </c>
      <c r="K16" s="100">
        <v>1000</v>
      </c>
      <c r="L16" s="100">
        <v>42583</v>
      </c>
      <c r="M16" s="100" t="s">
        <v>331</v>
      </c>
      <c r="N16" s="100">
        <v>44257</v>
      </c>
      <c r="O16" s="100">
        <v>43832</v>
      </c>
      <c r="P16" s="107" t="s">
        <v>250</v>
      </c>
      <c r="Q16" s="107" t="s">
        <v>251</v>
      </c>
      <c r="R16" s="107" t="s">
        <v>330</v>
      </c>
      <c r="S16" s="107" t="s">
        <v>330</v>
      </c>
      <c r="T16" s="107">
        <v>1</v>
      </c>
      <c r="U16" s="107" t="s">
        <v>35</v>
      </c>
      <c r="V16" s="107" t="s">
        <v>332</v>
      </c>
      <c r="W16" s="107" t="s">
        <v>19</v>
      </c>
      <c r="X16" s="107">
        <v>6</v>
      </c>
      <c r="Y16" s="107">
        <v>620</v>
      </c>
      <c r="Z16" s="107" t="s">
        <v>55</v>
      </c>
      <c r="AA16" s="107" t="s">
        <v>399</v>
      </c>
      <c r="AB16" s="107" t="s">
        <v>255</v>
      </c>
      <c r="AG16" s="108"/>
      <c r="AH16" s="167" t="s">
        <v>259</v>
      </c>
      <c r="AI16" s="107" t="s">
        <v>260</v>
      </c>
      <c r="AJ16" s="107" t="s">
        <v>319</v>
      </c>
      <c r="AK16" s="107" t="s">
        <v>400</v>
      </c>
      <c r="AL16" s="107">
        <v>1241303</v>
      </c>
      <c r="AM16" s="107" t="s">
        <v>321</v>
      </c>
      <c r="AN16" s="107" t="s">
        <v>288</v>
      </c>
      <c r="AO16" s="107" t="s">
        <v>389</v>
      </c>
      <c r="AP16" s="107" t="s">
        <v>339</v>
      </c>
      <c r="AQ16" s="107" t="s">
        <v>8163</v>
      </c>
      <c r="AR16" s="107" t="s">
        <v>340</v>
      </c>
      <c r="AS16" s="107">
        <v>50</v>
      </c>
      <c r="AU16" s="107" t="s">
        <v>401</v>
      </c>
      <c r="AV16" s="107">
        <v>5293132</v>
      </c>
      <c r="AW16" s="107">
        <v>1319126</v>
      </c>
      <c r="AX16" s="107" t="s">
        <v>268</v>
      </c>
      <c r="AY16" s="107">
        <v>500</v>
      </c>
      <c r="AZ16" s="107" t="s">
        <v>270</v>
      </c>
      <c r="BA16" s="107" t="s">
        <v>332</v>
      </c>
      <c r="BB16" s="107">
        <v>80788</v>
      </c>
      <c r="BC16" s="107" t="s">
        <v>402</v>
      </c>
      <c r="BD16" s="107" t="s">
        <v>343</v>
      </c>
      <c r="BE16" s="107" t="s">
        <v>343</v>
      </c>
      <c r="BF16" s="107" t="s">
        <v>332</v>
      </c>
      <c r="BG16" s="107" t="s">
        <v>9</v>
      </c>
      <c r="BH16" s="100" t="s">
        <v>248</v>
      </c>
      <c r="BI16" s="100">
        <v>44068</v>
      </c>
      <c r="BJ16" s="100" t="s">
        <v>273</v>
      </c>
      <c r="BK16" s="107">
        <v>5959</v>
      </c>
      <c r="BL16" s="107" t="s">
        <v>274</v>
      </c>
      <c r="BM16" s="107" t="s">
        <v>275</v>
      </c>
      <c r="BN16" s="107">
        <v>2016</v>
      </c>
      <c r="BO16" s="107" t="s">
        <v>276</v>
      </c>
      <c r="BP16" s="107" t="s">
        <v>344</v>
      </c>
      <c r="BQ16" s="107" t="s">
        <v>344</v>
      </c>
      <c r="BR16" s="107" t="s">
        <v>403</v>
      </c>
      <c r="BS16" s="107">
        <v>571247</v>
      </c>
      <c r="BT16" s="107" t="s">
        <v>403</v>
      </c>
      <c r="BU16" s="107">
        <v>571246</v>
      </c>
      <c r="BZ16" s="107">
        <v>1319126</v>
      </c>
      <c r="CA16" s="107" t="s">
        <v>285</v>
      </c>
      <c r="CB16" s="107" t="s">
        <v>404</v>
      </c>
      <c r="CC16" s="107" t="s">
        <v>9</v>
      </c>
    </row>
    <row r="17" spans="1:81" ht="15" customHeight="1" x14ac:dyDescent="0.2">
      <c r="A17" s="258">
        <v>12</v>
      </c>
      <c r="B17" s="107">
        <v>1319157</v>
      </c>
      <c r="C17" s="107" t="s">
        <v>329</v>
      </c>
      <c r="E17" s="107" t="s">
        <v>248</v>
      </c>
      <c r="F17" s="107" t="s">
        <v>288</v>
      </c>
      <c r="G17" s="100">
        <v>43831</v>
      </c>
      <c r="H17" s="100" t="s">
        <v>330</v>
      </c>
      <c r="I17" s="107">
        <v>119999</v>
      </c>
      <c r="J17" s="100">
        <v>48060</v>
      </c>
      <c r="K17" s="100">
        <v>1000</v>
      </c>
      <c r="L17" s="100">
        <v>42583</v>
      </c>
      <c r="M17" s="100" t="s">
        <v>331</v>
      </c>
      <c r="Q17" s="107" t="s">
        <v>251</v>
      </c>
      <c r="R17" s="107" t="s">
        <v>330</v>
      </c>
      <c r="S17" s="107" t="s">
        <v>330</v>
      </c>
      <c r="T17" s="107">
        <v>3</v>
      </c>
      <c r="U17" s="107" t="s">
        <v>35</v>
      </c>
      <c r="V17" s="107" t="s">
        <v>332</v>
      </c>
      <c r="W17" s="107" t="s">
        <v>22</v>
      </c>
      <c r="X17" s="107">
        <v>6</v>
      </c>
      <c r="Y17" s="107">
        <v>620</v>
      </c>
      <c r="Z17" s="107" t="s">
        <v>55</v>
      </c>
      <c r="AA17" s="107" t="s">
        <v>422</v>
      </c>
      <c r="AB17" s="107" t="s">
        <v>255</v>
      </c>
      <c r="AG17" s="108"/>
      <c r="AH17" s="167" t="s">
        <v>259</v>
      </c>
      <c r="AI17" s="107" t="s">
        <v>260</v>
      </c>
      <c r="AJ17" s="107" t="s">
        <v>319</v>
      </c>
      <c r="AK17" s="107" t="s">
        <v>423</v>
      </c>
      <c r="AL17" s="107">
        <v>1241303</v>
      </c>
      <c r="AM17" s="107" t="s">
        <v>321</v>
      </c>
      <c r="AN17" s="107" t="s">
        <v>288</v>
      </c>
      <c r="AO17" s="107" t="s">
        <v>389</v>
      </c>
      <c r="AP17" s="107" t="s">
        <v>339</v>
      </c>
      <c r="AQ17" s="107" t="s">
        <v>8163</v>
      </c>
      <c r="AR17" s="107" t="s">
        <v>340</v>
      </c>
      <c r="AS17" s="107">
        <v>50</v>
      </c>
      <c r="AU17" s="107" t="s">
        <v>401</v>
      </c>
      <c r="AV17" s="107">
        <v>5292148</v>
      </c>
      <c r="AW17" s="107">
        <v>1319156</v>
      </c>
      <c r="AX17" s="107" t="s">
        <v>268</v>
      </c>
      <c r="AY17" s="107">
        <v>500</v>
      </c>
      <c r="AZ17" s="107" t="s">
        <v>270</v>
      </c>
      <c r="BA17" s="107" t="s">
        <v>332</v>
      </c>
      <c r="BB17" s="107">
        <v>80788</v>
      </c>
      <c r="BC17" s="107" t="s">
        <v>402</v>
      </c>
      <c r="BD17" s="107" t="s">
        <v>343</v>
      </c>
      <c r="BE17" s="107" t="s">
        <v>343</v>
      </c>
      <c r="BF17" s="107" t="s">
        <v>332</v>
      </c>
      <c r="BG17" s="107" t="s">
        <v>9</v>
      </c>
      <c r="BH17" s="100" t="s">
        <v>248</v>
      </c>
      <c r="BI17" s="100">
        <v>43831</v>
      </c>
      <c r="BJ17" s="100" t="s">
        <v>273</v>
      </c>
      <c r="BK17" s="107">
        <v>5959</v>
      </c>
      <c r="BL17" s="107" t="s">
        <v>274</v>
      </c>
      <c r="BM17" s="107" t="s">
        <v>275</v>
      </c>
      <c r="BN17" s="107">
        <v>2016</v>
      </c>
      <c r="BO17" s="107" t="s">
        <v>255</v>
      </c>
      <c r="BP17" s="107" t="s">
        <v>344</v>
      </c>
      <c r="BQ17" s="107" t="s">
        <v>344</v>
      </c>
      <c r="BR17" s="107" t="s">
        <v>403</v>
      </c>
      <c r="BS17" s="107">
        <v>575525</v>
      </c>
      <c r="BT17" s="107" t="s">
        <v>403</v>
      </c>
      <c r="BU17" s="107">
        <v>575522</v>
      </c>
      <c r="BZ17" s="107">
        <v>1319156</v>
      </c>
      <c r="CA17" s="107" t="s">
        <v>285</v>
      </c>
      <c r="CB17" s="107" t="s">
        <v>424</v>
      </c>
      <c r="CC17" s="107" t="s">
        <v>9</v>
      </c>
    </row>
    <row r="18" spans="1:81" ht="15" customHeight="1" x14ac:dyDescent="0.2">
      <c r="A18" s="258">
        <v>13</v>
      </c>
      <c r="B18" s="107">
        <v>1319997</v>
      </c>
      <c r="C18" s="107" t="s">
        <v>329</v>
      </c>
      <c r="E18" s="107" t="s">
        <v>248</v>
      </c>
      <c r="F18" s="107" t="s">
        <v>249</v>
      </c>
      <c r="G18" s="100">
        <v>43724</v>
      </c>
      <c r="H18" s="100" t="s">
        <v>330</v>
      </c>
      <c r="I18" s="107">
        <v>119999</v>
      </c>
      <c r="J18" s="100">
        <v>48060</v>
      </c>
      <c r="K18" s="100">
        <v>1000</v>
      </c>
      <c r="L18" s="100">
        <v>42583</v>
      </c>
      <c r="M18" s="100" t="s">
        <v>331</v>
      </c>
      <c r="Q18" s="107" t="s">
        <v>251</v>
      </c>
      <c r="R18" s="107" t="s">
        <v>330</v>
      </c>
      <c r="S18" s="107" t="s">
        <v>330</v>
      </c>
      <c r="T18" s="107">
        <v>2</v>
      </c>
      <c r="U18" s="107" t="s">
        <v>32</v>
      </c>
      <c r="V18" s="107" t="s">
        <v>332</v>
      </c>
      <c r="W18" s="107" t="s">
        <v>24</v>
      </c>
      <c r="X18" s="107">
        <v>6</v>
      </c>
      <c r="Y18" s="107">
        <v>624</v>
      </c>
      <c r="Z18" s="107" t="s">
        <v>51</v>
      </c>
      <c r="AA18" s="107" t="s">
        <v>405</v>
      </c>
      <c r="AB18" s="107" t="s">
        <v>255</v>
      </c>
      <c r="AG18" s="108"/>
      <c r="AH18" s="167" t="s">
        <v>259</v>
      </c>
      <c r="AI18" s="107" t="s">
        <v>260</v>
      </c>
      <c r="AJ18" s="107" t="s">
        <v>336</v>
      </c>
      <c r="AK18" s="107" t="s">
        <v>406</v>
      </c>
      <c r="AL18" s="107">
        <v>1237506</v>
      </c>
      <c r="AM18" s="107" t="s">
        <v>321</v>
      </c>
      <c r="AN18" s="107" t="s">
        <v>249</v>
      </c>
      <c r="AO18" s="107" t="s">
        <v>389</v>
      </c>
      <c r="AP18" s="107" t="s">
        <v>339</v>
      </c>
      <c r="AQ18" s="107" t="s">
        <v>8163</v>
      </c>
      <c r="AR18" s="107" t="s">
        <v>340</v>
      </c>
      <c r="AS18" s="107">
        <v>50</v>
      </c>
      <c r="AU18" s="107" t="s">
        <v>390</v>
      </c>
      <c r="AV18" s="107">
        <v>5232103</v>
      </c>
      <c r="AW18" s="107">
        <v>1319996</v>
      </c>
      <c r="AX18" s="107" t="s">
        <v>268</v>
      </c>
      <c r="AY18" s="107">
        <v>500</v>
      </c>
      <c r="AZ18" s="107" t="s">
        <v>270</v>
      </c>
      <c r="BA18" s="107" t="s">
        <v>332</v>
      </c>
      <c r="BB18" s="107">
        <v>80809</v>
      </c>
      <c r="BC18" s="107" t="s">
        <v>391</v>
      </c>
      <c r="BD18" s="107" t="s">
        <v>343</v>
      </c>
      <c r="BE18" s="107" t="s">
        <v>343</v>
      </c>
      <c r="BF18" s="107" t="s">
        <v>332</v>
      </c>
      <c r="BG18" s="107" t="s">
        <v>9</v>
      </c>
      <c r="BH18" s="100" t="s">
        <v>248</v>
      </c>
      <c r="BI18" s="100">
        <v>43724</v>
      </c>
      <c r="BJ18" s="100" t="s">
        <v>273</v>
      </c>
      <c r="BK18" s="107">
        <v>5959</v>
      </c>
      <c r="BL18" s="107" t="s">
        <v>274</v>
      </c>
      <c r="BM18" s="107" t="s">
        <v>275</v>
      </c>
      <c r="BN18" s="107">
        <v>2016</v>
      </c>
      <c r="BO18" s="107" t="s">
        <v>255</v>
      </c>
      <c r="BP18" s="107" t="s">
        <v>344</v>
      </c>
      <c r="BQ18" s="107" t="s">
        <v>344</v>
      </c>
      <c r="BR18" s="107" t="s">
        <v>392</v>
      </c>
      <c r="BS18" s="107" t="s">
        <v>407</v>
      </c>
      <c r="BT18" s="107" t="s">
        <v>392</v>
      </c>
      <c r="BU18" s="107" t="s">
        <v>408</v>
      </c>
      <c r="BV18" s="107" t="s">
        <v>395</v>
      </c>
      <c r="BW18" s="107" t="s">
        <v>409</v>
      </c>
      <c r="BX18" s="107" t="s">
        <v>395</v>
      </c>
      <c r="BY18" s="107" t="s">
        <v>410</v>
      </c>
      <c r="BZ18" s="107">
        <v>1319996</v>
      </c>
      <c r="CA18" s="107" t="s">
        <v>285</v>
      </c>
      <c r="CB18" s="107" t="s">
        <v>411</v>
      </c>
      <c r="CC18" s="107" t="s">
        <v>9</v>
      </c>
    </row>
    <row r="19" spans="1:81" ht="15" customHeight="1" x14ac:dyDescent="0.2">
      <c r="A19" s="258">
        <v>14</v>
      </c>
      <c r="B19" s="107">
        <v>1320022</v>
      </c>
      <c r="C19" s="107" t="s">
        <v>329</v>
      </c>
      <c r="E19" s="107" t="s">
        <v>248</v>
      </c>
      <c r="F19" s="107" t="s">
        <v>249</v>
      </c>
      <c r="G19" s="100">
        <v>43724</v>
      </c>
      <c r="H19" s="100" t="s">
        <v>330</v>
      </c>
      <c r="I19" s="107">
        <v>119999</v>
      </c>
      <c r="J19" s="100">
        <v>48060</v>
      </c>
      <c r="K19" s="100">
        <v>1000</v>
      </c>
      <c r="L19" s="100">
        <v>42583</v>
      </c>
      <c r="M19" s="100" t="s">
        <v>331</v>
      </c>
      <c r="Q19" s="107" t="s">
        <v>251</v>
      </c>
      <c r="R19" s="107" t="s">
        <v>330</v>
      </c>
      <c r="S19" s="107" t="s">
        <v>330</v>
      </c>
      <c r="T19" s="107">
        <v>1</v>
      </c>
      <c r="U19" s="107" t="s">
        <v>32</v>
      </c>
      <c r="V19" s="107" t="s">
        <v>332</v>
      </c>
      <c r="W19" s="107" t="s">
        <v>19</v>
      </c>
      <c r="X19" s="107">
        <v>6</v>
      </c>
      <c r="Y19" s="107">
        <v>624</v>
      </c>
      <c r="Z19" s="107" t="s">
        <v>51</v>
      </c>
      <c r="AA19" s="107" t="s">
        <v>386</v>
      </c>
      <c r="AB19" s="107" t="s">
        <v>255</v>
      </c>
      <c r="AC19" s="101" t="s">
        <v>387</v>
      </c>
      <c r="AD19" s="107" t="s">
        <v>317</v>
      </c>
      <c r="AE19" s="107" t="s">
        <v>352</v>
      </c>
      <c r="AF19" s="107" t="s">
        <v>8226</v>
      </c>
      <c r="AG19" s="108">
        <v>1589760000000</v>
      </c>
      <c r="AH19" s="167" t="s">
        <v>259</v>
      </c>
      <c r="AI19" s="107" t="s">
        <v>260</v>
      </c>
      <c r="AJ19" s="107" t="s">
        <v>336</v>
      </c>
      <c r="AK19" s="107" t="s">
        <v>388</v>
      </c>
      <c r="AL19" s="107">
        <v>1237506</v>
      </c>
      <c r="AM19" s="107" t="s">
        <v>321</v>
      </c>
      <c r="AN19" s="107" t="s">
        <v>249</v>
      </c>
      <c r="AO19" s="107" t="s">
        <v>389</v>
      </c>
      <c r="AP19" s="107" t="s">
        <v>339</v>
      </c>
      <c r="AQ19" s="107" t="s">
        <v>8163</v>
      </c>
      <c r="AR19" s="107" t="s">
        <v>340</v>
      </c>
      <c r="AS19" s="107">
        <v>50</v>
      </c>
      <c r="AU19" s="107" t="s">
        <v>390</v>
      </c>
      <c r="AV19" s="107">
        <v>5223101</v>
      </c>
      <c r="AW19" s="107">
        <v>1320019</v>
      </c>
      <c r="AX19" s="107" t="s">
        <v>268</v>
      </c>
      <c r="AY19" s="107">
        <v>500</v>
      </c>
      <c r="AZ19" s="107" t="s">
        <v>270</v>
      </c>
      <c r="BA19" s="107" t="s">
        <v>332</v>
      </c>
      <c r="BB19" s="107">
        <v>80809</v>
      </c>
      <c r="BC19" s="107" t="s">
        <v>391</v>
      </c>
      <c r="BD19" s="107" t="s">
        <v>343</v>
      </c>
      <c r="BE19" s="107" t="s">
        <v>343</v>
      </c>
      <c r="BF19" s="107" t="s">
        <v>332</v>
      </c>
      <c r="BG19" s="107" t="s">
        <v>9</v>
      </c>
      <c r="BH19" s="100" t="s">
        <v>248</v>
      </c>
      <c r="BI19" s="100">
        <v>43724</v>
      </c>
      <c r="BJ19" s="100" t="s">
        <v>273</v>
      </c>
      <c r="BK19" s="107">
        <v>5959</v>
      </c>
      <c r="BL19" s="107" t="s">
        <v>274</v>
      </c>
      <c r="BM19" s="107" t="s">
        <v>275</v>
      </c>
      <c r="BN19" s="107">
        <v>2016</v>
      </c>
      <c r="BO19" s="107" t="s">
        <v>255</v>
      </c>
      <c r="BP19" s="107" t="s">
        <v>344</v>
      </c>
      <c r="BQ19" s="107" t="s">
        <v>344</v>
      </c>
      <c r="BR19" s="107" t="s">
        <v>392</v>
      </c>
      <c r="BS19" s="107" t="s">
        <v>393</v>
      </c>
      <c r="BT19" s="107" t="s">
        <v>392</v>
      </c>
      <c r="BU19" s="107" t="s">
        <v>394</v>
      </c>
      <c r="BV19" s="107" t="s">
        <v>395</v>
      </c>
      <c r="BW19" s="107" t="s">
        <v>396</v>
      </c>
      <c r="BX19" s="107" t="s">
        <v>395</v>
      </c>
      <c r="BY19" s="107" t="s">
        <v>397</v>
      </c>
      <c r="BZ19" s="107">
        <v>1320019</v>
      </c>
      <c r="CA19" s="107" t="s">
        <v>285</v>
      </c>
      <c r="CB19" s="107" t="s">
        <v>398</v>
      </c>
      <c r="CC19" s="107" t="s">
        <v>9</v>
      </c>
    </row>
    <row r="20" spans="1:81" ht="15" customHeight="1" x14ac:dyDescent="0.2">
      <c r="A20" s="258">
        <v>15</v>
      </c>
      <c r="B20" s="107">
        <v>1320030</v>
      </c>
      <c r="C20" s="107" t="s">
        <v>329</v>
      </c>
      <c r="E20" s="107" t="s">
        <v>248</v>
      </c>
      <c r="F20" s="107" t="s">
        <v>249</v>
      </c>
      <c r="G20" s="100">
        <v>43724</v>
      </c>
      <c r="H20" s="100" t="s">
        <v>330</v>
      </c>
      <c r="I20" s="107">
        <v>119999</v>
      </c>
      <c r="J20" s="100">
        <v>48060</v>
      </c>
      <c r="K20" s="100">
        <v>1000</v>
      </c>
      <c r="L20" s="100">
        <v>42583</v>
      </c>
      <c r="M20" s="100" t="s">
        <v>331</v>
      </c>
      <c r="Q20" s="107" t="s">
        <v>251</v>
      </c>
      <c r="R20" s="107" t="s">
        <v>330</v>
      </c>
      <c r="S20" s="107" t="s">
        <v>330</v>
      </c>
      <c r="T20" s="107">
        <v>3</v>
      </c>
      <c r="U20" s="107" t="s">
        <v>32</v>
      </c>
      <c r="V20" s="107" t="s">
        <v>332</v>
      </c>
      <c r="W20" s="107" t="s">
        <v>22</v>
      </c>
      <c r="X20" s="107">
        <v>6</v>
      </c>
      <c r="Y20" s="107">
        <v>624</v>
      </c>
      <c r="Z20" s="107" t="s">
        <v>51</v>
      </c>
      <c r="AA20" s="107" t="s">
        <v>412</v>
      </c>
      <c r="AB20" s="107" t="s">
        <v>255</v>
      </c>
      <c r="AG20" s="108"/>
      <c r="AH20" s="167" t="s">
        <v>259</v>
      </c>
      <c r="AI20" s="107" t="s">
        <v>260</v>
      </c>
      <c r="AJ20" s="107" t="s">
        <v>336</v>
      </c>
      <c r="AK20" s="107" t="s">
        <v>413</v>
      </c>
      <c r="AL20" s="107">
        <v>1237506</v>
      </c>
      <c r="AM20" s="107" t="s">
        <v>321</v>
      </c>
      <c r="AN20" s="107" t="s">
        <v>249</v>
      </c>
      <c r="AO20" s="107" t="s">
        <v>389</v>
      </c>
      <c r="AP20" s="107" t="s">
        <v>339</v>
      </c>
      <c r="AQ20" s="107" t="s">
        <v>8163</v>
      </c>
      <c r="AR20" s="107" t="s">
        <v>340</v>
      </c>
      <c r="AS20" s="107">
        <v>50</v>
      </c>
      <c r="AU20" s="107" t="s">
        <v>390</v>
      </c>
      <c r="AV20" s="107">
        <v>5233096</v>
      </c>
      <c r="AW20" s="107">
        <v>1320027</v>
      </c>
      <c r="AX20" s="107" t="s">
        <v>268</v>
      </c>
      <c r="AY20" s="107">
        <v>500</v>
      </c>
      <c r="AZ20" s="107" t="s">
        <v>270</v>
      </c>
      <c r="BA20" s="107" t="s">
        <v>332</v>
      </c>
      <c r="BB20" s="107">
        <v>80809</v>
      </c>
      <c r="BC20" s="107" t="s">
        <v>391</v>
      </c>
      <c r="BD20" s="107" t="s">
        <v>343</v>
      </c>
      <c r="BE20" s="107" t="s">
        <v>343</v>
      </c>
      <c r="BF20" s="107" t="s">
        <v>332</v>
      </c>
      <c r="BG20" s="107" t="s">
        <v>9</v>
      </c>
      <c r="BH20" s="100" t="s">
        <v>248</v>
      </c>
      <c r="BI20" s="100">
        <v>43724</v>
      </c>
      <c r="BJ20" s="100" t="s">
        <v>273</v>
      </c>
      <c r="BK20" s="107">
        <v>5959</v>
      </c>
      <c r="BL20" s="107" t="s">
        <v>274</v>
      </c>
      <c r="BM20" s="107" t="s">
        <v>275</v>
      </c>
      <c r="BN20" s="107">
        <v>2016</v>
      </c>
      <c r="BO20" s="107" t="s">
        <v>255</v>
      </c>
      <c r="BP20" s="107" t="s">
        <v>344</v>
      </c>
      <c r="BQ20" s="107" t="s">
        <v>344</v>
      </c>
      <c r="BR20" s="107" t="s">
        <v>392</v>
      </c>
      <c r="BS20" s="107" t="s">
        <v>414</v>
      </c>
      <c r="BT20" s="107" t="s">
        <v>392</v>
      </c>
      <c r="BU20" s="107" t="s">
        <v>415</v>
      </c>
      <c r="BV20" s="107" t="s">
        <v>395</v>
      </c>
      <c r="BW20" s="107" t="s">
        <v>416</v>
      </c>
      <c r="BX20" s="107" t="s">
        <v>395</v>
      </c>
      <c r="BY20" s="107" t="s">
        <v>417</v>
      </c>
      <c r="BZ20" s="107">
        <v>1320027</v>
      </c>
      <c r="CA20" s="107" t="s">
        <v>285</v>
      </c>
      <c r="CB20" s="107" t="s">
        <v>418</v>
      </c>
      <c r="CC20" s="107" t="s">
        <v>9</v>
      </c>
    </row>
    <row r="21" spans="1:81" ht="15" customHeight="1" x14ac:dyDescent="0.2">
      <c r="A21" s="258">
        <v>16</v>
      </c>
      <c r="B21" s="107">
        <v>1320072</v>
      </c>
      <c r="C21" s="107" t="s">
        <v>329</v>
      </c>
      <c r="E21" s="107" t="s">
        <v>248</v>
      </c>
      <c r="F21" s="107" t="s">
        <v>249</v>
      </c>
      <c r="G21" s="100">
        <v>43474</v>
      </c>
      <c r="H21" s="100" t="s">
        <v>330</v>
      </c>
      <c r="I21" s="107">
        <v>119999</v>
      </c>
      <c r="J21" s="100">
        <v>48060</v>
      </c>
      <c r="K21" s="100">
        <v>0</v>
      </c>
      <c r="L21" s="100">
        <v>42583</v>
      </c>
      <c r="M21" s="100" t="s">
        <v>331</v>
      </c>
      <c r="Q21" s="107" t="s">
        <v>251</v>
      </c>
      <c r="R21" s="107" t="s">
        <v>330</v>
      </c>
      <c r="S21" s="107" t="s">
        <v>330</v>
      </c>
      <c r="T21" s="107">
        <v>4</v>
      </c>
      <c r="U21" s="107" t="s">
        <v>29</v>
      </c>
      <c r="V21" s="107" t="s">
        <v>332</v>
      </c>
      <c r="W21" s="107" t="s">
        <v>20</v>
      </c>
      <c r="X21" s="107">
        <v>6</v>
      </c>
      <c r="Y21" s="107">
        <v>624</v>
      </c>
      <c r="Z21" s="107" t="s">
        <v>51</v>
      </c>
      <c r="AA21" s="107" t="s">
        <v>359</v>
      </c>
      <c r="AB21" s="107" t="s">
        <v>255</v>
      </c>
      <c r="AC21" s="107" t="s">
        <v>360</v>
      </c>
      <c r="AD21" s="107" t="s">
        <v>303</v>
      </c>
      <c r="AE21" s="107" t="s">
        <v>361</v>
      </c>
      <c r="AF21" s="107" t="s">
        <v>8226</v>
      </c>
      <c r="AG21" s="108">
        <v>1581056760000</v>
      </c>
      <c r="AH21" s="167" t="s">
        <v>259</v>
      </c>
      <c r="AI21" s="107" t="s">
        <v>260</v>
      </c>
      <c r="AJ21" s="107" t="s">
        <v>336</v>
      </c>
      <c r="AK21" s="107" t="s">
        <v>362</v>
      </c>
      <c r="AL21" s="107">
        <v>1237506</v>
      </c>
      <c r="AM21" s="107" t="s">
        <v>321</v>
      </c>
      <c r="AN21" s="107" t="s">
        <v>249</v>
      </c>
      <c r="AO21" s="107" t="s">
        <v>363</v>
      </c>
      <c r="AP21" s="107" t="s">
        <v>339</v>
      </c>
      <c r="AQ21" s="107" t="s">
        <v>8163</v>
      </c>
      <c r="AR21" s="107" t="s">
        <v>340</v>
      </c>
      <c r="AS21" s="107">
        <v>50</v>
      </c>
      <c r="AU21" s="107" t="s">
        <v>364</v>
      </c>
      <c r="AV21" s="107">
        <v>5172340</v>
      </c>
      <c r="AW21" s="107">
        <v>1320069</v>
      </c>
      <c r="AX21" s="107" t="s">
        <v>268</v>
      </c>
      <c r="AY21" s="107">
        <v>500</v>
      </c>
      <c r="AZ21" s="107" t="s">
        <v>270</v>
      </c>
      <c r="BA21" s="107" t="s">
        <v>332</v>
      </c>
      <c r="BB21" s="107">
        <v>84030</v>
      </c>
      <c r="BC21" s="107" t="s">
        <v>6</v>
      </c>
      <c r="BD21" s="107" t="s">
        <v>343</v>
      </c>
      <c r="BE21" s="107" t="s">
        <v>343</v>
      </c>
      <c r="BF21" s="107" t="s">
        <v>332</v>
      </c>
      <c r="BG21" s="107" t="s">
        <v>6</v>
      </c>
      <c r="BH21" s="100" t="s">
        <v>248</v>
      </c>
      <c r="BI21" s="100">
        <v>43474</v>
      </c>
      <c r="BJ21" s="100" t="s">
        <v>273</v>
      </c>
      <c r="BK21" s="107">
        <v>5959</v>
      </c>
      <c r="BL21" s="107" t="s">
        <v>274</v>
      </c>
      <c r="BM21" s="107" t="s">
        <v>275</v>
      </c>
      <c r="BN21" s="107">
        <v>2016</v>
      </c>
      <c r="BO21" s="107" t="s">
        <v>276</v>
      </c>
      <c r="BP21" s="107" t="s">
        <v>344</v>
      </c>
      <c r="BQ21" s="107" t="s">
        <v>344</v>
      </c>
      <c r="BR21" s="107" t="s">
        <v>282</v>
      </c>
      <c r="BS21" s="107" t="s">
        <v>365</v>
      </c>
      <c r="BT21" s="107" t="s">
        <v>282</v>
      </c>
      <c r="BU21" s="107" t="s">
        <v>366</v>
      </c>
      <c r="BV21" s="107" t="s">
        <v>279</v>
      </c>
      <c r="BW21" s="107" t="s">
        <v>367</v>
      </c>
      <c r="BX21" s="107" t="s">
        <v>279</v>
      </c>
      <c r="BY21" s="107" t="s">
        <v>368</v>
      </c>
      <c r="BZ21" s="107">
        <v>1320069</v>
      </c>
      <c r="CA21" s="107" t="s">
        <v>285</v>
      </c>
      <c r="CB21" s="107" t="s">
        <v>369</v>
      </c>
      <c r="CC21" s="107" t="s">
        <v>6</v>
      </c>
    </row>
    <row r="22" spans="1:81" ht="15" customHeight="1" x14ac:dyDescent="0.2">
      <c r="A22" s="258">
        <v>17</v>
      </c>
      <c r="B22" s="107">
        <v>1320090</v>
      </c>
      <c r="C22" s="107" t="s">
        <v>329</v>
      </c>
      <c r="E22" s="107" t="s">
        <v>248</v>
      </c>
      <c r="F22" s="107" t="s">
        <v>249</v>
      </c>
      <c r="G22" s="100">
        <v>43472</v>
      </c>
      <c r="H22" s="100" t="s">
        <v>330</v>
      </c>
      <c r="I22" s="107">
        <v>119999</v>
      </c>
      <c r="J22" s="100">
        <v>48060</v>
      </c>
      <c r="K22" s="107">
        <v>0</v>
      </c>
      <c r="L22" s="100">
        <v>42583</v>
      </c>
      <c r="M22" s="107" t="s">
        <v>331</v>
      </c>
      <c r="Q22" s="107" t="s">
        <v>251</v>
      </c>
      <c r="R22" s="107" t="s">
        <v>330</v>
      </c>
      <c r="S22" s="107" t="s">
        <v>330</v>
      </c>
      <c r="T22" s="107">
        <v>1</v>
      </c>
      <c r="U22" s="107" t="s">
        <v>29</v>
      </c>
      <c r="V22" s="107" t="s">
        <v>332</v>
      </c>
      <c r="W22" s="107" t="s">
        <v>19</v>
      </c>
      <c r="X22" s="107">
        <v>6</v>
      </c>
      <c r="Y22" s="107">
        <v>624</v>
      </c>
      <c r="Z22" s="107" t="s">
        <v>51</v>
      </c>
      <c r="AA22" s="107" t="s">
        <v>378</v>
      </c>
      <c r="AB22" s="107" t="s">
        <v>255</v>
      </c>
      <c r="AC22" s="101" t="s">
        <v>8171</v>
      </c>
      <c r="AD22" s="107" t="s">
        <v>379</v>
      </c>
      <c r="AE22" s="107" t="s">
        <v>8172</v>
      </c>
      <c r="AF22" s="107" t="s">
        <v>8226</v>
      </c>
      <c r="AG22" s="108">
        <v>1602849324946</v>
      </c>
      <c r="AH22" s="167" t="s">
        <v>259</v>
      </c>
      <c r="AI22" s="107" t="s">
        <v>260</v>
      </c>
      <c r="AJ22" s="107" t="s">
        <v>336</v>
      </c>
      <c r="AK22" s="107" t="s">
        <v>380</v>
      </c>
      <c r="AL22" s="107">
        <v>1237506</v>
      </c>
      <c r="AM22" s="107" t="s">
        <v>321</v>
      </c>
      <c r="AN22" s="107" t="s">
        <v>249</v>
      </c>
      <c r="AO22" s="107" t="s">
        <v>363</v>
      </c>
      <c r="AP22" s="107" t="s">
        <v>339</v>
      </c>
      <c r="AQ22" s="107" t="s">
        <v>8163</v>
      </c>
      <c r="AR22" s="107" t="s">
        <v>340</v>
      </c>
      <c r="AS22" s="107">
        <v>50</v>
      </c>
      <c r="AU22" s="107" t="s">
        <v>364</v>
      </c>
      <c r="AV22" s="107">
        <v>5172128</v>
      </c>
      <c r="AW22" s="107">
        <v>1320088</v>
      </c>
      <c r="AX22" s="107" t="s">
        <v>268</v>
      </c>
      <c r="AY22" s="107">
        <v>500</v>
      </c>
      <c r="AZ22" s="107" t="s">
        <v>270</v>
      </c>
      <c r="BA22" s="107" t="s">
        <v>332</v>
      </c>
      <c r="BB22" s="107">
        <v>84030</v>
      </c>
      <c r="BC22" s="107" t="s">
        <v>6</v>
      </c>
      <c r="BD22" s="107" t="s">
        <v>343</v>
      </c>
      <c r="BE22" s="107" t="s">
        <v>343</v>
      </c>
      <c r="BF22" s="107" t="s">
        <v>332</v>
      </c>
      <c r="BG22" s="107" t="s">
        <v>6</v>
      </c>
      <c r="BH22" s="100" t="s">
        <v>248</v>
      </c>
      <c r="BI22" s="100">
        <v>43472</v>
      </c>
      <c r="BJ22" s="100" t="s">
        <v>273</v>
      </c>
      <c r="BK22" s="107">
        <v>5959</v>
      </c>
      <c r="BL22" s="107" t="s">
        <v>274</v>
      </c>
      <c r="BM22" s="107" t="s">
        <v>275</v>
      </c>
      <c r="BN22" s="107">
        <v>2016</v>
      </c>
      <c r="BO22" s="107" t="s">
        <v>276</v>
      </c>
      <c r="BP22" s="107" t="s">
        <v>344</v>
      </c>
      <c r="BQ22" s="107" t="s">
        <v>344</v>
      </c>
      <c r="BR22" s="107" t="s">
        <v>279</v>
      </c>
      <c r="BS22" s="107" t="s">
        <v>381</v>
      </c>
      <c r="BT22" s="107" t="s">
        <v>279</v>
      </c>
      <c r="BU22" s="107" t="s">
        <v>382</v>
      </c>
      <c r="BV22" s="107" t="s">
        <v>282</v>
      </c>
      <c r="BW22" s="107" t="s">
        <v>383</v>
      </c>
      <c r="BX22" s="107" t="s">
        <v>282</v>
      </c>
      <c r="BY22" s="107" t="s">
        <v>384</v>
      </c>
      <c r="BZ22" s="107">
        <v>1320088</v>
      </c>
      <c r="CA22" s="107" t="s">
        <v>285</v>
      </c>
      <c r="CB22" s="107" t="s">
        <v>385</v>
      </c>
      <c r="CC22" s="107" t="s">
        <v>144</v>
      </c>
    </row>
    <row r="23" spans="1:81" ht="15" customHeight="1" x14ac:dyDescent="0.2">
      <c r="A23" s="258">
        <v>18</v>
      </c>
      <c r="B23" s="107">
        <v>1320114</v>
      </c>
      <c r="C23" s="107" t="s">
        <v>329</v>
      </c>
      <c r="E23" s="107" t="s">
        <v>248</v>
      </c>
      <c r="F23" s="107" t="s">
        <v>249</v>
      </c>
      <c r="G23" s="100">
        <v>43474</v>
      </c>
      <c r="H23" s="100" t="s">
        <v>330</v>
      </c>
      <c r="I23" s="107">
        <v>119999</v>
      </c>
      <c r="J23" s="100">
        <v>48060</v>
      </c>
      <c r="K23" s="100">
        <v>0</v>
      </c>
      <c r="L23" s="100">
        <v>42583</v>
      </c>
      <c r="M23" s="100" t="s">
        <v>331</v>
      </c>
      <c r="Q23" s="107" t="s">
        <v>251</v>
      </c>
      <c r="R23" s="107" t="s">
        <v>330</v>
      </c>
      <c r="S23" s="107" t="s">
        <v>330</v>
      </c>
      <c r="T23" s="107">
        <v>3</v>
      </c>
      <c r="U23" s="107" t="s">
        <v>29</v>
      </c>
      <c r="V23" s="107" t="s">
        <v>332</v>
      </c>
      <c r="W23" s="107" t="s">
        <v>22</v>
      </c>
      <c r="X23" s="107">
        <v>6</v>
      </c>
      <c r="Y23" s="107">
        <v>624</v>
      </c>
      <c r="Z23" s="107" t="s">
        <v>51</v>
      </c>
      <c r="AA23" s="107" t="s">
        <v>370</v>
      </c>
      <c r="AB23" s="107" t="s">
        <v>255</v>
      </c>
      <c r="AC23" s="107" t="s">
        <v>371</v>
      </c>
      <c r="AD23" s="107" t="s">
        <v>303</v>
      </c>
      <c r="AE23" s="107" t="s">
        <v>361</v>
      </c>
      <c r="AF23" s="107" t="s">
        <v>8226</v>
      </c>
      <c r="AG23" s="108"/>
      <c r="AH23" s="167" t="s">
        <v>259</v>
      </c>
      <c r="AI23" s="107" t="s">
        <v>260</v>
      </c>
      <c r="AJ23" s="107" t="s">
        <v>336</v>
      </c>
      <c r="AK23" s="107" t="s">
        <v>372</v>
      </c>
      <c r="AL23" s="107">
        <v>1237506</v>
      </c>
      <c r="AM23" s="107" t="s">
        <v>321</v>
      </c>
      <c r="AN23" s="107" t="s">
        <v>249</v>
      </c>
      <c r="AO23" s="107" t="s">
        <v>363</v>
      </c>
      <c r="AP23" s="107" t="s">
        <v>339</v>
      </c>
      <c r="AQ23" s="107" t="s">
        <v>8163</v>
      </c>
      <c r="AR23" s="107" t="s">
        <v>340</v>
      </c>
      <c r="AS23" s="107">
        <v>50</v>
      </c>
      <c r="AU23" s="107" t="s">
        <v>364</v>
      </c>
      <c r="AV23" s="107">
        <v>5172154</v>
      </c>
      <c r="AW23" s="107">
        <v>1320113</v>
      </c>
      <c r="AX23" s="107" t="s">
        <v>268</v>
      </c>
      <c r="AY23" s="107">
        <v>500</v>
      </c>
      <c r="AZ23" s="107" t="s">
        <v>270</v>
      </c>
      <c r="BA23" s="107" t="s">
        <v>332</v>
      </c>
      <c r="BB23" s="107">
        <v>84030</v>
      </c>
      <c r="BC23" s="107" t="s">
        <v>6</v>
      </c>
      <c r="BD23" s="107" t="s">
        <v>343</v>
      </c>
      <c r="BE23" s="107" t="s">
        <v>343</v>
      </c>
      <c r="BF23" s="107" t="s">
        <v>332</v>
      </c>
      <c r="BG23" s="107" t="s">
        <v>6</v>
      </c>
      <c r="BH23" s="100" t="s">
        <v>248</v>
      </c>
      <c r="BI23" s="100">
        <v>43474</v>
      </c>
      <c r="BJ23" s="100" t="s">
        <v>273</v>
      </c>
      <c r="BK23" s="107">
        <v>5959</v>
      </c>
      <c r="BL23" s="107" t="s">
        <v>274</v>
      </c>
      <c r="BM23" s="107" t="s">
        <v>275</v>
      </c>
      <c r="BN23" s="107">
        <v>2016</v>
      </c>
      <c r="BO23" s="107" t="s">
        <v>276</v>
      </c>
      <c r="BP23" s="107" t="s">
        <v>344</v>
      </c>
      <c r="BQ23" s="107" t="s">
        <v>344</v>
      </c>
      <c r="BR23" s="107" t="s">
        <v>279</v>
      </c>
      <c r="BS23" s="107" t="s">
        <v>373</v>
      </c>
      <c r="BT23" s="107" t="s">
        <v>279</v>
      </c>
      <c r="BU23" s="107" t="s">
        <v>374</v>
      </c>
      <c r="BV23" s="107" t="s">
        <v>282</v>
      </c>
      <c r="BW23" s="107" t="s">
        <v>375</v>
      </c>
      <c r="BX23" s="107" t="s">
        <v>282</v>
      </c>
      <c r="BY23" s="107" t="s">
        <v>376</v>
      </c>
      <c r="BZ23" s="107">
        <v>1320113</v>
      </c>
      <c r="CA23" s="107" t="s">
        <v>285</v>
      </c>
      <c r="CB23" s="107" t="s">
        <v>377</v>
      </c>
      <c r="CC23" s="107" t="s">
        <v>6</v>
      </c>
    </row>
    <row r="24" spans="1:81" ht="15" customHeight="1" x14ac:dyDescent="0.2">
      <c r="A24" s="258">
        <v>19</v>
      </c>
      <c r="B24" s="107">
        <v>1325927</v>
      </c>
      <c r="C24" s="107" t="s">
        <v>329</v>
      </c>
      <c r="E24" s="107" t="s">
        <v>248</v>
      </c>
      <c r="F24" s="107" t="s">
        <v>288</v>
      </c>
      <c r="G24" s="100">
        <v>43041</v>
      </c>
      <c r="H24" s="100"/>
      <c r="Q24" s="107" t="s">
        <v>251</v>
      </c>
      <c r="R24" s="107" t="s">
        <v>437</v>
      </c>
      <c r="T24" s="107">
        <v>1</v>
      </c>
      <c r="U24" s="107" t="s">
        <v>43</v>
      </c>
      <c r="V24" s="107" t="s">
        <v>438</v>
      </c>
      <c r="W24" s="107" t="s">
        <v>19</v>
      </c>
      <c r="X24" s="107">
        <v>6</v>
      </c>
      <c r="Y24" s="107">
        <v>624</v>
      </c>
      <c r="Z24" s="107" t="s">
        <v>59</v>
      </c>
      <c r="AA24" s="107" t="s">
        <v>474</v>
      </c>
      <c r="AB24" s="107" t="s">
        <v>255</v>
      </c>
      <c r="AG24" s="108"/>
      <c r="AH24" s="167" t="s">
        <v>259</v>
      </c>
      <c r="AI24" s="107" t="s">
        <v>260</v>
      </c>
      <c r="AJ24" s="107" t="s">
        <v>336</v>
      </c>
      <c r="AK24" s="107" t="s">
        <v>475</v>
      </c>
      <c r="AL24" s="107">
        <v>1232305</v>
      </c>
      <c r="AM24" s="107" t="s">
        <v>476</v>
      </c>
      <c r="AN24" s="107" t="s">
        <v>288</v>
      </c>
      <c r="AO24" s="107" t="s">
        <v>443</v>
      </c>
      <c r="AP24" s="107" t="s">
        <v>339</v>
      </c>
      <c r="AQ24" s="107" t="s">
        <v>8168</v>
      </c>
      <c r="AR24" s="107" t="s">
        <v>266</v>
      </c>
      <c r="AS24" s="107">
        <v>50</v>
      </c>
      <c r="AT24" s="107">
        <v>572828007</v>
      </c>
      <c r="AU24" s="107" t="s">
        <v>477</v>
      </c>
      <c r="AV24" s="107">
        <v>5006590</v>
      </c>
      <c r="AW24" s="107">
        <v>1325933</v>
      </c>
      <c r="AX24" s="107" t="s">
        <v>268</v>
      </c>
      <c r="AY24" s="107" t="s">
        <v>445</v>
      </c>
      <c r="AZ24" s="107" t="s">
        <v>270</v>
      </c>
      <c r="BA24" s="107" t="s">
        <v>438</v>
      </c>
      <c r="BB24" s="107">
        <v>13320</v>
      </c>
      <c r="BC24" s="107" t="s">
        <v>478</v>
      </c>
      <c r="BD24" s="107" t="s">
        <v>446</v>
      </c>
      <c r="BE24" s="107" t="s">
        <v>446</v>
      </c>
      <c r="BF24" s="107" t="s">
        <v>438</v>
      </c>
      <c r="BG24" s="107" t="s">
        <v>15</v>
      </c>
      <c r="BH24" s="100" t="s">
        <v>248</v>
      </c>
      <c r="BI24" s="100">
        <v>43041</v>
      </c>
      <c r="BJ24" s="100" t="s">
        <v>273</v>
      </c>
      <c r="BK24" s="107">
        <v>5566</v>
      </c>
      <c r="BL24" s="107" t="s">
        <v>274</v>
      </c>
      <c r="BM24" s="107" t="s">
        <v>275</v>
      </c>
      <c r="BN24" s="107">
        <v>2016</v>
      </c>
      <c r="BO24" s="107" t="s">
        <v>276</v>
      </c>
      <c r="BP24" s="107" t="s">
        <v>277</v>
      </c>
      <c r="BQ24" s="107" t="s">
        <v>278</v>
      </c>
      <c r="BR24" s="107" t="s">
        <v>279</v>
      </c>
      <c r="BS24" s="107" t="s">
        <v>479</v>
      </c>
      <c r="BT24" s="107" t="s">
        <v>279</v>
      </c>
      <c r="BU24" s="107" t="s">
        <v>480</v>
      </c>
      <c r="BV24" s="107" t="s">
        <v>282</v>
      </c>
      <c r="BW24" s="107" t="s">
        <v>481</v>
      </c>
      <c r="BX24" s="107" t="s">
        <v>282</v>
      </c>
      <c r="BY24" s="107" t="s">
        <v>482</v>
      </c>
      <c r="BZ24" s="107">
        <v>1325933</v>
      </c>
      <c r="CA24" s="107" t="s">
        <v>285</v>
      </c>
      <c r="CB24" s="107" t="s">
        <v>483</v>
      </c>
      <c r="CC24" s="107" t="s">
        <v>15</v>
      </c>
    </row>
    <row r="25" spans="1:81" ht="15" customHeight="1" x14ac:dyDescent="0.2">
      <c r="A25" s="258">
        <v>20</v>
      </c>
      <c r="B25" s="107">
        <v>1339812</v>
      </c>
      <c r="C25" s="107" t="s">
        <v>329</v>
      </c>
      <c r="E25" s="107" t="s">
        <v>248</v>
      </c>
      <c r="F25" s="107" t="s">
        <v>288</v>
      </c>
      <c r="G25" s="100">
        <v>43427</v>
      </c>
      <c r="H25" s="100"/>
      <c r="Q25" s="107" t="s">
        <v>251</v>
      </c>
      <c r="R25" s="107" t="s">
        <v>437</v>
      </c>
      <c r="T25" s="107">
        <v>1</v>
      </c>
      <c r="U25" s="107" t="s">
        <v>46</v>
      </c>
      <c r="V25" s="107" t="s">
        <v>438</v>
      </c>
      <c r="W25" s="107" t="s">
        <v>19</v>
      </c>
      <c r="X25" s="107">
        <v>6</v>
      </c>
      <c r="Y25" s="107">
        <v>612</v>
      </c>
      <c r="Z25" s="107" t="s">
        <v>58</v>
      </c>
      <c r="AA25" s="107" t="s">
        <v>439</v>
      </c>
      <c r="AB25" s="107" t="s">
        <v>255</v>
      </c>
      <c r="AG25" s="108"/>
      <c r="AH25" s="167" t="s">
        <v>259</v>
      </c>
      <c r="AI25" s="107" t="s">
        <v>260</v>
      </c>
      <c r="AJ25" s="107" t="s">
        <v>440</v>
      </c>
      <c r="AK25" s="107" t="s">
        <v>441</v>
      </c>
      <c r="AL25" s="107">
        <v>1239406</v>
      </c>
      <c r="AM25" s="107" t="s">
        <v>442</v>
      </c>
      <c r="AN25" s="107" t="s">
        <v>288</v>
      </c>
      <c r="AO25" s="107" t="s">
        <v>443</v>
      </c>
      <c r="AP25" s="107" t="s">
        <v>339</v>
      </c>
      <c r="AQ25" s="107" t="s">
        <v>8168</v>
      </c>
      <c r="AR25" s="107" t="s">
        <v>266</v>
      </c>
      <c r="AS25" s="107">
        <v>50</v>
      </c>
      <c r="AT25" s="107">
        <v>572828007</v>
      </c>
      <c r="AU25" s="107" t="s">
        <v>444</v>
      </c>
      <c r="AV25" s="107">
        <v>5096059</v>
      </c>
      <c r="AW25" s="107">
        <v>1339818</v>
      </c>
      <c r="AX25" s="107" t="s">
        <v>268</v>
      </c>
      <c r="AY25" s="107" t="s">
        <v>445</v>
      </c>
      <c r="AZ25" s="107" t="s">
        <v>270</v>
      </c>
      <c r="BA25" s="107" t="s">
        <v>438</v>
      </c>
      <c r="BB25" s="107">
        <v>13320</v>
      </c>
      <c r="BC25" s="107" t="s">
        <v>17</v>
      </c>
      <c r="BD25" s="107" t="s">
        <v>446</v>
      </c>
      <c r="BE25" s="107" t="s">
        <v>446</v>
      </c>
      <c r="BF25" s="107" t="s">
        <v>438</v>
      </c>
      <c r="BG25" s="107" t="s">
        <v>17</v>
      </c>
      <c r="BH25" s="100" t="s">
        <v>248</v>
      </c>
      <c r="BI25" s="100">
        <v>43427</v>
      </c>
      <c r="BJ25" s="100" t="s">
        <v>273</v>
      </c>
      <c r="BK25" s="107">
        <v>5566</v>
      </c>
      <c r="BL25" s="107" t="s">
        <v>447</v>
      </c>
      <c r="BM25" s="107" t="s">
        <v>275</v>
      </c>
      <c r="BN25" s="107">
        <v>2017</v>
      </c>
      <c r="BO25" s="107" t="s">
        <v>255</v>
      </c>
      <c r="BP25" s="107" t="s">
        <v>277</v>
      </c>
      <c r="BQ25" s="107" t="s">
        <v>278</v>
      </c>
      <c r="BR25" s="107" t="s">
        <v>448</v>
      </c>
      <c r="BS25" s="107">
        <v>571870</v>
      </c>
      <c r="BT25" s="107" t="s">
        <v>448</v>
      </c>
      <c r="BU25" s="107">
        <v>571869</v>
      </c>
      <c r="BZ25" s="107">
        <v>1339818</v>
      </c>
      <c r="CA25" s="107" t="s">
        <v>285</v>
      </c>
      <c r="CB25" s="107" t="s">
        <v>449</v>
      </c>
      <c r="CC25" s="107" t="s">
        <v>17</v>
      </c>
    </row>
    <row r="26" spans="1:81" ht="15" customHeight="1" x14ac:dyDescent="0.2">
      <c r="A26" s="258">
        <v>21</v>
      </c>
      <c r="B26" s="107">
        <v>1345851</v>
      </c>
      <c r="C26" s="107" t="s">
        <v>464</v>
      </c>
      <c r="E26" s="107" t="s">
        <v>248</v>
      </c>
      <c r="F26" s="107" t="s">
        <v>288</v>
      </c>
      <c r="G26" s="100">
        <v>43404</v>
      </c>
      <c r="H26" s="100"/>
      <c r="Q26" s="107" t="s">
        <v>251</v>
      </c>
      <c r="R26" s="107" t="s">
        <v>437</v>
      </c>
      <c r="T26" s="107">
        <v>3</v>
      </c>
      <c r="U26" s="107" t="s">
        <v>41</v>
      </c>
      <c r="V26" s="107" t="s">
        <v>438</v>
      </c>
      <c r="W26" s="107" t="s">
        <v>22</v>
      </c>
      <c r="X26" s="107">
        <v>6</v>
      </c>
      <c r="Y26" s="107">
        <v>616</v>
      </c>
      <c r="Z26" s="107" t="s">
        <v>58</v>
      </c>
      <c r="AA26" s="107" t="s">
        <v>465</v>
      </c>
      <c r="AB26" s="107" t="s">
        <v>255</v>
      </c>
      <c r="AG26" s="108"/>
      <c r="AH26" s="167" t="s">
        <v>466</v>
      </c>
      <c r="AI26" s="107" t="s">
        <v>260</v>
      </c>
      <c r="AJ26" s="107" t="s">
        <v>467</v>
      </c>
      <c r="AK26" s="107" t="s">
        <v>468</v>
      </c>
      <c r="AL26" s="107">
        <v>1240661</v>
      </c>
      <c r="AM26" s="107" t="s">
        <v>321</v>
      </c>
      <c r="AN26" s="107" t="s">
        <v>288</v>
      </c>
      <c r="AO26" s="107" t="s">
        <v>443</v>
      </c>
      <c r="AP26" s="107" t="s">
        <v>339</v>
      </c>
      <c r="AQ26" s="107" t="s">
        <v>8168</v>
      </c>
      <c r="AR26" s="107" t="s">
        <v>266</v>
      </c>
      <c r="AS26" s="107">
        <v>50</v>
      </c>
      <c r="AT26" s="107">
        <v>572828007</v>
      </c>
      <c r="AU26" s="107" t="s">
        <v>469</v>
      </c>
      <c r="AV26" s="107">
        <v>5172066</v>
      </c>
      <c r="AW26" s="107">
        <v>1345853</v>
      </c>
      <c r="AX26" s="107" t="s">
        <v>268</v>
      </c>
      <c r="AY26" s="107" t="s">
        <v>445</v>
      </c>
      <c r="AZ26" s="107" t="s">
        <v>270</v>
      </c>
      <c r="BA26" s="107" t="s">
        <v>438</v>
      </c>
      <c r="BB26" s="107">
        <v>13320</v>
      </c>
      <c r="BC26" s="107" t="s">
        <v>470</v>
      </c>
      <c r="BD26" s="107" t="s">
        <v>446</v>
      </c>
      <c r="BE26" s="107" t="s">
        <v>446</v>
      </c>
      <c r="BF26" s="107" t="s">
        <v>438</v>
      </c>
      <c r="BG26" s="107" t="s">
        <v>12</v>
      </c>
      <c r="BH26" s="100" t="s">
        <v>248</v>
      </c>
      <c r="BI26" s="100">
        <v>43404</v>
      </c>
      <c r="BJ26" s="100" t="s">
        <v>273</v>
      </c>
      <c r="BK26" s="107">
        <v>5566</v>
      </c>
      <c r="BL26" s="107" t="s">
        <v>274</v>
      </c>
      <c r="BM26" s="107" t="s">
        <v>471</v>
      </c>
      <c r="BN26" s="107">
        <v>2017</v>
      </c>
      <c r="BO26" s="107" t="s">
        <v>255</v>
      </c>
      <c r="BP26" s="107" t="s">
        <v>277</v>
      </c>
      <c r="BQ26" s="107" t="s">
        <v>278</v>
      </c>
      <c r="BR26" s="107" t="s">
        <v>472</v>
      </c>
      <c r="BS26" s="107">
        <v>573214</v>
      </c>
      <c r="BT26" s="107" t="s">
        <v>472</v>
      </c>
      <c r="BU26" s="107">
        <v>573213</v>
      </c>
      <c r="BZ26" s="107">
        <v>1345853</v>
      </c>
      <c r="CA26" s="107" t="s">
        <v>285</v>
      </c>
      <c r="CB26" s="107" t="s">
        <v>473</v>
      </c>
      <c r="CC26" s="107" t="s">
        <v>12</v>
      </c>
    </row>
    <row r="27" spans="1:81" ht="15" customHeight="1" x14ac:dyDescent="0.2">
      <c r="A27" s="258">
        <v>22</v>
      </c>
      <c r="B27" s="107">
        <v>1352268</v>
      </c>
      <c r="C27" s="107" t="s">
        <v>329</v>
      </c>
      <c r="E27" s="107" t="s">
        <v>248</v>
      </c>
      <c r="F27" s="107" t="s">
        <v>249</v>
      </c>
      <c r="G27" s="100">
        <v>43749</v>
      </c>
      <c r="H27" s="100" t="s">
        <v>330</v>
      </c>
      <c r="I27" s="107">
        <v>119999</v>
      </c>
      <c r="J27" s="100">
        <v>48060</v>
      </c>
      <c r="K27" s="107">
        <v>0</v>
      </c>
      <c r="L27" s="100">
        <v>42583</v>
      </c>
      <c r="M27" s="107" t="s">
        <v>331</v>
      </c>
      <c r="N27" s="100">
        <v>44275</v>
      </c>
      <c r="O27" s="100">
        <v>43749</v>
      </c>
      <c r="P27" s="107" t="s">
        <v>250</v>
      </c>
      <c r="Q27" s="107" t="s">
        <v>251</v>
      </c>
      <c r="R27" s="107" t="s">
        <v>330</v>
      </c>
      <c r="S27" s="107" t="s">
        <v>330</v>
      </c>
      <c r="T27" s="107">
        <v>6</v>
      </c>
      <c r="U27" s="107" t="s">
        <v>31</v>
      </c>
      <c r="V27" s="107" t="s">
        <v>332</v>
      </c>
      <c r="W27" s="107" t="s">
        <v>21</v>
      </c>
      <c r="X27" s="107">
        <v>6</v>
      </c>
      <c r="Y27" s="107">
        <v>624</v>
      </c>
      <c r="Z27" s="107" t="s">
        <v>51</v>
      </c>
      <c r="AA27" s="107" t="s">
        <v>333</v>
      </c>
      <c r="AB27" s="107" t="s">
        <v>255</v>
      </c>
      <c r="AC27" s="101" t="s">
        <v>334</v>
      </c>
      <c r="AD27" s="107" t="s">
        <v>317</v>
      </c>
      <c r="AE27" s="107" t="s">
        <v>335</v>
      </c>
      <c r="AF27" s="107" t="s">
        <v>8226</v>
      </c>
      <c r="AG27" s="108">
        <v>1589932800000</v>
      </c>
      <c r="AH27" s="167" t="s">
        <v>259</v>
      </c>
      <c r="AI27" s="107" t="s">
        <v>260</v>
      </c>
      <c r="AJ27" s="107" t="s">
        <v>336</v>
      </c>
      <c r="AK27" s="107" t="s">
        <v>337</v>
      </c>
      <c r="AL27" s="107">
        <v>1242185</v>
      </c>
      <c r="AM27" s="107" t="s">
        <v>321</v>
      </c>
      <c r="AN27" s="107" t="s">
        <v>249</v>
      </c>
      <c r="AO27" s="107" t="s">
        <v>338</v>
      </c>
      <c r="AP27" s="107" t="s">
        <v>339</v>
      </c>
      <c r="AQ27" s="107" t="s">
        <v>8163</v>
      </c>
      <c r="AR27" s="107" t="s">
        <v>340</v>
      </c>
      <c r="AS27" s="107">
        <v>50</v>
      </c>
      <c r="AU27" s="107" t="s">
        <v>341</v>
      </c>
      <c r="AV27" s="107">
        <v>5414278</v>
      </c>
      <c r="AW27" s="107">
        <v>1352336</v>
      </c>
      <c r="AX27" s="107" t="s">
        <v>268</v>
      </c>
      <c r="AY27" s="107">
        <v>500</v>
      </c>
      <c r="AZ27" s="107" t="s">
        <v>270</v>
      </c>
      <c r="BA27" s="107" t="s">
        <v>332</v>
      </c>
      <c r="BB27" s="107">
        <v>84130</v>
      </c>
      <c r="BC27" s="107" t="s">
        <v>342</v>
      </c>
      <c r="BD27" s="107" t="s">
        <v>343</v>
      </c>
      <c r="BE27" s="107" t="s">
        <v>343</v>
      </c>
      <c r="BF27" s="107" t="s">
        <v>332</v>
      </c>
      <c r="BG27" s="107" t="s">
        <v>8</v>
      </c>
      <c r="BH27" s="100" t="s">
        <v>248</v>
      </c>
      <c r="BI27" s="100">
        <v>43749</v>
      </c>
      <c r="BJ27" s="100" t="s">
        <v>273</v>
      </c>
      <c r="BK27" s="107">
        <v>5959</v>
      </c>
      <c r="BL27" s="107" t="s">
        <v>274</v>
      </c>
      <c r="BM27" s="107" t="s">
        <v>275</v>
      </c>
      <c r="BN27" s="107">
        <v>2017</v>
      </c>
      <c r="BO27" s="107" t="s">
        <v>255</v>
      </c>
      <c r="BP27" s="107" t="s">
        <v>344</v>
      </c>
      <c r="BQ27" s="107" t="s">
        <v>344</v>
      </c>
      <c r="BR27" s="107" t="s">
        <v>279</v>
      </c>
      <c r="BS27" s="107" t="s">
        <v>345</v>
      </c>
      <c r="BT27" s="107" t="s">
        <v>279</v>
      </c>
      <c r="BU27" s="107" t="s">
        <v>346</v>
      </c>
      <c r="BV27" s="107" t="s">
        <v>282</v>
      </c>
      <c r="BW27" s="107" t="s">
        <v>347</v>
      </c>
      <c r="BX27" s="107" t="s">
        <v>282</v>
      </c>
      <c r="BY27" s="107" t="s">
        <v>348</v>
      </c>
      <c r="BZ27" s="107">
        <v>1352336</v>
      </c>
      <c r="CA27" s="107" t="s">
        <v>285</v>
      </c>
      <c r="CB27" s="107" t="s">
        <v>349</v>
      </c>
      <c r="CC27" s="107" t="s">
        <v>8</v>
      </c>
    </row>
    <row r="28" spans="1:81" ht="15" customHeight="1" x14ac:dyDescent="0.2">
      <c r="A28" s="258">
        <v>23</v>
      </c>
      <c r="B28" s="107">
        <v>1352323</v>
      </c>
      <c r="C28" s="107" t="s">
        <v>329</v>
      </c>
      <c r="E28" s="107" t="s">
        <v>248</v>
      </c>
      <c r="F28" s="107" t="s">
        <v>249</v>
      </c>
      <c r="G28" s="100">
        <v>43748</v>
      </c>
      <c r="H28" s="100" t="s">
        <v>330</v>
      </c>
      <c r="I28" s="107">
        <v>119999</v>
      </c>
      <c r="J28" s="100">
        <v>48060</v>
      </c>
      <c r="K28" s="100">
        <v>0</v>
      </c>
      <c r="L28" s="100">
        <v>42583</v>
      </c>
      <c r="M28" s="100" t="s">
        <v>331</v>
      </c>
      <c r="N28" s="100">
        <v>44240</v>
      </c>
      <c r="O28" s="100">
        <v>43749</v>
      </c>
      <c r="P28" s="107" t="s">
        <v>250</v>
      </c>
      <c r="Q28" s="107" t="s">
        <v>251</v>
      </c>
      <c r="R28" s="107" t="s">
        <v>330</v>
      </c>
      <c r="S28" s="107" t="s">
        <v>330</v>
      </c>
      <c r="T28" s="107">
        <v>7</v>
      </c>
      <c r="U28" s="107" t="s">
        <v>31</v>
      </c>
      <c r="V28" s="107" t="s">
        <v>332</v>
      </c>
      <c r="W28" s="107" t="s">
        <v>25</v>
      </c>
      <c r="X28" s="107">
        <v>6</v>
      </c>
      <c r="Y28" s="107">
        <v>624</v>
      </c>
      <c r="Z28" s="107" t="s">
        <v>51</v>
      </c>
      <c r="AA28" s="107" t="s">
        <v>350</v>
      </c>
      <c r="AB28" s="107" t="s">
        <v>255</v>
      </c>
      <c r="AC28" s="101" t="s">
        <v>351</v>
      </c>
      <c r="AD28" s="107" t="s">
        <v>317</v>
      </c>
      <c r="AE28" s="107" t="s">
        <v>352</v>
      </c>
      <c r="AF28" s="107" t="s">
        <v>8226</v>
      </c>
      <c r="AG28" s="108">
        <v>1593648000000</v>
      </c>
      <c r="AH28" s="167" t="s">
        <v>259</v>
      </c>
      <c r="AI28" s="107" t="s">
        <v>260</v>
      </c>
      <c r="AJ28" s="107" t="s">
        <v>336</v>
      </c>
      <c r="AK28" s="107" t="s">
        <v>353</v>
      </c>
      <c r="AL28" s="107">
        <v>1242185</v>
      </c>
      <c r="AM28" s="107" t="s">
        <v>321</v>
      </c>
      <c r="AN28" s="107" t="s">
        <v>249</v>
      </c>
      <c r="AO28" s="107" t="s">
        <v>338</v>
      </c>
      <c r="AP28" s="107" t="s">
        <v>339</v>
      </c>
      <c r="AQ28" s="107" t="s">
        <v>8163</v>
      </c>
      <c r="AR28" s="107" t="s">
        <v>340</v>
      </c>
      <c r="AS28" s="107">
        <v>50</v>
      </c>
      <c r="AU28" s="107" t="s">
        <v>341</v>
      </c>
      <c r="AV28" s="107">
        <v>5410292</v>
      </c>
      <c r="AW28" s="107">
        <v>1352333</v>
      </c>
      <c r="AX28" s="107" t="s">
        <v>268</v>
      </c>
      <c r="AY28" s="107">
        <v>500</v>
      </c>
      <c r="AZ28" s="107" t="s">
        <v>270</v>
      </c>
      <c r="BA28" s="107" t="s">
        <v>332</v>
      </c>
      <c r="BB28" s="107">
        <v>84130</v>
      </c>
      <c r="BC28" s="107" t="s">
        <v>342</v>
      </c>
      <c r="BD28" s="107" t="s">
        <v>343</v>
      </c>
      <c r="BE28" s="107" t="s">
        <v>343</v>
      </c>
      <c r="BF28" s="107" t="s">
        <v>332</v>
      </c>
      <c r="BG28" s="107" t="s">
        <v>8</v>
      </c>
      <c r="BH28" s="100" t="s">
        <v>248</v>
      </c>
      <c r="BI28" s="100">
        <v>43748</v>
      </c>
      <c r="BJ28" s="100" t="s">
        <v>273</v>
      </c>
      <c r="BK28" s="107">
        <v>5959</v>
      </c>
      <c r="BL28" s="107" t="s">
        <v>274</v>
      </c>
      <c r="BM28" s="107" t="s">
        <v>275</v>
      </c>
      <c r="BN28" s="107">
        <v>2017</v>
      </c>
      <c r="BO28" s="107" t="s">
        <v>255</v>
      </c>
      <c r="BP28" s="107" t="s">
        <v>344</v>
      </c>
      <c r="BQ28" s="107" t="s">
        <v>344</v>
      </c>
      <c r="BR28" s="107" t="s">
        <v>279</v>
      </c>
      <c r="BS28" s="107" t="s">
        <v>354</v>
      </c>
      <c r="BT28" s="107" t="s">
        <v>279</v>
      </c>
      <c r="BU28" s="107" t="s">
        <v>355</v>
      </c>
      <c r="BV28" s="107" t="s">
        <v>282</v>
      </c>
      <c r="BW28" s="107" t="s">
        <v>356</v>
      </c>
      <c r="BX28" s="107" t="s">
        <v>282</v>
      </c>
      <c r="BY28" s="107" t="s">
        <v>357</v>
      </c>
      <c r="BZ28" s="107">
        <v>1352333</v>
      </c>
      <c r="CA28" s="107" t="s">
        <v>285</v>
      </c>
      <c r="CB28" s="107" t="s">
        <v>358</v>
      </c>
      <c r="CC28" s="107" t="s">
        <v>8</v>
      </c>
    </row>
    <row r="29" spans="1:81" ht="15" customHeight="1" x14ac:dyDescent="0.2">
      <c r="A29" s="258">
        <v>24</v>
      </c>
      <c r="B29" s="107">
        <v>1361965</v>
      </c>
      <c r="C29" s="107" t="s">
        <v>572</v>
      </c>
      <c r="E29" s="107" t="s">
        <v>248</v>
      </c>
      <c r="F29" s="107" t="s">
        <v>288</v>
      </c>
      <c r="G29" s="100">
        <v>43665</v>
      </c>
      <c r="I29" s="107">
        <v>59999</v>
      </c>
      <c r="J29" s="100">
        <v>47833</v>
      </c>
      <c r="K29" s="100">
        <v>100</v>
      </c>
      <c r="L29" s="100">
        <v>43451</v>
      </c>
      <c r="M29" s="100" t="s">
        <v>331</v>
      </c>
      <c r="N29" s="100">
        <v>44189</v>
      </c>
      <c r="O29" s="100">
        <v>43665</v>
      </c>
      <c r="P29" s="107" t="s">
        <v>250</v>
      </c>
      <c r="Q29" s="107" t="s">
        <v>251</v>
      </c>
      <c r="R29" s="107" t="s">
        <v>484</v>
      </c>
      <c r="S29" s="107" t="s">
        <v>484</v>
      </c>
      <c r="T29" s="107">
        <v>1</v>
      </c>
      <c r="U29" s="107" t="s">
        <v>89</v>
      </c>
      <c r="V29" s="107" t="s">
        <v>573</v>
      </c>
      <c r="W29" s="107" t="s">
        <v>19</v>
      </c>
      <c r="X29" s="107">
        <v>6</v>
      </c>
      <c r="Y29" s="107">
        <v>616</v>
      </c>
      <c r="Z29" s="107" t="s">
        <v>90</v>
      </c>
      <c r="AA29" s="107" t="s">
        <v>574</v>
      </c>
      <c r="AB29" s="107" t="s">
        <v>255</v>
      </c>
      <c r="AG29" s="108"/>
      <c r="AH29" s="167" t="s">
        <v>259</v>
      </c>
      <c r="AI29" s="107" t="s">
        <v>260</v>
      </c>
      <c r="AJ29" s="107" t="s">
        <v>431</v>
      </c>
      <c r="AK29" s="107" t="s">
        <v>575</v>
      </c>
      <c r="AL29" s="107">
        <v>1221105</v>
      </c>
      <c r="AM29" s="107" t="s">
        <v>263</v>
      </c>
      <c r="AN29" s="107" t="s">
        <v>288</v>
      </c>
      <c r="AO29" s="107" t="s">
        <v>576</v>
      </c>
      <c r="AP29" s="107" t="s">
        <v>339</v>
      </c>
      <c r="AQ29" s="107" t="s">
        <v>8169</v>
      </c>
      <c r="AR29" s="107" t="s">
        <v>340</v>
      </c>
      <c r="AS29" s="107">
        <v>50</v>
      </c>
      <c r="AU29" s="107" t="s">
        <v>577</v>
      </c>
      <c r="AV29" s="107">
        <v>5316214</v>
      </c>
      <c r="AW29" s="107">
        <v>1362087</v>
      </c>
      <c r="AX29" s="107" t="s">
        <v>268</v>
      </c>
      <c r="AY29" s="107" t="s">
        <v>269</v>
      </c>
      <c r="AZ29" s="107" t="s">
        <v>270</v>
      </c>
      <c r="BA29" s="107" t="s">
        <v>573</v>
      </c>
      <c r="BB29" s="107">
        <v>80133</v>
      </c>
      <c r="BC29" s="107" t="s">
        <v>88</v>
      </c>
      <c r="BD29" s="107" t="s">
        <v>459</v>
      </c>
      <c r="BE29" s="107" t="s">
        <v>459</v>
      </c>
      <c r="BF29" s="107" t="s">
        <v>573</v>
      </c>
      <c r="BG29" s="107" t="s">
        <v>88</v>
      </c>
      <c r="BH29" s="100" t="s">
        <v>248</v>
      </c>
      <c r="BI29" s="100">
        <v>43665</v>
      </c>
      <c r="BJ29" s="100" t="s">
        <v>273</v>
      </c>
      <c r="BK29" s="107">
        <v>7359</v>
      </c>
      <c r="BL29" s="107" t="s">
        <v>447</v>
      </c>
      <c r="BM29" s="107" t="s">
        <v>275</v>
      </c>
      <c r="BN29" s="107">
        <v>2017</v>
      </c>
      <c r="BO29" s="107" t="s">
        <v>255</v>
      </c>
      <c r="BP29" s="107" t="s">
        <v>578</v>
      </c>
      <c r="BQ29" s="107" t="s">
        <v>578</v>
      </c>
      <c r="BR29" s="107" t="s">
        <v>462</v>
      </c>
      <c r="BS29" s="107">
        <v>576453</v>
      </c>
      <c r="BT29" s="107" t="s">
        <v>462</v>
      </c>
      <c r="BU29" s="107">
        <v>576452</v>
      </c>
      <c r="BZ29" s="107">
        <v>1362087</v>
      </c>
      <c r="CA29" s="107" t="s">
        <v>285</v>
      </c>
      <c r="CB29" s="107" t="s">
        <v>579</v>
      </c>
      <c r="CC29" s="107" t="s">
        <v>88</v>
      </c>
    </row>
    <row r="30" spans="1:81" ht="15" customHeight="1" x14ac:dyDescent="0.2">
      <c r="A30" s="258">
        <v>25</v>
      </c>
      <c r="B30" s="107">
        <v>1364066</v>
      </c>
      <c r="C30" s="107" t="s">
        <v>329</v>
      </c>
      <c r="E30" s="107" t="s">
        <v>287</v>
      </c>
      <c r="F30" s="107" t="s">
        <v>288</v>
      </c>
      <c r="G30" s="100"/>
      <c r="H30" s="100"/>
      <c r="Q30" s="107" t="s">
        <v>251</v>
      </c>
      <c r="R30" s="107" t="s">
        <v>437</v>
      </c>
      <c r="T30" s="107">
        <v>1</v>
      </c>
      <c r="U30" s="107" t="s">
        <v>42</v>
      </c>
      <c r="V30" s="107" t="s">
        <v>438</v>
      </c>
      <c r="W30" s="107" t="s">
        <v>19</v>
      </c>
      <c r="X30" s="107">
        <v>6</v>
      </c>
      <c r="Y30" s="107">
        <v>620</v>
      </c>
      <c r="Z30" s="107" t="s">
        <v>58</v>
      </c>
      <c r="AA30" s="107" t="s">
        <v>567</v>
      </c>
      <c r="AB30" s="107" t="s">
        <v>255</v>
      </c>
      <c r="AC30" s="101"/>
      <c r="AD30" s="101"/>
      <c r="AG30" s="108"/>
      <c r="AH30" s="167" t="s">
        <v>259</v>
      </c>
      <c r="AI30" s="107" t="s">
        <v>260</v>
      </c>
      <c r="AJ30" s="107" t="s">
        <v>319</v>
      </c>
      <c r="AK30" s="107" t="s">
        <v>568</v>
      </c>
      <c r="AL30" s="107">
        <v>1215079</v>
      </c>
      <c r="AM30" s="107" t="s">
        <v>321</v>
      </c>
      <c r="AN30" s="107" t="s">
        <v>288</v>
      </c>
      <c r="AO30" s="107" t="s">
        <v>443</v>
      </c>
      <c r="AP30" s="107" t="s">
        <v>339</v>
      </c>
      <c r="AQ30" s="107" t="s">
        <v>8168</v>
      </c>
      <c r="AR30" s="107" t="s">
        <v>266</v>
      </c>
      <c r="AS30" s="107">
        <v>50</v>
      </c>
      <c r="AT30" s="107">
        <v>572828007</v>
      </c>
      <c r="AU30" s="107" t="s">
        <v>569</v>
      </c>
      <c r="AV30" s="107">
        <v>5347212</v>
      </c>
      <c r="AW30" s="107">
        <v>1364065</v>
      </c>
      <c r="AX30" s="107" t="s">
        <v>268</v>
      </c>
      <c r="AY30" s="107" t="s">
        <v>445</v>
      </c>
      <c r="AZ30" s="107" t="s">
        <v>270</v>
      </c>
      <c r="BA30" s="107" t="s">
        <v>438</v>
      </c>
      <c r="BB30" s="107">
        <v>13320</v>
      </c>
      <c r="BC30" s="107" t="s">
        <v>570</v>
      </c>
      <c r="BD30" s="107" t="s">
        <v>446</v>
      </c>
      <c r="BE30" s="107" t="s">
        <v>446</v>
      </c>
      <c r="BF30" s="107" t="s">
        <v>438</v>
      </c>
      <c r="BG30" s="107" t="s">
        <v>14</v>
      </c>
      <c r="BH30" s="100" t="s">
        <v>287</v>
      </c>
      <c r="BI30" s="100"/>
      <c r="BJ30" s="100" t="s">
        <v>273</v>
      </c>
      <c r="BK30" s="107">
        <v>5566</v>
      </c>
      <c r="BL30" s="107" t="s">
        <v>447</v>
      </c>
      <c r="BM30" s="107" t="s">
        <v>275</v>
      </c>
      <c r="BN30" s="107">
        <v>2017</v>
      </c>
      <c r="BO30" s="107" t="s">
        <v>255</v>
      </c>
      <c r="BP30" s="107" t="s">
        <v>277</v>
      </c>
      <c r="BQ30" s="107" t="s">
        <v>278</v>
      </c>
      <c r="BR30" s="107" t="s">
        <v>327</v>
      </c>
      <c r="BS30" s="107">
        <v>576570</v>
      </c>
      <c r="BT30" s="107" t="s">
        <v>327</v>
      </c>
      <c r="BU30" s="107">
        <v>576567</v>
      </c>
      <c r="BZ30" s="107">
        <v>1364065</v>
      </c>
      <c r="CA30" s="107" t="s">
        <v>285</v>
      </c>
      <c r="CB30" s="107" t="s">
        <v>571</v>
      </c>
      <c r="CC30" s="107" t="s">
        <v>14</v>
      </c>
    </row>
    <row r="31" spans="1:81" ht="15" customHeight="1" x14ac:dyDescent="0.2">
      <c r="A31" s="258">
        <v>26</v>
      </c>
      <c r="B31" s="107">
        <v>1386147</v>
      </c>
      <c r="C31" s="107" t="s">
        <v>247</v>
      </c>
      <c r="E31" s="107" t="s">
        <v>248</v>
      </c>
      <c r="F31" s="107" t="s">
        <v>249</v>
      </c>
      <c r="G31" s="100">
        <v>43711</v>
      </c>
      <c r="H31" s="100"/>
      <c r="J31" s="100"/>
      <c r="K31" s="100"/>
      <c r="L31" s="100"/>
      <c r="M31" s="100"/>
      <c r="N31" s="100">
        <v>44359</v>
      </c>
      <c r="O31" s="100">
        <v>43711</v>
      </c>
      <c r="P31" s="107" t="s">
        <v>250</v>
      </c>
      <c r="Q31" s="107" t="s">
        <v>251</v>
      </c>
      <c r="R31" s="107" t="s">
        <v>289</v>
      </c>
      <c r="T31" s="107" t="s">
        <v>21</v>
      </c>
      <c r="U31" s="107" t="s">
        <v>8144</v>
      </c>
      <c r="V31" s="107" t="s">
        <v>253</v>
      </c>
      <c r="W31" s="107" t="s">
        <v>21</v>
      </c>
      <c r="X31" s="107">
        <v>6</v>
      </c>
      <c r="Y31" s="107">
        <v>624</v>
      </c>
      <c r="Z31" s="107" t="s">
        <v>51</v>
      </c>
      <c r="AA31" s="107" t="s">
        <v>8145</v>
      </c>
      <c r="AB31" s="107" t="s">
        <v>255</v>
      </c>
      <c r="AG31" s="108"/>
      <c r="AH31" s="167" t="s">
        <v>259</v>
      </c>
      <c r="AI31" s="107" t="s">
        <v>260</v>
      </c>
      <c r="AJ31" s="107" t="s">
        <v>261</v>
      </c>
      <c r="AK31" s="107" t="s">
        <v>8146</v>
      </c>
      <c r="AL31" s="107">
        <v>1080000</v>
      </c>
      <c r="AM31" s="107" t="s">
        <v>263</v>
      </c>
      <c r="AN31" s="107" t="s">
        <v>249</v>
      </c>
      <c r="AO31" s="107" t="s">
        <v>264</v>
      </c>
      <c r="AP31" s="107" t="s">
        <v>265</v>
      </c>
      <c r="AQ31" s="107" t="s">
        <v>8166</v>
      </c>
      <c r="AR31" s="107" t="s">
        <v>266</v>
      </c>
      <c r="AS31" s="107">
        <v>50</v>
      </c>
      <c r="AT31" s="107">
        <v>565559379</v>
      </c>
      <c r="AU31" s="107" t="s">
        <v>8147</v>
      </c>
      <c r="AV31" s="107">
        <v>5564325</v>
      </c>
      <c r="AW31" s="107">
        <v>1386133</v>
      </c>
      <c r="AX31" s="107" t="s">
        <v>268</v>
      </c>
      <c r="AY31" s="107" t="s">
        <v>269</v>
      </c>
      <c r="AZ31" s="107" t="s">
        <v>270</v>
      </c>
      <c r="BA31" s="107" t="s">
        <v>253</v>
      </c>
      <c r="BB31" s="107">
        <v>354000</v>
      </c>
      <c r="BC31" s="107" t="s">
        <v>8148</v>
      </c>
      <c r="BD31" s="107" t="s">
        <v>272</v>
      </c>
      <c r="BE31" s="107" t="s">
        <v>272</v>
      </c>
      <c r="BF31" s="107" t="s">
        <v>253</v>
      </c>
      <c r="BG31" s="107" t="s">
        <v>4</v>
      </c>
      <c r="BH31" s="100" t="s">
        <v>248</v>
      </c>
      <c r="BI31" s="100">
        <v>43711</v>
      </c>
      <c r="BJ31" s="100" t="s">
        <v>273</v>
      </c>
      <c r="BK31" s="107">
        <v>6243</v>
      </c>
      <c r="BL31" s="107" t="s">
        <v>274</v>
      </c>
      <c r="BM31" s="107" t="s">
        <v>275</v>
      </c>
      <c r="BN31" s="107">
        <v>2018</v>
      </c>
      <c r="BO31" s="107" t="s">
        <v>255</v>
      </c>
      <c r="BP31" s="107" t="s">
        <v>277</v>
      </c>
      <c r="BQ31" s="107" t="s">
        <v>278</v>
      </c>
      <c r="BR31" s="107" t="s">
        <v>279</v>
      </c>
      <c r="BS31" s="107" t="s">
        <v>8149</v>
      </c>
      <c r="BT31" s="107" t="s">
        <v>279</v>
      </c>
      <c r="BU31" s="107" t="s">
        <v>8150</v>
      </c>
      <c r="BV31" s="107" t="s">
        <v>282</v>
      </c>
      <c r="BW31" s="107" t="s">
        <v>8151</v>
      </c>
      <c r="BX31" s="107" t="s">
        <v>282</v>
      </c>
      <c r="BY31" s="107" t="s">
        <v>8152</v>
      </c>
      <c r="BZ31" s="107">
        <v>1386133</v>
      </c>
      <c r="CA31" s="107" t="s">
        <v>285</v>
      </c>
      <c r="CB31" s="107" t="s">
        <v>8153</v>
      </c>
      <c r="CC31" s="107" t="s">
        <v>4</v>
      </c>
    </row>
    <row r="32" spans="1:81" ht="15" customHeight="1" x14ac:dyDescent="0.2">
      <c r="A32" s="258">
        <v>27</v>
      </c>
      <c r="B32" s="107">
        <v>1386177</v>
      </c>
      <c r="C32" s="107" t="s">
        <v>247</v>
      </c>
      <c r="E32" s="107" t="s">
        <v>248</v>
      </c>
      <c r="F32" s="107" t="s">
        <v>249</v>
      </c>
      <c r="G32" s="100">
        <v>43711</v>
      </c>
      <c r="H32" s="100"/>
      <c r="J32" s="100"/>
      <c r="K32" s="100"/>
      <c r="L32" s="100"/>
      <c r="M32" s="100"/>
      <c r="N32" s="100">
        <v>44386</v>
      </c>
      <c r="O32" s="100">
        <v>43711</v>
      </c>
      <c r="P32" s="107" t="s">
        <v>250</v>
      </c>
      <c r="Q32" s="107" t="s">
        <v>251</v>
      </c>
      <c r="R32" s="107" t="s">
        <v>252</v>
      </c>
      <c r="T32" s="107" t="s">
        <v>18</v>
      </c>
      <c r="U32" s="107" t="s">
        <v>27</v>
      </c>
      <c r="V32" s="107" t="s">
        <v>253</v>
      </c>
      <c r="W32" s="107" t="s">
        <v>18</v>
      </c>
      <c r="X32" s="107">
        <v>6</v>
      </c>
      <c r="Y32" s="107">
        <v>624</v>
      </c>
      <c r="Z32" s="107" t="s">
        <v>51</v>
      </c>
      <c r="AA32" s="107" t="s">
        <v>254</v>
      </c>
      <c r="AB32" s="107" t="s">
        <v>255</v>
      </c>
      <c r="AC32" s="101" t="s">
        <v>256</v>
      </c>
      <c r="AD32" s="101" t="s">
        <v>257</v>
      </c>
      <c r="AE32" s="107" t="s">
        <v>258</v>
      </c>
      <c r="AF32" s="107" t="s">
        <v>8226</v>
      </c>
      <c r="AG32" s="108">
        <v>1584103440000</v>
      </c>
      <c r="AH32" s="167" t="s">
        <v>259</v>
      </c>
      <c r="AI32" s="107" t="s">
        <v>260</v>
      </c>
      <c r="AJ32" s="107" t="s">
        <v>261</v>
      </c>
      <c r="AK32" s="107" t="s">
        <v>262</v>
      </c>
      <c r="AL32" s="107">
        <v>1080000</v>
      </c>
      <c r="AM32" s="107" t="s">
        <v>263</v>
      </c>
      <c r="AN32" s="107" t="s">
        <v>249</v>
      </c>
      <c r="AO32" s="107" t="s">
        <v>264</v>
      </c>
      <c r="AP32" s="107" t="s">
        <v>265</v>
      </c>
      <c r="AQ32" s="107" t="s">
        <v>8166</v>
      </c>
      <c r="AR32" s="107" t="s">
        <v>266</v>
      </c>
      <c r="AS32" s="107">
        <v>50</v>
      </c>
      <c r="AT32" s="107">
        <v>565559379</v>
      </c>
      <c r="AU32" s="107" t="s">
        <v>267</v>
      </c>
      <c r="AV32" s="107">
        <v>5615326</v>
      </c>
      <c r="AW32" s="107">
        <v>1386198</v>
      </c>
      <c r="AX32" s="107" t="s">
        <v>268</v>
      </c>
      <c r="AY32" s="107" t="s">
        <v>269</v>
      </c>
      <c r="AZ32" s="107" t="s">
        <v>270</v>
      </c>
      <c r="BA32" s="107" t="s">
        <v>253</v>
      </c>
      <c r="BB32" s="107">
        <v>354000</v>
      </c>
      <c r="BC32" s="107" t="s">
        <v>271</v>
      </c>
      <c r="BD32" s="107" t="s">
        <v>272</v>
      </c>
      <c r="BE32" s="107" t="s">
        <v>272</v>
      </c>
      <c r="BF32" s="107" t="s">
        <v>253</v>
      </c>
      <c r="BG32" s="107" t="s">
        <v>4</v>
      </c>
      <c r="BH32" s="100" t="s">
        <v>248</v>
      </c>
      <c r="BI32" s="100">
        <v>43711</v>
      </c>
      <c r="BJ32" s="100" t="s">
        <v>273</v>
      </c>
      <c r="BK32" s="107">
        <v>6243</v>
      </c>
      <c r="BL32" s="107" t="s">
        <v>274</v>
      </c>
      <c r="BM32" s="107" t="s">
        <v>275</v>
      </c>
      <c r="BN32" s="107">
        <v>2018</v>
      </c>
      <c r="BO32" s="107" t="s">
        <v>276</v>
      </c>
      <c r="BP32" s="107" t="s">
        <v>277</v>
      </c>
      <c r="BQ32" s="107" t="s">
        <v>278</v>
      </c>
      <c r="BR32" s="107" t="s">
        <v>279</v>
      </c>
      <c r="BS32" s="107" t="s">
        <v>280</v>
      </c>
      <c r="BT32" s="107" t="s">
        <v>279</v>
      </c>
      <c r="BU32" s="107" t="s">
        <v>281</v>
      </c>
      <c r="BV32" s="107" t="s">
        <v>282</v>
      </c>
      <c r="BW32" s="107" t="s">
        <v>283</v>
      </c>
      <c r="BX32" s="107" t="s">
        <v>282</v>
      </c>
      <c r="BY32" s="107" t="s">
        <v>284</v>
      </c>
      <c r="BZ32" s="107">
        <v>1386198</v>
      </c>
      <c r="CA32" s="107" t="s">
        <v>285</v>
      </c>
      <c r="CB32" s="107" t="s">
        <v>286</v>
      </c>
      <c r="CC32" s="107" t="s">
        <v>4</v>
      </c>
    </row>
    <row r="33" spans="1:81" ht="15" customHeight="1" x14ac:dyDescent="0.2">
      <c r="A33" s="258">
        <v>28</v>
      </c>
      <c r="B33" s="107">
        <v>1386260</v>
      </c>
      <c r="C33" s="107" t="s">
        <v>247</v>
      </c>
      <c r="E33" s="107" t="s">
        <v>248</v>
      </c>
      <c r="F33" s="107" t="s">
        <v>249</v>
      </c>
      <c r="G33" s="100">
        <v>43711</v>
      </c>
      <c r="H33" s="100"/>
      <c r="J33" s="100"/>
      <c r="K33" s="100"/>
      <c r="L33" s="100"/>
      <c r="M33" s="100"/>
      <c r="N33" s="100">
        <v>44392</v>
      </c>
      <c r="O33" s="100">
        <v>43711</v>
      </c>
      <c r="P33" s="107" t="s">
        <v>250</v>
      </c>
      <c r="Q33" s="107" t="s">
        <v>251</v>
      </c>
      <c r="R33" s="107" t="s">
        <v>252</v>
      </c>
      <c r="T33" s="107" t="s">
        <v>23</v>
      </c>
      <c r="U33" s="107" t="s">
        <v>33</v>
      </c>
      <c r="V33" s="107" t="s">
        <v>253</v>
      </c>
      <c r="W33" s="107" t="s">
        <v>23</v>
      </c>
      <c r="X33" s="107">
        <v>6</v>
      </c>
      <c r="Y33" s="107">
        <v>624</v>
      </c>
      <c r="Z33" s="107" t="s">
        <v>51</v>
      </c>
      <c r="AA33" s="107" t="s">
        <v>301</v>
      </c>
      <c r="AB33" s="107" t="s">
        <v>255</v>
      </c>
      <c r="AC33" s="107" t="s">
        <v>302</v>
      </c>
      <c r="AD33" s="107" t="s">
        <v>303</v>
      </c>
      <c r="AE33" s="107" t="s">
        <v>258</v>
      </c>
      <c r="AF33" s="107" t="s">
        <v>8226</v>
      </c>
      <c r="AG33" s="108">
        <v>1596621507769</v>
      </c>
      <c r="AH33" s="167" t="s">
        <v>259</v>
      </c>
      <c r="AI33" s="107" t="s">
        <v>260</v>
      </c>
      <c r="AJ33" s="107" t="s">
        <v>261</v>
      </c>
      <c r="AK33" s="107" t="s">
        <v>304</v>
      </c>
      <c r="AL33" s="107">
        <v>1080000</v>
      </c>
      <c r="AM33" s="107" t="s">
        <v>263</v>
      </c>
      <c r="AN33" s="107" t="s">
        <v>249</v>
      </c>
      <c r="AO33" s="107" t="s">
        <v>264</v>
      </c>
      <c r="AP33" s="107" t="s">
        <v>265</v>
      </c>
      <c r="AQ33" s="107" t="s">
        <v>8166</v>
      </c>
      <c r="AR33" s="107" t="s">
        <v>266</v>
      </c>
      <c r="AS33" s="107">
        <v>50</v>
      </c>
      <c r="AT33" s="107">
        <v>565559379</v>
      </c>
      <c r="AU33" s="107" t="s">
        <v>305</v>
      </c>
      <c r="AV33" s="107">
        <v>5619338</v>
      </c>
      <c r="AW33" s="107">
        <v>1386252</v>
      </c>
      <c r="AX33" s="107" t="s">
        <v>268</v>
      </c>
      <c r="AY33" s="107" t="s">
        <v>269</v>
      </c>
      <c r="AZ33" s="107" t="s">
        <v>270</v>
      </c>
      <c r="BA33" s="107" t="s">
        <v>253</v>
      </c>
      <c r="BB33" s="107">
        <v>354000</v>
      </c>
      <c r="BC33" s="107" t="s">
        <v>306</v>
      </c>
      <c r="BD33" s="107" t="s">
        <v>272</v>
      </c>
      <c r="BE33" s="107" t="s">
        <v>272</v>
      </c>
      <c r="BF33" s="107" t="s">
        <v>253</v>
      </c>
      <c r="BG33" s="107" t="s">
        <v>4</v>
      </c>
      <c r="BH33" s="100" t="s">
        <v>248</v>
      </c>
      <c r="BI33" s="100">
        <v>43711</v>
      </c>
      <c r="BJ33" s="100" t="s">
        <v>273</v>
      </c>
      <c r="BK33" s="107">
        <v>6243</v>
      </c>
      <c r="BL33" s="107" t="s">
        <v>274</v>
      </c>
      <c r="BM33" s="107" t="s">
        <v>275</v>
      </c>
      <c r="BN33" s="107">
        <v>2018</v>
      </c>
      <c r="BO33" s="107" t="s">
        <v>276</v>
      </c>
      <c r="BP33" s="107" t="s">
        <v>277</v>
      </c>
      <c r="BQ33" s="107" t="s">
        <v>278</v>
      </c>
      <c r="BR33" s="107" t="s">
        <v>279</v>
      </c>
      <c r="BS33" s="107" t="s">
        <v>307</v>
      </c>
      <c r="BT33" s="107" t="s">
        <v>279</v>
      </c>
      <c r="BU33" s="107" t="s">
        <v>308</v>
      </c>
      <c r="BV33" s="107" t="s">
        <v>282</v>
      </c>
      <c r="BW33" s="107" t="s">
        <v>309</v>
      </c>
      <c r="BX33" s="107" t="s">
        <v>282</v>
      </c>
      <c r="BY33" s="107" t="s">
        <v>310</v>
      </c>
      <c r="BZ33" s="107">
        <v>1386252</v>
      </c>
      <c r="CA33" s="107" t="s">
        <v>285</v>
      </c>
      <c r="CB33" s="107" t="s">
        <v>311</v>
      </c>
      <c r="CC33" s="107" t="s">
        <v>4</v>
      </c>
    </row>
    <row r="34" spans="1:81" ht="15" customHeight="1" x14ac:dyDescent="0.2">
      <c r="A34" s="258">
        <v>29</v>
      </c>
      <c r="B34" s="107">
        <v>1393153</v>
      </c>
      <c r="C34" s="107" t="s">
        <v>247</v>
      </c>
      <c r="E34" s="107" t="s">
        <v>312</v>
      </c>
      <c r="F34" s="107" t="s">
        <v>288</v>
      </c>
      <c r="G34" s="100">
        <v>43563</v>
      </c>
      <c r="N34" s="100">
        <v>44292</v>
      </c>
      <c r="O34" s="100">
        <v>43563</v>
      </c>
      <c r="P34" s="107" t="s">
        <v>250</v>
      </c>
      <c r="Q34" s="107" t="s">
        <v>251</v>
      </c>
      <c r="R34" s="107" t="s">
        <v>313</v>
      </c>
      <c r="T34" s="107">
        <v>1</v>
      </c>
      <c r="U34" s="107" t="s">
        <v>28</v>
      </c>
      <c r="V34" s="107" t="s">
        <v>314</v>
      </c>
      <c r="W34" s="107" t="s">
        <v>19</v>
      </c>
      <c r="X34" s="107">
        <v>6</v>
      </c>
      <c r="Y34" s="107">
        <v>620</v>
      </c>
      <c r="Z34" s="107" t="s">
        <v>52</v>
      </c>
      <c r="AA34" s="107" t="s">
        <v>315</v>
      </c>
      <c r="AB34" s="107" t="s">
        <v>255</v>
      </c>
      <c r="AC34" s="101" t="s">
        <v>316</v>
      </c>
      <c r="AD34" s="107" t="s">
        <v>317</v>
      </c>
      <c r="AE34" s="107" t="s">
        <v>318</v>
      </c>
      <c r="AF34" s="107" t="s">
        <v>8226</v>
      </c>
      <c r="AG34" s="108">
        <v>1585038697567</v>
      </c>
      <c r="AH34" s="167" t="s">
        <v>259</v>
      </c>
      <c r="AI34" s="107" t="s">
        <v>260</v>
      </c>
      <c r="AJ34" s="107" t="s">
        <v>319</v>
      </c>
      <c r="AK34" s="107" t="s">
        <v>320</v>
      </c>
      <c r="AL34" s="107">
        <v>1215079</v>
      </c>
      <c r="AM34" s="107" t="s">
        <v>321</v>
      </c>
      <c r="AN34" s="107" t="s">
        <v>288</v>
      </c>
      <c r="AO34" s="107" t="s">
        <v>322</v>
      </c>
      <c r="AP34" s="107" t="s">
        <v>265</v>
      </c>
      <c r="AQ34" s="107" t="s">
        <v>8167</v>
      </c>
      <c r="AR34" s="107" t="s">
        <v>266</v>
      </c>
      <c r="AS34" s="107">
        <v>50</v>
      </c>
      <c r="AT34" s="107">
        <v>645478397</v>
      </c>
      <c r="AU34" s="107" t="s">
        <v>323</v>
      </c>
      <c r="AV34" s="107">
        <v>5596333</v>
      </c>
      <c r="AW34" s="107">
        <v>1393154</v>
      </c>
      <c r="AX34" s="107" t="s">
        <v>268</v>
      </c>
      <c r="AY34" s="107" t="s">
        <v>269</v>
      </c>
      <c r="AZ34" s="107" t="s">
        <v>270</v>
      </c>
      <c r="BA34" s="107" t="s">
        <v>324</v>
      </c>
      <c r="BB34" s="107">
        <v>74900</v>
      </c>
      <c r="BC34" s="107" t="s">
        <v>325</v>
      </c>
      <c r="BD34" s="107" t="s">
        <v>326</v>
      </c>
      <c r="BE34" s="107" t="s">
        <v>326</v>
      </c>
      <c r="BF34" s="107" t="s">
        <v>314</v>
      </c>
      <c r="BG34" s="107" t="s">
        <v>5</v>
      </c>
      <c r="BH34" s="100" t="s">
        <v>312</v>
      </c>
      <c r="BI34" s="100">
        <v>43563</v>
      </c>
      <c r="BJ34" s="107" t="s">
        <v>273</v>
      </c>
      <c r="BK34" s="107">
        <v>3929</v>
      </c>
      <c r="BL34" s="107" t="s">
        <v>274</v>
      </c>
      <c r="BM34" s="107" t="s">
        <v>275</v>
      </c>
      <c r="BN34" s="107">
        <v>2018</v>
      </c>
      <c r="BO34" s="107" t="s">
        <v>255</v>
      </c>
      <c r="BP34" s="107" t="s">
        <v>277</v>
      </c>
      <c r="BQ34" s="107" t="s">
        <v>278</v>
      </c>
      <c r="BR34" s="107" t="s">
        <v>327</v>
      </c>
      <c r="BS34" s="107">
        <v>582737</v>
      </c>
      <c r="BT34" s="107" t="s">
        <v>327</v>
      </c>
      <c r="BU34" s="107">
        <v>582738</v>
      </c>
      <c r="BZ34" s="107">
        <v>1393154</v>
      </c>
      <c r="CA34" s="107" t="s">
        <v>285</v>
      </c>
      <c r="CB34" s="107" t="s">
        <v>328</v>
      </c>
      <c r="CC34" s="107" t="s">
        <v>5</v>
      </c>
    </row>
    <row r="35" spans="1:81" ht="15" customHeight="1" x14ac:dyDescent="0.2">
      <c r="A35" s="258">
        <v>30</v>
      </c>
      <c r="B35" s="107">
        <v>1415409</v>
      </c>
      <c r="C35" s="107" t="s">
        <v>531</v>
      </c>
      <c r="E35" s="107" t="s">
        <v>248</v>
      </c>
      <c r="F35" s="107" t="s">
        <v>288</v>
      </c>
      <c r="G35" s="100">
        <v>43723</v>
      </c>
      <c r="H35" s="100"/>
      <c r="I35" s="107">
        <v>59999</v>
      </c>
      <c r="J35" s="100">
        <v>47054</v>
      </c>
      <c r="K35" s="100">
        <v>0</v>
      </c>
      <c r="L35" s="100">
        <v>43402</v>
      </c>
      <c r="M35" s="100" t="s">
        <v>331</v>
      </c>
      <c r="N35" s="100"/>
      <c r="O35" s="100"/>
      <c r="P35" s="100"/>
      <c r="Q35" s="107" t="s">
        <v>251</v>
      </c>
      <c r="R35" s="107" t="s">
        <v>450</v>
      </c>
      <c r="S35" s="107" t="s">
        <v>451</v>
      </c>
      <c r="T35" s="107">
        <v>1</v>
      </c>
      <c r="U35" s="107" t="s">
        <v>37</v>
      </c>
      <c r="V35" s="107" t="s">
        <v>532</v>
      </c>
      <c r="W35" s="107" t="s">
        <v>19</v>
      </c>
      <c r="X35" s="107">
        <v>6</v>
      </c>
      <c r="Y35" s="107">
        <v>624</v>
      </c>
      <c r="Z35" s="107" t="s">
        <v>54</v>
      </c>
      <c r="AA35" s="107" t="s">
        <v>533</v>
      </c>
      <c r="AB35" s="107" t="s">
        <v>255</v>
      </c>
      <c r="AE35" s="107" t="s">
        <v>534</v>
      </c>
      <c r="AF35" s="107" t="s">
        <v>8226</v>
      </c>
      <c r="AG35" s="108"/>
      <c r="AH35" s="167" t="s">
        <v>259</v>
      </c>
      <c r="AI35" s="107" t="s">
        <v>260</v>
      </c>
      <c r="AJ35" s="107" t="s">
        <v>520</v>
      </c>
      <c r="AK35" s="107" t="s">
        <v>535</v>
      </c>
      <c r="AL35" s="107">
        <v>1222808</v>
      </c>
      <c r="AM35" s="107" t="s">
        <v>522</v>
      </c>
      <c r="AN35" s="107" t="s">
        <v>288</v>
      </c>
      <c r="AO35" s="107" t="s">
        <v>536</v>
      </c>
      <c r="AP35" s="107" t="s">
        <v>537</v>
      </c>
      <c r="AQ35" s="107" t="s">
        <v>8170</v>
      </c>
      <c r="AR35" s="107" t="s">
        <v>340</v>
      </c>
      <c r="AS35" s="107">
        <v>50</v>
      </c>
      <c r="AU35" s="107" t="s">
        <v>538</v>
      </c>
      <c r="AV35" s="107">
        <v>5777326</v>
      </c>
      <c r="AW35" s="107">
        <v>1415365</v>
      </c>
      <c r="AX35" s="107" t="s">
        <v>268</v>
      </c>
      <c r="AY35" s="107" t="s">
        <v>269</v>
      </c>
      <c r="AZ35" s="107" t="s">
        <v>270</v>
      </c>
      <c r="BA35" s="107" t="s">
        <v>539</v>
      </c>
      <c r="BB35" s="107">
        <v>2330</v>
      </c>
      <c r="BC35" s="107" t="s">
        <v>540</v>
      </c>
      <c r="BD35" s="107" t="s">
        <v>459</v>
      </c>
      <c r="BE35" s="107" t="s">
        <v>459</v>
      </c>
      <c r="BF35" s="107" t="s">
        <v>532</v>
      </c>
      <c r="BG35" s="107" t="s">
        <v>13</v>
      </c>
      <c r="BH35" s="100" t="s">
        <v>248</v>
      </c>
      <c r="BI35" s="100">
        <v>43723</v>
      </c>
      <c r="BJ35" s="100" t="s">
        <v>273</v>
      </c>
      <c r="BK35" s="107">
        <v>362924</v>
      </c>
      <c r="BL35" s="107" t="s">
        <v>274</v>
      </c>
      <c r="BM35" s="107" t="s">
        <v>275</v>
      </c>
      <c r="BN35" s="107">
        <v>2018</v>
      </c>
      <c r="BO35" s="107" t="s">
        <v>255</v>
      </c>
      <c r="BP35" s="107" t="s">
        <v>461</v>
      </c>
      <c r="BQ35" s="107" t="s">
        <v>278</v>
      </c>
      <c r="BR35" s="107" t="s">
        <v>279</v>
      </c>
      <c r="BS35" s="107" t="s">
        <v>541</v>
      </c>
      <c r="BT35" s="107" t="s">
        <v>279</v>
      </c>
      <c r="BU35" s="107" t="s">
        <v>542</v>
      </c>
      <c r="BV35" s="107" t="s">
        <v>282</v>
      </c>
      <c r="BW35" s="107" t="s">
        <v>543</v>
      </c>
      <c r="BX35" s="107" t="s">
        <v>282</v>
      </c>
      <c r="BY35" s="107" t="s">
        <v>544</v>
      </c>
      <c r="BZ35" s="107">
        <v>1415365</v>
      </c>
      <c r="CA35" s="107" t="s">
        <v>285</v>
      </c>
      <c r="CB35" s="107" t="s">
        <v>545</v>
      </c>
      <c r="CC35" s="107" t="s">
        <v>13</v>
      </c>
    </row>
    <row r="36" spans="1:81" ht="15" customHeight="1" x14ac:dyDescent="0.2">
      <c r="A36" s="258">
        <v>31</v>
      </c>
      <c r="B36" s="107">
        <v>1415410</v>
      </c>
      <c r="C36" s="107" t="s">
        <v>531</v>
      </c>
      <c r="E36" s="107" t="s">
        <v>248</v>
      </c>
      <c r="F36" s="107" t="s">
        <v>288</v>
      </c>
      <c r="G36" s="100">
        <v>43723</v>
      </c>
      <c r="I36" s="107">
        <v>59999</v>
      </c>
      <c r="J36" s="100">
        <v>47054</v>
      </c>
      <c r="K36" s="107">
        <v>0</v>
      </c>
      <c r="L36" s="100">
        <v>43402</v>
      </c>
      <c r="M36" s="107" t="s">
        <v>331</v>
      </c>
      <c r="Q36" s="107" t="s">
        <v>251</v>
      </c>
      <c r="R36" s="107" t="s">
        <v>450</v>
      </c>
      <c r="S36" s="107" t="s">
        <v>451</v>
      </c>
      <c r="T36" s="107">
        <v>2</v>
      </c>
      <c r="U36" s="107" t="s">
        <v>37</v>
      </c>
      <c r="V36" s="107" t="s">
        <v>539</v>
      </c>
      <c r="W36" s="107" t="s">
        <v>24</v>
      </c>
      <c r="X36" s="107">
        <v>6</v>
      </c>
      <c r="Y36" s="107">
        <v>624</v>
      </c>
      <c r="Z36" s="107" t="s">
        <v>54</v>
      </c>
      <c r="AA36" s="107" t="s">
        <v>546</v>
      </c>
      <c r="AB36" s="107" t="s">
        <v>255</v>
      </c>
      <c r="AC36" s="101" t="s">
        <v>547</v>
      </c>
      <c r="AD36" s="107" t="s">
        <v>379</v>
      </c>
      <c r="AE36" s="107" t="s">
        <v>548</v>
      </c>
      <c r="AF36" s="107" t="s">
        <v>8226</v>
      </c>
      <c r="AG36" s="107">
        <v>1601596800000</v>
      </c>
      <c r="AH36" s="107" t="s">
        <v>259</v>
      </c>
      <c r="AI36" s="107" t="s">
        <v>260</v>
      </c>
      <c r="AJ36" s="107" t="s">
        <v>520</v>
      </c>
      <c r="AK36" s="107" t="s">
        <v>549</v>
      </c>
      <c r="AL36" s="107">
        <v>1222808</v>
      </c>
      <c r="AM36" s="107" t="s">
        <v>522</v>
      </c>
      <c r="AN36" s="107" t="s">
        <v>288</v>
      </c>
      <c r="AO36" s="107" t="s">
        <v>550</v>
      </c>
      <c r="AP36" s="107" t="s">
        <v>537</v>
      </c>
      <c r="AQ36" s="107" t="s">
        <v>8170</v>
      </c>
      <c r="AR36" s="107" t="s">
        <v>340</v>
      </c>
      <c r="AS36" s="107">
        <v>50</v>
      </c>
      <c r="AU36" s="107" t="s">
        <v>538</v>
      </c>
      <c r="AV36" s="107">
        <v>5785330</v>
      </c>
      <c r="AW36" s="107">
        <v>1415367</v>
      </c>
      <c r="AX36" s="107" t="s">
        <v>268</v>
      </c>
      <c r="AY36" s="107" t="s">
        <v>269</v>
      </c>
      <c r="AZ36" s="107" t="s">
        <v>270</v>
      </c>
      <c r="BA36" s="107" t="s">
        <v>539</v>
      </c>
      <c r="BB36" s="107">
        <v>2310</v>
      </c>
      <c r="BC36" s="107" t="s">
        <v>540</v>
      </c>
      <c r="BD36" s="107" t="s">
        <v>459</v>
      </c>
      <c r="BE36" s="107" t="s">
        <v>459</v>
      </c>
      <c r="BF36" s="107" t="s">
        <v>539</v>
      </c>
      <c r="BG36" s="107" t="s">
        <v>10</v>
      </c>
      <c r="BH36" s="100" t="s">
        <v>248</v>
      </c>
      <c r="BI36" s="100">
        <v>43723</v>
      </c>
      <c r="BJ36" s="107" t="s">
        <v>273</v>
      </c>
      <c r="BK36" s="107">
        <v>362924</v>
      </c>
      <c r="BL36" s="107" t="s">
        <v>274</v>
      </c>
      <c r="BM36" s="107" t="s">
        <v>275</v>
      </c>
      <c r="BN36" s="107">
        <v>2018</v>
      </c>
      <c r="BO36" s="107" t="s">
        <v>255</v>
      </c>
      <c r="BP36" s="107" t="s">
        <v>461</v>
      </c>
      <c r="BQ36" s="107" t="s">
        <v>278</v>
      </c>
      <c r="BR36" s="107" t="s">
        <v>279</v>
      </c>
      <c r="BS36" s="107" t="s">
        <v>551</v>
      </c>
      <c r="BT36" s="107" t="s">
        <v>279</v>
      </c>
      <c r="BU36" s="107" t="s">
        <v>552</v>
      </c>
      <c r="BV36" s="107" t="s">
        <v>282</v>
      </c>
      <c r="BW36" s="107" t="s">
        <v>553</v>
      </c>
      <c r="BX36" s="107" t="s">
        <v>282</v>
      </c>
      <c r="BY36" s="107" t="s">
        <v>554</v>
      </c>
      <c r="BZ36" s="107">
        <v>1415367</v>
      </c>
      <c r="CA36" s="107" t="s">
        <v>285</v>
      </c>
      <c r="CB36" s="107" t="s">
        <v>555</v>
      </c>
      <c r="CC36" s="107" t="s">
        <v>10</v>
      </c>
    </row>
    <row r="37" spans="1:81" ht="15" customHeight="1" x14ac:dyDescent="0.2">
      <c r="A37" s="258"/>
    </row>
    <row r="38" spans="1:81" ht="15" customHeight="1" x14ac:dyDescent="0.2">
      <c r="A38" s="258"/>
    </row>
    <row r="39" spans="1:81" ht="15" customHeight="1" x14ac:dyDescent="0.2">
      <c r="A39" s="258"/>
    </row>
    <row r="40" spans="1:81" ht="15" customHeight="1" x14ac:dyDescent="0.2">
      <c r="A40" s="258"/>
    </row>
    <row r="41" spans="1:81" ht="15" customHeight="1" x14ac:dyDescent="0.2">
      <c r="A41" s="258"/>
    </row>
    <row r="42" spans="1:81" ht="15" customHeight="1" x14ac:dyDescent="0.2">
      <c r="A42" s="258"/>
    </row>
    <row r="43" spans="1:81" ht="15" customHeight="1" x14ac:dyDescent="0.2">
      <c r="A43" s="258"/>
    </row>
    <row r="44" spans="1:81" ht="15" customHeight="1" x14ac:dyDescent="0.2">
      <c r="A44" s="258"/>
    </row>
    <row r="45" spans="1:81" ht="15" customHeight="1" x14ac:dyDescent="0.2">
      <c r="A45" s="258"/>
    </row>
    <row r="46" spans="1:81" ht="15" customHeight="1" x14ac:dyDescent="0.2">
      <c r="A46" s="258"/>
    </row>
    <row r="47" spans="1:81" ht="15" customHeight="1" x14ac:dyDescent="0.2">
      <c r="A47" s="258"/>
    </row>
    <row r="48" spans="1:81" ht="15" customHeight="1" x14ac:dyDescent="0.2">
      <c r="A48" s="258"/>
    </row>
    <row r="49" spans="1:1" ht="15" customHeight="1" x14ac:dyDescent="0.2">
      <c r="A49" s="258"/>
    </row>
    <row r="50" spans="1:1" ht="15" customHeight="1" x14ac:dyDescent="0.2">
      <c r="A50" s="258"/>
    </row>
    <row r="51" spans="1:1" ht="15" customHeight="1" x14ac:dyDescent="0.2">
      <c r="A51" s="258"/>
    </row>
    <row r="52" spans="1:1" ht="15" customHeight="1" x14ac:dyDescent="0.2">
      <c r="A52" s="258"/>
    </row>
    <row r="53" spans="1:1" ht="15" customHeight="1" x14ac:dyDescent="0.2">
      <c r="A53" s="258"/>
    </row>
    <row r="54" spans="1:1" ht="15" customHeight="1" x14ac:dyDescent="0.2">
      <c r="A54" s="258"/>
    </row>
    <row r="55" spans="1:1" ht="15" customHeight="1" x14ac:dyDescent="0.2">
      <c r="A55" s="258"/>
    </row>
    <row r="56" spans="1:1" ht="15" customHeight="1" x14ac:dyDescent="0.2">
      <c r="A56" s="258"/>
    </row>
    <row r="57" spans="1:1" ht="15" customHeight="1" x14ac:dyDescent="0.2">
      <c r="A57" s="258"/>
    </row>
    <row r="58" spans="1:1" ht="15" customHeight="1" x14ac:dyDescent="0.2">
      <c r="A58" s="258"/>
    </row>
    <row r="59" spans="1:1" ht="15" customHeight="1" x14ac:dyDescent="0.2">
      <c r="A59" s="258"/>
    </row>
    <row r="60" spans="1:1" ht="15" customHeight="1" x14ac:dyDescent="0.2">
      <c r="A60" s="258"/>
    </row>
    <row r="61" spans="1:1" ht="15" customHeight="1" x14ac:dyDescent="0.2">
      <c r="A61" s="258"/>
    </row>
    <row r="62" spans="1:1" ht="15" customHeight="1" x14ac:dyDescent="0.2">
      <c r="A62" s="258"/>
    </row>
    <row r="63" spans="1:1" ht="15" customHeight="1" x14ac:dyDescent="0.2">
      <c r="A63" s="258"/>
    </row>
    <row r="64" spans="1:1" ht="15" customHeight="1" x14ac:dyDescent="0.2">
      <c r="A64" s="258"/>
    </row>
    <row r="65" spans="1:1" ht="15" customHeight="1" x14ac:dyDescent="0.2">
      <c r="A65" s="258"/>
    </row>
    <row r="66" spans="1:1" ht="15" customHeight="1" x14ac:dyDescent="0.2">
      <c r="A66" s="258"/>
    </row>
    <row r="67" spans="1:1" ht="15" customHeight="1" x14ac:dyDescent="0.2">
      <c r="A67" s="258"/>
    </row>
    <row r="68" spans="1:1" ht="15" customHeight="1" x14ac:dyDescent="0.2">
      <c r="A68" s="258"/>
    </row>
    <row r="69" spans="1:1" ht="15" customHeight="1" x14ac:dyDescent="0.2">
      <c r="A69" s="258"/>
    </row>
    <row r="70" spans="1:1" ht="15" customHeight="1" x14ac:dyDescent="0.2">
      <c r="A70" s="258"/>
    </row>
    <row r="71" spans="1:1" ht="15" customHeight="1" x14ac:dyDescent="0.2">
      <c r="A71" s="258"/>
    </row>
    <row r="72" spans="1:1" ht="15" customHeight="1" x14ac:dyDescent="0.2">
      <c r="A72" s="258"/>
    </row>
    <row r="73" spans="1:1" ht="15" customHeight="1" x14ac:dyDescent="0.2">
      <c r="A73" s="258"/>
    </row>
    <row r="74" spans="1:1" ht="15" customHeight="1" x14ac:dyDescent="0.2">
      <c r="A74" s="258"/>
    </row>
    <row r="75" spans="1:1" ht="15" customHeight="1" x14ac:dyDescent="0.2">
      <c r="A75" s="258"/>
    </row>
    <row r="76" spans="1:1" ht="15" customHeight="1" x14ac:dyDescent="0.2">
      <c r="A76" s="258"/>
    </row>
    <row r="77" spans="1:1" ht="15" customHeight="1" x14ac:dyDescent="0.2">
      <c r="A77" s="258"/>
    </row>
    <row r="78" spans="1:1" ht="15" customHeight="1" x14ac:dyDescent="0.2">
      <c r="A78" s="258"/>
    </row>
    <row r="79" spans="1:1" ht="15" customHeight="1" x14ac:dyDescent="0.2">
      <c r="A79" s="258"/>
    </row>
    <row r="80" spans="1:1" ht="15" customHeight="1" x14ac:dyDescent="0.2">
      <c r="A80" s="258"/>
    </row>
    <row r="81" spans="1:1" ht="15" customHeight="1" x14ac:dyDescent="0.2">
      <c r="A81" s="258"/>
    </row>
    <row r="82" spans="1:1" ht="15" customHeight="1" x14ac:dyDescent="0.2">
      <c r="A82" s="258"/>
    </row>
    <row r="83" spans="1:1" ht="15" customHeight="1" x14ac:dyDescent="0.2">
      <c r="A83" s="258"/>
    </row>
    <row r="84" spans="1:1" ht="15" customHeight="1" x14ac:dyDescent="0.2">
      <c r="A84" s="258"/>
    </row>
    <row r="85" spans="1:1" ht="15" customHeight="1" x14ac:dyDescent="0.2">
      <c r="A85" s="258"/>
    </row>
    <row r="86" spans="1:1" ht="15" customHeight="1" x14ac:dyDescent="0.2">
      <c r="A86" s="258"/>
    </row>
    <row r="87" spans="1:1" ht="15" customHeight="1" x14ac:dyDescent="0.2">
      <c r="A87" s="258"/>
    </row>
    <row r="88" spans="1:1" ht="15" customHeight="1" x14ac:dyDescent="0.2">
      <c r="A88" s="258"/>
    </row>
    <row r="89" spans="1:1" ht="15" customHeight="1" x14ac:dyDescent="0.2">
      <c r="A89" s="258"/>
    </row>
    <row r="90" spans="1:1" ht="15" customHeight="1" x14ac:dyDescent="0.2">
      <c r="A90" s="258"/>
    </row>
    <row r="91" spans="1:1" ht="15" customHeight="1" x14ac:dyDescent="0.2">
      <c r="A91" s="258"/>
    </row>
    <row r="92" spans="1:1" ht="15" customHeight="1" x14ac:dyDescent="0.2">
      <c r="A92" s="258"/>
    </row>
    <row r="93" spans="1:1" ht="15" customHeight="1" x14ac:dyDescent="0.2">
      <c r="A93" s="258"/>
    </row>
    <row r="94" spans="1:1" ht="15" customHeight="1" x14ac:dyDescent="0.2">
      <c r="A94" s="258"/>
    </row>
    <row r="95" spans="1:1" ht="15" customHeight="1" x14ac:dyDescent="0.2">
      <c r="A95" s="258"/>
    </row>
    <row r="96" spans="1:1" ht="15" customHeight="1" x14ac:dyDescent="0.2">
      <c r="A96" s="258"/>
    </row>
    <row r="97" spans="1:1" ht="15" customHeight="1" x14ac:dyDescent="0.2">
      <c r="A97" s="258"/>
    </row>
    <row r="98" spans="1:1" ht="15" customHeight="1" x14ac:dyDescent="0.2">
      <c r="A98" s="258"/>
    </row>
    <row r="99" spans="1:1" ht="15" customHeight="1" x14ac:dyDescent="0.2">
      <c r="A99" s="258"/>
    </row>
    <row r="100" spans="1:1" ht="15" customHeight="1" x14ac:dyDescent="0.2">
      <c r="A100" s="258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61" bestFit="1" customWidth="1"/>
    <col min="2" max="2" width="14" style="107" bestFit="1" customWidth="1"/>
    <col min="3" max="3" width="6.6640625" style="101" bestFit="1" customWidth="1"/>
    <col min="4" max="4" width="12.1640625" style="61" bestFit="1" customWidth="1"/>
    <col min="5" max="5" width="3.83203125" style="61" bestFit="1" customWidth="1"/>
    <col min="6" max="6" width="157.1640625" style="61" hidden="1" customWidth="1"/>
    <col min="7" max="9" width="3.83203125" style="61" bestFit="1" customWidth="1"/>
    <col min="10" max="10" width="5.1640625" style="61" bestFit="1" customWidth="1"/>
    <col min="11" max="12" width="3.83203125" style="61" bestFit="1" customWidth="1"/>
    <col min="13" max="13" width="5.6640625" style="61" bestFit="1" customWidth="1"/>
    <col min="14" max="15" width="5.1640625" style="61" bestFit="1" customWidth="1"/>
    <col min="16" max="16" width="4.1640625" style="61" bestFit="1" customWidth="1"/>
    <col min="17" max="17" width="3.83203125" style="61" bestFit="1" customWidth="1"/>
    <col min="18" max="18" width="5.6640625" style="61" bestFit="1" customWidth="1"/>
    <col min="19" max="19" width="3.83203125" style="61" bestFit="1" customWidth="1"/>
    <col min="20" max="20" width="5.1640625" style="61" bestFit="1" customWidth="1"/>
    <col min="21" max="21" width="3.83203125" style="61" bestFit="1" customWidth="1"/>
    <col min="22" max="22" width="5.6640625" style="61" bestFit="1" customWidth="1"/>
    <col min="23" max="23" width="5.1640625" style="61" bestFit="1" customWidth="1"/>
    <col min="24" max="24" width="5.6640625" style="61" bestFit="1" customWidth="1"/>
    <col min="25" max="25" width="4.1640625" style="61" bestFit="1" customWidth="1"/>
    <col min="26" max="29" width="3.83203125" style="61" bestFit="1" customWidth="1"/>
    <col min="30" max="30" width="5.1640625" style="61" bestFit="1" customWidth="1"/>
    <col min="31" max="32" width="3.83203125" style="61" bestFit="1" customWidth="1"/>
    <col min="33" max="35" width="5.1640625" style="61" bestFit="1" customWidth="1"/>
    <col min="36" max="38" width="3.83203125" style="61" bestFit="1" customWidth="1"/>
    <col min="39" max="39" width="7.6640625" style="61" bestFit="1" customWidth="1"/>
    <col min="40" max="40" width="6.1640625" style="61" bestFit="1" customWidth="1"/>
    <col min="41" max="84" width="3.83203125" style="61" bestFit="1" customWidth="1"/>
    <col min="85" max="85" width="8" style="61" bestFit="1" customWidth="1"/>
    <col min="86" max="86" width="6.1640625" style="61" bestFit="1" customWidth="1"/>
    <col min="87" max="88" width="3.83203125" style="61" bestFit="1" customWidth="1"/>
    <col min="89" max="89" width="4.1640625" style="61" bestFit="1" customWidth="1"/>
    <col min="90" max="91" width="5.6640625" style="61" bestFit="1" customWidth="1"/>
    <col min="92" max="92" width="3.83203125" style="61" bestFit="1" customWidth="1"/>
    <col min="93" max="94" width="5.6640625" style="61" bestFit="1" customWidth="1"/>
    <col min="95" max="96" width="3.83203125" style="61" bestFit="1" customWidth="1"/>
    <col min="97" max="98" width="5.1640625" style="61" bestFit="1" customWidth="1"/>
    <col min="99" max="99" width="3.83203125" style="61" bestFit="1" customWidth="1"/>
    <col min="100" max="100" width="5.6640625" style="61" bestFit="1" customWidth="1"/>
    <col min="101" max="150" width="3.83203125" style="61" bestFit="1" customWidth="1"/>
    <col min="151" max="152" width="5.1640625" style="61" bestFit="1" customWidth="1"/>
    <col min="153" max="153" width="8.1640625" style="61" bestFit="1" customWidth="1"/>
    <col min="154" max="156" width="6.1640625" style="61" bestFit="1" customWidth="1"/>
    <col min="157" max="157" width="9.1640625" style="61" bestFit="1" customWidth="1"/>
    <col min="158" max="158" width="6.1640625" style="61" bestFit="1" customWidth="1"/>
    <col min="159" max="160" width="9.1640625" style="61" bestFit="1" customWidth="1"/>
    <col min="161" max="161" width="7.1640625" style="61" bestFit="1" customWidth="1"/>
    <col min="162" max="163" width="5.1640625" style="61" bestFit="1" customWidth="1"/>
    <col min="164" max="165" width="3.83203125" style="61" bestFit="1" customWidth="1"/>
    <col min="166" max="170" width="6.1640625" style="61" bestFit="1" customWidth="1"/>
    <col min="171" max="174" width="7.1640625" style="61" bestFit="1" customWidth="1"/>
    <col min="175" max="177" width="6.1640625" style="61" bestFit="1" customWidth="1"/>
    <col min="178" max="183" width="5.1640625" style="61" bestFit="1" customWidth="1"/>
    <col min="184" max="184" width="6.1640625" style="61" bestFit="1" customWidth="1"/>
    <col min="185" max="189" width="5.1640625" style="61" bestFit="1" customWidth="1"/>
    <col min="190" max="190" width="5.6640625" style="61" bestFit="1" customWidth="1"/>
    <col min="191" max="191" width="5.1640625" style="61" bestFit="1" customWidth="1"/>
    <col min="192" max="193" width="6.1640625" style="61" bestFit="1" customWidth="1"/>
    <col min="194" max="194" width="5.1640625" style="61" bestFit="1" customWidth="1"/>
    <col min="195" max="195" width="6.1640625" style="61" bestFit="1" customWidth="1"/>
    <col min="196" max="196" width="7.1640625" style="61" bestFit="1" customWidth="1"/>
    <col min="197" max="202" width="5.1640625" style="61" bestFit="1" customWidth="1"/>
    <col min="203" max="203" width="3.83203125" style="61" bestFit="1" customWidth="1"/>
    <col min="204" max="206" width="5.1640625" style="61" bestFit="1" customWidth="1"/>
    <col min="207" max="207" width="4.1640625" style="61" bestFit="1" customWidth="1"/>
    <col min="208" max="209" width="5.1640625" style="61" bestFit="1" customWidth="1"/>
    <col min="210" max="210" width="4.1640625" style="61" bestFit="1" customWidth="1"/>
    <col min="211" max="211" width="6.1640625" style="61" bestFit="1" customWidth="1"/>
    <col min="212" max="212" width="5.1640625" style="61" bestFit="1" customWidth="1"/>
    <col min="213" max="213" width="3.83203125" style="61" bestFit="1" customWidth="1"/>
    <col min="214" max="215" width="5.1640625" style="61" bestFit="1" customWidth="1"/>
    <col min="216" max="227" width="3.83203125" style="61" bestFit="1" customWidth="1"/>
    <col min="228" max="230" width="6.1640625" style="61" bestFit="1" customWidth="1"/>
    <col min="231" max="232" width="5.1640625" style="61" bestFit="1" customWidth="1"/>
    <col min="233" max="233" width="7.1640625" style="61" bestFit="1" customWidth="1"/>
    <col min="234" max="237" width="5.1640625" style="61" bestFit="1" customWidth="1"/>
    <col min="238" max="238" width="8.1640625" style="61" bestFit="1" customWidth="1"/>
    <col min="239" max="239" width="7.1640625" style="61" bestFit="1" customWidth="1"/>
    <col min="240" max="240" width="5.1640625" style="61" bestFit="1" customWidth="1"/>
    <col min="241" max="242" width="7.1640625" style="61" bestFit="1" customWidth="1"/>
    <col min="243" max="244" width="5.1640625" style="61" bestFit="1" customWidth="1"/>
    <col min="245" max="246" width="6.1640625" style="61" bestFit="1" customWidth="1"/>
    <col min="247" max="247" width="7.1640625" style="61" bestFit="1" customWidth="1"/>
    <col min="248" max="248" width="6.1640625" style="61" bestFit="1" customWidth="1"/>
    <col min="249" max="287" width="3.83203125" style="61" bestFit="1" customWidth="1"/>
    <col min="288" max="288" width="5.1640625" style="61" bestFit="1" customWidth="1"/>
    <col min="289" max="289" width="12.1640625" style="61" bestFit="1" customWidth="1"/>
    <col min="290" max="309" width="3.83203125" style="61" bestFit="1" customWidth="1"/>
    <col min="310" max="310" width="4.6640625" style="61" bestFit="1" customWidth="1"/>
    <col min="311" max="311" width="5.1640625" style="61" bestFit="1" customWidth="1"/>
    <col min="312" max="312" width="6.1640625" style="61" bestFit="1" customWidth="1"/>
    <col min="313" max="317" width="5.1640625" style="61" bestFit="1" customWidth="1"/>
    <col min="318" max="320" width="6.1640625" style="61" bestFit="1" customWidth="1"/>
    <col min="321" max="321" width="4.6640625" style="61" bestFit="1" customWidth="1"/>
    <col min="322" max="322" width="3.83203125" style="61" bestFit="1" customWidth="1"/>
    <col min="323" max="323" width="5.1640625" style="61" bestFit="1" customWidth="1"/>
    <col min="324" max="324" width="6.1640625" style="61" bestFit="1" customWidth="1"/>
    <col min="325" max="326" width="3.83203125" style="61" bestFit="1" customWidth="1"/>
    <col min="327" max="327" width="5.1640625" style="61" bestFit="1" customWidth="1"/>
    <col min="328" max="328" width="3.83203125" style="61" bestFit="1" customWidth="1"/>
    <col min="329" max="329" width="5.1640625" style="61" bestFit="1" customWidth="1"/>
    <col min="330" max="330" width="3.83203125" style="61" bestFit="1" customWidth="1"/>
    <col min="331" max="331" width="5.1640625" style="61" bestFit="1" customWidth="1"/>
    <col min="332" max="332" width="3.83203125" style="61" bestFit="1" customWidth="1"/>
    <col min="333" max="333" width="5.1640625" style="61" bestFit="1" customWidth="1"/>
    <col min="334" max="334" width="3.83203125" style="61" bestFit="1" customWidth="1"/>
    <col min="335" max="335" width="5.1640625" style="61" bestFit="1" customWidth="1"/>
    <col min="336" max="336" width="3.83203125" style="61" bestFit="1" customWidth="1"/>
    <col min="337" max="337" width="6.1640625" style="61" bestFit="1" customWidth="1"/>
    <col min="338" max="338" width="3.83203125" style="61" bestFit="1" customWidth="1"/>
    <col min="339" max="339" width="6.1640625" style="61" bestFit="1" customWidth="1"/>
    <col min="340" max="340" width="3.83203125" style="61" bestFit="1" customWidth="1"/>
    <col min="341" max="341" width="6.1640625" style="61" bestFit="1" customWidth="1"/>
    <col min="342" max="408" width="3.83203125" style="61" bestFit="1" customWidth="1"/>
    <col min="409" max="410" width="12.1640625" style="61" bestFit="1" customWidth="1"/>
    <col min="411" max="441" width="3.83203125" style="61" bestFit="1" customWidth="1"/>
    <col min="442" max="442" width="6.1640625" style="61" bestFit="1" customWidth="1"/>
    <col min="443" max="444" width="3.83203125" style="61" bestFit="1" customWidth="1"/>
    <col min="445" max="445" width="5.1640625" style="61" bestFit="1" customWidth="1"/>
    <col min="446" max="447" width="3.83203125" style="61" bestFit="1" customWidth="1"/>
    <col min="448" max="448" width="5.1640625" style="61" bestFit="1" customWidth="1"/>
    <col min="449" max="449" width="4.6640625" style="61" bestFit="1" customWidth="1"/>
    <col min="450" max="450" width="5.1640625" style="61" bestFit="1" customWidth="1"/>
    <col min="451" max="451" width="6.1640625" style="61" bestFit="1" customWidth="1"/>
    <col min="452" max="456" width="3.83203125" style="61" bestFit="1" customWidth="1"/>
    <col min="457" max="460" width="5.1640625" style="61" bestFit="1" customWidth="1"/>
    <col min="461" max="464" width="3.83203125" style="61" bestFit="1" customWidth="1"/>
    <col min="465" max="466" width="4.1640625" style="61" bestFit="1" customWidth="1"/>
    <col min="467" max="467" width="5.1640625" style="61" bestFit="1" customWidth="1"/>
    <col min="468" max="468" width="6.1640625" style="61" bestFit="1" customWidth="1"/>
    <col min="469" max="470" width="4.1640625" style="61" bestFit="1" customWidth="1"/>
    <col min="471" max="471" width="5.1640625" style="61" bestFit="1" customWidth="1"/>
    <col min="472" max="472" width="4.6640625" style="61" bestFit="1" customWidth="1"/>
    <col min="473" max="473" width="3.83203125" style="61" bestFit="1" customWidth="1"/>
    <col min="474" max="474" width="6.1640625" style="61" bestFit="1" customWidth="1"/>
    <col min="475" max="477" width="3.83203125" style="61" bestFit="1" customWidth="1"/>
    <col min="478" max="478" width="6.1640625" style="61" bestFit="1" customWidth="1"/>
    <col min="479" max="481" width="3.83203125" style="61" bestFit="1" customWidth="1"/>
    <col min="482" max="483" width="4.1640625" style="61" bestFit="1" customWidth="1"/>
    <col min="484" max="488" width="5.1640625" style="61" bestFit="1" customWidth="1"/>
    <col min="489" max="491" width="3.83203125" style="61" bestFit="1" customWidth="1"/>
    <col min="492" max="492" width="5.1640625" style="61" bestFit="1" customWidth="1"/>
    <col min="493" max="495" width="3.83203125" style="61" bestFit="1" customWidth="1"/>
    <col min="496" max="496" width="5.1640625" style="61" bestFit="1" customWidth="1"/>
    <col min="497" max="497" width="3.83203125" style="61" bestFit="1" customWidth="1"/>
    <col min="498" max="498" width="6.1640625" style="61" bestFit="1" customWidth="1"/>
    <col min="499" max="500" width="3.83203125" style="61" bestFit="1" customWidth="1"/>
    <col min="501" max="504" width="5.1640625" style="61" bestFit="1" customWidth="1"/>
    <col min="505" max="505" width="5.6640625" style="61" bestFit="1" customWidth="1"/>
    <col min="506" max="508" width="4.1640625" style="61" bestFit="1" customWidth="1"/>
    <col min="509" max="509" width="6.1640625" style="61" bestFit="1" customWidth="1"/>
    <col min="510" max="510" width="11.83203125" style="61" bestFit="1" customWidth="1"/>
    <col min="511" max="512" width="3.83203125" style="61" bestFit="1" customWidth="1"/>
    <col min="513" max="513" width="6.1640625" style="61" bestFit="1" customWidth="1"/>
    <col min="514" max="514" width="3.83203125" style="61" bestFit="1" customWidth="1"/>
    <col min="515" max="516" width="5.1640625" style="61" bestFit="1" customWidth="1"/>
    <col min="517" max="517" width="4.1640625" style="61" bestFit="1" customWidth="1"/>
    <col min="518" max="518" width="6.6640625" style="61" bestFit="1" customWidth="1"/>
    <col min="519" max="519" width="4.1640625" style="61" bestFit="1" customWidth="1"/>
    <col min="520" max="520" width="3.83203125" style="61" bestFit="1" customWidth="1"/>
    <col min="521" max="521" width="5.1640625" style="61" bestFit="1" customWidth="1"/>
    <col min="522" max="529" width="3.83203125" style="61" bestFit="1" customWidth="1"/>
    <col min="530" max="533" width="6.1640625" style="61" bestFit="1" customWidth="1"/>
    <col min="534" max="535" width="3.83203125" style="61" bestFit="1" customWidth="1"/>
    <col min="536" max="537" width="5.1640625" style="61" bestFit="1" customWidth="1"/>
    <col min="538" max="549" width="6.1640625" style="61" bestFit="1" customWidth="1"/>
    <col min="550" max="552" width="4.1640625" style="61" bestFit="1" customWidth="1"/>
    <col min="553" max="555" width="6.1640625" style="61" bestFit="1" customWidth="1"/>
    <col min="556" max="556" width="4.1640625" style="61" bestFit="1" customWidth="1"/>
    <col min="557" max="558" width="6.1640625" style="61" bestFit="1" customWidth="1"/>
    <col min="559" max="559" width="4.1640625" style="61" bestFit="1" customWidth="1"/>
    <col min="560" max="561" width="6.1640625" style="61" bestFit="1" customWidth="1"/>
    <col min="562" max="567" width="4.1640625" style="61" bestFit="1" customWidth="1"/>
    <col min="568" max="568" width="3.83203125" style="61" bestFit="1" customWidth="1"/>
    <col min="569" max="569" width="4.1640625" style="61" bestFit="1" customWidth="1"/>
    <col min="570" max="570" width="5.1640625" style="61" bestFit="1" customWidth="1"/>
    <col min="571" max="572" width="4.1640625" style="61" bestFit="1" customWidth="1"/>
    <col min="573" max="620" width="3.83203125" style="61" bestFit="1" customWidth="1"/>
    <col min="621" max="622" width="6.1640625" style="61" bestFit="1" customWidth="1"/>
    <col min="623" max="623" width="3.83203125" style="61" bestFit="1" customWidth="1"/>
    <col min="624" max="624" width="9.1640625" style="61" bestFit="1" customWidth="1"/>
    <col min="625" max="625" width="8.1640625" style="61" bestFit="1" customWidth="1"/>
    <col min="626" max="626" width="4.1640625" style="61" bestFit="1" customWidth="1"/>
    <col min="627" max="637" width="3.83203125" style="61" bestFit="1" customWidth="1"/>
    <col min="638" max="639" width="5.1640625" style="61" bestFit="1" customWidth="1"/>
    <col min="640" max="641" width="3.83203125" style="61" bestFit="1" customWidth="1"/>
    <col min="642" max="647" width="5.1640625" style="61" bestFit="1" customWidth="1"/>
    <col min="648" max="649" width="12.1640625" style="61" bestFit="1" customWidth="1"/>
    <col min="650" max="650" width="6.1640625" style="61" bestFit="1" customWidth="1"/>
    <col min="651" max="651" width="11.83203125" style="61" bestFit="1" customWidth="1"/>
    <col min="652" max="652" width="6.1640625" style="61" bestFit="1" customWidth="1"/>
    <col min="653" max="653" width="5.1640625" style="61" bestFit="1" customWidth="1"/>
    <col min="654" max="654" width="6.6640625" style="61" bestFit="1" customWidth="1"/>
    <col min="655" max="655" width="6.1640625" style="61" bestFit="1" customWidth="1"/>
    <col min="656" max="656" width="3.83203125" style="61" bestFit="1" customWidth="1"/>
    <col min="657" max="663" width="6.1640625" style="61" bestFit="1" customWidth="1"/>
    <col min="664" max="664" width="5.1640625" style="61" bestFit="1" customWidth="1"/>
    <col min="665" max="665" width="6.1640625" style="61" bestFit="1" customWidth="1"/>
    <col min="666" max="666" width="5.1640625" style="61" bestFit="1" customWidth="1"/>
    <col min="667" max="667" width="6.1640625" style="61" bestFit="1" customWidth="1"/>
    <col min="668" max="668" width="5.1640625" style="61" bestFit="1" customWidth="1"/>
    <col min="669" max="669" width="3.83203125" style="61" bestFit="1" customWidth="1"/>
    <col min="670" max="670" width="7.1640625" style="61" bestFit="1" customWidth="1"/>
    <col min="671" max="671" width="5.1640625" style="61" bestFit="1" customWidth="1"/>
    <col min="672" max="672" width="3.83203125" style="61" bestFit="1" customWidth="1"/>
    <col min="673" max="673" width="11.1640625" style="61" bestFit="1" customWidth="1"/>
    <col min="674" max="674" width="6.1640625" style="61" bestFit="1" customWidth="1"/>
    <col min="675" max="675" width="5.1640625" style="61" bestFit="1" customWidth="1"/>
    <col min="676" max="676" width="5.6640625" style="61" bestFit="1" customWidth="1"/>
    <col min="677" max="677" width="5.1640625" style="61" bestFit="1" customWidth="1"/>
    <col min="678" max="678" width="5.6640625" style="61" bestFit="1" customWidth="1"/>
    <col min="679" max="680" width="3.83203125" style="61" bestFit="1" customWidth="1"/>
    <col min="681" max="682" width="5.1640625" style="61" bestFit="1" customWidth="1"/>
    <col min="683" max="683" width="3.83203125" style="61" bestFit="1" customWidth="1"/>
    <col min="684" max="684" width="7.1640625" style="61" bestFit="1" customWidth="1"/>
    <col min="685" max="686" width="5.1640625" style="61" bestFit="1" customWidth="1"/>
    <col min="687" max="689" width="3.83203125" style="61" bestFit="1" customWidth="1"/>
    <col min="690" max="738" width="5.1640625" style="61" bestFit="1" customWidth="1"/>
    <col min="739" max="750" width="6.1640625" style="61" bestFit="1" customWidth="1"/>
    <col min="751" max="762" width="3.83203125" style="61" bestFit="1" customWidth="1"/>
    <col min="763" max="776" width="8.1640625" style="61" bestFit="1" customWidth="1"/>
    <col min="777" max="778" width="3.83203125" style="61" bestFit="1" customWidth="1"/>
    <col min="779" max="779" width="8.1640625" style="61" bestFit="1" customWidth="1"/>
    <col min="780" max="781" width="3.83203125" style="61" bestFit="1" customWidth="1"/>
    <col min="782" max="782" width="8.1640625" style="61" bestFit="1" customWidth="1"/>
    <col min="783" max="786" width="3.83203125" style="61" bestFit="1" customWidth="1"/>
    <col min="787" max="787" width="8.1640625" style="61" bestFit="1" customWidth="1"/>
    <col min="788" max="789" width="3.83203125" style="61" bestFit="1" customWidth="1"/>
    <col min="790" max="790" width="8.1640625" style="61" bestFit="1" customWidth="1"/>
    <col min="791" max="792" width="3.83203125" style="61" bestFit="1" customWidth="1"/>
    <col min="793" max="793" width="8.1640625" style="61" bestFit="1" customWidth="1"/>
    <col min="794" max="795" width="3.83203125" style="61" bestFit="1" customWidth="1"/>
    <col min="796" max="796" width="8.1640625" style="61" bestFit="1" customWidth="1"/>
    <col min="797" max="798" width="3.83203125" style="61" bestFit="1" customWidth="1"/>
    <col min="799" max="799" width="8.1640625" style="61" bestFit="1" customWidth="1"/>
    <col min="800" max="801" width="3.83203125" style="61" bestFit="1" customWidth="1"/>
    <col min="802" max="802" width="8.1640625" style="61" bestFit="1" customWidth="1"/>
    <col min="803" max="804" width="3.83203125" style="61" bestFit="1" customWidth="1"/>
    <col min="805" max="805" width="8.1640625" style="61" bestFit="1" customWidth="1"/>
    <col min="806" max="807" width="3.83203125" style="61" bestFit="1" customWidth="1"/>
    <col min="808" max="808" width="8.1640625" style="61" bestFit="1" customWidth="1"/>
    <col min="809" max="810" width="3.83203125" style="61" bestFit="1" customWidth="1"/>
    <col min="811" max="811" width="8.1640625" style="61" bestFit="1" customWidth="1"/>
    <col min="812" max="813" width="6.1640625" style="61" bestFit="1" customWidth="1"/>
    <col min="814" max="814" width="8.1640625" style="61" bestFit="1" customWidth="1"/>
    <col min="815" max="816" width="6.1640625" style="61" bestFit="1" customWidth="1"/>
    <col min="817" max="817" width="8.1640625" style="61" bestFit="1" customWidth="1"/>
    <col min="818" max="819" width="6.1640625" style="61" bestFit="1" customWidth="1"/>
    <col min="820" max="820" width="8.1640625" style="61" bestFit="1" customWidth="1"/>
    <col min="821" max="822" width="6.1640625" style="61" bestFit="1" customWidth="1"/>
    <col min="823" max="823" width="8.1640625" style="61" bestFit="1" customWidth="1"/>
    <col min="824" max="825" width="5.1640625" style="61" bestFit="1" customWidth="1"/>
    <col min="826" max="826" width="8.1640625" style="61" bestFit="1" customWidth="1"/>
    <col min="827" max="828" width="5.1640625" style="61" bestFit="1" customWidth="1"/>
    <col min="829" max="829" width="8.1640625" style="61" bestFit="1" customWidth="1"/>
    <col min="830" max="831" width="5.1640625" style="61" bestFit="1" customWidth="1"/>
    <col min="832" max="832" width="8.1640625" style="61" bestFit="1" customWidth="1"/>
    <col min="833" max="834" width="5.1640625" style="61" bestFit="1" customWidth="1"/>
    <col min="835" max="841" width="3.83203125" style="61" bestFit="1" customWidth="1"/>
    <col min="842" max="842" width="5.1640625" style="61" bestFit="1" customWidth="1"/>
    <col min="843" max="868" width="3.83203125" style="61" bestFit="1" customWidth="1"/>
    <col min="869" max="869" width="4.1640625" style="61" bestFit="1" customWidth="1"/>
    <col min="870" max="871" width="3.83203125" style="61" bestFit="1" customWidth="1"/>
    <col min="872" max="895" width="5.6640625" style="61" bestFit="1" customWidth="1"/>
    <col min="896" max="919" width="4.1640625" style="61" bestFit="1" customWidth="1"/>
    <col min="920" max="974" width="3.83203125" style="61" bestFit="1" customWidth="1"/>
    <col min="975" max="986" width="5.1640625" style="61" bestFit="1" customWidth="1"/>
    <col min="987" max="987" width="4.1640625" style="61" bestFit="1" customWidth="1"/>
    <col min="988" max="998" width="5.1640625" style="61" bestFit="1" customWidth="1"/>
    <col min="999" max="999" width="6.6640625" style="61" bestFit="1" customWidth="1"/>
    <col min="1000" max="1000" width="5.1640625" style="61" bestFit="1" customWidth="1"/>
    <col min="1001" max="1002" width="3.83203125" style="61" bestFit="1" customWidth="1"/>
    <col min="1003" max="1003" width="6.1640625" style="61" bestFit="1" customWidth="1"/>
    <col min="1004" max="1011" width="5.1640625" style="61" bestFit="1" customWidth="1"/>
    <col min="1012" max="1012" width="5.6640625" style="61" bestFit="1" customWidth="1"/>
    <col min="1013" max="1028" width="5.1640625" style="61" bestFit="1" customWidth="1"/>
    <col min="1029" max="1052" width="5.6640625" style="61" bestFit="1" customWidth="1"/>
    <col min="1053" max="1076" width="5.1640625" style="61" bestFit="1" customWidth="1"/>
    <col min="1077" max="1100" width="5.6640625" style="61" bestFit="1" customWidth="1"/>
    <col min="1101" max="1101" width="9.1640625" style="61" bestFit="1" customWidth="1"/>
    <col min="1102" max="1102" width="3.83203125" style="61" bestFit="1" customWidth="1"/>
    <col min="1103" max="1103" width="8.1640625" style="61" bestFit="1" customWidth="1"/>
    <col min="1104" max="1104" width="4.1640625" style="61" bestFit="1" customWidth="1"/>
    <col min="1105" max="1107" width="5.1640625" style="61" bestFit="1" customWidth="1"/>
    <col min="1108" max="1108" width="5.6640625" style="61" bestFit="1" customWidth="1"/>
    <col min="1109" max="1110" width="5.1640625" style="61" bestFit="1" customWidth="1"/>
    <col min="1111" max="1111" width="6.1640625" style="61" bestFit="1" customWidth="1"/>
    <col min="1112" max="1114" width="8.1640625" style="61" bestFit="1" customWidth="1"/>
    <col min="1115" max="1116" width="9.1640625" style="61" bestFit="1" customWidth="1"/>
    <col min="1117" max="1117" width="10.1640625" style="61" bestFit="1" customWidth="1"/>
    <col min="1118" max="1118" width="8.1640625" style="61" bestFit="1" customWidth="1"/>
    <col min="1119" max="1121" width="9.1640625" style="61" bestFit="1" customWidth="1"/>
    <col min="1122" max="1122" width="8.1640625" style="61" bestFit="1" customWidth="1"/>
    <col min="1123" max="1123" width="9.1640625" style="61" bestFit="1" customWidth="1"/>
    <col min="1124" max="1125" width="8.1640625" style="61" bestFit="1" customWidth="1"/>
    <col min="1126" max="1127" width="9.1640625" style="61" bestFit="1" customWidth="1"/>
    <col min="1128" max="1131" width="8.1640625" style="61" bestFit="1" customWidth="1"/>
    <col min="1132" max="1132" width="9.1640625" style="61" bestFit="1" customWidth="1"/>
    <col min="1133" max="1134" width="8.1640625" style="61" bestFit="1" customWidth="1"/>
    <col min="1135" max="1135" width="9.1640625" style="61" bestFit="1" customWidth="1"/>
    <col min="1136" max="1136" width="8.1640625" style="61" bestFit="1" customWidth="1"/>
    <col min="1137" max="1138" width="9.1640625" style="61" bestFit="1" customWidth="1"/>
    <col min="1139" max="1141" width="8.1640625" style="61" bestFit="1" customWidth="1"/>
    <col min="1142" max="1142" width="9.1640625" style="61" bestFit="1" customWidth="1"/>
    <col min="1143" max="1170" width="5.1640625" style="61" bestFit="1" customWidth="1"/>
    <col min="1171" max="1171" width="6.1640625" style="61" bestFit="1" customWidth="1"/>
    <col min="1172" max="1172" width="4.1640625" style="61" bestFit="1" customWidth="1"/>
    <col min="1173" max="1173" width="7.1640625" style="61" bestFit="1" customWidth="1"/>
    <col min="1174" max="1175" width="5.1640625" style="61" bestFit="1" customWidth="1"/>
    <col min="1176" max="1176" width="4.1640625" style="61" bestFit="1" customWidth="1"/>
    <col min="1177" max="1182" width="3.83203125" style="61" bestFit="1" customWidth="1"/>
    <col min="1183" max="1185" width="4.1640625" style="61" bestFit="1" customWidth="1"/>
    <col min="1186" max="1187" width="3.83203125" style="61" bestFit="1" customWidth="1"/>
    <col min="1188" max="1188" width="5.1640625" style="61" bestFit="1" customWidth="1"/>
    <col min="1189" max="1190" width="3.83203125" style="61" bestFit="1" customWidth="1"/>
    <col min="1191" max="1191" width="7.1640625" style="61" bestFit="1" customWidth="1"/>
    <col min="1192" max="1199" width="3.83203125" style="61" bestFit="1" customWidth="1"/>
    <col min="1200" max="1200" width="6.1640625" style="61" bestFit="1" customWidth="1"/>
    <col min="1201" max="1203" width="3.83203125" style="61" bestFit="1" customWidth="1"/>
    <col min="1204" max="1204" width="4.5" style="61" bestFit="1" customWidth="1"/>
    <col min="1205" max="1205" width="7.1640625" style="61" bestFit="1" customWidth="1"/>
    <col min="1206" max="1206" width="11.83203125" style="61" bestFit="1" customWidth="1"/>
    <col min="1207" max="1207" width="4.1640625" style="61" bestFit="1" customWidth="1"/>
    <col min="1208" max="1208" width="3.83203125" style="61" bestFit="1" customWidth="1"/>
    <col min="1209" max="1209" width="7.1640625" style="61" bestFit="1" customWidth="1"/>
    <col min="1210" max="1210" width="3.83203125" style="61" bestFit="1" customWidth="1"/>
    <col min="1211" max="1211" width="4.5" style="61" bestFit="1" customWidth="1"/>
    <col min="1212" max="1212" width="5.1640625" style="61" bestFit="1" customWidth="1"/>
    <col min="1213" max="1213" width="3.83203125" style="61" bestFit="1" customWidth="1"/>
    <col min="1214" max="1214" width="11.83203125" style="61" bestFit="1" customWidth="1"/>
    <col min="1215" max="1216" width="4.5" style="61" bestFit="1" customWidth="1"/>
    <col min="1217" max="1217" width="7.1640625" style="61" bestFit="1" customWidth="1"/>
    <col min="1218" max="1219" width="5.1640625" style="61" bestFit="1" customWidth="1"/>
    <col min="1220" max="1220" width="3.83203125" style="61" bestFit="1" customWidth="1"/>
    <col min="1221" max="1221" width="8.1640625" style="61" bestFit="1" customWidth="1"/>
    <col min="1222" max="1222" width="3.83203125" style="61" bestFit="1" customWidth="1"/>
    <col min="1223" max="1223" width="7.1640625" style="61" bestFit="1" customWidth="1"/>
    <col min="1224" max="1227" width="3.83203125" style="61" bestFit="1" customWidth="1"/>
    <col min="1228" max="1228" width="4.1640625" style="61" bestFit="1" customWidth="1"/>
    <col min="1229" max="1229" width="3.83203125" style="61" bestFit="1" customWidth="1"/>
    <col min="1230" max="1230" width="5.1640625" style="61" bestFit="1" customWidth="1"/>
    <col min="1231" max="1231" width="3.83203125" style="61" bestFit="1" customWidth="1"/>
    <col min="1232" max="1232" width="7.1640625" style="61" bestFit="1" customWidth="1"/>
    <col min="1233" max="1233" width="4.1640625" style="61" bestFit="1" customWidth="1"/>
    <col min="1234" max="1234" width="11.83203125" style="61" bestFit="1" customWidth="1"/>
    <col min="1235" max="1236" width="3.83203125" style="61" bestFit="1" customWidth="1"/>
    <col min="1237" max="1239" width="5.1640625" style="61" bestFit="1" customWidth="1"/>
    <col min="1240" max="1240" width="8.1640625" style="61" bestFit="1" customWidth="1"/>
    <col min="1241" max="1242" width="3.83203125" style="61" bestFit="1" customWidth="1"/>
    <col min="1243" max="1243" width="6.1640625" style="61" bestFit="1" customWidth="1"/>
    <col min="1244" max="1244" width="3.83203125" style="61" bestFit="1" customWidth="1"/>
    <col min="1245" max="1246" width="6.1640625" style="61" bestFit="1" customWidth="1"/>
    <col min="1247" max="1248" width="7.1640625" style="61" bestFit="1" customWidth="1"/>
    <col min="1249" max="1249" width="5.1640625" style="61" bestFit="1" customWidth="1"/>
    <col min="1250" max="1250" width="4.1640625" style="61" bestFit="1" customWidth="1"/>
    <col min="1251" max="1251" width="3.83203125" style="61" bestFit="1" customWidth="1"/>
    <col min="1252" max="1252" width="4.1640625" style="61" bestFit="1" customWidth="1"/>
    <col min="1253" max="1253" width="11.1640625" style="61" bestFit="1" customWidth="1"/>
    <col min="1254" max="1254" width="3.83203125" style="61" bestFit="1" customWidth="1"/>
    <col min="1255" max="1255" width="45.33203125" style="61" bestFit="1" customWidth="1"/>
    <col min="1256" max="1257" width="3.83203125" style="61" bestFit="1" customWidth="1"/>
    <col min="1258" max="1259" width="6.1640625" style="61" bestFit="1" customWidth="1"/>
    <col min="1260" max="1261" width="3.83203125" style="61" bestFit="1" customWidth="1"/>
    <col min="1262" max="1266" width="6.1640625" style="61" bestFit="1" customWidth="1"/>
    <col min="1267" max="1271" width="4.1640625" style="61" bestFit="1" customWidth="1"/>
    <col min="1272" max="1274" width="3.83203125" style="61" bestFit="1" customWidth="1"/>
    <col min="1275" max="1276" width="4.1640625" style="61" bestFit="1" customWidth="1"/>
    <col min="1277" max="1281" width="3.83203125" style="61" bestFit="1" customWidth="1"/>
    <col min="1282" max="1282" width="4.1640625" style="61" bestFit="1" customWidth="1"/>
    <col min="1283" max="1283" width="3.83203125" style="61" bestFit="1" customWidth="1"/>
    <col min="1284" max="1284" width="5.1640625" style="61" bestFit="1" customWidth="1"/>
    <col min="1285" max="1288" width="4.1640625" style="61" bestFit="1" customWidth="1"/>
    <col min="1289" max="1289" width="3.83203125" style="61" bestFit="1" customWidth="1"/>
    <col min="1290" max="1290" width="4.1640625" style="61" bestFit="1" customWidth="1"/>
    <col min="1291" max="1291" width="3.83203125" style="61" bestFit="1" customWidth="1"/>
    <col min="1292" max="1293" width="4.1640625" style="61" bestFit="1" customWidth="1"/>
    <col min="1294" max="1304" width="3.83203125" style="61" bestFit="1" customWidth="1"/>
    <col min="1305" max="1305" width="6.33203125" style="61" bestFit="1" customWidth="1"/>
    <col min="1306" max="1306" width="6" style="61" bestFit="1" customWidth="1"/>
    <col min="1307" max="1314" width="3.83203125" style="61" bestFit="1" customWidth="1"/>
    <col min="1315" max="1315" width="5.1640625" style="61" bestFit="1" customWidth="1"/>
    <col min="1316" max="1316" width="6.33203125" style="61" bestFit="1" customWidth="1"/>
    <col min="1317" max="1329" width="3.83203125" style="61" bestFit="1" customWidth="1"/>
    <col min="1330" max="1331" width="4.1640625" style="61" bestFit="1" customWidth="1"/>
    <col min="1332" max="1333" width="6.33203125" style="61" bestFit="1" customWidth="1"/>
    <col min="1334" max="1334" width="3.83203125" style="61" bestFit="1" customWidth="1"/>
    <col min="1335" max="1335" width="6.33203125" style="61" bestFit="1" customWidth="1"/>
    <col min="1336" max="1337" width="3.83203125" style="61" bestFit="1" customWidth="1"/>
    <col min="1338" max="1338" width="4.1640625" style="61" bestFit="1" customWidth="1"/>
    <col min="1339" max="1340" width="3.83203125" style="61" bestFit="1" customWidth="1"/>
    <col min="1341" max="1341" width="4.1640625" style="61" bestFit="1" customWidth="1"/>
    <col min="1342" max="1342" width="6" style="61" bestFit="1" customWidth="1"/>
    <col min="1343" max="1343" width="4.1640625" style="61" bestFit="1" customWidth="1"/>
    <col min="1344" max="1344" width="6" style="61" bestFit="1" customWidth="1"/>
    <col min="1345" max="1352" width="3.83203125" style="61" bestFit="1" customWidth="1"/>
    <col min="1353" max="1353" width="6.33203125" style="61" bestFit="1" customWidth="1"/>
    <col min="1354" max="1357" width="3.83203125" style="61" bestFit="1" customWidth="1"/>
    <col min="1358" max="1358" width="4.1640625" style="61" bestFit="1" customWidth="1"/>
    <col min="1359" max="1359" width="5.1640625" style="61" bestFit="1" customWidth="1"/>
    <col min="1360" max="1360" width="4.1640625" style="61" bestFit="1" customWidth="1"/>
    <col min="1361" max="1361" width="5.1640625" style="61" bestFit="1" customWidth="1"/>
    <col min="1362" max="1362" width="3.83203125" style="61" bestFit="1" customWidth="1"/>
    <col min="1363" max="1363" width="5.1640625" style="61" bestFit="1" customWidth="1"/>
    <col min="1364" max="1394" width="3.83203125" style="61" bestFit="1" customWidth="1"/>
    <col min="1395" max="1395" width="5.1640625" style="61" bestFit="1" customWidth="1"/>
    <col min="1396" max="1396" width="4.1640625" style="61" bestFit="1" customWidth="1"/>
    <col min="1397" max="1397" width="3.83203125" style="61" bestFit="1" customWidth="1"/>
    <col min="1398" max="1398" width="4.1640625" style="61" bestFit="1" customWidth="1"/>
    <col min="1399" max="1410" width="3.83203125" style="61" bestFit="1" customWidth="1"/>
    <col min="1411" max="1411" width="5.6640625" style="61" bestFit="1" customWidth="1"/>
    <col min="1412" max="1412" width="4.1640625" style="61" bestFit="1" customWidth="1"/>
    <col min="1413" max="1414" width="5.6640625" style="61" bestFit="1" customWidth="1"/>
    <col min="1415" max="1415" width="4.6640625" style="61" bestFit="1" customWidth="1"/>
    <col min="1416" max="1416" width="5.6640625" style="61" bestFit="1" customWidth="1"/>
    <col min="1417" max="1418" width="3.83203125" style="61" bestFit="1" customWidth="1"/>
    <col min="1419" max="1420" width="6.33203125" style="61" bestFit="1" customWidth="1"/>
    <col min="1421" max="1426" width="4.1640625" style="61" bestFit="1" customWidth="1"/>
    <col min="1427" max="1427" width="6.33203125" style="61" bestFit="1" customWidth="1"/>
    <col min="1428" max="1428" width="3.83203125" style="61" bestFit="1" customWidth="1"/>
    <col min="1429" max="1429" width="6.33203125" style="61" bestFit="1" customWidth="1"/>
    <col min="1430" max="1430" width="4.1640625" style="61" bestFit="1" customWidth="1"/>
    <col min="1431" max="1431" width="5.1640625" style="61" bestFit="1" customWidth="1"/>
    <col min="1432" max="1432" width="3.83203125" style="61" bestFit="1" customWidth="1"/>
    <col min="1433" max="1433" width="4.6640625" style="61" bestFit="1" customWidth="1"/>
    <col min="1434" max="1435" width="3.83203125" style="61" bestFit="1" customWidth="1"/>
    <col min="1436" max="1436" width="5.1640625" style="61" bestFit="1" customWidth="1"/>
    <col min="1437" max="1439" width="3.83203125" style="61" bestFit="1" customWidth="1"/>
    <col min="1440" max="1441" width="4.1640625" style="61" bestFit="1" customWidth="1"/>
    <col min="1442" max="1442" width="6.33203125" style="61" bestFit="1" customWidth="1"/>
    <col min="1443" max="1444" width="3.83203125" style="61" bestFit="1" customWidth="1"/>
    <col min="1445" max="1446" width="6.33203125" style="61" bestFit="1" customWidth="1"/>
    <col min="1447" max="1451" width="3.83203125" style="61" bestFit="1" customWidth="1"/>
    <col min="1452" max="1454" width="4.1640625" style="61" bestFit="1" customWidth="1"/>
    <col min="1455" max="1459" width="3.83203125" style="61" bestFit="1" customWidth="1"/>
    <col min="1460" max="1460" width="4.1640625" style="61" bestFit="1" customWidth="1"/>
    <col min="1461" max="1462" width="3.83203125" style="61" bestFit="1" customWidth="1"/>
    <col min="1463" max="1486" width="6.33203125" style="61" bestFit="1" customWidth="1"/>
    <col min="1487" max="1487" width="3.83203125" style="61" bestFit="1" customWidth="1"/>
    <col min="1488" max="1500" width="6.33203125" style="61" bestFit="1" customWidth="1"/>
    <col min="1501" max="1501" width="3.83203125" style="61" bestFit="1" customWidth="1"/>
    <col min="1502" max="1502" width="4.1640625" style="61" bestFit="1" customWidth="1"/>
    <col min="1503" max="1503" width="3.83203125" style="61" bestFit="1" customWidth="1"/>
    <col min="1504" max="1504" width="4.6640625" style="61" bestFit="1" customWidth="1"/>
    <col min="1505" max="1505" width="3.83203125" style="61" bestFit="1" customWidth="1"/>
    <col min="1506" max="1506" width="4.1640625" style="61" bestFit="1" customWidth="1"/>
    <col min="1507" max="1507" width="4.6640625" style="61" bestFit="1" customWidth="1"/>
    <col min="1508" max="1508" width="3.83203125" style="61" bestFit="1" customWidth="1"/>
    <col min="1509" max="1511" width="6.33203125" style="61" bestFit="1" customWidth="1"/>
    <col min="1512" max="1512" width="4.1640625" style="61" bestFit="1" customWidth="1"/>
    <col min="1513" max="1513" width="6.33203125" style="61" bestFit="1" customWidth="1"/>
    <col min="1514" max="1514" width="3.83203125" style="61" bestFit="1" customWidth="1"/>
    <col min="1515" max="1515" width="4.1640625" style="61" bestFit="1" customWidth="1"/>
    <col min="1516" max="1523" width="3.83203125" style="61" bestFit="1" customWidth="1"/>
    <col min="1524" max="1524" width="4.1640625" style="61" bestFit="1" customWidth="1"/>
    <col min="1525" max="1525" width="5.1640625" style="61" bestFit="1" customWidth="1"/>
    <col min="1526" max="1526" width="4.1640625" style="61" bestFit="1" customWidth="1"/>
    <col min="1527" max="1528" width="3.83203125" style="61" bestFit="1" customWidth="1"/>
    <col min="1529" max="1529" width="4.1640625" style="61" bestFit="1" customWidth="1"/>
    <col min="1530" max="1530" width="3.83203125" style="61" bestFit="1" customWidth="1"/>
    <col min="1531" max="1532" width="4.1640625" style="61" bestFit="1" customWidth="1"/>
    <col min="1533" max="1538" width="3.83203125" style="61" bestFit="1" customWidth="1"/>
    <col min="1539" max="1540" width="5.1640625" style="61" bestFit="1" customWidth="1"/>
    <col min="1541" max="1543" width="3.83203125" style="61" bestFit="1" customWidth="1"/>
    <col min="1544" max="1544" width="4.1640625" style="61" bestFit="1" customWidth="1"/>
    <col min="1545" max="1549" width="3.83203125" style="61" bestFit="1" customWidth="1"/>
    <col min="1550" max="1552" width="4.1640625" style="61" bestFit="1" customWidth="1"/>
    <col min="1553" max="1553" width="5.1640625" style="61" bestFit="1" customWidth="1"/>
    <col min="1554" max="1554" width="4.1640625" style="61" bestFit="1" customWidth="1"/>
    <col min="1555" max="1556" width="3.83203125" style="61" bestFit="1" customWidth="1"/>
    <col min="1557" max="1557" width="4.1640625" style="61" bestFit="1" customWidth="1"/>
    <col min="1558" max="1559" width="3.83203125" style="61" bestFit="1" customWidth="1"/>
    <col min="1560" max="1561" width="4.1640625" style="61" bestFit="1" customWidth="1"/>
    <col min="1562" max="1562" width="3.83203125" style="61" bestFit="1" customWidth="1"/>
    <col min="1563" max="1563" width="4.1640625" style="61" bestFit="1" customWidth="1"/>
    <col min="1564" max="1564" width="5.1640625" style="61" bestFit="1" customWidth="1"/>
    <col min="1565" max="1567" width="3.83203125" style="61" bestFit="1" customWidth="1"/>
    <col min="1568" max="1568" width="4.1640625" style="61" bestFit="1" customWidth="1"/>
    <col min="1569" max="1569" width="3.83203125" style="61" bestFit="1" customWidth="1"/>
    <col min="1570" max="1571" width="4.1640625" style="61" bestFit="1" customWidth="1"/>
    <col min="1572" max="1582" width="3.83203125" style="61" bestFit="1" customWidth="1"/>
    <col min="1583" max="1583" width="4.1640625" style="61" bestFit="1" customWidth="1"/>
    <col min="1584" max="1588" width="3.83203125" style="61" bestFit="1" customWidth="1"/>
    <col min="1589" max="1589" width="4.1640625" style="61" bestFit="1" customWidth="1"/>
    <col min="1590" max="1590" width="3.83203125" style="61" bestFit="1" customWidth="1"/>
    <col min="1591" max="1592" width="4.1640625" style="61" bestFit="1" customWidth="1"/>
    <col min="1593" max="1595" width="3.83203125" style="61" bestFit="1" customWidth="1"/>
    <col min="1596" max="1596" width="4.1640625" style="61" bestFit="1" customWidth="1"/>
    <col min="1597" max="1598" width="3.83203125" style="61" bestFit="1" customWidth="1"/>
    <col min="1599" max="1600" width="4.1640625" style="61" bestFit="1" customWidth="1"/>
    <col min="1601" max="1601" width="3.83203125" style="61" bestFit="1" customWidth="1"/>
    <col min="1602" max="1602" width="4.1640625" style="61" bestFit="1" customWidth="1"/>
    <col min="1603" max="1606" width="3.83203125" style="61" bestFit="1" customWidth="1"/>
    <col min="1607" max="1607" width="4.1640625" style="61" bestFit="1" customWidth="1"/>
    <col min="1608" max="1608" width="3.83203125" style="61" bestFit="1" customWidth="1"/>
    <col min="1609" max="1610" width="4.1640625" style="61" bestFit="1" customWidth="1"/>
    <col min="1611" max="1616" width="3.83203125" style="61" bestFit="1" customWidth="1"/>
    <col min="1617" max="1618" width="4.1640625" style="61" bestFit="1" customWidth="1"/>
    <col min="1619" max="1621" width="3.83203125" style="61" bestFit="1" customWidth="1"/>
    <col min="1622" max="1622" width="4.1640625" style="61" bestFit="1" customWidth="1"/>
    <col min="1623" max="1627" width="3.83203125" style="61" bestFit="1" customWidth="1"/>
    <col min="1628" max="1628" width="4.1640625" style="61" bestFit="1" customWidth="1"/>
    <col min="1629" max="1629" width="3.83203125" style="61" bestFit="1" customWidth="1"/>
    <col min="1630" max="1630" width="4.1640625" style="61" bestFit="1" customWidth="1"/>
    <col min="1631" max="1631" width="5.1640625" style="61" bestFit="1" customWidth="1"/>
    <col min="1632" max="1632" width="4.1640625" style="61" bestFit="1" customWidth="1"/>
    <col min="1633" max="1634" width="3.83203125" style="61" bestFit="1" customWidth="1"/>
    <col min="1635" max="1635" width="4.1640625" style="61" bestFit="1" customWidth="1"/>
    <col min="1636" max="1637" width="3.83203125" style="61" bestFit="1" customWidth="1"/>
    <col min="1638" max="1639" width="4.1640625" style="61" bestFit="1" customWidth="1"/>
    <col min="1640" max="1640" width="3.83203125" style="61" bestFit="1" customWidth="1"/>
    <col min="1641" max="1641" width="4.1640625" style="61" bestFit="1" customWidth="1"/>
    <col min="1642" max="1645" width="3.83203125" style="61" bestFit="1" customWidth="1"/>
    <col min="1646" max="1646" width="4.1640625" style="61" bestFit="1" customWidth="1"/>
    <col min="1647" max="1647" width="3.83203125" style="61" bestFit="1" customWidth="1"/>
    <col min="1648" max="1649" width="4.1640625" style="61" bestFit="1" customWidth="1"/>
    <col min="1650" max="1660" width="3.83203125" style="61" bestFit="1" customWidth="1"/>
    <col min="1661" max="1661" width="4.1640625" style="61" bestFit="1" customWidth="1"/>
    <col min="1662" max="1666" width="3.83203125" style="61" bestFit="1" customWidth="1"/>
    <col min="1667" max="1667" width="4.1640625" style="61" bestFit="1" customWidth="1"/>
    <col min="1668" max="1668" width="3.83203125" style="61" bestFit="1" customWidth="1"/>
    <col min="1669" max="1670" width="4.1640625" style="61" bestFit="1" customWidth="1"/>
    <col min="1671" max="1673" width="3.83203125" style="61" bestFit="1" customWidth="1"/>
    <col min="1674" max="1674" width="4.1640625" style="61" bestFit="1" customWidth="1"/>
    <col min="1675" max="1676" width="3.83203125" style="61" bestFit="1" customWidth="1"/>
    <col min="1677" max="1679" width="4.1640625" style="61" bestFit="1" customWidth="1"/>
    <col min="1680" max="1683" width="3.83203125" style="61" bestFit="1" customWidth="1"/>
    <col min="1684" max="1684" width="4.1640625" style="61" bestFit="1" customWidth="1"/>
    <col min="1685" max="1685" width="3.83203125" style="61" bestFit="1" customWidth="1"/>
    <col min="1686" max="1687" width="4.1640625" style="61" bestFit="1" customWidth="1"/>
    <col min="1688" max="1698" width="3.83203125" style="61" bestFit="1" customWidth="1"/>
    <col min="1699" max="1699" width="4.1640625" style="61" bestFit="1" customWidth="1"/>
    <col min="1700" max="1704" width="3.83203125" style="61" bestFit="1" customWidth="1"/>
    <col min="1705" max="1705" width="4.1640625" style="61" bestFit="1" customWidth="1"/>
    <col min="1706" max="1706" width="3.83203125" style="61" bestFit="1" customWidth="1"/>
    <col min="1707" max="1708" width="4.1640625" style="61" bestFit="1" customWidth="1"/>
    <col min="1709" max="1711" width="3.83203125" style="61" bestFit="1" customWidth="1"/>
    <col min="1712" max="1712" width="4.1640625" style="61" bestFit="1" customWidth="1"/>
    <col min="1713" max="1714" width="3.83203125" style="61" bestFit="1" customWidth="1"/>
    <col min="1715" max="1717" width="4.1640625" style="61" bestFit="1" customWidth="1"/>
    <col min="1718" max="1721" width="3.83203125" style="61" bestFit="1" customWidth="1"/>
    <col min="1722" max="1722" width="4.1640625" style="61" bestFit="1" customWidth="1"/>
    <col min="1723" max="1723" width="3.83203125" style="61" bestFit="1" customWidth="1"/>
    <col min="1724" max="1725" width="4.1640625" style="61" bestFit="1" customWidth="1"/>
    <col min="1726" max="1736" width="3.83203125" style="61" bestFit="1" customWidth="1"/>
    <col min="1737" max="1737" width="4.1640625" style="61" bestFit="1" customWidth="1"/>
    <col min="1738" max="1742" width="3.83203125" style="61" bestFit="1" customWidth="1"/>
    <col min="1743" max="1743" width="4.1640625" style="61" bestFit="1" customWidth="1"/>
    <col min="1744" max="1744" width="3.83203125" style="61" bestFit="1" customWidth="1"/>
    <col min="1745" max="1746" width="4.1640625" style="61" bestFit="1" customWidth="1"/>
    <col min="1747" max="1749" width="3.83203125" style="61" bestFit="1" customWidth="1"/>
    <col min="1750" max="1750" width="4.1640625" style="61" bestFit="1" customWidth="1"/>
    <col min="1751" max="1752" width="3.83203125" style="61" bestFit="1" customWidth="1"/>
    <col min="1753" max="1755" width="4.1640625" style="61" bestFit="1" customWidth="1"/>
    <col min="1756" max="1759" width="3.83203125" style="61" bestFit="1" customWidth="1"/>
    <col min="1760" max="1760" width="4.1640625" style="61" bestFit="1" customWidth="1"/>
    <col min="1761" max="1761" width="3.83203125" style="61" bestFit="1" customWidth="1"/>
    <col min="1762" max="1763" width="4.1640625" style="61" bestFit="1" customWidth="1"/>
    <col min="1764" max="1774" width="3.83203125" style="61" bestFit="1" customWidth="1"/>
    <col min="1775" max="1775" width="4.1640625" style="61" bestFit="1" customWidth="1"/>
    <col min="1776" max="1780" width="3.83203125" style="61" bestFit="1" customWidth="1"/>
    <col min="1781" max="1781" width="4.1640625" style="61" bestFit="1" customWidth="1"/>
    <col min="1782" max="1782" width="3.83203125" style="61" bestFit="1" customWidth="1"/>
    <col min="1783" max="1784" width="4.1640625" style="61" bestFit="1" customWidth="1"/>
    <col min="1785" max="1787" width="3.83203125" style="61" bestFit="1" customWidth="1"/>
    <col min="1788" max="1788" width="4.1640625" style="61" bestFit="1" customWidth="1"/>
    <col min="1789" max="1790" width="3.83203125" style="61" bestFit="1" customWidth="1"/>
    <col min="1791" max="1793" width="4.1640625" style="61" bestFit="1" customWidth="1"/>
    <col min="1794" max="1797" width="3.83203125" style="61" bestFit="1" customWidth="1"/>
    <col min="1798" max="1798" width="4.1640625" style="61" bestFit="1" customWidth="1"/>
    <col min="1799" max="1799" width="3.83203125" style="61" bestFit="1" customWidth="1"/>
    <col min="1800" max="1801" width="4.1640625" style="61" bestFit="1" customWidth="1"/>
    <col min="1802" max="1812" width="3.83203125" style="61" bestFit="1" customWidth="1"/>
    <col min="1813" max="1813" width="4.1640625" style="61" bestFit="1" customWidth="1"/>
    <col min="1814" max="1818" width="3.83203125" style="61" bestFit="1" customWidth="1"/>
    <col min="1819" max="1819" width="4.1640625" style="61" bestFit="1" customWidth="1"/>
    <col min="1820" max="1820" width="3.83203125" style="61" bestFit="1" customWidth="1"/>
    <col min="1821" max="1822" width="4.1640625" style="61" bestFit="1" customWidth="1"/>
    <col min="1823" max="1825" width="3.83203125" style="61" bestFit="1" customWidth="1"/>
    <col min="1826" max="1826" width="4.1640625" style="61" bestFit="1" customWidth="1"/>
    <col min="1827" max="1828" width="3.83203125" style="61" bestFit="1" customWidth="1"/>
    <col min="1829" max="1831" width="4.1640625" style="61" bestFit="1" customWidth="1"/>
    <col min="1832" max="1833" width="5.1640625" style="61" bestFit="1" customWidth="1"/>
    <col min="1834" max="1834" width="4.1640625" style="61" bestFit="1" customWidth="1"/>
    <col min="1835" max="1836" width="7.1640625" style="61" bestFit="1" customWidth="1"/>
    <col min="1837" max="1837" width="3.83203125" style="61" bestFit="1" customWidth="1"/>
    <col min="1838" max="1839" width="6.1640625" style="61" bestFit="1" customWidth="1"/>
    <col min="1840" max="1840" width="3.83203125" style="61" bestFit="1" customWidth="1"/>
    <col min="1841" max="1841" width="4.1640625" style="61" bestFit="1" customWidth="1"/>
    <col min="1842" max="1847" width="3.83203125" style="61" bestFit="1" customWidth="1"/>
    <col min="1848" max="1848" width="4.1640625" style="61" bestFit="1" customWidth="1"/>
    <col min="1849" max="1849" width="5.1640625" style="61" bestFit="1" customWidth="1"/>
    <col min="1850" max="1852" width="3.83203125" style="61" bestFit="1" customWidth="1"/>
    <col min="1853" max="1853" width="4.1640625" style="61" bestFit="1" customWidth="1"/>
    <col min="1854" max="1855" width="3.83203125" style="61" bestFit="1" customWidth="1"/>
    <col min="1856" max="1858" width="4.1640625" style="61" bestFit="1" customWidth="1"/>
    <col min="1859" max="1860" width="3.83203125" style="61" bestFit="1" customWidth="1"/>
    <col min="1861" max="1861" width="4.1640625" style="61" bestFit="1" customWidth="1"/>
    <col min="1862" max="1863" width="6.1640625" style="61" bestFit="1" customWidth="1"/>
    <col min="1864" max="1867" width="3.83203125" style="61" bestFit="1" customWidth="1"/>
    <col min="1868" max="1868" width="4.1640625" style="61" bestFit="1" customWidth="1"/>
    <col min="1869" max="1874" width="3.83203125" style="61" bestFit="1" customWidth="1"/>
    <col min="1875" max="1876" width="4.1640625" style="61" bestFit="1" customWidth="1"/>
    <col min="1877" max="1879" width="3.83203125" style="61" bestFit="1" customWidth="1"/>
    <col min="1880" max="1880" width="4.1640625" style="61" bestFit="1" customWidth="1"/>
    <col min="1881" max="1882" width="3.83203125" style="61" bestFit="1" customWidth="1"/>
    <col min="1883" max="1885" width="4.1640625" style="61" bestFit="1" customWidth="1"/>
    <col min="1886" max="1887" width="3.83203125" style="61" bestFit="1" customWidth="1"/>
    <col min="1888" max="1890" width="4.1640625" style="61" bestFit="1" customWidth="1"/>
    <col min="1891" max="1894" width="3.83203125" style="61" bestFit="1" customWidth="1"/>
    <col min="1895" max="1895" width="4.1640625" style="61" bestFit="1" customWidth="1"/>
    <col min="1896" max="1901" width="3.83203125" style="61" bestFit="1" customWidth="1"/>
    <col min="1902" max="1903" width="4.1640625" style="61" bestFit="1" customWidth="1"/>
    <col min="1904" max="1906" width="3.83203125" style="61" bestFit="1" customWidth="1"/>
    <col min="1907" max="1907" width="4.1640625" style="61" bestFit="1" customWidth="1"/>
    <col min="1908" max="1909" width="3.83203125" style="61" bestFit="1" customWidth="1"/>
    <col min="1910" max="1915" width="4.1640625" style="61" bestFit="1" customWidth="1"/>
    <col min="1916" max="1916" width="3.83203125" style="61" bestFit="1" customWidth="1"/>
    <col min="1917" max="1917" width="5.1640625" style="61" bestFit="1" customWidth="1"/>
    <col min="1918" max="1918" width="3.83203125" style="61" bestFit="1" customWidth="1"/>
    <col min="1919" max="1919" width="4.1640625" style="61" bestFit="1" customWidth="1"/>
    <col min="1920" max="1923" width="3.83203125" style="61" bestFit="1" customWidth="1"/>
    <col min="1924" max="1924" width="4.1640625" style="61" bestFit="1" customWidth="1"/>
    <col min="1925" max="1927" width="3.83203125" style="61" bestFit="1" customWidth="1"/>
    <col min="1928" max="1928" width="4.1640625" style="61" bestFit="1" customWidth="1"/>
    <col min="1929" max="1930" width="3.83203125" style="61" bestFit="1" customWidth="1"/>
    <col min="1931" max="1931" width="4.1640625" style="61" bestFit="1" customWidth="1"/>
    <col min="1932" max="1933" width="3.83203125" style="61" bestFit="1" customWidth="1"/>
    <col min="1934" max="1934" width="4.1640625" style="61" bestFit="1" customWidth="1"/>
    <col min="1935" max="1935" width="3.83203125" style="61" bestFit="1" customWidth="1"/>
    <col min="1936" max="1937" width="4.1640625" style="61" bestFit="1" customWidth="1"/>
    <col min="1938" max="1940" width="3.83203125" style="61" bestFit="1" customWidth="1"/>
    <col min="1941" max="1941" width="4.1640625" style="61" bestFit="1" customWidth="1"/>
    <col min="1942" max="1945" width="3.83203125" style="61" bestFit="1" customWidth="1"/>
    <col min="1946" max="1950" width="4.1640625" style="61" bestFit="1" customWidth="1"/>
    <col min="1951" max="1952" width="3.83203125" style="61" bestFit="1" customWidth="1"/>
    <col min="1953" max="1953" width="4.1640625" style="61" bestFit="1" customWidth="1"/>
    <col min="1954" max="1954" width="3.83203125" style="61" bestFit="1" customWidth="1"/>
    <col min="1955" max="1956" width="4.1640625" style="61" bestFit="1" customWidth="1"/>
    <col min="1957" max="1957" width="3.83203125" style="61" bestFit="1" customWidth="1"/>
    <col min="1958" max="1958" width="4.1640625" style="61" bestFit="1" customWidth="1"/>
    <col min="1959" max="1969" width="3.83203125" style="61" bestFit="1" customWidth="1"/>
    <col min="1970" max="1971" width="4.1640625" style="61" bestFit="1" customWidth="1"/>
    <col min="1972" max="1974" width="3.83203125" style="61" bestFit="1" customWidth="1"/>
    <col min="1975" max="1975" width="4.1640625" style="61" bestFit="1" customWidth="1"/>
    <col min="1976" max="1976" width="3.83203125" style="61" bestFit="1" customWidth="1"/>
    <col min="1977" max="1978" width="4.1640625" style="61" bestFit="1" customWidth="1"/>
    <col min="1979" max="1980" width="3.83203125" style="61" bestFit="1" customWidth="1"/>
    <col min="1981" max="1981" width="4.1640625" style="61" bestFit="1" customWidth="1"/>
    <col min="1982" max="1984" width="3.83203125" style="61" bestFit="1" customWidth="1"/>
    <col min="1985" max="1985" width="4.1640625" style="61" bestFit="1" customWidth="1"/>
    <col min="1986" max="1989" width="3.83203125" style="61" bestFit="1" customWidth="1"/>
    <col min="1990" max="1990" width="4.1640625" style="61" bestFit="1" customWidth="1"/>
    <col min="1991" max="1991" width="3.83203125" style="61" bestFit="1" customWidth="1"/>
    <col min="1992" max="1993" width="4.1640625" style="61" bestFit="1" customWidth="1"/>
    <col min="1994" max="1996" width="3.83203125" style="61" bestFit="1" customWidth="1"/>
    <col min="1997" max="1997" width="4.1640625" style="61" bestFit="1" customWidth="1"/>
    <col min="1998" max="1998" width="3.83203125" style="61" bestFit="1" customWidth="1"/>
    <col min="1999" max="1999" width="4.1640625" style="61" bestFit="1" customWidth="1"/>
    <col min="2000" max="2000" width="6.33203125" style="61" bestFit="1" customWidth="1"/>
    <col min="2001" max="2006" width="3.83203125" style="61" bestFit="1" customWidth="1"/>
    <col min="2007" max="2007" width="6.33203125" style="61" bestFit="1" customWidth="1"/>
    <col min="2008" max="2008" width="3.83203125" style="61" bestFit="1" customWidth="1"/>
    <col min="2009" max="2009" width="4.1640625" style="61" bestFit="1" customWidth="1"/>
    <col min="2010" max="2010" width="3.83203125" style="61" bestFit="1" customWidth="1"/>
    <col min="2011" max="2011" width="4.1640625" style="61" bestFit="1" customWidth="1"/>
    <col min="2012" max="2012" width="3.83203125" style="61" bestFit="1" customWidth="1"/>
    <col min="2013" max="2013" width="4.1640625" style="61" bestFit="1" customWidth="1"/>
    <col min="2014" max="2014" width="6.33203125" style="61" bestFit="1" customWidth="1"/>
    <col min="2015" max="2015" width="3.83203125" style="61" bestFit="1" customWidth="1"/>
    <col min="2016" max="2016" width="4.1640625" style="61" bestFit="1" customWidth="1"/>
    <col min="2017" max="2020" width="3.83203125" style="61" bestFit="1" customWidth="1"/>
    <col min="2021" max="2021" width="6.33203125" style="61" bestFit="1" customWidth="1"/>
    <col min="2022" max="2027" width="3.83203125" style="61" bestFit="1" customWidth="1"/>
    <col min="2028" max="2028" width="6.33203125" style="61" bestFit="1" customWidth="1"/>
    <col min="2029" max="2034" width="3.83203125" style="61" bestFit="1" customWidth="1"/>
    <col min="2035" max="2035" width="6.33203125" style="61" bestFit="1" customWidth="1"/>
    <col min="2036" max="2041" width="3.83203125" style="61" bestFit="1" customWidth="1"/>
    <col min="2042" max="2042" width="6.33203125" style="61" bestFit="1" customWidth="1"/>
    <col min="2043" max="2048" width="3.83203125" style="61" bestFit="1" customWidth="1"/>
    <col min="2049" max="2051" width="6.33203125" style="61" bestFit="1" customWidth="1"/>
    <col min="2052" max="2057" width="3.83203125" style="61" bestFit="1" customWidth="1"/>
    <col min="2058" max="2058" width="4.1640625" style="61" bestFit="1" customWidth="1"/>
    <col min="2059" max="2059" width="3.83203125" style="61" bestFit="1" customWidth="1"/>
    <col min="2060" max="2062" width="6.33203125" style="61" bestFit="1" customWidth="1"/>
    <col min="2063" max="2068" width="3.83203125" style="61" bestFit="1" customWidth="1"/>
    <col min="2069" max="2069" width="4.1640625" style="61" bestFit="1" customWidth="1"/>
    <col min="2070" max="2070" width="3.83203125" style="61" bestFit="1" customWidth="1"/>
    <col min="2071" max="2073" width="6.33203125" style="61" bestFit="1" customWidth="1"/>
    <col min="2074" max="2079" width="3.83203125" style="61" bestFit="1" customWidth="1"/>
    <col min="2080" max="2080" width="4.1640625" style="61" bestFit="1" customWidth="1"/>
    <col min="2081" max="2081" width="3.83203125" style="61" bestFit="1" customWidth="1"/>
    <col min="2082" max="2082" width="6.33203125" style="61" bestFit="1" customWidth="1"/>
    <col min="2083" max="2084" width="3.83203125" style="61" bestFit="1" customWidth="1"/>
    <col min="2085" max="2086" width="4.1640625" style="61" bestFit="1" customWidth="1"/>
    <col min="2087" max="2088" width="3.83203125" style="61" bestFit="1" customWidth="1"/>
    <col min="2089" max="2091" width="6.33203125" style="61" bestFit="1" customWidth="1"/>
    <col min="2092" max="2097" width="3.83203125" style="61" bestFit="1" customWidth="1"/>
    <col min="2098" max="2098" width="5.1640625" style="61" bestFit="1" customWidth="1"/>
    <col min="2099" max="2099" width="3.83203125" style="61" bestFit="1" customWidth="1"/>
    <col min="2100" max="2102" width="6.33203125" style="61" bestFit="1" customWidth="1"/>
    <col min="2103" max="2108" width="3.83203125" style="61" bestFit="1" customWidth="1"/>
    <col min="2109" max="2109" width="5.1640625" style="61" bestFit="1" customWidth="1"/>
    <col min="2110" max="2110" width="3.83203125" style="61" bestFit="1" customWidth="1"/>
    <col min="2111" max="2113" width="6.33203125" style="61" bestFit="1" customWidth="1"/>
    <col min="2114" max="2119" width="3.83203125" style="61" bestFit="1" customWidth="1"/>
    <col min="2120" max="2120" width="4.1640625" style="61" bestFit="1" customWidth="1"/>
    <col min="2121" max="2121" width="3.83203125" style="61" bestFit="1" customWidth="1"/>
    <col min="2122" max="2124" width="6.33203125" style="61" bestFit="1" customWidth="1"/>
    <col min="2125" max="2132" width="3.83203125" style="61" bestFit="1" customWidth="1"/>
    <col min="2133" max="2135" width="6.33203125" style="61" bestFit="1" customWidth="1"/>
    <col min="2136" max="2141" width="3.83203125" style="61" bestFit="1" customWidth="1"/>
    <col min="2142" max="2143" width="4.1640625" style="61" bestFit="1" customWidth="1"/>
    <col min="2144" max="2146" width="6.33203125" style="61" bestFit="1" customWidth="1"/>
    <col min="2147" max="2154" width="3.83203125" style="61" bestFit="1" customWidth="1"/>
    <col min="2155" max="2157" width="6.33203125" style="61" bestFit="1" customWidth="1"/>
    <col min="2158" max="2165" width="3.83203125" style="61" bestFit="1" customWidth="1"/>
    <col min="2166" max="2168" width="6.33203125" style="61" bestFit="1" customWidth="1"/>
    <col min="2169" max="2176" width="3.83203125" style="61" bestFit="1" customWidth="1"/>
    <col min="2177" max="2179" width="6.33203125" style="61" bestFit="1" customWidth="1"/>
    <col min="2180" max="2187" width="3.83203125" style="61" bestFit="1" customWidth="1"/>
    <col min="2188" max="2190" width="6.33203125" style="61" bestFit="1" customWidth="1"/>
    <col min="2191" max="2198" width="3.83203125" style="61" bestFit="1" customWidth="1"/>
    <col min="2199" max="2199" width="6.33203125" style="61" bestFit="1" customWidth="1"/>
    <col min="2200" max="2201" width="3.83203125" style="61" bestFit="1" customWidth="1"/>
    <col min="2202" max="2203" width="4.1640625" style="61" bestFit="1" customWidth="1"/>
    <col min="2204" max="2205" width="3.83203125" style="61" bestFit="1" customWidth="1"/>
    <col min="2206" max="2208" width="6.33203125" style="61" bestFit="1" customWidth="1"/>
    <col min="2209" max="2214" width="3.83203125" style="61" bestFit="1" customWidth="1"/>
    <col min="2215" max="2215" width="4.1640625" style="61" bestFit="1" customWidth="1"/>
    <col min="2216" max="2216" width="3.83203125" style="61" bestFit="1" customWidth="1"/>
    <col min="2217" max="2219" width="6.33203125" style="61" bestFit="1" customWidth="1"/>
    <col min="2220" max="2227" width="3.83203125" style="61" bestFit="1" customWidth="1"/>
    <col min="2228" max="2230" width="6.33203125" style="61" bestFit="1" customWidth="1"/>
    <col min="2231" max="2238" width="3.83203125" style="61" bestFit="1" customWidth="1"/>
    <col min="2239" max="2241" width="6.33203125" style="61" bestFit="1" customWidth="1"/>
    <col min="2242" max="2249" width="3.83203125" style="61" bestFit="1" customWidth="1"/>
    <col min="2250" max="2252" width="6.33203125" style="61" bestFit="1" customWidth="1"/>
    <col min="2253" max="2260" width="3.83203125" style="61" bestFit="1" customWidth="1"/>
    <col min="2261" max="2263" width="6.33203125" style="61" bestFit="1" customWidth="1"/>
    <col min="2264" max="2271" width="3.83203125" style="61" bestFit="1" customWidth="1"/>
    <col min="2272" max="2274" width="6.33203125" style="61" bestFit="1" customWidth="1"/>
    <col min="2275" max="2282" width="3.83203125" style="61" bestFit="1" customWidth="1"/>
    <col min="2283" max="2285" width="6.33203125" style="61" bestFit="1" customWidth="1"/>
    <col min="2286" max="2293" width="3.83203125" style="61" bestFit="1" customWidth="1"/>
    <col min="2294" max="2296" width="6.33203125" style="61" bestFit="1" customWidth="1"/>
    <col min="2297" max="2304" width="3.83203125" style="61" bestFit="1" customWidth="1"/>
    <col min="2305" max="2307" width="6.33203125" style="61" bestFit="1" customWidth="1"/>
    <col min="2308" max="2315" width="3.83203125" style="61" bestFit="1" customWidth="1"/>
    <col min="2316" max="2316" width="6.33203125" style="61" bestFit="1" customWidth="1"/>
    <col min="2317" max="2318" width="3.83203125" style="61" bestFit="1" customWidth="1"/>
    <col min="2319" max="2320" width="4.1640625" style="61" bestFit="1" customWidth="1"/>
    <col min="2321" max="2322" width="3.83203125" style="61" bestFit="1" customWidth="1"/>
    <col min="2323" max="2325" width="6.33203125" style="61" bestFit="1" customWidth="1"/>
    <col min="2326" max="2333" width="3.83203125" style="61" bestFit="1" customWidth="1"/>
    <col min="2334" max="2336" width="6.33203125" style="61" bestFit="1" customWidth="1"/>
    <col min="2337" max="2344" width="3.83203125" style="61" bestFit="1" customWidth="1"/>
    <col min="2345" max="2347" width="6.33203125" style="61" bestFit="1" customWidth="1"/>
    <col min="2348" max="2355" width="3.83203125" style="61" bestFit="1" customWidth="1"/>
    <col min="2356" max="2358" width="6.33203125" style="61" bestFit="1" customWidth="1"/>
    <col min="2359" max="2366" width="3.83203125" style="61" bestFit="1" customWidth="1"/>
    <col min="2367" max="2369" width="6.33203125" style="61" bestFit="1" customWidth="1"/>
    <col min="2370" max="2377" width="3.83203125" style="61" bestFit="1" customWidth="1"/>
    <col min="2378" max="2380" width="6.33203125" style="61" bestFit="1" customWidth="1"/>
    <col min="2381" max="2388" width="3.83203125" style="61" bestFit="1" customWidth="1"/>
    <col min="2389" max="2391" width="6.33203125" style="61" bestFit="1" customWidth="1"/>
    <col min="2392" max="2399" width="3.83203125" style="61" bestFit="1" customWidth="1"/>
    <col min="2400" max="2402" width="6.33203125" style="61" bestFit="1" customWidth="1"/>
    <col min="2403" max="2410" width="3.83203125" style="61" bestFit="1" customWidth="1"/>
    <col min="2411" max="2413" width="6.33203125" style="61" bestFit="1" customWidth="1"/>
    <col min="2414" max="2421" width="3.83203125" style="61" bestFit="1" customWidth="1"/>
    <col min="2422" max="2424" width="6.33203125" style="61" bestFit="1" customWidth="1"/>
    <col min="2425" max="2432" width="3.83203125" style="61" bestFit="1" customWidth="1"/>
    <col min="2433" max="2433" width="6.33203125" style="61" bestFit="1" customWidth="1"/>
    <col min="2434" max="2435" width="3.83203125" style="61" bestFit="1" customWidth="1"/>
    <col min="2436" max="2437" width="4.1640625" style="61" bestFit="1" customWidth="1"/>
    <col min="2438" max="2439" width="3.83203125" style="61" bestFit="1" customWidth="1"/>
    <col min="2440" max="2442" width="6.33203125" style="61" bestFit="1" customWidth="1"/>
    <col min="2443" max="2450" width="3.83203125" style="61" bestFit="1" customWidth="1"/>
    <col min="2451" max="2453" width="6.33203125" style="61" bestFit="1" customWidth="1"/>
    <col min="2454" max="2461" width="3.83203125" style="61" bestFit="1" customWidth="1"/>
    <col min="2462" max="2464" width="6.33203125" style="61" bestFit="1" customWidth="1"/>
    <col min="2465" max="2472" width="3.83203125" style="61" bestFit="1" customWidth="1"/>
    <col min="2473" max="2475" width="6.33203125" style="61" bestFit="1" customWidth="1"/>
    <col min="2476" max="2483" width="3.83203125" style="61" bestFit="1" customWidth="1"/>
    <col min="2484" max="2486" width="6.33203125" style="61" bestFit="1" customWidth="1"/>
    <col min="2487" max="2494" width="3.83203125" style="61" bestFit="1" customWidth="1"/>
    <col min="2495" max="2497" width="6.33203125" style="61" bestFit="1" customWidth="1"/>
    <col min="2498" max="2505" width="3.83203125" style="61" bestFit="1" customWidth="1"/>
    <col min="2506" max="2508" width="6.33203125" style="61" bestFit="1" customWidth="1"/>
    <col min="2509" max="2516" width="3.83203125" style="61" bestFit="1" customWidth="1"/>
    <col min="2517" max="2519" width="6.33203125" style="61" bestFit="1" customWidth="1"/>
    <col min="2520" max="2527" width="3.83203125" style="61" bestFit="1" customWidth="1"/>
    <col min="2528" max="2530" width="6.33203125" style="61" bestFit="1" customWidth="1"/>
    <col min="2531" max="2538" width="3.83203125" style="61" bestFit="1" customWidth="1"/>
    <col min="2539" max="2541" width="6.33203125" style="61" bestFit="1" customWidth="1"/>
    <col min="2542" max="2549" width="3.83203125" style="61" bestFit="1" customWidth="1"/>
    <col min="2550" max="2550" width="6.33203125" style="61" bestFit="1" customWidth="1"/>
    <col min="2551" max="2551" width="3.83203125" style="61" bestFit="1" customWidth="1"/>
    <col min="2552" max="2554" width="4.1640625" style="61" bestFit="1" customWidth="1"/>
    <col min="2555" max="2555" width="3.83203125" style="61" bestFit="1" customWidth="1"/>
    <col min="2556" max="2556" width="4.1640625" style="61" bestFit="1" customWidth="1"/>
    <col min="2557" max="2559" width="6.33203125" style="61" bestFit="1" customWidth="1"/>
    <col min="2560" max="2567" width="3.83203125" style="61" bestFit="1" customWidth="1"/>
    <col min="2568" max="2568" width="6.33203125" style="61" bestFit="1" customWidth="1"/>
    <col min="2569" max="2574" width="3.83203125" style="61" bestFit="1" customWidth="1"/>
    <col min="2575" max="2575" width="6.33203125" style="61" bestFit="1" customWidth="1"/>
    <col min="2576" max="2581" width="3.83203125" style="61" bestFit="1" customWidth="1"/>
    <col min="2582" max="2582" width="6.33203125" style="61" bestFit="1" customWidth="1"/>
    <col min="2583" max="2588" width="3.83203125" style="61" bestFit="1" customWidth="1"/>
    <col min="2589" max="2589" width="6.33203125" style="61" bestFit="1" customWidth="1"/>
    <col min="2590" max="2595" width="3.83203125" style="61" bestFit="1" customWidth="1"/>
    <col min="2596" max="2597" width="6.33203125" style="61" bestFit="1" customWidth="1"/>
    <col min="2598" max="2599" width="3.83203125" style="61" bestFit="1" customWidth="1"/>
    <col min="2600" max="2601" width="6.33203125" style="61" bestFit="1" customWidth="1"/>
    <col min="2602" max="2603" width="3.83203125" style="61" bestFit="1" customWidth="1"/>
    <col min="2604" max="2605" width="6.33203125" style="61" bestFit="1" customWidth="1"/>
    <col min="2606" max="2607" width="3.83203125" style="61" bestFit="1" customWidth="1"/>
    <col min="2608" max="2609" width="6.33203125" style="61" bestFit="1" customWidth="1"/>
    <col min="2610" max="2611" width="3.83203125" style="61" bestFit="1" customWidth="1"/>
    <col min="2612" max="2613" width="6.33203125" style="61" bestFit="1" customWidth="1"/>
    <col min="2614" max="2615" width="3.83203125" style="61" bestFit="1" customWidth="1"/>
    <col min="2616" max="2617" width="6.33203125" style="61" bestFit="1" customWidth="1"/>
    <col min="2618" max="2619" width="3.83203125" style="61" bestFit="1" customWidth="1"/>
    <col min="2620" max="2621" width="6.33203125" style="61" bestFit="1" customWidth="1"/>
    <col min="2622" max="2623" width="3.83203125" style="61" bestFit="1" customWidth="1"/>
    <col min="2624" max="2625" width="6.33203125" style="61" bestFit="1" customWidth="1"/>
    <col min="2626" max="2626" width="6.1640625" style="61" bestFit="1" customWidth="1"/>
    <col min="2627" max="2627" width="3.83203125" style="61" bestFit="1" customWidth="1"/>
    <col min="2628" max="2629" width="6.33203125" style="61" bestFit="1" customWidth="1"/>
    <col min="2630" max="2630" width="5.1640625" style="61" bestFit="1" customWidth="1"/>
    <col min="2631" max="2631" width="3.83203125" style="61" bestFit="1" customWidth="1"/>
    <col min="2632" max="2633" width="6.33203125" style="61" bestFit="1" customWidth="1"/>
    <col min="2634" max="2634" width="5.1640625" style="61" bestFit="1" customWidth="1"/>
    <col min="2635" max="2635" width="3.83203125" style="61" bestFit="1" customWidth="1"/>
    <col min="2636" max="2637" width="6.33203125" style="61" bestFit="1" customWidth="1"/>
    <col min="2638" max="2638" width="5.1640625" style="61" bestFit="1" customWidth="1"/>
    <col min="2639" max="2639" width="3.83203125" style="61" bestFit="1" customWidth="1"/>
    <col min="2640" max="2641" width="6.33203125" style="61" bestFit="1" customWidth="1"/>
    <col min="2642" max="2642" width="5.1640625" style="61" bestFit="1" customWidth="1"/>
    <col min="2643" max="2643" width="3.83203125" style="61" bestFit="1" customWidth="1"/>
    <col min="2644" max="2645" width="6.33203125" style="61" bestFit="1" customWidth="1"/>
    <col min="2646" max="2646" width="5.1640625" style="61" bestFit="1" customWidth="1"/>
    <col min="2647" max="2647" width="3.83203125" style="61" bestFit="1" customWidth="1"/>
    <col min="2648" max="2649" width="6.33203125" style="61" bestFit="1" customWidth="1"/>
    <col min="2650" max="2651" width="3.83203125" style="61" bestFit="1" customWidth="1"/>
    <col min="2652" max="2653" width="6.33203125" style="61" bestFit="1" customWidth="1"/>
    <col min="2654" max="2655" width="3.83203125" style="61" bestFit="1" customWidth="1"/>
    <col min="2656" max="2657" width="6.33203125" style="61" bestFit="1" customWidth="1"/>
    <col min="2658" max="2701" width="3.83203125" style="61" bestFit="1" customWidth="1"/>
    <col min="2702" max="2702" width="4.1640625" style="61" bestFit="1" customWidth="1"/>
    <col min="2703" max="2703" width="3.83203125" style="61" bestFit="1" customWidth="1"/>
    <col min="2704" max="2704" width="4.1640625" style="61" bestFit="1" customWidth="1"/>
    <col min="2705" max="2706" width="3.83203125" style="61" bestFit="1" customWidth="1"/>
    <col min="2707" max="2708" width="4.1640625" style="61" bestFit="1" customWidth="1"/>
    <col min="2709" max="2734" width="6.33203125" style="61" bestFit="1" customWidth="1"/>
    <col min="2735" max="2745" width="3.83203125" style="61" bestFit="1" customWidth="1"/>
    <col min="2746" max="2746" width="6.33203125" style="61" bestFit="1" customWidth="1"/>
    <col min="2747" max="2747" width="3.83203125" style="61" bestFit="1" customWidth="1"/>
    <col min="2748" max="2761" width="6.33203125" style="61" bestFit="1" customWidth="1"/>
    <col min="2762" max="2769" width="3.83203125" style="61" bestFit="1" customWidth="1"/>
    <col min="2770" max="2770" width="6.1640625" style="61" bestFit="1" customWidth="1"/>
    <col min="2771" max="2771" width="5.1640625" style="61" bestFit="1" customWidth="1"/>
    <col min="2772" max="2785" width="3.83203125" style="61" bestFit="1" customWidth="1"/>
    <col min="2786" max="2787" width="4.1640625" style="61" bestFit="1" customWidth="1"/>
    <col min="2788" max="2790" width="3.83203125" style="61" bestFit="1" customWidth="1"/>
    <col min="2791" max="2797" width="6.33203125" style="61" bestFit="1" customWidth="1"/>
    <col min="2798" max="2798" width="6" style="61" bestFit="1" customWidth="1"/>
    <col min="2799" max="2799" width="6.33203125" style="61" bestFit="1" customWidth="1"/>
    <col min="2800" max="2801" width="4.1640625" style="61" bestFit="1" customWidth="1"/>
    <col min="2802" max="2802" width="5.1640625" style="61" bestFit="1" customWidth="1"/>
    <col min="2803" max="2803" width="4.1640625" style="61" bestFit="1" customWidth="1"/>
    <col min="2804" max="2848" width="6.33203125" style="61" bestFit="1" customWidth="1"/>
    <col min="2849" max="2849" width="3.83203125" style="61" bestFit="1" customWidth="1"/>
    <col min="2850" max="2852" width="6.33203125" style="61" bestFit="1" customWidth="1"/>
    <col min="2853" max="2855" width="3.83203125" style="61" bestFit="1" customWidth="1"/>
    <col min="2856" max="2858" width="6.33203125" style="61" bestFit="1" customWidth="1"/>
    <col min="2859" max="2862" width="3.83203125" style="61" bestFit="1" customWidth="1"/>
    <col min="2863" max="2910" width="6.33203125" style="61" bestFit="1" customWidth="1"/>
    <col min="2911" max="2911" width="4.1640625" style="61" bestFit="1" customWidth="1"/>
    <col min="2912" max="2913" width="3.83203125" style="61" bestFit="1" customWidth="1"/>
    <col min="2914" max="2915" width="6.33203125" style="61" bestFit="1" customWidth="1"/>
    <col min="2916" max="2920" width="3.83203125" style="61" bestFit="1" customWidth="1"/>
    <col min="2921" max="2921" width="6.33203125" style="61" bestFit="1" customWidth="1"/>
    <col min="2922" max="2923" width="3.83203125" style="61" bestFit="1" customWidth="1"/>
    <col min="2924" max="2924" width="6.1640625" style="61" bestFit="1" customWidth="1"/>
    <col min="2925" max="2925" width="6" style="61" bestFit="1" customWidth="1"/>
    <col min="2926" max="2931" width="6.33203125" style="61" bestFit="1" customWidth="1"/>
    <col min="2932" max="2934" width="6" style="61" bestFit="1" customWidth="1"/>
    <col min="2935" max="2959" width="6.33203125" style="61" bestFit="1" customWidth="1"/>
    <col min="2960" max="2961" width="8.83203125" style="61" bestFit="1" customWidth="1"/>
    <col min="2962" max="2962" width="8.5" style="61" bestFit="1" customWidth="1"/>
    <col min="2963" max="2967" width="6.33203125" style="61" bestFit="1" customWidth="1"/>
    <col min="2968" max="2968" width="8.83203125" style="61" bestFit="1" customWidth="1"/>
    <col min="2969" max="2970" width="6.33203125" style="61" bestFit="1" customWidth="1"/>
    <col min="2971" max="2971" width="8.5" style="61" bestFit="1" customWidth="1"/>
    <col min="2972" max="2972" width="6.33203125" style="61" bestFit="1" customWidth="1"/>
    <col min="2973" max="2973" width="8.5" style="61" bestFit="1" customWidth="1"/>
    <col min="2974" max="2974" width="6.33203125" style="61" bestFit="1" customWidth="1"/>
    <col min="2975" max="2976" width="8.5" style="61" bestFit="1" customWidth="1"/>
    <col min="2977" max="2977" width="6.33203125" style="61" bestFit="1" customWidth="1"/>
    <col min="2978" max="2978" width="6.6640625" style="61" bestFit="1" customWidth="1"/>
    <col min="2979" max="2979" width="6" style="61" bestFit="1" customWidth="1"/>
    <col min="2980" max="2982" width="6.33203125" style="61" bestFit="1" customWidth="1"/>
    <col min="2983" max="2983" width="6" style="61" bestFit="1" customWidth="1"/>
    <col min="2984" max="2998" width="6.33203125" style="61" bestFit="1" customWidth="1"/>
    <col min="2999" max="2999" width="3.83203125" style="61" bestFit="1" customWidth="1"/>
    <col min="3000" max="3001" width="6.33203125" style="61" bestFit="1" customWidth="1"/>
    <col min="3002" max="3002" width="3.83203125" style="61" bestFit="1" customWidth="1"/>
    <col min="3003" max="3006" width="6.33203125" style="61" bestFit="1" customWidth="1"/>
    <col min="3007" max="3007" width="3.83203125" style="61" bestFit="1" customWidth="1"/>
    <col min="3008" max="3011" width="6.33203125" style="61" bestFit="1" customWidth="1"/>
    <col min="3012" max="3012" width="3.83203125" style="61" bestFit="1" customWidth="1"/>
    <col min="3013" max="3013" width="4.1640625" style="61" bestFit="1" customWidth="1"/>
    <col min="3014" max="3014" width="3.83203125" style="61" bestFit="1" customWidth="1"/>
    <col min="3015" max="3015" width="6.33203125" style="61" bestFit="1" customWidth="1"/>
    <col min="3016" max="3016" width="5.6640625" style="61" bestFit="1" customWidth="1"/>
    <col min="3017" max="3017" width="3.83203125" style="61" bestFit="1" customWidth="1"/>
    <col min="3018" max="3018" width="4.1640625" style="61" bestFit="1" customWidth="1"/>
    <col min="3019" max="3019" width="3.83203125" style="61" bestFit="1" customWidth="1"/>
    <col min="3020" max="3020" width="6.33203125" style="61" bestFit="1" customWidth="1"/>
    <col min="3021" max="3021" width="3.83203125" style="61" bestFit="1" customWidth="1"/>
    <col min="3022" max="3022" width="5.1640625" style="61" bestFit="1" customWidth="1"/>
    <col min="3023" max="3023" width="4.1640625" style="61" bestFit="1" customWidth="1"/>
    <col min="3024" max="3024" width="6.33203125" style="61" bestFit="1" customWidth="1"/>
    <col min="3025" max="3025" width="7.1640625" style="61" bestFit="1" customWidth="1"/>
    <col min="3026" max="3027" width="3.83203125" style="61" bestFit="1" customWidth="1"/>
    <col min="3028" max="3028" width="4.1640625" style="61" bestFit="1" customWidth="1"/>
    <col min="3029" max="3031" width="3.83203125" style="61" bestFit="1" customWidth="1"/>
    <col min="3032" max="3032" width="4.1640625" style="61" bestFit="1" customWidth="1"/>
    <col min="3033" max="3033" width="3.83203125" style="61" bestFit="1" customWidth="1"/>
    <col min="3034" max="3034" width="6.1640625" style="61" bestFit="1" customWidth="1"/>
    <col min="3035" max="3037" width="3.83203125" style="61" bestFit="1" customWidth="1"/>
    <col min="3038" max="3038" width="6.1640625" style="61" bestFit="1" customWidth="1"/>
    <col min="3039" max="3042" width="3.83203125" style="61" bestFit="1" customWidth="1"/>
    <col min="3043" max="3043" width="6.1640625" style="61" bestFit="1" customWidth="1"/>
    <col min="3044" max="3044" width="4.1640625" style="61" bestFit="1" customWidth="1"/>
    <col min="3045" max="3050" width="3.83203125" style="61" bestFit="1" customWidth="1"/>
    <col min="3051" max="3051" width="6.33203125" style="61" bestFit="1" customWidth="1"/>
    <col min="3052" max="3052" width="4.6640625" style="61" bestFit="1" customWidth="1"/>
    <col min="3053" max="3053" width="3.83203125" style="61" bestFit="1" customWidth="1"/>
    <col min="3054" max="3054" width="4.1640625" style="61" bestFit="1" customWidth="1"/>
    <col min="3055" max="3055" width="3.83203125" style="61" bestFit="1" customWidth="1"/>
    <col min="3056" max="3056" width="6.33203125" style="61" bestFit="1" customWidth="1"/>
    <col min="3057" max="3057" width="3.83203125" style="61" bestFit="1" customWidth="1"/>
    <col min="3058" max="3059" width="4.1640625" style="61" bestFit="1" customWidth="1"/>
    <col min="3060" max="3060" width="6.33203125" style="61" bestFit="1" customWidth="1"/>
    <col min="3061" max="3062" width="4.1640625" style="61" bestFit="1" customWidth="1"/>
    <col min="3063" max="3064" width="3.83203125" style="61" bestFit="1" customWidth="1"/>
    <col min="3065" max="3065" width="4.1640625" style="61" bestFit="1" customWidth="1"/>
    <col min="3066" max="3068" width="3.83203125" style="61" bestFit="1" customWidth="1"/>
    <col min="3069" max="3069" width="4.1640625" style="61" bestFit="1" customWidth="1"/>
    <col min="3070" max="3070" width="3.83203125" style="61" bestFit="1" customWidth="1"/>
    <col min="3071" max="3071" width="6.1640625" style="61" bestFit="1" customWidth="1"/>
    <col min="3072" max="3074" width="3.83203125" style="61" bestFit="1" customWidth="1"/>
    <col min="3075" max="3075" width="6.1640625" style="61" bestFit="1" customWidth="1"/>
    <col min="3076" max="3079" width="3.83203125" style="61" bestFit="1" customWidth="1"/>
    <col min="3080" max="3080" width="6.1640625" style="61" bestFit="1" customWidth="1"/>
    <col min="3081" max="3081" width="4.1640625" style="61" bestFit="1" customWidth="1"/>
    <col min="3082" max="3095" width="3.83203125" style="61" bestFit="1" customWidth="1"/>
    <col min="3096" max="3096" width="5.1640625" style="61" bestFit="1" customWidth="1"/>
    <col min="3097" max="3098" width="4.1640625" style="61" bestFit="1" customWidth="1"/>
    <col min="3099" max="3100" width="3.83203125" style="61" bestFit="1" customWidth="1"/>
    <col min="3101" max="3103" width="4.1640625" style="61" bestFit="1" customWidth="1"/>
    <col min="3104" max="3117" width="3.83203125" style="61" bestFit="1" customWidth="1"/>
    <col min="3118" max="3120" width="4.1640625" style="61" bestFit="1" customWidth="1"/>
    <col min="3121" max="3121" width="3.83203125" style="61" bestFit="1" customWidth="1"/>
    <col min="3122" max="3122" width="4.1640625" style="61" bestFit="1" customWidth="1"/>
    <col min="3123" max="3123" width="3.83203125" style="61" bestFit="1" customWidth="1"/>
    <col min="3124" max="3124" width="6.1640625" style="61" bestFit="1" customWidth="1"/>
    <col min="3125" max="3182" width="3.83203125" style="61" bestFit="1" customWidth="1"/>
    <col min="3183" max="3183" width="5" style="61" bestFit="1" customWidth="1"/>
    <col min="3184" max="3185" width="3.83203125" style="61" bestFit="1" customWidth="1"/>
    <col min="3186" max="3186" width="5.1640625" style="61" bestFit="1" customWidth="1"/>
    <col min="3187" max="3187" width="8.1640625" style="61" bestFit="1" customWidth="1"/>
    <col min="3188" max="3188" width="4.1640625" style="61" bestFit="1" customWidth="1"/>
    <col min="3189" max="3190" width="3.83203125" style="61" bestFit="1" customWidth="1"/>
    <col min="3191" max="3191" width="6.1640625" style="61" bestFit="1" customWidth="1"/>
    <col min="3192" max="3192" width="4.5" style="61" bestFit="1" customWidth="1"/>
    <col min="3193" max="3194" width="3.83203125" style="61" bestFit="1" customWidth="1"/>
    <col min="3195" max="3195" width="4.1640625" style="61" bestFit="1" customWidth="1"/>
    <col min="3196" max="3200" width="3.83203125" style="61" bestFit="1" customWidth="1"/>
    <col min="3201" max="3203" width="7.1640625" style="61" bestFit="1" customWidth="1"/>
    <col min="3204" max="3204" width="3.83203125" style="61" bestFit="1" customWidth="1"/>
    <col min="3205" max="3207" width="4.1640625" style="61" bestFit="1" customWidth="1"/>
    <col min="3208" max="3209" width="3.83203125" style="61" bestFit="1" customWidth="1"/>
    <col min="3210" max="3211" width="4.1640625" style="61" bestFit="1" customWidth="1"/>
    <col min="3212" max="3212" width="5.1640625" style="61" bestFit="1" customWidth="1"/>
    <col min="3213" max="3214" width="4.1640625" style="61" bestFit="1" customWidth="1"/>
    <col min="3215" max="3216" width="3.83203125" style="61" bestFit="1" customWidth="1"/>
    <col min="3217" max="3217" width="4.1640625" style="61" bestFit="1" customWidth="1"/>
    <col min="3218" max="3219" width="6.33203125" style="61" bestFit="1" customWidth="1"/>
    <col min="3220" max="3220" width="3.83203125" style="61" bestFit="1" customWidth="1"/>
    <col min="3221" max="3221" width="6.33203125" style="61" bestFit="1" customWidth="1"/>
    <col min="3222" max="3228" width="3.83203125" style="61" bestFit="1" customWidth="1"/>
    <col min="3229" max="3231" width="4.1640625" style="61" bestFit="1" customWidth="1"/>
    <col min="3232" max="3234" width="6.33203125" style="61" bestFit="1" customWidth="1"/>
    <col min="3235" max="3236" width="3.83203125" style="61" bestFit="1" customWidth="1"/>
    <col min="3237" max="3257" width="6.33203125" style="61" bestFit="1" customWidth="1"/>
    <col min="3258" max="3262" width="3.83203125" style="61" bestFit="1" customWidth="1"/>
    <col min="3263" max="3263" width="5.1640625" style="61" bestFit="1" customWidth="1"/>
    <col min="3264" max="3265" width="3.83203125" style="61" bestFit="1" customWidth="1"/>
    <col min="3266" max="3266" width="4.1640625" style="61" bestFit="1" customWidth="1"/>
    <col min="3267" max="3268" width="3.83203125" style="61" bestFit="1" customWidth="1"/>
    <col min="3269" max="3269" width="5.1640625" style="61" bestFit="1" customWidth="1"/>
    <col min="3270" max="3271" width="3.83203125" style="61" bestFit="1" customWidth="1"/>
    <col min="3272" max="3272" width="4.1640625" style="61" bestFit="1" customWidth="1"/>
    <col min="3273" max="3274" width="3.83203125" style="61" bestFit="1" customWidth="1"/>
    <col min="3275" max="3275" width="4.1640625" style="61" bestFit="1" customWidth="1"/>
    <col min="3276" max="3277" width="6.33203125" style="61" bestFit="1" customWidth="1"/>
    <col min="3278" max="3278" width="6" style="61" bestFit="1" customWidth="1"/>
    <col min="3279" max="3279" width="4.1640625" style="61" bestFit="1" customWidth="1"/>
    <col min="3280" max="3280" width="3.83203125" style="61" bestFit="1" customWidth="1"/>
    <col min="3281" max="3284" width="6.33203125" style="61" bestFit="1" customWidth="1"/>
    <col min="3285" max="3298" width="3.83203125" style="61" bestFit="1" customWidth="1"/>
    <col min="3299" max="3301" width="6.33203125" style="61" bestFit="1" customWidth="1"/>
    <col min="3302" max="3302" width="4.6640625" style="61" bestFit="1" customWidth="1"/>
    <col min="3303" max="3308" width="3.83203125" style="61" bestFit="1" customWidth="1"/>
    <col min="3309" max="3310" width="5.1640625" style="61" bestFit="1" customWidth="1"/>
    <col min="3311" max="3312" width="6.33203125" style="61" bestFit="1" customWidth="1"/>
    <col min="3313" max="3313" width="3.83203125" style="61" bestFit="1" customWidth="1"/>
    <col min="3314" max="3314" width="6.33203125" style="61" bestFit="1" customWidth="1"/>
    <col min="3315" max="3315" width="4.1640625" style="61" bestFit="1" customWidth="1"/>
    <col min="3316" max="3316" width="6.33203125" style="61" bestFit="1" customWidth="1"/>
    <col min="3317" max="3317" width="4.1640625" style="61" bestFit="1" customWidth="1"/>
    <col min="3318" max="3318" width="6.33203125" style="61" bestFit="1" customWidth="1"/>
    <col min="3319" max="3319" width="4.1640625" style="61" bestFit="1" customWidth="1"/>
    <col min="3320" max="3320" width="6.33203125" style="61" bestFit="1" customWidth="1"/>
    <col min="3321" max="3321" width="4.1640625" style="61" bestFit="1" customWidth="1"/>
    <col min="3322" max="3322" width="6.33203125" style="61" bestFit="1" customWidth="1"/>
    <col min="3323" max="3324" width="8.1640625" style="61" bestFit="1" customWidth="1"/>
    <col min="3325" max="3325" width="4.1640625" style="61" bestFit="1" customWidth="1"/>
    <col min="3326" max="3326" width="3.83203125" style="61" bestFit="1" customWidth="1"/>
    <col min="3327" max="3327" width="6.33203125" style="61" bestFit="1" customWidth="1"/>
    <col min="3328" max="3329" width="8.1640625" style="61" bestFit="1" customWidth="1"/>
    <col min="3330" max="3330" width="4.1640625" style="61" bestFit="1" customWidth="1"/>
    <col min="3331" max="3331" width="3.83203125" style="61" bestFit="1" customWidth="1"/>
    <col min="3332" max="3332" width="6.33203125" style="61" bestFit="1" customWidth="1"/>
    <col min="3333" max="3334" width="8.1640625" style="61" bestFit="1" customWidth="1"/>
    <col min="3335" max="3335" width="4.1640625" style="61" bestFit="1" customWidth="1"/>
    <col min="3336" max="3336" width="3.83203125" style="61" bestFit="1" customWidth="1"/>
    <col min="3337" max="3337" width="6.33203125" style="61" bestFit="1" customWidth="1"/>
    <col min="3338" max="3339" width="8.1640625" style="61" bestFit="1" customWidth="1"/>
    <col min="3340" max="3340" width="4.1640625" style="61" bestFit="1" customWidth="1"/>
    <col min="3341" max="3341" width="3.83203125" style="61" bestFit="1" customWidth="1"/>
    <col min="3342" max="3353" width="6.33203125" style="61" bestFit="1" customWidth="1"/>
    <col min="3354" max="3354" width="5.1640625" style="61" bestFit="1" customWidth="1"/>
    <col min="3355" max="3355" width="4.1640625" style="61" bestFit="1" customWidth="1"/>
    <col min="3356" max="3356" width="3.83203125" style="61" bestFit="1" customWidth="1"/>
    <col min="3357" max="3364" width="6.33203125" style="61" bestFit="1" customWidth="1"/>
    <col min="3365" max="3365" width="3.83203125" style="61" bestFit="1" customWidth="1"/>
    <col min="3366" max="3367" width="4.1640625" style="61" bestFit="1" customWidth="1"/>
    <col min="3368" max="3369" width="3.83203125" style="61" bestFit="1" customWidth="1"/>
    <col min="3370" max="3370" width="5.1640625" style="61" bestFit="1" customWidth="1"/>
    <col min="3371" max="3373" width="3.83203125" style="61" bestFit="1" customWidth="1"/>
    <col min="3374" max="3374" width="4.1640625" style="61" bestFit="1" customWidth="1"/>
    <col min="3375" max="3375" width="3.83203125" style="61" bestFit="1" customWidth="1"/>
    <col min="3376" max="3376" width="5.1640625" style="61" bestFit="1" customWidth="1"/>
    <col min="3377" max="3377" width="6.1640625" style="61" bestFit="1" customWidth="1"/>
    <col min="3378" max="3378" width="5.1640625" style="61" bestFit="1" customWidth="1"/>
    <col min="3379" max="3379" width="4.1640625" style="61" bestFit="1" customWidth="1"/>
    <col min="3380" max="3380" width="5.1640625" style="61" bestFit="1" customWidth="1"/>
    <col min="3381" max="3381" width="6.33203125" style="61" bestFit="1" customWidth="1"/>
    <col min="3382" max="3385" width="3.83203125" style="61" bestFit="1" customWidth="1"/>
    <col min="3386" max="3386" width="6.33203125" style="61" bestFit="1" customWidth="1"/>
    <col min="3387" max="3390" width="5.1640625" style="61" bestFit="1" customWidth="1"/>
    <col min="3391" max="3392" width="6.33203125" style="61" bestFit="1" customWidth="1"/>
    <col min="3393" max="3396" width="4.1640625" style="61" bestFit="1" customWidth="1"/>
    <col min="3397" max="3397" width="3.83203125" style="61" bestFit="1" customWidth="1"/>
    <col min="3398" max="3402" width="6.33203125" style="61" bestFit="1" customWidth="1"/>
    <col min="3403" max="3403" width="4.1640625" style="61" bestFit="1" customWidth="1"/>
    <col min="3404" max="3404" width="3.83203125" style="61" bestFit="1" customWidth="1"/>
    <col min="3405" max="3406" width="7.1640625" style="61" bestFit="1" customWidth="1"/>
    <col min="3407" max="3410" width="6.33203125" style="61" bestFit="1" customWidth="1"/>
    <col min="3411" max="3418" width="3.83203125" style="61" bestFit="1" customWidth="1"/>
    <col min="3419" max="3419" width="4.1640625" style="61" bestFit="1" customWidth="1"/>
    <col min="3420" max="3420" width="3.83203125" style="61" bestFit="1" customWidth="1"/>
    <col min="3421" max="3422" width="8.1640625" style="61" bestFit="1" customWidth="1"/>
    <col min="3423" max="3423" width="3.83203125" style="61" bestFit="1" customWidth="1"/>
    <col min="3424" max="3424" width="9.1640625" style="61" bestFit="1" customWidth="1"/>
    <col min="3425" max="3425" width="4.1640625" style="61" bestFit="1" customWidth="1"/>
    <col min="3426" max="3426" width="3.83203125" style="61" bestFit="1" customWidth="1"/>
    <col min="3427" max="3427" width="4.1640625" style="61" bestFit="1" customWidth="1"/>
    <col min="3428" max="3428" width="8.1640625" style="61" bestFit="1" customWidth="1"/>
    <col min="3429" max="3429" width="5.1640625" style="61" bestFit="1" customWidth="1"/>
    <col min="3430" max="3430" width="3.83203125" style="61" bestFit="1" customWidth="1"/>
    <col min="3431" max="3432" width="4.1640625" style="61" bestFit="1" customWidth="1"/>
    <col min="3433" max="3435" width="3.83203125" style="61" bestFit="1" customWidth="1"/>
    <col min="3436" max="3436" width="4.1640625" style="61" bestFit="1" customWidth="1"/>
    <col min="3437" max="3437" width="3.83203125" style="61" bestFit="1" customWidth="1"/>
    <col min="3438" max="3439" width="4.1640625" style="61" bestFit="1" customWidth="1"/>
    <col min="3440" max="3441" width="3.83203125" style="61" bestFit="1" customWidth="1"/>
    <col min="3442" max="3442" width="4.1640625" style="61" bestFit="1" customWidth="1"/>
    <col min="3443" max="3444" width="3.83203125" style="61" bestFit="1" customWidth="1"/>
    <col min="3445" max="3445" width="4.1640625" style="61" bestFit="1" customWidth="1"/>
    <col min="3446" max="3447" width="3.83203125" style="61" bestFit="1" customWidth="1"/>
    <col min="3448" max="3448" width="4.1640625" style="61" bestFit="1" customWidth="1"/>
    <col min="3449" max="3451" width="3.83203125" style="61" bestFit="1" customWidth="1"/>
    <col min="3452" max="3455" width="6.33203125" style="61" bestFit="1" customWidth="1"/>
    <col min="3456" max="3457" width="6" style="61" bestFit="1" customWidth="1"/>
    <col min="3458" max="3460" width="6.33203125" style="61" bestFit="1" customWidth="1"/>
    <col min="3461" max="3461" width="3.83203125" style="61" bestFit="1" customWidth="1"/>
    <col min="3462" max="3462" width="6.33203125" style="61" bestFit="1" customWidth="1"/>
    <col min="3463" max="3463" width="4.1640625" style="61" bestFit="1" customWidth="1"/>
    <col min="3464" max="3464" width="3.83203125" style="61" bestFit="1" customWidth="1"/>
    <col min="3465" max="3465" width="4.1640625" style="61" bestFit="1" customWidth="1"/>
    <col min="3466" max="3485" width="3.83203125" style="61" bestFit="1" customWidth="1"/>
    <col min="3486" max="3496" width="6.33203125" style="61" bestFit="1" customWidth="1"/>
    <col min="3497" max="3497" width="3.83203125" style="61" bestFit="1" customWidth="1"/>
    <col min="3498" max="3507" width="6.33203125" style="61" bestFit="1" customWidth="1"/>
    <col min="3508" max="3508" width="3.83203125" style="61" bestFit="1" customWidth="1"/>
    <col min="3509" max="3509" width="4.1640625" style="61" bestFit="1" customWidth="1"/>
    <col min="3510" max="3516" width="3.83203125" style="61" bestFit="1" customWidth="1"/>
    <col min="3517" max="3517" width="4.1640625" style="61" bestFit="1" customWidth="1"/>
    <col min="3518" max="3526" width="3.83203125" style="61" bestFit="1" customWidth="1"/>
    <col min="3527" max="3532" width="4.1640625" style="61" bestFit="1" customWidth="1"/>
    <col min="3533" max="3533" width="6.33203125" style="61" bestFit="1" customWidth="1"/>
    <col min="3534" max="3539" width="3.83203125" style="61" bestFit="1" customWidth="1"/>
    <col min="3540" max="3540" width="4.1640625" style="61" bestFit="1" customWidth="1"/>
    <col min="3541" max="3542" width="3.83203125" style="61" bestFit="1" customWidth="1"/>
    <col min="3543" max="3543" width="4.1640625" style="61" bestFit="1" customWidth="1"/>
    <col min="3544" max="3544" width="5.1640625" style="61" bestFit="1" customWidth="1"/>
    <col min="3545" max="3546" width="4.1640625" style="61" bestFit="1" customWidth="1"/>
    <col min="3547" max="3547" width="3.83203125" style="61" bestFit="1" customWidth="1"/>
    <col min="3548" max="3549" width="4.1640625" style="61" bestFit="1" customWidth="1"/>
    <col min="3550" max="3557" width="3.83203125" style="61" bestFit="1" customWidth="1"/>
    <col min="3558" max="3558" width="4.1640625" style="61" bestFit="1" customWidth="1"/>
    <col min="3559" max="3560" width="3.83203125" style="61" bestFit="1" customWidth="1"/>
    <col min="3561" max="3562" width="5.1640625" style="61" bestFit="1" customWidth="1"/>
    <col min="3563" max="3566" width="3.83203125" style="61" bestFit="1" customWidth="1"/>
    <col min="3567" max="3568" width="6.33203125" style="61" bestFit="1" customWidth="1"/>
    <col min="3569" max="3570" width="3.83203125" style="61" bestFit="1" customWidth="1"/>
    <col min="3571" max="3571" width="4.1640625" style="61" bestFit="1" customWidth="1"/>
    <col min="3572" max="3573" width="6.33203125" style="61" bestFit="1" customWidth="1"/>
    <col min="3574" max="3574" width="4.1640625" style="61" bestFit="1" customWidth="1"/>
    <col min="3575" max="3577" width="3.83203125" style="61" bestFit="1" customWidth="1"/>
    <col min="3578" max="3580" width="6.33203125" style="61" bestFit="1" customWidth="1"/>
    <col min="3581" max="3581" width="5.1640625" style="61" bestFit="1" customWidth="1"/>
    <col min="3582" max="3582" width="3.83203125" style="61" bestFit="1" customWidth="1"/>
    <col min="3583" max="3583" width="6.33203125" style="61" bestFit="1" customWidth="1"/>
    <col min="3584" max="3584" width="4.1640625" style="61" bestFit="1" customWidth="1"/>
    <col min="3585" max="3585" width="3.83203125" style="61" bestFit="1" customWidth="1"/>
    <col min="3586" max="3586" width="5.1640625" style="61" bestFit="1" customWidth="1"/>
    <col min="3587" max="3588" width="3.83203125" style="61" bestFit="1" customWidth="1"/>
    <col min="3589" max="3590" width="6.33203125" style="61" bestFit="1" customWidth="1"/>
    <col min="3591" max="3591" width="3.83203125" style="61" bestFit="1" customWidth="1"/>
    <col min="3592" max="3593" width="6.33203125" style="61" bestFit="1" customWidth="1"/>
    <col min="3594" max="3594" width="3.83203125" style="61" bestFit="1" customWidth="1"/>
    <col min="3595" max="3595" width="4.1640625" style="61" bestFit="1" customWidth="1"/>
    <col min="3596" max="3596" width="3.83203125" style="61" bestFit="1" customWidth="1"/>
    <col min="3597" max="3600" width="4.1640625" style="61" bestFit="1" customWidth="1"/>
    <col min="3601" max="3603" width="6.33203125" style="61" bestFit="1" customWidth="1"/>
    <col min="3604" max="3604" width="4.1640625" style="61" bestFit="1" customWidth="1"/>
    <col min="3605" max="3605" width="6.33203125" style="61" bestFit="1" customWidth="1"/>
    <col min="3606" max="3607" width="3.83203125" style="61" bestFit="1" customWidth="1"/>
    <col min="3608" max="3608" width="4.1640625" style="61" bestFit="1" customWidth="1"/>
    <col min="3609" max="3609" width="3.83203125" style="61" bestFit="1" customWidth="1"/>
    <col min="3610" max="3610" width="4.1640625" style="61" bestFit="1" customWidth="1"/>
    <col min="3611" max="3612" width="3.83203125" style="61" bestFit="1" customWidth="1"/>
    <col min="3613" max="3615" width="4.1640625" style="61" bestFit="1" customWidth="1"/>
    <col min="3616" max="3616" width="3.83203125" style="61" bestFit="1" customWidth="1"/>
    <col min="3617" max="3618" width="4.1640625" style="61" bestFit="1" customWidth="1"/>
    <col min="3619" max="3627" width="3.83203125" style="61" bestFit="1" customWidth="1"/>
    <col min="3628" max="3629" width="6.33203125" style="61" bestFit="1" customWidth="1"/>
    <col min="3630" max="3630" width="5.1640625" style="61" bestFit="1" customWidth="1"/>
    <col min="3631" max="3631" width="6.1640625" style="61" bestFit="1" customWidth="1"/>
    <col min="3632" max="3634" width="3.83203125" style="61" bestFit="1" customWidth="1"/>
    <col min="3635" max="3635" width="6.1640625" style="61" bestFit="1" customWidth="1"/>
    <col min="3636" max="3638" width="3.83203125" style="61" bestFit="1" customWidth="1"/>
    <col min="3639" max="3639" width="5.1640625" style="61" bestFit="1" customWidth="1"/>
    <col min="3640" max="3641" width="3.83203125" style="61" bestFit="1" customWidth="1"/>
    <col min="3642" max="3647" width="4.1640625" style="61" bestFit="1" customWidth="1"/>
    <col min="3648" max="3648" width="5.1640625" style="61" bestFit="1" customWidth="1"/>
    <col min="3649" max="3650" width="4.1640625" style="61" bestFit="1" customWidth="1"/>
    <col min="3651" max="3651" width="3.83203125" style="61" bestFit="1" customWidth="1"/>
    <col min="3652" max="3652" width="4.1640625" style="61" bestFit="1" customWidth="1"/>
    <col min="3653" max="3653" width="3.83203125" style="61" bestFit="1" customWidth="1"/>
    <col min="3654" max="3654" width="5.1640625" style="61" bestFit="1" customWidth="1"/>
    <col min="3655" max="3655" width="4.1640625" style="61" bestFit="1" customWidth="1"/>
    <col min="3656" max="3656" width="3.83203125" style="61" bestFit="1" customWidth="1"/>
    <col min="3657" max="3657" width="4.1640625" style="61" bestFit="1" customWidth="1"/>
    <col min="3658" max="3658" width="3.83203125" style="61" bestFit="1" customWidth="1"/>
    <col min="3659" max="3659" width="5.1640625" style="61" bestFit="1" customWidth="1"/>
    <col min="3660" max="3661" width="3.83203125" style="61" bestFit="1" customWidth="1"/>
    <col min="3662" max="3662" width="4.1640625" style="61" bestFit="1" customWidth="1"/>
    <col min="3663" max="3664" width="3.83203125" style="61" bestFit="1" customWidth="1"/>
    <col min="3665" max="3665" width="4.1640625" style="61" bestFit="1" customWidth="1"/>
    <col min="3666" max="3666" width="3.83203125" style="61" bestFit="1" customWidth="1"/>
    <col min="3667" max="3667" width="5.1640625" style="61" bestFit="1" customWidth="1"/>
    <col min="3668" max="3668" width="3.83203125" style="61" bestFit="1" customWidth="1"/>
    <col min="3669" max="3669" width="5.1640625" style="61" bestFit="1" customWidth="1"/>
    <col min="3670" max="3670" width="4.1640625" style="61" bestFit="1" customWidth="1"/>
    <col min="3671" max="3677" width="3.83203125" style="61" bestFit="1" customWidth="1"/>
    <col min="3678" max="3678" width="8.1640625" style="61" bestFit="1" customWidth="1"/>
    <col min="3679" max="3679" width="6.1640625" style="61" bestFit="1" customWidth="1"/>
    <col min="3680" max="3680" width="5.1640625" style="61" bestFit="1" customWidth="1"/>
    <col min="3681" max="3681" width="6.1640625" style="61" bestFit="1" customWidth="1"/>
    <col min="3682" max="3682" width="8.1640625" style="61" bestFit="1" customWidth="1"/>
    <col min="3683" max="3683" width="3.83203125" style="61" bestFit="1" customWidth="1"/>
    <col min="3684" max="3685" width="5.1640625" style="61" bestFit="1" customWidth="1"/>
    <col min="3686" max="3686" width="8.1640625" style="61" bestFit="1" customWidth="1"/>
    <col min="3687" max="3687" width="3.83203125" style="61" bestFit="1" customWidth="1"/>
    <col min="3688" max="3689" width="5.1640625" style="61" bestFit="1" customWidth="1"/>
    <col min="3690" max="3690" width="8.1640625" style="61" bestFit="1" customWidth="1"/>
    <col min="3691" max="3691" width="3.83203125" style="61" bestFit="1" customWidth="1"/>
    <col min="3692" max="3693" width="5.1640625" style="61" bestFit="1" customWidth="1"/>
    <col min="3694" max="3701" width="3.83203125" style="61" bestFit="1" customWidth="1"/>
    <col min="3702" max="3702" width="4.1640625" style="61" bestFit="1" customWidth="1"/>
    <col min="3703" max="3705" width="6.33203125" style="61" bestFit="1" customWidth="1"/>
    <col min="3706" max="3709" width="3.83203125" style="61" bestFit="1" customWidth="1"/>
    <col min="3710" max="3711" width="6.33203125" style="61" bestFit="1" customWidth="1"/>
    <col min="3712" max="3715" width="3.83203125" style="61" bestFit="1" customWidth="1"/>
    <col min="3716" max="3717" width="6.33203125" style="61" bestFit="1" customWidth="1"/>
    <col min="3718" max="3721" width="3.83203125" style="61" bestFit="1" customWidth="1"/>
    <col min="3722" max="3723" width="6.33203125" style="61" bestFit="1" customWidth="1"/>
    <col min="3724" max="3732" width="3.83203125" style="61" bestFit="1" customWidth="1"/>
    <col min="3733" max="3733" width="4.1640625" style="61" bestFit="1" customWidth="1"/>
    <col min="3734" max="3734" width="3.83203125" style="61" bestFit="1" customWidth="1"/>
    <col min="3735" max="3735" width="4.1640625" style="61" bestFit="1" customWidth="1"/>
    <col min="3736" max="3736" width="5.1640625" style="61" bestFit="1" customWidth="1"/>
    <col min="3737" max="3739" width="3.83203125" style="61" bestFit="1" customWidth="1"/>
    <col min="3740" max="3740" width="6.1640625" style="61" bestFit="1" customWidth="1"/>
    <col min="3741" max="3750" width="3.83203125" style="61" bestFit="1" customWidth="1"/>
    <col min="3751" max="3751" width="4.1640625" style="61" bestFit="1" customWidth="1"/>
    <col min="3752" max="3760" width="6.33203125" style="61" bestFit="1" customWidth="1"/>
    <col min="3761" max="3761" width="3.83203125" style="61" bestFit="1" customWidth="1"/>
    <col min="3762" max="3768" width="6.33203125" style="61" bestFit="1" customWidth="1"/>
    <col min="3769" max="3778" width="3.83203125" style="61" bestFit="1" customWidth="1"/>
    <col min="3779" max="3779" width="4.1640625" style="61" bestFit="1" customWidth="1"/>
    <col min="3780" max="3780" width="6" style="61" bestFit="1" customWidth="1"/>
    <col min="3781" max="3781" width="3.83203125" style="61" bestFit="1" customWidth="1"/>
    <col min="3782" max="3786" width="6.33203125" style="61" bestFit="1" customWidth="1"/>
    <col min="3787" max="3787" width="3.83203125" style="61" bestFit="1" customWidth="1"/>
    <col min="3788" max="3796" width="6.33203125" style="61" bestFit="1" customWidth="1"/>
    <col min="3797" max="3799" width="3.83203125" style="61" bestFit="1" customWidth="1"/>
    <col min="3800" max="3800" width="7.1640625" style="61" bestFit="1" customWidth="1"/>
    <col min="3801" max="3801" width="5.1640625" style="61" bestFit="1" customWidth="1"/>
    <col min="3802" max="3803" width="6.1640625" style="61" bestFit="1" customWidth="1"/>
    <col min="3804" max="3804" width="7.1640625" style="61" bestFit="1" customWidth="1"/>
    <col min="3805" max="3805" width="5.1640625" style="61" bestFit="1" customWidth="1"/>
    <col min="3806" max="3807" width="6.1640625" style="61" bestFit="1" customWidth="1"/>
    <col min="3808" max="3808" width="7.1640625" style="61" bestFit="1" customWidth="1"/>
    <col min="3809" max="3809" width="5.1640625" style="61" bestFit="1" customWidth="1"/>
    <col min="3810" max="3811" width="6.1640625" style="61" bestFit="1" customWidth="1"/>
    <col min="3812" max="3812" width="7.1640625" style="61" bestFit="1" customWidth="1"/>
    <col min="3813" max="3813" width="5.1640625" style="61" bestFit="1" customWidth="1"/>
    <col min="3814" max="3815" width="6.1640625" style="61" bestFit="1" customWidth="1"/>
    <col min="3816" max="3819" width="3.83203125" style="61" bestFit="1" customWidth="1"/>
    <col min="3820" max="3821" width="4.1640625" style="61" bestFit="1" customWidth="1"/>
    <col min="3822" max="3829" width="3.83203125" style="61" bestFit="1" customWidth="1"/>
    <col min="3830" max="3831" width="4.1640625" style="61" bestFit="1" customWidth="1"/>
    <col min="3832" max="3839" width="3.83203125" style="61" bestFit="1" customWidth="1"/>
    <col min="3840" max="3841" width="4.1640625" style="61" bestFit="1" customWidth="1"/>
    <col min="3842" max="3849" width="3.83203125" style="61" bestFit="1" customWidth="1"/>
    <col min="3850" max="3851" width="4.1640625" style="61" bestFit="1" customWidth="1"/>
    <col min="3852" max="3857" width="3.83203125" style="61" bestFit="1" customWidth="1"/>
    <col min="3858" max="3858" width="6.33203125" style="61" bestFit="1" customWidth="1"/>
    <col min="3859" max="3859" width="3.83203125" style="61" bestFit="1" customWidth="1"/>
    <col min="3860" max="3860" width="6.33203125" style="61" bestFit="1" customWidth="1"/>
    <col min="3861" max="3861" width="3.83203125" style="61" bestFit="1" customWidth="1"/>
    <col min="3862" max="3862" width="6.33203125" style="61" bestFit="1" customWidth="1"/>
    <col min="3863" max="3863" width="3.83203125" style="61" bestFit="1" customWidth="1"/>
    <col min="3864" max="3864" width="6.33203125" style="61" bestFit="1" customWidth="1"/>
    <col min="3865" max="3867" width="3.83203125" style="61" bestFit="1" customWidth="1"/>
    <col min="3868" max="3868" width="4.1640625" style="61" bestFit="1" customWidth="1"/>
    <col min="3869" max="3869" width="3.83203125" style="61" bestFit="1" customWidth="1"/>
    <col min="3870" max="3872" width="6.1640625" style="61" bestFit="1" customWidth="1"/>
    <col min="3873" max="3888" width="3.83203125" style="61" bestFit="1" customWidth="1"/>
    <col min="3889" max="3891" width="5.1640625" style="61" bestFit="1" customWidth="1"/>
    <col min="3892" max="3893" width="4.1640625" style="61" bestFit="1" customWidth="1"/>
    <col min="3894" max="3895" width="6.1640625" style="61" bestFit="1" customWidth="1"/>
    <col min="3896" max="3896" width="4.1640625" style="61" bestFit="1" customWidth="1"/>
    <col min="3897" max="3899" width="3.83203125" style="61" bestFit="1" customWidth="1"/>
    <col min="3900" max="3901" width="5.1640625" style="61" bestFit="1" customWidth="1"/>
    <col min="3902" max="3902" width="3.83203125" style="61" bestFit="1" customWidth="1"/>
    <col min="3903" max="3904" width="5.6640625" style="61" bestFit="1" customWidth="1"/>
    <col min="3905" max="3905" width="4.1640625" style="61" bestFit="1" customWidth="1"/>
    <col min="3906" max="3906" width="5.6640625" style="61" bestFit="1" customWidth="1"/>
    <col min="3907" max="3907" width="5.1640625" style="61" bestFit="1" customWidth="1"/>
    <col min="3908" max="3908" width="3.83203125" style="61" bestFit="1" customWidth="1"/>
    <col min="3909" max="3909" width="5.1640625" style="61" bestFit="1" customWidth="1"/>
    <col min="3910" max="3910" width="5.6640625" style="61" bestFit="1" customWidth="1"/>
    <col min="3911" max="3912" width="3.83203125" style="61" bestFit="1" customWidth="1"/>
    <col min="3913" max="3913" width="5.1640625" style="61" bestFit="1" customWidth="1"/>
    <col min="3914" max="3915" width="3.83203125" style="61" bestFit="1" customWidth="1"/>
    <col min="3916" max="3917" width="5.1640625" style="61" bestFit="1" customWidth="1"/>
    <col min="3918" max="3920" width="4.1640625" style="61" bestFit="1" customWidth="1"/>
    <col min="3921" max="3921" width="5.1640625" style="61" bestFit="1" customWidth="1"/>
    <col min="3922" max="3938" width="3.83203125" style="61" bestFit="1" customWidth="1"/>
    <col min="3939" max="3939" width="5.1640625" style="61" bestFit="1" customWidth="1"/>
    <col min="3940" max="3940" width="4.1640625" style="61" bestFit="1" customWidth="1"/>
    <col min="3941" max="3941" width="5.1640625" style="61" bestFit="1" customWidth="1"/>
    <col min="3942" max="3942" width="3.83203125" style="61" bestFit="1" customWidth="1"/>
    <col min="3943" max="3944" width="5.6640625" style="61" bestFit="1" customWidth="1"/>
    <col min="3945" max="3945" width="4.1640625" style="61" bestFit="1" customWidth="1"/>
    <col min="3946" max="3950" width="3.83203125" style="61" bestFit="1" customWidth="1"/>
    <col min="3951" max="3953" width="4.1640625" style="61" bestFit="1" customWidth="1"/>
    <col min="3954" max="3954" width="6.33203125" style="61" bestFit="1" customWidth="1"/>
    <col min="3955" max="3955" width="3.83203125" style="61" bestFit="1" customWidth="1"/>
    <col min="3956" max="3956" width="6.33203125" style="61" bestFit="1" customWidth="1"/>
    <col min="3957" max="3969" width="3.83203125" style="61" bestFit="1" customWidth="1"/>
    <col min="3970" max="3971" width="4.1640625" style="61" bestFit="1" customWidth="1"/>
    <col min="3972" max="3979" width="3.83203125" style="61" bestFit="1" customWidth="1"/>
    <col min="3980" max="3986" width="4.1640625" style="61" bestFit="1" customWidth="1"/>
    <col min="3987" max="3987" width="3.83203125" style="61" bestFit="1" customWidth="1"/>
    <col min="3988" max="3988" width="4.1640625" style="61" bestFit="1" customWidth="1"/>
    <col min="3989" max="3991" width="3.83203125" style="61" bestFit="1" customWidth="1"/>
    <col min="3992" max="3992" width="5.1640625" style="61" bestFit="1" customWidth="1"/>
    <col min="3993" max="3993" width="3.83203125" style="61" bestFit="1" customWidth="1"/>
    <col min="3994" max="3994" width="4.1640625" style="61" bestFit="1" customWidth="1"/>
    <col min="3995" max="3996" width="3.83203125" style="61" bestFit="1" customWidth="1"/>
    <col min="3997" max="3997" width="4.1640625" style="61" bestFit="1" customWidth="1"/>
    <col min="3998" max="3998" width="5.1640625" style="61" bestFit="1" customWidth="1"/>
    <col min="3999" max="4001" width="3.83203125" style="61" bestFit="1" customWidth="1"/>
    <col min="4002" max="4002" width="5.1640625" style="61" bestFit="1" customWidth="1"/>
    <col min="4003" max="4004" width="3.83203125" style="61" bestFit="1" customWidth="1"/>
    <col min="4005" max="4005" width="6.1640625" style="61" bestFit="1" customWidth="1"/>
    <col min="4006" max="4050" width="6.33203125" style="61" bestFit="1" customWidth="1"/>
    <col min="4051" max="4051" width="6.6640625" style="61" bestFit="1" customWidth="1"/>
    <col min="4052" max="4087" width="6.33203125" style="61" bestFit="1" customWidth="1"/>
    <col min="4088" max="4088" width="6.6640625" style="61" bestFit="1" customWidth="1"/>
    <col min="4089" max="4089" width="6.33203125" style="61" bestFit="1" customWidth="1"/>
    <col min="4090" max="4091" width="3.83203125" style="61" bestFit="1" customWidth="1"/>
    <col min="4092" max="4092" width="4.1640625" style="61" bestFit="1" customWidth="1"/>
    <col min="4093" max="4093" width="3.83203125" style="61" bestFit="1" customWidth="1"/>
    <col min="4094" max="4094" width="4.1640625" style="61" bestFit="1" customWidth="1"/>
    <col min="4095" max="4095" width="3.83203125" style="61" bestFit="1" customWidth="1"/>
    <col min="4096" max="4096" width="4.1640625" style="61" bestFit="1" customWidth="1"/>
    <col min="4097" max="4097" width="3.83203125" style="61" bestFit="1" customWidth="1"/>
    <col min="4098" max="4098" width="4.1640625" style="61" bestFit="1" customWidth="1"/>
    <col min="4099" max="4099" width="3.83203125" style="61" bestFit="1" customWidth="1"/>
    <col min="4100" max="4100" width="4.1640625" style="61" bestFit="1" customWidth="1"/>
    <col min="4101" max="4102" width="3.83203125" style="61" bestFit="1" customWidth="1"/>
    <col min="4103" max="4105" width="4.1640625" style="61" bestFit="1" customWidth="1"/>
    <col min="4106" max="4106" width="5.1640625" style="61" bestFit="1" customWidth="1"/>
    <col min="4107" max="4107" width="4.1640625" style="61" bestFit="1" customWidth="1"/>
    <col min="4108" max="4110" width="5.1640625" style="61" bestFit="1" customWidth="1"/>
    <col min="4111" max="4111" width="4.1640625" style="61" bestFit="1" customWidth="1"/>
    <col min="4112" max="4112" width="3.83203125" style="61" bestFit="1" customWidth="1"/>
    <col min="4113" max="4113" width="4.1640625" style="61" bestFit="1" customWidth="1"/>
    <col min="4114" max="4117" width="3.83203125" style="61" bestFit="1" customWidth="1"/>
    <col min="4118" max="4118" width="4.1640625" style="61" bestFit="1" customWidth="1"/>
    <col min="4119" max="4122" width="3.83203125" style="61" bestFit="1" customWidth="1"/>
    <col min="4123" max="4123" width="4.1640625" style="61" bestFit="1" customWidth="1"/>
    <col min="4124" max="4124" width="4.6640625" style="61" bestFit="1" customWidth="1"/>
    <col min="4125" max="4133" width="3.83203125" style="61" bestFit="1" customWidth="1"/>
    <col min="4134" max="4134" width="4.1640625" style="61" bestFit="1" customWidth="1"/>
    <col min="4135" max="4143" width="3.83203125" style="61" bestFit="1" customWidth="1"/>
    <col min="4144" max="4144" width="5.1640625" style="61" bestFit="1" customWidth="1"/>
    <col min="4145" max="4145" width="4.1640625" style="61" bestFit="1" customWidth="1"/>
    <col min="4146" max="4146" width="5.1640625" style="61" bestFit="1" customWidth="1"/>
    <col min="4147" max="4147" width="4.1640625" style="61" bestFit="1" customWidth="1"/>
    <col min="4148" max="4148" width="3.83203125" style="61" bestFit="1" customWidth="1"/>
    <col min="4149" max="4149" width="5.1640625" style="61" bestFit="1" customWidth="1"/>
    <col min="4150" max="4150" width="3.83203125" style="61" bestFit="1" customWidth="1"/>
    <col min="4151" max="4153" width="4.1640625" style="61" bestFit="1" customWidth="1"/>
    <col min="4154" max="4154" width="5.1640625" style="61" bestFit="1" customWidth="1"/>
    <col min="4155" max="4160" width="4.1640625" style="61" bestFit="1" customWidth="1"/>
    <col min="4161" max="4161" width="5.1640625" style="61" bestFit="1" customWidth="1"/>
    <col min="4162" max="4162" width="4.1640625" style="61" bestFit="1" customWidth="1"/>
    <col min="4163" max="4163" width="6.33203125" style="61" bestFit="1" customWidth="1"/>
    <col min="4164" max="4164" width="4.1640625" style="61" bestFit="1" customWidth="1"/>
    <col min="4165" max="4165" width="6" style="61" bestFit="1" customWidth="1"/>
    <col min="4166" max="4167" width="6.33203125" style="61" bestFit="1" customWidth="1"/>
    <col min="4168" max="4168" width="4.1640625" style="61" bestFit="1" customWidth="1"/>
    <col min="4169" max="4169" width="3.83203125" style="61" bestFit="1" customWidth="1"/>
    <col min="4170" max="4170" width="4.1640625" style="61" bestFit="1" customWidth="1"/>
    <col min="4171" max="4172" width="6.33203125" style="61" bestFit="1" customWidth="1"/>
    <col min="4173" max="4173" width="3.83203125" style="61" bestFit="1" customWidth="1"/>
    <col min="4174" max="4175" width="4.1640625" style="61" bestFit="1" customWidth="1"/>
    <col min="4176" max="4176" width="3.83203125" style="61" bestFit="1" customWidth="1"/>
    <col min="4177" max="4179" width="4.1640625" style="61" bestFit="1" customWidth="1"/>
    <col min="4180" max="4183" width="3.83203125" style="61" bestFit="1" customWidth="1"/>
    <col min="4184" max="4184" width="4.1640625" style="61" bestFit="1" customWidth="1"/>
    <col min="4185" max="4185" width="3.83203125" style="61" bestFit="1" customWidth="1"/>
    <col min="4186" max="4186" width="4.1640625" style="61" bestFit="1" customWidth="1"/>
    <col min="4187" max="4192" width="3.83203125" style="61" bestFit="1" customWidth="1"/>
    <col min="4193" max="4193" width="4.1640625" style="61" bestFit="1" customWidth="1"/>
    <col min="4194" max="4196" width="3.83203125" style="61" bestFit="1" customWidth="1"/>
    <col min="4197" max="4197" width="4.1640625" style="61" bestFit="1" customWidth="1"/>
    <col min="4198" max="4199" width="3.83203125" style="61" bestFit="1" customWidth="1"/>
    <col min="4200" max="4201" width="4.1640625" style="61" bestFit="1" customWidth="1"/>
    <col min="4202" max="4202" width="3.83203125" style="61" bestFit="1" customWidth="1"/>
    <col min="4203" max="4204" width="4.1640625" style="61" bestFit="1" customWidth="1"/>
    <col min="4205" max="4206" width="3.83203125" style="61" bestFit="1" customWidth="1"/>
    <col min="4207" max="4208" width="4.1640625" style="61" bestFit="1" customWidth="1"/>
    <col min="4209" max="4209" width="3.83203125" style="61" bestFit="1" customWidth="1"/>
    <col min="4210" max="4210" width="4.1640625" style="61" bestFit="1" customWidth="1"/>
    <col min="4211" max="4215" width="3.83203125" style="61" bestFit="1" customWidth="1"/>
    <col min="4216" max="4220" width="4.1640625" style="61" bestFit="1" customWidth="1"/>
    <col min="4221" max="4222" width="3.83203125" style="61" bestFit="1" customWidth="1"/>
    <col min="4223" max="4224" width="4.1640625" style="61" bestFit="1" customWidth="1"/>
    <col min="4225" max="4228" width="3.83203125" style="61" bestFit="1" customWidth="1"/>
    <col min="4229" max="4229" width="4.1640625" style="61" bestFit="1" customWidth="1"/>
    <col min="4230" max="4233" width="3.83203125" style="61" bestFit="1" customWidth="1"/>
    <col min="4234" max="4234" width="4.1640625" style="61" bestFit="1" customWidth="1"/>
    <col min="4235" max="4238" width="6.33203125" style="61" bestFit="1" customWidth="1"/>
    <col min="4239" max="4240" width="3.83203125" style="61" bestFit="1" customWidth="1"/>
    <col min="4241" max="4244" width="6.33203125" style="61" bestFit="1" customWidth="1"/>
    <col min="4245" max="4253" width="3.83203125" style="61" bestFit="1" customWidth="1"/>
    <col min="4254" max="4254" width="4.1640625" style="61" bestFit="1" customWidth="1"/>
    <col min="4255" max="4255" width="4.6640625" style="61" bestFit="1" customWidth="1"/>
    <col min="4256" max="4257" width="3.83203125" style="61" bestFit="1" customWidth="1"/>
    <col min="4258" max="4258" width="4.1640625" style="61" bestFit="1" customWidth="1"/>
    <col min="4259" max="4259" width="4.6640625" style="61" bestFit="1" customWidth="1"/>
    <col min="4260" max="4262" width="3.83203125" style="61" bestFit="1" customWidth="1"/>
    <col min="4263" max="4263" width="4.1640625" style="61" bestFit="1" customWidth="1"/>
    <col min="4264" max="4264" width="4.6640625" style="61" bestFit="1" customWidth="1"/>
    <col min="4265" max="4266" width="3.83203125" style="61" bestFit="1" customWidth="1"/>
    <col min="4267" max="4285" width="6.33203125" style="61" bestFit="1" customWidth="1"/>
    <col min="4286" max="4286" width="3.83203125" style="61" bestFit="1" customWidth="1"/>
    <col min="4287" max="4325" width="6.33203125" style="61" bestFit="1" customWidth="1"/>
    <col min="4326" max="4326" width="6" style="61" bestFit="1" customWidth="1"/>
    <col min="4327" max="4328" width="6.33203125" style="61" bestFit="1" customWidth="1"/>
    <col min="4329" max="4330" width="3.83203125" style="61" bestFit="1" customWidth="1"/>
    <col min="4331" max="4331" width="6.33203125" style="61" bestFit="1" customWidth="1"/>
    <col min="4332" max="4332" width="3.83203125" style="61" bestFit="1" customWidth="1"/>
    <col min="4333" max="4333" width="4.1640625" style="61" bestFit="1" customWidth="1"/>
    <col min="4334" max="4334" width="3.83203125" style="61" bestFit="1" customWidth="1"/>
    <col min="4335" max="4335" width="4.1640625" style="61" bestFit="1" customWidth="1"/>
    <col min="4336" max="4336" width="3.83203125" style="61" bestFit="1" customWidth="1"/>
    <col min="4337" max="4337" width="4.1640625" style="61" bestFit="1" customWidth="1"/>
    <col min="4338" max="4340" width="6.33203125" style="61" bestFit="1" customWidth="1"/>
    <col min="4341" max="4341" width="3.83203125" style="61" bestFit="1" customWidth="1"/>
    <col min="4342" max="4349" width="6.33203125" style="61" bestFit="1" customWidth="1"/>
    <col min="4350" max="4356" width="3.83203125" style="61" bestFit="1" customWidth="1"/>
    <col min="4357" max="4359" width="6.33203125" style="61" bestFit="1" customWidth="1"/>
    <col min="4360" max="4361" width="3.83203125" style="61" bestFit="1" customWidth="1"/>
    <col min="4362" max="4389" width="6.33203125" style="61" bestFit="1" customWidth="1"/>
    <col min="4390" max="4390" width="3.83203125" style="61" bestFit="1" customWidth="1"/>
    <col min="4391" max="4391" width="4.1640625" style="61" bestFit="1" customWidth="1"/>
    <col min="4392" max="4412" width="3.83203125" style="61" bestFit="1" customWidth="1"/>
    <col min="4413" max="4413" width="4.1640625" style="61" bestFit="1" customWidth="1"/>
    <col min="4414" max="4414" width="5.1640625" style="61" bestFit="1" customWidth="1"/>
    <col min="4415" max="4420" width="3.83203125" style="61" bestFit="1" customWidth="1"/>
    <col min="4421" max="4422" width="4.1640625" style="61" bestFit="1" customWidth="1"/>
    <col min="4423" max="4423" width="5.1640625" style="61" bestFit="1" customWidth="1"/>
    <col min="4424" max="4425" width="6.33203125" style="61" bestFit="1" customWidth="1"/>
    <col min="4426" max="4426" width="6" style="61" bestFit="1" customWidth="1"/>
    <col min="4427" max="4428" width="6.33203125" style="61" bestFit="1" customWidth="1"/>
    <col min="4429" max="4429" width="3.83203125" style="61" bestFit="1" customWidth="1"/>
    <col min="4430" max="4430" width="4.1640625" style="61" bestFit="1" customWidth="1"/>
    <col min="4431" max="4431" width="3.83203125" style="61" bestFit="1" customWidth="1"/>
    <col min="4432" max="4432" width="4.1640625" style="61" bestFit="1" customWidth="1"/>
    <col min="4433" max="4442" width="3.83203125" style="61" bestFit="1" customWidth="1"/>
    <col min="4443" max="4443" width="4.1640625" style="61" bestFit="1" customWidth="1"/>
    <col min="4444" max="4447" width="3.83203125" style="61" bestFit="1" customWidth="1"/>
    <col min="4448" max="4448" width="5.1640625" style="61" bestFit="1" customWidth="1"/>
    <col min="4449" max="4449" width="3.83203125" style="61" bestFit="1" customWidth="1"/>
    <col min="4450" max="4451" width="4.1640625" style="61" bestFit="1" customWidth="1"/>
    <col min="4452" max="4453" width="3.83203125" style="61" bestFit="1" customWidth="1"/>
    <col min="4454" max="4454" width="4.1640625" style="61" bestFit="1" customWidth="1"/>
    <col min="4455" max="4456" width="5.1640625" style="61" bestFit="1" customWidth="1"/>
    <col min="4457" max="4459" width="3.83203125" style="61" bestFit="1" customWidth="1"/>
    <col min="4460" max="4461" width="5.1640625" style="61" bestFit="1" customWidth="1"/>
    <col min="4462" max="4466" width="3.83203125" style="61" bestFit="1" customWidth="1"/>
    <col min="4467" max="4467" width="4.1640625" style="61" bestFit="1" customWidth="1"/>
    <col min="4468" max="4469" width="4.6640625" style="61" bestFit="1" customWidth="1"/>
    <col min="4470" max="4470" width="3.83203125" style="61" bestFit="1" customWidth="1"/>
    <col min="4471" max="4471" width="5.1640625" style="61" bestFit="1" customWidth="1"/>
    <col min="4472" max="4472" width="3.83203125" style="61" bestFit="1" customWidth="1"/>
    <col min="4473" max="4473" width="4.1640625" style="61" bestFit="1" customWidth="1"/>
    <col min="4474" max="4474" width="3.83203125" style="61" bestFit="1" customWidth="1"/>
    <col min="4475" max="4475" width="5.1640625" style="61" bestFit="1" customWidth="1"/>
    <col min="4476" max="4476" width="4.1640625" style="61" bestFit="1" customWidth="1"/>
    <col min="4477" max="4477" width="3.83203125" style="61" bestFit="1" customWidth="1"/>
    <col min="4478" max="4478" width="4.1640625" style="61" bestFit="1" customWidth="1"/>
    <col min="4479" max="4479" width="3.83203125" style="61" bestFit="1" customWidth="1"/>
    <col min="4480" max="4480" width="5.1640625" style="61" bestFit="1" customWidth="1"/>
    <col min="4481" max="4482" width="3.83203125" style="61" bestFit="1" customWidth="1"/>
    <col min="4483" max="4486" width="5.1640625" style="61" bestFit="1" customWidth="1"/>
    <col min="4487" max="4488" width="5.6640625" style="61" bestFit="1" customWidth="1"/>
    <col min="4489" max="4491" width="5.1640625" style="61" bestFit="1" customWidth="1"/>
    <col min="4492" max="4493" width="4.1640625" style="61" bestFit="1" customWidth="1"/>
    <col min="4494" max="4495" width="3.83203125" style="61" bestFit="1" customWidth="1"/>
    <col min="4496" max="4496" width="4.1640625" style="61" bestFit="1" customWidth="1"/>
    <col min="4497" max="4497" width="3.83203125" style="61" bestFit="1" customWidth="1"/>
    <col min="4498" max="4498" width="6.1640625" style="61" bestFit="1" customWidth="1"/>
    <col min="4499" max="4499" width="5.1640625" style="61" bestFit="1" customWidth="1"/>
    <col min="4500" max="4500" width="4.1640625" style="61" bestFit="1" customWidth="1"/>
    <col min="4501" max="4502" width="3.83203125" style="61" bestFit="1" customWidth="1"/>
    <col min="4503" max="4503" width="4.1640625" style="61" bestFit="1" customWidth="1"/>
    <col min="4504" max="4506" width="3.83203125" style="61" bestFit="1" customWidth="1"/>
    <col min="4507" max="4508" width="5.1640625" style="61" bestFit="1" customWidth="1"/>
    <col min="4509" max="4510" width="4.1640625" style="61" bestFit="1" customWidth="1"/>
    <col min="4511" max="4512" width="3.83203125" style="61" bestFit="1" customWidth="1"/>
    <col min="4513" max="4513" width="4.1640625" style="61" bestFit="1" customWidth="1"/>
    <col min="4514" max="4518" width="3.83203125" style="61" bestFit="1" customWidth="1"/>
    <col min="4519" max="4519" width="4.1640625" style="61" bestFit="1" customWidth="1"/>
    <col min="4520" max="4531" width="3.83203125" style="61" bestFit="1" customWidth="1"/>
    <col min="4532" max="4533" width="4.1640625" style="61" bestFit="1" customWidth="1"/>
    <col min="4534" max="4534" width="3.83203125" style="61" bestFit="1" customWidth="1"/>
    <col min="4535" max="4536" width="4.1640625" style="61" bestFit="1" customWidth="1"/>
    <col min="4537" max="4537" width="4.6640625" style="61" bestFit="1" customWidth="1"/>
    <col min="4538" max="4539" width="3.83203125" style="61" bestFit="1" customWidth="1"/>
    <col min="4540" max="4540" width="4.1640625" style="61" bestFit="1" customWidth="1"/>
    <col min="4541" max="4566" width="3.83203125" style="61" bestFit="1" customWidth="1"/>
    <col min="4567" max="4567" width="4.1640625" style="61" bestFit="1" customWidth="1"/>
    <col min="4568" max="4568" width="3.83203125" style="61" bestFit="1" customWidth="1"/>
    <col min="4569" max="4570" width="5.1640625" style="61" bestFit="1" customWidth="1"/>
    <col min="4571" max="4575" width="3.83203125" style="61" bestFit="1" customWidth="1"/>
    <col min="4576" max="4577" width="5.1640625" style="61" bestFit="1" customWidth="1"/>
    <col min="4578" max="4578" width="6.1640625" style="61" bestFit="1" customWidth="1"/>
    <col min="4579" max="4582" width="3.83203125" style="61" bestFit="1" customWidth="1"/>
    <col min="4583" max="4584" width="4.1640625" style="61" bestFit="1" customWidth="1"/>
    <col min="4585" max="4585" width="3.83203125" style="61" bestFit="1" customWidth="1"/>
    <col min="4586" max="4586" width="4.1640625" style="61" bestFit="1" customWidth="1"/>
    <col min="4587" max="4589" width="3.83203125" style="61" bestFit="1" customWidth="1"/>
    <col min="4590" max="4590" width="5.1640625" style="61" bestFit="1" customWidth="1"/>
    <col min="4591" max="4594" width="3.83203125" style="61" bestFit="1" customWidth="1"/>
    <col min="4595" max="4595" width="4.1640625" style="61" bestFit="1" customWidth="1"/>
    <col min="4596" max="4598" width="3.83203125" style="61" bestFit="1" customWidth="1"/>
    <col min="4599" max="4600" width="5.1640625" style="61" bestFit="1" customWidth="1"/>
    <col min="4601" max="4601" width="3.83203125" style="61" bestFit="1" customWidth="1"/>
    <col min="4602" max="4603" width="5.1640625" style="61" bestFit="1" customWidth="1"/>
    <col min="4604" max="4608" width="3.83203125" style="61" bestFit="1" customWidth="1"/>
    <col min="4609" max="4609" width="4.1640625" style="61" bestFit="1" customWidth="1"/>
    <col min="4610" max="4610" width="3.83203125" style="61" bestFit="1" customWidth="1"/>
    <col min="4611" max="4612" width="4.1640625" style="61" bestFit="1" customWidth="1"/>
    <col min="4613" max="4613" width="7.1640625" style="61" bestFit="1" customWidth="1"/>
    <col min="4614" max="4614" width="8.1640625" style="61" bestFit="1" customWidth="1"/>
    <col min="4615" max="4615" width="4.1640625" style="61" bestFit="1" customWidth="1"/>
    <col min="4616" max="4616" width="8.1640625" style="61" bestFit="1" customWidth="1"/>
    <col min="4617" max="4618" width="4.1640625" style="61" bestFit="1" customWidth="1"/>
    <col min="4619" max="4623" width="3.83203125" style="61" bestFit="1" customWidth="1"/>
    <col min="4624" max="4629" width="5.1640625" style="61" bestFit="1" customWidth="1"/>
    <col min="4630" max="4630" width="3.83203125" style="61" bestFit="1" customWidth="1"/>
    <col min="4631" max="4632" width="5.1640625" style="61" bestFit="1" customWidth="1"/>
    <col min="4633" max="4633" width="3.83203125" style="61" bestFit="1" customWidth="1"/>
    <col min="4634" max="4635" width="4.1640625" style="61" bestFit="1" customWidth="1"/>
    <col min="4636" max="4637" width="3.83203125" style="61" bestFit="1" customWidth="1"/>
    <col min="4638" max="4638" width="4.1640625" style="61" bestFit="1" customWidth="1"/>
    <col min="4639" max="4639" width="3.83203125" style="61" bestFit="1" customWidth="1"/>
    <col min="4640" max="4641" width="4.1640625" style="61" bestFit="1" customWidth="1"/>
    <col min="4642" max="4642" width="3.83203125" style="61" bestFit="1" customWidth="1"/>
    <col min="4643" max="4643" width="8.1640625" style="61" bestFit="1" customWidth="1"/>
    <col min="4644" max="4644" width="4.1640625" style="61" bestFit="1" customWidth="1"/>
    <col min="4645" max="4645" width="8.1640625" style="61" bestFit="1" customWidth="1"/>
    <col min="4646" max="4647" width="4.1640625" style="61" bestFit="1" customWidth="1"/>
    <col min="4648" max="4652" width="3.83203125" style="61" bestFit="1" customWidth="1"/>
    <col min="4653" max="4658" width="5.1640625" style="61" bestFit="1" customWidth="1"/>
    <col min="4659" max="4662" width="3.83203125" style="61" bestFit="1" customWidth="1"/>
    <col min="4663" max="4664" width="4.1640625" style="61" bestFit="1" customWidth="1"/>
    <col min="4665" max="4666" width="3.83203125" style="61" bestFit="1" customWidth="1"/>
    <col min="4667" max="4667" width="4.1640625" style="61" bestFit="1" customWidth="1"/>
    <col min="4668" max="4668" width="3.83203125" style="61" bestFit="1" customWidth="1"/>
    <col min="4669" max="4670" width="4.1640625" style="61" bestFit="1" customWidth="1"/>
    <col min="4671" max="4671" width="3.83203125" style="61" bestFit="1" customWidth="1"/>
    <col min="4672" max="4672" width="8.1640625" style="61" bestFit="1" customWidth="1"/>
    <col min="4673" max="4673" width="4.1640625" style="61" bestFit="1" customWidth="1"/>
    <col min="4674" max="4674" width="8.1640625" style="61" bestFit="1" customWidth="1"/>
    <col min="4675" max="4676" width="4.1640625" style="61" bestFit="1" customWidth="1"/>
    <col min="4677" max="4681" width="3.83203125" style="61" bestFit="1" customWidth="1"/>
    <col min="4682" max="4687" width="5.1640625" style="61" bestFit="1" customWidth="1"/>
    <col min="4688" max="4688" width="3.83203125" style="61" bestFit="1" customWidth="1"/>
    <col min="4689" max="4690" width="5.1640625" style="61" bestFit="1" customWidth="1"/>
    <col min="4691" max="4691" width="3.83203125" style="61" bestFit="1" customWidth="1"/>
    <col min="4692" max="4693" width="4.1640625" style="61" bestFit="1" customWidth="1"/>
    <col min="4694" max="4695" width="3.83203125" style="61" bestFit="1" customWidth="1"/>
    <col min="4696" max="4696" width="4.1640625" style="61" bestFit="1" customWidth="1"/>
    <col min="4697" max="4697" width="3.83203125" style="61" bestFit="1" customWidth="1"/>
    <col min="4698" max="4699" width="4.1640625" style="61" bestFit="1" customWidth="1"/>
    <col min="4700" max="4700" width="3.83203125" style="61" bestFit="1" customWidth="1"/>
    <col min="4701" max="4701" width="8.1640625" style="61" bestFit="1" customWidth="1"/>
    <col min="4702" max="4702" width="4.1640625" style="61" bestFit="1" customWidth="1"/>
    <col min="4703" max="4703" width="8.1640625" style="61" bestFit="1" customWidth="1"/>
    <col min="4704" max="4705" width="4.1640625" style="61" bestFit="1" customWidth="1"/>
    <col min="4706" max="4710" width="3.83203125" style="61" bestFit="1" customWidth="1"/>
    <col min="4711" max="4716" width="5.1640625" style="61" bestFit="1" customWidth="1"/>
    <col min="4717" max="4720" width="3.83203125" style="61" bestFit="1" customWidth="1"/>
    <col min="4721" max="4722" width="4.1640625" style="61" bestFit="1" customWidth="1"/>
    <col min="4723" max="4723" width="3.83203125" style="61" bestFit="1" customWidth="1"/>
    <col min="4724" max="4724" width="5.1640625" style="61" bestFit="1" customWidth="1"/>
    <col min="4725" max="4725" width="4.1640625" style="61" bestFit="1" customWidth="1"/>
    <col min="4726" max="4726" width="3.83203125" style="61" bestFit="1" customWidth="1"/>
    <col min="4727" max="4727" width="4.6640625" style="61" bestFit="1" customWidth="1"/>
    <col min="4728" max="4728" width="3.83203125" style="61" bestFit="1" customWidth="1"/>
    <col min="4729" max="4729" width="4.1640625" style="61" bestFit="1" customWidth="1"/>
    <col min="4730" max="4734" width="3.83203125" style="61" bestFit="1" customWidth="1"/>
    <col min="4735" max="4735" width="4.1640625" style="61" bestFit="1" customWidth="1"/>
    <col min="4736" max="4740" width="3.83203125" style="61" bestFit="1" customWidth="1"/>
    <col min="4741" max="4741" width="4.1640625" style="61" bestFit="1" customWidth="1"/>
    <col min="4742" max="4742" width="3.83203125" style="61" bestFit="1" customWidth="1"/>
    <col min="4743" max="4743" width="4.1640625" style="61" bestFit="1" customWidth="1"/>
    <col min="4744" max="4744" width="6.1640625" style="61" bestFit="1" customWidth="1"/>
    <col min="4745" max="4745" width="4.1640625" style="61" bestFit="1" customWidth="1"/>
    <col min="4746" max="4746" width="4.6640625" style="61" bestFit="1" customWidth="1"/>
    <col min="4747" max="4760" width="3.83203125" style="61" bestFit="1" customWidth="1"/>
    <col min="4761" max="4761" width="4.1640625" style="61" bestFit="1" customWidth="1"/>
    <col min="4762" max="4763" width="3.83203125" style="61" bestFit="1" customWidth="1"/>
    <col min="4764" max="4764" width="7.1640625" style="61" bestFit="1" customWidth="1"/>
    <col min="4765" max="4765" width="3.83203125" style="61" bestFit="1" customWidth="1"/>
    <col min="4766" max="4766" width="7.1640625" style="61" bestFit="1" customWidth="1"/>
    <col min="4767" max="4773" width="3.83203125" style="61" bestFit="1" customWidth="1"/>
    <col min="4774" max="4775" width="4.1640625" style="61" bestFit="1" customWidth="1"/>
    <col min="4776" max="4776" width="3.83203125" style="61" bestFit="1" customWidth="1"/>
    <col min="4777" max="4777" width="4.1640625" style="61" bestFit="1" customWidth="1"/>
    <col min="4778" max="4778" width="3.83203125" style="61" bestFit="1" customWidth="1"/>
    <col min="4779" max="4779" width="4.1640625" style="61" bestFit="1" customWidth="1"/>
    <col min="4780" max="4780" width="8.1640625" style="61" bestFit="1" customWidth="1"/>
    <col min="4781" max="4781" width="5.1640625" style="61" bestFit="1" customWidth="1"/>
    <col min="4782" max="4784" width="4.1640625" style="61" bestFit="1" customWidth="1"/>
    <col min="4785" max="4787" width="3.83203125" style="61" bestFit="1" customWidth="1"/>
    <col min="4788" max="4788" width="4.1640625" style="61" bestFit="1" customWidth="1"/>
    <col min="4789" max="4798" width="3.83203125" style="61" bestFit="1" customWidth="1"/>
    <col min="4799" max="4799" width="4.1640625" style="61" bestFit="1" customWidth="1"/>
    <col min="4800" max="4800" width="5.1640625" style="61" bestFit="1" customWidth="1"/>
    <col min="4801" max="4801" width="3.83203125" style="61" bestFit="1" customWidth="1"/>
    <col min="4802" max="4802" width="4.1640625" style="61" bestFit="1" customWidth="1"/>
    <col min="4803" max="4804" width="3.83203125" style="61" bestFit="1" customWidth="1"/>
    <col min="4805" max="4806" width="4.1640625" style="61" bestFit="1" customWidth="1"/>
    <col min="4807" max="4815" width="3.83203125" style="61" bestFit="1" customWidth="1"/>
    <col min="4816" max="4816" width="4.1640625" style="61" bestFit="1" customWidth="1"/>
    <col min="4817" max="4827" width="3.83203125" style="61" bestFit="1" customWidth="1"/>
    <col min="4828" max="4828" width="6.1640625" style="61" bestFit="1" customWidth="1"/>
    <col min="4829" max="4835" width="3.83203125" style="61" bestFit="1" customWidth="1"/>
    <col min="4836" max="4836" width="4.1640625" style="61" bestFit="1" customWidth="1"/>
    <col min="4837" max="4837" width="3.83203125" style="61" bestFit="1" customWidth="1"/>
    <col min="4838" max="4840" width="4.1640625" style="61" bestFit="1" customWidth="1"/>
    <col min="4841" max="4841" width="5.1640625" style="61" bestFit="1" customWidth="1"/>
    <col min="4842" max="4842" width="4.6640625" style="61" bestFit="1" customWidth="1"/>
    <col min="4843" max="4843" width="3.83203125" style="61" bestFit="1" customWidth="1"/>
    <col min="4844" max="4846" width="4.1640625" style="61" bestFit="1" customWidth="1"/>
    <col min="4847" max="4847" width="5.1640625" style="61" bestFit="1" customWidth="1"/>
    <col min="4848" max="4849" width="7.1640625" style="61" bestFit="1" customWidth="1"/>
    <col min="4850" max="4851" width="4.1640625" style="61" bestFit="1" customWidth="1"/>
    <col min="4852" max="4852" width="3.83203125" style="61" bestFit="1" customWidth="1"/>
    <col min="4853" max="4853" width="6.1640625" style="61" bestFit="1" customWidth="1"/>
    <col min="4854" max="4854" width="4.1640625" style="61" bestFit="1" customWidth="1"/>
    <col min="4855" max="4855" width="3.83203125" style="61" bestFit="1" customWidth="1"/>
    <col min="4856" max="4856" width="4.1640625" style="61" bestFit="1" customWidth="1"/>
    <col min="4857" max="4858" width="3.83203125" style="61" bestFit="1" customWidth="1"/>
    <col min="4859" max="4859" width="5.6640625" style="61" bestFit="1" customWidth="1"/>
    <col min="4860" max="4860" width="5.1640625" style="61" bestFit="1" customWidth="1"/>
    <col min="4861" max="4861" width="3.83203125" style="61" bestFit="1" customWidth="1"/>
    <col min="4862" max="4864" width="4.1640625" style="61" bestFit="1" customWidth="1"/>
    <col min="4865" max="4869" width="3.83203125" style="61" bestFit="1" customWidth="1"/>
    <col min="4870" max="4870" width="4.1640625" style="61" bestFit="1" customWidth="1"/>
    <col min="4871" max="4876" width="3.83203125" style="61" bestFit="1" customWidth="1"/>
    <col min="4877" max="4878" width="6.1640625" style="61" bestFit="1" customWidth="1"/>
    <col min="4879" max="4892" width="3.83203125" style="61" bestFit="1" customWidth="1"/>
    <col min="4893" max="4894" width="4.1640625" style="61" bestFit="1" customWidth="1"/>
    <col min="4895" max="4896" width="3.83203125" style="61" bestFit="1" customWidth="1"/>
    <col min="4897" max="4898" width="4.1640625" style="61" bestFit="1" customWidth="1"/>
    <col min="4899" max="4899" width="3.83203125" style="61" bestFit="1" customWidth="1"/>
    <col min="4900" max="4900" width="4.1640625" style="61" bestFit="1" customWidth="1"/>
    <col min="4901" max="4901" width="3.83203125" style="61" bestFit="1" customWidth="1"/>
    <col min="4902" max="4903" width="4.1640625" style="61" bestFit="1" customWidth="1"/>
    <col min="4904" max="4905" width="3.83203125" style="61" bestFit="1" customWidth="1"/>
    <col min="4906" max="4906" width="6.1640625" style="61" bestFit="1" customWidth="1"/>
    <col min="4907" max="4911" width="3.83203125" style="61" bestFit="1" customWidth="1"/>
    <col min="4912" max="4912" width="5.6640625" style="61" bestFit="1" customWidth="1"/>
    <col min="4913" max="4913" width="5.1640625" style="61" bestFit="1" customWidth="1"/>
    <col min="4914" max="4914" width="3.83203125" style="61" bestFit="1" customWidth="1"/>
    <col min="4915" max="4917" width="4.1640625" style="61" bestFit="1" customWidth="1"/>
    <col min="4918" max="4960" width="3.83203125" style="61" bestFit="1" customWidth="1"/>
    <col min="4961" max="4961" width="6.1640625" style="61" bestFit="1" customWidth="1"/>
    <col min="4962" max="4962" width="4.1640625" style="61" bestFit="1" customWidth="1"/>
    <col min="4963" max="4964" width="5.1640625" style="61" bestFit="1" customWidth="1"/>
    <col min="4965" max="4966" width="4.1640625" style="61" bestFit="1" customWidth="1"/>
    <col min="4967" max="4968" width="3.83203125" style="61" bestFit="1" customWidth="1"/>
    <col min="4969" max="4969" width="5.1640625" style="61" bestFit="1" customWidth="1"/>
    <col min="4970" max="4970" width="3.83203125" style="61" bestFit="1" customWidth="1"/>
    <col min="4971" max="4972" width="4.1640625" style="61" bestFit="1" customWidth="1"/>
    <col min="4973" max="4978" width="3.83203125" style="61" bestFit="1" customWidth="1"/>
    <col min="4979" max="4979" width="4.1640625" style="61" bestFit="1" customWidth="1"/>
    <col min="4980" max="4981" width="3.83203125" style="61" bestFit="1" customWidth="1"/>
    <col min="4982" max="4983" width="4.1640625" style="61" bestFit="1" customWidth="1"/>
    <col min="4984" max="4984" width="3.83203125" style="61" bestFit="1" customWidth="1"/>
    <col min="4985" max="4987" width="4.1640625" style="61" bestFit="1" customWidth="1"/>
    <col min="4988" max="4988" width="5.1640625" style="61" bestFit="1" customWidth="1"/>
    <col min="4989" max="4990" width="4.1640625" style="61" bestFit="1" customWidth="1"/>
    <col min="4991" max="4992" width="3.83203125" style="61" bestFit="1" customWidth="1"/>
    <col min="4993" max="4993" width="5.1640625" style="61" bestFit="1" customWidth="1"/>
    <col min="4994" max="4994" width="3.83203125" style="61" bestFit="1" customWidth="1"/>
    <col min="4995" max="4995" width="4.1640625" style="61" bestFit="1" customWidth="1"/>
    <col min="4996" max="5002" width="3.83203125" style="61" bestFit="1" customWidth="1"/>
    <col min="5003" max="5003" width="4.1640625" style="61" bestFit="1" customWidth="1"/>
    <col min="5004" max="5004" width="3.83203125" style="61" bestFit="1" customWidth="1"/>
    <col min="5005" max="5005" width="5.1640625" style="61" bestFit="1" customWidth="1"/>
    <col min="5006" max="5007" width="4.1640625" style="61" bestFit="1" customWidth="1"/>
    <col min="5008" max="5009" width="3.83203125" style="61" bestFit="1" customWidth="1"/>
    <col min="5010" max="5014" width="4.1640625" style="61" bestFit="1" customWidth="1"/>
    <col min="5015" max="5016" width="3.83203125" style="61" bestFit="1" customWidth="1"/>
    <col min="5017" max="5017" width="4.1640625" style="61" bestFit="1" customWidth="1"/>
    <col min="5018" max="5027" width="3.83203125" style="61" bestFit="1" customWidth="1"/>
    <col min="5028" max="5029" width="4.1640625" style="61" bestFit="1" customWidth="1"/>
    <col min="5030" max="5030" width="5.1640625" style="61" bestFit="1" customWidth="1"/>
    <col min="5031" max="5031" width="6.1640625" style="61" bestFit="1" customWidth="1"/>
    <col min="5032" max="5034" width="3.83203125" style="61" bestFit="1" customWidth="1"/>
    <col min="5035" max="5035" width="5.1640625" style="61" bestFit="1" customWidth="1"/>
    <col min="5036" max="5037" width="3.83203125" style="61" bestFit="1" customWidth="1"/>
    <col min="5038" max="5040" width="5.1640625" style="61" bestFit="1" customWidth="1"/>
    <col min="5041" max="5042" width="4.1640625" style="61" bestFit="1" customWidth="1"/>
    <col min="5043" max="5044" width="3.83203125" style="61" bestFit="1" customWidth="1"/>
    <col min="5045" max="5045" width="5.1640625" style="61" bestFit="1" customWidth="1"/>
    <col min="5046" max="5046" width="4.1640625" style="61" bestFit="1" customWidth="1"/>
    <col min="5047" max="5048" width="3.83203125" style="61" bestFit="1" customWidth="1"/>
    <col min="5049" max="5049" width="4.1640625" style="61" bestFit="1" customWidth="1"/>
    <col min="5050" max="5051" width="3.83203125" style="61" bestFit="1" customWidth="1"/>
    <col min="5052" max="5052" width="4.1640625" style="61" bestFit="1" customWidth="1"/>
    <col min="5053" max="5054" width="5.1640625" style="61" bestFit="1" customWidth="1"/>
    <col min="5055" max="5056" width="4.1640625" style="61" bestFit="1" customWidth="1"/>
    <col min="5057" max="5058" width="3.83203125" style="61" bestFit="1" customWidth="1"/>
    <col min="5059" max="5059" width="4.1640625" style="61" bestFit="1" customWidth="1"/>
    <col min="5060" max="5065" width="3.83203125" style="61" bestFit="1" customWidth="1"/>
    <col min="5066" max="5068" width="4.1640625" style="61" bestFit="1" customWidth="1"/>
    <col min="5069" max="5069" width="3.83203125" style="61" bestFit="1" customWidth="1"/>
    <col min="5070" max="5070" width="4.1640625" style="61" bestFit="1" customWidth="1"/>
    <col min="5071" max="5072" width="3.83203125" style="61" bestFit="1" customWidth="1"/>
    <col min="5073" max="5073" width="4.1640625" style="61" bestFit="1" customWidth="1"/>
    <col min="5074" max="5075" width="5.1640625" style="61" bestFit="1" customWidth="1"/>
    <col min="5076" max="5077" width="4.1640625" style="61" bestFit="1" customWidth="1"/>
    <col min="5078" max="5079" width="3.83203125" style="61" bestFit="1" customWidth="1"/>
    <col min="5080" max="5080" width="4.1640625" style="61" bestFit="1" customWidth="1"/>
    <col min="5081" max="5090" width="3.83203125" style="61" bestFit="1" customWidth="1"/>
    <col min="5091" max="5091" width="4.1640625" style="61" bestFit="1" customWidth="1"/>
    <col min="5092" max="5097" width="3.83203125" style="61" bestFit="1" customWidth="1"/>
    <col min="5098" max="5098" width="4.1640625" style="61" bestFit="1" customWidth="1"/>
    <col min="5099" max="5111" width="3.83203125" style="61" bestFit="1" customWidth="1"/>
    <col min="5112" max="5112" width="4.1640625" style="61" bestFit="1" customWidth="1"/>
    <col min="5113" max="5118" width="3.83203125" style="61" bestFit="1" customWidth="1"/>
    <col min="5119" max="5119" width="4.1640625" style="61" bestFit="1" customWidth="1"/>
    <col min="5120" max="5132" width="3.83203125" style="61" bestFit="1" customWidth="1"/>
    <col min="5133" max="5133" width="4.1640625" style="61" bestFit="1" customWidth="1"/>
    <col min="5134" max="5138" width="3.83203125" style="61" bestFit="1" customWidth="1"/>
    <col min="5139" max="5139" width="4.1640625" style="61" bestFit="1" customWidth="1"/>
    <col min="5140" max="5140" width="5.1640625" style="61" bestFit="1" customWidth="1"/>
    <col min="5141" max="5153" width="3.83203125" style="61" bestFit="1" customWidth="1"/>
    <col min="5154" max="5154" width="4.1640625" style="61" bestFit="1" customWidth="1"/>
    <col min="5155" max="5155" width="3.83203125" style="61" bestFit="1" customWidth="1"/>
    <col min="5156" max="5156" width="6.1640625" style="61" bestFit="1" customWidth="1"/>
    <col min="5157" max="5157" width="4.1640625" style="61" bestFit="1" customWidth="1"/>
    <col min="5158" max="5159" width="6.1640625" style="61" bestFit="1" customWidth="1"/>
    <col min="5160" max="5160" width="4.1640625" style="61" bestFit="1" customWidth="1"/>
    <col min="5161" max="5174" width="3.83203125" style="61" bestFit="1" customWidth="1"/>
    <col min="5175" max="5175" width="4.1640625" style="61" bestFit="1" customWidth="1"/>
    <col min="5176" max="5176" width="3.83203125" style="61" bestFit="1" customWidth="1"/>
    <col min="5177" max="5177" width="5.1640625" style="61" bestFit="1" customWidth="1"/>
    <col min="5178" max="5180" width="4.1640625" style="61" bestFit="1" customWidth="1"/>
    <col min="5181" max="5182" width="3.83203125" style="61" bestFit="1" customWidth="1"/>
    <col min="5183" max="5183" width="4.1640625" style="61" bestFit="1" customWidth="1"/>
    <col min="5184" max="5191" width="3.83203125" style="61" bestFit="1" customWidth="1"/>
    <col min="5192" max="5192" width="4.1640625" style="61" bestFit="1" customWidth="1"/>
    <col min="5193" max="5193" width="3.83203125" style="61" bestFit="1" customWidth="1"/>
    <col min="5194" max="5198" width="4.1640625" style="61" bestFit="1" customWidth="1"/>
    <col min="5199" max="5201" width="3.83203125" style="61" bestFit="1" customWidth="1"/>
    <col min="5202" max="5204" width="4.1640625" style="61" bestFit="1" customWidth="1"/>
    <col min="5205" max="5205" width="5.1640625" style="61" bestFit="1" customWidth="1"/>
    <col min="5206" max="5214" width="3.83203125" style="61" bestFit="1" customWidth="1"/>
    <col min="5215" max="5217" width="4.1640625" style="61" bestFit="1" customWidth="1"/>
    <col min="5218" max="5218" width="3.83203125" style="61" bestFit="1" customWidth="1"/>
    <col min="5219" max="5219" width="4.1640625" style="61" bestFit="1" customWidth="1"/>
    <col min="5220" max="5220" width="4.6640625" style="61" bestFit="1" customWidth="1"/>
    <col min="5221" max="5222" width="3.83203125" style="61" bestFit="1" customWidth="1"/>
    <col min="5223" max="5226" width="4.1640625" style="61" bestFit="1" customWidth="1"/>
    <col min="5227" max="5235" width="3.83203125" style="61" bestFit="1" customWidth="1"/>
    <col min="5236" max="5236" width="4.1640625" style="61" bestFit="1" customWidth="1"/>
    <col min="5237" max="5239" width="3.83203125" style="61" bestFit="1" customWidth="1"/>
    <col min="5240" max="5240" width="4.1640625" style="61" bestFit="1" customWidth="1"/>
    <col min="5241" max="5241" width="3.83203125" style="61" bestFit="1" customWidth="1"/>
    <col min="5242" max="5242" width="6.1640625" style="61" bestFit="1" customWidth="1"/>
    <col min="5243" max="5243" width="4.1640625" style="61" bestFit="1" customWidth="1"/>
    <col min="5244" max="5245" width="6.1640625" style="61" bestFit="1" customWidth="1"/>
    <col min="5246" max="5246" width="4.1640625" style="61" bestFit="1" customWidth="1"/>
    <col min="5247" max="5260" width="3.83203125" style="61" bestFit="1" customWidth="1"/>
    <col min="5261" max="5261" width="4.1640625" style="61" bestFit="1" customWidth="1"/>
    <col min="5262" max="5263" width="3.83203125" style="61" bestFit="1" customWidth="1"/>
    <col min="5264" max="5268" width="4.1640625" style="61" bestFit="1" customWidth="1"/>
    <col min="5269" max="5281" width="3.83203125" style="61" bestFit="1" customWidth="1"/>
    <col min="5282" max="5282" width="4.1640625" style="61" bestFit="1" customWidth="1"/>
    <col min="5283" max="5284" width="3.83203125" style="61" bestFit="1" customWidth="1"/>
    <col min="5285" max="5289" width="4.1640625" style="61" bestFit="1" customWidth="1"/>
    <col min="5290" max="5302" width="3.83203125" style="61" bestFit="1" customWidth="1"/>
    <col min="5303" max="5303" width="4.1640625" style="61" bestFit="1" customWidth="1"/>
    <col min="5304" max="5308" width="3.83203125" style="61" bestFit="1" customWidth="1"/>
    <col min="5309" max="5310" width="4.1640625" style="61" bestFit="1" customWidth="1"/>
    <col min="5311" max="5319" width="3.83203125" style="61" bestFit="1" customWidth="1"/>
    <col min="5320" max="5320" width="4.1640625" style="61" bestFit="1" customWidth="1"/>
    <col min="5321" max="5323" width="3.83203125" style="61" bestFit="1" customWidth="1"/>
    <col min="5324" max="5324" width="4.1640625" style="61" bestFit="1" customWidth="1"/>
    <col min="5325" max="5326" width="3.83203125" style="61" bestFit="1" customWidth="1"/>
    <col min="5327" max="5331" width="4.1640625" style="61" bestFit="1" customWidth="1"/>
    <col min="5332" max="5344" width="3.83203125" style="61" bestFit="1" customWidth="1"/>
    <col min="5345" max="5345" width="4.1640625" style="61" bestFit="1" customWidth="1"/>
    <col min="5346" max="5347" width="3.83203125" style="61" bestFit="1" customWidth="1"/>
    <col min="5348" max="5348" width="4.1640625" style="61" bestFit="1" customWidth="1"/>
    <col min="5349" max="5350" width="5.1640625" style="61" bestFit="1" customWidth="1"/>
    <col min="5351" max="5352" width="4.1640625" style="61" bestFit="1" customWidth="1"/>
    <col min="5353" max="5365" width="3.83203125" style="61" bestFit="1" customWidth="1"/>
    <col min="5366" max="5366" width="4.1640625" style="61" bestFit="1" customWidth="1"/>
    <col min="5367" max="5368" width="3.83203125" style="61" bestFit="1" customWidth="1"/>
    <col min="5369" max="5369" width="4.1640625" style="61" bestFit="1" customWidth="1"/>
    <col min="5370" max="5375" width="3.83203125" style="61" bestFit="1" customWidth="1"/>
    <col min="5376" max="5376" width="4.1640625" style="61" bestFit="1" customWidth="1"/>
    <col min="5377" max="5382" width="3.83203125" style="61" bestFit="1" customWidth="1"/>
    <col min="5383" max="5383" width="4.1640625" style="61" bestFit="1" customWidth="1"/>
    <col min="5384" max="5386" width="3.83203125" style="61" bestFit="1" customWidth="1"/>
    <col min="5387" max="5387" width="4.1640625" style="61" bestFit="1" customWidth="1"/>
    <col min="5388" max="5388" width="4.6640625" style="61" bestFit="1" customWidth="1"/>
    <col min="5389" max="5389" width="3.83203125" style="61" bestFit="1" customWidth="1"/>
    <col min="5390" max="5390" width="4.1640625" style="61" bestFit="1" customWidth="1"/>
    <col min="5391" max="5407" width="3.83203125" style="61" bestFit="1" customWidth="1"/>
    <col min="5408" max="5408" width="4.1640625" style="61" bestFit="1" customWidth="1"/>
    <col min="5409" max="5409" width="4.6640625" style="61" bestFit="1" customWidth="1"/>
    <col min="5410" max="5410" width="3.83203125" style="61" bestFit="1" customWidth="1"/>
    <col min="5411" max="5413" width="4.1640625" style="61" bestFit="1" customWidth="1"/>
    <col min="5414" max="5415" width="3.83203125" style="61" bestFit="1" customWidth="1"/>
    <col min="5416" max="5416" width="4.1640625" style="61" bestFit="1" customWidth="1"/>
    <col min="5417" max="5424" width="3.83203125" style="61" bestFit="1" customWidth="1"/>
    <col min="5425" max="5425" width="4.1640625" style="61" bestFit="1" customWidth="1"/>
    <col min="5426" max="5426" width="3.83203125" style="61" bestFit="1" customWidth="1"/>
    <col min="5427" max="5427" width="4.1640625" style="61" bestFit="1" customWidth="1"/>
    <col min="5428" max="5428" width="5.1640625" style="61" bestFit="1" customWidth="1"/>
    <col min="5429" max="5429" width="4.1640625" style="61" bestFit="1" customWidth="1"/>
    <col min="5430" max="5430" width="3.83203125" style="61" bestFit="1" customWidth="1"/>
    <col min="5431" max="5431" width="4.1640625" style="61" bestFit="1" customWidth="1"/>
    <col min="5432" max="5433" width="3.83203125" style="61" bestFit="1" customWidth="1"/>
    <col min="5434" max="5438" width="4.1640625" style="61" bestFit="1" customWidth="1"/>
    <col min="5439" max="5451" width="3.83203125" style="61" bestFit="1" customWidth="1"/>
    <col min="5452" max="5452" width="4.1640625" style="61" bestFit="1" customWidth="1"/>
    <col min="5453" max="5457" width="3.83203125" style="61" bestFit="1" customWidth="1"/>
    <col min="5458" max="5459" width="4.1640625" style="61" bestFit="1" customWidth="1"/>
    <col min="5460" max="5468" width="3.83203125" style="61" bestFit="1" customWidth="1"/>
    <col min="5469" max="5469" width="4.1640625" style="61" bestFit="1" customWidth="1"/>
    <col min="5470" max="5472" width="3.83203125" style="61" bestFit="1" customWidth="1"/>
    <col min="5473" max="5473" width="4.1640625" style="61" bestFit="1" customWidth="1"/>
    <col min="5474" max="5475" width="3.83203125" style="61" bestFit="1" customWidth="1"/>
    <col min="5476" max="5476" width="5.1640625" style="61" bestFit="1" customWidth="1"/>
    <col min="5477" max="5477" width="5.6640625" style="61" bestFit="1" customWidth="1"/>
    <col min="5478" max="5480" width="3.83203125" style="61" bestFit="1" customWidth="1"/>
    <col min="5481" max="5483" width="4.1640625" style="61" bestFit="1" customWidth="1"/>
    <col min="5484" max="5484" width="5.1640625" style="61" bestFit="1" customWidth="1"/>
    <col min="5485" max="5488" width="3.83203125" style="61" bestFit="1" customWidth="1"/>
    <col min="5489" max="5492" width="5.1640625" style="61" bestFit="1" customWidth="1"/>
    <col min="5493" max="5495" width="3.83203125" style="61" bestFit="1" customWidth="1"/>
    <col min="5496" max="5496" width="5.1640625" style="61" bestFit="1" customWidth="1"/>
    <col min="5497" max="5497" width="5.6640625" style="61" bestFit="1" customWidth="1"/>
    <col min="5498" max="5499" width="3.83203125" style="61" bestFit="1" customWidth="1"/>
    <col min="5500" max="5500" width="5.1640625" style="61" bestFit="1" customWidth="1"/>
    <col min="5501" max="5502" width="3.83203125" style="61" bestFit="1" customWidth="1"/>
    <col min="5503" max="5504" width="6.1640625" style="61" bestFit="1" customWidth="1"/>
    <col min="5505" max="5506" width="3.83203125" style="61" bestFit="1" customWidth="1"/>
    <col min="5507" max="5507" width="6.1640625" style="61" bestFit="1" customWidth="1"/>
    <col min="5508" max="5508" width="5.6640625" style="61" bestFit="1" customWidth="1"/>
    <col min="5509" max="5510" width="4.1640625" style="61" bestFit="1" customWidth="1"/>
    <col min="5511" max="5512" width="5.1640625" style="61" bestFit="1" customWidth="1"/>
    <col min="5513" max="5513" width="3.83203125" style="61" bestFit="1" customWidth="1"/>
    <col min="5514" max="5516" width="4.1640625" style="61" bestFit="1" customWidth="1"/>
    <col min="5517" max="5518" width="3.83203125" style="61" bestFit="1" customWidth="1"/>
    <col min="5519" max="5519" width="4.1640625" style="61" bestFit="1" customWidth="1"/>
    <col min="5520" max="5527" width="3.83203125" style="61" bestFit="1" customWidth="1"/>
    <col min="5528" max="5530" width="4.1640625" style="61" bestFit="1" customWidth="1"/>
    <col min="5531" max="5531" width="5.1640625" style="61" bestFit="1" customWidth="1"/>
    <col min="5532" max="5532" width="4.1640625" style="61" bestFit="1" customWidth="1"/>
    <col min="5533" max="5533" width="3.83203125" style="61" bestFit="1" customWidth="1"/>
    <col min="5534" max="5534" width="4.1640625" style="61" bestFit="1" customWidth="1"/>
    <col min="5535" max="5535" width="4.6640625" style="61" bestFit="1" customWidth="1"/>
    <col min="5536" max="5536" width="3.83203125" style="61" bestFit="1" customWidth="1"/>
    <col min="5537" max="5539" width="4.1640625" style="61" bestFit="1" customWidth="1"/>
    <col min="5540" max="5550" width="3.83203125" style="61" bestFit="1" customWidth="1"/>
    <col min="5551" max="5551" width="4.1640625" style="61" bestFit="1" customWidth="1"/>
    <col min="5552" max="5552" width="3.83203125" style="61" bestFit="1" customWidth="1"/>
    <col min="5553" max="5554" width="4.1640625" style="61" bestFit="1" customWidth="1"/>
    <col min="5555" max="5556" width="3.83203125" style="61" bestFit="1" customWidth="1"/>
    <col min="5557" max="5557" width="4.1640625" style="61" bestFit="1" customWidth="1"/>
    <col min="5558" max="5559" width="3.83203125" style="61" bestFit="1" customWidth="1"/>
    <col min="5560" max="5562" width="4.1640625" style="61" bestFit="1" customWidth="1"/>
    <col min="5563" max="5573" width="3.83203125" style="61" bestFit="1" customWidth="1"/>
    <col min="5574" max="5574" width="4.1640625" style="61" bestFit="1" customWidth="1"/>
    <col min="5575" max="5575" width="3.83203125" style="61" bestFit="1" customWidth="1"/>
    <col min="5576" max="5577" width="4.1640625" style="61" bestFit="1" customWidth="1"/>
    <col min="5578" max="5579" width="3.83203125" style="61" bestFit="1" customWidth="1"/>
    <col min="5580" max="5580" width="4.1640625" style="61" bestFit="1" customWidth="1"/>
    <col min="5581" max="5582" width="3.83203125" style="61" bestFit="1" customWidth="1"/>
    <col min="5583" max="5585" width="4.1640625" style="61" bestFit="1" customWidth="1"/>
    <col min="5586" max="5596" width="3.83203125" style="61" bestFit="1" customWidth="1"/>
    <col min="5597" max="5597" width="4.1640625" style="61" bestFit="1" customWidth="1"/>
    <col min="5598" max="5598" width="3.83203125" style="61" bestFit="1" customWidth="1"/>
    <col min="5599" max="5600" width="4.1640625" style="61" bestFit="1" customWidth="1"/>
    <col min="5601" max="5602" width="3.83203125" style="61" bestFit="1" customWidth="1"/>
    <col min="5603" max="5603" width="4.1640625" style="61" bestFit="1" customWidth="1"/>
    <col min="5604" max="5605" width="3.83203125" style="61" bestFit="1" customWidth="1"/>
    <col min="5606" max="5608" width="4.1640625" style="61" bestFit="1" customWidth="1"/>
    <col min="5609" max="5619" width="3.83203125" style="61" bestFit="1" customWidth="1"/>
    <col min="5620" max="5620" width="4.1640625" style="61" bestFit="1" customWidth="1"/>
    <col min="5621" max="5621" width="3.83203125" style="61" bestFit="1" customWidth="1"/>
    <col min="5622" max="5623" width="4.1640625" style="61" bestFit="1" customWidth="1"/>
    <col min="5624" max="5625" width="3.83203125" style="61" bestFit="1" customWidth="1"/>
    <col min="5626" max="5626" width="4.1640625" style="61" bestFit="1" customWidth="1"/>
    <col min="5627" max="5628" width="3.83203125" style="61" bestFit="1" customWidth="1"/>
    <col min="5629" max="5631" width="4.1640625" style="61" bestFit="1" customWidth="1"/>
    <col min="5632" max="5642" width="3.83203125" style="61" bestFit="1" customWidth="1"/>
    <col min="5643" max="5643" width="4.1640625" style="61" bestFit="1" customWidth="1"/>
    <col min="5644" max="5644" width="3.83203125" style="61" bestFit="1" customWidth="1"/>
    <col min="5645" max="5646" width="4.1640625" style="61" bestFit="1" customWidth="1"/>
    <col min="5647" max="5648" width="3.83203125" style="61" bestFit="1" customWidth="1"/>
    <col min="5649" max="5649" width="4.1640625" style="61" bestFit="1" customWidth="1"/>
    <col min="5650" max="5692" width="3.83203125" style="61" bestFit="1" customWidth="1"/>
    <col min="5693" max="5694" width="4.1640625" style="61" bestFit="1" customWidth="1"/>
    <col min="5695" max="5696" width="3.83203125" style="61" bestFit="1" customWidth="1"/>
    <col min="5697" max="5697" width="4.1640625" style="61" bestFit="1" customWidth="1"/>
    <col min="5698" max="5698" width="3.83203125" style="61" bestFit="1" customWidth="1"/>
    <col min="5699" max="5699" width="4.1640625" style="61" bestFit="1" customWidth="1"/>
    <col min="5700" max="5701" width="3.83203125" style="61" bestFit="1" customWidth="1"/>
    <col min="5702" max="5703" width="4.1640625" style="61" bestFit="1" customWidth="1"/>
    <col min="5704" max="5710" width="3.83203125" style="61" bestFit="1" customWidth="1"/>
    <col min="5711" max="5714" width="4.1640625" style="61" bestFit="1" customWidth="1"/>
    <col min="5715" max="5715" width="3.83203125" style="61" bestFit="1" customWidth="1"/>
    <col min="5716" max="5716" width="4.1640625" style="61" bestFit="1" customWidth="1"/>
    <col min="5717" max="5717" width="3.83203125" style="61" bestFit="1" customWidth="1"/>
    <col min="5718" max="5718" width="4.1640625" style="61" bestFit="1" customWidth="1"/>
    <col min="5719" max="5726" width="3.83203125" style="61" bestFit="1" customWidth="1"/>
    <col min="5727" max="5729" width="8.1640625" style="61" bestFit="1" customWidth="1"/>
    <col min="5730" max="5730" width="4.1640625" style="61" bestFit="1" customWidth="1"/>
    <col min="5731" max="5731" width="3.83203125" style="61" bestFit="1" customWidth="1"/>
    <col min="5732" max="5734" width="8.1640625" style="61" bestFit="1" customWidth="1"/>
    <col min="5735" max="5735" width="4.1640625" style="61" bestFit="1" customWidth="1"/>
    <col min="5736" max="5738" width="3.83203125" style="61" bestFit="1" customWidth="1"/>
    <col min="5739" max="5740" width="5.1640625" style="61" bestFit="1" customWidth="1"/>
    <col min="5741" max="5741" width="4.1640625" style="61" bestFit="1" customWidth="1"/>
    <col min="5742" max="5743" width="3.83203125" style="61" bestFit="1" customWidth="1"/>
    <col min="5744" max="5745" width="4.1640625" style="61" bestFit="1" customWidth="1"/>
    <col min="5746" max="5746" width="5.1640625" style="61" bestFit="1" customWidth="1"/>
    <col min="5747" max="5747" width="3.83203125" style="61" bestFit="1" customWidth="1"/>
    <col min="5748" max="5749" width="5.1640625" style="61" bestFit="1" customWidth="1"/>
    <col min="5750" max="5750" width="4.1640625" style="61" bestFit="1" customWidth="1"/>
    <col min="5751" max="5751" width="5.1640625" style="61" bestFit="1" customWidth="1"/>
    <col min="5752" max="5760" width="3.83203125" style="61" bestFit="1" customWidth="1"/>
    <col min="5761" max="5761" width="4.1640625" style="61" bestFit="1" customWidth="1"/>
    <col min="5762" max="5766" width="3.83203125" style="61" bestFit="1" customWidth="1"/>
    <col min="5767" max="5769" width="4.1640625" style="61" bestFit="1" customWidth="1"/>
    <col min="5770" max="5770" width="3.83203125" style="61" bestFit="1" customWidth="1"/>
    <col min="5771" max="5771" width="4.1640625" style="61" bestFit="1" customWidth="1"/>
    <col min="5772" max="5772" width="4.6640625" style="61" bestFit="1" customWidth="1"/>
    <col min="5773" max="5774" width="3.83203125" style="61" bestFit="1" customWidth="1"/>
    <col min="5775" max="5778" width="4.1640625" style="61" bestFit="1" customWidth="1"/>
    <col min="5779" max="5780" width="3.83203125" style="61" bestFit="1" customWidth="1"/>
    <col min="5781" max="5793" width="5.1640625" style="61" bestFit="1" customWidth="1"/>
    <col min="5794" max="5796" width="3.83203125" style="61" bestFit="1" customWidth="1"/>
    <col min="5797" max="5797" width="4.1640625" style="61" bestFit="1" customWidth="1"/>
    <col min="5798" max="5799" width="3.83203125" style="61" bestFit="1" customWidth="1"/>
    <col min="5800" max="5801" width="6.1640625" style="61" bestFit="1" customWidth="1"/>
    <col min="5802" max="5803" width="3.83203125" style="61" bestFit="1" customWidth="1"/>
    <col min="5804" max="5804" width="6.1640625" style="61" bestFit="1" customWidth="1"/>
    <col min="5805" max="5809" width="3.83203125" style="61" bestFit="1" customWidth="1"/>
    <col min="5810" max="5811" width="4.1640625" style="61" bestFit="1" customWidth="1"/>
    <col min="5812" max="5813" width="3.83203125" style="61" bestFit="1" customWidth="1"/>
    <col min="5814" max="5814" width="4.1640625" style="61" bestFit="1" customWidth="1"/>
    <col min="5815" max="5817" width="3.83203125" style="61" bestFit="1" customWidth="1"/>
    <col min="5818" max="5818" width="5.1640625" style="61" bestFit="1" customWidth="1"/>
    <col min="5819" max="5819" width="3.83203125" style="61" bestFit="1" customWidth="1"/>
    <col min="5820" max="5821" width="5.1640625" style="61" bestFit="1" customWidth="1"/>
    <col min="5822" max="5823" width="3.83203125" style="61" bestFit="1" customWidth="1"/>
    <col min="5824" max="5825" width="4.1640625" style="61" bestFit="1" customWidth="1"/>
    <col min="5826" max="5826" width="3.83203125" style="61" bestFit="1" customWidth="1"/>
    <col min="5827" max="5827" width="4.1640625" style="61" bestFit="1" customWidth="1"/>
    <col min="5828" max="5867" width="3.83203125" style="61" bestFit="1" customWidth="1"/>
    <col min="5868" max="5868" width="4.1640625" style="61" bestFit="1" customWidth="1"/>
    <col min="5869" max="5869" width="3.83203125" style="61" bestFit="1" customWidth="1"/>
    <col min="5870" max="5870" width="4.1640625" style="61" bestFit="1" customWidth="1"/>
    <col min="5871" max="5877" width="3.83203125" style="61" bestFit="1" customWidth="1"/>
    <col min="5878" max="5878" width="5.6640625" style="61" bestFit="1" customWidth="1"/>
    <col min="5879" max="5883" width="3.83203125" style="61" bestFit="1" customWidth="1"/>
    <col min="5884" max="5884" width="5.1640625" style="61" bestFit="1" customWidth="1"/>
    <col min="5885" max="5885" width="4.1640625" style="61" bestFit="1" customWidth="1"/>
    <col min="5886" max="5886" width="6.1640625" style="61" bestFit="1" customWidth="1"/>
    <col min="5887" max="5890" width="5.1640625" style="61" bestFit="1" customWidth="1"/>
    <col min="5891" max="5891" width="4.1640625" style="61" bestFit="1" customWidth="1"/>
    <col min="5892" max="5898" width="5.1640625" style="61" bestFit="1" customWidth="1"/>
    <col min="5899" max="5899" width="4.1640625" style="61" bestFit="1" customWidth="1"/>
    <col min="5900" max="5901" width="5.1640625" style="61" bestFit="1" customWidth="1"/>
    <col min="5902" max="5903" width="4.1640625" style="61" bestFit="1" customWidth="1"/>
    <col min="5904" max="5904" width="3.83203125" style="61" bestFit="1" customWidth="1"/>
    <col min="5905" max="5906" width="4.1640625" style="61" bestFit="1" customWidth="1"/>
    <col min="5907" max="5909" width="3.83203125" style="61" bestFit="1" customWidth="1"/>
    <col min="5910" max="5910" width="4.1640625" style="61" bestFit="1" customWidth="1"/>
    <col min="5911" max="5918" width="3.83203125" style="61" bestFit="1" customWidth="1"/>
    <col min="5919" max="5923" width="4.1640625" style="61" bestFit="1" customWidth="1"/>
    <col min="5924" max="6028" width="3.83203125" style="61" bestFit="1" customWidth="1"/>
    <col min="6029" max="6029" width="4.1640625" style="61" bestFit="1" customWidth="1"/>
    <col min="6030" max="6059" width="3.83203125" style="61" bestFit="1" customWidth="1"/>
    <col min="6060" max="6061" width="6.1640625" style="61" bestFit="1" customWidth="1"/>
    <col min="6062" max="6063" width="8.1640625" style="61" bestFit="1" customWidth="1"/>
    <col min="6064" max="6065" width="6.1640625" style="61" bestFit="1" customWidth="1"/>
    <col min="6066" max="6073" width="3.83203125" style="61" bestFit="1" customWidth="1"/>
    <col min="6074" max="6079" width="4.1640625" style="61" bestFit="1" customWidth="1"/>
    <col min="6080" max="6081" width="5.1640625" style="61" bestFit="1" customWidth="1"/>
    <col min="6082" max="6085" width="3.83203125" style="61" bestFit="1" customWidth="1"/>
    <col min="6086" max="6086" width="5.1640625" style="61" bestFit="1" customWidth="1"/>
    <col min="6087" max="6089" width="4.1640625" style="61" bestFit="1" customWidth="1"/>
    <col min="6090" max="6188" width="3.83203125" style="61" bestFit="1" customWidth="1"/>
    <col min="6189" max="6189" width="5.1640625" style="61" bestFit="1" customWidth="1"/>
    <col min="6190" max="6197" width="3.83203125" style="61" bestFit="1" customWidth="1"/>
    <col min="6198" max="6199" width="4.1640625" style="61" bestFit="1" customWidth="1"/>
    <col min="6200" max="6203" width="3.83203125" style="61" bestFit="1" customWidth="1"/>
    <col min="6204" max="6204" width="4.1640625" style="61" bestFit="1" customWidth="1"/>
    <col min="6205" max="6217" width="3.83203125" style="61" bestFit="1" customWidth="1"/>
    <col min="6218" max="6219" width="4.1640625" style="61" bestFit="1" customWidth="1"/>
    <col min="6220" max="6220" width="3.83203125" style="61" bestFit="1" customWidth="1"/>
    <col min="6221" max="6221" width="4.1640625" style="61" bestFit="1" customWidth="1"/>
    <col min="6222" max="6228" width="3.83203125" style="61" bestFit="1" customWidth="1"/>
    <col min="6229" max="6229" width="5.1640625" style="61" bestFit="1" customWidth="1"/>
    <col min="6230" max="6230" width="3.83203125" style="61" bestFit="1" customWidth="1"/>
    <col min="6231" max="6232" width="4.1640625" style="61" bestFit="1" customWidth="1"/>
    <col min="6233" max="6233" width="5.1640625" style="61" bestFit="1" customWidth="1"/>
    <col min="6234" max="6234" width="3.83203125" style="61" bestFit="1" customWidth="1"/>
    <col min="6235" max="6235" width="6.1640625" style="61" bestFit="1" customWidth="1"/>
    <col min="6236" max="6236" width="3.83203125" style="61" bestFit="1" customWidth="1"/>
    <col min="6237" max="6237" width="5.1640625" style="61" bestFit="1" customWidth="1"/>
    <col min="6238" max="6242" width="3.83203125" style="61" bestFit="1" customWidth="1"/>
    <col min="6243" max="6243" width="4.1640625" style="61" bestFit="1" customWidth="1"/>
    <col min="6244" max="6245" width="3.83203125" style="61" bestFit="1" customWidth="1"/>
    <col min="6246" max="6246" width="5.1640625" style="61" bestFit="1" customWidth="1"/>
    <col min="6247" max="6257" width="3.83203125" style="61" bestFit="1" customWidth="1"/>
    <col min="6258" max="6258" width="4.1640625" style="61" bestFit="1" customWidth="1"/>
    <col min="6259" max="6265" width="3.83203125" style="61" bestFit="1" customWidth="1"/>
    <col min="6266" max="6266" width="4.1640625" style="61" bestFit="1" customWidth="1"/>
    <col min="6267" max="6267" width="3.83203125" style="61" bestFit="1" customWidth="1"/>
    <col min="6268" max="6268" width="4.1640625" style="61" bestFit="1" customWidth="1"/>
    <col min="6269" max="6273" width="3.83203125" style="61" bestFit="1" customWidth="1"/>
    <col min="6274" max="6274" width="4.1640625" style="61" bestFit="1" customWidth="1"/>
    <col min="6275" max="6279" width="3.83203125" style="61" bestFit="1" customWidth="1"/>
    <col min="6280" max="6280" width="4.1640625" style="61" bestFit="1" customWidth="1"/>
    <col min="6281" max="6285" width="3.83203125" style="61" bestFit="1" customWidth="1"/>
    <col min="6286" max="6286" width="4.6640625" style="61" bestFit="1" customWidth="1"/>
    <col min="6287" max="6288" width="3.83203125" style="61" bestFit="1" customWidth="1"/>
    <col min="6289" max="6289" width="4.6640625" style="61" bestFit="1" customWidth="1"/>
    <col min="6290" max="6290" width="3.83203125" style="61" bestFit="1" customWidth="1"/>
    <col min="6291" max="6291" width="4.6640625" style="61" bestFit="1" customWidth="1"/>
    <col min="6292" max="6292" width="3.83203125" style="61" bestFit="1" customWidth="1"/>
    <col min="6293" max="6293" width="4.6640625" style="61" bestFit="1" customWidth="1"/>
    <col min="6294" max="6295" width="3.83203125" style="61" bestFit="1" customWidth="1"/>
    <col min="6296" max="6296" width="4.1640625" style="61" bestFit="1" customWidth="1"/>
    <col min="6297" max="6297" width="3.83203125" style="61" bestFit="1" customWidth="1"/>
    <col min="6298" max="6299" width="8.1640625" style="61" bestFit="1" customWidth="1"/>
    <col min="6300" max="6300" width="9.1640625" style="61" bestFit="1" customWidth="1"/>
    <col min="6301" max="6301" width="4.1640625" style="61" bestFit="1" customWidth="1"/>
    <col min="6302" max="6305" width="3.83203125" style="61" bestFit="1" customWidth="1"/>
    <col min="6306" max="6307" width="5.1640625" style="61" bestFit="1" customWidth="1"/>
    <col min="6308" max="6310" width="3.83203125" style="61" bestFit="1" customWidth="1"/>
    <col min="6311" max="6311" width="5.1640625" style="61" bestFit="1" customWidth="1"/>
    <col min="6312" max="6312" width="3.83203125" style="61" bestFit="1" customWidth="1"/>
    <col min="6313" max="6313" width="4.1640625" style="61" bestFit="1" customWidth="1"/>
    <col min="6314" max="6314" width="3.83203125" style="61" bestFit="1" customWidth="1"/>
    <col min="6315" max="6315" width="5.1640625" style="61" bestFit="1" customWidth="1"/>
    <col min="6316" max="6316" width="3.83203125" style="61" bestFit="1" customWidth="1"/>
    <col min="6317" max="6317" width="4.1640625" style="61" bestFit="1" customWidth="1"/>
    <col min="6318" max="6318" width="3.83203125" style="61" bestFit="1" customWidth="1"/>
    <col min="6319" max="6319" width="4.1640625" style="61" bestFit="1" customWidth="1"/>
    <col min="6320" max="6320" width="3.83203125" style="61" bestFit="1" customWidth="1"/>
    <col min="6321" max="6321" width="5.1640625" style="61" bestFit="1" customWidth="1"/>
    <col min="6322" max="6322" width="4.1640625" style="61" bestFit="1" customWidth="1"/>
    <col min="6323" max="6328" width="3.83203125" style="61" bestFit="1" customWidth="1"/>
    <col min="6329" max="6330" width="6.1640625" style="61" bestFit="1" customWidth="1"/>
    <col min="6331" max="6331" width="4.1640625" style="61" bestFit="1" customWidth="1"/>
    <col min="6332" max="6333" width="3.83203125" style="61" bestFit="1" customWidth="1"/>
    <col min="6334" max="6335" width="6.1640625" style="61" bestFit="1" customWidth="1"/>
    <col min="6336" max="6337" width="3.83203125" style="61" bestFit="1" customWidth="1"/>
    <col min="6338" max="6338" width="5.1640625" style="61" bestFit="1" customWidth="1"/>
    <col min="6339" max="6339" width="6.1640625" style="61" bestFit="1" customWidth="1"/>
    <col min="6340" max="6340" width="4.1640625" style="61" bestFit="1" customWidth="1"/>
    <col min="6341" max="6342" width="3.83203125" style="61" bestFit="1" customWidth="1"/>
    <col min="6343" max="6344" width="5.1640625" style="61" bestFit="1" customWidth="1"/>
    <col min="6345" max="6346" width="3.83203125" style="61" bestFit="1" customWidth="1"/>
    <col min="6347" max="6347" width="5.1640625" style="61" bestFit="1" customWidth="1"/>
    <col min="6348" max="6348" width="6.1640625" style="61" bestFit="1" customWidth="1"/>
    <col min="6349" max="6349" width="4.1640625" style="61" bestFit="1" customWidth="1"/>
    <col min="6350" max="6351" width="3.83203125" style="61" bestFit="1" customWidth="1"/>
    <col min="6352" max="6353" width="5.1640625" style="61" bestFit="1" customWidth="1"/>
    <col min="6354" max="6355" width="3.83203125" style="61" bestFit="1" customWidth="1"/>
    <col min="6356" max="6356" width="5.1640625" style="61" bestFit="1" customWidth="1"/>
    <col min="6357" max="6357" width="6.1640625" style="61" bestFit="1" customWidth="1"/>
    <col min="6358" max="6358" width="4.1640625" style="61" bestFit="1" customWidth="1"/>
    <col min="6359" max="6360" width="3.83203125" style="61" bestFit="1" customWidth="1"/>
    <col min="6361" max="6362" width="5.1640625" style="61" bestFit="1" customWidth="1"/>
    <col min="6363" max="6366" width="3.83203125" style="61" bestFit="1" customWidth="1"/>
    <col min="6367" max="6367" width="4.1640625" style="61" bestFit="1" customWidth="1"/>
    <col min="6368" max="6376" width="3.83203125" style="61" bestFit="1" customWidth="1"/>
    <col min="6377" max="6378" width="5.1640625" style="61" bestFit="1" customWidth="1"/>
    <col min="6379" max="6380" width="4.1640625" style="61" bestFit="1" customWidth="1"/>
    <col min="6381" max="6381" width="5.1640625" style="61" bestFit="1" customWidth="1"/>
    <col min="6382" max="6382" width="4.1640625" style="61" bestFit="1" customWidth="1"/>
    <col min="6383" max="6383" width="3.83203125" style="61" bestFit="1" customWidth="1"/>
    <col min="6384" max="6384" width="6" style="61" bestFit="1" customWidth="1"/>
    <col min="6385" max="6412" width="3.83203125" style="61" bestFit="1" customWidth="1"/>
    <col min="6413" max="6413" width="11.83203125" style="61" bestFit="1" customWidth="1"/>
    <col min="6414" max="6414" width="3.83203125" style="61" bestFit="1" customWidth="1"/>
    <col min="6415" max="6415" width="11.83203125" style="61" bestFit="1" customWidth="1"/>
    <col min="6416" max="6416" width="3.83203125" style="61" bestFit="1" customWidth="1"/>
    <col min="6417" max="6417" width="11.83203125" style="61" bestFit="1" customWidth="1"/>
    <col min="6418" max="6418" width="3.83203125" style="61" bestFit="1" customWidth="1"/>
    <col min="6419" max="6419" width="11.83203125" style="61" bestFit="1" customWidth="1"/>
    <col min="6420" max="6420" width="3.83203125" style="61" bestFit="1" customWidth="1"/>
    <col min="6421" max="6421" width="11.83203125" style="61" bestFit="1" customWidth="1"/>
    <col min="6422" max="6422" width="3.83203125" style="61" bestFit="1" customWidth="1"/>
    <col min="6423" max="6423" width="11.83203125" style="61" bestFit="1" customWidth="1"/>
    <col min="6424" max="6424" width="3.83203125" style="61" bestFit="1" customWidth="1"/>
    <col min="6425" max="6425" width="11.83203125" style="61" bestFit="1" customWidth="1"/>
    <col min="6426" max="6426" width="3.83203125" style="61" bestFit="1" customWidth="1"/>
    <col min="6427" max="6427" width="11.83203125" style="61" bestFit="1" customWidth="1"/>
    <col min="6428" max="6617" width="3.83203125" style="61" bestFit="1" customWidth="1"/>
    <col min="6618" max="6618" width="6.33203125" style="61" customWidth="1"/>
    <col min="6619" max="6619" width="5.1640625" style="61" bestFit="1" customWidth="1"/>
    <col min="6620" max="6620" width="4.5" style="61" customWidth="1"/>
    <col min="6621" max="6621" width="6.1640625" style="61" customWidth="1"/>
    <col min="6622" max="6622" width="3.83203125" style="61" bestFit="1" customWidth="1"/>
    <col min="6623" max="6624" width="4.1640625" style="61" bestFit="1" customWidth="1"/>
    <col min="6625" max="6625" width="3.83203125" style="61" bestFit="1" customWidth="1"/>
    <col min="6626" max="6626" width="4.1640625" style="61" bestFit="1" customWidth="1"/>
    <col min="6627" max="6627" width="18" style="61" bestFit="1" customWidth="1"/>
    <col min="6628" max="6628" width="15.1640625" style="61" bestFit="1" customWidth="1"/>
    <col min="6629" max="6629" width="4.6640625" style="61" customWidth="1"/>
    <col min="6630" max="6630" width="6" style="61" customWidth="1"/>
    <col min="6631" max="6632" width="5.1640625" style="61" bestFit="1" customWidth="1"/>
    <col min="6633" max="6638" width="3.83203125" style="61" bestFit="1" customWidth="1"/>
    <col min="6639" max="6639" width="7.1640625" style="61" bestFit="1" customWidth="1"/>
    <col min="6640" max="6640" width="5.1640625" style="61" bestFit="1" customWidth="1"/>
    <col min="6641" max="6641" width="6.6640625" style="61" bestFit="1" customWidth="1"/>
    <col min="6642" max="6642" width="6.1640625" style="61" bestFit="1" customWidth="1"/>
    <col min="6643" max="6643" width="11.1640625" style="61" bestFit="1" customWidth="1"/>
    <col min="6644" max="6644" width="12.1640625" style="61" bestFit="1" customWidth="1"/>
    <col min="6645" max="6645" width="3.83203125" style="61" bestFit="1" customWidth="1"/>
    <col min="6646" max="6646" width="5.1640625" style="61" bestFit="1" customWidth="1"/>
    <col min="6647" max="6647" width="15.33203125" style="61" bestFit="1" customWidth="1"/>
    <col min="6648" max="6649" width="3.83203125" style="61" bestFit="1" customWidth="1"/>
    <col min="6650" max="6650" width="5.1640625" style="61" bestFit="1" customWidth="1"/>
    <col min="6651" max="6651" width="3.83203125" style="61" bestFit="1" customWidth="1"/>
    <col min="6652" max="6652" width="4.1640625" style="61" bestFit="1" customWidth="1"/>
    <col min="6653" max="6654" width="3.83203125" style="61" bestFit="1" customWidth="1"/>
    <col min="6655" max="6662" width="4.1640625" style="61" bestFit="1" customWidth="1"/>
    <col min="6663" max="6664" width="5.1640625" style="61" bestFit="1" customWidth="1"/>
    <col min="6665" max="6667" width="4.1640625" style="61" bestFit="1" customWidth="1"/>
    <col min="6668" max="6670" width="4.6640625" style="61" bestFit="1" customWidth="1"/>
    <col min="6671" max="6671" width="4.1640625" style="61" bestFit="1" customWidth="1"/>
    <col min="6672" max="6672" width="6.1640625" style="61" bestFit="1" customWidth="1"/>
    <col min="6673" max="6696" width="3.83203125" style="61" bestFit="1" customWidth="1"/>
    <col min="6697" max="6744" width="4.1640625" style="61" bestFit="1" customWidth="1"/>
    <col min="6745" max="6745" width="6.83203125" style="61" customWidth="1"/>
    <col min="6746" max="6746" width="7.1640625" style="61" bestFit="1" customWidth="1"/>
    <col min="6747" max="6767" width="3.83203125" style="61" bestFit="1" customWidth="1"/>
    <col min="6768" max="6791" width="5.1640625" style="61" bestFit="1" customWidth="1"/>
    <col min="6792" max="6794" width="3.83203125" style="61" bestFit="1" customWidth="1"/>
    <col min="6795" max="6795" width="5.1640625" style="61" bestFit="1" customWidth="1"/>
    <col min="6796" max="6796" width="11.1640625" style="61" bestFit="1" customWidth="1"/>
    <col min="6797" max="6797" width="9.1640625" style="61" bestFit="1" customWidth="1"/>
    <col min="6798" max="6798" width="3.83203125" style="61" bestFit="1" customWidth="1"/>
    <col min="6799" max="6799" width="4.1640625" style="61" bestFit="1" customWidth="1"/>
    <col min="6800" max="6800" width="3.83203125" style="61" bestFit="1" customWidth="1"/>
    <col min="6801" max="6801" width="9.1640625" style="61" bestFit="1" customWidth="1"/>
    <col min="6802" max="6802" width="3.83203125" style="61" bestFit="1" customWidth="1"/>
    <col min="6803" max="6804" width="4.1640625" style="61" bestFit="1" customWidth="1"/>
    <col min="6805" max="6805" width="11.1640625" style="61" bestFit="1" customWidth="1"/>
    <col min="6806" max="6807" width="5.1640625" style="61" bestFit="1" customWidth="1"/>
    <col min="6808" max="6812" width="3.83203125" style="61" bestFit="1" customWidth="1"/>
    <col min="6813" max="6813" width="6.1640625" style="61" bestFit="1" customWidth="1"/>
    <col min="6814" max="6816" width="3.83203125" style="61" bestFit="1" customWidth="1"/>
    <col min="6817" max="6817" width="8.1640625" style="61" bestFit="1" customWidth="1"/>
    <col min="6818" max="6820" width="3.83203125" style="61" bestFit="1" customWidth="1"/>
    <col min="6821" max="6821" width="7.1640625" style="61" bestFit="1" customWidth="1"/>
    <col min="6822" max="6824" width="3.83203125" style="61" bestFit="1" customWidth="1"/>
    <col min="6825" max="6825" width="5.1640625" style="61" bestFit="1" customWidth="1"/>
    <col min="6826" max="6828" width="3.83203125" style="61" bestFit="1" customWidth="1"/>
    <col min="6829" max="6832" width="6.1640625" style="61" bestFit="1" customWidth="1"/>
    <col min="6833" max="6833" width="5.1640625" style="61" bestFit="1" customWidth="1"/>
    <col min="6834" max="6842" width="3.83203125" style="61" bestFit="1" customWidth="1"/>
    <col min="6843" max="6843" width="4.1640625" style="61" bestFit="1" customWidth="1"/>
    <col min="6844" max="6844" width="6.1640625" style="61" bestFit="1" customWidth="1"/>
    <col min="6845" max="6845" width="3.83203125" style="61" bestFit="1" customWidth="1"/>
    <col min="6846" max="6846" width="6.1640625" style="61" bestFit="1" customWidth="1"/>
    <col min="6847" max="6847" width="3.83203125" style="61" bestFit="1" customWidth="1"/>
    <col min="6848" max="6848" width="6.1640625" style="61" bestFit="1" customWidth="1"/>
    <col min="6849" max="6849" width="3.83203125" style="61" bestFit="1" customWidth="1"/>
    <col min="6850" max="6850" width="6.1640625" style="61" bestFit="1" customWidth="1"/>
    <col min="6851" max="6851" width="3.83203125" style="61" bestFit="1" customWidth="1"/>
    <col min="6852" max="6852" width="6.1640625" style="61" bestFit="1" customWidth="1"/>
    <col min="6853" max="6853" width="3.83203125" style="61" bestFit="1" customWidth="1"/>
    <col min="6854" max="6854" width="6.1640625" style="61" bestFit="1" customWidth="1"/>
    <col min="6855" max="6855" width="3.83203125" style="61" bestFit="1" customWidth="1"/>
    <col min="6856" max="6856" width="6.1640625" style="61" bestFit="1" customWidth="1"/>
    <col min="6857" max="6857" width="3.83203125" style="61" bestFit="1" customWidth="1"/>
    <col min="6858" max="6858" width="6.1640625" style="61" bestFit="1" customWidth="1"/>
    <col min="6859" max="6859" width="3.83203125" style="61" bestFit="1" customWidth="1"/>
    <col min="6860" max="6860" width="6.1640625" style="61" bestFit="1" customWidth="1"/>
    <col min="6861" max="6861" width="3.83203125" style="61" bestFit="1" customWidth="1"/>
    <col min="6862" max="6862" width="6.1640625" style="61" bestFit="1" customWidth="1"/>
    <col min="6863" max="6863" width="3.83203125" style="61" bestFit="1" customWidth="1"/>
    <col min="6864" max="6864" width="6.1640625" style="61" bestFit="1" customWidth="1"/>
    <col min="6865" max="6865" width="3.83203125" style="61" bestFit="1" customWidth="1"/>
    <col min="6866" max="6866" width="6.1640625" style="61" bestFit="1" customWidth="1"/>
    <col min="6867" max="6867" width="3.83203125" style="61" bestFit="1" customWidth="1"/>
    <col min="6868" max="6868" width="6.1640625" style="61" bestFit="1" customWidth="1"/>
    <col min="6869" max="6869" width="3.83203125" style="61" bestFit="1" customWidth="1"/>
    <col min="6870" max="6870" width="6.1640625" style="61" bestFit="1" customWidth="1"/>
    <col min="6871" max="6871" width="3.83203125" style="61" bestFit="1" customWidth="1"/>
    <col min="6872" max="6872" width="6.1640625" style="61" bestFit="1" customWidth="1"/>
    <col min="6873" max="6873" width="3.83203125" style="61" bestFit="1" customWidth="1"/>
    <col min="6874" max="6874" width="6.1640625" style="61" bestFit="1" customWidth="1"/>
    <col min="6875" max="6875" width="3.83203125" style="61" bestFit="1" customWidth="1"/>
    <col min="6876" max="6876" width="6.1640625" style="61" bestFit="1" customWidth="1"/>
    <col min="6877" max="6877" width="3.83203125" style="61" bestFit="1" customWidth="1"/>
    <col min="6878" max="6878" width="6.1640625" style="61" bestFit="1" customWidth="1"/>
    <col min="6879" max="6879" width="3.83203125" style="61" bestFit="1" customWidth="1"/>
    <col min="6880" max="6880" width="6.1640625" style="61" bestFit="1" customWidth="1"/>
    <col min="6881" max="6881" width="3.83203125" style="61" bestFit="1" customWidth="1"/>
    <col min="6882" max="6882" width="6.1640625" style="61" bestFit="1" customWidth="1"/>
    <col min="6883" max="6883" width="3.83203125" style="61" bestFit="1" customWidth="1"/>
    <col min="6884" max="6884" width="6.1640625" style="61" bestFit="1" customWidth="1"/>
    <col min="6885" max="6885" width="3.83203125" style="61" bestFit="1" customWidth="1"/>
    <col min="6886" max="6886" width="6.1640625" style="61" bestFit="1" customWidth="1"/>
    <col min="6887" max="6887" width="3.83203125" style="61" bestFit="1" customWidth="1"/>
    <col min="6888" max="6888" width="6.1640625" style="61" bestFit="1" customWidth="1"/>
    <col min="6889" max="6889" width="3.83203125" style="61" bestFit="1" customWidth="1"/>
    <col min="6890" max="6890" width="6.1640625" style="61" bestFit="1" customWidth="1"/>
    <col min="6891" max="6891" width="3.83203125" style="61" bestFit="1" customWidth="1"/>
    <col min="6892" max="6892" width="5.6640625" style="61" bestFit="1" customWidth="1"/>
    <col min="6893" max="6897" width="5.1640625" style="61" bestFit="1" customWidth="1"/>
    <col min="6898" max="6898" width="5.6640625" style="61" bestFit="1" customWidth="1"/>
    <col min="6899" max="6901" width="5.1640625" style="61" bestFit="1" customWidth="1"/>
    <col min="6902" max="6902" width="5.6640625" style="61" bestFit="1" customWidth="1"/>
    <col min="6903" max="6903" width="5.1640625" style="61" bestFit="1" customWidth="1"/>
    <col min="6904" max="6904" width="5.6640625" style="61" bestFit="1" customWidth="1"/>
    <col min="6905" max="6905" width="5.1640625" style="61" bestFit="1" customWidth="1"/>
    <col min="6906" max="6908" width="5.6640625" style="61" bestFit="1" customWidth="1"/>
    <col min="6909" max="6909" width="5.1640625" style="61" bestFit="1" customWidth="1"/>
    <col min="6910" max="6910" width="5.6640625" style="61" bestFit="1" customWidth="1"/>
    <col min="6911" max="6911" width="5.1640625" style="61" bestFit="1" customWidth="1"/>
    <col min="6912" max="6912" width="5.6640625" style="61" bestFit="1" customWidth="1"/>
    <col min="6913" max="6913" width="5.1640625" style="61" bestFit="1" customWidth="1"/>
    <col min="6914" max="6914" width="5.6640625" style="61" bestFit="1" customWidth="1"/>
    <col min="6915" max="6915" width="5.1640625" style="61" bestFit="1" customWidth="1"/>
    <col min="6916" max="6916" width="5.6640625" style="61" bestFit="1" customWidth="1"/>
    <col min="6917" max="6919" width="5.1640625" style="61" bestFit="1" customWidth="1"/>
    <col min="6920" max="6920" width="5.6640625" style="61" bestFit="1" customWidth="1"/>
    <col min="6921" max="6921" width="5.1640625" style="61" bestFit="1" customWidth="1"/>
    <col min="6922" max="6922" width="5.6640625" style="61" bestFit="1" customWidth="1"/>
    <col min="6923" max="6923" width="5.1640625" style="61" bestFit="1" customWidth="1"/>
    <col min="6924" max="6924" width="5.6640625" style="61" bestFit="1" customWidth="1"/>
    <col min="6925" max="6925" width="5.1640625" style="61" bestFit="1" customWidth="1"/>
    <col min="6926" max="6926" width="5.6640625" style="61" bestFit="1" customWidth="1"/>
    <col min="6927" max="6927" width="5.1640625" style="61" bestFit="1" customWidth="1"/>
    <col min="6928" max="6928" width="5.6640625" style="61" bestFit="1" customWidth="1"/>
    <col min="6929" max="6931" width="5.1640625" style="61" bestFit="1" customWidth="1"/>
    <col min="6932" max="6932" width="5.6640625" style="61" bestFit="1" customWidth="1"/>
    <col min="6933" max="6935" width="5.1640625" style="61" bestFit="1" customWidth="1"/>
    <col min="6936" max="6936" width="5.6640625" style="61" bestFit="1" customWidth="1"/>
    <col min="6937" max="6939" width="5.1640625" style="61" bestFit="1" customWidth="1"/>
    <col min="6940" max="6947" width="5.6640625" style="61" bestFit="1" customWidth="1"/>
    <col min="6948" max="6949" width="6.1640625" style="61" bestFit="1" customWidth="1"/>
    <col min="6950" max="6963" width="5.6640625" style="61" bestFit="1" customWidth="1"/>
    <col min="6964" max="6964" width="5.1640625" style="61" bestFit="1" customWidth="1"/>
    <col min="6965" max="6965" width="5.6640625" style="61" bestFit="1" customWidth="1"/>
    <col min="6966" max="6966" width="5.1640625" style="61" bestFit="1" customWidth="1"/>
    <col min="6967" max="6975" width="5.6640625" style="61" bestFit="1" customWidth="1"/>
    <col min="6976" max="6976" width="5.1640625" style="61" bestFit="1" customWidth="1"/>
    <col min="6977" max="6979" width="5.6640625" style="61" bestFit="1" customWidth="1"/>
    <col min="6980" max="6980" width="5.1640625" style="61" bestFit="1" customWidth="1"/>
    <col min="6981" max="6981" width="5.6640625" style="61" bestFit="1" customWidth="1"/>
    <col min="6982" max="6982" width="5.1640625" style="61" bestFit="1" customWidth="1"/>
    <col min="6983" max="6983" width="5.6640625" style="61" bestFit="1" customWidth="1"/>
    <col min="6984" max="6984" width="5.1640625" style="61" bestFit="1" customWidth="1"/>
    <col min="6985" max="6985" width="5.6640625" style="61" bestFit="1" customWidth="1"/>
    <col min="6986" max="6986" width="5.1640625" style="61" bestFit="1" customWidth="1"/>
    <col min="6987" max="6988" width="5.6640625" style="61" bestFit="1" customWidth="1"/>
    <col min="6989" max="6989" width="5.1640625" style="61" bestFit="1" customWidth="1"/>
    <col min="6990" max="6990" width="5.6640625" style="61" bestFit="1" customWidth="1"/>
    <col min="6991" max="6991" width="5.1640625" style="61" bestFit="1" customWidth="1"/>
    <col min="6992" max="6992" width="5.6640625" style="61" bestFit="1" customWidth="1"/>
    <col min="6993" max="6993" width="5.1640625" style="61" bestFit="1" customWidth="1"/>
    <col min="6994" max="6994" width="5.6640625" style="61" bestFit="1" customWidth="1"/>
    <col min="6995" max="6995" width="5.1640625" style="61" bestFit="1" customWidth="1"/>
    <col min="6996" max="6996" width="5.6640625" style="61" bestFit="1" customWidth="1"/>
    <col min="6997" max="6997" width="5.1640625" style="61" bestFit="1" customWidth="1"/>
    <col min="6998" max="6998" width="5.6640625" style="61" bestFit="1" customWidth="1"/>
    <col min="6999" max="6999" width="5.1640625" style="61" bestFit="1" customWidth="1"/>
    <col min="7000" max="7000" width="5.6640625" style="61" bestFit="1" customWidth="1"/>
    <col min="7001" max="7001" width="5.1640625" style="61" bestFit="1" customWidth="1"/>
    <col min="7002" max="7002" width="5.6640625" style="61" bestFit="1" customWidth="1"/>
    <col min="7003" max="7003" width="5.1640625" style="61" bestFit="1" customWidth="1"/>
    <col min="7004" max="7004" width="5.6640625" style="61" bestFit="1" customWidth="1"/>
    <col min="7005" max="7005" width="5.1640625" style="61" bestFit="1" customWidth="1"/>
    <col min="7006" max="7006" width="5.6640625" style="61" bestFit="1" customWidth="1"/>
    <col min="7007" max="7007" width="5.1640625" style="61" bestFit="1" customWidth="1"/>
    <col min="7008" max="7008" width="5.6640625" style="61" bestFit="1" customWidth="1"/>
    <col min="7009" max="7009" width="5.1640625" style="61" bestFit="1" customWidth="1"/>
    <col min="7010" max="7010" width="5.6640625" style="61" bestFit="1" customWidth="1"/>
    <col min="7011" max="7011" width="5.1640625" style="61" bestFit="1" customWidth="1"/>
    <col min="7012" max="7012" width="5.6640625" style="61" bestFit="1" customWidth="1"/>
    <col min="7013" max="7013" width="5.1640625" style="61" bestFit="1" customWidth="1"/>
    <col min="7014" max="7014" width="5.6640625" style="61" bestFit="1" customWidth="1"/>
    <col min="7015" max="7015" width="5.1640625" style="61" bestFit="1" customWidth="1"/>
    <col min="7016" max="7016" width="5.6640625" style="61" bestFit="1" customWidth="1"/>
    <col min="7017" max="7019" width="5.1640625" style="61" bestFit="1" customWidth="1"/>
    <col min="7020" max="7020" width="5.6640625" style="61" bestFit="1" customWidth="1"/>
    <col min="7021" max="7021" width="5.1640625" style="61" bestFit="1" customWidth="1"/>
    <col min="7022" max="7022" width="5.6640625" style="61" bestFit="1" customWidth="1"/>
    <col min="7023" max="7025" width="5.1640625" style="61" bestFit="1" customWidth="1"/>
    <col min="7026" max="7026" width="5.6640625" style="61" bestFit="1" customWidth="1"/>
    <col min="7027" max="7029" width="5.1640625" style="61" bestFit="1" customWidth="1"/>
    <col min="7030" max="7030" width="5.6640625" style="61" bestFit="1" customWidth="1"/>
    <col min="7031" max="7031" width="5.1640625" style="61" bestFit="1" customWidth="1"/>
    <col min="7032" max="7032" width="5.6640625" style="61" bestFit="1" customWidth="1"/>
    <col min="7033" max="7033" width="5.1640625" style="61" bestFit="1" customWidth="1"/>
    <col min="7034" max="7034" width="5.6640625" style="61" bestFit="1" customWidth="1"/>
    <col min="7035" max="7035" width="5.1640625" style="61" bestFit="1" customWidth="1"/>
    <col min="7036" max="7041" width="5.6640625" style="61" bestFit="1" customWidth="1"/>
    <col min="7042" max="7042" width="5.1640625" style="61" bestFit="1" customWidth="1"/>
    <col min="7043" max="7061" width="5.6640625" style="61" bestFit="1" customWidth="1"/>
    <col min="7062" max="7062" width="5.1640625" style="61" bestFit="1" customWidth="1"/>
    <col min="7063" max="7075" width="5.6640625" style="61" bestFit="1" customWidth="1"/>
    <col min="7076" max="7076" width="5.1640625" style="61" bestFit="1" customWidth="1"/>
    <col min="7077" max="7081" width="5.6640625" style="61" bestFit="1" customWidth="1"/>
    <col min="7082" max="7082" width="5.1640625" style="61" bestFit="1" customWidth="1"/>
    <col min="7083" max="7083" width="5.6640625" style="61" bestFit="1" customWidth="1"/>
    <col min="7084" max="7090" width="3.83203125" style="61" bestFit="1" customWidth="1"/>
    <col min="7091" max="7093" width="5.1640625" style="61" bestFit="1" customWidth="1"/>
    <col min="7094" max="7095" width="5.6640625" style="61" bestFit="1" customWidth="1"/>
    <col min="7096" max="7097" width="5.1640625" style="61" bestFit="1" customWidth="1"/>
    <col min="7098" max="7098" width="5.6640625" style="61" bestFit="1" customWidth="1"/>
    <col min="7099" max="7099" width="5.1640625" style="61" bestFit="1" customWidth="1"/>
    <col min="7100" max="7102" width="5.6640625" style="61" bestFit="1" customWidth="1"/>
    <col min="7103" max="7103" width="6.1640625" style="61" bestFit="1" customWidth="1"/>
    <col min="7104" max="7105" width="5.1640625" style="61" bestFit="1" customWidth="1"/>
    <col min="7106" max="7106" width="4.6640625" style="61" bestFit="1" customWidth="1"/>
    <col min="7107" max="7107" width="5.1640625" style="61" bestFit="1" customWidth="1"/>
    <col min="7108" max="7108" width="4.6640625" style="61" bestFit="1" customWidth="1"/>
    <col min="7109" max="7109" width="6.1640625" style="61" bestFit="1" customWidth="1"/>
    <col min="7110" max="7117" width="5.1640625" style="61" bestFit="1" customWidth="1"/>
    <col min="7118" max="7118" width="6.1640625" style="61" bestFit="1" customWidth="1"/>
    <col min="7119" max="7122" width="5.1640625" style="61" bestFit="1" customWidth="1"/>
    <col min="7123" max="7124" width="3.83203125" style="61" bestFit="1" customWidth="1"/>
    <col min="7125" max="7125" width="5.1640625" style="61" bestFit="1" customWidth="1"/>
    <col min="7126" max="7126" width="3.83203125" style="61" bestFit="1" customWidth="1"/>
    <col min="7127" max="7127" width="42.1640625" style="61" bestFit="1" customWidth="1"/>
    <col min="7128" max="7128" width="5.1640625" style="165" bestFit="1" customWidth="1"/>
    <col min="7129" max="7129" width="5.6640625" style="165" bestFit="1" customWidth="1"/>
    <col min="7130" max="7130" width="5.1640625" style="165" bestFit="1" customWidth="1"/>
    <col min="7131" max="7131" width="5.6640625" style="165" bestFit="1" customWidth="1"/>
    <col min="7132" max="7132" width="5.1640625" style="165" bestFit="1" customWidth="1"/>
    <col min="7133" max="7133" width="5.6640625" style="165" bestFit="1" customWidth="1"/>
    <col min="7134" max="7134" width="5.1640625" style="165" bestFit="1" customWidth="1"/>
    <col min="7135" max="7135" width="5.6640625" style="165" bestFit="1" customWidth="1"/>
    <col min="7136" max="7136" width="5.1640625" style="165" bestFit="1" customWidth="1"/>
    <col min="7137" max="7137" width="5.6640625" style="165" bestFit="1" customWidth="1"/>
    <col min="7138" max="7138" width="5.1640625" style="165" bestFit="1" customWidth="1"/>
    <col min="7139" max="7139" width="5.6640625" style="165" bestFit="1" customWidth="1"/>
    <col min="7140" max="7140" width="5.1640625" style="165" bestFit="1" customWidth="1"/>
    <col min="7141" max="7141" width="5.6640625" style="165" bestFit="1" customWidth="1"/>
    <col min="7142" max="7142" width="5.1640625" style="165" bestFit="1" customWidth="1"/>
    <col min="7143" max="7143" width="5.6640625" style="165" bestFit="1" customWidth="1"/>
    <col min="7144" max="7144" width="5.1640625" style="165" bestFit="1" customWidth="1"/>
    <col min="7145" max="7145" width="5.6640625" style="165" bestFit="1" customWidth="1"/>
    <col min="7146" max="7146" width="5.1640625" style="165" bestFit="1" customWidth="1"/>
    <col min="7147" max="7147" width="5.6640625" style="165" bestFit="1" customWidth="1"/>
    <col min="7148" max="7150" width="5.1640625" style="165" bestFit="1" customWidth="1"/>
    <col min="7151" max="7151" width="5.6640625" style="165" bestFit="1" customWidth="1"/>
    <col min="7152" max="7152" width="5.1640625" style="165" bestFit="1" customWidth="1"/>
    <col min="7153" max="7153" width="5.6640625" style="165" bestFit="1" customWidth="1"/>
    <col min="7154" max="7156" width="5.1640625" style="165" bestFit="1" customWidth="1"/>
    <col min="7157" max="7157" width="5.6640625" style="165" bestFit="1" customWidth="1"/>
    <col min="7158" max="7160" width="5.1640625" style="165" bestFit="1" customWidth="1"/>
    <col min="7161" max="7161" width="5.6640625" style="165" bestFit="1" customWidth="1"/>
    <col min="7162" max="7162" width="5.1640625" style="165" bestFit="1" customWidth="1"/>
    <col min="7163" max="7163" width="5.6640625" style="165" bestFit="1" customWidth="1"/>
    <col min="7164" max="7164" width="5.1640625" style="165" bestFit="1" customWidth="1"/>
    <col min="7165" max="7165" width="5.6640625" style="165" bestFit="1" customWidth="1"/>
    <col min="7166" max="7166" width="5.1640625" style="165" bestFit="1" customWidth="1"/>
    <col min="7167" max="7172" width="5.6640625" style="165" bestFit="1" customWidth="1"/>
    <col min="7173" max="7173" width="5.1640625" style="165" bestFit="1" customWidth="1"/>
    <col min="7174" max="7192" width="5.6640625" style="165" bestFit="1" customWidth="1"/>
    <col min="7193" max="7193" width="5.1640625" style="165" bestFit="1" customWidth="1"/>
    <col min="7194" max="7206" width="5.6640625" style="165" bestFit="1" customWidth="1"/>
    <col min="7207" max="7207" width="5.1640625" style="165" bestFit="1" customWidth="1"/>
    <col min="7208" max="7212" width="5.6640625" style="165" bestFit="1" customWidth="1"/>
    <col min="7213" max="7213" width="5.1640625" style="165" bestFit="1" customWidth="1"/>
    <col min="7214" max="7214" width="5.6640625" style="165" bestFit="1" customWidth="1"/>
    <col min="7215" max="7222" width="3.5" style="165" bestFit="1" customWidth="1"/>
    <col min="7223" max="7225" width="5.1640625" style="165" bestFit="1" customWidth="1"/>
    <col min="7226" max="7227" width="5.6640625" style="165" bestFit="1" customWidth="1"/>
    <col min="7228" max="7228" width="5.1640625" style="165" bestFit="1" customWidth="1"/>
    <col min="7229" max="7234" width="5.6640625" style="165" bestFit="1" customWidth="1"/>
    <col min="7235" max="7235" width="6.1640625" style="165" bestFit="1" customWidth="1"/>
    <col min="7236" max="7237" width="5.1640625" style="165" bestFit="1" customWidth="1"/>
    <col min="7238" max="7238" width="4.6640625" style="165" bestFit="1" customWidth="1"/>
    <col min="7239" max="7239" width="5.1640625" style="165" bestFit="1" customWidth="1"/>
    <col min="7240" max="7240" width="4.6640625" style="165" bestFit="1" customWidth="1"/>
    <col min="7241" max="7241" width="6.1640625" style="165" bestFit="1" customWidth="1"/>
    <col min="7242" max="7249" width="5.1640625" style="165" bestFit="1" customWidth="1"/>
    <col min="7250" max="7250" width="6.6640625" style="165" bestFit="1" customWidth="1"/>
    <col min="7251" max="7253" width="5.1640625" style="165" bestFit="1" customWidth="1"/>
    <col min="7254" max="7254" width="7.1640625" style="165" bestFit="1" customWidth="1"/>
    <col min="7255" max="7257" width="3.5" style="165" bestFit="1" customWidth="1"/>
    <col min="7258" max="7258" width="3.6640625" style="165" bestFit="1" customWidth="1"/>
    <col min="7259" max="16384" width="13.33203125" style="61"/>
  </cols>
  <sheetData>
    <row r="2" spans="1:7258" ht="15" customHeight="1" x14ac:dyDescent="0.2">
      <c r="B2" s="21"/>
    </row>
    <row r="3" spans="1:7258" s="159" customFormat="1" ht="229" customHeight="1" x14ac:dyDescent="0.2">
      <c r="A3" s="175" t="str">
        <f>IF(ISNA(_xlfn.XLOOKUP(A$4,dictionary!$M$3:$M$7128,dictionary!$N$3:$N$7128))," ",_xlfn.XLOOKUP(A$4,dictionary!$M$3:$M$7128,dictionary!$N$3:$N$7128))</f>
        <v xml:space="preserve"> </v>
      </c>
      <c r="B3" s="175" t="str">
        <f>IF(ISNA(_xlfn.XLOOKUP(B$4,dictionary!$M$3:$M$7128,dictionary!$N$3:$N$7128))," ",_xlfn.XLOOKUP(B$4,dictionary!$M$3:$M$7128,dictionary!$N$3:$N$7128))</f>
        <v>Activation Status</v>
      </c>
      <c r="C3" s="175" t="str">
        <f>IF(ISNA(_xlfn.XLOOKUP(C$4,dictionary!$M$3:$M$7128,dictionary!$N$3:$N$7128))," ",_xlfn.XLOOKUP(C$4,dictionary!$M$3:$M$7128,dictionary!$N$3:$N$7128))</f>
        <v>AGG_AssetAvailability</v>
      </c>
      <c r="D3" s="175" t="str">
        <f>IF(ISNA(_xlfn.XLOOKUP(D$4,dictionary!$M$3:$M$7128,dictionary!$N$3:$N$7128))," ",_xlfn.XLOOKUP(D$4,dictionary!$M$3:$M$7128,dictionary!$N$3:$N$7128))</f>
        <v>AGG_AssetPerformanceRate</v>
      </c>
      <c r="E3" s="175" t="str">
        <f>IF(ISNA(_xlfn.XLOOKUP(E$4,dictionary!$M$3:$M$7128,dictionary!$N$3:$N$7128))," ",_xlfn.XLOOKUP(E$4,dictionary!$M$3:$M$7128,dictionary!$N$3:$N$7128))</f>
        <v>AGG_AssetReliabilityRate</v>
      </c>
      <c r="F3" s="175" t="str">
        <f>IF(ISNA(_xlfn.XLOOKUP(F$4,dictionary!$M$3:$M$7128,dictionary!$N$3:$N$7128))," ",_xlfn.XLOOKUP(F$4,dictionary!$M$3:$M$7128,dictionary!$N$3:$N$7128))</f>
        <v>asset_status</v>
      </c>
      <c r="G3" s="175" t="str">
        <f>IF(ISNA(_xlfn.XLOOKUP(G$4,dictionary!$M$3:$M$7128,dictionary!$N$3:$N$7128))," ",_xlfn.XLOOKUP(G$4,dictionary!$M$3:$M$7128,dictionary!$N$3:$N$7128))</f>
        <v>ATD1</v>
      </c>
      <c r="H3" s="175" t="str">
        <f>IF(ISNA(_xlfn.XLOOKUP(H$4,dictionary!$M$3:$M$7128,dictionary!$N$3:$N$7128))," ",_xlfn.XLOOKUP(H$4,dictionary!$M$3:$M$7128,dictionary!$N$3:$N$7128))</f>
        <v>ATD2</v>
      </c>
      <c r="I3" s="175" t="str">
        <f>IF(ISNA(_xlfn.XLOOKUP(I$4,dictionary!$M$3:$M$7128,dictionary!$N$3:$N$7128))," ",_xlfn.XLOOKUP(I$4,dictionary!$M$3:$M$7128,dictionary!$N$3:$N$7128))</f>
        <v>Aux_CH4Cont</v>
      </c>
      <c r="J3" s="175" t="str">
        <f>IF(ISNA(_xlfn.XLOOKUP(J$4,dictionary!$M$3:$M$7128,dictionary!$N$3:$N$7128))," ",_xlfn.XLOOKUP(J$4,dictionary!$M$3:$M$7128,dictionary!$N$3:$N$7128))</f>
        <v>Q Gas P</v>
      </c>
      <c r="K3" s="175" t="str">
        <f>IF(ISNA(_xlfn.XLOOKUP(K$4,dictionary!$M$3:$M$7128,dictionary!$N$3:$N$7128))," ",_xlfn.XLOOKUP(K$4,dictionary!$M$3:$M$7128,dictionary!$N$3:$N$7128))</f>
        <v>Aux_GasRail_rDPr_SetAct</v>
      </c>
      <c r="L3" s="175" t="str">
        <f>IF(ISNA(_xlfn.XLOOKUP(L$4,dictionary!$M$3:$M$7128,dictionary!$N$3:$N$7128))," ",_xlfn.XLOOKUP(L$4,dictionary!$M$3:$M$7128,dictionary!$N$3:$N$7128))</f>
        <v>Aux_GasRail_rPr_a_Filt</v>
      </c>
      <c r="M3" s="175" t="str">
        <f>IF(ISNA(_xlfn.XLOOKUP(M$4,dictionary!$M$3:$M$7128,dictionary!$N$3:$N$7128))," ",_xlfn.XLOOKUP(M$4,dictionary!$M$3:$M$7128,dictionary!$N$3:$N$7128))</f>
        <v>Aux_GasRail_rPr_Out_Calc</v>
      </c>
      <c r="N3" s="175" t="str">
        <f>IF(ISNA(_xlfn.XLOOKUP(N$4,dictionary!$M$3:$M$7128,dictionary!$N$3:$N$7128))," ",_xlfn.XLOOKUP(N$4,dictionary!$M$3:$M$7128,dictionary!$N$3:$N$7128))</f>
        <v>Aux_GasRail_rPr_sp</v>
      </c>
      <c r="O3" s="175" t="str">
        <f>IF(ISNA(_xlfn.XLOOKUP(O$4,dictionary!$M$3:$M$7128,dictionary!$N$3:$N$7128))," ",_xlfn.XLOOKUP(O$4,dictionary!$M$3:$M$7128,dictionary!$N$3:$N$7128))</f>
        <v>Q Gas T</v>
      </c>
      <c r="P3" s="175" t="str">
        <f>IF(ISNA(_xlfn.XLOOKUP(P$4,dictionary!$M$3:$M$7128,dictionary!$N$3:$N$7128))," ",_xlfn.XLOOKUP(P$4,dictionary!$M$3:$M$7128,dictionary!$N$3:$N$7128))</f>
        <v>Q Gas B/N</v>
      </c>
      <c r="Q3" s="175" t="str">
        <f>IF(ISNA(_xlfn.XLOOKUP(Q$4,dictionary!$M$3:$M$7128,dictionary!$N$3:$N$7128))," ",_xlfn.XLOOKUP(Q$4,dictionary!$M$3:$M$7128,dictionary!$N$3:$N$7128))</f>
        <v>Aux_O2Cont</v>
      </c>
      <c r="R3" s="175" t="str">
        <f>IF(ISNA(_xlfn.XLOOKUP(R$4,dictionary!$M$3:$M$7128,dictionary!$N$3:$N$7128))," ",_xlfn.XLOOKUP(R$4,dictionary!$M$3:$M$7128,dictionary!$N$3:$N$7128))</f>
        <v>Aux_PreChambDifPress</v>
      </c>
      <c r="S3" s="175" t="str">
        <f>IF(ISNA(_xlfn.XLOOKUP(S$4,dictionary!$M$3:$M$7128,dictionary!$N$3:$N$7128))," ",_xlfn.XLOOKUP(S$4,dictionary!$M$3:$M$7128,dictionary!$N$3:$N$7128))</f>
        <v>Aux_PreChambGasTrain_rDPr_SetAct</v>
      </c>
      <c r="T3" s="175" t="str">
        <f>IF(ISNA(_xlfn.XLOOKUP(T$4,dictionary!$M$3:$M$7128,dictionary!$N$3:$N$7128))," ",_xlfn.XLOOKUP(T$4,dictionary!$M$3:$M$7128,dictionary!$N$3:$N$7128))</f>
        <v>Aux_PreChambGasTrain_rPr_a_Filt</v>
      </c>
      <c r="U3" s="175" t="str">
        <f>IF(ISNA(_xlfn.XLOOKUP(U$4,dictionary!$M$3:$M$7128,dictionary!$N$3:$N$7128))," ",_xlfn.XLOOKUP(U$4,dictionary!$M$3:$M$7128,dictionary!$N$3:$N$7128))</f>
        <v>Aux_PreChambGasTrain_rPr_Out</v>
      </c>
      <c r="V3" s="175" t="str">
        <f>IF(ISNA(_xlfn.XLOOKUP(V$4,dictionary!$M$3:$M$7128,dictionary!$N$3:$N$7128))," ",_xlfn.XLOOKUP(V$4,dictionary!$M$3:$M$7128,dictionary!$N$3:$N$7128))</f>
        <v>Aux_PreChambGasTrain_rPr_sp</v>
      </c>
      <c r="W3" s="175" t="str">
        <f>IF(ISNA(_xlfn.XLOOKUP(W$4,dictionary!$M$3:$M$7128,dictionary!$N$3:$N$7128))," ",_xlfn.XLOOKUP(W$4,dictionary!$M$3:$M$7128,dictionary!$N$3:$N$7128))</f>
        <v>Aux_PreChambGasTrainPress</v>
      </c>
      <c r="X3" s="175" t="str">
        <f>IF(ISNA(_xlfn.XLOOKUP(X$4,dictionary!$M$3:$M$7128,dictionary!$N$3:$N$7128))," ",_xlfn.XLOOKUP(X$4,dictionary!$M$3:$M$7128,dictionary!$N$3:$N$7128))</f>
        <v>Aux_RoomTemp</v>
      </c>
      <c r="Y3" s="175" t="str">
        <f>IF(ISNA(_xlfn.XLOOKUP(Y$4,dictionary!$M$3:$M$7128,dictionary!$N$3:$N$7128))," ",_xlfn.XLOOKUP(Y$4,dictionary!$M$3:$M$7128,dictionary!$N$3:$N$7128))</f>
        <v>Aux_rPr_Baro</v>
      </c>
      <c r="Z3" s="175" t="str">
        <f>IF(ISNA(_xlfn.XLOOKUP(Z$4,dictionary!$M$3:$M$7128,dictionary!$N$3:$N$7128))," ",_xlfn.XLOOKUP(Z$4,dictionary!$M$3:$M$7128,dictionary!$N$3:$N$7128))</f>
        <v>Aux_StarterPressInlet</v>
      </c>
      <c r="AA3" s="175" t="str">
        <f>IF(ISNA(_xlfn.XLOOKUP(AA$4,dictionary!$M$3:$M$7128,dictionary!$N$3:$N$7128))," ",_xlfn.XLOOKUP(AA$4,dictionary!$M$3:$M$7128,dictionary!$N$3:$N$7128))</f>
        <v>Aux_StarterPressTank</v>
      </c>
      <c r="AB3" s="175" t="str">
        <f>IF(ISNA(_xlfn.XLOOKUP(AB$4,dictionary!$M$3:$M$7128,dictionary!$N$3:$N$7128))," ",_xlfn.XLOOKUP(AB$4,dictionary!$M$3:$M$7128,dictionary!$N$3:$N$7128))</f>
        <v>Aux_StarterSpeed</v>
      </c>
      <c r="AC3" s="175" t="str">
        <f>IF(ISNA(_xlfn.XLOOKUP(AC$4,dictionary!$M$3:$M$7128,dictionary!$N$3:$N$7128))," ",_xlfn.XLOOKUP(AC$4,dictionary!$M$3:$M$7128,dictionary!$N$3:$N$7128))</f>
        <v>Aux_SucPress</v>
      </c>
      <c r="AD3" s="175" t="str">
        <f>IF(ISNA(_xlfn.XLOOKUP(AD$4,dictionary!$M$3:$M$7128,dictionary!$N$3:$N$7128))," ",_xlfn.XLOOKUP(AD$4,dictionary!$M$3:$M$7128,dictionary!$N$3:$N$7128))</f>
        <v>Aux_TempOutDoor</v>
      </c>
      <c r="AE3" s="175" t="str">
        <f>IF(ISNA(_xlfn.XLOOKUP(AE$4,dictionary!$M$3:$M$7128,dictionary!$N$3:$N$7128))," ",_xlfn.XLOOKUP(AE$4,dictionary!$M$3:$M$7128,dictionary!$N$3:$N$7128))</f>
        <v>auxiliariesgeneral_rdpr_ofu_filt</v>
      </c>
      <c r="AF3" s="175" t="str">
        <f>IF(ISNA(_xlfn.XLOOKUP(AF$4,dictionary!$M$3:$M$7128,dictionary!$N$3:$N$7128))," ",_xlfn.XLOOKUP(AF$4,dictionary!$M$3:$M$7128,dictionary!$N$3:$N$7128))</f>
        <v>auxiliariesgeneral_reo_level</v>
      </c>
      <c r="AG3" s="175" t="str">
        <f>IF(ISNA(_xlfn.XLOOKUP(AG$4,dictionary!$M$3:$M$7128,dictionary!$N$3:$N$7128))," ",_xlfn.XLOOKUP(AG$4,dictionary!$M$3:$M$7128,dictionary!$N$3:$N$7128))</f>
        <v>auxiliariesgeneral_rpr_eo_diff_f</v>
      </c>
      <c r="AH3" s="175" t="str">
        <f>IF(ISNA(_xlfn.XLOOKUP(AH$4,dictionary!$M$3:$M$7128,dictionary!$N$3:$N$7128))," ",_xlfn.XLOOKUP(AH$4,dictionary!$M$3:$M$7128,dictionary!$N$3:$N$7128))</f>
        <v>auxiliariesgeneral_rpr_eoap</v>
      </c>
      <c r="AI3" s="175" t="str">
        <f>IF(ISNA(_xlfn.XLOOKUP(AI$4,dictionary!$M$3:$M$7128,dictionary!$N$3:$N$7128))," ",_xlfn.XLOOKUP(AI$4,dictionary!$M$3:$M$7128,dictionary!$N$3:$N$7128))</f>
        <v>auxiliariesgeneral_rpr_eof_diffmon</v>
      </c>
      <c r="AJ3" s="175" t="str">
        <f>IF(ISNA(_xlfn.XLOOKUP(AJ$4,dictionary!$M$3:$M$7128,dictionary!$N$3:$N$7128))," ",_xlfn.XLOOKUP(AJ$4,dictionary!$M$3:$M$7128,dictionary!$N$3:$N$7128))</f>
        <v>auxiliariesgeneral_rpr_ofuafilt</v>
      </c>
      <c r="AK3" s="175" t="str">
        <f>IF(ISNA(_xlfn.XLOOKUP(AK$4,dictionary!$M$3:$M$7128,dictionary!$N$3:$N$7128))," ",_xlfn.XLOOKUP(AK$4,dictionary!$M$3:$M$7128,dictionary!$N$3:$N$7128))</f>
        <v>auxiliariesgeneral_rpr_ofubcentrifuge</v>
      </c>
      <c r="AL3" s="175" t="str">
        <f>IF(ISNA(_xlfn.XLOOKUP(AL$4,dictionary!$M$3:$M$7128,dictionary!$N$3:$N$7128))," ",_xlfn.XLOOKUP(AL$4,dictionary!$M$3:$M$7128,dictionary!$N$3:$N$7128))</f>
        <v>auxiliariesgeneral_rpr_ofubfilt</v>
      </c>
      <c r="AM3" s="175" t="str">
        <f>IF(ISNA(_xlfn.XLOOKUP(AM$4,dictionary!$M$3:$M$7128,dictionary!$N$3:$N$7128))," ",_xlfn.XLOOKUP(AM$4,dictionary!$M$3:$M$7128,dictionary!$N$3:$N$7128))</f>
        <v>BaseProg_Vers</v>
      </c>
      <c r="AN3" s="175" t="str">
        <f>IF(ISNA(_xlfn.XLOOKUP(AN$4,dictionary!$M$3:$M$7128,dictionary!$N$3:$N$7128))," ",_xlfn.XLOOKUP(AN$4,dictionary!$M$3:$M$7128,dictionary!$N$3:$N$7128))</f>
        <v>BBFRULABS_RUL</v>
      </c>
      <c r="AO3" s="175" t="str">
        <f>IF(ISNA(_xlfn.XLOOKUP(AO$4,dictionary!$M$3:$M$7128,dictionary!$N$3:$N$7128))," ",_xlfn.XLOOKUP(AO$4,dictionary!$M$3:$M$7128,dictionary!$N$3:$N$7128))</f>
        <v>Bear_Conrod_Temp01</v>
      </c>
      <c r="AP3" s="175" t="str">
        <f>IF(ISNA(_xlfn.XLOOKUP(AP$4,dictionary!$M$3:$M$7128,dictionary!$N$3:$N$7128))," ",_xlfn.XLOOKUP(AP$4,dictionary!$M$3:$M$7128,dictionary!$N$3:$N$7128))</f>
        <v>Bear_Conrod_Temp02</v>
      </c>
      <c r="AQ3" s="175" t="str">
        <f>IF(ISNA(_xlfn.XLOOKUP(AQ$4,dictionary!$M$3:$M$7128,dictionary!$N$3:$N$7128))," ",_xlfn.XLOOKUP(AQ$4,dictionary!$M$3:$M$7128,dictionary!$N$3:$N$7128))</f>
        <v>Bear_Conrod_Temp03</v>
      </c>
      <c r="AR3" s="175" t="str">
        <f>IF(ISNA(_xlfn.XLOOKUP(AR$4,dictionary!$M$3:$M$7128,dictionary!$N$3:$N$7128))," ",_xlfn.XLOOKUP(AR$4,dictionary!$M$3:$M$7128,dictionary!$N$3:$N$7128))</f>
        <v>Bear_Conrod_Temp04</v>
      </c>
      <c r="AS3" s="175" t="str">
        <f>IF(ISNA(_xlfn.XLOOKUP(AS$4,dictionary!$M$3:$M$7128,dictionary!$N$3:$N$7128))," ",_xlfn.XLOOKUP(AS$4,dictionary!$M$3:$M$7128,dictionary!$N$3:$N$7128))</f>
        <v>Bear_Conrod_Temp05</v>
      </c>
      <c r="AT3" s="175" t="str">
        <f>IF(ISNA(_xlfn.XLOOKUP(AT$4,dictionary!$M$3:$M$7128,dictionary!$N$3:$N$7128))," ",_xlfn.XLOOKUP(AT$4,dictionary!$M$3:$M$7128,dictionary!$N$3:$N$7128))</f>
        <v>Bear_Conrod_Temp06</v>
      </c>
      <c r="AU3" s="175" t="str">
        <f>IF(ISNA(_xlfn.XLOOKUP(AU$4,dictionary!$M$3:$M$7128,dictionary!$N$3:$N$7128))," ",_xlfn.XLOOKUP(AU$4,dictionary!$M$3:$M$7128,dictionary!$N$3:$N$7128))</f>
        <v>Bear_Conrod_Temp07</v>
      </c>
      <c r="AV3" s="175" t="str">
        <f>IF(ISNA(_xlfn.XLOOKUP(AV$4,dictionary!$M$3:$M$7128,dictionary!$N$3:$N$7128))," ",_xlfn.XLOOKUP(AV$4,dictionary!$M$3:$M$7128,dictionary!$N$3:$N$7128))</f>
        <v>Bear_Conrod_Temp08</v>
      </c>
      <c r="AW3" s="175" t="str">
        <f>IF(ISNA(_xlfn.XLOOKUP(AW$4,dictionary!$M$3:$M$7128,dictionary!$N$3:$N$7128))," ",_xlfn.XLOOKUP(AW$4,dictionary!$M$3:$M$7128,dictionary!$N$3:$N$7128))</f>
        <v>Bear_Conrod_Temp09</v>
      </c>
      <c r="AX3" s="175" t="str">
        <f>IF(ISNA(_xlfn.XLOOKUP(AX$4,dictionary!$M$3:$M$7128,dictionary!$N$3:$N$7128))," ",_xlfn.XLOOKUP(AX$4,dictionary!$M$3:$M$7128,dictionary!$N$3:$N$7128))</f>
        <v>Bear_Conrod_Temp10</v>
      </c>
      <c r="AY3" s="175" t="str">
        <f>IF(ISNA(_xlfn.XLOOKUP(AY$4,dictionary!$M$3:$M$7128,dictionary!$N$3:$N$7128))," ",_xlfn.XLOOKUP(AY$4,dictionary!$M$3:$M$7128,dictionary!$N$3:$N$7128))</f>
        <v>Bear_Conrod_Temp11</v>
      </c>
      <c r="AZ3" s="175" t="str">
        <f>IF(ISNA(_xlfn.XLOOKUP(AZ$4,dictionary!$M$3:$M$7128,dictionary!$N$3:$N$7128))," ",_xlfn.XLOOKUP(AZ$4,dictionary!$M$3:$M$7128,dictionary!$N$3:$N$7128))</f>
        <v>Bear_Conrod_Temp12</v>
      </c>
      <c r="BA3" s="175" t="str">
        <f>IF(ISNA(_xlfn.XLOOKUP(BA$4,dictionary!$M$3:$M$7128,dictionary!$N$3:$N$7128))," ",_xlfn.XLOOKUP(BA$4,dictionary!$M$3:$M$7128,dictionary!$N$3:$N$7128))</f>
        <v>Bear_Conrod_Temp13</v>
      </c>
      <c r="BB3" s="175" t="str">
        <f>IF(ISNA(_xlfn.XLOOKUP(BB$4,dictionary!$M$3:$M$7128,dictionary!$N$3:$N$7128))," ",_xlfn.XLOOKUP(BB$4,dictionary!$M$3:$M$7128,dictionary!$N$3:$N$7128))</f>
        <v>Bear_Conrod_Temp14</v>
      </c>
      <c r="BC3" s="175" t="str">
        <f>IF(ISNA(_xlfn.XLOOKUP(BC$4,dictionary!$M$3:$M$7128,dictionary!$N$3:$N$7128))," ",_xlfn.XLOOKUP(BC$4,dictionary!$M$3:$M$7128,dictionary!$N$3:$N$7128))</f>
        <v>Bear_Conrod_Temp15</v>
      </c>
      <c r="BD3" s="175" t="str">
        <f>IF(ISNA(_xlfn.XLOOKUP(BD$4,dictionary!$M$3:$M$7128,dictionary!$N$3:$N$7128))," ",_xlfn.XLOOKUP(BD$4,dictionary!$M$3:$M$7128,dictionary!$N$3:$N$7128))</f>
        <v>Bear_Conrod_Temp16</v>
      </c>
      <c r="BE3" s="175" t="str">
        <f>IF(ISNA(_xlfn.XLOOKUP(BE$4,dictionary!$M$3:$M$7128,dictionary!$N$3:$N$7128))," ",_xlfn.XLOOKUP(BE$4,dictionary!$M$3:$M$7128,dictionary!$N$3:$N$7128))</f>
        <v>Bear_Conrod_Temp17</v>
      </c>
      <c r="BF3" s="175" t="str">
        <f>IF(ISNA(_xlfn.XLOOKUP(BF$4,dictionary!$M$3:$M$7128,dictionary!$N$3:$N$7128))," ",_xlfn.XLOOKUP(BF$4,dictionary!$M$3:$M$7128,dictionary!$N$3:$N$7128))</f>
        <v>Bear_Conrod_Temp18</v>
      </c>
      <c r="BG3" s="175" t="str">
        <f>IF(ISNA(_xlfn.XLOOKUP(BG$4,dictionary!$M$3:$M$7128,dictionary!$N$3:$N$7128))," ",_xlfn.XLOOKUP(BG$4,dictionary!$M$3:$M$7128,dictionary!$N$3:$N$7128))</f>
        <v>Bear_Conrod_Temp19</v>
      </c>
      <c r="BH3" s="175" t="str">
        <f>IF(ISNA(_xlfn.XLOOKUP(BH$4,dictionary!$M$3:$M$7128,dictionary!$N$3:$N$7128))," ",_xlfn.XLOOKUP(BH$4,dictionary!$M$3:$M$7128,dictionary!$N$3:$N$7128))</f>
        <v>Bear_Conrod_Temp20</v>
      </c>
      <c r="BI3" s="175" t="str">
        <f>IF(ISNA(_xlfn.XLOOKUP(BI$4,dictionary!$M$3:$M$7128,dictionary!$N$3:$N$7128))," ",_xlfn.XLOOKUP(BI$4,dictionary!$M$3:$M$7128,dictionary!$N$3:$N$7128))</f>
        <v>Bear_Conrod_Temp21</v>
      </c>
      <c r="BJ3" s="175" t="str">
        <f>IF(ISNA(_xlfn.XLOOKUP(BJ$4,dictionary!$M$3:$M$7128,dictionary!$N$3:$N$7128))," ",_xlfn.XLOOKUP(BJ$4,dictionary!$M$3:$M$7128,dictionary!$N$3:$N$7128))</f>
        <v>Bear_Conrod_Temp22</v>
      </c>
      <c r="BK3" s="175" t="str">
        <f>IF(ISNA(_xlfn.XLOOKUP(BK$4,dictionary!$M$3:$M$7128,dictionary!$N$3:$N$7128))," ",_xlfn.XLOOKUP(BK$4,dictionary!$M$3:$M$7128,dictionary!$N$3:$N$7128))</f>
        <v>Bear_Conrod_Temp23</v>
      </c>
      <c r="BL3" s="175" t="str">
        <f>IF(ISNA(_xlfn.XLOOKUP(BL$4,dictionary!$M$3:$M$7128,dictionary!$N$3:$N$7128))," ",_xlfn.XLOOKUP(BL$4,dictionary!$M$3:$M$7128,dictionary!$N$3:$N$7128))</f>
        <v>Bear_Conrod_Temp24</v>
      </c>
      <c r="BM3" s="175" t="str">
        <f>IF(ISNA(_xlfn.XLOOKUP(BM$4,dictionary!$M$3:$M$7128,dictionary!$N$3:$N$7128))," ",_xlfn.XLOOKUP(BM$4,dictionary!$M$3:$M$7128,dictionary!$N$3:$N$7128))</f>
        <v>Bear_Conrod_TempMax</v>
      </c>
      <c r="BN3" s="175" t="str">
        <f>IF(ISNA(_xlfn.XLOOKUP(BN$4,dictionary!$M$3:$M$7128,dictionary!$N$3:$N$7128))," ",_xlfn.XLOOKUP(BN$4,dictionary!$M$3:$M$7128,dictionary!$N$3:$N$7128))</f>
        <v>Bear_Main_Temp01</v>
      </c>
      <c r="BO3" s="175" t="str">
        <f>IF(ISNA(_xlfn.XLOOKUP(BO$4,dictionary!$M$3:$M$7128,dictionary!$N$3:$N$7128))," ",_xlfn.XLOOKUP(BO$4,dictionary!$M$3:$M$7128,dictionary!$N$3:$N$7128))</f>
        <v>Bear_Main_Temp02</v>
      </c>
      <c r="BP3" s="175" t="str">
        <f>IF(ISNA(_xlfn.XLOOKUP(BP$4,dictionary!$M$3:$M$7128,dictionary!$N$3:$N$7128))," ",_xlfn.XLOOKUP(BP$4,dictionary!$M$3:$M$7128,dictionary!$N$3:$N$7128))</f>
        <v>Bear_Main_Temp03</v>
      </c>
      <c r="BQ3" s="175" t="str">
        <f>IF(ISNA(_xlfn.XLOOKUP(BQ$4,dictionary!$M$3:$M$7128,dictionary!$N$3:$N$7128))," ",_xlfn.XLOOKUP(BQ$4,dictionary!$M$3:$M$7128,dictionary!$N$3:$N$7128))</f>
        <v>Bear_Main_Temp04</v>
      </c>
      <c r="BR3" s="175" t="str">
        <f>IF(ISNA(_xlfn.XLOOKUP(BR$4,dictionary!$M$3:$M$7128,dictionary!$N$3:$N$7128))," ",_xlfn.XLOOKUP(BR$4,dictionary!$M$3:$M$7128,dictionary!$N$3:$N$7128))</f>
        <v>Bear_Main_Temp05</v>
      </c>
      <c r="BS3" s="175" t="str">
        <f>IF(ISNA(_xlfn.XLOOKUP(BS$4,dictionary!$M$3:$M$7128,dictionary!$N$3:$N$7128))," ",_xlfn.XLOOKUP(BS$4,dictionary!$M$3:$M$7128,dictionary!$N$3:$N$7128))</f>
        <v>Bear_Main_Temp06</v>
      </c>
      <c r="BT3" s="175" t="str">
        <f>IF(ISNA(_xlfn.XLOOKUP(BT$4,dictionary!$M$3:$M$7128,dictionary!$N$3:$N$7128))," ",_xlfn.XLOOKUP(BT$4,dictionary!$M$3:$M$7128,dictionary!$N$3:$N$7128))</f>
        <v>Bear_Main_Temp07</v>
      </c>
      <c r="BU3" s="175" t="str">
        <f>IF(ISNA(_xlfn.XLOOKUP(BU$4,dictionary!$M$3:$M$7128,dictionary!$N$3:$N$7128))," ",_xlfn.XLOOKUP(BU$4,dictionary!$M$3:$M$7128,dictionary!$N$3:$N$7128))</f>
        <v>Bear_Main_Temp08</v>
      </c>
      <c r="BV3" s="175" t="str">
        <f>IF(ISNA(_xlfn.XLOOKUP(BV$4,dictionary!$M$3:$M$7128,dictionary!$N$3:$N$7128))," ",_xlfn.XLOOKUP(BV$4,dictionary!$M$3:$M$7128,dictionary!$N$3:$N$7128))</f>
        <v>Bear_Main_Temp09</v>
      </c>
      <c r="BW3" s="175" t="str">
        <f>IF(ISNA(_xlfn.XLOOKUP(BW$4,dictionary!$M$3:$M$7128,dictionary!$N$3:$N$7128))," ",_xlfn.XLOOKUP(BW$4,dictionary!$M$3:$M$7128,dictionary!$N$3:$N$7128))</f>
        <v>Bear_Main_Temp10</v>
      </c>
      <c r="BX3" s="175" t="str">
        <f>IF(ISNA(_xlfn.XLOOKUP(BX$4,dictionary!$M$3:$M$7128,dictionary!$N$3:$N$7128))," ",_xlfn.XLOOKUP(BX$4,dictionary!$M$3:$M$7128,dictionary!$N$3:$N$7128))</f>
        <v>Bear_Main_Temp11</v>
      </c>
      <c r="BY3" s="175" t="str">
        <f>IF(ISNA(_xlfn.XLOOKUP(BY$4,dictionary!$M$3:$M$7128,dictionary!$N$3:$N$7128))," ",_xlfn.XLOOKUP(BY$4,dictionary!$M$3:$M$7128,dictionary!$N$3:$N$7128))</f>
        <v>Bear_Main_TempMax</v>
      </c>
      <c r="BZ3" s="175" t="str">
        <f>IF(ISNA(_xlfn.XLOOKUP(BZ$4,dictionary!$M$3:$M$7128,dictionary!$N$3:$N$7128))," ",_xlfn.XLOOKUP(BZ$4,dictionary!$M$3:$M$7128,dictionary!$N$3:$N$7128))</f>
        <v>bFS_Req</v>
      </c>
      <c r="CA3" s="175" t="str">
        <f>IF(ISNA(_xlfn.XLOOKUP(CA$4,dictionary!$M$3:$M$7128,dictionary!$N$3:$N$7128))," ",_xlfn.XLOOKUP(CA$4,dictionary!$M$3:$M$7128,dictionary!$N$3:$N$7128))</f>
        <v>bLoad</v>
      </c>
      <c r="CB3" s="175" t="str">
        <f>IF(ISNA(_xlfn.XLOOKUP(CB$4,dictionary!$M$3:$M$7128,dictionary!$N$3:$N$7128))," ",_xlfn.XLOOKUP(CB$4,dictionary!$M$3:$M$7128,dictionary!$N$3:$N$7128))</f>
        <v>bp_red_active</v>
      </c>
      <c r="CC3" s="175" t="str">
        <f>IF(ISNA(_xlfn.XLOOKUP(CC$4,dictionary!$M$3:$M$7128,dictionary!$N$3:$N$7128))," ",_xlfn.XLOOKUP(CC$4,dictionary!$M$3:$M$7128,dictionary!$N$3:$N$7128))</f>
        <v>bScavDone</v>
      </c>
      <c r="CD3" s="175" t="str">
        <f>IF(ISNA(_xlfn.XLOOKUP(CD$4,dictionary!$M$3:$M$7128,dictionary!$N$3:$N$7128))," ",_xlfn.XLOOKUP(CD$4,dictionary!$M$3:$M$7128,dictionary!$N$3:$N$7128))</f>
        <v>bSync</v>
      </c>
      <c r="CE3" s="175" t="str">
        <f>IF(ISNA(_xlfn.XLOOKUP(CE$4,dictionary!$M$3:$M$7128,dictionary!$N$3:$N$7128))," ",_xlfn.XLOOKUP(CE$4,dictionary!$M$3:$M$7128,dictionary!$N$3:$N$7128))</f>
        <v>bT_ECW_Ok</v>
      </c>
      <c r="CF3" s="175" t="str">
        <f>IF(ISNA(_xlfn.XLOOKUP(CF$4,dictionary!$M$3:$M$7128,dictionary!$N$3:$N$7128))," ",_xlfn.XLOOKUP(CF$4,dictionary!$M$3:$M$7128,dictionary!$N$3:$N$7128))</f>
        <v>bT_EO_Ok</v>
      </c>
      <c r="CG3" s="175" t="str">
        <f>IF(ISNA(_xlfn.XLOOKUP(CG$4,dictionary!$M$3:$M$7128,dictionary!$N$3:$N$7128))," ",_xlfn.XLOOKUP(CG$4,dictionary!$M$3:$M$7128,dictionary!$N$3:$N$7128))</f>
        <v>ChannelPartnerRegion</v>
      </c>
      <c r="CH3" s="175" t="str">
        <f>IF(ISNA(_xlfn.XLOOKUP(CH$4,dictionary!$M$3:$M$7128,dictionary!$N$3:$N$7128))," ",_xlfn.XLOOKUP(CH$4,dictionary!$M$3:$M$7128,dictionary!$N$3:$N$7128))</f>
        <v>chargingunit_rvol_ch_engine_norm</v>
      </c>
      <c r="CI3" s="175" t="str">
        <f>IF(ISNA(_xlfn.XLOOKUP(CI$4,dictionary!$M$3:$M$7128,dictionary!$N$3:$N$7128))," ",_xlfn.XLOOKUP(CI$4,dictionary!$M$3:$M$7128,dictionary!$N$3:$N$7128))</f>
        <v>CMU_rDPr_AirFilt_A</v>
      </c>
      <c r="CJ3" s="175" t="str">
        <f>IF(ISNA(_xlfn.XLOOKUP(CJ$4,dictionary!$M$3:$M$7128,dictionary!$N$3:$N$7128))," ",_xlfn.XLOOKUP(CJ$4,dictionary!$M$3:$M$7128,dictionary!$N$3:$N$7128))</f>
        <v>CMU_rDPr_AirFilt_B</v>
      </c>
      <c r="CK3" s="175" t="str">
        <f>IF(ISNA(_xlfn.XLOOKUP(CK$4,dictionary!$M$3:$M$7128,dictionary!$N$3:$N$7128))," ",_xlfn.XLOOKUP(CK$4,dictionary!$M$3:$M$7128,dictionary!$N$3:$N$7128))</f>
        <v>CMU_rDPr_BbFilt</v>
      </c>
      <c r="CL3" s="175" t="str">
        <f>IF(ISNA(_xlfn.XLOOKUP(CL$4,dictionary!$M$3:$M$7128,dictionary!$N$3:$N$7128))," ",_xlfn.XLOOKUP(CL$4,dictionary!$M$3:$M$7128,dictionary!$N$3:$N$7128))</f>
        <v>CMU_rDPr_Ch_AirFilt</v>
      </c>
      <c r="CM3" s="175" t="str">
        <f>IF(ISNA(_xlfn.XLOOKUP(CM$4,dictionary!$M$3:$M$7128,dictionary!$N$3:$N$7128))," ",_xlfn.XLOOKUP(CM$4,dictionary!$M$3:$M$7128,dictionary!$N$3:$N$7128))</f>
        <v>CMU_rDPr_Ch_FA</v>
      </c>
      <c r="CN3" s="175" t="str">
        <f>IF(ISNA(_xlfn.XLOOKUP(CN$4,dictionary!$M$3:$M$7128,dictionary!$N$3:$N$7128))," ",_xlfn.XLOOKUP(CN$4,dictionary!$M$3:$M$7128,dictionary!$N$3:$N$7128))</f>
        <v>CMU_rDPr_Ch_HPCooler</v>
      </c>
      <c r="CO3" s="175" t="str">
        <f>IF(ISNA(_xlfn.XLOOKUP(CO$4,dictionary!$M$3:$M$7128,dictionary!$N$3:$N$7128))," ",_xlfn.XLOOKUP(CO$4,dictionary!$M$3:$M$7128,dictionary!$N$3:$N$7128))</f>
        <v>CMU_rDPr_Ch_LPCooler</v>
      </c>
      <c r="CP3" s="175" t="str">
        <f>IF(ISNA(_xlfn.XLOOKUP(CP$4,dictionary!$M$3:$M$7128,dictionary!$N$3:$N$7128))," ",_xlfn.XLOOKUP(CP$4,dictionary!$M$3:$M$7128,dictionary!$N$3:$N$7128))</f>
        <v>CMU_rPr_a_BbFilt</v>
      </c>
      <c r="CQ3" s="175" t="str">
        <f>IF(ISNA(_xlfn.XLOOKUP(CQ$4,dictionary!$M$3:$M$7128,dictionary!$N$3:$N$7128))," ",_xlfn.XLOOKUP(CQ$4,dictionary!$M$3:$M$7128,dictionary!$N$3:$N$7128))</f>
        <v>CMU_rPr_a_BbFilt_A</v>
      </c>
      <c r="CR3" s="175" t="str">
        <f>IF(ISNA(_xlfn.XLOOKUP(CR$4,dictionary!$M$3:$M$7128,dictionary!$N$3:$N$7128))," ",_xlfn.XLOOKUP(CR$4,dictionary!$M$3:$M$7128,dictionary!$N$3:$N$7128))</f>
        <v>CMU_rPr_a_BbFilt_B</v>
      </c>
      <c r="CS3" s="175" t="str">
        <f>IF(ISNA(_xlfn.XLOOKUP(CS$4,dictionary!$M$3:$M$7128,dictionary!$N$3:$N$7128))," ",_xlfn.XLOOKUP(CS$4,dictionary!$M$3:$M$7128,dictionary!$N$3:$N$7128))</f>
        <v>CMU_rPr_Ch_P2bFA</v>
      </c>
      <c r="CT3" s="175" t="str">
        <f>IF(ISNA(_xlfn.XLOOKUP(CT$4,dictionary!$M$3:$M$7128,dictionary!$N$3:$N$7128))," ",_xlfn.XLOOKUP(CT$4,dictionary!$M$3:$M$7128,dictionary!$N$3:$N$7128))</f>
        <v>CMU_rPr_Ch_P2HP</v>
      </c>
      <c r="CU3" s="175" t="str">
        <f>IF(ISNA(_xlfn.XLOOKUP(CU$4,dictionary!$M$3:$M$7128,dictionary!$N$3:$N$7128))," ",_xlfn.XLOOKUP(CU$4,dictionary!$M$3:$M$7128,dictionary!$N$3:$N$7128))</f>
        <v>CMU_rPr_Ch_P2LP</v>
      </c>
      <c r="CV3" s="175" t="str">
        <f>IF(ISNA(_xlfn.XLOOKUP(CV$4,dictionary!$M$3:$M$7128,dictionary!$N$3:$N$7128))," ",_xlfn.XLOOKUP(CV$4,dictionary!$M$3:$M$7128,dictionary!$N$3:$N$7128))</f>
        <v>CMU_rPr_f_BbFilt</v>
      </c>
      <c r="CW3" s="175" t="str">
        <f>IF(ISNA(_xlfn.XLOOKUP(CW$4,dictionary!$M$3:$M$7128,dictionary!$N$3:$N$7128))," ",_xlfn.XLOOKUP(CW$4,dictionary!$M$3:$M$7128,dictionary!$N$3:$N$7128))</f>
        <v>CMU_rPr_f_BbFilt_A</v>
      </c>
      <c r="CX3" s="175" t="str">
        <f>IF(ISNA(_xlfn.XLOOKUP(CX$4,dictionary!$M$3:$M$7128,dictionary!$N$3:$N$7128))," ",_xlfn.XLOOKUP(CX$4,dictionary!$M$3:$M$7128,dictionary!$N$3:$N$7128))</f>
        <v>CMU_rPr_f_BbFilt_B</v>
      </c>
      <c r="CY3" s="175" t="str">
        <f>IF(ISNA(_xlfn.XLOOKUP(CY$4,dictionary!$M$3:$M$7128,dictionary!$N$3:$N$7128))," ",_xlfn.XLOOKUP(CY$4,dictionary!$M$3:$M$7128,dictionary!$N$3:$N$7128))</f>
        <v>Combustion_Quality_Cyl01</v>
      </c>
      <c r="CZ3" s="175" t="str">
        <f>IF(ISNA(_xlfn.XLOOKUP(CZ$4,dictionary!$M$3:$M$7128,dictionary!$N$3:$N$7128))," ",_xlfn.XLOOKUP(CZ$4,dictionary!$M$3:$M$7128,dictionary!$N$3:$N$7128))</f>
        <v>Combustion_Quality_Cyl02</v>
      </c>
      <c r="DA3" s="175" t="str">
        <f>IF(ISNA(_xlfn.XLOOKUP(DA$4,dictionary!$M$3:$M$7128,dictionary!$N$3:$N$7128))," ",_xlfn.XLOOKUP(DA$4,dictionary!$M$3:$M$7128,dictionary!$N$3:$N$7128))</f>
        <v>Combustion_Quality_Cyl03</v>
      </c>
      <c r="DB3" s="175" t="str">
        <f>IF(ISNA(_xlfn.XLOOKUP(DB$4,dictionary!$M$3:$M$7128,dictionary!$N$3:$N$7128))," ",_xlfn.XLOOKUP(DB$4,dictionary!$M$3:$M$7128,dictionary!$N$3:$N$7128))</f>
        <v>Combustion_Quality_Cyl04</v>
      </c>
      <c r="DC3" s="175" t="str">
        <f>IF(ISNA(_xlfn.XLOOKUP(DC$4,dictionary!$M$3:$M$7128,dictionary!$N$3:$N$7128))," ",_xlfn.XLOOKUP(DC$4,dictionary!$M$3:$M$7128,dictionary!$N$3:$N$7128))</f>
        <v>Combustion_Quality_Cyl05</v>
      </c>
      <c r="DD3" s="175" t="str">
        <f>IF(ISNA(_xlfn.XLOOKUP(DD$4,dictionary!$M$3:$M$7128,dictionary!$N$3:$N$7128))," ",_xlfn.XLOOKUP(DD$4,dictionary!$M$3:$M$7128,dictionary!$N$3:$N$7128))</f>
        <v>Combustion_Quality_Cyl06</v>
      </c>
      <c r="DE3" s="175" t="str">
        <f>IF(ISNA(_xlfn.XLOOKUP(DE$4,dictionary!$M$3:$M$7128,dictionary!$N$3:$N$7128))," ",_xlfn.XLOOKUP(DE$4,dictionary!$M$3:$M$7128,dictionary!$N$3:$N$7128))</f>
        <v>Combustion_Quality_Cyl07</v>
      </c>
      <c r="DF3" s="175" t="str">
        <f>IF(ISNA(_xlfn.XLOOKUP(DF$4,dictionary!$M$3:$M$7128,dictionary!$N$3:$N$7128))," ",_xlfn.XLOOKUP(DF$4,dictionary!$M$3:$M$7128,dictionary!$N$3:$N$7128))</f>
        <v>Combustion_Quality_Cyl08</v>
      </c>
      <c r="DG3" s="175" t="str">
        <f>IF(ISNA(_xlfn.XLOOKUP(DG$4,dictionary!$M$3:$M$7128,dictionary!$N$3:$N$7128))," ",_xlfn.XLOOKUP(DG$4,dictionary!$M$3:$M$7128,dictionary!$N$3:$N$7128))</f>
        <v>Combustion_Quality_Cyl09</v>
      </c>
      <c r="DH3" s="175" t="str">
        <f>IF(ISNA(_xlfn.XLOOKUP(DH$4,dictionary!$M$3:$M$7128,dictionary!$N$3:$N$7128))," ",_xlfn.XLOOKUP(DH$4,dictionary!$M$3:$M$7128,dictionary!$N$3:$N$7128))</f>
        <v>Combustion_Quality_Cyl10</v>
      </c>
      <c r="DI3" s="175" t="str">
        <f>IF(ISNA(_xlfn.XLOOKUP(DI$4,dictionary!$M$3:$M$7128,dictionary!$N$3:$N$7128))," ",_xlfn.XLOOKUP(DI$4,dictionary!$M$3:$M$7128,dictionary!$N$3:$N$7128))</f>
        <v>Combustion_Quality_Cyl11</v>
      </c>
      <c r="DJ3" s="175" t="str">
        <f>IF(ISNA(_xlfn.XLOOKUP(DJ$4,dictionary!$M$3:$M$7128,dictionary!$N$3:$N$7128))," ",_xlfn.XLOOKUP(DJ$4,dictionary!$M$3:$M$7128,dictionary!$N$3:$N$7128))</f>
        <v>Combustion_Quality_Cyl12</v>
      </c>
      <c r="DK3" s="175" t="str">
        <f>IF(ISNA(_xlfn.XLOOKUP(DK$4,dictionary!$M$3:$M$7128,dictionary!$N$3:$N$7128))," ",_xlfn.XLOOKUP(DK$4,dictionary!$M$3:$M$7128,dictionary!$N$3:$N$7128))</f>
        <v>Combustion_Quality_Cyl13</v>
      </c>
      <c r="DL3" s="175" t="str">
        <f>IF(ISNA(_xlfn.XLOOKUP(DL$4,dictionary!$M$3:$M$7128,dictionary!$N$3:$N$7128))," ",_xlfn.XLOOKUP(DL$4,dictionary!$M$3:$M$7128,dictionary!$N$3:$N$7128))</f>
        <v>Combustion_Quality_Cyl14</v>
      </c>
      <c r="DM3" s="175" t="str">
        <f>IF(ISNA(_xlfn.XLOOKUP(DM$4,dictionary!$M$3:$M$7128,dictionary!$N$3:$N$7128))," ",_xlfn.XLOOKUP(DM$4,dictionary!$M$3:$M$7128,dictionary!$N$3:$N$7128))</f>
        <v>Combustion_Quality_Cyl15</v>
      </c>
      <c r="DN3" s="175" t="str">
        <f>IF(ISNA(_xlfn.XLOOKUP(DN$4,dictionary!$M$3:$M$7128,dictionary!$N$3:$N$7128))," ",_xlfn.XLOOKUP(DN$4,dictionary!$M$3:$M$7128,dictionary!$N$3:$N$7128))</f>
        <v>Combustion_Quality_Cyl16</v>
      </c>
      <c r="DO3" s="175" t="str">
        <f>IF(ISNA(_xlfn.XLOOKUP(DO$4,dictionary!$M$3:$M$7128,dictionary!$N$3:$N$7128))," ",_xlfn.XLOOKUP(DO$4,dictionary!$M$3:$M$7128,dictionary!$N$3:$N$7128))</f>
        <v>Combustion_Quality_Cyl17</v>
      </c>
      <c r="DP3" s="175" t="str">
        <f>IF(ISNA(_xlfn.XLOOKUP(DP$4,dictionary!$M$3:$M$7128,dictionary!$N$3:$N$7128))," ",_xlfn.XLOOKUP(DP$4,dictionary!$M$3:$M$7128,dictionary!$N$3:$N$7128))</f>
        <v>Combustion_Quality_Cyl18</v>
      </c>
      <c r="DQ3" s="175" t="str">
        <f>IF(ISNA(_xlfn.XLOOKUP(DQ$4,dictionary!$M$3:$M$7128,dictionary!$N$3:$N$7128))," ",_xlfn.XLOOKUP(DQ$4,dictionary!$M$3:$M$7128,dictionary!$N$3:$N$7128))</f>
        <v>Combustion_Quality_Cyl19</v>
      </c>
      <c r="DR3" s="175" t="str">
        <f>IF(ISNA(_xlfn.XLOOKUP(DR$4,dictionary!$M$3:$M$7128,dictionary!$N$3:$N$7128))," ",_xlfn.XLOOKUP(DR$4,dictionary!$M$3:$M$7128,dictionary!$N$3:$N$7128))</f>
        <v>Combustion_Quality_Cyl20</v>
      </c>
      <c r="DS3" s="175" t="str">
        <f>IF(ISNA(_xlfn.XLOOKUP(DS$4,dictionary!$M$3:$M$7128,dictionary!$N$3:$N$7128))," ",_xlfn.XLOOKUP(DS$4,dictionary!$M$3:$M$7128,dictionary!$N$3:$N$7128))</f>
        <v>Combustion_Quality_Cyl21</v>
      </c>
      <c r="DT3" s="175" t="str">
        <f>IF(ISNA(_xlfn.XLOOKUP(DT$4,dictionary!$M$3:$M$7128,dictionary!$N$3:$N$7128))," ",_xlfn.XLOOKUP(DT$4,dictionary!$M$3:$M$7128,dictionary!$N$3:$N$7128))</f>
        <v>Combustion_Quality_Cyl22</v>
      </c>
      <c r="DU3" s="175" t="str">
        <f>IF(ISNA(_xlfn.XLOOKUP(DU$4,dictionary!$M$3:$M$7128,dictionary!$N$3:$N$7128))," ",_xlfn.XLOOKUP(DU$4,dictionary!$M$3:$M$7128,dictionary!$N$3:$N$7128))</f>
        <v>Combustion_Quality_Cyl23</v>
      </c>
      <c r="DV3" s="175" t="str">
        <f>IF(ISNA(_xlfn.XLOOKUP(DV$4,dictionary!$M$3:$M$7128,dictionary!$N$3:$N$7128))," ",_xlfn.XLOOKUP(DV$4,dictionary!$M$3:$M$7128,dictionary!$N$3:$N$7128))</f>
        <v>Combustion_Quality_Cyl24</v>
      </c>
      <c r="DW3" s="175" t="str">
        <f>IF(ISNA(_xlfn.XLOOKUP(DW$4,dictionary!$M$3:$M$7128,dictionary!$N$3:$N$7128))," ",_xlfn.XLOOKUP(DW$4,dictionary!$M$3:$M$7128,dictionary!$N$3:$N$7128))</f>
        <v>Combustion_Quality_Max_Cyl01</v>
      </c>
      <c r="DX3" s="175" t="str">
        <f>IF(ISNA(_xlfn.XLOOKUP(DX$4,dictionary!$M$3:$M$7128,dictionary!$N$3:$N$7128))," ",_xlfn.XLOOKUP(DX$4,dictionary!$M$3:$M$7128,dictionary!$N$3:$N$7128))</f>
        <v>Combustion_Quality_Max_Cyl02</v>
      </c>
      <c r="DY3" s="175" t="str">
        <f>IF(ISNA(_xlfn.XLOOKUP(DY$4,dictionary!$M$3:$M$7128,dictionary!$N$3:$N$7128))," ",_xlfn.XLOOKUP(DY$4,dictionary!$M$3:$M$7128,dictionary!$N$3:$N$7128))</f>
        <v>Combustion_Quality_Max_Cyl03</v>
      </c>
      <c r="DZ3" s="175" t="str">
        <f>IF(ISNA(_xlfn.XLOOKUP(DZ$4,dictionary!$M$3:$M$7128,dictionary!$N$3:$N$7128))," ",_xlfn.XLOOKUP(DZ$4,dictionary!$M$3:$M$7128,dictionary!$N$3:$N$7128))</f>
        <v>Combustion_Quality_Max_Cyl04</v>
      </c>
      <c r="EA3" s="175" t="str">
        <f>IF(ISNA(_xlfn.XLOOKUP(EA$4,dictionary!$M$3:$M$7128,dictionary!$N$3:$N$7128))," ",_xlfn.XLOOKUP(EA$4,dictionary!$M$3:$M$7128,dictionary!$N$3:$N$7128))</f>
        <v>Combustion_Quality_Max_Cyl05</v>
      </c>
      <c r="EB3" s="175" t="str">
        <f>IF(ISNA(_xlfn.XLOOKUP(EB$4,dictionary!$M$3:$M$7128,dictionary!$N$3:$N$7128))," ",_xlfn.XLOOKUP(EB$4,dictionary!$M$3:$M$7128,dictionary!$N$3:$N$7128))</f>
        <v>Combustion_Quality_Max_Cyl06</v>
      </c>
      <c r="EC3" s="175" t="str">
        <f>IF(ISNA(_xlfn.XLOOKUP(EC$4,dictionary!$M$3:$M$7128,dictionary!$N$3:$N$7128))," ",_xlfn.XLOOKUP(EC$4,dictionary!$M$3:$M$7128,dictionary!$N$3:$N$7128))</f>
        <v>Combustion_Quality_Max_Cyl07</v>
      </c>
      <c r="ED3" s="175" t="str">
        <f>IF(ISNA(_xlfn.XLOOKUP(ED$4,dictionary!$M$3:$M$7128,dictionary!$N$3:$N$7128))," ",_xlfn.XLOOKUP(ED$4,dictionary!$M$3:$M$7128,dictionary!$N$3:$N$7128))</f>
        <v>Combustion_Quality_Max_Cyl08</v>
      </c>
      <c r="EE3" s="175" t="str">
        <f>IF(ISNA(_xlfn.XLOOKUP(EE$4,dictionary!$M$3:$M$7128,dictionary!$N$3:$N$7128))," ",_xlfn.XLOOKUP(EE$4,dictionary!$M$3:$M$7128,dictionary!$N$3:$N$7128))</f>
        <v>Combustion_Quality_Max_Cyl09</v>
      </c>
      <c r="EF3" s="175" t="str">
        <f>IF(ISNA(_xlfn.XLOOKUP(EF$4,dictionary!$M$3:$M$7128,dictionary!$N$3:$N$7128))," ",_xlfn.XLOOKUP(EF$4,dictionary!$M$3:$M$7128,dictionary!$N$3:$N$7128))</f>
        <v>Combustion_Quality_Max_Cyl10</v>
      </c>
      <c r="EG3" s="175" t="str">
        <f>IF(ISNA(_xlfn.XLOOKUP(EG$4,dictionary!$M$3:$M$7128,dictionary!$N$3:$N$7128))," ",_xlfn.XLOOKUP(EG$4,dictionary!$M$3:$M$7128,dictionary!$N$3:$N$7128))</f>
        <v>Combustion_Quality_Max_Cyl11</v>
      </c>
      <c r="EH3" s="175" t="str">
        <f>IF(ISNA(_xlfn.XLOOKUP(EH$4,dictionary!$M$3:$M$7128,dictionary!$N$3:$N$7128))," ",_xlfn.XLOOKUP(EH$4,dictionary!$M$3:$M$7128,dictionary!$N$3:$N$7128))</f>
        <v>Combustion_Quality_Max_Cyl12</v>
      </c>
      <c r="EI3" s="175" t="str">
        <f>IF(ISNA(_xlfn.XLOOKUP(EI$4,dictionary!$M$3:$M$7128,dictionary!$N$3:$N$7128))," ",_xlfn.XLOOKUP(EI$4,dictionary!$M$3:$M$7128,dictionary!$N$3:$N$7128))</f>
        <v>Combustion_Quality_Max_Cyl13</v>
      </c>
      <c r="EJ3" s="175" t="str">
        <f>IF(ISNA(_xlfn.XLOOKUP(EJ$4,dictionary!$M$3:$M$7128,dictionary!$N$3:$N$7128))," ",_xlfn.XLOOKUP(EJ$4,dictionary!$M$3:$M$7128,dictionary!$N$3:$N$7128))</f>
        <v>Combustion_Quality_Max_Cyl14</v>
      </c>
      <c r="EK3" s="175" t="str">
        <f>IF(ISNA(_xlfn.XLOOKUP(EK$4,dictionary!$M$3:$M$7128,dictionary!$N$3:$N$7128))," ",_xlfn.XLOOKUP(EK$4,dictionary!$M$3:$M$7128,dictionary!$N$3:$N$7128))</f>
        <v>Combustion_Quality_Max_Cyl15</v>
      </c>
      <c r="EL3" s="175" t="str">
        <f>IF(ISNA(_xlfn.XLOOKUP(EL$4,dictionary!$M$3:$M$7128,dictionary!$N$3:$N$7128))," ",_xlfn.XLOOKUP(EL$4,dictionary!$M$3:$M$7128,dictionary!$N$3:$N$7128))</f>
        <v>Combustion_Quality_Max_Cyl16</v>
      </c>
      <c r="EM3" s="175" t="str">
        <f>IF(ISNA(_xlfn.XLOOKUP(EM$4,dictionary!$M$3:$M$7128,dictionary!$N$3:$N$7128))," ",_xlfn.XLOOKUP(EM$4,dictionary!$M$3:$M$7128,dictionary!$N$3:$N$7128))</f>
        <v>Combustion_Quality_Max_Cyl17</v>
      </c>
      <c r="EN3" s="175" t="str">
        <f>IF(ISNA(_xlfn.XLOOKUP(EN$4,dictionary!$M$3:$M$7128,dictionary!$N$3:$N$7128))," ",_xlfn.XLOOKUP(EN$4,dictionary!$M$3:$M$7128,dictionary!$N$3:$N$7128))</f>
        <v>Combustion_Quality_Max_Cyl18</v>
      </c>
      <c r="EO3" s="175" t="str">
        <f>IF(ISNA(_xlfn.XLOOKUP(EO$4,dictionary!$M$3:$M$7128,dictionary!$N$3:$N$7128))," ",_xlfn.XLOOKUP(EO$4,dictionary!$M$3:$M$7128,dictionary!$N$3:$N$7128))</f>
        <v>Combustion_Quality_Max_Cyl19</v>
      </c>
      <c r="EP3" s="175" t="str">
        <f>IF(ISNA(_xlfn.XLOOKUP(EP$4,dictionary!$M$3:$M$7128,dictionary!$N$3:$N$7128))," ",_xlfn.XLOOKUP(EP$4,dictionary!$M$3:$M$7128,dictionary!$N$3:$N$7128))</f>
        <v>Combustion_Quality_Max_Cyl20</v>
      </c>
      <c r="EQ3" s="175" t="str">
        <f>IF(ISNA(_xlfn.XLOOKUP(EQ$4,dictionary!$M$3:$M$7128,dictionary!$N$3:$N$7128))," ",_xlfn.XLOOKUP(EQ$4,dictionary!$M$3:$M$7128,dictionary!$N$3:$N$7128))</f>
        <v>Combustion_Quality_Max_Cyl21</v>
      </c>
      <c r="ER3" s="175" t="str">
        <f>IF(ISNA(_xlfn.XLOOKUP(ER$4,dictionary!$M$3:$M$7128,dictionary!$N$3:$N$7128))," ",_xlfn.XLOOKUP(ER$4,dictionary!$M$3:$M$7128,dictionary!$N$3:$N$7128))</f>
        <v>Combustion_Quality_Max_Cyl22</v>
      </c>
      <c r="ES3" s="175" t="str">
        <f>IF(ISNA(_xlfn.XLOOKUP(ES$4,dictionary!$M$3:$M$7128,dictionary!$N$3:$N$7128))," ",_xlfn.XLOOKUP(ES$4,dictionary!$M$3:$M$7128,dictionary!$N$3:$N$7128))</f>
        <v>Combustion_Quality_Max_Cyl23</v>
      </c>
      <c r="ET3" s="175" t="str">
        <f>IF(ISNA(_xlfn.XLOOKUP(ET$4,dictionary!$M$3:$M$7128,dictionary!$N$3:$N$7128))," ",_xlfn.XLOOKUP(ET$4,dictionary!$M$3:$M$7128,dictionary!$N$3:$N$7128))</f>
        <v>Combustion_Quality_Max_Cyl24</v>
      </c>
      <c r="EU3" s="175" t="str">
        <f>IF(ISNA(_xlfn.XLOOKUP(EU$4,dictionary!$M$3:$M$7128,dictionary!$N$3:$N$7128))," ",_xlfn.XLOOKUP(EU$4,dictionary!$M$3:$M$7128,dictionary!$N$3:$N$7128))</f>
        <v>Cooling_Water_Degassing</v>
      </c>
      <c r="EV3" s="175" t="str">
        <f>IF(ISNA(_xlfn.XLOOKUP(EV$4,dictionary!$M$3:$M$7128,dictionary!$N$3:$N$7128))," ",_xlfn.XLOOKUP(EV$4,dictionary!$M$3:$M$7128,dictionary!$N$3:$N$7128))</f>
        <v>Cooling_Water_TopUp</v>
      </c>
      <c r="EW3" s="175" t="str">
        <f>IF(ISNA(_xlfn.XLOOKUP(EW$4,dictionary!$M$3:$M$7128,dictionary!$N$3:$N$7128))," ",_xlfn.XLOOKUP(EW$4,dictionary!$M$3:$M$7128,dictionary!$N$3:$N$7128))</f>
        <v>Count_Count1</v>
      </c>
      <c r="EX3" s="175" t="str">
        <f>IF(ISNA(_xlfn.XLOOKUP(EX$4,dictionary!$M$3:$M$7128,dictionary!$N$3:$N$7128))," ",_xlfn.XLOOKUP(EX$4,dictionary!$M$3:$M$7128,dictionary!$N$3:$N$7128))</f>
        <v>Count_Count2</v>
      </c>
      <c r="EY3" s="175" t="str">
        <f>IF(ISNA(_xlfn.XLOOKUP(EY$4,dictionary!$M$3:$M$7128,dictionary!$N$3:$N$7128))," ",_xlfn.XLOOKUP(EY$4,dictionary!$M$3:$M$7128,dictionary!$N$3:$N$7128))</f>
        <v>Count_Count3</v>
      </c>
      <c r="EZ3" s="175" t="str">
        <f>IF(ISNA(_xlfn.XLOOKUP(EZ$4,dictionary!$M$3:$M$7128,dictionary!$N$3:$N$7128))," ",_xlfn.XLOOKUP(EZ$4,dictionary!$M$3:$M$7128,dictionary!$N$3:$N$7128))</f>
        <v>Count_Count4</v>
      </c>
      <c r="FA3" s="175" t="str">
        <f>IF(ISNA(_xlfn.XLOOKUP(FA$4,dictionary!$M$3:$M$7128,dictionary!$N$3:$N$7128))," ",_xlfn.XLOOKUP(FA$4,dictionary!$M$3:$M$7128,dictionary!$N$3:$N$7128))</f>
        <v>Count_Counter1</v>
      </c>
      <c r="FB3" s="175" t="str">
        <f>IF(ISNA(_xlfn.XLOOKUP(FB$4,dictionary!$M$3:$M$7128,dictionary!$N$3:$N$7128))," ",_xlfn.XLOOKUP(FB$4,dictionary!$M$3:$M$7128,dictionary!$N$3:$N$7128))</f>
        <v>Count_Counter10</v>
      </c>
      <c r="FC3" s="175" t="str">
        <f>IF(ISNA(_xlfn.XLOOKUP(FC$4,dictionary!$M$3:$M$7128,dictionary!$N$3:$N$7128))," ",_xlfn.XLOOKUP(FC$4,dictionary!$M$3:$M$7128,dictionary!$N$3:$N$7128))</f>
        <v>Count_Counter2</v>
      </c>
      <c r="FD3" s="175" t="str">
        <f>IF(ISNA(_xlfn.XLOOKUP(FD$4,dictionary!$M$3:$M$7128,dictionary!$N$3:$N$7128))," ",_xlfn.XLOOKUP(FD$4,dictionary!$M$3:$M$7128,dictionary!$N$3:$N$7128))</f>
        <v>Count_Counter3</v>
      </c>
      <c r="FE3" s="175" t="str">
        <f>IF(ISNA(_xlfn.XLOOKUP(FE$4,dictionary!$M$3:$M$7128,dictionary!$N$3:$N$7128))," ",_xlfn.XLOOKUP(FE$4,dictionary!$M$3:$M$7128,dictionary!$N$3:$N$7128))</f>
        <v>Count_Counter4</v>
      </c>
      <c r="FF3" s="175" t="str">
        <f>IF(ISNA(_xlfn.XLOOKUP(FF$4,dictionary!$M$3:$M$7128,dictionary!$N$3:$N$7128))," ",_xlfn.XLOOKUP(FF$4,dictionary!$M$3:$M$7128,dictionary!$N$3:$N$7128))</f>
        <v>Count_Counter5</v>
      </c>
      <c r="FG3" s="175" t="str">
        <f>IF(ISNA(_xlfn.XLOOKUP(FG$4,dictionary!$M$3:$M$7128,dictionary!$N$3:$N$7128))," ",_xlfn.XLOOKUP(FG$4,dictionary!$M$3:$M$7128,dictionary!$N$3:$N$7128))</f>
        <v>Count_Counter6</v>
      </c>
      <c r="FH3" s="175" t="str">
        <f>IF(ISNA(_xlfn.XLOOKUP(FH$4,dictionary!$M$3:$M$7128,dictionary!$N$3:$N$7128))," ",_xlfn.XLOOKUP(FH$4,dictionary!$M$3:$M$7128,dictionary!$N$3:$N$7128))</f>
        <v>Count_Counter7</v>
      </c>
      <c r="FI3" s="175" t="str">
        <f>IF(ISNA(_xlfn.XLOOKUP(FI$4,dictionary!$M$3:$M$7128,dictionary!$N$3:$N$7128))," ",_xlfn.XLOOKUP(FI$4,dictionary!$M$3:$M$7128,dictionary!$N$3:$N$7128))</f>
        <v>Count_Counter8</v>
      </c>
      <c r="FJ3" s="175" t="str">
        <f>IF(ISNA(_xlfn.XLOOKUP(FJ$4,dictionary!$M$3:$M$7128,dictionary!$N$3:$N$7128))," ",_xlfn.XLOOKUP(FJ$4,dictionary!$M$3:$M$7128,dictionary!$N$3:$N$7128))</f>
        <v>Count_Counter9</v>
      </c>
      <c r="FK3" s="175" t="str">
        <f>IF(ISNA(_xlfn.XLOOKUP(FK$4,dictionary!$M$3:$M$7128,dictionary!$N$3:$N$7128))," ",_xlfn.XLOOKUP(FK$4,dictionary!$M$3:$M$7128,dictionary!$N$3:$N$7128))</f>
        <v>Count_Maintenance1</v>
      </c>
      <c r="FL3" s="175" t="str">
        <f>IF(ISNA(_xlfn.XLOOKUP(FL$4,dictionary!$M$3:$M$7128,dictionary!$N$3:$N$7128))," ",_xlfn.XLOOKUP(FL$4,dictionary!$M$3:$M$7128,dictionary!$N$3:$N$7128))</f>
        <v>Count_Maintenance2</v>
      </c>
      <c r="FM3" s="175" t="str">
        <f>IF(ISNA(_xlfn.XLOOKUP(FM$4,dictionary!$M$3:$M$7128,dictionary!$N$3:$N$7128))," ",_xlfn.XLOOKUP(FM$4,dictionary!$M$3:$M$7128,dictionary!$N$3:$N$7128))</f>
        <v>Count_Maintenance3</v>
      </c>
      <c r="FN3" s="175" t="str">
        <f>IF(ISNA(_xlfn.XLOOKUP(FN$4,dictionary!$M$3:$M$7128,dictionary!$N$3:$N$7128))," ",_xlfn.XLOOKUP(FN$4,dictionary!$M$3:$M$7128,dictionary!$N$3:$N$7128))</f>
        <v>Count_Maintenance4</v>
      </c>
      <c r="FO3" s="175" t="str">
        <f>IF(ISNA(_xlfn.XLOOKUP(FO$4,dictionary!$M$3:$M$7128,dictionary!$N$3:$N$7128))," ",_xlfn.XLOOKUP(FO$4,dictionary!$M$3:$M$7128,dictionary!$N$3:$N$7128))</f>
        <v>Count_Maintenance5</v>
      </c>
      <c r="FP3" s="175" t="str">
        <f>IF(ISNA(_xlfn.XLOOKUP(FP$4,dictionary!$M$3:$M$7128,dictionary!$N$3:$N$7128))," ",_xlfn.XLOOKUP(FP$4,dictionary!$M$3:$M$7128,dictionary!$N$3:$N$7128))</f>
        <v>Count_Maintenance6</v>
      </c>
      <c r="FQ3" s="175" t="str">
        <f>IF(ISNA(_xlfn.XLOOKUP(FQ$4,dictionary!$M$3:$M$7128,dictionary!$N$3:$N$7128))," ",_xlfn.XLOOKUP(FQ$4,dictionary!$M$3:$M$7128,dictionary!$N$3:$N$7128))</f>
        <v>Count_Maintenance7</v>
      </c>
      <c r="FR3" s="175" t="str">
        <f>IF(ISNA(_xlfn.XLOOKUP(FR$4,dictionary!$M$3:$M$7128,dictionary!$N$3:$N$7128))," ",_xlfn.XLOOKUP(FR$4,dictionary!$M$3:$M$7128,dictionary!$N$3:$N$7128))</f>
        <v>Count_Maintenance8</v>
      </c>
      <c r="FS3" s="175" t="str">
        <f>IF(ISNA(_xlfn.XLOOKUP(FS$4,dictionary!$M$3:$M$7128,dictionary!$N$3:$N$7128))," ",_xlfn.XLOOKUP(FS$4,dictionary!$M$3:$M$7128,dictionary!$N$3:$N$7128))</f>
        <v>oph</v>
      </c>
      <c r="FT3" s="175" t="str">
        <f>IF(ISNA(_xlfn.XLOOKUP(FT$4,dictionary!$M$3:$M$7128,dictionary!$N$3:$N$7128))," ",_xlfn.XLOOKUP(FT$4,dictionary!$M$3:$M$7128,dictionary!$N$3:$N$7128))</f>
        <v>Count_OpHour_Billing</v>
      </c>
      <c r="FU3" s="175" t="str">
        <f>IF(ISNA(_xlfn.XLOOKUP(FU$4,dictionary!$M$3:$M$7128,dictionary!$N$3:$N$7128))," ",_xlfn.XLOOKUP(FU$4,dictionary!$M$3:$M$7128,dictionary!$N$3:$N$7128))</f>
        <v>Count_OpHourGenSet</v>
      </c>
      <c r="FV3" s="175" t="str">
        <f>IF(ISNA(_xlfn.XLOOKUP(FV$4,dictionary!$M$3:$M$7128,dictionary!$N$3:$N$7128))," ",_xlfn.XLOOKUP(FV$4,dictionary!$M$3:$M$7128,dictionary!$N$3:$N$7128))</f>
        <v>Count_OpHourManual</v>
      </c>
      <c r="FW3" s="175" t="str">
        <f>IF(ISNA(_xlfn.XLOOKUP(FW$4,dictionary!$M$3:$M$7128,dictionary!$N$3:$N$7128))," ",_xlfn.XLOOKUP(FW$4,dictionary!$M$3:$M$7128,dictionary!$N$3:$N$7128))</f>
        <v>Starts</v>
      </c>
      <c r="FX3" s="175" t="str">
        <f>IF(ISNA(_xlfn.XLOOKUP(FX$4,dictionary!$M$3:$M$7128,dictionary!$N$3:$N$7128))," ",_xlfn.XLOOKUP(FX$4,dictionary!$M$3:$M$7128,dictionary!$N$3:$N$7128))</f>
        <v>CtrMixTemp_W</v>
      </c>
      <c r="FY3" s="175" t="str">
        <f>IF(ISNA(_xlfn.XLOOKUP(FY$4,dictionary!$M$3:$M$7128,dictionary!$N$3:$N$7128))," ",_xlfn.XLOOKUP(FY$4,dictionary!$M$3:$M$7128,dictionary!$N$3:$N$7128))</f>
        <v>CtrMixTemp_X</v>
      </c>
      <c r="FZ3" s="175" t="str">
        <f>IF(ISNA(_xlfn.XLOOKUP(FZ$4,dictionary!$M$3:$M$7128,dictionary!$N$3:$N$7128))," ",_xlfn.XLOOKUP(FZ$4,dictionary!$M$3:$M$7128,dictionary!$N$3:$N$7128))</f>
        <v>CtrMixTemp_Y</v>
      </c>
      <c r="GA3" s="175" t="str">
        <f>IF(ISNA(_xlfn.XLOOKUP(GA$4,dictionary!$M$3:$M$7128,dictionary!$N$3:$N$7128))," ",_xlfn.XLOOKUP(GA$4,dictionary!$M$3:$M$7128,dictionary!$N$3:$N$7128))</f>
        <v>CtrModule_Ctr10_W</v>
      </c>
      <c r="GB3" s="175" t="str">
        <f>IF(ISNA(_xlfn.XLOOKUP(GB$4,dictionary!$M$3:$M$7128,dictionary!$N$3:$N$7128))," ",_xlfn.XLOOKUP(GB$4,dictionary!$M$3:$M$7128,dictionary!$N$3:$N$7128))</f>
        <v>CtrModule_Ctr10_X</v>
      </c>
      <c r="GC3" s="175" t="str">
        <f>IF(ISNA(_xlfn.XLOOKUP(GC$4,dictionary!$M$3:$M$7128,dictionary!$N$3:$N$7128))," ",_xlfn.XLOOKUP(GC$4,dictionary!$M$3:$M$7128,dictionary!$N$3:$N$7128))</f>
        <v>CtrModule_Ctr10_Y</v>
      </c>
      <c r="GD3" s="175" t="str">
        <f>IF(ISNA(_xlfn.XLOOKUP(GD$4,dictionary!$M$3:$M$7128,dictionary!$N$3:$N$7128))," ",_xlfn.XLOOKUP(GD$4,dictionary!$M$3:$M$7128,dictionary!$N$3:$N$7128))</f>
        <v>CtrModule_Ctr11_W</v>
      </c>
      <c r="GE3" s="175" t="str">
        <f>IF(ISNA(_xlfn.XLOOKUP(GE$4,dictionary!$M$3:$M$7128,dictionary!$N$3:$N$7128))," ",_xlfn.XLOOKUP(GE$4,dictionary!$M$3:$M$7128,dictionary!$N$3:$N$7128))</f>
        <v>CtrModule_Ctr11_X</v>
      </c>
      <c r="GF3" s="175" t="str">
        <f>IF(ISNA(_xlfn.XLOOKUP(GF$4,dictionary!$M$3:$M$7128,dictionary!$N$3:$N$7128))," ",_xlfn.XLOOKUP(GF$4,dictionary!$M$3:$M$7128,dictionary!$N$3:$N$7128))</f>
        <v>CtrModule_Ctr11_Y</v>
      </c>
      <c r="GG3" s="175" t="str">
        <f>IF(ISNA(_xlfn.XLOOKUP(GG$4,dictionary!$M$3:$M$7128,dictionary!$N$3:$N$7128))," ",_xlfn.XLOOKUP(GG$4,dictionary!$M$3:$M$7128,dictionary!$N$3:$N$7128))</f>
        <v>CtrModule_Ctr12_W</v>
      </c>
      <c r="GH3" s="175" t="str">
        <f>IF(ISNA(_xlfn.XLOOKUP(GH$4,dictionary!$M$3:$M$7128,dictionary!$N$3:$N$7128))," ",_xlfn.XLOOKUP(GH$4,dictionary!$M$3:$M$7128,dictionary!$N$3:$N$7128))</f>
        <v>CtrModule_Ctr12_X</v>
      </c>
      <c r="GI3" s="175" t="str">
        <f>IF(ISNA(_xlfn.XLOOKUP(GI$4,dictionary!$M$3:$M$7128,dictionary!$N$3:$N$7128))," ",_xlfn.XLOOKUP(GI$4,dictionary!$M$3:$M$7128,dictionary!$N$3:$N$7128))</f>
        <v>CtrModule_Ctr12_Y</v>
      </c>
      <c r="GJ3" s="175" t="str">
        <f>IF(ISNA(_xlfn.XLOOKUP(GJ$4,dictionary!$M$3:$M$7128,dictionary!$N$3:$N$7128))," ",_xlfn.XLOOKUP(GJ$4,dictionary!$M$3:$M$7128,dictionary!$N$3:$N$7128))</f>
        <v>CtrModule_Ctr13_W</v>
      </c>
      <c r="GK3" s="175" t="str">
        <f>IF(ISNA(_xlfn.XLOOKUP(GK$4,dictionary!$M$3:$M$7128,dictionary!$N$3:$N$7128))," ",_xlfn.XLOOKUP(GK$4,dictionary!$M$3:$M$7128,dictionary!$N$3:$N$7128))</f>
        <v>CtrModule_Ctr13_X</v>
      </c>
      <c r="GL3" s="175" t="str">
        <f>IF(ISNA(_xlfn.XLOOKUP(GL$4,dictionary!$M$3:$M$7128,dictionary!$N$3:$N$7128))," ",_xlfn.XLOOKUP(GL$4,dictionary!$M$3:$M$7128,dictionary!$N$3:$N$7128))</f>
        <v>CtrModule_Ctr13_Y</v>
      </c>
      <c r="GM3" s="175" t="str">
        <f>IF(ISNA(_xlfn.XLOOKUP(GM$4,dictionary!$M$3:$M$7128,dictionary!$N$3:$N$7128))," ",_xlfn.XLOOKUP(GM$4,dictionary!$M$3:$M$7128,dictionary!$N$3:$N$7128))</f>
        <v>CtrModule_Ctr14_W</v>
      </c>
      <c r="GN3" s="175" t="str">
        <f>IF(ISNA(_xlfn.XLOOKUP(GN$4,dictionary!$M$3:$M$7128,dictionary!$N$3:$N$7128))," ",_xlfn.XLOOKUP(GN$4,dictionary!$M$3:$M$7128,dictionary!$N$3:$N$7128))</f>
        <v>CtrModule_Ctr14_X</v>
      </c>
      <c r="GO3" s="175" t="str">
        <f>IF(ISNA(_xlfn.XLOOKUP(GO$4,dictionary!$M$3:$M$7128,dictionary!$N$3:$N$7128))," ",_xlfn.XLOOKUP(GO$4,dictionary!$M$3:$M$7128,dictionary!$N$3:$N$7128))</f>
        <v>CtrModule_Ctr14_Y</v>
      </c>
      <c r="GP3" s="175" t="str">
        <f>IF(ISNA(_xlfn.XLOOKUP(GP$4,dictionary!$M$3:$M$7128,dictionary!$N$3:$N$7128))," ",_xlfn.XLOOKUP(GP$4,dictionary!$M$3:$M$7128,dictionary!$N$3:$N$7128))</f>
        <v>CtrModule_Ctr15_W</v>
      </c>
      <c r="GQ3" s="175" t="str">
        <f>IF(ISNA(_xlfn.XLOOKUP(GQ$4,dictionary!$M$3:$M$7128,dictionary!$N$3:$N$7128))," ",_xlfn.XLOOKUP(GQ$4,dictionary!$M$3:$M$7128,dictionary!$N$3:$N$7128))</f>
        <v>CtrModule_Ctr15_X</v>
      </c>
      <c r="GR3" s="175" t="str">
        <f>IF(ISNA(_xlfn.XLOOKUP(GR$4,dictionary!$M$3:$M$7128,dictionary!$N$3:$N$7128))," ",_xlfn.XLOOKUP(GR$4,dictionary!$M$3:$M$7128,dictionary!$N$3:$N$7128))</f>
        <v>CtrModule_Ctr15_Y</v>
      </c>
      <c r="GS3" s="175" t="str">
        <f>IF(ISNA(_xlfn.XLOOKUP(GS$4,dictionary!$M$3:$M$7128,dictionary!$N$3:$N$7128))," ",_xlfn.XLOOKUP(GS$4,dictionary!$M$3:$M$7128,dictionary!$N$3:$N$7128))</f>
        <v>CtrModule_Ctr16_W</v>
      </c>
      <c r="GT3" s="175" t="str">
        <f>IF(ISNA(_xlfn.XLOOKUP(GT$4,dictionary!$M$3:$M$7128,dictionary!$N$3:$N$7128))," ",_xlfn.XLOOKUP(GT$4,dictionary!$M$3:$M$7128,dictionary!$N$3:$N$7128))</f>
        <v>CtrModule_Ctr16_X</v>
      </c>
      <c r="GU3" s="175" t="str">
        <f>IF(ISNA(_xlfn.XLOOKUP(GU$4,dictionary!$M$3:$M$7128,dictionary!$N$3:$N$7128))," ",_xlfn.XLOOKUP(GU$4,dictionary!$M$3:$M$7128,dictionary!$N$3:$N$7128))</f>
        <v>CtrModule_Ctr16_Y</v>
      </c>
      <c r="GV3" s="175" t="str">
        <f>IF(ISNA(_xlfn.XLOOKUP(GV$4,dictionary!$M$3:$M$7128,dictionary!$N$3:$N$7128))," ",_xlfn.XLOOKUP(GV$4,dictionary!$M$3:$M$7128,dictionary!$N$3:$N$7128))</f>
        <v>CtrModule_Ctr1_W</v>
      </c>
      <c r="GW3" s="175" t="str">
        <f>IF(ISNA(_xlfn.XLOOKUP(GW$4,dictionary!$M$3:$M$7128,dictionary!$N$3:$N$7128))," ",_xlfn.XLOOKUP(GW$4,dictionary!$M$3:$M$7128,dictionary!$N$3:$N$7128))</f>
        <v>CtrModule_Ctr1_X</v>
      </c>
      <c r="GX3" s="175" t="str">
        <f>IF(ISNA(_xlfn.XLOOKUP(GX$4,dictionary!$M$3:$M$7128,dictionary!$N$3:$N$7128))," ",_xlfn.XLOOKUP(GX$4,dictionary!$M$3:$M$7128,dictionary!$N$3:$N$7128))</f>
        <v>CtrModule_Ctr1_Y</v>
      </c>
      <c r="GY3" s="175" t="str">
        <f>IF(ISNA(_xlfn.XLOOKUP(GY$4,dictionary!$M$3:$M$7128,dictionary!$N$3:$N$7128))," ",_xlfn.XLOOKUP(GY$4,dictionary!$M$3:$M$7128,dictionary!$N$3:$N$7128))</f>
        <v>CtrModule_Ctr2_W</v>
      </c>
      <c r="GZ3" s="175" t="str">
        <f>IF(ISNA(_xlfn.XLOOKUP(GZ$4,dictionary!$M$3:$M$7128,dictionary!$N$3:$N$7128))," ",_xlfn.XLOOKUP(GZ$4,dictionary!$M$3:$M$7128,dictionary!$N$3:$N$7128))</f>
        <v>CtrModule_Ctr2_X</v>
      </c>
      <c r="HA3" s="175" t="str">
        <f>IF(ISNA(_xlfn.XLOOKUP(HA$4,dictionary!$M$3:$M$7128,dictionary!$N$3:$N$7128))," ",_xlfn.XLOOKUP(HA$4,dictionary!$M$3:$M$7128,dictionary!$N$3:$N$7128))</f>
        <v>CtrModule_Ctr2_Y</v>
      </c>
      <c r="HB3" s="175" t="str">
        <f>IF(ISNA(_xlfn.XLOOKUP(HB$4,dictionary!$M$3:$M$7128,dictionary!$N$3:$N$7128))," ",_xlfn.XLOOKUP(HB$4,dictionary!$M$3:$M$7128,dictionary!$N$3:$N$7128))</f>
        <v>CtrModule_Ctr3_W</v>
      </c>
      <c r="HC3" s="175" t="str">
        <f>IF(ISNA(_xlfn.XLOOKUP(HC$4,dictionary!$M$3:$M$7128,dictionary!$N$3:$N$7128))," ",_xlfn.XLOOKUP(HC$4,dictionary!$M$3:$M$7128,dictionary!$N$3:$N$7128))</f>
        <v>CtrModule_Ctr3_X</v>
      </c>
      <c r="HD3" s="175" t="str">
        <f>IF(ISNA(_xlfn.XLOOKUP(HD$4,dictionary!$M$3:$M$7128,dictionary!$N$3:$N$7128))," ",_xlfn.XLOOKUP(HD$4,dictionary!$M$3:$M$7128,dictionary!$N$3:$N$7128))</f>
        <v>CtrModule_Ctr3_Y</v>
      </c>
      <c r="HE3" s="175" t="str">
        <f>IF(ISNA(_xlfn.XLOOKUP(HE$4,dictionary!$M$3:$M$7128,dictionary!$N$3:$N$7128))," ",_xlfn.XLOOKUP(HE$4,dictionary!$M$3:$M$7128,dictionary!$N$3:$N$7128))</f>
        <v>CtrModule_Ctr4_W</v>
      </c>
      <c r="HF3" s="175" t="str">
        <f>IF(ISNA(_xlfn.XLOOKUP(HF$4,dictionary!$M$3:$M$7128,dictionary!$N$3:$N$7128))," ",_xlfn.XLOOKUP(HF$4,dictionary!$M$3:$M$7128,dictionary!$N$3:$N$7128))</f>
        <v>CtrModule_Ctr4_X</v>
      </c>
      <c r="HG3" s="175" t="str">
        <f>IF(ISNA(_xlfn.XLOOKUP(HG$4,dictionary!$M$3:$M$7128,dictionary!$N$3:$N$7128))," ",_xlfn.XLOOKUP(HG$4,dictionary!$M$3:$M$7128,dictionary!$N$3:$N$7128))</f>
        <v>CtrModule_Ctr4_Y</v>
      </c>
      <c r="HH3" s="175" t="str">
        <f>IF(ISNA(_xlfn.XLOOKUP(HH$4,dictionary!$M$3:$M$7128,dictionary!$N$3:$N$7128))," ",_xlfn.XLOOKUP(HH$4,dictionary!$M$3:$M$7128,dictionary!$N$3:$N$7128))</f>
        <v>CtrModule_Ctr5_W</v>
      </c>
      <c r="HI3" s="175" t="str">
        <f>IF(ISNA(_xlfn.XLOOKUP(HI$4,dictionary!$M$3:$M$7128,dictionary!$N$3:$N$7128))," ",_xlfn.XLOOKUP(HI$4,dictionary!$M$3:$M$7128,dictionary!$N$3:$N$7128))</f>
        <v>CtrModule_Ctr5_X</v>
      </c>
      <c r="HJ3" s="175" t="str">
        <f>IF(ISNA(_xlfn.XLOOKUP(HJ$4,dictionary!$M$3:$M$7128,dictionary!$N$3:$N$7128))," ",_xlfn.XLOOKUP(HJ$4,dictionary!$M$3:$M$7128,dictionary!$N$3:$N$7128))</f>
        <v>CtrModule_Ctr5_Y</v>
      </c>
      <c r="HK3" s="175" t="str">
        <f>IF(ISNA(_xlfn.XLOOKUP(HK$4,dictionary!$M$3:$M$7128,dictionary!$N$3:$N$7128))," ",_xlfn.XLOOKUP(HK$4,dictionary!$M$3:$M$7128,dictionary!$N$3:$N$7128))</f>
        <v>CtrModule_Ctr6_W</v>
      </c>
      <c r="HL3" s="175" t="str">
        <f>IF(ISNA(_xlfn.XLOOKUP(HL$4,dictionary!$M$3:$M$7128,dictionary!$N$3:$N$7128))," ",_xlfn.XLOOKUP(HL$4,dictionary!$M$3:$M$7128,dictionary!$N$3:$N$7128))</f>
        <v>CtrModule_Ctr6_X</v>
      </c>
      <c r="HM3" s="175" t="str">
        <f>IF(ISNA(_xlfn.XLOOKUP(HM$4,dictionary!$M$3:$M$7128,dictionary!$N$3:$N$7128))," ",_xlfn.XLOOKUP(HM$4,dictionary!$M$3:$M$7128,dictionary!$N$3:$N$7128))</f>
        <v>CtrModule_Ctr6_Y</v>
      </c>
      <c r="HN3" s="175" t="str">
        <f>IF(ISNA(_xlfn.XLOOKUP(HN$4,dictionary!$M$3:$M$7128,dictionary!$N$3:$N$7128))," ",_xlfn.XLOOKUP(HN$4,dictionary!$M$3:$M$7128,dictionary!$N$3:$N$7128))</f>
        <v>CtrModule_Ctr7_W</v>
      </c>
      <c r="HO3" s="175" t="str">
        <f>IF(ISNA(_xlfn.XLOOKUP(HO$4,dictionary!$M$3:$M$7128,dictionary!$N$3:$N$7128))," ",_xlfn.XLOOKUP(HO$4,dictionary!$M$3:$M$7128,dictionary!$N$3:$N$7128))</f>
        <v>CtrModule_Ctr7_X</v>
      </c>
      <c r="HP3" s="175" t="str">
        <f>IF(ISNA(_xlfn.XLOOKUP(HP$4,dictionary!$M$3:$M$7128,dictionary!$N$3:$N$7128))," ",_xlfn.XLOOKUP(HP$4,dictionary!$M$3:$M$7128,dictionary!$N$3:$N$7128))</f>
        <v>CtrModule_Ctr7_Y</v>
      </c>
      <c r="HQ3" s="175" t="str">
        <f>IF(ISNA(_xlfn.XLOOKUP(HQ$4,dictionary!$M$3:$M$7128,dictionary!$N$3:$N$7128))," ",_xlfn.XLOOKUP(HQ$4,dictionary!$M$3:$M$7128,dictionary!$N$3:$N$7128))</f>
        <v>CtrModule_Ctr8_W</v>
      </c>
      <c r="HR3" s="175" t="str">
        <f>IF(ISNA(_xlfn.XLOOKUP(HR$4,dictionary!$M$3:$M$7128,dictionary!$N$3:$N$7128))," ",_xlfn.XLOOKUP(HR$4,dictionary!$M$3:$M$7128,dictionary!$N$3:$N$7128))</f>
        <v>CtrModule_Ctr8_X</v>
      </c>
      <c r="HS3" s="175" t="str">
        <f>IF(ISNA(_xlfn.XLOOKUP(HS$4,dictionary!$M$3:$M$7128,dictionary!$N$3:$N$7128))," ",_xlfn.XLOOKUP(HS$4,dictionary!$M$3:$M$7128,dictionary!$N$3:$N$7128))</f>
        <v>CtrModule_Ctr8_Y</v>
      </c>
      <c r="HT3" s="175" t="str">
        <f>IF(ISNA(_xlfn.XLOOKUP(HT$4,dictionary!$M$3:$M$7128,dictionary!$N$3:$N$7128))," ",_xlfn.XLOOKUP(HT$4,dictionary!$M$3:$M$7128,dictionary!$N$3:$N$7128))</f>
        <v>cust_analoginput_ai001_value</v>
      </c>
      <c r="HU3" s="175" t="str">
        <f>IF(ISNA(_xlfn.XLOOKUP(HU$4,dictionary!$M$3:$M$7128,dictionary!$N$3:$N$7128))," ",_xlfn.XLOOKUP(HU$4,dictionary!$M$3:$M$7128,dictionary!$N$3:$N$7128))</f>
        <v>cust_analoginput_ai002_value</v>
      </c>
      <c r="HV3" s="175" t="str">
        <f>IF(ISNA(_xlfn.XLOOKUP(HV$4,dictionary!$M$3:$M$7128,dictionary!$N$3:$N$7128))," ",_xlfn.XLOOKUP(HV$4,dictionary!$M$3:$M$7128,dictionary!$N$3:$N$7128))</f>
        <v>cust_analoginput_ai003_value</v>
      </c>
      <c r="HW3" s="175" t="str">
        <f>IF(ISNA(_xlfn.XLOOKUP(HW$4,dictionary!$M$3:$M$7128,dictionary!$N$3:$N$7128))," ",_xlfn.XLOOKUP(HW$4,dictionary!$M$3:$M$7128,dictionary!$N$3:$N$7128))</f>
        <v>cust_analoginput_ai004_value</v>
      </c>
      <c r="HX3" s="175" t="str">
        <f>IF(ISNA(_xlfn.XLOOKUP(HX$4,dictionary!$M$3:$M$7128,dictionary!$N$3:$N$7128))," ",_xlfn.XLOOKUP(HX$4,dictionary!$M$3:$M$7128,dictionary!$N$3:$N$7128))</f>
        <v>cust_analoginput_ai005_value</v>
      </c>
      <c r="HY3" s="175" t="str">
        <f>IF(ISNA(_xlfn.XLOOKUP(HY$4,dictionary!$M$3:$M$7128,dictionary!$N$3:$N$7128))," ",_xlfn.XLOOKUP(HY$4,dictionary!$M$3:$M$7128,dictionary!$N$3:$N$7128))</f>
        <v>cust_analoginput_ai006_value</v>
      </c>
      <c r="HZ3" s="175" t="str">
        <f>IF(ISNA(_xlfn.XLOOKUP(HZ$4,dictionary!$M$3:$M$7128,dictionary!$N$3:$N$7128))," ",_xlfn.XLOOKUP(HZ$4,dictionary!$M$3:$M$7128,dictionary!$N$3:$N$7128))</f>
        <v>cust_analoginput_ai007_value</v>
      </c>
      <c r="IA3" s="175" t="str">
        <f>IF(ISNA(_xlfn.XLOOKUP(IA$4,dictionary!$M$3:$M$7128,dictionary!$N$3:$N$7128))," ",_xlfn.XLOOKUP(IA$4,dictionary!$M$3:$M$7128,dictionary!$N$3:$N$7128))</f>
        <v>cust_analoginput_ai008_value</v>
      </c>
      <c r="IB3" s="175" t="str">
        <f>IF(ISNA(_xlfn.XLOOKUP(IB$4,dictionary!$M$3:$M$7128,dictionary!$N$3:$N$7128))," ",_xlfn.XLOOKUP(IB$4,dictionary!$M$3:$M$7128,dictionary!$N$3:$N$7128))</f>
        <v>cust_analoginput_ai009_value</v>
      </c>
      <c r="IC3" s="175" t="str">
        <f>IF(ISNA(_xlfn.XLOOKUP(IC$4,dictionary!$M$3:$M$7128,dictionary!$N$3:$N$7128))," ",_xlfn.XLOOKUP(IC$4,dictionary!$M$3:$M$7128,dictionary!$N$3:$N$7128))</f>
        <v>cust_analoginput_ai010_value</v>
      </c>
      <c r="ID3" s="175" t="str">
        <f>IF(ISNA(_xlfn.XLOOKUP(ID$4,dictionary!$M$3:$M$7128,dictionary!$N$3:$N$7128))," ",_xlfn.XLOOKUP(ID$4,dictionary!$M$3:$M$7128,dictionary!$N$3:$N$7128))</f>
        <v>cust_analoginput_ai011_value</v>
      </c>
      <c r="IE3" s="175" t="str">
        <f>IF(ISNA(_xlfn.XLOOKUP(IE$4,dictionary!$M$3:$M$7128,dictionary!$N$3:$N$7128))," ",_xlfn.XLOOKUP(IE$4,dictionary!$M$3:$M$7128,dictionary!$N$3:$N$7128))</f>
        <v>cust_analoginput_ai012_value</v>
      </c>
      <c r="IF3" s="175" t="str">
        <f>IF(ISNA(_xlfn.XLOOKUP(IF$4,dictionary!$M$3:$M$7128,dictionary!$N$3:$N$7128))," ",_xlfn.XLOOKUP(IF$4,dictionary!$M$3:$M$7128,dictionary!$N$3:$N$7128))</f>
        <v>cust_analoginput_ai013_value</v>
      </c>
      <c r="IG3" s="175" t="str">
        <f>IF(ISNA(_xlfn.XLOOKUP(IG$4,dictionary!$M$3:$M$7128,dictionary!$N$3:$N$7128))," ",_xlfn.XLOOKUP(IG$4,dictionary!$M$3:$M$7128,dictionary!$N$3:$N$7128))</f>
        <v>cust_analoginput_ai014_value</v>
      </c>
      <c r="IH3" s="175" t="str">
        <f>IF(ISNA(_xlfn.XLOOKUP(IH$4,dictionary!$M$3:$M$7128,dictionary!$N$3:$N$7128))," ",_xlfn.XLOOKUP(IH$4,dictionary!$M$3:$M$7128,dictionary!$N$3:$N$7128))</f>
        <v>cust_analoginput_ai015_value</v>
      </c>
      <c r="II3" s="175" t="str">
        <f>IF(ISNA(_xlfn.XLOOKUP(II$4,dictionary!$M$3:$M$7128,dictionary!$N$3:$N$7128))," ",_xlfn.XLOOKUP(II$4,dictionary!$M$3:$M$7128,dictionary!$N$3:$N$7128))</f>
        <v>cust_analoginput_ai016_value</v>
      </c>
      <c r="IJ3" s="175" t="str">
        <f>IF(ISNA(_xlfn.XLOOKUP(IJ$4,dictionary!$M$3:$M$7128,dictionary!$N$3:$N$7128))," ",_xlfn.XLOOKUP(IJ$4,dictionary!$M$3:$M$7128,dictionary!$N$3:$N$7128))</f>
        <v>cust_analoginput_ai017_value</v>
      </c>
      <c r="IK3" s="175" t="str">
        <f>IF(ISNA(_xlfn.XLOOKUP(IK$4,dictionary!$M$3:$M$7128,dictionary!$N$3:$N$7128))," ",_xlfn.XLOOKUP(IK$4,dictionary!$M$3:$M$7128,dictionary!$N$3:$N$7128))</f>
        <v>cust_analoginput_ai018_value</v>
      </c>
      <c r="IL3" s="175" t="str">
        <f>IF(ISNA(_xlfn.XLOOKUP(IL$4,dictionary!$M$3:$M$7128,dictionary!$N$3:$N$7128))," ",_xlfn.XLOOKUP(IL$4,dictionary!$M$3:$M$7128,dictionary!$N$3:$N$7128))</f>
        <v>cust_analoginput_ai019_value</v>
      </c>
      <c r="IM3" s="175" t="str">
        <f>IF(ISNA(_xlfn.XLOOKUP(IM$4,dictionary!$M$3:$M$7128,dictionary!$N$3:$N$7128))," ",_xlfn.XLOOKUP(IM$4,dictionary!$M$3:$M$7128,dictionary!$N$3:$N$7128))</f>
        <v>cust_analoginput_ai020_value</v>
      </c>
      <c r="IN3" s="175" t="str">
        <f>IF(ISNA(_xlfn.XLOOKUP(IN$4,dictionary!$M$3:$M$7128,dictionary!$N$3:$N$7128))," ",_xlfn.XLOOKUP(IN$4,dictionary!$M$3:$M$7128,dictionary!$N$3:$N$7128))</f>
        <v>cust_analoginput_ai021_value</v>
      </c>
      <c r="IO3" s="175" t="str">
        <f>IF(ISNA(_xlfn.XLOOKUP(IO$4,dictionary!$M$3:$M$7128,dictionary!$N$3:$N$7128))," ",_xlfn.XLOOKUP(IO$4,dictionary!$M$3:$M$7128,dictionary!$N$3:$N$7128))</f>
        <v>cust_analoginput_ai022_value</v>
      </c>
      <c r="IP3" s="175" t="str">
        <f>IF(ISNA(_xlfn.XLOOKUP(IP$4,dictionary!$M$3:$M$7128,dictionary!$N$3:$N$7128))," ",_xlfn.XLOOKUP(IP$4,dictionary!$M$3:$M$7128,dictionary!$N$3:$N$7128))</f>
        <v>cust_analoginput_ai023_value</v>
      </c>
      <c r="IQ3" s="175" t="str">
        <f>IF(ISNA(_xlfn.XLOOKUP(IQ$4,dictionary!$M$3:$M$7128,dictionary!$N$3:$N$7128))," ",_xlfn.XLOOKUP(IQ$4,dictionary!$M$3:$M$7128,dictionary!$N$3:$N$7128))</f>
        <v>cust_analoginput_ai024_value</v>
      </c>
      <c r="IR3" s="175" t="str">
        <f>IF(ISNA(_xlfn.XLOOKUP(IR$4,dictionary!$M$3:$M$7128,dictionary!$N$3:$N$7128))," ",_xlfn.XLOOKUP(IR$4,dictionary!$M$3:$M$7128,dictionary!$N$3:$N$7128))</f>
        <v>cust_analoginput_ai025_value</v>
      </c>
      <c r="IS3" s="175" t="str">
        <f>IF(ISNA(_xlfn.XLOOKUP(IS$4,dictionary!$M$3:$M$7128,dictionary!$N$3:$N$7128))," ",_xlfn.XLOOKUP(IS$4,dictionary!$M$3:$M$7128,dictionary!$N$3:$N$7128))</f>
        <v>cust_analoginput_ai026_value</v>
      </c>
      <c r="IT3" s="175" t="str">
        <f>IF(ISNA(_xlfn.XLOOKUP(IT$4,dictionary!$M$3:$M$7128,dictionary!$N$3:$N$7128))," ",_xlfn.XLOOKUP(IT$4,dictionary!$M$3:$M$7128,dictionary!$N$3:$N$7128))</f>
        <v>cust_analoginput_ai027_value</v>
      </c>
      <c r="IU3" s="175" t="str">
        <f>IF(ISNA(_xlfn.XLOOKUP(IU$4,dictionary!$M$3:$M$7128,dictionary!$N$3:$N$7128))," ",_xlfn.XLOOKUP(IU$4,dictionary!$M$3:$M$7128,dictionary!$N$3:$N$7128))</f>
        <v>cust_analoginput_ai028_value</v>
      </c>
      <c r="IV3" s="175" t="str">
        <f>IF(ISNA(_xlfn.XLOOKUP(IV$4,dictionary!$M$3:$M$7128,dictionary!$N$3:$N$7128))," ",_xlfn.XLOOKUP(IV$4,dictionary!$M$3:$M$7128,dictionary!$N$3:$N$7128))</f>
        <v>cust_analoginput_ai029_value</v>
      </c>
      <c r="IW3" s="175" t="str">
        <f>IF(ISNA(_xlfn.XLOOKUP(IW$4,dictionary!$M$3:$M$7128,dictionary!$N$3:$N$7128))," ",_xlfn.XLOOKUP(IW$4,dictionary!$M$3:$M$7128,dictionary!$N$3:$N$7128))</f>
        <v>cust_analoginput_ai030_value</v>
      </c>
      <c r="IX3" s="175" t="str">
        <f>IF(ISNA(_xlfn.XLOOKUP(IX$4,dictionary!$M$3:$M$7128,dictionary!$N$3:$N$7128))," ",_xlfn.XLOOKUP(IX$4,dictionary!$M$3:$M$7128,dictionary!$N$3:$N$7128))</f>
        <v>cust_analoginput_ai031_value</v>
      </c>
      <c r="IY3" s="175" t="str">
        <f>IF(ISNA(_xlfn.XLOOKUP(IY$4,dictionary!$M$3:$M$7128,dictionary!$N$3:$N$7128))," ",_xlfn.XLOOKUP(IY$4,dictionary!$M$3:$M$7128,dictionary!$N$3:$N$7128))</f>
        <v>cust_analoginput_ai032_value</v>
      </c>
      <c r="IZ3" s="175" t="str">
        <f>IF(ISNA(_xlfn.XLOOKUP(IZ$4,dictionary!$M$3:$M$7128,dictionary!$N$3:$N$7128))," ",_xlfn.XLOOKUP(IZ$4,dictionary!$M$3:$M$7128,dictionary!$N$3:$N$7128))</f>
        <v>cust_analoginput_ai033_value</v>
      </c>
      <c r="JA3" s="175" t="str">
        <f>IF(ISNA(_xlfn.XLOOKUP(JA$4,dictionary!$M$3:$M$7128,dictionary!$N$3:$N$7128))," ",_xlfn.XLOOKUP(JA$4,dictionary!$M$3:$M$7128,dictionary!$N$3:$N$7128))</f>
        <v>cust_analoginput_ai034_value</v>
      </c>
      <c r="JB3" s="175" t="str">
        <f>IF(ISNA(_xlfn.XLOOKUP(JB$4,dictionary!$M$3:$M$7128,dictionary!$N$3:$N$7128))," ",_xlfn.XLOOKUP(JB$4,dictionary!$M$3:$M$7128,dictionary!$N$3:$N$7128))</f>
        <v>cust_analoginput_ai035_value</v>
      </c>
      <c r="JC3" s="175" t="str">
        <f>IF(ISNA(_xlfn.XLOOKUP(JC$4,dictionary!$M$3:$M$7128,dictionary!$N$3:$N$7128))," ",_xlfn.XLOOKUP(JC$4,dictionary!$M$3:$M$7128,dictionary!$N$3:$N$7128))</f>
        <v>cust_analoginput_ai036_value</v>
      </c>
      <c r="JD3" s="175" t="str">
        <f>IF(ISNA(_xlfn.XLOOKUP(JD$4,dictionary!$M$3:$M$7128,dictionary!$N$3:$N$7128))," ",_xlfn.XLOOKUP(JD$4,dictionary!$M$3:$M$7128,dictionary!$N$3:$N$7128))</f>
        <v>cust_analoginput_ai037_value</v>
      </c>
      <c r="JE3" s="175" t="str">
        <f>IF(ISNA(_xlfn.XLOOKUP(JE$4,dictionary!$M$3:$M$7128,dictionary!$N$3:$N$7128))," ",_xlfn.XLOOKUP(JE$4,dictionary!$M$3:$M$7128,dictionary!$N$3:$N$7128))</f>
        <v>cust_analoginput_ai038_value</v>
      </c>
      <c r="JF3" s="175" t="str">
        <f>IF(ISNA(_xlfn.XLOOKUP(JF$4,dictionary!$M$3:$M$7128,dictionary!$N$3:$N$7128))," ",_xlfn.XLOOKUP(JF$4,dictionary!$M$3:$M$7128,dictionary!$N$3:$N$7128))</f>
        <v>cust_analoginput_ai039_value</v>
      </c>
      <c r="JG3" s="175" t="str">
        <f>IF(ISNA(_xlfn.XLOOKUP(JG$4,dictionary!$M$3:$M$7128,dictionary!$N$3:$N$7128))," ",_xlfn.XLOOKUP(JG$4,dictionary!$M$3:$M$7128,dictionary!$N$3:$N$7128))</f>
        <v>cust_analoginput_ai040_value</v>
      </c>
      <c r="JH3" s="175" t="str">
        <f>IF(ISNA(_xlfn.XLOOKUP(JH$4,dictionary!$M$3:$M$7128,dictionary!$N$3:$N$7128))," ",_xlfn.XLOOKUP(JH$4,dictionary!$M$3:$M$7128,dictionary!$N$3:$N$7128))</f>
        <v>cust_analoginput_ai041_value</v>
      </c>
      <c r="JI3" s="175" t="str">
        <f>IF(ISNA(_xlfn.XLOOKUP(JI$4,dictionary!$M$3:$M$7128,dictionary!$N$3:$N$7128))," ",_xlfn.XLOOKUP(JI$4,dictionary!$M$3:$M$7128,dictionary!$N$3:$N$7128))</f>
        <v>cust_analoginput_ai042_value</v>
      </c>
      <c r="JJ3" s="175" t="str">
        <f>IF(ISNA(_xlfn.XLOOKUP(JJ$4,dictionary!$M$3:$M$7128,dictionary!$N$3:$N$7128))," ",_xlfn.XLOOKUP(JJ$4,dictionary!$M$3:$M$7128,dictionary!$N$3:$N$7128))</f>
        <v>cust_analoginput_ai043_value</v>
      </c>
      <c r="JK3" s="175" t="str">
        <f>IF(ISNA(_xlfn.XLOOKUP(JK$4,dictionary!$M$3:$M$7128,dictionary!$N$3:$N$7128))," ",_xlfn.XLOOKUP(JK$4,dictionary!$M$3:$M$7128,dictionary!$N$3:$N$7128))</f>
        <v>cust_analoginput_ai044_value</v>
      </c>
      <c r="JL3" s="175" t="str">
        <f>IF(ISNA(_xlfn.XLOOKUP(JL$4,dictionary!$M$3:$M$7128,dictionary!$N$3:$N$7128))," ",_xlfn.XLOOKUP(JL$4,dictionary!$M$3:$M$7128,dictionary!$N$3:$N$7128))</f>
        <v>cust_analoginput_ai045_value</v>
      </c>
      <c r="JM3" s="175" t="str">
        <f>IF(ISNA(_xlfn.XLOOKUP(JM$4,dictionary!$M$3:$M$7128,dictionary!$N$3:$N$7128))," ",_xlfn.XLOOKUP(JM$4,dictionary!$M$3:$M$7128,dictionary!$N$3:$N$7128))</f>
        <v>cust_analoginput_ai046_value</v>
      </c>
      <c r="JN3" s="175" t="str">
        <f>IF(ISNA(_xlfn.XLOOKUP(JN$4,dictionary!$M$3:$M$7128,dictionary!$N$3:$N$7128))," ",_xlfn.XLOOKUP(JN$4,dictionary!$M$3:$M$7128,dictionary!$N$3:$N$7128))</f>
        <v>cust_analoginput_ai047_value</v>
      </c>
      <c r="JO3" s="175" t="str">
        <f>IF(ISNA(_xlfn.XLOOKUP(JO$4,dictionary!$M$3:$M$7128,dictionary!$N$3:$N$7128))," ",_xlfn.XLOOKUP(JO$4,dictionary!$M$3:$M$7128,dictionary!$N$3:$N$7128))</f>
        <v>cust_analoginput_ai048_value</v>
      </c>
      <c r="JP3" s="175" t="str">
        <f>IF(ISNA(_xlfn.XLOOKUP(JP$4,dictionary!$M$3:$M$7128,dictionary!$N$3:$N$7128))," ",_xlfn.XLOOKUP(JP$4,dictionary!$M$3:$M$7128,dictionary!$N$3:$N$7128))</f>
        <v>cust_analoginput_ai049_value</v>
      </c>
      <c r="JQ3" s="175" t="str">
        <f>IF(ISNA(_xlfn.XLOOKUP(JQ$4,dictionary!$M$3:$M$7128,dictionary!$N$3:$N$7128))," ",_xlfn.XLOOKUP(JQ$4,dictionary!$M$3:$M$7128,dictionary!$N$3:$N$7128))</f>
        <v>cust_analoginput_ai050_value</v>
      </c>
      <c r="JR3" s="175" t="str">
        <f>IF(ISNA(_xlfn.XLOOKUP(JR$4,dictionary!$M$3:$M$7128,dictionary!$N$3:$N$7128))," ",_xlfn.XLOOKUP(JR$4,dictionary!$M$3:$M$7128,dictionary!$N$3:$N$7128))</f>
        <v>cust_analoginput_ai051_value</v>
      </c>
      <c r="JS3" s="175" t="str">
        <f>IF(ISNA(_xlfn.XLOOKUP(JS$4,dictionary!$M$3:$M$7128,dictionary!$N$3:$N$7128))," ",_xlfn.XLOOKUP(JS$4,dictionary!$M$3:$M$7128,dictionary!$N$3:$N$7128))</f>
        <v>cust_analoginput_ai052_value</v>
      </c>
      <c r="JT3" s="175" t="str">
        <f>IF(ISNA(_xlfn.XLOOKUP(JT$4,dictionary!$M$3:$M$7128,dictionary!$N$3:$N$7128))," ",_xlfn.XLOOKUP(JT$4,dictionary!$M$3:$M$7128,dictionary!$N$3:$N$7128))</f>
        <v>cust_analoginput_ai053_value</v>
      </c>
      <c r="JU3" s="175" t="str">
        <f>IF(ISNA(_xlfn.XLOOKUP(JU$4,dictionary!$M$3:$M$7128,dictionary!$N$3:$N$7128))," ",_xlfn.XLOOKUP(JU$4,dictionary!$M$3:$M$7128,dictionary!$N$3:$N$7128))</f>
        <v>cust_analoginput_ai054_value</v>
      </c>
      <c r="JV3" s="175" t="str">
        <f>IF(ISNA(_xlfn.XLOOKUP(JV$4,dictionary!$M$3:$M$7128,dictionary!$N$3:$N$7128))," ",_xlfn.XLOOKUP(JV$4,dictionary!$M$3:$M$7128,dictionary!$N$3:$N$7128))</f>
        <v>cust_analoginput_ai055_value</v>
      </c>
      <c r="JW3" s="175" t="str">
        <f>IF(ISNA(_xlfn.XLOOKUP(JW$4,dictionary!$M$3:$M$7128,dictionary!$N$3:$N$7128))," ",_xlfn.XLOOKUP(JW$4,dictionary!$M$3:$M$7128,dictionary!$N$3:$N$7128))</f>
        <v>cust_analoginput_ai056_value</v>
      </c>
      <c r="JX3" s="175" t="str">
        <f>IF(ISNA(_xlfn.XLOOKUP(JX$4,dictionary!$M$3:$M$7128,dictionary!$N$3:$N$7128))," ",_xlfn.XLOOKUP(JX$4,dictionary!$M$3:$M$7128,dictionary!$N$3:$N$7128))</f>
        <v>cust_analoginput_ai057_value</v>
      </c>
      <c r="JY3" s="175" t="str">
        <f>IF(ISNA(_xlfn.XLOOKUP(JY$4,dictionary!$M$3:$M$7128,dictionary!$N$3:$N$7128))," ",_xlfn.XLOOKUP(JY$4,dictionary!$M$3:$M$7128,dictionary!$N$3:$N$7128))</f>
        <v>cust_analoginput_ai058_value</v>
      </c>
      <c r="JZ3" s="175" t="str">
        <f>IF(ISNA(_xlfn.XLOOKUP(JZ$4,dictionary!$M$3:$M$7128,dictionary!$N$3:$N$7128))," ",_xlfn.XLOOKUP(JZ$4,dictionary!$M$3:$M$7128,dictionary!$N$3:$N$7128))</f>
        <v>cust_analoginput_ai059_value</v>
      </c>
      <c r="KA3" s="175" t="str">
        <f>IF(ISNA(_xlfn.XLOOKUP(KA$4,dictionary!$M$3:$M$7128,dictionary!$N$3:$N$7128))," ",_xlfn.XLOOKUP(KA$4,dictionary!$M$3:$M$7128,dictionary!$N$3:$N$7128))</f>
        <v>cust_analoginput_ai060_value</v>
      </c>
      <c r="KB3" s="175" t="str">
        <f>IF(ISNA(_xlfn.XLOOKUP(KB$4,dictionary!$M$3:$M$7128,dictionary!$N$3:$N$7128))," ",_xlfn.XLOOKUP(KB$4,dictionary!$M$3:$M$7128,dictionary!$N$3:$N$7128))</f>
        <v>custom_dpscrcatalyst_22ccfa</v>
      </c>
      <c r="KC3" s="175" t="str">
        <f>IF(ISNA(_xlfn.XLOOKUP(KC$4,dictionary!$M$3:$M$7128,dictionary!$N$3:$N$7128))," ",_xlfn.XLOOKUP(KC$4,dictionary!$M$3:$M$7128,dictionary!$N$3:$N$7128))</f>
        <v>custom_engine_out_nox_mg_16583c</v>
      </c>
      <c r="KD3" s="175" t="str">
        <f>IF(ISNA(_xlfn.XLOOKUP(KD$4,dictionary!$M$3:$M$7128,dictionary!$N$3:$N$7128))," ",_xlfn.XLOOKUP(KD$4,dictionary!$M$3:$M$7128,dictionary!$N$3:$N$7128))</f>
        <v>CylState_1</v>
      </c>
      <c r="KE3" s="175" t="str">
        <f>IF(ISNA(_xlfn.XLOOKUP(KE$4,dictionary!$M$3:$M$7128,dictionary!$N$3:$N$7128))," ",_xlfn.XLOOKUP(KE$4,dictionary!$M$3:$M$7128,dictionary!$N$3:$N$7128))</f>
        <v>CylState_10</v>
      </c>
      <c r="KF3" s="175" t="str">
        <f>IF(ISNA(_xlfn.XLOOKUP(KF$4,dictionary!$M$3:$M$7128,dictionary!$N$3:$N$7128))," ",_xlfn.XLOOKUP(KF$4,dictionary!$M$3:$M$7128,dictionary!$N$3:$N$7128))</f>
        <v>CylState_11</v>
      </c>
      <c r="KG3" s="175" t="str">
        <f>IF(ISNA(_xlfn.XLOOKUP(KG$4,dictionary!$M$3:$M$7128,dictionary!$N$3:$N$7128))," ",_xlfn.XLOOKUP(KG$4,dictionary!$M$3:$M$7128,dictionary!$N$3:$N$7128))</f>
        <v>CylState_12</v>
      </c>
      <c r="KH3" s="175" t="str">
        <f>IF(ISNA(_xlfn.XLOOKUP(KH$4,dictionary!$M$3:$M$7128,dictionary!$N$3:$N$7128))," ",_xlfn.XLOOKUP(KH$4,dictionary!$M$3:$M$7128,dictionary!$N$3:$N$7128))</f>
        <v>CylState_13</v>
      </c>
      <c r="KI3" s="175" t="str">
        <f>IF(ISNA(_xlfn.XLOOKUP(KI$4,dictionary!$M$3:$M$7128,dictionary!$N$3:$N$7128))," ",_xlfn.XLOOKUP(KI$4,dictionary!$M$3:$M$7128,dictionary!$N$3:$N$7128))</f>
        <v>CylState_14</v>
      </c>
      <c r="KJ3" s="175" t="str">
        <f>IF(ISNA(_xlfn.XLOOKUP(KJ$4,dictionary!$M$3:$M$7128,dictionary!$N$3:$N$7128))," ",_xlfn.XLOOKUP(KJ$4,dictionary!$M$3:$M$7128,dictionary!$N$3:$N$7128))</f>
        <v>CylState_15</v>
      </c>
      <c r="KK3" s="175" t="str">
        <f>IF(ISNA(_xlfn.XLOOKUP(KK$4,dictionary!$M$3:$M$7128,dictionary!$N$3:$N$7128))," ",_xlfn.XLOOKUP(KK$4,dictionary!$M$3:$M$7128,dictionary!$N$3:$N$7128))</f>
        <v>CylState_16</v>
      </c>
      <c r="KL3" s="175" t="str">
        <f>IF(ISNA(_xlfn.XLOOKUP(KL$4,dictionary!$M$3:$M$7128,dictionary!$N$3:$N$7128))," ",_xlfn.XLOOKUP(KL$4,dictionary!$M$3:$M$7128,dictionary!$N$3:$N$7128))</f>
        <v>CylState_17</v>
      </c>
      <c r="KM3" s="175" t="str">
        <f>IF(ISNA(_xlfn.XLOOKUP(KM$4,dictionary!$M$3:$M$7128,dictionary!$N$3:$N$7128))," ",_xlfn.XLOOKUP(KM$4,dictionary!$M$3:$M$7128,dictionary!$N$3:$N$7128))</f>
        <v>CylState_18</v>
      </c>
      <c r="KN3" s="175" t="str">
        <f>IF(ISNA(_xlfn.XLOOKUP(KN$4,dictionary!$M$3:$M$7128,dictionary!$N$3:$N$7128))," ",_xlfn.XLOOKUP(KN$4,dictionary!$M$3:$M$7128,dictionary!$N$3:$N$7128))</f>
        <v>CylState_19</v>
      </c>
      <c r="KO3" s="175" t="str">
        <f>IF(ISNA(_xlfn.XLOOKUP(KO$4,dictionary!$M$3:$M$7128,dictionary!$N$3:$N$7128))," ",_xlfn.XLOOKUP(KO$4,dictionary!$M$3:$M$7128,dictionary!$N$3:$N$7128))</f>
        <v>CylState_2</v>
      </c>
      <c r="KP3" s="175" t="str">
        <f>IF(ISNA(_xlfn.XLOOKUP(KP$4,dictionary!$M$3:$M$7128,dictionary!$N$3:$N$7128))," ",_xlfn.XLOOKUP(KP$4,dictionary!$M$3:$M$7128,dictionary!$N$3:$N$7128))</f>
        <v>CylState_20</v>
      </c>
      <c r="KQ3" s="175" t="str">
        <f>IF(ISNA(_xlfn.XLOOKUP(KQ$4,dictionary!$M$3:$M$7128,dictionary!$N$3:$N$7128))," ",_xlfn.XLOOKUP(KQ$4,dictionary!$M$3:$M$7128,dictionary!$N$3:$N$7128))</f>
        <v>CylState_3</v>
      </c>
      <c r="KR3" s="175" t="str">
        <f>IF(ISNA(_xlfn.XLOOKUP(KR$4,dictionary!$M$3:$M$7128,dictionary!$N$3:$N$7128))," ",_xlfn.XLOOKUP(KR$4,dictionary!$M$3:$M$7128,dictionary!$N$3:$N$7128))</f>
        <v>CylState_4</v>
      </c>
      <c r="KS3" s="175" t="str">
        <f>IF(ISNA(_xlfn.XLOOKUP(KS$4,dictionary!$M$3:$M$7128,dictionary!$N$3:$N$7128))," ",_xlfn.XLOOKUP(KS$4,dictionary!$M$3:$M$7128,dictionary!$N$3:$N$7128))</f>
        <v>CylState_5</v>
      </c>
      <c r="KT3" s="175" t="str">
        <f>IF(ISNA(_xlfn.XLOOKUP(KT$4,dictionary!$M$3:$M$7128,dictionary!$N$3:$N$7128))," ",_xlfn.XLOOKUP(KT$4,dictionary!$M$3:$M$7128,dictionary!$N$3:$N$7128))</f>
        <v>CylState_6</v>
      </c>
      <c r="KU3" s="175" t="str">
        <f>IF(ISNA(_xlfn.XLOOKUP(KU$4,dictionary!$M$3:$M$7128,dictionary!$N$3:$N$7128))," ",_xlfn.XLOOKUP(KU$4,dictionary!$M$3:$M$7128,dictionary!$N$3:$N$7128))</f>
        <v>CylState_7</v>
      </c>
      <c r="KV3" s="175" t="str">
        <f>IF(ISNA(_xlfn.XLOOKUP(KV$4,dictionary!$M$3:$M$7128,dictionary!$N$3:$N$7128))," ",_xlfn.XLOOKUP(KV$4,dictionary!$M$3:$M$7128,dictionary!$N$3:$N$7128))</f>
        <v>CylState_8</v>
      </c>
      <c r="KW3" s="175" t="str">
        <f>IF(ISNA(_xlfn.XLOOKUP(KW$4,dictionary!$M$3:$M$7128,dictionary!$N$3:$N$7128))," ",_xlfn.XLOOKUP(KW$4,dictionary!$M$3:$M$7128,dictionary!$N$3:$N$7128))</f>
        <v>CylState_9</v>
      </c>
      <c r="KX3" s="175" t="str">
        <f>IF(ISNA(_xlfn.XLOOKUP(KX$4,dictionary!$M$3:$M$7128,dictionary!$N$3:$N$7128))," ",_xlfn.XLOOKUP(KX$4,dictionary!$M$3:$M$7128,dictionary!$N$3:$N$7128))</f>
        <v>ec_lx2_bpoc_0</v>
      </c>
      <c r="KY3" s="175" t="str">
        <f>IF(ISNA(_xlfn.XLOOKUP(KY$4,dictionary!$M$3:$M$7128,dictionary!$N$3:$N$7128))," ",_xlfn.XLOOKUP(KY$4,dictionary!$M$3:$M$7128,dictionary!$N$3:$N$7128))</f>
        <v>ec_lx2_bpoc_1</v>
      </c>
      <c r="KZ3" s="175" t="str">
        <f>IF(ISNA(_xlfn.XLOOKUP(KZ$4,dictionary!$M$3:$M$7128,dictionary!$N$3:$N$7128))," ",_xlfn.XLOOKUP(KZ$4,dictionary!$M$3:$M$7128,dictionary!$N$3:$N$7128))</f>
        <v>ec_lx2_bpoc_10</v>
      </c>
      <c r="LA3" s="175" t="str">
        <f>IF(ISNA(_xlfn.XLOOKUP(LA$4,dictionary!$M$3:$M$7128,dictionary!$N$3:$N$7128))," ",_xlfn.XLOOKUP(LA$4,dictionary!$M$3:$M$7128,dictionary!$N$3:$N$7128))</f>
        <v>ec_lx2_bpoc_2</v>
      </c>
      <c r="LB3" s="175" t="str">
        <f>IF(ISNA(_xlfn.XLOOKUP(LB$4,dictionary!$M$3:$M$7128,dictionary!$N$3:$N$7128))," ",_xlfn.XLOOKUP(LB$4,dictionary!$M$3:$M$7128,dictionary!$N$3:$N$7128))</f>
        <v>ec_lx2_bpoc_3</v>
      </c>
      <c r="LC3" s="175" t="str">
        <f>IF(ISNA(_xlfn.XLOOKUP(LC$4,dictionary!$M$3:$M$7128,dictionary!$N$3:$N$7128))," ",_xlfn.XLOOKUP(LC$4,dictionary!$M$3:$M$7128,dictionary!$N$3:$N$7128))</f>
        <v>ec_lx2_bpoc_4</v>
      </c>
      <c r="LD3" s="175" t="str">
        <f>IF(ISNA(_xlfn.XLOOKUP(LD$4,dictionary!$M$3:$M$7128,dictionary!$N$3:$N$7128))," ",_xlfn.XLOOKUP(LD$4,dictionary!$M$3:$M$7128,dictionary!$N$3:$N$7128))</f>
        <v>ec_lx2_bpoc_5</v>
      </c>
      <c r="LE3" s="175" t="str">
        <f>IF(ISNA(_xlfn.XLOOKUP(LE$4,dictionary!$M$3:$M$7128,dictionary!$N$3:$N$7128))," ",_xlfn.XLOOKUP(LE$4,dictionary!$M$3:$M$7128,dictionary!$N$3:$N$7128))</f>
        <v>ec_lx2_bpoc_6</v>
      </c>
      <c r="LF3" s="175" t="str">
        <f>IF(ISNA(_xlfn.XLOOKUP(LF$4,dictionary!$M$3:$M$7128,dictionary!$N$3:$N$7128))," ",_xlfn.XLOOKUP(LF$4,dictionary!$M$3:$M$7128,dictionary!$N$3:$N$7128))</f>
        <v>ec_lx2_bpoc_7</v>
      </c>
      <c r="LG3" s="175" t="str">
        <f>IF(ISNA(_xlfn.XLOOKUP(LG$4,dictionary!$M$3:$M$7128,dictionary!$N$3:$N$7128))," ",_xlfn.XLOOKUP(LG$4,dictionary!$M$3:$M$7128,dictionary!$N$3:$N$7128))</f>
        <v>ec_lx2_bpoc_8</v>
      </c>
      <c r="LH3" s="175" t="str">
        <f>IF(ISNA(_xlfn.XLOOKUP(LH$4,dictionary!$M$3:$M$7128,dictionary!$N$3:$N$7128))," ",_xlfn.XLOOKUP(LH$4,dictionary!$M$3:$M$7128,dictionary!$N$3:$N$7128))</f>
        <v>ec_lx2_bpoc_9</v>
      </c>
      <c r="LI3" s="175" t="str">
        <f>IF(ISNA(_xlfn.XLOOKUP(LI$4,dictionary!$M$3:$M$7128,dictionary!$N$3:$N$7128))," ",_xlfn.XLOOKUP(LI$4,dictionary!$M$3:$M$7128,dictionary!$N$3:$N$7128))</f>
        <v>ec_lx2_bpoc_gas_1_0</v>
      </c>
      <c r="LJ3" s="175" t="str">
        <f>IF(ISNA(_xlfn.XLOOKUP(LJ$4,dictionary!$M$3:$M$7128,dictionary!$N$3:$N$7128))," ",_xlfn.XLOOKUP(LJ$4,dictionary!$M$3:$M$7128,dictionary!$N$3:$N$7128))</f>
        <v>ec_lx2_bpoc_gas_1_0_m</v>
      </c>
      <c r="LK3" s="175" t="str">
        <f>IF(ISNA(_xlfn.XLOOKUP(LK$4,dictionary!$M$3:$M$7128,dictionary!$N$3:$N$7128))," ",_xlfn.XLOOKUP(LK$4,dictionary!$M$3:$M$7128,dictionary!$N$3:$N$7128))</f>
        <v>ec_lx2_bpoc_gas_1_1</v>
      </c>
      <c r="LL3" s="175" t="str">
        <f>IF(ISNA(_xlfn.XLOOKUP(LL$4,dictionary!$M$3:$M$7128,dictionary!$N$3:$N$7128))," ",_xlfn.XLOOKUP(LL$4,dictionary!$M$3:$M$7128,dictionary!$N$3:$N$7128))</f>
        <v>ec_lx2_bpoc_gas_1_10</v>
      </c>
      <c r="LM3" s="175" t="str">
        <f>IF(ISNA(_xlfn.XLOOKUP(LM$4,dictionary!$M$3:$M$7128,dictionary!$N$3:$N$7128))," ",_xlfn.XLOOKUP(LM$4,dictionary!$M$3:$M$7128,dictionary!$N$3:$N$7128))</f>
        <v>ec_lx2_bpoc_gas_1_10_m</v>
      </c>
      <c r="LN3" s="175" t="str">
        <f>IF(ISNA(_xlfn.XLOOKUP(LN$4,dictionary!$M$3:$M$7128,dictionary!$N$3:$N$7128))," ",_xlfn.XLOOKUP(LN$4,dictionary!$M$3:$M$7128,dictionary!$N$3:$N$7128))</f>
        <v>ec_lx2_bpoc_gas_1_1_m</v>
      </c>
      <c r="LO3" s="175" t="str">
        <f>IF(ISNA(_xlfn.XLOOKUP(LO$4,dictionary!$M$3:$M$7128,dictionary!$N$3:$N$7128))," ",_xlfn.XLOOKUP(LO$4,dictionary!$M$3:$M$7128,dictionary!$N$3:$N$7128))</f>
        <v>ec_lx2_bpoc_gas_1_2</v>
      </c>
      <c r="LP3" s="175" t="str">
        <f>IF(ISNA(_xlfn.XLOOKUP(LP$4,dictionary!$M$3:$M$7128,dictionary!$N$3:$N$7128))," ",_xlfn.XLOOKUP(LP$4,dictionary!$M$3:$M$7128,dictionary!$N$3:$N$7128))</f>
        <v>ec_lx2_bpoc_gas_1_2_m</v>
      </c>
      <c r="LQ3" s="175" t="str">
        <f>IF(ISNA(_xlfn.XLOOKUP(LQ$4,dictionary!$M$3:$M$7128,dictionary!$N$3:$N$7128))," ",_xlfn.XLOOKUP(LQ$4,dictionary!$M$3:$M$7128,dictionary!$N$3:$N$7128))</f>
        <v>ec_lx2_bpoc_gas_1_3</v>
      </c>
      <c r="LR3" s="175" t="str">
        <f>IF(ISNA(_xlfn.XLOOKUP(LR$4,dictionary!$M$3:$M$7128,dictionary!$N$3:$N$7128))," ",_xlfn.XLOOKUP(LR$4,dictionary!$M$3:$M$7128,dictionary!$N$3:$N$7128))</f>
        <v>ec_lx2_bpoc_gas_1_3_m</v>
      </c>
      <c r="LS3" s="175" t="str">
        <f>IF(ISNA(_xlfn.XLOOKUP(LS$4,dictionary!$M$3:$M$7128,dictionary!$N$3:$N$7128))," ",_xlfn.XLOOKUP(LS$4,dictionary!$M$3:$M$7128,dictionary!$N$3:$N$7128))</f>
        <v>ec_lx2_bpoc_gas_1_4</v>
      </c>
      <c r="LT3" s="175" t="str">
        <f>IF(ISNA(_xlfn.XLOOKUP(LT$4,dictionary!$M$3:$M$7128,dictionary!$N$3:$N$7128))," ",_xlfn.XLOOKUP(LT$4,dictionary!$M$3:$M$7128,dictionary!$N$3:$N$7128))</f>
        <v>ec_lx2_bpoc_gas_1_4_m</v>
      </c>
      <c r="LU3" s="175" t="str">
        <f>IF(ISNA(_xlfn.XLOOKUP(LU$4,dictionary!$M$3:$M$7128,dictionary!$N$3:$N$7128))," ",_xlfn.XLOOKUP(LU$4,dictionary!$M$3:$M$7128,dictionary!$N$3:$N$7128))</f>
        <v>ec_lx2_bpoc_gas_1_5</v>
      </c>
      <c r="LV3" s="175" t="str">
        <f>IF(ISNA(_xlfn.XLOOKUP(LV$4,dictionary!$M$3:$M$7128,dictionary!$N$3:$N$7128))," ",_xlfn.XLOOKUP(LV$4,dictionary!$M$3:$M$7128,dictionary!$N$3:$N$7128))</f>
        <v>ec_lx2_bpoc_gas_1_5_m</v>
      </c>
      <c r="LW3" s="175" t="str">
        <f>IF(ISNA(_xlfn.XLOOKUP(LW$4,dictionary!$M$3:$M$7128,dictionary!$N$3:$N$7128))," ",_xlfn.XLOOKUP(LW$4,dictionary!$M$3:$M$7128,dictionary!$N$3:$N$7128))</f>
        <v>ec_lx2_bpoc_gas_1_6</v>
      </c>
      <c r="LX3" s="175" t="str">
        <f>IF(ISNA(_xlfn.XLOOKUP(LX$4,dictionary!$M$3:$M$7128,dictionary!$N$3:$N$7128))," ",_xlfn.XLOOKUP(LX$4,dictionary!$M$3:$M$7128,dictionary!$N$3:$N$7128))</f>
        <v>ec_lx2_bpoc_gas_1_6_m</v>
      </c>
      <c r="LY3" s="175" t="str">
        <f>IF(ISNA(_xlfn.XLOOKUP(LY$4,dictionary!$M$3:$M$7128,dictionary!$N$3:$N$7128))," ",_xlfn.XLOOKUP(LY$4,dictionary!$M$3:$M$7128,dictionary!$N$3:$N$7128))</f>
        <v>ec_lx2_bpoc_gas_1_7</v>
      </c>
      <c r="LZ3" s="175" t="str">
        <f>IF(ISNA(_xlfn.XLOOKUP(LZ$4,dictionary!$M$3:$M$7128,dictionary!$N$3:$N$7128))," ",_xlfn.XLOOKUP(LZ$4,dictionary!$M$3:$M$7128,dictionary!$N$3:$N$7128))</f>
        <v>ec_lx2_bpoc_gas_1_7_m</v>
      </c>
      <c r="MA3" s="175" t="str">
        <f>IF(ISNA(_xlfn.XLOOKUP(MA$4,dictionary!$M$3:$M$7128,dictionary!$N$3:$N$7128))," ",_xlfn.XLOOKUP(MA$4,dictionary!$M$3:$M$7128,dictionary!$N$3:$N$7128))</f>
        <v>ec_lx2_bpoc_gas_1_8</v>
      </c>
      <c r="MB3" s="175" t="str">
        <f>IF(ISNA(_xlfn.XLOOKUP(MB$4,dictionary!$M$3:$M$7128,dictionary!$N$3:$N$7128))," ",_xlfn.XLOOKUP(MB$4,dictionary!$M$3:$M$7128,dictionary!$N$3:$N$7128))</f>
        <v>ec_lx2_bpoc_gas_1_8_m</v>
      </c>
      <c r="MC3" s="175" t="str">
        <f>IF(ISNA(_xlfn.XLOOKUP(MC$4,dictionary!$M$3:$M$7128,dictionary!$N$3:$N$7128))," ",_xlfn.XLOOKUP(MC$4,dictionary!$M$3:$M$7128,dictionary!$N$3:$N$7128))</f>
        <v>ec_lx2_bpoc_gas_1_9</v>
      </c>
      <c r="MD3" s="175" t="str">
        <f>IF(ISNA(_xlfn.XLOOKUP(MD$4,dictionary!$M$3:$M$7128,dictionary!$N$3:$N$7128))," ",_xlfn.XLOOKUP(MD$4,dictionary!$M$3:$M$7128,dictionary!$N$3:$N$7128))</f>
        <v>ec_lx2_bpoc_gas_1_9_m</v>
      </c>
      <c r="ME3" s="175" t="str">
        <f>IF(ISNA(_xlfn.XLOOKUP(ME$4,dictionary!$M$3:$M$7128,dictionary!$N$3:$N$7128))," ",_xlfn.XLOOKUP(ME$4,dictionary!$M$3:$M$7128,dictionary!$N$3:$N$7128))</f>
        <v>ec_lx2_bpoc_gas_2_0</v>
      </c>
      <c r="MF3" s="175" t="str">
        <f>IF(ISNA(_xlfn.XLOOKUP(MF$4,dictionary!$M$3:$M$7128,dictionary!$N$3:$N$7128))," ",_xlfn.XLOOKUP(MF$4,dictionary!$M$3:$M$7128,dictionary!$N$3:$N$7128))</f>
        <v>ec_lx2_bpoc_gas_2_0_m</v>
      </c>
      <c r="MG3" s="175" t="str">
        <f>IF(ISNA(_xlfn.XLOOKUP(MG$4,dictionary!$M$3:$M$7128,dictionary!$N$3:$N$7128))," ",_xlfn.XLOOKUP(MG$4,dictionary!$M$3:$M$7128,dictionary!$N$3:$N$7128))</f>
        <v>ec_lx2_bpoc_gas_2_1</v>
      </c>
      <c r="MH3" s="175" t="str">
        <f>IF(ISNA(_xlfn.XLOOKUP(MH$4,dictionary!$M$3:$M$7128,dictionary!$N$3:$N$7128))," ",_xlfn.XLOOKUP(MH$4,dictionary!$M$3:$M$7128,dictionary!$N$3:$N$7128))</f>
        <v>ec_lx2_bpoc_gas_2_10</v>
      </c>
      <c r="MI3" s="175" t="str">
        <f>IF(ISNA(_xlfn.XLOOKUP(MI$4,dictionary!$M$3:$M$7128,dictionary!$N$3:$N$7128))," ",_xlfn.XLOOKUP(MI$4,dictionary!$M$3:$M$7128,dictionary!$N$3:$N$7128))</f>
        <v>ec_lx2_bpoc_gas_2_10_m</v>
      </c>
      <c r="MJ3" s="175" t="str">
        <f>IF(ISNA(_xlfn.XLOOKUP(MJ$4,dictionary!$M$3:$M$7128,dictionary!$N$3:$N$7128))," ",_xlfn.XLOOKUP(MJ$4,dictionary!$M$3:$M$7128,dictionary!$N$3:$N$7128))</f>
        <v>ec_lx2_bpoc_gas_2_1_m</v>
      </c>
      <c r="MK3" s="175" t="str">
        <f>IF(ISNA(_xlfn.XLOOKUP(MK$4,dictionary!$M$3:$M$7128,dictionary!$N$3:$N$7128))," ",_xlfn.XLOOKUP(MK$4,dictionary!$M$3:$M$7128,dictionary!$N$3:$N$7128))</f>
        <v>ec_lx2_bpoc_gas_2_2</v>
      </c>
      <c r="ML3" s="175" t="str">
        <f>IF(ISNA(_xlfn.XLOOKUP(ML$4,dictionary!$M$3:$M$7128,dictionary!$N$3:$N$7128))," ",_xlfn.XLOOKUP(ML$4,dictionary!$M$3:$M$7128,dictionary!$N$3:$N$7128))</f>
        <v>ec_lx2_bpoc_gas_2_2_m</v>
      </c>
      <c r="MM3" s="175" t="str">
        <f>IF(ISNA(_xlfn.XLOOKUP(MM$4,dictionary!$M$3:$M$7128,dictionary!$N$3:$N$7128))," ",_xlfn.XLOOKUP(MM$4,dictionary!$M$3:$M$7128,dictionary!$N$3:$N$7128))</f>
        <v>ec_lx2_bpoc_gas_2_3</v>
      </c>
      <c r="MN3" s="175" t="str">
        <f>IF(ISNA(_xlfn.XLOOKUP(MN$4,dictionary!$M$3:$M$7128,dictionary!$N$3:$N$7128))," ",_xlfn.XLOOKUP(MN$4,dictionary!$M$3:$M$7128,dictionary!$N$3:$N$7128))</f>
        <v>ec_lx2_bpoc_gas_2_3_m</v>
      </c>
      <c r="MO3" s="175" t="str">
        <f>IF(ISNA(_xlfn.XLOOKUP(MO$4,dictionary!$M$3:$M$7128,dictionary!$N$3:$N$7128))," ",_xlfn.XLOOKUP(MO$4,dictionary!$M$3:$M$7128,dictionary!$N$3:$N$7128))</f>
        <v>ec_lx2_bpoc_gas_2_4</v>
      </c>
      <c r="MP3" s="175" t="str">
        <f>IF(ISNA(_xlfn.XLOOKUP(MP$4,dictionary!$M$3:$M$7128,dictionary!$N$3:$N$7128))," ",_xlfn.XLOOKUP(MP$4,dictionary!$M$3:$M$7128,dictionary!$N$3:$N$7128))</f>
        <v>ec_lx2_bpoc_gas_2_4_m</v>
      </c>
      <c r="MQ3" s="175" t="str">
        <f>IF(ISNA(_xlfn.XLOOKUP(MQ$4,dictionary!$M$3:$M$7128,dictionary!$N$3:$N$7128))," ",_xlfn.XLOOKUP(MQ$4,dictionary!$M$3:$M$7128,dictionary!$N$3:$N$7128))</f>
        <v>ec_lx2_bpoc_gas_2_5</v>
      </c>
      <c r="MR3" s="175" t="str">
        <f>IF(ISNA(_xlfn.XLOOKUP(MR$4,dictionary!$M$3:$M$7128,dictionary!$N$3:$N$7128))," ",_xlfn.XLOOKUP(MR$4,dictionary!$M$3:$M$7128,dictionary!$N$3:$N$7128))</f>
        <v>ec_lx2_bpoc_gas_2_5_m</v>
      </c>
      <c r="MS3" s="175" t="str">
        <f>IF(ISNA(_xlfn.XLOOKUP(MS$4,dictionary!$M$3:$M$7128,dictionary!$N$3:$N$7128))," ",_xlfn.XLOOKUP(MS$4,dictionary!$M$3:$M$7128,dictionary!$N$3:$N$7128))</f>
        <v>ec_lx2_bpoc_gas_2_6</v>
      </c>
      <c r="MT3" s="175" t="str">
        <f>IF(ISNA(_xlfn.XLOOKUP(MT$4,dictionary!$M$3:$M$7128,dictionary!$N$3:$N$7128))," ",_xlfn.XLOOKUP(MT$4,dictionary!$M$3:$M$7128,dictionary!$N$3:$N$7128))</f>
        <v>ec_lx2_bpoc_gas_2_6_m</v>
      </c>
      <c r="MU3" s="175" t="str">
        <f>IF(ISNA(_xlfn.XLOOKUP(MU$4,dictionary!$M$3:$M$7128,dictionary!$N$3:$N$7128))," ",_xlfn.XLOOKUP(MU$4,dictionary!$M$3:$M$7128,dictionary!$N$3:$N$7128))</f>
        <v>ec_lx2_bpoc_gas_2_7</v>
      </c>
      <c r="MV3" s="175" t="str">
        <f>IF(ISNA(_xlfn.XLOOKUP(MV$4,dictionary!$M$3:$M$7128,dictionary!$N$3:$N$7128))," ",_xlfn.XLOOKUP(MV$4,dictionary!$M$3:$M$7128,dictionary!$N$3:$N$7128))</f>
        <v>ec_lx2_bpoc_gas_2_7_m</v>
      </c>
      <c r="MW3" s="175" t="str">
        <f>IF(ISNA(_xlfn.XLOOKUP(MW$4,dictionary!$M$3:$M$7128,dictionary!$N$3:$N$7128))," ",_xlfn.XLOOKUP(MW$4,dictionary!$M$3:$M$7128,dictionary!$N$3:$N$7128))</f>
        <v>ec_lx2_bpoc_gas_2_8</v>
      </c>
      <c r="MX3" s="175" t="str">
        <f>IF(ISNA(_xlfn.XLOOKUP(MX$4,dictionary!$M$3:$M$7128,dictionary!$N$3:$N$7128))," ",_xlfn.XLOOKUP(MX$4,dictionary!$M$3:$M$7128,dictionary!$N$3:$N$7128))</f>
        <v>ec_lx2_bpoc_gas_2_8_m</v>
      </c>
      <c r="MY3" s="175" t="str">
        <f>IF(ISNA(_xlfn.XLOOKUP(MY$4,dictionary!$M$3:$M$7128,dictionary!$N$3:$N$7128))," ",_xlfn.XLOOKUP(MY$4,dictionary!$M$3:$M$7128,dictionary!$N$3:$N$7128))</f>
        <v>ec_lx2_bpoc_gas_2_9</v>
      </c>
      <c r="MZ3" s="175" t="str">
        <f>IF(ISNA(_xlfn.XLOOKUP(MZ$4,dictionary!$M$3:$M$7128,dictionary!$N$3:$N$7128))," ",_xlfn.XLOOKUP(MZ$4,dictionary!$M$3:$M$7128,dictionary!$N$3:$N$7128))</f>
        <v>ec_lx2_bpoc_gas_2_9_m</v>
      </c>
      <c r="NA3" s="175" t="str">
        <f>IF(ISNA(_xlfn.XLOOKUP(NA$4,dictionary!$M$3:$M$7128,dictionary!$N$3:$N$7128))," ",_xlfn.XLOOKUP(NA$4,dictionary!$M$3:$M$7128,dictionary!$N$3:$N$7128))</f>
        <v>ec_lx2_bpoc_gas_3_0</v>
      </c>
      <c r="NB3" s="175" t="str">
        <f>IF(ISNA(_xlfn.XLOOKUP(NB$4,dictionary!$M$3:$M$7128,dictionary!$N$3:$N$7128))," ",_xlfn.XLOOKUP(NB$4,dictionary!$M$3:$M$7128,dictionary!$N$3:$N$7128))</f>
        <v>ec_lx2_bpoc_gas_3_0_m</v>
      </c>
      <c r="NC3" s="175" t="str">
        <f>IF(ISNA(_xlfn.XLOOKUP(NC$4,dictionary!$M$3:$M$7128,dictionary!$N$3:$N$7128))," ",_xlfn.XLOOKUP(NC$4,dictionary!$M$3:$M$7128,dictionary!$N$3:$N$7128))</f>
        <v>ec_lx2_bpoc_gas_3_1</v>
      </c>
      <c r="ND3" s="175" t="str">
        <f>IF(ISNA(_xlfn.XLOOKUP(ND$4,dictionary!$M$3:$M$7128,dictionary!$N$3:$N$7128))," ",_xlfn.XLOOKUP(ND$4,dictionary!$M$3:$M$7128,dictionary!$N$3:$N$7128))</f>
        <v>ec_lx2_bpoc_gas_3_10</v>
      </c>
      <c r="NE3" s="175" t="str">
        <f>IF(ISNA(_xlfn.XLOOKUP(NE$4,dictionary!$M$3:$M$7128,dictionary!$N$3:$N$7128))," ",_xlfn.XLOOKUP(NE$4,dictionary!$M$3:$M$7128,dictionary!$N$3:$N$7128))</f>
        <v>ec_lx2_bpoc_gas_3_10_m</v>
      </c>
      <c r="NF3" s="175" t="str">
        <f>IF(ISNA(_xlfn.XLOOKUP(NF$4,dictionary!$M$3:$M$7128,dictionary!$N$3:$N$7128))," ",_xlfn.XLOOKUP(NF$4,dictionary!$M$3:$M$7128,dictionary!$N$3:$N$7128))</f>
        <v>ec_lx2_bpoc_gas_3_1_m</v>
      </c>
      <c r="NG3" s="175" t="str">
        <f>IF(ISNA(_xlfn.XLOOKUP(NG$4,dictionary!$M$3:$M$7128,dictionary!$N$3:$N$7128))," ",_xlfn.XLOOKUP(NG$4,dictionary!$M$3:$M$7128,dictionary!$N$3:$N$7128))</f>
        <v>ec_lx2_bpoc_gas_3_2</v>
      </c>
      <c r="NH3" s="175" t="str">
        <f>IF(ISNA(_xlfn.XLOOKUP(NH$4,dictionary!$M$3:$M$7128,dictionary!$N$3:$N$7128))," ",_xlfn.XLOOKUP(NH$4,dictionary!$M$3:$M$7128,dictionary!$N$3:$N$7128))</f>
        <v>ec_lx2_bpoc_gas_3_2_m</v>
      </c>
      <c r="NI3" s="175" t="str">
        <f>IF(ISNA(_xlfn.XLOOKUP(NI$4,dictionary!$M$3:$M$7128,dictionary!$N$3:$N$7128))," ",_xlfn.XLOOKUP(NI$4,dictionary!$M$3:$M$7128,dictionary!$N$3:$N$7128))</f>
        <v>ec_lx2_bpoc_gas_3_3</v>
      </c>
      <c r="NJ3" s="175" t="str">
        <f>IF(ISNA(_xlfn.XLOOKUP(NJ$4,dictionary!$M$3:$M$7128,dictionary!$N$3:$N$7128))," ",_xlfn.XLOOKUP(NJ$4,dictionary!$M$3:$M$7128,dictionary!$N$3:$N$7128))</f>
        <v>ec_lx2_bpoc_gas_3_3_m</v>
      </c>
      <c r="NK3" s="175" t="str">
        <f>IF(ISNA(_xlfn.XLOOKUP(NK$4,dictionary!$M$3:$M$7128,dictionary!$N$3:$N$7128))," ",_xlfn.XLOOKUP(NK$4,dictionary!$M$3:$M$7128,dictionary!$N$3:$N$7128))</f>
        <v>ec_lx2_bpoc_gas_3_4</v>
      </c>
      <c r="NL3" s="175" t="str">
        <f>IF(ISNA(_xlfn.XLOOKUP(NL$4,dictionary!$M$3:$M$7128,dictionary!$N$3:$N$7128))," ",_xlfn.XLOOKUP(NL$4,dictionary!$M$3:$M$7128,dictionary!$N$3:$N$7128))</f>
        <v>ec_lx2_bpoc_gas_3_4_m</v>
      </c>
      <c r="NM3" s="175" t="str">
        <f>IF(ISNA(_xlfn.XLOOKUP(NM$4,dictionary!$M$3:$M$7128,dictionary!$N$3:$N$7128))," ",_xlfn.XLOOKUP(NM$4,dictionary!$M$3:$M$7128,dictionary!$N$3:$N$7128))</f>
        <v>ec_lx2_bpoc_gas_3_5</v>
      </c>
      <c r="NN3" s="175" t="str">
        <f>IF(ISNA(_xlfn.XLOOKUP(NN$4,dictionary!$M$3:$M$7128,dictionary!$N$3:$N$7128))," ",_xlfn.XLOOKUP(NN$4,dictionary!$M$3:$M$7128,dictionary!$N$3:$N$7128))</f>
        <v>ec_lx2_bpoc_gas_3_5_m</v>
      </c>
      <c r="NO3" s="175" t="str">
        <f>IF(ISNA(_xlfn.XLOOKUP(NO$4,dictionary!$M$3:$M$7128,dictionary!$N$3:$N$7128))," ",_xlfn.XLOOKUP(NO$4,dictionary!$M$3:$M$7128,dictionary!$N$3:$N$7128))</f>
        <v>ec_lx2_bpoc_gas_3_6</v>
      </c>
      <c r="NP3" s="175" t="str">
        <f>IF(ISNA(_xlfn.XLOOKUP(NP$4,dictionary!$M$3:$M$7128,dictionary!$N$3:$N$7128))," ",_xlfn.XLOOKUP(NP$4,dictionary!$M$3:$M$7128,dictionary!$N$3:$N$7128))</f>
        <v>ec_lx2_bpoc_gas_3_6_m</v>
      </c>
      <c r="NQ3" s="175" t="str">
        <f>IF(ISNA(_xlfn.XLOOKUP(NQ$4,dictionary!$M$3:$M$7128,dictionary!$N$3:$N$7128))," ",_xlfn.XLOOKUP(NQ$4,dictionary!$M$3:$M$7128,dictionary!$N$3:$N$7128))</f>
        <v>ec_lx2_bpoc_gas_3_7</v>
      </c>
      <c r="NR3" s="175" t="str">
        <f>IF(ISNA(_xlfn.XLOOKUP(NR$4,dictionary!$M$3:$M$7128,dictionary!$N$3:$N$7128))," ",_xlfn.XLOOKUP(NR$4,dictionary!$M$3:$M$7128,dictionary!$N$3:$N$7128))</f>
        <v>ec_lx2_bpoc_gas_3_7_m</v>
      </c>
      <c r="NS3" s="175" t="str">
        <f>IF(ISNA(_xlfn.XLOOKUP(NS$4,dictionary!$M$3:$M$7128,dictionary!$N$3:$N$7128))," ",_xlfn.XLOOKUP(NS$4,dictionary!$M$3:$M$7128,dictionary!$N$3:$N$7128))</f>
        <v>ec_lx2_bpoc_gas_3_8</v>
      </c>
      <c r="NT3" s="175" t="str">
        <f>IF(ISNA(_xlfn.XLOOKUP(NT$4,dictionary!$M$3:$M$7128,dictionary!$N$3:$N$7128))," ",_xlfn.XLOOKUP(NT$4,dictionary!$M$3:$M$7128,dictionary!$N$3:$N$7128))</f>
        <v>ec_lx2_bpoc_gas_3_8_m</v>
      </c>
      <c r="NU3" s="175" t="str">
        <f>IF(ISNA(_xlfn.XLOOKUP(NU$4,dictionary!$M$3:$M$7128,dictionary!$N$3:$N$7128))," ",_xlfn.XLOOKUP(NU$4,dictionary!$M$3:$M$7128,dictionary!$N$3:$N$7128))</f>
        <v>ec_lx2_bpoc_gas_3_9</v>
      </c>
      <c r="NV3" s="175" t="str">
        <f>IF(ISNA(_xlfn.XLOOKUP(NV$4,dictionary!$M$3:$M$7128,dictionary!$N$3:$N$7128))," ",_xlfn.XLOOKUP(NV$4,dictionary!$M$3:$M$7128,dictionary!$N$3:$N$7128))</f>
        <v>ec_lx2_bpoc_gas_3_9_m</v>
      </c>
      <c r="NW3" s="175" t="str">
        <f>IF(ISNA(_xlfn.XLOOKUP(NW$4,dictionary!$M$3:$M$7128,dictionary!$N$3:$N$7128))," ",_xlfn.XLOOKUP(NW$4,dictionary!$M$3:$M$7128,dictionary!$N$3:$N$7128))</f>
        <v>ec_lx2_bpoc_gas_4_0</v>
      </c>
      <c r="NX3" s="175" t="str">
        <f>IF(ISNA(_xlfn.XLOOKUP(NX$4,dictionary!$M$3:$M$7128,dictionary!$N$3:$N$7128))," ",_xlfn.XLOOKUP(NX$4,dictionary!$M$3:$M$7128,dictionary!$N$3:$N$7128))</f>
        <v>ec_lx2_bpoc_gas_4_0_m</v>
      </c>
      <c r="NY3" s="175" t="str">
        <f>IF(ISNA(_xlfn.XLOOKUP(NY$4,dictionary!$M$3:$M$7128,dictionary!$N$3:$N$7128))," ",_xlfn.XLOOKUP(NY$4,dictionary!$M$3:$M$7128,dictionary!$N$3:$N$7128))</f>
        <v>ec_lx2_bpoc_gas_4_1</v>
      </c>
      <c r="NZ3" s="175" t="str">
        <f>IF(ISNA(_xlfn.XLOOKUP(NZ$4,dictionary!$M$3:$M$7128,dictionary!$N$3:$N$7128))," ",_xlfn.XLOOKUP(NZ$4,dictionary!$M$3:$M$7128,dictionary!$N$3:$N$7128))</f>
        <v>ec_lx2_bpoc_gas_4_10</v>
      </c>
      <c r="OA3" s="175" t="str">
        <f>IF(ISNA(_xlfn.XLOOKUP(OA$4,dictionary!$M$3:$M$7128,dictionary!$N$3:$N$7128))," ",_xlfn.XLOOKUP(OA$4,dictionary!$M$3:$M$7128,dictionary!$N$3:$N$7128))</f>
        <v>ec_lx2_bpoc_gas_4_10_m</v>
      </c>
      <c r="OB3" s="175" t="str">
        <f>IF(ISNA(_xlfn.XLOOKUP(OB$4,dictionary!$M$3:$M$7128,dictionary!$N$3:$N$7128))," ",_xlfn.XLOOKUP(OB$4,dictionary!$M$3:$M$7128,dictionary!$N$3:$N$7128))</f>
        <v>ec_lx2_bpoc_gas_4_1_m</v>
      </c>
      <c r="OC3" s="175" t="str">
        <f>IF(ISNA(_xlfn.XLOOKUP(OC$4,dictionary!$M$3:$M$7128,dictionary!$N$3:$N$7128))," ",_xlfn.XLOOKUP(OC$4,dictionary!$M$3:$M$7128,dictionary!$N$3:$N$7128))</f>
        <v>ec_lx2_bpoc_gas_4_2</v>
      </c>
      <c r="OD3" s="175" t="str">
        <f>IF(ISNA(_xlfn.XLOOKUP(OD$4,dictionary!$M$3:$M$7128,dictionary!$N$3:$N$7128))," ",_xlfn.XLOOKUP(OD$4,dictionary!$M$3:$M$7128,dictionary!$N$3:$N$7128))</f>
        <v>ec_lx2_bpoc_gas_4_2_m</v>
      </c>
      <c r="OE3" s="175" t="str">
        <f>IF(ISNA(_xlfn.XLOOKUP(OE$4,dictionary!$M$3:$M$7128,dictionary!$N$3:$N$7128))," ",_xlfn.XLOOKUP(OE$4,dictionary!$M$3:$M$7128,dictionary!$N$3:$N$7128))</f>
        <v>ec_lx2_bpoc_gas_4_3</v>
      </c>
      <c r="OF3" s="175" t="str">
        <f>IF(ISNA(_xlfn.XLOOKUP(OF$4,dictionary!$M$3:$M$7128,dictionary!$N$3:$N$7128))," ",_xlfn.XLOOKUP(OF$4,dictionary!$M$3:$M$7128,dictionary!$N$3:$N$7128))</f>
        <v>ec_lx2_bpoc_gas_4_3_m</v>
      </c>
      <c r="OG3" s="175" t="str">
        <f>IF(ISNA(_xlfn.XLOOKUP(OG$4,dictionary!$M$3:$M$7128,dictionary!$N$3:$N$7128))," ",_xlfn.XLOOKUP(OG$4,dictionary!$M$3:$M$7128,dictionary!$N$3:$N$7128))</f>
        <v>ec_lx2_bpoc_gas_4_4</v>
      </c>
      <c r="OH3" s="175" t="str">
        <f>IF(ISNA(_xlfn.XLOOKUP(OH$4,dictionary!$M$3:$M$7128,dictionary!$N$3:$N$7128))," ",_xlfn.XLOOKUP(OH$4,dictionary!$M$3:$M$7128,dictionary!$N$3:$N$7128))</f>
        <v>ec_lx2_bpoc_gas_4_4_m</v>
      </c>
      <c r="OI3" s="175" t="str">
        <f>IF(ISNA(_xlfn.XLOOKUP(OI$4,dictionary!$M$3:$M$7128,dictionary!$N$3:$N$7128))," ",_xlfn.XLOOKUP(OI$4,dictionary!$M$3:$M$7128,dictionary!$N$3:$N$7128))</f>
        <v>ec_lx2_bpoc_gas_4_5</v>
      </c>
      <c r="OJ3" s="175" t="str">
        <f>IF(ISNA(_xlfn.XLOOKUP(OJ$4,dictionary!$M$3:$M$7128,dictionary!$N$3:$N$7128))," ",_xlfn.XLOOKUP(OJ$4,dictionary!$M$3:$M$7128,dictionary!$N$3:$N$7128))</f>
        <v>ec_lx2_bpoc_gas_4_5_m</v>
      </c>
      <c r="OK3" s="175" t="str">
        <f>IF(ISNA(_xlfn.XLOOKUP(OK$4,dictionary!$M$3:$M$7128,dictionary!$N$3:$N$7128))," ",_xlfn.XLOOKUP(OK$4,dictionary!$M$3:$M$7128,dictionary!$N$3:$N$7128))</f>
        <v>ec_lx2_bpoc_gas_4_6</v>
      </c>
      <c r="OL3" s="175" t="str">
        <f>IF(ISNA(_xlfn.XLOOKUP(OL$4,dictionary!$M$3:$M$7128,dictionary!$N$3:$N$7128))," ",_xlfn.XLOOKUP(OL$4,dictionary!$M$3:$M$7128,dictionary!$N$3:$N$7128))</f>
        <v>ec_lx2_bpoc_gas_4_6_m</v>
      </c>
      <c r="OM3" s="175" t="str">
        <f>IF(ISNA(_xlfn.XLOOKUP(OM$4,dictionary!$M$3:$M$7128,dictionary!$N$3:$N$7128))," ",_xlfn.XLOOKUP(OM$4,dictionary!$M$3:$M$7128,dictionary!$N$3:$N$7128))</f>
        <v>ec_lx2_bpoc_gas_4_7</v>
      </c>
      <c r="ON3" s="175" t="str">
        <f>IF(ISNA(_xlfn.XLOOKUP(ON$4,dictionary!$M$3:$M$7128,dictionary!$N$3:$N$7128))," ",_xlfn.XLOOKUP(ON$4,dictionary!$M$3:$M$7128,dictionary!$N$3:$N$7128))</f>
        <v>ec_lx2_bpoc_gas_4_7_m</v>
      </c>
      <c r="OO3" s="175" t="str">
        <f>IF(ISNA(_xlfn.XLOOKUP(OO$4,dictionary!$M$3:$M$7128,dictionary!$N$3:$N$7128))," ",_xlfn.XLOOKUP(OO$4,dictionary!$M$3:$M$7128,dictionary!$N$3:$N$7128))</f>
        <v>ec_lx2_bpoc_gas_4_8</v>
      </c>
      <c r="OP3" s="175" t="str">
        <f>IF(ISNA(_xlfn.XLOOKUP(OP$4,dictionary!$M$3:$M$7128,dictionary!$N$3:$N$7128))," ",_xlfn.XLOOKUP(OP$4,dictionary!$M$3:$M$7128,dictionary!$N$3:$N$7128))</f>
        <v>ec_lx2_bpoc_gas_4_8_m</v>
      </c>
      <c r="OQ3" s="175" t="str">
        <f>IF(ISNA(_xlfn.XLOOKUP(OQ$4,dictionary!$M$3:$M$7128,dictionary!$N$3:$N$7128))," ",_xlfn.XLOOKUP(OQ$4,dictionary!$M$3:$M$7128,dictionary!$N$3:$N$7128))</f>
        <v>ec_lx2_bpoc_gas_4_9</v>
      </c>
      <c r="OR3" s="175" t="str">
        <f>IF(ISNA(_xlfn.XLOOKUP(OR$4,dictionary!$M$3:$M$7128,dictionary!$N$3:$N$7128))," ",_xlfn.XLOOKUP(OR$4,dictionary!$M$3:$M$7128,dictionary!$N$3:$N$7128))</f>
        <v>ec_lx2_bpoc_gas_4_9_m</v>
      </c>
      <c r="OS3" s="175" t="str">
        <f>IF(ISNA(_xlfn.XLOOKUP(OS$4,dictionary!$M$3:$M$7128,dictionary!$N$3:$N$7128))," ",_xlfn.XLOOKUP(OS$4,dictionary!$M$3:$M$7128,dictionary!$N$3:$N$7128))</f>
        <v>Efficiency_Estimate_1_Median</v>
      </c>
      <c r="OT3" s="175" t="str">
        <f>IF(ISNA(_xlfn.XLOOKUP(OT$4,dictionary!$M$3:$M$7128,dictionary!$N$3:$N$7128))," ",_xlfn.XLOOKUP(OT$4,dictionary!$M$3:$M$7128,dictionary!$N$3:$N$7128))</f>
        <v>Efficiency_Estimtate_1</v>
      </c>
      <c r="OU3" s="175" t="str">
        <f>IF(ISNA(_xlfn.XLOOKUP(OU$4,dictionary!$M$3:$M$7128,dictionary!$N$3:$N$7128))," ",_xlfn.XLOOKUP(OU$4,dictionary!$M$3:$M$7128,dictionary!$N$3:$N$7128))</f>
        <v>emission_bamm_nox_noxs_engout_avg</v>
      </c>
      <c r="OV3" s="175" t="str">
        <f>IF(ISNA(_xlfn.XLOOKUP(OV$4,dictionary!$M$3:$M$7128,dictionary!$N$3:$N$7128))," ",_xlfn.XLOOKUP(OV$4,dictionary!$M$3:$M$7128,dictionary!$N$3:$N$7128))</f>
        <v>emission_blx2_active</v>
      </c>
      <c r="OW3" s="175" t="str">
        <f>IF(ISNA(_xlfn.XLOOKUP(OW$4,dictionary!$M$3:$M$7128,dictionary!$N$3:$N$7128))," ",_xlfn.XLOOKUP(OW$4,dictionary!$M$3:$M$7128,dictionary!$N$3:$N$7128))</f>
        <v>emission_blx2_ctrl_enable</v>
      </c>
      <c r="OX3" s="175" t="str">
        <f>IF(ISNA(_xlfn.XLOOKUP(OX$4,dictionary!$M$3:$M$7128,dictionary!$N$3:$N$7128))," ",_xlfn.XLOOKUP(OX$4,dictionary!$M$3:$M$7128,dictionary!$N$3:$N$7128))</f>
        <v>emission_bnoxs_catout_heater_ok</v>
      </c>
      <c r="OY3" s="175" t="str">
        <f>IF(ISNA(_xlfn.XLOOKUP(OY$4,dictionary!$M$3:$M$7128,dictionary!$N$3:$N$7128))," ",_xlfn.XLOOKUP(OY$4,dictionary!$M$3:$M$7128,dictionary!$N$3:$N$7128))</f>
        <v>emission_bnoxs_catout_nox_ok</v>
      </c>
      <c r="OZ3" s="175" t="str">
        <f>IF(ISNA(_xlfn.XLOOKUP(OZ$4,dictionary!$M$3:$M$7128,dictionary!$N$3:$N$7128))," ",_xlfn.XLOOKUP(OZ$4,dictionary!$M$3:$M$7128,dictionary!$N$3:$N$7128))</f>
        <v>emission_bnoxs_catout_nox_validity_ok</v>
      </c>
      <c r="PA3" s="175" t="str">
        <f>IF(ISNA(_xlfn.XLOOKUP(PA$4,dictionary!$M$3:$M$7128,dictionary!$N$3:$N$7128))," ",_xlfn.XLOOKUP(PA$4,dictionary!$M$3:$M$7128,dictionary!$N$3:$N$7128))</f>
        <v>emission_bnoxs_catout_o2_ok</v>
      </c>
      <c r="PB3" s="175" t="str">
        <f>IF(ISNA(_xlfn.XLOOKUP(PB$4,dictionary!$M$3:$M$7128,dictionary!$N$3:$N$7128))," ",_xlfn.XLOOKUP(PB$4,dictionary!$M$3:$M$7128,dictionary!$N$3:$N$7128))</f>
        <v>emission_bnoxs_catout_o2_validity_ok</v>
      </c>
      <c r="PC3" s="175" t="str">
        <f>IF(ISNA(_xlfn.XLOOKUP(PC$4,dictionary!$M$3:$M$7128,dictionary!$N$3:$N$7128))," ",_xlfn.XLOOKUP(PC$4,dictionary!$M$3:$M$7128,dictionary!$N$3:$N$7128))</f>
        <v>emission_bnoxs_catout_power_ok</v>
      </c>
      <c r="PD3" s="175" t="str">
        <f>IF(ISNA(_xlfn.XLOOKUP(PD$4,dictionary!$M$3:$M$7128,dictionary!$N$3:$N$7128))," ",_xlfn.XLOOKUP(PD$4,dictionary!$M$3:$M$7128,dictionary!$N$3:$N$7128))</f>
        <v>emission_bnoxs_engout_a_heater_ok</v>
      </c>
      <c r="PE3" s="175" t="str">
        <f>IF(ISNA(_xlfn.XLOOKUP(PE$4,dictionary!$M$3:$M$7128,dictionary!$N$3:$N$7128))," ",_xlfn.XLOOKUP(PE$4,dictionary!$M$3:$M$7128,dictionary!$N$3:$N$7128))</f>
        <v>emission_bnoxs_engout_a_nox_ok</v>
      </c>
      <c r="PF3" s="175" t="str">
        <f>IF(ISNA(_xlfn.XLOOKUP(PF$4,dictionary!$M$3:$M$7128,dictionary!$N$3:$N$7128))," ",_xlfn.XLOOKUP(PF$4,dictionary!$M$3:$M$7128,dictionary!$N$3:$N$7128))</f>
        <v>emission_bnoxs_engout_a_nox_validity_ok</v>
      </c>
      <c r="PG3" s="175" t="str">
        <f>IF(ISNA(_xlfn.XLOOKUP(PG$4,dictionary!$M$3:$M$7128,dictionary!$N$3:$N$7128))," ",_xlfn.XLOOKUP(PG$4,dictionary!$M$3:$M$7128,dictionary!$N$3:$N$7128))</f>
        <v>emission_bnoxs_engout_a_o2_ok</v>
      </c>
      <c r="PH3" s="175" t="str">
        <f>IF(ISNA(_xlfn.XLOOKUP(PH$4,dictionary!$M$3:$M$7128,dictionary!$N$3:$N$7128))," ",_xlfn.XLOOKUP(PH$4,dictionary!$M$3:$M$7128,dictionary!$N$3:$N$7128))</f>
        <v>emission_bnoxs_engout_a_o2_validity_ok</v>
      </c>
      <c r="PI3" s="175" t="str">
        <f>IF(ISNA(_xlfn.XLOOKUP(PI$4,dictionary!$M$3:$M$7128,dictionary!$N$3:$N$7128))," ",_xlfn.XLOOKUP(PI$4,dictionary!$M$3:$M$7128,dictionary!$N$3:$N$7128))</f>
        <v>emission_bnoxs_engout_a_power_ok</v>
      </c>
      <c r="PJ3" s="175" t="str">
        <f>IF(ISNA(_xlfn.XLOOKUP(PJ$4,dictionary!$M$3:$M$7128,dictionary!$N$3:$N$7128))," ",_xlfn.XLOOKUP(PJ$4,dictionary!$M$3:$M$7128,dictionary!$N$3:$N$7128))</f>
        <v>emission_bnoxs_engout_b_heater_ok</v>
      </c>
      <c r="PK3" s="175" t="str">
        <f>IF(ISNA(_xlfn.XLOOKUP(PK$4,dictionary!$M$3:$M$7128,dictionary!$N$3:$N$7128))," ",_xlfn.XLOOKUP(PK$4,dictionary!$M$3:$M$7128,dictionary!$N$3:$N$7128))</f>
        <v>emission_bnoxs_engout_b_nox_ok</v>
      </c>
      <c r="PL3" s="175" t="str">
        <f>IF(ISNA(_xlfn.XLOOKUP(PL$4,dictionary!$M$3:$M$7128,dictionary!$N$3:$N$7128))," ",_xlfn.XLOOKUP(PL$4,dictionary!$M$3:$M$7128,dictionary!$N$3:$N$7128))</f>
        <v>emission_bnoxs_engout_b_nox_validity_ok</v>
      </c>
      <c r="PM3" s="175" t="str">
        <f>IF(ISNA(_xlfn.XLOOKUP(PM$4,dictionary!$M$3:$M$7128,dictionary!$N$3:$N$7128))," ",_xlfn.XLOOKUP(PM$4,dictionary!$M$3:$M$7128,dictionary!$N$3:$N$7128))</f>
        <v>emission_bnoxs_engout_b_o2_ok</v>
      </c>
      <c r="PN3" s="175" t="str">
        <f>IF(ISNA(_xlfn.XLOOKUP(PN$4,dictionary!$M$3:$M$7128,dictionary!$N$3:$N$7128))," ",_xlfn.XLOOKUP(PN$4,dictionary!$M$3:$M$7128,dictionary!$N$3:$N$7128))</f>
        <v>emission_bnoxs_engout_b_o2_validity_ok</v>
      </c>
      <c r="PO3" s="175" t="str">
        <f>IF(ISNA(_xlfn.XLOOKUP(PO$4,dictionary!$M$3:$M$7128,dictionary!$N$3:$N$7128))," ",_xlfn.XLOOKUP(PO$4,dictionary!$M$3:$M$7128,dictionary!$N$3:$N$7128))</f>
        <v>emission_bnoxs_engout_b_power_ok</v>
      </c>
      <c r="PP3" s="175" t="str">
        <f>IF(ISNA(_xlfn.XLOOKUP(PP$4,dictionary!$M$3:$M$7128,dictionary!$N$3:$N$7128))," ",_xlfn.XLOOKUP(PP$4,dictionary!$M$3:$M$7128,dictionary!$N$3:$N$7128))</f>
        <v>emission_bnoxs_engout_heater_ok</v>
      </c>
      <c r="PQ3" s="175" t="str">
        <f>IF(ISNA(_xlfn.XLOOKUP(PQ$4,dictionary!$M$3:$M$7128,dictionary!$N$3:$N$7128))," ",_xlfn.XLOOKUP(PQ$4,dictionary!$M$3:$M$7128,dictionary!$N$3:$N$7128))</f>
        <v>emission_bnoxs_engout_nox_ok</v>
      </c>
      <c r="PR3" s="175" t="str">
        <f>IF(ISNA(_xlfn.XLOOKUP(PR$4,dictionary!$M$3:$M$7128,dictionary!$N$3:$N$7128))," ",_xlfn.XLOOKUP(PR$4,dictionary!$M$3:$M$7128,dictionary!$N$3:$N$7128))</f>
        <v>emission_bnoxs_engout_nox_validity_ok</v>
      </c>
      <c r="PS3" s="175" t="str">
        <f>IF(ISNA(_xlfn.XLOOKUP(PS$4,dictionary!$M$3:$M$7128,dictionary!$N$3:$N$7128))," ",_xlfn.XLOOKUP(PS$4,dictionary!$M$3:$M$7128,dictionary!$N$3:$N$7128))</f>
        <v>emission_bnoxs_engout_o2_ok</v>
      </c>
      <c r="PT3" s="175" t="str">
        <f>IF(ISNA(_xlfn.XLOOKUP(PT$4,dictionary!$M$3:$M$7128,dictionary!$N$3:$N$7128))," ",_xlfn.XLOOKUP(PT$4,dictionary!$M$3:$M$7128,dictionary!$N$3:$N$7128))</f>
        <v>emission_bnoxs_engout_o2_validity_ok</v>
      </c>
      <c r="PU3" s="175" t="str">
        <f>IF(ISNA(_xlfn.XLOOKUP(PU$4,dictionary!$M$3:$M$7128,dictionary!$N$3:$N$7128))," ",_xlfn.XLOOKUP(PU$4,dictionary!$M$3:$M$7128,dictionary!$N$3:$N$7128))</f>
        <v>emission_bnoxs_engout_power_ok</v>
      </c>
      <c r="PV3" s="175" t="str">
        <f>IF(ISNA(_xlfn.XLOOKUP(PV$4,dictionary!$M$3:$M$7128,dictionary!$N$3:$N$7128))," ",_xlfn.XLOOKUP(PV$4,dictionary!$M$3:$M$7128,dictionary!$N$3:$N$7128))</f>
        <v>emission_bscr_emvalve1_cg_dem</v>
      </c>
      <c r="PW3" s="175" t="str">
        <f>IF(ISNA(_xlfn.XLOOKUP(PW$4,dictionary!$M$3:$M$7128,dictionary!$N$3:$N$7128))," ",_xlfn.XLOOKUP(PW$4,dictionary!$M$3:$M$7128,dictionary!$N$3:$N$7128))</f>
        <v>emission_bscr_emvalve1_sg_dem</v>
      </c>
      <c r="PX3" s="175" t="str">
        <f>IF(ISNA(_xlfn.XLOOKUP(PX$4,dictionary!$M$3:$M$7128,dictionary!$N$3:$N$7128))," ",_xlfn.XLOOKUP(PX$4,dictionary!$M$3:$M$7128,dictionary!$N$3:$N$7128))</f>
        <v>emission_bscr_extemadjust_run</v>
      </c>
      <c r="PY3" s="175" t="str">
        <f>IF(ISNA(_xlfn.XLOOKUP(PY$4,dictionary!$M$3:$M$7128,dictionary!$N$3:$N$7128))," ",_xlfn.XLOOKUP(PY$4,dictionary!$M$3:$M$7128,dictionary!$N$3:$N$7128))</f>
        <v>emission_bscr_injectvalve_urea</v>
      </c>
      <c r="PZ3" s="175" t="str">
        <f>IF(ISNA(_xlfn.XLOOKUP(PZ$4,dictionary!$M$3:$M$7128,dictionary!$N$3:$N$7128))," ",_xlfn.XLOOKUP(PZ$4,dictionary!$M$3:$M$7128,dictionary!$N$3:$N$7128))</f>
        <v>emission_cnt_noxs_engout_lastdiag</v>
      </c>
      <c r="QA3" s="175" t="str">
        <f>IF(ISNA(_xlfn.XLOOKUP(QA$4,dictionary!$M$3:$M$7128,dictionary!$N$3:$N$7128))," ",_xlfn.XLOOKUP(QA$4,dictionary!$M$3:$M$7128,dictionary!$N$3:$N$7128))</f>
        <v>emission_diff_pres_cat_max</v>
      </c>
      <c r="QB3" s="175" t="str">
        <f>IF(ISNA(_xlfn.XLOOKUP(QB$4,dictionary!$M$3:$M$7128,dictionary!$N$3:$N$7128))," ",_xlfn.XLOOKUP(QB$4,dictionary!$M$3:$M$7128,dictionary!$N$3:$N$7128))</f>
        <v>emission_icnt_nox_em_monlim_exc</v>
      </c>
      <c r="QC3" s="175" t="str">
        <f>IF(ISNA(_xlfn.XLOOKUP(QC$4,dictionary!$M$3:$M$7128,dictionary!$N$3:$N$7128))," ",_xlfn.XLOOKUP(QC$4,dictionary!$M$3:$M$7128,dictionary!$N$3:$N$7128))</f>
        <v>emission_inoxs_catout_ophours</v>
      </c>
      <c r="QD3" s="175" t="str">
        <f>IF(ISNA(_xlfn.XLOOKUP(QD$4,dictionary!$M$3:$M$7128,dictionary!$N$3:$N$7128))," ",_xlfn.XLOOKUP(QD$4,dictionary!$M$3:$M$7128,dictionary!$N$3:$N$7128))</f>
        <v>emission_inoxs_engout_a_ophours</v>
      </c>
      <c r="QE3" s="175" t="str">
        <f>IF(ISNA(_xlfn.XLOOKUP(QE$4,dictionary!$M$3:$M$7128,dictionary!$N$3:$N$7128))," ",_xlfn.XLOOKUP(QE$4,dictionary!$M$3:$M$7128,dictionary!$N$3:$N$7128))</f>
        <v>emission_inoxs_engout_b_ophours</v>
      </c>
      <c r="QF3" s="175" t="str">
        <f>IF(ISNA(_xlfn.XLOOKUP(QF$4,dictionary!$M$3:$M$7128,dictionary!$N$3:$N$7128))," ",_xlfn.XLOOKUP(QF$4,dictionary!$M$3:$M$7128,dictionary!$N$3:$N$7128))</f>
        <v>emission_inoxs_engout_ophours</v>
      </c>
      <c r="QG3" s="175" t="str">
        <f>IF(ISNA(_xlfn.XLOOKUP(QG$4,dictionary!$M$3:$M$7128,dictionary!$N$3:$N$7128))," ",_xlfn.XLOOKUP(QG$4,dictionary!$M$3:$M$7128,dictionary!$N$3:$N$7128))</f>
        <v>emission_nox_noxs_engout_durdiag</v>
      </c>
      <c r="QH3" s="175" t="str">
        <f>IF(ISNA(_xlfn.XLOOKUP(QH$4,dictionary!$M$3:$M$7128,dictionary!$N$3:$N$7128))," ",_xlfn.XLOOKUP(QH$4,dictionary!$M$3:$M$7128,dictionary!$N$3:$N$7128))</f>
        <v>emission_o2_noxs_engout_durdiag</v>
      </c>
      <c r="QI3" s="175" t="str">
        <f>IF(ISNA(_xlfn.XLOOKUP(QI$4,dictionary!$M$3:$M$7128,dictionary!$N$3:$N$7128))," ",_xlfn.XLOOKUP(QI$4,dictionary!$M$3:$M$7128,dictionary!$N$3:$N$7128))</f>
        <v>emission_pc_noxs_engout_diagresult</v>
      </c>
      <c r="QJ3" s="175" t="str">
        <f>IF(ISNA(_xlfn.XLOOKUP(QJ$4,dictionary!$M$3:$M$7128,dictionary!$N$3:$N$7128))," ",_xlfn.XLOOKUP(QJ$4,dictionary!$M$3:$M$7128,dictionary!$N$3:$N$7128))</f>
        <v>emission_rco_em_avgshortterm</v>
      </c>
      <c r="QK3" s="175" t="str">
        <f>IF(ISNA(_xlfn.XLOOKUP(QK$4,dictionary!$M$3:$M$7128,dictionary!$N$3:$N$7128))," ",_xlfn.XLOOKUP(QK$4,dictionary!$M$3:$M$7128,dictionary!$N$3:$N$7128))</f>
        <v>emission_rco_em_monlim_hi</v>
      </c>
      <c r="QL3" s="175" t="str">
        <f>IF(ISNA(_xlfn.XLOOKUP(QL$4,dictionary!$M$3:$M$7128,dictionary!$N$3:$N$7128))," ",_xlfn.XLOOKUP(QL$4,dictionary!$M$3:$M$7128,dictionary!$N$3:$N$7128))</f>
        <v>emission_rco_scr_catout_avg</v>
      </c>
      <c r="QM3" s="175" t="str">
        <f>IF(ISNA(_xlfn.XLOOKUP(QM$4,dictionary!$M$3:$M$7128,dictionary!$N$3:$N$7128))," ",_xlfn.XLOOKUP(QM$4,dictionary!$M$3:$M$7128,dictionary!$N$3:$N$7128))</f>
        <v>emission_rco_scr_cemsextcatout</v>
      </c>
      <c r="QN3" s="175" t="str">
        <f>IF(ISNA(_xlfn.XLOOKUP(QN$4,dictionary!$M$3:$M$7128,dictionary!$N$3:$N$7128))," ",_xlfn.XLOOKUP(QN$4,dictionary!$M$3:$M$7128,dictionary!$N$3:$N$7128))</f>
        <v>emission_rco_scr_emline1</v>
      </c>
      <c r="QO3" s="175" t="str">
        <f>IF(ISNA(_xlfn.XLOOKUP(QO$4,dictionary!$M$3:$M$7128,dictionary!$N$3:$N$7128))," ",_xlfn.XLOOKUP(QO$4,dictionary!$M$3:$M$7128,dictionary!$N$3:$N$7128))</f>
        <v>emission_rdpr_scr_cat</v>
      </c>
      <c r="QP3" s="175" t="str">
        <f>IF(ISNA(_xlfn.XLOOKUP(QP$4,dictionary!$M$3:$M$7128,dictionary!$N$3:$N$7128))," ",_xlfn.XLOOKUP(QP$4,dictionary!$M$3:$M$7128,dictionary!$N$3:$N$7128))</f>
        <v>emission_rflow_scr_ureadosingout</v>
      </c>
      <c r="QQ3" s="175" t="str">
        <f>IF(ISNA(_xlfn.XLOOKUP(QQ$4,dictionary!$M$3:$M$7128,dictionary!$N$3:$N$7128))," ",_xlfn.XLOOKUP(QQ$4,dictionary!$M$3:$M$7128,dictionary!$N$3:$N$7128))</f>
        <v>emission_rflow_scr_ureadosingunit_ff</v>
      </c>
      <c r="QR3" s="175" t="str">
        <f>IF(ISNA(_xlfn.XLOOKUP(QR$4,dictionary!$M$3:$M$7128,dictionary!$N$3:$N$7128))," ",_xlfn.XLOOKUP(QR$4,dictionary!$M$3:$M$7128,dictionary!$N$3:$N$7128))</f>
        <v>emission_rhum_catout</v>
      </c>
      <c r="QS3" s="175" t="str">
        <f>IF(ISNA(_xlfn.XLOOKUP(QS$4,dictionary!$M$3:$M$7128,dictionary!$N$3:$N$7128))," ",_xlfn.XLOOKUP(QS$4,dictionary!$M$3:$M$7128,dictionary!$N$3:$N$7128))</f>
        <v>emission_rno2_scr_cemsextcatout</v>
      </c>
      <c r="QT3" s="175" t="str">
        <f>IF(ISNA(_xlfn.XLOOKUP(QT$4,dictionary!$M$3:$M$7128,dictionary!$N$3:$N$7128))," ",_xlfn.XLOOKUP(QT$4,dictionary!$M$3:$M$7128,dictionary!$N$3:$N$7128))</f>
        <v>emission_rno2_scr_emline1</v>
      </c>
      <c r="QU3" s="175" t="str">
        <f>IF(ISNA(_xlfn.XLOOKUP(QU$4,dictionary!$M$3:$M$7128,dictionary!$N$3:$N$7128))," ",_xlfn.XLOOKUP(QU$4,dictionary!$M$3:$M$7128,dictionary!$N$3:$N$7128))</f>
        <v>emission_rno_scr_cemsextcatout</v>
      </c>
      <c r="QV3" s="175" t="str">
        <f>IF(ISNA(_xlfn.XLOOKUP(QV$4,dictionary!$M$3:$M$7128,dictionary!$N$3:$N$7128))," ",_xlfn.XLOOKUP(QV$4,dictionary!$M$3:$M$7128,dictionary!$N$3:$N$7128))</f>
        <v>emission_rno_scr_emline1</v>
      </c>
      <c r="QW3" s="175" t="str">
        <f>IF(ISNA(_xlfn.XLOOKUP(QW$4,dictionary!$M$3:$M$7128,dictionary!$N$3:$N$7128))," ",_xlfn.XLOOKUP(QW$4,dictionary!$M$3:$M$7128,dictionary!$N$3:$N$7128))</f>
        <v>emission_rnox_em_avgdaily</v>
      </c>
      <c r="QX3" s="175" t="str">
        <f>IF(ISNA(_xlfn.XLOOKUP(QX$4,dictionary!$M$3:$M$7128,dictionary!$N$3:$N$7128))," ",_xlfn.XLOOKUP(QX$4,dictionary!$M$3:$M$7128,dictionary!$N$3:$N$7128))</f>
        <v>emission_rnox_em_avgdaily_all</v>
      </c>
      <c r="QY3" s="175" t="str">
        <f>IF(ISNA(_xlfn.XLOOKUP(QY$4,dictionary!$M$3:$M$7128,dictionary!$N$3:$N$7128))," ",_xlfn.XLOOKUP(QY$4,dictionary!$M$3:$M$7128,dictionary!$N$3:$N$7128))</f>
        <v>emission_rnox_em_avgshortterm</v>
      </c>
      <c r="QZ3" s="175" t="str">
        <f>IF(ISNA(_xlfn.XLOOKUP(QZ$4,dictionary!$M$3:$M$7128,dictionary!$N$3:$N$7128))," ",_xlfn.XLOOKUP(QZ$4,dictionary!$M$3:$M$7128,dictionary!$N$3:$N$7128))</f>
        <v>emission_rnox_em_engout_set</v>
      </c>
      <c r="RA3" s="175" t="str">
        <f>IF(ISNA(_xlfn.XLOOKUP(RA$4,dictionary!$M$3:$M$7128,dictionary!$N$3:$N$7128))," ",_xlfn.XLOOKUP(RA$4,dictionary!$M$3:$M$7128,dictionary!$N$3:$N$7128))</f>
        <v>emission_rnox_em_monlim_hi</v>
      </c>
      <c r="RB3" s="175" t="str">
        <f>IF(ISNA(_xlfn.XLOOKUP(RB$4,dictionary!$M$3:$M$7128,dictionary!$N$3:$N$7128))," ",_xlfn.XLOOKUP(RB$4,dictionary!$M$3:$M$7128,dictionary!$N$3:$N$7128))</f>
        <v>emission_rnox_em_monlim_hitol</v>
      </c>
      <c r="RC3" s="175" t="str">
        <f>IF(ISNA(_xlfn.XLOOKUP(RC$4,dictionary!$M$3:$M$7128,dictionary!$N$3:$N$7128))," ",_xlfn.XLOOKUP(RC$4,dictionary!$M$3:$M$7128,dictionary!$N$3:$N$7128))</f>
        <v>emission_rnox_noxs_catout</v>
      </c>
      <c r="RD3" s="175" t="str">
        <f>IF(ISNA(_xlfn.XLOOKUP(RD$4,dictionary!$M$3:$M$7128,dictionary!$N$3:$N$7128))," ",_xlfn.XLOOKUP(RD$4,dictionary!$M$3:$M$7128,dictionary!$N$3:$N$7128))</f>
        <v>emission_rnox_noxs_catout_durdiag</v>
      </c>
      <c r="RE3" s="175" t="str">
        <f>IF(ISNA(_xlfn.XLOOKUP(RE$4,dictionary!$M$3:$M$7128,dictionary!$N$3:$N$7128))," ",_xlfn.XLOOKUP(RE$4,dictionary!$M$3:$M$7128,dictionary!$N$3:$N$7128))</f>
        <v>emission_rnox_noxs_catout_mg</v>
      </c>
      <c r="RF3" s="175" t="str">
        <f>IF(ISNA(_xlfn.XLOOKUP(RF$4,dictionary!$M$3:$M$7128,dictionary!$N$3:$N$7128))," ",_xlfn.XLOOKUP(RF$4,dictionary!$M$3:$M$7128,dictionary!$N$3:$N$7128))</f>
        <v>emission_rnox_noxs_engout</v>
      </c>
      <c r="RG3" s="175" t="str">
        <f>IF(ISNA(_xlfn.XLOOKUP(RG$4,dictionary!$M$3:$M$7128,dictionary!$N$3:$N$7128))," ",_xlfn.XLOOKUP(RG$4,dictionary!$M$3:$M$7128,dictionary!$N$3:$N$7128))</f>
        <v>emission_rnox_noxs_engout_a</v>
      </c>
      <c r="RH3" s="175" t="str">
        <f>IF(ISNA(_xlfn.XLOOKUP(RH$4,dictionary!$M$3:$M$7128,dictionary!$N$3:$N$7128))," ",_xlfn.XLOOKUP(RH$4,dictionary!$M$3:$M$7128,dictionary!$N$3:$N$7128))</f>
        <v>emission_rnox_noxs_engout_a_durdiag</v>
      </c>
      <c r="RI3" s="175" t="str">
        <f>IF(ISNA(_xlfn.XLOOKUP(RI$4,dictionary!$M$3:$M$7128,dictionary!$N$3:$N$7128))," ",_xlfn.XLOOKUP(RI$4,dictionary!$M$3:$M$7128,dictionary!$N$3:$N$7128))</f>
        <v>emission_rnox_noxs_engout_a_mg</v>
      </c>
      <c r="RJ3" s="175" t="str">
        <f>IF(ISNA(_xlfn.XLOOKUP(RJ$4,dictionary!$M$3:$M$7128,dictionary!$N$3:$N$7128))," ",_xlfn.XLOOKUP(RJ$4,dictionary!$M$3:$M$7128,dictionary!$N$3:$N$7128))</f>
        <v>emission_rnox_noxs_engout_avg</v>
      </c>
      <c r="RK3" s="175" t="str">
        <f>IF(ISNA(_xlfn.XLOOKUP(RK$4,dictionary!$M$3:$M$7128,dictionary!$N$3:$N$7128))," ",_xlfn.XLOOKUP(RK$4,dictionary!$M$3:$M$7128,dictionary!$N$3:$N$7128))</f>
        <v>emission_rnox_noxs_engout_b</v>
      </c>
      <c r="RL3" s="175" t="str">
        <f>IF(ISNA(_xlfn.XLOOKUP(RL$4,dictionary!$M$3:$M$7128,dictionary!$N$3:$N$7128))," ",_xlfn.XLOOKUP(RL$4,dictionary!$M$3:$M$7128,dictionary!$N$3:$N$7128))</f>
        <v>emission_rnox_noxs_engout_b_durdiag</v>
      </c>
      <c r="RM3" s="175" t="str">
        <f>IF(ISNA(_xlfn.XLOOKUP(RM$4,dictionary!$M$3:$M$7128,dictionary!$N$3:$N$7128))," ",_xlfn.XLOOKUP(RM$4,dictionary!$M$3:$M$7128,dictionary!$N$3:$N$7128))</f>
        <v>emission_rnox_noxs_engout_b_mg</v>
      </c>
      <c r="RN3" s="175" t="str">
        <f>IF(ISNA(_xlfn.XLOOKUP(RN$4,dictionary!$M$3:$M$7128,dictionary!$N$3:$N$7128))," ",_xlfn.XLOOKUP(RN$4,dictionary!$M$3:$M$7128,dictionary!$N$3:$N$7128))</f>
        <v>emission_rnox_noxs_engout_mg</v>
      </c>
      <c r="RO3" s="175" t="str">
        <f>IF(ISNA(_xlfn.XLOOKUP(RO$4,dictionary!$M$3:$M$7128,dictionary!$N$3:$N$7128))," ",_xlfn.XLOOKUP(RO$4,dictionary!$M$3:$M$7128,dictionary!$N$3:$N$7128))</f>
        <v>emission_rnox_noxs_engout_mg_avg</v>
      </c>
      <c r="RP3" s="175" t="str">
        <f>IF(ISNA(_xlfn.XLOOKUP(RP$4,dictionary!$M$3:$M$7128,dictionary!$N$3:$N$7128))," ",_xlfn.XLOOKUP(RP$4,dictionary!$M$3:$M$7128,dictionary!$N$3:$N$7128))</f>
        <v>emission_rnox_scr_catout_avg</v>
      </c>
      <c r="RQ3" s="175" t="str">
        <f>IF(ISNA(_xlfn.XLOOKUP(RQ$4,dictionary!$M$3:$M$7128,dictionary!$N$3:$N$7128))," ",_xlfn.XLOOKUP(RQ$4,dictionary!$M$3:$M$7128,dictionary!$N$3:$N$7128))</f>
        <v>emission_ro2_noxs_catout</v>
      </c>
      <c r="RR3" s="175" t="str">
        <f>IF(ISNA(_xlfn.XLOOKUP(RR$4,dictionary!$M$3:$M$7128,dictionary!$N$3:$N$7128))," ",_xlfn.XLOOKUP(RR$4,dictionary!$M$3:$M$7128,dictionary!$N$3:$N$7128))</f>
        <v>emission_ro2_noxs_catout_durdiag</v>
      </c>
      <c r="RS3" s="175" t="str">
        <f>IF(ISNA(_xlfn.XLOOKUP(RS$4,dictionary!$M$3:$M$7128,dictionary!$N$3:$N$7128))," ",_xlfn.XLOOKUP(RS$4,dictionary!$M$3:$M$7128,dictionary!$N$3:$N$7128))</f>
        <v>emission_ro2_noxs_catout_filt</v>
      </c>
      <c r="RT3" s="175" t="str">
        <f>IF(ISNA(_xlfn.XLOOKUP(RT$4,dictionary!$M$3:$M$7128,dictionary!$N$3:$N$7128))," ",_xlfn.XLOOKUP(RT$4,dictionary!$M$3:$M$7128,dictionary!$N$3:$N$7128))</f>
        <v>emission_ro2_noxs_engout</v>
      </c>
      <c r="RU3" s="175" t="str">
        <f>IF(ISNA(_xlfn.XLOOKUP(RU$4,dictionary!$M$3:$M$7128,dictionary!$N$3:$N$7128))," ",_xlfn.XLOOKUP(RU$4,dictionary!$M$3:$M$7128,dictionary!$N$3:$N$7128))</f>
        <v>emission_ro2_noxs_engout_a</v>
      </c>
      <c r="RV3" s="175" t="str">
        <f>IF(ISNA(_xlfn.XLOOKUP(RV$4,dictionary!$M$3:$M$7128,dictionary!$N$3:$N$7128))," ",_xlfn.XLOOKUP(RV$4,dictionary!$M$3:$M$7128,dictionary!$N$3:$N$7128))</f>
        <v>emission_ro2_noxs_engout_a_durdiag</v>
      </c>
      <c r="RW3" s="175" t="str">
        <f>IF(ISNA(_xlfn.XLOOKUP(RW$4,dictionary!$M$3:$M$7128,dictionary!$N$3:$N$7128))," ",_xlfn.XLOOKUP(RW$4,dictionary!$M$3:$M$7128,dictionary!$N$3:$N$7128))</f>
        <v>emission_ro2_noxs_engout_a_filt</v>
      </c>
      <c r="RX3" s="175" t="str">
        <f>IF(ISNA(_xlfn.XLOOKUP(RX$4,dictionary!$M$3:$M$7128,dictionary!$N$3:$N$7128))," ",_xlfn.XLOOKUP(RX$4,dictionary!$M$3:$M$7128,dictionary!$N$3:$N$7128))</f>
        <v>emission_ro2_noxs_engout_avg_filt</v>
      </c>
      <c r="RY3" s="175" t="str">
        <f>IF(ISNA(_xlfn.XLOOKUP(RY$4,dictionary!$M$3:$M$7128,dictionary!$N$3:$N$7128))," ",_xlfn.XLOOKUP(RY$4,dictionary!$M$3:$M$7128,dictionary!$N$3:$N$7128))</f>
        <v>emission_ro2_noxs_engout_b</v>
      </c>
      <c r="RZ3" s="175" t="str">
        <f>IF(ISNA(_xlfn.XLOOKUP(RZ$4,dictionary!$M$3:$M$7128,dictionary!$N$3:$N$7128))," ",_xlfn.XLOOKUP(RZ$4,dictionary!$M$3:$M$7128,dictionary!$N$3:$N$7128))</f>
        <v>emission_ro2_noxs_engout_b_durdiag</v>
      </c>
      <c r="SA3" s="175" t="str">
        <f>IF(ISNA(_xlfn.XLOOKUP(SA$4,dictionary!$M$3:$M$7128,dictionary!$N$3:$N$7128))," ",_xlfn.XLOOKUP(SA$4,dictionary!$M$3:$M$7128,dictionary!$N$3:$N$7128))</f>
        <v>emission_ro2_noxs_engout_b_filt</v>
      </c>
      <c r="SB3" s="175" t="str">
        <f>IF(ISNA(_xlfn.XLOOKUP(SB$4,dictionary!$M$3:$M$7128,dictionary!$N$3:$N$7128))," ",_xlfn.XLOOKUP(SB$4,dictionary!$M$3:$M$7128,dictionary!$N$3:$N$7128))</f>
        <v>emission_ro2_noxs_engout_filt</v>
      </c>
      <c r="SC3" s="175" t="str">
        <f>IF(ISNA(_xlfn.XLOOKUP(SC$4,dictionary!$M$3:$M$7128,dictionary!$N$3:$N$7128))," ",_xlfn.XLOOKUP(SC$4,dictionary!$M$3:$M$7128,dictionary!$N$3:$N$7128))</f>
        <v>emission_ro2_scr_cemsextcatout</v>
      </c>
      <c r="SD3" s="175" t="str">
        <f>IF(ISNA(_xlfn.XLOOKUP(SD$4,dictionary!$M$3:$M$7128,dictionary!$N$3:$N$7128))," ",_xlfn.XLOOKUP(SD$4,dictionary!$M$3:$M$7128,dictionary!$N$3:$N$7128))</f>
        <v>emission_rpc_noxs_catout_diagresult</v>
      </c>
      <c r="SE3" s="175" t="str">
        <f>IF(ISNA(_xlfn.XLOOKUP(SE$4,dictionary!$M$3:$M$7128,dictionary!$N$3:$N$7128))," ",_xlfn.XLOOKUP(SE$4,dictionary!$M$3:$M$7128,dictionary!$N$3:$N$7128))</f>
        <v>emission_rpc_noxs_engout_a_diagresult</v>
      </c>
      <c r="SF3" s="175" t="str">
        <f>IF(ISNA(_xlfn.XLOOKUP(SF$4,dictionary!$M$3:$M$7128,dictionary!$N$3:$N$7128))," ",_xlfn.XLOOKUP(SF$4,dictionary!$M$3:$M$7128,dictionary!$N$3:$N$7128))</f>
        <v>emission_rpc_noxs_engout_b_diagresult</v>
      </c>
      <c r="SG3" s="175" t="str">
        <f>IF(ISNA(_xlfn.XLOOKUP(SG$4,dictionary!$M$3:$M$7128,dictionary!$N$3:$N$7128))," ",_xlfn.XLOOKUP(SG$4,dictionary!$M$3:$M$7128,dictionary!$N$3:$N$7128))</f>
        <v>emission_rpr_scr_catin</v>
      </c>
      <c r="SH3" s="175" t="str">
        <f>IF(ISNA(_xlfn.XLOOKUP(SH$4,dictionary!$M$3:$M$7128,dictionary!$N$3:$N$7128))," ",_xlfn.XLOOKUP(SH$4,dictionary!$M$3:$M$7128,dictionary!$N$3:$N$7128))</f>
        <v>emission_rpr_scr_catout</v>
      </c>
      <c r="SI3" s="175" t="str">
        <f>IF(ISNA(_xlfn.XLOOKUP(SI$4,dictionary!$M$3:$M$7128,dictionary!$N$3:$N$7128))," ",_xlfn.XLOOKUP(SI$4,dictionary!$M$3:$M$7128,dictionary!$N$3:$N$7128))</f>
        <v>emission_rpr_scr_comprairsupply</v>
      </c>
      <c r="SJ3" s="175" t="str">
        <f>IF(ISNA(_xlfn.XLOOKUP(SJ$4,dictionary!$M$3:$M$7128,dictionary!$N$3:$N$7128))," ",_xlfn.XLOOKUP(SJ$4,dictionary!$M$3:$M$7128,dictionary!$N$3:$N$7128))</f>
        <v>emission_rpr_scr_ureadosingin</v>
      </c>
      <c r="SK3" s="175" t="str">
        <f>IF(ISNA(_xlfn.XLOOKUP(SK$4,dictionary!$M$3:$M$7128,dictionary!$N$3:$N$7128))," ",_xlfn.XLOOKUP(SK$4,dictionary!$M$3:$M$7128,dictionary!$N$3:$N$7128))</f>
        <v>emission_rpr_scr_ureadosingout</v>
      </c>
      <c r="SL3" s="175" t="str">
        <f>IF(ISNA(_xlfn.XLOOKUP(SL$4,dictionary!$M$3:$M$7128,dictionary!$N$3:$N$7128))," ",_xlfn.XLOOKUP(SL$4,dictionary!$M$3:$M$7128,dictionary!$N$3:$N$7128))</f>
        <v>emission_rt_scr_catavg</v>
      </c>
      <c r="SM3" s="175" t="str">
        <f>IF(ISNA(_xlfn.XLOOKUP(SM$4,dictionary!$M$3:$M$7128,dictionary!$N$3:$N$7128))," ",_xlfn.XLOOKUP(SM$4,dictionary!$M$3:$M$7128,dictionary!$N$3:$N$7128))</f>
        <v>emission_rt_scr_catin</v>
      </c>
      <c r="SN3" s="175" t="str">
        <f>IF(ISNA(_xlfn.XLOOKUP(SN$4,dictionary!$M$3:$M$7128,dictionary!$N$3:$N$7128))," ",_xlfn.XLOOKUP(SN$4,dictionary!$M$3:$M$7128,dictionary!$N$3:$N$7128))</f>
        <v>emission_rt_scr_catout</v>
      </c>
      <c r="SO3" s="175" t="str">
        <f>IF(ISNA(_xlfn.XLOOKUP(SO$4,dictionary!$M$3:$M$7128,dictionary!$N$3:$N$7128))," ",_xlfn.XLOOKUP(SO$4,dictionary!$M$3:$M$7128,dictionary!$N$3:$N$7128))</f>
        <v>emission_rvol_scr_ureaconsumption</v>
      </c>
      <c r="SP3" s="175" t="str">
        <f>IF(ISNA(_xlfn.XLOOKUP(SP$4,dictionary!$M$3:$M$7128,dictionary!$N$3:$N$7128))," ",_xlfn.XLOOKUP(SP$4,dictionary!$M$3:$M$7128,dictionary!$N$3:$N$7128))</f>
        <v>Engine_OpHour_Fixed_Timestamp</v>
      </c>
      <c r="SQ3" s="175" t="str">
        <f>IF(ISNA(_xlfn.XLOOKUP(SQ$4,dictionary!$M$3:$M$7128,dictionary!$N$3:$N$7128))," ",_xlfn.XLOOKUP(SQ$4,dictionary!$M$3:$M$7128,dictionary!$N$3:$N$7128))</f>
        <v>Engine_Slowdown_Time_Detection</v>
      </c>
      <c r="SR3" s="175" t="str">
        <f>IF(ISNA(_xlfn.XLOOKUP(SR$4,dictionary!$M$3:$M$7128,dictionary!$N$3:$N$7128))," ",_xlfn.XLOOKUP(SR$4,dictionary!$M$3:$M$7128,dictionary!$N$3:$N$7128))</f>
        <v>Engine_Slowdown_Time_Monitoring_Sec</v>
      </c>
      <c r="SS3" s="175" t="str">
        <f>IF(ISNA(_xlfn.XLOOKUP(SS$4,dictionary!$M$3:$M$7128,dictionary!$N$3:$N$7128))," ",_xlfn.XLOOKUP(SS$4,dictionary!$M$3:$M$7128,dictionary!$N$3:$N$7128))</f>
        <v>Engine_Slowdown_Time_Oil_Correction</v>
      </c>
      <c r="ST3" s="175" t="str">
        <f>IF(ISNA(_xlfn.XLOOKUP(ST$4,dictionary!$M$3:$M$7128,dictionary!$N$3:$N$7128))," ",_xlfn.XLOOKUP(ST$4,dictionary!$M$3:$M$7128,dictionary!$N$3:$N$7128))</f>
        <v>enginecontroller_blx2_ss</v>
      </c>
      <c r="SU3" s="175" t="str">
        <f>IF(ISNA(_xlfn.XLOOKUP(SU$4,dictionary!$M$3:$M$7128,dictionary!$N$3:$N$7128))," ",_xlfn.XLOOKUP(SU$4,dictionary!$M$3:$M$7128,dictionary!$N$3:$N$7128))</f>
        <v>enginecontroller_rhum_airin_abs</v>
      </c>
      <c r="SV3" s="175" t="str">
        <f>IF(ISNA(_xlfn.XLOOKUP(SV$4,dictionary!$M$3:$M$7128,dictionary!$N$3:$N$7128))," ",_xlfn.XLOOKUP(SV$4,dictionary!$M$3:$M$7128,dictionary!$N$3:$N$7128))</f>
        <v>enginecontroller_rhum_airin_rel</v>
      </c>
      <c r="SW3" s="175" t="str">
        <f>IF(ISNA(_xlfn.XLOOKUP(SW$4,dictionary!$M$3:$M$7128,dictionary!$N$3:$N$7128))," ",_xlfn.XLOOKUP(SW$4,dictionary!$M$3:$M$7128,dictionary!$N$3:$N$7128))</f>
        <v>enginecontroller_rpr_p2s_lx2</v>
      </c>
      <c r="SX3" s="175" t="str">
        <f>IF(ISNA(_xlfn.XLOOKUP(SX$4,dictionary!$M$3:$M$7128,dictionary!$N$3:$N$7128))," ",_xlfn.XLOOKUP(SX$4,dictionary!$M$3:$M$7128,dictionary!$N$3:$N$7128))</f>
        <v>Estimated_Compressor_Bypass_Position</v>
      </c>
      <c r="SY3" s="175" t="str">
        <f>IF(ISNA(_xlfn.XLOOKUP(SY$4,dictionary!$M$3:$M$7128,dictionary!$N$3:$N$7128))," ",_xlfn.XLOOKUP(SY$4,dictionary!$M$3:$M$7128,dictionary!$N$3:$N$7128))</f>
        <v>Estimated_IntakeTemperatureRange</v>
      </c>
      <c r="SZ3" s="175" t="str">
        <f>IF(ISNA(_xlfn.XLOOKUP(SZ$4,dictionary!$M$3:$M$7128,dictionary!$N$3:$N$7128))," ",_xlfn.XLOOKUP(SZ$4,dictionary!$M$3:$M$7128,dictionary!$N$3:$N$7128))</f>
        <v>exhaust_bscavvalve</v>
      </c>
      <c r="TA3" s="175" t="str">
        <f>IF(ISNA(_xlfn.XLOOKUP(TA$4,dictionary!$M$3:$M$7128,dictionary!$N$3:$N$7128))," ",_xlfn.XLOOKUP(TA$4,dictionary!$M$3:$M$7128,dictionary!$N$3:$N$7128))</f>
        <v>exhaust_icnt_ophours_oxi</v>
      </c>
      <c r="TB3" s="175" t="str">
        <f>IF(ISNA(_xlfn.XLOOKUP(TB$4,dictionary!$M$3:$M$7128,dictionary!$N$3:$N$7128))," ",_xlfn.XLOOKUP(TB$4,dictionary!$M$3:$M$7128,dictionary!$N$3:$N$7128))</f>
        <v>Exhaust_NOx_NOx1</v>
      </c>
      <c r="TC3" s="175" t="str">
        <f>IF(ISNA(_xlfn.XLOOKUP(TC$4,dictionary!$M$3:$M$7128,dictionary!$N$3:$N$7128))," ",_xlfn.XLOOKUP(TC$4,dictionary!$M$3:$M$7128,dictionary!$N$3:$N$7128))</f>
        <v>Exhaust_NOx_NOx2</v>
      </c>
      <c r="TD3" s="175" t="str">
        <f>IF(ISNA(_xlfn.XLOOKUP(TD$4,dictionary!$M$3:$M$7128,dictionary!$N$3:$N$7128))," ",_xlfn.XLOOKUP(TD$4,dictionary!$M$3:$M$7128,dictionary!$N$3:$N$7128))</f>
        <v>Exhaust_NOx_O2_1</v>
      </c>
      <c r="TE3" s="175" t="str">
        <f>IF(ISNA(_xlfn.XLOOKUP(TE$4,dictionary!$M$3:$M$7128,dictionary!$N$3:$N$7128))," ",_xlfn.XLOOKUP(TE$4,dictionary!$M$3:$M$7128,dictionary!$N$3:$N$7128))</f>
        <v>Exhaust_NOx_O2_2</v>
      </c>
      <c r="TF3" s="175" t="str">
        <f>IF(ISNA(_xlfn.XLOOKUP(TF$4,dictionary!$M$3:$M$7128,dictionary!$N$3:$N$7128))," ",_xlfn.XLOOKUP(TF$4,dictionary!$M$3:$M$7128,dictionary!$N$3:$N$7128))</f>
        <v>exhaust_rpr_oxicat_diff</v>
      </c>
      <c r="TG3" s="175" t="str">
        <f>IF(ISNA(_xlfn.XLOOKUP(TG$4,dictionary!$M$3:$M$7128,dictionary!$N$3:$N$7128))," ",_xlfn.XLOOKUP(TG$4,dictionary!$M$3:$M$7128,dictionary!$N$3:$N$7128))</f>
        <v>exhaust_rpr_oxicat_in</v>
      </c>
      <c r="TH3" s="175" t="str">
        <f>IF(ISNA(_xlfn.XLOOKUP(TH$4,dictionary!$M$3:$M$7128,dictionary!$N$3:$N$7128))," ",_xlfn.XLOOKUP(TH$4,dictionary!$M$3:$M$7128,dictionary!$N$3:$N$7128))</f>
        <v>exhaust_rpr_oxicat_in_fast</v>
      </c>
      <c r="TI3" s="175" t="str">
        <f>IF(ISNA(_xlfn.XLOOKUP(TI$4,dictionary!$M$3:$M$7128,dictionary!$N$3:$N$7128))," ",_xlfn.XLOOKUP(TI$4,dictionary!$M$3:$M$7128,dictionary!$N$3:$N$7128))</f>
        <v>exhaust_rpr_oxicat_in_fast_peak</v>
      </c>
      <c r="TJ3" s="175" t="str">
        <f>IF(ISNA(_xlfn.XLOOKUP(TJ$4,dictionary!$M$3:$M$7128,dictionary!$N$3:$N$7128))," ",_xlfn.XLOOKUP(TJ$4,dictionary!$M$3:$M$7128,dictionary!$N$3:$N$7128))</f>
        <v>Exhaust_TCSpeedA</v>
      </c>
      <c r="TK3" s="175" t="str">
        <f>IF(ISNA(_xlfn.XLOOKUP(TK$4,dictionary!$M$3:$M$7128,dictionary!$N$3:$N$7128))," ",_xlfn.XLOOKUP(TK$4,dictionary!$M$3:$M$7128,dictionary!$N$3:$N$7128))</f>
        <v>Exhaust_TCSpeedB</v>
      </c>
      <c r="TL3" s="175" t="str">
        <f>IF(ISNA(_xlfn.XLOOKUP(TL$4,dictionary!$M$3:$M$7128,dictionary!$N$3:$N$7128))," ",_xlfn.XLOOKUP(TL$4,dictionary!$M$3:$M$7128,dictionary!$N$3:$N$7128))</f>
        <v>Exhaust_TCSpeedLPA</v>
      </c>
      <c r="TM3" s="175" t="str">
        <f>IF(ISNA(_xlfn.XLOOKUP(TM$4,dictionary!$M$3:$M$7128,dictionary!$N$3:$N$7128))," ",_xlfn.XLOOKUP(TM$4,dictionary!$M$3:$M$7128,dictionary!$N$3:$N$7128))</f>
        <v>Exhaust_TCSpeedLPB</v>
      </c>
      <c r="TN3" s="175" t="str">
        <f>IF(ISNA(_xlfn.XLOOKUP(TN$4,dictionary!$M$3:$M$7128,dictionary!$N$3:$N$7128))," ",_xlfn.XLOOKUP(TN$4,dictionary!$M$3:$M$7128,dictionary!$N$3:$N$7128))</f>
        <v>Exhaust_TempBoil</v>
      </c>
      <c r="TO3" s="175" t="str">
        <f>IF(ISNA(_xlfn.XLOOKUP(TO$4,dictionary!$M$3:$M$7128,dictionary!$N$3:$N$7128))," ",_xlfn.XLOOKUP(TO$4,dictionary!$M$3:$M$7128,dictionary!$N$3:$N$7128))</f>
        <v>Exhaust_TempCat</v>
      </c>
      <c r="TP3" s="175" t="str">
        <f>IF(ISNA(_xlfn.XLOOKUP(TP$4,dictionary!$M$3:$M$7128,dictionary!$N$3:$N$7128))," ",_xlfn.XLOOKUP(TP$4,dictionary!$M$3:$M$7128,dictionary!$N$3:$N$7128))</f>
        <v>Exhaust_TempCatIn</v>
      </c>
      <c r="TQ3" s="175" t="str">
        <f>IF(ISNA(_xlfn.XLOOKUP(TQ$4,dictionary!$M$3:$M$7128,dictionary!$N$3:$N$7128))," ",_xlfn.XLOOKUP(TQ$4,dictionary!$M$3:$M$7128,dictionary!$N$3:$N$7128))</f>
        <v>Exhaust_TempCatOut</v>
      </c>
      <c r="TR3" s="175" t="str">
        <f>IF(ISNA(_xlfn.XLOOKUP(TR$4,dictionary!$M$3:$M$7128,dictionary!$N$3:$N$7128))," ",_xlfn.XLOOKUP(TR$4,dictionary!$M$3:$M$7128,dictionary!$N$3:$N$7128))</f>
        <v>Exhaust_TempCyl01</v>
      </c>
      <c r="TS3" s="175" t="str">
        <f>IF(ISNA(_xlfn.XLOOKUP(TS$4,dictionary!$M$3:$M$7128,dictionary!$N$3:$N$7128))," ",_xlfn.XLOOKUP(TS$4,dictionary!$M$3:$M$7128,dictionary!$N$3:$N$7128))</f>
        <v>Exhaust_TempCyl02</v>
      </c>
      <c r="TT3" s="175" t="str">
        <f>IF(ISNA(_xlfn.XLOOKUP(TT$4,dictionary!$M$3:$M$7128,dictionary!$N$3:$N$7128))," ",_xlfn.XLOOKUP(TT$4,dictionary!$M$3:$M$7128,dictionary!$N$3:$N$7128))</f>
        <v>Exhaust_TempCyl03</v>
      </c>
      <c r="TU3" s="175" t="str">
        <f>IF(ISNA(_xlfn.XLOOKUP(TU$4,dictionary!$M$3:$M$7128,dictionary!$N$3:$N$7128))," ",_xlfn.XLOOKUP(TU$4,dictionary!$M$3:$M$7128,dictionary!$N$3:$N$7128))</f>
        <v>Exhaust_TempCyl04</v>
      </c>
      <c r="TV3" s="175" t="str">
        <f>IF(ISNA(_xlfn.XLOOKUP(TV$4,dictionary!$M$3:$M$7128,dictionary!$N$3:$N$7128))," ",_xlfn.XLOOKUP(TV$4,dictionary!$M$3:$M$7128,dictionary!$N$3:$N$7128))</f>
        <v>Exhaust_TempCyl05</v>
      </c>
      <c r="TW3" s="175" t="str">
        <f>IF(ISNA(_xlfn.XLOOKUP(TW$4,dictionary!$M$3:$M$7128,dictionary!$N$3:$N$7128))," ",_xlfn.XLOOKUP(TW$4,dictionary!$M$3:$M$7128,dictionary!$N$3:$N$7128))</f>
        <v>Exhaust_TempCyl06</v>
      </c>
      <c r="TX3" s="175" t="str">
        <f>IF(ISNA(_xlfn.XLOOKUP(TX$4,dictionary!$M$3:$M$7128,dictionary!$N$3:$N$7128))," ",_xlfn.XLOOKUP(TX$4,dictionary!$M$3:$M$7128,dictionary!$N$3:$N$7128))</f>
        <v>Exhaust_TempCyl07</v>
      </c>
      <c r="TY3" s="175" t="str">
        <f>IF(ISNA(_xlfn.XLOOKUP(TY$4,dictionary!$M$3:$M$7128,dictionary!$N$3:$N$7128))," ",_xlfn.XLOOKUP(TY$4,dictionary!$M$3:$M$7128,dictionary!$N$3:$N$7128))</f>
        <v>Exhaust_TempCyl08</v>
      </c>
      <c r="TZ3" s="175" t="str">
        <f>IF(ISNA(_xlfn.XLOOKUP(TZ$4,dictionary!$M$3:$M$7128,dictionary!$N$3:$N$7128))," ",_xlfn.XLOOKUP(TZ$4,dictionary!$M$3:$M$7128,dictionary!$N$3:$N$7128))</f>
        <v>Exhaust_TempCyl09</v>
      </c>
      <c r="UA3" s="175" t="str">
        <f>IF(ISNA(_xlfn.XLOOKUP(UA$4,dictionary!$M$3:$M$7128,dictionary!$N$3:$N$7128))," ",_xlfn.XLOOKUP(UA$4,dictionary!$M$3:$M$7128,dictionary!$N$3:$N$7128))</f>
        <v>Exhaust_TempCyl10</v>
      </c>
      <c r="UB3" s="175" t="str">
        <f>IF(ISNA(_xlfn.XLOOKUP(UB$4,dictionary!$M$3:$M$7128,dictionary!$N$3:$N$7128))," ",_xlfn.XLOOKUP(UB$4,dictionary!$M$3:$M$7128,dictionary!$N$3:$N$7128))</f>
        <v>Exhaust_TempCyl11</v>
      </c>
      <c r="UC3" s="175" t="str">
        <f>IF(ISNA(_xlfn.XLOOKUP(UC$4,dictionary!$M$3:$M$7128,dictionary!$N$3:$N$7128))," ",_xlfn.XLOOKUP(UC$4,dictionary!$M$3:$M$7128,dictionary!$N$3:$N$7128))</f>
        <v>Exhaust_TempCyl12</v>
      </c>
      <c r="UD3" s="175" t="str">
        <f>IF(ISNA(_xlfn.XLOOKUP(UD$4,dictionary!$M$3:$M$7128,dictionary!$N$3:$N$7128))," ",_xlfn.XLOOKUP(UD$4,dictionary!$M$3:$M$7128,dictionary!$N$3:$N$7128))</f>
        <v>Exhaust_TempCyl13</v>
      </c>
      <c r="UE3" s="175" t="str">
        <f>IF(ISNA(_xlfn.XLOOKUP(UE$4,dictionary!$M$3:$M$7128,dictionary!$N$3:$N$7128))," ",_xlfn.XLOOKUP(UE$4,dictionary!$M$3:$M$7128,dictionary!$N$3:$N$7128))</f>
        <v>Exhaust_TempCyl14</v>
      </c>
      <c r="UF3" s="175" t="str">
        <f>IF(ISNA(_xlfn.XLOOKUP(UF$4,dictionary!$M$3:$M$7128,dictionary!$N$3:$N$7128))," ",_xlfn.XLOOKUP(UF$4,dictionary!$M$3:$M$7128,dictionary!$N$3:$N$7128))</f>
        <v>Exhaust_TempCyl15</v>
      </c>
      <c r="UG3" s="175" t="str">
        <f>IF(ISNA(_xlfn.XLOOKUP(UG$4,dictionary!$M$3:$M$7128,dictionary!$N$3:$N$7128))," ",_xlfn.XLOOKUP(UG$4,dictionary!$M$3:$M$7128,dictionary!$N$3:$N$7128))</f>
        <v>Exhaust_TempCyl16</v>
      </c>
      <c r="UH3" s="175" t="str">
        <f>IF(ISNA(_xlfn.XLOOKUP(UH$4,dictionary!$M$3:$M$7128,dictionary!$N$3:$N$7128))," ",_xlfn.XLOOKUP(UH$4,dictionary!$M$3:$M$7128,dictionary!$N$3:$N$7128))</f>
        <v>Exhaust_TempCyl17</v>
      </c>
      <c r="UI3" s="175" t="str">
        <f>IF(ISNA(_xlfn.XLOOKUP(UI$4,dictionary!$M$3:$M$7128,dictionary!$N$3:$N$7128))," ",_xlfn.XLOOKUP(UI$4,dictionary!$M$3:$M$7128,dictionary!$N$3:$N$7128))</f>
        <v>Exhaust_TempCyl18</v>
      </c>
      <c r="UJ3" s="175" t="str">
        <f>IF(ISNA(_xlfn.XLOOKUP(UJ$4,dictionary!$M$3:$M$7128,dictionary!$N$3:$N$7128))," ",_xlfn.XLOOKUP(UJ$4,dictionary!$M$3:$M$7128,dictionary!$N$3:$N$7128))</f>
        <v>Exhaust_TempCyl19</v>
      </c>
      <c r="UK3" s="175" t="str">
        <f>IF(ISNA(_xlfn.XLOOKUP(UK$4,dictionary!$M$3:$M$7128,dictionary!$N$3:$N$7128))," ",_xlfn.XLOOKUP(UK$4,dictionary!$M$3:$M$7128,dictionary!$N$3:$N$7128))</f>
        <v>Exhaust_TempCyl20</v>
      </c>
      <c r="UL3" s="175" t="str">
        <f>IF(ISNA(_xlfn.XLOOKUP(UL$4,dictionary!$M$3:$M$7128,dictionary!$N$3:$N$7128))," ",_xlfn.XLOOKUP(UL$4,dictionary!$M$3:$M$7128,dictionary!$N$3:$N$7128))</f>
        <v>Exhaust_TempCyl21</v>
      </c>
      <c r="UM3" s="175" t="str">
        <f>IF(ISNA(_xlfn.XLOOKUP(UM$4,dictionary!$M$3:$M$7128,dictionary!$N$3:$N$7128))," ",_xlfn.XLOOKUP(UM$4,dictionary!$M$3:$M$7128,dictionary!$N$3:$N$7128))</f>
        <v>Exhaust_TempCyl22</v>
      </c>
      <c r="UN3" s="175" t="str">
        <f>IF(ISNA(_xlfn.XLOOKUP(UN$4,dictionary!$M$3:$M$7128,dictionary!$N$3:$N$7128))," ",_xlfn.XLOOKUP(UN$4,dictionary!$M$3:$M$7128,dictionary!$N$3:$N$7128))</f>
        <v>Exhaust_TempCyl23</v>
      </c>
      <c r="UO3" s="175" t="str">
        <f>IF(ISNA(_xlfn.XLOOKUP(UO$4,dictionary!$M$3:$M$7128,dictionary!$N$3:$N$7128))," ",_xlfn.XLOOKUP(UO$4,dictionary!$M$3:$M$7128,dictionary!$N$3:$N$7128))</f>
        <v>Exhaust_TempCyl24</v>
      </c>
      <c r="UP3" s="175" t="str">
        <f>IF(ISNA(_xlfn.XLOOKUP(UP$4,dictionary!$M$3:$M$7128,dictionary!$N$3:$N$7128))," ",_xlfn.XLOOKUP(UP$4,dictionary!$M$3:$M$7128,dictionary!$N$3:$N$7128))</f>
        <v>Exhaust_TempCylAvg</v>
      </c>
      <c r="UQ3" s="175" t="str">
        <f>IF(ISNA(_xlfn.XLOOKUP(UQ$4,dictionary!$M$3:$M$7128,dictionary!$N$3:$N$7128))," ",_xlfn.XLOOKUP(UQ$4,dictionary!$M$3:$M$7128,dictionary!$N$3:$N$7128))</f>
        <v>Exhaust_TempCylAvg_ss</v>
      </c>
      <c r="UR3" s="175" t="str">
        <f>IF(ISNA(_xlfn.XLOOKUP(UR$4,dictionary!$M$3:$M$7128,dictionary!$N$3:$N$7128))," ",_xlfn.XLOOKUP(UR$4,dictionary!$M$3:$M$7128,dictionary!$N$3:$N$7128))</f>
        <v>Exhaust_TempCylMax</v>
      </c>
      <c r="US3" s="175" t="str">
        <f>IF(ISNA(_xlfn.XLOOKUP(US$4,dictionary!$M$3:$M$7128,dictionary!$N$3:$N$7128))," ",_xlfn.XLOOKUP(US$4,dictionary!$M$3:$M$7128,dictionary!$N$3:$N$7128))</f>
        <v>Exhaust_TempCylMax_ss</v>
      </c>
      <c r="UT3" s="175" t="str">
        <f>IF(ISNA(_xlfn.XLOOKUP(UT$4,dictionary!$M$3:$M$7128,dictionary!$N$3:$N$7128))," ",_xlfn.XLOOKUP(UT$4,dictionary!$M$3:$M$7128,dictionary!$N$3:$N$7128))</f>
        <v>Exhaust_TempCylMin</v>
      </c>
      <c r="UU3" s="175" t="str">
        <f>IF(ISNA(_xlfn.XLOOKUP(UU$4,dictionary!$M$3:$M$7128,dictionary!$N$3:$N$7128))," ",_xlfn.XLOOKUP(UU$4,dictionary!$M$3:$M$7128,dictionary!$N$3:$N$7128))</f>
        <v>Exhaust_TempCylMin_ss</v>
      </c>
      <c r="UV3" s="175" t="str">
        <f>IF(ISNA(_xlfn.XLOOKUP(UV$4,dictionary!$M$3:$M$7128,dictionary!$N$3:$N$7128))," ",_xlfn.XLOOKUP(UV$4,dictionary!$M$3:$M$7128,dictionary!$N$3:$N$7128))</f>
        <v>Exhaust_TempETCIn</v>
      </c>
      <c r="UW3" s="175" t="str">
        <f>IF(ISNA(_xlfn.XLOOKUP(UW$4,dictionary!$M$3:$M$7128,dictionary!$N$3:$N$7128))," ",_xlfn.XLOOKUP(UW$4,dictionary!$M$3:$M$7128,dictionary!$N$3:$N$7128))</f>
        <v>Exhaust_TempHexIn</v>
      </c>
      <c r="UX3" s="175" t="str">
        <f>IF(ISNA(_xlfn.XLOOKUP(UX$4,dictionary!$M$3:$M$7128,dictionary!$N$3:$N$7128))," ",_xlfn.XLOOKUP(UX$4,dictionary!$M$3:$M$7128,dictionary!$N$3:$N$7128))</f>
        <v>Exhaust_TempHexOut</v>
      </c>
      <c r="UY3" s="175" t="str">
        <f>IF(ISNA(_xlfn.XLOOKUP(UY$4,dictionary!$M$3:$M$7128,dictionary!$N$3:$N$7128))," ",_xlfn.XLOOKUP(UY$4,dictionary!$M$3:$M$7128,dictionary!$N$3:$N$7128))</f>
        <v>Exhaust_TempLPTCOutletA</v>
      </c>
      <c r="UZ3" s="175" t="str">
        <f>IF(ISNA(_xlfn.XLOOKUP(UZ$4,dictionary!$M$3:$M$7128,dictionary!$N$3:$N$7128))," ",_xlfn.XLOOKUP(UZ$4,dictionary!$M$3:$M$7128,dictionary!$N$3:$N$7128))</f>
        <v>Exhaust_TempLPTCOutletB</v>
      </c>
      <c r="VA3" s="175" t="str">
        <f>IF(ISNA(_xlfn.XLOOKUP(VA$4,dictionary!$M$3:$M$7128,dictionary!$N$3:$N$7128))," ",_xlfn.XLOOKUP(VA$4,dictionary!$M$3:$M$7128,dictionary!$N$3:$N$7128))</f>
        <v>Exhaust_TempMaxSpread</v>
      </c>
      <c r="VB3" s="175" t="str">
        <f>IF(ISNA(_xlfn.XLOOKUP(VB$4,dictionary!$M$3:$M$7128,dictionary!$N$3:$N$7128))," ",_xlfn.XLOOKUP(VB$4,dictionary!$M$3:$M$7128,dictionary!$N$3:$N$7128))</f>
        <v>Exhaust_TempThermReact1Avg</v>
      </c>
      <c r="VC3" s="175" t="str">
        <f>IF(ISNA(_xlfn.XLOOKUP(VC$4,dictionary!$M$3:$M$7128,dictionary!$N$3:$N$7128))," ",_xlfn.XLOOKUP(VC$4,dictionary!$M$3:$M$7128,dictionary!$N$3:$N$7128))</f>
        <v>Exhaust_TempThermReact2Avg</v>
      </c>
      <c r="VD3" s="175" t="str">
        <f>IF(ISNA(_xlfn.XLOOKUP(VD$4,dictionary!$M$3:$M$7128,dictionary!$N$3:$N$7128))," ",_xlfn.XLOOKUP(VD$4,dictionary!$M$3:$M$7128,dictionary!$N$3:$N$7128))</f>
        <v>G2_Knck_Abs01</v>
      </c>
      <c r="VE3" s="175" t="str">
        <f>IF(ISNA(_xlfn.XLOOKUP(VE$4,dictionary!$M$3:$M$7128,dictionary!$N$3:$N$7128))," ",_xlfn.XLOOKUP(VE$4,dictionary!$M$3:$M$7128,dictionary!$N$3:$N$7128))</f>
        <v>G2_Knck_Abs02</v>
      </c>
      <c r="VF3" s="175" t="str">
        <f>IF(ISNA(_xlfn.XLOOKUP(VF$4,dictionary!$M$3:$M$7128,dictionary!$N$3:$N$7128))," ",_xlfn.XLOOKUP(VF$4,dictionary!$M$3:$M$7128,dictionary!$N$3:$N$7128))</f>
        <v>G2_Knck_Abs03</v>
      </c>
      <c r="VG3" s="175" t="str">
        <f>IF(ISNA(_xlfn.XLOOKUP(VG$4,dictionary!$M$3:$M$7128,dictionary!$N$3:$N$7128))," ",_xlfn.XLOOKUP(VG$4,dictionary!$M$3:$M$7128,dictionary!$N$3:$N$7128))</f>
        <v>G2_Knck_Abs04</v>
      </c>
      <c r="VH3" s="175" t="str">
        <f>IF(ISNA(_xlfn.XLOOKUP(VH$4,dictionary!$M$3:$M$7128,dictionary!$N$3:$N$7128))," ",_xlfn.XLOOKUP(VH$4,dictionary!$M$3:$M$7128,dictionary!$N$3:$N$7128))</f>
        <v>G2_Knck_Abs05</v>
      </c>
      <c r="VI3" s="175" t="str">
        <f>IF(ISNA(_xlfn.XLOOKUP(VI$4,dictionary!$M$3:$M$7128,dictionary!$N$3:$N$7128))," ",_xlfn.XLOOKUP(VI$4,dictionary!$M$3:$M$7128,dictionary!$N$3:$N$7128))</f>
        <v>G2_Knck_Abs06</v>
      </c>
      <c r="VJ3" s="175" t="str">
        <f>IF(ISNA(_xlfn.XLOOKUP(VJ$4,dictionary!$M$3:$M$7128,dictionary!$N$3:$N$7128))," ",_xlfn.XLOOKUP(VJ$4,dictionary!$M$3:$M$7128,dictionary!$N$3:$N$7128))</f>
        <v>G2_Knck_Abs07</v>
      </c>
      <c r="VK3" s="175" t="str">
        <f>IF(ISNA(_xlfn.XLOOKUP(VK$4,dictionary!$M$3:$M$7128,dictionary!$N$3:$N$7128))," ",_xlfn.XLOOKUP(VK$4,dictionary!$M$3:$M$7128,dictionary!$N$3:$N$7128))</f>
        <v>G2_Knck_Abs08</v>
      </c>
      <c r="VL3" s="175" t="str">
        <f>IF(ISNA(_xlfn.XLOOKUP(VL$4,dictionary!$M$3:$M$7128,dictionary!$N$3:$N$7128))," ",_xlfn.XLOOKUP(VL$4,dictionary!$M$3:$M$7128,dictionary!$N$3:$N$7128))</f>
        <v>G2_Knck_Abs09</v>
      </c>
      <c r="VM3" s="175" t="str">
        <f>IF(ISNA(_xlfn.XLOOKUP(VM$4,dictionary!$M$3:$M$7128,dictionary!$N$3:$N$7128))," ",_xlfn.XLOOKUP(VM$4,dictionary!$M$3:$M$7128,dictionary!$N$3:$N$7128))</f>
        <v>G2_Knck_Abs10</v>
      </c>
      <c r="VN3" s="175" t="str">
        <f>IF(ISNA(_xlfn.XLOOKUP(VN$4,dictionary!$M$3:$M$7128,dictionary!$N$3:$N$7128))," ",_xlfn.XLOOKUP(VN$4,dictionary!$M$3:$M$7128,dictionary!$N$3:$N$7128))</f>
        <v>G2_Knck_Abs11</v>
      </c>
      <c r="VO3" s="175" t="str">
        <f>IF(ISNA(_xlfn.XLOOKUP(VO$4,dictionary!$M$3:$M$7128,dictionary!$N$3:$N$7128))," ",_xlfn.XLOOKUP(VO$4,dictionary!$M$3:$M$7128,dictionary!$N$3:$N$7128))</f>
        <v>G2_Knck_Abs12</v>
      </c>
      <c r="VP3" s="175" t="str">
        <f>IF(ISNA(_xlfn.XLOOKUP(VP$4,dictionary!$M$3:$M$7128,dictionary!$N$3:$N$7128))," ",_xlfn.XLOOKUP(VP$4,dictionary!$M$3:$M$7128,dictionary!$N$3:$N$7128))</f>
        <v>G2_Knck_Abs13</v>
      </c>
      <c r="VQ3" s="175" t="str">
        <f>IF(ISNA(_xlfn.XLOOKUP(VQ$4,dictionary!$M$3:$M$7128,dictionary!$N$3:$N$7128))," ",_xlfn.XLOOKUP(VQ$4,dictionary!$M$3:$M$7128,dictionary!$N$3:$N$7128))</f>
        <v>G2_Knck_Abs14</v>
      </c>
      <c r="VR3" s="175" t="str">
        <f>IF(ISNA(_xlfn.XLOOKUP(VR$4,dictionary!$M$3:$M$7128,dictionary!$N$3:$N$7128))," ",_xlfn.XLOOKUP(VR$4,dictionary!$M$3:$M$7128,dictionary!$N$3:$N$7128))</f>
        <v>G2_Knck_Abs15</v>
      </c>
      <c r="VS3" s="175" t="str">
        <f>IF(ISNA(_xlfn.XLOOKUP(VS$4,dictionary!$M$3:$M$7128,dictionary!$N$3:$N$7128))," ",_xlfn.XLOOKUP(VS$4,dictionary!$M$3:$M$7128,dictionary!$N$3:$N$7128))</f>
        <v>G2_Knck_Abs16</v>
      </c>
      <c r="VT3" s="175" t="str">
        <f>IF(ISNA(_xlfn.XLOOKUP(VT$4,dictionary!$M$3:$M$7128,dictionary!$N$3:$N$7128))," ",_xlfn.XLOOKUP(VT$4,dictionary!$M$3:$M$7128,dictionary!$N$3:$N$7128))</f>
        <v>G2_Knck_Abs17</v>
      </c>
      <c r="VU3" s="175" t="str">
        <f>IF(ISNA(_xlfn.XLOOKUP(VU$4,dictionary!$M$3:$M$7128,dictionary!$N$3:$N$7128))," ",_xlfn.XLOOKUP(VU$4,dictionary!$M$3:$M$7128,dictionary!$N$3:$N$7128))</f>
        <v>G2_Knck_Abs18</v>
      </c>
      <c r="VV3" s="175" t="str">
        <f>IF(ISNA(_xlfn.XLOOKUP(VV$4,dictionary!$M$3:$M$7128,dictionary!$N$3:$N$7128))," ",_xlfn.XLOOKUP(VV$4,dictionary!$M$3:$M$7128,dictionary!$N$3:$N$7128))</f>
        <v>G2_Knck_Abs19</v>
      </c>
      <c r="VW3" s="175" t="str">
        <f>IF(ISNA(_xlfn.XLOOKUP(VW$4,dictionary!$M$3:$M$7128,dictionary!$N$3:$N$7128))," ",_xlfn.XLOOKUP(VW$4,dictionary!$M$3:$M$7128,dictionary!$N$3:$N$7128))</f>
        <v>G2_Knck_Abs20</v>
      </c>
      <c r="VX3" s="175" t="str">
        <f>IF(ISNA(_xlfn.XLOOKUP(VX$4,dictionary!$M$3:$M$7128,dictionary!$N$3:$N$7128))," ",_xlfn.XLOOKUP(VX$4,dictionary!$M$3:$M$7128,dictionary!$N$3:$N$7128))</f>
        <v>G2_Knck_Rel01</v>
      </c>
      <c r="VY3" s="175" t="str">
        <f>IF(ISNA(_xlfn.XLOOKUP(VY$4,dictionary!$M$3:$M$7128,dictionary!$N$3:$N$7128))," ",_xlfn.XLOOKUP(VY$4,dictionary!$M$3:$M$7128,dictionary!$N$3:$N$7128))</f>
        <v>G2_Knck_Rel02</v>
      </c>
      <c r="VZ3" s="175" t="str">
        <f>IF(ISNA(_xlfn.XLOOKUP(VZ$4,dictionary!$M$3:$M$7128,dictionary!$N$3:$N$7128))," ",_xlfn.XLOOKUP(VZ$4,dictionary!$M$3:$M$7128,dictionary!$N$3:$N$7128))</f>
        <v>G2_Knck_Rel03</v>
      </c>
      <c r="WA3" s="175" t="str">
        <f>IF(ISNA(_xlfn.XLOOKUP(WA$4,dictionary!$M$3:$M$7128,dictionary!$N$3:$N$7128))," ",_xlfn.XLOOKUP(WA$4,dictionary!$M$3:$M$7128,dictionary!$N$3:$N$7128))</f>
        <v>G2_Knck_Rel04</v>
      </c>
      <c r="WB3" s="175" t="str">
        <f>IF(ISNA(_xlfn.XLOOKUP(WB$4,dictionary!$M$3:$M$7128,dictionary!$N$3:$N$7128))," ",_xlfn.XLOOKUP(WB$4,dictionary!$M$3:$M$7128,dictionary!$N$3:$N$7128))</f>
        <v>G2_Knck_Rel05</v>
      </c>
      <c r="WC3" s="175" t="str">
        <f>IF(ISNA(_xlfn.XLOOKUP(WC$4,dictionary!$M$3:$M$7128,dictionary!$N$3:$N$7128))," ",_xlfn.XLOOKUP(WC$4,dictionary!$M$3:$M$7128,dictionary!$N$3:$N$7128))</f>
        <v>G2_Knck_Rel06</v>
      </c>
      <c r="WD3" s="175" t="str">
        <f>IF(ISNA(_xlfn.XLOOKUP(WD$4,dictionary!$M$3:$M$7128,dictionary!$N$3:$N$7128))," ",_xlfn.XLOOKUP(WD$4,dictionary!$M$3:$M$7128,dictionary!$N$3:$N$7128))</f>
        <v>G2_Knck_Rel07</v>
      </c>
      <c r="WE3" s="175" t="str">
        <f>IF(ISNA(_xlfn.XLOOKUP(WE$4,dictionary!$M$3:$M$7128,dictionary!$N$3:$N$7128))," ",_xlfn.XLOOKUP(WE$4,dictionary!$M$3:$M$7128,dictionary!$N$3:$N$7128))</f>
        <v>G2_Knck_Rel08</v>
      </c>
      <c r="WF3" s="175" t="str">
        <f>IF(ISNA(_xlfn.XLOOKUP(WF$4,dictionary!$M$3:$M$7128,dictionary!$N$3:$N$7128))," ",_xlfn.XLOOKUP(WF$4,dictionary!$M$3:$M$7128,dictionary!$N$3:$N$7128))</f>
        <v>G2_Knck_Rel09</v>
      </c>
      <c r="WG3" s="175" t="str">
        <f>IF(ISNA(_xlfn.XLOOKUP(WG$4,dictionary!$M$3:$M$7128,dictionary!$N$3:$N$7128))," ",_xlfn.XLOOKUP(WG$4,dictionary!$M$3:$M$7128,dictionary!$N$3:$N$7128))</f>
        <v>G2_Knck_Rel10</v>
      </c>
      <c r="WH3" s="175" t="str">
        <f>IF(ISNA(_xlfn.XLOOKUP(WH$4,dictionary!$M$3:$M$7128,dictionary!$N$3:$N$7128))," ",_xlfn.XLOOKUP(WH$4,dictionary!$M$3:$M$7128,dictionary!$N$3:$N$7128))</f>
        <v>G2_Knck_Rel11</v>
      </c>
      <c r="WI3" s="175" t="str">
        <f>IF(ISNA(_xlfn.XLOOKUP(WI$4,dictionary!$M$3:$M$7128,dictionary!$N$3:$N$7128))," ",_xlfn.XLOOKUP(WI$4,dictionary!$M$3:$M$7128,dictionary!$N$3:$N$7128))</f>
        <v>G2_Knck_Rel12</v>
      </c>
      <c r="WJ3" s="175" t="str">
        <f>IF(ISNA(_xlfn.XLOOKUP(WJ$4,dictionary!$M$3:$M$7128,dictionary!$N$3:$N$7128))," ",_xlfn.XLOOKUP(WJ$4,dictionary!$M$3:$M$7128,dictionary!$N$3:$N$7128))</f>
        <v>G2_Knck_Rel13</v>
      </c>
      <c r="WK3" s="175" t="str">
        <f>IF(ISNA(_xlfn.XLOOKUP(WK$4,dictionary!$M$3:$M$7128,dictionary!$N$3:$N$7128))," ",_xlfn.XLOOKUP(WK$4,dictionary!$M$3:$M$7128,dictionary!$N$3:$N$7128))</f>
        <v>G2_Knck_Rel14</v>
      </c>
      <c r="WL3" s="175" t="str">
        <f>IF(ISNA(_xlfn.XLOOKUP(WL$4,dictionary!$M$3:$M$7128,dictionary!$N$3:$N$7128))," ",_xlfn.XLOOKUP(WL$4,dictionary!$M$3:$M$7128,dictionary!$N$3:$N$7128))</f>
        <v>G2_Knck_Rel15</v>
      </c>
      <c r="WM3" s="175" t="str">
        <f>IF(ISNA(_xlfn.XLOOKUP(WM$4,dictionary!$M$3:$M$7128,dictionary!$N$3:$N$7128))," ",_xlfn.XLOOKUP(WM$4,dictionary!$M$3:$M$7128,dictionary!$N$3:$N$7128))</f>
        <v>G2_Knck_Rel16</v>
      </c>
      <c r="WN3" s="175" t="str">
        <f>IF(ISNA(_xlfn.XLOOKUP(WN$4,dictionary!$M$3:$M$7128,dictionary!$N$3:$N$7128))," ",_xlfn.XLOOKUP(WN$4,dictionary!$M$3:$M$7128,dictionary!$N$3:$N$7128))</f>
        <v>G2_Knck_Rel17</v>
      </c>
      <c r="WO3" s="175" t="str">
        <f>IF(ISNA(_xlfn.XLOOKUP(WO$4,dictionary!$M$3:$M$7128,dictionary!$N$3:$N$7128))," ",_xlfn.XLOOKUP(WO$4,dictionary!$M$3:$M$7128,dictionary!$N$3:$N$7128))</f>
        <v>G2_Knck_Rel18</v>
      </c>
      <c r="WP3" s="175" t="str">
        <f>IF(ISNA(_xlfn.XLOOKUP(WP$4,dictionary!$M$3:$M$7128,dictionary!$N$3:$N$7128))," ",_xlfn.XLOOKUP(WP$4,dictionary!$M$3:$M$7128,dictionary!$N$3:$N$7128))</f>
        <v>G2_Knck_Rel19</v>
      </c>
      <c r="WQ3" s="175" t="str">
        <f>IF(ISNA(_xlfn.XLOOKUP(WQ$4,dictionary!$M$3:$M$7128,dictionary!$N$3:$N$7128))," ",_xlfn.XLOOKUP(WQ$4,dictionary!$M$3:$M$7128,dictionary!$N$3:$N$7128))</f>
        <v>G2_Knck_Rel20</v>
      </c>
      <c r="WR3" s="175" t="str">
        <f>IF(ISNA(_xlfn.XLOOKUP(WR$4,dictionary!$M$3:$M$7128,dictionary!$N$3:$N$7128))," ",_xlfn.XLOOKUP(WR$4,dictionary!$M$3:$M$7128,dictionary!$N$3:$N$7128))</f>
        <v>gas_qualmix</v>
      </c>
      <c r="WS3" s="175" t="str">
        <f>IF(ISNA(_xlfn.XLOOKUP(WS$4,dictionary!$M$3:$M$7128,dictionary!$N$3:$N$7128))," ",_xlfn.XLOOKUP(WS$4,dictionary!$M$3:$M$7128,dictionary!$N$3:$N$7128))</f>
        <v>gas_type</v>
      </c>
      <c r="WT3" s="175" t="str">
        <f>IF(ISNA(_xlfn.XLOOKUP(WT$4,dictionary!$M$3:$M$7128,dictionary!$N$3:$N$7128))," ",_xlfn.XLOOKUP(WT$4,dictionary!$M$3:$M$7128,dictionary!$N$3:$N$7128))</f>
        <v>Gasmixer_AirThrot</v>
      </c>
      <c r="WU3" s="175" t="str">
        <f>IF(ISNA(_xlfn.XLOOKUP(WU$4,dictionary!$M$3:$M$7128,dictionary!$N$3:$N$7128))," ",_xlfn.XLOOKUP(WU$4,dictionary!$M$3:$M$7128,dictionary!$N$3:$N$7128))</f>
        <v>Gasmixer_AirThrotEnc1</v>
      </c>
      <c r="WV3" s="175" t="str">
        <f>IF(ISNA(_xlfn.XLOOKUP(WV$4,dictionary!$M$3:$M$7128,dictionary!$N$3:$N$7128))," ",_xlfn.XLOOKUP(WV$4,dictionary!$M$3:$M$7128,dictionary!$N$3:$N$7128))</f>
        <v>Gasmixer_AirThrotEnc2</v>
      </c>
      <c r="WW3" s="175" t="str">
        <f>IF(ISNA(_xlfn.XLOOKUP(WW$4,dictionary!$M$3:$M$7128,dictionary!$N$3:$N$7128))," ",_xlfn.XLOOKUP(WW$4,dictionary!$M$3:$M$7128,dictionary!$N$3:$N$7128))</f>
        <v>Gasmixer_GasMix1Pos</v>
      </c>
      <c r="WX3" s="175" t="str">
        <f>IF(ISNA(_xlfn.XLOOKUP(WX$4,dictionary!$M$3:$M$7128,dictionary!$N$3:$N$7128))," ",_xlfn.XLOOKUP(WX$4,dictionary!$M$3:$M$7128,dictionary!$N$3:$N$7128))</f>
        <v>Gasmixer_GasMix2Pos</v>
      </c>
      <c r="WY3" s="175" t="str">
        <f>IF(ISNA(_xlfn.XLOOKUP(WY$4,dictionary!$M$3:$M$7128,dictionary!$N$3:$N$7128))," ",_xlfn.XLOOKUP(WY$4,dictionary!$M$3:$M$7128,dictionary!$N$3:$N$7128))</f>
        <v>Gasmixer_GasThrot</v>
      </c>
      <c r="WZ3" s="175" t="str">
        <f>IF(ISNA(_xlfn.XLOOKUP(WZ$4,dictionary!$M$3:$M$7128,dictionary!$N$3:$N$7128))," ",_xlfn.XLOOKUP(WZ$4,dictionary!$M$3:$M$7128,dictionary!$N$3:$N$7128))</f>
        <v>gastrain_icnt_gas_normm3</v>
      </c>
      <c r="XA3" s="175" t="str">
        <f>IF(ISNA(_xlfn.XLOOKUP(XA$4,dictionary!$M$3:$M$7128,dictionary!$N$3:$N$7128))," ",_xlfn.XLOOKUP(XA$4,dictionary!$M$3:$M$7128,dictionary!$N$3:$N$7128))</f>
        <v>gastrain_icnt_gas_opm3</v>
      </c>
      <c r="XB3" s="175" t="str">
        <f>IF(ISNA(_xlfn.XLOOKUP(XB$4,dictionary!$M$3:$M$7128,dictionary!$N$3:$N$7128))," ",_xlfn.XLOOKUP(XB$4,dictionary!$M$3:$M$7128,dictionary!$N$3:$N$7128))</f>
        <v>GasTrain_PressBaro</v>
      </c>
      <c r="XC3" s="175" t="str">
        <f>IF(ISNA(_xlfn.XLOOKUP(XC$4,dictionary!$M$3:$M$7128,dictionary!$N$3:$N$7128))," ",_xlfn.XLOOKUP(XC$4,dictionary!$M$3:$M$7128,dictionary!$N$3:$N$7128))</f>
        <v>GasTrain_PressMain</v>
      </c>
      <c r="XD3" s="175" t="str">
        <f>IF(ISNA(_xlfn.XLOOKUP(XD$4,dictionary!$M$3:$M$7128,dictionary!$N$3:$N$7128))," ",_xlfn.XLOOKUP(XD$4,dictionary!$M$3:$M$7128,dictionary!$N$3:$N$7128))</f>
        <v>gastrain_rpr_gr_avg</v>
      </c>
      <c r="XE3" s="175" t="str">
        <f>IF(ISNA(_xlfn.XLOOKUP(XE$4,dictionary!$M$3:$M$7128,dictionary!$N$3:$N$7128))," ",_xlfn.XLOOKUP(XE$4,dictionary!$M$3:$M$7128,dictionary!$N$3:$N$7128))</f>
        <v>GasTrain_TempMain</v>
      </c>
      <c r="XF3" s="175" t="str">
        <f>IF(ISNA(_xlfn.XLOOKUP(XF$4,dictionary!$M$3:$M$7128,dictionary!$N$3:$N$7128))," ",_xlfn.XLOOKUP(XF$4,dictionary!$M$3:$M$7128,dictionary!$N$3:$N$7128))</f>
        <v>Gen2_ContGen</v>
      </c>
      <c r="XG3" s="175" t="str">
        <f>IF(ISNA(_xlfn.XLOOKUP(XG$4,dictionary!$M$3:$M$7128,dictionary!$N$3:$N$7128))," ",_xlfn.XLOOKUP(XG$4,dictionary!$M$3:$M$7128,dictionary!$N$3:$N$7128))</f>
        <v>generator_boilskid_fan_dem</v>
      </c>
      <c r="XH3" s="175" t="str">
        <f>IF(ISNA(_xlfn.XLOOKUP(XH$4,dictionary!$M$3:$M$7128,dictionary!$N$3:$N$7128))," ",_xlfn.XLOOKUP(XH$4,dictionary!$M$3:$M$7128,dictionary!$N$3:$N$7128))</f>
        <v>generator_rflow_oilskid_de</v>
      </c>
      <c r="XI3" s="175" t="str">
        <f>IF(ISNA(_xlfn.XLOOKUP(XI$4,dictionary!$M$3:$M$7128,dictionary!$N$3:$N$7128))," ",_xlfn.XLOOKUP(XI$4,dictionary!$M$3:$M$7128,dictionary!$N$3:$N$7128))</f>
        <v>generator_rflow_oilskid_nde</v>
      </c>
      <c r="XJ3" s="175" t="str">
        <f>IF(ISNA(_xlfn.XLOOKUP(XJ$4,dictionary!$M$3:$M$7128,dictionary!$N$3:$N$7128))," ",_xlfn.XLOOKUP(XJ$4,dictionary!$M$3:$M$7128,dictionary!$N$3:$N$7128))</f>
        <v>generator_rlev_oilskid_tank</v>
      </c>
      <c r="XK3" s="175" t="str">
        <f>IF(ISNA(_xlfn.XLOOKUP(XK$4,dictionary!$M$3:$M$7128,dictionary!$N$3:$N$7128))," ",_xlfn.XLOOKUP(XK$4,dictionary!$M$3:$M$7128,dictionary!$N$3:$N$7128))</f>
        <v>generator_rpr_oilskid_hp_de</v>
      </c>
      <c r="XL3" s="175" t="str">
        <f>IF(ISNA(_xlfn.XLOOKUP(XL$4,dictionary!$M$3:$M$7128,dictionary!$N$3:$N$7128))," ",_xlfn.XLOOKUP(XL$4,dictionary!$M$3:$M$7128,dictionary!$N$3:$N$7128))</f>
        <v>generator_rpr_oilskid_hp_nde</v>
      </c>
      <c r="XM3" s="175" t="str">
        <f>IF(ISNA(_xlfn.XLOOKUP(XM$4,dictionary!$M$3:$M$7128,dictionary!$N$3:$N$7128))," ",_xlfn.XLOOKUP(XM$4,dictionary!$M$3:$M$7128,dictionary!$N$3:$N$7128))</f>
        <v>generator_rt_oilskid_tank</v>
      </c>
      <c r="XN3" s="175" t="str">
        <f>IF(ISNA(_xlfn.XLOOKUP(XN$4,dictionary!$M$3:$M$7128,dictionary!$N$3:$N$7128))," ",_xlfn.XLOOKUP(XN$4,dictionary!$M$3:$M$7128,dictionary!$N$3:$N$7128))</f>
        <v>Generator_TempBear1</v>
      </c>
      <c r="XO3" s="175" t="str">
        <f>IF(ISNA(_xlfn.XLOOKUP(XO$4,dictionary!$M$3:$M$7128,dictionary!$N$3:$N$7128))," ",_xlfn.XLOOKUP(XO$4,dictionary!$M$3:$M$7128,dictionary!$N$3:$N$7128))</f>
        <v>Generator_TempBear2</v>
      </c>
      <c r="XP3" s="175" t="str">
        <f>IF(ISNA(_xlfn.XLOOKUP(XP$4,dictionary!$M$3:$M$7128,dictionary!$N$3:$N$7128))," ",_xlfn.XLOOKUP(XP$4,dictionary!$M$3:$M$7128,dictionary!$N$3:$N$7128))</f>
        <v>Generator_TempInlet</v>
      </c>
      <c r="XQ3" s="175" t="str">
        <f>IF(ISNA(_xlfn.XLOOKUP(XQ$4,dictionary!$M$3:$M$7128,dictionary!$N$3:$N$7128))," ",_xlfn.XLOOKUP(XQ$4,dictionary!$M$3:$M$7128,dictionary!$N$3:$N$7128))</f>
        <v>Generator_TempOutlet</v>
      </c>
      <c r="XR3" s="175" t="str">
        <f>IF(ISNA(_xlfn.XLOOKUP(XR$4,dictionary!$M$3:$M$7128,dictionary!$N$3:$N$7128))," ",_xlfn.XLOOKUP(XR$4,dictionary!$M$3:$M$7128,dictionary!$N$3:$N$7128))</f>
        <v>Generator_TempWind1</v>
      </c>
      <c r="XS3" s="175" t="str">
        <f>IF(ISNA(_xlfn.XLOOKUP(XS$4,dictionary!$M$3:$M$7128,dictionary!$N$3:$N$7128))," ",_xlfn.XLOOKUP(XS$4,dictionary!$M$3:$M$7128,dictionary!$N$3:$N$7128))</f>
        <v>Generator_TempWind2</v>
      </c>
      <c r="XT3" s="175" t="str">
        <f>IF(ISNA(_xlfn.XLOOKUP(XT$4,dictionary!$M$3:$M$7128,dictionary!$N$3:$N$7128))," ",_xlfn.XLOOKUP(XT$4,dictionary!$M$3:$M$7128,dictionary!$N$3:$N$7128))</f>
        <v>Generator_TempWind3</v>
      </c>
      <c r="XU3" s="175" t="str">
        <f>IF(ISNA(_xlfn.XLOOKUP(XU$4,dictionary!$M$3:$M$7128,dictionary!$N$3:$N$7128))," ",_xlfn.XLOOKUP(XU$4,dictionary!$M$3:$M$7128,dictionary!$N$3:$N$7128))</f>
        <v>Generator_VoltExit</v>
      </c>
      <c r="XV3" s="175" t="str">
        <f>IF(ISNA(_xlfn.XLOOKUP(XV$4,dictionary!$M$3:$M$7128,dictionary!$N$3:$N$7128))," ",_xlfn.XLOOKUP(XV$4,dictionary!$M$3:$M$7128,dictionary!$N$3:$N$7128))</f>
        <v>Geno_BearingTempMeasured_DriveEnd</v>
      </c>
      <c r="XW3" s="175" t="str">
        <f>IF(ISNA(_xlfn.XLOOKUP(XW$4,dictionary!$M$3:$M$7128,dictionary!$N$3:$N$7128))," ",_xlfn.XLOOKUP(XW$4,dictionary!$M$3:$M$7128,dictionary!$N$3:$N$7128))</f>
        <v>Geno_BearingTempMeasured_NonDriveEnd</v>
      </c>
      <c r="XX3" s="175" t="str">
        <f>IF(ISNA(_xlfn.XLOOKUP(XX$4,dictionary!$M$3:$M$7128,dictionary!$N$3:$N$7128))," ",_xlfn.XLOOKUP(XX$4,dictionary!$M$3:$M$7128,dictionary!$N$3:$N$7128))</f>
        <v>Geno_BearingTempPrediction_DriveEnd</v>
      </c>
      <c r="XY3" s="175" t="str">
        <f>IF(ISNA(_xlfn.XLOOKUP(XY$4,dictionary!$M$3:$M$7128,dictionary!$N$3:$N$7128))," ",_xlfn.XLOOKUP(XY$4,dictionary!$M$3:$M$7128,dictionary!$N$3:$N$7128))</f>
        <v>Geno_BearingTempPrediction_NonDriveEnd</v>
      </c>
      <c r="XZ3" s="175" t="str">
        <f>IF(ISNA(_xlfn.XLOOKUP(XZ$4,dictionary!$M$3:$M$7128,dictionary!$N$3:$N$7128))," ",_xlfn.XLOOKUP(XZ$4,dictionary!$M$3:$M$7128,dictionary!$N$3:$N$7128))</f>
        <v>Genset_Oph_Recalculation_Start_Point</v>
      </c>
      <c r="YA3" s="175" t="str">
        <f>IF(ISNA(_xlfn.XLOOKUP(YA$4,dictionary!$M$3:$M$7128,dictionary!$N$3:$N$7128))," ",_xlfn.XLOOKUP(YA$4,dictionary!$M$3:$M$7128,dictionary!$N$3:$N$7128))</f>
        <v>GenSet_OpHour_Fixed_Timestamp</v>
      </c>
      <c r="YB3" s="175" t="str">
        <f>IF(ISNA(_xlfn.XLOOKUP(YB$4,dictionary!$M$3:$M$7128,dictionary!$N$3:$N$7128))," ",_xlfn.XLOOKUP(YB$4,dictionary!$M$3:$M$7128,dictionary!$N$3:$N$7128))</f>
        <v>GenSet_OpHours_Backup</v>
      </c>
      <c r="YC3" s="175" t="str">
        <f>IF(ISNA(_xlfn.XLOOKUP(YC$4,dictionary!$M$3:$M$7128,dictionary!$N$3:$N$7128))," ",_xlfn.XLOOKUP(YC$4,dictionary!$M$3:$M$7128,dictionary!$N$3:$N$7128))</f>
        <v>halio_power_apparent_s</v>
      </c>
      <c r="YD3" s="175" t="str">
        <f>IF(ISNA(_xlfn.XLOOKUP(YD$4,dictionary!$M$3:$M$7128,dictionary!$N$3:$N$7128))," ",_xlfn.XLOOKUP(YD$4,dictionary!$M$3:$M$7128,dictionary!$N$3:$N$7128))</f>
        <v>halio_power_fact_cos_phi</v>
      </c>
      <c r="YE3" s="175" t="str">
        <f>IF(ISNA(_xlfn.XLOOKUP(YE$4,dictionary!$M$3:$M$7128,dictionary!$N$3:$N$7128))," ",_xlfn.XLOOKUP(YE$4,dictionary!$M$3:$M$7128,dictionary!$N$3:$N$7128))</f>
        <v>halio_rf_mmd</v>
      </c>
      <c r="YF3" s="175" t="str">
        <f>IF(ISNA(_xlfn.XLOOKUP(YF$4,dictionary!$M$3:$M$7128,dictionary!$N$3:$N$7128))," ",_xlfn.XLOOKUP(YF$4,dictionary!$M$3:$M$7128,dictionary!$N$3:$N$7128))</f>
        <v>halio_rf_mmd_2</v>
      </c>
      <c r="YG3" s="175" t="str">
        <f>IF(ISNA(_xlfn.XLOOKUP(YG$4,dictionary!$M$3:$M$7128,dictionary!$N$3:$N$7128))," ",_xlfn.XLOOKUP(YG$4,dictionary!$M$3:$M$7128,dictionary!$N$3:$N$7128))</f>
        <v>halio_ru_bus_l1_2</v>
      </c>
      <c r="YH3" s="175" t="str">
        <f>IF(ISNA(_xlfn.XLOOKUP(YH$4,dictionary!$M$3:$M$7128,dictionary!$N$3:$N$7128))," ",_xlfn.XLOOKUP(YH$4,dictionary!$M$3:$M$7128,dictionary!$N$3:$N$7128))</f>
        <v>halio_ru_bus_l1n</v>
      </c>
      <c r="YI3" s="175" t="str">
        <f>IF(ISNA(_xlfn.XLOOKUP(YI$4,dictionary!$M$3:$M$7128,dictionary!$N$3:$N$7128))," ",_xlfn.XLOOKUP(YI$4,dictionary!$M$3:$M$7128,dictionary!$N$3:$N$7128))</f>
        <v>halio_ru_bus_l2_3</v>
      </c>
      <c r="YJ3" s="175" t="str">
        <f>IF(ISNA(_xlfn.XLOOKUP(YJ$4,dictionary!$M$3:$M$7128,dictionary!$N$3:$N$7128))," ",_xlfn.XLOOKUP(YJ$4,dictionary!$M$3:$M$7128,dictionary!$N$3:$N$7128))</f>
        <v>halio_ru_bus_l2n</v>
      </c>
      <c r="YK3" s="175" t="str">
        <f>IF(ISNA(_xlfn.XLOOKUP(YK$4,dictionary!$M$3:$M$7128,dictionary!$N$3:$N$7128))," ",_xlfn.XLOOKUP(YK$4,dictionary!$M$3:$M$7128,dictionary!$N$3:$N$7128))</f>
        <v>halio_ru_bus_l3_1</v>
      </c>
      <c r="YL3" s="175" t="str">
        <f>IF(ISNA(_xlfn.XLOOKUP(YL$4,dictionary!$M$3:$M$7128,dictionary!$N$3:$N$7128))," ",_xlfn.XLOOKUP(YL$4,dictionary!$M$3:$M$7128,dictionary!$N$3:$N$7128))</f>
        <v>halio_ru_bus_l3n</v>
      </c>
      <c r="YM3" s="175" t="str">
        <f>IF(ISNA(_xlfn.XLOOKUP(YM$4,dictionary!$M$3:$M$7128,dictionary!$N$3:$N$7128))," ",_xlfn.XLOOKUP(YM$4,dictionary!$M$3:$M$7128,dictionary!$N$3:$N$7128))</f>
        <v>halio_ru_l1_2</v>
      </c>
      <c r="YN3" s="175" t="str">
        <f>IF(ISNA(_xlfn.XLOOKUP(YN$4,dictionary!$M$3:$M$7128,dictionary!$N$3:$N$7128))," ",_xlfn.XLOOKUP(YN$4,dictionary!$M$3:$M$7128,dictionary!$N$3:$N$7128))</f>
        <v>halio_ru_l1n</v>
      </c>
      <c r="YO3" s="175" t="str">
        <f>IF(ISNA(_xlfn.XLOOKUP(YO$4,dictionary!$M$3:$M$7128,dictionary!$N$3:$N$7128))," ",_xlfn.XLOOKUP(YO$4,dictionary!$M$3:$M$7128,dictionary!$N$3:$N$7128))</f>
        <v>halio_ru_l2_3</v>
      </c>
      <c r="YP3" s="175" t="str">
        <f>IF(ISNA(_xlfn.XLOOKUP(YP$4,dictionary!$M$3:$M$7128,dictionary!$N$3:$N$7128))," ",_xlfn.XLOOKUP(YP$4,dictionary!$M$3:$M$7128,dictionary!$N$3:$N$7128))</f>
        <v>halio_ru_l2n</v>
      </c>
      <c r="YQ3" s="175" t="str">
        <f>IF(ISNA(_xlfn.XLOOKUP(YQ$4,dictionary!$M$3:$M$7128,dictionary!$N$3:$N$7128))," ",_xlfn.XLOOKUP(YQ$4,dictionary!$M$3:$M$7128,dictionary!$N$3:$N$7128))</f>
        <v>halio_ru_l3_1</v>
      </c>
      <c r="YR3" s="175" t="str">
        <f>IF(ISNA(_xlfn.XLOOKUP(YR$4,dictionary!$M$3:$M$7128,dictionary!$N$3:$N$7128))," ",_xlfn.XLOOKUP(YR$4,dictionary!$M$3:$M$7128,dictionary!$N$3:$N$7128))</f>
        <v>halio_ru_l3n</v>
      </c>
      <c r="YS3" s="175" t="str">
        <f>IF(ISNA(_xlfn.XLOOKUP(YS$4,dictionary!$M$3:$M$7128,dictionary!$N$3:$N$7128))," ",_xlfn.XLOOKUP(YS$4,dictionary!$M$3:$M$7128,dictionary!$N$3:$N$7128))</f>
        <v>heatingcooling_rt_ecwbeng</v>
      </c>
      <c r="YT3" s="175" t="str">
        <f>IF(ISNA(_xlfn.XLOOKUP(YT$4,dictionary!$M$3:$M$7128,dictionary!$N$3:$N$7128))," ",_xlfn.XLOOKUP(YT$4,dictionary!$M$3:$M$7128,dictionary!$N$3:$N$7128))</f>
        <v>Hyd_OilCount_Trend_ActiveEnergy</v>
      </c>
      <c r="YU3" s="175" t="str">
        <f>IF(ISNA(_xlfn.XLOOKUP(YU$4,dictionary!$M$3:$M$7128,dictionary!$N$3:$N$7128))," ",_xlfn.XLOOKUP(YU$4,dictionary!$M$3:$M$7128,dictionary!$N$3:$N$7128))</f>
        <v>Hyd_OilCount_Trend_AvgPower</v>
      </c>
      <c r="YV3" s="175" t="str">
        <f>IF(ISNA(_xlfn.XLOOKUP(YV$4,dictionary!$M$3:$M$7128,dictionary!$N$3:$N$7128))," ",_xlfn.XLOOKUP(YV$4,dictionary!$M$3:$M$7128,dictionary!$N$3:$N$7128))</f>
        <v>Hyd_OilCount_Trend_DeltaOpH</v>
      </c>
      <c r="YW3" s="175" t="str">
        <f>IF(ISNA(_xlfn.XLOOKUP(YW$4,dictionary!$M$3:$M$7128,dictionary!$N$3:$N$7128))," ",_xlfn.XLOOKUP(YW$4,dictionary!$M$3:$M$7128,dictionary!$N$3:$N$7128))</f>
        <v>Hyd_OilCount_Trend_OilConsumption</v>
      </c>
      <c r="YX3" s="175" t="str">
        <f>IF(ISNA(_xlfn.XLOOKUP(YX$4,dictionary!$M$3:$M$7128,dictionary!$N$3:$N$7128))," ",_xlfn.XLOOKUP(YX$4,dictionary!$M$3:$M$7128,dictionary!$N$3:$N$7128))</f>
        <v>Hyd_OilCount_Trend_OilVolume</v>
      </c>
      <c r="YY3" s="175" t="str">
        <f>IF(ISNA(_xlfn.XLOOKUP(YY$4,dictionary!$M$3:$M$7128,dictionary!$N$3:$N$7128))," ",_xlfn.XLOOKUP(YY$4,dictionary!$M$3:$M$7128,dictionary!$N$3:$N$7128))</f>
        <v>Hyd_PressCoolWat</v>
      </c>
      <c r="YZ3" s="175" t="str">
        <f>IF(ISNA(_xlfn.XLOOKUP(YZ$4,dictionary!$M$3:$M$7128,dictionary!$N$3:$N$7128))," ",_xlfn.XLOOKUP(YZ$4,dictionary!$M$3:$M$7128,dictionary!$N$3:$N$7128))</f>
        <v>Hyd_PressCrankCase</v>
      </c>
      <c r="ZA3" s="175" t="str">
        <f>IF(ISNA(_xlfn.XLOOKUP(ZA$4,dictionary!$M$3:$M$7128,dictionary!$N$3:$N$7128))," ",_xlfn.XLOOKUP(ZA$4,dictionary!$M$3:$M$7128,dictionary!$N$3:$N$7128))</f>
        <v>Hyd_PressOil</v>
      </c>
      <c r="ZB3" s="175" t="str">
        <f>IF(ISNA(_xlfn.XLOOKUP(ZB$4,dictionary!$M$3:$M$7128,dictionary!$N$3:$N$7128))," ",_xlfn.XLOOKUP(ZB$4,dictionary!$M$3:$M$7128,dictionary!$N$3:$N$7128))</f>
        <v>Hyd_PressOilDif</v>
      </c>
      <c r="ZC3" s="175" t="str">
        <f>IF(ISNA(_xlfn.XLOOKUP(ZC$4,dictionary!$M$3:$M$7128,dictionary!$N$3:$N$7128))," ",_xlfn.XLOOKUP(ZC$4,dictionary!$M$3:$M$7128,dictionary!$N$3:$N$7128))</f>
        <v>Hyd_PressOilDif1</v>
      </c>
      <c r="ZD3" s="175" t="str">
        <f>IF(ISNA(_xlfn.XLOOKUP(ZD$4,dictionary!$M$3:$M$7128,dictionary!$N$3:$N$7128))," ",_xlfn.XLOOKUP(ZD$4,dictionary!$M$3:$M$7128,dictionary!$N$3:$N$7128))</f>
        <v>Hyd_PressTCOilFiltIn</v>
      </c>
      <c r="ZE3" s="175" t="str">
        <f>IF(ISNA(_xlfn.XLOOKUP(ZE$4,dictionary!$M$3:$M$7128,dictionary!$N$3:$N$7128))," ",_xlfn.XLOOKUP(ZE$4,dictionary!$M$3:$M$7128,dictionary!$N$3:$N$7128))</f>
        <v>Hyd_TempCoolWat</v>
      </c>
      <c r="ZF3" s="175" t="str">
        <f>IF(ISNA(_xlfn.XLOOKUP(ZF$4,dictionary!$M$3:$M$7128,dictionary!$N$3:$N$7128))," ",_xlfn.XLOOKUP(ZF$4,dictionary!$M$3:$M$7128,dictionary!$N$3:$N$7128))</f>
        <v>Hyd_TempOil</v>
      </c>
      <c r="ZG3" s="175" t="str">
        <f>IF(ISNA(_xlfn.XLOOKUP(ZG$4,dictionary!$M$3:$M$7128,dictionary!$N$3:$N$7128))," ",_xlfn.XLOOKUP(ZG$4,dictionary!$M$3:$M$7128,dictionary!$N$3:$N$7128))</f>
        <v>Hyd_TempOilPumpOut</v>
      </c>
      <c r="ZH3" s="175" t="str">
        <f>IF(ISNA(_xlfn.XLOOKUP(ZH$4,dictionary!$M$3:$M$7128,dictionary!$N$3:$N$7128))," ",_xlfn.XLOOKUP(ZH$4,dictionary!$M$3:$M$7128,dictionary!$N$3:$N$7128))</f>
        <v>Hyd_TempWatRet</v>
      </c>
      <c r="ZI3" s="175" t="str">
        <f>IF(ISNA(_xlfn.XLOOKUP(ZI$4,dictionary!$M$3:$M$7128,dictionary!$N$3:$N$7128))," ",_xlfn.XLOOKUP(ZI$4,dictionary!$M$3:$M$7128,dictionary!$N$3:$N$7128))</f>
        <v>Hyd_TempWatRetCoolOut</v>
      </c>
      <c r="ZJ3" s="175" t="str">
        <f>IF(ISNA(_xlfn.XLOOKUP(ZJ$4,dictionary!$M$3:$M$7128,dictionary!$N$3:$N$7128))," ",_xlfn.XLOOKUP(ZJ$4,dictionary!$M$3:$M$7128,dictionary!$N$3:$N$7128))</f>
        <v>Hyd_TempWatRetPreEng</v>
      </c>
      <c r="ZK3" s="175" t="str">
        <f>IF(ISNA(_xlfn.XLOOKUP(ZK$4,dictionary!$M$3:$M$7128,dictionary!$N$3:$N$7128))," ",_xlfn.XLOOKUP(ZK$4,dictionary!$M$3:$M$7128,dictionary!$N$3:$N$7128))</f>
        <v>iDays_SinceStart</v>
      </c>
      <c r="ZL3" s="175" t="str">
        <f>IF(ISNA(_xlfn.XLOOKUP(ZL$4,dictionary!$M$3:$M$7128,dictionary!$N$3:$N$7128))," ",_xlfn.XLOOKUP(ZL$4,dictionary!$M$3:$M$7128,dictionary!$N$3:$N$7128))</f>
        <v>Ignition_IC_HW_Vers</v>
      </c>
      <c r="ZM3" s="175" t="str">
        <f>IF(ISNA(_xlfn.XLOOKUP(ZM$4,dictionary!$M$3:$M$7128,dictionary!$N$3:$N$7128))," ",_xlfn.XLOOKUP(ZM$4,dictionary!$M$3:$M$7128,dictionary!$N$3:$N$7128))</f>
        <v>Ignition_IC_SW_Vers</v>
      </c>
      <c r="ZN3" s="175" t="str">
        <f>IF(ISNA(_xlfn.XLOOKUP(ZN$4,dictionary!$M$3:$M$7128,dictionary!$N$3:$N$7128))," ",_xlfn.XLOOKUP(ZN$4,dictionary!$M$3:$M$7128,dictionary!$N$3:$N$7128))</f>
        <v>Ignition_ITPAvg</v>
      </c>
      <c r="ZO3" s="175" t="str">
        <f>IF(ISNA(_xlfn.XLOOKUP(ZO$4,dictionary!$M$3:$M$7128,dictionary!$N$3:$N$7128))," ",_xlfn.XLOOKUP(ZO$4,dictionary!$M$3:$M$7128,dictionary!$N$3:$N$7128))</f>
        <v>Ignition_ITPCyl01</v>
      </c>
      <c r="ZP3" s="175" t="str">
        <f>IF(ISNA(_xlfn.XLOOKUP(ZP$4,dictionary!$M$3:$M$7128,dictionary!$N$3:$N$7128))," ",_xlfn.XLOOKUP(ZP$4,dictionary!$M$3:$M$7128,dictionary!$N$3:$N$7128))</f>
        <v>Ignition_ITPCyl02</v>
      </c>
      <c r="ZQ3" s="175" t="str">
        <f>IF(ISNA(_xlfn.XLOOKUP(ZQ$4,dictionary!$M$3:$M$7128,dictionary!$N$3:$N$7128))," ",_xlfn.XLOOKUP(ZQ$4,dictionary!$M$3:$M$7128,dictionary!$N$3:$N$7128))</f>
        <v>Ignition_ITPCyl03</v>
      </c>
      <c r="ZR3" s="175" t="str">
        <f>IF(ISNA(_xlfn.XLOOKUP(ZR$4,dictionary!$M$3:$M$7128,dictionary!$N$3:$N$7128))," ",_xlfn.XLOOKUP(ZR$4,dictionary!$M$3:$M$7128,dictionary!$N$3:$N$7128))</f>
        <v>Ignition_ITPCyl04</v>
      </c>
      <c r="ZS3" s="175" t="str">
        <f>IF(ISNA(_xlfn.XLOOKUP(ZS$4,dictionary!$M$3:$M$7128,dictionary!$N$3:$N$7128))," ",_xlfn.XLOOKUP(ZS$4,dictionary!$M$3:$M$7128,dictionary!$N$3:$N$7128))</f>
        <v>Ignition_ITPCyl05</v>
      </c>
      <c r="ZT3" s="175" t="str">
        <f>IF(ISNA(_xlfn.XLOOKUP(ZT$4,dictionary!$M$3:$M$7128,dictionary!$N$3:$N$7128))," ",_xlfn.XLOOKUP(ZT$4,dictionary!$M$3:$M$7128,dictionary!$N$3:$N$7128))</f>
        <v>Ignition_ITPCyl06</v>
      </c>
      <c r="ZU3" s="175" t="str">
        <f>IF(ISNA(_xlfn.XLOOKUP(ZU$4,dictionary!$M$3:$M$7128,dictionary!$N$3:$N$7128))," ",_xlfn.XLOOKUP(ZU$4,dictionary!$M$3:$M$7128,dictionary!$N$3:$N$7128))</f>
        <v>Ignition_ITPCyl07</v>
      </c>
      <c r="ZV3" s="175" t="str">
        <f>IF(ISNA(_xlfn.XLOOKUP(ZV$4,dictionary!$M$3:$M$7128,dictionary!$N$3:$N$7128))," ",_xlfn.XLOOKUP(ZV$4,dictionary!$M$3:$M$7128,dictionary!$N$3:$N$7128))</f>
        <v>Ignition_ITPCyl08</v>
      </c>
      <c r="ZW3" s="175" t="str">
        <f>IF(ISNA(_xlfn.XLOOKUP(ZW$4,dictionary!$M$3:$M$7128,dictionary!$N$3:$N$7128))," ",_xlfn.XLOOKUP(ZW$4,dictionary!$M$3:$M$7128,dictionary!$N$3:$N$7128))</f>
        <v>Ignition_ITPCyl09</v>
      </c>
      <c r="ZX3" s="175" t="str">
        <f>IF(ISNA(_xlfn.XLOOKUP(ZX$4,dictionary!$M$3:$M$7128,dictionary!$N$3:$N$7128))," ",_xlfn.XLOOKUP(ZX$4,dictionary!$M$3:$M$7128,dictionary!$N$3:$N$7128))</f>
        <v>Ignition_ITPCyl10</v>
      </c>
      <c r="ZY3" s="175" t="str">
        <f>IF(ISNA(_xlfn.XLOOKUP(ZY$4,dictionary!$M$3:$M$7128,dictionary!$N$3:$N$7128))," ",_xlfn.XLOOKUP(ZY$4,dictionary!$M$3:$M$7128,dictionary!$N$3:$N$7128))</f>
        <v>Ignition_ITPCyl11</v>
      </c>
      <c r="ZZ3" s="175" t="str">
        <f>IF(ISNA(_xlfn.XLOOKUP(ZZ$4,dictionary!$M$3:$M$7128,dictionary!$N$3:$N$7128))," ",_xlfn.XLOOKUP(ZZ$4,dictionary!$M$3:$M$7128,dictionary!$N$3:$N$7128))</f>
        <v>Ignition_ITPCyl12</v>
      </c>
      <c r="AAA3" s="175" t="str">
        <f>IF(ISNA(_xlfn.XLOOKUP(AAA$4,dictionary!$M$3:$M$7128,dictionary!$N$3:$N$7128))," ",_xlfn.XLOOKUP(AAA$4,dictionary!$M$3:$M$7128,dictionary!$N$3:$N$7128))</f>
        <v>Ignition_ITPCyl13</v>
      </c>
      <c r="AAB3" s="175" t="str">
        <f>IF(ISNA(_xlfn.XLOOKUP(AAB$4,dictionary!$M$3:$M$7128,dictionary!$N$3:$N$7128))," ",_xlfn.XLOOKUP(AAB$4,dictionary!$M$3:$M$7128,dictionary!$N$3:$N$7128))</f>
        <v>Ignition_ITPCyl14</v>
      </c>
      <c r="AAC3" s="175" t="str">
        <f>IF(ISNA(_xlfn.XLOOKUP(AAC$4,dictionary!$M$3:$M$7128,dictionary!$N$3:$N$7128))," ",_xlfn.XLOOKUP(AAC$4,dictionary!$M$3:$M$7128,dictionary!$N$3:$N$7128))</f>
        <v>Ignition_ITPCyl15</v>
      </c>
      <c r="AAD3" s="175" t="str">
        <f>IF(ISNA(_xlfn.XLOOKUP(AAD$4,dictionary!$M$3:$M$7128,dictionary!$N$3:$N$7128))," ",_xlfn.XLOOKUP(AAD$4,dictionary!$M$3:$M$7128,dictionary!$N$3:$N$7128))</f>
        <v>Ignition_ITPCyl16</v>
      </c>
      <c r="AAE3" s="175" t="str">
        <f>IF(ISNA(_xlfn.XLOOKUP(AAE$4,dictionary!$M$3:$M$7128,dictionary!$N$3:$N$7128))," ",_xlfn.XLOOKUP(AAE$4,dictionary!$M$3:$M$7128,dictionary!$N$3:$N$7128))</f>
        <v>Ignition_ITPCyl17</v>
      </c>
      <c r="AAF3" s="175" t="str">
        <f>IF(ISNA(_xlfn.XLOOKUP(AAF$4,dictionary!$M$3:$M$7128,dictionary!$N$3:$N$7128))," ",_xlfn.XLOOKUP(AAF$4,dictionary!$M$3:$M$7128,dictionary!$N$3:$N$7128))</f>
        <v>Ignition_ITPCyl18</v>
      </c>
      <c r="AAG3" s="175" t="str">
        <f>IF(ISNA(_xlfn.XLOOKUP(AAG$4,dictionary!$M$3:$M$7128,dictionary!$N$3:$N$7128))," ",_xlfn.XLOOKUP(AAG$4,dictionary!$M$3:$M$7128,dictionary!$N$3:$N$7128))</f>
        <v>Ignition_ITPCyl19</v>
      </c>
      <c r="AAH3" s="175" t="str">
        <f>IF(ISNA(_xlfn.XLOOKUP(AAH$4,dictionary!$M$3:$M$7128,dictionary!$N$3:$N$7128))," ",_xlfn.XLOOKUP(AAH$4,dictionary!$M$3:$M$7128,dictionary!$N$3:$N$7128))</f>
        <v>Ignition_ITPCyl20</v>
      </c>
      <c r="AAI3" s="175" t="str">
        <f>IF(ISNA(_xlfn.XLOOKUP(AAI$4,dictionary!$M$3:$M$7128,dictionary!$N$3:$N$7128))," ",_xlfn.XLOOKUP(AAI$4,dictionary!$M$3:$M$7128,dictionary!$N$3:$N$7128))</f>
        <v>Ignition_ITPCyl21</v>
      </c>
      <c r="AAJ3" s="175" t="str">
        <f>IF(ISNA(_xlfn.XLOOKUP(AAJ$4,dictionary!$M$3:$M$7128,dictionary!$N$3:$N$7128))," ",_xlfn.XLOOKUP(AAJ$4,dictionary!$M$3:$M$7128,dictionary!$N$3:$N$7128))</f>
        <v>Ignition_ITPCyl22</v>
      </c>
      <c r="AAK3" s="175" t="str">
        <f>IF(ISNA(_xlfn.XLOOKUP(AAK$4,dictionary!$M$3:$M$7128,dictionary!$N$3:$N$7128))," ",_xlfn.XLOOKUP(AAK$4,dictionary!$M$3:$M$7128,dictionary!$N$3:$N$7128))</f>
        <v>Ignition_ITPCyl23</v>
      </c>
      <c r="AAL3" s="175" t="str">
        <f>IF(ISNA(_xlfn.XLOOKUP(AAL$4,dictionary!$M$3:$M$7128,dictionary!$N$3:$N$7128))," ",_xlfn.XLOOKUP(AAL$4,dictionary!$M$3:$M$7128,dictionary!$N$3:$N$7128))</f>
        <v>Ignition_ITPCyl24</v>
      </c>
      <c r="AAM3" s="175" t="str">
        <f>IF(ISNA(_xlfn.XLOOKUP(AAM$4,dictionary!$M$3:$M$7128,dictionary!$N$3:$N$7128))," ",_xlfn.XLOOKUP(AAM$4,dictionary!$M$3:$M$7128,dictionary!$N$3:$N$7128))</f>
        <v>Ignition_SAFI_ElectTemp1</v>
      </c>
      <c r="AAN3" s="175" t="str">
        <f>IF(ISNA(_xlfn.XLOOKUP(AAN$4,dictionary!$M$3:$M$7128,dictionary!$N$3:$N$7128))," ",_xlfn.XLOOKUP(AAN$4,dictionary!$M$3:$M$7128,dictionary!$N$3:$N$7128))</f>
        <v>Ignition_SAFI_ElectTemp10</v>
      </c>
      <c r="AAO3" s="175" t="str">
        <f>IF(ISNA(_xlfn.XLOOKUP(AAO$4,dictionary!$M$3:$M$7128,dictionary!$N$3:$N$7128))," ",_xlfn.XLOOKUP(AAO$4,dictionary!$M$3:$M$7128,dictionary!$N$3:$N$7128))</f>
        <v>Ignition_SAFI_ElectTemp11</v>
      </c>
      <c r="AAP3" s="175" t="str">
        <f>IF(ISNA(_xlfn.XLOOKUP(AAP$4,dictionary!$M$3:$M$7128,dictionary!$N$3:$N$7128))," ",_xlfn.XLOOKUP(AAP$4,dictionary!$M$3:$M$7128,dictionary!$N$3:$N$7128))</f>
        <v>Ignition_SAFI_ElectTemp12</v>
      </c>
      <c r="AAQ3" s="175" t="str">
        <f>IF(ISNA(_xlfn.XLOOKUP(AAQ$4,dictionary!$M$3:$M$7128,dictionary!$N$3:$N$7128))," ",_xlfn.XLOOKUP(AAQ$4,dictionary!$M$3:$M$7128,dictionary!$N$3:$N$7128))</f>
        <v>Ignition_SAFI_ElectTemp2</v>
      </c>
      <c r="AAR3" s="175" t="str">
        <f>IF(ISNA(_xlfn.XLOOKUP(AAR$4,dictionary!$M$3:$M$7128,dictionary!$N$3:$N$7128))," ",_xlfn.XLOOKUP(AAR$4,dictionary!$M$3:$M$7128,dictionary!$N$3:$N$7128))</f>
        <v>Ignition_SAFI_ElectTemp3</v>
      </c>
      <c r="AAS3" s="175" t="str">
        <f>IF(ISNA(_xlfn.XLOOKUP(AAS$4,dictionary!$M$3:$M$7128,dictionary!$N$3:$N$7128))," ",_xlfn.XLOOKUP(AAS$4,dictionary!$M$3:$M$7128,dictionary!$N$3:$N$7128))</f>
        <v>Ignition_SAFI_ElectTemp4</v>
      </c>
      <c r="AAT3" s="175" t="str">
        <f>IF(ISNA(_xlfn.XLOOKUP(AAT$4,dictionary!$M$3:$M$7128,dictionary!$N$3:$N$7128))," ",_xlfn.XLOOKUP(AAT$4,dictionary!$M$3:$M$7128,dictionary!$N$3:$N$7128))</f>
        <v>Ignition_SAFI_ElectTemp5</v>
      </c>
      <c r="AAU3" s="175" t="str">
        <f>IF(ISNA(_xlfn.XLOOKUP(AAU$4,dictionary!$M$3:$M$7128,dictionary!$N$3:$N$7128))," ",_xlfn.XLOOKUP(AAU$4,dictionary!$M$3:$M$7128,dictionary!$N$3:$N$7128))</f>
        <v>Ignition_SAFI_ElectTemp6</v>
      </c>
      <c r="AAV3" s="175" t="str">
        <f>IF(ISNA(_xlfn.XLOOKUP(AAV$4,dictionary!$M$3:$M$7128,dictionary!$N$3:$N$7128))," ",_xlfn.XLOOKUP(AAV$4,dictionary!$M$3:$M$7128,dictionary!$N$3:$N$7128))</f>
        <v>Ignition_SAFI_ElectTemp7</v>
      </c>
      <c r="AAW3" s="175" t="str">
        <f>IF(ISNA(_xlfn.XLOOKUP(AAW$4,dictionary!$M$3:$M$7128,dictionary!$N$3:$N$7128))," ",_xlfn.XLOOKUP(AAW$4,dictionary!$M$3:$M$7128,dictionary!$N$3:$N$7128))</f>
        <v>Ignition_SAFI_ElectTemp8</v>
      </c>
      <c r="AAX3" s="175" t="str">
        <f>IF(ISNA(_xlfn.XLOOKUP(AAX$4,dictionary!$M$3:$M$7128,dictionary!$N$3:$N$7128))," ",_xlfn.XLOOKUP(AAX$4,dictionary!$M$3:$M$7128,dictionary!$N$3:$N$7128))</f>
        <v>Ignition_SAFI_ElectTemp9</v>
      </c>
      <c r="AAY3" s="175" t="str">
        <f>IF(ISNA(_xlfn.XLOOKUP(AAY$4,dictionary!$M$3:$M$7128,dictionary!$N$3:$N$7128))," ",_xlfn.XLOOKUP(AAY$4,dictionary!$M$3:$M$7128,dictionary!$N$3:$N$7128))</f>
        <v>Ignition_SAFI_FilterVers1</v>
      </c>
      <c r="AAZ3" s="175" t="str">
        <f>IF(ISNA(_xlfn.XLOOKUP(AAZ$4,dictionary!$M$3:$M$7128,dictionary!$N$3:$N$7128))," ",_xlfn.XLOOKUP(AAZ$4,dictionary!$M$3:$M$7128,dictionary!$N$3:$N$7128))</f>
        <v>Ignition_SAFI_FilterVers10</v>
      </c>
      <c r="ABA3" s="175" t="str">
        <f>IF(ISNA(_xlfn.XLOOKUP(ABA$4,dictionary!$M$3:$M$7128,dictionary!$N$3:$N$7128))," ",_xlfn.XLOOKUP(ABA$4,dictionary!$M$3:$M$7128,dictionary!$N$3:$N$7128))</f>
        <v>Ignition_SAFI_FilterVers11</v>
      </c>
      <c r="ABB3" s="175" t="str">
        <f>IF(ISNA(_xlfn.XLOOKUP(ABB$4,dictionary!$M$3:$M$7128,dictionary!$N$3:$N$7128))," ",_xlfn.XLOOKUP(ABB$4,dictionary!$M$3:$M$7128,dictionary!$N$3:$N$7128))</f>
        <v>Ignition_SAFI_FilterVers12</v>
      </c>
      <c r="ABC3" s="175" t="str">
        <f>IF(ISNA(_xlfn.XLOOKUP(ABC$4,dictionary!$M$3:$M$7128,dictionary!$N$3:$N$7128))," ",_xlfn.XLOOKUP(ABC$4,dictionary!$M$3:$M$7128,dictionary!$N$3:$N$7128))</f>
        <v>Ignition_SAFI_FilterVers2</v>
      </c>
      <c r="ABD3" s="175" t="str">
        <f>IF(ISNA(_xlfn.XLOOKUP(ABD$4,dictionary!$M$3:$M$7128,dictionary!$N$3:$N$7128))," ",_xlfn.XLOOKUP(ABD$4,dictionary!$M$3:$M$7128,dictionary!$N$3:$N$7128))</f>
        <v>Ignition_SAFI_FilterVers3</v>
      </c>
      <c r="ABE3" s="175" t="str">
        <f>IF(ISNA(_xlfn.XLOOKUP(ABE$4,dictionary!$M$3:$M$7128,dictionary!$N$3:$N$7128))," ",_xlfn.XLOOKUP(ABE$4,dictionary!$M$3:$M$7128,dictionary!$N$3:$N$7128))</f>
        <v>Ignition_SAFI_FilterVers4</v>
      </c>
      <c r="ABF3" s="175" t="str">
        <f>IF(ISNA(_xlfn.XLOOKUP(ABF$4,dictionary!$M$3:$M$7128,dictionary!$N$3:$N$7128))," ",_xlfn.XLOOKUP(ABF$4,dictionary!$M$3:$M$7128,dictionary!$N$3:$N$7128))</f>
        <v>Ignition_SAFI_FilterVers5</v>
      </c>
      <c r="ABG3" s="175" t="str">
        <f>IF(ISNA(_xlfn.XLOOKUP(ABG$4,dictionary!$M$3:$M$7128,dictionary!$N$3:$N$7128))," ",_xlfn.XLOOKUP(ABG$4,dictionary!$M$3:$M$7128,dictionary!$N$3:$N$7128))</f>
        <v>Ignition_SAFI_FilterVers6</v>
      </c>
      <c r="ABH3" s="175" t="str">
        <f>IF(ISNA(_xlfn.XLOOKUP(ABH$4,dictionary!$M$3:$M$7128,dictionary!$N$3:$N$7128))," ",_xlfn.XLOOKUP(ABH$4,dictionary!$M$3:$M$7128,dictionary!$N$3:$N$7128))</f>
        <v>Ignition_SAFI_FilterVers7</v>
      </c>
      <c r="ABI3" s="175" t="str">
        <f>IF(ISNA(_xlfn.XLOOKUP(ABI$4,dictionary!$M$3:$M$7128,dictionary!$N$3:$N$7128))," ",_xlfn.XLOOKUP(ABI$4,dictionary!$M$3:$M$7128,dictionary!$N$3:$N$7128))</f>
        <v>Ignition_SAFI_FilterVers8</v>
      </c>
      <c r="ABJ3" s="175" t="str">
        <f>IF(ISNA(_xlfn.XLOOKUP(ABJ$4,dictionary!$M$3:$M$7128,dictionary!$N$3:$N$7128))," ",_xlfn.XLOOKUP(ABJ$4,dictionary!$M$3:$M$7128,dictionary!$N$3:$N$7128))</f>
        <v>Ignition_SAFI_FilterVers9</v>
      </c>
      <c r="ABK3" s="175" t="str">
        <f>IF(ISNA(_xlfn.XLOOKUP(ABK$4,dictionary!$M$3:$M$7128,dictionary!$N$3:$N$7128))," ",_xlfn.XLOOKUP(ABK$4,dictionary!$M$3:$M$7128,dictionary!$N$3:$N$7128))</f>
        <v>Ignition_SAFI_HW_Vers1</v>
      </c>
      <c r="ABL3" s="175" t="str">
        <f>IF(ISNA(_xlfn.XLOOKUP(ABL$4,dictionary!$M$3:$M$7128,dictionary!$N$3:$N$7128))," ",_xlfn.XLOOKUP(ABL$4,dictionary!$M$3:$M$7128,dictionary!$N$3:$N$7128))</f>
        <v>Ignition_SAFI_HW_Vers10</v>
      </c>
      <c r="ABM3" s="175" t="str">
        <f>IF(ISNA(_xlfn.XLOOKUP(ABM$4,dictionary!$M$3:$M$7128,dictionary!$N$3:$N$7128))," ",_xlfn.XLOOKUP(ABM$4,dictionary!$M$3:$M$7128,dictionary!$N$3:$N$7128))</f>
        <v>Ignition_SAFI_HW_Vers11</v>
      </c>
      <c r="ABN3" s="175" t="str">
        <f>IF(ISNA(_xlfn.XLOOKUP(ABN$4,dictionary!$M$3:$M$7128,dictionary!$N$3:$N$7128))," ",_xlfn.XLOOKUP(ABN$4,dictionary!$M$3:$M$7128,dictionary!$N$3:$N$7128))</f>
        <v>Ignition_SAFI_HW_Vers12</v>
      </c>
      <c r="ABO3" s="175" t="str">
        <f>IF(ISNA(_xlfn.XLOOKUP(ABO$4,dictionary!$M$3:$M$7128,dictionary!$N$3:$N$7128))," ",_xlfn.XLOOKUP(ABO$4,dictionary!$M$3:$M$7128,dictionary!$N$3:$N$7128))</f>
        <v>Ignition_SAFI_HW_Vers2</v>
      </c>
      <c r="ABP3" s="175" t="str">
        <f>IF(ISNA(_xlfn.XLOOKUP(ABP$4,dictionary!$M$3:$M$7128,dictionary!$N$3:$N$7128))," ",_xlfn.XLOOKUP(ABP$4,dictionary!$M$3:$M$7128,dictionary!$N$3:$N$7128))</f>
        <v>Ignition_SAFI_HW_Vers3</v>
      </c>
      <c r="ABQ3" s="175" t="str">
        <f>IF(ISNA(_xlfn.XLOOKUP(ABQ$4,dictionary!$M$3:$M$7128,dictionary!$N$3:$N$7128))," ",_xlfn.XLOOKUP(ABQ$4,dictionary!$M$3:$M$7128,dictionary!$N$3:$N$7128))</f>
        <v>Ignition_SAFI_HW_Vers4</v>
      </c>
      <c r="ABR3" s="175" t="str">
        <f>IF(ISNA(_xlfn.XLOOKUP(ABR$4,dictionary!$M$3:$M$7128,dictionary!$N$3:$N$7128))," ",_xlfn.XLOOKUP(ABR$4,dictionary!$M$3:$M$7128,dictionary!$N$3:$N$7128))</f>
        <v>Ignition_SAFI_HW_Vers5</v>
      </c>
      <c r="ABS3" s="175" t="str">
        <f>IF(ISNA(_xlfn.XLOOKUP(ABS$4,dictionary!$M$3:$M$7128,dictionary!$N$3:$N$7128))," ",_xlfn.XLOOKUP(ABS$4,dictionary!$M$3:$M$7128,dictionary!$N$3:$N$7128))</f>
        <v>Ignition_SAFI_HW_Vers6</v>
      </c>
      <c r="ABT3" s="175" t="str">
        <f>IF(ISNA(_xlfn.XLOOKUP(ABT$4,dictionary!$M$3:$M$7128,dictionary!$N$3:$N$7128))," ",_xlfn.XLOOKUP(ABT$4,dictionary!$M$3:$M$7128,dictionary!$N$3:$N$7128))</f>
        <v>Ignition_SAFI_HW_Vers7</v>
      </c>
      <c r="ABU3" s="175" t="str">
        <f>IF(ISNA(_xlfn.XLOOKUP(ABU$4,dictionary!$M$3:$M$7128,dictionary!$N$3:$N$7128))," ",_xlfn.XLOOKUP(ABU$4,dictionary!$M$3:$M$7128,dictionary!$N$3:$N$7128))</f>
        <v>Ignition_SAFI_HW_Vers8</v>
      </c>
      <c r="ABV3" s="175" t="str">
        <f>IF(ISNA(_xlfn.XLOOKUP(ABV$4,dictionary!$M$3:$M$7128,dictionary!$N$3:$N$7128))," ",_xlfn.XLOOKUP(ABV$4,dictionary!$M$3:$M$7128,dictionary!$N$3:$N$7128))</f>
        <v>Ignition_SAFI_HW_Vers9</v>
      </c>
      <c r="ABW3" s="175" t="str">
        <f>IF(ISNA(_xlfn.XLOOKUP(ABW$4,dictionary!$M$3:$M$7128,dictionary!$N$3:$N$7128))," ",_xlfn.XLOOKUP(ABW$4,dictionary!$M$3:$M$7128,dictionary!$N$3:$N$7128))</f>
        <v>Ignition_SAFI_HWOpt_Vers1</v>
      </c>
      <c r="ABX3" s="175" t="str">
        <f>IF(ISNA(_xlfn.XLOOKUP(ABX$4,dictionary!$M$3:$M$7128,dictionary!$N$3:$N$7128))," ",_xlfn.XLOOKUP(ABX$4,dictionary!$M$3:$M$7128,dictionary!$N$3:$N$7128))</f>
        <v>Ignition_SAFI_HWOpt_Vers10</v>
      </c>
      <c r="ABY3" s="175" t="str">
        <f>IF(ISNA(_xlfn.XLOOKUP(ABY$4,dictionary!$M$3:$M$7128,dictionary!$N$3:$N$7128))," ",_xlfn.XLOOKUP(ABY$4,dictionary!$M$3:$M$7128,dictionary!$N$3:$N$7128))</f>
        <v>Ignition_SAFI_HWOpt_Vers11</v>
      </c>
      <c r="ABZ3" s="175" t="str">
        <f>IF(ISNA(_xlfn.XLOOKUP(ABZ$4,dictionary!$M$3:$M$7128,dictionary!$N$3:$N$7128))," ",_xlfn.XLOOKUP(ABZ$4,dictionary!$M$3:$M$7128,dictionary!$N$3:$N$7128))</f>
        <v>Ignition_SAFI_HWOpt_Vers12</v>
      </c>
      <c r="ACA3" s="175" t="str">
        <f>IF(ISNA(_xlfn.XLOOKUP(ACA$4,dictionary!$M$3:$M$7128,dictionary!$N$3:$N$7128))," ",_xlfn.XLOOKUP(ACA$4,dictionary!$M$3:$M$7128,dictionary!$N$3:$N$7128))</f>
        <v>Ignition_SAFI_HWOpt_Vers2</v>
      </c>
      <c r="ACB3" s="175" t="str">
        <f>IF(ISNA(_xlfn.XLOOKUP(ACB$4,dictionary!$M$3:$M$7128,dictionary!$N$3:$N$7128))," ",_xlfn.XLOOKUP(ACB$4,dictionary!$M$3:$M$7128,dictionary!$N$3:$N$7128))</f>
        <v>Ignition_SAFI_HWOpt_Vers3</v>
      </c>
      <c r="ACC3" s="175" t="str">
        <f>IF(ISNA(_xlfn.XLOOKUP(ACC$4,dictionary!$M$3:$M$7128,dictionary!$N$3:$N$7128))," ",_xlfn.XLOOKUP(ACC$4,dictionary!$M$3:$M$7128,dictionary!$N$3:$N$7128))</f>
        <v>Ignition_SAFI_HWOpt_Vers4</v>
      </c>
      <c r="ACD3" s="175" t="str">
        <f>IF(ISNA(_xlfn.XLOOKUP(ACD$4,dictionary!$M$3:$M$7128,dictionary!$N$3:$N$7128))," ",_xlfn.XLOOKUP(ACD$4,dictionary!$M$3:$M$7128,dictionary!$N$3:$N$7128))</f>
        <v>Ignition_SAFI_HWOpt_Vers5</v>
      </c>
      <c r="ACE3" s="175" t="str">
        <f>IF(ISNA(_xlfn.XLOOKUP(ACE$4,dictionary!$M$3:$M$7128,dictionary!$N$3:$N$7128))," ",_xlfn.XLOOKUP(ACE$4,dictionary!$M$3:$M$7128,dictionary!$N$3:$N$7128))</f>
        <v>Ignition_SAFI_HWOpt_Vers6</v>
      </c>
      <c r="ACF3" s="175" t="str">
        <f>IF(ISNA(_xlfn.XLOOKUP(ACF$4,dictionary!$M$3:$M$7128,dictionary!$N$3:$N$7128))," ",_xlfn.XLOOKUP(ACF$4,dictionary!$M$3:$M$7128,dictionary!$N$3:$N$7128))</f>
        <v>Ignition_SAFI_HWOpt_Vers7</v>
      </c>
      <c r="ACG3" s="175" t="str">
        <f>IF(ISNA(_xlfn.XLOOKUP(ACG$4,dictionary!$M$3:$M$7128,dictionary!$N$3:$N$7128))," ",_xlfn.XLOOKUP(ACG$4,dictionary!$M$3:$M$7128,dictionary!$N$3:$N$7128))</f>
        <v>Ignition_SAFI_HWOpt_Vers8</v>
      </c>
      <c r="ACH3" s="175" t="str">
        <f>IF(ISNA(_xlfn.XLOOKUP(ACH$4,dictionary!$M$3:$M$7128,dictionary!$N$3:$N$7128))," ",_xlfn.XLOOKUP(ACH$4,dictionary!$M$3:$M$7128,dictionary!$N$3:$N$7128))</f>
        <v>Ignition_SAFI_HWOpt_Vers9</v>
      </c>
      <c r="ACI3" s="175" t="str">
        <f>IF(ISNA(_xlfn.XLOOKUP(ACI$4,dictionary!$M$3:$M$7128,dictionary!$N$3:$N$7128))," ",_xlfn.XLOOKUP(ACI$4,dictionary!$M$3:$M$7128,dictionary!$N$3:$N$7128))</f>
        <v>Ignition_SAFI_OpHours1</v>
      </c>
      <c r="ACJ3" s="175" t="str">
        <f>IF(ISNA(_xlfn.XLOOKUP(ACJ$4,dictionary!$M$3:$M$7128,dictionary!$N$3:$N$7128))," ",_xlfn.XLOOKUP(ACJ$4,dictionary!$M$3:$M$7128,dictionary!$N$3:$N$7128))</f>
        <v>Ignition_SAFI_OpHours10</v>
      </c>
      <c r="ACK3" s="175" t="str">
        <f>IF(ISNA(_xlfn.XLOOKUP(ACK$4,dictionary!$M$3:$M$7128,dictionary!$N$3:$N$7128))," ",_xlfn.XLOOKUP(ACK$4,dictionary!$M$3:$M$7128,dictionary!$N$3:$N$7128))</f>
        <v>Ignition_SAFI_OpHours11</v>
      </c>
      <c r="ACL3" s="175" t="str">
        <f>IF(ISNA(_xlfn.XLOOKUP(ACL$4,dictionary!$M$3:$M$7128,dictionary!$N$3:$N$7128))," ",_xlfn.XLOOKUP(ACL$4,dictionary!$M$3:$M$7128,dictionary!$N$3:$N$7128))</f>
        <v>Ignition_SAFI_OpHours12</v>
      </c>
      <c r="ACM3" s="175" t="str">
        <f>IF(ISNA(_xlfn.XLOOKUP(ACM$4,dictionary!$M$3:$M$7128,dictionary!$N$3:$N$7128))," ",_xlfn.XLOOKUP(ACM$4,dictionary!$M$3:$M$7128,dictionary!$N$3:$N$7128))</f>
        <v>Ignition_SAFI_OpHours2</v>
      </c>
      <c r="ACN3" s="175" t="str">
        <f>IF(ISNA(_xlfn.XLOOKUP(ACN$4,dictionary!$M$3:$M$7128,dictionary!$N$3:$N$7128))," ",_xlfn.XLOOKUP(ACN$4,dictionary!$M$3:$M$7128,dictionary!$N$3:$N$7128))</f>
        <v>Ignition_SAFI_OpHours3</v>
      </c>
      <c r="ACO3" s="175" t="str">
        <f>IF(ISNA(_xlfn.XLOOKUP(ACO$4,dictionary!$M$3:$M$7128,dictionary!$N$3:$N$7128))," ",_xlfn.XLOOKUP(ACO$4,dictionary!$M$3:$M$7128,dictionary!$N$3:$N$7128))</f>
        <v>Ignition_SAFI_OpHours4</v>
      </c>
      <c r="ACP3" s="175" t="str">
        <f>IF(ISNA(_xlfn.XLOOKUP(ACP$4,dictionary!$M$3:$M$7128,dictionary!$N$3:$N$7128))," ",_xlfn.XLOOKUP(ACP$4,dictionary!$M$3:$M$7128,dictionary!$N$3:$N$7128))</f>
        <v>Ignition_SAFI_OpHours5</v>
      </c>
      <c r="ACQ3" s="175" t="str">
        <f>IF(ISNA(_xlfn.XLOOKUP(ACQ$4,dictionary!$M$3:$M$7128,dictionary!$N$3:$N$7128))," ",_xlfn.XLOOKUP(ACQ$4,dictionary!$M$3:$M$7128,dictionary!$N$3:$N$7128))</f>
        <v>Ignition_SAFI_OpHours6</v>
      </c>
      <c r="ACR3" s="175" t="str">
        <f>IF(ISNA(_xlfn.XLOOKUP(ACR$4,dictionary!$M$3:$M$7128,dictionary!$N$3:$N$7128))," ",_xlfn.XLOOKUP(ACR$4,dictionary!$M$3:$M$7128,dictionary!$N$3:$N$7128))</f>
        <v>Ignition_SAFI_OpHours7</v>
      </c>
      <c r="ACS3" s="175" t="str">
        <f>IF(ISNA(_xlfn.XLOOKUP(ACS$4,dictionary!$M$3:$M$7128,dictionary!$N$3:$N$7128))," ",_xlfn.XLOOKUP(ACS$4,dictionary!$M$3:$M$7128,dictionary!$N$3:$N$7128))</f>
        <v>Ignition_SAFI_OpHours8</v>
      </c>
      <c r="ACT3" s="175" t="str">
        <f>IF(ISNA(_xlfn.XLOOKUP(ACT$4,dictionary!$M$3:$M$7128,dictionary!$N$3:$N$7128))," ",_xlfn.XLOOKUP(ACT$4,dictionary!$M$3:$M$7128,dictionary!$N$3:$N$7128))</f>
        <v>Ignition_SAFI_OpHours9</v>
      </c>
      <c r="ACU3" s="175" t="str">
        <f>IF(ISNA(_xlfn.XLOOKUP(ACU$4,dictionary!$M$3:$M$7128,dictionary!$N$3:$N$7128))," ",_xlfn.XLOOKUP(ACU$4,dictionary!$M$3:$M$7128,dictionary!$N$3:$N$7128))</f>
        <v>Ignition_SAFI_ProdDate1</v>
      </c>
      <c r="ACV3" s="175" t="str">
        <f>IF(ISNA(_xlfn.XLOOKUP(ACV$4,dictionary!$M$3:$M$7128,dictionary!$N$3:$N$7128))," ",_xlfn.XLOOKUP(ACV$4,dictionary!$M$3:$M$7128,dictionary!$N$3:$N$7128))</f>
        <v>Ignition_SAFI_ProdDate10</v>
      </c>
      <c r="ACW3" s="175" t="str">
        <f>IF(ISNA(_xlfn.XLOOKUP(ACW$4,dictionary!$M$3:$M$7128,dictionary!$N$3:$N$7128))," ",_xlfn.XLOOKUP(ACW$4,dictionary!$M$3:$M$7128,dictionary!$N$3:$N$7128))</f>
        <v>Ignition_SAFI_ProdDate10_day</v>
      </c>
      <c r="ACX3" s="175" t="str">
        <f>IF(ISNA(_xlfn.XLOOKUP(ACX$4,dictionary!$M$3:$M$7128,dictionary!$N$3:$N$7128))," ",_xlfn.XLOOKUP(ACX$4,dictionary!$M$3:$M$7128,dictionary!$N$3:$N$7128))</f>
        <v>Ignition_SAFI_ProdDate10_mon</v>
      </c>
      <c r="ACY3" s="175" t="str">
        <f>IF(ISNA(_xlfn.XLOOKUP(ACY$4,dictionary!$M$3:$M$7128,dictionary!$N$3:$N$7128))," ",_xlfn.XLOOKUP(ACY$4,dictionary!$M$3:$M$7128,dictionary!$N$3:$N$7128))</f>
        <v>Ignition_SAFI_ProdDate11</v>
      </c>
      <c r="ACZ3" s="175" t="str">
        <f>IF(ISNA(_xlfn.XLOOKUP(ACZ$4,dictionary!$M$3:$M$7128,dictionary!$N$3:$N$7128))," ",_xlfn.XLOOKUP(ACZ$4,dictionary!$M$3:$M$7128,dictionary!$N$3:$N$7128))</f>
        <v>Ignition_SAFI_ProdDate11_day</v>
      </c>
      <c r="ADA3" s="175" t="str">
        <f>IF(ISNA(_xlfn.XLOOKUP(ADA$4,dictionary!$M$3:$M$7128,dictionary!$N$3:$N$7128))," ",_xlfn.XLOOKUP(ADA$4,dictionary!$M$3:$M$7128,dictionary!$N$3:$N$7128))</f>
        <v>Ignition_SAFI_ProdDate11_mon</v>
      </c>
      <c r="ADB3" s="175" t="str">
        <f>IF(ISNA(_xlfn.XLOOKUP(ADB$4,dictionary!$M$3:$M$7128,dictionary!$N$3:$N$7128))," ",_xlfn.XLOOKUP(ADB$4,dictionary!$M$3:$M$7128,dictionary!$N$3:$N$7128))</f>
        <v>Ignition_SAFI_ProdDate12</v>
      </c>
      <c r="ADC3" s="175" t="str">
        <f>IF(ISNA(_xlfn.XLOOKUP(ADC$4,dictionary!$M$3:$M$7128,dictionary!$N$3:$N$7128))," ",_xlfn.XLOOKUP(ADC$4,dictionary!$M$3:$M$7128,dictionary!$N$3:$N$7128))</f>
        <v>Ignition_SAFI_ProdDate12_day</v>
      </c>
      <c r="ADD3" s="175" t="str">
        <f>IF(ISNA(_xlfn.XLOOKUP(ADD$4,dictionary!$M$3:$M$7128,dictionary!$N$3:$N$7128))," ",_xlfn.XLOOKUP(ADD$4,dictionary!$M$3:$M$7128,dictionary!$N$3:$N$7128))</f>
        <v>Ignition_SAFI_ProdDate12_mon</v>
      </c>
      <c r="ADE3" s="175" t="str">
        <f>IF(ISNA(_xlfn.XLOOKUP(ADE$4,dictionary!$M$3:$M$7128,dictionary!$N$3:$N$7128))," ",_xlfn.XLOOKUP(ADE$4,dictionary!$M$3:$M$7128,dictionary!$N$3:$N$7128))</f>
        <v>Ignition_SAFI_ProdDate1_day</v>
      </c>
      <c r="ADF3" s="175" t="str">
        <f>IF(ISNA(_xlfn.XLOOKUP(ADF$4,dictionary!$M$3:$M$7128,dictionary!$N$3:$N$7128))," ",_xlfn.XLOOKUP(ADF$4,dictionary!$M$3:$M$7128,dictionary!$N$3:$N$7128))</f>
        <v>Ignition_SAFI_ProdDate1_mon</v>
      </c>
      <c r="ADG3" s="175" t="str">
        <f>IF(ISNA(_xlfn.XLOOKUP(ADG$4,dictionary!$M$3:$M$7128,dictionary!$N$3:$N$7128))," ",_xlfn.XLOOKUP(ADG$4,dictionary!$M$3:$M$7128,dictionary!$N$3:$N$7128))</f>
        <v>Ignition_SAFI_ProdDate2</v>
      </c>
      <c r="ADH3" s="175" t="str">
        <f>IF(ISNA(_xlfn.XLOOKUP(ADH$4,dictionary!$M$3:$M$7128,dictionary!$N$3:$N$7128))," ",_xlfn.XLOOKUP(ADH$4,dictionary!$M$3:$M$7128,dictionary!$N$3:$N$7128))</f>
        <v>Ignition_SAFI_ProdDate2_day</v>
      </c>
      <c r="ADI3" s="175" t="str">
        <f>IF(ISNA(_xlfn.XLOOKUP(ADI$4,dictionary!$M$3:$M$7128,dictionary!$N$3:$N$7128))," ",_xlfn.XLOOKUP(ADI$4,dictionary!$M$3:$M$7128,dictionary!$N$3:$N$7128))</f>
        <v>Ignition_SAFI_ProdDate2_mon</v>
      </c>
      <c r="ADJ3" s="175" t="str">
        <f>IF(ISNA(_xlfn.XLOOKUP(ADJ$4,dictionary!$M$3:$M$7128,dictionary!$N$3:$N$7128))," ",_xlfn.XLOOKUP(ADJ$4,dictionary!$M$3:$M$7128,dictionary!$N$3:$N$7128))</f>
        <v>Ignition_SAFI_ProdDate3</v>
      </c>
      <c r="ADK3" s="175" t="str">
        <f>IF(ISNA(_xlfn.XLOOKUP(ADK$4,dictionary!$M$3:$M$7128,dictionary!$N$3:$N$7128))," ",_xlfn.XLOOKUP(ADK$4,dictionary!$M$3:$M$7128,dictionary!$N$3:$N$7128))</f>
        <v>Ignition_SAFI_ProdDate3_day</v>
      </c>
      <c r="ADL3" s="175" t="str">
        <f>IF(ISNA(_xlfn.XLOOKUP(ADL$4,dictionary!$M$3:$M$7128,dictionary!$N$3:$N$7128))," ",_xlfn.XLOOKUP(ADL$4,dictionary!$M$3:$M$7128,dictionary!$N$3:$N$7128))</f>
        <v>Ignition_SAFI_ProdDate3_mon</v>
      </c>
      <c r="ADM3" s="175" t="str">
        <f>IF(ISNA(_xlfn.XLOOKUP(ADM$4,dictionary!$M$3:$M$7128,dictionary!$N$3:$N$7128))," ",_xlfn.XLOOKUP(ADM$4,dictionary!$M$3:$M$7128,dictionary!$N$3:$N$7128))</f>
        <v>Ignition_SAFI_ProdDate4</v>
      </c>
      <c r="ADN3" s="175" t="str">
        <f>IF(ISNA(_xlfn.XLOOKUP(ADN$4,dictionary!$M$3:$M$7128,dictionary!$N$3:$N$7128))," ",_xlfn.XLOOKUP(ADN$4,dictionary!$M$3:$M$7128,dictionary!$N$3:$N$7128))</f>
        <v>Ignition_SAFI_ProdDate4_day</v>
      </c>
      <c r="ADO3" s="175" t="str">
        <f>IF(ISNA(_xlfn.XLOOKUP(ADO$4,dictionary!$M$3:$M$7128,dictionary!$N$3:$N$7128))," ",_xlfn.XLOOKUP(ADO$4,dictionary!$M$3:$M$7128,dictionary!$N$3:$N$7128))</f>
        <v>Ignition_SAFI_ProdDate4_mon</v>
      </c>
      <c r="ADP3" s="175" t="str">
        <f>IF(ISNA(_xlfn.XLOOKUP(ADP$4,dictionary!$M$3:$M$7128,dictionary!$N$3:$N$7128))," ",_xlfn.XLOOKUP(ADP$4,dictionary!$M$3:$M$7128,dictionary!$N$3:$N$7128))</f>
        <v>Ignition_SAFI_ProdDate5</v>
      </c>
      <c r="ADQ3" s="175" t="str">
        <f>IF(ISNA(_xlfn.XLOOKUP(ADQ$4,dictionary!$M$3:$M$7128,dictionary!$N$3:$N$7128))," ",_xlfn.XLOOKUP(ADQ$4,dictionary!$M$3:$M$7128,dictionary!$N$3:$N$7128))</f>
        <v>Ignition_SAFI_ProdDate5_day</v>
      </c>
      <c r="ADR3" s="175" t="str">
        <f>IF(ISNA(_xlfn.XLOOKUP(ADR$4,dictionary!$M$3:$M$7128,dictionary!$N$3:$N$7128))," ",_xlfn.XLOOKUP(ADR$4,dictionary!$M$3:$M$7128,dictionary!$N$3:$N$7128))</f>
        <v>Ignition_SAFI_ProdDate5_mon</v>
      </c>
      <c r="ADS3" s="175" t="str">
        <f>IF(ISNA(_xlfn.XLOOKUP(ADS$4,dictionary!$M$3:$M$7128,dictionary!$N$3:$N$7128))," ",_xlfn.XLOOKUP(ADS$4,dictionary!$M$3:$M$7128,dictionary!$N$3:$N$7128))</f>
        <v>Ignition_SAFI_ProdDate6</v>
      </c>
      <c r="ADT3" s="175" t="str">
        <f>IF(ISNA(_xlfn.XLOOKUP(ADT$4,dictionary!$M$3:$M$7128,dictionary!$N$3:$N$7128))," ",_xlfn.XLOOKUP(ADT$4,dictionary!$M$3:$M$7128,dictionary!$N$3:$N$7128))</f>
        <v>Ignition_SAFI_ProdDate6_day</v>
      </c>
      <c r="ADU3" s="175" t="str">
        <f>IF(ISNA(_xlfn.XLOOKUP(ADU$4,dictionary!$M$3:$M$7128,dictionary!$N$3:$N$7128))," ",_xlfn.XLOOKUP(ADU$4,dictionary!$M$3:$M$7128,dictionary!$N$3:$N$7128))</f>
        <v>Ignition_SAFI_ProdDate6_mon</v>
      </c>
      <c r="ADV3" s="175" t="str">
        <f>IF(ISNA(_xlfn.XLOOKUP(ADV$4,dictionary!$M$3:$M$7128,dictionary!$N$3:$N$7128))," ",_xlfn.XLOOKUP(ADV$4,dictionary!$M$3:$M$7128,dictionary!$N$3:$N$7128))</f>
        <v>Ignition_SAFI_ProdDate7</v>
      </c>
      <c r="ADW3" s="175" t="str">
        <f>IF(ISNA(_xlfn.XLOOKUP(ADW$4,dictionary!$M$3:$M$7128,dictionary!$N$3:$N$7128))," ",_xlfn.XLOOKUP(ADW$4,dictionary!$M$3:$M$7128,dictionary!$N$3:$N$7128))</f>
        <v>Ignition_SAFI_ProdDate7_day</v>
      </c>
      <c r="ADX3" s="175" t="str">
        <f>IF(ISNA(_xlfn.XLOOKUP(ADX$4,dictionary!$M$3:$M$7128,dictionary!$N$3:$N$7128))," ",_xlfn.XLOOKUP(ADX$4,dictionary!$M$3:$M$7128,dictionary!$N$3:$N$7128))</f>
        <v>Ignition_SAFI_ProdDate7_mon</v>
      </c>
      <c r="ADY3" s="175" t="str">
        <f>IF(ISNA(_xlfn.XLOOKUP(ADY$4,dictionary!$M$3:$M$7128,dictionary!$N$3:$N$7128))," ",_xlfn.XLOOKUP(ADY$4,dictionary!$M$3:$M$7128,dictionary!$N$3:$N$7128))</f>
        <v>Ignition_SAFI_ProdDate8</v>
      </c>
      <c r="ADZ3" s="175" t="str">
        <f>IF(ISNA(_xlfn.XLOOKUP(ADZ$4,dictionary!$M$3:$M$7128,dictionary!$N$3:$N$7128))," ",_xlfn.XLOOKUP(ADZ$4,dictionary!$M$3:$M$7128,dictionary!$N$3:$N$7128))</f>
        <v>Ignition_SAFI_ProdDate8_day</v>
      </c>
      <c r="AEA3" s="175" t="str">
        <f>IF(ISNA(_xlfn.XLOOKUP(AEA$4,dictionary!$M$3:$M$7128,dictionary!$N$3:$N$7128))," ",_xlfn.XLOOKUP(AEA$4,dictionary!$M$3:$M$7128,dictionary!$N$3:$N$7128))</f>
        <v>Ignition_SAFI_ProdDate8_mon</v>
      </c>
      <c r="AEB3" s="175" t="str">
        <f>IF(ISNA(_xlfn.XLOOKUP(AEB$4,dictionary!$M$3:$M$7128,dictionary!$N$3:$N$7128))," ",_xlfn.XLOOKUP(AEB$4,dictionary!$M$3:$M$7128,dictionary!$N$3:$N$7128))</f>
        <v>Ignition_SAFI_ProdDate9</v>
      </c>
      <c r="AEC3" s="175" t="str">
        <f>IF(ISNA(_xlfn.XLOOKUP(AEC$4,dictionary!$M$3:$M$7128,dictionary!$N$3:$N$7128))," ",_xlfn.XLOOKUP(AEC$4,dictionary!$M$3:$M$7128,dictionary!$N$3:$N$7128))</f>
        <v>Ignition_SAFI_ProdDate9_day</v>
      </c>
      <c r="AED3" s="175" t="str">
        <f>IF(ISNA(_xlfn.XLOOKUP(AED$4,dictionary!$M$3:$M$7128,dictionary!$N$3:$N$7128))," ",_xlfn.XLOOKUP(AED$4,dictionary!$M$3:$M$7128,dictionary!$N$3:$N$7128))</f>
        <v>Ignition_SAFI_ProdDate9_mon</v>
      </c>
      <c r="AEE3" s="175" t="str">
        <f>IF(ISNA(_xlfn.XLOOKUP(AEE$4,dictionary!$M$3:$M$7128,dictionary!$N$3:$N$7128))," ",_xlfn.XLOOKUP(AEE$4,dictionary!$M$3:$M$7128,dictionary!$N$3:$N$7128))</f>
        <v>Ignition_SAFI_SerialNr1</v>
      </c>
      <c r="AEF3" s="175" t="str">
        <f>IF(ISNA(_xlfn.XLOOKUP(AEF$4,dictionary!$M$3:$M$7128,dictionary!$N$3:$N$7128))," ",_xlfn.XLOOKUP(AEF$4,dictionary!$M$3:$M$7128,dictionary!$N$3:$N$7128))</f>
        <v>Ignition_SAFI_SerialNr10</v>
      </c>
      <c r="AEG3" s="175" t="str">
        <f>IF(ISNA(_xlfn.XLOOKUP(AEG$4,dictionary!$M$3:$M$7128,dictionary!$N$3:$N$7128))," ",_xlfn.XLOOKUP(AEG$4,dictionary!$M$3:$M$7128,dictionary!$N$3:$N$7128))</f>
        <v>Ignition_SAFI_SerialNr11</v>
      </c>
      <c r="AEH3" s="175" t="str">
        <f>IF(ISNA(_xlfn.XLOOKUP(AEH$4,dictionary!$M$3:$M$7128,dictionary!$N$3:$N$7128))," ",_xlfn.XLOOKUP(AEH$4,dictionary!$M$3:$M$7128,dictionary!$N$3:$N$7128))</f>
        <v>Ignition_SAFI_SerialNr12</v>
      </c>
      <c r="AEI3" s="175" t="str">
        <f>IF(ISNA(_xlfn.XLOOKUP(AEI$4,dictionary!$M$3:$M$7128,dictionary!$N$3:$N$7128))," ",_xlfn.XLOOKUP(AEI$4,dictionary!$M$3:$M$7128,dictionary!$N$3:$N$7128))</f>
        <v>Ignition_SAFI_SerialNr2</v>
      </c>
      <c r="AEJ3" s="175" t="str">
        <f>IF(ISNA(_xlfn.XLOOKUP(AEJ$4,dictionary!$M$3:$M$7128,dictionary!$N$3:$N$7128))," ",_xlfn.XLOOKUP(AEJ$4,dictionary!$M$3:$M$7128,dictionary!$N$3:$N$7128))</f>
        <v>Ignition_SAFI_SerialNr3</v>
      </c>
      <c r="AEK3" s="175" t="str">
        <f>IF(ISNA(_xlfn.XLOOKUP(AEK$4,dictionary!$M$3:$M$7128,dictionary!$N$3:$N$7128))," ",_xlfn.XLOOKUP(AEK$4,dictionary!$M$3:$M$7128,dictionary!$N$3:$N$7128))</f>
        <v>Ignition_SAFI_SerialNr4</v>
      </c>
      <c r="AEL3" s="175" t="str">
        <f>IF(ISNA(_xlfn.XLOOKUP(AEL$4,dictionary!$M$3:$M$7128,dictionary!$N$3:$N$7128))," ",_xlfn.XLOOKUP(AEL$4,dictionary!$M$3:$M$7128,dictionary!$N$3:$N$7128))</f>
        <v>Ignition_SAFI_SerialNr5</v>
      </c>
      <c r="AEM3" s="175" t="str">
        <f>IF(ISNA(_xlfn.XLOOKUP(AEM$4,dictionary!$M$3:$M$7128,dictionary!$N$3:$N$7128))," ",_xlfn.XLOOKUP(AEM$4,dictionary!$M$3:$M$7128,dictionary!$N$3:$N$7128))</f>
        <v>Ignition_SAFI_SerialNr6</v>
      </c>
      <c r="AEN3" s="175" t="str">
        <f>IF(ISNA(_xlfn.XLOOKUP(AEN$4,dictionary!$M$3:$M$7128,dictionary!$N$3:$N$7128))," ",_xlfn.XLOOKUP(AEN$4,dictionary!$M$3:$M$7128,dictionary!$N$3:$N$7128))</f>
        <v>Ignition_SAFI_SerialNr7</v>
      </c>
      <c r="AEO3" s="175" t="str">
        <f>IF(ISNA(_xlfn.XLOOKUP(AEO$4,dictionary!$M$3:$M$7128,dictionary!$N$3:$N$7128))," ",_xlfn.XLOOKUP(AEO$4,dictionary!$M$3:$M$7128,dictionary!$N$3:$N$7128))</f>
        <v>Ignition_SAFI_SerialNr8</v>
      </c>
      <c r="AEP3" s="175" t="str">
        <f>IF(ISNA(_xlfn.XLOOKUP(AEP$4,dictionary!$M$3:$M$7128,dictionary!$N$3:$N$7128))," ",_xlfn.XLOOKUP(AEP$4,dictionary!$M$3:$M$7128,dictionary!$N$3:$N$7128))</f>
        <v>Ignition_SAFI_SerialNr9</v>
      </c>
      <c r="AEQ3" s="175" t="str">
        <f>IF(ISNA(_xlfn.XLOOKUP(AEQ$4,dictionary!$M$3:$M$7128,dictionary!$N$3:$N$7128))," ",_xlfn.XLOOKUP(AEQ$4,dictionary!$M$3:$M$7128,dictionary!$N$3:$N$7128))</f>
        <v>Ignition_SAFI_SW_Vers1</v>
      </c>
      <c r="AER3" s="175" t="str">
        <f>IF(ISNA(_xlfn.XLOOKUP(AER$4,dictionary!$M$3:$M$7128,dictionary!$N$3:$N$7128))," ",_xlfn.XLOOKUP(AER$4,dictionary!$M$3:$M$7128,dictionary!$N$3:$N$7128))</f>
        <v>Ignition_SAFI_SW_Vers10</v>
      </c>
      <c r="AES3" s="175" t="str">
        <f>IF(ISNA(_xlfn.XLOOKUP(AES$4,dictionary!$M$3:$M$7128,dictionary!$N$3:$N$7128))," ",_xlfn.XLOOKUP(AES$4,dictionary!$M$3:$M$7128,dictionary!$N$3:$N$7128))</f>
        <v>Ignition_SAFI_SW_Vers11</v>
      </c>
      <c r="AET3" s="175" t="str">
        <f>IF(ISNA(_xlfn.XLOOKUP(AET$4,dictionary!$M$3:$M$7128,dictionary!$N$3:$N$7128))," ",_xlfn.XLOOKUP(AET$4,dictionary!$M$3:$M$7128,dictionary!$N$3:$N$7128))</f>
        <v>Ignition_SAFI_SW_Vers12</v>
      </c>
      <c r="AEU3" s="175" t="str">
        <f>IF(ISNA(_xlfn.XLOOKUP(AEU$4,dictionary!$M$3:$M$7128,dictionary!$N$3:$N$7128))," ",_xlfn.XLOOKUP(AEU$4,dictionary!$M$3:$M$7128,dictionary!$N$3:$N$7128))</f>
        <v>Ignition_SAFI_SW_Vers2</v>
      </c>
      <c r="AEV3" s="175" t="str">
        <f>IF(ISNA(_xlfn.XLOOKUP(AEV$4,dictionary!$M$3:$M$7128,dictionary!$N$3:$N$7128))," ",_xlfn.XLOOKUP(AEV$4,dictionary!$M$3:$M$7128,dictionary!$N$3:$N$7128))</f>
        <v>Ignition_SAFI_SW_Vers3</v>
      </c>
      <c r="AEW3" s="175" t="str">
        <f>IF(ISNA(_xlfn.XLOOKUP(AEW$4,dictionary!$M$3:$M$7128,dictionary!$N$3:$N$7128))," ",_xlfn.XLOOKUP(AEW$4,dictionary!$M$3:$M$7128,dictionary!$N$3:$N$7128))</f>
        <v>Ignition_SAFI_SW_Vers4</v>
      </c>
      <c r="AEX3" s="175" t="str">
        <f>IF(ISNA(_xlfn.XLOOKUP(AEX$4,dictionary!$M$3:$M$7128,dictionary!$N$3:$N$7128))," ",_xlfn.XLOOKUP(AEX$4,dictionary!$M$3:$M$7128,dictionary!$N$3:$N$7128))</f>
        <v>Ignition_SAFI_SW_Vers5</v>
      </c>
      <c r="AEY3" s="175" t="str">
        <f>IF(ISNA(_xlfn.XLOOKUP(AEY$4,dictionary!$M$3:$M$7128,dictionary!$N$3:$N$7128))," ",_xlfn.XLOOKUP(AEY$4,dictionary!$M$3:$M$7128,dictionary!$N$3:$N$7128))</f>
        <v>Ignition_SAFI_SW_Vers6</v>
      </c>
      <c r="AEZ3" s="175" t="str">
        <f>IF(ISNA(_xlfn.XLOOKUP(AEZ$4,dictionary!$M$3:$M$7128,dictionary!$N$3:$N$7128))," ",_xlfn.XLOOKUP(AEZ$4,dictionary!$M$3:$M$7128,dictionary!$N$3:$N$7128))</f>
        <v>Ignition_SAFI_SW_Vers7</v>
      </c>
      <c r="AFA3" s="175" t="str">
        <f>IF(ISNA(_xlfn.XLOOKUP(AFA$4,dictionary!$M$3:$M$7128,dictionary!$N$3:$N$7128))," ",_xlfn.XLOOKUP(AFA$4,dictionary!$M$3:$M$7128,dictionary!$N$3:$N$7128))</f>
        <v>Ignition_SAFI_SW_Vers8</v>
      </c>
      <c r="AFB3" s="175" t="str">
        <f>IF(ISNA(_xlfn.XLOOKUP(AFB$4,dictionary!$M$3:$M$7128,dictionary!$N$3:$N$7128))," ",_xlfn.XLOOKUP(AFB$4,dictionary!$M$3:$M$7128,dictionary!$N$3:$N$7128))</f>
        <v>Ignition_SAFI_SW_Vers9</v>
      </c>
      <c r="AFC3" s="175" t="str">
        <f>IF(ISNA(_xlfn.XLOOKUP(AFC$4,dictionary!$M$3:$M$7128,dictionary!$N$3:$N$7128))," ",_xlfn.XLOOKUP(AFC$4,dictionary!$M$3:$M$7128,dictionary!$N$3:$N$7128))</f>
        <v>Ignition_SAFI_TeethError1</v>
      </c>
      <c r="AFD3" s="175" t="str">
        <f>IF(ISNA(_xlfn.XLOOKUP(AFD$4,dictionary!$M$3:$M$7128,dictionary!$N$3:$N$7128))," ",_xlfn.XLOOKUP(AFD$4,dictionary!$M$3:$M$7128,dictionary!$N$3:$N$7128))</f>
        <v>Ignition_SAFI_TeethError10</v>
      </c>
      <c r="AFE3" s="175" t="str">
        <f>IF(ISNA(_xlfn.XLOOKUP(AFE$4,dictionary!$M$3:$M$7128,dictionary!$N$3:$N$7128))," ",_xlfn.XLOOKUP(AFE$4,dictionary!$M$3:$M$7128,dictionary!$N$3:$N$7128))</f>
        <v>Ignition_SAFI_TeethError11</v>
      </c>
      <c r="AFF3" s="175" t="str">
        <f>IF(ISNA(_xlfn.XLOOKUP(AFF$4,dictionary!$M$3:$M$7128,dictionary!$N$3:$N$7128))," ",_xlfn.XLOOKUP(AFF$4,dictionary!$M$3:$M$7128,dictionary!$N$3:$N$7128))</f>
        <v>Ignition_SAFI_TeethError12</v>
      </c>
      <c r="AFG3" s="175" t="str">
        <f>IF(ISNA(_xlfn.XLOOKUP(AFG$4,dictionary!$M$3:$M$7128,dictionary!$N$3:$N$7128))," ",_xlfn.XLOOKUP(AFG$4,dictionary!$M$3:$M$7128,dictionary!$N$3:$N$7128))</f>
        <v>Ignition_SAFI_TeethError2</v>
      </c>
      <c r="AFH3" s="175" t="str">
        <f>IF(ISNA(_xlfn.XLOOKUP(AFH$4,dictionary!$M$3:$M$7128,dictionary!$N$3:$N$7128))," ",_xlfn.XLOOKUP(AFH$4,dictionary!$M$3:$M$7128,dictionary!$N$3:$N$7128))</f>
        <v>Ignition_SAFI_TeethError3</v>
      </c>
      <c r="AFI3" s="175" t="str">
        <f>IF(ISNA(_xlfn.XLOOKUP(AFI$4,dictionary!$M$3:$M$7128,dictionary!$N$3:$N$7128))," ",_xlfn.XLOOKUP(AFI$4,dictionary!$M$3:$M$7128,dictionary!$N$3:$N$7128))</f>
        <v>Ignition_SAFI_TeethError4</v>
      </c>
      <c r="AFJ3" s="175" t="str">
        <f>IF(ISNA(_xlfn.XLOOKUP(AFJ$4,dictionary!$M$3:$M$7128,dictionary!$N$3:$N$7128))," ",_xlfn.XLOOKUP(AFJ$4,dictionary!$M$3:$M$7128,dictionary!$N$3:$N$7128))</f>
        <v>Ignition_SAFI_TeethError5</v>
      </c>
      <c r="AFK3" s="175" t="str">
        <f>IF(ISNA(_xlfn.XLOOKUP(AFK$4,dictionary!$M$3:$M$7128,dictionary!$N$3:$N$7128))," ",_xlfn.XLOOKUP(AFK$4,dictionary!$M$3:$M$7128,dictionary!$N$3:$N$7128))</f>
        <v>Ignition_SAFI_TeethError6</v>
      </c>
      <c r="AFL3" s="175" t="str">
        <f>IF(ISNA(_xlfn.XLOOKUP(AFL$4,dictionary!$M$3:$M$7128,dictionary!$N$3:$N$7128))," ",_xlfn.XLOOKUP(AFL$4,dictionary!$M$3:$M$7128,dictionary!$N$3:$N$7128))</f>
        <v>Ignition_SAFI_TeethError7</v>
      </c>
      <c r="AFM3" s="175" t="str">
        <f>IF(ISNA(_xlfn.XLOOKUP(AFM$4,dictionary!$M$3:$M$7128,dictionary!$N$3:$N$7128))," ",_xlfn.XLOOKUP(AFM$4,dictionary!$M$3:$M$7128,dictionary!$N$3:$N$7128))</f>
        <v>Ignition_SAFI_TeethError8</v>
      </c>
      <c r="AFN3" s="175" t="str">
        <f>IF(ISNA(_xlfn.XLOOKUP(AFN$4,dictionary!$M$3:$M$7128,dictionary!$N$3:$N$7128))," ",_xlfn.XLOOKUP(AFN$4,dictionary!$M$3:$M$7128,dictionary!$N$3:$N$7128))</f>
        <v>Ignition_SAFI_TeethError9</v>
      </c>
      <c r="AFO3" s="175" t="str">
        <f>IF(ISNA(_xlfn.XLOOKUP(AFO$4,dictionary!$M$3:$M$7128,dictionary!$N$3:$N$7128))," ",_xlfn.XLOOKUP(AFO$4,dictionary!$M$3:$M$7128,dictionary!$N$3:$N$7128))</f>
        <v>iSA_PICurGrad01</v>
      </c>
      <c r="AFP3" s="175" t="str">
        <f>IF(ISNA(_xlfn.XLOOKUP(AFP$4,dictionary!$M$3:$M$7128,dictionary!$N$3:$N$7128))," ",_xlfn.XLOOKUP(AFP$4,dictionary!$M$3:$M$7128,dictionary!$N$3:$N$7128))</f>
        <v>iSA_PICurGrad02</v>
      </c>
      <c r="AFQ3" s="175" t="str">
        <f>IF(ISNA(_xlfn.XLOOKUP(AFQ$4,dictionary!$M$3:$M$7128,dictionary!$N$3:$N$7128))," ",_xlfn.XLOOKUP(AFQ$4,dictionary!$M$3:$M$7128,dictionary!$N$3:$N$7128))</f>
        <v>iSA_PICurGrad03</v>
      </c>
      <c r="AFR3" s="175" t="str">
        <f>IF(ISNA(_xlfn.XLOOKUP(AFR$4,dictionary!$M$3:$M$7128,dictionary!$N$3:$N$7128))," ",_xlfn.XLOOKUP(AFR$4,dictionary!$M$3:$M$7128,dictionary!$N$3:$N$7128))</f>
        <v>iSA_PICurGrad04</v>
      </c>
      <c r="AFS3" s="175" t="str">
        <f>IF(ISNA(_xlfn.XLOOKUP(AFS$4,dictionary!$M$3:$M$7128,dictionary!$N$3:$N$7128))," ",_xlfn.XLOOKUP(AFS$4,dictionary!$M$3:$M$7128,dictionary!$N$3:$N$7128))</f>
        <v>iSA_PICurGrad05</v>
      </c>
      <c r="AFT3" s="175" t="str">
        <f>IF(ISNA(_xlfn.XLOOKUP(AFT$4,dictionary!$M$3:$M$7128,dictionary!$N$3:$N$7128))," ",_xlfn.XLOOKUP(AFT$4,dictionary!$M$3:$M$7128,dictionary!$N$3:$N$7128))</f>
        <v>iSA_PICurGrad06</v>
      </c>
      <c r="AFU3" s="175" t="str">
        <f>IF(ISNA(_xlfn.XLOOKUP(AFU$4,dictionary!$M$3:$M$7128,dictionary!$N$3:$N$7128))," ",_xlfn.XLOOKUP(AFU$4,dictionary!$M$3:$M$7128,dictionary!$N$3:$N$7128))</f>
        <v>iSA_PICurGrad07</v>
      </c>
      <c r="AFV3" s="175" t="str">
        <f>IF(ISNA(_xlfn.XLOOKUP(AFV$4,dictionary!$M$3:$M$7128,dictionary!$N$3:$N$7128))," ",_xlfn.XLOOKUP(AFV$4,dictionary!$M$3:$M$7128,dictionary!$N$3:$N$7128))</f>
        <v>iSA_PICurGrad08</v>
      </c>
      <c r="AFW3" s="175" t="str">
        <f>IF(ISNA(_xlfn.XLOOKUP(AFW$4,dictionary!$M$3:$M$7128,dictionary!$N$3:$N$7128))," ",_xlfn.XLOOKUP(AFW$4,dictionary!$M$3:$M$7128,dictionary!$N$3:$N$7128))</f>
        <v>iSA_PICurGrad09</v>
      </c>
      <c r="AFX3" s="175" t="str">
        <f>IF(ISNA(_xlfn.XLOOKUP(AFX$4,dictionary!$M$3:$M$7128,dictionary!$N$3:$N$7128))," ",_xlfn.XLOOKUP(AFX$4,dictionary!$M$3:$M$7128,dictionary!$N$3:$N$7128))</f>
        <v>iSA_PICurGrad10</v>
      </c>
      <c r="AFY3" s="175" t="str">
        <f>IF(ISNA(_xlfn.XLOOKUP(AFY$4,dictionary!$M$3:$M$7128,dictionary!$N$3:$N$7128))," ",_xlfn.XLOOKUP(AFY$4,dictionary!$M$3:$M$7128,dictionary!$N$3:$N$7128))</f>
        <v>iSA_PICurGrad11</v>
      </c>
      <c r="AFZ3" s="175" t="str">
        <f>IF(ISNA(_xlfn.XLOOKUP(AFZ$4,dictionary!$M$3:$M$7128,dictionary!$N$3:$N$7128))," ",_xlfn.XLOOKUP(AFZ$4,dictionary!$M$3:$M$7128,dictionary!$N$3:$N$7128))</f>
        <v>iSA_PICurGrad12</v>
      </c>
      <c r="AGA3" s="175" t="str">
        <f>IF(ISNA(_xlfn.XLOOKUP(AGA$4,dictionary!$M$3:$M$7128,dictionary!$N$3:$N$7128))," ",_xlfn.XLOOKUP(AGA$4,dictionary!$M$3:$M$7128,dictionary!$N$3:$N$7128))</f>
        <v>iSA_PICurGrad13</v>
      </c>
      <c r="AGB3" s="175" t="str">
        <f>IF(ISNA(_xlfn.XLOOKUP(AGB$4,dictionary!$M$3:$M$7128,dictionary!$N$3:$N$7128))," ",_xlfn.XLOOKUP(AGB$4,dictionary!$M$3:$M$7128,dictionary!$N$3:$N$7128))</f>
        <v>iSA_PICurGrad14</v>
      </c>
      <c r="AGC3" s="175" t="str">
        <f>IF(ISNA(_xlfn.XLOOKUP(AGC$4,dictionary!$M$3:$M$7128,dictionary!$N$3:$N$7128))," ",_xlfn.XLOOKUP(AGC$4,dictionary!$M$3:$M$7128,dictionary!$N$3:$N$7128))</f>
        <v>iSA_PICurGrad15</v>
      </c>
      <c r="AGD3" s="175" t="str">
        <f>IF(ISNA(_xlfn.XLOOKUP(AGD$4,dictionary!$M$3:$M$7128,dictionary!$N$3:$N$7128))," ",_xlfn.XLOOKUP(AGD$4,dictionary!$M$3:$M$7128,dictionary!$N$3:$N$7128))</f>
        <v>iSA_PICurGrad16</v>
      </c>
      <c r="AGE3" s="175" t="str">
        <f>IF(ISNA(_xlfn.XLOOKUP(AGE$4,dictionary!$M$3:$M$7128,dictionary!$N$3:$N$7128))," ",_xlfn.XLOOKUP(AGE$4,dictionary!$M$3:$M$7128,dictionary!$N$3:$N$7128))</f>
        <v>iSA_PICurGrad17</v>
      </c>
      <c r="AGF3" s="175" t="str">
        <f>IF(ISNA(_xlfn.XLOOKUP(AGF$4,dictionary!$M$3:$M$7128,dictionary!$N$3:$N$7128))," ",_xlfn.XLOOKUP(AGF$4,dictionary!$M$3:$M$7128,dictionary!$N$3:$N$7128))</f>
        <v>iSA_PICurGrad18</v>
      </c>
      <c r="AGG3" s="175" t="str">
        <f>IF(ISNA(_xlfn.XLOOKUP(AGG$4,dictionary!$M$3:$M$7128,dictionary!$N$3:$N$7128))," ",_xlfn.XLOOKUP(AGG$4,dictionary!$M$3:$M$7128,dictionary!$N$3:$N$7128))</f>
        <v>iSA_PICurGrad19</v>
      </c>
      <c r="AGH3" s="175" t="str">
        <f>IF(ISNA(_xlfn.XLOOKUP(AGH$4,dictionary!$M$3:$M$7128,dictionary!$N$3:$N$7128))," ",_xlfn.XLOOKUP(AGH$4,dictionary!$M$3:$M$7128,dictionary!$N$3:$N$7128))</f>
        <v>iSA_PICurGrad20</v>
      </c>
      <c r="AGI3" s="175" t="str">
        <f>IF(ISNA(_xlfn.XLOOKUP(AGI$4,dictionary!$M$3:$M$7128,dictionary!$N$3:$N$7128))," ",_xlfn.XLOOKUP(AGI$4,dictionary!$M$3:$M$7128,dictionary!$N$3:$N$7128))</f>
        <v>Issue_Eng_OpHour</v>
      </c>
      <c r="AGJ3" s="175" t="str">
        <f>IF(ISNA(_xlfn.XLOOKUP(AGJ$4,dictionary!$M$3:$M$7128,dictionary!$N$3:$N$7128))," ",_xlfn.XLOOKUP(AGJ$4,dictionary!$M$3:$M$7128,dictionary!$N$3:$N$7128))</f>
        <v>Issue_GenSet_OpHour</v>
      </c>
      <c r="AGK3" s="175" t="str">
        <f>IF(ISNA(_xlfn.XLOOKUP(AGK$4,dictionary!$M$3:$M$7128,dictionary!$N$3:$N$7128))," ",_xlfn.XLOOKUP(AGK$4,dictionary!$M$3:$M$7128,dictionary!$N$3:$N$7128))</f>
        <v>item_count</v>
      </c>
      <c r="AGL3" s="175" t="str">
        <f>IF(ISNA(_xlfn.XLOOKUP(AGL$4,dictionary!$M$3:$M$7128,dictionary!$N$3:$N$7128))," ",_xlfn.XLOOKUP(AGL$4,dictionary!$M$3:$M$7128,dictionary!$N$3:$N$7128))</f>
        <v>Knock_KLS90_CurrSensor1</v>
      </c>
      <c r="AGM3" s="175" t="str">
        <f>IF(ISNA(_xlfn.XLOOKUP(AGM$4,dictionary!$M$3:$M$7128,dictionary!$N$3:$N$7128))," ",_xlfn.XLOOKUP(AGM$4,dictionary!$M$3:$M$7128,dictionary!$N$3:$N$7128))</f>
        <v>Knock_KLS90_CurrSensor2</v>
      </c>
      <c r="AGN3" s="175" t="str">
        <f>IF(ISNA(_xlfn.XLOOKUP(AGN$4,dictionary!$M$3:$M$7128,dictionary!$N$3:$N$7128))," ",_xlfn.XLOOKUP(AGN$4,dictionary!$M$3:$M$7128,dictionary!$N$3:$N$7128))</f>
        <v>Knock_KLS98_IntKnock_Cyl01</v>
      </c>
      <c r="AGO3" s="175" t="str">
        <f>IF(ISNA(_xlfn.XLOOKUP(AGO$4,dictionary!$M$3:$M$7128,dictionary!$N$3:$N$7128))," ",_xlfn.XLOOKUP(AGO$4,dictionary!$M$3:$M$7128,dictionary!$N$3:$N$7128))</f>
        <v>Knock_KLS98_IntKnock_Cyl02</v>
      </c>
      <c r="AGP3" s="175" t="str">
        <f>IF(ISNA(_xlfn.XLOOKUP(AGP$4,dictionary!$M$3:$M$7128,dictionary!$N$3:$N$7128))," ",_xlfn.XLOOKUP(AGP$4,dictionary!$M$3:$M$7128,dictionary!$N$3:$N$7128))</f>
        <v>Knock_KLS98_IntKnock_Cyl03</v>
      </c>
      <c r="AGQ3" s="175" t="str">
        <f>IF(ISNA(_xlfn.XLOOKUP(AGQ$4,dictionary!$M$3:$M$7128,dictionary!$N$3:$N$7128))," ",_xlfn.XLOOKUP(AGQ$4,dictionary!$M$3:$M$7128,dictionary!$N$3:$N$7128))</f>
        <v>Knock_KLS98_IntKnock_Cyl04</v>
      </c>
      <c r="AGR3" s="175" t="str">
        <f>IF(ISNA(_xlfn.XLOOKUP(AGR$4,dictionary!$M$3:$M$7128,dictionary!$N$3:$N$7128))," ",_xlfn.XLOOKUP(AGR$4,dictionary!$M$3:$M$7128,dictionary!$N$3:$N$7128))</f>
        <v>Knock_KLS98_IntKnock_Cyl05</v>
      </c>
      <c r="AGS3" s="175" t="str">
        <f>IF(ISNA(_xlfn.XLOOKUP(AGS$4,dictionary!$M$3:$M$7128,dictionary!$N$3:$N$7128))," ",_xlfn.XLOOKUP(AGS$4,dictionary!$M$3:$M$7128,dictionary!$N$3:$N$7128))</f>
        <v>Knock_KLS98_IntKnock_Cyl06</v>
      </c>
      <c r="AGT3" s="175" t="str">
        <f>IF(ISNA(_xlfn.XLOOKUP(AGT$4,dictionary!$M$3:$M$7128,dictionary!$N$3:$N$7128))," ",_xlfn.XLOOKUP(AGT$4,dictionary!$M$3:$M$7128,dictionary!$N$3:$N$7128))</f>
        <v>Knock_KLS98_IntKnock_Cyl07</v>
      </c>
      <c r="AGU3" s="175" t="str">
        <f>IF(ISNA(_xlfn.XLOOKUP(AGU$4,dictionary!$M$3:$M$7128,dictionary!$N$3:$N$7128))," ",_xlfn.XLOOKUP(AGU$4,dictionary!$M$3:$M$7128,dictionary!$N$3:$N$7128))</f>
        <v>Knock_KLS98_IntKnock_Cyl08</v>
      </c>
      <c r="AGV3" s="175" t="str">
        <f>IF(ISNA(_xlfn.XLOOKUP(AGV$4,dictionary!$M$3:$M$7128,dictionary!$N$3:$N$7128))," ",_xlfn.XLOOKUP(AGV$4,dictionary!$M$3:$M$7128,dictionary!$N$3:$N$7128))</f>
        <v>Knock_KLS98_IntKnock_Cyl09</v>
      </c>
      <c r="AGW3" s="175" t="str">
        <f>IF(ISNA(_xlfn.XLOOKUP(AGW$4,dictionary!$M$3:$M$7128,dictionary!$N$3:$N$7128))," ",_xlfn.XLOOKUP(AGW$4,dictionary!$M$3:$M$7128,dictionary!$N$3:$N$7128))</f>
        <v>Knock_KLS98_IntKnock_Cyl10</v>
      </c>
      <c r="AGX3" s="175" t="str">
        <f>IF(ISNA(_xlfn.XLOOKUP(AGX$4,dictionary!$M$3:$M$7128,dictionary!$N$3:$N$7128))," ",_xlfn.XLOOKUP(AGX$4,dictionary!$M$3:$M$7128,dictionary!$N$3:$N$7128))</f>
        <v>Knock_KLS98_IntKnock_Cyl11</v>
      </c>
      <c r="AGY3" s="175" t="str">
        <f>IF(ISNA(_xlfn.XLOOKUP(AGY$4,dictionary!$M$3:$M$7128,dictionary!$N$3:$N$7128))," ",_xlfn.XLOOKUP(AGY$4,dictionary!$M$3:$M$7128,dictionary!$N$3:$N$7128))</f>
        <v>Knock_KLS98_IntKnock_Cyl12</v>
      </c>
      <c r="AGZ3" s="175" t="str">
        <f>IF(ISNA(_xlfn.XLOOKUP(AGZ$4,dictionary!$M$3:$M$7128,dictionary!$N$3:$N$7128))," ",_xlfn.XLOOKUP(AGZ$4,dictionary!$M$3:$M$7128,dictionary!$N$3:$N$7128))</f>
        <v>Knock_KLS98_IntKnock_Cyl13</v>
      </c>
      <c r="AHA3" s="175" t="str">
        <f>IF(ISNA(_xlfn.XLOOKUP(AHA$4,dictionary!$M$3:$M$7128,dictionary!$N$3:$N$7128))," ",_xlfn.XLOOKUP(AHA$4,dictionary!$M$3:$M$7128,dictionary!$N$3:$N$7128))</f>
        <v>Knock_KLS98_IntKnock_Cyl14</v>
      </c>
      <c r="AHB3" s="175" t="str">
        <f>IF(ISNA(_xlfn.XLOOKUP(AHB$4,dictionary!$M$3:$M$7128,dictionary!$N$3:$N$7128))," ",_xlfn.XLOOKUP(AHB$4,dictionary!$M$3:$M$7128,dictionary!$N$3:$N$7128))</f>
        <v>Knock_KLS98_IntKnock_Cyl15</v>
      </c>
      <c r="AHC3" s="175" t="str">
        <f>IF(ISNA(_xlfn.XLOOKUP(AHC$4,dictionary!$M$3:$M$7128,dictionary!$N$3:$N$7128))," ",_xlfn.XLOOKUP(AHC$4,dictionary!$M$3:$M$7128,dictionary!$N$3:$N$7128))</f>
        <v>Knock_KLS98_IntKnock_Cyl16</v>
      </c>
      <c r="AHD3" s="175" t="str">
        <f>IF(ISNA(_xlfn.XLOOKUP(AHD$4,dictionary!$M$3:$M$7128,dictionary!$N$3:$N$7128))," ",_xlfn.XLOOKUP(AHD$4,dictionary!$M$3:$M$7128,dictionary!$N$3:$N$7128))</f>
        <v>Knock_KLS98_IntKnock_Cyl17</v>
      </c>
      <c r="AHE3" s="175" t="str">
        <f>IF(ISNA(_xlfn.XLOOKUP(AHE$4,dictionary!$M$3:$M$7128,dictionary!$N$3:$N$7128))," ",_xlfn.XLOOKUP(AHE$4,dictionary!$M$3:$M$7128,dictionary!$N$3:$N$7128))</f>
        <v>Knock_KLS98_IntKnock_Cyl18</v>
      </c>
      <c r="AHF3" s="175" t="str">
        <f>IF(ISNA(_xlfn.XLOOKUP(AHF$4,dictionary!$M$3:$M$7128,dictionary!$N$3:$N$7128))," ",_xlfn.XLOOKUP(AHF$4,dictionary!$M$3:$M$7128,dictionary!$N$3:$N$7128))</f>
        <v>Knock_KLS98_IntKnock_Cyl19</v>
      </c>
      <c r="AHG3" s="175" t="str">
        <f>IF(ISNA(_xlfn.XLOOKUP(AHG$4,dictionary!$M$3:$M$7128,dictionary!$N$3:$N$7128))," ",_xlfn.XLOOKUP(AHG$4,dictionary!$M$3:$M$7128,dictionary!$N$3:$N$7128))</f>
        <v>Knock_KLS98_IntKnock_Cyl20</v>
      </c>
      <c r="AHH3" s="175" t="str">
        <f>IF(ISNA(_xlfn.XLOOKUP(AHH$4,dictionary!$M$3:$M$7128,dictionary!$N$3:$N$7128))," ",_xlfn.XLOOKUP(AHH$4,dictionary!$M$3:$M$7128,dictionary!$N$3:$N$7128))</f>
        <v>Knock_KLS98_IntKnock_Cyl21</v>
      </c>
      <c r="AHI3" s="175" t="str">
        <f>IF(ISNA(_xlfn.XLOOKUP(AHI$4,dictionary!$M$3:$M$7128,dictionary!$N$3:$N$7128))," ",_xlfn.XLOOKUP(AHI$4,dictionary!$M$3:$M$7128,dictionary!$N$3:$N$7128))</f>
        <v>Knock_KLS98_IntKnock_Cyl22</v>
      </c>
      <c r="AHJ3" s="175" t="str">
        <f>IF(ISNA(_xlfn.XLOOKUP(AHJ$4,dictionary!$M$3:$M$7128,dictionary!$N$3:$N$7128))," ",_xlfn.XLOOKUP(AHJ$4,dictionary!$M$3:$M$7128,dictionary!$N$3:$N$7128))</f>
        <v>Knock_KLS98_IntKnock_Cyl23</v>
      </c>
      <c r="AHK3" s="175" t="str">
        <f>IF(ISNA(_xlfn.XLOOKUP(AHK$4,dictionary!$M$3:$M$7128,dictionary!$N$3:$N$7128))," ",_xlfn.XLOOKUP(AHK$4,dictionary!$M$3:$M$7128,dictionary!$N$3:$N$7128))</f>
        <v>Knock_KLS98_IntKnock_Cyl24</v>
      </c>
      <c r="AHL3" s="175" t="str">
        <f>IF(ISNA(_xlfn.XLOOKUP(AHL$4,dictionary!$M$3:$M$7128,dictionary!$N$3:$N$7128))," ",_xlfn.XLOOKUP(AHL$4,dictionary!$M$3:$M$7128,dictionary!$N$3:$N$7128))</f>
        <v>Safi W1 Z01</v>
      </c>
      <c r="AHM3" s="175" t="str">
        <f>IF(ISNA(_xlfn.XLOOKUP(AHM$4,dictionary!$M$3:$M$7128,dictionary!$N$3:$N$7128))," ",_xlfn.XLOOKUP(AHM$4,dictionary!$M$3:$M$7128,dictionary!$N$3:$N$7128))</f>
        <v>Safi W1 Z02</v>
      </c>
      <c r="AHN3" s="175" t="str">
        <f>IF(ISNA(_xlfn.XLOOKUP(AHN$4,dictionary!$M$3:$M$7128,dictionary!$N$3:$N$7128))," ",_xlfn.XLOOKUP(AHN$4,dictionary!$M$3:$M$7128,dictionary!$N$3:$N$7128))</f>
        <v>Safi W1 Z03</v>
      </c>
      <c r="AHO3" s="175" t="str">
        <f>IF(ISNA(_xlfn.XLOOKUP(AHO$4,dictionary!$M$3:$M$7128,dictionary!$N$3:$N$7128))," ",_xlfn.XLOOKUP(AHO$4,dictionary!$M$3:$M$7128,dictionary!$N$3:$N$7128))</f>
        <v>Safi W1 Z04</v>
      </c>
      <c r="AHP3" s="175" t="str">
        <f>IF(ISNA(_xlfn.XLOOKUP(AHP$4,dictionary!$M$3:$M$7128,dictionary!$N$3:$N$7128))," ",_xlfn.XLOOKUP(AHP$4,dictionary!$M$3:$M$7128,dictionary!$N$3:$N$7128))</f>
        <v>Safi W1 Z05</v>
      </c>
      <c r="AHQ3" s="175" t="str">
        <f>IF(ISNA(_xlfn.XLOOKUP(AHQ$4,dictionary!$M$3:$M$7128,dictionary!$N$3:$N$7128))," ",_xlfn.XLOOKUP(AHQ$4,dictionary!$M$3:$M$7128,dictionary!$N$3:$N$7128))</f>
        <v>Safi W1 Z06</v>
      </c>
      <c r="AHR3" s="175" t="str">
        <f>IF(ISNA(_xlfn.XLOOKUP(AHR$4,dictionary!$M$3:$M$7128,dictionary!$N$3:$N$7128))," ",_xlfn.XLOOKUP(AHR$4,dictionary!$M$3:$M$7128,dictionary!$N$3:$N$7128))</f>
        <v>Safi W1 Z07</v>
      </c>
      <c r="AHS3" s="175" t="str">
        <f>IF(ISNA(_xlfn.XLOOKUP(AHS$4,dictionary!$M$3:$M$7128,dictionary!$N$3:$N$7128))," ",_xlfn.XLOOKUP(AHS$4,dictionary!$M$3:$M$7128,dictionary!$N$3:$N$7128))</f>
        <v>Safi W1 Z08</v>
      </c>
      <c r="AHT3" s="175" t="str">
        <f>IF(ISNA(_xlfn.XLOOKUP(AHT$4,dictionary!$M$3:$M$7128,dictionary!$N$3:$N$7128))," ",_xlfn.XLOOKUP(AHT$4,dictionary!$M$3:$M$7128,dictionary!$N$3:$N$7128))</f>
        <v>Safi W1 Z09</v>
      </c>
      <c r="AHU3" s="175" t="str">
        <f>IF(ISNA(_xlfn.XLOOKUP(AHU$4,dictionary!$M$3:$M$7128,dictionary!$N$3:$N$7128))," ",_xlfn.XLOOKUP(AHU$4,dictionary!$M$3:$M$7128,dictionary!$N$3:$N$7128))</f>
        <v>Safi W1 Z10</v>
      </c>
      <c r="AHV3" s="175" t="str">
        <f>IF(ISNA(_xlfn.XLOOKUP(AHV$4,dictionary!$M$3:$M$7128,dictionary!$N$3:$N$7128))," ",_xlfn.XLOOKUP(AHV$4,dictionary!$M$3:$M$7128,dictionary!$N$3:$N$7128))</f>
        <v>Safi W1 Z11</v>
      </c>
      <c r="AHW3" s="175" t="str">
        <f>IF(ISNA(_xlfn.XLOOKUP(AHW$4,dictionary!$M$3:$M$7128,dictionary!$N$3:$N$7128))," ",_xlfn.XLOOKUP(AHW$4,dictionary!$M$3:$M$7128,dictionary!$N$3:$N$7128))</f>
        <v>Safi W1 Z12</v>
      </c>
      <c r="AHX3" s="175" t="str">
        <f>IF(ISNA(_xlfn.XLOOKUP(AHX$4,dictionary!$M$3:$M$7128,dictionary!$N$3:$N$7128))," ",_xlfn.XLOOKUP(AHX$4,dictionary!$M$3:$M$7128,dictionary!$N$3:$N$7128))</f>
        <v>Safi W1 Z13</v>
      </c>
      <c r="AHY3" s="175" t="str">
        <f>IF(ISNA(_xlfn.XLOOKUP(AHY$4,dictionary!$M$3:$M$7128,dictionary!$N$3:$N$7128))," ",_xlfn.XLOOKUP(AHY$4,dictionary!$M$3:$M$7128,dictionary!$N$3:$N$7128))</f>
        <v>Safi W1 Z14</v>
      </c>
      <c r="AHZ3" s="175" t="str">
        <f>IF(ISNA(_xlfn.XLOOKUP(AHZ$4,dictionary!$M$3:$M$7128,dictionary!$N$3:$N$7128))," ",_xlfn.XLOOKUP(AHZ$4,dictionary!$M$3:$M$7128,dictionary!$N$3:$N$7128))</f>
        <v>Safi W1 Z15</v>
      </c>
      <c r="AIA3" s="175" t="str">
        <f>IF(ISNA(_xlfn.XLOOKUP(AIA$4,dictionary!$M$3:$M$7128,dictionary!$N$3:$N$7128))," ",_xlfn.XLOOKUP(AIA$4,dictionary!$M$3:$M$7128,dictionary!$N$3:$N$7128))</f>
        <v>Safi W1 Z16</v>
      </c>
      <c r="AIB3" s="175" t="str">
        <f>IF(ISNA(_xlfn.XLOOKUP(AIB$4,dictionary!$M$3:$M$7128,dictionary!$N$3:$N$7128))," ",_xlfn.XLOOKUP(AIB$4,dictionary!$M$3:$M$7128,dictionary!$N$3:$N$7128))</f>
        <v>Safi W1 Z17</v>
      </c>
      <c r="AIC3" s="175" t="str">
        <f>IF(ISNA(_xlfn.XLOOKUP(AIC$4,dictionary!$M$3:$M$7128,dictionary!$N$3:$N$7128))," ",_xlfn.XLOOKUP(AIC$4,dictionary!$M$3:$M$7128,dictionary!$N$3:$N$7128))</f>
        <v>Safi W1 Z18</v>
      </c>
      <c r="AID3" s="175" t="str">
        <f>IF(ISNA(_xlfn.XLOOKUP(AID$4,dictionary!$M$3:$M$7128,dictionary!$N$3:$N$7128))," ",_xlfn.XLOOKUP(AID$4,dictionary!$M$3:$M$7128,dictionary!$N$3:$N$7128))</f>
        <v>Safi W1 Z19</v>
      </c>
      <c r="AIE3" s="175" t="str">
        <f>IF(ISNA(_xlfn.XLOOKUP(AIE$4,dictionary!$M$3:$M$7128,dictionary!$N$3:$N$7128))," ",_xlfn.XLOOKUP(AIE$4,dictionary!$M$3:$M$7128,dictionary!$N$3:$N$7128))</f>
        <v>Safi W1 Z20</v>
      </c>
      <c r="AIF3" s="175" t="str">
        <f>IF(ISNA(_xlfn.XLOOKUP(AIF$4,dictionary!$M$3:$M$7128,dictionary!$N$3:$N$7128))," ",_xlfn.XLOOKUP(AIF$4,dictionary!$M$3:$M$7128,dictionary!$N$3:$N$7128))</f>
        <v>Safi W1 Z21</v>
      </c>
      <c r="AIG3" s="175" t="str">
        <f>IF(ISNA(_xlfn.XLOOKUP(AIG$4,dictionary!$M$3:$M$7128,dictionary!$N$3:$N$7128))," ",_xlfn.XLOOKUP(AIG$4,dictionary!$M$3:$M$7128,dictionary!$N$3:$N$7128))</f>
        <v>Safi W1 Z22</v>
      </c>
      <c r="AIH3" s="175" t="str">
        <f>IF(ISNA(_xlfn.XLOOKUP(AIH$4,dictionary!$M$3:$M$7128,dictionary!$N$3:$N$7128))," ",_xlfn.XLOOKUP(AIH$4,dictionary!$M$3:$M$7128,dictionary!$N$3:$N$7128))</f>
        <v>Safi W1 Z23</v>
      </c>
      <c r="AII3" s="175" t="str">
        <f>IF(ISNA(_xlfn.XLOOKUP(AII$4,dictionary!$M$3:$M$7128,dictionary!$N$3:$N$7128))," ",_xlfn.XLOOKUP(AII$4,dictionary!$M$3:$M$7128,dictionary!$N$3:$N$7128))</f>
        <v>Safi W1 Z24</v>
      </c>
      <c r="AIJ3" s="175" t="str">
        <f>IF(ISNA(_xlfn.XLOOKUP(AIJ$4,dictionary!$M$3:$M$7128,dictionary!$N$3:$N$7128))," ",_xlfn.XLOOKUP(AIJ$4,dictionary!$M$3:$M$7128,dictionary!$N$3:$N$7128))</f>
        <v>Knock_KLS98_SW_Vers</v>
      </c>
      <c r="AIK3" s="175" t="str">
        <f>IF(ISNA(_xlfn.XLOOKUP(AIK$4,dictionary!$M$3:$M$7128,dictionary!$N$3:$N$7128))," ",_xlfn.XLOOKUP(AIK$4,dictionary!$M$3:$M$7128,dictionary!$N$3:$N$7128))</f>
        <v>Knock_PBC_KnockPress_Avg</v>
      </c>
      <c r="AIL3" s="175" t="str">
        <f>IF(ISNA(_xlfn.XLOOKUP(AIL$4,dictionary!$M$3:$M$7128,dictionary!$N$3:$N$7128))," ",_xlfn.XLOOKUP(AIL$4,dictionary!$M$3:$M$7128,dictionary!$N$3:$N$7128))</f>
        <v>Knock_PBC_KnockPress_Cyl01</v>
      </c>
      <c r="AIM3" s="175" t="str">
        <f>IF(ISNA(_xlfn.XLOOKUP(AIM$4,dictionary!$M$3:$M$7128,dictionary!$N$3:$N$7128))," ",_xlfn.XLOOKUP(AIM$4,dictionary!$M$3:$M$7128,dictionary!$N$3:$N$7128))</f>
        <v>Knock_PBC_KnockPress_Cyl02</v>
      </c>
      <c r="AIN3" s="175" t="str">
        <f>IF(ISNA(_xlfn.XLOOKUP(AIN$4,dictionary!$M$3:$M$7128,dictionary!$N$3:$N$7128))," ",_xlfn.XLOOKUP(AIN$4,dictionary!$M$3:$M$7128,dictionary!$N$3:$N$7128))</f>
        <v>Knock_PBC_KnockPress_Cyl03</v>
      </c>
      <c r="AIO3" s="175" t="str">
        <f>IF(ISNA(_xlfn.XLOOKUP(AIO$4,dictionary!$M$3:$M$7128,dictionary!$N$3:$N$7128))," ",_xlfn.XLOOKUP(AIO$4,dictionary!$M$3:$M$7128,dictionary!$N$3:$N$7128))</f>
        <v>Knock_PBC_KnockPress_Cyl04</v>
      </c>
      <c r="AIP3" s="175" t="str">
        <f>IF(ISNA(_xlfn.XLOOKUP(AIP$4,dictionary!$M$3:$M$7128,dictionary!$N$3:$N$7128))," ",_xlfn.XLOOKUP(AIP$4,dictionary!$M$3:$M$7128,dictionary!$N$3:$N$7128))</f>
        <v>Knock_PBC_KnockPress_Cyl05</v>
      </c>
      <c r="AIQ3" s="175" t="str">
        <f>IF(ISNA(_xlfn.XLOOKUP(AIQ$4,dictionary!$M$3:$M$7128,dictionary!$N$3:$N$7128))," ",_xlfn.XLOOKUP(AIQ$4,dictionary!$M$3:$M$7128,dictionary!$N$3:$N$7128))</f>
        <v>Knock_PBC_KnockPress_Cyl06</v>
      </c>
      <c r="AIR3" s="175" t="str">
        <f>IF(ISNA(_xlfn.XLOOKUP(AIR$4,dictionary!$M$3:$M$7128,dictionary!$N$3:$N$7128))," ",_xlfn.XLOOKUP(AIR$4,dictionary!$M$3:$M$7128,dictionary!$N$3:$N$7128))</f>
        <v>Knock_PBC_KnockPress_Cyl07</v>
      </c>
      <c r="AIS3" s="175" t="str">
        <f>IF(ISNA(_xlfn.XLOOKUP(AIS$4,dictionary!$M$3:$M$7128,dictionary!$N$3:$N$7128))," ",_xlfn.XLOOKUP(AIS$4,dictionary!$M$3:$M$7128,dictionary!$N$3:$N$7128))</f>
        <v>Knock_PBC_KnockPress_Cyl08</v>
      </c>
      <c r="AIT3" s="175" t="str">
        <f>IF(ISNA(_xlfn.XLOOKUP(AIT$4,dictionary!$M$3:$M$7128,dictionary!$N$3:$N$7128))," ",_xlfn.XLOOKUP(AIT$4,dictionary!$M$3:$M$7128,dictionary!$N$3:$N$7128))</f>
        <v>Knock_PBC_KnockPress_Cyl09</v>
      </c>
      <c r="AIU3" s="175" t="str">
        <f>IF(ISNA(_xlfn.XLOOKUP(AIU$4,dictionary!$M$3:$M$7128,dictionary!$N$3:$N$7128))," ",_xlfn.XLOOKUP(AIU$4,dictionary!$M$3:$M$7128,dictionary!$N$3:$N$7128))</f>
        <v>Knock_PBC_KnockPress_Cyl10</v>
      </c>
      <c r="AIV3" s="175" t="str">
        <f>IF(ISNA(_xlfn.XLOOKUP(AIV$4,dictionary!$M$3:$M$7128,dictionary!$N$3:$N$7128))," ",_xlfn.XLOOKUP(AIV$4,dictionary!$M$3:$M$7128,dictionary!$N$3:$N$7128))</f>
        <v>Knock_PBC_KnockPress_Cyl11</v>
      </c>
      <c r="AIW3" s="175" t="str">
        <f>IF(ISNA(_xlfn.XLOOKUP(AIW$4,dictionary!$M$3:$M$7128,dictionary!$N$3:$N$7128))," ",_xlfn.XLOOKUP(AIW$4,dictionary!$M$3:$M$7128,dictionary!$N$3:$N$7128))</f>
        <v>Knock_PBC_KnockPress_Cyl12</v>
      </c>
      <c r="AIX3" s="175" t="str">
        <f>IF(ISNA(_xlfn.XLOOKUP(AIX$4,dictionary!$M$3:$M$7128,dictionary!$N$3:$N$7128))," ",_xlfn.XLOOKUP(AIX$4,dictionary!$M$3:$M$7128,dictionary!$N$3:$N$7128))</f>
        <v>Knock_PBC_KnockPress_Cyl13</v>
      </c>
      <c r="AIY3" s="175" t="str">
        <f>IF(ISNA(_xlfn.XLOOKUP(AIY$4,dictionary!$M$3:$M$7128,dictionary!$N$3:$N$7128))," ",_xlfn.XLOOKUP(AIY$4,dictionary!$M$3:$M$7128,dictionary!$N$3:$N$7128))</f>
        <v>Knock_PBC_KnockPress_Cyl14</v>
      </c>
      <c r="AIZ3" s="175" t="str">
        <f>IF(ISNA(_xlfn.XLOOKUP(AIZ$4,dictionary!$M$3:$M$7128,dictionary!$N$3:$N$7128))," ",_xlfn.XLOOKUP(AIZ$4,dictionary!$M$3:$M$7128,dictionary!$N$3:$N$7128))</f>
        <v>Knock_PBC_KnockPress_Cyl15</v>
      </c>
      <c r="AJA3" s="175" t="str">
        <f>IF(ISNA(_xlfn.XLOOKUP(AJA$4,dictionary!$M$3:$M$7128,dictionary!$N$3:$N$7128))," ",_xlfn.XLOOKUP(AJA$4,dictionary!$M$3:$M$7128,dictionary!$N$3:$N$7128))</f>
        <v>Knock_PBC_KnockPress_Cyl16</v>
      </c>
      <c r="AJB3" s="175" t="str">
        <f>IF(ISNA(_xlfn.XLOOKUP(AJB$4,dictionary!$M$3:$M$7128,dictionary!$N$3:$N$7128))," ",_xlfn.XLOOKUP(AJB$4,dictionary!$M$3:$M$7128,dictionary!$N$3:$N$7128))</f>
        <v>Knock_PBC_KnockPress_Cyl17</v>
      </c>
      <c r="AJC3" s="175" t="str">
        <f>IF(ISNA(_xlfn.XLOOKUP(AJC$4,dictionary!$M$3:$M$7128,dictionary!$N$3:$N$7128))," ",_xlfn.XLOOKUP(AJC$4,dictionary!$M$3:$M$7128,dictionary!$N$3:$N$7128))</f>
        <v>Knock_PBC_KnockPress_Cyl18</v>
      </c>
      <c r="AJD3" s="175" t="str">
        <f>IF(ISNA(_xlfn.XLOOKUP(AJD$4,dictionary!$M$3:$M$7128,dictionary!$N$3:$N$7128))," ",_xlfn.XLOOKUP(AJD$4,dictionary!$M$3:$M$7128,dictionary!$N$3:$N$7128))</f>
        <v>Knock_PBC_KnockPress_Cyl19</v>
      </c>
      <c r="AJE3" s="175" t="str">
        <f>IF(ISNA(_xlfn.XLOOKUP(AJE$4,dictionary!$M$3:$M$7128,dictionary!$N$3:$N$7128))," ",_xlfn.XLOOKUP(AJE$4,dictionary!$M$3:$M$7128,dictionary!$N$3:$N$7128))</f>
        <v>Knock_PBC_KnockPress_Cyl20</v>
      </c>
      <c r="AJF3" s="175" t="str">
        <f>IF(ISNA(_xlfn.XLOOKUP(AJF$4,dictionary!$M$3:$M$7128,dictionary!$N$3:$N$7128))," ",_xlfn.XLOOKUP(AJF$4,dictionary!$M$3:$M$7128,dictionary!$N$3:$N$7128))</f>
        <v>Knock_PBC_KnockPress_Cyl21</v>
      </c>
      <c r="AJG3" s="175" t="str">
        <f>IF(ISNA(_xlfn.XLOOKUP(AJG$4,dictionary!$M$3:$M$7128,dictionary!$N$3:$N$7128))," ",_xlfn.XLOOKUP(AJG$4,dictionary!$M$3:$M$7128,dictionary!$N$3:$N$7128))</f>
        <v>Knock_PBC_KnockPress_Cyl22</v>
      </c>
      <c r="AJH3" s="175" t="str">
        <f>IF(ISNA(_xlfn.XLOOKUP(AJH$4,dictionary!$M$3:$M$7128,dictionary!$N$3:$N$7128))," ",_xlfn.XLOOKUP(AJH$4,dictionary!$M$3:$M$7128,dictionary!$N$3:$N$7128))</f>
        <v>Knock_PBC_KnockPress_Cyl23</v>
      </c>
      <c r="AJI3" s="175" t="str">
        <f>IF(ISNA(_xlfn.XLOOKUP(AJI$4,dictionary!$M$3:$M$7128,dictionary!$N$3:$N$7128))," ",_xlfn.XLOOKUP(AJI$4,dictionary!$M$3:$M$7128,dictionary!$N$3:$N$7128))</f>
        <v>Knock_PBC_KnockPress_Cyl24</v>
      </c>
      <c r="AJJ3" s="175" t="str">
        <f>IF(ISNA(_xlfn.XLOOKUP(AJJ$4,dictionary!$M$3:$M$7128,dictionary!$N$3:$N$7128))," ",_xlfn.XLOOKUP(AJJ$4,dictionary!$M$3:$M$7128,dictionary!$N$3:$N$7128))</f>
        <v>Knock_PBC_KnockPress_Max</v>
      </c>
      <c r="AJK3" s="175" t="str">
        <f>IF(ISNA(_xlfn.XLOOKUP(AJK$4,dictionary!$M$3:$M$7128,dictionary!$N$3:$N$7128))," ",_xlfn.XLOOKUP(AJK$4,dictionary!$M$3:$M$7128,dictionary!$N$3:$N$7128))</f>
        <v>Knock_PBC_KnockPress_Min</v>
      </c>
      <c r="AJL3" s="175" t="str">
        <f>IF(ISNA(_xlfn.XLOOKUP(AJL$4,dictionary!$M$3:$M$7128,dictionary!$N$3:$N$7128))," ",_xlfn.XLOOKUP(AJL$4,dictionary!$M$3:$M$7128,dictionary!$N$3:$N$7128))</f>
        <v>Knock_PBC_PMax_Avg</v>
      </c>
      <c r="AJM3" s="175" t="str">
        <f>IF(ISNA(_xlfn.XLOOKUP(AJM$4,dictionary!$M$3:$M$7128,dictionary!$N$3:$N$7128))," ",_xlfn.XLOOKUP(AJM$4,dictionary!$M$3:$M$7128,dictionary!$N$3:$N$7128))</f>
        <v>Knock_PBC_PMax_Cyl01</v>
      </c>
      <c r="AJN3" s="175" t="str">
        <f>IF(ISNA(_xlfn.XLOOKUP(AJN$4,dictionary!$M$3:$M$7128,dictionary!$N$3:$N$7128))," ",_xlfn.XLOOKUP(AJN$4,dictionary!$M$3:$M$7128,dictionary!$N$3:$N$7128))</f>
        <v>Knock_PBC_PMax_Cyl02</v>
      </c>
      <c r="AJO3" s="175" t="str">
        <f>IF(ISNA(_xlfn.XLOOKUP(AJO$4,dictionary!$M$3:$M$7128,dictionary!$N$3:$N$7128))," ",_xlfn.XLOOKUP(AJO$4,dictionary!$M$3:$M$7128,dictionary!$N$3:$N$7128))</f>
        <v>Knock_PBC_PMax_Cyl03</v>
      </c>
      <c r="AJP3" s="175" t="str">
        <f>IF(ISNA(_xlfn.XLOOKUP(AJP$4,dictionary!$M$3:$M$7128,dictionary!$N$3:$N$7128))," ",_xlfn.XLOOKUP(AJP$4,dictionary!$M$3:$M$7128,dictionary!$N$3:$N$7128))</f>
        <v>Knock_PBC_PMax_Cyl04</v>
      </c>
      <c r="AJQ3" s="175" t="str">
        <f>IF(ISNA(_xlfn.XLOOKUP(AJQ$4,dictionary!$M$3:$M$7128,dictionary!$N$3:$N$7128))," ",_xlfn.XLOOKUP(AJQ$4,dictionary!$M$3:$M$7128,dictionary!$N$3:$N$7128))</f>
        <v>Knock_PBC_PMax_Cyl05</v>
      </c>
      <c r="AJR3" s="175" t="str">
        <f>IF(ISNA(_xlfn.XLOOKUP(AJR$4,dictionary!$M$3:$M$7128,dictionary!$N$3:$N$7128))," ",_xlfn.XLOOKUP(AJR$4,dictionary!$M$3:$M$7128,dictionary!$N$3:$N$7128))</f>
        <v>Knock_PBC_PMax_Cyl06</v>
      </c>
      <c r="AJS3" s="175" t="str">
        <f>IF(ISNA(_xlfn.XLOOKUP(AJS$4,dictionary!$M$3:$M$7128,dictionary!$N$3:$N$7128))," ",_xlfn.XLOOKUP(AJS$4,dictionary!$M$3:$M$7128,dictionary!$N$3:$N$7128))</f>
        <v>Knock_PBC_PMax_Cyl07</v>
      </c>
      <c r="AJT3" s="175" t="str">
        <f>IF(ISNA(_xlfn.XLOOKUP(AJT$4,dictionary!$M$3:$M$7128,dictionary!$N$3:$N$7128))," ",_xlfn.XLOOKUP(AJT$4,dictionary!$M$3:$M$7128,dictionary!$N$3:$N$7128))</f>
        <v>Knock_PBC_PMax_Cyl08</v>
      </c>
      <c r="AJU3" s="175" t="str">
        <f>IF(ISNA(_xlfn.XLOOKUP(AJU$4,dictionary!$M$3:$M$7128,dictionary!$N$3:$N$7128))," ",_xlfn.XLOOKUP(AJU$4,dictionary!$M$3:$M$7128,dictionary!$N$3:$N$7128))</f>
        <v>Knock_PBC_PMax_Cyl09</v>
      </c>
      <c r="AJV3" s="175" t="str">
        <f>IF(ISNA(_xlfn.XLOOKUP(AJV$4,dictionary!$M$3:$M$7128,dictionary!$N$3:$N$7128))," ",_xlfn.XLOOKUP(AJV$4,dictionary!$M$3:$M$7128,dictionary!$N$3:$N$7128))</f>
        <v>Knock_PBC_PMax_Cyl10</v>
      </c>
      <c r="AJW3" s="175" t="str">
        <f>IF(ISNA(_xlfn.XLOOKUP(AJW$4,dictionary!$M$3:$M$7128,dictionary!$N$3:$N$7128))," ",_xlfn.XLOOKUP(AJW$4,dictionary!$M$3:$M$7128,dictionary!$N$3:$N$7128))</f>
        <v>Knock_PBC_PMax_Cyl11</v>
      </c>
      <c r="AJX3" s="175" t="str">
        <f>IF(ISNA(_xlfn.XLOOKUP(AJX$4,dictionary!$M$3:$M$7128,dictionary!$N$3:$N$7128))," ",_xlfn.XLOOKUP(AJX$4,dictionary!$M$3:$M$7128,dictionary!$N$3:$N$7128))</f>
        <v>Knock_PBC_PMax_Cyl12</v>
      </c>
      <c r="AJY3" s="175" t="str">
        <f>IF(ISNA(_xlfn.XLOOKUP(AJY$4,dictionary!$M$3:$M$7128,dictionary!$N$3:$N$7128))," ",_xlfn.XLOOKUP(AJY$4,dictionary!$M$3:$M$7128,dictionary!$N$3:$N$7128))</f>
        <v>Knock_PBC_PMax_Cyl13</v>
      </c>
      <c r="AJZ3" s="175" t="str">
        <f>IF(ISNA(_xlfn.XLOOKUP(AJZ$4,dictionary!$M$3:$M$7128,dictionary!$N$3:$N$7128))," ",_xlfn.XLOOKUP(AJZ$4,dictionary!$M$3:$M$7128,dictionary!$N$3:$N$7128))</f>
        <v>Knock_PBC_PMax_Cyl14</v>
      </c>
      <c r="AKA3" s="175" t="str">
        <f>IF(ISNA(_xlfn.XLOOKUP(AKA$4,dictionary!$M$3:$M$7128,dictionary!$N$3:$N$7128))," ",_xlfn.XLOOKUP(AKA$4,dictionary!$M$3:$M$7128,dictionary!$N$3:$N$7128))</f>
        <v>Knock_PBC_PMax_Cyl15</v>
      </c>
      <c r="AKB3" s="175" t="str">
        <f>IF(ISNA(_xlfn.XLOOKUP(AKB$4,dictionary!$M$3:$M$7128,dictionary!$N$3:$N$7128))," ",_xlfn.XLOOKUP(AKB$4,dictionary!$M$3:$M$7128,dictionary!$N$3:$N$7128))</f>
        <v>Knock_PBC_PMax_Cyl16</v>
      </c>
      <c r="AKC3" s="175" t="str">
        <f>IF(ISNA(_xlfn.XLOOKUP(AKC$4,dictionary!$M$3:$M$7128,dictionary!$N$3:$N$7128))," ",_xlfn.XLOOKUP(AKC$4,dictionary!$M$3:$M$7128,dictionary!$N$3:$N$7128))</f>
        <v>Knock_PBC_PMax_Cyl17</v>
      </c>
      <c r="AKD3" s="175" t="str">
        <f>IF(ISNA(_xlfn.XLOOKUP(AKD$4,dictionary!$M$3:$M$7128,dictionary!$N$3:$N$7128))," ",_xlfn.XLOOKUP(AKD$4,dictionary!$M$3:$M$7128,dictionary!$N$3:$N$7128))</f>
        <v>Knock_PBC_PMax_Cyl18</v>
      </c>
      <c r="AKE3" s="175" t="str">
        <f>IF(ISNA(_xlfn.XLOOKUP(AKE$4,dictionary!$M$3:$M$7128,dictionary!$N$3:$N$7128))," ",_xlfn.XLOOKUP(AKE$4,dictionary!$M$3:$M$7128,dictionary!$N$3:$N$7128))</f>
        <v>Knock_PBC_PMax_Cyl19</v>
      </c>
      <c r="AKF3" s="175" t="str">
        <f>IF(ISNA(_xlfn.XLOOKUP(AKF$4,dictionary!$M$3:$M$7128,dictionary!$N$3:$N$7128))," ",_xlfn.XLOOKUP(AKF$4,dictionary!$M$3:$M$7128,dictionary!$N$3:$N$7128))</f>
        <v>Knock_PBC_PMax_Cyl20</v>
      </c>
      <c r="AKG3" s="175" t="str">
        <f>IF(ISNA(_xlfn.XLOOKUP(AKG$4,dictionary!$M$3:$M$7128,dictionary!$N$3:$N$7128))," ",_xlfn.XLOOKUP(AKG$4,dictionary!$M$3:$M$7128,dictionary!$N$3:$N$7128))</f>
        <v>Knock_PBC_PMax_Cyl21</v>
      </c>
      <c r="AKH3" s="175" t="str">
        <f>IF(ISNA(_xlfn.XLOOKUP(AKH$4,dictionary!$M$3:$M$7128,dictionary!$N$3:$N$7128))," ",_xlfn.XLOOKUP(AKH$4,dictionary!$M$3:$M$7128,dictionary!$N$3:$N$7128))</f>
        <v>Knock_PBC_PMax_Cyl22</v>
      </c>
      <c r="AKI3" s="175" t="str">
        <f>IF(ISNA(_xlfn.XLOOKUP(AKI$4,dictionary!$M$3:$M$7128,dictionary!$N$3:$N$7128))," ",_xlfn.XLOOKUP(AKI$4,dictionary!$M$3:$M$7128,dictionary!$N$3:$N$7128))</f>
        <v>Knock_PBC_PMax_Cyl23</v>
      </c>
      <c r="AKJ3" s="175" t="str">
        <f>IF(ISNA(_xlfn.XLOOKUP(AKJ$4,dictionary!$M$3:$M$7128,dictionary!$N$3:$N$7128))," ",_xlfn.XLOOKUP(AKJ$4,dictionary!$M$3:$M$7128,dictionary!$N$3:$N$7128))</f>
        <v>Knock_PBC_PMax_Cyl24</v>
      </c>
      <c r="AKK3" s="175" t="str">
        <f>IF(ISNA(_xlfn.XLOOKUP(AKK$4,dictionary!$M$3:$M$7128,dictionary!$N$3:$N$7128))," ",_xlfn.XLOOKUP(AKK$4,dictionary!$M$3:$M$7128,dictionary!$N$3:$N$7128))</f>
        <v>Knock_PBC_PMax_Max</v>
      </c>
      <c r="AKL3" s="175" t="str">
        <f>IF(ISNA(_xlfn.XLOOKUP(AKL$4,dictionary!$M$3:$M$7128,dictionary!$N$3:$N$7128))," ",_xlfn.XLOOKUP(AKL$4,dictionary!$M$3:$M$7128,dictionary!$N$3:$N$7128))</f>
        <v>Knock_PBC_PMax_Min</v>
      </c>
      <c r="AKM3" s="175" t="str">
        <f>IF(ISNA(_xlfn.XLOOKUP(AKM$4,dictionary!$M$3:$M$7128,dictionary!$N$3:$N$7128))," ",_xlfn.XLOOKUP(AKM$4,dictionary!$M$3:$M$7128,dictionary!$N$3:$N$7128))</f>
        <v>Safi W2 Z01</v>
      </c>
      <c r="AKN3" s="175" t="str">
        <f>IF(ISNA(_xlfn.XLOOKUP(AKN$4,dictionary!$M$3:$M$7128,dictionary!$N$3:$N$7128))," ",_xlfn.XLOOKUP(AKN$4,dictionary!$M$3:$M$7128,dictionary!$N$3:$N$7128))</f>
        <v>Safi W2 Z02</v>
      </c>
      <c r="AKO3" s="175" t="str">
        <f>IF(ISNA(_xlfn.XLOOKUP(AKO$4,dictionary!$M$3:$M$7128,dictionary!$N$3:$N$7128))," ",_xlfn.XLOOKUP(AKO$4,dictionary!$M$3:$M$7128,dictionary!$N$3:$N$7128))</f>
        <v>Safi W2 Z03</v>
      </c>
      <c r="AKP3" s="175" t="str">
        <f>IF(ISNA(_xlfn.XLOOKUP(AKP$4,dictionary!$M$3:$M$7128,dictionary!$N$3:$N$7128))," ",_xlfn.XLOOKUP(AKP$4,dictionary!$M$3:$M$7128,dictionary!$N$3:$N$7128))</f>
        <v>Safi W2 Z04</v>
      </c>
      <c r="AKQ3" s="175" t="str">
        <f>IF(ISNA(_xlfn.XLOOKUP(AKQ$4,dictionary!$M$3:$M$7128,dictionary!$N$3:$N$7128))," ",_xlfn.XLOOKUP(AKQ$4,dictionary!$M$3:$M$7128,dictionary!$N$3:$N$7128))</f>
        <v>Safi W2 Z05</v>
      </c>
      <c r="AKR3" s="175" t="str">
        <f>IF(ISNA(_xlfn.XLOOKUP(AKR$4,dictionary!$M$3:$M$7128,dictionary!$N$3:$N$7128))," ",_xlfn.XLOOKUP(AKR$4,dictionary!$M$3:$M$7128,dictionary!$N$3:$N$7128))</f>
        <v>Safi W2 Z06</v>
      </c>
      <c r="AKS3" s="175" t="str">
        <f>IF(ISNA(_xlfn.XLOOKUP(AKS$4,dictionary!$M$3:$M$7128,dictionary!$N$3:$N$7128))," ",_xlfn.XLOOKUP(AKS$4,dictionary!$M$3:$M$7128,dictionary!$N$3:$N$7128))</f>
        <v>Safi W2 Z07</v>
      </c>
      <c r="AKT3" s="175" t="str">
        <f>IF(ISNA(_xlfn.XLOOKUP(AKT$4,dictionary!$M$3:$M$7128,dictionary!$N$3:$N$7128))," ",_xlfn.XLOOKUP(AKT$4,dictionary!$M$3:$M$7128,dictionary!$N$3:$N$7128))</f>
        <v>Safi W2 Z08</v>
      </c>
      <c r="AKU3" s="175" t="str">
        <f>IF(ISNA(_xlfn.XLOOKUP(AKU$4,dictionary!$M$3:$M$7128,dictionary!$N$3:$N$7128))," ",_xlfn.XLOOKUP(AKU$4,dictionary!$M$3:$M$7128,dictionary!$N$3:$N$7128))</f>
        <v>Safi W2 Z09</v>
      </c>
      <c r="AKV3" s="175" t="str">
        <f>IF(ISNA(_xlfn.XLOOKUP(AKV$4,dictionary!$M$3:$M$7128,dictionary!$N$3:$N$7128))," ",_xlfn.XLOOKUP(AKV$4,dictionary!$M$3:$M$7128,dictionary!$N$3:$N$7128))</f>
        <v>Safi W2 Z10</v>
      </c>
      <c r="AKW3" s="175" t="str">
        <f>IF(ISNA(_xlfn.XLOOKUP(AKW$4,dictionary!$M$3:$M$7128,dictionary!$N$3:$N$7128))," ",_xlfn.XLOOKUP(AKW$4,dictionary!$M$3:$M$7128,dictionary!$N$3:$N$7128))</f>
        <v>Safi W2 Z11</v>
      </c>
      <c r="AKX3" s="175" t="str">
        <f>IF(ISNA(_xlfn.XLOOKUP(AKX$4,dictionary!$M$3:$M$7128,dictionary!$N$3:$N$7128))," ",_xlfn.XLOOKUP(AKX$4,dictionary!$M$3:$M$7128,dictionary!$N$3:$N$7128))</f>
        <v>Safi W2 Z12</v>
      </c>
      <c r="AKY3" s="175" t="str">
        <f>IF(ISNA(_xlfn.XLOOKUP(AKY$4,dictionary!$M$3:$M$7128,dictionary!$N$3:$N$7128))," ",_xlfn.XLOOKUP(AKY$4,dictionary!$M$3:$M$7128,dictionary!$N$3:$N$7128))</f>
        <v>Safi W2 Z13</v>
      </c>
      <c r="AKZ3" s="175" t="str">
        <f>IF(ISNA(_xlfn.XLOOKUP(AKZ$4,dictionary!$M$3:$M$7128,dictionary!$N$3:$N$7128))," ",_xlfn.XLOOKUP(AKZ$4,dictionary!$M$3:$M$7128,dictionary!$N$3:$N$7128))</f>
        <v>Safi W2 Z14</v>
      </c>
      <c r="ALA3" s="175" t="str">
        <f>IF(ISNA(_xlfn.XLOOKUP(ALA$4,dictionary!$M$3:$M$7128,dictionary!$N$3:$N$7128))," ",_xlfn.XLOOKUP(ALA$4,dictionary!$M$3:$M$7128,dictionary!$N$3:$N$7128))</f>
        <v>Safi W2 Z15</v>
      </c>
      <c r="ALB3" s="175" t="str">
        <f>IF(ISNA(_xlfn.XLOOKUP(ALB$4,dictionary!$M$3:$M$7128,dictionary!$N$3:$N$7128))," ",_xlfn.XLOOKUP(ALB$4,dictionary!$M$3:$M$7128,dictionary!$N$3:$N$7128))</f>
        <v>Safi W2 Z16</v>
      </c>
      <c r="ALC3" s="175" t="str">
        <f>IF(ISNA(_xlfn.XLOOKUP(ALC$4,dictionary!$M$3:$M$7128,dictionary!$N$3:$N$7128))," ",_xlfn.XLOOKUP(ALC$4,dictionary!$M$3:$M$7128,dictionary!$N$3:$N$7128))</f>
        <v>Safi W2 Z17</v>
      </c>
      <c r="ALD3" s="175" t="str">
        <f>IF(ISNA(_xlfn.XLOOKUP(ALD$4,dictionary!$M$3:$M$7128,dictionary!$N$3:$N$7128))," ",_xlfn.XLOOKUP(ALD$4,dictionary!$M$3:$M$7128,dictionary!$N$3:$N$7128))</f>
        <v>Safi W2 Z18</v>
      </c>
      <c r="ALE3" s="175" t="str">
        <f>IF(ISNA(_xlfn.XLOOKUP(ALE$4,dictionary!$M$3:$M$7128,dictionary!$N$3:$N$7128))," ",_xlfn.XLOOKUP(ALE$4,dictionary!$M$3:$M$7128,dictionary!$N$3:$N$7128))</f>
        <v>Safi W2 Z19</v>
      </c>
      <c r="ALF3" s="175" t="str">
        <f>IF(ISNA(_xlfn.XLOOKUP(ALF$4,dictionary!$M$3:$M$7128,dictionary!$N$3:$N$7128))," ",_xlfn.XLOOKUP(ALF$4,dictionary!$M$3:$M$7128,dictionary!$N$3:$N$7128))</f>
        <v>Safi W2 Z20</v>
      </c>
      <c r="ALG3" s="175" t="str">
        <f>IF(ISNA(_xlfn.XLOOKUP(ALG$4,dictionary!$M$3:$M$7128,dictionary!$N$3:$N$7128))," ",_xlfn.XLOOKUP(ALG$4,dictionary!$M$3:$M$7128,dictionary!$N$3:$N$7128))</f>
        <v>Safi W2 Z21</v>
      </c>
      <c r="ALH3" s="175" t="str">
        <f>IF(ISNA(_xlfn.XLOOKUP(ALH$4,dictionary!$M$3:$M$7128,dictionary!$N$3:$N$7128))," ",_xlfn.XLOOKUP(ALH$4,dictionary!$M$3:$M$7128,dictionary!$N$3:$N$7128))</f>
        <v>Safi W2 Z22</v>
      </c>
      <c r="ALI3" s="175" t="str">
        <f>IF(ISNA(_xlfn.XLOOKUP(ALI$4,dictionary!$M$3:$M$7128,dictionary!$N$3:$N$7128))," ",_xlfn.XLOOKUP(ALI$4,dictionary!$M$3:$M$7128,dictionary!$N$3:$N$7128))</f>
        <v>Safi W2 Z23</v>
      </c>
      <c r="ALJ3" s="175" t="str">
        <f>IF(ISNA(_xlfn.XLOOKUP(ALJ$4,dictionary!$M$3:$M$7128,dictionary!$N$3:$N$7128))," ",_xlfn.XLOOKUP(ALJ$4,dictionary!$M$3:$M$7128,dictionary!$N$3:$N$7128))</f>
        <v>Safi W2 Z24</v>
      </c>
      <c r="ALK3" s="175" t="str">
        <f>IF(ISNA(_xlfn.XLOOKUP(ALK$4,dictionary!$M$3:$M$7128,dictionary!$N$3:$N$7128))," ",_xlfn.XLOOKUP(ALK$4,dictionary!$M$3:$M$7128,dictionary!$N$3:$N$7128))</f>
        <v>Leanox_P2Error</v>
      </c>
      <c r="ALL3" s="175" t="str">
        <f>IF(ISNA(_xlfn.XLOOKUP(ALL$4,dictionary!$M$3:$M$7128,dictionary!$N$3:$N$7128))," ",_xlfn.XLOOKUP(ALL$4,dictionary!$M$3:$M$7128,dictionary!$N$3:$N$7128))</f>
        <v>Leanox_P2Set</v>
      </c>
      <c r="ALM3" s="175" t="str">
        <f>IF(ISNA(_xlfn.XLOOKUP(ALM$4,dictionary!$M$3:$M$7128,dictionary!$N$3:$N$7128))," ",_xlfn.XLOOKUP(ALM$4,dictionary!$M$3:$M$7128,dictionary!$N$3:$N$7128))</f>
        <v>Leanox_RatioMix</v>
      </c>
      <c r="ALN3" s="175" t="str">
        <f>IF(ISNA(_xlfn.XLOOKUP(ALN$4,dictionary!$M$3:$M$7128,dictionary!$N$3:$N$7128))," ",_xlfn.XLOOKUP(ALN$4,dictionary!$M$3:$M$7128,dictionary!$N$3:$N$7128))</f>
        <v>LVRT_Events</v>
      </c>
      <c r="ALO3" s="175" t="str">
        <f>IF(ISNA(_xlfn.XLOOKUP(ALO$4,dictionary!$M$3:$M$7128,dictionary!$N$3:$N$7128))," ",_xlfn.XLOOKUP(ALO$4,dictionary!$M$3:$M$7128,dictionary!$N$3:$N$7128))</f>
        <v>manualdata_valverecession_EngineOpH</v>
      </c>
      <c r="ALP3" s="175" t="str">
        <f>IF(ISNA(_xlfn.XLOOKUP(ALP$4,dictionary!$M$3:$M$7128,dictionary!$N$3:$N$7128))," ",_xlfn.XLOOKUP(ALP$4,dictionary!$M$3:$M$7128,dictionary!$N$3:$N$7128))</f>
        <v>manualdata_valverecession_EngineStarts</v>
      </c>
      <c r="ALQ3" s="175" t="str">
        <f>IF(ISNA(_xlfn.XLOOKUP(ALQ$4,dictionary!$M$3:$M$7128,dictionary!$N$3:$N$7128))," ",_xlfn.XLOOKUP(ALQ$4,dictionary!$M$3:$M$7128,dictionary!$N$3:$N$7128))</f>
        <v>manualdata_valverecession_lev_cyl01</v>
      </c>
      <c r="ALR3" s="175" t="str">
        <f>IF(ISNA(_xlfn.XLOOKUP(ALR$4,dictionary!$M$3:$M$7128,dictionary!$N$3:$N$7128))," ",_xlfn.XLOOKUP(ALR$4,dictionary!$M$3:$M$7128,dictionary!$N$3:$N$7128))</f>
        <v>manualdata_valverecession_lev_cyl02</v>
      </c>
      <c r="ALS3" s="175" t="str">
        <f>IF(ISNA(_xlfn.XLOOKUP(ALS$4,dictionary!$M$3:$M$7128,dictionary!$N$3:$N$7128))," ",_xlfn.XLOOKUP(ALS$4,dictionary!$M$3:$M$7128,dictionary!$N$3:$N$7128))</f>
        <v>manualdata_valverecession_lev_cyl03</v>
      </c>
      <c r="ALT3" s="175" t="str">
        <f>IF(ISNA(_xlfn.XLOOKUP(ALT$4,dictionary!$M$3:$M$7128,dictionary!$N$3:$N$7128))," ",_xlfn.XLOOKUP(ALT$4,dictionary!$M$3:$M$7128,dictionary!$N$3:$N$7128))</f>
        <v>manualdata_valverecession_lev_cyl04</v>
      </c>
      <c r="ALU3" s="175" t="str">
        <f>IF(ISNA(_xlfn.XLOOKUP(ALU$4,dictionary!$M$3:$M$7128,dictionary!$N$3:$N$7128))," ",_xlfn.XLOOKUP(ALU$4,dictionary!$M$3:$M$7128,dictionary!$N$3:$N$7128))</f>
        <v>manualdata_valverecession_lev_cyl05</v>
      </c>
      <c r="ALV3" s="175" t="str">
        <f>IF(ISNA(_xlfn.XLOOKUP(ALV$4,dictionary!$M$3:$M$7128,dictionary!$N$3:$N$7128))," ",_xlfn.XLOOKUP(ALV$4,dictionary!$M$3:$M$7128,dictionary!$N$3:$N$7128))</f>
        <v>manualdata_valverecession_lev_cyl06</v>
      </c>
      <c r="ALW3" s="175" t="str">
        <f>IF(ISNA(_xlfn.XLOOKUP(ALW$4,dictionary!$M$3:$M$7128,dictionary!$N$3:$N$7128))," ",_xlfn.XLOOKUP(ALW$4,dictionary!$M$3:$M$7128,dictionary!$N$3:$N$7128))</f>
        <v>manualdata_valverecession_lev_cyl07</v>
      </c>
      <c r="ALX3" s="175" t="str">
        <f>IF(ISNA(_xlfn.XLOOKUP(ALX$4,dictionary!$M$3:$M$7128,dictionary!$N$3:$N$7128))," ",_xlfn.XLOOKUP(ALX$4,dictionary!$M$3:$M$7128,dictionary!$N$3:$N$7128))</f>
        <v>manualdata_valverecession_lev_cyl08</v>
      </c>
      <c r="ALY3" s="175" t="str">
        <f>IF(ISNA(_xlfn.XLOOKUP(ALY$4,dictionary!$M$3:$M$7128,dictionary!$N$3:$N$7128))," ",_xlfn.XLOOKUP(ALY$4,dictionary!$M$3:$M$7128,dictionary!$N$3:$N$7128))</f>
        <v>manualdata_valverecession_lev_cyl09</v>
      </c>
      <c r="ALZ3" s="175" t="str">
        <f>IF(ISNA(_xlfn.XLOOKUP(ALZ$4,dictionary!$M$3:$M$7128,dictionary!$N$3:$N$7128))," ",_xlfn.XLOOKUP(ALZ$4,dictionary!$M$3:$M$7128,dictionary!$N$3:$N$7128))</f>
        <v>manualdata_valverecession_lev_cyl10</v>
      </c>
      <c r="AMA3" s="175" t="str">
        <f>IF(ISNA(_xlfn.XLOOKUP(AMA$4,dictionary!$M$3:$M$7128,dictionary!$N$3:$N$7128))," ",_xlfn.XLOOKUP(AMA$4,dictionary!$M$3:$M$7128,dictionary!$N$3:$N$7128))</f>
        <v>manualdata_valverecession_lev_cyl11</v>
      </c>
      <c r="AMB3" s="175" t="str">
        <f>IF(ISNA(_xlfn.XLOOKUP(AMB$4,dictionary!$M$3:$M$7128,dictionary!$N$3:$N$7128))," ",_xlfn.XLOOKUP(AMB$4,dictionary!$M$3:$M$7128,dictionary!$N$3:$N$7128))</f>
        <v>manualdata_valverecession_lev_cyl12</v>
      </c>
      <c r="AMC3" s="175" t="str">
        <f>IF(ISNA(_xlfn.XLOOKUP(AMC$4,dictionary!$M$3:$M$7128,dictionary!$N$3:$N$7128))," ",_xlfn.XLOOKUP(AMC$4,dictionary!$M$3:$M$7128,dictionary!$N$3:$N$7128))</f>
        <v>manualdata_valverecession_lev_cyl13</v>
      </c>
      <c r="AMD3" s="175" t="str">
        <f>IF(ISNA(_xlfn.XLOOKUP(AMD$4,dictionary!$M$3:$M$7128,dictionary!$N$3:$N$7128))," ",_xlfn.XLOOKUP(AMD$4,dictionary!$M$3:$M$7128,dictionary!$N$3:$N$7128))</f>
        <v>manualdata_valverecession_lev_cyl14</v>
      </c>
      <c r="AME3" s="175" t="str">
        <f>IF(ISNA(_xlfn.XLOOKUP(AME$4,dictionary!$M$3:$M$7128,dictionary!$N$3:$N$7128))," ",_xlfn.XLOOKUP(AME$4,dictionary!$M$3:$M$7128,dictionary!$N$3:$N$7128))</f>
        <v>manualdata_valverecession_lev_cyl15</v>
      </c>
      <c r="AMF3" s="175" t="str">
        <f>IF(ISNA(_xlfn.XLOOKUP(AMF$4,dictionary!$M$3:$M$7128,dictionary!$N$3:$N$7128))," ",_xlfn.XLOOKUP(AMF$4,dictionary!$M$3:$M$7128,dictionary!$N$3:$N$7128))</f>
        <v>manualdata_valverecession_lev_cyl16</v>
      </c>
      <c r="AMG3" s="175" t="str">
        <f>IF(ISNA(_xlfn.XLOOKUP(AMG$4,dictionary!$M$3:$M$7128,dictionary!$N$3:$N$7128))," ",_xlfn.XLOOKUP(AMG$4,dictionary!$M$3:$M$7128,dictionary!$N$3:$N$7128))</f>
        <v>manualdata_valverecession_lev_cyl17</v>
      </c>
      <c r="AMH3" s="175" t="str">
        <f>IF(ISNA(_xlfn.XLOOKUP(AMH$4,dictionary!$M$3:$M$7128,dictionary!$N$3:$N$7128))," ",_xlfn.XLOOKUP(AMH$4,dictionary!$M$3:$M$7128,dictionary!$N$3:$N$7128))</f>
        <v>manualdata_valverecession_lev_cyl18</v>
      </c>
      <c r="AMI3" s="175" t="str">
        <f>IF(ISNA(_xlfn.XLOOKUP(AMI$4,dictionary!$M$3:$M$7128,dictionary!$N$3:$N$7128))," ",_xlfn.XLOOKUP(AMI$4,dictionary!$M$3:$M$7128,dictionary!$N$3:$N$7128))</f>
        <v>manualdata_valverecession_lev_cyl19</v>
      </c>
      <c r="AMJ3" s="175" t="str">
        <f>IF(ISNA(_xlfn.XLOOKUP(AMJ$4,dictionary!$M$3:$M$7128,dictionary!$N$3:$N$7128))," ",_xlfn.XLOOKUP(AMJ$4,dictionary!$M$3:$M$7128,dictionary!$N$3:$N$7128))</f>
        <v>manualdata_valverecession_lev_cyl20</v>
      </c>
      <c r="AMK3" s="175" t="str">
        <f>IF(ISNA(_xlfn.XLOOKUP(AMK$4,dictionary!$M$3:$M$7128,dictionary!$N$3:$N$7128))," ",_xlfn.XLOOKUP(AMK$4,dictionary!$M$3:$M$7128,dictionary!$N$3:$N$7128))</f>
        <v>manualdata_valverecession_lev_cyl21</v>
      </c>
      <c r="AML3" s="175" t="str">
        <f>IF(ISNA(_xlfn.XLOOKUP(AML$4,dictionary!$M$3:$M$7128,dictionary!$N$3:$N$7128))," ",_xlfn.XLOOKUP(AML$4,dictionary!$M$3:$M$7128,dictionary!$N$3:$N$7128))</f>
        <v>manualdata_valverecession_lev_cyl22</v>
      </c>
      <c r="AMM3" s="175" t="str">
        <f>IF(ISNA(_xlfn.XLOOKUP(AMM$4,dictionary!$M$3:$M$7128,dictionary!$N$3:$N$7128))," ",_xlfn.XLOOKUP(AMM$4,dictionary!$M$3:$M$7128,dictionary!$N$3:$N$7128))</f>
        <v>manualdata_valverecession_lev_cyl23</v>
      </c>
      <c r="AMN3" s="175" t="str">
        <f>IF(ISNA(_xlfn.XLOOKUP(AMN$4,dictionary!$M$3:$M$7128,dictionary!$N$3:$N$7128))," ",_xlfn.XLOOKUP(AMN$4,dictionary!$M$3:$M$7128,dictionary!$N$3:$N$7128))</f>
        <v>manualdata_valverecession_lev_cyl24</v>
      </c>
      <c r="AMO3" s="175" t="str">
        <f>IF(ISNA(_xlfn.XLOOKUP(AMO$4,dictionary!$M$3:$M$7128,dictionary!$N$3:$N$7128))," ",_xlfn.XLOOKUP(AMO$4,dictionary!$M$3:$M$7128,dictionary!$N$3:$N$7128))</f>
        <v>manualdata_valverecession_liv_cyl01</v>
      </c>
      <c r="AMP3" s="175" t="str">
        <f>IF(ISNA(_xlfn.XLOOKUP(AMP$4,dictionary!$M$3:$M$7128,dictionary!$N$3:$N$7128))," ",_xlfn.XLOOKUP(AMP$4,dictionary!$M$3:$M$7128,dictionary!$N$3:$N$7128))</f>
        <v>manualdata_valverecession_liv_cyl02</v>
      </c>
      <c r="AMQ3" s="175" t="str">
        <f>IF(ISNA(_xlfn.XLOOKUP(AMQ$4,dictionary!$M$3:$M$7128,dictionary!$N$3:$N$7128))," ",_xlfn.XLOOKUP(AMQ$4,dictionary!$M$3:$M$7128,dictionary!$N$3:$N$7128))</f>
        <v>manualdata_valverecession_liv_cyl03</v>
      </c>
      <c r="AMR3" s="175" t="str">
        <f>IF(ISNA(_xlfn.XLOOKUP(AMR$4,dictionary!$M$3:$M$7128,dictionary!$N$3:$N$7128))," ",_xlfn.XLOOKUP(AMR$4,dictionary!$M$3:$M$7128,dictionary!$N$3:$N$7128))</f>
        <v>manualdata_valverecession_liv_cyl04</v>
      </c>
      <c r="AMS3" s="175" t="str">
        <f>IF(ISNA(_xlfn.XLOOKUP(AMS$4,dictionary!$M$3:$M$7128,dictionary!$N$3:$N$7128))," ",_xlfn.XLOOKUP(AMS$4,dictionary!$M$3:$M$7128,dictionary!$N$3:$N$7128))</f>
        <v>manualdata_valverecession_liv_cyl05</v>
      </c>
      <c r="AMT3" s="175" t="str">
        <f>IF(ISNA(_xlfn.XLOOKUP(AMT$4,dictionary!$M$3:$M$7128,dictionary!$N$3:$N$7128))," ",_xlfn.XLOOKUP(AMT$4,dictionary!$M$3:$M$7128,dictionary!$N$3:$N$7128))</f>
        <v>manualdata_valverecession_liv_cyl06</v>
      </c>
      <c r="AMU3" s="175" t="str">
        <f>IF(ISNA(_xlfn.XLOOKUP(AMU$4,dictionary!$M$3:$M$7128,dictionary!$N$3:$N$7128))," ",_xlfn.XLOOKUP(AMU$4,dictionary!$M$3:$M$7128,dictionary!$N$3:$N$7128))</f>
        <v>manualdata_valverecession_liv_cyl07</v>
      </c>
      <c r="AMV3" s="175" t="str">
        <f>IF(ISNA(_xlfn.XLOOKUP(AMV$4,dictionary!$M$3:$M$7128,dictionary!$N$3:$N$7128))," ",_xlfn.XLOOKUP(AMV$4,dictionary!$M$3:$M$7128,dictionary!$N$3:$N$7128))</f>
        <v>manualdata_valverecession_liv_cyl08</v>
      </c>
      <c r="AMW3" s="175" t="str">
        <f>IF(ISNA(_xlfn.XLOOKUP(AMW$4,dictionary!$M$3:$M$7128,dictionary!$N$3:$N$7128))," ",_xlfn.XLOOKUP(AMW$4,dictionary!$M$3:$M$7128,dictionary!$N$3:$N$7128))</f>
        <v>manualdata_valverecession_liv_cyl09</v>
      </c>
      <c r="AMX3" s="175" t="str">
        <f>IF(ISNA(_xlfn.XLOOKUP(AMX$4,dictionary!$M$3:$M$7128,dictionary!$N$3:$N$7128))," ",_xlfn.XLOOKUP(AMX$4,dictionary!$M$3:$M$7128,dictionary!$N$3:$N$7128))</f>
        <v>manualdata_valverecession_liv_cyl10</v>
      </c>
      <c r="AMY3" s="175" t="str">
        <f>IF(ISNA(_xlfn.XLOOKUP(AMY$4,dictionary!$M$3:$M$7128,dictionary!$N$3:$N$7128))," ",_xlfn.XLOOKUP(AMY$4,dictionary!$M$3:$M$7128,dictionary!$N$3:$N$7128))</f>
        <v>manualdata_valverecession_liv_cyl11</v>
      </c>
      <c r="AMZ3" s="175" t="str">
        <f>IF(ISNA(_xlfn.XLOOKUP(AMZ$4,dictionary!$M$3:$M$7128,dictionary!$N$3:$N$7128))," ",_xlfn.XLOOKUP(AMZ$4,dictionary!$M$3:$M$7128,dictionary!$N$3:$N$7128))</f>
        <v>manualdata_valverecession_liv_cyl12</v>
      </c>
      <c r="ANA3" s="175" t="str">
        <f>IF(ISNA(_xlfn.XLOOKUP(ANA$4,dictionary!$M$3:$M$7128,dictionary!$N$3:$N$7128))," ",_xlfn.XLOOKUP(ANA$4,dictionary!$M$3:$M$7128,dictionary!$N$3:$N$7128))</f>
        <v>manualdata_valverecession_liv_cyl13</v>
      </c>
      <c r="ANB3" s="175" t="str">
        <f>IF(ISNA(_xlfn.XLOOKUP(ANB$4,dictionary!$M$3:$M$7128,dictionary!$N$3:$N$7128))," ",_xlfn.XLOOKUP(ANB$4,dictionary!$M$3:$M$7128,dictionary!$N$3:$N$7128))</f>
        <v>manualdata_valverecession_liv_cyl14</v>
      </c>
      <c r="ANC3" s="175" t="str">
        <f>IF(ISNA(_xlfn.XLOOKUP(ANC$4,dictionary!$M$3:$M$7128,dictionary!$N$3:$N$7128))," ",_xlfn.XLOOKUP(ANC$4,dictionary!$M$3:$M$7128,dictionary!$N$3:$N$7128))</f>
        <v>manualdata_valverecession_liv_cyl15</v>
      </c>
      <c r="AND3" s="175" t="str">
        <f>IF(ISNA(_xlfn.XLOOKUP(AND$4,dictionary!$M$3:$M$7128,dictionary!$N$3:$N$7128))," ",_xlfn.XLOOKUP(AND$4,dictionary!$M$3:$M$7128,dictionary!$N$3:$N$7128))</f>
        <v>manualdata_valverecession_liv_cyl16</v>
      </c>
      <c r="ANE3" s="175" t="str">
        <f>IF(ISNA(_xlfn.XLOOKUP(ANE$4,dictionary!$M$3:$M$7128,dictionary!$N$3:$N$7128))," ",_xlfn.XLOOKUP(ANE$4,dictionary!$M$3:$M$7128,dictionary!$N$3:$N$7128))</f>
        <v>manualdata_valverecession_liv_cyl17</v>
      </c>
      <c r="ANF3" s="175" t="str">
        <f>IF(ISNA(_xlfn.XLOOKUP(ANF$4,dictionary!$M$3:$M$7128,dictionary!$N$3:$N$7128))," ",_xlfn.XLOOKUP(ANF$4,dictionary!$M$3:$M$7128,dictionary!$N$3:$N$7128))</f>
        <v>manualdata_valverecession_liv_cyl18</v>
      </c>
      <c r="ANG3" s="175" t="str">
        <f>IF(ISNA(_xlfn.XLOOKUP(ANG$4,dictionary!$M$3:$M$7128,dictionary!$N$3:$N$7128))," ",_xlfn.XLOOKUP(ANG$4,dictionary!$M$3:$M$7128,dictionary!$N$3:$N$7128))</f>
        <v>manualdata_valverecession_liv_cyl19</v>
      </c>
      <c r="ANH3" s="175" t="str">
        <f>IF(ISNA(_xlfn.XLOOKUP(ANH$4,dictionary!$M$3:$M$7128,dictionary!$N$3:$N$7128))," ",_xlfn.XLOOKUP(ANH$4,dictionary!$M$3:$M$7128,dictionary!$N$3:$N$7128))</f>
        <v>manualdata_valverecession_liv_cyl20</v>
      </c>
      <c r="ANI3" s="175" t="str">
        <f>IF(ISNA(_xlfn.XLOOKUP(ANI$4,dictionary!$M$3:$M$7128,dictionary!$N$3:$N$7128))," ",_xlfn.XLOOKUP(ANI$4,dictionary!$M$3:$M$7128,dictionary!$N$3:$N$7128))</f>
        <v>manualdata_valverecession_liv_cyl21</v>
      </c>
      <c r="ANJ3" s="175" t="str">
        <f>IF(ISNA(_xlfn.XLOOKUP(ANJ$4,dictionary!$M$3:$M$7128,dictionary!$N$3:$N$7128))," ",_xlfn.XLOOKUP(ANJ$4,dictionary!$M$3:$M$7128,dictionary!$N$3:$N$7128))</f>
        <v>manualdata_valverecession_liv_cyl22</v>
      </c>
      <c r="ANK3" s="175" t="str">
        <f>IF(ISNA(_xlfn.XLOOKUP(ANK$4,dictionary!$M$3:$M$7128,dictionary!$N$3:$N$7128))," ",_xlfn.XLOOKUP(ANK$4,dictionary!$M$3:$M$7128,dictionary!$N$3:$N$7128))</f>
        <v>manualdata_valverecession_liv_cyl23</v>
      </c>
      <c r="ANL3" s="175" t="str">
        <f>IF(ISNA(_xlfn.XLOOKUP(ANL$4,dictionary!$M$3:$M$7128,dictionary!$N$3:$N$7128))," ",_xlfn.XLOOKUP(ANL$4,dictionary!$M$3:$M$7128,dictionary!$N$3:$N$7128))</f>
        <v>manualdata_valverecession_liv_cyl24</v>
      </c>
      <c r="ANM3" s="175" t="str">
        <f>IF(ISNA(_xlfn.XLOOKUP(ANM$4,dictionary!$M$3:$M$7128,dictionary!$N$3:$N$7128))," ",_xlfn.XLOOKUP(ANM$4,dictionary!$M$3:$M$7128,dictionary!$N$3:$N$7128))</f>
        <v>manualdata_valverecession_rev_cyl01</v>
      </c>
      <c r="ANN3" s="175" t="str">
        <f>IF(ISNA(_xlfn.XLOOKUP(ANN$4,dictionary!$M$3:$M$7128,dictionary!$N$3:$N$7128))," ",_xlfn.XLOOKUP(ANN$4,dictionary!$M$3:$M$7128,dictionary!$N$3:$N$7128))</f>
        <v>manualdata_valverecession_rev_cyl02</v>
      </c>
      <c r="ANO3" s="175" t="str">
        <f>IF(ISNA(_xlfn.XLOOKUP(ANO$4,dictionary!$M$3:$M$7128,dictionary!$N$3:$N$7128))," ",_xlfn.XLOOKUP(ANO$4,dictionary!$M$3:$M$7128,dictionary!$N$3:$N$7128))</f>
        <v>manualdata_valverecession_rev_cyl03</v>
      </c>
      <c r="ANP3" s="175" t="str">
        <f>IF(ISNA(_xlfn.XLOOKUP(ANP$4,dictionary!$M$3:$M$7128,dictionary!$N$3:$N$7128))," ",_xlfn.XLOOKUP(ANP$4,dictionary!$M$3:$M$7128,dictionary!$N$3:$N$7128))</f>
        <v>manualdata_valverecession_rev_cyl04</v>
      </c>
      <c r="ANQ3" s="175" t="str">
        <f>IF(ISNA(_xlfn.XLOOKUP(ANQ$4,dictionary!$M$3:$M$7128,dictionary!$N$3:$N$7128))," ",_xlfn.XLOOKUP(ANQ$4,dictionary!$M$3:$M$7128,dictionary!$N$3:$N$7128))</f>
        <v>manualdata_valverecession_rev_cyl05</v>
      </c>
      <c r="ANR3" s="175" t="str">
        <f>IF(ISNA(_xlfn.XLOOKUP(ANR$4,dictionary!$M$3:$M$7128,dictionary!$N$3:$N$7128))," ",_xlfn.XLOOKUP(ANR$4,dictionary!$M$3:$M$7128,dictionary!$N$3:$N$7128))</f>
        <v>manualdata_valverecession_rev_cyl06</v>
      </c>
      <c r="ANS3" s="175" t="str">
        <f>IF(ISNA(_xlfn.XLOOKUP(ANS$4,dictionary!$M$3:$M$7128,dictionary!$N$3:$N$7128))," ",_xlfn.XLOOKUP(ANS$4,dictionary!$M$3:$M$7128,dictionary!$N$3:$N$7128))</f>
        <v>manualdata_valverecession_rev_cyl07</v>
      </c>
      <c r="ANT3" s="175" t="str">
        <f>IF(ISNA(_xlfn.XLOOKUP(ANT$4,dictionary!$M$3:$M$7128,dictionary!$N$3:$N$7128))," ",_xlfn.XLOOKUP(ANT$4,dictionary!$M$3:$M$7128,dictionary!$N$3:$N$7128))</f>
        <v>manualdata_valverecession_rev_cyl08</v>
      </c>
      <c r="ANU3" s="175" t="str">
        <f>IF(ISNA(_xlfn.XLOOKUP(ANU$4,dictionary!$M$3:$M$7128,dictionary!$N$3:$N$7128))," ",_xlfn.XLOOKUP(ANU$4,dictionary!$M$3:$M$7128,dictionary!$N$3:$N$7128))</f>
        <v>manualdata_valverecession_rev_cyl09</v>
      </c>
      <c r="ANV3" s="175" t="str">
        <f>IF(ISNA(_xlfn.XLOOKUP(ANV$4,dictionary!$M$3:$M$7128,dictionary!$N$3:$N$7128))," ",_xlfn.XLOOKUP(ANV$4,dictionary!$M$3:$M$7128,dictionary!$N$3:$N$7128))</f>
        <v>manualdata_valverecession_rev_cyl10</v>
      </c>
      <c r="ANW3" s="175" t="str">
        <f>IF(ISNA(_xlfn.XLOOKUP(ANW$4,dictionary!$M$3:$M$7128,dictionary!$N$3:$N$7128))," ",_xlfn.XLOOKUP(ANW$4,dictionary!$M$3:$M$7128,dictionary!$N$3:$N$7128))</f>
        <v>manualdata_valverecession_rev_cyl11</v>
      </c>
      <c r="ANX3" s="175" t="str">
        <f>IF(ISNA(_xlfn.XLOOKUP(ANX$4,dictionary!$M$3:$M$7128,dictionary!$N$3:$N$7128))," ",_xlfn.XLOOKUP(ANX$4,dictionary!$M$3:$M$7128,dictionary!$N$3:$N$7128))</f>
        <v>manualdata_valverecession_rev_cyl12</v>
      </c>
      <c r="ANY3" s="175" t="str">
        <f>IF(ISNA(_xlfn.XLOOKUP(ANY$4,dictionary!$M$3:$M$7128,dictionary!$N$3:$N$7128))," ",_xlfn.XLOOKUP(ANY$4,dictionary!$M$3:$M$7128,dictionary!$N$3:$N$7128))</f>
        <v>manualdata_valverecession_rev_cyl13</v>
      </c>
      <c r="ANZ3" s="175" t="str">
        <f>IF(ISNA(_xlfn.XLOOKUP(ANZ$4,dictionary!$M$3:$M$7128,dictionary!$N$3:$N$7128))," ",_xlfn.XLOOKUP(ANZ$4,dictionary!$M$3:$M$7128,dictionary!$N$3:$N$7128))</f>
        <v>manualdata_valverecession_rev_cyl14</v>
      </c>
      <c r="AOA3" s="175" t="str">
        <f>IF(ISNA(_xlfn.XLOOKUP(AOA$4,dictionary!$M$3:$M$7128,dictionary!$N$3:$N$7128))," ",_xlfn.XLOOKUP(AOA$4,dictionary!$M$3:$M$7128,dictionary!$N$3:$N$7128))</f>
        <v>manualdata_valverecession_rev_cyl15</v>
      </c>
      <c r="AOB3" s="175" t="str">
        <f>IF(ISNA(_xlfn.XLOOKUP(AOB$4,dictionary!$M$3:$M$7128,dictionary!$N$3:$N$7128))," ",_xlfn.XLOOKUP(AOB$4,dictionary!$M$3:$M$7128,dictionary!$N$3:$N$7128))</f>
        <v>manualdata_valverecession_rev_cyl16</v>
      </c>
      <c r="AOC3" s="175" t="str">
        <f>IF(ISNA(_xlfn.XLOOKUP(AOC$4,dictionary!$M$3:$M$7128,dictionary!$N$3:$N$7128))," ",_xlfn.XLOOKUP(AOC$4,dictionary!$M$3:$M$7128,dictionary!$N$3:$N$7128))</f>
        <v>manualdata_valverecession_rev_cyl17</v>
      </c>
      <c r="AOD3" s="175" t="str">
        <f>IF(ISNA(_xlfn.XLOOKUP(AOD$4,dictionary!$M$3:$M$7128,dictionary!$N$3:$N$7128))," ",_xlfn.XLOOKUP(AOD$4,dictionary!$M$3:$M$7128,dictionary!$N$3:$N$7128))</f>
        <v>manualdata_valverecession_rev_cyl18</v>
      </c>
      <c r="AOE3" s="175" t="str">
        <f>IF(ISNA(_xlfn.XLOOKUP(AOE$4,dictionary!$M$3:$M$7128,dictionary!$N$3:$N$7128))," ",_xlfn.XLOOKUP(AOE$4,dictionary!$M$3:$M$7128,dictionary!$N$3:$N$7128))</f>
        <v>manualdata_valverecession_rev_cyl19</v>
      </c>
      <c r="AOF3" s="175" t="str">
        <f>IF(ISNA(_xlfn.XLOOKUP(AOF$4,dictionary!$M$3:$M$7128,dictionary!$N$3:$N$7128))," ",_xlfn.XLOOKUP(AOF$4,dictionary!$M$3:$M$7128,dictionary!$N$3:$N$7128))</f>
        <v>manualdata_valverecession_rev_cyl20</v>
      </c>
      <c r="AOG3" s="175" t="str">
        <f>IF(ISNA(_xlfn.XLOOKUP(AOG$4,dictionary!$M$3:$M$7128,dictionary!$N$3:$N$7128))," ",_xlfn.XLOOKUP(AOG$4,dictionary!$M$3:$M$7128,dictionary!$N$3:$N$7128))</f>
        <v>manualdata_valverecession_rev_cyl21</v>
      </c>
      <c r="AOH3" s="175" t="str">
        <f>IF(ISNA(_xlfn.XLOOKUP(AOH$4,dictionary!$M$3:$M$7128,dictionary!$N$3:$N$7128))," ",_xlfn.XLOOKUP(AOH$4,dictionary!$M$3:$M$7128,dictionary!$N$3:$N$7128))</f>
        <v>manualdata_valverecession_rev_cyl22</v>
      </c>
      <c r="AOI3" s="175" t="str">
        <f>IF(ISNA(_xlfn.XLOOKUP(AOI$4,dictionary!$M$3:$M$7128,dictionary!$N$3:$N$7128))," ",_xlfn.XLOOKUP(AOI$4,dictionary!$M$3:$M$7128,dictionary!$N$3:$N$7128))</f>
        <v>manualdata_valverecession_rev_cyl23</v>
      </c>
      <c r="AOJ3" s="175" t="str">
        <f>IF(ISNA(_xlfn.XLOOKUP(AOJ$4,dictionary!$M$3:$M$7128,dictionary!$N$3:$N$7128))," ",_xlfn.XLOOKUP(AOJ$4,dictionary!$M$3:$M$7128,dictionary!$N$3:$N$7128))</f>
        <v>manualdata_valverecession_rev_cyl24</v>
      </c>
      <c r="AOK3" s="175" t="str">
        <f>IF(ISNA(_xlfn.XLOOKUP(AOK$4,dictionary!$M$3:$M$7128,dictionary!$N$3:$N$7128))," ",_xlfn.XLOOKUP(AOK$4,dictionary!$M$3:$M$7128,dictionary!$N$3:$N$7128))</f>
        <v>manualdata_valverecession_riv_cyl01</v>
      </c>
      <c r="AOL3" s="175" t="str">
        <f>IF(ISNA(_xlfn.XLOOKUP(AOL$4,dictionary!$M$3:$M$7128,dictionary!$N$3:$N$7128))," ",_xlfn.XLOOKUP(AOL$4,dictionary!$M$3:$M$7128,dictionary!$N$3:$N$7128))</f>
        <v>manualdata_valverecession_riv_cyl02</v>
      </c>
      <c r="AOM3" s="175" t="str">
        <f>IF(ISNA(_xlfn.XLOOKUP(AOM$4,dictionary!$M$3:$M$7128,dictionary!$N$3:$N$7128))," ",_xlfn.XLOOKUP(AOM$4,dictionary!$M$3:$M$7128,dictionary!$N$3:$N$7128))</f>
        <v>manualdata_valverecession_riv_cyl03</v>
      </c>
      <c r="AON3" s="175" t="str">
        <f>IF(ISNA(_xlfn.XLOOKUP(AON$4,dictionary!$M$3:$M$7128,dictionary!$N$3:$N$7128))," ",_xlfn.XLOOKUP(AON$4,dictionary!$M$3:$M$7128,dictionary!$N$3:$N$7128))</f>
        <v>manualdata_valverecession_riv_cyl04</v>
      </c>
      <c r="AOO3" s="175" t="str">
        <f>IF(ISNA(_xlfn.XLOOKUP(AOO$4,dictionary!$M$3:$M$7128,dictionary!$N$3:$N$7128))," ",_xlfn.XLOOKUP(AOO$4,dictionary!$M$3:$M$7128,dictionary!$N$3:$N$7128))</f>
        <v>manualdata_valverecession_riv_cyl05</v>
      </c>
      <c r="AOP3" s="175" t="str">
        <f>IF(ISNA(_xlfn.XLOOKUP(AOP$4,dictionary!$M$3:$M$7128,dictionary!$N$3:$N$7128))," ",_xlfn.XLOOKUP(AOP$4,dictionary!$M$3:$M$7128,dictionary!$N$3:$N$7128))</f>
        <v>manualdata_valverecession_riv_cyl06</v>
      </c>
      <c r="AOQ3" s="175" t="str">
        <f>IF(ISNA(_xlfn.XLOOKUP(AOQ$4,dictionary!$M$3:$M$7128,dictionary!$N$3:$N$7128))," ",_xlfn.XLOOKUP(AOQ$4,dictionary!$M$3:$M$7128,dictionary!$N$3:$N$7128))</f>
        <v>manualdata_valverecession_riv_cyl07</v>
      </c>
      <c r="AOR3" s="175" t="str">
        <f>IF(ISNA(_xlfn.XLOOKUP(AOR$4,dictionary!$M$3:$M$7128,dictionary!$N$3:$N$7128))," ",_xlfn.XLOOKUP(AOR$4,dictionary!$M$3:$M$7128,dictionary!$N$3:$N$7128))</f>
        <v>manualdata_valverecession_riv_cyl08</v>
      </c>
      <c r="AOS3" s="175" t="str">
        <f>IF(ISNA(_xlfn.XLOOKUP(AOS$4,dictionary!$M$3:$M$7128,dictionary!$N$3:$N$7128))," ",_xlfn.XLOOKUP(AOS$4,dictionary!$M$3:$M$7128,dictionary!$N$3:$N$7128))</f>
        <v>manualdata_valverecession_riv_cyl09</v>
      </c>
      <c r="AOT3" s="175" t="str">
        <f>IF(ISNA(_xlfn.XLOOKUP(AOT$4,dictionary!$M$3:$M$7128,dictionary!$N$3:$N$7128))," ",_xlfn.XLOOKUP(AOT$4,dictionary!$M$3:$M$7128,dictionary!$N$3:$N$7128))</f>
        <v>manualdata_valverecession_riv_cyl10</v>
      </c>
      <c r="AOU3" s="175" t="str">
        <f>IF(ISNA(_xlfn.XLOOKUP(AOU$4,dictionary!$M$3:$M$7128,dictionary!$N$3:$N$7128))," ",_xlfn.XLOOKUP(AOU$4,dictionary!$M$3:$M$7128,dictionary!$N$3:$N$7128))</f>
        <v>manualdata_valverecession_riv_cyl11</v>
      </c>
      <c r="AOV3" s="175" t="str">
        <f>IF(ISNA(_xlfn.XLOOKUP(AOV$4,dictionary!$M$3:$M$7128,dictionary!$N$3:$N$7128))," ",_xlfn.XLOOKUP(AOV$4,dictionary!$M$3:$M$7128,dictionary!$N$3:$N$7128))</f>
        <v>manualdata_valverecession_riv_cyl12</v>
      </c>
      <c r="AOW3" s="175" t="str">
        <f>IF(ISNA(_xlfn.XLOOKUP(AOW$4,dictionary!$M$3:$M$7128,dictionary!$N$3:$N$7128))," ",_xlfn.XLOOKUP(AOW$4,dictionary!$M$3:$M$7128,dictionary!$N$3:$N$7128))</f>
        <v>manualdata_valverecession_riv_cyl13</v>
      </c>
      <c r="AOX3" s="175" t="str">
        <f>IF(ISNA(_xlfn.XLOOKUP(AOX$4,dictionary!$M$3:$M$7128,dictionary!$N$3:$N$7128))," ",_xlfn.XLOOKUP(AOX$4,dictionary!$M$3:$M$7128,dictionary!$N$3:$N$7128))</f>
        <v>manualdata_valverecession_riv_cyl14</v>
      </c>
      <c r="AOY3" s="175" t="str">
        <f>IF(ISNA(_xlfn.XLOOKUP(AOY$4,dictionary!$M$3:$M$7128,dictionary!$N$3:$N$7128))," ",_xlfn.XLOOKUP(AOY$4,dictionary!$M$3:$M$7128,dictionary!$N$3:$N$7128))</f>
        <v>manualdata_valverecession_riv_cyl15</v>
      </c>
      <c r="AOZ3" s="175" t="str">
        <f>IF(ISNA(_xlfn.XLOOKUP(AOZ$4,dictionary!$M$3:$M$7128,dictionary!$N$3:$N$7128))," ",_xlfn.XLOOKUP(AOZ$4,dictionary!$M$3:$M$7128,dictionary!$N$3:$N$7128))</f>
        <v>manualdata_valverecession_riv_cyl16</v>
      </c>
      <c r="APA3" s="175" t="str">
        <f>IF(ISNA(_xlfn.XLOOKUP(APA$4,dictionary!$M$3:$M$7128,dictionary!$N$3:$N$7128))," ",_xlfn.XLOOKUP(APA$4,dictionary!$M$3:$M$7128,dictionary!$N$3:$N$7128))</f>
        <v>manualdata_valverecession_riv_cyl17</v>
      </c>
      <c r="APB3" s="175" t="str">
        <f>IF(ISNA(_xlfn.XLOOKUP(APB$4,dictionary!$M$3:$M$7128,dictionary!$N$3:$N$7128))," ",_xlfn.XLOOKUP(APB$4,dictionary!$M$3:$M$7128,dictionary!$N$3:$N$7128))</f>
        <v>manualdata_valverecession_riv_cyl18</v>
      </c>
      <c r="APC3" s="175" t="str">
        <f>IF(ISNA(_xlfn.XLOOKUP(APC$4,dictionary!$M$3:$M$7128,dictionary!$N$3:$N$7128))," ",_xlfn.XLOOKUP(APC$4,dictionary!$M$3:$M$7128,dictionary!$N$3:$N$7128))</f>
        <v>manualdata_valverecession_riv_cyl19</v>
      </c>
      <c r="APD3" s="175" t="str">
        <f>IF(ISNA(_xlfn.XLOOKUP(APD$4,dictionary!$M$3:$M$7128,dictionary!$N$3:$N$7128))," ",_xlfn.XLOOKUP(APD$4,dictionary!$M$3:$M$7128,dictionary!$N$3:$N$7128))</f>
        <v>manualdata_valverecession_riv_cyl20</v>
      </c>
      <c r="APE3" s="175" t="str">
        <f>IF(ISNA(_xlfn.XLOOKUP(APE$4,dictionary!$M$3:$M$7128,dictionary!$N$3:$N$7128))," ",_xlfn.XLOOKUP(APE$4,dictionary!$M$3:$M$7128,dictionary!$N$3:$N$7128))</f>
        <v>manualdata_valverecession_riv_cyl21</v>
      </c>
      <c r="APF3" s="175" t="str">
        <f>IF(ISNA(_xlfn.XLOOKUP(APF$4,dictionary!$M$3:$M$7128,dictionary!$N$3:$N$7128))," ",_xlfn.XLOOKUP(APF$4,dictionary!$M$3:$M$7128,dictionary!$N$3:$N$7128))</f>
        <v>manualdata_valverecession_riv_cyl22</v>
      </c>
      <c r="APG3" s="175" t="str">
        <f>IF(ISNA(_xlfn.XLOOKUP(APG$4,dictionary!$M$3:$M$7128,dictionary!$N$3:$N$7128))," ",_xlfn.XLOOKUP(APG$4,dictionary!$M$3:$M$7128,dictionary!$N$3:$N$7128))</f>
        <v>manualdata_valverecession_riv_cyl23</v>
      </c>
      <c r="APH3" s="175" t="str">
        <f>IF(ISNA(_xlfn.XLOOKUP(APH$4,dictionary!$M$3:$M$7128,dictionary!$N$3:$N$7128))," ",_xlfn.XLOOKUP(APH$4,dictionary!$M$3:$M$7128,dictionary!$N$3:$N$7128))</f>
        <v>manualdata_valverecession_riv_cyl24</v>
      </c>
      <c r="API3" s="175" t="str">
        <f>IF(ISNA(_xlfn.XLOOKUP(API$4,dictionary!$M$3:$M$7128,dictionary!$N$3:$N$7128))," ",_xlfn.XLOOKUP(API$4,dictionary!$M$3:$M$7128,dictionary!$N$3:$N$7128))</f>
        <v>MMD_CountEnergAct</v>
      </c>
      <c r="APJ3" s="175" t="str">
        <f>IF(ISNA(_xlfn.XLOOKUP(APJ$4,dictionary!$M$3:$M$7128,dictionary!$N$3:$N$7128))," ",_xlfn.XLOOKUP(APJ$4,dictionary!$M$3:$M$7128,dictionary!$N$3:$N$7128))</f>
        <v>MMD_CountEnergActReturn</v>
      </c>
      <c r="APK3" s="175" t="str">
        <f>IF(ISNA(_xlfn.XLOOKUP(APK$4,dictionary!$M$3:$M$7128,dictionary!$N$3:$N$7128))," ",_xlfn.XLOOKUP(APK$4,dictionary!$M$3:$M$7128,dictionary!$N$3:$N$7128))</f>
        <v>MMD_CountEnergReact</v>
      </c>
      <c r="APL3" s="175" t="str">
        <f>IF(ISNA(_xlfn.XLOOKUP(APL$4,dictionary!$M$3:$M$7128,dictionary!$N$3:$N$7128))," ",_xlfn.XLOOKUP(APL$4,dictionary!$M$3:$M$7128,dictionary!$N$3:$N$7128))</f>
        <v>MMD_CountEnergReactReturn</v>
      </c>
      <c r="APM3" s="175" t="str">
        <f>IF(ISNA(_xlfn.XLOOKUP(APM$4,dictionary!$M$3:$M$7128,dictionary!$N$3:$N$7128))," ",_xlfn.XLOOKUP(APM$4,dictionary!$M$3:$M$7128,dictionary!$N$3:$N$7128))</f>
        <v>MMD_CurrAvg</v>
      </c>
      <c r="APN3" s="175" t="str">
        <f>IF(ISNA(_xlfn.XLOOKUP(APN$4,dictionary!$M$3:$M$7128,dictionary!$N$3:$N$7128))," ",_xlfn.XLOOKUP(APN$4,dictionary!$M$3:$M$7128,dictionary!$N$3:$N$7128))</f>
        <v>MMD_HW_Vers1</v>
      </c>
      <c r="APO3" s="175" t="str">
        <f>IF(ISNA(_xlfn.XLOOKUP(APO$4,dictionary!$M$3:$M$7128,dictionary!$N$3:$N$7128))," ",_xlfn.XLOOKUP(APO$4,dictionary!$M$3:$M$7128,dictionary!$N$3:$N$7128))</f>
        <v>MMD_HW_Vers2</v>
      </c>
      <c r="APP3" s="175" t="str">
        <f>IF(ISNA(_xlfn.XLOOKUP(APP$4,dictionary!$M$3:$M$7128,dictionary!$N$3:$N$7128))," ",_xlfn.XLOOKUP(APP$4,dictionary!$M$3:$M$7128,dictionary!$N$3:$N$7128))</f>
        <v>MMD_PowerReact</v>
      </c>
      <c r="APQ3" s="175" t="str">
        <f>IF(ISNA(_xlfn.XLOOKUP(APQ$4,dictionary!$M$3:$M$7128,dictionary!$N$3:$N$7128))," ",_xlfn.XLOOKUP(APQ$4,dictionary!$M$3:$M$7128,dictionary!$N$3:$N$7128))</f>
        <v>MMD_SW_Vers1</v>
      </c>
      <c r="APR3" s="175" t="str">
        <f>IF(ISNA(_xlfn.XLOOKUP(APR$4,dictionary!$M$3:$M$7128,dictionary!$N$3:$N$7128))," ",_xlfn.XLOOKUP(APR$4,dictionary!$M$3:$M$7128,dictionary!$N$3:$N$7128))</f>
        <v>MMD_SW_Vers2</v>
      </c>
      <c r="APS3" s="175" t="str">
        <f>IF(ISNA(_xlfn.XLOOKUP(APS$4,dictionary!$M$3:$M$7128,dictionary!$N$3:$N$7128))," ",_xlfn.XLOOKUP(APS$4,dictionary!$M$3:$M$7128,dictionary!$N$3:$N$7128))</f>
        <v>MMD_VoltAvg</v>
      </c>
      <c r="APT3" s="175" t="str">
        <f>IF(ISNA(_xlfn.XLOOKUP(APT$4,dictionary!$M$3:$M$7128,dictionary!$N$3:$N$7128))," ",_xlfn.XLOOKUP(APT$4,dictionary!$M$3:$M$7128,dictionary!$N$3:$N$7128))</f>
        <v>Module_Vers_AmmBase</v>
      </c>
      <c r="APU3" s="175" t="str">
        <f>IF(ISNA(_xlfn.XLOOKUP(APU$4,dictionary!$M$3:$M$7128,dictionary!$N$3:$N$7128))," ",_xlfn.XLOOKUP(APU$4,dictionary!$M$3:$M$7128,dictionary!$N$3:$N$7128))</f>
        <v>Module_Vers_AuxiliariesGeneral</v>
      </c>
      <c r="APV3" s="175" t="str">
        <f>IF(ISNA(_xlfn.XLOOKUP(APV$4,dictionary!$M$3:$M$7128,dictionary!$N$3:$N$7128))," ",_xlfn.XLOOKUP(APV$4,dictionary!$M$3:$M$7128,dictionary!$N$3:$N$7128))</f>
        <v>Module_Vers_CBM</v>
      </c>
      <c r="APW3" s="175" t="str">
        <f>IF(ISNA(_xlfn.XLOOKUP(APW$4,dictionary!$M$3:$M$7128,dictionary!$N$3:$N$7128))," ",_xlfn.XLOOKUP(APW$4,dictionary!$M$3:$M$7128,dictionary!$N$3:$N$7128))</f>
        <v>Module_Vers_ChargingUnit</v>
      </c>
      <c r="APX3" s="175" t="str">
        <f>IF(ISNA(_xlfn.XLOOKUP(APX$4,dictionary!$M$3:$M$7128,dictionary!$N$3:$N$7128))," ",_xlfn.XLOOKUP(APX$4,dictionary!$M$3:$M$7128,dictionary!$N$3:$N$7128))</f>
        <v>Module_Vers_Coupling</v>
      </c>
      <c r="APY3" s="175" t="str">
        <f>IF(ISNA(_xlfn.XLOOKUP(APY$4,dictionary!$M$3:$M$7128,dictionary!$N$3:$N$7128))," ",_xlfn.XLOOKUP(APY$4,dictionary!$M$3:$M$7128,dictionary!$N$3:$N$7128))</f>
        <v>Module_Vers_Customized</v>
      </c>
      <c r="APZ3" s="175" t="str">
        <f>IF(ISNA(_xlfn.XLOOKUP(APZ$4,dictionary!$M$3:$M$7128,dictionary!$N$3:$N$7128))," ",_xlfn.XLOOKUP(APZ$4,dictionary!$M$3:$M$7128,dictionary!$N$3:$N$7128))</f>
        <v>Module_Vers_Emission</v>
      </c>
      <c r="AQA3" s="175" t="str">
        <f>IF(ISNA(_xlfn.XLOOKUP(AQA$4,dictionary!$M$3:$M$7128,dictionary!$N$3:$N$7128))," ",_xlfn.XLOOKUP(AQA$4,dictionary!$M$3:$M$7128,dictionary!$N$3:$N$7128))</f>
        <v>Module_Vers_EngineController</v>
      </c>
      <c r="AQB3" s="175" t="str">
        <f>IF(ISNA(_xlfn.XLOOKUP(AQB$4,dictionary!$M$3:$M$7128,dictionary!$N$3:$N$7128))," ",_xlfn.XLOOKUP(AQB$4,dictionary!$M$3:$M$7128,dictionary!$N$3:$N$7128))</f>
        <v>Module_Vers_EngineGeneral</v>
      </c>
      <c r="AQC3" s="175" t="str">
        <f>IF(ISNA(_xlfn.XLOOKUP(AQC$4,dictionary!$M$3:$M$7128,dictionary!$N$3:$N$7128))," ",_xlfn.XLOOKUP(AQC$4,dictionary!$M$3:$M$7128,dictionary!$N$3:$N$7128))</f>
        <v>Module_Vers_Exhaust</v>
      </c>
      <c r="AQD3" s="175" t="str">
        <f>IF(ISNA(_xlfn.XLOOKUP(AQD$4,dictionary!$M$3:$M$7128,dictionary!$N$3:$N$7128))," ",_xlfn.XLOOKUP(AQD$4,dictionary!$M$3:$M$7128,dictionary!$N$3:$N$7128))</f>
        <v>Module_Vers_GasMeteringUnit</v>
      </c>
      <c r="AQE3" s="175" t="str">
        <f>IF(ISNA(_xlfn.XLOOKUP(AQE$4,dictionary!$M$3:$M$7128,dictionary!$N$3:$N$7128))," ",_xlfn.XLOOKUP(AQE$4,dictionary!$M$3:$M$7128,dictionary!$N$3:$N$7128))</f>
        <v>Module_Vers_Gasmixer</v>
      </c>
      <c r="AQF3" s="175" t="str">
        <f>IF(ISNA(_xlfn.XLOOKUP(AQF$4,dictionary!$M$3:$M$7128,dictionary!$N$3:$N$7128))," ",_xlfn.XLOOKUP(AQF$4,dictionary!$M$3:$M$7128,dictionary!$N$3:$N$7128))</f>
        <v>Module_Vers_Gastrain</v>
      </c>
      <c r="AQG3" s="175" t="str">
        <f>IF(ISNA(_xlfn.XLOOKUP(AQG$4,dictionary!$M$3:$M$7128,dictionary!$N$3:$N$7128))," ",_xlfn.XLOOKUP(AQG$4,dictionary!$M$3:$M$7128,dictionary!$N$3:$N$7128))</f>
        <v>Module_Vers_Generator</v>
      </c>
      <c r="AQH3" s="175" t="str">
        <f>IF(ISNA(_xlfn.XLOOKUP(AQH$4,dictionary!$M$3:$M$7128,dictionary!$N$3:$N$7128))," ",_xlfn.XLOOKUP(AQH$4,dictionary!$M$3:$M$7128,dictionary!$N$3:$N$7128))</f>
        <v>Module_Vers_Grid</v>
      </c>
      <c r="AQI3" s="175" t="str">
        <f>IF(ISNA(_xlfn.XLOOKUP(AQI$4,dictionary!$M$3:$M$7128,dictionary!$N$3:$N$7128))," ",_xlfn.XLOOKUP(AQI$4,dictionary!$M$3:$M$7128,dictionary!$N$3:$N$7128))</f>
        <v>Module_Vers_HalIO</v>
      </c>
      <c r="AQJ3" s="175" t="str">
        <f>IF(ISNA(_xlfn.XLOOKUP(AQJ$4,dictionary!$M$3:$M$7128,dictionary!$N$3:$N$7128))," ",_xlfn.XLOOKUP(AQJ$4,dictionary!$M$3:$M$7128,dictionary!$N$3:$N$7128))</f>
        <v>Module_Vers_HeatingCooling</v>
      </c>
      <c r="AQK3" s="175" t="str">
        <f>IF(ISNA(_xlfn.XLOOKUP(AQK$4,dictionary!$M$3:$M$7128,dictionary!$N$3:$N$7128))," ",_xlfn.XLOOKUP(AQK$4,dictionary!$M$3:$M$7128,dictionary!$N$3:$N$7128))</f>
        <v>Module_Vers_IC</v>
      </c>
      <c r="AQL3" s="175" t="str">
        <f>IF(ISNA(_xlfn.XLOOKUP(AQL$4,dictionary!$M$3:$M$7128,dictionary!$N$3:$N$7128))," ",_xlfn.XLOOKUP(AQL$4,dictionary!$M$3:$M$7128,dictionary!$N$3:$N$7128))</f>
        <v>Module_Vers_Ignition</v>
      </c>
      <c r="AQM3" s="175" t="str">
        <f>IF(ISNA(_xlfn.XLOOKUP(AQM$4,dictionary!$M$3:$M$7128,dictionary!$N$3:$N$7128))," ",_xlfn.XLOOKUP(AQM$4,dictionary!$M$3:$M$7128,dictionary!$N$3:$N$7128))</f>
        <v>Module_Vers_KLS98</v>
      </c>
      <c r="AQN3" s="175" t="str">
        <f>IF(ISNA(_xlfn.XLOOKUP(AQN$4,dictionary!$M$3:$M$7128,dictionary!$N$3:$N$7128))," ",_xlfn.XLOOKUP(AQN$4,dictionary!$M$3:$M$7128,dictionary!$N$3:$N$7128))</f>
        <v>Module_Vers_Knocking</v>
      </c>
      <c r="AQO3" s="175" t="str">
        <f>IF(ISNA(_xlfn.XLOOKUP(AQO$4,dictionary!$M$3:$M$7128,dictionary!$N$3:$N$7128))," ",_xlfn.XLOOKUP(AQO$4,dictionary!$M$3:$M$7128,dictionary!$N$3:$N$7128))</f>
        <v>Module_Vers_MONIC</v>
      </c>
      <c r="AQP3" s="175" t="str">
        <f>IF(ISNA(_xlfn.XLOOKUP(AQP$4,dictionary!$M$3:$M$7128,dictionary!$N$3:$N$7128))," ",_xlfn.XLOOKUP(AQP$4,dictionary!$M$3:$M$7128,dictionary!$N$3:$N$7128))</f>
        <v>Module_Vers_NotConnected</v>
      </c>
      <c r="AQQ3" s="175" t="str">
        <f>IF(ISNA(_xlfn.XLOOKUP(AQQ$4,dictionary!$M$3:$M$7128,dictionary!$N$3:$N$7128))," ",_xlfn.XLOOKUP(AQQ$4,dictionary!$M$3:$M$7128,dictionary!$N$3:$N$7128))</f>
        <v>Module_Vers_Opstate</v>
      </c>
      <c r="AQR3" s="175" t="str">
        <f>IF(ISNA(_xlfn.XLOOKUP(AQR$4,dictionary!$M$3:$M$7128,dictionary!$N$3:$N$7128))," ",_xlfn.XLOOKUP(AQR$4,dictionary!$M$3:$M$7128,dictionary!$N$3:$N$7128))</f>
        <v>Module_Vers_ParaBase</v>
      </c>
      <c r="AQS3" s="175" t="str">
        <f>IF(ISNA(_xlfn.XLOOKUP(AQS$4,dictionary!$M$3:$M$7128,dictionary!$N$3:$N$7128))," ",_xlfn.XLOOKUP(AQS$4,dictionary!$M$3:$M$7128,dictionary!$N$3:$N$7128))</f>
        <v>Module_Vers_SAFI</v>
      </c>
      <c r="AQT3" s="175" t="str">
        <f>IF(ISNA(_xlfn.XLOOKUP(AQT$4,dictionary!$M$3:$M$7128,dictionary!$N$3:$N$7128))," ",_xlfn.XLOOKUP(AQT$4,dictionary!$M$3:$M$7128,dictionary!$N$3:$N$7128))</f>
        <v>Module_Vers_Synchronization</v>
      </c>
      <c r="AQU3" s="175" t="str">
        <f>IF(ISNA(_xlfn.XLOOKUP(AQU$4,dictionary!$M$3:$M$7128,dictionary!$N$3:$N$7128))," ",_xlfn.XLOOKUP(AQU$4,dictionary!$M$3:$M$7128,dictionary!$N$3:$N$7128))</f>
        <v>Module_Vers_ThermalReactor</v>
      </c>
      <c r="AQV3" s="175" t="str">
        <f>IF(ISNA(_xlfn.XLOOKUP(AQV$4,dictionary!$M$3:$M$7128,dictionary!$N$3:$N$7128))," ",_xlfn.XLOOKUP(AQV$4,dictionary!$M$3:$M$7128,dictionary!$N$3:$N$7128))</f>
        <v>Module_Vers_Ventilation</v>
      </c>
      <c r="AQW3" s="175" t="str">
        <f>IF(ISNA(_xlfn.XLOOKUP(AQW$4,dictionary!$M$3:$M$7128,dictionary!$N$3:$N$7128))," ",_xlfn.XLOOKUP(AQW$4,dictionary!$M$3:$M$7128,dictionary!$N$3:$N$7128))</f>
        <v>Module_Vers_Visu</v>
      </c>
      <c r="AQX3" s="175" t="str">
        <f>IF(ISNA(_xlfn.XLOOKUP(AQX$4,dictionary!$M$3:$M$7128,dictionary!$N$3:$N$7128))," ",_xlfn.XLOOKUP(AQX$4,dictionary!$M$3:$M$7128,dictionary!$N$3:$N$7128))</f>
        <v>ModuleNumber</v>
      </c>
      <c r="AQY3" s="175" t="str">
        <f>IF(ISNA(_xlfn.XLOOKUP(AQY$4,dictionary!$M$3:$M$7128,dictionary!$N$3:$N$7128))," ",_xlfn.XLOOKUP(AQY$4,dictionary!$M$3:$M$7128,dictionary!$N$3:$N$7128))</f>
        <v>Monic_VoltAvg</v>
      </c>
      <c r="AQZ3" s="175" t="str">
        <f>IF(ISNA(_xlfn.XLOOKUP(AQZ$4,dictionary!$M$3:$M$7128,dictionary!$N$3:$N$7128))," ",_xlfn.XLOOKUP(AQZ$4,dictionary!$M$3:$M$7128,dictionary!$N$3:$N$7128))</f>
        <v>Monic_VoltCyl01</v>
      </c>
      <c r="ARA3" s="175" t="str">
        <f>IF(ISNA(_xlfn.XLOOKUP(ARA$4,dictionary!$M$3:$M$7128,dictionary!$N$3:$N$7128))," ",_xlfn.XLOOKUP(ARA$4,dictionary!$M$3:$M$7128,dictionary!$N$3:$N$7128))</f>
        <v>Monic_VoltCyl02</v>
      </c>
      <c r="ARB3" s="175" t="str">
        <f>IF(ISNA(_xlfn.XLOOKUP(ARB$4,dictionary!$M$3:$M$7128,dictionary!$N$3:$N$7128))," ",_xlfn.XLOOKUP(ARB$4,dictionary!$M$3:$M$7128,dictionary!$N$3:$N$7128))</f>
        <v>Monic_VoltCyl03</v>
      </c>
      <c r="ARC3" s="175" t="str">
        <f>IF(ISNA(_xlfn.XLOOKUP(ARC$4,dictionary!$M$3:$M$7128,dictionary!$N$3:$N$7128))," ",_xlfn.XLOOKUP(ARC$4,dictionary!$M$3:$M$7128,dictionary!$N$3:$N$7128))</f>
        <v>Monic_VoltCyl04</v>
      </c>
      <c r="ARD3" s="175" t="str">
        <f>IF(ISNA(_xlfn.XLOOKUP(ARD$4,dictionary!$M$3:$M$7128,dictionary!$N$3:$N$7128))," ",_xlfn.XLOOKUP(ARD$4,dictionary!$M$3:$M$7128,dictionary!$N$3:$N$7128))</f>
        <v>Monic_VoltCyl05</v>
      </c>
      <c r="ARE3" s="175" t="str">
        <f>IF(ISNA(_xlfn.XLOOKUP(ARE$4,dictionary!$M$3:$M$7128,dictionary!$N$3:$N$7128))," ",_xlfn.XLOOKUP(ARE$4,dictionary!$M$3:$M$7128,dictionary!$N$3:$N$7128))</f>
        <v>Monic_VoltCyl06</v>
      </c>
      <c r="ARF3" s="175" t="str">
        <f>IF(ISNA(_xlfn.XLOOKUP(ARF$4,dictionary!$M$3:$M$7128,dictionary!$N$3:$N$7128))," ",_xlfn.XLOOKUP(ARF$4,dictionary!$M$3:$M$7128,dictionary!$N$3:$N$7128))</f>
        <v>Monic_VoltCyl07</v>
      </c>
      <c r="ARG3" s="175" t="str">
        <f>IF(ISNA(_xlfn.XLOOKUP(ARG$4,dictionary!$M$3:$M$7128,dictionary!$N$3:$N$7128))," ",_xlfn.XLOOKUP(ARG$4,dictionary!$M$3:$M$7128,dictionary!$N$3:$N$7128))</f>
        <v>Monic_VoltCyl08</v>
      </c>
      <c r="ARH3" s="175" t="str">
        <f>IF(ISNA(_xlfn.XLOOKUP(ARH$4,dictionary!$M$3:$M$7128,dictionary!$N$3:$N$7128))," ",_xlfn.XLOOKUP(ARH$4,dictionary!$M$3:$M$7128,dictionary!$N$3:$N$7128))</f>
        <v>Monic_VoltCyl09</v>
      </c>
      <c r="ARI3" s="175" t="str">
        <f>IF(ISNA(_xlfn.XLOOKUP(ARI$4,dictionary!$M$3:$M$7128,dictionary!$N$3:$N$7128))," ",_xlfn.XLOOKUP(ARI$4,dictionary!$M$3:$M$7128,dictionary!$N$3:$N$7128))</f>
        <v>Monic_VoltCyl10</v>
      </c>
      <c r="ARJ3" s="175" t="str">
        <f>IF(ISNA(_xlfn.XLOOKUP(ARJ$4,dictionary!$M$3:$M$7128,dictionary!$N$3:$N$7128))," ",_xlfn.XLOOKUP(ARJ$4,dictionary!$M$3:$M$7128,dictionary!$N$3:$N$7128))</f>
        <v>Monic_VoltCyl11</v>
      </c>
      <c r="ARK3" s="175" t="str">
        <f>IF(ISNA(_xlfn.XLOOKUP(ARK$4,dictionary!$M$3:$M$7128,dictionary!$N$3:$N$7128))," ",_xlfn.XLOOKUP(ARK$4,dictionary!$M$3:$M$7128,dictionary!$N$3:$N$7128))</f>
        <v>Monic_VoltCyl12</v>
      </c>
      <c r="ARL3" s="175" t="str">
        <f>IF(ISNA(_xlfn.XLOOKUP(ARL$4,dictionary!$M$3:$M$7128,dictionary!$N$3:$N$7128))," ",_xlfn.XLOOKUP(ARL$4,dictionary!$M$3:$M$7128,dictionary!$N$3:$N$7128))</f>
        <v>Monic_VoltCyl13</v>
      </c>
      <c r="ARM3" s="175" t="str">
        <f>IF(ISNA(_xlfn.XLOOKUP(ARM$4,dictionary!$M$3:$M$7128,dictionary!$N$3:$N$7128))," ",_xlfn.XLOOKUP(ARM$4,dictionary!$M$3:$M$7128,dictionary!$N$3:$N$7128))</f>
        <v>Monic_VoltCyl14</v>
      </c>
      <c r="ARN3" s="175" t="str">
        <f>IF(ISNA(_xlfn.XLOOKUP(ARN$4,dictionary!$M$3:$M$7128,dictionary!$N$3:$N$7128))," ",_xlfn.XLOOKUP(ARN$4,dictionary!$M$3:$M$7128,dictionary!$N$3:$N$7128))</f>
        <v>Monic_VoltCyl15</v>
      </c>
      <c r="ARO3" s="175" t="str">
        <f>IF(ISNA(_xlfn.XLOOKUP(ARO$4,dictionary!$M$3:$M$7128,dictionary!$N$3:$N$7128))," ",_xlfn.XLOOKUP(ARO$4,dictionary!$M$3:$M$7128,dictionary!$N$3:$N$7128))</f>
        <v>Monic_VoltCyl16</v>
      </c>
      <c r="ARP3" s="175" t="str">
        <f>IF(ISNA(_xlfn.XLOOKUP(ARP$4,dictionary!$M$3:$M$7128,dictionary!$N$3:$N$7128))," ",_xlfn.XLOOKUP(ARP$4,dictionary!$M$3:$M$7128,dictionary!$N$3:$N$7128))</f>
        <v>Monic_VoltCyl17</v>
      </c>
      <c r="ARQ3" s="175" t="str">
        <f>IF(ISNA(_xlfn.XLOOKUP(ARQ$4,dictionary!$M$3:$M$7128,dictionary!$N$3:$N$7128))," ",_xlfn.XLOOKUP(ARQ$4,dictionary!$M$3:$M$7128,dictionary!$N$3:$N$7128))</f>
        <v>Monic_VoltCyl18</v>
      </c>
      <c r="ARR3" s="175" t="str">
        <f>IF(ISNA(_xlfn.XLOOKUP(ARR$4,dictionary!$M$3:$M$7128,dictionary!$N$3:$N$7128))," ",_xlfn.XLOOKUP(ARR$4,dictionary!$M$3:$M$7128,dictionary!$N$3:$N$7128))</f>
        <v>Monic_VoltCyl19</v>
      </c>
      <c r="ARS3" s="175" t="str">
        <f>IF(ISNA(_xlfn.XLOOKUP(ARS$4,dictionary!$M$3:$M$7128,dictionary!$N$3:$N$7128))," ",_xlfn.XLOOKUP(ARS$4,dictionary!$M$3:$M$7128,dictionary!$N$3:$N$7128))</f>
        <v>Monic_VoltCyl20</v>
      </c>
      <c r="ART3" s="175" t="str">
        <f>IF(ISNA(_xlfn.XLOOKUP(ART$4,dictionary!$M$3:$M$7128,dictionary!$N$3:$N$7128))," ",_xlfn.XLOOKUP(ART$4,dictionary!$M$3:$M$7128,dictionary!$N$3:$N$7128))</f>
        <v>Monic_VoltCyl21</v>
      </c>
      <c r="ARU3" s="175" t="str">
        <f>IF(ISNA(_xlfn.XLOOKUP(ARU$4,dictionary!$M$3:$M$7128,dictionary!$N$3:$N$7128))," ",_xlfn.XLOOKUP(ARU$4,dictionary!$M$3:$M$7128,dictionary!$N$3:$N$7128))</f>
        <v>Monic_VoltCyl22</v>
      </c>
      <c r="ARV3" s="175" t="str">
        <f>IF(ISNA(_xlfn.XLOOKUP(ARV$4,dictionary!$M$3:$M$7128,dictionary!$N$3:$N$7128))," ",_xlfn.XLOOKUP(ARV$4,dictionary!$M$3:$M$7128,dictionary!$N$3:$N$7128))</f>
        <v>Monic_VoltCyl23</v>
      </c>
      <c r="ARW3" s="175" t="str">
        <f>IF(ISNA(_xlfn.XLOOKUP(ARW$4,dictionary!$M$3:$M$7128,dictionary!$N$3:$N$7128))," ",_xlfn.XLOOKUP(ARW$4,dictionary!$M$3:$M$7128,dictionary!$N$3:$N$7128))</f>
        <v>Monic_VoltCyl24</v>
      </c>
      <c r="ARX3" s="175" t="str">
        <f>IF(ISNA(_xlfn.XLOOKUP(ARX$4,dictionary!$M$3:$M$7128,dictionary!$N$3:$N$7128))," ",_xlfn.XLOOKUP(ARX$4,dictionary!$M$3:$M$7128,dictionary!$N$3:$N$7128))</f>
        <v>Monic_VoltMax</v>
      </c>
      <c r="ARY3" s="175" t="str">
        <f>IF(ISNA(_xlfn.XLOOKUP(ARY$4,dictionary!$M$3:$M$7128,dictionary!$N$3:$N$7128))," ",_xlfn.XLOOKUP(ARY$4,dictionary!$M$3:$M$7128,dictionary!$N$3:$N$7128))</f>
        <v>Monic_VoltMin</v>
      </c>
      <c r="ARZ3" s="175" t="str">
        <f>IF(ISNA(_xlfn.XLOOKUP(ARZ$4,dictionary!$M$3:$M$7128,dictionary!$N$3:$N$7128))," ",_xlfn.XLOOKUP(ARZ$4,dictionary!$M$3:$M$7128,dictionary!$N$3:$N$7128))</f>
        <v>OFRUL_RUL</v>
      </c>
      <c r="ASA3" s="175" t="str">
        <f>IF(ISNA(_xlfn.XLOOKUP(ASA$4,dictionary!$M$3:$M$7128,dictionary!$N$3:$N$7128))," ",_xlfn.XLOOKUP(ASA$4,dictionary!$M$3:$M$7128,dictionary!$N$3:$N$7128))</f>
        <v>oil_amb_temp</v>
      </c>
      <c r="ASB3" s="175" t="str">
        <f>IF(ISNA(_xlfn.XLOOKUP(ASB$4,dictionary!$M$3:$M$7128,dictionary!$N$3:$N$7128))," ",_xlfn.XLOOKUP(ASB$4,dictionary!$M$3:$M$7128,dictionary!$N$3:$N$7128))</f>
        <v>oil_cal_zero</v>
      </c>
      <c r="ASC3" s="175" t="str">
        <f>IF(ISNA(_xlfn.XLOOKUP(ASC$4,dictionary!$M$3:$M$7128,dictionary!$N$3:$N$7128))," ",_xlfn.XLOOKUP(ASC$4,dictionary!$M$3:$M$7128,dictionary!$N$3:$N$7128))</f>
        <v>oil_condition</v>
      </c>
      <c r="ASD3" s="175" t="str">
        <f>IF(ISNA(_xlfn.XLOOKUP(ASD$4,dictionary!$M$3:$M$7128,dictionary!$N$3:$N$7128))," ",_xlfn.XLOOKUP(ASD$4,dictionary!$M$3:$M$7128,dictionary!$N$3:$N$7128))</f>
        <v>oil_fe_bin_cnt_1</v>
      </c>
      <c r="ASE3" s="175" t="str">
        <f>IF(ISNA(_xlfn.XLOOKUP(ASE$4,dictionary!$M$3:$M$7128,dictionary!$N$3:$N$7128))," ",_xlfn.XLOOKUP(ASE$4,dictionary!$M$3:$M$7128,dictionary!$N$3:$N$7128))</f>
        <v>oil_fe_bin_cnt_2</v>
      </c>
      <c r="ASF3" s="175" t="str">
        <f>IF(ISNA(_xlfn.XLOOKUP(ASF$4,dictionary!$M$3:$M$7128,dictionary!$N$3:$N$7128))," ",_xlfn.XLOOKUP(ASF$4,dictionary!$M$3:$M$7128,dictionary!$N$3:$N$7128))</f>
        <v>oil_fe_bin_cnt_3</v>
      </c>
      <c r="ASG3" s="175" t="str">
        <f>IF(ISNA(_xlfn.XLOOKUP(ASG$4,dictionary!$M$3:$M$7128,dictionary!$N$3:$N$7128))," ",_xlfn.XLOOKUP(ASG$4,dictionary!$M$3:$M$7128,dictionary!$N$3:$N$7128))</f>
        <v>oil_fe_bin_cnt_4</v>
      </c>
      <c r="ASH3" s="175" t="str">
        <f>IF(ISNA(_xlfn.XLOOKUP(ASH$4,dictionary!$M$3:$M$7128,dictionary!$N$3:$N$7128))," ",_xlfn.XLOOKUP(ASH$4,dictionary!$M$3:$M$7128,dictionary!$N$3:$N$7128))</f>
        <v>oil_fe_bin_cnt_5</v>
      </c>
      <c r="ASI3" s="175" t="str">
        <f>IF(ISNA(_xlfn.XLOOKUP(ASI$4,dictionary!$M$3:$M$7128,dictionary!$N$3:$N$7128))," ",_xlfn.XLOOKUP(ASI$4,dictionary!$M$3:$M$7128,dictionary!$N$3:$N$7128))</f>
        <v>oil_fe_bin_cnt_6</v>
      </c>
      <c r="ASJ3" s="175" t="str">
        <f>IF(ISNA(_xlfn.XLOOKUP(ASJ$4,dictionary!$M$3:$M$7128,dictionary!$N$3:$N$7128))," ",_xlfn.XLOOKUP(ASJ$4,dictionary!$M$3:$M$7128,dictionary!$N$3:$N$7128))</f>
        <v>oil_fe_bin_cnt_7</v>
      </c>
      <c r="ASK3" s="175" t="str">
        <f>IF(ISNA(_xlfn.XLOOKUP(ASK$4,dictionary!$M$3:$M$7128,dictionary!$N$3:$N$7128))," ",_xlfn.XLOOKUP(ASK$4,dictionary!$M$3:$M$7128,dictionary!$N$3:$N$7128))</f>
        <v>oil_fe_bin_size_1</v>
      </c>
      <c r="ASL3" s="175" t="str">
        <f>IF(ISNA(_xlfn.XLOOKUP(ASL$4,dictionary!$M$3:$M$7128,dictionary!$N$3:$N$7128))," ",_xlfn.XLOOKUP(ASL$4,dictionary!$M$3:$M$7128,dictionary!$N$3:$N$7128))</f>
        <v>oil_fe_bin_size_2</v>
      </c>
      <c r="ASM3" s="175" t="str">
        <f>IF(ISNA(_xlfn.XLOOKUP(ASM$4,dictionary!$M$3:$M$7128,dictionary!$N$3:$N$7128))," ",_xlfn.XLOOKUP(ASM$4,dictionary!$M$3:$M$7128,dictionary!$N$3:$N$7128))</f>
        <v>oil_fe_bin_size_3</v>
      </c>
      <c r="ASN3" s="175" t="str">
        <f>IF(ISNA(_xlfn.XLOOKUP(ASN$4,dictionary!$M$3:$M$7128,dictionary!$N$3:$N$7128))," ",_xlfn.XLOOKUP(ASN$4,dictionary!$M$3:$M$7128,dictionary!$N$3:$N$7128))</f>
        <v>oil_fe_bin_size_4</v>
      </c>
      <c r="ASO3" s="175" t="str">
        <f>IF(ISNA(_xlfn.XLOOKUP(ASO$4,dictionary!$M$3:$M$7128,dictionary!$N$3:$N$7128))," ",_xlfn.XLOOKUP(ASO$4,dictionary!$M$3:$M$7128,dictionary!$N$3:$N$7128))</f>
        <v>oil_fe_bin_size_5</v>
      </c>
      <c r="ASP3" s="175" t="str">
        <f>IF(ISNA(_xlfn.XLOOKUP(ASP$4,dictionary!$M$3:$M$7128,dictionary!$N$3:$N$7128))," ",_xlfn.XLOOKUP(ASP$4,dictionary!$M$3:$M$7128,dictionary!$N$3:$N$7128))</f>
        <v>oil_fe_bin_size_6</v>
      </c>
      <c r="ASQ3" s="175" t="str">
        <f>IF(ISNA(_xlfn.XLOOKUP(ASQ$4,dictionary!$M$3:$M$7128,dictionary!$N$3:$N$7128))," ",_xlfn.XLOOKUP(ASQ$4,dictionary!$M$3:$M$7128,dictionary!$N$3:$N$7128))</f>
        <v>oil_fe_bin_size_7</v>
      </c>
      <c r="ASR3" s="175" t="str">
        <f>IF(ISNA(_xlfn.XLOOKUP(ASR$4,dictionary!$M$3:$M$7128,dictionary!$N$3:$N$7128))," ",_xlfn.XLOOKUP(ASR$4,dictionary!$M$3:$M$7128,dictionary!$N$3:$N$7128))</f>
        <v>oil_fe_mass</v>
      </c>
      <c r="ASS3" s="175" t="str">
        <f>IF(ISNA(_xlfn.XLOOKUP(ASS$4,dictionary!$M$3:$M$7128,dictionary!$N$3:$N$7128))," ",_xlfn.XLOOKUP(ASS$4,dictionary!$M$3:$M$7128,dictionary!$N$3:$N$7128))</f>
        <v>oil_gastops_status</v>
      </c>
      <c r="AST3" s="175" t="str">
        <f>IF(ISNA(_xlfn.XLOOKUP(AST$4,dictionary!$M$3:$M$7128,dictionary!$N$3:$N$7128))," ",_xlfn.XLOOKUP(AST$4,dictionary!$M$3:$M$7128,dictionary!$N$3:$N$7128))</f>
        <v>oil_hw_version</v>
      </c>
      <c r="ASU3" s="175" t="str">
        <f>IF(ISNA(_xlfn.XLOOKUP(ASU$4,dictionary!$M$3:$M$7128,dictionary!$N$3:$N$7128))," ",_xlfn.XLOOKUP(ASU$4,dictionary!$M$3:$M$7128,dictionary!$N$3:$N$7128))</f>
        <v>oil_max_amb_temp</v>
      </c>
      <c r="ASV3" s="175" t="str">
        <f>IF(ISNA(_xlfn.XLOOKUP(ASV$4,dictionary!$M$3:$M$7128,dictionary!$N$3:$N$7128))," ",_xlfn.XLOOKUP(ASV$4,dictionary!$M$3:$M$7128,dictionary!$N$3:$N$7128))</f>
        <v>oil_nfe_bin_cnt_1</v>
      </c>
      <c r="ASW3" s="175" t="str">
        <f>IF(ISNA(_xlfn.XLOOKUP(ASW$4,dictionary!$M$3:$M$7128,dictionary!$N$3:$N$7128))," ",_xlfn.XLOOKUP(ASW$4,dictionary!$M$3:$M$7128,dictionary!$N$3:$N$7128))</f>
        <v>oil_nfe_bin_cnt_2</v>
      </c>
      <c r="ASX3" s="175" t="str">
        <f>IF(ISNA(_xlfn.XLOOKUP(ASX$4,dictionary!$M$3:$M$7128,dictionary!$N$3:$N$7128))," ",_xlfn.XLOOKUP(ASX$4,dictionary!$M$3:$M$7128,dictionary!$N$3:$N$7128))</f>
        <v>oil_nfe_bin_cnt_3</v>
      </c>
      <c r="ASY3" s="175" t="str">
        <f>IF(ISNA(_xlfn.XLOOKUP(ASY$4,dictionary!$M$3:$M$7128,dictionary!$N$3:$N$7128))," ",_xlfn.XLOOKUP(ASY$4,dictionary!$M$3:$M$7128,dictionary!$N$3:$N$7128))</f>
        <v>oil_nfe_bin_cnt_4</v>
      </c>
      <c r="ASZ3" s="175" t="str">
        <f>IF(ISNA(_xlfn.XLOOKUP(ASZ$4,dictionary!$M$3:$M$7128,dictionary!$N$3:$N$7128))," ",_xlfn.XLOOKUP(ASZ$4,dictionary!$M$3:$M$7128,dictionary!$N$3:$N$7128))</f>
        <v>oil_nfe_bin_cnt_5</v>
      </c>
      <c r="ATA3" s="175" t="str">
        <f>IF(ISNA(_xlfn.XLOOKUP(ATA$4,dictionary!$M$3:$M$7128,dictionary!$N$3:$N$7128))," ",_xlfn.XLOOKUP(ATA$4,dictionary!$M$3:$M$7128,dictionary!$N$3:$N$7128))</f>
        <v>oil_nfe_bin_cnt_6</v>
      </c>
      <c r="ATB3" s="175" t="str">
        <f>IF(ISNA(_xlfn.XLOOKUP(ATB$4,dictionary!$M$3:$M$7128,dictionary!$N$3:$N$7128))," ",_xlfn.XLOOKUP(ATB$4,dictionary!$M$3:$M$7128,dictionary!$N$3:$N$7128))</f>
        <v>oil_nfe_bin_cnt_7</v>
      </c>
      <c r="ATC3" s="175" t="str">
        <f>IF(ISNA(_xlfn.XLOOKUP(ATC$4,dictionary!$M$3:$M$7128,dictionary!$N$3:$N$7128))," ",_xlfn.XLOOKUP(ATC$4,dictionary!$M$3:$M$7128,dictionary!$N$3:$N$7128))</f>
        <v>oil_node_address</v>
      </c>
      <c r="ATD3" s="175" t="str">
        <f>IF(ISNA(_xlfn.XLOOKUP(ATD$4,dictionary!$M$3:$M$7128,dictionary!$N$3:$N$7128))," ",_xlfn.XLOOKUP(ATD$4,dictionary!$M$3:$M$7128,dictionary!$N$3:$N$7128))</f>
        <v>oil_oil_temp</v>
      </c>
      <c r="ATE3" s="175" t="str">
        <f>IF(ISNA(_xlfn.XLOOKUP(ATE$4,dictionary!$M$3:$M$7128,dictionary!$N$3:$N$7128))," ",_xlfn.XLOOKUP(ATE$4,dictionary!$M$3:$M$7128,dictionary!$N$3:$N$7128))</f>
        <v>Oil_Remaining_Useful_Life</v>
      </c>
      <c r="ATF3" s="175" t="str">
        <f>IF(ISNA(_xlfn.XLOOKUP(ATF$4,dictionary!$M$3:$M$7128,dictionary!$N$3:$N$7128))," ",_xlfn.XLOOKUP(ATF$4,dictionary!$M$3:$M$7128,dictionary!$N$3:$N$7128))</f>
        <v>Oil_Sample_Aluminium</v>
      </c>
      <c r="ATG3" s="175" t="str">
        <f>IF(ISNA(_xlfn.XLOOKUP(ATG$4,dictionary!$M$3:$M$7128,dictionary!$N$3:$N$7128))," ",_xlfn.XLOOKUP(ATG$4,dictionary!$M$3:$M$7128,dictionary!$N$3:$N$7128))</f>
        <v>Oil_Sample_Antimony</v>
      </c>
      <c r="ATH3" s="175" t="str">
        <f>IF(ISNA(_xlfn.XLOOKUP(ATH$4,dictionary!$M$3:$M$7128,dictionary!$N$3:$N$7128))," ",_xlfn.XLOOKUP(ATH$4,dictionary!$M$3:$M$7128,dictionary!$N$3:$N$7128))</f>
        <v>Oil_Sample_Appearance</v>
      </c>
      <c r="ATI3" s="175" t="str">
        <f>IF(ISNA(_xlfn.XLOOKUP(ATI$4,dictionary!$M$3:$M$7128,dictionary!$N$3:$N$7128))," ",_xlfn.XLOOKUP(ATI$4,dictionary!$M$3:$M$7128,dictionary!$N$3:$N$7128))</f>
        <v>Oil_Sample_Barium</v>
      </c>
      <c r="ATJ3" s="175" t="str">
        <f>IF(ISNA(_xlfn.XLOOKUP(ATJ$4,dictionary!$M$3:$M$7128,dictionary!$N$3:$N$7128))," ",_xlfn.XLOOKUP(ATJ$4,dictionary!$M$3:$M$7128,dictionary!$N$3:$N$7128))</f>
        <v>Oil_Sample_Booked_In_Date</v>
      </c>
      <c r="ATK3" s="175" t="str">
        <f>IF(ISNA(_xlfn.XLOOKUP(ATK$4,dictionary!$M$3:$M$7128,dictionary!$N$3:$N$7128))," ",_xlfn.XLOOKUP(ATK$4,dictionary!$M$3:$M$7128,dictionary!$N$3:$N$7128))</f>
        <v>Oil_Sample_Boron</v>
      </c>
      <c r="ATL3" s="175" t="str">
        <f>IF(ISNA(_xlfn.XLOOKUP(ATL$4,dictionary!$M$3:$M$7128,dictionary!$N$3:$N$7128))," ",_xlfn.XLOOKUP(ATL$4,dictionary!$M$3:$M$7128,dictionary!$N$3:$N$7128))</f>
        <v>Oil_Sample_Cadmium</v>
      </c>
      <c r="ATM3" s="175" t="str">
        <f>IF(ISNA(_xlfn.XLOOKUP(ATM$4,dictionary!$M$3:$M$7128,dictionary!$N$3:$N$7128))," ",_xlfn.XLOOKUP(ATM$4,dictionary!$M$3:$M$7128,dictionary!$N$3:$N$7128))</f>
        <v>Oil_Sample_Calcium</v>
      </c>
      <c r="ATN3" s="175" t="str">
        <f>IF(ISNA(_xlfn.XLOOKUP(ATN$4,dictionary!$M$3:$M$7128,dictionary!$N$3:$N$7128))," ",_xlfn.XLOOKUP(ATN$4,dictionary!$M$3:$M$7128,dictionary!$N$3:$N$7128))</f>
        <v>Oil_Sample_Chromium</v>
      </c>
      <c r="ATO3" s="175" t="str">
        <f>IF(ISNA(_xlfn.XLOOKUP(ATO$4,dictionary!$M$3:$M$7128,dictionary!$N$3:$N$7128))," ",_xlfn.XLOOKUP(ATO$4,dictionary!$M$3:$M$7128,dictionary!$N$3:$N$7128))</f>
        <v>Oil_Sample_Colour</v>
      </c>
      <c r="ATP3" s="175" t="str">
        <f>IF(ISNA(_xlfn.XLOOKUP(ATP$4,dictionary!$M$3:$M$7128,dictionary!$N$3:$N$7128))," ",_xlfn.XLOOKUP(ATP$4,dictionary!$M$3:$M$7128,dictionary!$N$3:$N$7128))</f>
        <v>Oil_Sample_Conductivity</v>
      </c>
      <c r="ATQ3" s="175" t="str">
        <f>IF(ISNA(_xlfn.XLOOKUP(ATQ$4,dictionary!$M$3:$M$7128,dictionary!$N$3:$N$7128))," ",_xlfn.XLOOKUP(ATQ$4,dictionary!$M$3:$M$7128,dictionary!$N$3:$N$7128))</f>
        <v>Oil_Sample_Copper</v>
      </c>
      <c r="ATR3" s="175" t="str">
        <f>IF(ISNA(_xlfn.XLOOKUP(ATR$4,dictionary!$M$3:$M$7128,dictionary!$N$3:$N$7128))," ",_xlfn.XLOOKUP(ATR$4,dictionary!$M$3:$M$7128,dictionary!$N$3:$N$7128))</f>
        <v>Oil_Sample_Date_Taken</v>
      </c>
      <c r="ATS3" s="175" t="str">
        <f>IF(ISNA(_xlfn.XLOOKUP(ATS$4,dictionary!$M$3:$M$7128,dictionary!$N$3:$N$7128))," ",_xlfn.XLOOKUP(ATS$4,dictionary!$M$3:$M$7128,dictionary!$N$3:$N$7128))</f>
        <v>Oil_Sample_Density15</v>
      </c>
      <c r="ATT3" s="175" t="str">
        <f>IF(ISNA(_xlfn.XLOOKUP(ATT$4,dictionary!$M$3:$M$7128,dictionary!$N$3:$N$7128))," ",_xlfn.XLOOKUP(ATT$4,dictionary!$M$3:$M$7128,dictionary!$N$3:$N$7128))</f>
        <v>Oil_Sample_Glycol</v>
      </c>
      <c r="ATU3" s="175" t="str">
        <f>IF(ISNA(_xlfn.XLOOKUP(ATU$4,dictionary!$M$3:$M$7128,dictionary!$N$3:$N$7128))," ",_xlfn.XLOOKUP(ATU$4,dictionary!$M$3:$M$7128,dictionary!$N$3:$N$7128))</f>
        <v>Oil_Sample_Id</v>
      </c>
      <c r="ATV3" s="175" t="str">
        <f>IF(ISNA(_xlfn.XLOOKUP(ATV$4,dictionary!$M$3:$M$7128,dictionary!$N$3:$N$7128))," ",_xlfn.XLOOKUP(ATV$4,dictionary!$M$3:$M$7128,dictionary!$N$3:$N$7128))</f>
        <v>Oil_Sample_Insolubles</v>
      </c>
      <c r="ATW3" s="175" t="str">
        <f>IF(ISNA(_xlfn.XLOOKUP(ATW$4,dictionary!$M$3:$M$7128,dictionary!$N$3:$N$7128))," ",_xlfn.XLOOKUP(ATW$4,dictionary!$M$3:$M$7128,dictionary!$N$3:$N$7128))</f>
        <v>Oil_Sample_IPH</v>
      </c>
      <c r="ATX3" s="175" t="str">
        <f>IF(ISNA(_xlfn.XLOOKUP(ATX$4,dictionary!$M$3:$M$7128,dictionary!$N$3:$N$7128))," ",_xlfn.XLOOKUP(ATX$4,dictionary!$M$3:$M$7128,dictionary!$N$3:$N$7128))</f>
        <v>Oil_Sample_Iron</v>
      </c>
      <c r="ATY3" s="175" t="str">
        <f>IF(ISNA(_xlfn.XLOOKUP(ATY$4,dictionary!$M$3:$M$7128,dictionary!$N$3:$N$7128))," ",_xlfn.XLOOKUP(ATY$4,dictionary!$M$3:$M$7128,dictionary!$N$3:$N$7128))</f>
        <v>Oil_Sample_Lab_Memo</v>
      </c>
      <c r="ATZ3" s="175" t="str">
        <f>IF(ISNA(_xlfn.XLOOKUP(ATZ$4,dictionary!$M$3:$M$7128,dictionary!$N$3:$N$7128))," ",_xlfn.XLOOKUP(ATZ$4,dictionary!$M$3:$M$7128,dictionary!$N$3:$N$7128))</f>
        <v>Oil_Sample_Lead</v>
      </c>
      <c r="AUA3" s="175" t="str">
        <f>IF(ISNA(_xlfn.XLOOKUP(AUA$4,dictionary!$M$3:$M$7128,dictionary!$N$3:$N$7128))," ",_xlfn.XLOOKUP(AUA$4,dictionary!$M$3:$M$7128,dictionary!$N$3:$N$7128))</f>
        <v>Oil_Sample_Magnesium</v>
      </c>
      <c r="AUB3" s="175" t="str">
        <f>IF(ISNA(_xlfn.XLOOKUP(AUB$4,dictionary!$M$3:$M$7128,dictionary!$N$3:$N$7128))," ",_xlfn.XLOOKUP(AUB$4,dictionary!$M$3:$M$7128,dictionary!$N$3:$N$7128))</f>
        <v>Oil_Sample_Manganese</v>
      </c>
      <c r="AUC3" s="175" t="str">
        <f>IF(ISNA(_xlfn.XLOOKUP(AUC$4,dictionary!$M$3:$M$7128,dictionary!$N$3:$N$7128))," ",_xlfn.XLOOKUP(AUC$4,dictionary!$M$3:$M$7128,dictionary!$N$3:$N$7128))</f>
        <v>Oil_Sample_Molybdenum</v>
      </c>
      <c r="AUD3" s="175" t="str">
        <f>IF(ISNA(_xlfn.XLOOKUP(AUD$4,dictionary!$M$3:$M$7128,dictionary!$N$3:$N$7128))," ",_xlfn.XLOOKUP(AUD$4,dictionary!$M$3:$M$7128,dictionary!$N$3:$N$7128))</f>
        <v>Oil_Sample_Nickel</v>
      </c>
      <c r="AUE3" s="175" t="str">
        <f>IF(ISNA(_xlfn.XLOOKUP(AUE$4,dictionary!$M$3:$M$7128,dictionary!$N$3:$N$7128))," ",_xlfn.XLOOKUP(AUE$4,dictionary!$M$3:$M$7128,dictionary!$N$3:$N$7128))</f>
        <v>Oil_Sample_Nitration</v>
      </c>
      <c r="AUF3" s="175" t="str">
        <f>IF(ISNA(_xlfn.XLOOKUP(AUF$4,dictionary!$M$3:$M$7128,dictionary!$N$3:$N$7128))," ",_xlfn.XLOOKUP(AUF$4,dictionary!$M$3:$M$7128,dictionary!$N$3:$N$7128))</f>
        <v>Oil_Sample_Oil_Added</v>
      </c>
      <c r="AUG3" s="175" t="str">
        <f>IF(ISNA(_xlfn.XLOOKUP(AUG$4,dictionary!$M$3:$M$7128,dictionary!$N$3:$N$7128))," ",_xlfn.XLOOKUP(AUG$4,dictionary!$M$3:$M$7128,dictionary!$N$3:$N$7128))</f>
        <v>Oil_Sample_Oil_Condition</v>
      </c>
      <c r="AUH3" s="175" t="str">
        <f>IF(ISNA(_xlfn.XLOOKUP(AUH$4,dictionary!$M$3:$M$7128,dictionary!$N$3:$N$7128))," ",_xlfn.XLOOKUP(AUH$4,dictionary!$M$3:$M$7128,dictionary!$N$3:$N$7128))</f>
        <v>Oil_Sample_Oil_Hours</v>
      </c>
      <c r="AUI3" s="175" t="str">
        <f>IF(ISNA(_xlfn.XLOOKUP(AUI$4,dictionary!$M$3:$M$7128,dictionary!$N$3:$N$7128))," ",_xlfn.XLOOKUP(AUI$4,dictionary!$M$3:$M$7128,dictionary!$N$3:$N$7128))</f>
        <v>Oil_Sample_Oxidation</v>
      </c>
      <c r="AUJ3" s="175" t="str">
        <f>IF(ISNA(_xlfn.XLOOKUP(AUJ$4,dictionary!$M$3:$M$7128,dictionary!$N$3:$N$7128))," ",_xlfn.XLOOKUP(AUJ$4,dictionary!$M$3:$M$7128,dictionary!$N$3:$N$7128))</f>
        <v>Oil_Sample_Phosphorus</v>
      </c>
      <c r="AUK3" s="175" t="str">
        <f>IF(ISNA(_xlfn.XLOOKUP(AUK$4,dictionary!$M$3:$M$7128,dictionary!$N$3:$N$7128))," ",_xlfn.XLOOKUP(AUK$4,dictionary!$M$3:$M$7128,dictionary!$N$3:$N$7128))</f>
        <v>Oil_Sample_Potassium</v>
      </c>
      <c r="AUL3" s="175" t="str">
        <f>IF(ISNA(_xlfn.XLOOKUP(AUL$4,dictionary!$M$3:$M$7128,dictionary!$N$3:$N$7128))," ",_xlfn.XLOOKUP(AUL$4,dictionary!$M$3:$M$7128,dictionary!$N$3:$N$7128))</f>
        <v>Oil_Sample_Receipt_Date</v>
      </c>
      <c r="AUM3" s="175" t="str">
        <f>IF(ISNA(_xlfn.XLOOKUP(AUM$4,dictionary!$M$3:$M$7128,dictionary!$N$3:$N$7128))," ",_xlfn.XLOOKUP(AUM$4,dictionary!$M$3:$M$7128,dictionary!$N$3:$N$7128))</f>
        <v>Oil_Sample_Silicon</v>
      </c>
      <c r="AUN3" s="175" t="str">
        <f>IF(ISNA(_xlfn.XLOOKUP(AUN$4,dictionary!$M$3:$M$7128,dictionary!$N$3:$N$7128))," ",_xlfn.XLOOKUP(AUN$4,dictionary!$M$3:$M$7128,dictionary!$N$3:$N$7128))</f>
        <v>Oil_Sample_Silver</v>
      </c>
      <c r="AUO3" s="175" t="str">
        <f>IF(ISNA(_xlfn.XLOOKUP(AUO$4,dictionary!$M$3:$M$7128,dictionary!$N$3:$N$7128))," ",_xlfn.XLOOKUP(AUO$4,dictionary!$M$3:$M$7128,dictionary!$N$3:$N$7128))</f>
        <v>Oil_Sample_Sodium</v>
      </c>
      <c r="AUP3" s="175" t="str">
        <f>IF(ISNA(_xlfn.XLOOKUP(AUP$4,dictionary!$M$3:$M$7128,dictionary!$N$3:$N$7128))," ",_xlfn.XLOOKUP(AUP$4,dictionary!$M$3:$M$7128,dictionary!$N$3:$N$7128))</f>
        <v>Oil_Sample_TAN</v>
      </c>
      <c r="AUQ3" s="175" t="str">
        <f>IF(ISNA(_xlfn.XLOOKUP(AUQ$4,dictionary!$M$3:$M$7128,dictionary!$N$3:$N$7128))," ",_xlfn.XLOOKUP(AUQ$4,dictionary!$M$3:$M$7128,dictionary!$N$3:$N$7128))</f>
        <v>Oil_Sample_TBN</v>
      </c>
      <c r="AUR3" s="175" t="str">
        <f>IF(ISNA(_xlfn.XLOOKUP(AUR$4,dictionary!$M$3:$M$7128,dictionary!$N$3:$N$7128))," ",_xlfn.XLOOKUP(AUR$4,dictionary!$M$3:$M$7128,dictionary!$N$3:$N$7128))</f>
        <v>Oil_Sample_Ticket_Number</v>
      </c>
      <c r="AUS3" s="175" t="str">
        <f>IF(ISNA(_xlfn.XLOOKUP(AUS$4,dictionary!$M$3:$M$7128,dictionary!$N$3:$N$7128))," ",_xlfn.XLOOKUP(AUS$4,dictionary!$M$3:$M$7128,dictionary!$N$3:$N$7128))</f>
        <v>Oil_Sample_Tin</v>
      </c>
      <c r="AUT3" s="175" t="str">
        <f>IF(ISNA(_xlfn.XLOOKUP(AUT$4,dictionary!$M$3:$M$7128,dictionary!$N$3:$N$7128))," ",_xlfn.XLOOKUP(AUT$4,dictionary!$M$3:$M$7128,dictionary!$N$3:$N$7128))</f>
        <v>Oil_Sample_Titanium</v>
      </c>
      <c r="AUU3" s="175" t="str">
        <f>IF(ISNA(_xlfn.XLOOKUP(AUU$4,dictionary!$M$3:$M$7128,dictionary!$N$3:$N$7128))," ",_xlfn.XLOOKUP(AUU$4,dictionary!$M$3:$M$7128,dictionary!$N$3:$N$7128))</f>
        <v>Oil_Sample_Unit_Hours</v>
      </c>
      <c r="AUV3" s="175" t="str">
        <f>IF(ISNA(_xlfn.XLOOKUP(AUV$4,dictionary!$M$3:$M$7128,dictionary!$N$3:$N$7128))," ",_xlfn.XLOOKUP(AUV$4,dictionary!$M$3:$M$7128,dictionary!$N$3:$N$7128))</f>
        <v>Oil_Sample_Vanadium</v>
      </c>
      <c r="AUW3" s="175" t="str">
        <f>IF(ISNA(_xlfn.XLOOKUP(AUW$4,dictionary!$M$3:$M$7128,dictionary!$N$3:$N$7128))," ",_xlfn.XLOOKUP(AUW$4,dictionary!$M$3:$M$7128,dictionary!$N$3:$N$7128))</f>
        <v>Oil_Sample_Viscosity100</v>
      </c>
      <c r="AUX3" s="175" t="str">
        <f>IF(ISNA(_xlfn.XLOOKUP(AUX$4,dictionary!$M$3:$M$7128,dictionary!$N$3:$N$7128))," ",_xlfn.XLOOKUP(AUX$4,dictionary!$M$3:$M$7128,dictionary!$N$3:$N$7128))</f>
        <v>Oil_Sample_Viscosity40</v>
      </c>
      <c r="AUY3" s="175" t="str">
        <f>IF(ISNA(_xlfn.XLOOKUP(AUY$4,dictionary!$M$3:$M$7128,dictionary!$N$3:$N$7128))," ",_xlfn.XLOOKUP(AUY$4,dictionary!$M$3:$M$7128,dictionary!$N$3:$N$7128))</f>
        <v>Oil_Sample_Water</v>
      </c>
      <c r="AUZ3" s="175" t="str">
        <f>IF(ISNA(_xlfn.XLOOKUP(AUZ$4,dictionary!$M$3:$M$7128,dictionary!$N$3:$N$7128))," ",_xlfn.XLOOKUP(AUZ$4,dictionary!$M$3:$M$7128,dictionary!$N$3:$N$7128))</f>
        <v>Oil_Sample_Zinc</v>
      </c>
      <c r="AVA3" s="175" t="str">
        <f>IF(ISNA(_xlfn.XLOOKUP(AVA$4,dictionary!$M$3:$M$7128,dictionary!$N$3:$N$7128))," ",_xlfn.XLOOKUP(AVA$4,dictionary!$M$3:$M$7128,dictionary!$N$3:$N$7128))</f>
        <v>oil_serial_number</v>
      </c>
      <c r="AVB3" s="175" t="str">
        <f>IF(ISNA(_xlfn.XLOOKUP(AVB$4,dictionary!$M$3:$M$7128,dictionary!$N$3:$N$7128))," ",_xlfn.XLOOKUP(AVB$4,dictionary!$M$3:$M$7128,dictionary!$N$3:$N$7128))</f>
        <v>oil_serial_number_hi</v>
      </c>
      <c r="AVC3" s="175" t="str">
        <f>IF(ISNA(_xlfn.XLOOKUP(AVC$4,dictionary!$M$3:$M$7128,dictionary!$N$3:$N$7128))," ",_xlfn.XLOOKUP(AVC$4,dictionary!$M$3:$M$7128,dictionary!$N$3:$N$7128))</f>
        <v>oil_serial_type</v>
      </c>
      <c r="AVD3" s="175" t="str">
        <f>IF(ISNA(_xlfn.XLOOKUP(AVD$4,dictionary!$M$3:$M$7128,dictionary!$N$3:$N$7128))," ",_xlfn.XLOOKUP(AVD$4,dictionary!$M$3:$M$7128,dictionary!$N$3:$N$7128))</f>
        <v>oil_sw_version</v>
      </c>
      <c r="AVE3" s="175" t="str">
        <f>IF(ISNA(_xlfn.XLOOKUP(AVE$4,dictionary!$M$3:$M$7128,dictionary!$N$3:$N$7128))," ",_xlfn.XLOOKUP(AVE$4,dictionary!$M$3:$M$7128,dictionary!$N$3:$N$7128))</f>
        <v>Status</v>
      </c>
      <c r="AVF3" s="175" t="str">
        <f>IF(ISNA(_xlfn.XLOOKUP(AVF$4,dictionary!$M$3:$M$7128,dictionary!$N$3:$N$7128))," ",_xlfn.XLOOKUP(AVF$4,dictionary!$M$3:$M$7128,dictionary!$N$3:$N$7128))</f>
        <v>OperationalConditionNumeric</v>
      </c>
      <c r="AVG3" s="175" t="str">
        <f>IF(ISNA(_xlfn.XLOOKUP(AVG$4,dictionary!$M$3:$M$7128,dictionary!$N$3:$N$7128))," ",_xlfn.XLOOKUP(AVG$4,dictionary!$M$3:$M$7128,dictionary!$N$3:$N$7128))</f>
        <v>OperationalState</v>
      </c>
      <c r="AVH3" s="175" t="str">
        <f>IF(ISNA(_xlfn.XLOOKUP(AVH$4,dictionary!$M$3:$M$7128,dictionary!$N$3:$N$7128))," ",_xlfn.XLOOKUP(AVH$4,dictionary!$M$3:$M$7128,dictionary!$N$3:$N$7128))</f>
        <v>OpH_Jumps</v>
      </c>
      <c r="AVI3" s="175" t="str">
        <f>IF(ISNA(_xlfn.XLOOKUP(AVI$4,dictionary!$M$3:$M$7128,dictionary!$N$3:$N$7128))," ",_xlfn.XLOOKUP(AVI$4,dictionary!$M$3:$M$7128,dictionary!$N$3:$N$7128))</f>
        <v>OpH_Spikes</v>
      </c>
      <c r="AVJ3" s="175" t="str">
        <f>IF(ISNA(_xlfn.XLOOKUP(AVJ$4,dictionary!$M$3:$M$7128,dictionary!$N$3:$N$7128))," ",_xlfn.XLOOKUP(AVJ$4,dictionary!$M$3:$M$7128,dictionary!$N$3:$N$7128))</f>
        <v>OpHours_BackUp_Counter</v>
      </c>
      <c r="AVK3" s="175" t="str">
        <f>IF(ISNA(_xlfn.XLOOKUP(AVK$4,dictionary!$M$3:$M$7128,dictionary!$N$3:$N$7128))," ",_xlfn.XLOOKUP(AVK$4,dictionary!$M$3:$M$7128,dictionary!$N$3:$N$7128))</f>
        <v>OPHSR_calc_OphToStart</v>
      </c>
      <c r="AVL3" s="175" t="str">
        <f>IF(ISNA(_xlfn.XLOOKUP(AVL$4,dictionary!$M$3:$M$7128,dictionary!$N$3:$N$7128))," ",_xlfn.XLOOKUP(AVL$4,dictionary!$M$3:$M$7128,dictionary!$N$3:$N$7128))</f>
        <v>opstate_iidx_omss</v>
      </c>
      <c r="AVM3" s="175" t="str">
        <f>IF(ISNA(_xlfn.XLOOKUP(AVM$4,dictionary!$M$3:$M$7128,dictionary!$N$3:$N$7128))," ",_xlfn.XLOOKUP(AVM$4,dictionary!$M$3:$M$7128,dictionary!$N$3:$N$7128))</f>
        <v>opstate_iidx_rss</v>
      </c>
      <c r="AVN3" s="175" t="str">
        <f>IF(ISNA(_xlfn.XLOOKUP(AVN$4,dictionary!$M$3:$M$7128,dictionary!$N$3:$N$7128))," ",_xlfn.XLOOKUP(AVN$4,dictionary!$M$3:$M$7128,dictionary!$N$3:$N$7128))</f>
        <v>out_ha_rf_mmd_busbar_1</v>
      </c>
      <c r="AVO3" s="175" t="str">
        <f>IF(ISNA(_xlfn.XLOOKUP(AVO$4,dictionary!$M$3:$M$7128,dictionary!$N$3:$N$7128))," ",_xlfn.XLOOKUP(AVO$4,dictionary!$M$3:$M$7128,dictionary!$N$3:$N$7128))</f>
        <v>out_ha_rf_mmd_synch1_1</v>
      </c>
      <c r="AVP3" s="175" t="str">
        <f>IF(ISNA(_xlfn.XLOOKUP(AVP$4,dictionary!$M$3:$M$7128,dictionary!$N$3:$N$7128))," ",_xlfn.XLOOKUP(AVP$4,dictionary!$M$3:$M$7128,dictionary!$N$3:$N$7128))</f>
        <v>out_ha_rf_mmd_synch1_2</v>
      </c>
      <c r="AVQ3" s="175" t="str">
        <f>IF(ISNA(_xlfn.XLOOKUP(AVQ$4,dictionary!$M$3:$M$7128,dictionary!$N$3:$N$7128))," ",_xlfn.XLOOKUP(AVQ$4,dictionary!$M$3:$M$7128,dictionary!$N$3:$N$7128))</f>
        <v>out_ha_rf_mmd_synch2_1</v>
      </c>
      <c r="AVR3" s="175" t="str">
        <f>IF(ISNA(_xlfn.XLOOKUP(AVR$4,dictionary!$M$3:$M$7128,dictionary!$N$3:$N$7128))," ",_xlfn.XLOOKUP(AVR$4,dictionary!$M$3:$M$7128,dictionary!$N$3:$N$7128))</f>
        <v>out_ha_rf_mmd_synch2_2</v>
      </c>
      <c r="AVS3" s="175" t="str">
        <f>IF(ISNA(_xlfn.XLOOKUP(AVS$4,dictionary!$M$3:$M$7128,dictionary!$N$3:$N$7128))," ",_xlfn.XLOOKUP(AVS$4,dictionary!$M$3:$M$7128,dictionary!$N$3:$N$7128))</f>
        <v>p_reddelta_ch4_norm</v>
      </c>
      <c r="AVT3" s="175" t="str">
        <f>IF(ISNA(_xlfn.XLOOKUP(AVT$4,dictionary!$M$3:$M$7128,dictionary!$N$3:$N$7128))," ",_xlfn.XLOOKUP(AVT$4,dictionary!$M$3:$M$7128,dictionary!$N$3:$N$7128))</f>
        <v>p_reddelta_ch_t1hp_norm</v>
      </c>
      <c r="AVU3" s="175" t="str">
        <f>IF(ISNA(_xlfn.XLOOKUP(AVU$4,dictionary!$M$3:$M$7128,dictionary!$N$3:$N$7128))," ",_xlfn.XLOOKUP(AVU$4,dictionary!$M$3:$M$7128,dictionary!$N$3:$N$7128))</f>
        <v>p_reddelta_cospctr_f_norm</v>
      </c>
      <c r="AVV3" s="175" t="str">
        <f>IF(ISNA(_xlfn.XLOOKUP(AVV$4,dictionary!$M$3:$M$7128,dictionary!$N$3:$N$7128))," ",_xlfn.XLOOKUP(AVV$4,dictionary!$M$3:$M$7128,dictionary!$N$3:$N$7128))</f>
        <v>p_reddelta_cospctr_t_norm</v>
      </c>
      <c r="AVW3" s="175" t="str">
        <f>IF(ISNA(_xlfn.XLOOKUP(AVW$4,dictionary!$M$3:$M$7128,dictionary!$N$3:$N$7128))," ",_xlfn.XLOOKUP(AVW$4,dictionary!$M$3:$M$7128,dictionary!$N$3:$N$7128))</f>
        <v>p_reddelta_cospctr_u_norm</v>
      </c>
      <c r="AVX3" s="175" t="str">
        <f>IF(ISNA(_xlfn.XLOOKUP(AVX$4,dictionary!$M$3:$M$7128,dictionary!$N$3:$N$7128))," ",_xlfn.XLOOKUP(AVX$4,dictionary!$M$3:$M$7128,dictionary!$N$3:$N$7128))</f>
        <v>p_reddelta_cv_norm</v>
      </c>
      <c r="AVY3" s="175" t="str">
        <f>IF(ISNA(_xlfn.XLOOKUP(AVY$4,dictionary!$M$3:$M$7128,dictionary!$N$3:$N$7128))," ",_xlfn.XLOOKUP(AVY$4,dictionary!$M$3:$M$7128,dictionary!$N$3:$N$7128))</f>
        <v>p_reddelta_egt_norm</v>
      </c>
      <c r="AVZ3" s="175" t="str">
        <f>IF(ISNA(_xlfn.XLOOKUP(AVZ$4,dictionary!$M$3:$M$7128,dictionary!$N$3:$N$7128))," ",_xlfn.XLOOKUP(AVZ$4,dictionary!$M$3:$M$7128,dictionary!$N$3:$N$7128))</f>
        <v>p_reddelta_eta_gen_norm</v>
      </c>
      <c r="AWA3" s="175" t="str">
        <f>IF(ISNA(_xlfn.XLOOKUP(AWA$4,dictionary!$M$3:$M$7128,dictionary!$N$3:$N$7128))," ",_xlfn.XLOOKUP(AWA$4,dictionary!$M$3:$M$7128,dictionary!$N$3:$N$7128))</f>
        <v>p_reddelta_evu_norm</v>
      </c>
      <c r="AWB3" s="175" t="str">
        <f>IF(ISNA(_xlfn.XLOOKUP(AWB$4,dictionary!$M$3:$M$7128,dictionary!$N$3:$N$7128))," ",_xlfn.XLOOKUP(AWB$4,dictionary!$M$3:$M$7128,dictionary!$N$3:$N$7128))</f>
        <v>p_reddelta_gaspr_norm</v>
      </c>
      <c r="AWC3" s="175" t="str">
        <f>IF(ISNA(_xlfn.XLOOKUP(AWC$4,dictionary!$M$3:$M$7128,dictionary!$N$3:$N$7128))," ",_xlfn.XLOOKUP(AWC$4,dictionary!$M$3:$M$7128,dictionary!$N$3:$N$7128))</f>
        <v>p_reddelta_hictr_norm</v>
      </c>
      <c r="AWD3" s="175" t="str">
        <f>IF(ISNA(_xlfn.XLOOKUP(AWD$4,dictionary!$M$3:$M$7128,dictionary!$N$3:$N$7128))," ",_xlfn.XLOOKUP(AWD$4,dictionary!$M$3:$M$7128,dictionary!$N$3:$N$7128))</f>
        <v>p_reddelta_hum_norm</v>
      </c>
      <c r="AWE3" s="175" t="str">
        <f>IF(ISNA(_xlfn.XLOOKUP(AWE$4,dictionary!$M$3:$M$7128,dictionary!$N$3:$N$7128))," ",_xlfn.XLOOKUP(AWE$4,dictionary!$M$3:$M$7128,dictionary!$N$3:$N$7128))</f>
        <v>p_reddelta_knck_opti_norm</v>
      </c>
      <c r="AWF3" s="175" t="str">
        <f>IF(ISNA(_xlfn.XLOOKUP(AWF$4,dictionary!$M$3:$M$7128,dictionary!$N$3:$N$7128))," ",_xlfn.XLOOKUP(AWF$4,dictionary!$M$3:$M$7128,dictionary!$N$3:$N$7128))</f>
        <v>p_reddelta_leanox_norm</v>
      </c>
      <c r="AWG3" s="175" t="str">
        <f>IF(ISNA(_xlfn.XLOOKUP(AWG$4,dictionary!$M$3:$M$7128,dictionary!$N$3:$N$7128))," ",_xlfn.XLOOKUP(AWG$4,dictionary!$M$3:$M$7128,dictionary!$N$3:$N$7128))</f>
        <v>p_reddelta_pbc_norm</v>
      </c>
      <c r="AWH3" s="175" t="str">
        <f>IF(ISNA(_xlfn.XLOOKUP(AWH$4,dictionary!$M$3:$M$7128,dictionary!$N$3:$N$7128))," ",_xlfn.XLOOKUP(AWH$4,dictionary!$M$3:$M$7128,dictionary!$N$3:$N$7128))</f>
        <v>p_reddelta_pr_cc_norm</v>
      </c>
      <c r="AWI3" s="175" t="str">
        <f>IF(ISNA(_xlfn.XLOOKUP(AWI$4,dictionary!$M$3:$M$7128,dictionary!$N$3:$N$7128))," ",_xlfn.XLOOKUP(AWI$4,dictionary!$M$3:$M$7128,dictionary!$N$3:$N$7128))</f>
        <v>p_reddelta_pr_gr_norm</v>
      </c>
      <c r="AWJ3" s="175" t="str">
        <f>IF(ISNA(_xlfn.XLOOKUP(AWJ$4,dictionary!$M$3:$M$7128,dictionary!$N$3:$N$7128))," ",_xlfn.XLOOKUP(AWJ$4,dictionary!$M$3:$M$7128,dictionary!$N$3:$N$7128))</f>
        <v>p_reddelta_pr_pcgt_norm</v>
      </c>
      <c r="AWK3" s="175" t="str">
        <f>IF(ISNA(_xlfn.XLOOKUP(AWK$4,dictionary!$M$3:$M$7128,dictionary!$N$3:$N$7128))," ",_xlfn.XLOOKUP(AWK$4,dictionary!$M$3:$M$7128,dictionary!$N$3:$N$7128))</f>
        <v>p_reddelta_suctpr_norm</v>
      </c>
      <c r="AWL3" s="175" t="str">
        <f>IF(ISNA(_xlfn.XLOOKUP(AWL$4,dictionary!$M$3:$M$7128,dictionary!$N$3:$N$7128))," ",_xlfn.XLOOKUP(AWL$4,dictionary!$M$3:$M$7128,dictionary!$N$3:$N$7128))</f>
        <v>p_reddelta_t_ecw_norm</v>
      </c>
      <c r="AWM3" s="175" t="str">
        <f>IF(ISNA(_xlfn.XLOOKUP(AWM$4,dictionary!$M$3:$M$7128,dictionary!$N$3:$N$7128))," ",_xlfn.XLOOKUP(AWM$4,dictionary!$M$3:$M$7128,dictionary!$N$3:$N$7128))</f>
        <v>p_reddelta_t_genairin_norm</v>
      </c>
      <c r="AWN3" s="175" t="str">
        <f>IF(ISNA(_xlfn.XLOOKUP(AWN$4,dictionary!$M$3:$M$7128,dictionary!$N$3:$N$7128))," ",_xlfn.XLOOKUP(AWN$4,dictionary!$M$3:$M$7128,dictionary!$N$3:$N$7128))</f>
        <v>p_reddelta_t_genswitchcab_norm</v>
      </c>
      <c r="AWO3" s="175" t="str">
        <f>IF(ISNA(_xlfn.XLOOKUP(AWO$4,dictionary!$M$3:$M$7128,dictionary!$N$3:$N$7128))," ",_xlfn.XLOOKUP(AWO$4,dictionary!$M$3:$M$7128,dictionary!$N$3:$N$7128))</f>
        <v>p_reddelta_t_hwr_norm</v>
      </c>
      <c r="AWP3" s="175" t="str">
        <f>IF(ISNA(_xlfn.XLOOKUP(AWP$4,dictionary!$M$3:$M$7128,dictionary!$N$3:$N$7128))," ",_xlfn.XLOOKUP(AWP$4,dictionary!$M$3:$M$7128,dictionary!$N$3:$N$7128))</f>
        <v>p_reddelta_t_inairer_norm</v>
      </c>
      <c r="AWQ3" s="175" t="str">
        <f>IF(ISNA(_xlfn.XLOOKUP(AWQ$4,dictionary!$M$3:$M$7128,dictionary!$N$3:$N$7128))," ",_xlfn.XLOOKUP(AWQ$4,dictionary!$M$3:$M$7128,dictionary!$N$3:$N$7128))</f>
        <v>p_reddelta_t_oil_norm</v>
      </c>
      <c r="AWR3" s="175" t="str">
        <f>IF(ISNA(_xlfn.XLOOKUP(AWR$4,dictionary!$M$3:$M$7128,dictionary!$N$3:$N$7128))," ",_xlfn.XLOOKUP(AWR$4,dictionary!$M$3:$M$7128,dictionary!$N$3:$N$7128))</f>
        <v>p_reddelta_t_transformer_norm</v>
      </c>
      <c r="AWS3" s="175" t="str">
        <f>IF(ISNA(_xlfn.XLOOKUP(AWS$4,dictionary!$M$3:$M$7128,dictionary!$N$3:$N$7128))," ",_xlfn.XLOOKUP(AWS$4,dictionary!$M$3:$M$7128,dictionary!$N$3:$N$7128))</f>
        <v>p_reddelta_tc_norm</v>
      </c>
      <c r="AWT3" s="175" t="str">
        <f>IF(ISNA(_xlfn.XLOOKUP(AWT$4,dictionary!$M$3:$M$7128,dictionary!$N$3:$N$7128))," ",_xlfn.XLOOKUP(AWT$4,dictionary!$M$3:$M$7128,dictionary!$N$3:$N$7128))</f>
        <v>p_unred</v>
      </c>
      <c r="AWU3" s="175" t="str">
        <f>IF(ISNA(_xlfn.XLOOKUP(AWU$4,dictionary!$M$3:$M$7128,dictionary!$N$3:$N$7128))," ",_xlfn.XLOOKUP(AWU$4,dictionary!$M$3:$M$7128,dictionary!$N$3:$N$7128))</f>
        <v>Para_Aux_AirStart_HysMaxInlet</v>
      </c>
      <c r="AWV3" s="175" t="str">
        <f>IF(ISNA(_xlfn.XLOOKUP(AWV$4,dictionary!$M$3:$M$7128,dictionary!$N$3:$N$7128))," ",_xlfn.XLOOKUP(AWV$4,dictionary!$M$3:$M$7128,dictionary!$N$3:$N$7128))</f>
        <v>Para_Aux_AirStart_HysMin1</v>
      </c>
      <c r="AWW3" s="175" t="str">
        <f>IF(ISNA(_xlfn.XLOOKUP(AWW$4,dictionary!$M$3:$M$7128,dictionary!$N$3:$N$7128))," ",_xlfn.XLOOKUP(AWW$4,dictionary!$M$3:$M$7128,dictionary!$N$3:$N$7128))</f>
        <v>Para_Aux_AirStart_HysMinInlet</v>
      </c>
      <c r="AWX3" s="175" t="str">
        <f>IF(ISNA(_xlfn.XLOOKUP(AWX$4,dictionary!$M$3:$M$7128,dictionary!$N$3:$N$7128))," ",_xlfn.XLOOKUP(AWX$4,dictionary!$M$3:$M$7128,dictionary!$N$3:$N$7128))</f>
        <v>Para_Aux_AirStart_LimitMaxInlet</v>
      </c>
      <c r="AWY3" s="175" t="str">
        <f>IF(ISNA(_xlfn.XLOOKUP(AWY$4,dictionary!$M$3:$M$7128,dictionary!$N$3:$N$7128))," ",_xlfn.XLOOKUP(AWY$4,dictionary!$M$3:$M$7128,dictionary!$N$3:$N$7128))</f>
        <v>Para_Aux_AirStart_LimitMin1</v>
      </c>
      <c r="AWZ3" s="175" t="str">
        <f>IF(ISNA(_xlfn.XLOOKUP(AWZ$4,dictionary!$M$3:$M$7128,dictionary!$N$3:$N$7128))," ",_xlfn.XLOOKUP(AWZ$4,dictionary!$M$3:$M$7128,dictionary!$N$3:$N$7128))</f>
        <v>Para_Aux_AirStart_LimitMinInlet</v>
      </c>
      <c r="AXA3" s="175" t="str">
        <f>IF(ISNA(_xlfn.XLOOKUP(AXA$4,dictionary!$M$3:$M$7128,dictionary!$N$3:$N$7128))," ",_xlfn.XLOOKUP(AXA$4,dictionary!$M$3:$M$7128,dictionary!$N$3:$N$7128))</f>
        <v>Para_Aux_AirStart_N_AirStarter_Exist</v>
      </c>
      <c r="AXB3" s="175" t="str">
        <f>IF(ISNA(_xlfn.XLOOKUP(AXB$4,dictionary!$M$3:$M$7128,dictionary!$N$3:$N$7128))," ",_xlfn.XLOOKUP(AXB$4,dictionary!$M$3:$M$7128,dictionary!$N$3:$N$7128))</f>
        <v>Para_Aux_AirStart_Pr_AirStarter_Supply_Exist</v>
      </c>
      <c r="AXC3" s="175" t="str">
        <f>IF(ISNA(_xlfn.XLOOKUP(AXC$4,dictionary!$M$3:$M$7128,dictionary!$N$3:$N$7128))," ",_xlfn.XLOOKUP(AXC$4,dictionary!$M$3:$M$7128,dictionary!$N$3:$N$7128))</f>
        <v>Para_Aux_AirStart_Pr_AirStarter_Supply_HiHi</v>
      </c>
      <c r="AXD3" s="175" t="str">
        <f>IF(ISNA(_xlfn.XLOOKUP(AXD$4,dictionary!$M$3:$M$7128,dictionary!$N$3:$N$7128))," ",_xlfn.XLOOKUP(AXD$4,dictionary!$M$3:$M$7128,dictionary!$N$3:$N$7128))</f>
        <v>Para_Aux_AirStart_Pr_AirStarter_Supply_LoLo</v>
      </c>
      <c r="AXE3" s="175" t="str">
        <f>IF(ISNA(_xlfn.XLOOKUP(AXE$4,dictionary!$M$3:$M$7128,dictionary!$N$3:$N$7128))," ",_xlfn.XLOOKUP(AXE$4,dictionary!$M$3:$M$7128,dictionary!$N$3:$N$7128))</f>
        <v>Para_Aux_AirStart_Pr_AirStarter_SupplyScalMax</v>
      </c>
      <c r="AXF3" s="175" t="str">
        <f>IF(ISNA(_xlfn.XLOOKUP(AXF$4,dictionary!$M$3:$M$7128,dictionary!$N$3:$N$7128))," ",_xlfn.XLOOKUP(AXF$4,dictionary!$M$3:$M$7128,dictionary!$N$3:$N$7128))</f>
        <v>Para_Aux_AirStart_Pr_AirStarter_SupplyScalMin</v>
      </c>
      <c r="AXG3" s="175" t="str">
        <f>IF(ISNA(_xlfn.XLOOKUP(AXG$4,dictionary!$M$3:$M$7128,dictionary!$N$3:$N$7128))," ",_xlfn.XLOOKUP(AXG$4,dictionary!$M$3:$M$7128,dictionary!$N$3:$N$7128))</f>
        <v>Para_Aux_AirStart_Pr_AirStarter_Tank_Exist</v>
      </c>
      <c r="AXH3" s="175" t="str">
        <f>IF(ISNA(_xlfn.XLOOKUP(AXH$4,dictionary!$M$3:$M$7128,dictionary!$N$3:$N$7128))," ",_xlfn.XLOOKUP(AXH$4,dictionary!$M$3:$M$7128,dictionary!$N$3:$N$7128))</f>
        <v>Para_Aux_AirStart_Pr_AirStarter_Tank_Lo</v>
      </c>
      <c r="AXI3" s="175" t="str">
        <f>IF(ISNA(_xlfn.XLOOKUP(AXI$4,dictionary!$M$3:$M$7128,dictionary!$N$3:$N$7128))," ",_xlfn.XLOOKUP(AXI$4,dictionary!$M$3:$M$7128,dictionary!$N$3:$N$7128))</f>
        <v>Para_Aux_AirStart_Pr_AirStarter_TankScalMax</v>
      </c>
      <c r="AXJ3" s="175" t="str">
        <f>IF(ISNA(_xlfn.XLOOKUP(AXJ$4,dictionary!$M$3:$M$7128,dictionary!$N$3:$N$7128))," ",_xlfn.XLOOKUP(AXJ$4,dictionary!$M$3:$M$7128,dictionary!$N$3:$N$7128))</f>
        <v>Para_Aux_AirStart_Pr_AirStarter_TankScalMin</v>
      </c>
      <c r="AXK3" s="175" t="str">
        <f>IF(ISNA(_xlfn.XLOOKUP(AXK$4,dictionary!$M$3:$M$7128,dictionary!$N$3:$N$7128))," ",_xlfn.XLOOKUP(AXK$4,dictionary!$M$3:$M$7128,dictionary!$N$3:$N$7128))</f>
        <v>Para_Aux_AirStart_StartTime</v>
      </c>
      <c r="AXL3" s="175" t="str">
        <f>IF(ISNA(_xlfn.XLOOKUP(AXL$4,dictionary!$M$3:$M$7128,dictionary!$N$3:$N$7128))," ",_xlfn.XLOOKUP(AXL$4,dictionary!$M$3:$M$7128,dictionary!$N$3:$N$7128))</f>
        <v>Para_Aux_AirStart_tiAirStarter_OnTime</v>
      </c>
      <c r="AXM3" s="175" t="str">
        <f>IF(ISNA(_xlfn.XLOOKUP(AXM$4,dictionary!$M$3:$M$7128,dictionary!$N$3:$N$7128))," ",_xlfn.XLOOKUP(AXM$4,dictionary!$M$3:$M$7128,dictionary!$N$3:$N$7128))</f>
        <v>Para_Aux_AuxChC_Visible</v>
      </c>
      <c r="AXN3" s="175" t="str">
        <f>IF(ISNA(_xlfn.XLOOKUP(AXN$4,dictionary!$M$3:$M$7128,dictionary!$N$3:$N$7128))," ",_xlfn.XLOOKUP(AXN$4,dictionary!$M$3:$M$7128,dictionary!$N$3:$N$7128))</f>
        <v>Para_Aux_BarometricPress_Pr_Baro_Exist</v>
      </c>
      <c r="AXO3" s="175" t="str">
        <f>IF(ISNA(_xlfn.XLOOKUP(AXO$4,dictionary!$M$3:$M$7128,dictionary!$N$3:$N$7128))," ",_xlfn.XLOOKUP(AXO$4,dictionary!$M$3:$M$7128,dictionary!$N$3:$N$7128))</f>
        <v>Para_Aux_BarometricPress_Pr_Baro_site</v>
      </c>
      <c r="AXP3" s="175" t="str">
        <f>IF(ISNA(_xlfn.XLOOKUP(AXP$4,dictionary!$M$3:$M$7128,dictionary!$N$3:$N$7128))," ",_xlfn.XLOOKUP(AXP$4,dictionary!$M$3:$M$7128,dictionary!$N$3:$N$7128))</f>
        <v>Para_Aux_BarometricPress_Pr_Baro_siteDevMax</v>
      </c>
      <c r="AXQ3" s="175" t="str">
        <f>IF(ISNA(_xlfn.XLOOKUP(AXQ$4,dictionary!$M$3:$M$7128,dictionary!$N$3:$N$7128))," ",_xlfn.XLOOKUP(AXQ$4,dictionary!$M$3:$M$7128,dictionary!$N$3:$N$7128))</f>
        <v>Para_Aux_BHV_Active</v>
      </c>
      <c r="AXR3" s="175" t="str">
        <f>IF(ISNA(_xlfn.XLOOKUP(AXR$4,dictionary!$M$3:$M$7128,dictionary!$N$3:$N$7128))," ",_xlfn.XLOOKUP(AXR$4,dictionary!$M$3:$M$7128,dictionary!$N$3:$N$7128))</f>
        <v>Para_Aux_BoP_BOP_ChCoolCirc_Act</v>
      </c>
      <c r="AXS3" s="175" t="str">
        <f>IF(ISNA(_xlfn.XLOOKUP(AXS$4,dictionary!$M$3:$M$7128,dictionary!$N$3:$N$7128))," ",_xlfn.XLOOKUP(AXS$4,dictionary!$M$3:$M$7128,dictionary!$N$3:$N$7128))</f>
        <v>Para_Aux_BoP_BOP_EmCoolCirc_Act</v>
      </c>
      <c r="AXT3" s="175" t="str">
        <f>IF(ISNA(_xlfn.XLOOKUP(AXT$4,dictionary!$M$3:$M$7128,dictionary!$N$3:$N$7128))," ",_xlfn.XLOOKUP(AXT$4,dictionary!$M$3:$M$7128,dictionary!$N$3:$N$7128))</f>
        <v>Para_Aux_BoP_BOP_ERVent_Act</v>
      </c>
      <c r="AXU3" s="175" t="str">
        <f>IF(ISNA(_xlfn.XLOOKUP(AXU$4,dictionary!$M$3:$M$7128,dictionary!$N$3:$N$7128))," ",_xlfn.XLOOKUP(AXU$4,dictionary!$M$3:$M$7128,dictionary!$N$3:$N$7128))</f>
        <v>Para_Aux_BoP_BOP_ExhGasSys_Act</v>
      </c>
      <c r="AXV3" s="175" t="str">
        <f>IF(ISNA(_xlfn.XLOOKUP(AXV$4,dictionary!$M$3:$M$7128,dictionary!$N$3:$N$7128))," ",_xlfn.XLOOKUP(AXV$4,dictionary!$M$3:$M$7128,dictionary!$N$3:$N$7128))</f>
        <v>Para_Aux_BoP_BOP_HeatCirc_Act</v>
      </c>
      <c r="AXW3" s="175" t="str">
        <f>IF(ISNA(_xlfn.XLOOKUP(AXW$4,dictionary!$M$3:$M$7128,dictionary!$N$3:$N$7128))," ",_xlfn.XLOOKUP(AXW$4,dictionary!$M$3:$M$7128,dictionary!$N$3:$N$7128))</f>
        <v>Para_Aux_BoP_BOP_MainGasPrep_Act</v>
      </c>
      <c r="AXX3" s="175" t="str">
        <f>IF(ISNA(_xlfn.XLOOKUP(AXX$4,dictionary!$M$3:$M$7128,dictionary!$N$3:$N$7128))," ",_xlfn.XLOOKUP(AXX$4,dictionary!$M$3:$M$7128,dictionary!$N$3:$N$7128))</f>
        <v>Para_Aux_CDP_Active</v>
      </c>
      <c r="AXY3" s="175" t="str">
        <f>IF(ISNA(_xlfn.XLOOKUP(AXY$4,dictionary!$M$3:$M$7128,dictionary!$N$3:$N$7128))," ",_xlfn.XLOOKUP(AXY$4,dictionary!$M$3:$M$7128,dictionary!$N$3:$N$7128))</f>
        <v>Para_Aux_ChargeCooler_ChC_CtrNum</v>
      </c>
      <c r="AXZ3" s="175" t="str">
        <f>IF(ISNA(_xlfn.XLOOKUP(AXZ$4,dictionary!$M$3:$M$7128,dictionary!$N$3:$N$7128))," ",_xlfn.XLOOKUP(AXZ$4,dictionary!$M$3:$M$7128,dictionary!$N$3:$N$7128))</f>
        <v>Para_Aux_ChargeCooler_CHC_Heating_active</v>
      </c>
      <c r="AYA3" s="175" t="str">
        <f>IF(ISNA(_xlfn.XLOOKUP(AYA$4,dictionary!$M$3:$M$7128,dictionary!$N$3:$N$7128))," ",_xlfn.XLOOKUP(AYA$4,dictionary!$M$3:$M$7128,dictionary!$N$3:$N$7128))</f>
        <v>Para_Aux_ChargeCooler_ChC_NumDemAux</v>
      </c>
      <c r="AYB3" s="175" t="str">
        <f>IF(ISNA(_xlfn.XLOOKUP(AYB$4,dictionary!$M$3:$M$7128,dictionary!$N$3:$N$7128))," ",_xlfn.XLOOKUP(AYB$4,dictionary!$M$3:$M$7128,dictionary!$N$3:$N$7128))</f>
        <v>Para_Aux_ChargeCooler_ChC_NumStages</v>
      </c>
      <c r="AYC3" s="175" t="str">
        <f>IF(ISNA(_xlfn.XLOOKUP(AYC$4,dictionary!$M$3:$M$7128,dictionary!$N$3:$N$7128))," ",_xlfn.XLOOKUP(AYC$4,dictionary!$M$3:$M$7128,dictionary!$N$3:$N$7128))</f>
        <v>Para_Aux_ChargeCooler_ChC_OpMode</v>
      </c>
      <c r="AYD3" s="175" t="str">
        <f>IF(ISNA(_xlfn.XLOOKUP(AYD$4,dictionary!$M$3:$M$7128,dictionary!$N$3:$N$7128))," ",_xlfn.XLOOKUP(AYD$4,dictionary!$M$3:$M$7128,dictionary!$N$3:$N$7128))</f>
        <v>Para_Aux_ChargeCooler_ChC_ValPosHyHi_On</v>
      </c>
      <c r="AYE3" s="175" t="str">
        <f>IF(ISNA(_xlfn.XLOOKUP(AYE$4,dictionary!$M$3:$M$7128,dictionary!$N$3:$N$7128))," ",_xlfn.XLOOKUP(AYE$4,dictionary!$M$3:$M$7128,dictionary!$N$3:$N$7128))</f>
        <v>Para_Aux_ChargeCooler_ChC_ValPosLimHi_On</v>
      </c>
      <c r="AYF3" s="175" t="str">
        <f>IF(ISNA(_xlfn.XLOOKUP(AYF$4,dictionary!$M$3:$M$7128,dictionary!$N$3:$N$7128))," ",_xlfn.XLOOKUP(AYF$4,dictionary!$M$3:$M$7128,dictionary!$N$3:$N$7128))</f>
        <v>Para_Aux_ChargeCooler_ChC_ValPosLimStageDown</v>
      </c>
      <c r="AYG3" s="175" t="str">
        <f>IF(ISNA(_xlfn.XLOOKUP(AYG$4,dictionary!$M$3:$M$7128,dictionary!$N$3:$N$7128))," ",_xlfn.XLOOKUP(AYG$4,dictionary!$M$3:$M$7128,dictionary!$N$3:$N$7128))</f>
        <v>Para_Aux_ChargeCooler_ChC_ValPosLimStageUp</v>
      </c>
      <c r="AYH3" s="175" t="str">
        <f>IF(ISNA(_xlfn.XLOOKUP(AYH$4,dictionary!$M$3:$M$7128,dictionary!$N$3:$N$7128))," ",_xlfn.XLOOKUP(AYH$4,dictionary!$M$3:$M$7128,dictionary!$N$3:$N$7128))</f>
        <v>Para_Aux_ChargeCooler_tiChC_DelayOff</v>
      </c>
      <c r="AYI3" s="175" t="str">
        <f>IF(ISNA(_xlfn.XLOOKUP(AYI$4,dictionary!$M$3:$M$7128,dictionary!$N$3:$N$7128))," ",_xlfn.XLOOKUP(AYI$4,dictionary!$M$3:$M$7128,dictionary!$N$3:$N$7128))</f>
        <v>Para_Aux_ChargeCooler_tiChC_DelayStageDown</v>
      </c>
      <c r="AYJ3" s="175" t="str">
        <f>IF(ISNA(_xlfn.XLOOKUP(AYJ$4,dictionary!$M$3:$M$7128,dictionary!$N$3:$N$7128))," ",_xlfn.XLOOKUP(AYJ$4,dictionary!$M$3:$M$7128,dictionary!$N$3:$N$7128))</f>
        <v>Para_Aux_ChargeCooler_tiChC_DelayStageUp</v>
      </c>
      <c r="AYK3" s="175" t="str">
        <f>IF(ISNA(_xlfn.XLOOKUP(AYK$4,dictionary!$M$3:$M$7128,dictionary!$N$3:$N$7128))," ",_xlfn.XLOOKUP(AYK$4,dictionary!$M$3:$M$7128,dictionary!$N$3:$N$7128))</f>
        <v>Para_Aux_DumpRad_DelaySwitchOffCooler</v>
      </c>
      <c r="AYL3" s="175" t="str">
        <f>IF(ISNA(_xlfn.XLOOKUP(AYL$4,dictionary!$M$3:$M$7128,dictionary!$N$3:$N$7128))," ",_xlfn.XLOOKUP(AYL$4,dictionary!$M$3:$M$7128,dictionary!$N$3:$N$7128))</f>
        <v>Para_Aux_DumpRad_DelaySwitchOffRadStep</v>
      </c>
      <c r="AYM3" s="175" t="str">
        <f>IF(ISNA(_xlfn.XLOOKUP(AYM$4,dictionary!$M$3:$M$7128,dictionary!$N$3:$N$7128))," ",_xlfn.XLOOKUP(AYM$4,dictionary!$M$3:$M$7128,dictionary!$N$3:$N$7128))</f>
        <v>Para_Aux_DumpRad_DelaySwitchOnRadStep</v>
      </c>
      <c r="AYN3" s="175" t="str">
        <f>IF(ISNA(_xlfn.XLOOKUP(AYN$4,dictionary!$M$3:$M$7128,dictionary!$N$3:$N$7128))," ",_xlfn.XLOOKUP(AYN$4,dictionary!$M$3:$M$7128,dictionary!$N$3:$N$7128))</f>
        <v>Para_Aux_DumpRad_EC_St1onlyP</v>
      </c>
      <c r="AYO3" s="175" t="str">
        <f>IF(ISNA(_xlfn.XLOOKUP(AYO$4,dictionary!$M$3:$M$7128,dictionary!$N$3:$N$7128))," ",_xlfn.XLOOKUP(AYO$4,dictionary!$M$3:$M$7128,dictionary!$N$3:$N$7128))</f>
        <v>Para_Aux_DumpRad_HysSwitchOnCooler</v>
      </c>
      <c r="AYP3" s="175" t="str">
        <f>IF(ISNA(_xlfn.XLOOKUP(AYP$4,dictionary!$M$3:$M$7128,dictionary!$N$3:$N$7128))," ",_xlfn.XLOOKUP(AYP$4,dictionary!$M$3:$M$7128,dictionary!$N$3:$N$7128))</f>
        <v>Para_Aux_DumpRad_LimitSwitchOffRadStepPos</v>
      </c>
      <c r="AYQ3" s="175" t="str">
        <f>IF(ISNA(_xlfn.XLOOKUP(AYQ$4,dictionary!$M$3:$M$7128,dictionary!$N$3:$N$7128))," ",_xlfn.XLOOKUP(AYQ$4,dictionary!$M$3:$M$7128,dictionary!$N$3:$N$7128))</f>
        <v>Para_Aux_DumpRad_LimitSwitchOnCooler</v>
      </c>
      <c r="AYR3" s="175" t="str">
        <f>IF(ISNA(_xlfn.XLOOKUP(AYR$4,dictionary!$M$3:$M$7128,dictionary!$N$3:$N$7128))," ",_xlfn.XLOOKUP(AYR$4,dictionary!$M$3:$M$7128,dictionary!$N$3:$N$7128))</f>
        <v>Para_Aux_DumpRad_LimitSwitchOnRadStepPos</v>
      </c>
      <c r="AYS3" s="175" t="str">
        <f>IF(ISNA(_xlfn.XLOOKUP(AYS$4,dictionary!$M$3:$M$7128,dictionary!$N$3:$N$7128))," ",_xlfn.XLOOKUP(AYS$4,dictionary!$M$3:$M$7128,dictionary!$N$3:$N$7128))</f>
        <v>Para_Aux_DumpRad_NumbAll</v>
      </c>
      <c r="AYT3" s="175" t="str">
        <f>IF(ISNA(_xlfn.XLOOKUP(AYT$4,dictionary!$M$3:$M$7128,dictionary!$N$3:$N$7128))," ",_xlfn.XLOOKUP(AYT$4,dictionary!$M$3:$M$7128,dictionary!$N$3:$N$7128))</f>
        <v>Para_Aux_DumpRad_NumbAux</v>
      </c>
      <c r="AYU3" s="175" t="str">
        <f>IF(ISNA(_xlfn.XLOOKUP(AYU$4,dictionary!$M$3:$M$7128,dictionary!$N$3:$N$7128))," ",_xlfn.XLOOKUP(AYU$4,dictionary!$M$3:$M$7128,dictionary!$N$3:$N$7128))</f>
        <v>Para_Aux_DumpRad_SelectCtr</v>
      </c>
      <c r="AYV3" s="175" t="str">
        <f>IF(ISNA(_xlfn.XLOOKUP(AYV$4,dictionary!$M$3:$M$7128,dictionary!$N$3:$N$7128))," ",_xlfn.XLOOKUP(AYV$4,dictionary!$M$3:$M$7128,dictionary!$N$3:$N$7128))</f>
        <v>Para_Aux_DumpRad_Type</v>
      </c>
      <c r="AYW3" s="175" t="str">
        <f>IF(ISNA(_xlfn.XLOOKUP(AYW$4,dictionary!$M$3:$M$7128,dictionary!$N$3:$N$7128))," ",_xlfn.XLOOKUP(AYW$4,dictionary!$M$3:$M$7128,dictionary!$N$3:$N$7128))</f>
        <v>Para_Aux_FireProtFlap1_InlAir_visible</v>
      </c>
      <c r="AYX3" s="175" t="str">
        <f>IF(ISNA(_xlfn.XLOOKUP(AYX$4,dictionary!$M$3:$M$7128,dictionary!$N$3:$N$7128))," ",_xlfn.XLOOKUP(AYX$4,dictionary!$M$3:$M$7128,dictionary!$N$3:$N$7128))</f>
        <v>Para_Aux_FireProtFlap1_OutlAir_visible</v>
      </c>
      <c r="AYY3" s="175" t="str">
        <f>IF(ISNA(_xlfn.XLOOKUP(AYY$4,dictionary!$M$3:$M$7128,dictionary!$N$3:$N$7128))," ",_xlfn.XLOOKUP(AYY$4,dictionary!$M$3:$M$7128,dictionary!$N$3:$N$7128))</f>
        <v>Para_Aux_FireProtFlap2_InlAir_visible</v>
      </c>
      <c r="AYZ3" s="175" t="str">
        <f>IF(ISNA(_xlfn.XLOOKUP(AYZ$4,dictionary!$M$3:$M$7128,dictionary!$N$3:$N$7128))," ",_xlfn.XLOOKUP(AYZ$4,dictionary!$M$3:$M$7128,dictionary!$N$3:$N$7128))</f>
        <v>Para_Aux_FireProtFlap2_OutlAir_visible</v>
      </c>
      <c r="AZA3" s="175" t="str">
        <f>IF(ISNA(_xlfn.XLOOKUP(AZA$4,dictionary!$M$3:$M$7128,dictionary!$N$3:$N$7128))," ",_xlfn.XLOOKUP(AZA$4,dictionary!$M$3:$M$7128,dictionary!$N$3:$N$7128))</f>
        <v>Para_Aux_FreshOilPump_tiFreshOilPump_RTC_Time</v>
      </c>
      <c r="AZB3" s="175" t="str">
        <f>IF(ISNA(_xlfn.XLOOKUP(AZB$4,dictionary!$M$3:$M$7128,dictionary!$N$3:$N$7128))," ",_xlfn.XLOOKUP(AZB$4,dictionary!$M$3:$M$7128,dictionary!$N$3:$N$7128))</f>
        <v>Para_Aux_GasRail_ActBlowOffDiffPressMax</v>
      </c>
      <c r="AZC3" s="175" t="str">
        <f>IF(ISNA(_xlfn.XLOOKUP(AZC$4,dictionary!$M$3:$M$7128,dictionary!$N$3:$N$7128))," ",_xlfn.XLOOKUP(AZC$4,dictionary!$M$3:$M$7128,dictionary!$N$3:$N$7128))</f>
        <v>Para_Aux_GasRail_AirPressCorr</v>
      </c>
      <c r="AZD3" s="175" t="str">
        <f>IF(ISNA(_xlfn.XLOOKUP(AZD$4,dictionary!$M$3:$M$7128,dictionary!$N$3:$N$7128))," ",_xlfn.XLOOKUP(AZD$4,dictionary!$M$3:$M$7128,dictionary!$N$3:$N$7128))</f>
        <v>Para_Aux_GasRail_BlowOffValveOnTimeMax</v>
      </c>
      <c r="AZE3" s="175" t="str">
        <f>IF(ISNA(_xlfn.XLOOKUP(AZE$4,dictionary!$M$3:$M$7128,dictionary!$N$3:$N$7128))," ",_xlfn.XLOOKUP(AZE$4,dictionary!$M$3:$M$7128,dictionary!$N$3:$N$7128))</f>
        <v>Para_Aux_GasRail_BlowOffValveOnTimeMin</v>
      </c>
      <c r="AZF3" s="175" t="str">
        <f>IF(ISNA(_xlfn.XLOOKUP(AZF$4,dictionary!$M$3:$M$7128,dictionary!$N$3:$N$7128))," ",_xlfn.XLOOKUP(AZF$4,dictionary!$M$3:$M$7128,dictionary!$N$3:$N$7128))</f>
        <v>Para_Aux_GasRail_ChargePress1</v>
      </c>
      <c r="AZG3" s="175" t="str">
        <f>IF(ISNA(_xlfn.XLOOKUP(AZG$4,dictionary!$M$3:$M$7128,dictionary!$N$3:$N$7128))," ",_xlfn.XLOOKUP(AZG$4,dictionary!$M$3:$M$7128,dictionary!$N$3:$N$7128))</f>
        <v>Para_Aux_GasRail_ChargePress2</v>
      </c>
      <c r="AZH3" s="175" t="str">
        <f>IF(ISNA(_xlfn.XLOOKUP(AZH$4,dictionary!$M$3:$M$7128,dictionary!$N$3:$N$7128))," ",_xlfn.XLOOKUP(AZH$4,dictionary!$M$3:$M$7128,dictionary!$N$3:$N$7128))</f>
        <v>Para_Aux_GasRail_DiffPress1</v>
      </c>
      <c r="AZI3" s="175" t="str">
        <f>IF(ISNA(_xlfn.XLOOKUP(AZI$4,dictionary!$M$3:$M$7128,dictionary!$N$3:$N$7128))," ",_xlfn.XLOOKUP(AZI$4,dictionary!$M$3:$M$7128,dictionary!$N$3:$N$7128))</f>
        <v>Para_Aux_GasRail_DiffPress2</v>
      </c>
      <c r="AZJ3" s="175" t="str">
        <f>IF(ISNA(_xlfn.XLOOKUP(AZJ$4,dictionary!$M$3:$M$7128,dictionary!$N$3:$N$7128))," ",_xlfn.XLOOKUP(AZJ$4,dictionary!$M$3:$M$7128,dictionary!$N$3:$N$7128))</f>
        <v>Para_Aux_GasRail_HysBlowOffDiffMax</v>
      </c>
      <c r="AZK3" s="175" t="str">
        <f>IF(ISNA(_xlfn.XLOOKUP(AZK$4,dictionary!$M$3:$M$7128,dictionary!$N$3:$N$7128))," ",_xlfn.XLOOKUP(AZK$4,dictionary!$M$3:$M$7128,dictionary!$N$3:$N$7128))</f>
        <v>Para_Aux_GasRail_LimitBlowOffDiffMax</v>
      </c>
      <c r="AZL3" s="175" t="str">
        <f>IF(ISNA(_xlfn.XLOOKUP(AZL$4,dictionary!$M$3:$M$7128,dictionary!$N$3:$N$7128))," ",_xlfn.XLOOKUP(AZL$4,dictionary!$M$3:$M$7128,dictionary!$N$3:$N$7128))</f>
        <v>Para_Aux_GasRail_LimitPressHigh</v>
      </c>
      <c r="AZM3" s="175" t="str">
        <f>IF(ISNA(_xlfn.XLOOKUP(AZM$4,dictionary!$M$3:$M$7128,dictionary!$N$3:$N$7128))," ",_xlfn.XLOOKUP(AZM$4,dictionary!$M$3:$M$7128,dictionary!$N$3:$N$7128))</f>
        <v>Para_Aux_GasRail_LimitPressLow</v>
      </c>
      <c r="AZN3" s="175" t="str">
        <f>IF(ISNA(_xlfn.XLOOKUP(AZN$4,dictionary!$M$3:$M$7128,dictionary!$N$3:$N$7128))," ",_xlfn.XLOOKUP(AZN$4,dictionary!$M$3:$M$7128,dictionary!$N$3:$N$7128))</f>
        <v>Para_Aux_GasRail_PressCtrAdjBoost</v>
      </c>
      <c r="AZO3" s="175" t="str">
        <f>IF(ISNA(_xlfn.XLOOKUP(AZO$4,dictionary!$M$3:$M$7128,dictionary!$N$3:$N$7128))," ",_xlfn.XLOOKUP(AZO$4,dictionary!$M$3:$M$7128,dictionary!$N$3:$N$7128))</f>
        <v>Para_Aux_GasRail_RampSetPressChange</v>
      </c>
      <c r="AZP3" s="175" t="str">
        <f>IF(ISNA(_xlfn.XLOOKUP(AZP$4,dictionary!$M$3:$M$7128,dictionary!$N$3:$N$7128))," ",_xlfn.XLOOKUP(AZP$4,dictionary!$M$3:$M$7128,dictionary!$N$3:$N$7128))</f>
        <v>Para_Aux_GasRail_SetPressFix</v>
      </c>
      <c r="AZQ3" s="175" t="str">
        <f>IF(ISNA(_xlfn.XLOOKUP(AZQ$4,dictionary!$M$3:$M$7128,dictionary!$N$3:$N$7128))," ",_xlfn.XLOOKUP(AZQ$4,dictionary!$M$3:$M$7128,dictionary!$N$3:$N$7128))</f>
        <v>Para_Aux_GasRail_SetPressFixTime</v>
      </c>
      <c r="AZR3" s="175" t="str">
        <f>IF(ISNA(_xlfn.XLOOKUP(AZR$4,dictionary!$M$3:$M$7128,dictionary!$N$3:$N$7128))," ",_xlfn.XLOOKUP(AZR$4,dictionary!$M$3:$M$7128,dictionary!$N$3:$N$7128))</f>
        <v>Para_Aux_GasRail_SetPressRangeBegin</v>
      </c>
      <c r="AZS3" s="175" t="str">
        <f>IF(ISNA(_xlfn.XLOOKUP(AZS$4,dictionary!$M$3:$M$7128,dictionary!$N$3:$N$7128))," ",_xlfn.XLOOKUP(AZS$4,dictionary!$M$3:$M$7128,dictionary!$N$3:$N$7128))</f>
        <v>Para_Aux_GasRail_SetPressRangeEnd</v>
      </c>
      <c r="AZT3" s="175" t="str">
        <f>IF(ISNA(_xlfn.XLOOKUP(AZT$4,dictionary!$M$3:$M$7128,dictionary!$N$3:$N$7128))," ",_xlfn.XLOOKUP(AZT$4,dictionary!$M$3:$M$7128,dictionary!$N$3:$N$7128))</f>
        <v>Para_Aux_GasRail_SpeedLimitValveClose</v>
      </c>
      <c r="AZU3" s="175" t="str">
        <f>IF(ISNA(_xlfn.XLOOKUP(AZU$4,dictionary!$M$3:$M$7128,dictionary!$N$3:$N$7128))," ",_xlfn.XLOOKUP(AZU$4,dictionary!$M$3:$M$7128,dictionary!$N$3:$N$7128))</f>
        <v>Para_Aux_GasTrain1_ActMeasure</v>
      </c>
      <c r="AZV3" s="175" t="str">
        <f>IF(ISNA(_xlfn.XLOOKUP(AZV$4,dictionary!$M$3:$M$7128,dictionary!$N$3:$N$7128))," ",_xlfn.XLOOKUP(AZV$4,dictionary!$M$3:$M$7128,dictionary!$N$3:$N$7128))</f>
        <v>Para_Aux_GasTrain1_HysMax1</v>
      </c>
      <c r="AZW3" s="175" t="str">
        <f>IF(ISNA(_xlfn.XLOOKUP(AZW$4,dictionary!$M$3:$M$7128,dictionary!$N$3:$N$7128))," ",_xlfn.XLOOKUP(AZW$4,dictionary!$M$3:$M$7128,dictionary!$N$3:$N$7128))</f>
        <v>Para_Aux_GasTrain1_HysMax2</v>
      </c>
      <c r="AZX3" s="175" t="str">
        <f>IF(ISNA(_xlfn.XLOOKUP(AZX$4,dictionary!$M$3:$M$7128,dictionary!$N$3:$N$7128))," ",_xlfn.XLOOKUP(AZX$4,dictionary!$M$3:$M$7128,dictionary!$N$3:$N$7128))</f>
        <v>Para_Aux_GasTrain1_HysMin1</v>
      </c>
      <c r="AZY3" s="175" t="str">
        <f>IF(ISNA(_xlfn.XLOOKUP(AZY$4,dictionary!$M$3:$M$7128,dictionary!$N$3:$N$7128))," ",_xlfn.XLOOKUP(AZY$4,dictionary!$M$3:$M$7128,dictionary!$N$3:$N$7128))</f>
        <v>Para_Aux_GasTrain1_HysMin2</v>
      </c>
      <c r="AZZ3" s="175" t="str">
        <f>IF(ISNA(_xlfn.XLOOKUP(AZZ$4,dictionary!$M$3:$M$7128,dictionary!$N$3:$N$7128))," ",_xlfn.XLOOKUP(AZZ$4,dictionary!$M$3:$M$7128,dictionary!$N$3:$N$7128))</f>
        <v>Para_Aux_GasTrain1_LimitMax1</v>
      </c>
      <c r="BAA3" s="175" t="str">
        <f>IF(ISNA(_xlfn.XLOOKUP(BAA$4,dictionary!$M$3:$M$7128,dictionary!$N$3:$N$7128))," ",_xlfn.XLOOKUP(BAA$4,dictionary!$M$3:$M$7128,dictionary!$N$3:$N$7128))</f>
        <v>Para_Aux_GasTrain1_LimitMax2</v>
      </c>
      <c r="BAB3" s="175" t="str">
        <f>IF(ISNA(_xlfn.XLOOKUP(BAB$4,dictionary!$M$3:$M$7128,dictionary!$N$3:$N$7128))," ",_xlfn.XLOOKUP(BAB$4,dictionary!$M$3:$M$7128,dictionary!$N$3:$N$7128))</f>
        <v>Para_Aux_GasTrain1_LimitMin1</v>
      </c>
      <c r="BAC3" s="175" t="str">
        <f>IF(ISNA(_xlfn.XLOOKUP(BAC$4,dictionary!$M$3:$M$7128,dictionary!$N$3:$N$7128))," ",_xlfn.XLOOKUP(BAC$4,dictionary!$M$3:$M$7128,dictionary!$N$3:$N$7128))</f>
        <v>Para_Aux_GasTrain1_LimitMin2</v>
      </c>
      <c r="BAD3" s="175" t="str">
        <f>IF(ISNA(_xlfn.XLOOKUP(BAD$4,dictionary!$M$3:$M$7128,dictionary!$N$3:$N$7128))," ",_xlfn.XLOOKUP(BAD$4,dictionary!$M$3:$M$7128,dictionary!$N$3:$N$7128))</f>
        <v>Para_Aux_GasTrain1_Range20mA</v>
      </c>
      <c r="BAE3" s="175" t="str">
        <f>IF(ISNA(_xlfn.XLOOKUP(BAE$4,dictionary!$M$3:$M$7128,dictionary!$N$3:$N$7128))," ",_xlfn.XLOOKUP(BAE$4,dictionary!$M$3:$M$7128,dictionary!$N$3:$N$7128))</f>
        <v>Para_Aux_GasTrain1_Range4mA</v>
      </c>
      <c r="BAF3" s="175" t="str">
        <f>IF(ISNA(_xlfn.XLOOKUP(BAF$4,dictionary!$M$3:$M$7128,dictionary!$N$3:$N$7128))," ",_xlfn.XLOOKUP(BAF$4,dictionary!$M$3:$M$7128,dictionary!$N$3:$N$7128))</f>
        <v>Para_Aux_HWF_Active</v>
      </c>
      <c r="BAG3" s="175" t="str">
        <f>IF(ISNA(_xlfn.XLOOKUP(BAG$4,dictionary!$M$3:$M$7128,dictionary!$N$3:$N$7128))," ",_xlfn.XLOOKUP(BAG$4,dictionary!$M$3:$M$7128,dictionary!$N$3:$N$7128))</f>
        <v>Para_Aux_IntakeAir_HysOpenInLouv</v>
      </c>
      <c r="BAH3" s="175" t="str">
        <f>IF(ISNA(_xlfn.XLOOKUP(BAH$4,dictionary!$M$3:$M$7128,dictionary!$N$3:$N$7128))," ",_xlfn.XLOOKUP(BAH$4,dictionary!$M$3:$M$7128,dictionary!$N$3:$N$7128))</f>
        <v>Para_Aux_IntakeAir_HysStartInVent</v>
      </c>
      <c r="BAI3" s="175" t="str">
        <f>IF(ISNA(_xlfn.XLOOKUP(BAI$4,dictionary!$M$3:$M$7128,dictionary!$N$3:$N$7128))," ",_xlfn.XLOOKUP(BAI$4,dictionary!$M$3:$M$7128,dictionary!$N$3:$N$7128))</f>
        <v>Para_Aux_IntakeAir_LimitOpenInLouv</v>
      </c>
      <c r="BAJ3" s="175" t="str">
        <f>IF(ISNA(_xlfn.XLOOKUP(BAJ$4,dictionary!$M$3:$M$7128,dictionary!$N$3:$N$7128))," ",_xlfn.XLOOKUP(BAJ$4,dictionary!$M$3:$M$7128,dictionary!$N$3:$N$7128))</f>
        <v>Para_Aux_IntakeAir_LimitStartInVent</v>
      </c>
      <c r="BAK3" s="175" t="str">
        <f>IF(ISNA(_xlfn.XLOOKUP(BAK$4,dictionary!$M$3:$M$7128,dictionary!$N$3:$N$7128))," ",_xlfn.XLOOKUP(BAK$4,dictionary!$M$3:$M$7128,dictionary!$N$3:$N$7128))</f>
        <v>Para_Aux_IntakeAir_TempIntakeAirWarn</v>
      </c>
      <c r="BAL3" s="175" t="str">
        <f>IF(ISNA(_xlfn.XLOOKUP(BAL$4,dictionary!$M$3:$M$7128,dictionary!$N$3:$N$7128))," ",_xlfn.XLOOKUP(BAL$4,dictionary!$M$3:$M$7128,dictionary!$N$3:$N$7128))</f>
        <v>Para_Aux_IntakeAirPress_ActMeasure</v>
      </c>
      <c r="BAM3" s="175" t="str">
        <f>IF(ISNA(_xlfn.XLOOKUP(BAM$4,dictionary!$M$3:$M$7128,dictionary!$N$3:$N$7128))," ",_xlfn.XLOOKUP(BAM$4,dictionary!$M$3:$M$7128,dictionary!$N$3:$N$7128))</f>
        <v>Para_Aux_IntakeAirPress_HysMax1</v>
      </c>
      <c r="BAN3" s="175" t="str">
        <f>IF(ISNA(_xlfn.XLOOKUP(BAN$4,dictionary!$M$3:$M$7128,dictionary!$N$3:$N$7128))," ",_xlfn.XLOOKUP(BAN$4,dictionary!$M$3:$M$7128,dictionary!$N$3:$N$7128))</f>
        <v>Para_Aux_IntakeAirPress_HysMin1</v>
      </c>
      <c r="BAO3" s="175" t="str">
        <f>IF(ISNA(_xlfn.XLOOKUP(BAO$4,dictionary!$M$3:$M$7128,dictionary!$N$3:$N$7128))," ",_xlfn.XLOOKUP(BAO$4,dictionary!$M$3:$M$7128,dictionary!$N$3:$N$7128))</f>
        <v>Para_Aux_IntakeAirPress_LimitMax1</v>
      </c>
      <c r="BAP3" s="175" t="str">
        <f>IF(ISNA(_xlfn.XLOOKUP(BAP$4,dictionary!$M$3:$M$7128,dictionary!$N$3:$N$7128))," ",_xlfn.XLOOKUP(BAP$4,dictionary!$M$3:$M$7128,dictionary!$N$3:$N$7128))</f>
        <v>Para_Aux_IntakeAirPress_LimitMin1</v>
      </c>
      <c r="BAQ3" s="175" t="str">
        <f>IF(ISNA(_xlfn.XLOOKUP(BAQ$4,dictionary!$M$3:$M$7128,dictionary!$N$3:$N$7128))," ",_xlfn.XLOOKUP(BAQ$4,dictionary!$M$3:$M$7128,dictionary!$N$3:$N$7128))</f>
        <v>Para_Aux_IntakeAirPress_Range20mA</v>
      </c>
      <c r="BAR3" s="175" t="str">
        <f>IF(ISNA(_xlfn.XLOOKUP(BAR$4,dictionary!$M$3:$M$7128,dictionary!$N$3:$N$7128))," ",_xlfn.XLOOKUP(BAR$4,dictionary!$M$3:$M$7128,dictionary!$N$3:$N$7128))</f>
        <v>Para_Aux_IntakeAirPress_Range4mA</v>
      </c>
      <c r="BAS3" s="175" t="str">
        <f>IF(ISNA(_xlfn.XLOOKUP(BAS$4,dictionary!$M$3:$M$7128,dictionary!$N$3:$N$7128))," ",_xlfn.XLOOKUP(BAS$4,dictionary!$M$3:$M$7128,dictionary!$N$3:$N$7128))</f>
        <v>Para_Aux_ManOpMode_ManAuxCtr_Active</v>
      </c>
      <c r="BAT3" s="175" t="str">
        <f>IF(ISNA(_xlfn.XLOOKUP(BAT$4,dictionary!$M$3:$M$7128,dictionary!$N$3:$N$7128))," ",_xlfn.XLOOKUP(BAT$4,dictionary!$M$3:$M$7128,dictionary!$N$3:$N$7128))</f>
        <v>Para_Aux_ManOpMode_tiManAuxCtr_Max</v>
      </c>
      <c r="BAU3" s="175" t="str">
        <f>IF(ISNA(_xlfn.XLOOKUP(BAU$4,dictionary!$M$3:$M$7128,dictionary!$N$3:$N$7128))," ",_xlfn.XLOOKUP(BAU$4,dictionary!$M$3:$M$7128,dictionary!$N$3:$N$7128))</f>
        <v>Para_Aux_OutAirER_Fan_FU</v>
      </c>
      <c r="BAV3" s="175" t="str">
        <f>IF(ISNA(_xlfn.XLOOKUP(BAV$4,dictionary!$M$3:$M$7128,dictionary!$N$3:$N$7128))," ",_xlfn.XLOOKUP(BAV$4,dictionary!$M$3:$M$7128,dictionary!$N$3:$N$7128))</f>
        <v>Para_Aux_OutDoor_Hys1</v>
      </c>
      <c r="BAW3" s="175" t="str">
        <f>IF(ISNA(_xlfn.XLOOKUP(BAW$4,dictionary!$M$3:$M$7128,dictionary!$N$3:$N$7128))," ",_xlfn.XLOOKUP(BAW$4,dictionary!$M$3:$M$7128,dictionary!$N$3:$N$7128))</f>
        <v>Para_Aux_OutDoor_Hys2</v>
      </c>
      <c r="BAX3" s="175" t="str">
        <f>IF(ISNA(_xlfn.XLOOKUP(BAX$4,dictionary!$M$3:$M$7128,dictionary!$N$3:$N$7128))," ",_xlfn.XLOOKUP(BAX$4,dictionary!$M$3:$M$7128,dictionary!$N$3:$N$7128))</f>
        <v>Para_Aux_OutDoor_Hys3</v>
      </c>
      <c r="BAY3" s="175" t="str">
        <f>IF(ISNA(_xlfn.XLOOKUP(BAY$4,dictionary!$M$3:$M$7128,dictionary!$N$3:$N$7128))," ",_xlfn.XLOOKUP(BAY$4,dictionary!$M$3:$M$7128,dictionary!$N$3:$N$7128))</f>
        <v>Para_Aux_OutDoor_Hys4</v>
      </c>
      <c r="BAZ3" s="175" t="str">
        <f>IF(ISNA(_xlfn.XLOOKUP(BAZ$4,dictionary!$M$3:$M$7128,dictionary!$N$3:$N$7128))," ",_xlfn.XLOOKUP(BAZ$4,dictionary!$M$3:$M$7128,dictionary!$N$3:$N$7128))</f>
        <v>Para_Aux_OutDoor_Limit1</v>
      </c>
      <c r="BBA3" s="175" t="str">
        <f>IF(ISNA(_xlfn.XLOOKUP(BBA$4,dictionary!$M$3:$M$7128,dictionary!$N$3:$N$7128))," ",_xlfn.XLOOKUP(BBA$4,dictionary!$M$3:$M$7128,dictionary!$N$3:$N$7128))</f>
        <v>Para_Aux_OutDoor_Limit2</v>
      </c>
      <c r="BBB3" s="175" t="str">
        <f>IF(ISNA(_xlfn.XLOOKUP(BBB$4,dictionary!$M$3:$M$7128,dictionary!$N$3:$N$7128))," ",_xlfn.XLOOKUP(BBB$4,dictionary!$M$3:$M$7128,dictionary!$N$3:$N$7128))</f>
        <v>Para_Aux_OutDoor_Limit3</v>
      </c>
      <c r="BBC3" s="175" t="str">
        <f>IF(ISNA(_xlfn.XLOOKUP(BBC$4,dictionary!$M$3:$M$7128,dictionary!$N$3:$N$7128))," ",_xlfn.XLOOKUP(BBC$4,dictionary!$M$3:$M$7128,dictionary!$N$3:$N$7128))</f>
        <v>Para_Aux_OutDoor_Limit4</v>
      </c>
      <c r="BBD3" s="175" t="str">
        <f>IF(ISNA(_xlfn.XLOOKUP(BBD$4,dictionary!$M$3:$M$7128,dictionary!$N$3:$N$7128))," ",_xlfn.XLOOKUP(BBD$4,dictionary!$M$3:$M$7128,dictionary!$N$3:$N$7128))</f>
        <v>Para_Aux_PreChambDifPress_ActMeasure</v>
      </c>
      <c r="BBE3" s="175" t="str">
        <f>IF(ISNA(_xlfn.XLOOKUP(BBE$4,dictionary!$M$3:$M$7128,dictionary!$N$3:$N$7128))," ",_xlfn.XLOOKUP(BBE$4,dictionary!$M$3:$M$7128,dictionary!$N$3:$N$7128))</f>
        <v>Para_Aux_PreChambDifPress_HysMax</v>
      </c>
      <c r="BBF3" s="175" t="str">
        <f>IF(ISNA(_xlfn.XLOOKUP(BBF$4,dictionary!$M$3:$M$7128,dictionary!$N$3:$N$7128))," ",_xlfn.XLOOKUP(BBF$4,dictionary!$M$3:$M$7128,dictionary!$N$3:$N$7128))</f>
        <v>Para_Aux_PreChambDifPress_HysMin</v>
      </c>
      <c r="BBG3" s="175" t="str">
        <f>IF(ISNA(_xlfn.XLOOKUP(BBG$4,dictionary!$M$3:$M$7128,dictionary!$N$3:$N$7128))," ",_xlfn.XLOOKUP(BBG$4,dictionary!$M$3:$M$7128,dictionary!$N$3:$N$7128))</f>
        <v>Para_Aux_PreChambDifPress_LimitMax</v>
      </c>
      <c r="BBH3" s="175" t="str">
        <f>IF(ISNA(_xlfn.XLOOKUP(BBH$4,dictionary!$M$3:$M$7128,dictionary!$N$3:$N$7128))," ",_xlfn.XLOOKUP(BBH$4,dictionary!$M$3:$M$7128,dictionary!$N$3:$N$7128))</f>
        <v>Para_Aux_PreChambDifPress_LimitMaxP1</v>
      </c>
      <c r="BBI3" s="175" t="str">
        <f>IF(ISNA(_xlfn.XLOOKUP(BBI$4,dictionary!$M$3:$M$7128,dictionary!$N$3:$N$7128))," ",_xlfn.XLOOKUP(BBI$4,dictionary!$M$3:$M$7128,dictionary!$N$3:$N$7128))</f>
        <v>Para_Aux_PreChambDifPress_LimitMaxP2</v>
      </c>
      <c r="BBJ3" s="175" t="str">
        <f>IF(ISNA(_xlfn.XLOOKUP(BBJ$4,dictionary!$M$3:$M$7128,dictionary!$N$3:$N$7128))," ",_xlfn.XLOOKUP(BBJ$4,dictionary!$M$3:$M$7128,dictionary!$N$3:$N$7128))</f>
        <v>Para_Aux_PreChambDifPress_LimitMin</v>
      </c>
      <c r="BBK3" s="175" t="str">
        <f>IF(ISNA(_xlfn.XLOOKUP(BBK$4,dictionary!$M$3:$M$7128,dictionary!$N$3:$N$7128))," ",_xlfn.XLOOKUP(BBK$4,dictionary!$M$3:$M$7128,dictionary!$N$3:$N$7128))</f>
        <v>Para_Aux_PreChambDifPress_LimitMinP1</v>
      </c>
      <c r="BBL3" s="175" t="str">
        <f>IF(ISNA(_xlfn.XLOOKUP(BBL$4,dictionary!$M$3:$M$7128,dictionary!$N$3:$N$7128))," ",_xlfn.XLOOKUP(BBL$4,dictionary!$M$3:$M$7128,dictionary!$N$3:$N$7128))</f>
        <v>Para_Aux_PreChambDifPress_LimitMinP2</v>
      </c>
      <c r="BBM3" s="175" t="str">
        <f>IF(ISNA(_xlfn.XLOOKUP(BBM$4,dictionary!$M$3:$M$7128,dictionary!$N$3:$N$7128))," ",_xlfn.XLOOKUP(BBM$4,dictionary!$M$3:$M$7128,dictionary!$N$3:$N$7128))</f>
        <v>Para_Aux_PreChambDifPress_Range20mA</v>
      </c>
      <c r="BBN3" s="175" t="str">
        <f>IF(ISNA(_xlfn.XLOOKUP(BBN$4,dictionary!$M$3:$M$7128,dictionary!$N$3:$N$7128))," ",_xlfn.XLOOKUP(BBN$4,dictionary!$M$3:$M$7128,dictionary!$N$3:$N$7128))</f>
        <v>Para_Aux_PreChambDifPress_Range4mA</v>
      </c>
      <c r="BBO3" s="175" t="str">
        <f>IF(ISNA(_xlfn.XLOOKUP(BBO$4,dictionary!$M$3:$M$7128,dictionary!$N$3:$N$7128))," ",_xlfn.XLOOKUP(BBO$4,dictionary!$M$3:$M$7128,dictionary!$N$3:$N$7128))</f>
        <v>Para_Aux_PreChambDifPress_SwitchPointHysMax</v>
      </c>
      <c r="BBP3" s="175" t="str">
        <f>IF(ISNA(_xlfn.XLOOKUP(BBP$4,dictionary!$M$3:$M$7128,dictionary!$N$3:$N$7128))," ",_xlfn.XLOOKUP(BBP$4,dictionary!$M$3:$M$7128,dictionary!$N$3:$N$7128))</f>
        <v>Para_Aux_PreChambDifPress_SwitchPointLimitMax</v>
      </c>
      <c r="BBQ3" s="175" t="str">
        <f>IF(ISNA(_xlfn.XLOOKUP(BBQ$4,dictionary!$M$3:$M$7128,dictionary!$N$3:$N$7128))," ",_xlfn.XLOOKUP(BBQ$4,dictionary!$M$3:$M$7128,dictionary!$N$3:$N$7128))</f>
        <v>Para_Aux_PreChambGasComp_CompOff</v>
      </c>
      <c r="BBR3" s="175" t="str">
        <f>IF(ISNA(_xlfn.XLOOKUP(BBR$4,dictionary!$M$3:$M$7128,dictionary!$N$3:$N$7128))," ",_xlfn.XLOOKUP(BBR$4,dictionary!$M$3:$M$7128,dictionary!$N$3:$N$7128))</f>
        <v>Para_Aux_PreChambGasComp_CompOn</v>
      </c>
      <c r="BBS3" s="175" t="str">
        <f>IF(ISNA(_xlfn.XLOOKUP(BBS$4,dictionary!$M$3:$M$7128,dictionary!$N$3:$N$7128))," ",_xlfn.XLOOKUP(BBS$4,dictionary!$M$3:$M$7128,dictionary!$N$3:$N$7128))</f>
        <v>Para_Aux_PreChambGasComp_Max</v>
      </c>
      <c r="BBT3" s="175" t="str">
        <f>IF(ISNA(_xlfn.XLOOKUP(BBT$4,dictionary!$M$3:$M$7128,dictionary!$N$3:$N$7128))," ",_xlfn.XLOOKUP(BBT$4,dictionary!$M$3:$M$7128,dictionary!$N$3:$N$7128))</f>
        <v>Para_Aux_PreChambGasComp_MaxHys</v>
      </c>
      <c r="BBU3" s="175" t="str">
        <f>IF(ISNA(_xlfn.XLOOKUP(BBU$4,dictionary!$M$3:$M$7128,dictionary!$N$3:$N$7128))," ",_xlfn.XLOOKUP(BBU$4,dictionary!$M$3:$M$7128,dictionary!$N$3:$N$7128))</f>
        <v>Para_Aux_PreChambGasComp_Min</v>
      </c>
      <c r="BBV3" s="175" t="str">
        <f>IF(ISNA(_xlfn.XLOOKUP(BBV$4,dictionary!$M$3:$M$7128,dictionary!$N$3:$N$7128))," ",_xlfn.XLOOKUP(BBV$4,dictionary!$M$3:$M$7128,dictionary!$N$3:$N$7128))</f>
        <v>Para_Aux_PreChambGasComp_MinHys</v>
      </c>
      <c r="BBW3" s="175" t="str">
        <f>IF(ISNA(_xlfn.XLOOKUP(BBW$4,dictionary!$M$3:$M$7128,dictionary!$N$3:$N$7128))," ",_xlfn.XLOOKUP(BBW$4,dictionary!$M$3:$M$7128,dictionary!$N$3:$N$7128))</f>
        <v>Para_Aux_PreChambGasComp_Pr_PCGComp_Active</v>
      </c>
      <c r="BBX3" s="175" t="str">
        <f>IF(ISNA(_xlfn.XLOOKUP(BBX$4,dictionary!$M$3:$M$7128,dictionary!$N$3:$N$7128))," ",_xlfn.XLOOKUP(BBX$4,dictionary!$M$3:$M$7128,dictionary!$N$3:$N$7128))</f>
        <v>Para_Aux_PreChambGasTrain_ActMeasure</v>
      </c>
      <c r="BBY3" s="175" t="str">
        <f>IF(ISNA(_xlfn.XLOOKUP(BBY$4,dictionary!$M$3:$M$7128,dictionary!$N$3:$N$7128))," ",_xlfn.XLOOKUP(BBY$4,dictionary!$M$3:$M$7128,dictionary!$N$3:$N$7128))</f>
        <v>Para_Aux_PreChambGasTrain_ActMeasureTemp</v>
      </c>
      <c r="BBZ3" s="175" t="str">
        <f>IF(ISNA(_xlfn.XLOOKUP(BBZ$4,dictionary!$M$3:$M$7128,dictionary!$N$3:$N$7128))," ",_xlfn.XLOOKUP(BBZ$4,dictionary!$M$3:$M$7128,dictionary!$N$3:$N$7128))</f>
        <v>Para_Aux_PreChambGasTrain_BoostPress1</v>
      </c>
      <c r="BCA3" s="175" t="str">
        <f>IF(ISNA(_xlfn.XLOOKUP(BCA$4,dictionary!$M$3:$M$7128,dictionary!$N$3:$N$7128))," ",_xlfn.XLOOKUP(BCA$4,dictionary!$M$3:$M$7128,dictionary!$N$3:$N$7128))</f>
        <v>Para_Aux_PreChambGasTrain_BoostPress2</v>
      </c>
      <c r="BCB3" s="175" t="str">
        <f>IF(ISNA(_xlfn.XLOOKUP(BCB$4,dictionary!$M$3:$M$7128,dictionary!$N$3:$N$7128))," ",_xlfn.XLOOKUP(BCB$4,dictionary!$M$3:$M$7128,dictionary!$N$3:$N$7128))</f>
        <v>Para_Aux_PreChambGasTrain_DiffPress1</v>
      </c>
      <c r="BCC3" s="175" t="str">
        <f>IF(ISNA(_xlfn.XLOOKUP(BCC$4,dictionary!$M$3:$M$7128,dictionary!$N$3:$N$7128))," ",_xlfn.XLOOKUP(BCC$4,dictionary!$M$3:$M$7128,dictionary!$N$3:$N$7128))</f>
        <v>Para_Aux_PreChambGasTrain_DiffPress2</v>
      </c>
      <c r="BCD3" s="175" t="str">
        <f>IF(ISNA(_xlfn.XLOOKUP(BCD$4,dictionary!$M$3:$M$7128,dictionary!$N$3:$N$7128))," ",_xlfn.XLOOKUP(BCD$4,dictionary!$M$3:$M$7128,dictionary!$N$3:$N$7128))</f>
        <v>Para_Aux_PreChambGasTrain_HysMax1</v>
      </c>
      <c r="BCE3" s="175" t="str">
        <f>IF(ISNA(_xlfn.XLOOKUP(BCE$4,dictionary!$M$3:$M$7128,dictionary!$N$3:$N$7128))," ",_xlfn.XLOOKUP(BCE$4,dictionary!$M$3:$M$7128,dictionary!$N$3:$N$7128))</f>
        <v>Para_Aux_PreChambGasTrain_HysMax2</v>
      </c>
      <c r="BCF3" s="175" t="str">
        <f>IF(ISNA(_xlfn.XLOOKUP(BCF$4,dictionary!$M$3:$M$7128,dictionary!$N$3:$N$7128))," ",_xlfn.XLOOKUP(BCF$4,dictionary!$M$3:$M$7128,dictionary!$N$3:$N$7128))</f>
        <v>Para_Aux_PreChambGasTrain_HysMin</v>
      </c>
      <c r="BCG3" s="175" t="str">
        <f>IF(ISNA(_xlfn.XLOOKUP(BCG$4,dictionary!$M$3:$M$7128,dictionary!$N$3:$N$7128))," ",_xlfn.XLOOKUP(BCG$4,dictionary!$M$3:$M$7128,dictionary!$N$3:$N$7128))</f>
        <v>Para_Aux_PreChambGasTrain_HysMin2</v>
      </c>
      <c r="BCH3" s="175" t="str">
        <f>IF(ISNA(_xlfn.XLOOKUP(BCH$4,dictionary!$M$3:$M$7128,dictionary!$N$3:$N$7128))," ",_xlfn.XLOOKUP(BCH$4,dictionary!$M$3:$M$7128,dictionary!$N$3:$N$7128))</f>
        <v>Para_Aux_PreChambGasTrain_LimitMax1</v>
      </c>
      <c r="BCI3" s="175" t="str">
        <f>IF(ISNA(_xlfn.XLOOKUP(BCI$4,dictionary!$M$3:$M$7128,dictionary!$N$3:$N$7128))," ",_xlfn.XLOOKUP(BCI$4,dictionary!$M$3:$M$7128,dictionary!$N$3:$N$7128))</f>
        <v>Para_Aux_PreChambGasTrain_LimitMax2</v>
      </c>
      <c r="BCJ3" s="175" t="str">
        <f>IF(ISNA(_xlfn.XLOOKUP(BCJ$4,dictionary!$M$3:$M$7128,dictionary!$N$3:$N$7128))," ",_xlfn.XLOOKUP(BCJ$4,dictionary!$M$3:$M$7128,dictionary!$N$3:$N$7128))</f>
        <v>Para_Aux_PreChambGasTrain_LimitMin</v>
      </c>
      <c r="BCK3" s="175" t="str">
        <f>IF(ISNA(_xlfn.XLOOKUP(BCK$4,dictionary!$M$3:$M$7128,dictionary!$N$3:$N$7128))," ",_xlfn.XLOOKUP(BCK$4,dictionary!$M$3:$M$7128,dictionary!$N$3:$N$7128))</f>
        <v>Para_Aux_PreChambGasTrain_LimitMin2</v>
      </c>
      <c r="BCL3" s="175" t="str">
        <f>IF(ISNA(_xlfn.XLOOKUP(BCL$4,dictionary!$M$3:$M$7128,dictionary!$N$3:$N$7128))," ",_xlfn.XLOOKUP(BCL$4,dictionary!$M$3:$M$7128,dictionary!$N$3:$N$7128))</f>
        <v>Para_Aux_PreChambGasTrain_RampSetPressChange</v>
      </c>
      <c r="BCM3" s="175" t="str">
        <f>IF(ISNA(_xlfn.XLOOKUP(BCM$4,dictionary!$M$3:$M$7128,dictionary!$N$3:$N$7128))," ",_xlfn.XLOOKUP(BCM$4,dictionary!$M$3:$M$7128,dictionary!$N$3:$N$7128))</f>
        <v>Para_Aux_PreChambGasTrain_Range20mA</v>
      </c>
      <c r="BCN3" s="175" t="str">
        <f>IF(ISNA(_xlfn.XLOOKUP(BCN$4,dictionary!$M$3:$M$7128,dictionary!$N$3:$N$7128))," ",_xlfn.XLOOKUP(BCN$4,dictionary!$M$3:$M$7128,dictionary!$N$3:$N$7128))</f>
        <v>Para_Aux_PreChambGasTrain_Range4mA</v>
      </c>
      <c r="BCO3" s="175" t="str">
        <f>IF(ISNA(_xlfn.XLOOKUP(BCO$4,dictionary!$M$3:$M$7128,dictionary!$N$3:$N$7128))," ",_xlfn.XLOOKUP(BCO$4,dictionary!$M$3:$M$7128,dictionary!$N$3:$N$7128))</f>
        <v>Para_Aux_PreChambGasTrain_RangeBeginSetPress</v>
      </c>
      <c r="BCP3" s="175" t="str">
        <f>IF(ISNA(_xlfn.XLOOKUP(BCP$4,dictionary!$M$3:$M$7128,dictionary!$N$3:$N$7128))," ",_xlfn.XLOOKUP(BCP$4,dictionary!$M$3:$M$7128,dictionary!$N$3:$N$7128))</f>
        <v>Para_Aux_PreChambGasTrain_RangeEndSetPress</v>
      </c>
      <c r="BCQ3" s="175" t="str">
        <f>IF(ISNA(_xlfn.XLOOKUP(BCQ$4,dictionary!$M$3:$M$7128,dictionary!$N$3:$N$7128))," ",_xlfn.XLOOKUP(BCQ$4,dictionary!$M$3:$M$7128,dictionary!$N$3:$N$7128))</f>
        <v>Para_Aux_PreChambGasTrain_SigAdjustBoost</v>
      </c>
      <c r="BCR3" s="175" t="str">
        <f>IF(ISNA(_xlfn.XLOOKUP(BCR$4,dictionary!$M$3:$M$7128,dictionary!$N$3:$N$7128))," ",_xlfn.XLOOKUP(BCR$4,dictionary!$M$3:$M$7128,dictionary!$N$3:$N$7128))</f>
        <v>Para_Aux_RoomVent_Act_ERV_AirFlowMon</v>
      </c>
      <c r="BCS3" s="175" t="str">
        <f>IF(ISNA(_xlfn.XLOOKUP(BCS$4,dictionary!$M$3:$M$7128,dictionary!$N$3:$N$7128))," ",_xlfn.XLOOKUP(BCS$4,dictionary!$M$3:$M$7128,dictionary!$N$3:$N$7128))</f>
        <v>Para_Aux_RoomVent_ActPurgecycle</v>
      </c>
      <c r="BCT3" s="175" t="str">
        <f>IF(ISNA(_xlfn.XLOOKUP(BCT$4,dictionary!$M$3:$M$7128,dictionary!$N$3:$N$7128))," ",_xlfn.XLOOKUP(BCT$4,dictionary!$M$3:$M$7128,dictionary!$N$3:$N$7128))</f>
        <v>Para_Aux_RoomVent_HysMaxRoomTemp</v>
      </c>
      <c r="BCU3" s="175" t="str">
        <f>IF(ISNA(_xlfn.XLOOKUP(BCU$4,dictionary!$M$3:$M$7128,dictionary!$N$3:$N$7128))," ",_xlfn.XLOOKUP(BCU$4,dictionary!$M$3:$M$7128,dictionary!$N$3:$N$7128))</f>
        <v>Para_Aux_RoomVent_HysRoomTemp</v>
      </c>
      <c r="BCV3" s="175" t="str">
        <f>IF(ISNA(_xlfn.XLOOKUP(BCV$4,dictionary!$M$3:$M$7128,dictionary!$N$3:$N$7128))," ",_xlfn.XLOOKUP(BCV$4,dictionary!$M$3:$M$7128,dictionary!$N$3:$N$7128))</f>
        <v>Para_Aux_RoomVent_HysRTStartVent</v>
      </c>
      <c r="BCW3" s="175" t="str">
        <f>IF(ISNA(_xlfn.XLOOKUP(BCW$4,dictionary!$M$3:$M$7128,dictionary!$N$3:$N$7128))," ",_xlfn.XLOOKUP(BCW$4,dictionary!$M$3:$M$7128,dictionary!$N$3:$N$7128))</f>
        <v>Para_Aux_RoomVent_HysRTStartVentStandby</v>
      </c>
      <c r="BCX3" s="175" t="str">
        <f>IF(ISNA(_xlfn.XLOOKUP(BCX$4,dictionary!$M$3:$M$7128,dictionary!$N$3:$N$7128))," ",_xlfn.XLOOKUP(BCX$4,dictionary!$M$3:$M$7128,dictionary!$N$3:$N$7128))</f>
        <v>Para_Aux_RoomVent_HysRTVentStep2</v>
      </c>
      <c r="BCY3" s="175" t="str">
        <f>IF(ISNA(_xlfn.XLOOKUP(BCY$4,dictionary!$M$3:$M$7128,dictionary!$N$3:$N$7128))," ",_xlfn.XLOOKUP(BCY$4,dictionary!$M$3:$M$7128,dictionary!$N$3:$N$7128))</f>
        <v>Para_Aux_RoomVent_LimitRoomTemp</v>
      </c>
      <c r="BCZ3" s="175" t="str">
        <f>IF(ISNA(_xlfn.XLOOKUP(BCZ$4,dictionary!$M$3:$M$7128,dictionary!$N$3:$N$7128))," ",_xlfn.XLOOKUP(BCZ$4,dictionary!$M$3:$M$7128,dictionary!$N$3:$N$7128))</f>
        <v>Para_Aux_RoomVent_LimitRTStartVent</v>
      </c>
      <c r="BDA3" s="175" t="str">
        <f>IF(ISNA(_xlfn.XLOOKUP(BDA$4,dictionary!$M$3:$M$7128,dictionary!$N$3:$N$7128))," ",_xlfn.XLOOKUP(BDA$4,dictionary!$M$3:$M$7128,dictionary!$N$3:$N$7128))</f>
        <v>Para_Aux_RoomVent_LimitRTStartVentStandby</v>
      </c>
      <c r="BDB3" s="175" t="str">
        <f>IF(ISNA(_xlfn.XLOOKUP(BDB$4,dictionary!$M$3:$M$7128,dictionary!$N$3:$N$7128))," ",_xlfn.XLOOKUP(BDB$4,dictionary!$M$3:$M$7128,dictionary!$N$3:$N$7128))</f>
        <v>Para_Aux_RoomVent_LimitRTVentStep2</v>
      </c>
      <c r="BDC3" s="175" t="str">
        <f>IF(ISNA(_xlfn.XLOOKUP(BDC$4,dictionary!$M$3:$M$7128,dictionary!$N$3:$N$7128))," ",_xlfn.XLOOKUP(BDC$4,dictionary!$M$3:$M$7128,dictionary!$N$3:$N$7128))</f>
        <v>Para_Aux_RoomVent_MaxRoomTemp</v>
      </c>
      <c r="BDD3" s="175" t="str">
        <f>IF(ISNA(_xlfn.XLOOKUP(BDD$4,dictionary!$M$3:$M$7128,dictionary!$N$3:$N$7128))," ",_xlfn.XLOOKUP(BDD$4,dictionary!$M$3:$M$7128,dictionary!$N$3:$N$7128))</f>
        <v>Para_Aux_RoomVent_PurgeTimeMax</v>
      </c>
      <c r="BDE3" s="175" t="str">
        <f>IF(ISNA(_xlfn.XLOOKUP(BDE$4,dictionary!$M$3:$M$7128,dictionary!$N$3:$N$7128))," ",_xlfn.XLOOKUP(BDE$4,dictionary!$M$3:$M$7128,dictionary!$N$3:$N$7128))</f>
        <v>Para_Aux_RoomVent_SetpointRTCtr</v>
      </c>
      <c r="BDF3" s="175" t="str">
        <f>IF(ISNA(_xlfn.XLOOKUP(BDF$4,dictionary!$M$3:$M$7128,dictionary!$N$3:$N$7128))," ",_xlfn.XLOOKUP(BDF$4,dictionary!$M$3:$M$7128,dictionary!$N$3:$N$7128))</f>
        <v>Para_Aux_RoomVent_SetpointRTCtrStandby</v>
      </c>
      <c r="BDG3" s="175" t="str">
        <f>IF(ISNA(_xlfn.XLOOKUP(BDG$4,dictionary!$M$3:$M$7128,dictionary!$N$3:$N$7128))," ",_xlfn.XLOOKUP(BDG$4,dictionary!$M$3:$M$7128,dictionary!$N$3:$N$7128))</f>
        <v>Para_Aux_Ventilation_CircLouvre_Pos_CircLou1_Active</v>
      </c>
      <c r="BDH3" s="175" t="str">
        <f>IF(ISNA(_xlfn.XLOOKUP(BDH$4,dictionary!$M$3:$M$7128,dictionary!$N$3:$N$7128))," ",_xlfn.XLOOKUP(BDH$4,dictionary!$M$3:$M$7128,dictionary!$N$3:$N$7128))</f>
        <v>Para_Aux_Ventilation_CircLouvre_Pos_CircLou1_ScalMax</v>
      </c>
      <c r="BDI3" s="175" t="str">
        <f>IF(ISNA(_xlfn.XLOOKUP(BDI$4,dictionary!$M$3:$M$7128,dictionary!$N$3:$N$7128))," ",_xlfn.XLOOKUP(BDI$4,dictionary!$M$3:$M$7128,dictionary!$N$3:$N$7128))</f>
        <v>Para_Aux_Ventilation_CircLouvre_Pos_CircLou1_ScalMin</v>
      </c>
      <c r="BDJ3" s="175" t="str">
        <f>IF(ISNA(_xlfn.XLOOKUP(BDJ$4,dictionary!$M$3:$M$7128,dictionary!$N$3:$N$7128))," ",_xlfn.XLOOKUP(BDJ$4,dictionary!$M$3:$M$7128,dictionary!$N$3:$N$7128))</f>
        <v>Para_Aux_Ventilation_CircLouvre_Pos_CircLou2_Active</v>
      </c>
      <c r="BDK3" s="175" t="str">
        <f>IF(ISNA(_xlfn.XLOOKUP(BDK$4,dictionary!$M$3:$M$7128,dictionary!$N$3:$N$7128))," ",_xlfn.XLOOKUP(BDK$4,dictionary!$M$3:$M$7128,dictionary!$N$3:$N$7128))</f>
        <v>Para_Aux_Ventilation_CircLouvre_Pos_CircLou2_ScalMax</v>
      </c>
      <c r="BDL3" s="175" t="str">
        <f>IF(ISNA(_xlfn.XLOOKUP(BDL$4,dictionary!$M$3:$M$7128,dictionary!$N$3:$N$7128))," ",_xlfn.XLOOKUP(BDL$4,dictionary!$M$3:$M$7128,dictionary!$N$3:$N$7128))</f>
        <v>Para_Aux_Ventilation_CircLouvre_Pos_CircLou2_ScalMin</v>
      </c>
      <c r="BDM3" s="175" t="str">
        <f>IF(ISNA(_xlfn.XLOOKUP(BDM$4,dictionary!$M$3:$M$7128,dictionary!$N$3:$N$7128))," ",_xlfn.XLOOKUP(BDM$4,dictionary!$M$3:$M$7128,dictionary!$N$3:$N$7128))</f>
        <v>Para_Aux_Ventilation_CircLouvre_T_InAirER_Rel_CircOp</v>
      </c>
      <c r="BDN3" s="175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75" t="str">
        <f>IF(ISNA(_xlfn.XLOOKUP(BDO$4,dictionary!$M$3:$M$7128,dictionary!$N$3:$N$7128))," ",_xlfn.XLOOKUP(BDO$4,dictionary!$M$3:$M$7128,dictionary!$N$3:$N$7128))</f>
        <v>Para_Aux_Ventilation_Ctr_RDP_OutlVE_Dep_EngP</v>
      </c>
      <c r="BDP3" s="175" t="str">
        <f>IF(ISNA(_xlfn.XLOOKUP(BDP$4,dictionary!$M$3:$M$7128,dictionary!$N$3:$N$7128))," ",_xlfn.XLOOKUP(BDP$4,dictionary!$M$3:$M$7128,dictionary!$N$3:$N$7128))</f>
        <v>Para_Aux_Ventilation_Ctr_RDP_OutlVE_Dep_InlVent</v>
      </c>
      <c r="BDQ3" s="175" t="str">
        <f>IF(ISNA(_xlfn.XLOOKUP(BDQ$4,dictionary!$M$3:$M$7128,dictionary!$N$3:$N$7128))," ",_xlfn.XLOOKUP(BDQ$4,dictionary!$M$3:$M$7128,dictionary!$N$3:$N$7128))</f>
        <v>Para_Aux_Ventilation_ER_VentColdCountryMode</v>
      </c>
      <c r="BDR3" s="175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75" t="str">
        <f>IF(ISNA(_xlfn.XLOOKUP(BDS$4,dictionary!$M$3:$M$7128,dictionary!$N$3:$N$7128))," ",_xlfn.XLOOKUP(BDS$4,dictionary!$M$3:$M$7128,dictionary!$N$3:$N$7128))</f>
        <v>Para_Aux_Ventilation_InletLouvre_Pos_InlLou1_Active</v>
      </c>
      <c r="BDT3" s="175" t="str">
        <f>IF(ISNA(_xlfn.XLOOKUP(BDT$4,dictionary!$M$3:$M$7128,dictionary!$N$3:$N$7128))," ",_xlfn.XLOOKUP(BDT$4,dictionary!$M$3:$M$7128,dictionary!$N$3:$N$7128))</f>
        <v>Para_Aux_Ventilation_InletLouvre_Pos_InlLou1_ScalMax</v>
      </c>
      <c r="BDU3" s="175" t="str">
        <f>IF(ISNA(_xlfn.XLOOKUP(BDU$4,dictionary!$M$3:$M$7128,dictionary!$N$3:$N$7128))," ",_xlfn.XLOOKUP(BDU$4,dictionary!$M$3:$M$7128,dictionary!$N$3:$N$7128))</f>
        <v>Para_Aux_Ventilation_InletLouvre_Pos_InlLou1_ScalMin</v>
      </c>
      <c r="BDV3" s="175" t="str">
        <f>IF(ISNA(_xlfn.XLOOKUP(BDV$4,dictionary!$M$3:$M$7128,dictionary!$N$3:$N$7128))," ",_xlfn.XLOOKUP(BDV$4,dictionary!$M$3:$M$7128,dictionary!$N$3:$N$7128))</f>
        <v>Para_Aux_Ventilation_InletLouvre_Pos_InlLou2_Active</v>
      </c>
      <c r="BDW3" s="175" t="str">
        <f>IF(ISNA(_xlfn.XLOOKUP(BDW$4,dictionary!$M$3:$M$7128,dictionary!$N$3:$N$7128))," ",_xlfn.XLOOKUP(BDW$4,dictionary!$M$3:$M$7128,dictionary!$N$3:$N$7128))</f>
        <v>Para_Aux_Ventilation_InletLouvre_Pos_InlLou2_ScalMax</v>
      </c>
      <c r="BDX3" s="175" t="str">
        <f>IF(ISNA(_xlfn.XLOOKUP(BDX$4,dictionary!$M$3:$M$7128,dictionary!$N$3:$N$7128))," ",_xlfn.XLOOKUP(BDX$4,dictionary!$M$3:$M$7128,dictionary!$N$3:$N$7128))</f>
        <v>Para_Aux_Ventilation_InletLouvre_Pos_InlLou2_ScalMin</v>
      </c>
      <c r="BDY3" s="175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75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75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75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75" t="str">
        <f>IF(ISNA(_xlfn.XLOOKUP(BEC$4,dictionary!$M$3:$M$7128,dictionary!$N$3:$N$7128))," ",_xlfn.XLOOKUP(BEC$4,dictionary!$M$3:$M$7128,dictionary!$N$3:$N$7128))</f>
        <v>Para_Aux_Ventilation_InletLouvre_TypeCtr_InlLou_ERV</v>
      </c>
      <c r="BED3" s="175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75" t="str">
        <f>IF(ISNA(_xlfn.XLOOKUP(BEE$4,dictionary!$M$3:$M$7128,dictionary!$N$3:$N$7128))," ",_xlfn.XLOOKUP(BEE$4,dictionary!$M$3:$M$7128,dictionary!$N$3:$N$7128))</f>
        <v>Para_Aux_Ventilation_Louvers</v>
      </c>
      <c r="BEF3" s="175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75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75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75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75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75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75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75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75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75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75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75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75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75" t="str">
        <f>IF(ISNA(_xlfn.XLOOKUP(BES$4,dictionary!$M$3:$M$7128,dictionary!$N$3:$N$7128))," ",_xlfn.XLOOKUP(BES$4,dictionary!$M$3:$M$7128,dictionary!$N$3:$N$7128))</f>
        <v>Para_Aux_Ventilation_PrDiff_ER_Active</v>
      </c>
      <c r="BET3" s="175" t="str">
        <f>IF(ISNA(_xlfn.XLOOKUP(BET$4,dictionary!$M$3:$M$7128,dictionary!$N$3:$N$7128))," ",_xlfn.XLOOKUP(BET$4,dictionary!$M$3:$M$7128,dictionary!$N$3:$N$7128))</f>
        <v>Para_Aux_Ventilation_PrDiff_ER_Lim_High</v>
      </c>
      <c r="BEU3" s="175" t="str">
        <f>IF(ISNA(_xlfn.XLOOKUP(BEU$4,dictionary!$M$3:$M$7128,dictionary!$N$3:$N$7128))," ",_xlfn.XLOOKUP(BEU$4,dictionary!$M$3:$M$7128,dictionary!$N$3:$N$7128))</f>
        <v>Para_Aux_Ventilation_PrDiff_ER_Lim_High_Hy</v>
      </c>
      <c r="BEV3" s="175" t="str">
        <f>IF(ISNA(_xlfn.XLOOKUP(BEV$4,dictionary!$M$3:$M$7128,dictionary!$N$3:$N$7128))," ",_xlfn.XLOOKUP(BEV$4,dictionary!$M$3:$M$7128,dictionary!$N$3:$N$7128))</f>
        <v>Para_Aux_Ventilation_PrDiff_ER_Lim_Low</v>
      </c>
      <c r="BEW3" s="175" t="str">
        <f>IF(ISNA(_xlfn.XLOOKUP(BEW$4,dictionary!$M$3:$M$7128,dictionary!$N$3:$N$7128))," ",_xlfn.XLOOKUP(BEW$4,dictionary!$M$3:$M$7128,dictionary!$N$3:$N$7128))</f>
        <v>Para_Aux_Ventilation_PrDiff_ER_Lim_Low_Hy</v>
      </c>
      <c r="BEX3" s="175" t="str">
        <f>IF(ISNA(_xlfn.XLOOKUP(BEX$4,dictionary!$M$3:$M$7128,dictionary!$N$3:$N$7128))," ",_xlfn.XLOOKUP(BEX$4,dictionary!$M$3:$M$7128,dictionary!$N$3:$N$7128))</f>
        <v>Para_Aux_Ventilation_PrDiff_ER_ScalMax</v>
      </c>
      <c r="BEY3" s="175" t="str">
        <f>IF(ISNA(_xlfn.XLOOKUP(BEY$4,dictionary!$M$3:$M$7128,dictionary!$N$3:$N$7128))," ",_xlfn.XLOOKUP(BEY$4,dictionary!$M$3:$M$7128,dictionary!$N$3:$N$7128))</f>
        <v>Para_Aux_Ventilation_PrDiff_ER_ScalMin</v>
      </c>
      <c r="BEZ3" s="175" t="str">
        <f>IF(ISNA(_xlfn.XLOOKUP(BEZ$4,dictionary!$M$3:$M$7128,dictionary!$N$3:$N$7128))," ",_xlfn.XLOOKUP(BEZ$4,dictionary!$M$3:$M$7128,dictionary!$N$3:$N$7128))</f>
        <v>Para_Aux_Ventilation_Purgecycle_Active</v>
      </c>
      <c r="BFA3" s="175" t="str">
        <f>IF(ISNA(_xlfn.XLOOKUP(BFA$4,dictionary!$M$3:$M$7128,dictionary!$N$3:$N$7128))," ",_xlfn.XLOOKUP(BFA$4,dictionary!$M$3:$M$7128,dictionary!$N$3:$N$7128))</f>
        <v>Para_Aux_Ventilation_Scal_CtrInlVentER_Set_Max</v>
      </c>
      <c r="BFB3" s="175" t="str">
        <f>IF(ISNA(_xlfn.XLOOKUP(BFB$4,dictionary!$M$3:$M$7128,dictionary!$N$3:$N$7128))," ",_xlfn.XLOOKUP(BFB$4,dictionary!$M$3:$M$7128,dictionary!$N$3:$N$7128))</f>
        <v>Para_Aux_Ventilation_Scal_CtrInlVentER_Set_Min</v>
      </c>
      <c r="BFC3" s="175" t="str">
        <f>IF(ISNA(_xlfn.XLOOKUP(BFC$4,dictionary!$M$3:$M$7128,dictionary!$N$3:$N$7128))," ",_xlfn.XLOOKUP(BFC$4,dictionary!$M$3:$M$7128,dictionary!$N$3:$N$7128))</f>
        <v>Para_Aux_Ventilation_Scal_OffSetMax_CtrOutlVent</v>
      </c>
      <c r="BFD3" s="175" t="str">
        <f>IF(ISNA(_xlfn.XLOOKUP(BFD$4,dictionary!$M$3:$M$7128,dictionary!$N$3:$N$7128))," ",_xlfn.XLOOKUP(BFD$4,dictionary!$M$3:$M$7128,dictionary!$N$3:$N$7128))</f>
        <v>Para_Aux_Ventilation_Scal_OffSetMax_Pel</v>
      </c>
      <c r="BFE3" s="175" t="str">
        <f>IF(ISNA(_xlfn.XLOOKUP(BFE$4,dictionary!$M$3:$M$7128,dictionary!$N$3:$N$7128))," ",_xlfn.XLOOKUP(BFE$4,dictionary!$M$3:$M$7128,dictionary!$N$3:$N$7128))</f>
        <v>Para_Aux_Ventilation_Scal_OffSetMin_CtrOutlVent</v>
      </c>
      <c r="BFF3" s="175" t="str">
        <f>IF(ISNA(_xlfn.XLOOKUP(BFF$4,dictionary!$M$3:$M$7128,dictionary!$N$3:$N$7128))," ",_xlfn.XLOOKUP(BFF$4,dictionary!$M$3:$M$7128,dictionary!$N$3:$N$7128))</f>
        <v>Para_Aux_Ventilation_Scal_OffSetMin_Pel</v>
      </c>
      <c r="BFG3" s="175" t="str">
        <f>IF(ISNA(_xlfn.XLOOKUP(BFG$4,dictionary!$M$3:$M$7128,dictionary!$N$3:$N$7128))," ",_xlfn.XLOOKUP(BFG$4,dictionary!$M$3:$M$7128,dictionary!$N$3:$N$7128))</f>
        <v>Para_Aux_Ventilation_Scal_PmaxEl</v>
      </c>
      <c r="BFH3" s="175" t="str">
        <f>IF(ISNA(_xlfn.XLOOKUP(BFH$4,dictionary!$M$3:$M$7128,dictionary!$N$3:$N$7128))," ",_xlfn.XLOOKUP(BFH$4,dictionary!$M$3:$M$7128,dictionary!$N$3:$N$7128))</f>
        <v>Para_Aux_Ventilation_Scal_PminEl</v>
      </c>
      <c r="BFI3" s="175" t="str">
        <f>IF(ISNA(_xlfn.XLOOKUP(BFI$4,dictionary!$M$3:$M$7128,dictionary!$N$3:$N$7128))," ",_xlfn.XLOOKUP(BFI$4,dictionary!$M$3:$M$7128,dictionary!$N$3:$N$7128))</f>
        <v>Para_Aux_Ventilation_Vent_SpeedDif</v>
      </c>
      <c r="BFJ3" s="175" t="str">
        <f>IF(ISNA(_xlfn.XLOOKUP(BFJ$4,dictionary!$M$3:$M$7128,dictionary!$N$3:$N$7128))," ",_xlfn.XLOOKUP(BFJ$4,dictionary!$M$3:$M$7128,dictionary!$N$3:$N$7128))</f>
        <v>Para_Aux_Ventilation_VISA</v>
      </c>
      <c r="BFK3" s="175" t="str">
        <f>IF(ISNA(_xlfn.XLOOKUP(BFK$4,dictionary!$M$3:$M$7128,dictionary!$N$3:$N$7128))," ",_xlfn.XLOOKUP(BFK$4,dictionary!$M$3:$M$7128,dictionary!$N$3:$N$7128))</f>
        <v>Para_base_tvisversion_xx</v>
      </c>
      <c r="BFL3" s="175" t="str">
        <f>IF(ISNA(_xlfn.XLOOKUP(BFL$4,dictionary!$M$3:$M$7128,dictionary!$N$3:$N$7128))," ",_xlfn.XLOOKUP(BFL$4,dictionary!$M$3:$M$7128,dictionary!$N$3:$N$7128))</f>
        <v>Para_base_tvisversion_xxbase_tvisversion_yy</v>
      </c>
      <c r="BFM3" s="175" t="str">
        <f>IF(ISNA(_xlfn.XLOOKUP(BFM$4,dictionary!$M$3:$M$7128,dictionary!$N$3:$N$7128))," ",_xlfn.XLOOKUP(BFM$4,dictionary!$M$3:$M$7128,dictionary!$N$3:$N$7128))</f>
        <v>Para_Bearing_ConrodAlarm</v>
      </c>
      <c r="BFN3" s="175" t="str">
        <f>IF(ISNA(_xlfn.XLOOKUP(BFN$4,dictionary!$M$3:$M$7128,dictionary!$N$3:$N$7128))," ",_xlfn.XLOOKUP(BFN$4,dictionary!$M$3:$M$7128,dictionary!$N$3:$N$7128))</f>
        <v>Para_Bearing_MainLimit</v>
      </c>
      <c r="BFO3" s="175" t="str">
        <f>IF(ISNA(_xlfn.XLOOKUP(BFO$4,dictionary!$M$3:$M$7128,dictionary!$N$3:$N$7128))," ",_xlfn.XLOOKUP(BFO$4,dictionary!$M$3:$M$7128,dictionary!$N$3:$N$7128))</f>
        <v>Para_CtrModule_Ctr1_ActStep_NEx</v>
      </c>
      <c r="BFP3" s="175" t="str">
        <f>IF(ISNA(_xlfn.XLOOKUP(BFP$4,dictionary!$M$3:$M$7128,dictionary!$N$3:$N$7128))," ",_xlfn.XLOOKUP(BFP$4,dictionary!$M$3:$M$7128,dictionary!$N$3:$N$7128))</f>
        <v>Para_CtrModule_Ctr1_CycleTime</v>
      </c>
      <c r="BFQ3" s="175" t="str">
        <f>IF(ISNA(_xlfn.XLOOKUP(BFQ$4,dictionary!$M$3:$M$7128,dictionary!$N$3:$N$7128))," ",_xlfn.XLOOKUP(BFQ$4,dictionary!$M$3:$M$7128,dictionary!$N$3:$N$7128))</f>
        <v>Para_CtrModule_Ctr1_DComp</v>
      </c>
      <c r="BFR3" s="175" t="str">
        <f>IF(ISNA(_xlfn.XLOOKUP(BFR$4,dictionary!$M$3:$M$7128,dictionary!$N$3:$N$7128))," ",_xlfn.XLOOKUP(BFR$4,dictionary!$M$3:$M$7128,dictionary!$N$3:$N$7128))</f>
        <v>Para_CtrModule_Ctr1_DCompTune</v>
      </c>
      <c r="BFS3" s="175" t="str">
        <f>IF(ISNA(_xlfn.XLOOKUP(BFS$4,dictionary!$M$3:$M$7128,dictionary!$N$3:$N$7128))," ",_xlfn.XLOOKUP(BFS$4,dictionary!$M$3:$M$7128,dictionary!$N$3:$N$7128))</f>
        <v>Para_CtrModule_Ctr1_DCompWMax</v>
      </c>
      <c r="BFT3" s="175" t="str">
        <f>IF(ISNA(_xlfn.XLOOKUP(BFT$4,dictionary!$M$3:$M$7128,dictionary!$N$3:$N$7128))," ",_xlfn.XLOOKUP(BFT$4,dictionary!$M$3:$M$7128,dictionary!$N$3:$N$7128))</f>
        <v>Para_CtrModule_Ctr1_DCompWMin</v>
      </c>
      <c r="BFU3" s="175" t="str">
        <f>IF(ISNA(_xlfn.XLOOKUP(BFU$4,dictionary!$M$3:$M$7128,dictionary!$N$3:$N$7128))," ",_xlfn.XLOOKUP(BFU$4,dictionary!$M$3:$M$7128,dictionary!$N$3:$N$7128))</f>
        <v>Para_CtrModule_Ctr1_DeadBand</v>
      </c>
      <c r="BFV3" s="175" t="str">
        <f>IF(ISNA(_xlfn.XLOOKUP(BFV$4,dictionary!$M$3:$M$7128,dictionary!$N$3:$N$7128))," ",_xlfn.XLOOKUP(BFV$4,dictionary!$M$3:$M$7128,dictionary!$N$3:$N$7128))</f>
        <v>Para_CtrModule_Ctr1_Format</v>
      </c>
      <c r="BFW3" s="175" t="str">
        <f>IF(ISNA(_xlfn.XLOOKUP(BFW$4,dictionary!$M$3:$M$7128,dictionary!$N$3:$N$7128))," ",_xlfn.XLOOKUP(BFW$4,dictionary!$M$3:$M$7128,dictionary!$N$3:$N$7128))</f>
        <v>Para_CtrModule_Ctr1_IComp</v>
      </c>
      <c r="BFX3" s="175" t="str">
        <f>IF(ISNA(_xlfn.XLOOKUP(BFX$4,dictionary!$M$3:$M$7128,dictionary!$N$3:$N$7128))," ",_xlfn.XLOOKUP(BFX$4,dictionary!$M$3:$M$7128,dictionary!$N$3:$N$7128))</f>
        <v>Para_CtrModule_Ctr1_ICompTune</v>
      </c>
      <c r="BFY3" s="175" t="str">
        <f>IF(ISNA(_xlfn.XLOOKUP(BFY$4,dictionary!$M$3:$M$7128,dictionary!$N$3:$N$7128))," ",_xlfn.XLOOKUP(BFY$4,dictionary!$M$3:$M$7128,dictionary!$N$3:$N$7128))</f>
        <v>Para_CtrModule_Ctr1_ICompWMax</v>
      </c>
      <c r="BFZ3" s="175" t="str">
        <f>IF(ISNA(_xlfn.XLOOKUP(BFZ$4,dictionary!$M$3:$M$7128,dictionary!$N$3:$N$7128))," ",_xlfn.XLOOKUP(BFZ$4,dictionary!$M$3:$M$7128,dictionary!$N$3:$N$7128))</f>
        <v>Para_CtrModule_Ctr1_ICompWMin</v>
      </c>
      <c r="BGA3" s="175" t="str">
        <f>IF(ISNA(_xlfn.XLOOKUP(BGA$4,dictionary!$M$3:$M$7128,dictionary!$N$3:$N$7128))," ",_xlfn.XLOOKUP(BGA$4,dictionary!$M$3:$M$7128,dictionary!$N$3:$N$7128))</f>
        <v>Para_CtrModule_Ctr1_InvertCtrTune</v>
      </c>
      <c r="BGB3" s="175" t="str">
        <f>IF(ISNA(_xlfn.XLOOKUP(BGB$4,dictionary!$M$3:$M$7128,dictionary!$N$3:$N$7128))," ",_xlfn.XLOOKUP(BGB$4,dictionary!$M$3:$M$7128,dictionary!$N$3:$N$7128))</f>
        <v>Para_CtrModule_Ctr1_Name</v>
      </c>
      <c r="BGC3" s="175" t="str">
        <f>IF(ISNA(_xlfn.XLOOKUP(BGC$4,dictionary!$M$3:$M$7128,dictionary!$N$3:$N$7128))," ",_xlfn.XLOOKUP(BGC$4,dictionary!$M$3:$M$7128,dictionary!$N$3:$N$7128))</f>
        <v>Para_CtrModule_Ctr1_NameF</v>
      </c>
      <c r="BGD3" s="175" t="str">
        <f>IF(ISNA(_xlfn.XLOOKUP(BGD$4,dictionary!$M$3:$M$7128,dictionary!$N$3:$N$7128))," ",_xlfn.XLOOKUP(BGD$4,dictionary!$M$3:$M$7128,dictionary!$N$3:$N$7128))</f>
        <v>Para_CtrModule_Ctr1_OptWorkPoint</v>
      </c>
      <c r="BGE3" s="175" t="str">
        <f>IF(ISNA(_xlfn.XLOOKUP(BGE$4,dictionary!$M$3:$M$7128,dictionary!$N$3:$N$7128))," ",_xlfn.XLOOKUP(BGE$4,dictionary!$M$3:$M$7128,dictionary!$N$3:$N$7128))</f>
        <v>Para_CtrModule_Ctr1_PComp</v>
      </c>
      <c r="BGF3" s="175" t="str">
        <f>IF(ISNA(_xlfn.XLOOKUP(BGF$4,dictionary!$M$3:$M$7128,dictionary!$N$3:$N$7128))," ",_xlfn.XLOOKUP(BGF$4,dictionary!$M$3:$M$7128,dictionary!$N$3:$N$7128))</f>
        <v>Para_CtrModule_Ctr1_PCompTune</v>
      </c>
      <c r="BGG3" s="175" t="str">
        <f>IF(ISNA(_xlfn.XLOOKUP(BGG$4,dictionary!$M$3:$M$7128,dictionary!$N$3:$N$7128))," ",_xlfn.XLOOKUP(BGG$4,dictionary!$M$3:$M$7128,dictionary!$N$3:$N$7128))</f>
        <v>Para_CtrModule_Ctr1_PCompWMax</v>
      </c>
      <c r="BGH3" s="175" t="str">
        <f>IF(ISNA(_xlfn.XLOOKUP(BGH$4,dictionary!$M$3:$M$7128,dictionary!$N$3:$N$7128))," ",_xlfn.XLOOKUP(BGH$4,dictionary!$M$3:$M$7128,dictionary!$N$3:$N$7128))</f>
        <v>Para_CtrModule_Ctr1_PCompWMin</v>
      </c>
      <c r="BGI3" s="175" t="str">
        <f>IF(ISNA(_xlfn.XLOOKUP(BGI$4,dictionary!$M$3:$M$7128,dictionary!$N$3:$N$7128))," ",_xlfn.XLOOKUP(BGI$4,dictionary!$M$3:$M$7128,dictionary!$N$3:$N$7128))</f>
        <v>Para_CtrModule_Ctr1_RangeBegin</v>
      </c>
      <c r="BGJ3" s="175" t="str">
        <f>IF(ISNA(_xlfn.XLOOKUP(BGJ$4,dictionary!$M$3:$M$7128,dictionary!$N$3:$N$7128))," ",_xlfn.XLOOKUP(BGJ$4,dictionary!$M$3:$M$7128,dictionary!$N$3:$N$7128))</f>
        <v>Para_CtrModule_Ctr1_RangeEnd</v>
      </c>
      <c r="BGK3" s="175" t="str">
        <f>IF(ISNA(_xlfn.XLOOKUP(BGK$4,dictionary!$M$3:$M$7128,dictionary!$N$3:$N$7128))," ",_xlfn.XLOOKUP(BGK$4,dictionary!$M$3:$M$7128,dictionary!$N$3:$N$7128))</f>
        <v>Para_CtrModule_Ctr1_Unit</v>
      </c>
      <c r="BGL3" s="175" t="str">
        <f>IF(ISNA(_xlfn.XLOOKUP(BGL$4,dictionary!$M$3:$M$7128,dictionary!$N$3:$N$7128))," ",_xlfn.XLOOKUP(BGL$4,dictionary!$M$3:$M$7128,dictionary!$N$3:$N$7128))</f>
        <v>Para_CtrModule_Ctr1_UserLevelIntExt</v>
      </c>
      <c r="BGM3" s="175" t="str">
        <f>IF(ISNA(_xlfn.XLOOKUP(BGM$4,dictionary!$M$3:$M$7128,dictionary!$N$3:$N$7128))," ",_xlfn.XLOOKUP(BGM$4,dictionary!$M$3:$M$7128,dictionary!$N$3:$N$7128))</f>
        <v>Para_CtrModule_Ctr1_UserLevelManAut</v>
      </c>
      <c r="BGN3" s="175" t="str">
        <f>IF(ISNA(_xlfn.XLOOKUP(BGN$4,dictionary!$M$3:$M$7128,dictionary!$N$3:$N$7128))," ",_xlfn.XLOOKUP(BGN$4,dictionary!$M$3:$M$7128,dictionary!$N$3:$N$7128))</f>
        <v>Para_CtrModule_Ctr1_UserLevelSet</v>
      </c>
      <c r="BGO3" s="175" t="str">
        <f>IF(ISNA(_xlfn.XLOOKUP(BGO$4,dictionary!$M$3:$M$7128,dictionary!$N$3:$N$7128))," ",_xlfn.XLOOKUP(BGO$4,dictionary!$M$3:$M$7128,dictionary!$N$3:$N$7128))</f>
        <v>Para_CtrModule_Ctr1_UserLevelTune</v>
      </c>
      <c r="BGP3" s="175" t="str">
        <f>IF(ISNA(_xlfn.XLOOKUP(BGP$4,dictionary!$M$3:$M$7128,dictionary!$N$3:$N$7128))," ",_xlfn.XLOOKUP(BGP$4,dictionary!$M$3:$M$7128,dictionary!$N$3:$N$7128))</f>
        <v>Para_CtrModule_Ctr1_WMax</v>
      </c>
      <c r="BGQ3" s="175" t="str">
        <f>IF(ISNA(_xlfn.XLOOKUP(BGQ$4,dictionary!$M$3:$M$7128,dictionary!$N$3:$N$7128))," ",_xlfn.XLOOKUP(BGQ$4,dictionary!$M$3:$M$7128,dictionary!$N$3:$N$7128))</f>
        <v>Para_CtrModule_Ctr1_WMin</v>
      </c>
      <c r="BGR3" s="175" t="str">
        <f>IF(ISNA(_xlfn.XLOOKUP(BGR$4,dictionary!$M$3:$M$7128,dictionary!$N$3:$N$7128))," ",_xlfn.XLOOKUP(BGR$4,dictionary!$M$3:$M$7128,dictionary!$N$3:$N$7128))</f>
        <v>Para_CtrModule_Ctr1_WRampNeg</v>
      </c>
      <c r="BGS3" s="175" t="str">
        <f>IF(ISNA(_xlfn.XLOOKUP(BGS$4,dictionary!$M$3:$M$7128,dictionary!$N$3:$N$7128))," ",_xlfn.XLOOKUP(BGS$4,dictionary!$M$3:$M$7128,dictionary!$N$3:$N$7128))</f>
        <v>Para_CtrModule_Ctr1_WRampPos</v>
      </c>
      <c r="BGT3" s="175" t="str">
        <f>IF(ISNA(_xlfn.XLOOKUP(BGT$4,dictionary!$M$3:$M$7128,dictionary!$N$3:$N$7128))," ",_xlfn.XLOOKUP(BGT$4,dictionary!$M$3:$M$7128,dictionary!$N$3:$N$7128))</f>
        <v>Para_CtrModule_Ctr1_WStart</v>
      </c>
      <c r="BGU3" s="175" t="str">
        <f>IF(ISNA(_xlfn.XLOOKUP(BGU$4,dictionary!$M$3:$M$7128,dictionary!$N$3:$N$7128))," ",_xlfn.XLOOKUP(BGU$4,dictionary!$M$3:$M$7128,dictionary!$N$3:$N$7128))</f>
        <v>Para_CtrModule_Ctr1_YBlock</v>
      </c>
      <c r="BGV3" s="175" t="str">
        <f>IF(ISNA(_xlfn.XLOOKUP(BGV$4,dictionary!$M$3:$M$7128,dictionary!$N$3:$N$7128))," ",_xlfn.XLOOKUP(BGV$4,dictionary!$M$3:$M$7128,dictionary!$N$3:$N$7128))</f>
        <v>Para_CtrModule_Ctr1_YHl</v>
      </c>
      <c r="BGW3" s="175" t="str">
        <f>IF(ISNA(_xlfn.XLOOKUP(BGW$4,dictionary!$M$3:$M$7128,dictionary!$N$3:$N$7128))," ",_xlfn.XLOOKUP(BGW$4,dictionary!$M$3:$M$7128,dictionary!$N$3:$N$7128))</f>
        <v>Para_CtrModule_Ctr1_YMax</v>
      </c>
      <c r="BGX3" s="175" t="str">
        <f>IF(ISNA(_xlfn.XLOOKUP(BGX$4,dictionary!$M$3:$M$7128,dictionary!$N$3:$N$7128))," ",_xlfn.XLOOKUP(BGX$4,dictionary!$M$3:$M$7128,dictionary!$N$3:$N$7128))</f>
        <v>Para_CtrModule_Ctr1_YMin</v>
      </c>
      <c r="BGY3" s="175" t="str">
        <f>IF(ISNA(_xlfn.XLOOKUP(BGY$4,dictionary!$M$3:$M$7128,dictionary!$N$3:$N$7128))," ",_xlfn.XLOOKUP(BGY$4,dictionary!$M$3:$M$7128,dictionary!$N$3:$N$7128))</f>
        <v>Para_CtrModule_Ctr1_YRampNeg</v>
      </c>
      <c r="BGZ3" s="175" t="str">
        <f>IF(ISNA(_xlfn.XLOOKUP(BGZ$4,dictionary!$M$3:$M$7128,dictionary!$N$3:$N$7128))," ",_xlfn.XLOOKUP(BGZ$4,dictionary!$M$3:$M$7128,dictionary!$N$3:$N$7128))</f>
        <v>Para_CtrModule_Ctr1_YRampPos</v>
      </c>
      <c r="BHA3" s="175" t="str">
        <f>IF(ISNA(_xlfn.XLOOKUP(BHA$4,dictionary!$M$3:$M$7128,dictionary!$N$3:$N$7128))," ",_xlfn.XLOOKUP(BHA$4,dictionary!$M$3:$M$7128,dictionary!$N$3:$N$7128))</f>
        <v>Para_CtrModule_Ctr1_YRampTune</v>
      </c>
      <c r="BHB3" s="175" t="str">
        <f>IF(ISNA(_xlfn.XLOOKUP(BHB$4,dictionary!$M$3:$M$7128,dictionary!$N$3:$N$7128))," ",_xlfn.XLOOKUP(BHB$4,dictionary!$M$3:$M$7128,dictionary!$N$3:$N$7128))</f>
        <v>Para_CtrModule_Ctr2_ActStep_NEx</v>
      </c>
      <c r="BHC3" s="175" t="str">
        <f>IF(ISNA(_xlfn.XLOOKUP(BHC$4,dictionary!$M$3:$M$7128,dictionary!$N$3:$N$7128))," ",_xlfn.XLOOKUP(BHC$4,dictionary!$M$3:$M$7128,dictionary!$N$3:$N$7128))</f>
        <v>Para_CtrModule_Ctr2_CycleTime</v>
      </c>
      <c r="BHD3" s="175" t="str">
        <f>IF(ISNA(_xlfn.XLOOKUP(BHD$4,dictionary!$M$3:$M$7128,dictionary!$N$3:$N$7128))," ",_xlfn.XLOOKUP(BHD$4,dictionary!$M$3:$M$7128,dictionary!$N$3:$N$7128))</f>
        <v>Para_CtrModule_Ctr2_DComp</v>
      </c>
      <c r="BHE3" s="175" t="str">
        <f>IF(ISNA(_xlfn.XLOOKUP(BHE$4,dictionary!$M$3:$M$7128,dictionary!$N$3:$N$7128))," ",_xlfn.XLOOKUP(BHE$4,dictionary!$M$3:$M$7128,dictionary!$N$3:$N$7128))</f>
        <v>Para_CtrModule_Ctr2_DCompTune</v>
      </c>
      <c r="BHF3" s="175" t="str">
        <f>IF(ISNA(_xlfn.XLOOKUP(BHF$4,dictionary!$M$3:$M$7128,dictionary!$N$3:$N$7128))," ",_xlfn.XLOOKUP(BHF$4,dictionary!$M$3:$M$7128,dictionary!$N$3:$N$7128))</f>
        <v>Para_CtrModule_Ctr2_DCompWMax</v>
      </c>
      <c r="BHG3" s="175" t="str">
        <f>IF(ISNA(_xlfn.XLOOKUP(BHG$4,dictionary!$M$3:$M$7128,dictionary!$N$3:$N$7128))," ",_xlfn.XLOOKUP(BHG$4,dictionary!$M$3:$M$7128,dictionary!$N$3:$N$7128))</f>
        <v>Para_CtrModule_Ctr2_DCompWMin</v>
      </c>
      <c r="BHH3" s="175" t="str">
        <f>IF(ISNA(_xlfn.XLOOKUP(BHH$4,dictionary!$M$3:$M$7128,dictionary!$N$3:$N$7128))," ",_xlfn.XLOOKUP(BHH$4,dictionary!$M$3:$M$7128,dictionary!$N$3:$N$7128))</f>
        <v>Para_CtrModule_Ctr2_DeadBand</v>
      </c>
      <c r="BHI3" s="175" t="str">
        <f>IF(ISNA(_xlfn.XLOOKUP(BHI$4,dictionary!$M$3:$M$7128,dictionary!$N$3:$N$7128))," ",_xlfn.XLOOKUP(BHI$4,dictionary!$M$3:$M$7128,dictionary!$N$3:$N$7128))</f>
        <v>Para_CtrModule_Ctr2_Format</v>
      </c>
      <c r="BHJ3" s="175" t="str">
        <f>IF(ISNA(_xlfn.XLOOKUP(BHJ$4,dictionary!$M$3:$M$7128,dictionary!$N$3:$N$7128))," ",_xlfn.XLOOKUP(BHJ$4,dictionary!$M$3:$M$7128,dictionary!$N$3:$N$7128))</f>
        <v>Para_CtrModule_Ctr2_IComp</v>
      </c>
      <c r="BHK3" s="175" t="str">
        <f>IF(ISNA(_xlfn.XLOOKUP(BHK$4,dictionary!$M$3:$M$7128,dictionary!$N$3:$N$7128))," ",_xlfn.XLOOKUP(BHK$4,dictionary!$M$3:$M$7128,dictionary!$N$3:$N$7128))</f>
        <v>Para_CtrModule_Ctr2_ICompTune</v>
      </c>
      <c r="BHL3" s="175" t="str">
        <f>IF(ISNA(_xlfn.XLOOKUP(BHL$4,dictionary!$M$3:$M$7128,dictionary!$N$3:$N$7128))," ",_xlfn.XLOOKUP(BHL$4,dictionary!$M$3:$M$7128,dictionary!$N$3:$N$7128))</f>
        <v>Para_CtrModule_Ctr2_ICompWMax</v>
      </c>
      <c r="BHM3" s="175" t="str">
        <f>IF(ISNA(_xlfn.XLOOKUP(BHM$4,dictionary!$M$3:$M$7128,dictionary!$N$3:$N$7128))," ",_xlfn.XLOOKUP(BHM$4,dictionary!$M$3:$M$7128,dictionary!$N$3:$N$7128))</f>
        <v>Para_CtrModule_Ctr2_ICompWMin</v>
      </c>
      <c r="BHN3" s="175" t="str">
        <f>IF(ISNA(_xlfn.XLOOKUP(BHN$4,dictionary!$M$3:$M$7128,dictionary!$N$3:$N$7128))," ",_xlfn.XLOOKUP(BHN$4,dictionary!$M$3:$M$7128,dictionary!$N$3:$N$7128))</f>
        <v>Para_CtrModule_Ctr2_InvertCtrTune</v>
      </c>
      <c r="BHO3" s="175" t="str">
        <f>IF(ISNA(_xlfn.XLOOKUP(BHO$4,dictionary!$M$3:$M$7128,dictionary!$N$3:$N$7128))," ",_xlfn.XLOOKUP(BHO$4,dictionary!$M$3:$M$7128,dictionary!$N$3:$N$7128))</f>
        <v>Para_CtrModule_Ctr2_Name</v>
      </c>
      <c r="BHP3" s="175" t="str">
        <f>IF(ISNA(_xlfn.XLOOKUP(BHP$4,dictionary!$M$3:$M$7128,dictionary!$N$3:$N$7128))," ",_xlfn.XLOOKUP(BHP$4,dictionary!$M$3:$M$7128,dictionary!$N$3:$N$7128))</f>
        <v>Para_CtrModule_Ctr2_NameF</v>
      </c>
      <c r="BHQ3" s="175" t="str">
        <f>IF(ISNA(_xlfn.XLOOKUP(BHQ$4,dictionary!$M$3:$M$7128,dictionary!$N$3:$N$7128))," ",_xlfn.XLOOKUP(BHQ$4,dictionary!$M$3:$M$7128,dictionary!$N$3:$N$7128))</f>
        <v>Para_CtrModule_Ctr2_OptWorkPoint</v>
      </c>
      <c r="BHR3" s="175" t="str">
        <f>IF(ISNA(_xlfn.XLOOKUP(BHR$4,dictionary!$M$3:$M$7128,dictionary!$N$3:$N$7128))," ",_xlfn.XLOOKUP(BHR$4,dictionary!$M$3:$M$7128,dictionary!$N$3:$N$7128))</f>
        <v>Para_CtrModule_Ctr2_PComp</v>
      </c>
      <c r="BHS3" s="175" t="str">
        <f>IF(ISNA(_xlfn.XLOOKUP(BHS$4,dictionary!$M$3:$M$7128,dictionary!$N$3:$N$7128))," ",_xlfn.XLOOKUP(BHS$4,dictionary!$M$3:$M$7128,dictionary!$N$3:$N$7128))</f>
        <v>Para_CtrModule_Ctr2_PCompTune</v>
      </c>
      <c r="BHT3" s="175" t="str">
        <f>IF(ISNA(_xlfn.XLOOKUP(BHT$4,dictionary!$M$3:$M$7128,dictionary!$N$3:$N$7128))," ",_xlfn.XLOOKUP(BHT$4,dictionary!$M$3:$M$7128,dictionary!$N$3:$N$7128))</f>
        <v>Para_CtrModule_Ctr2_PCompWMax</v>
      </c>
      <c r="BHU3" s="175" t="str">
        <f>IF(ISNA(_xlfn.XLOOKUP(BHU$4,dictionary!$M$3:$M$7128,dictionary!$N$3:$N$7128))," ",_xlfn.XLOOKUP(BHU$4,dictionary!$M$3:$M$7128,dictionary!$N$3:$N$7128))</f>
        <v>Para_CtrModule_Ctr2_PCompWMin</v>
      </c>
      <c r="BHV3" s="175" t="str">
        <f>IF(ISNA(_xlfn.XLOOKUP(BHV$4,dictionary!$M$3:$M$7128,dictionary!$N$3:$N$7128))," ",_xlfn.XLOOKUP(BHV$4,dictionary!$M$3:$M$7128,dictionary!$N$3:$N$7128))</f>
        <v>Para_CtrModule_Ctr2_RangeBegin</v>
      </c>
      <c r="BHW3" s="175" t="str">
        <f>IF(ISNA(_xlfn.XLOOKUP(BHW$4,dictionary!$M$3:$M$7128,dictionary!$N$3:$N$7128))," ",_xlfn.XLOOKUP(BHW$4,dictionary!$M$3:$M$7128,dictionary!$N$3:$N$7128))</f>
        <v>Para_CtrModule_Ctr2_RangeEnd</v>
      </c>
      <c r="BHX3" s="175" t="str">
        <f>IF(ISNA(_xlfn.XLOOKUP(BHX$4,dictionary!$M$3:$M$7128,dictionary!$N$3:$N$7128))," ",_xlfn.XLOOKUP(BHX$4,dictionary!$M$3:$M$7128,dictionary!$N$3:$N$7128))</f>
        <v>Para_CtrModule_Ctr2_Unit</v>
      </c>
      <c r="BHY3" s="175" t="str">
        <f>IF(ISNA(_xlfn.XLOOKUP(BHY$4,dictionary!$M$3:$M$7128,dictionary!$N$3:$N$7128))," ",_xlfn.XLOOKUP(BHY$4,dictionary!$M$3:$M$7128,dictionary!$N$3:$N$7128))</f>
        <v>Para_CtrModule_Ctr2_UserLevelIntExt</v>
      </c>
      <c r="BHZ3" s="175" t="str">
        <f>IF(ISNA(_xlfn.XLOOKUP(BHZ$4,dictionary!$M$3:$M$7128,dictionary!$N$3:$N$7128))," ",_xlfn.XLOOKUP(BHZ$4,dictionary!$M$3:$M$7128,dictionary!$N$3:$N$7128))</f>
        <v>Para_CtrModule_Ctr2_UserLevelManAut</v>
      </c>
      <c r="BIA3" s="175" t="str">
        <f>IF(ISNA(_xlfn.XLOOKUP(BIA$4,dictionary!$M$3:$M$7128,dictionary!$N$3:$N$7128))," ",_xlfn.XLOOKUP(BIA$4,dictionary!$M$3:$M$7128,dictionary!$N$3:$N$7128))</f>
        <v>Para_CtrModule_Ctr2_UserLevelSet</v>
      </c>
      <c r="BIB3" s="175" t="str">
        <f>IF(ISNA(_xlfn.XLOOKUP(BIB$4,dictionary!$M$3:$M$7128,dictionary!$N$3:$N$7128))," ",_xlfn.XLOOKUP(BIB$4,dictionary!$M$3:$M$7128,dictionary!$N$3:$N$7128))</f>
        <v>Para_CtrModule_Ctr2_UserLevelTune</v>
      </c>
      <c r="BIC3" s="175" t="str">
        <f>IF(ISNA(_xlfn.XLOOKUP(BIC$4,dictionary!$M$3:$M$7128,dictionary!$N$3:$N$7128))," ",_xlfn.XLOOKUP(BIC$4,dictionary!$M$3:$M$7128,dictionary!$N$3:$N$7128))</f>
        <v>Para_CtrModule_Ctr2_WMax</v>
      </c>
      <c r="BID3" s="175" t="str">
        <f>IF(ISNA(_xlfn.XLOOKUP(BID$4,dictionary!$M$3:$M$7128,dictionary!$N$3:$N$7128))," ",_xlfn.XLOOKUP(BID$4,dictionary!$M$3:$M$7128,dictionary!$N$3:$N$7128))</f>
        <v>Para_CtrModule_Ctr2_WMin</v>
      </c>
      <c r="BIE3" s="175" t="str">
        <f>IF(ISNA(_xlfn.XLOOKUP(BIE$4,dictionary!$M$3:$M$7128,dictionary!$N$3:$N$7128))," ",_xlfn.XLOOKUP(BIE$4,dictionary!$M$3:$M$7128,dictionary!$N$3:$N$7128))</f>
        <v>Para_CtrModule_Ctr2_WRampNeg</v>
      </c>
      <c r="BIF3" s="175" t="str">
        <f>IF(ISNA(_xlfn.XLOOKUP(BIF$4,dictionary!$M$3:$M$7128,dictionary!$N$3:$N$7128))," ",_xlfn.XLOOKUP(BIF$4,dictionary!$M$3:$M$7128,dictionary!$N$3:$N$7128))</f>
        <v>Para_CtrModule_Ctr2_WRampPos</v>
      </c>
      <c r="BIG3" s="175" t="str">
        <f>IF(ISNA(_xlfn.XLOOKUP(BIG$4,dictionary!$M$3:$M$7128,dictionary!$N$3:$N$7128))," ",_xlfn.XLOOKUP(BIG$4,dictionary!$M$3:$M$7128,dictionary!$N$3:$N$7128))</f>
        <v>Para_CtrModule_Ctr2_WStart</v>
      </c>
      <c r="BIH3" s="175" t="str">
        <f>IF(ISNA(_xlfn.XLOOKUP(BIH$4,dictionary!$M$3:$M$7128,dictionary!$N$3:$N$7128))," ",_xlfn.XLOOKUP(BIH$4,dictionary!$M$3:$M$7128,dictionary!$N$3:$N$7128))</f>
        <v>Para_CtrModule_Ctr2_YBlock</v>
      </c>
      <c r="BII3" s="175" t="str">
        <f>IF(ISNA(_xlfn.XLOOKUP(BII$4,dictionary!$M$3:$M$7128,dictionary!$N$3:$N$7128))," ",_xlfn.XLOOKUP(BII$4,dictionary!$M$3:$M$7128,dictionary!$N$3:$N$7128))</f>
        <v>Para_CtrModule_Ctr2_YHl</v>
      </c>
      <c r="BIJ3" s="175" t="str">
        <f>IF(ISNA(_xlfn.XLOOKUP(BIJ$4,dictionary!$M$3:$M$7128,dictionary!$N$3:$N$7128))," ",_xlfn.XLOOKUP(BIJ$4,dictionary!$M$3:$M$7128,dictionary!$N$3:$N$7128))</f>
        <v>Para_CtrModule_Ctr2_YMax</v>
      </c>
      <c r="BIK3" s="175" t="str">
        <f>IF(ISNA(_xlfn.XLOOKUP(BIK$4,dictionary!$M$3:$M$7128,dictionary!$N$3:$N$7128))," ",_xlfn.XLOOKUP(BIK$4,dictionary!$M$3:$M$7128,dictionary!$N$3:$N$7128))</f>
        <v>Para_CtrModule_Ctr2_YMin</v>
      </c>
      <c r="BIL3" s="175" t="str">
        <f>IF(ISNA(_xlfn.XLOOKUP(BIL$4,dictionary!$M$3:$M$7128,dictionary!$N$3:$N$7128))," ",_xlfn.XLOOKUP(BIL$4,dictionary!$M$3:$M$7128,dictionary!$N$3:$N$7128))</f>
        <v>Para_CtrModule_Ctr2_YRampNeg</v>
      </c>
      <c r="BIM3" s="175" t="str">
        <f>IF(ISNA(_xlfn.XLOOKUP(BIM$4,dictionary!$M$3:$M$7128,dictionary!$N$3:$N$7128))," ",_xlfn.XLOOKUP(BIM$4,dictionary!$M$3:$M$7128,dictionary!$N$3:$N$7128))</f>
        <v>Para_CtrModule_Ctr2_YRampPos</v>
      </c>
      <c r="BIN3" s="175" t="str">
        <f>IF(ISNA(_xlfn.XLOOKUP(BIN$4,dictionary!$M$3:$M$7128,dictionary!$N$3:$N$7128))," ",_xlfn.XLOOKUP(BIN$4,dictionary!$M$3:$M$7128,dictionary!$N$3:$N$7128))</f>
        <v>Para_CtrModule_Ctr2_YRampTune</v>
      </c>
      <c r="BIO3" s="175" t="str">
        <f>IF(ISNA(_xlfn.XLOOKUP(BIO$4,dictionary!$M$3:$M$7128,dictionary!$N$3:$N$7128))," ",_xlfn.XLOOKUP(BIO$4,dictionary!$M$3:$M$7128,dictionary!$N$3:$N$7128))</f>
        <v>Para_CtrModule_Ctr3_ActStep_NEx</v>
      </c>
      <c r="BIP3" s="175" t="str">
        <f>IF(ISNA(_xlfn.XLOOKUP(BIP$4,dictionary!$M$3:$M$7128,dictionary!$N$3:$N$7128))," ",_xlfn.XLOOKUP(BIP$4,dictionary!$M$3:$M$7128,dictionary!$N$3:$N$7128))</f>
        <v>Para_CtrModule_Ctr3_CycleTime</v>
      </c>
      <c r="BIQ3" s="175" t="str">
        <f>IF(ISNA(_xlfn.XLOOKUP(BIQ$4,dictionary!$M$3:$M$7128,dictionary!$N$3:$N$7128))," ",_xlfn.XLOOKUP(BIQ$4,dictionary!$M$3:$M$7128,dictionary!$N$3:$N$7128))</f>
        <v>Para_CtrModule_Ctr3_DComp</v>
      </c>
      <c r="BIR3" s="175" t="str">
        <f>IF(ISNA(_xlfn.XLOOKUP(BIR$4,dictionary!$M$3:$M$7128,dictionary!$N$3:$N$7128))," ",_xlfn.XLOOKUP(BIR$4,dictionary!$M$3:$M$7128,dictionary!$N$3:$N$7128))</f>
        <v>Para_CtrModule_Ctr3_DCompTune</v>
      </c>
      <c r="BIS3" s="175" t="str">
        <f>IF(ISNA(_xlfn.XLOOKUP(BIS$4,dictionary!$M$3:$M$7128,dictionary!$N$3:$N$7128))," ",_xlfn.XLOOKUP(BIS$4,dictionary!$M$3:$M$7128,dictionary!$N$3:$N$7128))</f>
        <v>Para_CtrModule_Ctr3_DCompWMax</v>
      </c>
      <c r="BIT3" s="175" t="str">
        <f>IF(ISNA(_xlfn.XLOOKUP(BIT$4,dictionary!$M$3:$M$7128,dictionary!$N$3:$N$7128))," ",_xlfn.XLOOKUP(BIT$4,dictionary!$M$3:$M$7128,dictionary!$N$3:$N$7128))</f>
        <v>Para_CtrModule_Ctr3_DCompWMin</v>
      </c>
      <c r="BIU3" s="175" t="str">
        <f>IF(ISNA(_xlfn.XLOOKUP(BIU$4,dictionary!$M$3:$M$7128,dictionary!$N$3:$N$7128))," ",_xlfn.XLOOKUP(BIU$4,dictionary!$M$3:$M$7128,dictionary!$N$3:$N$7128))</f>
        <v>Para_CtrModule_Ctr3_DeadBand</v>
      </c>
      <c r="BIV3" s="175" t="str">
        <f>IF(ISNA(_xlfn.XLOOKUP(BIV$4,dictionary!$M$3:$M$7128,dictionary!$N$3:$N$7128))," ",_xlfn.XLOOKUP(BIV$4,dictionary!$M$3:$M$7128,dictionary!$N$3:$N$7128))</f>
        <v>Para_CtrModule_Ctr3_Format</v>
      </c>
      <c r="BIW3" s="175" t="str">
        <f>IF(ISNA(_xlfn.XLOOKUP(BIW$4,dictionary!$M$3:$M$7128,dictionary!$N$3:$N$7128))," ",_xlfn.XLOOKUP(BIW$4,dictionary!$M$3:$M$7128,dictionary!$N$3:$N$7128))</f>
        <v>Para_CtrModule_Ctr3_IComp</v>
      </c>
      <c r="BIX3" s="175" t="str">
        <f>IF(ISNA(_xlfn.XLOOKUP(BIX$4,dictionary!$M$3:$M$7128,dictionary!$N$3:$N$7128))," ",_xlfn.XLOOKUP(BIX$4,dictionary!$M$3:$M$7128,dictionary!$N$3:$N$7128))</f>
        <v>Para_CtrModule_Ctr3_ICompTune</v>
      </c>
      <c r="BIY3" s="175" t="str">
        <f>IF(ISNA(_xlfn.XLOOKUP(BIY$4,dictionary!$M$3:$M$7128,dictionary!$N$3:$N$7128))," ",_xlfn.XLOOKUP(BIY$4,dictionary!$M$3:$M$7128,dictionary!$N$3:$N$7128))</f>
        <v>Para_CtrModule_Ctr3_ICompWMax</v>
      </c>
      <c r="BIZ3" s="175" t="str">
        <f>IF(ISNA(_xlfn.XLOOKUP(BIZ$4,dictionary!$M$3:$M$7128,dictionary!$N$3:$N$7128))," ",_xlfn.XLOOKUP(BIZ$4,dictionary!$M$3:$M$7128,dictionary!$N$3:$N$7128))</f>
        <v>Para_CtrModule_Ctr3_ICompWMin</v>
      </c>
      <c r="BJA3" s="175" t="str">
        <f>IF(ISNA(_xlfn.XLOOKUP(BJA$4,dictionary!$M$3:$M$7128,dictionary!$N$3:$N$7128))," ",_xlfn.XLOOKUP(BJA$4,dictionary!$M$3:$M$7128,dictionary!$N$3:$N$7128))</f>
        <v>Para_CtrModule_Ctr3_InvertCtrTune</v>
      </c>
      <c r="BJB3" s="175" t="str">
        <f>IF(ISNA(_xlfn.XLOOKUP(BJB$4,dictionary!$M$3:$M$7128,dictionary!$N$3:$N$7128))," ",_xlfn.XLOOKUP(BJB$4,dictionary!$M$3:$M$7128,dictionary!$N$3:$N$7128))</f>
        <v>Para_CtrModule_Ctr3_Name</v>
      </c>
      <c r="BJC3" s="175" t="str">
        <f>IF(ISNA(_xlfn.XLOOKUP(BJC$4,dictionary!$M$3:$M$7128,dictionary!$N$3:$N$7128))," ",_xlfn.XLOOKUP(BJC$4,dictionary!$M$3:$M$7128,dictionary!$N$3:$N$7128))</f>
        <v>Para_CtrModule_Ctr3_NameF</v>
      </c>
      <c r="BJD3" s="175" t="str">
        <f>IF(ISNA(_xlfn.XLOOKUP(BJD$4,dictionary!$M$3:$M$7128,dictionary!$N$3:$N$7128))," ",_xlfn.XLOOKUP(BJD$4,dictionary!$M$3:$M$7128,dictionary!$N$3:$N$7128))</f>
        <v>Para_CtrModule_Ctr3_OptWorkPoint</v>
      </c>
      <c r="BJE3" s="175" t="str">
        <f>IF(ISNA(_xlfn.XLOOKUP(BJE$4,dictionary!$M$3:$M$7128,dictionary!$N$3:$N$7128))," ",_xlfn.XLOOKUP(BJE$4,dictionary!$M$3:$M$7128,dictionary!$N$3:$N$7128))</f>
        <v>Para_CtrModule_Ctr3_PComp</v>
      </c>
      <c r="BJF3" s="175" t="str">
        <f>IF(ISNA(_xlfn.XLOOKUP(BJF$4,dictionary!$M$3:$M$7128,dictionary!$N$3:$N$7128))," ",_xlfn.XLOOKUP(BJF$4,dictionary!$M$3:$M$7128,dictionary!$N$3:$N$7128))</f>
        <v>Para_CtrModule_Ctr3_PCompTune</v>
      </c>
      <c r="BJG3" s="175" t="str">
        <f>IF(ISNA(_xlfn.XLOOKUP(BJG$4,dictionary!$M$3:$M$7128,dictionary!$N$3:$N$7128))," ",_xlfn.XLOOKUP(BJG$4,dictionary!$M$3:$M$7128,dictionary!$N$3:$N$7128))</f>
        <v>Para_CtrModule_Ctr3_PCompWMax</v>
      </c>
      <c r="BJH3" s="175" t="str">
        <f>IF(ISNA(_xlfn.XLOOKUP(BJH$4,dictionary!$M$3:$M$7128,dictionary!$N$3:$N$7128))," ",_xlfn.XLOOKUP(BJH$4,dictionary!$M$3:$M$7128,dictionary!$N$3:$N$7128))</f>
        <v>Para_CtrModule_Ctr3_PCompWMin</v>
      </c>
      <c r="BJI3" s="175" t="str">
        <f>IF(ISNA(_xlfn.XLOOKUP(BJI$4,dictionary!$M$3:$M$7128,dictionary!$N$3:$N$7128))," ",_xlfn.XLOOKUP(BJI$4,dictionary!$M$3:$M$7128,dictionary!$N$3:$N$7128))</f>
        <v>Para_CtrModule_Ctr3_RangeBegin</v>
      </c>
      <c r="BJJ3" s="175" t="str">
        <f>IF(ISNA(_xlfn.XLOOKUP(BJJ$4,dictionary!$M$3:$M$7128,dictionary!$N$3:$N$7128))," ",_xlfn.XLOOKUP(BJJ$4,dictionary!$M$3:$M$7128,dictionary!$N$3:$N$7128))</f>
        <v>Para_CtrModule_Ctr3_RangeEnd</v>
      </c>
      <c r="BJK3" s="175" t="str">
        <f>IF(ISNA(_xlfn.XLOOKUP(BJK$4,dictionary!$M$3:$M$7128,dictionary!$N$3:$N$7128))," ",_xlfn.XLOOKUP(BJK$4,dictionary!$M$3:$M$7128,dictionary!$N$3:$N$7128))</f>
        <v>Para_CtrModule_Ctr3_Unit</v>
      </c>
      <c r="BJL3" s="175" t="str">
        <f>IF(ISNA(_xlfn.XLOOKUP(BJL$4,dictionary!$M$3:$M$7128,dictionary!$N$3:$N$7128))," ",_xlfn.XLOOKUP(BJL$4,dictionary!$M$3:$M$7128,dictionary!$N$3:$N$7128))</f>
        <v>Para_CtrModule_Ctr3_UserLevelIntExt</v>
      </c>
      <c r="BJM3" s="175" t="str">
        <f>IF(ISNA(_xlfn.XLOOKUP(BJM$4,dictionary!$M$3:$M$7128,dictionary!$N$3:$N$7128))," ",_xlfn.XLOOKUP(BJM$4,dictionary!$M$3:$M$7128,dictionary!$N$3:$N$7128))</f>
        <v>Para_CtrModule_Ctr3_UserLevelManAut</v>
      </c>
      <c r="BJN3" s="175" t="str">
        <f>IF(ISNA(_xlfn.XLOOKUP(BJN$4,dictionary!$M$3:$M$7128,dictionary!$N$3:$N$7128))," ",_xlfn.XLOOKUP(BJN$4,dictionary!$M$3:$M$7128,dictionary!$N$3:$N$7128))</f>
        <v>Para_CtrModule_Ctr3_UserLevelSet</v>
      </c>
      <c r="BJO3" s="175" t="str">
        <f>IF(ISNA(_xlfn.XLOOKUP(BJO$4,dictionary!$M$3:$M$7128,dictionary!$N$3:$N$7128))," ",_xlfn.XLOOKUP(BJO$4,dictionary!$M$3:$M$7128,dictionary!$N$3:$N$7128))</f>
        <v>Para_CtrModule_Ctr3_UserLevelTune</v>
      </c>
      <c r="BJP3" s="175" t="str">
        <f>IF(ISNA(_xlfn.XLOOKUP(BJP$4,dictionary!$M$3:$M$7128,dictionary!$N$3:$N$7128))," ",_xlfn.XLOOKUP(BJP$4,dictionary!$M$3:$M$7128,dictionary!$N$3:$N$7128))</f>
        <v>Para_CtrModule_Ctr3_WMax</v>
      </c>
      <c r="BJQ3" s="175" t="str">
        <f>IF(ISNA(_xlfn.XLOOKUP(BJQ$4,dictionary!$M$3:$M$7128,dictionary!$N$3:$N$7128))," ",_xlfn.XLOOKUP(BJQ$4,dictionary!$M$3:$M$7128,dictionary!$N$3:$N$7128))</f>
        <v>Para_CtrModule_Ctr3_WMin</v>
      </c>
      <c r="BJR3" s="175" t="str">
        <f>IF(ISNA(_xlfn.XLOOKUP(BJR$4,dictionary!$M$3:$M$7128,dictionary!$N$3:$N$7128))," ",_xlfn.XLOOKUP(BJR$4,dictionary!$M$3:$M$7128,dictionary!$N$3:$N$7128))</f>
        <v>Para_CtrModule_Ctr3_WRampNeg</v>
      </c>
      <c r="BJS3" s="175" t="str">
        <f>IF(ISNA(_xlfn.XLOOKUP(BJS$4,dictionary!$M$3:$M$7128,dictionary!$N$3:$N$7128))," ",_xlfn.XLOOKUP(BJS$4,dictionary!$M$3:$M$7128,dictionary!$N$3:$N$7128))</f>
        <v>Para_CtrModule_Ctr3_WRampPos</v>
      </c>
      <c r="BJT3" s="175" t="str">
        <f>IF(ISNA(_xlfn.XLOOKUP(BJT$4,dictionary!$M$3:$M$7128,dictionary!$N$3:$N$7128))," ",_xlfn.XLOOKUP(BJT$4,dictionary!$M$3:$M$7128,dictionary!$N$3:$N$7128))</f>
        <v>Para_CtrModule_Ctr3_WStart</v>
      </c>
      <c r="BJU3" s="175" t="str">
        <f>IF(ISNA(_xlfn.XLOOKUP(BJU$4,dictionary!$M$3:$M$7128,dictionary!$N$3:$N$7128))," ",_xlfn.XLOOKUP(BJU$4,dictionary!$M$3:$M$7128,dictionary!$N$3:$N$7128))</f>
        <v>Para_CtrModule_Ctr3_YBlock</v>
      </c>
      <c r="BJV3" s="175" t="str">
        <f>IF(ISNA(_xlfn.XLOOKUP(BJV$4,dictionary!$M$3:$M$7128,dictionary!$N$3:$N$7128))," ",_xlfn.XLOOKUP(BJV$4,dictionary!$M$3:$M$7128,dictionary!$N$3:$N$7128))</f>
        <v>Para_CtrModule_Ctr3_YHl</v>
      </c>
      <c r="BJW3" s="175" t="str">
        <f>IF(ISNA(_xlfn.XLOOKUP(BJW$4,dictionary!$M$3:$M$7128,dictionary!$N$3:$N$7128))," ",_xlfn.XLOOKUP(BJW$4,dictionary!$M$3:$M$7128,dictionary!$N$3:$N$7128))</f>
        <v>Para_CtrModule_Ctr3_YMax</v>
      </c>
      <c r="BJX3" s="175" t="str">
        <f>IF(ISNA(_xlfn.XLOOKUP(BJX$4,dictionary!$M$3:$M$7128,dictionary!$N$3:$N$7128))," ",_xlfn.XLOOKUP(BJX$4,dictionary!$M$3:$M$7128,dictionary!$N$3:$N$7128))</f>
        <v>Para_CtrModule_Ctr3_YMin</v>
      </c>
      <c r="BJY3" s="175" t="str">
        <f>IF(ISNA(_xlfn.XLOOKUP(BJY$4,dictionary!$M$3:$M$7128,dictionary!$N$3:$N$7128))," ",_xlfn.XLOOKUP(BJY$4,dictionary!$M$3:$M$7128,dictionary!$N$3:$N$7128))</f>
        <v>Para_CtrModule_Ctr3_YRampNeg</v>
      </c>
      <c r="BJZ3" s="175" t="str">
        <f>IF(ISNA(_xlfn.XLOOKUP(BJZ$4,dictionary!$M$3:$M$7128,dictionary!$N$3:$N$7128))," ",_xlfn.XLOOKUP(BJZ$4,dictionary!$M$3:$M$7128,dictionary!$N$3:$N$7128))</f>
        <v>Para_CtrModule_Ctr3_YRampPos</v>
      </c>
      <c r="BKA3" s="175" t="str">
        <f>IF(ISNA(_xlfn.XLOOKUP(BKA$4,dictionary!$M$3:$M$7128,dictionary!$N$3:$N$7128))," ",_xlfn.XLOOKUP(BKA$4,dictionary!$M$3:$M$7128,dictionary!$N$3:$N$7128))</f>
        <v>Para_CtrModule_Ctr3_YRampTune</v>
      </c>
      <c r="BKB3" s="175" t="str">
        <f>IF(ISNA(_xlfn.XLOOKUP(BKB$4,dictionary!$M$3:$M$7128,dictionary!$N$3:$N$7128))," ",_xlfn.XLOOKUP(BKB$4,dictionary!$M$3:$M$7128,dictionary!$N$3:$N$7128))</f>
        <v>Para_CtrModule_Ctr4_ActStep_NEx</v>
      </c>
      <c r="BKC3" s="175" t="str">
        <f>IF(ISNA(_xlfn.XLOOKUP(BKC$4,dictionary!$M$3:$M$7128,dictionary!$N$3:$N$7128))," ",_xlfn.XLOOKUP(BKC$4,dictionary!$M$3:$M$7128,dictionary!$N$3:$N$7128))</f>
        <v>Para_CtrModule_Ctr4_CycleTime</v>
      </c>
      <c r="BKD3" s="175" t="str">
        <f>IF(ISNA(_xlfn.XLOOKUP(BKD$4,dictionary!$M$3:$M$7128,dictionary!$N$3:$N$7128))," ",_xlfn.XLOOKUP(BKD$4,dictionary!$M$3:$M$7128,dictionary!$N$3:$N$7128))</f>
        <v>Para_CtrModule_Ctr4_DComp</v>
      </c>
      <c r="BKE3" s="175" t="str">
        <f>IF(ISNA(_xlfn.XLOOKUP(BKE$4,dictionary!$M$3:$M$7128,dictionary!$N$3:$N$7128))," ",_xlfn.XLOOKUP(BKE$4,dictionary!$M$3:$M$7128,dictionary!$N$3:$N$7128))</f>
        <v>Para_CtrModule_Ctr4_DCompTune</v>
      </c>
      <c r="BKF3" s="175" t="str">
        <f>IF(ISNA(_xlfn.XLOOKUP(BKF$4,dictionary!$M$3:$M$7128,dictionary!$N$3:$N$7128))," ",_xlfn.XLOOKUP(BKF$4,dictionary!$M$3:$M$7128,dictionary!$N$3:$N$7128))</f>
        <v>Para_CtrModule_Ctr4_DCompWMax</v>
      </c>
      <c r="BKG3" s="175" t="str">
        <f>IF(ISNA(_xlfn.XLOOKUP(BKG$4,dictionary!$M$3:$M$7128,dictionary!$N$3:$N$7128))," ",_xlfn.XLOOKUP(BKG$4,dictionary!$M$3:$M$7128,dictionary!$N$3:$N$7128))</f>
        <v>Para_CtrModule_Ctr4_DCompWMin</v>
      </c>
      <c r="BKH3" s="175" t="str">
        <f>IF(ISNA(_xlfn.XLOOKUP(BKH$4,dictionary!$M$3:$M$7128,dictionary!$N$3:$N$7128))," ",_xlfn.XLOOKUP(BKH$4,dictionary!$M$3:$M$7128,dictionary!$N$3:$N$7128))</f>
        <v>Para_CtrModule_Ctr4_DeadBand</v>
      </c>
      <c r="BKI3" s="175" t="str">
        <f>IF(ISNA(_xlfn.XLOOKUP(BKI$4,dictionary!$M$3:$M$7128,dictionary!$N$3:$N$7128))," ",_xlfn.XLOOKUP(BKI$4,dictionary!$M$3:$M$7128,dictionary!$N$3:$N$7128))</f>
        <v>Para_CtrModule_Ctr4_Format</v>
      </c>
      <c r="BKJ3" s="175" t="str">
        <f>IF(ISNA(_xlfn.XLOOKUP(BKJ$4,dictionary!$M$3:$M$7128,dictionary!$N$3:$N$7128))," ",_xlfn.XLOOKUP(BKJ$4,dictionary!$M$3:$M$7128,dictionary!$N$3:$N$7128))</f>
        <v>Para_CtrModule_Ctr4_IComp</v>
      </c>
      <c r="BKK3" s="175" t="str">
        <f>IF(ISNA(_xlfn.XLOOKUP(BKK$4,dictionary!$M$3:$M$7128,dictionary!$N$3:$N$7128))," ",_xlfn.XLOOKUP(BKK$4,dictionary!$M$3:$M$7128,dictionary!$N$3:$N$7128))</f>
        <v>Para_CtrModule_Ctr4_ICompTune</v>
      </c>
      <c r="BKL3" s="175" t="str">
        <f>IF(ISNA(_xlfn.XLOOKUP(BKL$4,dictionary!$M$3:$M$7128,dictionary!$N$3:$N$7128))," ",_xlfn.XLOOKUP(BKL$4,dictionary!$M$3:$M$7128,dictionary!$N$3:$N$7128))</f>
        <v>Para_CtrModule_Ctr4_ICompWMax</v>
      </c>
      <c r="BKM3" s="175" t="str">
        <f>IF(ISNA(_xlfn.XLOOKUP(BKM$4,dictionary!$M$3:$M$7128,dictionary!$N$3:$N$7128))," ",_xlfn.XLOOKUP(BKM$4,dictionary!$M$3:$M$7128,dictionary!$N$3:$N$7128))</f>
        <v>Para_CtrModule_Ctr4_ICompWMin</v>
      </c>
      <c r="BKN3" s="175" t="str">
        <f>IF(ISNA(_xlfn.XLOOKUP(BKN$4,dictionary!$M$3:$M$7128,dictionary!$N$3:$N$7128))," ",_xlfn.XLOOKUP(BKN$4,dictionary!$M$3:$M$7128,dictionary!$N$3:$N$7128))</f>
        <v>Para_CtrModule_Ctr4_InvertCtrTune</v>
      </c>
      <c r="BKO3" s="175" t="str">
        <f>IF(ISNA(_xlfn.XLOOKUP(BKO$4,dictionary!$M$3:$M$7128,dictionary!$N$3:$N$7128))," ",_xlfn.XLOOKUP(BKO$4,dictionary!$M$3:$M$7128,dictionary!$N$3:$N$7128))</f>
        <v>Para_CtrModule_Ctr4_Name</v>
      </c>
      <c r="BKP3" s="175" t="str">
        <f>IF(ISNA(_xlfn.XLOOKUP(BKP$4,dictionary!$M$3:$M$7128,dictionary!$N$3:$N$7128))," ",_xlfn.XLOOKUP(BKP$4,dictionary!$M$3:$M$7128,dictionary!$N$3:$N$7128))</f>
        <v>Para_CtrModule_Ctr4_NameF</v>
      </c>
      <c r="BKQ3" s="175" t="str">
        <f>IF(ISNA(_xlfn.XLOOKUP(BKQ$4,dictionary!$M$3:$M$7128,dictionary!$N$3:$N$7128))," ",_xlfn.XLOOKUP(BKQ$4,dictionary!$M$3:$M$7128,dictionary!$N$3:$N$7128))</f>
        <v>Para_CtrModule_Ctr4_OptWorkPoint</v>
      </c>
      <c r="BKR3" s="175" t="str">
        <f>IF(ISNA(_xlfn.XLOOKUP(BKR$4,dictionary!$M$3:$M$7128,dictionary!$N$3:$N$7128))," ",_xlfn.XLOOKUP(BKR$4,dictionary!$M$3:$M$7128,dictionary!$N$3:$N$7128))</f>
        <v>Para_CtrModule_Ctr4_PComp</v>
      </c>
      <c r="BKS3" s="175" t="str">
        <f>IF(ISNA(_xlfn.XLOOKUP(BKS$4,dictionary!$M$3:$M$7128,dictionary!$N$3:$N$7128))," ",_xlfn.XLOOKUP(BKS$4,dictionary!$M$3:$M$7128,dictionary!$N$3:$N$7128))</f>
        <v>Para_CtrModule_Ctr4_PCompTune</v>
      </c>
      <c r="BKT3" s="175" t="str">
        <f>IF(ISNA(_xlfn.XLOOKUP(BKT$4,dictionary!$M$3:$M$7128,dictionary!$N$3:$N$7128))," ",_xlfn.XLOOKUP(BKT$4,dictionary!$M$3:$M$7128,dictionary!$N$3:$N$7128))</f>
        <v>Para_CtrModule_Ctr4_PCompWMax</v>
      </c>
      <c r="BKU3" s="175" t="str">
        <f>IF(ISNA(_xlfn.XLOOKUP(BKU$4,dictionary!$M$3:$M$7128,dictionary!$N$3:$N$7128))," ",_xlfn.XLOOKUP(BKU$4,dictionary!$M$3:$M$7128,dictionary!$N$3:$N$7128))</f>
        <v>Para_CtrModule_Ctr4_PCompWMin</v>
      </c>
      <c r="BKV3" s="175" t="str">
        <f>IF(ISNA(_xlfn.XLOOKUP(BKV$4,dictionary!$M$3:$M$7128,dictionary!$N$3:$N$7128))," ",_xlfn.XLOOKUP(BKV$4,dictionary!$M$3:$M$7128,dictionary!$N$3:$N$7128))</f>
        <v>Para_CtrModule_Ctr4_RangeBegin</v>
      </c>
      <c r="BKW3" s="175" t="str">
        <f>IF(ISNA(_xlfn.XLOOKUP(BKW$4,dictionary!$M$3:$M$7128,dictionary!$N$3:$N$7128))," ",_xlfn.XLOOKUP(BKW$4,dictionary!$M$3:$M$7128,dictionary!$N$3:$N$7128))</f>
        <v>Para_CtrModule_Ctr4_RangeEnd</v>
      </c>
      <c r="BKX3" s="175" t="str">
        <f>IF(ISNA(_xlfn.XLOOKUP(BKX$4,dictionary!$M$3:$M$7128,dictionary!$N$3:$N$7128))," ",_xlfn.XLOOKUP(BKX$4,dictionary!$M$3:$M$7128,dictionary!$N$3:$N$7128))</f>
        <v>Para_CtrModule_Ctr4_Unit</v>
      </c>
      <c r="BKY3" s="175" t="str">
        <f>IF(ISNA(_xlfn.XLOOKUP(BKY$4,dictionary!$M$3:$M$7128,dictionary!$N$3:$N$7128))," ",_xlfn.XLOOKUP(BKY$4,dictionary!$M$3:$M$7128,dictionary!$N$3:$N$7128))</f>
        <v>Para_CtrModule_Ctr4_UserLevelIntExt</v>
      </c>
      <c r="BKZ3" s="175" t="str">
        <f>IF(ISNA(_xlfn.XLOOKUP(BKZ$4,dictionary!$M$3:$M$7128,dictionary!$N$3:$N$7128))," ",_xlfn.XLOOKUP(BKZ$4,dictionary!$M$3:$M$7128,dictionary!$N$3:$N$7128))</f>
        <v>Para_CtrModule_Ctr4_UserLevelManAut</v>
      </c>
      <c r="BLA3" s="175" t="str">
        <f>IF(ISNA(_xlfn.XLOOKUP(BLA$4,dictionary!$M$3:$M$7128,dictionary!$N$3:$N$7128))," ",_xlfn.XLOOKUP(BLA$4,dictionary!$M$3:$M$7128,dictionary!$N$3:$N$7128))</f>
        <v>Para_CtrModule_Ctr4_UserLevelSet</v>
      </c>
      <c r="BLB3" s="175" t="str">
        <f>IF(ISNA(_xlfn.XLOOKUP(BLB$4,dictionary!$M$3:$M$7128,dictionary!$N$3:$N$7128))," ",_xlfn.XLOOKUP(BLB$4,dictionary!$M$3:$M$7128,dictionary!$N$3:$N$7128))</f>
        <v>Para_CtrModule_Ctr4_UserLevelTune</v>
      </c>
      <c r="BLC3" s="175" t="str">
        <f>IF(ISNA(_xlfn.XLOOKUP(BLC$4,dictionary!$M$3:$M$7128,dictionary!$N$3:$N$7128))," ",_xlfn.XLOOKUP(BLC$4,dictionary!$M$3:$M$7128,dictionary!$N$3:$N$7128))</f>
        <v>Para_CtrModule_Ctr4_WMax</v>
      </c>
      <c r="BLD3" s="175" t="str">
        <f>IF(ISNA(_xlfn.XLOOKUP(BLD$4,dictionary!$M$3:$M$7128,dictionary!$N$3:$N$7128))," ",_xlfn.XLOOKUP(BLD$4,dictionary!$M$3:$M$7128,dictionary!$N$3:$N$7128))</f>
        <v>Para_CtrModule_Ctr4_WMin</v>
      </c>
      <c r="BLE3" s="175" t="str">
        <f>IF(ISNA(_xlfn.XLOOKUP(BLE$4,dictionary!$M$3:$M$7128,dictionary!$N$3:$N$7128))," ",_xlfn.XLOOKUP(BLE$4,dictionary!$M$3:$M$7128,dictionary!$N$3:$N$7128))</f>
        <v>Para_CtrModule_Ctr4_WRampNeg</v>
      </c>
      <c r="BLF3" s="175" t="str">
        <f>IF(ISNA(_xlfn.XLOOKUP(BLF$4,dictionary!$M$3:$M$7128,dictionary!$N$3:$N$7128))," ",_xlfn.XLOOKUP(BLF$4,dictionary!$M$3:$M$7128,dictionary!$N$3:$N$7128))</f>
        <v>Para_CtrModule_Ctr4_WRampPos</v>
      </c>
      <c r="BLG3" s="175" t="str">
        <f>IF(ISNA(_xlfn.XLOOKUP(BLG$4,dictionary!$M$3:$M$7128,dictionary!$N$3:$N$7128))," ",_xlfn.XLOOKUP(BLG$4,dictionary!$M$3:$M$7128,dictionary!$N$3:$N$7128))</f>
        <v>Para_CtrModule_Ctr4_WStart</v>
      </c>
      <c r="BLH3" s="175" t="str">
        <f>IF(ISNA(_xlfn.XLOOKUP(BLH$4,dictionary!$M$3:$M$7128,dictionary!$N$3:$N$7128))," ",_xlfn.XLOOKUP(BLH$4,dictionary!$M$3:$M$7128,dictionary!$N$3:$N$7128))</f>
        <v>Para_CtrModule_Ctr4_YBlock</v>
      </c>
      <c r="BLI3" s="175" t="str">
        <f>IF(ISNA(_xlfn.XLOOKUP(BLI$4,dictionary!$M$3:$M$7128,dictionary!$N$3:$N$7128))," ",_xlfn.XLOOKUP(BLI$4,dictionary!$M$3:$M$7128,dictionary!$N$3:$N$7128))</f>
        <v>Para_CtrModule_Ctr4_YHl</v>
      </c>
      <c r="BLJ3" s="175" t="str">
        <f>IF(ISNA(_xlfn.XLOOKUP(BLJ$4,dictionary!$M$3:$M$7128,dictionary!$N$3:$N$7128))," ",_xlfn.XLOOKUP(BLJ$4,dictionary!$M$3:$M$7128,dictionary!$N$3:$N$7128))</f>
        <v>Para_CtrModule_Ctr4_YMax</v>
      </c>
      <c r="BLK3" s="175" t="str">
        <f>IF(ISNA(_xlfn.XLOOKUP(BLK$4,dictionary!$M$3:$M$7128,dictionary!$N$3:$N$7128))," ",_xlfn.XLOOKUP(BLK$4,dictionary!$M$3:$M$7128,dictionary!$N$3:$N$7128))</f>
        <v>Para_CtrModule_Ctr4_YMin</v>
      </c>
      <c r="BLL3" s="175" t="str">
        <f>IF(ISNA(_xlfn.XLOOKUP(BLL$4,dictionary!$M$3:$M$7128,dictionary!$N$3:$N$7128))," ",_xlfn.XLOOKUP(BLL$4,dictionary!$M$3:$M$7128,dictionary!$N$3:$N$7128))</f>
        <v>Para_CtrModule_Ctr4_YRampNeg</v>
      </c>
      <c r="BLM3" s="175" t="str">
        <f>IF(ISNA(_xlfn.XLOOKUP(BLM$4,dictionary!$M$3:$M$7128,dictionary!$N$3:$N$7128))," ",_xlfn.XLOOKUP(BLM$4,dictionary!$M$3:$M$7128,dictionary!$N$3:$N$7128))</f>
        <v>Para_CtrModule_Ctr4_YRampPos</v>
      </c>
      <c r="BLN3" s="175" t="str">
        <f>IF(ISNA(_xlfn.XLOOKUP(BLN$4,dictionary!$M$3:$M$7128,dictionary!$N$3:$N$7128))," ",_xlfn.XLOOKUP(BLN$4,dictionary!$M$3:$M$7128,dictionary!$N$3:$N$7128))</f>
        <v>Para_CtrModule_Ctr4_YRampTune</v>
      </c>
      <c r="BLO3" s="175" t="str">
        <f>IF(ISNA(_xlfn.XLOOKUP(BLO$4,dictionary!$M$3:$M$7128,dictionary!$N$3:$N$7128))," ",_xlfn.XLOOKUP(BLO$4,dictionary!$M$3:$M$7128,dictionary!$N$3:$N$7128))</f>
        <v>Para_CtrModule_Ctr5_CycleTime</v>
      </c>
      <c r="BLP3" s="175" t="str">
        <f>IF(ISNA(_xlfn.XLOOKUP(BLP$4,dictionary!$M$3:$M$7128,dictionary!$N$3:$N$7128))," ",_xlfn.XLOOKUP(BLP$4,dictionary!$M$3:$M$7128,dictionary!$N$3:$N$7128))</f>
        <v>Para_CtrModule_Ctr5_DComp</v>
      </c>
      <c r="BLQ3" s="175" t="str">
        <f>IF(ISNA(_xlfn.XLOOKUP(BLQ$4,dictionary!$M$3:$M$7128,dictionary!$N$3:$N$7128))," ",_xlfn.XLOOKUP(BLQ$4,dictionary!$M$3:$M$7128,dictionary!$N$3:$N$7128))</f>
        <v>Para_CtrModule_Ctr5_DCompTune</v>
      </c>
      <c r="BLR3" s="175" t="str">
        <f>IF(ISNA(_xlfn.XLOOKUP(BLR$4,dictionary!$M$3:$M$7128,dictionary!$N$3:$N$7128))," ",_xlfn.XLOOKUP(BLR$4,dictionary!$M$3:$M$7128,dictionary!$N$3:$N$7128))</f>
        <v>Para_CtrModule_Ctr5_DCompWMax</v>
      </c>
      <c r="BLS3" s="175" t="str">
        <f>IF(ISNA(_xlfn.XLOOKUP(BLS$4,dictionary!$M$3:$M$7128,dictionary!$N$3:$N$7128))," ",_xlfn.XLOOKUP(BLS$4,dictionary!$M$3:$M$7128,dictionary!$N$3:$N$7128))</f>
        <v>Para_CtrModule_Ctr5_DCompWMin</v>
      </c>
      <c r="BLT3" s="175" t="str">
        <f>IF(ISNA(_xlfn.XLOOKUP(BLT$4,dictionary!$M$3:$M$7128,dictionary!$N$3:$N$7128))," ",_xlfn.XLOOKUP(BLT$4,dictionary!$M$3:$M$7128,dictionary!$N$3:$N$7128))</f>
        <v>Para_CtrModule_Ctr5_DeadBand</v>
      </c>
      <c r="BLU3" s="175" t="str">
        <f>IF(ISNA(_xlfn.XLOOKUP(BLU$4,dictionary!$M$3:$M$7128,dictionary!$N$3:$N$7128))," ",_xlfn.XLOOKUP(BLU$4,dictionary!$M$3:$M$7128,dictionary!$N$3:$N$7128))</f>
        <v>Para_CtrModule_Ctr5_Format</v>
      </c>
      <c r="BLV3" s="175" t="str">
        <f>IF(ISNA(_xlfn.XLOOKUP(BLV$4,dictionary!$M$3:$M$7128,dictionary!$N$3:$N$7128))," ",_xlfn.XLOOKUP(BLV$4,dictionary!$M$3:$M$7128,dictionary!$N$3:$N$7128))</f>
        <v>Para_CtrModule_Ctr5_IComp</v>
      </c>
      <c r="BLW3" s="175" t="str">
        <f>IF(ISNA(_xlfn.XLOOKUP(BLW$4,dictionary!$M$3:$M$7128,dictionary!$N$3:$N$7128))," ",_xlfn.XLOOKUP(BLW$4,dictionary!$M$3:$M$7128,dictionary!$N$3:$N$7128))</f>
        <v>Para_CtrModule_Ctr5_ICompTune</v>
      </c>
      <c r="BLX3" s="175" t="str">
        <f>IF(ISNA(_xlfn.XLOOKUP(BLX$4,dictionary!$M$3:$M$7128,dictionary!$N$3:$N$7128))," ",_xlfn.XLOOKUP(BLX$4,dictionary!$M$3:$M$7128,dictionary!$N$3:$N$7128))</f>
        <v>Para_CtrModule_Ctr5_ICompWMax</v>
      </c>
      <c r="BLY3" s="175" t="str">
        <f>IF(ISNA(_xlfn.XLOOKUP(BLY$4,dictionary!$M$3:$M$7128,dictionary!$N$3:$N$7128))," ",_xlfn.XLOOKUP(BLY$4,dictionary!$M$3:$M$7128,dictionary!$N$3:$N$7128))</f>
        <v>Para_CtrModule_Ctr5_ICompWMin</v>
      </c>
      <c r="BLZ3" s="175" t="str">
        <f>IF(ISNA(_xlfn.XLOOKUP(BLZ$4,dictionary!$M$3:$M$7128,dictionary!$N$3:$N$7128))," ",_xlfn.XLOOKUP(BLZ$4,dictionary!$M$3:$M$7128,dictionary!$N$3:$N$7128))</f>
        <v>Para_CtrModule_Ctr5_InvertCtrTune</v>
      </c>
      <c r="BMA3" s="175" t="str">
        <f>IF(ISNA(_xlfn.XLOOKUP(BMA$4,dictionary!$M$3:$M$7128,dictionary!$N$3:$N$7128))," ",_xlfn.XLOOKUP(BMA$4,dictionary!$M$3:$M$7128,dictionary!$N$3:$N$7128))</f>
        <v>Para_CtrModule_Ctr5_Name</v>
      </c>
      <c r="BMB3" s="175" t="str">
        <f>IF(ISNA(_xlfn.XLOOKUP(BMB$4,dictionary!$M$3:$M$7128,dictionary!$N$3:$N$7128))," ",_xlfn.XLOOKUP(BMB$4,dictionary!$M$3:$M$7128,dictionary!$N$3:$N$7128))</f>
        <v>Para_CtrModule_Ctr5_NameF</v>
      </c>
      <c r="BMC3" s="175" t="str">
        <f>IF(ISNA(_xlfn.XLOOKUP(BMC$4,dictionary!$M$3:$M$7128,dictionary!$N$3:$N$7128))," ",_xlfn.XLOOKUP(BMC$4,dictionary!$M$3:$M$7128,dictionary!$N$3:$N$7128))</f>
        <v>Para_CtrModule_Ctr5_OptWorkPoint</v>
      </c>
      <c r="BMD3" s="175" t="str">
        <f>IF(ISNA(_xlfn.XLOOKUP(BMD$4,dictionary!$M$3:$M$7128,dictionary!$N$3:$N$7128))," ",_xlfn.XLOOKUP(BMD$4,dictionary!$M$3:$M$7128,dictionary!$N$3:$N$7128))</f>
        <v>Para_CtrModule_Ctr5_PComp</v>
      </c>
      <c r="BME3" s="175" t="str">
        <f>IF(ISNA(_xlfn.XLOOKUP(BME$4,dictionary!$M$3:$M$7128,dictionary!$N$3:$N$7128))," ",_xlfn.XLOOKUP(BME$4,dictionary!$M$3:$M$7128,dictionary!$N$3:$N$7128))</f>
        <v>Para_CtrModule_Ctr5_PCompTune</v>
      </c>
      <c r="BMF3" s="175" t="str">
        <f>IF(ISNA(_xlfn.XLOOKUP(BMF$4,dictionary!$M$3:$M$7128,dictionary!$N$3:$N$7128))," ",_xlfn.XLOOKUP(BMF$4,dictionary!$M$3:$M$7128,dictionary!$N$3:$N$7128))</f>
        <v>Para_CtrModule_Ctr5_PCompWMax</v>
      </c>
      <c r="BMG3" s="175" t="str">
        <f>IF(ISNA(_xlfn.XLOOKUP(BMG$4,dictionary!$M$3:$M$7128,dictionary!$N$3:$N$7128))," ",_xlfn.XLOOKUP(BMG$4,dictionary!$M$3:$M$7128,dictionary!$N$3:$N$7128))</f>
        <v>Para_CtrModule_Ctr5_PCompWMin</v>
      </c>
      <c r="BMH3" s="175" t="str">
        <f>IF(ISNA(_xlfn.XLOOKUP(BMH$4,dictionary!$M$3:$M$7128,dictionary!$N$3:$N$7128))," ",_xlfn.XLOOKUP(BMH$4,dictionary!$M$3:$M$7128,dictionary!$N$3:$N$7128))</f>
        <v>Para_CtrModule_Ctr5_RangeBegin</v>
      </c>
      <c r="BMI3" s="175" t="str">
        <f>IF(ISNA(_xlfn.XLOOKUP(BMI$4,dictionary!$M$3:$M$7128,dictionary!$N$3:$N$7128))," ",_xlfn.XLOOKUP(BMI$4,dictionary!$M$3:$M$7128,dictionary!$N$3:$N$7128))</f>
        <v>Para_CtrModule_Ctr5_RangeEnd</v>
      </c>
      <c r="BMJ3" s="175" t="str">
        <f>IF(ISNA(_xlfn.XLOOKUP(BMJ$4,dictionary!$M$3:$M$7128,dictionary!$N$3:$N$7128))," ",_xlfn.XLOOKUP(BMJ$4,dictionary!$M$3:$M$7128,dictionary!$N$3:$N$7128))</f>
        <v>Para_CtrModule_Ctr5_Unit</v>
      </c>
      <c r="BMK3" s="175" t="str">
        <f>IF(ISNA(_xlfn.XLOOKUP(BMK$4,dictionary!$M$3:$M$7128,dictionary!$N$3:$N$7128))," ",_xlfn.XLOOKUP(BMK$4,dictionary!$M$3:$M$7128,dictionary!$N$3:$N$7128))</f>
        <v>Para_CtrModule_Ctr5_UserLevelIntExt</v>
      </c>
      <c r="BML3" s="175" t="str">
        <f>IF(ISNA(_xlfn.XLOOKUP(BML$4,dictionary!$M$3:$M$7128,dictionary!$N$3:$N$7128))," ",_xlfn.XLOOKUP(BML$4,dictionary!$M$3:$M$7128,dictionary!$N$3:$N$7128))</f>
        <v>Para_CtrModule_Ctr5_UserLevelManAut</v>
      </c>
      <c r="BMM3" s="175" t="str">
        <f>IF(ISNA(_xlfn.XLOOKUP(BMM$4,dictionary!$M$3:$M$7128,dictionary!$N$3:$N$7128))," ",_xlfn.XLOOKUP(BMM$4,dictionary!$M$3:$M$7128,dictionary!$N$3:$N$7128))</f>
        <v>Para_CtrModule_Ctr5_UserLevelSet</v>
      </c>
      <c r="BMN3" s="175" t="str">
        <f>IF(ISNA(_xlfn.XLOOKUP(BMN$4,dictionary!$M$3:$M$7128,dictionary!$N$3:$N$7128))," ",_xlfn.XLOOKUP(BMN$4,dictionary!$M$3:$M$7128,dictionary!$N$3:$N$7128))</f>
        <v>Para_CtrModule_Ctr5_UserLevelTune</v>
      </c>
      <c r="BMO3" s="175" t="str">
        <f>IF(ISNA(_xlfn.XLOOKUP(BMO$4,dictionary!$M$3:$M$7128,dictionary!$N$3:$N$7128))," ",_xlfn.XLOOKUP(BMO$4,dictionary!$M$3:$M$7128,dictionary!$N$3:$N$7128))</f>
        <v>Para_CtrModule_Ctr5_WMax</v>
      </c>
      <c r="BMP3" s="175" t="str">
        <f>IF(ISNA(_xlfn.XLOOKUP(BMP$4,dictionary!$M$3:$M$7128,dictionary!$N$3:$N$7128))," ",_xlfn.XLOOKUP(BMP$4,dictionary!$M$3:$M$7128,dictionary!$N$3:$N$7128))</f>
        <v>Para_CtrModule_Ctr5_WMin</v>
      </c>
      <c r="BMQ3" s="175" t="str">
        <f>IF(ISNA(_xlfn.XLOOKUP(BMQ$4,dictionary!$M$3:$M$7128,dictionary!$N$3:$N$7128))," ",_xlfn.XLOOKUP(BMQ$4,dictionary!$M$3:$M$7128,dictionary!$N$3:$N$7128))</f>
        <v>Para_CtrModule_Ctr5_WRampNeg</v>
      </c>
      <c r="BMR3" s="175" t="str">
        <f>IF(ISNA(_xlfn.XLOOKUP(BMR$4,dictionary!$M$3:$M$7128,dictionary!$N$3:$N$7128))," ",_xlfn.XLOOKUP(BMR$4,dictionary!$M$3:$M$7128,dictionary!$N$3:$N$7128))</f>
        <v>Para_CtrModule_Ctr5_WRampPos</v>
      </c>
      <c r="BMS3" s="175" t="str">
        <f>IF(ISNA(_xlfn.XLOOKUP(BMS$4,dictionary!$M$3:$M$7128,dictionary!$N$3:$N$7128))," ",_xlfn.XLOOKUP(BMS$4,dictionary!$M$3:$M$7128,dictionary!$N$3:$N$7128))</f>
        <v>Para_CtrModule_Ctr5_WStart</v>
      </c>
      <c r="BMT3" s="175" t="str">
        <f>IF(ISNA(_xlfn.XLOOKUP(BMT$4,dictionary!$M$3:$M$7128,dictionary!$N$3:$N$7128))," ",_xlfn.XLOOKUP(BMT$4,dictionary!$M$3:$M$7128,dictionary!$N$3:$N$7128))</f>
        <v>Para_CtrModule_Ctr5_YBlock</v>
      </c>
      <c r="BMU3" s="175" t="str">
        <f>IF(ISNA(_xlfn.XLOOKUP(BMU$4,dictionary!$M$3:$M$7128,dictionary!$N$3:$N$7128))," ",_xlfn.XLOOKUP(BMU$4,dictionary!$M$3:$M$7128,dictionary!$N$3:$N$7128))</f>
        <v>Para_CtrModule_Ctr5_YHl</v>
      </c>
      <c r="BMV3" s="175" t="str">
        <f>IF(ISNA(_xlfn.XLOOKUP(BMV$4,dictionary!$M$3:$M$7128,dictionary!$N$3:$N$7128))," ",_xlfn.XLOOKUP(BMV$4,dictionary!$M$3:$M$7128,dictionary!$N$3:$N$7128))</f>
        <v>Para_CtrModule_Ctr5_YMax</v>
      </c>
      <c r="BMW3" s="175" t="str">
        <f>IF(ISNA(_xlfn.XLOOKUP(BMW$4,dictionary!$M$3:$M$7128,dictionary!$N$3:$N$7128))," ",_xlfn.XLOOKUP(BMW$4,dictionary!$M$3:$M$7128,dictionary!$N$3:$N$7128))</f>
        <v>Para_CtrModule_Ctr5_YMin</v>
      </c>
      <c r="BMX3" s="175" t="str">
        <f>IF(ISNA(_xlfn.XLOOKUP(BMX$4,dictionary!$M$3:$M$7128,dictionary!$N$3:$N$7128))," ",_xlfn.XLOOKUP(BMX$4,dictionary!$M$3:$M$7128,dictionary!$N$3:$N$7128))</f>
        <v>Para_CtrModule_Ctr5_YRampNeg</v>
      </c>
      <c r="BMY3" s="175" t="str">
        <f>IF(ISNA(_xlfn.XLOOKUP(BMY$4,dictionary!$M$3:$M$7128,dictionary!$N$3:$N$7128))," ",_xlfn.XLOOKUP(BMY$4,dictionary!$M$3:$M$7128,dictionary!$N$3:$N$7128))</f>
        <v>Para_CtrModule_Ctr5_YRampPos</v>
      </c>
      <c r="BMZ3" s="175" t="str">
        <f>IF(ISNA(_xlfn.XLOOKUP(BMZ$4,dictionary!$M$3:$M$7128,dictionary!$N$3:$N$7128))," ",_xlfn.XLOOKUP(BMZ$4,dictionary!$M$3:$M$7128,dictionary!$N$3:$N$7128))</f>
        <v>Para_CtrModule_Ctr5_YRampTune</v>
      </c>
      <c r="BNA3" s="175" t="str">
        <f>IF(ISNA(_xlfn.XLOOKUP(BNA$4,dictionary!$M$3:$M$7128,dictionary!$N$3:$N$7128))," ",_xlfn.XLOOKUP(BNA$4,dictionary!$M$3:$M$7128,dictionary!$N$3:$N$7128))</f>
        <v>Para_CtrModule_Ctr6_CycleTime</v>
      </c>
      <c r="BNB3" s="175" t="str">
        <f>IF(ISNA(_xlfn.XLOOKUP(BNB$4,dictionary!$M$3:$M$7128,dictionary!$N$3:$N$7128))," ",_xlfn.XLOOKUP(BNB$4,dictionary!$M$3:$M$7128,dictionary!$N$3:$N$7128))</f>
        <v>Para_CtrModule_Ctr6_DComp</v>
      </c>
      <c r="BNC3" s="175" t="str">
        <f>IF(ISNA(_xlfn.XLOOKUP(BNC$4,dictionary!$M$3:$M$7128,dictionary!$N$3:$N$7128))," ",_xlfn.XLOOKUP(BNC$4,dictionary!$M$3:$M$7128,dictionary!$N$3:$N$7128))</f>
        <v>Para_CtrModule_Ctr6_DCompTune</v>
      </c>
      <c r="BND3" s="175" t="str">
        <f>IF(ISNA(_xlfn.XLOOKUP(BND$4,dictionary!$M$3:$M$7128,dictionary!$N$3:$N$7128))," ",_xlfn.XLOOKUP(BND$4,dictionary!$M$3:$M$7128,dictionary!$N$3:$N$7128))</f>
        <v>Para_CtrModule_Ctr6_DCompWMax</v>
      </c>
      <c r="BNE3" s="175" t="str">
        <f>IF(ISNA(_xlfn.XLOOKUP(BNE$4,dictionary!$M$3:$M$7128,dictionary!$N$3:$N$7128))," ",_xlfn.XLOOKUP(BNE$4,dictionary!$M$3:$M$7128,dictionary!$N$3:$N$7128))</f>
        <v>Para_CtrModule_Ctr6_DCompWMin</v>
      </c>
      <c r="BNF3" s="175" t="str">
        <f>IF(ISNA(_xlfn.XLOOKUP(BNF$4,dictionary!$M$3:$M$7128,dictionary!$N$3:$N$7128))," ",_xlfn.XLOOKUP(BNF$4,dictionary!$M$3:$M$7128,dictionary!$N$3:$N$7128))</f>
        <v>Para_CtrModule_Ctr6_DeadBand</v>
      </c>
      <c r="BNG3" s="175" t="str">
        <f>IF(ISNA(_xlfn.XLOOKUP(BNG$4,dictionary!$M$3:$M$7128,dictionary!$N$3:$N$7128))," ",_xlfn.XLOOKUP(BNG$4,dictionary!$M$3:$M$7128,dictionary!$N$3:$N$7128))</f>
        <v>Para_CtrModule_Ctr6_Format</v>
      </c>
      <c r="BNH3" s="175" t="str">
        <f>IF(ISNA(_xlfn.XLOOKUP(BNH$4,dictionary!$M$3:$M$7128,dictionary!$N$3:$N$7128))," ",_xlfn.XLOOKUP(BNH$4,dictionary!$M$3:$M$7128,dictionary!$N$3:$N$7128))</f>
        <v>Para_CtrModule_Ctr6_IComp</v>
      </c>
      <c r="BNI3" s="175" t="str">
        <f>IF(ISNA(_xlfn.XLOOKUP(BNI$4,dictionary!$M$3:$M$7128,dictionary!$N$3:$N$7128))," ",_xlfn.XLOOKUP(BNI$4,dictionary!$M$3:$M$7128,dictionary!$N$3:$N$7128))</f>
        <v>Para_CtrModule_Ctr6_ICompTune</v>
      </c>
      <c r="BNJ3" s="175" t="str">
        <f>IF(ISNA(_xlfn.XLOOKUP(BNJ$4,dictionary!$M$3:$M$7128,dictionary!$N$3:$N$7128))," ",_xlfn.XLOOKUP(BNJ$4,dictionary!$M$3:$M$7128,dictionary!$N$3:$N$7128))</f>
        <v>Para_CtrModule_Ctr6_ICompWMax</v>
      </c>
      <c r="BNK3" s="175" t="str">
        <f>IF(ISNA(_xlfn.XLOOKUP(BNK$4,dictionary!$M$3:$M$7128,dictionary!$N$3:$N$7128))," ",_xlfn.XLOOKUP(BNK$4,dictionary!$M$3:$M$7128,dictionary!$N$3:$N$7128))</f>
        <v>Para_CtrModule_Ctr6_ICompWMin</v>
      </c>
      <c r="BNL3" s="175" t="str">
        <f>IF(ISNA(_xlfn.XLOOKUP(BNL$4,dictionary!$M$3:$M$7128,dictionary!$N$3:$N$7128))," ",_xlfn.XLOOKUP(BNL$4,dictionary!$M$3:$M$7128,dictionary!$N$3:$N$7128))</f>
        <v>Para_CtrModule_Ctr6_InvertCtrTune</v>
      </c>
      <c r="BNM3" s="175" t="str">
        <f>IF(ISNA(_xlfn.XLOOKUP(BNM$4,dictionary!$M$3:$M$7128,dictionary!$N$3:$N$7128))," ",_xlfn.XLOOKUP(BNM$4,dictionary!$M$3:$M$7128,dictionary!$N$3:$N$7128))</f>
        <v>Para_CtrModule_Ctr6_Name</v>
      </c>
      <c r="BNN3" s="175" t="str">
        <f>IF(ISNA(_xlfn.XLOOKUP(BNN$4,dictionary!$M$3:$M$7128,dictionary!$N$3:$N$7128))," ",_xlfn.XLOOKUP(BNN$4,dictionary!$M$3:$M$7128,dictionary!$N$3:$N$7128))</f>
        <v>Para_CtrModule_Ctr6_NameF</v>
      </c>
      <c r="BNO3" s="175" t="str">
        <f>IF(ISNA(_xlfn.XLOOKUP(BNO$4,dictionary!$M$3:$M$7128,dictionary!$N$3:$N$7128))," ",_xlfn.XLOOKUP(BNO$4,dictionary!$M$3:$M$7128,dictionary!$N$3:$N$7128))</f>
        <v>Para_CtrModule_Ctr6_OptWorkPoint</v>
      </c>
      <c r="BNP3" s="175" t="str">
        <f>IF(ISNA(_xlfn.XLOOKUP(BNP$4,dictionary!$M$3:$M$7128,dictionary!$N$3:$N$7128))," ",_xlfn.XLOOKUP(BNP$4,dictionary!$M$3:$M$7128,dictionary!$N$3:$N$7128))</f>
        <v>Para_CtrModule_Ctr6_PComp</v>
      </c>
      <c r="BNQ3" s="175" t="str">
        <f>IF(ISNA(_xlfn.XLOOKUP(BNQ$4,dictionary!$M$3:$M$7128,dictionary!$N$3:$N$7128))," ",_xlfn.XLOOKUP(BNQ$4,dictionary!$M$3:$M$7128,dictionary!$N$3:$N$7128))</f>
        <v>Para_CtrModule_Ctr6_PCompTune</v>
      </c>
      <c r="BNR3" s="175" t="str">
        <f>IF(ISNA(_xlfn.XLOOKUP(BNR$4,dictionary!$M$3:$M$7128,dictionary!$N$3:$N$7128))," ",_xlfn.XLOOKUP(BNR$4,dictionary!$M$3:$M$7128,dictionary!$N$3:$N$7128))</f>
        <v>Para_CtrModule_Ctr6_PCompWMax</v>
      </c>
      <c r="BNS3" s="175" t="str">
        <f>IF(ISNA(_xlfn.XLOOKUP(BNS$4,dictionary!$M$3:$M$7128,dictionary!$N$3:$N$7128))," ",_xlfn.XLOOKUP(BNS$4,dictionary!$M$3:$M$7128,dictionary!$N$3:$N$7128))</f>
        <v>Para_CtrModule_Ctr6_PCompWMin</v>
      </c>
      <c r="BNT3" s="175" t="str">
        <f>IF(ISNA(_xlfn.XLOOKUP(BNT$4,dictionary!$M$3:$M$7128,dictionary!$N$3:$N$7128))," ",_xlfn.XLOOKUP(BNT$4,dictionary!$M$3:$M$7128,dictionary!$N$3:$N$7128))</f>
        <v>Para_CtrModule_Ctr6_RangeBegin</v>
      </c>
      <c r="BNU3" s="175" t="str">
        <f>IF(ISNA(_xlfn.XLOOKUP(BNU$4,dictionary!$M$3:$M$7128,dictionary!$N$3:$N$7128))," ",_xlfn.XLOOKUP(BNU$4,dictionary!$M$3:$M$7128,dictionary!$N$3:$N$7128))</f>
        <v>Para_CtrModule_Ctr6_RangeEnd</v>
      </c>
      <c r="BNV3" s="175" t="str">
        <f>IF(ISNA(_xlfn.XLOOKUP(BNV$4,dictionary!$M$3:$M$7128,dictionary!$N$3:$N$7128))," ",_xlfn.XLOOKUP(BNV$4,dictionary!$M$3:$M$7128,dictionary!$N$3:$N$7128))</f>
        <v>Para_CtrModule_Ctr6_Unit</v>
      </c>
      <c r="BNW3" s="175" t="str">
        <f>IF(ISNA(_xlfn.XLOOKUP(BNW$4,dictionary!$M$3:$M$7128,dictionary!$N$3:$N$7128))," ",_xlfn.XLOOKUP(BNW$4,dictionary!$M$3:$M$7128,dictionary!$N$3:$N$7128))</f>
        <v>Para_CtrModule_Ctr6_UserLevelIntExt</v>
      </c>
      <c r="BNX3" s="175" t="str">
        <f>IF(ISNA(_xlfn.XLOOKUP(BNX$4,dictionary!$M$3:$M$7128,dictionary!$N$3:$N$7128))," ",_xlfn.XLOOKUP(BNX$4,dictionary!$M$3:$M$7128,dictionary!$N$3:$N$7128))</f>
        <v>Para_CtrModule_Ctr6_UserLevelManAut</v>
      </c>
      <c r="BNY3" s="175" t="str">
        <f>IF(ISNA(_xlfn.XLOOKUP(BNY$4,dictionary!$M$3:$M$7128,dictionary!$N$3:$N$7128))," ",_xlfn.XLOOKUP(BNY$4,dictionary!$M$3:$M$7128,dictionary!$N$3:$N$7128))</f>
        <v>Para_CtrModule_Ctr6_UserLevelSet</v>
      </c>
      <c r="BNZ3" s="175" t="str">
        <f>IF(ISNA(_xlfn.XLOOKUP(BNZ$4,dictionary!$M$3:$M$7128,dictionary!$N$3:$N$7128))," ",_xlfn.XLOOKUP(BNZ$4,dictionary!$M$3:$M$7128,dictionary!$N$3:$N$7128))</f>
        <v>Para_CtrModule_Ctr6_UserLevelTune</v>
      </c>
      <c r="BOA3" s="175" t="str">
        <f>IF(ISNA(_xlfn.XLOOKUP(BOA$4,dictionary!$M$3:$M$7128,dictionary!$N$3:$N$7128))," ",_xlfn.XLOOKUP(BOA$4,dictionary!$M$3:$M$7128,dictionary!$N$3:$N$7128))</f>
        <v>Para_CtrModule_Ctr6_WMax</v>
      </c>
      <c r="BOB3" s="175" t="str">
        <f>IF(ISNA(_xlfn.XLOOKUP(BOB$4,dictionary!$M$3:$M$7128,dictionary!$N$3:$N$7128))," ",_xlfn.XLOOKUP(BOB$4,dictionary!$M$3:$M$7128,dictionary!$N$3:$N$7128))</f>
        <v>Para_CtrModule_Ctr6_WMin</v>
      </c>
      <c r="BOC3" s="175" t="str">
        <f>IF(ISNA(_xlfn.XLOOKUP(BOC$4,dictionary!$M$3:$M$7128,dictionary!$N$3:$N$7128))," ",_xlfn.XLOOKUP(BOC$4,dictionary!$M$3:$M$7128,dictionary!$N$3:$N$7128))</f>
        <v>Para_CtrModule_Ctr6_WRampNeg</v>
      </c>
      <c r="BOD3" s="175" t="str">
        <f>IF(ISNA(_xlfn.XLOOKUP(BOD$4,dictionary!$M$3:$M$7128,dictionary!$N$3:$N$7128))," ",_xlfn.XLOOKUP(BOD$4,dictionary!$M$3:$M$7128,dictionary!$N$3:$N$7128))</f>
        <v>Para_CtrModule_Ctr6_WRampPos</v>
      </c>
      <c r="BOE3" s="175" t="str">
        <f>IF(ISNA(_xlfn.XLOOKUP(BOE$4,dictionary!$M$3:$M$7128,dictionary!$N$3:$N$7128))," ",_xlfn.XLOOKUP(BOE$4,dictionary!$M$3:$M$7128,dictionary!$N$3:$N$7128))</f>
        <v>Para_CtrModule_Ctr6_WStart</v>
      </c>
      <c r="BOF3" s="175" t="str">
        <f>IF(ISNA(_xlfn.XLOOKUP(BOF$4,dictionary!$M$3:$M$7128,dictionary!$N$3:$N$7128))," ",_xlfn.XLOOKUP(BOF$4,dictionary!$M$3:$M$7128,dictionary!$N$3:$N$7128))</f>
        <v>Para_CtrModule_Ctr6_YBlock</v>
      </c>
      <c r="BOG3" s="175" t="str">
        <f>IF(ISNA(_xlfn.XLOOKUP(BOG$4,dictionary!$M$3:$M$7128,dictionary!$N$3:$N$7128))," ",_xlfn.XLOOKUP(BOG$4,dictionary!$M$3:$M$7128,dictionary!$N$3:$N$7128))</f>
        <v>Para_CtrModule_Ctr6_YHl</v>
      </c>
      <c r="BOH3" s="175" t="str">
        <f>IF(ISNA(_xlfn.XLOOKUP(BOH$4,dictionary!$M$3:$M$7128,dictionary!$N$3:$N$7128))," ",_xlfn.XLOOKUP(BOH$4,dictionary!$M$3:$M$7128,dictionary!$N$3:$N$7128))</f>
        <v>Para_CtrModule_Ctr6_YMax</v>
      </c>
      <c r="BOI3" s="175" t="str">
        <f>IF(ISNA(_xlfn.XLOOKUP(BOI$4,dictionary!$M$3:$M$7128,dictionary!$N$3:$N$7128))," ",_xlfn.XLOOKUP(BOI$4,dictionary!$M$3:$M$7128,dictionary!$N$3:$N$7128))</f>
        <v>Para_CtrModule_Ctr6_YMin</v>
      </c>
      <c r="BOJ3" s="175" t="str">
        <f>IF(ISNA(_xlfn.XLOOKUP(BOJ$4,dictionary!$M$3:$M$7128,dictionary!$N$3:$N$7128))," ",_xlfn.XLOOKUP(BOJ$4,dictionary!$M$3:$M$7128,dictionary!$N$3:$N$7128))</f>
        <v>Para_CtrModule_Ctr6_YRampNeg</v>
      </c>
      <c r="BOK3" s="175" t="str">
        <f>IF(ISNA(_xlfn.XLOOKUP(BOK$4,dictionary!$M$3:$M$7128,dictionary!$N$3:$N$7128))," ",_xlfn.XLOOKUP(BOK$4,dictionary!$M$3:$M$7128,dictionary!$N$3:$N$7128))</f>
        <v>Para_CtrModule_Ctr6_YRampPos</v>
      </c>
      <c r="BOL3" s="175" t="str">
        <f>IF(ISNA(_xlfn.XLOOKUP(BOL$4,dictionary!$M$3:$M$7128,dictionary!$N$3:$N$7128))," ",_xlfn.XLOOKUP(BOL$4,dictionary!$M$3:$M$7128,dictionary!$N$3:$N$7128))</f>
        <v>Para_CtrModule_Ctr6_YRampTune</v>
      </c>
      <c r="BOM3" s="175" t="str">
        <f>IF(ISNA(_xlfn.XLOOKUP(BOM$4,dictionary!$M$3:$M$7128,dictionary!$N$3:$N$7128))," ",_xlfn.XLOOKUP(BOM$4,dictionary!$M$3:$M$7128,dictionary!$N$3:$N$7128))</f>
        <v>Para_CtrModule_Ctr7_CycleTime</v>
      </c>
      <c r="BON3" s="175" t="str">
        <f>IF(ISNA(_xlfn.XLOOKUP(BON$4,dictionary!$M$3:$M$7128,dictionary!$N$3:$N$7128))," ",_xlfn.XLOOKUP(BON$4,dictionary!$M$3:$M$7128,dictionary!$N$3:$N$7128))</f>
        <v>Para_CtrModule_Ctr7_DComp</v>
      </c>
      <c r="BOO3" s="175" t="str">
        <f>IF(ISNA(_xlfn.XLOOKUP(BOO$4,dictionary!$M$3:$M$7128,dictionary!$N$3:$N$7128))," ",_xlfn.XLOOKUP(BOO$4,dictionary!$M$3:$M$7128,dictionary!$N$3:$N$7128))</f>
        <v>Para_CtrModule_Ctr7_DCompTune</v>
      </c>
      <c r="BOP3" s="175" t="str">
        <f>IF(ISNA(_xlfn.XLOOKUP(BOP$4,dictionary!$M$3:$M$7128,dictionary!$N$3:$N$7128))," ",_xlfn.XLOOKUP(BOP$4,dictionary!$M$3:$M$7128,dictionary!$N$3:$N$7128))</f>
        <v>Para_CtrModule_Ctr7_DCompWMax</v>
      </c>
      <c r="BOQ3" s="175" t="str">
        <f>IF(ISNA(_xlfn.XLOOKUP(BOQ$4,dictionary!$M$3:$M$7128,dictionary!$N$3:$N$7128))," ",_xlfn.XLOOKUP(BOQ$4,dictionary!$M$3:$M$7128,dictionary!$N$3:$N$7128))</f>
        <v>Para_CtrModule_Ctr7_DCompWMin</v>
      </c>
      <c r="BOR3" s="175" t="str">
        <f>IF(ISNA(_xlfn.XLOOKUP(BOR$4,dictionary!$M$3:$M$7128,dictionary!$N$3:$N$7128))," ",_xlfn.XLOOKUP(BOR$4,dictionary!$M$3:$M$7128,dictionary!$N$3:$N$7128))</f>
        <v>Para_CtrModule_Ctr7_DeadBand</v>
      </c>
      <c r="BOS3" s="175" t="str">
        <f>IF(ISNA(_xlfn.XLOOKUP(BOS$4,dictionary!$M$3:$M$7128,dictionary!$N$3:$N$7128))," ",_xlfn.XLOOKUP(BOS$4,dictionary!$M$3:$M$7128,dictionary!$N$3:$N$7128))</f>
        <v>Para_CtrModule_Ctr7_Format</v>
      </c>
      <c r="BOT3" s="175" t="str">
        <f>IF(ISNA(_xlfn.XLOOKUP(BOT$4,dictionary!$M$3:$M$7128,dictionary!$N$3:$N$7128))," ",_xlfn.XLOOKUP(BOT$4,dictionary!$M$3:$M$7128,dictionary!$N$3:$N$7128))</f>
        <v>Para_CtrModule_Ctr7_IComp</v>
      </c>
      <c r="BOU3" s="175" t="str">
        <f>IF(ISNA(_xlfn.XLOOKUP(BOU$4,dictionary!$M$3:$M$7128,dictionary!$N$3:$N$7128))," ",_xlfn.XLOOKUP(BOU$4,dictionary!$M$3:$M$7128,dictionary!$N$3:$N$7128))</f>
        <v>Para_CtrModule_Ctr7_ICompTune</v>
      </c>
      <c r="BOV3" s="175" t="str">
        <f>IF(ISNA(_xlfn.XLOOKUP(BOV$4,dictionary!$M$3:$M$7128,dictionary!$N$3:$N$7128))," ",_xlfn.XLOOKUP(BOV$4,dictionary!$M$3:$M$7128,dictionary!$N$3:$N$7128))</f>
        <v>Para_CtrModule_Ctr7_ICompWMax</v>
      </c>
      <c r="BOW3" s="175" t="str">
        <f>IF(ISNA(_xlfn.XLOOKUP(BOW$4,dictionary!$M$3:$M$7128,dictionary!$N$3:$N$7128))," ",_xlfn.XLOOKUP(BOW$4,dictionary!$M$3:$M$7128,dictionary!$N$3:$N$7128))</f>
        <v>Para_CtrModule_Ctr7_ICompWMin</v>
      </c>
      <c r="BOX3" s="175" t="str">
        <f>IF(ISNA(_xlfn.XLOOKUP(BOX$4,dictionary!$M$3:$M$7128,dictionary!$N$3:$N$7128))," ",_xlfn.XLOOKUP(BOX$4,dictionary!$M$3:$M$7128,dictionary!$N$3:$N$7128))</f>
        <v>Para_CtrModule_Ctr7_InvertCtrTune</v>
      </c>
      <c r="BOY3" s="175" t="str">
        <f>IF(ISNA(_xlfn.XLOOKUP(BOY$4,dictionary!$M$3:$M$7128,dictionary!$N$3:$N$7128))," ",_xlfn.XLOOKUP(BOY$4,dictionary!$M$3:$M$7128,dictionary!$N$3:$N$7128))</f>
        <v>Para_CtrModule_Ctr7_Name</v>
      </c>
      <c r="BOZ3" s="175" t="str">
        <f>IF(ISNA(_xlfn.XLOOKUP(BOZ$4,dictionary!$M$3:$M$7128,dictionary!$N$3:$N$7128))," ",_xlfn.XLOOKUP(BOZ$4,dictionary!$M$3:$M$7128,dictionary!$N$3:$N$7128))</f>
        <v>Para_CtrModule_Ctr7_NameF</v>
      </c>
      <c r="BPA3" s="175" t="str">
        <f>IF(ISNA(_xlfn.XLOOKUP(BPA$4,dictionary!$M$3:$M$7128,dictionary!$N$3:$N$7128))," ",_xlfn.XLOOKUP(BPA$4,dictionary!$M$3:$M$7128,dictionary!$N$3:$N$7128))</f>
        <v>Para_CtrModule_Ctr7_OptWorkPoint</v>
      </c>
      <c r="BPB3" s="175" t="str">
        <f>IF(ISNA(_xlfn.XLOOKUP(BPB$4,dictionary!$M$3:$M$7128,dictionary!$N$3:$N$7128))," ",_xlfn.XLOOKUP(BPB$4,dictionary!$M$3:$M$7128,dictionary!$N$3:$N$7128))</f>
        <v>Para_CtrModule_Ctr7_PComp</v>
      </c>
      <c r="BPC3" s="175" t="str">
        <f>IF(ISNA(_xlfn.XLOOKUP(BPC$4,dictionary!$M$3:$M$7128,dictionary!$N$3:$N$7128))," ",_xlfn.XLOOKUP(BPC$4,dictionary!$M$3:$M$7128,dictionary!$N$3:$N$7128))</f>
        <v>Para_CtrModule_Ctr7_PCompTune</v>
      </c>
      <c r="BPD3" s="175" t="str">
        <f>IF(ISNA(_xlfn.XLOOKUP(BPD$4,dictionary!$M$3:$M$7128,dictionary!$N$3:$N$7128))," ",_xlfn.XLOOKUP(BPD$4,dictionary!$M$3:$M$7128,dictionary!$N$3:$N$7128))</f>
        <v>Para_CtrModule_Ctr7_PCompWMax</v>
      </c>
      <c r="BPE3" s="175" t="str">
        <f>IF(ISNA(_xlfn.XLOOKUP(BPE$4,dictionary!$M$3:$M$7128,dictionary!$N$3:$N$7128))," ",_xlfn.XLOOKUP(BPE$4,dictionary!$M$3:$M$7128,dictionary!$N$3:$N$7128))</f>
        <v>Para_CtrModule_Ctr7_PCompWMin</v>
      </c>
      <c r="BPF3" s="175" t="str">
        <f>IF(ISNA(_xlfn.XLOOKUP(BPF$4,dictionary!$M$3:$M$7128,dictionary!$N$3:$N$7128))," ",_xlfn.XLOOKUP(BPF$4,dictionary!$M$3:$M$7128,dictionary!$N$3:$N$7128))</f>
        <v>Para_CtrModule_Ctr7_RangeBegin</v>
      </c>
      <c r="BPG3" s="175" t="str">
        <f>IF(ISNA(_xlfn.XLOOKUP(BPG$4,dictionary!$M$3:$M$7128,dictionary!$N$3:$N$7128))," ",_xlfn.XLOOKUP(BPG$4,dictionary!$M$3:$M$7128,dictionary!$N$3:$N$7128))</f>
        <v>Para_CtrModule_Ctr7_RangeEnd</v>
      </c>
      <c r="BPH3" s="175" t="str">
        <f>IF(ISNA(_xlfn.XLOOKUP(BPH$4,dictionary!$M$3:$M$7128,dictionary!$N$3:$N$7128))," ",_xlfn.XLOOKUP(BPH$4,dictionary!$M$3:$M$7128,dictionary!$N$3:$N$7128))</f>
        <v>Para_CtrModule_Ctr7_Unit</v>
      </c>
      <c r="BPI3" s="175" t="str">
        <f>IF(ISNA(_xlfn.XLOOKUP(BPI$4,dictionary!$M$3:$M$7128,dictionary!$N$3:$N$7128))," ",_xlfn.XLOOKUP(BPI$4,dictionary!$M$3:$M$7128,dictionary!$N$3:$N$7128))</f>
        <v>Para_CtrModule_Ctr7_UserLevelIntExt</v>
      </c>
      <c r="BPJ3" s="175" t="str">
        <f>IF(ISNA(_xlfn.XLOOKUP(BPJ$4,dictionary!$M$3:$M$7128,dictionary!$N$3:$N$7128))," ",_xlfn.XLOOKUP(BPJ$4,dictionary!$M$3:$M$7128,dictionary!$N$3:$N$7128))</f>
        <v>Para_CtrModule_Ctr7_UserLevelManAut</v>
      </c>
      <c r="BPK3" s="175" t="str">
        <f>IF(ISNA(_xlfn.XLOOKUP(BPK$4,dictionary!$M$3:$M$7128,dictionary!$N$3:$N$7128))," ",_xlfn.XLOOKUP(BPK$4,dictionary!$M$3:$M$7128,dictionary!$N$3:$N$7128))</f>
        <v>Para_CtrModule_Ctr7_UserLevelSet</v>
      </c>
      <c r="BPL3" s="175" t="str">
        <f>IF(ISNA(_xlfn.XLOOKUP(BPL$4,dictionary!$M$3:$M$7128,dictionary!$N$3:$N$7128))," ",_xlfn.XLOOKUP(BPL$4,dictionary!$M$3:$M$7128,dictionary!$N$3:$N$7128))</f>
        <v>Para_CtrModule_Ctr7_UserLevelTune</v>
      </c>
      <c r="BPM3" s="175" t="str">
        <f>IF(ISNA(_xlfn.XLOOKUP(BPM$4,dictionary!$M$3:$M$7128,dictionary!$N$3:$N$7128))," ",_xlfn.XLOOKUP(BPM$4,dictionary!$M$3:$M$7128,dictionary!$N$3:$N$7128))</f>
        <v>Para_CtrModule_Ctr7_WMax</v>
      </c>
      <c r="BPN3" s="175" t="str">
        <f>IF(ISNA(_xlfn.XLOOKUP(BPN$4,dictionary!$M$3:$M$7128,dictionary!$N$3:$N$7128))," ",_xlfn.XLOOKUP(BPN$4,dictionary!$M$3:$M$7128,dictionary!$N$3:$N$7128))</f>
        <v>Para_CtrModule_Ctr7_WMin</v>
      </c>
      <c r="BPO3" s="175" t="str">
        <f>IF(ISNA(_xlfn.XLOOKUP(BPO$4,dictionary!$M$3:$M$7128,dictionary!$N$3:$N$7128))," ",_xlfn.XLOOKUP(BPO$4,dictionary!$M$3:$M$7128,dictionary!$N$3:$N$7128))</f>
        <v>Para_CtrModule_Ctr7_WRampNeg</v>
      </c>
      <c r="BPP3" s="175" t="str">
        <f>IF(ISNA(_xlfn.XLOOKUP(BPP$4,dictionary!$M$3:$M$7128,dictionary!$N$3:$N$7128))," ",_xlfn.XLOOKUP(BPP$4,dictionary!$M$3:$M$7128,dictionary!$N$3:$N$7128))</f>
        <v>Para_CtrModule_Ctr7_WRampPos</v>
      </c>
      <c r="BPQ3" s="175" t="str">
        <f>IF(ISNA(_xlfn.XLOOKUP(BPQ$4,dictionary!$M$3:$M$7128,dictionary!$N$3:$N$7128))," ",_xlfn.XLOOKUP(BPQ$4,dictionary!$M$3:$M$7128,dictionary!$N$3:$N$7128))</f>
        <v>Para_CtrModule_Ctr7_WStart</v>
      </c>
      <c r="BPR3" s="175" t="str">
        <f>IF(ISNA(_xlfn.XLOOKUP(BPR$4,dictionary!$M$3:$M$7128,dictionary!$N$3:$N$7128))," ",_xlfn.XLOOKUP(BPR$4,dictionary!$M$3:$M$7128,dictionary!$N$3:$N$7128))</f>
        <v>Para_CtrModule_Ctr7_YBlock</v>
      </c>
      <c r="BPS3" s="175" t="str">
        <f>IF(ISNA(_xlfn.XLOOKUP(BPS$4,dictionary!$M$3:$M$7128,dictionary!$N$3:$N$7128))," ",_xlfn.XLOOKUP(BPS$4,dictionary!$M$3:$M$7128,dictionary!$N$3:$N$7128))</f>
        <v>Para_CtrModule_Ctr7_YHl</v>
      </c>
      <c r="BPT3" s="175" t="str">
        <f>IF(ISNA(_xlfn.XLOOKUP(BPT$4,dictionary!$M$3:$M$7128,dictionary!$N$3:$N$7128))," ",_xlfn.XLOOKUP(BPT$4,dictionary!$M$3:$M$7128,dictionary!$N$3:$N$7128))</f>
        <v>Para_CtrModule_Ctr7_YMax</v>
      </c>
      <c r="BPU3" s="175" t="str">
        <f>IF(ISNA(_xlfn.XLOOKUP(BPU$4,dictionary!$M$3:$M$7128,dictionary!$N$3:$N$7128))," ",_xlfn.XLOOKUP(BPU$4,dictionary!$M$3:$M$7128,dictionary!$N$3:$N$7128))</f>
        <v>Para_CtrModule_Ctr7_YMin</v>
      </c>
      <c r="BPV3" s="175" t="str">
        <f>IF(ISNA(_xlfn.XLOOKUP(BPV$4,dictionary!$M$3:$M$7128,dictionary!$N$3:$N$7128))," ",_xlfn.XLOOKUP(BPV$4,dictionary!$M$3:$M$7128,dictionary!$N$3:$N$7128))</f>
        <v>Para_CtrModule_Ctr7_YRampNeg</v>
      </c>
      <c r="BPW3" s="175" t="str">
        <f>IF(ISNA(_xlfn.XLOOKUP(BPW$4,dictionary!$M$3:$M$7128,dictionary!$N$3:$N$7128))," ",_xlfn.XLOOKUP(BPW$4,dictionary!$M$3:$M$7128,dictionary!$N$3:$N$7128))</f>
        <v>Para_CtrModule_Ctr7_YRampPos</v>
      </c>
      <c r="BPX3" s="175" t="str">
        <f>IF(ISNA(_xlfn.XLOOKUP(BPX$4,dictionary!$M$3:$M$7128,dictionary!$N$3:$N$7128))," ",_xlfn.XLOOKUP(BPX$4,dictionary!$M$3:$M$7128,dictionary!$N$3:$N$7128))</f>
        <v>Para_CtrModule_Ctr7_YRampTune</v>
      </c>
      <c r="BPY3" s="175" t="str">
        <f>IF(ISNA(_xlfn.XLOOKUP(BPY$4,dictionary!$M$3:$M$7128,dictionary!$N$3:$N$7128))," ",_xlfn.XLOOKUP(BPY$4,dictionary!$M$3:$M$7128,dictionary!$N$3:$N$7128))</f>
        <v>Para_CtrModule_Ctr8_CycleTime</v>
      </c>
      <c r="BPZ3" s="175" t="str">
        <f>IF(ISNA(_xlfn.XLOOKUP(BPZ$4,dictionary!$M$3:$M$7128,dictionary!$N$3:$N$7128))," ",_xlfn.XLOOKUP(BPZ$4,dictionary!$M$3:$M$7128,dictionary!$N$3:$N$7128))</f>
        <v>Para_CtrModule_Ctr8_DComp</v>
      </c>
      <c r="BQA3" s="175" t="str">
        <f>IF(ISNA(_xlfn.XLOOKUP(BQA$4,dictionary!$M$3:$M$7128,dictionary!$N$3:$N$7128))," ",_xlfn.XLOOKUP(BQA$4,dictionary!$M$3:$M$7128,dictionary!$N$3:$N$7128))</f>
        <v>Para_CtrModule_Ctr8_DCompTune</v>
      </c>
      <c r="BQB3" s="175" t="str">
        <f>IF(ISNA(_xlfn.XLOOKUP(BQB$4,dictionary!$M$3:$M$7128,dictionary!$N$3:$N$7128))," ",_xlfn.XLOOKUP(BQB$4,dictionary!$M$3:$M$7128,dictionary!$N$3:$N$7128))</f>
        <v>Para_CtrModule_Ctr8_DCompWMax</v>
      </c>
      <c r="BQC3" s="175" t="str">
        <f>IF(ISNA(_xlfn.XLOOKUP(BQC$4,dictionary!$M$3:$M$7128,dictionary!$N$3:$N$7128))," ",_xlfn.XLOOKUP(BQC$4,dictionary!$M$3:$M$7128,dictionary!$N$3:$N$7128))</f>
        <v>Para_CtrModule_Ctr8_DCompWMin</v>
      </c>
      <c r="BQD3" s="175" t="str">
        <f>IF(ISNA(_xlfn.XLOOKUP(BQD$4,dictionary!$M$3:$M$7128,dictionary!$N$3:$N$7128))," ",_xlfn.XLOOKUP(BQD$4,dictionary!$M$3:$M$7128,dictionary!$N$3:$N$7128))</f>
        <v>Para_CtrModule_Ctr8_DeadBand</v>
      </c>
      <c r="BQE3" s="175" t="str">
        <f>IF(ISNA(_xlfn.XLOOKUP(BQE$4,dictionary!$M$3:$M$7128,dictionary!$N$3:$N$7128))," ",_xlfn.XLOOKUP(BQE$4,dictionary!$M$3:$M$7128,dictionary!$N$3:$N$7128))</f>
        <v>Para_CtrModule_Ctr8_Format</v>
      </c>
      <c r="BQF3" s="175" t="str">
        <f>IF(ISNA(_xlfn.XLOOKUP(BQF$4,dictionary!$M$3:$M$7128,dictionary!$N$3:$N$7128))," ",_xlfn.XLOOKUP(BQF$4,dictionary!$M$3:$M$7128,dictionary!$N$3:$N$7128))</f>
        <v>Para_CtrModule_Ctr8_IComp</v>
      </c>
      <c r="BQG3" s="175" t="str">
        <f>IF(ISNA(_xlfn.XLOOKUP(BQG$4,dictionary!$M$3:$M$7128,dictionary!$N$3:$N$7128))," ",_xlfn.XLOOKUP(BQG$4,dictionary!$M$3:$M$7128,dictionary!$N$3:$N$7128))</f>
        <v>Para_CtrModule_Ctr8_ICompTune</v>
      </c>
      <c r="BQH3" s="175" t="str">
        <f>IF(ISNA(_xlfn.XLOOKUP(BQH$4,dictionary!$M$3:$M$7128,dictionary!$N$3:$N$7128))," ",_xlfn.XLOOKUP(BQH$4,dictionary!$M$3:$M$7128,dictionary!$N$3:$N$7128))</f>
        <v>Para_CtrModule_Ctr8_ICompWMax</v>
      </c>
      <c r="BQI3" s="175" t="str">
        <f>IF(ISNA(_xlfn.XLOOKUP(BQI$4,dictionary!$M$3:$M$7128,dictionary!$N$3:$N$7128))," ",_xlfn.XLOOKUP(BQI$4,dictionary!$M$3:$M$7128,dictionary!$N$3:$N$7128))</f>
        <v>Para_CtrModule_Ctr8_ICompWMin</v>
      </c>
      <c r="BQJ3" s="175" t="str">
        <f>IF(ISNA(_xlfn.XLOOKUP(BQJ$4,dictionary!$M$3:$M$7128,dictionary!$N$3:$N$7128))," ",_xlfn.XLOOKUP(BQJ$4,dictionary!$M$3:$M$7128,dictionary!$N$3:$N$7128))</f>
        <v>Para_CtrModule_Ctr8_InvertCtrTune</v>
      </c>
      <c r="BQK3" s="175" t="str">
        <f>IF(ISNA(_xlfn.XLOOKUP(BQK$4,dictionary!$M$3:$M$7128,dictionary!$N$3:$N$7128))," ",_xlfn.XLOOKUP(BQK$4,dictionary!$M$3:$M$7128,dictionary!$N$3:$N$7128))</f>
        <v>Para_CtrModule_Ctr8_Name</v>
      </c>
      <c r="BQL3" s="175" t="str">
        <f>IF(ISNA(_xlfn.XLOOKUP(BQL$4,dictionary!$M$3:$M$7128,dictionary!$N$3:$N$7128))," ",_xlfn.XLOOKUP(BQL$4,dictionary!$M$3:$M$7128,dictionary!$N$3:$N$7128))</f>
        <v>Para_CtrModule_Ctr8_NameF</v>
      </c>
      <c r="BQM3" s="175" t="str">
        <f>IF(ISNA(_xlfn.XLOOKUP(BQM$4,dictionary!$M$3:$M$7128,dictionary!$N$3:$N$7128))," ",_xlfn.XLOOKUP(BQM$4,dictionary!$M$3:$M$7128,dictionary!$N$3:$N$7128))</f>
        <v>Para_CtrModule_Ctr8_OptWorkPoint</v>
      </c>
      <c r="BQN3" s="175" t="str">
        <f>IF(ISNA(_xlfn.XLOOKUP(BQN$4,dictionary!$M$3:$M$7128,dictionary!$N$3:$N$7128))," ",_xlfn.XLOOKUP(BQN$4,dictionary!$M$3:$M$7128,dictionary!$N$3:$N$7128))</f>
        <v>Para_CtrModule_Ctr8_PComp</v>
      </c>
      <c r="BQO3" s="175" t="str">
        <f>IF(ISNA(_xlfn.XLOOKUP(BQO$4,dictionary!$M$3:$M$7128,dictionary!$N$3:$N$7128))," ",_xlfn.XLOOKUP(BQO$4,dictionary!$M$3:$M$7128,dictionary!$N$3:$N$7128))</f>
        <v>Para_CtrModule_Ctr8_PCompTune</v>
      </c>
      <c r="BQP3" s="175" t="str">
        <f>IF(ISNA(_xlfn.XLOOKUP(BQP$4,dictionary!$M$3:$M$7128,dictionary!$N$3:$N$7128))," ",_xlfn.XLOOKUP(BQP$4,dictionary!$M$3:$M$7128,dictionary!$N$3:$N$7128))</f>
        <v>Para_CtrModule_Ctr8_PCompWMax</v>
      </c>
      <c r="BQQ3" s="175" t="str">
        <f>IF(ISNA(_xlfn.XLOOKUP(BQQ$4,dictionary!$M$3:$M$7128,dictionary!$N$3:$N$7128))," ",_xlfn.XLOOKUP(BQQ$4,dictionary!$M$3:$M$7128,dictionary!$N$3:$N$7128))</f>
        <v>Para_CtrModule_Ctr8_PCompWMin</v>
      </c>
      <c r="BQR3" s="175" t="str">
        <f>IF(ISNA(_xlfn.XLOOKUP(BQR$4,dictionary!$M$3:$M$7128,dictionary!$N$3:$N$7128))," ",_xlfn.XLOOKUP(BQR$4,dictionary!$M$3:$M$7128,dictionary!$N$3:$N$7128))</f>
        <v>Para_CtrModule_Ctr8_RangeBegin</v>
      </c>
      <c r="BQS3" s="175" t="str">
        <f>IF(ISNA(_xlfn.XLOOKUP(BQS$4,dictionary!$M$3:$M$7128,dictionary!$N$3:$N$7128))," ",_xlfn.XLOOKUP(BQS$4,dictionary!$M$3:$M$7128,dictionary!$N$3:$N$7128))</f>
        <v>Para_CtrModule_Ctr8_RangeEnd</v>
      </c>
      <c r="BQT3" s="175" t="str">
        <f>IF(ISNA(_xlfn.XLOOKUP(BQT$4,dictionary!$M$3:$M$7128,dictionary!$N$3:$N$7128))," ",_xlfn.XLOOKUP(BQT$4,dictionary!$M$3:$M$7128,dictionary!$N$3:$N$7128))</f>
        <v>Para_CtrModule_Ctr8_Unit</v>
      </c>
      <c r="BQU3" s="175" t="str">
        <f>IF(ISNA(_xlfn.XLOOKUP(BQU$4,dictionary!$M$3:$M$7128,dictionary!$N$3:$N$7128))," ",_xlfn.XLOOKUP(BQU$4,dictionary!$M$3:$M$7128,dictionary!$N$3:$N$7128))</f>
        <v>Para_CtrModule_Ctr8_UserLevelIntExt</v>
      </c>
      <c r="BQV3" s="175" t="str">
        <f>IF(ISNA(_xlfn.XLOOKUP(BQV$4,dictionary!$M$3:$M$7128,dictionary!$N$3:$N$7128))," ",_xlfn.XLOOKUP(BQV$4,dictionary!$M$3:$M$7128,dictionary!$N$3:$N$7128))</f>
        <v>Para_CtrModule_Ctr8_UserLevelManAut</v>
      </c>
      <c r="BQW3" s="175" t="str">
        <f>IF(ISNA(_xlfn.XLOOKUP(BQW$4,dictionary!$M$3:$M$7128,dictionary!$N$3:$N$7128))," ",_xlfn.XLOOKUP(BQW$4,dictionary!$M$3:$M$7128,dictionary!$N$3:$N$7128))</f>
        <v>Para_CtrModule_Ctr8_UserLevelSet</v>
      </c>
      <c r="BQX3" s="175" t="str">
        <f>IF(ISNA(_xlfn.XLOOKUP(BQX$4,dictionary!$M$3:$M$7128,dictionary!$N$3:$N$7128))," ",_xlfn.XLOOKUP(BQX$4,dictionary!$M$3:$M$7128,dictionary!$N$3:$N$7128))</f>
        <v>Para_CtrModule_Ctr8_UserLevelTune</v>
      </c>
      <c r="BQY3" s="175" t="str">
        <f>IF(ISNA(_xlfn.XLOOKUP(BQY$4,dictionary!$M$3:$M$7128,dictionary!$N$3:$N$7128))," ",_xlfn.XLOOKUP(BQY$4,dictionary!$M$3:$M$7128,dictionary!$N$3:$N$7128))</f>
        <v>Para_CtrModule_Ctr8_WMax</v>
      </c>
      <c r="BQZ3" s="175" t="str">
        <f>IF(ISNA(_xlfn.XLOOKUP(BQZ$4,dictionary!$M$3:$M$7128,dictionary!$N$3:$N$7128))," ",_xlfn.XLOOKUP(BQZ$4,dictionary!$M$3:$M$7128,dictionary!$N$3:$N$7128))</f>
        <v>Para_CtrModule_Ctr8_WMin</v>
      </c>
      <c r="BRA3" s="175" t="str">
        <f>IF(ISNA(_xlfn.XLOOKUP(BRA$4,dictionary!$M$3:$M$7128,dictionary!$N$3:$N$7128))," ",_xlfn.XLOOKUP(BRA$4,dictionary!$M$3:$M$7128,dictionary!$N$3:$N$7128))</f>
        <v>Para_CtrModule_Ctr8_WRampNeg</v>
      </c>
      <c r="BRB3" s="175" t="str">
        <f>IF(ISNA(_xlfn.XLOOKUP(BRB$4,dictionary!$M$3:$M$7128,dictionary!$N$3:$N$7128))," ",_xlfn.XLOOKUP(BRB$4,dictionary!$M$3:$M$7128,dictionary!$N$3:$N$7128))</f>
        <v>Para_CtrModule_Ctr8_WRampPos</v>
      </c>
      <c r="BRC3" s="175" t="str">
        <f>IF(ISNA(_xlfn.XLOOKUP(BRC$4,dictionary!$M$3:$M$7128,dictionary!$N$3:$N$7128))," ",_xlfn.XLOOKUP(BRC$4,dictionary!$M$3:$M$7128,dictionary!$N$3:$N$7128))</f>
        <v>Para_CtrModule_Ctr8_WStart</v>
      </c>
      <c r="BRD3" s="175" t="str">
        <f>IF(ISNA(_xlfn.XLOOKUP(BRD$4,dictionary!$M$3:$M$7128,dictionary!$N$3:$N$7128))," ",_xlfn.XLOOKUP(BRD$4,dictionary!$M$3:$M$7128,dictionary!$N$3:$N$7128))</f>
        <v>Para_CtrModule_Ctr8_YBlock</v>
      </c>
      <c r="BRE3" s="175" t="str">
        <f>IF(ISNA(_xlfn.XLOOKUP(BRE$4,dictionary!$M$3:$M$7128,dictionary!$N$3:$N$7128))," ",_xlfn.XLOOKUP(BRE$4,dictionary!$M$3:$M$7128,dictionary!$N$3:$N$7128))</f>
        <v>Para_CtrModule_Ctr8_YHl</v>
      </c>
      <c r="BRF3" s="175" t="str">
        <f>IF(ISNA(_xlfn.XLOOKUP(BRF$4,dictionary!$M$3:$M$7128,dictionary!$N$3:$N$7128))," ",_xlfn.XLOOKUP(BRF$4,dictionary!$M$3:$M$7128,dictionary!$N$3:$N$7128))</f>
        <v>Para_CtrModule_Ctr8_YMax</v>
      </c>
      <c r="BRG3" s="175" t="str">
        <f>IF(ISNA(_xlfn.XLOOKUP(BRG$4,dictionary!$M$3:$M$7128,dictionary!$N$3:$N$7128))," ",_xlfn.XLOOKUP(BRG$4,dictionary!$M$3:$M$7128,dictionary!$N$3:$N$7128))</f>
        <v>Para_CtrModule_Ctr8_YMin</v>
      </c>
      <c r="BRH3" s="175" t="str">
        <f>IF(ISNA(_xlfn.XLOOKUP(BRH$4,dictionary!$M$3:$M$7128,dictionary!$N$3:$N$7128))," ",_xlfn.XLOOKUP(BRH$4,dictionary!$M$3:$M$7128,dictionary!$N$3:$N$7128))</f>
        <v>Para_CtrModule_Ctr8_YRampNeg</v>
      </c>
      <c r="BRI3" s="175" t="str">
        <f>IF(ISNA(_xlfn.XLOOKUP(BRI$4,dictionary!$M$3:$M$7128,dictionary!$N$3:$N$7128))," ",_xlfn.XLOOKUP(BRI$4,dictionary!$M$3:$M$7128,dictionary!$N$3:$N$7128))</f>
        <v>Para_CtrModule_Ctr8_YRampPos</v>
      </c>
      <c r="BRJ3" s="175" t="str">
        <f>IF(ISNA(_xlfn.XLOOKUP(BRJ$4,dictionary!$M$3:$M$7128,dictionary!$N$3:$N$7128))," ",_xlfn.XLOOKUP(BRJ$4,dictionary!$M$3:$M$7128,dictionary!$N$3:$N$7128))</f>
        <v>Para_CtrModule_Ctr8_YRampTune</v>
      </c>
      <c r="BRK3" s="175" t="str">
        <f>IF(ISNA(_xlfn.XLOOKUP(BRK$4,dictionary!$M$3:$M$7128,dictionary!$N$3:$N$7128))," ",_xlfn.XLOOKUP(BRK$4,dictionary!$M$3:$M$7128,dictionary!$N$3:$N$7128))</f>
        <v>Para_CtrModule_CtrX10_CycleTime</v>
      </c>
      <c r="BRL3" s="175" t="str">
        <f>IF(ISNA(_xlfn.XLOOKUP(BRL$4,dictionary!$M$3:$M$7128,dictionary!$N$3:$N$7128))," ",_xlfn.XLOOKUP(BRL$4,dictionary!$M$3:$M$7128,dictionary!$N$3:$N$7128))</f>
        <v>Para_CtrModule_CtrX10_DComp</v>
      </c>
      <c r="BRM3" s="175" t="str">
        <f>IF(ISNA(_xlfn.XLOOKUP(BRM$4,dictionary!$M$3:$M$7128,dictionary!$N$3:$N$7128))," ",_xlfn.XLOOKUP(BRM$4,dictionary!$M$3:$M$7128,dictionary!$N$3:$N$7128))</f>
        <v>Para_CtrModule_CtrX10_DCompTune</v>
      </c>
      <c r="BRN3" s="175" t="str">
        <f>IF(ISNA(_xlfn.XLOOKUP(BRN$4,dictionary!$M$3:$M$7128,dictionary!$N$3:$N$7128))," ",_xlfn.XLOOKUP(BRN$4,dictionary!$M$3:$M$7128,dictionary!$N$3:$N$7128))</f>
        <v>Para_CtrModule_CtrX10_DeadBand</v>
      </c>
      <c r="BRO3" s="175" t="str">
        <f>IF(ISNA(_xlfn.XLOOKUP(BRO$4,dictionary!$M$3:$M$7128,dictionary!$N$3:$N$7128))," ",_xlfn.XLOOKUP(BRO$4,dictionary!$M$3:$M$7128,dictionary!$N$3:$N$7128))</f>
        <v>Para_CtrModule_CtrX10_IComp</v>
      </c>
      <c r="BRP3" s="175" t="str">
        <f>IF(ISNA(_xlfn.XLOOKUP(BRP$4,dictionary!$M$3:$M$7128,dictionary!$N$3:$N$7128))," ",_xlfn.XLOOKUP(BRP$4,dictionary!$M$3:$M$7128,dictionary!$N$3:$N$7128))</f>
        <v>Para_CtrModule_CtrX10_ICompTune</v>
      </c>
      <c r="BRQ3" s="175" t="str">
        <f>IF(ISNA(_xlfn.XLOOKUP(BRQ$4,dictionary!$M$3:$M$7128,dictionary!$N$3:$N$7128))," ",_xlfn.XLOOKUP(BRQ$4,dictionary!$M$3:$M$7128,dictionary!$N$3:$N$7128))</f>
        <v>Para_CtrModule_CtrX10_InvertCtrTune</v>
      </c>
      <c r="BRR3" s="175" t="str">
        <f>IF(ISNA(_xlfn.XLOOKUP(BRR$4,dictionary!$M$3:$M$7128,dictionary!$N$3:$N$7128))," ",_xlfn.XLOOKUP(BRR$4,dictionary!$M$3:$M$7128,dictionary!$N$3:$N$7128))</f>
        <v>Para_CtrModule_CtrX10_PComp</v>
      </c>
      <c r="BRS3" s="175" t="str">
        <f>IF(ISNA(_xlfn.XLOOKUP(BRS$4,dictionary!$M$3:$M$7128,dictionary!$N$3:$N$7128))," ",_xlfn.XLOOKUP(BRS$4,dictionary!$M$3:$M$7128,dictionary!$N$3:$N$7128))</f>
        <v>Para_CtrModule_CtrX10_PCompTune</v>
      </c>
      <c r="BRT3" s="175" t="str">
        <f>IF(ISNA(_xlfn.XLOOKUP(BRT$4,dictionary!$M$3:$M$7128,dictionary!$N$3:$N$7128))," ",_xlfn.XLOOKUP(BRT$4,dictionary!$M$3:$M$7128,dictionary!$N$3:$N$7128))</f>
        <v>Para_CtrModule_CtrX10_RangeBegin</v>
      </c>
      <c r="BRU3" s="175" t="str">
        <f>IF(ISNA(_xlfn.XLOOKUP(BRU$4,dictionary!$M$3:$M$7128,dictionary!$N$3:$N$7128))," ",_xlfn.XLOOKUP(BRU$4,dictionary!$M$3:$M$7128,dictionary!$N$3:$N$7128))</f>
        <v>Para_CtrModule_CtrX10_RangeEnd</v>
      </c>
      <c r="BRV3" s="175" t="str">
        <f>IF(ISNA(_xlfn.XLOOKUP(BRV$4,dictionary!$M$3:$M$7128,dictionary!$N$3:$N$7128))," ",_xlfn.XLOOKUP(BRV$4,dictionary!$M$3:$M$7128,dictionary!$N$3:$N$7128))</f>
        <v>Para_CtrModule_CtrX10_UserLevelIntExt</v>
      </c>
      <c r="BRW3" s="175" t="str">
        <f>IF(ISNA(_xlfn.XLOOKUP(BRW$4,dictionary!$M$3:$M$7128,dictionary!$N$3:$N$7128))," ",_xlfn.XLOOKUP(BRW$4,dictionary!$M$3:$M$7128,dictionary!$N$3:$N$7128))</f>
        <v>Para_CtrModule_CtrX10_UserLevelManAut</v>
      </c>
      <c r="BRX3" s="175" t="str">
        <f>IF(ISNA(_xlfn.XLOOKUP(BRX$4,dictionary!$M$3:$M$7128,dictionary!$N$3:$N$7128))," ",_xlfn.XLOOKUP(BRX$4,dictionary!$M$3:$M$7128,dictionary!$N$3:$N$7128))</f>
        <v>Para_CtrModule_CtrX10_UserLevelSet</v>
      </c>
      <c r="BRY3" s="175" t="str">
        <f>IF(ISNA(_xlfn.XLOOKUP(BRY$4,dictionary!$M$3:$M$7128,dictionary!$N$3:$N$7128))," ",_xlfn.XLOOKUP(BRY$4,dictionary!$M$3:$M$7128,dictionary!$N$3:$N$7128))</f>
        <v>Para_CtrModule_CtrX10_UserLevelTune</v>
      </c>
      <c r="BRZ3" s="175" t="str">
        <f>IF(ISNA(_xlfn.XLOOKUP(BRZ$4,dictionary!$M$3:$M$7128,dictionary!$N$3:$N$7128))," ",_xlfn.XLOOKUP(BRZ$4,dictionary!$M$3:$M$7128,dictionary!$N$3:$N$7128))</f>
        <v>Para_CtrModule_CtrX10_WMax</v>
      </c>
      <c r="BSA3" s="175" t="str">
        <f>IF(ISNA(_xlfn.XLOOKUP(BSA$4,dictionary!$M$3:$M$7128,dictionary!$N$3:$N$7128))," ",_xlfn.XLOOKUP(BSA$4,dictionary!$M$3:$M$7128,dictionary!$N$3:$N$7128))</f>
        <v>Para_CtrModule_CtrX10_WMin</v>
      </c>
      <c r="BSB3" s="175" t="str">
        <f>IF(ISNA(_xlfn.XLOOKUP(BSB$4,dictionary!$M$3:$M$7128,dictionary!$N$3:$N$7128))," ",_xlfn.XLOOKUP(BSB$4,dictionary!$M$3:$M$7128,dictionary!$N$3:$N$7128))</f>
        <v>Para_CtrModule_CtrX10_WRampNeg</v>
      </c>
      <c r="BSC3" s="175" t="str">
        <f>IF(ISNA(_xlfn.XLOOKUP(BSC$4,dictionary!$M$3:$M$7128,dictionary!$N$3:$N$7128))," ",_xlfn.XLOOKUP(BSC$4,dictionary!$M$3:$M$7128,dictionary!$N$3:$N$7128))</f>
        <v>Para_CtrModule_CtrX10_WRampPos</v>
      </c>
      <c r="BSD3" s="175" t="str">
        <f>IF(ISNA(_xlfn.XLOOKUP(BSD$4,dictionary!$M$3:$M$7128,dictionary!$N$3:$N$7128))," ",_xlfn.XLOOKUP(BSD$4,dictionary!$M$3:$M$7128,dictionary!$N$3:$N$7128))</f>
        <v>Para_CtrModule_CtrX10_WStart</v>
      </c>
      <c r="BSE3" s="175" t="str">
        <f>IF(ISNA(_xlfn.XLOOKUP(BSE$4,dictionary!$M$3:$M$7128,dictionary!$N$3:$N$7128))," ",_xlfn.XLOOKUP(BSE$4,dictionary!$M$3:$M$7128,dictionary!$N$3:$N$7128))</f>
        <v>Para_CtrModule_CtrX10_YBlock</v>
      </c>
      <c r="BSF3" s="175" t="str">
        <f>IF(ISNA(_xlfn.XLOOKUP(BSF$4,dictionary!$M$3:$M$7128,dictionary!$N$3:$N$7128))," ",_xlfn.XLOOKUP(BSF$4,dictionary!$M$3:$M$7128,dictionary!$N$3:$N$7128))</f>
        <v>Para_CtrModule_CtrX10_YHl</v>
      </c>
      <c r="BSG3" s="175" t="str">
        <f>IF(ISNA(_xlfn.XLOOKUP(BSG$4,dictionary!$M$3:$M$7128,dictionary!$N$3:$N$7128))," ",_xlfn.XLOOKUP(BSG$4,dictionary!$M$3:$M$7128,dictionary!$N$3:$N$7128))</f>
        <v>Para_CtrModule_CtrX10_YMax</v>
      </c>
      <c r="BSH3" s="175" t="str">
        <f>IF(ISNA(_xlfn.XLOOKUP(BSH$4,dictionary!$M$3:$M$7128,dictionary!$N$3:$N$7128))," ",_xlfn.XLOOKUP(BSH$4,dictionary!$M$3:$M$7128,dictionary!$N$3:$N$7128))</f>
        <v>Para_CtrModule_CtrX10_YMin</v>
      </c>
      <c r="BSI3" s="175" t="str">
        <f>IF(ISNA(_xlfn.XLOOKUP(BSI$4,dictionary!$M$3:$M$7128,dictionary!$N$3:$N$7128))," ",_xlfn.XLOOKUP(BSI$4,dictionary!$M$3:$M$7128,dictionary!$N$3:$N$7128))</f>
        <v>Para_CtrModule_CtrX10_YRampNeg</v>
      </c>
      <c r="BSJ3" s="175" t="str">
        <f>IF(ISNA(_xlfn.XLOOKUP(BSJ$4,dictionary!$M$3:$M$7128,dictionary!$N$3:$N$7128))," ",_xlfn.XLOOKUP(BSJ$4,dictionary!$M$3:$M$7128,dictionary!$N$3:$N$7128))</f>
        <v>Para_CtrModule_CtrX10_YRampPos</v>
      </c>
      <c r="BSK3" s="175" t="str">
        <f>IF(ISNA(_xlfn.XLOOKUP(BSK$4,dictionary!$M$3:$M$7128,dictionary!$N$3:$N$7128))," ",_xlfn.XLOOKUP(BSK$4,dictionary!$M$3:$M$7128,dictionary!$N$3:$N$7128))</f>
        <v>Para_CtrModule_CtrX10_YRampTune</v>
      </c>
      <c r="BSL3" s="175" t="str">
        <f>IF(ISNA(_xlfn.XLOOKUP(BSL$4,dictionary!$M$3:$M$7128,dictionary!$N$3:$N$7128))," ",_xlfn.XLOOKUP(BSL$4,dictionary!$M$3:$M$7128,dictionary!$N$3:$N$7128))</f>
        <v>Para_CtrModule_CtrX11_CycleTime</v>
      </c>
      <c r="BSM3" s="175" t="str">
        <f>IF(ISNA(_xlfn.XLOOKUP(BSM$4,dictionary!$M$3:$M$7128,dictionary!$N$3:$N$7128))," ",_xlfn.XLOOKUP(BSM$4,dictionary!$M$3:$M$7128,dictionary!$N$3:$N$7128))</f>
        <v>Para_CtrModule_CtrX11_DComp</v>
      </c>
      <c r="BSN3" s="175" t="str">
        <f>IF(ISNA(_xlfn.XLOOKUP(BSN$4,dictionary!$M$3:$M$7128,dictionary!$N$3:$N$7128))," ",_xlfn.XLOOKUP(BSN$4,dictionary!$M$3:$M$7128,dictionary!$N$3:$N$7128))</f>
        <v>Para_CtrModule_CtrX11_DCompTune</v>
      </c>
      <c r="BSO3" s="175" t="str">
        <f>IF(ISNA(_xlfn.XLOOKUP(BSO$4,dictionary!$M$3:$M$7128,dictionary!$N$3:$N$7128))," ",_xlfn.XLOOKUP(BSO$4,dictionary!$M$3:$M$7128,dictionary!$N$3:$N$7128))</f>
        <v>Para_CtrModule_CtrX11_DeadBand</v>
      </c>
      <c r="BSP3" s="175" t="str">
        <f>IF(ISNA(_xlfn.XLOOKUP(BSP$4,dictionary!$M$3:$M$7128,dictionary!$N$3:$N$7128))," ",_xlfn.XLOOKUP(BSP$4,dictionary!$M$3:$M$7128,dictionary!$N$3:$N$7128))</f>
        <v>Para_CtrModule_CtrX11_IComp</v>
      </c>
      <c r="BSQ3" s="175" t="str">
        <f>IF(ISNA(_xlfn.XLOOKUP(BSQ$4,dictionary!$M$3:$M$7128,dictionary!$N$3:$N$7128))," ",_xlfn.XLOOKUP(BSQ$4,dictionary!$M$3:$M$7128,dictionary!$N$3:$N$7128))</f>
        <v>Para_CtrModule_CtrX11_ICompTune</v>
      </c>
      <c r="BSR3" s="175" t="str">
        <f>IF(ISNA(_xlfn.XLOOKUP(BSR$4,dictionary!$M$3:$M$7128,dictionary!$N$3:$N$7128))," ",_xlfn.XLOOKUP(BSR$4,dictionary!$M$3:$M$7128,dictionary!$N$3:$N$7128))</f>
        <v>Para_CtrModule_CtrX11_InvertCtrTune</v>
      </c>
      <c r="BSS3" s="175" t="str">
        <f>IF(ISNA(_xlfn.XLOOKUP(BSS$4,dictionary!$M$3:$M$7128,dictionary!$N$3:$N$7128))," ",_xlfn.XLOOKUP(BSS$4,dictionary!$M$3:$M$7128,dictionary!$N$3:$N$7128))</f>
        <v>Para_CtrModule_CtrX11_PComp</v>
      </c>
      <c r="BST3" s="175" t="str">
        <f>IF(ISNA(_xlfn.XLOOKUP(BST$4,dictionary!$M$3:$M$7128,dictionary!$N$3:$N$7128))," ",_xlfn.XLOOKUP(BST$4,dictionary!$M$3:$M$7128,dictionary!$N$3:$N$7128))</f>
        <v>Para_CtrModule_CtrX11_PCompTune</v>
      </c>
      <c r="BSU3" s="175" t="str">
        <f>IF(ISNA(_xlfn.XLOOKUP(BSU$4,dictionary!$M$3:$M$7128,dictionary!$N$3:$N$7128))," ",_xlfn.XLOOKUP(BSU$4,dictionary!$M$3:$M$7128,dictionary!$N$3:$N$7128))</f>
        <v>Para_CtrModule_CtrX11_RangeBegin</v>
      </c>
      <c r="BSV3" s="175" t="str">
        <f>IF(ISNA(_xlfn.XLOOKUP(BSV$4,dictionary!$M$3:$M$7128,dictionary!$N$3:$N$7128))," ",_xlfn.XLOOKUP(BSV$4,dictionary!$M$3:$M$7128,dictionary!$N$3:$N$7128))</f>
        <v>Para_CtrModule_CtrX11_RangeEnd</v>
      </c>
      <c r="BSW3" s="175" t="str">
        <f>IF(ISNA(_xlfn.XLOOKUP(BSW$4,dictionary!$M$3:$M$7128,dictionary!$N$3:$N$7128))," ",_xlfn.XLOOKUP(BSW$4,dictionary!$M$3:$M$7128,dictionary!$N$3:$N$7128))</f>
        <v>Para_CtrModule_CtrX11_UserLevelIntExt</v>
      </c>
      <c r="BSX3" s="175" t="str">
        <f>IF(ISNA(_xlfn.XLOOKUP(BSX$4,dictionary!$M$3:$M$7128,dictionary!$N$3:$N$7128))," ",_xlfn.XLOOKUP(BSX$4,dictionary!$M$3:$M$7128,dictionary!$N$3:$N$7128))</f>
        <v>Para_CtrModule_CtrX11_UserLevelManAut</v>
      </c>
      <c r="BSY3" s="175" t="str">
        <f>IF(ISNA(_xlfn.XLOOKUP(BSY$4,dictionary!$M$3:$M$7128,dictionary!$N$3:$N$7128))," ",_xlfn.XLOOKUP(BSY$4,dictionary!$M$3:$M$7128,dictionary!$N$3:$N$7128))</f>
        <v>Para_CtrModule_CtrX11_UserLevelSet</v>
      </c>
      <c r="BSZ3" s="175" t="str">
        <f>IF(ISNA(_xlfn.XLOOKUP(BSZ$4,dictionary!$M$3:$M$7128,dictionary!$N$3:$N$7128))," ",_xlfn.XLOOKUP(BSZ$4,dictionary!$M$3:$M$7128,dictionary!$N$3:$N$7128))</f>
        <v>Para_CtrModule_CtrX11_UserLevelTune</v>
      </c>
      <c r="BTA3" s="175" t="str">
        <f>IF(ISNA(_xlfn.XLOOKUP(BTA$4,dictionary!$M$3:$M$7128,dictionary!$N$3:$N$7128))," ",_xlfn.XLOOKUP(BTA$4,dictionary!$M$3:$M$7128,dictionary!$N$3:$N$7128))</f>
        <v>Para_CtrModule_CtrX11_WMax</v>
      </c>
      <c r="BTB3" s="175" t="str">
        <f>IF(ISNA(_xlfn.XLOOKUP(BTB$4,dictionary!$M$3:$M$7128,dictionary!$N$3:$N$7128))," ",_xlfn.XLOOKUP(BTB$4,dictionary!$M$3:$M$7128,dictionary!$N$3:$N$7128))</f>
        <v>Para_CtrModule_CtrX11_WMin</v>
      </c>
      <c r="BTC3" s="175" t="str">
        <f>IF(ISNA(_xlfn.XLOOKUP(BTC$4,dictionary!$M$3:$M$7128,dictionary!$N$3:$N$7128))," ",_xlfn.XLOOKUP(BTC$4,dictionary!$M$3:$M$7128,dictionary!$N$3:$N$7128))</f>
        <v>Para_CtrModule_CtrX11_WRampNeg</v>
      </c>
      <c r="BTD3" s="175" t="str">
        <f>IF(ISNA(_xlfn.XLOOKUP(BTD$4,dictionary!$M$3:$M$7128,dictionary!$N$3:$N$7128))," ",_xlfn.XLOOKUP(BTD$4,dictionary!$M$3:$M$7128,dictionary!$N$3:$N$7128))</f>
        <v>Para_CtrModule_CtrX11_WRampPos</v>
      </c>
      <c r="BTE3" s="175" t="str">
        <f>IF(ISNA(_xlfn.XLOOKUP(BTE$4,dictionary!$M$3:$M$7128,dictionary!$N$3:$N$7128))," ",_xlfn.XLOOKUP(BTE$4,dictionary!$M$3:$M$7128,dictionary!$N$3:$N$7128))</f>
        <v>Para_CtrModule_CtrX11_WStart</v>
      </c>
      <c r="BTF3" s="175" t="str">
        <f>IF(ISNA(_xlfn.XLOOKUP(BTF$4,dictionary!$M$3:$M$7128,dictionary!$N$3:$N$7128))," ",_xlfn.XLOOKUP(BTF$4,dictionary!$M$3:$M$7128,dictionary!$N$3:$N$7128))</f>
        <v>Para_CtrModule_CtrX11_YBlock</v>
      </c>
      <c r="BTG3" s="175" t="str">
        <f>IF(ISNA(_xlfn.XLOOKUP(BTG$4,dictionary!$M$3:$M$7128,dictionary!$N$3:$N$7128))," ",_xlfn.XLOOKUP(BTG$4,dictionary!$M$3:$M$7128,dictionary!$N$3:$N$7128))</f>
        <v>Para_CtrModule_CtrX11_YHl</v>
      </c>
      <c r="BTH3" s="175" t="str">
        <f>IF(ISNA(_xlfn.XLOOKUP(BTH$4,dictionary!$M$3:$M$7128,dictionary!$N$3:$N$7128))," ",_xlfn.XLOOKUP(BTH$4,dictionary!$M$3:$M$7128,dictionary!$N$3:$N$7128))</f>
        <v>Para_CtrModule_CtrX11_YMax</v>
      </c>
      <c r="BTI3" s="175" t="str">
        <f>IF(ISNA(_xlfn.XLOOKUP(BTI$4,dictionary!$M$3:$M$7128,dictionary!$N$3:$N$7128))," ",_xlfn.XLOOKUP(BTI$4,dictionary!$M$3:$M$7128,dictionary!$N$3:$N$7128))</f>
        <v>Para_CtrModule_CtrX11_YMin</v>
      </c>
      <c r="BTJ3" s="175" t="str">
        <f>IF(ISNA(_xlfn.XLOOKUP(BTJ$4,dictionary!$M$3:$M$7128,dictionary!$N$3:$N$7128))," ",_xlfn.XLOOKUP(BTJ$4,dictionary!$M$3:$M$7128,dictionary!$N$3:$N$7128))</f>
        <v>Para_CtrModule_CtrX11_YRampNeg</v>
      </c>
      <c r="BTK3" s="175" t="str">
        <f>IF(ISNA(_xlfn.XLOOKUP(BTK$4,dictionary!$M$3:$M$7128,dictionary!$N$3:$N$7128))," ",_xlfn.XLOOKUP(BTK$4,dictionary!$M$3:$M$7128,dictionary!$N$3:$N$7128))</f>
        <v>Para_CtrModule_CtrX11_YRampPos</v>
      </c>
      <c r="BTL3" s="175" t="str">
        <f>IF(ISNA(_xlfn.XLOOKUP(BTL$4,dictionary!$M$3:$M$7128,dictionary!$N$3:$N$7128))," ",_xlfn.XLOOKUP(BTL$4,dictionary!$M$3:$M$7128,dictionary!$N$3:$N$7128))</f>
        <v>Para_CtrModule_CtrX11_YRampTune</v>
      </c>
      <c r="BTM3" s="175" t="str">
        <f>IF(ISNA(_xlfn.XLOOKUP(BTM$4,dictionary!$M$3:$M$7128,dictionary!$N$3:$N$7128))," ",_xlfn.XLOOKUP(BTM$4,dictionary!$M$3:$M$7128,dictionary!$N$3:$N$7128))</f>
        <v>Para_CtrModule_CtrX12_CycleTime</v>
      </c>
      <c r="BTN3" s="175" t="str">
        <f>IF(ISNA(_xlfn.XLOOKUP(BTN$4,dictionary!$M$3:$M$7128,dictionary!$N$3:$N$7128))," ",_xlfn.XLOOKUP(BTN$4,dictionary!$M$3:$M$7128,dictionary!$N$3:$N$7128))</f>
        <v>Para_CtrModule_CtrX12_DComp</v>
      </c>
      <c r="BTO3" s="175" t="str">
        <f>IF(ISNA(_xlfn.XLOOKUP(BTO$4,dictionary!$M$3:$M$7128,dictionary!$N$3:$N$7128))," ",_xlfn.XLOOKUP(BTO$4,dictionary!$M$3:$M$7128,dictionary!$N$3:$N$7128))</f>
        <v>Para_CtrModule_CtrX12_DCompTune</v>
      </c>
      <c r="BTP3" s="175" t="str">
        <f>IF(ISNA(_xlfn.XLOOKUP(BTP$4,dictionary!$M$3:$M$7128,dictionary!$N$3:$N$7128))," ",_xlfn.XLOOKUP(BTP$4,dictionary!$M$3:$M$7128,dictionary!$N$3:$N$7128))</f>
        <v>Para_CtrModule_CtrX12_DeadBand</v>
      </c>
      <c r="BTQ3" s="175" t="str">
        <f>IF(ISNA(_xlfn.XLOOKUP(BTQ$4,dictionary!$M$3:$M$7128,dictionary!$N$3:$N$7128))," ",_xlfn.XLOOKUP(BTQ$4,dictionary!$M$3:$M$7128,dictionary!$N$3:$N$7128))</f>
        <v>Para_CtrModule_CtrX12_IComp</v>
      </c>
      <c r="BTR3" s="175" t="str">
        <f>IF(ISNA(_xlfn.XLOOKUP(BTR$4,dictionary!$M$3:$M$7128,dictionary!$N$3:$N$7128))," ",_xlfn.XLOOKUP(BTR$4,dictionary!$M$3:$M$7128,dictionary!$N$3:$N$7128))</f>
        <v>Para_CtrModule_CtrX12_ICompTune</v>
      </c>
      <c r="BTS3" s="175" t="str">
        <f>IF(ISNA(_xlfn.XLOOKUP(BTS$4,dictionary!$M$3:$M$7128,dictionary!$N$3:$N$7128))," ",_xlfn.XLOOKUP(BTS$4,dictionary!$M$3:$M$7128,dictionary!$N$3:$N$7128))</f>
        <v>Para_CtrModule_CtrX12_InvertCtrTune</v>
      </c>
      <c r="BTT3" s="175" t="str">
        <f>IF(ISNA(_xlfn.XLOOKUP(BTT$4,dictionary!$M$3:$M$7128,dictionary!$N$3:$N$7128))," ",_xlfn.XLOOKUP(BTT$4,dictionary!$M$3:$M$7128,dictionary!$N$3:$N$7128))</f>
        <v>Para_CtrModule_CtrX12_PComp</v>
      </c>
      <c r="BTU3" s="175" t="str">
        <f>IF(ISNA(_xlfn.XLOOKUP(BTU$4,dictionary!$M$3:$M$7128,dictionary!$N$3:$N$7128))," ",_xlfn.XLOOKUP(BTU$4,dictionary!$M$3:$M$7128,dictionary!$N$3:$N$7128))</f>
        <v>Para_CtrModule_CtrX12_PCompTune</v>
      </c>
      <c r="BTV3" s="175" t="str">
        <f>IF(ISNA(_xlfn.XLOOKUP(BTV$4,dictionary!$M$3:$M$7128,dictionary!$N$3:$N$7128))," ",_xlfn.XLOOKUP(BTV$4,dictionary!$M$3:$M$7128,dictionary!$N$3:$N$7128))</f>
        <v>Para_CtrModule_CtrX12_RangeBegin</v>
      </c>
      <c r="BTW3" s="175" t="str">
        <f>IF(ISNA(_xlfn.XLOOKUP(BTW$4,dictionary!$M$3:$M$7128,dictionary!$N$3:$N$7128))," ",_xlfn.XLOOKUP(BTW$4,dictionary!$M$3:$M$7128,dictionary!$N$3:$N$7128))</f>
        <v>Para_CtrModule_CtrX12_RangeEnd</v>
      </c>
      <c r="BTX3" s="175" t="str">
        <f>IF(ISNA(_xlfn.XLOOKUP(BTX$4,dictionary!$M$3:$M$7128,dictionary!$N$3:$N$7128))," ",_xlfn.XLOOKUP(BTX$4,dictionary!$M$3:$M$7128,dictionary!$N$3:$N$7128))</f>
        <v>Para_CtrModule_CtrX12_UserLevelIntExt</v>
      </c>
      <c r="BTY3" s="175" t="str">
        <f>IF(ISNA(_xlfn.XLOOKUP(BTY$4,dictionary!$M$3:$M$7128,dictionary!$N$3:$N$7128))," ",_xlfn.XLOOKUP(BTY$4,dictionary!$M$3:$M$7128,dictionary!$N$3:$N$7128))</f>
        <v>Para_CtrModule_CtrX12_UserLevelManAut</v>
      </c>
      <c r="BTZ3" s="175" t="str">
        <f>IF(ISNA(_xlfn.XLOOKUP(BTZ$4,dictionary!$M$3:$M$7128,dictionary!$N$3:$N$7128))," ",_xlfn.XLOOKUP(BTZ$4,dictionary!$M$3:$M$7128,dictionary!$N$3:$N$7128))</f>
        <v>Para_CtrModule_CtrX12_UserLevelSet</v>
      </c>
      <c r="BUA3" s="175" t="str">
        <f>IF(ISNA(_xlfn.XLOOKUP(BUA$4,dictionary!$M$3:$M$7128,dictionary!$N$3:$N$7128))," ",_xlfn.XLOOKUP(BUA$4,dictionary!$M$3:$M$7128,dictionary!$N$3:$N$7128))</f>
        <v>Para_CtrModule_CtrX12_UserLevelTune</v>
      </c>
      <c r="BUB3" s="175" t="str">
        <f>IF(ISNA(_xlfn.XLOOKUP(BUB$4,dictionary!$M$3:$M$7128,dictionary!$N$3:$N$7128))," ",_xlfn.XLOOKUP(BUB$4,dictionary!$M$3:$M$7128,dictionary!$N$3:$N$7128))</f>
        <v>Para_CtrModule_CtrX12_WMax</v>
      </c>
      <c r="BUC3" s="175" t="str">
        <f>IF(ISNA(_xlfn.XLOOKUP(BUC$4,dictionary!$M$3:$M$7128,dictionary!$N$3:$N$7128))," ",_xlfn.XLOOKUP(BUC$4,dictionary!$M$3:$M$7128,dictionary!$N$3:$N$7128))</f>
        <v>Para_CtrModule_CtrX12_WMin</v>
      </c>
      <c r="BUD3" s="175" t="str">
        <f>IF(ISNA(_xlfn.XLOOKUP(BUD$4,dictionary!$M$3:$M$7128,dictionary!$N$3:$N$7128))," ",_xlfn.XLOOKUP(BUD$4,dictionary!$M$3:$M$7128,dictionary!$N$3:$N$7128))</f>
        <v>Para_CtrModule_CtrX12_WRampNeg</v>
      </c>
      <c r="BUE3" s="175" t="str">
        <f>IF(ISNA(_xlfn.XLOOKUP(BUE$4,dictionary!$M$3:$M$7128,dictionary!$N$3:$N$7128))," ",_xlfn.XLOOKUP(BUE$4,dictionary!$M$3:$M$7128,dictionary!$N$3:$N$7128))</f>
        <v>Para_CtrModule_CtrX12_WRampPos</v>
      </c>
      <c r="BUF3" s="175" t="str">
        <f>IF(ISNA(_xlfn.XLOOKUP(BUF$4,dictionary!$M$3:$M$7128,dictionary!$N$3:$N$7128))," ",_xlfn.XLOOKUP(BUF$4,dictionary!$M$3:$M$7128,dictionary!$N$3:$N$7128))</f>
        <v>Para_CtrModule_CtrX12_WStart</v>
      </c>
      <c r="BUG3" s="175" t="str">
        <f>IF(ISNA(_xlfn.XLOOKUP(BUG$4,dictionary!$M$3:$M$7128,dictionary!$N$3:$N$7128))," ",_xlfn.XLOOKUP(BUG$4,dictionary!$M$3:$M$7128,dictionary!$N$3:$N$7128))</f>
        <v>Para_CtrModule_CtrX12_YBlock</v>
      </c>
      <c r="BUH3" s="175" t="str">
        <f>IF(ISNA(_xlfn.XLOOKUP(BUH$4,dictionary!$M$3:$M$7128,dictionary!$N$3:$N$7128))," ",_xlfn.XLOOKUP(BUH$4,dictionary!$M$3:$M$7128,dictionary!$N$3:$N$7128))</f>
        <v>Para_CtrModule_CtrX12_YHl</v>
      </c>
      <c r="BUI3" s="175" t="str">
        <f>IF(ISNA(_xlfn.XLOOKUP(BUI$4,dictionary!$M$3:$M$7128,dictionary!$N$3:$N$7128))," ",_xlfn.XLOOKUP(BUI$4,dictionary!$M$3:$M$7128,dictionary!$N$3:$N$7128))</f>
        <v>Para_CtrModule_CtrX12_YMax</v>
      </c>
      <c r="BUJ3" s="175" t="str">
        <f>IF(ISNA(_xlfn.XLOOKUP(BUJ$4,dictionary!$M$3:$M$7128,dictionary!$N$3:$N$7128))," ",_xlfn.XLOOKUP(BUJ$4,dictionary!$M$3:$M$7128,dictionary!$N$3:$N$7128))</f>
        <v>Para_CtrModule_CtrX12_YMin</v>
      </c>
      <c r="BUK3" s="175" t="str">
        <f>IF(ISNA(_xlfn.XLOOKUP(BUK$4,dictionary!$M$3:$M$7128,dictionary!$N$3:$N$7128))," ",_xlfn.XLOOKUP(BUK$4,dictionary!$M$3:$M$7128,dictionary!$N$3:$N$7128))</f>
        <v>Para_CtrModule_CtrX12_YRampNeg</v>
      </c>
      <c r="BUL3" s="175" t="str">
        <f>IF(ISNA(_xlfn.XLOOKUP(BUL$4,dictionary!$M$3:$M$7128,dictionary!$N$3:$N$7128))," ",_xlfn.XLOOKUP(BUL$4,dictionary!$M$3:$M$7128,dictionary!$N$3:$N$7128))</f>
        <v>Para_CtrModule_CtrX12_YRampPos</v>
      </c>
      <c r="BUM3" s="175" t="str">
        <f>IF(ISNA(_xlfn.XLOOKUP(BUM$4,dictionary!$M$3:$M$7128,dictionary!$N$3:$N$7128))," ",_xlfn.XLOOKUP(BUM$4,dictionary!$M$3:$M$7128,dictionary!$N$3:$N$7128))</f>
        <v>Para_CtrModule_CtrX12_YRampTune</v>
      </c>
      <c r="BUN3" s="175" t="str">
        <f>IF(ISNA(_xlfn.XLOOKUP(BUN$4,dictionary!$M$3:$M$7128,dictionary!$N$3:$N$7128))," ",_xlfn.XLOOKUP(BUN$4,dictionary!$M$3:$M$7128,dictionary!$N$3:$N$7128))</f>
        <v>Para_CtrModule_CtrX13_CycleTime</v>
      </c>
      <c r="BUO3" s="175" t="str">
        <f>IF(ISNA(_xlfn.XLOOKUP(BUO$4,dictionary!$M$3:$M$7128,dictionary!$N$3:$N$7128))," ",_xlfn.XLOOKUP(BUO$4,dictionary!$M$3:$M$7128,dictionary!$N$3:$N$7128))</f>
        <v>Para_CtrModule_CtrX13_DCompTune</v>
      </c>
      <c r="BUP3" s="175" t="str">
        <f>IF(ISNA(_xlfn.XLOOKUP(BUP$4,dictionary!$M$3:$M$7128,dictionary!$N$3:$N$7128))," ",_xlfn.XLOOKUP(BUP$4,dictionary!$M$3:$M$7128,dictionary!$N$3:$N$7128))</f>
        <v>Para_CtrModule_CtrX13_DeadBand</v>
      </c>
      <c r="BUQ3" s="175" t="str">
        <f>IF(ISNA(_xlfn.XLOOKUP(BUQ$4,dictionary!$M$3:$M$7128,dictionary!$N$3:$N$7128))," ",_xlfn.XLOOKUP(BUQ$4,dictionary!$M$3:$M$7128,dictionary!$N$3:$N$7128))</f>
        <v>Para_CtrModule_CtrX13_ICompTune</v>
      </c>
      <c r="BUR3" s="175" t="str">
        <f>IF(ISNA(_xlfn.XLOOKUP(BUR$4,dictionary!$M$3:$M$7128,dictionary!$N$3:$N$7128))," ",_xlfn.XLOOKUP(BUR$4,dictionary!$M$3:$M$7128,dictionary!$N$3:$N$7128))</f>
        <v>Para_CtrModule_CtrX13_InvertCtrTune</v>
      </c>
      <c r="BUS3" s="175" t="str">
        <f>IF(ISNA(_xlfn.XLOOKUP(BUS$4,dictionary!$M$3:$M$7128,dictionary!$N$3:$N$7128))," ",_xlfn.XLOOKUP(BUS$4,dictionary!$M$3:$M$7128,dictionary!$N$3:$N$7128))</f>
        <v>Para_CtrModule_CtrX13_PCompTune</v>
      </c>
      <c r="BUT3" s="175" t="str">
        <f>IF(ISNA(_xlfn.XLOOKUP(BUT$4,dictionary!$M$3:$M$7128,dictionary!$N$3:$N$7128))," ",_xlfn.XLOOKUP(BUT$4,dictionary!$M$3:$M$7128,dictionary!$N$3:$N$7128))</f>
        <v>Para_CtrModule_CtrX13_RangeBegin</v>
      </c>
      <c r="BUU3" s="175" t="str">
        <f>IF(ISNA(_xlfn.XLOOKUP(BUU$4,dictionary!$M$3:$M$7128,dictionary!$N$3:$N$7128))," ",_xlfn.XLOOKUP(BUU$4,dictionary!$M$3:$M$7128,dictionary!$N$3:$N$7128))</f>
        <v>Para_CtrModule_CtrX13_RangeEnd</v>
      </c>
      <c r="BUV3" s="175" t="str">
        <f>IF(ISNA(_xlfn.XLOOKUP(BUV$4,dictionary!$M$3:$M$7128,dictionary!$N$3:$N$7128))," ",_xlfn.XLOOKUP(BUV$4,dictionary!$M$3:$M$7128,dictionary!$N$3:$N$7128))</f>
        <v>Para_CtrModule_CtrX13_UserLevelIntExt</v>
      </c>
      <c r="BUW3" s="175" t="str">
        <f>IF(ISNA(_xlfn.XLOOKUP(BUW$4,dictionary!$M$3:$M$7128,dictionary!$N$3:$N$7128))," ",_xlfn.XLOOKUP(BUW$4,dictionary!$M$3:$M$7128,dictionary!$N$3:$N$7128))</f>
        <v>Para_CtrModule_CtrX13_UserLevelManAut</v>
      </c>
      <c r="BUX3" s="175" t="str">
        <f>IF(ISNA(_xlfn.XLOOKUP(BUX$4,dictionary!$M$3:$M$7128,dictionary!$N$3:$N$7128))," ",_xlfn.XLOOKUP(BUX$4,dictionary!$M$3:$M$7128,dictionary!$N$3:$N$7128))</f>
        <v>Para_CtrModule_CtrX13_UserLevelSet</v>
      </c>
      <c r="BUY3" s="175" t="str">
        <f>IF(ISNA(_xlfn.XLOOKUP(BUY$4,dictionary!$M$3:$M$7128,dictionary!$N$3:$N$7128))," ",_xlfn.XLOOKUP(BUY$4,dictionary!$M$3:$M$7128,dictionary!$N$3:$N$7128))</f>
        <v>Para_CtrModule_CtrX13_UserLevelTune</v>
      </c>
      <c r="BUZ3" s="175" t="str">
        <f>IF(ISNA(_xlfn.XLOOKUP(BUZ$4,dictionary!$M$3:$M$7128,dictionary!$N$3:$N$7128))," ",_xlfn.XLOOKUP(BUZ$4,dictionary!$M$3:$M$7128,dictionary!$N$3:$N$7128))</f>
        <v>Para_CtrModule_CtrX13_WMax</v>
      </c>
      <c r="BVA3" s="175" t="str">
        <f>IF(ISNA(_xlfn.XLOOKUP(BVA$4,dictionary!$M$3:$M$7128,dictionary!$N$3:$N$7128))," ",_xlfn.XLOOKUP(BVA$4,dictionary!$M$3:$M$7128,dictionary!$N$3:$N$7128))</f>
        <v>Para_CtrModule_CtrX13_WMin</v>
      </c>
      <c r="BVB3" s="175" t="str">
        <f>IF(ISNA(_xlfn.XLOOKUP(BVB$4,dictionary!$M$3:$M$7128,dictionary!$N$3:$N$7128))," ",_xlfn.XLOOKUP(BVB$4,dictionary!$M$3:$M$7128,dictionary!$N$3:$N$7128))</f>
        <v>Para_CtrModule_CtrX13_WRampNeg</v>
      </c>
      <c r="BVC3" s="175" t="str">
        <f>IF(ISNA(_xlfn.XLOOKUP(BVC$4,dictionary!$M$3:$M$7128,dictionary!$N$3:$N$7128))," ",_xlfn.XLOOKUP(BVC$4,dictionary!$M$3:$M$7128,dictionary!$N$3:$N$7128))</f>
        <v>Para_CtrModule_CtrX13_WRampPos</v>
      </c>
      <c r="BVD3" s="175" t="str">
        <f>IF(ISNA(_xlfn.XLOOKUP(BVD$4,dictionary!$M$3:$M$7128,dictionary!$N$3:$N$7128))," ",_xlfn.XLOOKUP(BVD$4,dictionary!$M$3:$M$7128,dictionary!$N$3:$N$7128))</f>
        <v>Para_CtrModule_CtrX13_WStart</v>
      </c>
      <c r="BVE3" s="175" t="str">
        <f>IF(ISNA(_xlfn.XLOOKUP(BVE$4,dictionary!$M$3:$M$7128,dictionary!$N$3:$N$7128))," ",_xlfn.XLOOKUP(BVE$4,dictionary!$M$3:$M$7128,dictionary!$N$3:$N$7128))</f>
        <v>Para_CtrModule_CtrX13_YBlock</v>
      </c>
      <c r="BVF3" s="175" t="str">
        <f>IF(ISNA(_xlfn.XLOOKUP(BVF$4,dictionary!$M$3:$M$7128,dictionary!$N$3:$N$7128))," ",_xlfn.XLOOKUP(BVF$4,dictionary!$M$3:$M$7128,dictionary!$N$3:$N$7128))</f>
        <v>Para_CtrModule_CtrX13_YHl</v>
      </c>
      <c r="BVG3" s="175" t="str">
        <f>IF(ISNA(_xlfn.XLOOKUP(BVG$4,dictionary!$M$3:$M$7128,dictionary!$N$3:$N$7128))," ",_xlfn.XLOOKUP(BVG$4,dictionary!$M$3:$M$7128,dictionary!$N$3:$N$7128))</f>
        <v>Para_CtrModule_CtrX13_YMax</v>
      </c>
      <c r="BVH3" s="175" t="str">
        <f>IF(ISNA(_xlfn.XLOOKUP(BVH$4,dictionary!$M$3:$M$7128,dictionary!$N$3:$N$7128))," ",_xlfn.XLOOKUP(BVH$4,dictionary!$M$3:$M$7128,dictionary!$N$3:$N$7128))</f>
        <v>Para_CtrModule_CtrX13_YMin</v>
      </c>
      <c r="BVI3" s="175" t="str">
        <f>IF(ISNA(_xlfn.XLOOKUP(BVI$4,dictionary!$M$3:$M$7128,dictionary!$N$3:$N$7128))," ",_xlfn.XLOOKUP(BVI$4,dictionary!$M$3:$M$7128,dictionary!$N$3:$N$7128))</f>
        <v>Para_CtrModule_CtrX13_YRampTune</v>
      </c>
      <c r="BVJ3" s="175" t="str">
        <f>IF(ISNA(_xlfn.XLOOKUP(BVJ$4,dictionary!$M$3:$M$7128,dictionary!$N$3:$N$7128))," ",_xlfn.XLOOKUP(BVJ$4,dictionary!$M$3:$M$7128,dictionary!$N$3:$N$7128))</f>
        <v>Para_CtrModule_CtrX14_CycleTime</v>
      </c>
      <c r="BVK3" s="175" t="str">
        <f>IF(ISNA(_xlfn.XLOOKUP(BVK$4,dictionary!$M$3:$M$7128,dictionary!$N$3:$N$7128))," ",_xlfn.XLOOKUP(BVK$4,dictionary!$M$3:$M$7128,dictionary!$N$3:$N$7128))</f>
        <v>Para_CtrModule_CtrX14_DCompTune</v>
      </c>
      <c r="BVL3" s="175" t="str">
        <f>IF(ISNA(_xlfn.XLOOKUP(BVL$4,dictionary!$M$3:$M$7128,dictionary!$N$3:$N$7128))," ",_xlfn.XLOOKUP(BVL$4,dictionary!$M$3:$M$7128,dictionary!$N$3:$N$7128))</f>
        <v>Para_CtrModule_CtrX14_DeadBand</v>
      </c>
      <c r="BVM3" s="175" t="str">
        <f>IF(ISNA(_xlfn.XLOOKUP(BVM$4,dictionary!$M$3:$M$7128,dictionary!$N$3:$N$7128))," ",_xlfn.XLOOKUP(BVM$4,dictionary!$M$3:$M$7128,dictionary!$N$3:$N$7128))</f>
        <v>Para_CtrModule_CtrX14_ICompTune</v>
      </c>
      <c r="BVN3" s="175" t="str">
        <f>IF(ISNA(_xlfn.XLOOKUP(BVN$4,dictionary!$M$3:$M$7128,dictionary!$N$3:$N$7128))," ",_xlfn.XLOOKUP(BVN$4,dictionary!$M$3:$M$7128,dictionary!$N$3:$N$7128))</f>
        <v>Para_CtrModule_CtrX14_InvertCtrTune</v>
      </c>
      <c r="BVO3" s="175" t="str">
        <f>IF(ISNA(_xlfn.XLOOKUP(BVO$4,dictionary!$M$3:$M$7128,dictionary!$N$3:$N$7128))," ",_xlfn.XLOOKUP(BVO$4,dictionary!$M$3:$M$7128,dictionary!$N$3:$N$7128))</f>
        <v>Para_CtrModule_CtrX14_PCompTune</v>
      </c>
      <c r="BVP3" s="175" t="str">
        <f>IF(ISNA(_xlfn.XLOOKUP(BVP$4,dictionary!$M$3:$M$7128,dictionary!$N$3:$N$7128))," ",_xlfn.XLOOKUP(BVP$4,dictionary!$M$3:$M$7128,dictionary!$N$3:$N$7128))</f>
        <v>Para_CtrModule_CtrX14_RangeBegin</v>
      </c>
      <c r="BVQ3" s="175" t="str">
        <f>IF(ISNA(_xlfn.XLOOKUP(BVQ$4,dictionary!$M$3:$M$7128,dictionary!$N$3:$N$7128))," ",_xlfn.XLOOKUP(BVQ$4,dictionary!$M$3:$M$7128,dictionary!$N$3:$N$7128))</f>
        <v>Para_CtrModule_CtrX14_RangeEnd</v>
      </c>
      <c r="BVR3" s="175" t="str">
        <f>IF(ISNA(_xlfn.XLOOKUP(BVR$4,dictionary!$M$3:$M$7128,dictionary!$N$3:$N$7128))," ",_xlfn.XLOOKUP(BVR$4,dictionary!$M$3:$M$7128,dictionary!$N$3:$N$7128))</f>
        <v>Para_CtrModule_CtrX14_UserLevelIntExt</v>
      </c>
      <c r="BVS3" s="175" t="str">
        <f>IF(ISNA(_xlfn.XLOOKUP(BVS$4,dictionary!$M$3:$M$7128,dictionary!$N$3:$N$7128))," ",_xlfn.XLOOKUP(BVS$4,dictionary!$M$3:$M$7128,dictionary!$N$3:$N$7128))</f>
        <v>Para_CtrModule_CtrX14_UserLevelManAut</v>
      </c>
      <c r="BVT3" s="175" t="str">
        <f>IF(ISNA(_xlfn.XLOOKUP(BVT$4,dictionary!$M$3:$M$7128,dictionary!$N$3:$N$7128))," ",_xlfn.XLOOKUP(BVT$4,dictionary!$M$3:$M$7128,dictionary!$N$3:$N$7128))</f>
        <v>Para_CtrModule_CtrX14_UserLevelSet</v>
      </c>
      <c r="BVU3" s="175" t="str">
        <f>IF(ISNA(_xlfn.XLOOKUP(BVU$4,dictionary!$M$3:$M$7128,dictionary!$N$3:$N$7128))," ",_xlfn.XLOOKUP(BVU$4,dictionary!$M$3:$M$7128,dictionary!$N$3:$N$7128))</f>
        <v>Para_CtrModule_CtrX14_UserLevelTune</v>
      </c>
      <c r="BVV3" s="175" t="str">
        <f>IF(ISNA(_xlfn.XLOOKUP(BVV$4,dictionary!$M$3:$M$7128,dictionary!$N$3:$N$7128))," ",_xlfn.XLOOKUP(BVV$4,dictionary!$M$3:$M$7128,dictionary!$N$3:$N$7128))</f>
        <v>Para_CtrModule_CtrX14_WMax</v>
      </c>
      <c r="BVW3" s="175" t="str">
        <f>IF(ISNA(_xlfn.XLOOKUP(BVW$4,dictionary!$M$3:$M$7128,dictionary!$N$3:$N$7128))," ",_xlfn.XLOOKUP(BVW$4,dictionary!$M$3:$M$7128,dictionary!$N$3:$N$7128))</f>
        <v>Para_CtrModule_CtrX14_WMin</v>
      </c>
      <c r="BVX3" s="175" t="str">
        <f>IF(ISNA(_xlfn.XLOOKUP(BVX$4,dictionary!$M$3:$M$7128,dictionary!$N$3:$N$7128))," ",_xlfn.XLOOKUP(BVX$4,dictionary!$M$3:$M$7128,dictionary!$N$3:$N$7128))</f>
        <v>Para_CtrModule_CtrX14_WRampNeg</v>
      </c>
      <c r="BVY3" s="175" t="str">
        <f>IF(ISNA(_xlfn.XLOOKUP(BVY$4,dictionary!$M$3:$M$7128,dictionary!$N$3:$N$7128))," ",_xlfn.XLOOKUP(BVY$4,dictionary!$M$3:$M$7128,dictionary!$N$3:$N$7128))</f>
        <v>Para_CtrModule_CtrX14_WRampPos</v>
      </c>
      <c r="BVZ3" s="175" t="str">
        <f>IF(ISNA(_xlfn.XLOOKUP(BVZ$4,dictionary!$M$3:$M$7128,dictionary!$N$3:$N$7128))," ",_xlfn.XLOOKUP(BVZ$4,dictionary!$M$3:$M$7128,dictionary!$N$3:$N$7128))</f>
        <v>Para_CtrModule_CtrX14_WStart</v>
      </c>
      <c r="BWA3" s="175" t="str">
        <f>IF(ISNA(_xlfn.XLOOKUP(BWA$4,dictionary!$M$3:$M$7128,dictionary!$N$3:$N$7128))," ",_xlfn.XLOOKUP(BWA$4,dictionary!$M$3:$M$7128,dictionary!$N$3:$N$7128))</f>
        <v>Para_CtrModule_CtrX14_YBlock</v>
      </c>
      <c r="BWB3" s="175" t="str">
        <f>IF(ISNA(_xlfn.XLOOKUP(BWB$4,dictionary!$M$3:$M$7128,dictionary!$N$3:$N$7128))," ",_xlfn.XLOOKUP(BWB$4,dictionary!$M$3:$M$7128,dictionary!$N$3:$N$7128))</f>
        <v>Para_CtrModule_CtrX14_YHl</v>
      </c>
      <c r="BWC3" s="175" t="str">
        <f>IF(ISNA(_xlfn.XLOOKUP(BWC$4,dictionary!$M$3:$M$7128,dictionary!$N$3:$N$7128))," ",_xlfn.XLOOKUP(BWC$4,dictionary!$M$3:$M$7128,dictionary!$N$3:$N$7128))</f>
        <v>Para_CtrModule_CtrX14_YMax</v>
      </c>
      <c r="BWD3" s="175" t="str">
        <f>IF(ISNA(_xlfn.XLOOKUP(BWD$4,dictionary!$M$3:$M$7128,dictionary!$N$3:$N$7128))," ",_xlfn.XLOOKUP(BWD$4,dictionary!$M$3:$M$7128,dictionary!$N$3:$N$7128))</f>
        <v>Para_CtrModule_CtrX14_YMin</v>
      </c>
      <c r="BWE3" s="175" t="str">
        <f>IF(ISNA(_xlfn.XLOOKUP(BWE$4,dictionary!$M$3:$M$7128,dictionary!$N$3:$N$7128))," ",_xlfn.XLOOKUP(BWE$4,dictionary!$M$3:$M$7128,dictionary!$N$3:$N$7128))</f>
        <v>Para_CtrModule_CtrX14_YRampTune</v>
      </c>
      <c r="BWF3" s="175" t="str">
        <f>IF(ISNA(_xlfn.XLOOKUP(BWF$4,dictionary!$M$3:$M$7128,dictionary!$N$3:$N$7128))," ",_xlfn.XLOOKUP(BWF$4,dictionary!$M$3:$M$7128,dictionary!$N$3:$N$7128))</f>
        <v>Para_CtrModule_CtrX15_CycleTime</v>
      </c>
      <c r="BWG3" s="175" t="str">
        <f>IF(ISNA(_xlfn.XLOOKUP(BWG$4,dictionary!$M$3:$M$7128,dictionary!$N$3:$N$7128))," ",_xlfn.XLOOKUP(BWG$4,dictionary!$M$3:$M$7128,dictionary!$N$3:$N$7128))</f>
        <v>Para_CtrModule_CtrX15_DCompTune</v>
      </c>
      <c r="BWH3" s="175" t="str">
        <f>IF(ISNA(_xlfn.XLOOKUP(BWH$4,dictionary!$M$3:$M$7128,dictionary!$N$3:$N$7128))," ",_xlfn.XLOOKUP(BWH$4,dictionary!$M$3:$M$7128,dictionary!$N$3:$N$7128))</f>
        <v>Para_CtrModule_CtrX15_DeadBand</v>
      </c>
      <c r="BWI3" s="175" t="str">
        <f>IF(ISNA(_xlfn.XLOOKUP(BWI$4,dictionary!$M$3:$M$7128,dictionary!$N$3:$N$7128))," ",_xlfn.XLOOKUP(BWI$4,dictionary!$M$3:$M$7128,dictionary!$N$3:$N$7128))</f>
        <v>Para_CtrModule_CtrX15_ICompTune</v>
      </c>
      <c r="BWJ3" s="175" t="str">
        <f>IF(ISNA(_xlfn.XLOOKUP(BWJ$4,dictionary!$M$3:$M$7128,dictionary!$N$3:$N$7128))," ",_xlfn.XLOOKUP(BWJ$4,dictionary!$M$3:$M$7128,dictionary!$N$3:$N$7128))</f>
        <v>Para_CtrModule_CtrX15_InvertCtrTune</v>
      </c>
      <c r="BWK3" s="175" t="str">
        <f>IF(ISNA(_xlfn.XLOOKUP(BWK$4,dictionary!$M$3:$M$7128,dictionary!$N$3:$N$7128))," ",_xlfn.XLOOKUP(BWK$4,dictionary!$M$3:$M$7128,dictionary!$N$3:$N$7128))</f>
        <v>Para_CtrModule_CtrX15_PCompTune</v>
      </c>
      <c r="BWL3" s="175" t="str">
        <f>IF(ISNA(_xlfn.XLOOKUP(BWL$4,dictionary!$M$3:$M$7128,dictionary!$N$3:$N$7128))," ",_xlfn.XLOOKUP(BWL$4,dictionary!$M$3:$M$7128,dictionary!$N$3:$N$7128))</f>
        <v>Para_CtrModule_CtrX15_RangeBegin</v>
      </c>
      <c r="BWM3" s="175" t="str">
        <f>IF(ISNA(_xlfn.XLOOKUP(BWM$4,dictionary!$M$3:$M$7128,dictionary!$N$3:$N$7128))," ",_xlfn.XLOOKUP(BWM$4,dictionary!$M$3:$M$7128,dictionary!$N$3:$N$7128))</f>
        <v>Para_CtrModule_CtrX15_RangeEnd</v>
      </c>
      <c r="BWN3" s="175" t="str">
        <f>IF(ISNA(_xlfn.XLOOKUP(BWN$4,dictionary!$M$3:$M$7128,dictionary!$N$3:$N$7128))," ",_xlfn.XLOOKUP(BWN$4,dictionary!$M$3:$M$7128,dictionary!$N$3:$N$7128))</f>
        <v>Para_CtrModule_CtrX15_UserLevelIntExt</v>
      </c>
      <c r="BWO3" s="175" t="str">
        <f>IF(ISNA(_xlfn.XLOOKUP(BWO$4,dictionary!$M$3:$M$7128,dictionary!$N$3:$N$7128))," ",_xlfn.XLOOKUP(BWO$4,dictionary!$M$3:$M$7128,dictionary!$N$3:$N$7128))</f>
        <v>Para_CtrModule_CtrX15_UserLevelManAut</v>
      </c>
      <c r="BWP3" s="175" t="str">
        <f>IF(ISNA(_xlfn.XLOOKUP(BWP$4,dictionary!$M$3:$M$7128,dictionary!$N$3:$N$7128))," ",_xlfn.XLOOKUP(BWP$4,dictionary!$M$3:$M$7128,dictionary!$N$3:$N$7128))</f>
        <v>Para_CtrModule_CtrX15_UserLevelSet</v>
      </c>
      <c r="BWQ3" s="175" t="str">
        <f>IF(ISNA(_xlfn.XLOOKUP(BWQ$4,dictionary!$M$3:$M$7128,dictionary!$N$3:$N$7128))," ",_xlfn.XLOOKUP(BWQ$4,dictionary!$M$3:$M$7128,dictionary!$N$3:$N$7128))</f>
        <v>Para_CtrModule_CtrX15_UserLevelTune</v>
      </c>
      <c r="BWR3" s="175" t="str">
        <f>IF(ISNA(_xlfn.XLOOKUP(BWR$4,dictionary!$M$3:$M$7128,dictionary!$N$3:$N$7128))," ",_xlfn.XLOOKUP(BWR$4,dictionary!$M$3:$M$7128,dictionary!$N$3:$N$7128))</f>
        <v>Para_CtrModule_CtrX15_WMax</v>
      </c>
      <c r="BWS3" s="175" t="str">
        <f>IF(ISNA(_xlfn.XLOOKUP(BWS$4,dictionary!$M$3:$M$7128,dictionary!$N$3:$N$7128))," ",_xlfn.XLOOKUP(BWS$4,dictionary!$M$3:$M$7128,dictionary!$N$3:$N$7128))</f>
        <v>Para_CtrModule_CtrX15_WMin</v>
      </c>
      <c r="BWT3" s="175" t="str">
        <f>IF(ISNA(_xlfn.XLOOKUP(BWT$4,dictionary!$M$3:$M$7128,dictionary!$N$3:$N$7128))," ",_xlfn.XLOOKUP(BWT$4,dictionary!$M$3:$M$7128,dictionary!$N$3:$N$7128))</f>
        <v>Para_CtrModule_CtrX15_WRampNeg</v>
      </c>
      <c r="BWU3" s="175" t="str">
        <f>IF(ISNA(_xlfn.XLOOKUP(BWU$4,dictionary!$M$3:$M$7128,dictionary!$N$3:$N$7128))," ",_xlfn.XLOOKUP(BWU$4,dictionary!$M$3:$M$7128,dictionary!$N$3:$N$7128))</f>
        <v>Para_CtrModule_CtrX15_WRampPos</v>
      </c>
      <c r="BWV3" s="175" t="str">
        <f>IF(ISNA(_xlfn.XLOOKUP(BWV$4,dictionary!$M$3:$M$7128,dictionary!$N$3:$N$7128))," ",_xlfn.XLOOKUP(BWV$4,dictionary!$M$3:$M$7128,dictionary!$N$3:$N$7128))</f>
        <v>Para_CtrModule_CtrX15_WStart</v>
      </c>
      <c r="BWW3" s="175" t="str">
        <f>IF(ISNA(_xlfn.XLOOKUP(BWW$4,dictionary!$M$3:$M$7128,dictionary!$N$3:$N$7128))," ",_xlfn.XLOOKUP(BWW$4,dictionary!$M$3:$M$7128,dictionary!$N$3:$N$7128))</f>
        <v>Para_CtrModule_CtrX15_YBlock</v>
      </c>
      <c r="BWX3" s="175" t="str">
        <f>IF(ISNA(_xlfn.XLOOKUP(BWX$4,dictionary!$M$3:$M$7128,dictionary!$N$3:$N$7128))," ",_xlfn.XLOOKUP(BWX$4,dictionary!$M$3:$M$7128,dictionary!$N$3:$N$7128))</f>
        <v>Para_CtrModule_CtrX15_YHl</v>
      </c>
      <c r="BWY3" s="175" t="str">
        <f>IF(ISNA(_xlfn.XLOOKUP(BWY$4,dictionary!$M$3:$M$7128,dictionary!$N$3:$N$7128))," ",_xlfn.XLOOKUP(BWY$4,dictionary!$M$3:$M$7128,dictionary!$N$3:$N$7128))</f>
        <v>Para_CtrModule_CtrX15_YMax</v>
      </c>
      <c r="BWZ3" s="175" t="str">
        <f>IF(ISNA(_xlfn.XLOOKUP(BWZ$4,dictionary!$M$3:$M$7128,dictionary!$N$3:$N$7128))," ",_xlfn.XLOOKUP(BWZ$4,dictionary!$M$3:$M$7128,dictionary!$N$3:$N$7128))</f>
        <v>Para_CtrModule_CtrX15_YMin</v>
      </c>
      <c r="BXA3" s="175" t="str">
        <f>IF(ISNA(_xlfn.XLOOKUP(BXA$4,dictionary!$M$3:$M$7128,dictionary!$N$3:$N$7128))," ",_xlfn.XLOOKUP(BXA$4,dictionary!$M$3:$M$7128,dictionary!$N$3:$N$7128))</f>
        <v>Para_CtrModule_CtrX15_YRampTune</v>
      </c>
      <c r="BXB3" s="175" t="str">
        <f>IF(ISNA(_xlfn.XLOOKUP(BXB$4,dictionary!$M$3:$M$7128,dictionary!$N$3:$N$7128))," ",_xlfn.XLOOKUP(BXB$4,dictionary!$M$3:$M$7128,dictionary!$N$3:$N$7128))</f>
        <v>Para_CtrModule_CtrX16_CycleTime</v>
      </c>
      <c r="BXC3" s="175" t="str">
        <f>IF(ISNA(_xlfn.XLOOKUP(BXC$4,dictionary!$M$3:$M$7128,dictionary!$N$3:$N$7128))," ",_xlfn.XLOOKUP(BXC$4,dictionary!$M$3:$M$7128,dictionary!$N$3:$N$7128))</f>
        <v>Para_CtrModule_CtrX16_DCompTune</v>
      </c>
      <c r="BXD3" s="175" t="str">
        <f>IF(ISNA(_xlfn.XLOOKUP(BXD$4,dictionary!$M$3:$M$7128,dictionary!$N$3:$N$7128))," ",_xlfn.XLOOKUP(BXD$4,dictionary!$M$3:$M$7128,dictionary!$N$3:$N$7128))</f>
        <v>Para_CtrModule_CtrX16_DeadBand</v>
      </c>
      <c r="BXE3" s="175" t="str">
        <f>IF(ISNA(_xlfn.XLOOKUP(BXE$4,dictionary!$M$3:$M$7128,dictionary!$N$3:$N$7128))," ",_xlfn.XLOOKUP(BXE$4,dictionary!$M$3:$M$7128,dictionary!$N$3:$N$7128))</f>
        <v>Para_CtrModule_CtrX16_ICompTune</v>
      </c>
      <c r="BXF3" s="175" t="str">
        <f>IF(ISNA(_xlfn.XLOOKUP(BXF$4,dictionary!$M$3:$M$7128,dictionary!$N$3:$N$7128))," ",_xlfn.XLOOKUP(BXF$4,dictionary!$M$3:$M$7128,dictionary!$N$3:$N$7128))</f>
        <v>Para_CtrModule_CtrX16_InvertCtrTune</v>
      </c>
      <c r="BXG3" s="175" t="str">
        <f>IF(ISNA(_xlfn.XLOOKUP(BXG$4,dictionary!$M$3:$M$7128,dictionary!$N$3:$N$7128))," ",_xlfn.XLOOKUP(BXG$4,dictionary!$M$3:$M$7128,dictionary!$N$3:$N$7128))</f>
        <v>Para_CtrModule_CtrX16_PCompTune</v>
      </c>
      <c r="BXH3" s="175" t="str">
        <f>IF(ISNA(_xlfn.XLOOKUP(BXH$4,dictionary!$M$3:$M$7128,dictionary!$N$3:$N$7128))," ",_xlfn.XLOOKUP(BXH$4,dictionary!$M$3:$M$7128,dictionary!$N$3:$N$7128))</f>
        <v>Para_CtrModule_CtrX16_RangeBegin</v>
      </c>
      <c r="BXI3" s="175" t="str">
        <f>IF(ISNA(_xlfn.XLOOKUP(BXI$4,dictionary!$M$3:$M$7128,dictionary!$N$3:$N$7128))," ",_xlfn.XLOOKUP(BXI$4,dictionary!$M$3:$M$7128,dictionary!$N$3:$N$7128))</f>
        <v>Para_CtrModule_CtrX16_RangeEnd</v>
      </c>
      <c r="BXJ3" s="175" t="str">
        <f>IF(ISNA(_xlfn.XLOOKUP(BXJ$4,dictionary!$M$3:$M$7128,dictionary!$N$3:$N$7128))," ",_xlfn.XLOOKUP(BXJ$4,dictionary!$M$3:$M$7128,dictionary!$N$3:$N$7128))</f>
        <v>Para_CtrModule_CtrX16_UserLevelIntExt</v>
      </c>
      <c r="BXK3" s="175" t="str">
        <f>IF(ISNA(_xlfn.XLOOKUP(BXK$4,dictionary!$M$3:$M$7128,dictionary!$N$3:$N$7128))," ",_xlfn.XLOOKUP(BXK$4,dictionary!$M$3:$M$7128,dictionary!$N$3:$N$7128))</f>
        <v>Para_CtrModule_CtrX16_UserLevelManAut</v>
      </c>
      <c r="BXL3" s="175" t="str">
        <f>IF(ISNA(_xlfn.XLOOKUP(BXL$4,dictionary!$M$3:$M$7128,dictionary!$N$3:$N$7128))," ",_xlfn.XLOOKUP(BXL$4,dictionary!$M$3:$M$7128,dictionary!$N$3:$N$7128))</f>
        <v>Para_CtrModule_CtrX16_UserLevelSet</v>
      </c>
      <c r="BXM3" s="175" t="str">
        <f>IF(ISNA(_xlfn.XLOOKUP(BXM$4,dictionary!$M$3:$M$7128,dictionary!$N$3:$N$7128))," ",_xlfn.XLOOKUP(BXM$4,dictionary!$M$3:$M$7128,dictionary!$N$3:$N$7128))</f>
        <v>Para_CtrModule_CtrX16_UserLevelTune</v>
      </c>
      <c r="BXN3" s="175" t="str">
        <f>IF(ISNA(_xlfn.XLOOKUP(BXN$4,dictionary!$M$3:$M$7128,dictionary!$N$3:$N$7128))," ",_xlfn.XLOOKUP(BXN$4,dictionary!$M$3:$M$7128,dictionary!$N$3:$N$7128))</f>
        <v>Para_CtrModule_CtrX16_WMax</v>
      </c>
      <c r="BXO3" s="175" t="str">
        <f>IF(ISNA(_xlfn.XLOOKUP(BXO$4,dictionary!$M$3:$M$7128,dictionary!$N$3:$N$7128))," ",_xlfn.XLOOKUP(BXO$4,dictionary!$M$3:$M$7128,dictionary!$N$3:$N$7128))</f>
        <v>Para_CtrModule_CtrX16_WMin</v>
      </c>
      <c r="BXP3" s="175" t="str">
        <f>IF(ISNA(_xlfn.XLOOKUP(BXP$4,dictionary!$M$3:$M$7128,dictionary!$N$3:$N$7128))," ",_xlfn.XLOOKUP(BXP$4,dictionary!$M$3:$M$7128,dictionary!$N$3:$N$7128))</f>
        <v>Para_CtrModule_CtrX16_WRampNeg</v>
      </c>
      <c r="BXQ3" s="175" t="str">
        <f>IF(ISNA(_xlfn.XLOOKUP(BXQ$4,dictionary!$M$3:$M$7128,dictionary!$N$3:$N$7128))," ",_xlfn.XLOOKUP(BXQ$4,dictionary!$M$3:$M$7128,dictionary!$N$3:$N$7128))</f>
        <v>Para_CtrModule_CtrX16_WRampPos</v>
      </c>
      <c r="BXR3" s="175" t="str">
        <f>IF(ISNA(_xlfn.XLOOKUP(BXR$4,dictionary!$M$3:$M$7128,dictionary!$N$3:$N$7128))," ",_xlfn.XLOOKUP(BXR$4,dictionary!$M$3:$M$7128,dictionary!$N$3:$N$7128))</f>
        <v>Para_CtrModule_CtrX16_WStart</v>
      </c>
      <c r="BXS3" s="175" t="str">
        <f>IF(ISNA(_xlfn.XLOOKUP(BXS$4,dictionary!$M$3:$M$7128,dictionary!$N$3:$N$7128))," ",_xlfn.XLOOKUP(BXS$4,dictionary!$M$3:$M$7128,dictionary!$N$3:$N$7128))</f>
        <v>Para_CtrModule_CtrX16_YBlock</v>
      </c>
      <c r="BXT3" s="175" t="str">
        <f>IF(ISNA(_xlfn.XLOOKUP(BXT$4,dictionary!$M$3:$M$7128,dictionary!$N$3:$N$7128))," ",_xlfn.XLOOKUP(BXT$4,dictionary!$M$3:$M$7128,dictionary!$N$3:$N$7128))</f>
        <v>Para_CtrModule_CtrX16_YHl</v>
      </c>
      <c r="BXU3" s="175" t="str">
        <f>IF(ISNA(_xlfn.XLOOKUP(BXU$4,dictionary!$M$3:$M$7128,dictionary!$N$3:$N$7128))," ",_xlfn.XLOOKUP(BXU$4,dictionary!$M$3:$M$7128,dictionary!$N$3:$N$7128))</f>
        <v>Para_CtrModule_CtrX16_YMax</v>
      </c>
      <c r="BXV3" s="175" t="str">
        <f>IF(ISNA(_xlfn.XLOOKUP(BXV$4,dictionary!$M$3:$M$7128,dictionary!$N$3:$N$7128))," ",_xlfn.XLOOKUP(BXV$4,dictionary!$M$3:$M$7128,dictionary!$N$3:$N$7128))</f>
        <v>Para_CtrModule_CtrX16_YMin</v>
      </c>
      <c r="BXW3" s="175" t="str">
        <f>IF(ISNA(_xlfn.XLOOKUP(BXW$4,dictionary!$M$3:$M$7128,dictionary!$N$3:$N$7128))," ",_xlfn.XLOOKUP(BXW$4,dictionary!$M$3:$M$7128,dictionary!$N$3:$N$7128))</f>
        <v>Para_CtrModule_CtrX16_YRampTune</v>
      </c>
      <c r="BXX3" s="175" t="str">
        <f>IF(ISNA(_xlfn.XLOOKUP(BXX$4,dictionary!$M$3:$M$7128,dictionary!$N$3:$N$7128))," ",_xlfn.XLOOKUP(BXX$4,dictionary!$M$3:$M$7128,dictionary!$N$3:$N$7128))</f>
        <v>Para_Custom_AnalogIn_10_CustAnaIn_MinMaxActive10</v>
      </c>
      <c r="BXY3" s="175" t="str">
        <f>IF(ISNA(_xlfn.XLOOKUP(BXY$4,dictionary!$M$3:$M$7128,dictionary!$N$3:$N$7128))," ",_xlfn.XLOOKUP(BXY$4,dictionary!$M$3:$M$7128,dictionary!$N$3:$N$7128))</f>
        <v>Para_Custom_AnalogIn_10_CustAnaIn_Typ10</v>
      </c>
      <c r="BXZ3" s="175" t="str">
        <f>IF(ISNA(_xlfn.XLOOKUP(BXZ$4,dictionary!$M$3:$M$7128,dictionary!$N$3:$N$7128))," ",_xlfn.XLOOKUP(BXZ$4,dictionary!$M$3:$M$7128,dictionary!$N$3:$N$7128))</f>
        <v>Para_Custom_AnalogIn_10_Hystereses</v>
      </c>
      <c r="BYA3" s="175" t="str">
        <f>IF(ISNA(_xlfn.XLOOKUP(BYA$4,dictionary!$M$3:$M$7128,dictionary!$N$3:$N$7128))," ",_xlfn.XLOOKUP(BYA$4,dictionary!$M$3:$M$7128,dictionary!$N$3:$N$7128))</f>
        <v>Para_Custom_AnalogIn_10_LimitHi</v>
      </c>
      <c r="BYB3" s="175" t="str">
        <f>IF(ISNA(_xlfn.XLOOKUP(BYB$4,dictionary!$M$3:$M$7128,dictionary!$N$3:$N$7128))," ",_xlfn.XLOOKUP(BYB$4,dictionary!$M$3:$M$7128,dictionary!$N$3:$N$7128))</f>
        <v>Para_Custom_AnalogIn_10_LimitHiHi</v>
      </c>
      <c r="BYC3" s="175" t="str">
        <f>IF(ISNA(_xlfn.XLOOKUP(BYC$4,dictionary!$M$3:$M$7128,dictionary!$N$3:$N$7128))," ",_xlfn.XLOOKUP(BYC$4,dictionary!$M$3:$M$7128,dictionary!$N$3:$N$7128))</f>
        <v>Para_Custom_AnalogIn_10_LimitLo</v>
      </c>
      <c r="BYD3" s="175" t="str">
        <f>IF(ISNA(_xlfn.XLOOKUP(BYD$4,dictionary!$M$3:$M$7128,dictionary!$N$3:$N$7128))," ",_xlfn.XLOOKUP(BYD$4,dictionary!$M$3:$M$7128,dictionary!$N$3:$N$7128))</f>
        <v>Para_Custom_AnalogIn_10_LimitLoLo</v>
      </c>
      <c r="BYE3" s="175" t="str">
        <f>IF(ISNA(_xlfn.XLOOKUP(BYE$4,dictionary!$M$3:$M$7128,dictionary!$N$3:$N$7128))," ",_xlfn.XLOOKUP(BYE$4,dictionary!$M$3:$M$7128,dictionary!$N$3:$N$7128))</f>
        <v>Para_Custom_AnalogIn_11_CustAnaIn_MinMaxActive11</v>
      </c>
      <c r="BYF3" s="175" t="str">
        <f>IF(ISNA(_xlfn.XLOOKUP(BYF$4,dictionary!$M$3:$M$7128,dictionary!$N$3:$N$7128))," ",_xlfn.XLOOKUP(BYF$4,dictionary!$M$3:$M$7128,dictionary!$N$3:$N$7128))</f>
        <v>Para_Custom_AnalogIn_11_CustAnaIn_Typ11</v>
      </c>
      <c r="BYG3" s="175" t="str">
        <f>IF(ISNA(_xlfn.XLOOKUP(BYG$4,dictionary!$M$3:$M$7128,dictionary!$N$3:$N$7128))," ",_xlfn.XLOOKUP(BYG$4,dictionary!$M$3:$M$7128,dictionary!$N$3:$N$7128))</f>
        <v>Para_Custom_AnalogIn_11_Hystereses</v>
      </c>
      <c r="BYH3" s="175" t="str">
        <f>IF(ISNA(_xlfn.XLOOKUP(BYH$4,dictionary!$M$3:$M$7128,dictionary!$N$3:$N$7128))," ",_xlfn.XLOOKUP(BYH$4,dictionary!$M$3:$M$7128,dictionary!$N$3:$N$7128))</f>
        <v>Para_Custom_AnalogIn_11_LimitHi</v>
      </c>
      <c r="BYI3" s="175" t="str">
        <f>IF(ISNA(_xlfn.XLOOKUP(BYI$4,dictionary!$M$3:$M$7128,dictionary!$N$3:$N$7128))," ",_xlfn.XLOOKUP(BYI$4,dictionary!$M$3:$M$7128,dictionary!$N$3:$N$7128))</f>
        <v>Para_Custom_AnalogIn_11_LimitHiHi</v>
      </c>
      <c r="BYJ3" s="175" t="str">
        <f>IF(ISNA(_xlfn.XLOOKUP(BYJ$4,dictionary!$M$3:$M$7128,dictionary!$N$3:$N$7128))," ",_xlfn.XLOOKUP(BYJ$4,dictionary!$M$3:$M$7128,dictionary!$N$3:$N$7128))</f>
        <v>Para_Custom_AnalogIn_11_LimitLo</v>
      </c>
      <c r="BYK3" s="175" t="str">
        <f>IF(ISNA(_xlfn.XLOOKUP(BYK$4,dictionary!$M$3:$M$7128,dictionary!$N$3:$N$7128))," ",_xlfn.XLOOKUP(BYK$4,dictionary!$M$3:$M$7128,dictionary!$N$3:$N$7128))</f>
        <v>Para_Custom_AnalogIn_11_LimitLoLo</v>
      </c>
      <c r="BYL3" s="175" t="str">
        <f>IF(ISNA(_xlfn.XLOOKUP(BYL$4,dictionary!$M$3:$M$7128,dictionary!$N$3:$N$7128))," ",_xlfn.XLOOKUP(BYL$4,dictionary!$M$3:$M$7128,dictionary!$N$3:$N$7128))</f>
        <v>Para_Custom_AnalogIn_12_CustAnaIn_MinMaxActive12</v>
      </c>
      <c r="BYM3" s="175" t="str">
        <f>IF(ISNA(_xlfn.XLOOKUP(BYM$4,dictionary!$M$3:$M$7128,dictionary!$N$3:$N$7128))," ",_xlfn.XLOOKUP(BYM$4,dictionary!$M$3:$M$7128,dictionary!$N$3:$N$7128))</f>
        <v>Para_Custom_AnalogIn_12_CustAnaIn_Typ12</v>
      </c>
      <c r="BYN3" s="175" t="str">
        <f>IF(ISNA(_xlfn.XLOOKUP(BYN$4,dictionary!$M$3:$M$7128,dictionary!$N$3:$N$7128))," ",_xlfn.XLOOKUP(BYN$4,dictionary!$M$3:$M$7128,dictionary!$N$3:$N$7128))</f>
        <v>Para_Custom_AnalogIn_12_Hystereses</v>
      </c>
      <c r="BYO3" s="175" t="str">
        <f>IF(ISNA(_xlfn.XLOOKUP(BYO$4,dictionary!$M$3:$M$7128,dictionary!$N$3:$N$7128))," ",_xlfn.XLOOKUP(BYO$4,dictionary!$M$3:$M$7128,dictionary!$N$3:$N$7128))</f>
        <v>Para_Custom_AnalogIn_12_LimitHi</v>
      </c>
      <c r="BYP3" s="175" t="str">
        <f>IF(ISNA(_xlfn.XLOOKUP(BYP$4,dictionary!$M$3:$M$7128,dictionary!$N$3:$N$7128))," ",_xlfn.XLOOKUP(BYP$4,dictionary!$M$3:$M$7128,dictionary!$N$3:$N$7128))</f>
        <v>Para_Custom_AnalogIn_12_LimitHiHi</v>
      </c>
      <c r="BYQ3" s="175" t="str">
        <f>IF(ISNA(_xlfn.XLOOKUP(BYQ$4,dictionary!$M$3:$M$7128,dictionary!$N$3:$N$7128))," ",_xlfn.XLOOKUP(BYQ$4,dictionary!$M$3:$M$7128,dictionary!$N$3:$N$7128))</f>
        <v>Para_Custom_AnalogIn_12_LimitLo</v>
      </c>
      <c r="BYR3" s="175" t="str">
        <f>IF(ISNA(_xlfn.XLOOKUP(BYR$4,dictionary!$M$3:$M$7128,dictionary!$N$3:$N$7128))," ",_xlfn.XLOOKUP(BYR$4,dictionary!$M$3:$M$7128,dictionary!$N$3:$N$7128))</f>
        <v>Para_Custom_AnalogIn_12_LimitLoLo</v>
      </c>
      <c r="BYS3" s="175" t="str">
        <f>IF(ISNA(_xlfn.XLOOKUP(BYS$4,dictionary!$M$3:$M$7128,dictionary!$N$3:$N$7128))," ",_xlfn.XLOOKUP(BYS$4,dictionary!$M$3:$M$7128,dictionary!$N$3:$N$7128))</f>
        <v>Para_Custom_AnalogIn_13_CustAnaIn_MinMaxActive13</v>
      </c>
      <c r="BYT3" s="175" t="str">
        <f>IF(ISNA(_xlfn.XLOOKUP(BYT$4,dictionary!$M$3:$M$7128,dictionary!$N$3:$N$7128))," ",_xlfn.XLOOKUP(BYT$4,dictionary!$M$3:$M$7128,dictionary!$N$3:$N$7128))</f>
        <v>Para_Custom_AnalogIn_13_CustAnaIn_Typ13</v>
      </c>
      <c r="BYU3" s="175" t="str">
        <f>IF(ISNA(_xlfn.XLOOKUP(BYU$4,dictionary!$M$3:$M$7128,dictionary!$N$3:$N$7128))," ",_xlfn.XLOOKUP(BYU$4,dictionary!$M$3:$M$7128,dictionary!$N$3:$N$7128))</f>
        <v>Para_Custom_AnalogIn_13_Hystereses</v>
      </c>
      <c r="BYV3" s="175" t="str">
        <f>IF(ISNA(_xlfn.XLOOKUP(BYV$4,dictionary!$M$3:$M$7128,dictionary!$N$3:$N$7128))," ",_xlfn.XLOOKUP(BYV$4,dictionary!$M$3:$M$7128,dictionary!$N$3:$N$7128))</f>
        <v>Para_Custom_AnalogIn_13_LimitHi</v>
      </c>
      <c r="BYW3" s="175" t="str">
        <f>IF(ISNA(_xlfn.XLOOKUP(BYW$4,dictionary!$M$3:$M$7128,dictionary!$N$3:$N$7128))," ",_xlfn.XLOOKUP(BYW$4,dictionary!$M$3:$M$7128,dictionary!$N$3:$N$7128))</f>
        <v>Para_Custom_AnalogIn_13_LimitHiHi</v>
      </c>
      <c r="BYX3" s="175" t="str">
        <f>IF(ISNA(_xlfn.XLOOKUP(BYX$4,dictionary!$M$3:$M$7128,dictionary!$N$3:$N$7128))," ",_xlfn.XLOOKUP(BYX$4,dictionary!$M$3:$M$7128,dictionary!$N$3:$N$7128))</f>
        <v>Para_Custom_AnalogIn_13_LimitLo</v>
      </c>
      <c r="BYY3" s="175" t="str">
        <f>IF(ISNA(_xlfn.XLOOKUP(BYY$4,dictionary!$M$3:$M$7128,dictionary!$N$3:$N$7128))," ",_xlfn.XLOOKUP(BYY$4,dictionary!$M$3:$M$7128,dictionary!$N$3:$N$7128))</f>
        <v>Para_Custom_AnalogIn_13_LimitLoLo</v>
      </c>
      <c r="BYZ3" s="175" t="str">
        <f>IF(ISNA(_xlfn.XLOOKUP(BYZ$4,dictionary!$M$3:$M$7128,dictionary!$N$3:$N$7128))," ",_xlfn.XLOOKUP(BYZ$4,dictionary!$M$3:$M$7128,dictionary!$N$3:$N$7128))</f>
        <v>Para_Custom_AnalogIn_14_CustAnaIn_MinMaxActive14</v>
      </c>
      <c r="BZA3" s="175" t="str">
        <f>IF(ISNA(_xlfn.XLOOKUP(BZA$4,dictionary!$M$3:$M$7128,dictionary!$N$3:$N$7128))," ",_xlfn.XLOOKUP(BZA$4,dictionary!$M$3:$M$7128,dictionary!$N$3:$N$7128))</f>
        <v>Para_Custom_AnalogIn_14_CustAnaIn_Typ14</v>
      </c>
      <c r="BZB3" s="175" t="str">
        <f>IF(ISNA(_xlfn.XLOOKUP(BZB$4,dictionary!$M$3:$M$7128,dictionary!$N$3:$N$7128))," ",_xlfn.XLOOKUP(BZB$4,dictionary!$M$3:$M$7128,dictionary!$N$3:$N$7128))</f>
        <v>Para_Custom_AnalogIn_14_Hystereses</v>
      </c>
      <c r="BZC3" s="175" t="str">
        <f>IF(ISNA(_xlfn.XLOOKUP(BZC$4,dictionary!$M$3:$M$7128,dictionary!$N$3:$N$7128))," ",_xlfn.XLOOKUP(BZC$4,dictionary!$M$3:$M$7128,dictionary!$N$3:$N$7128))</f>
        <v>Para_Custom_AnalogIn_14_LimitHi</v>
      </c>
      <c r="BZD3" s="175" t="str">
        <f>IF(ISNA(_xlfn.XLOOKUP(BZD$4,dictionary!$M$3:$M$7128,dictionary!$N$3:$N$7128))," ",_xlfn.XLOOKUP(BZD$4,dictionary!$M$3:$M$7128,dictionary!$N$3:$N$7128))</f>
        <v>Para_Custom_AnalogIn_14_LimitHiHi</v>
      </c>
      <c r="BZE3" s="175" t="str">
        <f>IF(ISNA(_xlfn.XLOOKUP(BZE$4,dictionary!$M$3:$M$7128,dictionary!$N$3:$N$7128))," ",_xlfn.XLOOKUP(BZE$4,dictionary!$M$3:$M$7128,dictionary!$N$3:$N$7128))</f>
        <v>Para_Custom_AnalogIn_14_LimitLo</v>
      </c>
      <c r="BZF3" s="175" t="str">
        <f>IF(ISNA(_xlfn.XLOOKUP(BZF$4,dictionary!$M$3:$M$7128,dictionary!$N$3:$N$7128))," ",_xlfn.XLOOKUP(BZF$4,dictionary!$M$3:$M$7128,dictionary!$N$3:$N$7128))</f>
        <v>Para_Custom_AnalogIn_14_LimitLoLo</v>
      </c>
      <c r="BZG3" s="175" t="str">
        <f>IF(ISNA(_xlfn.XLOOKUP(BZG$4,dictionary!$M$3:$M$7128,dictionary!$N$3:$N$7128))," ",_xlfn.XLOOKUP(BZG$4,dictionary!$M$3:$M$7128,dictionary!$N$3:$N$7128))</f>
        <v>Para_Custom_AnalogIn_15_CustAnaIn_MinMaxActive15</v>
      </c>
      <c r="BZH3" s="175" t="str">
        <f>IF(ISNA(_xlfn.XLOOKUP(BZH$4,dictionary!$M$3:$M$7128,dictionary!$N$3:$N$7128))," ",_xlfn.XLOOKUP(BZH$4,dictionary!$M$3:$M$7128,dictionary!$N$3:$N$7128))</f>
        <v>Para_Custom_AnalogIn_15_CustAnaIn_Typ15</v>
      </c>
      <c r="BZI3" s="175" t="str">
        <f>IF(ISNA(_xlfn.XLOOKUP(BZI$4,dictionary!$M$3:$M$7128,dictionary!$N$3:$N$7128))," ",_xlfn.XLOOKUP(BZI$4,dictionary!$M$3:$M$7128,dictionary!$N$3:$N$7128))</f>
        <v>Para_Custom_AnalogIn_15_Hystereses</v>
      </c>
      <c r="BZJ3" s="175" t="str">
        <f>IF(ISNA(_xlfn.XLOOKUP(BZJ$4,dictionary!$M$3:$M$7128,dictionary!$N$3:$N$7128))," ",_xlfn.XLOOKUP(BZJ$4,dictionary!$M$3:$M$7128,dictionary!$N$3:$N$7128))</f>
        <v>Para_Custom_AnalogIn_15_LimitHi</v>
      </c>
      <c r="BZK3" s="175" t="str">
        <f>IF(ISNA(_xlfn.XLOOKUP(BZK$4,dictionary!$M$3:$M$7128,dictionary!$N$3:$N$7128))," ",_xlfn.XLOOKUP(BZK$4,dictionary!$M$3:$M$7128,dictionary!$N$3:$N$7128))</f>
        <v>Para_Custom_AnalogIn_15_LimitHiHi</v>
      </c>
      <c r="BZL3" s="175" t="str">
        <f>IF(ISNA(_xlfn.XLOOKUP(BZL$4,dictionary!$M$3:$M$7128,dictionary!$N$3:$N$7128))," ",_xlfn.XLOOKUP(BZL$4,dictionary!$M$3:$M$7128,dictionary!$N$3:$N$7128))</f>
        <v>Para_Custom_AnalogIn_15_LimitLo</v>
      </c>
      <c r="BZM3" s="175" t="str">
        <f>IF(ISNA(_xlfn.XLOOKUP(BZM$4,dictionary!$M$3:$M$7128,dictionary!$N$3:$N$7128))," ",_xlfn.XLOOKUP(BZM$4,dictionary!$M$3:$M$7128,dictionary!$N$3:$N$7128))</f>
        <v>Para_Custom_AnalogIn_15_LimitLoLo</v>
      </c>
      <c r="BZN3" s="175" t="str">
        <f>IF(ISNA(_xlfn.XLOOKUP(BZN$4,dictionary!$M$3:$M$7128,dictionary!$N$3:$N$7128))," ",_xlfn.XLOOKUP(BZN$4,dictionary!$M$3:$M$7128,dictionary!$N$3:$N$7128))</f>
        <v>Para_Custom_AnalogIn_16_CustAnaIn_MinMaxActive16</v>
      </c>
      <c r="BZO3" s="175" t="str">
        <f>IF(ISNA(_xlfn.XLOOKUP(BZO$4,dictionary!$M$3:$M$7128,dictionary!$N$3:$N$7128))," ",_xlfn.XLOOKUP(BZO$4,dictionary!$M$3:$M$7128,dictionary!$N$3:$N$7128))</f>
        <v>Para_Custom_AnalogIn_16_CustAnaIn_Typ16</v>
      </c>
      <c r="BZP3" s="175" t="str">
        <f>IF(ISNA(_xlfn.XLOOKUP(BZP$4,dictionary!$M$3:$M$7128,dictionary!$N$3:$N$7128))," ",_xlfn.XLOOKUP(BZP$4,dictionary!$M$3:$M$7128,dictionary!$N$3:$N$7128))</f>
        <v>Para_Custom_AnalogIn_16_Hystereses</v>
      </c>
      <c r="BZQ3" s="175" t="str">
        <f>IF(ISNA(_xlfn.XLOOKUP(BZQ$4,dictionary!$M$3:$M$7128,dictionary!$N$3:$N$7128))," ",_xlfn.XLOOKUP(BZQ$4,dictionary!$M$3:$M$7128,dictionary!$N$3:$N$7128))</f>
        <v>Para_Custom_AnalogIn_16_LimitHi</v>
      </c>
      <c r="BZR3" s="175" t="str">
        <f>IF(ISNA(_xlfn.XLOOKUP(BZR$4,dictionary!$M$3:$M$7128,dictionary!$N$3:$N$7128))," ",_xlfn.XLOOKUP(BZR$4,dictionary!$M$3:$M$7128,dictionary!$N$3:$N$7128))</f>
        <v>Para_Custom_AnalogIn_16_LimitHiHi</v>
      </c>
      <c r="BZS3" s="175" t="str">
        <f>IF(ISNA(_xlfn.XLOOKUP(BZS$4,dictionary!$M$3:$M$7128,dictionary!$N$3:$N$7128))," ",_xlfn.XLOOKUP(BZS$4,dictionary!$M$3:$M$7128,dictionary!$N$3:$N$7128))</f>
        <v>Para_Custom_AnalogIn_16_LimitLo</v>
      </c>
      <c r="BZT3" s="175" t="str">
        <f>IF(ISNA(_xlfn.XLOOKUP(BZT$4,dictionary!$M$3:$M$7128,dictionary!$N$3:$N$7128))," ",_xlfn.XLOOKUP(BZT$4,dictionary!$M$3:$M$7128,dictionary!$N$3:$N$7128))</f>
        <v>Para_Custom_AnalogIn_16_LimitLoLo</v>
      </c>
      <c r="BZU3" s="175" t="str">
        <f>IF(ISNA(_xlfn.XLOOKUP(BZU$4,dictionary!$M$3:$M$7128,dictionary!$N$3:$N$7128))," ",_xlfn.XLOOKUP(BZU$4,dictionary!$M$3:$M$7128,dictionary!$N$3:$N$7128))</f>
        <v>Para_Custom_AnalogIn_17_CustAnaIn_Active17</v>
      </c>
      <c r="BZV3" s="175" t="str">
        <f>IF(ISNA(_xlfn.XLOOKUP(BZV$4,dictionary!$M$3:$M$7128,dictionary!$N$3:$N$7128))," ",_xlfn.XLOOKUP(BZV$4,dictionary!$M$3:$M$7128,dictionary!$N$3:$N$7128))</f>
        <v>Para_Custom_AnalogIn_17_CustAnaIn_MinMaxActive17</v>
      </c>
      <c r="BZW3" s="175" t="str">
        <f>IF(ISNA(_xlfn.XLOOKUP(BZW$4,dictionary!$M$3:$M$7128,dictionary!$N$3:$N$7128))," ",_xlfn.XLOOKUP(BZW$4,dictionary!$M$3:$M$7128,dictionary!$N$3:$N$7128))</f>
        <v>Para_Custom_AnalogIn_17_CustAnaIn_Set4mA17</v>
      </c>
      <c r="BZX3" s="175" t="str">
        <f>IF(ISNA(_xlfn.XLOOKUP(BZX$4,dictionary!$M$3:$M$7128,dictionary!$N$3:$N$7128))," ",_xlfn.XLOOKUP(BZX$4,dictionary!$M$3:$M$7128,dictionary!$N$3:$N$7128))</f>
        <v>Para_Custom_AnalogIn_17_CustAnaIn_Typ17</v>
      </c>
      <c r="BZY3" s="175" t="str">
        <f>IF(ISNA(_xlfn.XLOOKUP(BZY$4,dictionary!$M$3:$M$7128,dictionary!$N$3:$N$7128))," ",_xlfn.XLOOKUP(BZY$4,dictionary!$M$3:$M$7128,dictionary!$N$3:$N$7128))</f>
        <v>Para_Custom_AnalogIn_17_Hystereses</v>
      </c>
      <c r="BZZ3" s="175" t="str">
        <f>IF(ISNA(_xlfn.XLOOKUP(BZZ$4,dictionary!$M$3:$M$7128,dictionary!$N$3:$N$7128))," ",_xlfn.XLOOKUP(BZZ$4,dictionary!$M$3:$M$7128,dictionary!$N$3:$N$7128))</f>
        <v>Para_Custom_AnalogIn_17_LimitHi</v>
      </c>
      <c r="CAA3" s="175" t="str">
        <f>IF(ISNA(_xlfn.XLOOKUP(CAA$4,dictionary!$M$3:$M$7128,dictionary!$N$3:$N$7128))," ",_xlfn.XLOOKUP(CAA$4,dictionary!$M$3:$M$7128,dictionary!$N$3:$N$7128))</f>
        <v>Para_Custom_AnalogIn_17_LimitHiHi</v>
      </c>
      <c r="CAB3" s="175" t="str">
        <f>IF(ISNA(_xlfn.XLOOKUP(CAB$4,dictionary!$M$3:$M$7128,dictionary!$N$3:$N$7128))," ",_xlfn.XLOOKUP(CAB$4,dictionary!$M$3:$M$7128,dictionary!$N$3:$N$7128))</f>
        <v>Para_Custom_AnalogIn_17_LimitLo</v>
      </c>
      <c r="CAC3" s="175" t="str">
        <f>IF(ISNA(_xlfn.XLOOKUP(CAC$4,dictionary!$M$3:$M$7128,dictionary!$N$3:$N$7128))," ",_xlfn.XLOOKUP(CAC$4,dictionary!$M$3:$M$7128,dictionary!$N$3:$N$7128))</f>
        <v>Para_Custom_AnalogIn_17_LimitLoLo</v>
      </c>
      <c r="CAD3" s="175" t="str">
        <f>IF(ISNA(_xlfn.XLOOKUP(CAD$4,dictionary!$M$3:$M$7128,dictionary!$N$3:$N$7128))," ",_xlfn.XLOOKUP(CAD$4,dictionary!$M$3:$M$7128,dictionary!$N$3:$N$7128))</f>
        <v>Para_Custom_AnalogIn_17_ScaleMax</v>
      </c>
      <c r="CAE3" s="175" t="str">
        <f>IF(ISNA(_xlfn.XLOOKUP(CAE$4,dictionary!$M$3:$M$7128,dictionary!$N$3:$N$7128))," ",_xlfn.XLOOKUP(CAE$4,dictionary!$M$3:$M$7128,dictionary!$N$3:$N$7128))</f>
        <v>Para_Custom_AnalogIn_17_ScaleMin</v>
      </c>
      <c r="CAF3" s="175" t="str">
        <f>IF(ISNA(_xlfn.XLOOKUP(CAF$4,dictionary!$M$3:$M$7128,dictionary!$N$3:$N$7128))," ",_xlfn.XLOOKUP(CAF$4,dictionary!$M$3:$M$7128,dictionary!$N$3:$N$7128))</f>
        <v>Para_Custom_AnalogIn_18_CustAnaIn_Active18</v>
      </c>
      <c r="CAG3" s="175" t="str">
        <f>IF(ISNA(_xlfn.XLOOKUP(CAG$4,dictionary!$M$3:$M$7128,dictionary!$N$3:$N$7128))," ",_xlfn.XLOOKUP(CAG$4,dictionary!$M$3:$M$7128,dictionary!$N$3:$N$7128))</f>
        <v>Para_Custom_AnalogIn_18_CustAnaIn_MinMaxActive18</v>
      </c>
      <c r="CAH3" s="175" t="str">
        <f>IF(ISNA(_xlfn.XLOOKUP(CAH$4,dictionary!$M$3:$M$7128,dictionary!$N$3:$N$7128))," ",_xlfn.XLOOKUP(CAH$4,dictionary!$M$3:$M$7128,dictionary!$N$3:$N$7128))</f>
        <v>Para_Custom_AnalogIn_18_CustAnaIn_Set4mA18</v>
      </c>
      <c r="CAI3" s="175" t="str">
        <f>IF(ISNA(_xlfn.XLOOKUP(CAI$4,dictionary!$M$3:$M$7128,dictionary!$N$3:$N$7128))," ",_xlfn.XLOOKUP(CAI$4,dictionary!$M$3:$M$7128,dictionary!$N$3:$N$7128))</f>
        <v>Para_Custom_AnalogIn_18_CustAnaIn_Typ18</v>
      </c>
      <c r="CAJ3" s="175" t="str">
        <f>IF(ISNA(_xlfn.XLOOKUP(CAJ$4,dictionary!$M$3:$M$7128,dictionary!$N$3:$N$7128))," ",_xlfn.XLOOKUP(CAJ$4,dictionary!$M$3:$M$7128,dictionary!$N$3:$N$7128))</f>
        <v>Para_Custom_AnalogIn_18_Hystereses</v>
      </c>
      <c r="CAK3" s="175" t="str">
        <f>IF(ISNA(_xlfn.XLOOKUP(CAK$4,dictionary!$M$3:$M$7128,dictionary!$N$3:$N$7128))," ",_xlfn.XLOOKUP(CAK$4,dictionary!$M$3:$M$7128,dictionary!$N$3:$N$7128))</f>
        <v>Para_Custom_AnalogIn_18_LimitHi</v>
      </c>
      <c r="CAL3" s="175" t="str">
        <f>IF(ISNA(_xlfn.XLOOKUP(CAL$4,dictionary!$M$3:$M$7128,dictionary!$N$3:$N$7128))," ",_xlfn.XLOOKUP(CAL$4,dictionary!$M$3:$M$7128,dictionary!$N$3:$N$7128))</f>
        <v>Para_Custom_AnalogIn_18_LimitHiHi</v>
      </c>
      <c r="CAM3" s="175" t="str">
        <f>IF(ISNA(_xlfn.XLOOKUP(CAM$4,dictionary!$M$3:$M$7128,dictionary!$N$3:$N$7128))," ",_xlfn.XLOOKUP(CAM$4,dictionary!$M$3:$M$7128,dictionary!$N$3:$N$7128))</f>
        <v>Para_Custom_AnalogIn_18_LimitLo</v>
      </c>
      <c r="CAN3" s="175" t="str">
        <f>IF(ISNA(_xlfn.XLOOKUP(CAN$4,dictionary!$M$3:$M$7128,dictionary!$N$3:$N$7128))," ",_xlfn.XLOOKUP(CAN$4,dictionary!$M$3:$M$7128,dictionary!$N$3:$N$7128))</f>
        <v>Para_Custom_AnalogIn_18_LimitLoLo</v>
      </c>
      <c r="CAO3" s="175" t="str">
        <f>IF(ISNA(_xlfn.XLOOKUP(CAO$4,dictionary!$M$3:$M$7128,dictionary!$N$3:$N$7128))," ",_xlfn.XLOOKUP(CAO$4,dictionary!$M$3:$M$7128,dictionary!$N$3:$N$7128))</f>
        <v>Para_Custom_AnalogIn_18_ScaleMax</v>
      </c>
      <c r="CAP3" s="175" t="str">
        <f>IF(ISNA(_xlfn.XLOOKUP(CAP$4,dictionary!$M$3:$M$7128,dictionary!$N$3:$N$7128))," ",_xlfn.XLOOKUP(CAP$4,dictionary!$M$3:$M$7128,dictionary!$N$3:$N$7128))</f>
        <v>Para_Custom_AnalogIn_18_ScaleMin</v>
      </c>
      <c r="CAQ3" s="175" t="str">
        <f>IF(ISNA(_xlfn.XLOOKUP(CAQ$4,dictionary!$M$3:$M$7128,dictionary!$N$3:$N$7128))," ",_xlfn.XLOOKUP(CAQ$4,dictionary!$M$3:$M$7128,dictionary!$N$3:$N$7128))</f>
        <v>Para_Custom_AnalogIn_19_CustAnaIn_Active19</v>
      </c>
      <c r="CAR3" s="175" t="str">
        <f>IF(ISNA(_xlfn.XLOOKUP(CAR$4,dictionary!$M$3:$M$7128,dictionary!$N$3:$N$7128))," ",_xlfn.XLOOKUP(CAR$4,dictionary!$M$3:$M$7128,dictionary!$N$3:$N$7128))</f>
        <v>Para_Custom_AnalogIn_19_CustAnaIn_MinMaxActive19</v>
      </c>
      <c r="CAS3" s="175" t="str">
        <f>IF(ISNA(_xlfn.XLOOKUP(CAS$4,dictionary!$M$3:$M$7128,dictionary!$N$3:$N$7128))," ",_xlfn.XLOOKUP(CAS$4,dictionary!$M$3:$M$7128,dictionary!$N$3:$N$7128))</f>
        <v>Para_Custom_AnalogIn_19_CustAnaIn_Set4mA19</v>
      </c>
      <c r="CAT3" s="175" t="str">
        <f>IF(ISNA(_xlfn.XLOOKUP(CAT$4,dictionary!$M$3:$M$7128,dictionary!$N$3:$N$7128))," ",_xlfn.XLOOKUP(CAT$4,dictionary!$M$3:$M$7128,dictionary!$N$3:$N$7128))</f>
        <v>Para_Custom_AnalogIn_19_CustAnaIn_Typ19</v>
      </c>
      <c r="CAU3" s="175" t="str">
        <f>IF(ISNA(_xlfn.XLOOKUP(CAU$4,dictionary!$M$3:$M$7128,dictionary!$N$3:$N$7128))," ",_xlfn.XLOOKUP(CAU$4,dictionary!$M$3:$M$7128,dictionary!$N$3:$N$7128))</f>
        <v>Para_Custom_AnalogIn_19_Hystereses</v>
      </c>
      <c r="CAV3" s="175" t="str">
        <f>IF(ISNA(_xlfn.XLOOKUP(CAV$4,dictionary!$M$3:$M$7128,dictionary!$N$3:$N$7128))," ",_xlfn.XLOOKUP(CAV$4,dictionary!$M$3:$M$7128,dictionary!$N$3:$N$7128))</f>
        <v>Para_Custom_AnalogIn_19_LimitHi</v>
      </c>
      <c r="CAW3" s="175" t="str">
        <f>IF(ISNA(_xlfn.XLOOKUP(CAW$4,dictionary!$M$3:$M$7128,dictionary!$N$3:$N$7128))," ",_xlfn.XLOOKUP(CAW$4,dictionary!$M$3:$M$7128,dictionary!$N$3:$N$7128))</f>
        <v>Para_Custom_AnalogIn_19_LimitHiHi</v>
      </c>
      <c r="CAX3" s="175" t="str">
        <f>IF(ISNA(_xlfn.XLOOKUP(CAX$4,dictionary!$M$3:$M$7128,dictionary!$N$3:$N$7128))," ",_xlfn.XLOOKUP(CAX$4,dictionary!$M$3:$M$7128,dictionary!$N$3:$N$7128))</f>
        <v>Para_Custom_AnalogIn_19_LimitLo</v>
      </c>
      <c r="CAY3" s="175" t="str">
        <f>IF(ISNA(_xlfn.XLOOKUP(CAY$4,dictionary!$M$3:$M$7128,dictionary!$N$3:$N$7128))," ",_xlfn.XLOOKUP(CAY$4,dictionary!$M$3:$M$7128,dictionary!$N$3:$N$7128))</f>
        <v>Para_Custom_AnalogIn_19_LimitLoLo</v>
      </c>
      <c r="CAZ3" s="175" t="str">
        <f>IF(ISNA(_xlfn.XLOOKUP(CAZ$4,dictionary!$M$3:$M$7128,dictionary!$N$3:$N$7128))," ",_xlfn.XLOOKUP(CAZ$4,dictionary!$M$3:$M$7128,dictionary!$N$3:$N$7128))</f>
        <v>Para_Custom_AnalogIn_19_ScaleMax</v>
      </c>
      <c r="CBA3" s="175" t="str">
        <f>IF(ISNA(_xlfn.XLOOKUP(CBA$4,dictionary!$M$3:$M$7128,dictionary!$N$3:$N$7128))," ",_xlfn.XLOOKUP(CBA$4,dictionary!$M$3:$M$7128,dictionary!$N$3:$N$7128))</f>
        <v>Para_Custom_AnalogIn_19_ScaleMin</v>
      </c>
      <c r="CBB3" s="175" t="str">
        <f>IF(ISNA(_xlfn.XLOOKUP(CBB$4,dictionary!$M$3:$M$7128,dictionary!$N$3:$N$7128))," ",_xlfn.XLOOKUP(CBB$4,dictionary!$M$3:$M$7128,dictionary!$N$3:$N$7128))</f>
        <v>Para_Custom_AnalogIn_1_CustAnaIn_MinMaxActive1</v>
      </c>
      <c r="CBC3" s="175" t="str">
        <f>IF(ISNA(_xlfn.XLOOKUP(CBC$4,dictionary!$M$3:$M$7128,dictionary!$N$3:$N$7128))," ",_xlfn.XLOOKUP(CBC$4,dictionary!$M$3:$M$7128,dictionary!$N$3:$N$7128))</f>
        <v>Para_Custom_AnalogIn_1_CustAnaIn_Typ1</v>
      </c>
      <c r="CBD3" s="175" t="str">
        <f>IF(ISNA(_xlfn.XLOOKUP(CBD$4,dictionary!$M$3:$M$7128,dictionary!$N$3:$N$7128))," ",_xlfn.XLOOKUP(CBD$4,dictionary!$M$3:$M$7128,dictionary!$N$3:$N$7128))</f>
        <v>Para_Custom_AnalogIn_1_Hystereses</v>
      </c>
      <c r="CBE3" s="175" t="str">
        <f>IF(ISNA(_xlfn.XLOOKUP(CBE$4,dictionary!$M$3:$M$7128,dictionary!$N$3:$N$7128))," ",_xlfn.XLOOKUP(CBE$4,dictionary!$M$3:$M$7128,dictionary!$N$3:$N$7128))</f>
        <v>Para_Custom_AnalogIn_1_LimitHi</v>
      </c>
      <c r="CBF3" s="175" t="str">
        <f>IF(ISNA(_xlfn.XLOOKUP(CBF$4,dictionary!$M$3:$M$7128,dictionary!$N$3:$N$7128))," ",_xlfn.XLOOKUP(CBF$4,dictionary!$M$3:$M$7128,dictionary!$N$3:$N$7128))</f>
        <v>Para_Custom_AnalogIn_1_LimitHiHi</v>
      </c>
      <c r="CBG3" s="175" t="str">
        <f>IF(ISNA(_xlfn.XLOOKUP(CBG$4,dictionary!$M$3:$M$7128,dictionary!$N$3:$N$7128))," ",_xlfn.XLOOKUP(CBG$4,dictionary!$M$3:$M$7128,dictionary!$N$3:$N$7128))</f>
        <v>Para_Custom_AnalogIn_1_LimitLo</v>
      </c>
      <c r="CBH3" s="175" t="str">
        <f>IF(ISNA(_xlfn.XLOOKUP(CBH$4,dictionary!$M$3:$M$7128,dictionary!$N$3:$N$7128))," ",_xlfn.XLOOKUP(CBH$4,dictionary!$M$3:$M$7128,dictionary!$N$3:$N$7128))</f>
        <v>Para_Custom_AnalogIn_1_LimitLoLo</v>
      </c>
      <c r="CBI3" s="175" t="str">
        <f>IF(ISNA(_xlfn.XLOOKUP(CBI$4,dictionary!$M$3:$M$7128,dictionary!$N$3:$N$7128))," ",_xlfn.XLOOKUP(CBI$4,dictionary!$M$3:$M$7128,dictionary!$N$3:$N$7128))</f>
        <v>Para_Custom_AnalogIn_20_CustAnaIn_Active20</v>
      </c>
      <c r="CBJ3" s="175" t="str">
        <f>IF(ISNA(_xlfn.XLOOKUP(CBJ$4,dictionary!$M$3:$M$7128,dictionary!$N$3:$N$7128))," ",_xlfn.XLOOKUP(CBJ$4,dictionary!$M$3:$M$7128,dictionary!$N$3:$N$7128))</f>
        <v>Para_Custom_AnalogIn_20_CustAnaIn_MinMaxActive20</v>
      </c>
      <c r="CBK3" s="175" t="str">
        <f>IF(ISNA(_xlfn.XLOOKUP(CBK$4,dictionary!$M$3:$M$7128,dictionary!$N$3:$N$7128))," ",_xlfn.XLOOKUP(CBK$4,dictionary!$M$3:$M$7128,dictionary!$N$3:$N$7128))</f>
        <v>Para_Custom_AnalogIn_20_CustAnaIn_Set4mA20</v>
      </c>
      <c r="CBL3" s="175" t="str">
        <f>IF(ISNA(_xlfn.XLOOKUP(CBL$4,dictionary!$M$3:$M$7128,dictionary!$N$3:$N$7128))," ",_xlfn.XLOOKUP(CBL$4,dictionary!$M$3:$M$7128,dictionary!$N$3:$N$7128))</f>
        <v>Para_Custom_AnalogIn_20_CustAnaIn_Typ20</v>
      </c>
      <c r="CBM3" s="175" t="str">
        <f>IF(ISNA(_xlfn.XLOOKUP(CBM$4,dictionary!$M$3:$M$7128,dictionary!$N$3:$N$7128))," ",_xlfn.XLOOKUP(CBM$4,dictionary!$M$3:$M$7128,dictionary!$N$3:$N$7128))</f>
        <v>Para_Custom_AnalogIn_20_Hystereses</v>
      </c>
      <c r="CBN3" s="175" t="str">
        <f>IF(ISNA(_xlfn.XLOOKUP(CBN$4,dictionary!$M$3:$M$7128,dictionary!$N$3:$N$7128))," ",_xlfn.XLOOKUP(CBN$4,dictionary!$M$3:$M$7128,dictionary!$N$3:$N$7128))</f>
        <v>Para_Custom_AnalogIn_20_LimitHi</v>
      </c>
      <c r="CBO3" s="175" t="str">
        <f>IF(ISNA(_xlfn.XLOOKUP(CBO$4,dictionary!$M$3:$M$7128,dictionary!$N$3:$N$7128))," ",_xlfn.XLOOKUP(CBO$4,dictionary!$M$3:$M$7128,dictionary!$N$3:$N$7128))</f>
        <v>Para_Custom_AnalogIn_20_LimitHiHi</v>
      </c>
      <c r="CBP3" s="175" t="str">
        <f>IF(ISNA(_xlfn.XLOOKUP(CBP$4,dictionary!$M$3:$M$7128,dictionary!$N$3:$N$7128))," ",_xlfn.XLOOKUP(CBP$4,dictionary!$M$3:$M$7128,dictionary!$N$3:$N$7128))</f>
        <v>Para_Custom_AnalogIn_20_LimitLo</v>
      </c>
      <c r="CBQ3" s="175" t="str">
        <f>IF(ISNA(_xlfn.XLOOKUP(CBQ$4,dictionary!$M$3:$M$7128,dictionary!$N$3:$N$7128))," ",_xlfn.XLOOKUP(CBQ$4,dictionary!$M$3:$M$7128,dictionary!$N$3:$N$7128))</f>
        <v>Para_Custom_AnalogIn_20_LimitLoLo</v>
      </c>
      <c r="CBR3" s="175" t="str">
        <f>IF(ISNA(_xlfn.XLOOKUP(CBR$4,dictionary!$M$3:$M$7128,dictionary!$N$3:$N$7128))," ",_xlfn.XLOOKUP(CBR$4,dictionary!$M$3:$M$7128,dictionary!$N$3:$N$7128))</f>
        <v>Para_Custom_AnalogIn_20_ScaleMax</v>
      </c>
      <c r="CBS3" s="175" t="str">
        <f>IF(ISNA(_xlfn.XLOOKUP(CBS$4,dictionary!$M$3:$M$7128,dictionary!$N$3:$N$7128))," ",_xlfn.XLOOKUP(CBS$4,dictionary!$M$3:$M$7128,dictionary!$N$3:$N$7128))</f>
        <v>Para_Custom_AnalogIn_20_ScaleMin</v>
      </c>
      <c r="CBT3" s="175" t="str">
        <f>IF(ISNA(_xlfn.XLOOKUP(CBT$4,dictionary!$M$3:$M$7128,dictionary!$N$3:$N$7128))," ",_xlfn.XLOOKUP(CBT$4,dictionary!$M$3:$M$7128,dictionary!$N$3:$N$7128))</f>
        <v>Para_Custom_AnalogIn_21_CustAnaIn_Active21</v>
      </c>
      <c r="CBU3" s="175" t="str">
        <f>IF(ISNA(_xlfn.XLOOKUP(CBU$4,dictionary!$M$3:$M$7128,dictionary!$N$3:$N$7128))," ",_xlfn.XLOOKUP(CBU$4,dictionary!$M$3:$M$7128,dictionary!$N$3:$N$7128))</f>
        <v>Para_Custom_AnalogIn_21_CustAnaIn_MinMaxActive21</v>
      </c>
      <c r="CBV3" s="175" t="str">
        <f>IF(ISNA(_xlfn.XLOOKUP(CBV$4,dictionary!$M$3:$M$7128,dictionary!$N$3:$N$7128))," ",_xlfn.XLOOKUP(CBV$4,dictionary!$M$3:$M$7128,dictionary!$N$3:$N$7128))</f>
        <v>Para_Custom_AnalogIn_21_CustAnaIn_Set4mA21</v>
      </c>
      <c r="CBW3" s="175" t="str">
        <f>IF(ISNA(_xlfn.XLOOKUP(CBW$4,dictionary!$M$3:$M$7128,dictionary!$N$3:$N$7128))," ",_xlfn.XLOOKUP(CBW$4,dictionary!$M$3:$M$7128,dictionary!$N$3:$N$7128))</f>
        <v>Para_Custom_AnalogIn_21_CustAnaIn_Typ21</v>
      </c>
      <c r="CBX3" s="175" t="str">
        <f>IF(ISNA(_xlfn.XLOOKUP(CBX$4,dictionary!$M$3:$M$7128,dictionary!$N$3:$N$7128))," ",_xlfn.XLOOKUP(CBX$4,dictionary!$M$3:$M$7128,dictionary!$N$3:$N$7128))</f>
        <v>Para_Custom_AnalogIn_21_Hystereses</v>
      </c>
      <c r="CBY3" s="175" t="str">
        <f>IF(ISNA(_xlfn.XLOOKUP(CBY$4,dictionary!$M$3:$M$7128,dictionary!$N$3:$N$7128))," ",_xlfn.XLOOKUP(CBY$4,dictionary!$M$3:$M$7128,dictionary!$N$3:$N$7128))</f>
        <v>Para_Custom_AnalogIn_21_LimitHi</v>
      </c>
      <c r="CBZ3" s="175" t="str">
        <f>IF(ISNA(_xlfn.XLOOKUP(CBZ$4,dictionary!$M$3:$M$7128,dictionary!$N$3:$N$7128))," ",_xlfn.XLOOKUP(CBZ$4,dictionary!$M$3:$M$7128,dictionary!$N$3:$N$7128))</f>
        <v>Para_Custom_AnalogIn_21_LimitHiHi</v>
      </c>
      <c r="CCA3" s="175" t="str">
        <f>IF(ISNA(_xlfn.XLOOKUP(CCA$4,dictionary!$M$3:$M$7128,dictionary!$N$3:$N$7128))," ",_xlfn.XLOOKUP(CCA$4,dictionary!$M$3:$M$7128,dictionary!$N$3:$N$7128))</f>
        <v>Para_Custom_AnalogIn_21_LimitLo</v>
      </c>
      <c r="CCB3" s="175" t="str">
        <f>IF(ISNA(_xlfn.XLOOKUP(CCB$4,dictionary!$M$3:$M$7128,dictionary!$N$3:$N$7128))," ",_xlfn.XLOOKUP(CCB$4,dictionary!$M$3:$M$7128,dictionary!$N$3:$N$7128))</f>
        <v>Para_Custom_AnalogIn_21_LimitLoLo</v>
      </c>
      <c r="CCC3" s="175" t="str">
        <f>IF(ISNA(_xlfn.XLOOKUP(CCC$4,dictionary!$M$3:$M$7128,dictionary!$N$3:$N$7128))," ",_xlfn.XLOOKUP(CCC$4,dictionary!$M$3:$M$7128,dictionary!$N$3:$N$7128))</f>
        <v>Para_Custom_AnalogIn_21_ScaleMax</v>
      </c>
      <c r="CCD3" s="175" t="str">
        <f>IF(ISNA(_xlfn.XLOOKUP(CCD$4,dictionary!$M$3:$M$7128,dictionary!$N$3:$N$7128))," ",_xlfn.XLOOKUP(CCD$4,dictionary!$M$3:$M$7128,dictionary!$N$3:$N$7128))</f>
        <v>Para_Custom_AnalogIn_21_ScaleMin</v>
      </c>
      <c r="CCE3" s="175" t="str">
        <f>IF(ISNA(_xlfn.XLOOKUP(CCE$4,dictionary!$M$3:$M$7128,dictionary!$N$3:$N$7128))," ",_xlfn.XLOOKUP(CCE$4,dictionary!$M$3:$M$7128,dictionary!$N$3:$N$7128))</f>
        <v>Para_Custom_AnalogIn_22_CustAnaIn_Active22</v>
      </c>
      <c r="CCF3" s="175" t="str">
        <f>IF(ISNA(_xlfn.XLOOKUP(CCF$4,dictionary!$M$3:$M$7128,dictionary!$N$3:$N$7128))," ",_xlfn.XLOOKUP(CCF$4,dictionary!$M$3:$M$7128,dictionary!$N$3:$N$7128))</f>
        <v>Para_Custom_AnalogIn_22_CustAnaIn_MinMaxActive22</v>
      </c>
      <c r="CCG3" s="175" t="str">
        <f>IF(ISNA(_xlfn.XLOOKUP(CCG$4,dictionary!$M$3:$M$7128,dictionary!$N$3:$N$7128))," ",_xlfn.XLOOKUP(CCG$4,dictionary!$M$3:$M$7128,dictionary!$N$3:$N$7128))</f>
        <v>Para_Custom_AnalogIn_22_CustAnaIn_Set4mA22</v>
      </c>
      <c r="CCH3" s="175" t="str">
        <f>IF(ISNA(_xlfn.XLOOKUP(CCH$4,dictionary!$M$3:$M$7128,dictionary!$N$3:$N$7128))," ",_xlfn.XLOOKUP(CCH$4,dictionary!$M$3:$M$7128,dictionary!$N$3:$N$7128))</f>
        <v>Para_Custom_AnalogIn_22_CustAnaIn_Typ22</v>
      </c>
      <c r="CCI3" s="175" t="str">
        <f>IF(ISNA(_xlfn.XLOOKUP(CCI$4,dictionary!$M$3:$M$7128,dictionary!$N$3:$N$7128))," ",_xlfn.XLOOKUP(CCI$4,dictionary!$M$3:$M$7128,dictionary!$N$3:$N$7128))</f>
        <v>Para_Custom_AnalogIn_22_Hystereses</v>
      </c>
      <c r="CCJ3" s="175" t="str">
        <f>IF(ISNA(_xlfn.XLOOKUP(CCJ$4,dictionary!$M$3:$M$7128,dictionary!$N$3:$N$7128))," ",_xlfn.XLOOKUP(CCJ$4,dictionary!$M$3:$M$7128,dictionary!$N$3:$N$7128))</f>
        <v>Para_Custom_AnalogIn_22_LimitHi</v>
      </c>
      <c r="CCK3" s="175" t="str">
        <f>IF(ISNA(_xlfn.XLOOKUP(CCK$4,dictionary!$M$3:$M$7128,dictionary!$N$3:$N$7128))," ",_xlfn.XLOOKUP(CCK$4,dictionary!$M$3:$M$7128,dictionary!$N$3:$N$7128))</f>
        <v>Para_Custom_AnalogIn_22_LimitHiHi</v>
      </c>
      <c r="CCL3" s="175" t="str">
        <f>IF(ISNA(_xlfn.XLOOKUP(CCL$4,dictionary!$M$3:$M$7128,dictionary!$N$3:$N$7128))," ",_xlfn.XLOOKUP(CCL$4,dictionary!$M$3:$M$7128,dictionary!$N$3:$N$7128))</f>
        <v>Para_Custom_AnalogIn_22_LimitLo</v>
      </c>
      <c r="CCM3" s="175" t="str">
        <f>IF(ISNA(_xlfn.XLOOKUP(CCM$4,dictionary!$M$3:$M$7128,dictionary!$N$3:$N$7128))," ",_xlfn.XLOOKUP(CCM$4,dictionary!$M$3:$M$7128,dictionary!$N$3:$N$7128))</f>
        <v>Para_Custom_AnalogIn_22_LimitLoLo</v>
      </c>
      <c r="CCN3" s="175" t="str">
        <f>IF(ISNA(_xlfn.XLOOKUP(CCN$4,dictionary!$M$3:$M$7128,dictionary!$N$3:$N$7128))," ",_xlfn.XLOOKUP(CCN$4,dictionary!$M$3:$M$7128,dictionary!$N$3:$N$7128))</f>
        <v>Para_Custom_AnalogIn_22_ScaleMax</v>
      </c>
      <c r="CCO3" s="175" t="str">
        <f>IF(ISNA(_xlfn.XLOOKUP(CCO$4,dictionary!$M$3:$M$7128,dictionary!$N$3:$N$7128))," ",_xlfn.XLOOKUP(CCO$4,dictionary!$M$3:$M$7128,dictionary!$N$3:$N$7128))</f>
        <v>Para_Custom_AnalogIn_22_ScaleMin</v>
      </c>
      <c r="CCP3" s="175" t="str">
        <f>IF(ISNA(_xlfn.XLOOKUP(CCP$4,dictionary!$M$3:$M$7128,dictionary!$N$3:$N$7128))," ",_xlfn.XLOOKUP(CCP$4,dictionary!$M$3:$M$7128,dictionary!$N$3:$N$7128))</f>
        <v>Para_Custom_AnalogIn_23_CustAnaIn_Active23</v>
      </c>
      <c r="CCQ3" s="175" t="str">
        <f>IF(ISNA(_xlfn.XLOOKUP(CCQ$4,dictionary!$M$3:$M$7128,dictionary!$N$3:$N$7128))," ",_xlfn.XLOOKUP(CCQ$4,dictionary!$M$3:$M$7128,dictionary!$N$3:$N$7128))</f>
        <v>Para_Custom_AnalogIn_23_CustAnaIn_MinMaxActive23</v>
      </c>
      <c r="CCR3" s="175" t="str">
        <f>IF(ISNA(_xlfn.XLOOKUP(CCR$4,dictionary!$M$3:$M$7128,dictionary!$N$3:$N$7128))," ",_xlfn.XLOOKUP(CCR$4,dictionary!$M$3:$M$7128,dictionary!$N$3:$N$7128))</f>
        <v>Para_Custom_AnalogIn_23_CustAnaIn_Set4mA23</v>
      </c>
      <c r="CCS3" s="175" t="str">
        <f>IF(ISNA(_xlfn.XLOOKUP(CCS$4,dictionary!$M$3:$M$7128,dictionary!$N$3:$N$7128))," ",_xlfn.XLOOKUP(CCS$4,dictionary!$M$3:$M$7128,dictionary!$N$3:$N$7128))</f>
        <v>Para_Custom_AnalogIn_23_CustAnaIn_Typ23</v>
      </c>
      <c r="CCT3" s="175" t="str">
        <f>IF(ISNA(_xlfn.XLOOKUP(CCT$4,dictionary!$M$3:$M$7128,dictionary!$N$3:$N$7128))," ",_xlfn.XLOOKUP(CCT$4,dictionary!$M$3:$M$7128,dictionary!$N$3:$N$7128))</f>
        <v>Para_Custom_AnalogIn_23_Hystereses</v>
      </c>
      <c r="CCU3" s="175" t="str">
        <f>IF(ISNA(_xlfn.XLOOKUP(CCU$4,dictionary!$M$3:$M$7128,dictionary!$N$3:$N$7128))," ",_xlfn.XLOOKUP(CCU$4,dictionary!$M$3:$M$7128,dictionary!$N$3:$N$7128))</f>
        <v>Para_Custom_AnalogIn_23_LimitHi</v>
      </c>
      <c r="CCV3" s="175" t="str">
        <f>IF(ISNA(_xlfn.XLOOKUP(CCV$4,dictionary!$M$3:$M$7128,dictionary!$N$3:$N$7128))," ",_xlfn.XLOOKUP(CCV$4,dictionary!$M$3:$M$7128,dictionary!$N$3:$N$7128))</f>
        <v>Para_Custom_AnalogIn_23_LimitHiHi</v>
      </c>
      <c r="CCW3" s="175" t="str">
        <f>IF(ISNA(_xlfn.XLOOKUP(CCW$4,dictionary!$M$3:$M$7128,dictionary!$N$3:$N$7128))," ",_xlfn.XLOOKUP(CCW$4,dictionary!$M$3:$M$7128,dictionary!$N$3:$N$7128))</f>
        <v>Para_Custom_AnalogIn_23_LimitLo</v>
      </c>
      <c r="CCX3" s="175" t="str">
        <f>IF(ISNA(_xlfn.XLOOKUP(CCX$4,dictionary!$M$3:$M$7128,dictionary!$N$3:$N$7128))," ",_xlfn.XLOOKUP(CCX$4,dictionary!$M$3:$M$7128,dictionary!$N$3:$N$7128))</f>
        <v>Para_Custom_AnalogIn_23_LimitLoLo</v>
      </c>
      <c r="CCY3" s="175" t="str">
        <f>IF(ISNA(_xlfn.XLOOKUP(CCY$4,dictionary!$M$3:$M$7128,dictionary!$N$3:$N$7128))," ",_xlfn.XLOOKUP(CCY$4,dictionary!$M$3:$M$7128,dictionary!$N$3:$N$7128))</f>
        <v>Para_Custom_AnalogIn_23_ScaleMax</v>
      </c>
      <c r="CCZ3" s="175" t="str">
        <f>IF(ISNA(_xlfn.XLOOKUP(CCZ$4,dictionary!$M$3:$M$7128,dictionary!$N$3:$N$7128))," ",_xlfn.XLOOKUP(CCZ$4,dictionary!$M$3:$M$7128,dictionary!$N$3:$N$7128))</f>
        <v>Para_Custom_AnalogIn_23_ScaleMin</v>
      </c>
      <c r="CDA3" s="175" t="str">
        <f>IF(ISNA(_xlfn.XLOOKUP(CDA$4,dictionary!$M$3:$M$7128,dictionary!$N$3:$N$7128))," ",_xlfn.XLOOKUP(CDA$4,dictionary!$M$3:$M$7128,dictionary!$N$3:$N$7128))</f>
        <v>Para_Custom_AnalogIn_24_CustAnaIn_Active24</v>
      </c>
      <c r="CDB3" s="175" t="str">
        <f>IF(ISNA(_xlfn.XLOOKUP(CDB$4,dictionary!$M$3:$M$7128,dictionary!$N$3:$N$7128))," ",_xlfn.XLOOKUP(CDB$4,dictionary!$M$3:$M$7128,dictionary!$N$3:$N$7128))</f>
        <v>Para_Custom_AnalogIn_24_CustAnaIn_MinMaxActive24</v>
      </c>
      <c r="CDC3" s="175" t="str">
        <f>IF(ISNA(_xlfn.XLOOKUP(CDC$4,dictionary!$M$3:$M$7128,dictionary!$N$3:$N$7128))," ",_xlfn.XLOOKUP(CDC$4,dictionary!$M$3:$M$7128,dictionary!$N$3:$N$7128))</f>
        <v>Para_Custom_AnalogIn_24_CustAnaIn_Set4mA24</v>
      </c>
      <c r="CDD3" s="175" t="str">
        <f>IF(ISNA(_xlfn.XLOOKUP(CDD$4,dictionary!$M$3:$M$7128,dictionary!$N$3:$N$7128))," ",_xlfn.XLOOKUP(CDD$4,dictionary!$M$3:$M$7128,dictionary!$N$3:$N$7128))</f>
        <v>Para_Custom_AnalogIn_24_CustAnaIn_Typ24</v>
      </c>
      <c r="CDE3" s="175" t="str">
        <f>IF(ISNA(_xlfn.XLOOKUP(CDE$4,dictionary!$M$3:$M$7128,dictionary!$N$3:$N$7128))," ",_xlfn.XLOOKUP(CDE$4,dictionary!$M$3:$M$7128,dictionary!$N$3:$N$7128))</f>
        <v>Para_Custom_AnalogIn_24_Hystereses</v>
      </c>
      <c r="CDF3" s="175" t="str">
        <f>IF(ISNA(_xlfn.XLOOKUP(CDF$4,dictionary!$M$3:$M$7128,dictionary!$N$3:$N$7128))," ",_xlfn.XLOOKUP(CDF$4,dictionary!$M$3:$M$7128,dictionary!$N$3:$N$7128))</f>
        <v>Para_Custom_AnalogIn_24_LimitHi</v>
      </c>
      <c r="CDG3" s="175" t="str">
        <f>IF(ISNA(_xlfn.XLOOKUP(CDG$4,dictionary!$M$3:$M$7128,dictionary!$N$3:$N$7128))," ",_xlfn.XLOOKUP(CDG$4,dictionary!$M$3:$M$7128,dictionary!$N$3:$N$7128))</f>
        <v>Para_Custom_AnalogIn_24_LimitHiHi</v>
      </c>
      <c r="CDH3" s="175" t="str">
        <f>IF(ISNA(_xlfn.XLOOKUP(CDH$4,dictionary!$M$3:$M$7128,dictionary!$N$3:$N$7128))," ",_xlfn.XLOOKUP(CDH$4,dictionary!$M$3:$M$7128,dictionary!$N$3:$N$7128))</f>
        <v>Para_Custom_AnalogIn_24_LimitLo</v>
      </c>
      <c r="CDI3" s="175" t="str">
        <f>IF(ISNA(_xlfn.XLOOKUP(CDI$4,dictionary!$M$3:$M$7128,dictionary!$N$3:$N$7128))," ",_xlfn.XLOOKUP(CDI$4,dictionary!$M$3:$M$7128,dictionary!$N$3:$N$7128))</f>
        <v>Para_Custom_AnalogIn_24_LimitLoLo</v>
      </c>
      <c r="CDJ3" s="175" t="str">
        <f>IF(ISNA(_xlfn.XLOOKUP(CDJ$4,dictionary!$M$3:$M$7128,dictionary!$N$3:$N$7128))," ",_xlfn.XLOOKUP(CDJ$4,dictionary!$M$3:$M$7128,dictionary!$N$3:$N$7128))</f>
        <v>Para_Custom_AnalogIn_24_ScaleMax</v>
      </c>
      <c r="CDK3" s="175" t="str">
        <f>IF(ISNA(_xlfn.XLOOKUP(CDK$4,dictionary!$M$3:$M$7128,dictionary!$N$3:$N$7128))," ",_xlfn.XLOOKUP(CDK$4,dictionary!$M$3:$M$7128,dictionary!$N$3:$N$7128))</f>
        <v>Para_Custom_AnalogIn_24_ScaleMin</v>
      </c>
      <c r="CDL3" s="175" t="str">
        <f>IF(ISNA(_xlfn.XLOOKUP(CDL$4,dictionary!$M$3:$M$7128,dictionary!$N$3:$N$7128))," ",_xlfn.XLOOKUP(CDL$4,dictionary!$M$3:$M$7128,dictionary!$N$3:$N$7128))</f>
        <v>Para_Custom_AnalogIn_25_CustAnaIn_Active25</v>
      </c>
      <c r="CDM3" s="175" t="str">
        <f>IF(ISNA(_xlfn.XLOOKUP(CDM$4,dictionary!$M$3:$M$7128,dictionary!$N$3:$N$7128))," ",_xlfn.XLOOKUP(CDM$4,dictionary!$M$3:$M$7128,dictionary!$N$3:$N$7128))</f>
        <v>Para_Custom_AnalogIn_25_CustAnaIn_MinMaxActive25</v>
      </c>
      <c r="CDN3" s="175" t="str">
        <f>IF(ISNA(_xlfn.XLOOKUP(CDN$4,dictionary!$M$3:$M$7128,dictionary!$N$3:$N$7128))," ",_xlfn.XLOOKUP(CDN$4,dictionary!$M$3:$M$7128,dictionary!$N$3:$N$7128))</f>
        <v>Para_Custom_AnalogIn_25_CustAnaIn_Set4mA25</v>
      </c>
      <c r="CDO3" s="175" t="str">
        <f>IF(ISNA(_xlfn.XLOOKUP(CDO$4,dictionary!$M$3:$M$7128,dictionary!$N$3:$N$7128))," ",_xlfn.XLOOKUP(CDO$4,dictionary!$M$3:$M$7128,dictionary!$N$3:$N$7128))</f>
        <v>Para_Custom_AnalogIn_25_CustAnaIn_Typ25</v>
      </c>
      <c r="CDP3" s="175" t="str">
        <f>IF(ISNA(_xlfn.XLOOKUP(CDP$4,dictionary!$M$3:$M$7128,dictionary!$N$3:$N$7128))," ",_xlfn.XLOOKUP(CDP$4,dictionary!$M$3:$M$7128,dictionary!$N$3:$N$7128))</f>
        <v>Para_Custom_AnalogIn_25_Hystereses</v>
      </c>
      <c r="CDQ3" s="175" t="str">
        <f>IF(ISNA(_xlfn.XLOOKUP(CDQ$4,dictionary!$M$3:$M$7128,dictionary!$N$3:$N$7128))," ",_xlfn.XLOOKUP(CDQ$4,dictionary!$M$3:$M$7128,dictionary!$N$3:$N$7128))</f>
        <v>Para_Custom_AnalogIn_25_LimitHi</v>
      </c>
      <c r="CDR3" s="175" t="str">
        <f>IF(ISNA(_xlfn.XLOOKUP(CDR$4,dictionary!$M$3:$M$7128,dictionary!$N$3:$N$7128))," ",_xlfn.XLOOKUP(CDR$4,dictionary!$M$3:$M$7128,dictionary!$N$3:$N$7128))</f>
        <v>Para_Custom_AnalogIn_25_LimitHiHi</v>
      </c>
      <c r="CDS3" s="175" t="str">
        <f>IF(ISNA(_xlfn.XLOOKUP(CDS$4,dictionary!$M$3:$M$7128,dictionary!$N$3:$N$7128))," ",_xlfn.XLOOKUP(CDS$4,dictionary!$M$3:$M$7128,dictionary!$N$3:$N$7128))</f>
        <v>Para_Custom_AnalogIn_25_LimitLo</v>
      </c>
      <c r="CDT3" s="175" t="str">
        <f>IF(ISNA(_xlfn.XLOOKUP(CDT$4,dictionary!$M$3:$M$7128,dictionary!$N$3:$N$7128))," ",_xlfn.XLOOKUP(CDT$4,dictionary!$M$3:$M$7128,dictionary!$N$3:$N$7128))</f>
        <v>Para_Custom_AnalogIn_25_LimitLoLo</v>
      </c>
      <c r="CDU3" s="175" t="str">
        <f>IF(ISNA(_xlfn.XLOOKUP(CDU$4,dictionary!$M$3:$M$7128,dictionary!$N$3:$N$7128))," ",_xlfn.XLOOKUP(CDU$4,dictionary!$M$3:$M$7128,dictionary!$N$3:$N$7128))</f>
        <v>Para_Custom_AnalogIn_25_ScaleMax</v>
      </c>
      <c r="CDV3" s="175" t="str">
        <f>IF(ISNA(_xlfn.XLOOKUP(CDV$4,dictionary!$M$3:$M$7128,dictionary!$N$3:$N$7128))," ",_xlfn.XLOOKUP(CDV$4,dictionary!$M$3:$M$7128,dictionary!$N$3:$N$7128))</f>
        <v>Para_Custom_AnalogIn_25_ScaleMin</v>
      </c>
      <c r="CDW3" s="175" t="str">
        <f>IF(ISNA(_xlfn.XLOOKUP(CDW$4,dictionary!$M$3:$M$7128,dictionary!$N$3:$N$7128))," ",_xlfn.XLOOKUP(CDW$4,dictionary!$M$3:$M$7128,dictionary!$N$3:$N$7128))</f>
        <v>Para_Custom_AnalogIn_26_CustAnaIn_Active26</v>
      </c>
      <c r="CDX3" s="175" t="str">
        <f>IF(ISNA(_xlfn.XLOOKUP(CDX$4,dictionary!$M$3:$M$7128,dictionary!$N$3:$N$7128))," ",_xlfn.XLOOKUP(CDX$4,dictionary!$M$3:$M$7128,dictionary!$N$3:$N$7128))</f>
        <v>Para_Custom_AnalogIn_26_CustAnaIn_MinMaxActive26</v>
      </c>
      <c r="CDY3" s="175" t="str">
        <f>IF(ISNA(_xlfn.XLOOKUP(CDY$4,dictionary!$M$3:$M$7128,dictionary!$N$3:$N$7128))," ",_xlfn.XLOOKUP(CDY$4,dictionary!$M$3:$M$7128,dictionary!$N$3:$N$7128))</f>
        <v>Para_Custom_AnalogIn_26_CustAnaIn_Set4mA26</v>
      </c>
      <c r="CDZ3" s="175" t="str">
        <f>IF(ISNA(_xlfn.XLOOKUP(CDZ$4,dictionary!$M$3:$M$7128,dictionary!$N$3:$N$7128))," ",_xlfn.XLOOKUP(CDZ$4,dictionary!$M$3:$M$7128,dictionary!$N$3:$N$7128))</f>
        <v>Para_Custom_AnalogIn_26_CustAnaIn_Typ26</v>
      </c>
      <c r="CEA3" s="175" t="str">
        <f>IF(ISNA(_xlfn.XLOOKUP(CEA$4,dictionary!$M$3:$M$7128,dictionary!$N$3:$N$7128))," ",_xlfn.XLOOKUP(CEA$4,dictionary!$M$3:$M$7128,dictionary!$N$3:$N$7128))</f>
        <v>Para_Custom_AnalogIn_26_Hystereses</v>
      </c>
      <c r="CEB3" s="175" t="str">
        <f>IF(ISNA(_xlfn.XLOOKUP(CEB$4,dictionary!$M$3:$M$7128,dictionary!$N$3:$N$7128))," ",_xlfn.XLOOKUP(CEB$4,dictionary!$M$3:$M$7128,dictionary!$N$3:$N$7128))</f>
        <v>Para_Custom_AnalogIn_26_LimitHi</v>
      </c>
      <c r="CEC3" s="175" t="str">
        <f>IF(ISNA(_xlfn.XLOOKUP(CEC$4,dictionary!$M$3:$M$7128,dictionary!$N$3:$N$7128))," ",_xlfn.XLOOKUP(CEC$4,dictionary!$M$3:$M$7128,dictionary!$N$3:$N$7128))</f>
        <v>Para_Custom_AnalogIn_26_LimitHiHi</v>
      </c>
      <c r="CED3" s="175" t="str">
        <f>IF(ISNA(_xlfn.XLOOKUP(CED$4,dictionary!$M$3:$M$7128,dictionary!$N$3:$N$7128))," ",_xlfn.XLOOKUP(CED$4,dictionary!$M$3:$M$7128,dictionary!$N$3:$N$7128))</f>
        <v>Para_Custom_AnalogIn_26_LimitLo</v>
      </c>
      <c r="CEE3" s="175" t="str">
        <f>IF(ISNA(_xlfn.XLOOKUP(CEE$4,dictionary!$M$3:$M$7128,dictionary!$N$3:$N$7128))," ",_xlfn.XLOOKUP(CEE$4,dictionary!$M$3:$M$7128,dictionary!$N$3:$N$7128))</f>
        <v>Para_Custom_AnalogIn_26_LimitLoLo</v>
      </c>
      <c r="CEF3" s="175" t="str">
        <f>IF(ISNA(_xlfn.XLOOKUP(CEF$4,dictionary!$M$3:$M$7128,dictionary!$N$3:$N$7128))," ",_xlfn.XLOOKUP(CEF$4,dictionary!$M$3:$M$7128,dictionary!$N$3:$N$7128))</f>
        <v>Para_Custom_AnalogIn_26_ScaleMax</v>
      </c>
      <c r="CEG3" s="175" t="str">
        <f>IF(ISNA(_xlfn.XLOOKUP(CEG$4,dictionary!$M$3:$M$7128,dictionary!$N$3:$N$7128))," ",_xlfn.XLOOKUP(CEG$4,dictionary!$M$3:$M$7128,dictionary!$N$3:$N$7128))</f>
        <v>Para_Custom_AnalogIn_26_ScaleMin</v>
      </c>
      <c r="CEH3" s="175" t="str">
        <f>IF(ISNA(_xlfn.XLOOKUP(CEH$4,dictionary!$M$3:$M$7128,dictionary!$N$3:$N$7128))," ",_xlfn.XLOOKUP(CEH$4,dictionary!$M$3:$M$7128,dictionary!$N$3:$N$7128))</f>
        <v>Para_Custom_AnalogIn_27_CustAnaIn_Active27</v>
      </c>
      <c r="CEI3" s="175" t="str">
        <f>IF(ISNA(_xlfn.XLOOKUP(CEI$4,dictionary!$M$3:$M$7128,dictionary!$N$3:$N$7128))," ",_xlfn.XLOOKUP(CEI$4,dictionary!$M$3:$M$7128,dictionary!$N$3:$N$7128))</f>
        <v>Para_Custom_AnalogIn_27_CustAnaIn_MinMaxActive27</v>
      </c>
      <c r="CEJ3" s="175" t="str">
        <f>IF(ISNA(_xlfn.XLOOKUP(CEJ$4,dictionary!$M$3:$M$7128,dictionary!$N$3:$N$7128))," ",_xlfn.XLOOKUP(CEJ$4,dictionary!$M$3:$M$7128,dictionary!$N$3:$N$7128))</f>
        <v>Para_Custom_AnalogIn_27_CustAnaIn_Set4mA27</v>
      </c>
      <c r="CEK3" s="175" t="str">
        <f>IF(ISNA(_xlfn.XLOOKUP(CEK$4,dictionary!$M$3:$M$7128,dictionary!$N$3:$N$7128))," ",_xlfn.XLOOKUP(CEK$4,dictionary!$M$3:$M$7128,dictionary!$N$3:$N$7128))</f>
        <v>Para_Custom_AnalogIn_27_CustAnaIn_Typ27</v>
      </c>
      <c r="CEL3" s="175" t="str">
        <f>IF(ISNA(_xlfn.XLOOKUP(CEL$4,dictionary!$M$3:$M$7128,dictionary!$N$3:$N$7128))," ",_xlfn.XLOOKUP(CEL$4,dictionary!$M$3:$M$7128,dictionary!$N$3:$N$7128))</f>
        <v>Para_Custom_AnalogIn_27_Hystereses</v>
      </c>
      <c r="CEM3" s="175" t="str">
        <f>IF(ISNA(_xlfn.XLOOKUP(CEM$4,dictionary!$M$3:$M$7128,dictionary!$N$3:$N$7128))," ",_xlfn.XLOOKUP(CEM$4,dictionary!$M$3:$M$7128,dictionary!$N$3:$N$7128))</f>
        <v>Para_Custom_AnalogIn_27_LimitHi</v>
      </c>
      <c r="CEN3" s="175" t="str">
        <f>IF(ISNA(_xlfn.XLOOKUP(CEN$4,dictionary!$M$3:$M$7128,dictionary!$N$3:$N$7128))," ",_xlfn.XLOOKUP(CEN$4,dictionary!$M$3:$M$7128,dictionary!$N$3:$N$7128))</f>
        <v>Para_Custom_AnalogIn_27_LimitHiHi</v>
      </c>
      <c r="CEO3" s="175" t="str">
        <f>IF(ISNA(_xlfn.XLOOKUP(CEO$4,dictionary!$M$3:$M$7128,dictionary!$N$3:$N$7128))," ",_xlfn.XLOOKUP(CEO$4,dictionary!$M$3:$M$7128,dictionary!$N$3:$N$7128))</f>
        <v>Para_Custom_AnalogIn_27_LimitLo</v>
      </c>
      <c r="CEP3" s="175" t="str">
        <f>IF(ISNA(_xlfn.XLOOKUP(CEP$4,dictionary!$M$3:$M$7128,dictionary!$N$3:$N$7128))," ",_xlfn.XLOOKUP(CEP$4,dictionary!$M$3:$M$7128,dictionary!$N$3:$N$7128))</f>
        <v>Para_Custom_AnalogIn_27_LimitLoLo</v>
      </c>
      <c r="CEQ3" s="175" t="str">
        <f>IF(ISNA(_xlfn.XLOOKUP(CEQ$4,dictionary!$M$3:$M$7128,dictionary!$N$3:$N$7128))," ",_xlfn.XLOOKUP(CEQ$4,dictionary!$M$3:$M$7128,dictionary!$N$3:$N$7128))</f>
        <v>Para_Custom_AnalogIn_27_ScaleMax</v>
      </c>
      <c r="CER3" s="175" t="str">
        <f>IF(ISNA(_xlfn.XLOOKUP(CER$4,dictionary!$M$3:$M$7128,dictionary!$N$3:$N$7128))," ",_xlfn.XLOOKUP(CER$4,dictionary!$M$3:$M$7128,dictionary!$N$3:$N$7128))</f>
        <v>Para_Custom_AnalogIn_27_ScaleMin</v>
      </c>
      <c r="CES3" s="175" t="str">
        <f>IF(ISNA(_xlfn.XLOOKUP(CES$4,dictionary!$M$3:$M$7128,dictionary!$N$3:$N$7128))," ",_xlfn.XLOOKUP(CES$4,dictionary!$M$3:$M$7128,dictionary!$N$3:$N$7128))</f>
        <v>Para_Custom_AnalogIn_28_CustAnaIn_Active28</v>
      </c>
      <c r="CET3" s="175" t="str">
        <f>IF(ISNA(_xlfn.XLOOKUP(CET$4,dictionary!$M$3:$M$7128,dictionary!$N$3:$N$7128))," ",_xlfn.XLOOKUP(CET$4,dictionary!$M$3:$M$7128,dictionary!$N$3:$N$7128))</f>
        <v>Para_Custom_AnalogIn_28_CustAnaIn_MinMaxActive28</v>
      </c>
      <c r="CEU3" s="175" t="str">
        <f>IF(ISNA(_xlfn.XLOOKUP(CEU$4,dictionary!$M$3:$M$7128,dictionary!$N$3:$N$7128))," ",_xlfn.XLOOKUP(CEU$4,dictionary!$M$3:$M$7128,dictionary!$N$3:$N$7128))</f>
        <v>Para_Custom_AnalogIn_28_CustAnaIn_Set4mA28</v>
      </c>
      <c r="CEV3" s="175" t="str">
        <f>IF(ISNA(_xlfn.XLOOKUP(CEV$4,dictionary!$M$3:$M$7128,dictionary!$N$3:$N$7128))," ",_xlfn.XLOOKUP(CEV$4,dictionary!$M$3:$M$7128,dictionary!$N$3:$N$7128))</f>
        <v>Para_Custom_AnalogIn_28_CustAnaIn_Typ28</v>
      </c>
      <c r="CEW3" s="175" t="str">
        <f>IF(ISNA(_xlfn.XLOOKUP(CEW$4,dictionary!$M$3:$M$7128,dictionary!$N$3:$N$7128))," ",_xlfn.XLOOKUP(CEW$4,dictionary!$M$3:$M$7128,dictionary!$N$3:$N$7128))</f>
        <v>Para_Custom_AnalogIn_28_Hystereses</v>
      </c>
      <c r="CEX3" s="175" t="str">
        <f>IF(ISNA(_xlfn.XLOOKUP(CEX$4,dictionary!$M$3:$M$7128,dictionary!$N$3:$N$7128))," ",_xlfn.XLOOKUP(CEX$4,dictionary!$M$3:$M$7128,dictionary!$N$3:$N$7128))</f>
        <v>Para_Custom_AnalogIn_28_LimitHi</v>
      </c>
      <c r="CEY3" s="175" t="str">
        <f>IF(ISNA(_xlfn.XLOOKUP(CEY$4,dictionary!$M$3:$M$7128,dictionary!$N$3:$N$7128))," ",_xlfn.XLOOKUP(CEY$4,dictionary!$M$3:$M$7128,dictionary!$N$3:$N$7128))</f>
        <v>Para_Custom_AnalogIn_28_LimitHiHi</v>
      </c>
      <c r="CEZ3" s="175" t="str">
        <f>IF(ISNA(_xlfn.XLOOKUP(CEZ$4,dictionary!$M$3:$M$7128,dictionary!$N$3:$N$7128))," ",_xlfn.XLOOKUP(CEZ$4,dictionary!$M$3:$M$7128,dictionary!$N$3:$N$7128))</f>
        <v>Para_Custom_AnalogIn_28_LimitLo</v>
      </c>
      <c r="CFA3" s="175" t="str">
        <f>IF(ISNA(_xlfn.XLOOKUP(CFA$4,dictionary!$M$3:$M$7128,dictionary!$N$3:$N$7128))," ",_xlfn.XLOOKUP(CFA$4,dictionary!$M$3:$M$7128,dictionary!$N$3:$N$7128))</f>
        <v>Para_Custom_AnalogIn_28_LimitLoLo</v>
      </c>
      <c r="CFB3" s="175" t="str">
        <f>IF(ISNA(_xlfn.XLOOKUP(CFB$4,dictionary!$M$3:$M$7128,dictionary!$N$3:$N$7128))," ",_xlfn.XLOOKUP(CFB$4,dictionary!$M$3:$M$7128,dictionary!$N$3:$N$7128))</f>
        <v>Para_Custom_AnalogIn_28_ScaleMax</v>
      </c>
      <c r="CFC3" s="175" t="str">
        <f>IF(ISNA(_xlfn.XLOOKUP(CFC$4,dictionary!$M$3:$M$7128,dictionary!$N$3:$N$7128))," ",_xlfn.XLOOKUP(CFC$4,dictionary!$M$3:$M$7128,dictionary!$N$3:$N$7128))</f>
        <v>Para_Custom_AnalogIn_28_ScaleMin</v>
      </c>
      <c r="CFD3" s="175" t="str">
        <f>IF(ISNA(_xlfn.XLOOKUP(CFD$4,dictionary!$M$3:$M$7128,dictionary!$N$3:$N$7128))," ",_xlfn.XLOOKUP(CFD$4,dictionary!$M$3:$M$7128,dictionary!$N$3:$N$7128))</f>
        <v>Para_Custom_AnalogIn_29_CustAnaIn_Active29</v>
      </c>
      <c r="CFE3" s="175" t="str">
        <f>IF(ISNA(_xlfn.XLOOKUP(CFE$4,dictionary!$M$3:$M$7128,dictionary!$N$3:$N$7128))," ",_xlfn.XLOOKUP(CFE$4,dictionary!$M$3:$M$7128,dictionary!$N$3:$N$7128))</f>
        <v>Para_Custom_AnalogIn_29_CustAnaIn_MinMaxActive29</v>
      </c>
      <c r="CFF3" s="175" t="str">
        <f>IF(ISNA(_xlfn.XLOOKUP(CFF$4,dictionary!$M$3:$M$7128,dictionary!$N$3:$N$7128))," ",_xlfn.XLOOKUP(CFF$4,dictionary!$M$3:$M$7128,dictionary!$N$3:$N$7128))</f>
        <v>Para_Custom_AnalogIn_29_CustAnaIn_Set4mA29</v>
      </c>
      <c r="CFG3" s="175" t="str">
        <f>IF(ISNA(_xlfn.XLOOKUP(CFG$4,dictionary!$M$3:$M$7128,dictionary!$N$3:$N$7128))," ",_xlfn.XLOOKUP(CFG$4,dictionary!$M$3:$M$7128,dictionary!$N$3:$N$7128))</f>
        <v>Para_Custom_AnalogIn_29_CustAnaIn_Typ29</v>
      </c>
      <c r="CFH3" s="175" t="str">
        <f>IF(ISNA(_xlfn.XLOOKUP(CFH$4,dictionary!$M$3:$M$7128,dictionary!$N$3:$N$7128))," ",_xlfn.XLOOKUP(CFH$4,dictionary!$M$3:$M$7128,dictionary!$N$3:$N$7128))</f>
        <v>Para_Custom_AnalogIn_29_Hystereses</v>
      </c>
      <c r="CFI3" s="175" t="str">
        <f>IF(ISNA(_xlfn.XLOOKUP(CFI$4,dictionary!$M$3:$M$7128,dictionary!$N$3:$N$7128))," ",_xlfn.XLOOKUP(CFI$4,dictionary!$M$3:$M$7128,dictionary!$N$3:$N$7128))</f>
        <v>Para_Custom_AnalogIn_29_LimitHi</v>
      </c>
      <c r="CFJ3" s="175" t="str">
        <f>IF(ISNA(_xlfn.XLOOKUP(CFJ$4,dictionary!$M$3:$M$7128,dictionary!$N$3:$N$7128))," ",_xlfn.XLOOKUP(CFJ$4,dictionary!$M$3:$M$7128,dictionary!$N$3:$N$7128))</f>
        <v>Para_Custom_AnalogIn_29_LimitHiHi</v>
      </c>
      <c r="CFK3" s="175" t="str">
        <f>IF(ISNA(_xlfn.XLOOKUP(CFK$4,dictionary!$M$3:$M$7128,dictionary!$N$3:$N$7128))," ",_xlfn.XLOOKUP(CFK$4,dictionary!$M$3:$M$7128,dictionary!$N$3:$N$7128))</f>
        <v>Para_Custom_AnalogIn_29_LimitLo</v>
      </c>
      <c r="CFL3" s="175" t="str">
        <f>IF(ISNA(_xlfn.XLOOKUP(CFL$4,dictionary!$M$3:$M$7128,dictionary!$N$3:$N$7128))," ",_xlfn.XLOOKUP(CFL$4,dictionary!$M$3:$M$7128,dictionary!$N$3:$N$7128))</f>
        <v>Para_Custom_AnalogIn_29_LimitLoLo</v>
      </c>
      <c r="CFM3" s="175" t="str">
        <f>IF(ISNA(_xlfn.XLOOKUP(CFM$4,dictionary!$M$3:$M$7128,dictionary!$N$3:$N$7128))," ",_xlfn.XLOOKUP(CFM$4,dictionary!$M$3:$M$7128,dictionary!$N$3:$N$7128))</f>
        <v>Para_Custom_AnalogIn_29_ScaleMax</v>
      </c>
      <c r="CFN3" s="175" t="str">
        <f>IF(ISNA(_xlfn.XLOOKUP(CFN$4,dictionary!$M$3:$M$7128,dictionary!$N$3:$N$7128))," ",_xlfn.XLOOKUP(CFN$4,dictionary!$M$3:$M$7128,dictionary!$N$3:$N$7128))</f>
        <v>Para_Custom_AnalogIn_29_ScaleMin</v>
      </c>
      <c r="CFO3" s="175" t="str">
        <f>IF(ISNA(_xlfn.XLOOKUP(CFO$4,dictionary!$M$3:$M$7128,dictionary!$N$3:$N$7128))," ",_xlfn.XLOOKUP(CFO$4,dictionary!$M$3:$M$7128,dictionary!$N$3:$N$7128))</f>
        <v>Para_Custom_AnalogIn_2_CustAnaIn_MinMaxActive2</v>
      </c>
      <c r="CFP3" s="175" t="str">
        <f>IF(ISNA(_xlfn.XLOOKUP(CFP$4,dictionary!$M$3:$M$7128,dictionary!$N$3:$N$7128))," ",_xlfn.XLOOKUP(CFP$4,dictionary!$M$3:$M$7128,dictionary!$N$3:$N$7128))</f>
        <v>Para_Custom_AnalogIn_2_CustAnaIn_Typ2</v>
      </c>
      <c r="CFQ3" s="175" t="str">
        <f>IF(ISNA(_xlfn.XLOOKUP(CFQ$4,dictionary!$M$3:$M$7128,dictionary!$N$3:$N$7128))," ",_xlfn.XLOOKUP(CFQ$4,dictionary!$M$3:$M$7128,dictionary!$N$3:$N$7128))</f>
        <v>Para_Custom_AnalogIn_2_Hystereses</v>
      </c>
      <c r="CFR3" s="175" t="str">
        <f>IF(ISNA(_xlfn.XLOOKUP(CFR$4,dictionary!$M$3:$M$7128,dictionary!$N$3:$N$7128))," ",_xlfn.XLOOKUP(CFR$4,dictionary!$M$3:$M$7128,dictionary!$N$3:$N$7128))</f>
        <v>Para_Custom_AnalogIn_2_LimitHi</v>
      </c>
      <c r="CFS3" s="175" t="str">
        <f>IF(ISNA(_xlfn.XLOOKUP(CFS$4,dictionary!$M$3:$M$7128,dictionary!$N$3:$N$7128))," ",_xlfn.XLOOKUP(CFS$4,dictionary!$M$3:$M$7128,dictionary!$N$3:$N$7128))</f>
        <v>Para_Custom_AnalogIn_2_LimitHiHi</v>
      </c>
      <c r="CFT3" s="175" t="str">
        <f>IF(ISNA(_xlfn.XLOOKUP(CFT$4,dictionary!$M$3:$M$7128,dictionary!$N$3:$N$7128))," ",_xlfn.XLOOKUP(CFT$4,dictionary!$M$3:$M$7128,dictionary!$N$3:$N$7128))</f>
        <v>Para_Custom_AnalogIn_2_LimitLo</v>
      </c>
      <c r="CFU3" s="175" t="str">
        <f>IF(ISNA(_xlfn.XLOOKUP(CFU$4,dictionary!$M$3:$M$7128,dictionary!$N$3:$N$7128))," ",_xlfn.XLOOKUP(CFU$4,dictionary!$M$3:$M$7128,dictionary!$N$3:$N$7128))</f>
        <v>Para_Custom_AnalogIn_2_LimitLoLo</v>
      </c>
      <c r="CFV3" s="175" t="str">
        <f>IF(ISNA(_xlfn.XLOOKUP(CFV$4,dictionary!$M$3:$M$7128,dictionary!$N$3:$N$7128))," ",_xlfn.XLOOKUP(CFV$4,dictionary!$M$3:$M$7128,dictionary!$N$3:$N$7128))</f>
        <v>Para_Custom_AnalogIn_30_CustAnaIn_Active30</v>
      </c>
      <c r="CFW3" s="175" t="str">
        <f>IF(ISNA(_xlfn.XLOOKUP(CFW$4,dictionary!$M$3:$M$7128,dictionary!$N$3:$N$7128))," ",_xlfn.XLOOKUP(CFW$4,dictionary!$M$3:$M$7128,dictionary!$N$3:$N$7128))</f>
        <v>Para_Custom_AnalogIn_30_CustAnaIn_MinMaxActive30</v>
      </c>
      <c r="CFX3" s="175" t="str">
        <f>IF(ISNA(_xlfn.XLOOKUP(CFX$4,dictionary!$M$3:$M$7128,dictionary!$N$3:$N$7128))," ",_xlfn.XLOOKUP(CFX$4,dictionary!$M$3:$M$7128,dictionary!$N$3:$N$7128))</f>
        <v>Para_Custom_AnalogIn_30_CustAnaIn_Set4mA30</v>
      </c>
      <c r="CFY3" s="175" t="str">
        <f>IF(ISNA(_xlfn.XLOOKUP(CFY$4,dictionary!$M$3:$M$7128,dictionary!$N$3:$N$7128))," ",_xlfn.XLOOKUP(CFY$4,dictionary!$M$3:$M$7128,dictionary!$N$3:$N$7128))</f>
        <v>Para_Custom_AnalogIn_30_CustAnaIn_Typ30</v>
      </c>
      <c r="CFZ3" s="175" t="str">
        <f>IF(ISNA(_xlfn.XLOOKUP(CFZ$4,dictionary!$M$3:$M$7128,dictionary!$N$3:$N$7128))," ",_xlfn.XLOOKUP(CFZ$4,dictionary!$M$3:$M$7128,dictionary!$N$3:$N$7128))</f>
        <v>Para_Custom_AnalogIn_30_Hystereses</v>
      </c>
      <c r="CGA3" s="175" t="str">
        <f>IF(ISNA(_xlfn.XLOOKUP(CGA$4,dictionary!$M$3:$M$7128,dictionary!$N$3:$N$7128))," ",_xlfn.XLOOKUP(CGA$4,dictionary!$M$3:$M$7128,dictionary!$N$3:$N$7128))</f>
        <v>Para_Custom_AnalogIn_30_LimitHi</v>
      </c>
      <c r="CGB3" s="175" t="str">
        <f>IF(ISNA(_xlfn.XLOOKUP(CGB$4,dictionary!$M$3:$M$7128,dictionary!$N$3:$N$7128))," ",_xlfn.XLOOKUP(CGB$4,dictionary!$M$3:$M$7128,dictionary!$N$3:$N$7128))</f>
        <v>Para_Custom_AnalogIn_30_LimitHiHi</v>
      </c>
      <c r="CGC3" s="175" t="str">
        <f>IF(ISNA(_xlfn.XLOOKUP(CGC$4,dictionary!$M$3:$M$7128,dictionary!$N$3:$N$7128))," ",_xlfn.XLOOKUP(CGC$4,dictionary!$M$3:$M$7128,dictionary!$N$3:$N$7128))</f>
        <v>Para_Custom_AnalogIn_30_LimitLo</v>
      </c>
      <c r="CGD3" s="175" t="str">
        <f>IF(ISNA(_xlfn.XLOOKUP(CGD$4,dictionary!$M$3:$M$7128,dictionary!$N$3:$N$7128))," ",_xlfn.XLOOKUP(CGD$4,dictionary!$M$3:$M$7128,dictionary!$N$3:$N$7128))</f>
        <v>Para_Custom_AnalogIn_30_LimitLoLo</v>
      </c>
      <c r="CGE3" s="175" t="str">
        <f>IF(ISNA(_xlfn.XLOOKUP(CGE$4,dictionary!$M$3:$M$7128,dictionary!$N$3:$N$7128))," ",_xlfn.XLOOKUP(CGE$4,dictionary!$M$3:$M$7128,dictionary!$N$3:$N$7128))</f>
        <v>Para_Custom_AnalogIn_30_ScaleMax</v>
      </c>
      <c r="CGF3" s="175" t="str">
        <f>IF(ISNA(_xlfn.XLOOKUP(CGF$4,dictionary!$M$3:$M$7128,dictionary!$N$3:$N$7128))," ",_xlfn.XLOOKUP(CGF$4,dictionary!$M$3:$M$7128,dictionary!$N$3:$N$7128))</f>
        <v>Para_Custom_AnalogIn_30_ScaleMin</v>
      </c>
      <c r="CGG3" s="175" t="str">
        <f>IF(ISNA(_xlfn.XLOOKUP(CGG$4,dictionary!$M$3:$M$7128,dictionary!$N$3:$N$7128))," ",_xlfn.XLOOKUP(CGG$4,dictionary!$M$3:$M$7128,dictionary!$N$3:$N$7128))</f>
        <v>Para_Custom_AnalogIn_31_CustAnaIn_Active31</v>
      </c>
      <c r="CGH3" s="175" t="str">
        <f>IF(ISNA(_xlfn.XLOOKUP(CGH$4,dictionary!$M$3:$M$7128,dictionary!$N$3:$N$7128))," ",_xlfn.XLOOKUP(CGH$4,dictionary!$M$3:$M$7128,dictionary!$N$3:$N$7128))</f>
        <v>Para_Custom_AnalogIn_31_CustAnaIn_MinMaxActive31</v>
      </c>
      <c r="CGI3" s="175" t="str">
        <f>IF(ISNA(_xlfn.XLOOKUP(CGI$4,dictionary!$M$3:$M$7128,dictionary!$N$3:$N$7128))," ",_xlfn.XLOOKUP(CGI$4,dictionary!$M$3:$M$7128,dictionary!$N$3:$N$7128))</f>
        <v>Para_Custom_AnalogIn_31_CustAnaIn_Set4mA31</v>
      </c>
      <c r="CGJ3" s="175" t="str">
        <f>IF(ISNA(_xlfn.XLOOKUP(CGJ$4,dictionary!$M$3:$M$7128,dictionary!$N$3:$N$7128))," ",_xlfn.XLOOKUP(CGJ$4,dictionary!$M$3:$M$7128,dictionary!$N$3:$N$7128))</f>
        <v>Para_Custom_AnalogIn_31_CustAnaIn_Typ31</v>
      </c>
      <c r="CGK3" s="175" t="str">
        <f>IF(ISNA(_xlfn.XLOOKUP(CGK$4,dictionary!$M$3:$M$7128,dictionary!$N$3:$N$7128))," ",_xlfn.XLOOKUP(CGK$4,dictionary!$M$3:$M$7128,dictionary!$N$3:$N$7128))</f>
        <v>Para_Custom_AnalogIn_31_Hystereses</v>
      </c>
      <c r="CGL3" s="175" t="str">
        <f>IF(ISNA(_xlfn.XLOOKUP(CGL$4,dictionary!$M$3:$M$7128,dictionary!$N$3:$N$7128))," ",_xlfn.XLOOKUP(CGL$4,dictionary!$M$3:$M$7128,dictionary!$N$3:$N$7128))</f>
        <v>Para_Custom_AnalogIn_31_LimitHi</v>
      </c>
      <c r="CGM3" s="175" t="str">
        <f>IF(ISNA(_xlfn.XLOOKUP(CGM$4,dictionary!$M$3:$M$7128,dictionary!$N$3:$N$7128))," ",_xlfn.XLOOKUP(CGM$4,dictionary!$M$3:$M$7128,dictionary!$N$3:$N$7128))</f>
        <v>Para_Custom_AnalogIn_31_LimitHiHi</v>
      </c>
      <c r="CGN3" s="175" t="str">
        <f>IF(ISNA(_xlfn.XLOOKUP(CGN$4,dictionary!$M$3:$M$7128,dictionary!$N$3:$N$7128))," ",_xlfn.XLOOKUP(CGN$4,dictionary!$M$3:$M$7128,dictionary!$N$3:$N$7128))</f>
        <v>Para_Custom_AnalogIn_31_LimitLo</v>
      </c>
      <c r="CGO3" s="175" t="str">
        <f>IF(ISNA(_xlfn.XLOOKUP(CGO$4,dictionary!$M$3:$M$7128,dictionary!$N$3:$N$7128))," ",_xlfn.XLOOKUP(CGO$4,dictionary!$M$3:$M$7128,dictionary!$N$3:$N$7128))</f>
        <v>Para_Custom_AnalogIn_31_LimitLoLo</v>
      </c>
      <c r="CGP3" s="175" t="str">
        <f>IF(ISNA(_xlfn.XLOOKUP(CGP$4,dictionary!$M$3:$M$7128,dictionary!$N$3:$N$7128))," ",_xlfn.XLOOKUP(CGP$4,dictionary!$M$3:$M$7128,dictionary!$N$3:$N$7128))</f>
        <v>Para_Custom_AnalogIn_31_ScaleMax</v>
      </c>
      <c r="CGQ3" s="175" t="str">
        <f>IF(ISNA(_xlfn.XLOOKUP(CGQ$4,dictionary!$M$3:$M$7128,dictionary!$N$3:$N$7128))," ",_xlfn.XLOOKUP(CGQ$4,dictionary!$M$3:$M$7128,dictionary!$N$3:$N$7128))</f>
        <v>Para_Custom_AnalogIn_31_ScaleMin</v>
      </c>
      <c r="CGR3" s="175" t="str">
        <f>IF(ISNA(_xlfn.XLOOKUP(CGR$4,dictionary!$M$3:$M$7128,dictionary!$N$3:$N$7128))," ",_xlfn.XLOOKUP(CGR$4,dictionary!$M$3:$M$7128,dictionary!$N$3:$N$7128))</f>
        <v>Para_Custom_AnalogIn_32_CustAnaIn_Active32</v>
      </c>
      <c r="CGS3" s="175" t="str">
        <f>IF(ISNA(_xlfn.XLOOKUP(CGS$4,dictionary!$M$3:$M$7128,dictionary!$N$3:$N$7128))," ",_xlfn.XLOOKUP(CGS$4,dictionary!$M$3:$M$7128,dictionary!$N$3:$N$7128))</f>
        <v>Para_Custom_AnalogIn_32_CustAnaIn_MinMaxActive32</v>
      </c>
      <c r="CGT3" s="175" t="str">
        <f>IF(ISNA(_xlfn.XLOOKUP(CGT$4,dictionary!$M$3:$M$7128,dictionary!$N$3:$N$7128))," ",_xlfn.XLOOKUP(CGT$4,dictionary!$M$3:$M$7128,dictionary!$N$3:$N$7128))</f>
        <v>Para_Custom_AnalogIn_32_CustAnaIn_Set4mA32</v>
      </c>
      <c r="CGU3" s="175" t="str">
        <f>IF(ISNA(_xlfn.XLOOKUP(CGU$4,dictionary!$M$3:$M$7128,dictionary!$N$3:$N$7128))," ",_xlfn.XLOOKUP(CGU$4,dictionary!$M$3:$M$7128,dictionary!$N$3:$N$7128))</f>
        <v>Para_Custom_AnalogIn_32_CustAnaIn_Typ32</v>
      </c>
      <c r="CGV3" s="175" t="str">
        <f>IF(ISNA(_xlfn.XLOOKUP(CGV$4,dictionary!$M$3:$M$7128,dictionary!$N$3:$N$7128))," ",_xlfn.XLOOKUP(CGV$4,dictionary!$M$3:$M$7128,dictionary!$N$3:$N$7128))</f>
        <v>Para_Custom_AnalogIn_32_Hystereses</v>
      </c>
      <c r="CGW3" s="175" t="str">
        <f>IF(ISNA(_xlfn.XLOOKUP(CGW$4,dictionary!$M$3:$M$7128,dictionary!$N$3:$N$7128))," ",_xlfn.XLOOKUP(CGW$4,dictionary!$M$3:$M$7128,dictionary!$N$3:$N$7128))</f>
        <v>Para_Custom_AnalogIn_32_LimitHi</v>
      </c>
      <c r="CGX3" s="175" t="str">
        <f>IF(ISNA(_xlfn.XLOOKUP(CGX$4,dictionary!$M$3:$M$7128,dictionary!$N$3:$N$7128))," ",_xlfn.XLOOKUP(CGX$4,dictionary!$M$3:$M$7128,dictionary!$N$3:$N$7128))</f>
        <v>Para_Custom_AnalogIn_32_LimitHiHi</v>
      </c>
      <c r="CGY3" s="175" t="str">
        <f>IF(ISNA(_xlfn.XLOOKUP(CGY$4,dictionary!$M$3:$M$7128,dictionary!$N$3:$N$7128))," ",_xlfn.XLOOKUP(CGY$4,dictionary!$M$3:$M$7128,dictionary!$N$3:$N$7128))</f>
        <v>Para_Custom_AnalogIn_32_LimitLo</v>
      </c>
      <c r="CGZ3" s="175" t="str">
        <f>IF(ISNA(_xlfn.XLOOKUP(CGZ$4,dictionary!$M$3:$M$7128,dictionary!$N$3:$N$7128))," ",_xlfn.XLOOKUP(CGZ$4,dictionary!$M$3:$M$7128,dictionary!$N$3:$N$7128))</f>
        <v>Para_Custom_AnalogIn_32_LimitLoLo</v>
      </c>
      <c r="CHA3" s="175" t="str">
        <f>IF(ISNA(_xlfn.XLOOKUP(CHA$4,dictionary!$M$3:$M$7128,dictionary!$N$3:$N$7128))," ",_xlfn.XLOOKUP(CHA$4,dictionary!$M$3:$M$7128,dictionary!$N$3:$N$7128))</f>
        <v>Para_Custom_AnalogIn_32_ScaleMax</v>
      </c>
      <c r="CHB3" s="175" t="str">
        <f>IF(ISNA(_xlfn.XLOOKUP(CHB$4,dictionary!$M$3:$M$7128,dictionary!$N$3:$N$7128))," ",_xlfn.XLOOKUP(CHB$4,dictionary!$M$3:$M$7128,dictionary!$N$3:$N$7128))</f>
        <v>Para_Custom_AnalogIn_32_ScaleMin</v>
      </c>
      <c r="CHC3" s="175" t="str">
        <f>IF(ISNA(_xlfn.XLOOKUP(CHC$4,dictionary!$M$3:$M$7128,dictionary!$N$3:$N$7128))," ",_xlfn.XLOOKUP(CHC$4,dictionary!$M$3:$M$7128,dictionary!$N$3:$N$7128))</f>
        <v>Para_Custom_AnalogIn_33_CustAnaIn_Active33</v>
      </c>
      <c r="CHD3" s="175" t="str">
        <f>IF(ISNA(_xlfn.XLOOKUP(CHD$4,dictionary!$M$3:$M$7128,dictionary!$N$3:$N$7128))," ",_xlfn.XLOOKUP(CHD$4,dictionary!$M$3:$M$7128,dictionary!$N$3:$N$7128))</f>
        <v>Para_Custom_AnalogIn_33_CustAnaIn_MinMaxActive33</v>
      </c>
      <c r="CHE3" s="175" t="str">
        <f>IF(ISNA(_xlfn.XLOOKUP(CHE$4,dictionary!$M$3:$M$7128,dictionary!$N$3:$N$7128))," ",_xlfn.XLOOKUP(CHE$4,dictionary!$M$3:$M$7128,dictionary!$N$3:$N$7128))</f>
        <v>Para_Custom_AnalogIn_33_CustAnaIn_Set4mA33</v>
      </c>
      <c r="CHF3" s="175" t="str">
        <f>IF(ISNA(_xlfn.XLOOKUP(CHF$4,dictionary!$M$3:$M$7128,dictionary!$N$3:$N$7128))," ",_xlfn.XLOOKUP(CHF$4,dictionary!$M$3:$M$7128,dictionary!$N$3:$N$7128))</f>
        <v>Para_Custom_AnalogIn_33_CustAnaIn_Typ33</v>
      </c>
      <c r="CHG3" s="175" t="str">
        <f>IF(ISNA(_xlfn.XLOOKUP(CHG$4,dictionary!$M$3:$M$7128,dictionary!$N$3:$N$7128))," ",_xlfn.XLOOKUP(CHG$4,dictionary!$M$3:$M$7128,dictionary!$N$3:$N$7128))</f>
        <v>Para_Custom_AnalogIn_33_Hystereses</v>
      </c>
      <c r="CHH3" s="175" t="str">
        <f>IF(ISNA(_xlfn.XLOOKUP(CHH$4,dictionary!$M$3:$M$7128,dictionary!$N$3:$N$7128))," ",_xlfn.XLOOKUP(CHH$4,dictionary!$M$3:$M$7128,dictionary!$N$3:$N$7128))</f>
        <v>Para_Custom_AnalogIn_33_LimitHi</v>
      </c>
      <c r="CHI3" s="175" t="str">
        <f>IF(ISNA(_xlfn.XLOOKUP(CHI$4,dictionary!$M$3:$M$7128,dictionary!$N$3:$N$7128))," ",_xlfn.XLOOKUP(CHI$4,dictionary!$M$3:$M$7128,dictionary!$N$3:$N$7128))</f>
        <v>Para_Custom_AnalogIn_33_LimitHiHi</v>
      </c>
      <c r="CHJ3" s="175" t="str">
        <f>IF(ISNA(_xlfn.XLOOKUP(CHJ$4,dictionary!$M$3:$M$7128,dictionary!$N$3:$N$7128))," ",_xlfn.XLOOKUP(CHJ$4,dictionary!$M$3:$M$7128,dictionary!$N$3:$N$7128))</f>
        <v>Para_Custom_AnalogIn_33_LimitLo</v>
      </c>
      <c r="CHK3" s="175" t="str">
        <f>IF(ISNA(_xlfn.XLOOKUP(CHK$4,dictionary!$M$3:$M$7128,dictionary!$N$3:$N$7128))," ",_xlfn.XLOOKUP(CHK$4,dictionary!$M$3:$M$7128,dictionary!$N$3:$N$7128))</f>
        <v>Para_Custom_AnalogIn_33_LimitLoLo</v>
      </c>
      <c r="CHL3" s="175" t="str">
        <f>IF(ISNA(_xlfn.XLOOKUP(CHL$4,dictionary!$M$3:$M$7128,dictionary!$N$3:$N$7128))," ",_xlfn.XLOOKUP(CHL$4,dictionary!$M$3:$M$7128,dictionary!$N$3:$N$7128))</f>
        <v>Para_Custom_AnalogIn_33_ScaleMax</v>
      </c>
      <c r="CHM3" s="175" t="str">
        <f>IF(ISNA(_xlfn.XLOOKUP(CHM$4,dictionary!$M$3:$M$7128,dictionary!$N$3:$N$7128))," ",_xlfn.XLOOKUP(CHM$4,dictionary!$M$3:$M$7128,dictionary!$N$3:$N$7128))</f>
        <v>Para_Custom_AnalogIn_33_ScaleMin</v>
      </c>
      <c r="CHN3" s="175" t="str">
        <f>IF(ISNA(_xlfn.XLOOKUP(CHN$4,dictionary!$M$3:$M$7128,dictionary!$N$3:$N$7128))," ",_xlfn.XLOOKUP(CHN$4,dictionary!$M$3:$M$7128,dictionary!$N$3:$N$7128))</f>
        <v>Para_Custom_AnalogIn_34_CustAnaIn_Active34</v>
      </c>
      <c r="CHO3" s="175" t="str">
        <f>IF(ISNA(_xlfn.XLOOKUP(CHO$4,dictionary!$M$3:$M$7128,dictionary!$N$3:$N$7128))," ",_xlfn.XLOOKUP(CHO$4,dictionary!$M$3:$M$7128,dictionary!$N$3:$N$7128))</f>
        <v>Para_Custom_AnalogIn_34_CustAnaIn_MinMaxActive34</v>
      </c>
      <c r="CHP3" s="175" t="str">
        <f>IF(ISNA(_xlfn.XLOOKUP(CHP$4,dictionary!$M$3:$M$7128,dictionary!$N$3:$N$7128))," ",_xlfn.XLOOKUP(CHP$4,dictionary!$M$3:$M$7128,dictionary!$N$3:$N$7128))</f>
        <v>Para_Custom_AnalogIn_34_CustAnaIn_Set4mA34</v>
      </c>
      <c r="CHQ3" s="175" t="str">
        <f>IF(ISNA(_xlfn.XLOOKUP(CHQ$4,dictionary!$M$3:$M$7128,dictionary!$N$3:$N$7128))," ",_xlfn.XLOOKUP(CHQ$4,dictionary!$M$3:$M$7128,dictionary!$N$3:$N$7128))</f>
        <v>Para_Custom_AnalogIn_34_CustAnaIn_Typ34</v>
      </c>
      <c r="CHR3" s="175" t="str">
        <f>IF(ISNA(_xlfn.XLOOKUP(CHR$4,dictionary!$M$3:$M$7128,dictionary!$N$3:$N$7128))," ",_xlfn.XLOOKUP(CHR$4,dictionary!$M$3:$M$7128,dictionary!$N$3:$N$7128))</f>
        <v>Para_Custom_AnalogIn_34_Hystereses</v>
      </c>
      <c r="CHS3" s="175" t="str">
        <f>IF(ISNA(_xlfn.XLOOKUP(CHS$4,dictionary!$M$3:$M$7128,dictionary!$N$3:$N$7128))," ",_xlfn.XLOOKUP(CHS$4,dictionary!$M$3:$M$7128,dictionary!$N$3:$N$7128))</f>
        <v>Para_Custom_AnalogIn_34_LimitHi</v>
      </c>
      <c r="CHT3" s="175" t="str">
        <f>IF(ISNA(_xlfn.XLOOKUP(CHT$4,dictionary!$M$3:$M$7128,dictionary!$N$3:$N$7128))," ",_xlfn.XLOOKUP(CHT$4,dictionary!$M$3:$M$7128,dictionary!$N$3:$N$7128))</f>
        <v>Para_Custom_AnalogIn_34_LimitHiHi</v>
      </c>
      <c r="CHU3" s="175" t="str">
        <f>IF(ISNA(_xlfn.XLOOKUP(CHU$4,dictionary!$M$3:$M$7128,dictionary!$N$3:$N$7128))," ",_xlfn.XLOOKUP(CHU$4,dictionary!$M$3:$M$7128,dictionary!$N$3:$N$7128))</f>
        <v>Para_Custom_AnalogIn_34_LimitLo</v>
      </c>
      <c r="CHV3" s="175" t="str">
        <f>IF(ISNA(_xlfn.XLOOKUP(CHV$4,dictionary!$M$3:$M$7128,dictionary!$N$3:$N$7128))," ",_xlfn.XLOOKUP(CHV$4,dictionary!$M$3:$M$7128,dictionary!$N$3:$N$7128))</f>
        <v>Para_Custom_AnalogIn_34_LimitLoLo</v>
      </c>
      <c r="CHW3" s="175" t="str">
        <f>IF(ISNA(_xlfn.XLOOKUP(CHW$4,dictionary!$M$3:$M$7128,dictionary!$N$3:$N$7128))," ",_xlfn.XLOOKUP(CHW$4,dictionary!$M$3:$M$7128,dictionary!$N$3:$N$7128))</f>
        <v>Para_Custom_AnalogIn_34_ScaleMax</v>
      </c>
      <c r="CHX3" s="175" t="str">
        <f>IF(ISNA(_xlfn.XLOOKUP(CHX$4,dictionary!$M$3:$M$7128,dictionary!$N$3:$N$7128))," ",_xlfn.XLOOKUP(CHX$4,dictionary!$M$3:$M$7128,dictionary!$N$3:$N$7128))</f>
        <v>Para_Custom_AnalogIn_34_ScaleMin</v>
      </c>
      <c r="CHY3" s="175" t="str">
        <f>IF(ISNA(_xlfn.XLOOKUP(CHY$4,dictionary!$M$3:$M$7128,dictionary!$N$3:$N$7128))," ",_xlfn.XLOOKUP(CHY$4,dictionary!$M$3:$M$7128,dictionary!$N$3:$N$7128))</f>
        <v>Para_Custom_AnalogIn_35_CustAnaIn_Active35</v>
      </c>
      <c r="CHZ3" s="175" t="str">
        <f>IF(ISNA(_xlfn.XLOOKUP(CHZ$4,dictionary!$M$3:$M$7128,dictionary!$N$3:$N$7128))," ",_xlfn.XLOOKUP(CHZ$4,dictionary!$M$3:$M$7128,dictionary!$N$3:$N$7128))</f>
        <v>Para_Custom_AnalogIn_35_CustAnaIn_MinMaxActive35</v>
      </c>
      <c r="CIA3" s="175" t="str">
        <f>IF(ISNA(_xlfn.XLOOKUP(CIA$4,dictionary!$M$3:$M$7128,dictionary!$N$3:$N$7128))," ",_xlfn.XLOOKUP(CIA$4,dictionary!$M$3:$M$7128,dictionary!$N$3:$N$7128))</f>
        <v>Para_Custom_AnalogIn_35_CustAnaIn_Set4mA35</v>
      </c>
      <c r="CIB3" s="175" t="str">
        <f>IF(ISNA(_xlfn.XLOOKUP(CIB$4,dictionary!$M$3:$M$7128,dictionary!$N$3:$N$7128))," ",_xlfn.XLOOKUP(CIB$4,dictionary!$M$3:$M$7128,dictionary!$N$3:$N$7128))</f>
        <v>Para_Custom_AnalogIn_35_CustAnaIn_Typ35</v>
      </c>
      <c r="CIC3" s="175" t="str">
        <f>IF(ISNA(_xlfn.XLOOKUP(CIC$4,dictionary!$M$3:$M$7128,dictionary!$N$3:$N$7128))," ",_xlfn.XLOOKUP(CIC$4,dictionary!$M$3:$M$7128,dictionary!$N$3:$N$7128))</f>
        <v>Para_Custom_AnalogIn_35_Hystereses</v>
      </c>
      <c r="CID3" s="175" t="str">
        <f>IF(ISNA(_xlfn.XLOOKUP(CID$4,dictionary!$M$3:$M$7128,dictionary!$N$3:$N$7128))," ",_xlfn.XLOOKUP(CID$4,dictionary!$M$3:$M$7128,dictionary!$N$3:$N$7128))</f>
        <v>Para_Custom_AnalogIn_35_LimitHi</v>
      </c>
      <c r="CIE3" s="175" t="str">
        <f>IF(ISNA(_xlfn.XLOOKUP(CIE$4,dictionary!$M$3:$M$7128,dictionary!$N$3:$N$7128))," ",_xlfn.XLOOKUP(CIE$4,dictionary!$M$3:$M$7128,dictionary!$N$3:$N$7128))</f>
        <v>Para_Custom_AnalogIn_35_LimitHiHi</v>
      </c>
      <c r="CIF3" s="175" t="str">
        <f>IF(ISNA(_xlfn.XLOOKUP(CIF$4,dictionary!$M$3:$M$7128,dictionary!$N$3:$N$7128))," ",_xlfn.XLOOKUP(CIF$4,dictionary!$M$3:$M$7128,dictionary!$N$3:$N$7128))</f>
        <v>Para_Custom_AnalogIn_35_LimitLo</v>
      </c>
      <c r="CIG3" s="175" t="str">
        <f>IF(ISNA(_xlfn.XLOOKUP(CIG$4,dictionary!$M$3:$M$7128,dictionary!$N$3:$N$7128))," ",_xlfn.XLOOKUP(CIG$4,dictionary!$M$3:$M$7128,dictionary!$N$3:$N$7128))</f>
        <v>Para_Custom_AnalogIn_35_LimitLoLo</v>
      </c>
      <c r="CIH3" s="175" t="str">
        <f>IF(ISNA(_xlfn.XLOOKUP(CIH$4,dictionary!$M$3:$M$7128,dictionary!$N$3:$N$7128))," ",_xlfn.XLOOKUP(CIH$4,dictionary!$M$3:$M$7128,dictionary!$N$3:$N$7128))</f>
        <v>Para_Custom_AnalogIn_35_ScaleMax</v>
      </c>
      <c r="CII3" s="175" t="str">
        <f>IF(ISNA(_xlfn.XLOOKUP(CII$4,dictionary!$M$3:$M$7128,dictionary!$N$3:$N$7128))," ",_xlfn.XLOOKUP(CII$4,dictionary!$M$3:$M$7128,dictionary!$N$3:$N$7128))</f>
        <v>Para_Custom_AnalogIn_35_ScaleMin</v>
      </c>
      <c r="CIJ3" s="175" t="str">
        <f>IF(ISNA(_xlfn.XLOOKUP(CIJ$4,dictionary!$M$3:$M$7128,dictionary!$N$3:$N$7128))," ",_xlfn.XLOOKUP(CIJ$4,dictionary!$M$3:$M$7128,dictionary!$N$3:$N$7128))</f>
        <v>Para_Custom_AnalogIn_36_CustAnaIn_Active36</v>
      </c>
      <c r="CIK3" s="175" t="str">
        <f>IF(ISNA(_xlfn.XLOOKUP(CIK$4,dictionary!$M$3:$M$7128,dictionary!$N$3:$N$7128))," ",_xlfn.XLOOKUP(CIK$4,dictionary!$M$3:$M$7128,dictionary!$N$3:$N$7128))</f>
        <v>Para_Custom_AnalogIn_36_CustAnaIn_MinMaxActive36</v>
      </c>
      <c r="CIL3" s="175" t="str">
        <f>IF(ISNA(_xlfn.XLOOKUP(CIL$4,dictionary!$M$3:$M$7128,dictionary!$N$3:$N$7128))," ",_xlfn.XLOOKUP(CIL$4,dictionary!$M$3:$M$7128,dictionary!$N$3:$N$7128))</f>
        <v>Para_Custom_AnalogIn_36_CustAnaIn_Set4mA36</v>
      </c>
      <c r="CIM3" s="175" t="str">
        <f>IF(ISNA(_xlfn.XLOOKUP(CIM$4,dictionary!$M$3:$M$7128,dictionary!$N$3:$N$7128))," ",_xlfn.XLOOKUP(CIM$4,dictionary!$M$3:$M$7128,dictionary!$N$3:$N$7128))</f>
        <v>Para_Custom_AnalogIn_36_CustAnaIn_Typ36</v>
      </c>
      <c r="CIN3" s="175" t="str">
        <f>IF(ISNA(_xlfn.XLOOKUP(CIN$4,dictionary!$M$3:$M$7128,dictionary!$N$3:$N$7128))," ",_xlfn.XLOOKUP(CIN$4,dictionary!$M$3:$M$7128,dictionary!$N$3:$N$7128))</f>
        <v>Para_Custom_AnalogIn_36_Hystereses</v>
      </c>
      <c r="CIO3" s="175" t="str">
        <f>IF(ISNA(_xlfn.XLOOKUP(CIO$4,dictionary!$M$3:$M$7128,dictionary!$N$3:$N$7128))," ",_xlfn.XLOOKUP(CIO$4,dictionary!$M$3:$M$7128,dictionary!$N$3:$N$7128))</f>
        <v>Para_Custom_AnalogIn_36_LimitHi</v>
      </c>
      <c r="CIP3" s="175" t="str">
        <f>IF(ISNA(_xlfn.XLOOKUP(CIP$4,dictionary!$M$3:$M$7128,dictionary!$N$3:$N$7128))," ",_xlfn.XLOOKUP(CIP$4,dictionary!$M$3:$M$7128,dictionary!$N$3:$N$7128))</f>
        <v>Para_Custom_AnalogIn_36_LimitHiHi</v>
      </c>
      <c r="CIQ3" s="175" t="str">
        <f>IF(ISNA(_xlfn.XLOOKUP(CIQ$4,dictionary!$M$3:$M$7128,dictionary!$N$3:$N$7128))," ",_xlfn.XLOOKUP(CIQ$4,dictionary!$M$3:$M$7128,dictionary!$N$3:$N$7128))</f>
        <v>Para_Custom_AnalogIn_36_LimitLo</v>
      </c>
      <c r="CIR3" s="175" t="str">
        <f>IF(ISNA(_xlfn.XLOOKUP(CIR$4,dictionary!$M$3:$M$7128,dictionary!$N$3:$N$7128))," ",_xlfn.XLOOKUP(CIR$4,dictionary!$M$3:$M$7128,dictionary!$N$3:$N$7128))</f>
        <v>Para_Custom_AnalogIn_36_LimitLoLo</v>
      </c>
      <c r="CIS3" s="175" t="str">
        <f>IF(ISNA(_xlfn.XLOOKUP(CIS$4,dictionary!$M$3:$M$7128,dictionary!$N$3:$N$7128))," ",_xlfn.XLOOKUP(CIS$4,dictionary!$M$3:$M$7128,dictionary!$N$3:$N$7128))</f>
        <v>Para_Custom_AnalogIn_36_ScaleMax</v>
      </c>
      <c r="CIT3" s="175" t="str">
        <f>IF(ISNA(_xlfn.XLOOKUP(CIT$4,dictionary!$M$3:$M$7128,dictionary!$N$3:$N$7128))," ",_xlfn.XLOOKUP(CIT$4,dictionary!$M$3:$M$7128,dictionary!$N$3:$N$7128))</f>
        <v>Para_Custom_AnalogIn_36_ScaleMin</v>
      </c>
      <c r="CIU3" s="175" t="str">
        <f>IF(ISNA(_xlfn.XLOOKUP(CIU$4,dictionary!$M$3:$M$7128,dictionary!$N$3:$N$7128))," ",_xlfn.XLOOKUP(CIU$4,dictionary!$M$3:$M$7128,dictionary!$N$3:$N$7128))</f>
        <v>Para_Custom_AnalogIn_37_CustAnaIn_Active37</v>
      </c>
      <c r="CIV3" s="175" t="str">
        <f>IF(ISNA(_xlfn.XLOOKUP(CIV$4,dictionary!$M$3:$M$7128,dictionary!$N$3:$N$7128))," ",_xlfn.XLOOKUP(CIV$4,dictionary!$M$3:$M$7128,dictionary!$N$3:$N$7128))</f>
        <v>Para_Custom_AnalogIn_37_CustAnaIn_MinMaxActive37</v>
      </c>
      <c r="CIW3" s="175" t="str">
        <f>IF(ISNA(_xlfn.XLOOKUP(CIW$4,dictionary!$M$3:$M$7128,dictionary!$N$3:$N$7128))," ",_xlfn.XLOOKUP(CIW$4,dictionary!$M$3:$M$7128,dictionary!$N$3:$N$7128))</f>
        <v>Para_Custom_AnalogIn_37_CustAnaIn_Set4mA37</v>
      </c>
      <c r="CIX3" s="175" t="str">
        <f>IF(ISNA(_xlfn.XLOOKUP(CIX$4,dictionary!$M$3:$M$7128,dictionary!$N$3:$N$7128))," ",_xlfn.XLOOKUP(CIX$4,dictionary!$M$3:$M$7128,dictionary!$N$3:$N$7128))</f>
        <v>Para_Custom_AnalogIn_37_CustAnaIn_Typ37</v>
      </c>
      <c r="CIY3" s="175" t="str">
        <f>IF(ISNA(_xlfn.XLOOKUP(CIY$4,dictionary!$M$3:$M$7128,dictionary!$N$3:$N$7128))," ",_xlfn.XLOOKUP(CIY$4,dictionary!$M$3:$M$7128,dictionary!$N$3:$N$7128))</f>
        <v>Para_Custom_AnalogIn_37_Hystereses</v>
      </c>
      <c r="CIZ3" s="175" t="str">
        <f>IF(ISNA(_xlfn.XLOOKUP(CIZ$4,dictionary!$M$3:$M$7128,dictionary!$N$3:$N$7128))," ",_xlfn.XLOOKUP(CIZ$4,dictionary!$M$3:$M$7128,dictionary!$N$3:$N$7128))</f>
        <v>Para_Custom_AnalogIn_37_LimitHi</v>
      </c>
      <c r="CJA3" s="175" t="str">
        <f>IF(ISNA(_xlfn.XLOOKUP(CJA$4,dictionary!$M$3:$M$7128,dictionary!$N$3:$N$7128))," ",_xlfn.XLOOKUP(CJA$4,dictionary!$M$3:$M$7128,dictionary!$N$3:$N$7128))</f>
        <v>Para_Custom_AnalogIn_37_LimitHiHi</v>
      </c>
      <c r="CJB3" s="175" t="str">
        <f>IF(ISNA(_xlfn.XLOOKUP(CJB$4,dictionary!$M$3:$M$7128,dictionary!$N$3:$N$7128))," ",_xlfn.XLOOKUP(CJB$4,dictionary!$M$3:$M$7128,dictionary!$N$3:$N$7128))</f>
        <v>Para_Custom_AnalogIn_37_LimitLo</v>
      </c>
      <c r="CJC3" s="175" t="str">
        <f>IF(ISNA(_xlfn.XLOOKUP(CJC$4,dictionary!$M$3:$M$7128,dictionary!$N$3:$N$7128))," ",_xlfn.XLOOKUP(CJC$4,dictionary!$M$3:$M$7128,dictionary!$N$3:$N$7128))</f>
        <v>Para_Custom_AnalogIn_37_LimitLoLo</v>
      </c>
      <c r="CJD3" s="175" t="str">
        <f>IF(ISNA(_xlfn.XLOOKUP(CJD$4,dictionary!$M$3:$M$7128,dictionary!$N$3:$N$7128))," ",_xlfn.XLOOKUP(CJD$4,dictionary!$M$3:$M$7128,dictionary!$N$3:$N$7128))</f>
        <v>Para_Custom_AnalogIn_37_ScaleMax</v>
      </c>
      <c r="CJE3" s="175" t="str">
        <f>IF(ISNA(_xlfn.XLOOKUP(CJE$4,dictionary!$M$3:$M$7128,dictionary!$N$3:$N$7128))," ",_xlfn.XLOOKUP(CJE$4,dictionary!$M$3:$M$7128,dictionary!$N$3:$N$7128))</f>
        <v>Para_Custom_AnalogIn_37_ScaleMin</v>
      </c>
      <c r="CJF3" s="175" t="str">
        <f>IF(ISNA(_xlfn.XLOOKUP(CJF$4,dictionary!$M$3:$M$7128,dictionary!$N$3:$N$7128))," ",_xlfn.XLOOKUP(CJF$4,dictionary!$M$3:$M$7128,dictionary!$N$3:$N$7128))</f>
        <v>Para_Custom_AnalogIn_38_CustAnaIn_Active38</v>
      </c>
      <c r="CJG3" s="175" t="str">
        <f>IF(ISNA(_xlfn.XLOOKUP(CJG$4,dictionary!$M$3:$M$7128,dictionary!$N$3:$N$7128))," ",_xlfn.XLOOKUP(CJG$4,dictionary!$M$3:$M$7128,dictionary!$N$3:$N$7128))</f>
        <v>Para_Custom_AnalogIn_38_CustAnaIn_MinMaxActive38</v>
      </c>
      <c r="CJH3" s="175" t="str">
        <f>IF(ISNA(_xlfn.XLOOKUP(CJH$4,dictionary!$M$3:$M$7128,dictionary!$N$3:$N$7128))," ",_xlfn.XLOOKUP(CJH$4,dictionary!$M$3:$M$7128,dictionary!$N$3:$N$7128))</f>
        <v>Para_Custom_AnalogIn_38_CustAnaIn_Set4mA38</v>
      </c>
      <c r="CJI3" s="175" t="str">
        <f>IF(ISNA(_xlfn.XLOOKUP(CJI$4,dictionary!$M$3:$M$7128,dictionary!$N$3:$N$7128))," ",_xlfn.XLOOKUP(CJI$4,dictionary!$M$3:$M$7128,dictionary!$N$3:$N$7128))</f>
        <v>Para_Custom_AnalogIn_38_CustAnaIn_Typ38</v>
      </c>
      <c r="CJJ3" s="175" t="str">
        <f>IF(ISNA(_xlfn.XLOOKUP(CJJ$4,dictionary!$M$3:$M$7128,dictionary!$N$3:$N$7128))," ",_xlfn.XLOOKUP(CJJ$4,dictionary!$M$3:$M$7128,dictionary!$N$3:$N$7128))</f>
        <v>Para_Custom_AnalogIn_38_Hystereses</v>
      </c>
      <c r="CJK3" s="175" t="str">
        <f>IF(ISNA(_xlfn.XLOOKUP(CJK$4,dictionary!$M$3:$M$7128,dictionary!$N$3:$N$7128))," ",_xlfn.XLOOKUP(CJK$4,dictionary!$M$3:$M$7128,dictionary!$N$3:$N$7128))</f>
        <v>Para_Custom_AnalogIn_38_LimitHi</v>
      </c>
      <c r="CJL3" s="175" t="str">
        <f>IF(ISNA(_xlfn.XLOOKUP(CJL$4,dictionary!$M$3:$M$7128,dictionary!$N$3:$N$7128))," ",_xlfn.XLOOKUP(CJL$4,dictionary!$M$3:$M$7128,dictionary!$N$3:$N$7128))</f>
        <v>Para_Custom_AnalogIn_38_LimitHiHi</v>
      </c>
      <c r="CJM3" s="175" t="str">
        <f>IF(ISNA(_xlfn.XLOOKUP(CJM$4,dictionary!$M$3:$M$7128,dictionary!$N$3:$N$7128))," ",_xlfn.XLOOKUP(CJM$4,dictionary!$M$3:$M$7128,dictionary!$N$3:$N$7128))</f>
        <v>Para_Custom_AnalogIn_38_LimitLo</v>
      </c>
      <c r="CJN3" s="175" t="str">
        <f>IF(ISNA(_xlfn.XLOOKUP(CJN$4,dictionary!$M$3:$M$7128,dictionary!$N$3:$N$7128))," ",_xlfn.XLOOKUP(CJN$4,dictionary!$M$3:$M$7128,dictionary!$N$3:$N$7128))</f>
        <v>Para_Custom_AnalogIn_38_LimitLoLo</v>
      </c>
      <c r="CJO3" s="175" t="str">
        <f>IF(ISNA(_xlfn.XLOOKUP(CJO$4,dictionary!$M$3:$M$7128,dictionary!$N$3:$N$7128))," ",_xlfn.XLOOKUP(CJO$4,dictionary!$M$3:$M$7128,dictionary!$N$3:$N$7128))</f>
        <v>Para_Custom_AnalogIn_38_ScaleMax</v>
      </c>
      <c r="CJP3" s="175" t="str">
        <f>IF(ISNA(_xlfn.XLOOKUP(CJP$4,dictionary!$M$3:$M$7128,dictionary!$N$3:$N$7128))," ",_xlfn.XLOOKUP(CJP$4,dictionary!$M$3:$M$7128,dictionary!$N$3:$N$7128))</f>
        <v>Para_Custom_AnalogIn_38_ScaleMin</v>
      </c>
      <c r="CJQ3" s="175" t="str">
        <f>IF(ISNA(_xlfn.XLOOKUP(CJQ$4,dictionary!$M$3:$M$7128,dictionary!$N$3:$N$7128))," ",_xlfn.XLOOKUP(CJQ$4,dictionary!$M$3:$M$7128,dictionary!$N$3:$N$7128))</f>
        <v>Para_Custom_AnalogIn_39_CustAnaIn_Active39</v>
      </c>
      <c r="CJR3" s="175" t="str">
        <f>IF(ISNA(_xlfn.XLOOKUP(CJR$4,dictionary!$M$3:$M$7128,dictionary!$N$3:$N$7128))," ",_xlfn.XLOOKUP(CJR$4,dictionary!$M$3:$M$7128,dictionary!$N$3:$N$7128))</f>
        <v>Para_Custom_AnalogIn_39_CustAnaIn_MinMaxActive39</v>
      </c>
      <c r="CJS3" s="175" t="str">
        <f>IF(ISNA(_xlfn.XLOOKUP(CJS$4,dictionary!$M$3:$M$7128,dictionary!$N$3:$N$7128))," ",_xlfn.XLOOKUP(CJS$4,dictionary!$M$3:$M$7128,dictionary!$N$3:$N$7128))</f>
        <v>Para_Custom_AnalogIn_39_CustAnaIn_Set4mA39</v>
      </c>
      <c r="CJT3" s="175" t="str">
        <f>IF(ISNA(_xlfn.XLOOKUP(CJT$4,dictionary!$M$3:$M$7128,dictionary!$N$3:$N$7128))," ",_xlfn.XLOOKUP(CJT$4,dictionary!$M$3:$M$7128,dictionary!$N$3:$N$7128))</f>
        <v>Para_Custom_AnalogIn_39_CustAnaIn_Typ39</v>
      </c>
      <c r="CJU3" s="175" t="str">
        <f>IF(ISNA(_xlfn.XLOOKUP(CJU$4,dictionary!$M$3:$M$7128,dictionary!$N$3:$N$7128))," ",_xlfn.XLOOKUP(CJU$4,dictionary!$M$3:$M$7128,dictionary!$N$3:$N$7128))</f>
        <v>Para_Custom_AnalogIn_39_Hystereses</v>
      </c>
      <c r="CJV3" s="175" t="str">
        <f>IF(ISNA(_xlfn.XLOOKUP(CJV$4,dictionary!$M$3:$M$7128,dictionary!$N$3:$N$7128))," ",_xlfn.XLOOKUP(CJV$4,dictionary!$M$3:$M$7128,dictionary!$N$3:$N$7128))</f>
        <v>Para_Custom_AnalogIn_39_LimitHi</v>
      </c>
      <c r="CJW3" s="175" t="str">
        <f>IF(ISNA(_xlfn.XLOOKUP(CJW$4,dictionary!$M$3:$M$7128,dictionary!$N$3:$N$7128))," ",_xlfn.XLOOKUP(CJW$4,dictionary!$M$3:$M$7128,dictionary!$N$3:$N$7128))</f>
        <v>Para_Custom_AnalogIn_39_LimitHiHi</v>
      </c>
      <c r="CJX3" s="175" t="str">
        <f>IF(ISNA(_xlfn.XLOOKUP(CJX$4,dictionary!$M$3:$M$7128,dictionary!$N$3:$N$7128))," ",_xlfn.XLOOKUP(CJX$4,dictionary!$M$3:$M$7128,dictionary!$N$3:$N$7128))</f>
        <v>Para_Custom_AnalogIn_39_LimitLo</v>
      </c>
      <c r="CJY3" s="175" t="str">
        <f>IF(ISNA(_xlfn.XLOOKUP(CJY$4,dictionary!$M$3:$M$7128,dictionary!$N$3:$N$7128))," ",_xlfn.XLOOKUP(CJY$4,dictionary!$M$3:$M$7128,dictionary!$N$3:$N$7128))</f>
        <v>Para_Custom_AnalogIn_39_LimitLoLo</v>
      </c>
      <c r="CJZ3" s="175" t="str">
        <f>IF(ISNA(_xlfn.XLOOKUP(CJZ$4,dictionary!$M$3:$M$7128,dictionary!$N$3:$N$7128))," ",_xlfn.XLOOKUP(CJZ$4,dictionary!$M$3:$M$7128,dictionary!$N$3:$N$7128))</f>
        <v>Para_Custom_AnalogIn_39_ScaleMax</v>
      </c>
      <c r="CKA3" s="175" t="str">
        <f>IF(ISNA(_xlfn.XLOOKUP(CKA$4,dictionary!$M$3:$M$7128,dictionary!$N$3:$N$7128))," ",_xlfn.XLOOKUP(CKA$4,dictionary!$M$3:$M$7128,dictionary!$N$3:$N$7128))</f>
        <v>Para_Custom_AnalogIn_39_ScaleMin</v>
      </c>
      <c r="CKB3" s="175" t="str">
        <f>IF(ISNA(_xlfn.XLOOKUP(CKB$4,dictionary!$M$3:$M$7128,dictionary!$N$3:$N$7128))," ",_xlfn.XLOOKUP(CKB$4,dictionary!$M$3:$M$7128,dictionary!$N$3:$N$7128))</f>
        <v>Para_Custom_AnalogIn_3_CustAnaIn_MinMaxActive3</v>
      </c>
      <c r="CKC3" s="175" t="str">
        <f>IF(ISNA(_xlfn.XLOOKUP(CKC$4,dictionary!$M$3:$M$7128,dictionary!$N$3:$N$7128))," ",_xlfn.XLOOKUP(CKC$4,dictionary!$M$3:$M$7128,dictionary!$N$3:$N$7128))</f>
        <v>Para_Custom_AnalogIn_3_CustAnaIn_Typ3</v>
      </c>
      <c r="CKD3" s="175" t="str">
        <f>IF(ISNA(_xlfn.XLOOKUP(CKD$4,dictionary!$M$3:$M$7128,dictionary!$N$3:$N$7128))," ",_xlfn.XLOOKUP(CKD$4,dictionary!$M$3:$M$7128,dictionary!$N$3:$N$7128))</f>
        <v>Para_Custom_AnalogIn_3_Hystereses</v>
      </c>
      <c r="CKE3" s="175" t="str">
        <f>IF(ISNA(_xlfn.XLOOKUP(CKE$4,dictionary!$M$3:$M$7128,dictionary!$N$3:$N$7128))," ",_xlfn.XLOOKUP(CKE$4,dictionary!$M$3:$M$7128,dictionary!$N$3:$N$7128))</f>
        <v>Para_Custom_AnalogIn_3_LimitHi</v>
      </c>
      <c r="CKF3" s="175" t="str">
        <f>IF(ISNA(_xlfn.XLOOKUP(CKF$4,dictionary!$M$3:$M$7128,dictionary!$N$3:$N$7128))," ",_xlfn.XLOOKUP(CKF$4,dictionary!$M$3:$M$7128,dictionary!$N$3:$N$7128))</f>
        <v>Para_Custom_AnalogIn_3_LimitHiHi</v>
      </c>
      <c r="CKG3" s="175" t="str">
        <f>IF(ISNA(_xlfn.XLOOKUP(CKG$4,dictionary!$M$3:$M$7128,dictionary!$N$3:$N$7128))," ",_xlfn.XLOOKUP(CKG$4,dictionary!$M$3:$M$7128,dictionary!$N$3:$N$7128))</f>
        <v>Para_Custom_AnalogIn_3_LimitLo</v>
      </c>
      <c r="CKH3" s="175" t="str">
        <f>IF(ISNA(_xlfn.XLOOKUP(CKH$4,dictionary!$M$3:$M$7128,dictionary!$N$3:$N$7128))," ",_xlfn.XLOOKUP(CKH$4,dictionary!$M$3:$M$7128,dictionary!$N$3:$N$7128))</f>
        <v>Para_Custom_AnalogIn_3_LimitLoLo</v>
      </c>
      <c r="CKI3" s="175" t="str">
        <f>IF(ISNA(_xlfn.XLOOKUP(CKI$4,dictionary!$M$3:$M$7128,dictionary!$N$3:$N$7128))," ",_xlfn.XLOOKUP(CKI$4,dictionary!$M$3:$M$7128,dictionary!$N$3:$N$7128))</f>
        <v>Para_Custom_AnalogIn_40_CustAnaIn_Active40</v>
      </c>
      <c r="CKJ3" s="175" t="str">
        <f>IF(ISNA(_xlfn.XLOOKUP(CKJ$4,dictionary!$M$3:$M$7128,dictionary!$N$3:$N$7128))," ",_xlfn.XLOOKUP(CKJ$4,dictionary!$M$3:$M$7128,dictionary!$N$3:$N$7128))</f>
        <v>Para_Custom_AnalogIn_40_CustAnaIn_MinMaxActive40</v>
      </c>
      <c r="CKK3" s="175" t="str">
        <f>IF(ISNA(_xlfn.XLOOKUP(CKK$4,dictionary!$M$3:$M$7128,dictionary!$N$3:$N$7128))," ",_xlfn.XLOOKUP(CKK$4,dictionary!$M$3:$M$7128,dictionary!$N$3:$N$7128))</f>
        <v>Para_Custom_AnalogIn_40_CustAnaIn_Set4mA40</v>
      </c>
      <c r="CKL3" s="175" t="str">
        <f>IF(ISNA(_xlfn.XLOOKUP(CKL$4,dictionary!$M$3:$M$7128,dictionary!$N$3:$N$7128))," ",_xlfn.XLOOKUP(CKL$4,dictionary!$M$3:$M$7128,dictionary!$N$3:$N$7128))</f>
        <v>Para_Custom_AnalogIn_40_CustAnaIn_Typ40</v>
      </c>
      <c r="CKM3" s="175" t="str">
        <f>IF(ISNA(_xlfn.XLOOKUP(CKM$4,dictionary!$M$3:$M$7128,dictionary!$N$3:$N$7128))," ",_xlfn.XLOOKUP(CKM$4,dictionary!$M$3:$M$7128,dictionary!$N$3:$N$7128))</f>
        <v>Para_Custom_AnalogIn_40_Hystereses</v>
      </c>
      <c r="CKN3" s="175" t="str">
        <f>IF(ISNA(_xlfn.XLOOKUP(CKN$4,dictionary!$M$3:$M$7128,dictionary!$N$3:$N$7128))," ",_xlfn.XLOOKUP(CKN$4,dictionary!$M$3:$M$7128,dictionary!$N$3:$N$7128))</f>
        <v>Para_Custom_AnalogIn_40_LimitHi</v>
      </c>
      <c r="CKO3" s="175" t="str">
        <f>IF(ISNA(_xlfn.XLOOKUP(CKO$4,dictionary!$M$3:$M$7128,dictionary!$N$3:$N$7128))," ",_xlfn.XLOOKUP(CKO$4,dictionary!$M$3:$M$7128,dictionary!$N$3:$N$7128))</f>
        <v>Para_Custom_AnalogIn_40_LimitHiHi</v>
      </c>
      <c r="CKP3" s="175" t="str">
        <f>IF(ISNA(_xlfn.XLOOKUP(CKP$4,dictionary!$M$3:$M$7128,dictionary!$N$3:$N$7128))," ",_xlfn.XLOOKUP(CKP$4,dictionary!$M$3:$M$7128,dictionary!$N$3:$N$7128))</f>
        <v>Para_Custom_AnalogIn_40_LimitLo</v>
      </c>
      <c r="CKQ3" s="175" t="str">
        <f>IF(ISNA(_xlfn.XLOOKUP(CKQ$4,dictionary!$M$3:$M$7128,dictionary!$N$3:$N$7128))," ",_xlfn.XLOOKUP(CKQ$4,dictionary!$M$3:$M$7128,dictionary!$N$3:$N$7128))</f>
        <v>Para_Custom_AnalogIn_40_LimitLoLo</v>
      </c>
      <c r="CKR3" s="175" t="str">
        <f>IF(ISNA(_xlfn.XLOOKUP(CKR$4,dictionary!$M$3:$M$7128,dictionary!$N$3:$N$7128))," ",_xlfn.XLOOKUP(CKR$4,dictionary!$M$3:$M$7128,dictionary!$N$3:$N$7128))</f>
        <v>Para_Custom_AnalogIn_40_ScaleMax</v>
      </c>
      <c r="CKS3" s="175" t="str">
        <f>IF(ISNA(_xlfn.XLOOKUP(CKS$4,dictionary!$M$3:$M$7128,dictionary!$N$3:$N$7128))," ",_xlfn.XLOOKUP(CKS$4,dictionary!$M$3:$M$7128,dictionary!$N$3:$N$7128))</f>
        <v>Para_Custom_AnalogIn_40_ScaleMin</v>
      </c>
      <c r="CKT3" s="175" t="str">
        <f>IF(ISNA(_xlfn.XLOOKUP(CKT$4,dictionary!$M$3:$M$7128,dictionary!$N$3:$N$7128))," ",_xlfn.XLOOKUP(CKT$4,dictionary!$M$3:$M$7128,dictionary!$N$3:$N$7128))</f>
        <v>Para_Custom_AnalogIn_41_CustAnaIn_Active41</v>
      </c>
      <c r="CKU3" s="175" t="str">
        <f>IF(ISNA(_xlfn.XLOOKUP(CKU$4,dictionary!$M$3:$M$7128,dictionary!$N$3:$N$7128))," ",_xlfn.XLOOKUP(CKU$4,dictionary!$M$3:$M$7128,dictionary!$N$3:$N$7128))</f>
        <v>Para_Custom_AnalogIn_41_CustAnaIn_MinMaxActive41</v>
      </c>
      <c r="CKV3" s="175" t="str">
        <f>IF(ISNA(_xlfn.XLOOKUP(CKV$4,dictionary!$M$3:$M$7128,dictionary!$N$3:$N$7128))," ",_xlfn.XLOOKUP(CKV$4,dictionary!$M$3:$M$7128,dictionary!$N$3:$N$7128))</f>
        <v>Para_Custom_AnalogIn_41_CustAnaIn_Set4mA41</v>
      </c>
      <c r="CKW3" s="175" t="str">
        <f>IF(ISNA(_xlfn.XLOOKUP(CKW$4,dictionary!$M$3:$M$7128,dictionary!$N$3:$N$7128))," ",_xlfn.XLOOKUP(CKW$4,dictionary!$M$3:$M$7128,dictionary!$N$3:$N$7128))</f>
        <v>Para_Custom_AnalogIn_41_CustAnaIn_Typ41</v>
      </c>
      <c r="CKX3" s="175" t="str">
        <f>IF(ISNA(_xlfn.XLOOKUP(CKX$4,dictionary!$M$3:$M$7128,dictionary!$N$3:$N$7128))," ",_xlfn.XLOOKUP(CKX$4,dictionary!$M$3:$M$7128,dictionary!$N$3:$N$7128))</f>
        <v>Para_Custom_AnalogIn_41_Hystereses</v>
      </c>
      <c r="CKY3" s="175" t="str">
        <f>IF(ISNA(_xlfn.XLOOKUP(CKY$4,dictionary!$M$3:$M$7128,dictionary!$N$3:$N$7128))," ",_xlfn.XLOOKUP(CKY$4,dictionary!$M$3:$M$7128,dictionary!$N$3:$N$7128))</f>
        <v>Para_Custom_AnalogIn_41_LimitHi</v>
      </c>
      <c r="CKZ3" s="175" t="str">
        <f>IF(ISNA(_xlfn.XLOOKUP(CKZ$4,dictionary!$M$3:$M$7128,dictionary!$N$3:$N$7128))," ",_xlfn.XLOOKUP(CKZ$4,dictionary!$M$3:$M$7128,dictionary!$N$3:$N$7128))</f>
        <v>Para_Custom_AnalogIn_41_LimitHiHi</v>
      </c>
      <c r="CLA3" s="175" t="str">
        <f>IF(ISNA(_xlfn.XLOOKUP(CLA$4,dictionary!$M$3:$M$7128,dictionary!$N$3:$N$7128))," ",_xlfn.XLOOKUP(CLA$4,dictionary!$M$3:$M$7128,dictionary!$N$3:$N$7128))</f>
        <v>Para_Custom_AnalogIn_41_LimitLo</v>
      </c>
      <c r="CLB3" s="175" t="str">
        <f>IF(ISNA(_xlfn.XLOOKUP(CLB$4,dictionary!$M$3:$M$7128,dictionary!$N$3:$N$7128))," ",_xlfn.XLOOKUP(CLB$4,dictionary!$M$3:$M$7128,dictionary!$N$3:$N$7128))</f>
        <v>Para_Custom_AnalogIn_41_LimitLoLo</v>
      </c>
      <c r="CLC3" s="175" t="str">
        <f>IF(ISNA(_xlfn.XLOOKUP(CLC$4,dictionary!$M$3:$M$7128,dictionary!$N$3:$N$7128))," ",_xlfn.XLOOKUP(CLC$4,dictionary!$M$3:$M$7128,dictionary!$N$3:$N$7128))</f>
        <v>Para_Custom_AnalogIn_41_ScaleMax</v>
      </c>
      <c r="CLD3" s="175" t="str">
        <f>IF(ISNA(_xlfn.XLOOKUP(CLD$4,dictionary!$M$3:$M$7128,dictionary!$N$3:$N$7128))," ",_xlfn.XLOOKUP(CLD$4,dictionary!$M$3:$M$7128,dictionary!$N$3:$N$7128))</f>
        <v>Para_Custom_AnalogIn_41_ScaleMin</v>
      </c>
      <c r="CLE3" s="175" t="str">
        <f>IF(ISNA(_xlfn.XLOOKUP(CLE$4,dictionary!$M$3:$M$7128,dictionary!$N$3:$N$7128))," ",_xlfn.XLOOKUP(CLE$4,dictionary!$M$3:$M$7128,dictionary!$N$3:$N$7128))</f>
        <v>Para_Custom_AnalogIn_42_CustAnaIn_Active42</v>
      </c>
      <c r="CLF3" s="175" t="str">
        <f>IF(ISNA(_xlfn.XLOOKUP(CLF$4,dictionary!$M$3:$M$7128,dictionary!$N$3:$N$7128))," ",_xlfn.XLOOKUP(CLF$4,dictionary!$M$3:$M$7128,dictionary!$N$3:$N$7128))</f>
        <v>Para_Custom_AnalogIn_42_CustAnaIn_MinMaxActive42</v>
      </c>
      <c r="CLG3" s="175" t="str">
        <f>IF(ISNA(_xlfn.XLOOKUP(CLG$4,dictionary!$M$3:$M$7128,dictionary!$N$3:$N$7128))," ",_xlfn.XLOOKUP(CLG$4,dictionary!$M$3:$M$7128,dictionary!$N$3:$N$7128))</f>
        <v>Para_Custom_AnalogIn_42_CustAnaIn_Set4mA42</v>
      </c>
      <c r="CLH3" s="175" t="str">
        <f>IF(ISNA(_xlfn.XLOOKUP(CLH$4,dictionary!$M$3:$M$7128,dictionary!$N$3:$N$7128))," ",_xlfn.XLOOKUP(CLH$4,dictionary!$M$3:$M$7128,dictionary!$N$3:$N$7128))</f>
        <v>Para_Custom_AnalogIn_42_CustAnaIn_Typ42</v>
      </c>
      <c r="CLI3" s="175" t="str">
        <f>IF(ISNA(_xlfn.XLOOKUP(CLI$4,dictionary!$M$3:$M$7128,dictionary!$N$3:$N$7128))," ",_xlfn.XLOOKUP(CLI$4,dictionary!$M$3:$M$7128,dictionary!$N$3:$N$7128))</f>
        <v>Para_Custom_AnalogIn_42_Hystereses</v>
      </c>
      <c r="CLJ3" s="175" t="str">
        <f>IF(ISNA(_xlfn.XLOOKUP(CLJ$4,dictionary!$M$3:$M$7128,dictionary!$N$3:$N$7128))," ",_xlfn.XLOOKUP(CLJ$4,dictionary!$M$3:$M$7128,dictionary!$N$3:$N$7128))</f>
        <v>Para_Custom_AnalogIn_42_LimitHi</v>
      </c>
      <c r="CLK3" s="175" t="str">
        <f>IF(ISNA(_xlfn.XLOOKUP(CLK$4,dictionary!$M$3:$M$7128,dictionary!$N$3:$N$7128))," ",_xlfn.XLOOKUP(CLK$4,dictionary!$M$3:$M$7128,dictionary!$N$3:$N$7128))</f>
        <v>Para_Custom_AnalogIn_42_LimitHiHi</v>
      </c>
      <c r="CLL3" s="175" t="str">
        <f>IF(ISNA(_xlfn.XLOOKUP(CLL$4,dictionary!$M$3:$M$7128,dictionary!$N$3:$N$7128))," ",_xlfn.XLOOKUP(CLL$4,dictionary!$M$3:$M$7128,dictionary!$N$3:$N$7128))</f>
        <v>Para_Custom_AnalogIn_42_LimitLo</v>
      </c>
      <c r="CLM3" s="175" t="str">
        <f>IF(ISNA(_xlfn.XLOOKUP(CLM$4,dictionary!$M$3:$M$7128,dictionary!$N$3:$N$7128))," ",_xlfn.XLOOKUP(CLM$4,dictionary!$M$3:$M$7128,dictionary!$N$3:$N$7128))</f>
        <v>Para_Custom_AnalogIn_42_LimitLoLo</v>
      </c>
      <c r="CLN3" s="175" t="str">
        <f>IF(ISNA(_xlfn.XLOOKUP(CLN$4,dictionary!$M$3:$M$7128,dictionary!$N$3:$N$7128))," ",_xlfn.XLOOKUP(CLN$4,dictionary!$M$3:$M$7128,dictionary!$N$3:$N$7128))</f>
        <v>Para_Custom_AnalogIn_42_ScaleMax</v>
      </c>
      <c r="CLO3" s="175" t="str">
        <f>IF(ISNA(_xlfn.XLOOKUP(CLO$4,dictionary!$M$3:$M$7128,dictionary!$N$3:$N$7128))," ",_xlfn.XLOOKUP(CLO$4,dictionary!$M$3:$M$7128,dictionary!$N$3:$N$7128))</f>
        <v>Para_Custom_AnalogIn_42_ScaleMin</v>
      </c>
      <c r="CLP3" s="175" t="str">
        <f>IF(ISNA(_xlfn.XLOOKUP(CLP$4,dictionary!$M$3:$M$7128,dictionary!$N$3:$N$7128))," ",_xlfn.XLOOKUP(CLP$4,dictionary!$M$3:$M$7128,dictionary!$N$3:$N$7128))</f>
        <v>Para_Custom_AnalogIn_43_CustAnaIn_Active43</v>
      </c>
      <c r="CLQ3" s="175" t="str">
        <f>IF(ISNA(_xlfn.XLOOKUP(CLQ$4,dictionary!$M$3:$M$7128,dictionary!$N$3:$N$7128))," ",_xlfn.XLOOKUP(CLQ$4,dictionary!$M$3:$M$7128,dictionary!$N$3:$N$7128))</f>
        <v>Para_Custom_AnalogIn_43_CustAnaIn_MinMaxActive43</v>
      </c>
      <c r="CLR3" s="175" t="str">
        <f>IF(ISNA(_xlfn.XLOOKUP(CLR$4,dictionary!$M$3:$M$7128,dictionary!$N$3:$N$7128))," ",_xlfn.XLOOKUP(CLR$4,dictionary!$M$3:$M$7128,dictionary!$N$3:$N$7128))</f>
        <v>Para_Custom_AnalogIn_43_CustAnaIn_Set4mA43</v>
      </c>
      <c r="CLS3" s="175" t="str">
        <f>IF(ISNA(_xlfn.XLOOKUP(CLS$4,dictionary!$M$3:$M$7128,dictionary!$N$3:$N$7128))," ",_xlfn.XLOOKUP(CLS$4,dictionary!$M$3:$M$7128,dictionary!$N$3:$N$7128))</f>
        <v>Para_Custom_AnalogIn_43_CustAnaIn_Typ43</v>
      </c>
      <c r="CLT3" s="175" t="str">
        <f>IF(ISNA(_xlfn.XLOOKUP(CLT$4,dictionary!$M$3:$M$7128,dictionary!$N$3:$N$7128))," ",_xlfn.XLOOKUP(CLT$4,dictionary!$M$3:$M$7128,dictionary!$N$3:$N$7128))</f>
        <v>Para_Custom_AnalogIn_43_Hystereses</v>
      </c>
      <c r="CLU3" s="175" t="str">
        <f>IF(ISNA(_xlfn.XLOOKUP(CLU$4,dictionary!$M$3:$M$7128,dictionary!$N$3:$N$7128))," ",_xlfn.XLOOKUP(CLU$4,dictionary!$M$3:$M$7128,dictionary!$N$3:$N$7128))</f>
        <v>Para_Custom_AnalogIn_43_LimitHi</v>
      </c>
      <c r="CLV3" s="175" t="str">
        <f>IF(ISNA(_xlfn.XLOOKUP(CLV$4,dictionary!$M$3:$M$7128,dictionary!$N$3:$N$7128))," ",_xlfn.XLOOKUP(CLV$4,dictionary!$M$3:$M$7128,dictionary!$N$3:$N$7128))</f>
        <v>Para_Custom_AnalogIn_43_LimitHiHi</v>
      </c>
      <c r="CLW3" s="175" t="str">
        <f>IF(ISNA(_xlfn.XLOOKUP(CLW$4,dictionary!$M$3:$M$7128,dictionary!$N$3:$N$7128))," ",_xlfn.XLOOKUP(CLW$4,dictionary!$M$3:$M$7128,dictionary!$N$3:$N$7128))</f>
        <v>Para_Custom_AnalogIn_43_LimitLo</v>
      </c>
      <c r="CLX3" s="175" t="str">
        <f>IF(ISNA(_xlfn.XLOOKUP(CLX$4,dictionary!$M$3:$M$7128,dictionary!$N$3:$N$7128))," ",_xlfn.XLOOKUP(CLX$4,dictionary!$M$3:$M$7128,dictionary!$N$3:$N$7128))</f>
        <v>Para_Custom_AnalogIn_43_LimitLoLo</v>
      </c>
      <c r="CLY3" s="175" t="str">
        <f>IF(ISNA(_xlfn.XLOOKUP(CLY$4,dictionary!$M$3:$M$7128,dictionary!$N$3:$N$7128))," ",_xlfn.XLOOKUP(CLY$4,dictionary!$M$3:$M$7128,dictionary!$N$3:$N$7128))</f>
        <v>Para_Custom_AnalogIn_43_ScaleMax</v>
      </c>
      <c r="CLZ3" s="175" t="str">
        <f>IF(ISNA(_xlfn.XLOOKUP(CLZ$4,dictionary!$M$3:$M$7128,dictionary!$N$3:$N$7128))," ",_xlfn.XLOOKUP(CLZ$4,dictionary!$M$3:$M$7128,dictionary!$N$3:$N$7128))</f>
        <v>Para_Custom_AnalogIn_43_ScaleMin</v>
      </c>
      <c r="CMA3" s="175" t="str">
        <f>IF(ISNA(_xlfn.XLOOKUP(CMA$4,dictionary!$M$3:$M$7128,dictionary!$N$3:$N$7128))," ",_xlfn.XLOOKUP(CMA$4,dictionary!$M$3:$M$7128,dictionary!$N$3:$N$7128))</f>
        <v>Para_Custom_AnalogIn_44_CustAnaIn_Active44</v>
      </c>
      <c r="CMB3" s="175" t="str">
        <f>IF(ISNA(_xlfn.XLOOKUP(CMB$4,dictionary!$M$3:$M$7128,dictionary!$N$3:$N$7128))," ",_xlfn.XLOOKUP(CMB$4,dictionary!$M$3:$M$7128,dictionary!$N$3:$N$7128))</f>
        <v>Para_Custom_AnalogIn_44_CustAnaIn_MinMaxActive44</v>
      </c>
      <c r="CMC3" s="175" t="str">
        <f>IF(ISNA(_xlfn.XLOOKUP(CMC$4,dictionary!$M$3:$M$7128,dictionary!$N$3:$N$7128))," ",_xlfn.XLOOKUP(CMC$4,dictionary!$M$3:$M$7128,dictionary!$N$3:$N$7128))</f>
        <v>Para_Custom_AnalogIn_44_CustAnaIn_Set4mA44</v>
      </c>
      <c r="CMD3" s="175" t="str">
        <f>IF(ISNA(_xlfn.XLOOKUP(CMD$4,dictionary!$M$3:$M$7128,dictionary!$N$3:$N$7128))," ",_xlfn.XLOOKUP(CMD$4,dictionary!$M$3:$M$7128,dictionary!$N$3:$N$7128))</f>
        <v>Para_Custom_AnalogIn_44_CustAnaIn_Typ44</v>
      </c>
      <c r="CME3" s="175" t="str">
        <f>IF(ISNA(_xlfn.XLOOKUP(CME$4,dictionary!$M$3:$M$7128,dictionary!$N$3:$N$7128))," ",_xlfn.XLOOKUP(CME$4,dictionary!$M$3:$M$7128,dictionary!$N$3:$N$7128))</f>
        <v>Para_Custom_AnalogIn_44_Hystereses</v>
      </c>
      <c r="CMF3" s="175" t="str">
        <f>IF(ISNA(_xlfn.XLOOKUP(CMF$4,dictionary!$M$3:$M$7128,dictionary!$N$3:$N$7128))," ",_xlfn.XLOOKUP(CMF$4,dictionary!$M$3:$M$7128,dictionary!$N$3:$N$7128))</f>
        <v>Para_Custom_AnalogIn_44_LimitHi</v>
      </c>
      <c r="CMG3" s="175" t="str">
        <f>IF(ISNA(_xlfn.XLOOKUP(CMG$4,dictionary!$M$3:$M$7128,dictionary!$N$3:$N$7128))," ",_xlfn.XLOOKUP(CMG$4,dictionary!$M$3:$M$7128,dictionary!$N$3:$N$7128))</f>
        <v>Para_Custom_AnalogIn_44_LimitHiHi</v>
      </c>
      <c r="CMH3" s="175" t="str">
        <f>IF(ISNA(_xlfn.XLOOKUP(CMH$4,dictionary!$M$3:$M$7128,dictionary!$N$3:$N$7128))," ",_xlfn.XLOOKUP(CMH$4,dictionary!$M$3:$M$7128,dictionary!$N$3:$N$7128))</f>
        <v>Para_Custom_AnalogIn_44_LimitLo</v>
      </c>
      <c r="CMI3" s="175" t="str">
        <f>IF(ISNA(_xlfn.XLOOKUP(CMI$4,dictionary!$M$3:$M$7128,dictionary!$N$3:$N$7128))," ",_xlfn.XLOOKUP(CMI$4,dictionary!$M$3:$M$7128,dictionary!$N$3:$N$7128))</f>
        <v>Para_Custom_AnalogIn_44_LimitLoLo</v>
      </c>
      <c r="CMJ3" s="175" t="str">
        <f>IF(ISNA(_xlfn.XLOOKUP(CMJ$4,dictionary!$M$3:$M$7128,dictionary!$N$3:$N$7128))," ",_xlfn.XLOOKUP(CMJ$4,dictionary!$M$3:$M$7128,dictionary!$N$3:$N$7128))</f>
        <v>Para_Custom_AnalogIn_44_ScaleMax</v>
      </c>
      <c r="CMK3" s="175" t="str">
        <f>IF(ISNA(_xlfn.XLOOKUP(CMK$4,dictionary!$M$3:$M$7128,dictionary!$N$3:$N$7128))," ",_xlfn.XLOOKUP(CMK$4,dictionary!$M$3:$M$7128,dictionary!$N$3:$N$7128))</f>
        <v>Para_Custom_AnalogIn_44_ScaleMin</v>
      </c>
      <c r="CML3" s="175" t="str">
        <f>IF(ISNA(_xlfn.XLOOKUP(CML$4,dictionary!$M$3:$M$7128,dictionary!$N$3:$N$7128))," ",_xlfn.XLOOKUP(CML$4,dictionary!$M$3:$M$7128,dictionary!$N$3:$N$7128))</f>
        <v>Para_Custom_AnalogIn_45_CustAnaIn_Active45</v>
      </c>
      <c r="CMM3" s="175" t="str">
        <f>IF(ISNA(_xlfn.XLOOKUP(CMM$4,dictionary!$M$3:$M$7128,dictionary!$N$3:$N$7128))," ",_xlfn.XLOOKUP(CMM$4,dictionary!$M$3:$M$7128,dictionary!$N$3:$N$7128))</f>
        <v>Para_Custom_AnalogIn_45_CustAnaIn_MinMaxActive45</v>
      </c>
      <c r="CMN3" s="175" t="str">
        <f>IF(ISNA(_xlfn.XLOOKUP(CMN$4,dictionary!$M$3:$M$7128,dictionary!$N$3:$N$7128))," ",_xlfn.XLOOKUP(CMN$4,dictionary!$M$3:$M$7128,dictionary!$N$3:$N$7128))</f>
        <v>Para_Custom_AnalogIn_45_CustAnaIn_Set4mA45</v>
      </c>
      <c r="CMO3" s="175" t="str">
        <f>IF(ISNA(_xlfn.XLOOKUP(CMO$4,dictionary!$M$3:$M$7128,dictionary!$N$3:$N$7128))," ",_xlfn.XLOOKUP(CMO$4,dictionary!$M$3:$M$7128,dictionary!$N$3:$N$7128))</f>
        <v>Para_Custom_AnalogIn_45_CustAnaIn_Typ45</v>
      </c>
      <c r="CMP3" s="175" t="str">
        <f>IF(ISNA(_xlfn.XLOOKUP(CMP$4,dictionary!$M$3:$M$7128,dictionary!$N$3:$N$7128))," ",_xlfn.XLOOKUP(CMP$4,dictionary!$M$3:$M$7128,dictionary!$N$3:$N$7128))</f>
        <v>Para_Custom_AnalogIn_45_Hystereses</v>
      </c>
      <c r="CMQ3" s="175" t="str">
        <f>IF(ISNA(_xlfn.XLOOKUP(CMQ$4,dictionary!$M$3:$M$7128,dictionary!$N$3:$N$7128))," ",_xlfn.XLOOKUP(CMQ$4,dictionary!$M$3:$M$7128,dictionary!$N$3:$N$7128))</f>
        <v>Para_Custom_AnalogIn_45_LimitHi</v>
      </c>
      <c r="CMR3" s="175" t="str">
        <f>IF(ISNA(_xlfn.XLOOKUP(CMR$4,dictionary!$M$3:$M$7128,dictionary!$N$3:$N$7128))," ",_xlfn.XLOOKUP(CMR$4,dictionary!$M$3:$M$7128,dictionary!$N$3:$N$7128))</f>
        <v>Para_Custom_AnalogIn_45_LimitHiHi</v>
      </c>
      <c r="CMS3" s="175" t="str">
        <f>IF(ISNA(_xlfn.XLOOKUP(CMS$4,dictionary!$M$3:$M$7128,dictionary!$N$3:$N$7128))," ",_xlfn.XLOOKUP(CMS$4,dictionary!$M$3:$M$7128,dictionary!$N$3:$N$7128))</f>
        <v>Para_Custom_AnalogIn_45_LimitLo</v>
      </c>
      <c r="CMT3" s="175" t="str">
        <f>IF(ISNA(_xlfn.XLOOKUP(CMT$4,dictionary!$M$3:$M$7128,dictionary!$N$3:$N$7128))," ",_xlfn.XLOOKUP(CMT$4,dictionary!$M$3:$M$7128,dictionary!$N$3:$N$7128))</f>
        <v>Para_Custom_AnalogIn_45_LimitLoLo</v>
      </c>
      <c r="CMU3" s="175" t="str">
        <f>IF(ISNA(_xlfn.XLOOKUP(CMU$4,dictionary!$M$3:$M$7128,dictionary!$N$3:$N$7128))," ",_xlfn.XLOOKUP(CMU$4,dictionary!$M$3:$M$7128,dictionary!$N$3:$N$7128))</f>
        <v>Para_Custom_AnalogIn_45_ScaleMax</v>
      </c>
      <c r="CMV3" s="175" t="str">
        <f>IF(ISNA(_xlfn.XLOOKUP(CMV$4,dictionary!$M$3:$M$7128,dictionary!$N$3:$N$7128))," ",_xlfn.XLOOKUP(CMV$4,dictionary!$M$3:$M$7128,dictionary!$N$3:$N$7128))</f>
        <v>Para_Custom_AnalogIn_45_ScaleMin</v>
      </c>
      <c r="CMW3" s="175" t="str">
        <f>IF(ISNA(_xlfn.XLOOKUP(CMW$4,dictionary!$M$3:$M$7128,dictionary!$N$3:$N$7128))," ",_xlfn.XLOOKUP(CMW$4,dictionary!$M$3:$M$7128,dictionary!$N$3:$N$7128))</f>
        <v>Para_Custom_AnalogIn_46_CustAnaIn_Active46</v>
      </c>
      <c r="CMX3" s="175" t="str">
        <f>IF(ISNA(_xlfn.XLOOKUP(CMX$4,dictionary!$M$3:$M$7128,dictionary!$N$3:$N$7128))," ",_xlfn.XLOOKUP(CMX$4,dictionary!$M$3:$M$7128,dictionary!$N$3:$N$7128))</f>
        <v>Para_Custom_AnalogIn_46_CustAnaIn_MinMaxActive46</v>
      </c>
      <c r="CMY3" s="175" t="str">
        <f>IF(ISNA(_xlfn.XLOOKUP(CMY$4,dictionary!$M$3:$M$7128,dictionary!$N$3:$N$7128))," ",_xlfn.XLOOKUP(CMY$4,dictionary!$M$3:$M$7128,dictionary!$N$3:$N$7128))</f>
        <v>Para_Custom_AnalogIn_46_CustAnaIn_Set4mA46</v>
      </c>
      <c r="CMZ3" s="175" t="str">
        <f>IF(ISNA(_xlfn.XLOOKUP(CMZ$4,dictionary!$M$3:$M$7128,dictionary!$N$3:$N$7128))," ",_xlfn.XLOOKUP(CMZ$4,dictionary!$M$3:$M$7128,dictionary!$N$3:$N$7128))</f>
        <v>Para_Custom_AnalogIn_46_CustAnaIn_Typ46</v>
      </c>
      <c r="CNA3" s="175" t="str">
        <f>IF(ISNA(_xlfn.XLOOKUP(CNA$4,dictionary!$M$3:$M$7128,dictionary!$N$3:$N$7128))," ",_xlfn.XLOOKUP(CNA$4,dictionary!$M$3:$M$7128,dictionary!$N$3:$N$7128))</f>
        <v>Para_Custom_AnalogIn_46_Hystereses</v>
      </c>
      <c r="CNB3" s="175" t="str">
        <f>IF(ISNA(_xlfn.XLOOKUP(CNB$4,dictionary!$M$3:$M$7128,dictionary!$N$3:$N$7128))," ",_xlfn.XLOOKUP(CNB$4,dictionary!$M$3:$M$7128,dictionary!$N$3:$N$7128))</f>
        <v>Para_Custom_AnalogIn_46_LimitHi</v>
      </c>
      <c r="CNC3" s="175" t="str">
        <f>IF(ISNA(_xlfn.XLOOKUP(CNC$4,dictionary!$M$3:$M$7128,dictionary!$N$3:$N$7128))," ",_xlfn.XLOOKUP(CNC$4,dictionary!$M$3:$M$7128,dictionary!$N$3:$N$7128))</f>
        <v>Para_Custom_AnalogIn_46_LimitHiHi</v>
      </c>
      <c r="CND3" s="175" t="str">
        <f>IF(ISNA(_xlfn.XLOOKUP(CND$4,dictionary!$M$3:$M$7128,dictionary!$N$3:$N$7128))," ",_xlfn.XLOOKUP(CND$4,dictionary!$M$3:$M$7128,dictionary!$N$3:$N$7128))</f>
        <v>Para_Custom_AnalogIn_46_LimitLo</v>
      </c>
      <c r="CNE3" s="175" t="str">
        <f>IF(ISNA(_xlfn.XLOOKUP(CNE$4,dictionary!$M$3:$M$7128,dictionary!$N$3:$N$7128))," ",_xlfn.XLOOKUP(CNE$4,dictionary!$M$3:$M$7128,dictionary!$N$3:$N$7128))</f>
        <v>Para_Custom_AnalogIn_46_LimitLoLo</v>
      </c>
      <c r="CNF3" s="175" t="str">
        <f>IF(ISNA(_xlfn.XLOOKUP(CNF$4,dictionary!$M$3:$M$7128,dictionary!$N$3:$N$7128))," ",_xlfn.XLOOKUP(CNF$4,dictionary!$M$3:$M$7128,dictionary!$N$3:$N$7128))</f>
        <v>Para_Custom_AnalogIn_46_ScaleMax</v>
      </c>
      <c r="CNG3" s="175" t="str">
        <f>IF(ISNA(_xlfn.XLOOKUP(CNG$4,dictionary!$M$3:$M$7128,dictionary!$N$3:$N$7128))," ",_xlfn.XLOOKUP(CNG$4,dictionary!$M$3:$M$7128,dictionary!$N$3:$N$7128))</f>
        <v>Para_Custom_AnalogIn_46_ScaleMin</v>
      </c>
      <c r="CNH3" s="175" t="str">
        <f>IF(ISNA(_xlfn.XLOOKUP(CNH$4,dictionary!$M$3:$M$7128,dictionary!$N$3:$N$7128))," ",_xlfn.XLOOKUP(CNH$4,dictionary!$M$3:$M$7128,dictionary!$N$3:$N$7128))</f>
        <v>Para_Custom_AnalogIn_47_CustAnaIn_Active47</v>
      </c>
      <c r="CNI3" s="175" t="str">
        <f>IF(ISNA(_xlfn.XLOOKUP(CNI$4,dictionary!$M$3:$M$7128,dictionary!$N$3:$N$7128))," ",_xlfn.XLOOKUP(CNI$4,dictionary!$M$3:$M$7128,dictionary!$N$3:$N$7128))</f>
        <v>Para_Custom_AnalogIn_47_CustAnaIn_MinMaxActive47</v>
      </c>
      <c r="CNJ3" s="175" t="str">
        <f>IF(ISNA(_xlfn.XLOOKUP(CNJ$4,dictionary!$M$3:$M$7128,dictionary!$N$3:$N$7128))," ",_xlfn.XLOOKUP(CNJ$4,dictionary!$M$3:$M$7128,dictionary!$N$3:$N$7128))</f>
        <v>Para_Custom_AnalogIn_47_CustAnaIn_Set4mA47</v>
      </c>
      <c r="CNK3" s="175" t="str">
        <f>IF(ISNA(_xlfn.XLOOKUP(CNK$4,dictionary!$M$3:$M$7128,dictionary!$N$3:$N$7128))," ",_xlfn.XLOOKUP(CNK$4,dictionary!$M$3:$M$7128,dictionary!$N$3:$N$7128))</f>
        <v>Para_Custom_AnalogIn_47_CustAnaIn_Typ47</v>
      </c>
      <c r="CNL3" s="175" t="str">
        <f>IF(ISNA(_xlfn.XLOOKUP(CNL$4,dictionary!$M$3:$M$7128,dictionary!$N$3:$N$7128))," ",_xlfn.XLOOKUP(CNL$4,dictionary!$M$3:$M$7128,dictionary!$N$3:$N$7128))</f>
        <v>Para_Custom_AnalogIn_47_Hystereses</v>
      </c>
      <c r="CNM3" s="175" t="str">
        <f>IF(ISNA(_xlfn.XLOOKUP(CNM$4,dictionary!$M$3:$M$7128,dictionary!$N$3:$N$7128))," ",_xlfn.XLOOKUP(CNM$4,dictionary!$M$3:$M$7128,dictionary!$N$3:$N$7128))</f>
        <v>Para_Custom_AnalogIn_47_LimitHi</v>
      </c>
      <c r="CNN3" s="175" t="str">
        <f>IF(ISNA(_xlfn.XLOOKUP(CNN$4,dictionary!$M$3:$M$7128,dictionary!$N$3:$N$7128))," ",_xlfn.XLOOKUP(CNN$4,dictionary!$M$3:$M$7128,dictionary!$N$3:$N$7128))</f>
        <v>Para_Custom_AnalogIn_47_LimitHiHi</v>
      </c>
      <c r="CNO3" s="175" t="str">
        <f>IF(ISNA(_xlfn.XLOOKUP(CNO$4,dictionary!$M$3:$M$7128,dictionary!$N$3:$N$7128))," ",_xlfn.XLOOKUP(CNO$4,dictionary!$M$3:$M$7128,dictionary!$N$3:$N$7128))</f>
        <v>Para_Custom_AnalogIn_47_LimitLo</v>
      </c>
      <c r="CNP3" s="175" t="str">
        <f>IF(ISNA(_xlfn.XLOOKUP(CNP$4,dictionary!$M$3:$M$7128,dictionary!$N$3:$N$7128))," ",_xlfn.XLOOKUP(CNP$4,dictionary!$M$3:$M$7128,dictionary!$N$3:$N$7128))</f>
        <v>Para_Custom_AnalogIn_47_LimitLoLo</v>
      </c>
      <c r="CNQ3" s="175" t="str">
        <f>IF(ISNA(_xlfn.XLOOKUP(CNQ$4,dictionary!$M$3:$M$7128,dictionary!$N$3:$N$7128))," ",_xlfn.XLOOKUP(CNQ$4,dictionary!$M$3:$M$7128,dictionary!$N$3:$N$7128))</f>
        <v>Para_Custom_AnalogIn_47_ScaleMax</v>
      </c>
      <c r="CNR3" s="175" t="str">
        <f>IF(ISNA(_xlfn.XLOOKUP(CNR$4,dictionary!$M$3:$M$7128,dictionary!$N$3:$N$7128))," ",_xlfn.XLOOKUP(CNR$4,dictionary!$M$3:$M$7128,dictionary!$N$3:$N$7128))</f>
        <v>Para_Custom_AnalogIn_47_ScaleMin</v>
      </c>
      <c r="CNS3" s="175" t="str">
        <f>IF(ISNA(_xlfn.XLOOKUP(CNS$4,dictionary!$M$3:$M$7128,dictionary!$N$3:$N$7128))," ",_xlfn.XLOOKUP(CNS$4,dictionary!$M$3:$M$7128,dictionary!$N$3:$N$7128))</f>
        <v>Para_Custom_AnalogIn_48_CustAnaIn_Active48</v>
      </c>
      <c r="CNT3" s="175" t="str">
        <f>IF(ISNA(_xlfn.XLOOKUP(CNT$4,dictionary!$M$3:$M$7128,dictionary!$N$3:$N$7128))," ",_xlfn.XLOOKUP(CNT$4,dictionary!$M$3:$M$7128,dictionary!$N$3:$N$7128))</f>
        <v>Para_Custom_AnalogIn_48_CustAnaIn_MinMaxActive48</v>
      </c>
      <c r="CNU3" s="175" t="str">
        <f>IF(ISNA(_xlfn.XLOOKUP(CNU$4,dictionary!$M$3:$M$7128,dictionary!$N$3:$N$7128))," ",_xlfn.XLOOKUP(CNU$4,dictionary!$M$3:$M$7128,dictionary!$N$3:$N$7128))</f>
        <v>Para_Custom_AnalogIn_48_CustAnaIn_Set4mA48</v>
      </c>
      <c r="CNV3" s="175" t="str">
        <f>IF(ISNA(_xlfn.XLOOKUP(CNV$4,dictionary!$M$3:$M$7128,dictionary!$N$3:$N$7128))," ",_xlfn.XLOOKUP(CNV$4,dictionary!$M$3:$M$7128,dictionary!$N$3:$N$7128))</f>
        <v>Para_Custom_AnalogIn_48_CustAnaIn_Typ48</v>
      </c>
      <c r="CNW3" s="175" t="str">
        <f>IF(ISNA(_xlfn.XLOOKUP(CNW$4,dictionary!$M$3:$M$7128,dictionary!$N$3:$N$7128))," ",_xlfn.XLOOKUP(CNW$4,dictionary!$M$3:$M$7128,dictionary!$N$3:$N$7128))</f>
        <v>Para_Custom_AnalogIn_48_Hystereses</v>
      </c>
      <c r="CNX3" s="175" t="str">
        <f>IF(ISNA(_xlfn.XLOOKUP(CNX$4,dictionary!$M$3:$M$7128,dictionary!$N$3:$N$7128))," ",_xlfn.XLOOKUP(CNX$4,dictionary!$M$3:$M$7128,dictionary!$N$3:$N$7128))</f>
        <v>Para_Custom_AnalogIn_48_LimitHi</v>
      </c>
      <c r="CNY3" s="175" t="str">
        <f>IF(ISNA(_xlfn.XLOOKUP(CNY$4,dictionary!$M$3:$M$7128,dictionary!$N$3:$N$7128))," ",_xlfn.XLOOKUP(CNY$4,dictionary!$M$3:$M$7128,dictionary!$N$3:$N$7128))</f>
        <v>Para_Custom_AnalogIn_48_LimitHiHi</v>
      </c>
      <c r="CNZ3" s="175" t="str">
        <f>IF(ISNA(_xlfn.XLOOKUP(CNZ$4,dictionary!$M$3:$M$7128,dictionary!$N$3:$N$7128))," ",_xlfn.XLOOKUP(CNZ$4,dictionary!$M$3:$M$7128,dictionary!$N$3:$N$7128))</f>
        <v>Para_Custom_AnalogIn_48_LimitLo</v>
      </c>
      <c r="COA3" s="175" t="str">
        <f>IF(ISNA(_xlfn.XLOOKUP(COA$4,dictionary!$M$3:$M$7128,dictionary!$N$3:$N$7128))," ",_xlfn.XLOOKUP(COA$4,dictionary!$M$3:$M$7128,dictionary!$N$3:$N$7128))</f>
        <v>Para_Custom_AnalogIn_48_LimitLoLo</v>
      </c>
      <c r="COB3" s="175" t="str">
        <f>IF(ISNA(_xlfn.XLOOKUP(COB$4,dictionary!$M$3:$M$7128,dictionary!$N$3:$N$7128))," ",_xlfn.XLOOKUP(COB$4,dictionary!$M$3:$M$7128,dictionary!$N$3:$N$7128))</f>
        <v>Para_Custom_AnalogIn_48_ScaleMax</v>
      </c>
      <c r="COC3" s="175" t="str">
        <f>IF(ISNA(_xlfn.XLOOKUP(COC$4,dictionary!$M$3:$M$7128,dictionary!$N$3:$N$7128))," ",_xlfn.XLOOKUP(COC$4,dictionary!$M$3:$M$7128,dictionary!$N$3:$N$7128))</f>
        <v>Para_Custom_AnalogIn_48_ScaleMin</v>
      </c>
      <c r="COD3" s="175" t="str">
        <f>IF(ISNA(_xlfn.XLOOKUP(COD$4,dictionary!$M$3:$M$7128,dictionary!$N$3:$N$7128))," ",_xlfn.XLOOKUP(COD$4,dictionary!$M$3:$M$7128,dictionary!$N$3:$N$7128))</f>
        <v>Para_Custom_AnalogIn_49_CustAnaIn_Active49</v>
      </c>
      <c r="COE3" s="175" t="str">
        <f>IF(ISNA(_xlfn.XLOOKUP(COE$4,dictionary!$M$3:$M$7128,dictionary!$N$3:$N$7128))," ",_xlfn.XLOOKUP(COE$4,dictionary!$M$3:$M$7128,dictionary!$N$3:$N$7128))</f>
        <v>Para_Custom_AnalogIn_49_CustAnaIn_MinMaxActive49</v>
      </c>
      <c r="COF3" s="175" t="str">
        <f>IF(ISNA(_xlfn.XLOOKUP(COF$4,dictionary!$M$3:$M$7128,dictionary!$N$3:$N$7128))," ",_xlfn.XLOOKUP(COF$4,dictionary!$M$3:$M$7128,dictionary!$N$3:$N$7128))</f>
        <v>Para_Custom_AnalogIn_49_CustAnaIn_Set4mA49</v>
      </c>
      <c r="COG3" s="175" t="str">
        <f>IF(ISNA(_xlfn.XLOOKUP(COG$4,dictionary!$M$3:$M$7128,dictionary!$N$3:$N$7128))," ",_xlfn.XLOOKUP(COG$4,dictionary!$M$3:$M$7128,dictionary!$N$3:$N$7128))</f>
        <v>Para_Custom_AnalogIn_49_CustAnaIn_Typ49</v>
      </c>
      <c r="COH3" s="175" t="str">
        <f>IF(ISNA(_xlfn.XLOOKUP(COH$4,dictionary!$M$3:$M$7128,dictionary!$N$3:$N$7128))," ",_xlfn.XLOOKUP(COH$4,dictionary!$M$3:$M$7128,dictionary!$N$3:$N$7128))</f>
        <v>Para_Custom_AnalogIn_49_Hystereses</v>
      </c>
      <c r="COI3" s="175" t="str">
        <f>IF(ISNA(_xlfn.XLOOKUP(COI$4,dictionary!$M$3:$M$7128,dictionary!$N$3:$N$7128))," ",_xlfn.XLOOKUP(COI$4,dictionary!$M$3:$M$7128,dictionary!$N$3:$N$7128))</f>
        <v>Para_Custom_AnalogIn_49_LimitHi</v>
      </c>
      <c r="COJ3" s="175" t="str">
        <f>IF(ISNA(_xlfn.XLOOKUP(COJ$4,dictionary!$M$3:$M$7128,dictionary!$N$3:$N$7128))," ",_xlfn.XLOOKUP(COJ$4,dictionary!$M$3:$M$7128,dictionary!$N$3:$N$7128))</f>
        <v>Para_Custom_AnalogIn_49_LimitHiHi</v>
      </c>
      <c r="COK3" s="175" t="str">
        <f>IF(ISNA(_xlfn.XLOOKUP(COK$4,dictionary!$M$3:$M$7128,dictionary!$N$3:$N$7128))," ",_xlfn.XLOOKUP(COK$4,dictionary!$M$3:$M$7128,dictionary!$N$3:$N$7128))</f>
        <v>Para_Custom_AnalogIn_49_LimitLo</v>
      </c>
      <c r="COL3" s="175" t="str">
        <f>IF(ISNA(_xlfn.XLOOKUP(COL$4,dictionary!$M$3:$M$7128,dictionary!$N$3:$N$7128))," ",_xlfn.XLOOKUP(COL$4,dictionary!$M$3:$M$7128,dictionary!$N$3:$N$7128))</f>
        <v>Para_Custom_AnalogIn_49_LimitLoLo</v>
      </c>
      <c r="COM3" s="175" t="str">
        <f>IF(ISNA(_xlfn.XLOOKUP(COM$4,dictionary!$M$3:$M$7128,dictionary!$N$3:$N$7128))," ",_xlfn.XLOOKUP(COM$4,dictionary!$M$3:$M$7128,dictionary!$N$3:$N$7128))</f>
        <v>Para_Custom_AnalogIn_49_ScaleMax</v>
      </c>
      <c r="CON3" s="175" t="str">
        <f>IF(ISNA(_xlfn.XLOOKUP(CON$4,dictionary!$M$3:$M$7128,dictionary!$N$3:$N$7128))," ",_xlfn.XLOOKUP(CON$4,dictionary!$M$3:$M$7128,dictionary!$N$3:$N$7128))</f>
        <v>Para_Custom_AnalogIn_49_ScaleMin</v>
      </c>
      <c r="COO3" s="175" t="str">
        <f>IF(ISNA(_xlfn.XLOOKUP(COO$4,dictionary!$M$3:$M$7128,dictionary!$N$3:$N$7128))," ",_xlfn.XLOOKUP(COO$4,dictionary!$M$3:$M$7128,dictionary!$N$3:$N$7128))</f>
        <v>Para_Custom_AnalogIn_4_CustAnaIn_MinMaxActive4</v>
      </c>
      <c r="COP3" s="175" t="str">
        <f>IF(ISNA(_xlfn.XLOOKUP(COP$4,dictionary!$M$3:$M$7128,dictionary!$N$3:$N$7128))," ",_xlfn.XLOOKUP(COP$4,dictionary!$M$3:$M$7128,dictionary!$N$3:$N$7128))</f>
        <v>Para_Custom_AnalogIn_4_CustAnaIn_Typ4</v>
      </c>
      <c r="COQ3" s="175" t="str">
        <f>IF(ISNA(_xlfn.XLOOKUP(COQ$4,dictionary!$M$3:$M$7128,dictionary!$N$3:$N$7128))," ",_xlfn.XLOOKUP(COQ$4,dictionary!$M$3:$M$7128,dictionary!$N$3:$N$7128))</f>
        <v>Para_Custom_AnalogIn_4_Hystereses</v>
      </c>
      <c r="COR3" s="175" t="str">
        <f>IF(ISNA(_xlfn.XLOOKUP(COR$4,dictionary!$M$3:$M$7128,dictionary!$N$3:$N$7128))," ",_xlfn.XLOOKUP(COR$4,dictionary!$M$3:$M$7128,dictionary!$N$3:$N$7128))</f>
        <v>Para_Custom_AnalogIn_4_LimitHi</v>
      </c>
      <c r="COS3" s="175" t="str">
        <f>IF(ISNA(_xlfn.XLOOKUP(COS$4,dictionary!$M$3:$M$7128,dictionary!$N$3:$N$7128))," ",_xlfn.XLOOKUP(COS$4,dictionary!$M$3:$M$7128,dictionary!$N$3:$N$7128))</f>
        <v>Para_Custom_AnalogIn_4_LimitHiHi</v>
      </c>
      <c r="COT3" s="175" t="str">
        <f>IF(ISNA(_xlfn.XLOOKUP(COT$4,dictionary!$M$3:$M$7128,dictionary!$N$3:$N$7128))," ",_xlfn.XLOOKUP(COT$4,dictionary!$M$3:$M$7128,dictionary!$N$3:$N$7128))</f>
        <v>Para_Custom_AnalogIn_4_LimitLo</v>
      </c>
      <c r="COU3" s="175" t="str">
        <f>IF(ISNA(_xlfn.XLOOKUP(COU$4,dictionary!$M$3:$M$7128,dictionary!$N$3:$N$7128))," ",_xlfn.XLOOKUP(COU$4,dictionary!$M$3:$M$7128,dictionary!$N$3:$N$7128))</f>
        <v>Para_Custom_AnalogIn_4_LimitLoLo</v>
      </c>
      <c r="COV3" s="175" t="str">
        <f>IF(ISNA(_xlfn.XLOOKUP(COV$4,dictionary!$M$3:$M$7128,dictionary!$N$3:$N$7128))," ",_xlfn.XLOOKUP(COV$4,dictionary!$M$3:$M$7128,dictionary!$N$3:$N$7128))</f>
        <v>Para_Custom_AnalogIn_50_CustAnaIn_Active50</v>
      </c>
      <c r="COW3" s="175" t="str">
        <f>IF(ISNA(_xlfn.XLOOKUP(COW$4,dictionary!$M$3:$M$7128,dictionary!$N$3:$N$7128))," ",_xlfn.XLOOKUP(COW$4,dictionary!$M$3:$M$7128,dictionary!$N$3:$N$7128))</f>
        <v>Para_Custom_AnalogIn_50_CustAnaIn_MinMaxActive50</v>
      </c>
      <c r="COX3" s="175" t="str">
        <f>IF(ISNA(_xlfn.XLOOKUP(COX$4,dictionary!$M$3:$M$7128,dictionary!$N$3:$N$7128))," ",_xlfn.XLOOKUP(COX$4,dictionary!$M$3:$M$7128,dictionary!$N$3:$N$7128))</f>
        <v>Para_Custom_AnalogIn_50_CustAnaIn_Set4mA50</v>
      </c>
      <c r="COY3" s="175" t="str">
        <f>IF(ISNA(_xlfn.XLOOKUP(COY$4,dictionary!$M$3:$M$7128,dictionary!$N$3:$N$7128))," ",_xlfn.XLOOKUP(COY$4,dictionary!$M$3:$M$7128,dictionary!$N$3:$N$7128))</f>
        <v>Para_Custom_AnalogIn_50_CustAnaIn_Typ50</v>
      </c>
      <c r="COZ3" s="175" t="str">
        <f>IF(ISNA(_xlfn.XLOOKUP(COZ$4,dictionary!$M$3:$M$7128,dictionary!$N$3:$N$7128))," ",_xlfn.XLOOKUP(COZ$4,dictionary!$M$3:$M$7128,dictionary!$N$3:$N$7128))</f>
        <v>Para_Custom_AnalogIn_50_Hystereses</v>
      </c>
      <c r="CPA3" s="175" t="str">
        <f>IF(ISNA(_xlfn.XLOOKUP(CPA$4,dictionary!$M$3:$M$7128,dictionary!$N$3:$N$7128))," ",_xlfn.XLOOKUP(CPA$4,dictionary!$M$3:$M$7128,dictionary!$N$3:$N$7128))</f>
        <v>Para_Custom_AnalogIn_50_LimitHi</v>
      </c>
      <c r="CPB3" s="175" t="str">
        <f>IF(ISNA(_xlfn.XLOOKUP(CPB$4,dictionary!$M$3:$M$7128,dictionary!$N$3:$N$7128))," ",_xlfn.XLOOKUP(CPB$4,dictionary!$M$3:$M$7128,dictionary!$N$3:$N$7128))</f>
        <v>Para_Custom_AnalogIn_50_LimitHiHi</v>
      </c>
      <c r="CPC3" s="175" t="str">
        <f>IF(ISNA(_xlfn.XLOOKUP(CPC$4,dictionary!$M$3:$M$7128,dictionary!$N$3:$N$7128))," ",_xlfn.XLOOKUP(CPC$4,dictionary!$M$3:$M$7128,dictionary!$N$3:$N$7128))</f>
        <v>Para_Custom_AnalogIn_50_LimitLo</v>
      </c>
      <c r="CPD3" s="175" t="str">
        <f>IF(ISNA(_xlfn.XLOOKUP(CPD$4,dictionary!$M$3:$M$7128,dictionary!$N$3:$N$7128))," ",_xlfn.XLOOKUP(CPD$4,dictionary!$M$3:$M$7128,dictionary!$N$3:$N$7128))</f>
        <v>Para_Custom_AnalogIn_50_LimitLoLo</v>
      </c>
      <c r="CPE3" s="175" t="str">
        <f>IF(ISNA(_xlfn.XLOOKUP(CPE$4,dictionary!$M$3:$M$7128,dictionary!$N$3:$N$7128))," ",_xlfn.XLOOKUP(CPE$4,dictionary!$M$3:$M$7128,dictionary!$N$3:$N$7128))</f>
        <v>Para_Custom_AnalogIn_50_ScaleMax</v>
      </c>
      <c r="CPF3" s="175" t="str">
        <f>IF(ISNA(_xlfn.XLOOKUP(CPF$4,dictionary!$M$3:$M$7128,dictionary!$N$3:$N$7128))," ",_xlfn.XLOOKUP(CPF$4,dictionary!$M$3:$M$7128,dictionary!$N$3:$N$7128))</f>
        <v>Para_Custom_AnalogIn_50_ScaleMin</v>
      </c>
      <c r="CPG3" s="175" t="str">
        <f>IF(ISNA(_xlfn.XLOOKUP(CPG$4,dictionary!$M$3:$M$7128,dictionary!$N$3:$N$7128))," ",_xlfn.XLOOKUP(CPG$4,dictionary!$M$3:$M$7128,dictionary!$N$3:$N$7128))</f>
        <v>Para_Custom_AnalogIn_51_CustAnaIn_Active51</v>
      </c>
      <c r="CPH3" s="175" t="str">
        <f>IF(ISNA(_xlfn.XLOOKUP(CPH$4,dictionary!$M$3:$M$7128,dictionary!$N$3:$N$7128))," ",_xlfn.XLOOKUP(CPH$4,dictionary!$M$3:$M$7128,dictionary!$N$3:$N$7128))</f>
        <v>Para_Custom_AnalogIn_51_CustAnaIn_MinMaxActive51</v>
      </c>
      <c r="CPI3" s="175" t="str">
        <f>IF(ISNA(_xlfn.XLOOKUP(CPI$4,dictionary!$M$3:$M$7128,dictionary!$N$3:$N$7128))," ",_xlfn.XLOOKUP(CPI$4,dictionary!$M$3:$M$7128,dictionary!$N$3:$N$7128))</f>
        <v>Para_Custom_AnalogIn_51_CustAnaIn_Set4mA51</v>
      </c>
      <c r="CPJ3" s="175" t="str">
        <f>IF(ISNA(_xlfn.XLOOKUP(CPJ$4,dictionary!$M$3:$M$7128,dictionary!$N$3:$N$7128))," ",_xlfn.XLOOKUP(CPJ$4,dictionary!$M$3:$M$7128,dictionary!$N$3:$N$7128))</f>
        <v>Para_Custom_AnalogIn_51_CustAnaIn_Typ51</v>
      </c>
      <c r="CPK3" s="175" t="str">
        <f>IF(ISNA(_xlfn.XLOOKUP(CPK$4,dictionary!$M$3:$M$7128,dictionary!$N$3:$N$7128))," ",_xlfn.XLOOKUP(CPK$4,dictionary!$M$3:$M$7128,dictionary!$N$3:$N$7128))</f>
        <v>Para_Custom_AnalogIn_51_Hystereses</v>
      </c>
      <c r="CPL3" s="175" t="str">
        <f>IF(ISNA(_xlfn.XLOOKUP(CPL$4,dictionary!$M$3:$M$7128,dictionary!$N$3:$N$7128))," ",_xlfn.XLOOKUP(CPL$4,dictionary!$M$3:$M$7128,dictionary!$N$3:$N$7128))</f>
        <v>Para_Custom_AnalogIn_51_LimitHi</v>
      </c>
      <c r="CPM3" s="175" t="str">
        <f>IF(ISNA(_xlfn.XLOOKUP(CPM$4,dictionary!$M$3:$M$7128,dictionary!$N$3:$N$7128))," ",_xlfn.XLOOKUP(CPM$4,dictionary!$M$3:$M$7128,dictionary!$N$3:$N$7128))</f>
        <v>Para_Custom_AnalogIn_51_LimitHiHi</v>
      </c>
      <c r="CPN3" s="175" t="str">
        <f>IF(ISNA(_xlfn.XLOOKUP(CPN$4,dictionary!$M$3:$M$7128,dictionary!$N$3:$N$7128))," ",_xlfn.XLOOKUP(CPN$4,dictionary!$M$3:$M$7128,dictionary!$N$3:$N$7128))</f>
        <v>Para_Custom_AnalogIn_51_LimitLo</v>
      </c>
      <c r="CPO3" s="175" t="str">
        <f>IF(ISNA(_xlfn.XLOOKUP(CPO$4,dictionary!$M$3:$M$7128,dictionary!$N$3:$N$7128))," ",_xlfn.XLOOKUP(CPO$4,dictionary!$M$3:$M$7128,dictionary!$N$3:$N$7128))</f>
        <v>Para_Custom_AnalogIn_51_LimitLoLo</v>
      </c>
      <c r="CPP3" s="175" t="str">
        <f>IF(ISNA(_xlfn.XLOOKUP(CPP$4,dictionary!$M$3:$M$7128,dictionary!$N$3:$N$7128))," ",_xlfn.XLOOKUP(CPP$4,dictionary!$M$3:$M$7128,dictionary!$N$3:$N$7128))</f>
        <v>Para_Custom_AnalogIn_51_ScaleMax</v>
      </c>
      <c r="CPQ3" s="175" t="str">
        <f>IF(ISNA(_xlfn.XLOOKUP(CPQ$4,dictionary!$M$3:$M$7128,dictionary!$N$3:$N$7128))," ",_xlfn.XLOOKUP(CPQ$4,dictionary!$M$3:$M$7128,dictionary!$N$3:$N$7128))</f>
        <v>Para_Custom_AnalogIn_51_ScaleMin</v>
      </c>
      <c r="CPR3" s="175" t="str">
        <f>IF(ISNA(_xlfn.XLOOKUP(CPR$4,dictionary!$M$3:$M$7128,dictionary!$N$3:$N$7128))," ",_xlfn.XLOOKUP(CPR$4,dictionary!$M$3:$M$7128,dictionary!$N$3:$N$7128))</f>
        <v>Para_Custom_AnalogIn_52_CustAnaIn_Active52</v>
      </c>
      <c r="CPS3" s="175" t="str">
        <f>IF(ISNA(_xlfn.XLOOKUP(CPS$4,dictionary!$M$3:$M$7128,dictionary!$N$3:$N$7128))," ",_xlfn.XLOOKUP(CPS$4,dictionary!$M$3:$M$7128,dictionary!$N$3:$N$7128))</f>
        <v>Para_Custom_AnalogIn_52_CustAnaIn_MinMaxActive52</v>
      </c>
      <c r="CPT3" s="175" t="str">
        <f>IF(ISNA(_xlfn.XLOOKUP(CPT$4,dictionary!$M$3:$M$7128,dictionary!$N$3:$N$7128))," ",_xlfn.XLOOKUP(CPT$4,dictionary!$M$3:$M$7128,dictionary!$N$3:$N$7128))</f>
        <v>Para_Custom_AnalogIn_52_CustAnaIn_Set4mA52</v>
      </c>
      <c r="CPU3" s="175" t="str">
        <f>IF(ISNA(_xlfn.XLOOKUP(CPU$4,dictionary!$M$3:$M$7128,dictionary!$N$3:$N$7128))," ",_xlfn.XLOOKUP(CPU$4,dictionary!$M$3:$M$7128,dictionary!$N$3:$N$7128))</f>
        <v>Para_Custom_AnalogIn_52_CustAnaIn_Typ52</v>
      </c>
      <c r="CPV3" s="175" t="str">
        <f>IF(ISNA(_xlfn.XLOOKUP(CPV$4,dictionary!$M$3:$M$7128,dictionary!$N$3:$N$7128))," ",_xlfn.XLOOKUP(CPV$4,dictionary!$M$3:$M$7128,dictionary!$N$3:$N$7128))</f>
        <v>Para_Custom_AnalogIn_52_Hystereses</v>
      </c>
      <c r="CPW3" s="175" t="str">
        <f>IF(ISNA(_xlfn.XLOOKUP(CPW$4,dictionary!$M$3:$M$7128,dictionary!$N$3:$N$7128))," ",_xlfn.XLOOKUP(CPW$4,dictionary!$M$3:$M$7128,dictionary!$N$3:$N$7128))</f>
        <v>Para_Custom_AnalogIn_52_LimitHi</v>
      </c>
      <c r="CPX3" s="175" t="str">
        <f>IF(ISNA(_xlfn.XLOOKUP(CPX$4,dictionary!$M$3:$M$7128,dictionary!$N$3:$N$7128))," ",_xlfn.XLOOKUP(CPX$4,dictionary!$M$3:$M$7128,dictionary!$N$3:$N$7128))</f>
        <v>Para_Custom_AnalogIn_52_LimitHiHi</v>
      </c>
      <c r="CPY3" s="175" t="str">
        <f>IF(ISNA(_xlfn.XLOOKUP(CPY$4,dictionary!$M$3:$M$7128,dictionary!$N$3:$N$7128))," ",_xlfn.XLOOKUP(CPY$4,dictionary!$M$3:$M$7128,dictionary!$N$3:$N$7128))</f>
        <v>Para_Custom_AnalogIn_52_LimitLo</v>
      </c>
      <c r="CPZ3" s="175" t="str">
        <f>IF(ISNA(_xlfn.XLOOKUP(CPZ$4,dictionary!$M$3:$M$7128,dictionary!$N$3:$N$7128))," ",_xlfn.XLOOKUP(CPZ$4,dictionary!$M$3:$M$7128,dictionary!$N$3:$N$7128))</f>
        <v>Para_Custom_AnalogIn_52_LimitLoLo</v>
      </c>
      <c r="CQA3" s="175" t="str">
        <f>IF(ISNA(_xlfn.XLOOKUP(CQA$4,dictionary!$M$3:$M$7128,dictionary!$N$3:$N$7128))," ",_xlfn.XLOOKUP(CQA$4,dictionary!$M$3:$M$7128,dictionary!$N$3:$N$7128))</f>
        <v>Para_Custom_AnalogIn_52_ScaleMax</v>
      </c>
      <c r="CQB3" s="175" t="str">
        <f>IF(ISNA(_xlfn.XLOOKUP(CQB$4,dictionary!$M$3:$M$7128,dictionary!$N$3:$N$7128))," ",_xlfn.XLOOKUP(CQB$4,dictionary!$M$3:$M$7128,dictionary!$N$3:$N$7128))</f>
        <v>Para_Custom_AnalogIn_52_ScaleMin</v>
      </c>
      <c r="CQC3" s="175" t="str">
        <f>IF(ISNA(_xlfn.XLOOKUP(CQC$4,dictionary!$M$3:$M$7128,dictionary!$N$3:$N$7128))," ",_xlfn.XLOOKUP(CQC$4,dictionary!$M$3:$M$7128,dictionary!$N$3:$N$7128))</f>
        <v>Para_Custom_AnalogIn_53_CustAnaIn_Active53</v>
      </c>
      <c r="CQD3" s="175" t="str">
        <f>IF(ISNA(_xlfn.XLOOKUP(CQD$4,dictionary!$M$3:$M$7128,dictionary!$N$3:$N$7128))," ",_xlfn.XLOOKUP(CQD$4,dictionary!$M$3:$M$7128,dictionary!$N$3:$N$7128))</f>
        <v>Para_Custom_AnalogIn_53_CustAnaIn_MinMaxActive53</v>
      </c>
      <c r="CQE3" s="175" t="str">
        <f>IF(ISNA(_xlfn.XLOOKUP(CQE$4,dictionary!$M$3:$M$7128,dictionary!$N$3:$N$7128))," ",_xlfn.XLOOKUP(CQE$4,dictionary!$M$3:$M$7128,dictionary!$N$3:$N$7128))</f>
        <v>Para_Custom_AnalogIn_53_CustAnaIn_Set4mA53</v>
      </c>
      <c r="CQF3" s="175" t="str">
        <f>IF(ISNA(_xlfn.XLOOKUP(CQF$4,dictionary!$M$3:$M$7128,dictionary!$N$3:$N$7128))," ",_xlfn.XLOOKUP(CQF$4,dictionary!$M$3:$M$7128,dictionary!$N$3:$N$7128))</f>
        <v>Para_Custom_AnalogIn_53_CustAnaIn_Typ53</v>
      </c>
      <c r="CQG3" s="175" t="str">
        <f>IF(ISNA(_xlfn.XLOOKUP(CQG$4,dictionary!$M$3:$M$7128,dictionary!$N$3:$N$7128))," ",_xlfn.XLOOKUP(CQG$4,dictionary!$M$3:$M$7128,dictionary!$N$3:$N$7128))</f>
        <v>Para_Custom_AnalogIn_53_Hystereses</v>
      </c>
      <c r="CQH3" s="175" t="str">
        <f>IF(ISNA(_xlfn.XLOOKUP(CQH$4,dictionary!$M$3:$M$7128,dictionary!$N$3:$N$7128))," ",_xlfn.XLOOKUP(CQH$4,dictionary!$M$3:$M$7128,dictionary!$N$3:$N$7128))</f>
        <v>Para_Custom_AnalogIn_53_LimitHi</v>
      </c>
      <c r="CQI3" s="175" t="str">
        <f>IF(ISNA(_xlfn.XLOOKUP(CQI$4,dictionary!$M$3:$M$7128,dictionary!$N$3:$N$7128))," ",_xlfn.XLOOKUP(CQI$4,dictionary!$M$3:$M$7128,dictionary!$N$3:$N$7128))</f>
        <v>Para_Custom_AnalogIn_53_LimitHiHi</v>
      </c>
      <c r="CQJ3" s="175" t="str">
        <f>IF(ISNA(_xlfn.XLOOKUP(CQJ$4,dictionary!$M$3:$M$7128,dictionary!$N$3:$N$7128))," ",_xlfn.XLOOKUP(CQJ$4,dictionary!$M$3:$M$7128,dictionary!$N$3:$N$7128))</f>
        <v>Para_Custom_AnalogIn_53_LimitLo</v>
      </c>
      <c r="CQK3" s="175" t="str">
        <f>IF(ISNA(_xlfn.XLOOKUP(CQK$4,dictionary!$M$3:$M$7128,dictionary!$N$3:$N$7128))," ",_xlfn.XLOOKUP(CQK$4,dictionary!$M$3:$M$7128,dictionary!$N$3:$N$7128))</f>
        <v>Para_Custom_AnalogIn_53_LimitLoLo</v>
      </c>
      <c r="CQL3" s="175" t="str">
        <f>IF(ISNA(_xlfn.XLOOKUP(CQL$4,dictionary!$M$3:$M$7128,dictionary!$N$3:$N$7128))," ",_xlfn.XLOOKUP(CQL$4,dictionary!$M$3:$M$7128,dictionary!$N$3:$N$7128))</f>
        <v>Para_Custom_AnalogIn_53_ScaleMax</v>
      </c>
      <c r="CQM3" s="175" t="str">
        <f>IF(ISNA(_xlfn.XLOOKUP(CQM$4,dictionary!$M$3:$M$7128,dictionary!$N$3:$N$7128))," ",_xlfn.XLOOKUP(CQM$4,dictionary!$M$3:$M$7128,dictionary!$N$3:$N$7128))</f>
        <v>Para_Custom_AnalogIn_53_ScaleMin</v>
      </c>
      <c r="CQN3" s="175" t="str">
        <f>IF(ISNA(_xlfn.XLOOKUP(CQN$4,dictionary!$M$3:$M$7128,dictionary!$N$3:$N$7128))," ",_xlfn.XLOOKUP(CQN$4,dictionary!$M$3:$M$7128,dictionary!$N$3:$N$7128))</f>
        <v>Para_Custom_AnalogIn_54_CustAnaIn_Active54</v>
      </c>
      <c r="CQO3" s="175" t="str">
        <f>IF(ISNA(_xlfn.XLOOKUP(CQO$4,dictionary!$M$3:$M$7128,dictionary!$N$3:$N$7128))," ",_xlfn.XLOOKUP(CQO$4,dictionary!$M$3:$M$7128,dictionary!$N$3:$N$7128))</f>
        <v>Para_Custom_AnalogIn_54_CustAnaIn_MinMaxActive54</v>
      </c>
      <c r="CQP3" s="175" t="str">
        <f>IF(ISNA(_xlfn.XLOOKUP(CQP$4,dictionary!$M$3:$M$7128,dictionary!$N$3:$N$7128))," ",_xlfn.XLOOKUP(CQP$4,dictionary!$M$3:$M$7128,dictionary!$N$3:$N$7128))</f>
        <v>Para_Custom_AnalogIn_54_CustAnaIn_Set4mA54</v>
      </c>
      <c r="CQQ3" s="175" t="str">
        <f>IF(ISNA(_xlfn.XLOOKUP(CQQ$4,dictionary!$M$3:$M$7128,dictionary!$N$3:$N$7128))," ",_xlfn.XLOOKUP(CQQ$4,dictionary!$M$3:$M$7128,dictionary!$N$3:$N$7128))</f>
        <v>Para_Custom_AnalogIn_54_CustAnaIn_Typ54</v>
      </c>
      <c r="CQR3" s="175" t="str">
        <f>IF(ISNA(_xlfn.XLOOKUP(CQR$4,dictionary!$M$3:$M$7128,dictionary!$N$3:$N$7128))," ",_xlfn.XLOOKUP(CQR$4,dictionary!$M$3:$M$7128,dictionary!$N$3:$N$7128))</f>
        <v>Para_Custom_AnalogIn_54_Hystereses</v>
      </c>
      <c r="CQS3" s="175" t="str">
        <f>IF(ISNA(_xlfn.XLOOKUP(CQS$4,dictionary!$M$3:$M$7128,dictionary!$N$3:$N$7128))," ",_xlfn.XLOOKUP(CQS$4,dictionary!$M$3:$M$7128,dictionary!$N$3:$N$7128))</f>
        <v>Para_Custom_AnalogIn_54_LimitHi</v>
      </c>
      <c r="CQT3" s="175" t="str">
        <f>IF(ISNA(_xlfn.XLOOKUP(CQT$4,dictionary!$M$3:$M$7128,dictionary!$N$3:$N$7128))," ",_xlfn.XLOOKUP(CQT$4,dictionary!$M$3:$M$7128,dictionary!$N$3:$N$7128))</f>
        <v>Para_Custom_AnalogIn_54_LimitHiHi</v>
      </c>
      <c r="CQU3" s="175" t="str">
        <f>IF(ISNA(_xlfn.XLOOKUP(CQU$4,dictionary!$M$3:$M$7128,dictionary!$N$3:$N$7128))," ",_xlfn.XLOOKUP(CQU$4,dictionary!$M$3:$M$7128,dictionary!$N$3:$N$7128))</f>
        <v>Para_Custom_AnalogIn_54_LimitLo</v>
      </c>
      <c r="CQV3" s="175" t="str">
        <f>IF(ISNA(_xlfn.XLOOKUP(CQV$4,dictionary!$M$3:$M$7128,dictionary!$N$3:$N$7128))," ",_xlfn.XLOOKUP(CQV$4,dictionary!$M$3:$M$7128,dictionary!$N$3:$N$7128))</f>
        <v>Para_Custom_AnalogIn_54_LimitLoLo</v>
      </c>
      <c r="CQW3" s="175" t="str">
        <f>IF(ISNA(_xlfn.XLOOKUP(CQW$4,dictionary!$M$3:$M$7128,dictionary!$N$3:$N$7128))," ",_xlfn.XLOOKUP(CQW$4,dictionary!$M$3:$M$7128,dictionary!$N$3:$N$7128))</f>
        <v>Para_Custom_AnalogIn_54_ScaleMax</v>
      </c>
      <c r="CQX3" s="175" t="str">
        <f>IF(ISNA(_xlfn.XLOOKUP(CQX$4,dictionary!$M$3:$M$7128,dictionary!$N$3:$N$7128))," ",_xlfn.XLOOKUP(CQX$4,dictionary!$M$3:$M$7128,dictionary!$N$3:$N$7128))</f>
        <v>Para_Custom_AnalogIn_54_ScaleMin</v>
      </c>
      <c r="CQY3" s="175" t="str">
        <f>IF(ISNA(_xlfn.XLOOKUP(CQY$4,dictionary!$M$3:$M$7128,dictionary!$N$3:$N$7128))," ",_xlfn.XLOOKUP(CQY$4,dictionary!$M$3:$M$7128,dictionary!$N$3:$N$7128))</f>
        <v>Para_Custom_AnalogIn_55_CustAnaIn_Active55</v>
      </c>
      <c r="CQZ3" s="175" t="str">
        <f>IF(ISNA(_xlfn.XLOOKUP(CQZ$4,dictionary!$M$3:$M$7128,dictionary!$N$3:$N$7128))," ",_xlfn.XLOOKUP(CQZ$4,dictionary!$M$3:$M$7128,dictionary!$N$3:$N$7128))</f>
        <v>Para_Custom_AnalogIn_55_CustAnaIn_MinMaxActive55</v>
      </c>
      <c r="CRA3" s="175" t="str">
        <f>IF(ISNA(_xlfn.XLOOKUP(CRA$4,dictionary!$M$3:$M$7128,dictionary!$N$3:$N$7128))," ",_xlfn.XLOOKUP(CRA$4,dictionary!$M$3:$M$7128,dictionary!$N$3:$N$7128))</f>
        <v>Para_Custom_AnalogIn_55_CustAnaIn_Set4mA55</v>
      </c>
      <c r="CRB3" s="175" t="str">
        <f>IF(ISNA(_xlfn.XLOOKUP(CRB$4,dictionary!$M$3:$M$7128,dictionary!$N$3:$N$7128))," ",_xlfn.XLOOKUP(CRB$4,dictionary!$M$3:$M$7128,dictionary!$N$3:$N$7128))</f>
        <v>Para_Custom_AnalogIn_55_CustAnaIn_Typ55</v>
      </c>
      <c r="CRC3" s="175" t="str">
        <f>IF(ISNA(_xlfn.XLOOKUP(CRC$4,dictionary!$M$3:$M$7128,dictionary!$N$3:$N$7128))," ",_xlfn.XLOOKUP(CRC$4,dictionary!$M$3:$M$7128,dictionary!$N$3:$N$7128))</f>
        <v>Para_Custom_AnalogIn_55_Hystereses</v>
      </c>
      <c r="CRD3" s="175" t="str">
        <f>IF(ISNA(_xlfn.XLOOKUP(CRD$4,dictionary!$M$3:$M$7128,dictionary!$N$3:$N$7128))," ",_xlfn.XLOOKUP(CRD$4,dictionary!$M$3:$M$7128,dictionary!$N$3:$N$7128))</f>
        <v>Para_Custom_AnalogIn_55_LimitHi</v>
      </c>
      <c r="CRE3" s="175" t="str">
        <f>IF(ISNA(_xlfn.XLOOKUP(CRE$4,dictionary!$M$3:$M$7128,dictionary!$N$3:$N$7128))," ",_xlfn.XLOOKUP(CRE$4,dictionary!$M$3:$M$7128,dictionary!$N$3:$N$7128))</f>
        <v>Para_Custom_AnalogIn_55_LimitHiHi</v>
      </c>
      <c r="CRF3" s="175" t="str">
        <f>IF(ISNA(_xlfn.XLOOKUP(CRF$4,dictionary!$M$3:$M$7128,dictionary!$N$3:$N$7128))," ",_xlfn.XLOOKUP(CRF$4,dictionary!$M$3:$M$7128,dictionary!$N$3:$N$7128))</f>
        <v>Para_Custom_AnalogIn_55_LimitLo</v>
      </c>
      <c r="CRG3" s="175" t="str">
        <f>IF(ISNA(_xlfn.XLOOKUP(CRG$4,dictionary!$M$3:$M$7128,dictionary!$N$3:$N$7128))," ",_xlfn.XLOOKUP(CRG$4,dictionary!$M$3:$M$7128,dictionary!$N$3:$N$7128))</f>
        <v>Para_Custom_AnalogIn_55_LimitLoLo</v>
      </c>
      <c r="CRH3" s="175" t="str">
        <f>IF(ISNA(_xlfn.XLOOKUP(CRH$4,dictionary!$M$3:$M$7128,dictionary!$N$3:$N$7128))," ",_xlfn.XLOOKUP(CRH$4,dictionary!$M$3:$M$7128,dictionary!$N$3:$N$7128))</f>
        <v>Para_Custom_AnalogIn_55_ScaleMax</v>
      </c>
      <c r="CRI3" s="175" t="str">
        <f>IF(ISNA(_xlfn.XLOOKUP(CRI$4,dictionary!$M$3:$M$7128,dictionary!$N$3:$N$7128))," ",_xlfn.XLOOKUP(CRI$4,dictionary!$M$3:$M$7128,dictionary!$N$3:$N$7128))</f>
        <v>Para_Custom_AnalogIn_55_ScaleMin</v>
      </c>
      <c r="CRJ3" s="175" t="str">
        <f>IF(ISNA(_xlfn.XLOOKUP(CRJ$4,dictionary!$M$3:$M$7128,dictionary!$N$3:$N$7128))," ",_xlfn.XLOOKUP(CRJ$4,dictionary!$M$3:$M$7128,dictionary!$N$3:$N$7128))</f>
        <v>Para_Custom_AnalogIn_56_CustAnaIn_Active56</v>
      </c>
      <c r="CRK3" s="175" t="str">
        <f>IF(ISNA(_xlfn.XLOOKUP(CRK$4,dictionary!$M$3:$M$7128,dictionary!$N$3:$N$7128))," ",_xlfn.XLOOKUP(CRK$4,dictionary!$M$3:$M$7128,dictionary!$N$3:$N$7128))</f>
        <v>Para_Custom_AnalogIn_56_CustAnaIn_MinMaxActive56</v>
      </c>
      <c r="CRL3" s="175" t="str">
        <f>IF(ISNA(_xlfn.XLOOKUP(CRL$4,dictionary!$M$3:$M$7128,dictionary!$N$3:$N$7128))," ",_xlfn.XLOOKUP(CRL$4,dictionary!$M$3:$M$7128,dictionary!$N$3:$N$7128))</f>
        <v>Para_Custom_AnalogIn_56_CustAnaIn_Set4mA56</v>
      </c>
      <c r="CRM3" s="175" t="str">
        <f>IF(ISNA(_xlfn.XLOOKUP(CRM$4,dictionary!$M$3:$M$7128,dictionary!$N$3:$N$7128))," ",_xlfn.XLOOKUP(CRM$4,dictionary!$M$3:$M$7128,dictionary!$N$3:$N$7128))</f>
        <v>Para_Custom_AnalogIn_56_CustAnaIn_Typ56</v>
      </c>
      <c r="CRN3" s="175" t="str">
        <f>IF(ISNA(_xlfn.XLOOKUP(CRN$4,dictionary!$M$3:$M$7128,dictionary!$N$3:$N$7128))," ",_xlfn.XLOOKUP(CRN$4,dictionary!$M$3:$M$7128,dictionary!$N$3:$N$7128))</f>
        <v>Para_Custom_AnalogIn_56_Hystereses</v>
      </c>
      <c r="CRO3" s="175" t="str">
        <f>IF(ISNA(_xlfn.XLOOKUP(CRO$4,dictionary!$M$3:$M$7128,dictionary!$N$3:$N$7128))," ",_xlfn.XLOOKUP(CRO$4,dictionary!$M$3:$M$7128,dictionary!$N$3:$N$7128))</f>
        <v>Para_Custom_AnalogIn_56_LimitHi</v>
      </c>
      <c r="CRP3" s="175" t="str">
        <f>IF(ISNA(_xlfn.XLOOKUP(CRP$4,dictionary!$M$3:$M$7128,dictionary!$N$3:$N$7128))," ",_xlfn.XLOOKUP(CRP$4,dictionary!$M$3:$M$7128,dictionary!$N$3:$N$7128))</f>
        <v>Para_Custom_AnalogIn_56_LimitHiHi</v>
      </c>
      <c r="CRQ3" s="175" t="str">
        <f>IF(ISNA(_xlfn.XLOOKUP(CRQ$4,dictionary!$M$3:$M$7128,dictionary!$N$3:$N$7128))," ",_xlfn.XLOOKUP(CRQ$4,dictionary!$M$3:$M$7128,dictionary!$N$3:$N$7128))</f>
        <v>Para_Custom_AnalogIn_56_LimitLo</v>
      </c>
      <c r="CRR3" s="175" t="str">
        <f>IF(ISNA(_xlfn.XLOOKUP(CRR$4,dictionary!$M$3:$M$7128,dictionary!$N$3:$N$7128))," ",_xlfn.XLOOKUP(CRR$4,dictionary!$M$3:$M$7128,dictionary!$N$3:$N$7128))</f>
        <v>Para_Custom_AnalogIn_56_LimitLoLo</v>
      </c>
      <c r="CRS3" s="175" t="str">
        <f>IF(ISNA(_xlfn.XLOOKUP(CRS$4,dictionary!$M$3:$M$7128,dictionary!$N$3:$N$7128))," ",_xlfn.XLOOKUP(CRS$4,dictionary!$M$3:$M$7128,dictionary!$N$3:$N$7128))</f>
        <v>Para_Custom_AnalogIn_56_ScaleMax</v>
      </c>
      <c r="CRT3" s="175" t="str">
        <f>IF(ISNA(_xlfn.XLOOKUP(CRT$4,dictionary!$M$3:$M$7128,dictionary!$N$3:$N$7128))," ",_xlfn.XLOOKUP(CRT$4,dictionary!$M$3:$M$7128,dictionary!$N$3:$N$7128))</f>
        <v>Para_Custom_AnalogIn_56_ScaleMin</v>
      </c>
      <c r="CRU3" s="175" t="str">
        <f>IF(ISNA(_xlfn.XLOOKUP(CRU$4,dictionary!$M$3:$M$7128,dictionary!$N$3:$N$7128))," ",_xlfn.XLOOKUP(CRU$4,dictionary!$M$3:$M$7128,dictionary!$N$3:$N$7128))</f>
        <v>Para_Custom_AnalogIn_57_CustAnaIn_Active57</v>
      </c>
      <c r="CRV3" s="175" t="str">
        <f>IF(ISNA(_xlfn.XLOOKUP(CRV$4,dictionary!$M$3:$M$7128,dictionary!$N$3:$N$7128))," ",_xlfn.XLOOKUP(CRV$4,dictionary!$M$3:$M$7128,dictionary!$N$3:$N$7128))</f>
        <v>Para_Custom_AnalogIn_57_CustAnaIn_MinMaxActive57</v>
      </c>
      <c r="CRW3" s="175" t="str">
        <f>IF(ISNA(_xlfn.XLOOKUP(CRW$4,dictionary!$M$3:$M$7128,dictionary!$N$3:$N$7128))," ",_xlfn.XLOOKUP(CRW$4,dictionary!$M$3:$M$7128,dictionary!$N$3:$N$7128))</f>
        <v>Para_Custom_AnalogIn_57_CustAnaIn_Set4mA57</v>
      </c>
      <c r="CRX3" s="175" t="str">
        <f>IF(ISNA(_xlfn.XLOOKUP(CRX$4,dictionary!$M$3:$M$7128,dictionary!$N$3:$N$7128))," ",_xlfn.XLOOKUP(CRX$4,dictionary!$M$3:$M$7128,dictionary!$N$3:$N$7128))</f>
        <v>Para_Custom_AnalogIn_57_CustAnaIn_Typ57</v>
      </c>
      <c r="CRY3" s="175" t="str">
        <f>IF(ISNA(_xlfn.XLOOKUP(CRY$4,dictionary!$M$3:$M$7128,dictionary!$N$3:$N$7128))," ",_xlfn.XLOOKUP(CRY$4,dictionary!$M$3:$M$7128,dictionary!$N$3:$N$7128))</f>
        <v>Para_Custom_AnalogIn_57_Hystereses</v>
      </c>
      <c r="CRZ3" s="175" t="str">
        <f>IF(ISNA(_xlfn.XLOOKUP(CRZ$4,dictionary!$M$3:$M$7128,dictionary!$N$3:$N$7128))," ",_xlfn.XLOOKUP(CRZ$4,dictionary!$M$3:$M$7128,dictionary!$N$3:$N$7128))</f>
        <v>Para_Custom_AnalogIn_57_LimitHi</v>
      </c>
      <c r="CSA3" s="175" t="str">
        <f>IF(ISNA(_xlfn.XLOOKUP(CSA$4,dictionary!$M$3:$M$7128,dictionary!$N$3:$N$7128))," ",_xlfn.XLOOKUP(CSA$4,dictionary!$M$3:$M$7128,dictionary!$N$3:$N$7128))</f>
        <v>Para_Custom_AnalogIn_57_LimitHiHi</v>
      </c>
      <c r="CSB3" s="175" t="str">
        <f>IF(ISNA(_xlfn.XLOOKUP(CSB$4,dictionary!$M$3:$M$7128,dictionary!$N$3:$N$7128))," ",_xlfn.XLOOKUP(CSB$4,dictionary!$M$3:$M$7128,dictionary!$N$3:$N$7128))</f>
        <v>Para_Custom_AnalogIn_57_LimitLo</v>
      </c>
      <c r="CSC3" s="175" t="str">
        <f>IF(ISNA(_xlfn.XLOOKUP(CSC$4,dictionary!$M$3:$M$7128,dictionary!$N$3:$N$7128))," ",_xlfn.XLOOKUP(CSC$4,dictionary!$M$3:$M$7128,dictionary!$N$3:$N$7128))</f>
        <v>Para_Custom_AnalogIn_57_LimitLoLo</v>
      </c>
      <c r="CSD3" s="175" t="str">
        <f>IF(ISNA(_xlfn.XLOOKUP(CSD$4,dictionary!$M$3:$M$7128,dictionary!$N$3:$N$7128))," ",_xlfn.XLOOKUP(CSD$4,dictionary!$M$3:$M$7128,dictionary!$N$3:$N$7128))</f>
        <v>Para_Custom_AnalogIn_57_ScaleMax</v>
      </c>
      <c r="CSE3" s="175" t="str">
        <f>IF(ISNA(_xlfn.XLOOKUP(CSE$4,dictionary!$M$3:$M$7128,dictionary!$N$3:$N$7128))," ",_xlfn.XLOOKUP(CSE$4,dictionary!$M$3:$M$7128,dictionary!$N$3:$N$7128))</f>
        <v>Para_Custom_AnalogIn_57_ScaleMin</v>
      </c>
      <c r="CSF3" s="175" t="str">
        <f>IF(ISNA(_xlfn.XLOOKUP(CSF$4,dictionary!$M$3:$M$7128,dictionary!$N$3:$N$7128))," ",_xlfn.XLOOKUP(CSF$4,dictionary!$M$3:$M$7128,dictionary!$N$3:$N$7128))</f>
        <v>Para_Custom_AnalogIn_58_CustAnaIn_Active58</v>
      </c>
      <c r="CSG3" s="175" t="str">
        <f>IF(ISNA(_xlfn.XLOOKUP(CSG$4,dictionary!$M$3:$M$7128,dictionary!$N$3:$N$7128))," ",_xlfn.XLOOKUP(CSG$4,dictionary!$M$3:$M$7128,dictionary!$N$3:$N$7128))</f>
        <v>Para_Custom_AnalogIn_58_CustAnaIn_MinMaxActive58</v>
      </c>
      <c r="CSH3" s="175" t="str">
        <f>IF(ISNA(_xlfn.XLOOKUP(CSH$4,dictionary!$M$3:$M$7128,dictionary!$N$3:$N$7128))," ",_xlfn.XLOOKUP(CSH$4,dictionary!$M$3:$M$7128,dictionary!$N$3:$N$7128))</f>
        <v>Para_Custom_AnalogIn_58_CustAnaIn_Set4mA58</v>
      </c>
      <c r="CSI3" s="175" t="str">
        <f>IF(ISNA(_xlfn.XLOOKUP(CSI$4,dictionary!$M$3:$M$7128,dictionary!$N$3:$N$7128))," ",_xlfn.XLOOKUP(CSI$4,dictionary!$M$3:$M$7128,dictionary!$N$3:$N$7128))</f>
        <v>Para_Custom_AnalogIn_58_CustAnaIn_Typ58</v>
      </c>
      <c r="CSJ3" s="175" t="str">
        <f>IF(ISNA(_xlfn.XLOOKUP(CSJ$4,dictionary!$M$3:$M$7128,dictionary!$N$3:$N$7128))," ",_xlfn.XLOOKUP(CSJ$4,dictionary!$M$3:$M$7128,dictionary!$N$3:$N$7128))</f>
        <v>Para_Custom_AnalogIn_58_Hystereses</v>
      </c>
      <c r="CSK3" s="175" t="str">
        <f>IF(ISNA(_xlfn.XLOOKUP(CSK$4,dictionary!$M$3:$M$7128,dictionary!$N$3:$N$7128))," ",_xlfn.XLOOKUP(CSK$4,dictionary!$M$3:$M$7128,dictionary!$N$3:$N$7128))</f>
        <v>Para_Custom_AnalogIn_58_LimitHi</v>
      </c>
      <c r="CSL3" s="175" t="str">
        <f>IF(ISNA(_xlfn.XLOOKUP(CSL$4,dictionary!$M$3:$M$7128,dictionary!$N$3:$N$7128))," ",_xlfn.XLOOKUP(CSL$4,dictionary!$M$3:$M$7128,dictionary!$N$3:$N$7128))</f>
        <v>Para_Custom_AnalogIn_58_LimitHiHi</v>
      </c>
      <c r="CSM3" s="175" t="str">
        <f>IF(ISNA(_xlfn.XLOOKUP(CSM$4,dictionary!$M$3:$M$7128,dictionary!$N$3:$N$7128))," ",_xlfn.XLOOKUP(CSM$4,dictionary!$M$3:$M$7128,dictionary!$N$3:$N$7128))</f>
        <v>Para_Custom_AnalogIn_58_LimitLo</v>
      </c>
      <c r="CSN3" s="175" t="str">
        <f>IF(ISNA(_xlfn.XLOOKUP(CSN$4,dictionary!$M$3:$M$7128,dictionary!$N$3:$N$7128))," ",_xlfn.XLOOKUP(CSN$4,dictionary!$M$3:$M$7128,dictionary!$N$3:$N$7128))</f>
        <v>Para_Custom_AnalogIn_58_LimitLoLo</v>
      </c>
      <c r="CSO3" s="175" t="str">
        <f>IF(ISNA(_xlfn.XLOOKUP(CSO$4,dictionary!$M$3:$M$7128,dictionary!$N$3:$N$7128))," ",_xlfn.XLOOKUP(CSO$4,dictionary!$M$3:$M$7128,dictionary!$N$3:$N$7128))</f>
        <v>Para_Custom_AnalogIn_58_ScaleMax</v>
      </c>
      <c r="CSP3" s="175" t="str">
        <f>IF(ISNA(_xlfn.XLOOKUP(CSP$4,dictionary!$M$3:$M$7128,dictionary!$N$3:$N$7128))," ",_xlfn.XLOOKUP(CSP$4,dictionary!$M$3:$M$7128,dictionary!$N$3:$N$7128))</f>
        <v>Para_Custom_AnalogIn_58_ScaleMin</v>
      </c>
      <c r="CSQ3" s="175" t="str">
        <f>IF(ISNA(_xlfn.XLOOKUP(CSQ$4,dictionary!$M$3:$M$7128,dictionary!$N$3:$N$7128))," ",_xlfn.XLOOKUP(CSQ$4,dictionary!$M$3:$M$7128,dictionary!$N$3:$N$7128))</f>
        <v>Para_Custom_AnalogIn_59_CustAnaIn_Active59</v>
      </c>
      <c r="CSR3" s="175" t="str">
        <f>IF(ISNA(_xlfn.XLOOKUP(CSR$4,dictionary!$M$3:$M$7128,dictionary!$N$3:$N$7128))," ",_xlfn.XLOOKUP(CSR$4,dictionary!$M$3:$M$7128,dictionary!$N$3:$N$7128))</f>
        <v>Para_Custom_AnalogIn_59_CustAnaIn_MinMaxActive59</v>
      </c>
      <c r="CSS3" s="175" t="str">
        <f>IF(ISNA(_xlfn.XLOOKUP(CSS$4,dictionary!$M$3:$M$7128,dictionary!$N$3:$N$7128))," ",_xlfn.XLOOKUP(CSS$4,dictionary!$M$3:$M$7128,dictionary!$N$3:$N$7128))</f>
        <v>Para_Custom_AnalogIn_59_CustAnaIn_Set4mA59</v>
      </c>
      <c r="CST3" s="175" t="str">
        <f>IF(ISNA(_xlfn.XLOOKUP(CST$4,dictionary!$M$3:$M$7128,dictionary!$N$3:$N$7128))," ",_xlfn.XLOOKUP(CST$4,dictionary!$M$3:$M$7128,dictionary!$N$3:$N$7128))</f>
        <v>Para_Custom_AnalogIn_59_CustAnaIn_Typ59</v>
      </c>
      <c r="CSU3" s="175" t="str">
        <f>IF(ISNA(_xlfn.XLOOKUP(CSU$4,dictionary!$M$3:$M$7128,dictionary!$N$3:$N$7128))," ",_xlfn.XLOOKUP(CSU$4,dictionary!$M$3:$M$7128,dictionary!$N$3:$N$7128))</f>
        <v>Para_Custom_AnalogIn_59_Hystereses</v>
      </c>
      <c r="CSV3" s="175" t="str">
        <f>IF(ISNA(_xlfn.XLOOKUP(CSV$4,dictionary!$M$3:$M$7128,dictionary!$N$3:$N$7128))," ",_xlfn.XLOOKUP(CSV$4,dictionary!$M$3:$M$7128,dictionary!$N$3:$N$7128))</f>
        <v>Para_Custom_AnalogIn_59_LimitHi</v>
      </c>
      <c r="CSW3" s="175" t="str">
        <f>IF(ISNA(_xlfn.XLOOKUP(CSW$4,dictionary!$M$3:$M$7128,dictionary!$N$3:$N$7128))," ",_xlfn.XLOOKUP(CSW$4,dictionary!$M$3:$M$7128,dictionary!$N$3:$N$7128))</f>
        <v>Para_Custom_AnalogIn_59_LimitHiHi</v>
      </c>
      <c r="CSX3" s="175" t="str">
        <f>IF(ISNA(_xlfn.XLOOKUP(CSX$4,dictionary!$M$3:$M$7128,dictionary!$N$3:$N$7128))," ",_xlfn.XLOOKUP(CSX$4,dictionary!$M$3:$M$7128,dictionary!$N$3:$N$7128))</f>
        <v>Para_Custom_AnalogIn_59_LimitLo</v>
      </c>
      <c r="CSY3" s="175" t="str">
        <f>IF(ISNA(_xlfn.XLOOKUP(CSY$4,dictionary!$M$3:$M$7128,dictionary!$N$3:$N$7128))," ",_xlfn.XLOOKUP(CSY$4,dictionary!$M$3:$M$7128,dictionary!$N$3:$N$7128))</f>
        <v>Para_Custom_AnalogIn_59_LimitLoLo</v>
      </c>
      <c r="CSZ3" s="175" t="str">
        <f>IF(ISNA(_xlfn.XLOOKUP(CSZ$4,dictionary!$M$3:$M$7128,dictionary!$N$3:$N$7128))," ",_xlfn.XLOOKUP(CSZ$4,dictionary!$M$3:$M$7128,dictionary!$N$3:$N$7128))</f>
        <v>Para_Custom_AnalogIn_59_ScaleMax</v>
      </c>
      <c r="CTA3" s="175" t="str">
        <f>IF(ISNA(_xlfn.XLOOKUP(CTA$4,dictionary!$M$3:$M$7128,dictionary!$N$3:$N$7128))," ",_xlfn.XLOOKUP(CTA$4,dictionary!$M$3:$M$7128,dictionary!$N$3:$N$7128))</f>
        <v>Para_Custom_AnalogIn_59_ScaleMin</v>
      </c>
      <c r="CTB3" s="175" t="str">
        <f>IF(ISNA(_xlfn.XLOOKUP(CTB$4,dictionary!$M$3:$M$7128,dictionary!$N$3:$N$7128))," ",_xlfn.XLOOKUP(CTB$4,dictionary!$M$3:$M$7128,dictionary!$N$3:$N$7128))</f>
        <v>Para_Custom_AnalogIn_5_CustAnaIn_MinMaxActive5</v>
      </c>
      <c r="CTC3" s="175" t="str">
        <f>IF(ISNA(_xlfn.XLOOKUP(CTC$4,dictionary!$M$3:$M$7128,dictionary!$N$3:$N$7128))," ",_xlfn.XLOOKUP(CTC$4,dictionary!$M$3:$M$7128,dictionary!$N$3:$N$7128))</f>
        <v>Para_Custom_AnalogIn_5_CustAnaIn_Typ5</v>
      </c>
      <c r="CTD3" s="175" t="str">
        <f>IF(ISNA(_xlfn.XLOOKUP(CTD$4,dictionary!$M$3:$M$7128,dictionary!$N$3:$N$7128))," ",_xlfn.XLOOKUP(CTD$4,dictionary!$M$3:$M$7128,dictionary!$N$3:$N$7128))</f>
        <v>Para_Custom_AnalogIn_5_Hystereses</v>
      </c>
      <c r="CTE3" s="175" t="str">
        <f>IF(ISNA(_xlfn.XLOOKUP(CTE$4,dictionary!$M$3:$M$7128,dictionary!$N$3:$N$7128))," ",_xlfn.XLOOKUP(CTE$4,dictionary!$M$3:$M$7128,dictionary!$N$3:$N$7128))</f>
        <v>Para_Custom_AnalogIn_5_LimitHi</v>
      </c>
      <c r="CTF3" s="175" t="str">
        <f>IF(ISNA(_xlfn.XLOOKUP(CTF$4,dictionary!$M$3:$M$7128,dictionary!$N$3:$N$7128))," ",_xlfn.XLOOKUP(CTF$4,dictionary!$M$3:$M$7128,dictionary!$N$3:$N$7128))</f>
        <v>Para_Custom_AnalogIn_5_LimitHiHi</v>
      </c>
      <c r="CTG3" s="175" t="str">
        <f>IF(ISNA(_xlfn.XLOOKUP(CTG$4,dictionary!$M$3:$M$7128,dictionary!$N$3:$N$7128))," ",_xlfn.XLOOKUP(CTG$4,dictionary!$M$3:$M$7128,dictionary!$N$3:$N$7128))</f>
        <v>Para_Custom_AnalogIn_5_LimitLo</v>
      </c>
      <c r="CTH3" s="175" t="str">
        <f>IF(ISNA(_xlfn.XLOOKUP(CTH$4,dictionary!$M$3:$M$7128,dictionary!$N$3:$N$7128))," ",_xlfn.XLOOKUP(CTH$4,dictionary!$M$3:$M$7128,dictionary!$N$3:$N$7128))</f>
        <v>Para_Custom_AnalogIn_5_LimitLoLo</v>
      </c>
      <c r="CTI3" s="175" t="str">
        <f>IF(ISNA(_xlfn.XLOOKUP(CTI$4,dictionary!$M$3:$M$7128,dictionary!$N$3:$N$7128))," ",_xlfn.XLOOKUP(CTI$4,dictionary!$M$3:$M$7128,dictionary!$N$3:$N$7128))</f>
        <v>Para_Custom_AnalogIn_60_CustAnaIn_Active60</v>
      </c>
      <c r="CTJ3" s="175" t="str">
        <f>IF(ISNA(_xlfn.XLOOKUP(CTJ$4,dictionary!$M$3:$M$7128,dictionary!$N$3:$N$7128))," ",_xlfn.XLOOKUP(CTJ$4,dictionary!$M$3:$M$7128,dictionary!$N$3:$N$7128))</f>
        <v>Para_Custom_AnalogIn_60_CustAnaIn_MinMaxActive60</v>
      </c>
      <c r="CTK3" s="175" t="str">
        <f>IF(ISNA(_xlfn.XLOOKUP(CTK$4,dictionary!$M$3:$M$7128,dictionary!$N$3:$N$7128))," ",_xlfn.XLOOKUP(CTK$4,dictionary!$M$3:$M$7128,dictionary!$N$3:$N$7128))</f>
        <v>Para_Custom_AnalogIn_60_CustAnaIn_Set4mA60</v>
      </c>
      <c r="CTL3" s="175" t="str">
        <f>IF(ISNA(_xlfn.XLOOKUP(CTL$4,dictionary!$M$3:$M$7128,dictionary!$N$3:$N$7128))," ",_xlfn.XLOOKUP(CTL$4,dictionary!$M$3:$M$7128,dictionary!$N$3:$N$7128))</f>
        <v>Para_Custom_AnalogIn_60_CustAnaIn_Typ60</v>
      </c>
      <c r="CTM3" s="175" t="str">
        <f>IF(ISNA(_xlfn.XLOOKUP(CTM$4,dictionary!$M$3:$M$7128,dictionary!$N$3:$N$7128))," ",_xlfn.XLOOKUP(CTM$4,dictionary!$M$3:$M$7128,dictionary!$N$3:$N$7128))</f>
        <v>Para_Custom_AnalogIn_60_Hystereses</v>
      </c>
      <c r="CTN3" s="175" t="str">
        <f>IF(ISNA(_xlfn.XLOOKUP(CTN$4,dictionary!$M$3:$M$7128,dictionary!$N$3:$N$7128))," ",_xlfn.XLOOKUP(CTN$4,dictionary!$M$3:$M$7128,dictionary!$N$3:$N$7128))</f>
        <v>Para_Custom_AnalogIn_60_LimitHi</v>
      </c>
      <c r="CTO3" s="175" t="str">
        <f>IF(ISNA(_xlfn.XLOOKUP(CTO$4,dictionary!$M$3:$M$7128,dictionary!$N$3:$N$7128))," ",_xlfn.XLOOKUP(CTO$4,dictionary!$M$3:$M$7128,dictionary!$N$3:$N$7128))</f>
        <v>Para_Custom_AnalogIn_60_LimitHiHi</v>
      </c>
      <c r="CTP3" s="175" t="str">
        <f>IF(ISNA(_xlfn.XLOOKUP(CTP$4,dictionary!$M$3:$M$7128,dictionary!$N$3:$N$7128))," ",_xlfn.XLOOKUP(CTP$4,dictionary!$M$3:$M$7128,dictionary!$N$3:$N$7128))</f>
        <v>Para_Custom_AnalogIn_60_LimitLo</v>
      </c>
      <c r="CTQ3" s="175" t="str">
        <f>IF(ISNA(_xlfn.XLOOKUP(CTQ$4,dictionary!$M$3:$M$7128,dictionary!$N$3:$N$7128))," ",_xlfn.XLOOKUP(CTQ$4,dictionary!$M$3:$M$7128,dictionary!$N$3:$N$7128))</f>
        <v>Para_Custom_AnalogIn_60_LimitLoLo</v>
      </c>
      <c r="CTR3" s="175" t="str">
        <f>IF(ISNA(_xlfn.XLOOKUP(CTR$4,dictionary!$M$3:$M$7128,dictionary!$N$3:$N$7128))," ",_xlfn.XLOOKUP(CTR$4,dictionary!$M$3:$M$7128,dictionary!$N$3:$N$7128))</f>
        <v>Para_Custom_AnalogIn_60_ScaleMax</v>
      </c>
      <c r="CTS3" s="175" t="str">
        <f>IF(ISNA(_xlfn.XLOOKUP(CTS$4,dictionary!$M$3:$M$7128,dictionary!$N$3:$N$7128))," ",_xlfn.XLOOKUP(CTS$4,dictionary!$M$3:$M$7128,dictionary!$N$3:$N$7128))</f>
        <v>Para_Custom_AnalogIn_60_ScaleMin</v>
      </c>
      <c r="CTT3" s="175" t="str">
        <f>IF(ISNA(_xlfn.XLOOKUP(CTT$4,dictionary!$M$3:$M$7128,dictionary!$N$3:$N$7128))," ",_xlfn.XLOOKUP(CTT$4,dictionary!$M$3:$M$7128,dictionary!$N$3:$N$7128))</f>
        <v>Para_Custom_AnalogIn_6_CustAnaIn_MinMaxActive6</v>
      </c>
      <c r="CTU3" s="175" t="str">
        <f>IF(ISNA(_xlfn.XLOOKUP(CTU$4,dictionary!$M$3:$M$7128,dictionary!$N$3:$N$7128))," ",_xlfn.XLOOKUP(CTU$4,dictionary!$M$3:$M$7128,dictionary!$N$3:$N$7128))</f>
        <v>Para_Custom_AnalogIn_6_CustAnaIn_Typ6</v>
      </c>
      <c r="CTV3" s="175" t="str">
        <f>IF(ISNA(_xlfn.XLOOKUP(CTV$4,dictionary!$M$3:$M$7128,dictionary!$N$3:$N$7128))," ",_xlfn.XLOOKUP(CTV$4,dictionary!$M$3:$M$7128,dictionary!$N$3:$N$7128))</f>
        <v>Para_Custom_AnalogIn_6_Hystereses</v>
      </c>
      <c r="CTW3" s="175" t="str">
        <f>IF(ISNA(_xlfn.XLOOKUP(CTW$4,dictionary!$M$3:$M$7128,dictionary!$N$3:$N$7128))," ",_xlfn.XLOOKUP(CTW$4,dictionary!$M$3:$M$7128,dictionary!$N$3:$N$7128))</f>
        <v>Para_Custom_AnalogIn_6_LimitHi</v>
      </c>
      <c r="CTX3" s="175" t="str">
        <f>IF(ISNA(_xlfn.XLOOKUP(CTX$4,dictionary!$M$3:$M$7128,dictionary!$N$3:$N$7128))," ",_xlfn.XLOOKUP(CTX$4,dictionary!$M$3:$M$7128,dictionary!$N$3:$N$7128))</f>
        <v>Para_Custom_AnalogIn_6_LimitHiHi</v>
      </c>
      <c r="CTY3" s="175" t="str">
        <f>IF(ISNA(_xlfn.XLOOKUP(CTY$4,dictionary!$M$3:$M$7128,dictionary!$N$3:$N$7128))," ",_xlfn.XLOOKUP(CTY$4,dictionary!$M$3:$M$7128,dictionary!$N$3:$N$7128))</f>
        <v>Para_Custom_AnalogIn_6_LimitLo</v>
      </c>
      <c r="CTZ3" s="175" t="str">
        <f>IF(ISNA(_xlfn.XLOOKUP(CTZ$4,dictionary!$M$3:$M$7128,dictionary!$N$3:$N$7128))," ",_xlfn.XLOOKUP(CTZ$4,dictionary!$M$3:$M$7128,dictionary!$N$3:$N$7128))</f>
        <v>Para_Custom_AnalogIn_6_LimitLoLo</v>
      </c>
      <c r="CUA3" s="175" t="str">
        <f>IF(ISNA(_xlfn.XLOOKUP(CUA$4,dictionary!$M$3:$M$7128,dictionary!$N$3:$N$7128))," ",_xlfn.XLOOKUP(CUA$4,dictionary!$M$3:$M$7128,dictionary!$N$3:$N$7128))</f>
        <v>Para_Custom_AnalogIn_7_CustAnaIn_MinMaxActive7</v>
      </c>
      <c r="CUB3" s="175" t="str">
        <f>IF(ISNA(_xlfn.XLOOKUP(CUB$4,dictionary!$M$3:$M$7128,dictionary!$N$3:$N$7128))," ",_xlfn.XLOOKUP(CUB$4,dictionary!$M$3:$M$7128,dictionary!$N$3:$N$7128))</f>
        <v>Para_Custom_AnalogIn_7_CustAnaIn_Typ7</v>
      </c>
      <c r="CUC3" s="175" t="str">
        <f>IF(ISNA(_xlfn.XLOOKUP(CUC$4,dictionary!$M$3:$M$7128,dictionary!$N$3:$N$7128))," ",_xlfn.XLOOKUP(CUC$4,dictionary!$M$3:$M$7128,dictionary!$N$3:$N$7128))</f>
        <v>Para_Custom_AnalogIn_7_Hystereses</v>
      </c>
      <c r="CUD3" s="175" t="str">
        <f>IF(ISNA(_xlfn.XLOOKUP(CUD$4,dictionary!$M$3:$M$7128,dictionary!$N$3:$N$7128))," ",_xlfn.XLOOKUP(CUD$4,dictionary!$M$3:$M$7128,dictionary!$N$3:$N$7128))</f>
        <v>Para_Custom_AnalogIn_7_LimitHi</v>
      </c>
      <c r="CUE3" s="175" t="str">
        <f>IF(ISNA(_xlfn.XLOOKUP(CUE$4,dictionary!$M$3:$M$7128,dictionary!$N$3:$N$7128))," ",_xlfn.XLOOKUP(CUE$4,dictionary!$M$3:$M$7128,dictionary!$N$3:$N$7128))</f>
        <v>Para_Custom_AnalogIn_7_LimitHiHi</v>
      </c>
      <c r="CUF3" s="175" t="str">
        <f>IF(ISNA(_xlfn.XLOOKUP(CUF$4,dictionary!$M$3:$M$7128,dictionary!$N$3:$N$7128))," ",_xlfn.XLOOKUP(CUF$4,dictionary!$M$3:$M$7128,dictionary!$N$3:$N$7128))</f>
        <v>Para_Custom_AnalogIn_7_LimitLo</v>
      </c>
      <c r="CUG3" s="175" t="str">
        <f>IF(ISNA(_xlfn.XLOOKUP(CUG$4,dictionary!$M$3:$M$7128,dictionary!$N$3:$N$7128))," ",_xlfn.XLOOKUP(CUG$4,dictionary!$M$3:$M$7128,dictionary!$N$3:$N$7128))</f>
        <v>Para_Custom_AnalogIn_7_LimitLoLo</v>
      </c>
      <c r="CUH3" s="175" t="str">
        <f>IF(ISNA(_xlfn.XLOOKUP(CUH$4,dictionary!$M$3:$M$7128,dictionary!$N$3:$N$7128))," ",_xlfn.XLOOKUP(CUH$4,dictionary!$M$3:$M$7128,dictionary!$N$3:$N$7128))</f>
        <v>Para_Custom_AnalogIn_8_CustAnaIn_MinMaxActive8</v>
      </c>
      <c r="CUI3" s="175" t="str">
        <f>IF(ISNA(_xlfn.XLOOKUP(CUI$4,dictionary!$M$3:$M$7128,dictionary!$N$3:$N$7128))," ",_xlfn.XLOOKUP(CUI$4,dictionary!$M$3:$M$7128,dictionary!$N$3:$N$7128))</f>
        <v>Para_Custom_AnalogIn_8_CustAnaIn_Typ8</v>
      </c>
      <c r="CUJ3" s="175" t="str">
        <f>IF(ISNA(_xlfn.XLOOKUP(CUJ$4,dictionary!$M$3:$M$7128,dictionary!$N$3:$N$7128))," ",_xlfn.XLOOKUP(CUJ$4,dictionary!$M$3:$M$7128,dictionary!$N$3:$N$7128))</f>
        <v>Para_Custom_AnalogIn_8_Hystereses</v>
      </c>
      <c r="CUK3" s="175" t="str">
        <f>IF(ISNA(_xlfn.XLOOKUP(CUK$4,dictionary!$M$3:$M$7128,dictionary!$N$3:$N$7128))," ",_xlfn.XLOOKUP(CUK$4,dictionary!$M$3:$M$7128,dictionary!$N$3:$N$7128))</f>
        <v>Para_Custom_AnalogIn_8_LimitHi</v>
      </c>
      <c r="CUL3" s="175" t="str">
        <f>IF(ISNA(_xlfn.XLOOKUP(CUL$4,dictionary!$M$3:$M$7128,dictionary!$N$3:$N$7128))," ",_xlfn.XLOOKUP(CUL$4,dictionary!$M$3:$M$7128,dictionary!$N$3:$N$7128))</f>
        <v>Para_Custom_AnalogIn_8_LimitHiHi</v>
      </c>
      <c r="CUM3" s="175" t="str">
        <f>IF(ISNA(_xlfn.XLOOKUP(CUM$4,dictionary!$M$3:$M$7128,dictionary!$N$3:$N$7128))," ",_xlfn.XLOOKUP(CUM$4,dictionary!$M$3:$M$7128,dictionary!$N$3:$N$7128))</f>
        <v>Para_Custom_AnalogIn_8_LimitLo</v>
      </c>
      <c r="CUN3" s="175" t="str">
        <f>IF(ISNA(_xlfn.XLOOKUP(CUN$4,dictionary!$M$3:$M$7128,dictionary!$N$3:$N$7128))," ",_xlfn.XLOOKUP(CUN$4,dictionary!$M$3:$M$7128,dictionary!$N$3:$N$7128))</f>
        <v>Para_Custom_AnalogIn_8_LimitLoLo</v>
      </c>
      <c r="CUO3" s="175" t="str">
        <f>IF(ISNA(_xlfn.XLOOKUP(CUO$4,dictionary!$M$3:$M$7128,dictionary!$N$3:$N$7128))," ",_xlfn.XLOOKUP(CUO$4,dictionary!$M$3:$M$7128,dictionary!$N$3:$N$7128))</f>
        <v>Para_Custom_AnalogIn_9_CustAnaIn_MinMaxActive9</v>
      </c>
      <c r="CUP3" s="175" t="str">
        <f>IF(ISNA(_xlfn.XLOOKUP(CUP$4,dictionary!$M$3:$M$7128,dictionary!$N$3:$N$7128))," ",_xlfn.XLOOKUP(CUP$4,dictionary!$M$3:$M$7128,dictionary!$N$3:$N$7128))</f>
        <v>Para_Custom_AnalogIn_9_CustAnaIn_Typ9</v>
      </c>
      <c r="CUQ3" s="175" t="str">
        <f>IF(ISNA(_xlfn.XLOOKUP(CUQ$4,dictionary!$M$3:$M$7128,dictionary!$N$3:$N$7128))," ",_xlfn.XLOOKUP(CUQ$4,dictionary!$M$3:$M$7128,dictionary!$N$3:$N$7128))</f>
        <v>Para_Custom_AnalogIn_9_Hystereses</v>
      </c>
      <c r="CUR3" s="175" t="str">
        <f>IF(ISNA(_xlfn.XLOOKUP(CUR$4,dictionary!$M$3:$M$7128,dictionary!$N$3:$N$7128))," ",_xlfn.XLOOKUP(CUR$4,dictionary!$M$3:$M$7128,dictionary!$N$3:$N$7128))</f>
        <v>Para_Custom_AnalogIn_9_LimitHi</v>
      </c>
      <c r="CUS3" s="175" t="str">
        <f>IF(ISNA(_xlfn.XLOOKUP(CUS$4,dictionary!$M$3:$M$7128,dictionary!$N$3:$N$7128))," ",_xlfn.XLOOKUP(CUS$4,dictionary!$M$3:$M$7128,dictionary!$N$3:$N$7128))</f>
        <v>Para_Custom_AnalogIn_9_LimitHiHi</v>
      </c>
      <c r="CUT3" s="175" t="str">
        <f>IF(ISNA(_xlfn.XLOOKUP(CUT$4,dictionary!$M$3:$M$7128,dictionary!$N$3:$N$7128))," ",_xlfn.XLOOKUP(CUT$4,dictionary!$M$3:$M$7128,dictionary!$N$3:$N$7128))</f>
        <v>Para_Custom_AnalogIn_9_LimitLo</v>
      </c>
      <c r="CUU3" s="175" t="str">
        <f>IF(ISNA(_xlfn.XLOOKUP(CUU$4,dictionary!$M$3:$M$7128,dictionary!$N$3:$N$7128))," ",_xlfn.XLOOKUP(CUU$4,dictionary!$M$3:$M$7128,dictionary!$N$3:$N$7128))</f>
        <v>Para_Custom_AnalogIn_9_LimitLoLo</v>
      </c>
      <c r="CUV3" s="175" t="str">
        <f>IF(ISNA(_xlfn.XLOOKUP(CUV$4,dictionary!$M$3:$M$7128,dictionary!$N$3:$N$7128))," ",_xlfn.XLOOKUP(CUV$4,dictionary!$M$3:$M$7128,dictionary!$N$3:$N$7128))</f>
        <v>Para_Custom_AnalogOut_AO10_HardwareScaleMax</v>
      </c>
      <c r="CUW3" s="175" t="str">
        <f>IF(ISNA(_xlfn.XLOOKUP(CUW$4,dictionary!$M$3:$M$7128,dictionary!$N$3:$N$7128))," ",_xlfn.XLOOKUP(CUW$4,dictionary!$M$3:$M$7128,dictionary!$N$3:$N$7128))</f>
        <v>Para_Custom_AnalogOut_AO10_HardwareScaleMin</v>
      </c>
      <c r="CUX3" s="175" t="str">
        <f>IF(ISNA(_xlfn.XLOOKUP(CUX$4,dictionary!$M$3:$M$7128,dictionary!$N$3:$N$7128))," ",_xlfn.XLOOKUP(CUX$4,dictionary!$M$3:$M$7128,dictionary!$N$3:$N$7128))</f>
        <v>Para_Custom_AnalogOut_AO10_ScaleMax</v>
      </c>
      <c r="CUY3" s="175" t="str">
        <f>IF(ISNA(_xlfn.XLOOKUP(CUY$4,dictionary!$M$3:$M$7128,dictionary!$N$3:$N$7128))," ",_xlfn.XLOOKUP(CUY$4,dictionary!$M$3:$M$7128,dictionary!$N$3:$N$7128))</f>
        <v>Para_Custom_AnalogOut_AO10_ScaleMin</v>
      </c>
      <c r="CUZ3" s="175" t="str">
        <f>IF(ISNA(_xlfn.XLOOKUP(CUZ$4,dictionary!$M$3:$M$7128,dictionary!$N$3:$N$7128))," ",_xlfn.XLOOKUP(CUZ$4,dictionary!$M$3:$M$7128,dictionary!$N$3:$N$7128))</f>
        <v>Para_Custom_AnalogOut_AO11_HardwareScaleMax</v>
      </c>
      <c r="CVA3" s="175" t="str">
        <f>IF(ISNA(_xlfn.XLOOKUP(CVA$4,dictionary!$M$3:$M$7128,dictionary!$N$3:$N$7128))," ",_xlfn.XLOOKUP(CVA$4,dictionary!$M$3:$M$7128,dictionary!$N$3:$N$7128))</f>
        <v>Para_Custom_AnalogOut_AO11_HardwareScaleMin</v>
      </c>
      <c r="CVB3" s="175" t="str">
        <f>IF(ISNA(_xlfn.XLOOKUP(CVB$4,dictionary!$M$3:$M$7128,dictionary!$N$3:$N$7128))," ",_xlfn.XLOOKUP(CVB$4,dictionary!$M$3:$M$7128,dictionary!$N$3:$N$7128))</f>
        <v>Para_Custom_AnalogOut_AO11_ScaleMax</v>
      </c>
      <c r="CVC3" s="175" t="str">
        <f>IF(ISNA(_xlfn.XLOOKUP(CVC$4,dictionary!$M$3:$M$7128,dictionary!$N$3:$N$7128))," ",_xlfn.XLOOKUP(CVC$4,dictionary!$M$3:$M$7128,dictionary!$N$3:$N$7128))</f>
        <v>Para_Custom_AnalogOut_AO11_ScaleMin</v>
      </c>
      <c r="CVD3" s="175" t="str">
        <f>IF(ISNA(_xlfn.XLOOKUP(CVD$4,dictionary!$M$3:$M$7128,dictionary!$N$3:$N$7128))," ",_xlfn.XLOOKUP(CVD$4,dictionary!$M$3:$M$7128,dictionary!$N$3:$N$7128))</f>
        <v>Para_Custom_AnalogOut_AO12_HardwareScaleMax</v>
      </c>
      <c r="CVE3" s="175" t="str">
        <f>IF(ISNA(_xlfn.XLOOKUP(CVE$4,dictionary!$M$3:$M$7128,dictionary!$N$3:$N$7128))," ",_xlfn.XLOOKUP(CVE$4,dictionary!$M$3:$M$7128,dictionary!$N$3:$N$7128))</f>
        <v>Para_Custom_AnalogOut_AO12_HardwareScaleMin</v>
      </c>
      <c r="CVF3" s="175" t="str">
        <f>IF(ISNA(_xlfn.XLOOKUP(CVF$4,dictionary!$M$3:$M$7128,dictionary!$N$3:$N$7128))," ",_xlfn.XLOOKUP(CVF$4,dictionary!$M$3:$M$7128,dictionary!$N$3:$N$7128))</f>
        <v>Para_Custom_AnalogOut_AO12_ScaleMax</v>
      </c>
      <c r="CVG3" s="175" t="str">
        <f>IF(ISNA(_xlfn.XLOOKUP(CVG$4,dictionary!$M$3:$M$7128,dictionary!$N$3:$N$7128))," ",_xlfn.XLOOKUP(CVG$4,dictionary!$M$3:$M$7128,dictionary!$N$3:$N$7128))</f>
        <v>Para_Custom_AnalogOut_AO12_ScaleMin</v>
      </c>
      <c r="CVH3" s="175" t="str">
        <f>IF(ISNA(_xlfn.XLOOKUP(CVH$4,dictionary!$M$3:$M$7128,dictionary!$N$3:$N$7128))," ",_xlfn.XLOOKUP(CVH$4,dictionary!$M$3:$M$7128,dictionary!$N$3:$N$7128))</f>
        <v>Para_Custom_AnalogOut_AO13_HardwareScaleMax</v>
      </c>
      <c r="CVI3" s="175" t="str">
        <f>IF(ISNA(_xlfn.XLOOKUP(CVI$4,dictionary!$M$3:$M$7128,dictionary!$N$3:$N$7128))," ",_xlfn.XLOOKUP(CVI$4,dictionary!$M$3:$M$7128,dictionary!$N$3:$N$7128))</f>
        <v>Para_Custom_AnalogOut_AO13_HardwareScaleMin</v>
      </c>
      <c r="CVJ3" s="175" t="str">
        <f>IF(ISNA(_xlfn.XLOOKUP(CVJ$4,dictionary!$M$3:$M$7128,dictionary!$N$3:$N$7128))," ",_xlfn.XLOOKUP(CVJ$4,dictionary!$M$3:$M$7128,dictionary!$N$3:$N$7128))</f>
        <v>Para_Custom_AnalogOut_AO13_ScaleMax</v>
      </c>
      <c r="CVK3" s="175" t="str">
        <f>IF(ISNA(_xlfn.XLOOKUP(CVK$4,dictionary!$M$3:$M$7128,dictionary!$N$3:$N$7128))," ",_xlfn.XLOOKUP(CVK$4,dictionary!$M$3:$M$7128,dictionary!$N$3:$N$7128))</f>
        <v>Para_Custom_AnalogOut_AO13_ScaleMin</v>
      </c>
      <c r="CVL3" s="175" t="str">
        <f>IF(ISNA(_xlfn.XLOOKUP(CVL$4,dictionary!$M$3:$M$7128,dictionary!$N$3:$N$7128))," ",_xlfn.XLOOKUP(CVL$4,dictionary!$M$3:$M$7128,dictionary!$N$3:$N$7128))</f>
        <v>Para_Custom_AnalogOut_AO14_HardwareScaleMax</v>
      </c>
      <c r="CVM3" s="175" t="str">
        <f>IF(ISNA(_xlfn.XLOOKUP(CVM$4,dictionary!$M$3:$M$7128,dictionary!$N$3:$N$7128))," ",_xlfn.XLOOKUP(CVM$4,dictionary!$M$3:$M$7128,dictionary!$N$3:$N$7128))</f>
        <v>Para_Custom_AnalogOut_AO14_HardwareScaleMin</v>
      </c>
      <c r="CVN3" s="175" t="str">
        <f>IF(ISNA(_xlfn.XLOOKUP(CVN$4,dictionary!$M$3:$M$7128,dictionary!$N$3:$N$7128))," ",_xlfn.XLOOKUP(CVN$4,dictionary!$M$3:$M$7128,dictionary!$N$3:$N$7128))</f>
        <v>Para_Custom_AnalogOut_AO14_ScaleMax</v>
      </c>
      <c r="CVO3" s="175" t="str">
        <f>IF(ISNA(_xlfn.XLOOKUP(CVO$4,dictionary!$M$3:$M$7128,dictionary!$N$3:$N$7128))," ",_xlfn.XLOOKUP(CVO$4,dictionary!$M$3:$M$7128,dictionary!$N$3:$N$7128))</f>
        <v>Para_Custom_AnalogOut_AO14_ScaleMin</v>
      </c>
      <c r="CVP3" s="175" t="str">
        <f>IF(ISNA(_xlfn.XLOOKUP(CVP$4,dictionary!$M$3:$M$7128,dictionary!$N$3:$N$7128))," ",_xlfn.XLOOKUP(CVP$4,dictionary!$M$3:$M$7128,dictionary!$N$3:$N$7128))</f>
        <v>Para_Custom_AnalogOut_AO15_HardwareScaleMax</v>
      </c>
      <c r="CVQ3" s="175" t="str">
        <f>IF(ISNA(_xlfn.XLOOKUP(CVQ$4,dictionary!$M$3:$M$7128,dictionary!$N$3:$N$7128))," ",_xlfn.XLOOKUP(CVQ$4,dictionary!$M$3:$M$7128,dictionary!$N$3:$N$7128))</f>
        <v>Para_Custom_AnalogOut_AO15_HardwareScaleMin</v>
      </c>
      <c r="CVR3" s="175" t="str">
        <f>IF(ISNA(_xlfn.XLOOKUP(CVR$4,dictionary!$M$3:$M$7128,dictionary!$N$3:$N$7128))," ",_xlfn.XLOOKUP(CVR$4,dictionary!$M$3:$M$7128,dictionary!$N$3:$N$7128))</f>
        <v>Para_Custom_AnalogOut_AO15_ScaleMax</v>
      </c>
      <c r="CVS3" s="175" t="str">
        <f>IF(ISNA(_xlfn.XLOOKUP(CVS$4,dictionary!$M$3:$M$7128,dictionary!$N$3:$N$7128))," ",_xlfn.XLOOKUP(CVS$4,dictionary!$M$3:$M$7128,dictionary!$N$3:$N$7128))</f>
        <v>Para_Custom_AnalogOut_AO15_ScaleMin</v>
      </c>
      <c r="CVT3" s="175" t="str">
        <f>IF(ISNA(_xlfn.XLOOKUP(CVT$4,dictionary!$M$3:$M$7128,dictionary!$N$3:$N$7128))," ",_xlfn.XLOOKUP(CVT$4,dictionary!$M$3:$M$7128,dictionary!$N$3:$N$7128))</f>
        <v>Para_Custom_AnalogOut_AO16_HardwareScaleMax</v>
      </c>
      <c r="CVU3" s="175" t="str">
        <f>IF(ISNA(_xlfn.XLOOKUP(CVU$4,dictionary!$M$3:$M$7128,dictionary!$N$3:$N$7128))," ",_xlfn.XLOOKUP(CVU$4,dictionary!$M$3:$M$7128,dictionary!$N$3:$N$7128))</f>
        <v>Para_Custom_AnalogOut_AO16_HardwareScaleMin</v>
      </c>
      <c r="CVV3" s="175" t="str">
        <f>IF(ISNA(_xlfn.XLOOKUP(CVV$4,dictionary!$M$3:$M$7128,dictionary!$N$3:$N$7128))," ",_xlfn.XLOOKUP(CVV$4,dictionary!$M$3:$M$7128,dictionary!$N$3:$N$7128))</f>
        <v>Para_Custom_AnalogOut_AO16_ScaleMax</v>
      </c>
      <c r="CVW3" s="175" t="str">
        <f>IF(ISNA(_xlfn.XLOOKUP(CVW$4,dictionary!$M$3:$M$7128,dictionary!$N$3:$N$7128))," ",_xlfn.XLOOKUP(CVW$4,dictionary!$M$3:$M$7128,dictionary!$N$3:$N$7128))</f>
        <v>Para_Custom_AnalogOut_AO16_ScaleMin</v>
      </c>
      <c r="CVX3" s="175" t="str">
        <f>IF(ISNA(_xlfn.XLOOKUP(CVX$4,dictionary!$M$3:$M$7128,dictionary!$N$3:$N$7128))," ",_xlfn.XLOOKUP(CVX$4,dictionary!$M$3:$M$7128,dictionary!$N$3:$N$7128))</f>
        <v>Para_Custom_AnalogOut_AO1_HardwareScaleMax</v>
      </c>
      <c r="CVY3" s="175" t="str">
        <f>IF(ISNA(_xlfn.XLOOKUP(CVY$4,dictionary!$M$3:$M$7128,dictionary!$N$3:$N$7128))," ",_xlfn.XLOOKUP(CVY$4,dictionary!$M$3:$M$7128,dictionary!$N$3:$N$7128))</f>
        <v>Para_Custom_AnalogOut_AO1_HardwareScaleMin</v>
      </c>
      <c r="CVZ3" s="175" t="str">
        <f>IF(ISNA(_xlfn.XLOOKUP(CVZ$4,dictionary!$M$3:$M$7128,dictionary!$N$3:$N$7128))," ",_xlfn.XLOOKUP(CVZ$4,dictionary!$M$3:$M$7128,dictionary!$N$3:$N$7128))</f>
        <v>Para_Custom_AnalogOut_AO1_ScaleMax</v>
      </c>
      <c r="CWA3" s="175" t="str">
        <f>IF(ISNA(_xlfn.XLOOKUP(CWA$4,dictionary!$M$3:$M$7128,dictionary!$N$3:$N$7128))," ",_xlfn.XLOOKUP(CWA$4,dictionary!$M$3:$M$7128,dictionary!$N$3:$N$7128))</f>
        <v>Para_Custom_AnalogOut_AO1_ScaleMin</v>
      </c>
      <c r="CWB3" s="175" t="str">
        <f>IF(ISNA(_xlfn.XLOOKUP(CWB$4,dictionary!$M$3:$M$7128,dictionary!$N$3:$N$7128))," ",_xlfn.XLOOKUP(CWB$4,dictionary!$M$3:$M$7128,dictionary!$N$3:$N$7128))</f>
        <v>Para_Custom_AnalogOut_AO2_HardwareScaleMax</v>
      </c>
      <c r="CWC3" s="175" t="str">
        <f>IF(ISNA(_xlfn.XLOOKUP(CWC$4,dictionary!$M$3:$M$7128,dictionary!$N$3:$N$7128))," ",_xlfn.XLOOKUP(CWC$4,dictionary!$M$3:$M$7128,dictionary!$N$3:$N$7128))</f>
        <v>Para_Custom_AnalogOut_AO2_HardwareScaleMin</v>
      </c>
      <c r="CWD3" s="175" t="str">
        <f>IF(ISNA(_xlfn.XLOOKUP(CWD$4,dictionary!$M$3:$M$7128,dictionary!$N$3:$N$7128))," ",_xlfn.XLOOKUP(CWD$4,dictionary!$M$3:$M$7128,dictionary!$N$3:$N$7128))</f>
        <v>Para_Custom_AnalogOut_AO2_ScaleMax</v>
      </c>
      <c r="CWE3" s="175" t="str">
        <f>IF(ISNA(_xlfn.XLOOKUP(CWE$4,dictionary!$M$3:$M$7128,dictionary!$N$3:$N$7128))," ",_xlfn.XLOOKUP(CWE$4,dictionary!$M$3:$M$7128,dictionary!$N$3:$N$7128))</f>
        <v>Para_Custom_AnalogOut_AO2_ScaleMin</v>
      </c>
      <c r="CWF3" s="175" t="str">
        <f>IF(ISNA(_xlfn.XLOOKUP(CWF$4,dictionary!$M$3:$M$7128,dictionary!$N$3:$N$7128))," ",_xlfn.XLOOKUP(CWF$4,dictionary!$M$3:$M$7128,dictionary!$N$3:$N$7128))</f>
        <v>Para_Custom_AnalogOut_AO3_HardwareScaleMax</v>
      </c>
      <c r="CWG3" s="175" t="str">
        <f>IF(ISNA(_xlfn.XLOOKUP(CWG$4,dictionary!$M$3:$M$7128,dictionary!$N$3:$N$7128))," ",_xlfn.XLOOKUP(CWG$4,dictionary!$M$3:$M$7128,dictionary!$N$3:$N$7128))</f>
        <v>Para_Custom_AnalogOut_AO3_HardwareScaleMin</v>
      </c>
      <c r="CWH3" s="175" t="str">
        <f>IF(ISNA(_xlfn.XLOOKUP(CWH$4,dictionary!$M$3:$M$7128,dictionary!$N$3:$N$7128))," ",_xlfn.XLOOKUP(CWH$4,dictionary!$M$3:$M$7128,dictionary!$N$3:$N$7128))</f>
        <v>Para_Custom_AnalogOut_AO3_ScaleMax</v>
      </c>
      <c r="CWI3" s="175" t="str">
        <f>IF(ISNA(_xlfn.XLOOKUP(CWI$4,dictionary!$M$3:$M$7128,dictionary!$N$3:$N$7128))," ",_xlfn.XLOOKUP(CWI$4,dictionary!$M$3:$M$7128,dictionary!$N$3:$N$7128))</f>
        <v>Para_Custom_AnalogOut_AO3_ScaleMin</v>
      </c>
      <c r="CWJ3" s="175" t="str">
        <f>IF(ISNA(_xlfn.XLOOKUP(CWJ$4,dictionary!$M$3:$M$7128,dictionary!$N$3:$N$7128))," ",_xlfn.XLOOKUP(CWJ$4,dictionary!$M$3:$M$7128,dictionary!$N$3:$N$7128))</f>
        <v>Para_Custom_AnalogOut_AO4_HardwareScaleMax</v>
      </c>
      <c r="CWK3" s="175" t="str">
        <f>IF(ISNA(_xlfn.XLOOKUP(CWK$4,dictionary!$M$3:$M$7128,dictionary!$N$3:$N$7128))," ",_xlfn.XLOOKUP(CWK$4,dictionary!$M$3:$M$7128,dictionary!$N$3:$N$7128))</f>
        <v>Para_Custom_AnalogOut_AO4_HardwareScaleMin</v>
      </c>
      <c r="CWL3" s="175" t="str">
        <f>IF(ISNA(_xlfn.XLOOKUP(CWL$4,dictionary!$M$3:$M$7128,dictionary!$N$3:$N$7128))," ",_xlfn.XLOOKUP(CWL$4,dictionary!$M$3:$M$7128,dictionary!$N$3:$N$7128))</f>
        <v>Para_Custom_AnalogOut_AO4_ScaleMax</v>
      </c>
      <c r="CWM3" s="175" t="str">
        <f>IF(ISNA(_xlfn.XLOOKUP(CWM$4,dictionary!$M$3:$M$7128,dictionary!$N$3:$N$7128))," ",_xlfn.XLOOKUP(CWM$4,dictionary!$M$3:$M$7128,dictionary!$N$3:$N$7128))</f>
        <v>Para_Custom_AnalogOut_AO4_ScaleMin</v>
      </c>
      <c r="CWN3" s="175" t="str">
        <f>IF(ISNA(_xlfn.XLOOKUP(CWN$4,dictionary!$M$3:$M$7128,dictionary!$N$3:$N$7128))," ",_xlfn.XLOOKUP(CWN$4,dictionary!$M$3:$M$7128,dictionary!$N$3:$N$7128))</f>
        <v>Para_Custom_AnalogOut_AO5_HardwareScaleMax</v>
      </c>
      <c r="CWO3" s="175" t="str">
        <f>IF(ISNA(_xlfn.XLOOKUP(CWO$4,dictionary!$M$3:$M$7128,dictionary!$N$3:$N$7128))," ",_xlfn.XLOOKUP(CWO$4,dictionary!$M$3:$M$7128,dictionary!$N$3:$N$7128))</f>
        <v>Para_Custom_AnalogOut_AO5_HardwareScaleMin</v>
      </c>
      <c r="CWP3" s="175" t="str">
        <f>IF(ISNA(_xlfn.XLOOKUP(CWP$4,dictionary!$M$3:$M$7128,dictionary!$N$3:$N$7128))," ",_xlfn.XLOOKUP(CWP$4,dictionary!$M$3:$M$7128,dictionary!$N$3:$N$7128))</f>
        <v>Para_Custom_AnalogOut_AO5_ScaleMax</v>
      </c>
      <c r="CWQ3" s="175" t="str">
        <f>IF(ISNA(_xlfn.XLOOKUP(CWQ$4,dictionary!$M$3:$M$7128,dictionary!$N$3:$N$7128))," ",_xlfn.XLOOKUP(CWQ$4,dictionary!$M$3:$M$7128,dictionary!$N$3:$N$7128))</f>
        <v>Para_Custom_AnalogOut_AO5_ScaleMin</v>
      </c>
      <c r="CWR3" s="175" t="str">
        <f>IF(ISNA(_xlfn.XLOOKUP(CWR$4,dictionary!$M$3:$M$7128,dictionary!$N$3:$N$7128))," ",_xlfn.XLOOKUP(CWR$4,dictionary!$M$3:$M$7128,dictionary!$N$3:$N$7128))</f>
        <v>Para_Custom_AnalogOut_AO6_HardwareScaleMax</v>
      </c>
      <c r="CWS3" s="175" t="str">
        <f>IF(ISNA(_xlfn.XLOOKUP(CWS$4,dictionary!$M$3:$M$7128,dictionary!$N$3:$N$7128))," ",_xlfn.XLOOKUP(CWS$4,dictionary!$M$3:$M$7128,dictionary!$N$3:$N$7128))</f>
        <v>Para_Custom_AnalogOut_AO6_HardwareScaleMin</v>
      </c>
      <c r="CWT3" s="175" t="str">
        <f>IF(ISNA(_xlfn.XLOOKUP(CWT$4,dictionary!$M$3:$M$7128,dictionary!$N$3:$N$7128))," ",_xlfn.XLOOKUP(CWT$4,dictionary!$M$3:$M$7128,dictionary!$N$3:$N$7128))</f>
        <v>Para_Custom_AnalogOut_AO6_ScaleMax</v>
      </c>
      <c r="CWU3" s="175" t="str">
        <f>IF(ISNA(_xlfn.XLOOKUP(CWU$4,dictionary!$M$3:$M$7128,dictionary!$N$3:$N$7128))," ",_xlfn.XLOOKUP(CWU$4,dictionary!$M$3:$M$7128,dictionary!$N$3:$N$7128))</f>
        <v>Para_Custom_AnalogOut_AO6_ScaleMin</v>
      </c>
      <c r="CWV3" s="175" t="str">
        <f>IF(ISNA(_xlfn.XLOOKUP(CWV$4,dictionary!$M$3:$M$7128,dictionary!$N$3:$N$7128))," ",_xlfn.XLOOKUP(CWV$4,dictionary!$M$3:$M$7128,dictionary!$N$3:$N$7128))</f>
        <v>Para_Custom_AnalogOut_AO7_HardwareScaleMax</v>
      </c>
      <c r="CWW3" s="175" t="str">
        <f>IF(ISNA(_xlfn.XLOOKUP(CWW$4,dictionary!$M$3:$M$7128,dictionary!$N$3:$N$7128))," ",_xlfn.XLOOKUP(CWW$4,dictionary!$M$3:$M$7128,dictionary!$N$3:$N$7128))</f>
        <v>Para_Custom_AnalogOut_AO7_HardwareScaleMin</v>
      </c>
      <c r="CWX3" s="175" t="str">
        <f>IF(ISNA(_xlfn.XLOOKUP(CWX$4,dictionary!$M$3:$M$7128,dictionary!$N$3:$N$7128))," ",_xlfn.XLOOKUP(CWX$4,dictionary!$M$3:$M$7128,dictionary!$N$3:$N$7128))</f>
        <v>Para_Custom_AnalogOut_AO7_ScaleMax</v>
      </c>
      <c r="CWY3" s="175" t="str">
        <f>IF(ISNA(_xlfn.XLOOKUP(CWY$4,dictionary!$M$3:$M$7128,dictionary!$N$3:$N$7128))," ",_xlfn.XLOOKUP(CWY$4,dictionary!$M$3:$M$7128,dictionary!$N$3:$N$7128))</f>
        <v>Para_Custom_AnalogOut_AO7_ScaleMin</v>
      </c>
      <c r="CWZ3" s="175" t="str">
        <f>IF(ISNA(_xlfn.XLOOKUP(CWZ$4,dictionary!$M$3:$M$7128,dictionary!$N$3:$N$7128))," ",_xlfn.XLOOKUP(CWZ$4,dictionary!$M$3:$M$7128,dictionary!$N$3:$N$7128))</f>
        <v>Para_Custom_AnalogOut_AO8_HardwareScaleMax</v>
      </c>
      <c r="CXA3" s="175" t="str">
        <f>IF(ISNA(_xlfn.XLOOKUP(CXA$4,dictionary!$M$3:$M$7128,dictionary!$N$3:$N$7128))," ",_xlfn.XLOOKUP(CXA$4,dictionary!$M$3:$M$7128,dictionary!$N$3:$N$7128))</f>
        <v>Para_Custom_AnalogOut_AO8_HardwareScaleMin</v>
      </c>
      <c r="CXB3" s="175" t="str">
        <f>IF(ISNA(_xlfn.XLOOKUP(CXB$4,dictionary!$M$3:$M$7128,dictionary!$N$3:$N$7128))," ",_xlfn.XLOOKUP(CXB$4,dictionary!$M$3:$M$7128,dictionary!$N$3:$N$7128))</f>
        <v>Para_Custom_AnalogOut_AO8_ScaleMax</v>
      </c>
      <c r="CXC3" s="175" t="str">
        <f>IF(ISNA(_xlfn.XLOOKUP(CXC$4,dictionary!$M$3:$M$7128,dictionary!$N$3:$N$7128))," ",_xlfn.XLOOKUP(CXC$4,dictionary!$M$3:$M$7128,dictionary!$N$3:$N$7128))</f>
        <v>Para_Custom_AnalogOut_AO8_ScaleMin</v>
      </c>
      <c r="CXD3" s="175" t="str">
        <f>IF(ISNA(_xlfn.XLOOKUP(CXD$4,dictionary!$M$3:$M$7128,dictionary!$N$3:$N$7128))," ",_xlfn.XLOOKUP(CXD$4,dictionary!$M$3:$M$7128,dictionary!$N$3:$N$7128))</f>
        <v>Para_Custom_AnalogOut_AO9_HardwareScaleMax</v>
      </c>
      <c r="CXE3" s="175" t="str">
        <f>IF(ISNA(_xlfn.XLOOKUP(CXE$4,dictionary!$M$3:$M$7128,dictionary!$N$3:$N$7128))," ",_xlfn.XLOOKUP(CXE$4,dictionary!$M$3:$M$7128,dictionary!$N$3:$N$7128))</f>
        <v>Para_Custom_AnalogOut_AO9_HardwareScaleMin</v>
      </c>
      <c r="CXF3" s="175" t="str">
        <f>IF(ISNA(_xlfn.XLOOKUP(CXF$4,dictionary!$M$3:$M$7128,dictionary!$N$3:$N$7128))," ",_xlfn.XLOOKUP(CXF$4,dictionary!$M$3:$M$7128,dictionary!$N$3:$N$7128))</f>
        <v>Para_Custom_AnalogOut_AO9_ScaleMax</v>
      </c>
      <c r="CXG3" s="175" t="str">
        <f>IF(ISNA(_xlfn.XLOOKUP(CXG$4,dictionary!$M$3:$M$7128,dictionary!$N$3:$N$7128))," ",_xlfn.XLOOKUP(CXG$4,dictionary!$M$3:$M$7128,dictionary!$N$3:$N$7128))</f>
        <v>Para_Custom_AnalogOut_AO9_ScaleMin</v>
      </c>
      <c r="CXH3" s="175" t="str">
        <f>IF(ISNA(_xlfn.XLOOKUP(CXH$4,dictionary!$M$3:$M$7128,dictionary!$N$3:$N$7128))," ",_xlfn.XLOOKUP(CXH$4,dictionary!$M$3:$M$7128,dictionary!$N$3:$N$7128))</f>
        <v>Para_Custom_Status_AuxCust_Active1</v>
      </c>
      <c r="CXI3" s="175" t="str">
        <f>IF(ISNA(_xlfn.XLOOKUP(CXI$4,dictionary!$M$3:$M$7128,dictionary!$N$3:$N$7128))," ",_xlfn.XLOOKUP(CXI$4,dictionary!$M$3:$M$7128,dictionary!$N$3:$N$7128))</f>
        <v>Para_Custom_Status_AuxCust_Active10</v>
      </c>
      <c r="CXJ3" s="175" t="str">
        <f>IF(ISNA(_xlfn.XLOOKUP(CXJ$4,dictionary!$M$3:$M$7128,dictionary!$N$3:$N$7128))," ",_xlfn.XLOOKUP(CXJ$4,dictionary!$M$3:$M$7128,dictionary!$N$3:$N$7128))</f>
        <v>Para_Custom_Status_AuxCust_Active11</v>
      </c>
      <c r="CXK3" s="175" t="str">
        <f>IF(ISNA(_xlfn.XLOOKUP(CXK$4,dictionary!$M$3:$M$7128,dictionary!$N$3:$N$7128))," ",_xlfn.XLOOKUP(CXK$4,dictionary!$M$3:$M$7128,dictionary!$N$3:$N$7128))</f>
        <v>Para_Custom_Status_AuxCust_Active12</v>
      </c>
      <c r="CXL3" s="175" t="str">
        <f>IF(ISNA(_xlfn.XLOOKUP(CXL$4,dictionary!$M$3:$M$7128,dictionary!$N$3:$N$7128))," ",_xlfn.XLOOKUP(CXL$4,dictionary!$M$3:$M$7128,dictionary!$N$3:$N$7128))</f>
        <v>Para_Custom_Status_AuxCust_Active13</v>
      </c>
      <c r="CXM3" s="175" t="str">
        <f>IF(ISNA(_xlfn.XLOOKUP(CXM$4,dictionary!$M$3:$M$7128,dictionary!$N$3:$N$7128))," ",_xlfn.XLOOKUP(CXM$4,dictionary!$M$3:$M$7128,dictionary!$N$3:$N$7128))</f>
        <v>Para_Custom_Status_AuxCust_Active14</v>
      </c>
      <c r="CXN3" s="175" t="str">
        <f>IF(ISNA(_xlfn.XLOOKUP(CXN$4,dictionary!$M$3:$M$7128,dictionary!$N$3:$N$7128))," ",_xlfn.XLOOKUP(CXN$4,dictionary!$M$3:$M$7128,dictionary!$N$3:$N$7128))</f>
        <v>Para_Custom_Status_AuxCust_Active15</v>
      </c>
      <c r="CXO3" s="175" t="str">
        <f>IF(ISNA(_xlfn.XLOOKUP(CXO$4,dictionary!$M$3:$M$7128,dictionary!$N$3:$N$7128))," ",_xlfn.XLOOKUP(CXO$4,dictionary!$M$3:$M$7128,dictionary!$N$3:$N$7128))</f>
        <v>Para_Custom_Status_AuxCust_Active16</v>
      </c>
      <c r="CXP3" s="175" t="str">
        <f>IF(ISNA(_xlfn.XLOOKUP(CXP$4,dictionary!$M$3:$M$7128,dictionary!$N$3:$N$7128))," ",_xlfn.XLOOKUP(CXP$4,dictionary!$M$3:$M$7128,dictionary!$N$3:$N$7128))</f>
        <v>Para_Custom_Status_AuxCust_Active17</v>
      </c>
      <c r="CXQ3" s="175" t="str">
        <f>IF(ISNA(_xlfn.XLOOKUP(CXQ$4,dictionary!$M$3:$M$7128,dictionary!$N$3:$N$7128))," ",_xlfn.XLOOKUP(CXQ$4,dictionary!$M$3:$M$7128,dictionary!$N$3:$N$7128))</f>
        <v>Para_Custom_Status_AuxCust_Active18</v>
      </c>
      <c r="CXR3" s="175" t="str">
        <f>IF(ISNA(_xlfn.XLOOKUP(CXR$4,dictionary!$M$3:$M$7128,dictionary!$N$3:$N$7128))," ",_xlfn.XLOOKUP(CXR$4,dictionary!$M$3:$M$7128,dictionary!$N$3:$N$7128))</f>
        <v>Para_Custom_Status_AuxCust_Active19</v>
      </c>
      <c r="CXS3" s="175" t="str">
        <f>IF(ISNA(_xlfn.XLOOKUP(CXS$4,dictionary!$M$3:$M$7128,dictionary!$N$3:$N$7128))," ",_xlfn.XLOOKUP(CXS$4,dictionary!$M$3:$M$7128,dictionary!$N$3:$N$7128))</f>
        <v>Para_Custom_Status_AuxCust_Active2</v>
      </c>
      <c r="CXT3" s="175" t="str">
        <f>IF(ISNA(_xlfn.XLOOKUP(CXT$4,dictionary!$M$3:$M$7128,dictionary!$N$3:$N$7128))," ",_xlfn.XLOOKUP(CXT$4,dictionary!$M$3:$M$7128,dictionary!$N$3:$N$7128))</f>
        <v>Para_Custom_Status_AuxCust_Active20</v>
      </c>
      <c r="CXU3" s="175" t="str">
        <f>IF(ISNA(_xlfn.XLOOKUP(CXU$4,dictionary!$M$3:$M$7128,dictionary!$N$3:$N$7128))," ",_xlfn.XLOOKUP(CXU$4,dictionary!$M$3:$M$7128,dictionary!$N$3:$N$7128))</f>
        <v>Para_Custom_Status_AuxCust_Active21</v>
      </c>
      <c r="CXV3" s="175" t="str">
        <f>IF(ISNA(_xlfn.XLOOKUP(CXV$4,dictionary!$M$3:$M$7128,dictionary!$N$3:$N$7128))," ",_xlfn.XLOOKUP(CXV$4,dictionary!$M$3:$M$7128,dictionary!$N$3:$N$7128))</f>
        <v>Para_Custom_Status_AuxCust_Active22</v>
      </c>
      <c r="CXW3" s="175" t="str">
        <f>IF(ISNA(_xlfn.XLOOKUP(CXW$4,dictionary!$M$3:$M$7128,dictionary!$N$3:$N$7128))," ",_xlfn.XLOOKUP(CXW$4,dictionary!$M$3:$M$7128,dictionary!$N$3:$N$7128))</f>
        <v>Para_Custom_Status_AuxCust_Active23</v>
      </c>
      <c r="CXX3" s="175" t="str">
        <f>IF(ISNA(_xlfn.XLOOKUP(CXX$4,dictionary!$M$3:$M$7128,dictionary!$N$3:$N$7128))," ",_xlfn.XLOOKUP(CXX$4,dictionary!$M$3:$M$7128,dictionary!$N$3:$N$7128))</f>
        <v>Para_Custom_Status_AuxCust_Active24</v>
      </c>
      <c r="CXY3" s="175" t="str">
        <f>IF(ISNA(_xlfn.XLOOKUP(CXY$4,dictionary!$M$3:$M$7128,dictionary!$N$3:$N$7128))," ",_xlfn.XLOOKUP(CXY$4,dictionary!$M$3:$M$7128,dictionary!$N$3:$N$7128))</f>
        <v>Para_Custom_Status_AuxCust_Active25</v>
      </c>
      <c r="CXZ3" s="175" t="str">
        <f>IF(ISNA(_xlfn.XLOOKUP(CXZ$4,dictionary!$M$3:$M$7128,dictionary!$N$3:$N$7128))," ",_xlfn.XLOOKUP(CXZ$4,dictionary!$M$3:$M$7128,dictionary!$N$3:$N$7128))</f>
        <v>Para_Custom_Status_AuxCust_Active26</v>
      </c>
      <c r="CYA3" s="175" t="str">
        <f>IF(ISNA(_xlfn.XLOOKUP(CYA$4,dictionary!$M$3:$M$7128,dictionary!$N$3:$N$7128))," ",_xlfn.XLOOKUP(CYA$4,dictionary!$M$3:$M$7128,dictionary!$N$3:$N$7128))</f>
        <v>Para_Custom_Status_AuxCust_Active27</v>
      </c>
      <c r="CYB3" s="175" t="str">
        <f>IF(ISNA(_xlfn.XLOOKUP(CYB$4,dictionary!$M$3:$M$7128,dictionary!$N$3:$N$7128))," ",_xlfn.XLOOKUP(CYB$4,dictionary!$M$3:$M$7128,dictionary!$N$3:$N$7128))</f>
        <v>Para_Custom_Status_AuxCust_Active28</v>
      </c>
      <c r="CYC3" s="175" t="str">
        <f>IF(ISNA(_xlfn.XLOOKUP(CYC$4,dictionary!$M$3:$M$7128,dictionary!$N$3:$N$7128))," ",_xlfn.XLOOKUP(CYC$4,dictionary!$M$3:$M$7128,dictionary!$N$3:$N$7128))</f>
        <v>Para_Custom_Status_AuxCust_Active29</v>
      </c>
      <c r="CYD3" s="175" t="str">
        <f>IF(ISNA(_xlfn.XLOOKUP(CYD$4,dictionary!$M$3:$M$7128,dictionary!$N$3:$N$7128))," ",_xlfn.XLOOKUP(CYD$4,dictionary!$M$3:$M$7128,dictionary!$N$3:$N$7128))</f>
        <v>Para_Custom_Status_AuxCust_Active3</v>
      </c>
      <c r="CYE3" s="175" t="str">
        <f>IF(ISNA(_xlfn.XLOOKUP(CYE$4,dictionary!$M$3:$M$7128,dictionary!$N$3:$N$7128))," ",_xlfn.XLOOKUP(CYE$4,dictionary!$M$3:$M$7128,dictionary!$N$3:$N$7128))</f>
        <v>Para_Custom_Status_AuxCust_Active30</v>
      </c>
      <c r="CYF3" s="175" t="str">
        <f>IF(ISNA(_xlfn.XLOOKUP(CYF$4,dictionary!$M$3:$M$7128,dictionary!$N$3:$N$7128))," ",_xlfn.XLOOKUP(CYF$4,dictionary!$M$3:$M$7128,dictionary!$N$3:$N$7128))</f>
        <v>Para_Custom_Status_AuxCust_Active31</v>
      </c>
      <c r="CYG3" s="175" t="str">
        <f>IF(ISNA(_xlfn.XLOOKUP(CYG$4,dictionary!$M$3:$M$7128,dictionary!$N$3:$N$7128))," ",_xlfn.XLOOKUP(CYG$4,dictionary!$M$3:$M$7128,dictionary!$N$3:$N$7128))</f>
        <v>Para_Custom_Status_AuxCust_Active32</v>
      </c>
      <c r="CYH3" s="175" t="str">
        <f>IF(ISNA(_xlfn.XLOOKUP(CYH$4,dictionary!$M$3:$M$7128,dictionary!$N$3:$N$7128))," ",_xlfn.XLOOKUP(CYH$4,dictionary!$M$3:$M$7128,dictionary!$N$3:$N$7128))</f>
        <v>Para_Custom_Status_AuxCust_Active33</v>
      </c>
      <c r="CYI3" s="175" t="str">
        <f>IF(ISNA(_xlfn.XLOOKUP(CYI$4,dictionary!$M$3:$M$7128,dictionary!$N$3:$N$7128))," ",_xlfn.XLOOKUP(CYI$4,dictionary!$M$3:$M$7128,dictionary!$N$3:$N$7128))</f>
        <v>Para_Custom_Status_AuxCust_Active34</v>
      </c>
      <c r="CYJ3" s="175" t="str">
        <f>IF(ISNA(_xlfn.XLOOKUP(CYJ$4,dictionary!$M$3:$M$7128,dictionary!$N$3:$N$7128))," ",_xlfn.XLOOKUP(CYJ$4,dictionary!$M$3:$M$7128,dictionary!$N$3:$N$7128))</f>
        <v>Para_Custom_Status_AuxCust_Active35</v>
      </c>
      <c r="CYK3" s="175" t="str">
        <f>IF(ISNA(_xlfn.XLOOKUP(CYK$4,dictionary!$M$3:$M$7128,dictionary!$N$3:$N$7128))," ",_xlfn.XLOOKUP(CYK$4,dictionary!$M$3:$M$7128,dictionary!$N$3:$N$7128))</f>
        <v>Para_Custom_Status_AuxCust_Active36</v>
      </c>
      <c r="CYL3" s="175" t="str">
        <f>IF(ISNA(_xlfn.XLOOKUP(CYL$4,dictionary!$M$3:$M$7128,dictionary!$N$3:$N$7128))," ",_xlfn.XLOOKUP(CYL$4,dictionary!$M$3:$M$7128,dictionary!$N$3:$N$7128))</f>
        <v>Para_Custom_Status_AuxCust_Active37</v>
      </c>
      <c r="CYM3" s="175" t="str">
        <f>IF(ISNA(_xlfn.XLOOKUP(CYM$4,dictionary!$M$3:$M$7128,dictionary!$N$3:$N$7128))," ",_xlfn.XLOOKUP(CYM$4,dictionary!$M$3:$M$7128,dictionary!$N$3:$N$7128))</f>
        <v>Para_Custom_Status_AuxCust_Active38</v>
      </c>
      <c r="CYN3" s="175" t="str">
        <f>IF(ISNA(_xlfn.XLOOKUP(CYN$4,dictionary!$M$3:$M$7128,dictionary!$N$3:$N$7128))," ",_xlfn.XLOOKUP(CYN$4,dictionary!$M$3:$M$7128,dictionary!$N$3:$N$7128))</f>
        <v>Para_Custom_Status_AuxCust_Active39</v>
      </c>
      <c r="CYO3" s="175" t="str">
        <f>IF(ISNA(_xlfn.XLOOKUP(CYO$4,dictionary!$M$3:$M$7128,dictionary!$N$3:$N$7128))," ",_xlfn.XLOOKUP(CYO$4,dictionary!$M$3:$M$7128,dictionary!$N$3:$N$7128))</f>
        <v>Para_Custom_Status_AuxCust_Active4</v>
      </c>
      <c r="CYP3" s="175" t="str">
        <f>IF(ISNA(_xlfn.XLOOKUP(CYP$4,dictionary!$M$3:$M$7128,dictionary!$N$3:$N$7128))," ",_xlfn.XLOOKUP(CYP$4,dictionary!$M$3:$M$7128,dictionary!$N$3:$N$7128))</f>
        <v>Para_Custom_Status_AuxCust_Active40</v>
      </c>
      <c r="CYQ3" s="175" t="str">
        <f>IF(ISNA(_xlfn.XLOOKUP(CYQ$4,dictionary!$M$3:$M$7128,dictionary!$N$3:$N$7128))," ",_xlfn.XLOOKUP(CYQ$4,dictionary!$M$3:$M$7128,dictionary!$N$3:$N$7128))</f>
        <v>Para_Custom_Status_AuxCust_Active5</v>
      </c>
      <c r="CYR3" s="175" t="str">
        <f>IF(ISNA(_xlfn.XLOOKUP(CYR$4,dictionary!$M$3:$M$7128,dictionary!$N$3:$N$7128))," ",_xlfn.XLOOKUP(CYR$4,dictionary!$M$3:$M$7128,dictionary!$N$3:$N$7128))</f>
        <v>Para_Custom_Status_AuxCust_Active6</v>
      </c>
      <c r="CYS3" s="175" t="str">
        <f>IF(ISNA(_xlfn.XLOOKUP(CYS$4,dictionary!$M$3:$M$7128,dictionary!$N$3:$N$7128))," ",_xlfn.XLOOKUP(CYS$4,dictionary!$M$3:$M$7128,dictionary!$N$3:$N$7128))</f>
        <v>Para_Custom_Status_AuxCust_Active7</v>
      </c>
      <c r="CYT3" s="175" t="str">
        <f>IF(ISNA(_xlfn.XLOOKUP(CYT$4,dictionary!$M$3:$M$7128,dictionary!$N$3:$N$7128))," ",_xlfn.XLOOKUP(CYT$4,dictionary!$M$3:$M$7128,dictionary!$N$3:$N$7128))</f>
        <v>Para_Custom_Status_AuxCust_Active8</v>
      </c>
      <c r="CYU3" s="175" t="str">
        <f>IF(ISNA(_xlfn.XLOOKUP(CYU$4,dictionary!$M$3:$M$7128,dictionary!$N$3:$N$7128))," ",_xlfn.XLOOKUP(CYU$4,dictionary!$M$3:$M$7128,dictionary!$N$3:$N$7128))</f>
        <v>Para_Custom_Status_AuxCust_Active9</v>
      </c>
      <c r="CYV3" s="175" t="str">
        <f>IF(ISNA(_xlfn.XLOOKUP(CYV$4,dictionary!$M$3:$M$7128,dictionary!$N$3:$N$7128))," ",_xlfn.XLOOKUP(CYV$4,dictionary!$M$3:$M$7128,dictionary!$N$3:$N$7128))</f>
        <v>Para_Cylinder_Bearing_Pc_T_CBearing_Sig_Lo</v>
      </c>
      <c r="CYW3" s="175" t="str">
        <f>IF(ISNA(_xlfn.XLOOKUP(CYW$4,dictionary!$M$3:$M$7128,dictionary!$N$3:$N$7128))," ",_xlfn.XLOOKUP(CYW$4,dictionary!$M$3:$M$7128,dictionary!$N$3:$N$7128))</f>
        <v>Para_Cylinder_Bearing_T_CBearing_Exist</v>
      </c>
      <c r="CYX3" s="175" t="str">
        <f>IF(ISNA(_xlfn.XLOOKUP(CYX$4,dictionary!$M$3:$M$7128,dictionary!$N$3:$N$7128))," ",_xlfn.XLOOKUP(CYX$4,dictionary!$M$3:$M$7128,dictionary!$N$3:$N$7128))</f>
        <v>Para_Cylinder_Bearing_T_CBearing_Hi</v>
      </c>
      <c r="CYY3" s="175" t="str">
        <f>IF(ISNA(_xlfn.XLOOKUP(CYY$4,dictionary!$M$3:$M$7128,dictionary!$N$3:$N$7128))," ",_xlfn.XLOOKUP(CYY$4,dictionary!$M$3:$M$7128,dictionary!$N$3:$N$7128))</f>
        <v>Para_Cylinder_Bearing_T_CBearing_Hi_Offset</v>
      </c>
      <c r="CYZ3" s="175" t="str">
        <f>IF(ISNA(_xlfn.XLOOKUP(CYZ$4,dictionary!$M$3:$M$7128,dictionary!$N$3:$N$7128))," ",_xlfn.XLOOKUP(CYZ$4,dictionary!$M$3:$M$7128,dictionary!$N$3:$N$7128))</f>
        <v>Para_Cylinder_Bearing_T_CBearing_HiHi</v>
      </c>
      <c r="CZA3" s="175" t="str">
        <f>IF(ISNA(_xlfn.XLOOKUP(CZA$4,dictionary!$M$3:$M$7128,dictionary!$N$3:$N$7128))," ",_xlfn.XLOOKUP(CZA$4,dictionary!$M$3:$M$7128,dictionary!$N$3:$N$7128))</f>
        <v>Para_Cylinder_Bearing_T_CBearing_MDev_HiHi</v>
      </c>
      <c r="CZB3" s="175" t="str">
        <f>IF(ISNA(_xlfn.XLOOKUP(CZB$4,dictionary!$M$3:$M$7128,dictionary!$N$3:$N$7128))," ",_xlfn.XLOOKUP(CZB$4,dictionary!$M$3:$M$7128,dictionary!$N$3:$N$7128))</f>
        <v>Para_Cylinder_Bearing_T_MBearing_Exist</v>
      </c>
      <c r="CZC3" s="175" t="str">
        <f>IF(ISNA(_xlfn.XLOOKUP(CZC$4,dictionary!$M$3:$M$7128,dictionary!$N$3:$N$7128))," ",_xlfn.XLOOKUP(CZC$4,dictionary!$M$3:$M$7128,dictionary!$N$3:$N$7128))</f>
        <v>Para_Cylinder_Bearing_T_MBearing_Hi</v>
      </c>
      <c r="CZD3" s="175" t="str">
        <f>IF(ISNA(_xlfn.XLOOKUP(CZD$4,dictionary!$M$3:$M$7128,dictionary!$N$3:$N$7128))," ",_xlfn.XLOOKUP(CZD$4,dictionary!$M$3:$M$7128,dictionary!$N$3:$N$7128))</f>
        <v>Para_Cylinder_Bearing_T_MBearing_HiHi</v>
      </c>
      <c r="CZE3" s="175" t="str">
        <f>IF(ISNA(_xlfn.XLOOKUP(CZE$4,dictionary!$M$3:$M$7128,dictionary!$N$3:$N$7128))," ",_xlfn.XLOOKUP(CZE$4,dictionary!$M$3:$M$7128,dictionary!$N$3:$N$7128))</f>
        <v>Para_Cylinder_Bearing_T_MBearing_MDev_HiHi</v>
      </c>
      <c r="CZF3" s="175" t="str">
        <f>IF(ISNA(_xlfn.XLOOKUP(CZF$4,dictionary!$M$3:$M$7128,dictionary!$N$3:$N$7128))," ",_xlfn.XLOOKUP(CZF$4,dictionary!$M$3:$M$7128,dictionary!$N$3:$N$7128))</f>
        <v>Para_Cylinder_Ignition_Balancer_CA_IgnP_CylOffset1</v>
      </c>
      <c r="CZG3" s="175" t="str">
        <f>IF(ISNA(_xlfn.XLOOKUP(CZG$4,dictionary!$M$3:$M$7128,dictionary!$N$3:$N$7128))," ",_xlfn.XLOOKUP(CZG$4,dictionary!$M$3:$M$7128,dictionary!$N$3:$N$7128))</f>
        <v>Para_Cylinder_Ignition_Balancer_CA_IgnP_CylOffset10</v>
      </c>
      <c r="CZH3" s="175" t="str">
        <f>IF(ISNA(_xlfn.XLOOKUP(CZH$4,dictionary!$M$3:$M$7128,dictionary!$N$3:$N$7128))," ",_xlfn.XLOOKUP(CZH$4,dictionary!$M$3:$M$7128,dictionary!$N$3:$N$7128))</f>
        <v>Para_Cylinder_Ignition_Balancer_CA_IgnP_CylOffset11</v>
      </c>
      <c r="CZI3" s="175" t="str">
        <f>IF(ISNA(_xlfn.XLOOKUP(CZI$4,dictionary!$M$3:$M$7128,dictionary!$N$3:$N$7128))," ",_xlfn.XLOOKUP(CZI$4,dictionary!$M$3:$M$7128,dictionary!$N$3:$N$7128))</f>
        <v>Para_Cylinder_Ignition_Balancer_CA_IgnP_CylOffset12</v>
      </c>
      <c r="CZJ3" s="175" t="str">
        <f>IF(ISNA(_xlfn.XLOOKUP(CZJ$4,dictionary!$M$3:$M$7128,dictionary!$N$3:$N$7128))," ",_xlfn.XLOOKUP(CZJ$4,dictionary!$M$3:$M$7128,dictionary!$N$3:$N$7128))</f>
        <v>Para_Cylinder_Ignition_Balancer_CA_IgnP_CylOffset13</v>
      </c>
      <c r="CZK3" s="175" t="str">
        <f>IF(ISNA(_xlfn.XLOOKUP(CZK$4,dictionary!$M$3:$M$7128,dictionary!$N$3:$N$7128))," ",_xlfn.XLOOKUP(CZK$4,dictionary!$M$3:$M$7128,dictionary!$N$3:$N$7128))</f>
        <v>Para_Cylinder_Ignition_Balancer_CA_IgnP_CylOffset14</v>
      </c>
      <c r="CZL3" s="175" t="str">
        <f>IF(ISNA(_xlfn.XLOOKUP(CZL$4,dictionary!$M$3:$M$7128,dictionary!$N$3:$N$7128))," ",_xlfn.XLOOKUP(CZL$4,dictionary!$M$3:$M$7128,dictionary!$N$3:$N$7128))</f>
        <v>Para_Cylinder_Ignition_Balancer_CA_IgnP_CylOffset15</v>
      </c>
      <c r="CZM3" s="175" t="str">
        <f>IF(ISNA(_xlfn.XLOOKUP(CZM$4,dictionary!$M$3:$M$7128,dictionary!$N$3:$N$7128))," ",_xlfn.XLOOKUP(CZM$4,dictionary!$M$3:$M$7128,dictionary!$N$3:$N$7128))</f>
        <v>Para_Cylinder_Ignition_Balancer_CA_IgnP_CylOffset16</v>
      </c>
      <c r="CZN3" s="175" t="str">
        <f>IF(ISNA(_xlfn.XLOOKUP(CZN$4,dictionary!$M$3:$M$7128,dictionary!$N$3:$N$7128))," ",_xlfn.XLOOKUP(CZN$4,dictionary!$M$3:$M$7128,dictionary!$N$3:$N$7128))</f>
        <v>Para_Cylinder_Ignition_Balancer_CA_IgnP_CylOffset17</v>
      </c>
      <c r="CZO3" s="175" t="str">
        <f>IF(ISNA(_xlfn.XLOOKUP(CZO$4,dictionary!$M$3:$M$7128,dictionary!$N$3:$N$7128))," ",_xlfn.XLOOKUP(CZO$4,dictionary!$M$3:$M$7128,dictionary!$N$3:$N$7128))</f>
        <v>Para_Cylinder_Ignition_Balancer_CA_IgnP_CylOffset18</v>
      </c>
      <c r="CZP3" s="175" t="str">
        <f>IF(ISNA(_xlfn.XLOOKUP(CZP$4,dictionary!$M$3:$M$7128,dictionary!$N$3:$N$7128))," ",_xlfn.XLOOKUP(CZP$4,dictionary!$M$3:$M$7128,dictionary!$N$3:$N$7128))</f>
        <v>Para_Cylinder_Ignition_Balancer_CA_IgnP_CylOffset19</v>
      </c>
      <c r="CZQ3" s="175" t="str">
        <f>IF(ISNA(_xlfn.XLOOKUP(CZQ$4,dictionary!$M$3:$M$7128,dictionary!$N$3:$N$7128))," ",_xlfn.XLOOKUP(CZQ$4,dictionary!$M$3:$M$7128,dictionary!$N$3:$N$7128))</f>
        <v>Para_Cylinder_Ignition_Balancer_CA_IgnP_CylOffset2</v>
      </c>
      <c r="CZR3" s="175" t="str">
        <f>IF(ISNA(_xlfn.XLOOKUP(CZR$4,dictionary!$M$3:$M$7128,dictionary!$N$3:$N$7128))," ",_xlfn.XLOOKUP(CZR$4,dictionary!$M$3:$M$7128,dictionary!$N$3:$N$7128))</f>
        <v>Para_Cylinder_Ignition_Balancer_CA_IgnP_CylOffset20</v>
      </c>
      <c r="CZS3" s="175" t="str">
        <f>IF(ISNA(_xlfn.XLOOKUP(CZS$4,dictionary!$M$3:$M$7128,dictionary!$N$3:$N$7128))," ",_xlfn.XLOOKUP(CZS$4,dictionary!$M$3:$M$7128,dictionary!$N$3:$N$7128))</f>
        <v>Para_Cylinder_Ignition_Balancer_CA_IgnP_CylOffset21</v>
      </c>
      <c r="CZT3" s="175" t="str">
        <f>IF(ISNA(_xlfn.XLOOKUP(CZT$4,dictionary!$M$3:$M$7128,dictionary!$N$3:$N$7128))," ",_xlfn.XLOOKUP(CZT$4,dictionary!$M$3:$M$7128,dictionary!$N$3:$N$7128))</f>
        <v>Para_Cylinder_Ignition_Balancer_CA_IgnP_CylOffset22</v>
      </c>
      <c r="CZU3" s="175" t="str">
        <f>IF(ISNA(_xlfn.XLOOKUP(CZU$4,dictionary!$M$3:$M$7128,dictionary!$N$3:$N$7128))," ",_xlfn.XLOOKUP(CZU$4,dictionary!$M$3:$M$7128,dictionary!$N$3:$N$7128))</f>
        <v>Para_Cylinder_Ignition_Balancer_CA_IgnP_CylOffset23</v>
      </c>
      <c r="CZV3" s="175" t="str">
        <f>IF(ISNA(_xlfn.XLOOKUP(CZV$4,dictionary!$M$3:$M$7128,dictionary!$N$3:$N$7128))," ",_xlfn.XLOOKUP(CZV$4,dictionary!$M$3:$M$7128,dictionary!$N$3:$N$7128))</f>
        <v>Para_Cylinder_Ignition_Balancer_CA_IgnP_CylOffset24</v>
      </c>
      <c r="CZW3" s="175" t="str">
        <f>IF(ISNA(_xlfn.XLOOKUP(CZW$4,dictionary!$M$3:$M$7128,dictionary!$N$3:$N$7128))," ",_xlfn.XLOOKUP(CZW$4,dictionary!$M$3:$M$7128,dictionary!$N$3:$N$7128))</f>
        <v>Para_Cylinder_Ignition_Balancer_CA_IgnP_CylOffset3</v>
      </c>
      <c r="CZX3" s="175" t="str">
        <f>IF(ISNA(_xlfn.XLOOKUP(CZX$4,dictionary!$M$3:$M$7128,dictionary!$N$3:$N$7128))," ",_xlfn.XLOOKUP(CZX$4,dictionary!$M$3:$M$7128,dictionary!$N$3:$N$7128))</f>
        <v>Para_Cylinder_Ignition_Balancer_CA_IgnP_CylOffset4</v>
      </c>
      <c r="CZY3" s="175" t="str">
        <f>IF(ISNA(_xlfn.XLOOKUP(CZY$4,dictionary!$M$3:$M$7128,dictionary!$N$3:$N$7128))," ",_xlfn.XLOOKUP(CZY$4,dictionary!$M$3:$M$7128,dictionary!$N$3:$N$7128))</f>
        <v>Para_Cylinder_Ignition_Balancer_CA_IgnP_CylOffset5</v>
      </c>
      <c r="CZZ3" s="175" t="str">
        <f>IF(ISNA(_xlfn.XLOOKUP(CZZ$4,dictionary!$M$3:$M$7128,dictionary!$N$3:$N$7128))," ",_xlfn.XLOOKUP(CZZ$4,dictionary!$M$3:$M$7128,dictionary!$N$3:$N$7128))</f>
        <v>Para_Cylinder_Ignition_Balancer_CA_IgnP_CylOffset6</v>
      </c>
      <c r="DAA3" s="175" t="str">
        <f>IF(ISNA(_xlfn.XLOOKUP(DAA$4,dictionary!$M$3:$M$7128,dictionary!$N$3:$N$7128))," ",_xlfn.XLOOKUP(DAA$4,dictionary!$M$3:$M$7128,dictionary!$N$3:$N$7128))</f>
        <v>Para_Cylinder_Ignition_Balancer_CA_IgnP_CylOffset7</v>
      </c>
      <c r="DAB3" s="175" t="str">
        <f>IF(ISNA(_xlfn.XLOOKUP(DAB$4,dictionary!$M$3:$M$7128,dictionary!$N$3:$N$7128))," ",_xlfn.XLOOKUP(DAB$4,dictionary!$M$3:$M$7128,dictionary!$N$3:$N$7128))</f>
        <v>Para_Cylinder_Ignition_Balancer_CA_IgnP_CylOffset8</v>
      </c>
      <c r="DAC3" s="175" t="str">
        <f>IF(ISNA(_xlfn.XLOOKUP(DAC$4,dictionary!$M$3:$M$7128,dictionary!$N$3:$N$7128))," ",_xlfn.XLOOKUP(DAC$4,dictionary!$M$3:$M$7128,dictionary!$N$3:$N$7128))</f>
        <v>Para_Cylinder_Ignition_Balancer_CA_IgnP_CylOffset9</v>
      </c>
      <c r="DAD3" s="175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75" t="str">
        <f>IF(ISNA(_xlfn.XLOOKUP(DAE$4,dictionary!$M$3:$M$7128,dictionary!$N$3:$N$7128))," ",_xlfn.XLOOKUP(DAE$4,dictionary!$M$3:$M$7128,dictionary!$N$3:$N$7128))</f>
        <v>Para_Cylinder_Ignition_CA_AdvTimeLim</v>
      </c>
      <c r="DAF3" s="175" t="str">
        <f>IF(ISNA(_xlfn.XLOOKUP(DAF$4,dictionary!$M$3:$M$7128,dictionary!$N$3:$N$7128))," ",_xlfn.XLOOKUP(DAF$4,dictionary!$M$3:$M$7128,dictionary!$N$3:$N$7128))</f>
        <v>Para_Cylinder_Ignition_CA_Ign_OP_Power1</v>
      </c>
      <c r="DAG3" s="175" t="str">
        <f>IF(ISNA(_xlfn.XLOOKUP(DAG$4,dictionary!$M$3:$M$7128,dictionary!$N$3:$N$7128))," ",_xlfn.XLOOKUP(DAG$4,dictionary!$M$3:$M$7128,dictionary!$N$3:$N$7128))</f>
        <v>Para_Cylinder_Ignition_CA_Ign_OP_Power2</v>
      </c>
      <c r="DAH3" s="175" t="str">
        <f>IF(ISNA(_xlfn.XLOOKUP(DAH$4,dictionary!$M$3:$M$7128,dictionary!$N$3:$N$7128))," ",_xlfn.XLOOKUP(DAH$4,dictionary!$M$3:$M$7128,dictionary!$N$3:$N$7128))</f>
        <v>Para_Cylinder_Ignition_CA_Ign_OP_Power3</v>
      </c>
      <c r="DAI3" s="175" t="str">
        <f>IF(ISNA(_xlfn.XLOOKUP(DAI$4,dictionary!$M$3:$M$7128,dictionary!$N$3:$N$7128))," ",_xlfn.XLOOKUP(DAI$4,dictionary!$M$3:$M$7128,dictionary!$N$3:$N$7128))</f>
        <v>Para_Cylinder_Ignition_CA_Ign_OP_Power4</v>
      </c>
      <c r="DAJ3" s="175" t="str">
        <f>IF(ISNA(_xlfn.XLOOKUP(DAJ$4,dictionary!$M$3:$M$7128,dictionary!$N$3:$N$7128))," ",_xlfn.XLOOKUP(DAJ$4,dictionary!$M$3:$M$7128,dictionary!$N$3:$N$7128))</f>
        <v>Para_Cylinder_Ignition_CA_Ign_OP_Speed1</v>
      </c>
      <c r="DAK3" s="175" t="str">
        <f>IF(ISNA(_xlfn.XLOOKUP(DAK$4,dictionary!$M$3:$M$7128,dictionary!$N$3:$N$7128))," ",_xlfn.XLOOKUP(DAK$4,dictionary!$M$3:$M$7128,dictionary!$N$3:$N$7128))</f>
        <v>Para_Cylinder_Ignition_CA_Ign_OP_Speed2</v>
      </c>
      <c r="DAL3" s="175" t="str">
        <f>IF(ISNA(_xlfn.XLOOKUP(DAL$4,dictionary!$M$3:$M$7128,dictionary!$N$3:$N$7128))," ",_xlfn.XLOOKUP(DAL$4,dictionary!$M$3:$M$7128,dictionary!$N$3:$N$7128))</f>
        <v>Para_Cylinder_Ignition_CA_Ign_OP_Speed3</v>
      </c>
      <c r="DAM3" s="175" t="str">
        <f>IF(ISNA(_xlfn.XLOOKUP(DAM$4,dictionary!$M$3:$M$7128,dictionary!$N$3:$N$7128))," ",_xlfn.XLOOKUP(DAM$4,dictionary!$M$3:$M$7128,dictionary!$N$3:$N$7128))</f>
        <v>Para_Cylinder_Ignition_CA_Ign_OP_Speed4</v>
      </c>
      <c r="DAN3" s="175" t="str">
        <f>IF(ISNA(_xlfn.XLOOKUP(DAN$4,dictionary!$M$3:$M$7128,dictionary!$N$3:$N$7128))," ",_xlfn.XLOOKUP(DAN$4,dictionary!$M$3:$M$7128,dictionary!$N$3:$N$7128))</f>
        <v>Para_Cylinder_Ignition_CA_RetTimeLim</v>
      </c>
      <c r="DAO3" s="175" t="str">
        <f>IF(ISNA(_xlfn.XLOOKUP(DAO$4,dictionary!$M$3:$M$7128,dictionary!$N$3:$N$7128))," ",_xlfn.XLOOKUP(DAO$4,dictionary!$M$3:$M$7128,dictionary!$N$3:$N$7128))</f>
        <v>Para_Cylinder_Ignition_MisfCont</v>
      </c>
      <c r="DAP3" s="175" t="str">
        <f>IF(ISNA(_xlfn.XLOOKUP(DAP$4,dictionary!$M$3:$M$7128,dictionary!$N$3:$N$7128))," ",_xlfn.XLOOKUP(DAP$4,dictionary!$M$3:$M$7128,dictionary!$N$3:$N$7128))</f>
        <v>Para_Cylinder_Ignition_MORIS_CoilType0_Current</v>
      </c>
      <c r="DAQ3" s="175" t="str">
        <f>IF(ISNA(_xlfn.XLOOKUP(DAQ$4,dictionary!$M$3:$M$7128,dictionary!$N$3:$N$7128))," ",_xlfn.XLOOKUP(DAQ$4,dictionary!$M$3:$M$7128,dictionary!$N$3:$N$7128))</f>
        <v>Para_Cylinder_Ignition_MORIS_CoilType0_Time</v>
      </c>
      <c r="DAR3" s="175" t="str">
        <f>IF(ISNA(_xlfn.XLOOKUP(DAR$4,dictionary!$M$3:$M$7128,dictionary!$N$3:$N$7128))," ",_xlfn.XLOOKUP(DAR$4,dictionary!$M$3:$M$7128,dictionary!$N$3:$N$7128))</f>
        <v>Para_Cylinder_Ignition_MORIS_SparkChar1_Current</v>
      </c>
      <c r="DAS3" s="175" t="str">
        <f>IF(ISNA(_xlfn.XLOOKUP(DAS$4,dictionary!$M$3:$M$7128,dictionary!$N$3:$N$7128))," ",_xlfn.XLOOKUP(DAS$4,dictionary!$M$3:$M$7128,dictionary!$N$3:$N$7128))</f>
        <v>Para_Cylinder_Ignition_MORIS_SparkChar1_Time</v>
      </c>
      <c r="DAT3" s="175" t="str">
        <f>IF(ISNA(_xlfn.XLOOKUP(DAT$4,dictionary!$M$3:$M$7128,dictionary!$N$3:$N$7128))," ",_xlfn.XLOOKUP(DAT$4,dictionary!$M$3:$M$7128,dictionary!$N$3:$N$7128))</f>
        <v>Para_Cylinder_Ignition_MORIS_SparkChar2_Current</v>
      </c>
      <c r="DAU3" s="175" t="str">
        <f>IF(ISNA(_xlfn.XLOOKUP(DAU$4,dictionary!$M$3:$M$7128,dictionary!$N$3:$N$7128))," ",_xlfn.XLOOKUP(DAU$4,dictionary!$M$3:$M$7128,dictionary!$N$3:$N$7128))</f>
        <v>Para_Cylinder_Ignition_MORIS_SparkChar2_Time</v>
      </c>
      <c r="DAV3" s="175" t="str">
        <f>IF(ISNA(_xlfn.XLOOKUP(DAV$4,dictionary!$M$3:$M$7128,dictionary!$N$3:$N$7128))," ",_xlfn.XLOOKUP(DAV$4,dictionary!$M$3:$M$7128,dictionary!$N$3:$N$7128))</f>
        <v>Para_Cylinder_Ignition_MORIS_SparkChar3_Current</v>
      </c>
      <c r="DAW3" s="175" t="str">
        <f>IF(ISNA(_xlfn.XLOOKUP(DAW$4,dictionary!$M$3:$M$7128,dictionary!$N$3:$N$7128))," ",_xlfn.XLOOKUP(DAW$4,dictionary!$M$3:$M$7128,dictionary!$N$3:$N$7128))</f>
        <v>Para_Cylinder_Ignition_MORIS_SparkChar3_Time</v>
      </c>
      <c r="DAX3" s="175" t="str">
        <f>IF(ISNA(_xlfn.XLOOKUP(DAX$4,dictionary!$M$3:$M$7128,dictionary!$N$3:$N$7128))," ",_xlfn.XLOOKUP(DAX$4,dictionary!$M$3:$M$7128,dictionary!$N$3:$N$7128))</f>
        <v>Para_Cylinder_Ignition_MORIS_SparkChar4_Current</v>
      </c>
      <c r="DAY3" s="175" t="str">
        <f>IF(ISNA(_xlfn.XLOOKUP(DAY$4,dictionary!$M$3:$M$7128,dictionary!$N$3:$N$7128))," ",_xlfn.XLOOKUP(DAY$4,dictionary!$M$3:$M$7128,dictionary!$N$3:$N$7128))</f>
        <v>Para_Cylinder_Ignition_MORIS_SparkChar4_Time</v>
      </c>
      <c r="DAZ3" s="175" t="str">
        <f>IF(ISNA(_xlfn.XLOOKUP(DAZ$4,dictionary!$M$3:$M$7128,dictionary!$N$3:$N$7128))," ",_xlfn.XLOOKUP(DAZ$4,dictionary!$M$3:$M$7128,dictionary!$N$3:$N$7128))</f>
        <v>Para_Cylinder_Ignition_MORIS_SparkChar5_Current</v>
      </c>
      <c r="DBA3" s="175" t="str">
        <f>IF(ISNA(_xlfn.XLOOKUP(DBA$4,dictionary!$M$3:$M$7128,dictionary!$N$3:$N$7128))," ",_xlfn.XLOOKUP(DBA$4,dictionary!$M$3:$M$7128,dictionary!$N$3:$N$7128))</f>
        <v>Para_Cylinder_Ignition_MORIS_SparkChar5_Time</v>
      </c>
      <c r="DBB3" s="175" t="str">
        <f>IF(ISNA(_xlfn.XLOOKUP(DBB$4,dictionary!$M$3:$M$7128,dictionary!$N$3:$N$7128))," ",_xlfn.XLOOKUP(DBB$4,dictionary!$M$3:$M$7128,dictionary!$N$3:$N$7128))</f>
        <v>Para_Cylinder_Ignition_MORIS_SparkChar6_Current</v>
      </c>
      <c r="DBC3" s="175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75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75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75" t="str">
        <f>IF(ISNA(_xlfn.XLOOKUP(DBF$4,dictionary!$M$3:$M$7128,dictionary!$N$3:$N$7128))," ",_xlfn.XLOOKUP(DBF$4,dictionary!$M$3:$M$7128,dictionary!$N$3:$N$7128))</f>
        <v>Para_Cylinder_Knock_CA_IP_Knck_Max</v>
      </c>
      <c r="DBG3" s="175" t="str">
        <f>IF(ISNA(_xlfn.XLOOKUP(DBG$4,dictionary!$M$3:$M$7128,dictionary!$N$3:$N$7128))," ",_xlfn.XLOOKUP(DBG$4,dictionary!$M$3:$M$7128,dictionary!$N$3:$N$7128))</f>
        <v>Para_Cylinder_Knock_Kno_Int_MinLim</v>
      </c>
      <c r="DBH3" s="175" t="str">
        <f>IF(ISNA(_xlfn.XLOOKUP(DBH$4,dictionary!$M$3:$M$7128,dictionary!$N$3:$N$7128))," ",_xlfn.XLOOKUP(DBH$4,dictionary!$M$3:$M$7128,dictionary!$N$3:$N$7128))</f>
        <v>Para_Cylinder_Knock_Kno_IP_Scale_StP</v>
      </c>
      <c r="DBI3" s="175" t="str">
        <f>IF(ISNA(_xlfn.XLOOKUP(DBI$4,dictionary!$M$3:$M$7128,dictionary!$N$3:$N$7128))," ",_xlfn.XLOOKUP(DBI$4,dictionary!$M$3:$M$7128,dictionary!$N$3:$N$7128))</f>
        <v>Para_Cylinder_Knock_Kno_P2s_Inc_EnP</v>
      </c>
      <c r="DBJ3" s="175" t="str">
        <f>IF(ISNA(_xlfn.XLOOKUP(DBJ$4,dictionary!$M$3:$M$7128,dictionary!$N$3:$N$7128))," ",_xlfn.XLOOKUP(DBJ$4,dictionary!$M$3:$M$7128,dictionary!$N$3:$N$7128))</f>
        <v>Para_Cylinder_Knock_Kno_P2s_Inc_StP</v>
      </c>
      <c r="DBK3" s="175" t="str">
        <f>IF(ISNA(_xlfn.XLOOKUP(DBK$4,dictionary!$M$3:$M$7128,dictionary!$N$3:$N$7128))," ",_xlfn.XLOOKUP(DBK$4,dictionary!$M$3:$M$7128,dictionary!$N$3:$N$7128))</f>
        <v>Para_Cylinder_Knock_Kno_Pmax_CylMax</v>
      </c>
      <c r="DBL3" s="175" t="str">
        <f>IF(ISNA(_xlfn.XLOOKUP(DBL$4,dictionary!$M$3:$M$7128,dictionary!$N$3:$N$7128))," ",_xlfn.XLOOKUP(DBL$4,dictionary!$M$3:$M$7128,dictionary!$N$3:$N$7128))</f>
        <v>Para_Cylinder_Knock_Kno_Pmax_Red_EnP_dlt</v>
      </c>
      <c r="DBM3" s="175" t="str">
        <f>IF(ISNA(_xlfn.XLOOKUP(DBM$4,dictionary!$M$3:$M$7128,dictionary!$N$3:$N$7128))," ",_xlfn.XLOOKUP(DBM$4,dictionary!$M$3:$M$7128,dictionary!$N$3:$N$7128))</f>
        <v>Para_Cylinder_Knock_Kno_Pmax_Red_StP</v>
      </c>
      <c r="DBN3" s="175" t="str">
        <f>IF(ISNA(_xlfn.XLOOKUP(DBN$4,dictionary!$M$3:$M$7128,dictionary!$N$3:$N$7128))," ",_xlfn.XLOOKUP(DBN$4,dictionary!$M$3:$M$7128,dictionary!$N$3:$N$7128))</f>
        <v>Para_Cylinder_Knock_PBC_Pr_PBC_Knck_Heavy</v>
      </c>
      <c r="DBO3" s="175" t="str">
        <f>IF(ISNA(_xlfn.XLOOKUP(DBO$4,dictionary!$M$3:$M$7128,dictionary!$N$3:$N$7128))," ",_xlfn.XLOOKUP(DBO$4,dictionary!$M$3:$M$7128,dictionary!$N$3:$N$7128))</f>
        <v>Para_Cylinder_Knock_PBC_Pr_PBC_Knck_Lim</v>
      </c>
      <c r="DBP3" s="175" t="str">
        <f>IF(ISNA(_xlfn.XLOOKUP(DBP$4,dictionary!$M$3:$M$7128,dictionary!$N$3:$N$7128))," ",_xlfn.XLOOKUP(DBP$4,dictionary!$M$3:$M$7128,dictionary!$N$3:$N$7128))</f>
        <v>Para_Cylinder_Knock_Pmax_Knck_Max</v>
      </c>
      <c r="DBQ3" s="175" t="str">
        <f>IF(ISNA(_xlfn.XLOOKUP(DBQ$4,dictionary!$M$3:$M$7128,dictionary!$N$3:$N$7128))," ",_xlfn.XLOOKUP(DBQ$4,dictionary!$M$3:$M$7128,dictionary!$N$3:$N$7128))</f>
        <v>Para_Cylinder_Knock_Pr_P2s_Knck_Max</v>
      </c>
      <c r="DBR3" s="175" t="str">
        <f>IF(ISNA(_xlfn.XLOOKUP(DBR$4,dictionary!$M$3:$M$7128,dictionary!$N$3:$N$7128))," ",_xlfn.XLOOKUP(DBR$4,dictionary!$M$3:$M$7128,dictionary!$N$3:$N$7128))</f>
        <v>Para_Cylinder_Monic1_delay</v>
      </c>
      <c r="DBS3" s="175" t="str">
        <f>IF(ISNA(_xlfn.XLOOKUP(DBS$4,dictionary!$M$3:$M$7128,dictionary!$N$3:$N$7128))," ",_xlfn.XLOOKUP(DBS$4,dictionary!$M$3:$M$7128,dictionary!$N$3:$N$7128))</f>
        <v>Para_Cylinder_Monic1_limit</v>
      </c>
      <c r="DBT3" s="175" t="str">
        <f>IF(ISNA(_xlfn.XLOOKUP(DBT$4,dictionary!$M$3:$M$7128,dictionary!$N$3:$N$7128))," ",_xlfn.XLOOKUP(DBT$4,dictionary!$M$3:$M$7128,dictionary!$N$3:$N$7128))</f>
        <v>Para_Cylinder_Monic2_delay</v>
      </c>
      <c r="DBU3" s="175" t="str">
        <f>IF(ISNA(_xlfn.XLOOKUP(DBU$4,dictionary!$M$3:$M$7128,dictionary!$N$3:$N$7128))," ",_xlfn.XLOOKUP(DBU$4,dictionary!$M$3:$M$7128,dictionary!$N$3:$N$7128))</f>
        <v>Para_Cylinder_Monic2_limit</v>
      </c>
      <c r="DBV3" s="175" t="str">
        <f>IF(ISNA(_xlfn.XLOOKUP(DBV$4,dictionary!$M$3:$M$7128,dictionary!$N$3:$N$7128))," ",_xlfn.XLOOKUP(DBV$4,dictionary!$M$3:$M$7128,dictionary!$N$3:$N$7128))</f>
        <v>Para_Cylinder_Monic3_delay</v>
      </c>
      <c r="DBW3" s="175" t="str">
        <f>IF(ISNA(_xlfn.XLOOKUP(DBW$4,dictionary!$M$3:$M$7128,dictionary!$N$3:$N$7128))," ",_xlfn.XLOOKUP(DBW$4,dictionary!$M$3:$M$7128,dictionary!$N$3:$N$7128))</f>
        <v>Para_Cylinder_Monic3_limit</v>
      </c>
      <c r="DBX3" s="175" t="str">
        <f>IF(ISNA(_xlfn.XLOOKUP(DBX$4,dictionary!$M$3:$M$7128,dictionary!$N$3:$N$7128))," ",_xlfn.XLOOKUP(DBX$4,dictionary!$M$3:$M$7128,dictionary!$N$3:$N$7128))</f>
        <v>Para_Cylinder_Monic4_delay</v>
      </c>
      <c r="DBY3" s="175" t="str">
        <f>IF(ISNA(_xlfn.XLOOKUP(DBY$4,dictionary!$M$3:$M$7128,dictionary!$N$3:$N$7128))," ",_xlfn.XLOOKUP(DBY$4,dictionary!$M$3:$M$7128,dictionary!$N$3:$N$7128))</f>
        <v>Para_Cylinder_Monic4_limit</v>
      </c>
      <c r="DBZ3" s="175" t="str">
        <f>IF(ISNA(_xlfn.XLOOKUP(DBZ$4,dictionary!$M$3:$M$7128,dictionary!$N$3:$N$7128))," ",_xlfn.XLOOKUP(DBZ$4,dictionary!$M$3:$M$7128,dictionary!$N$3:$N$7128))</f>
        <v>Para_Cylinder_Monic_Ign_LimitMonitorActive1</v>
      </c>
      <c r="DCA3" s="175" t="str">
        <f>IF(ISNA(_xlfn.XLOOKUP(DCA$4,dictionary!$M$3:$M$7128,dictionary!$N$3:$N$7128))," ",_xlfn.XLOOKUP(DCA$4,dictionary!$M$3:$M$7128,dictionary!$N$3:$N$7128))</f>
        <v>Para_Cylinder_Monic_Ign_LimitMonitorActive2</v>
      </c>
      <c r="DCB3" s="175" t="str">
        <f>IF(ISNA(_xlfn.XLOOKUP(DCB$4,dictionary!$M$3:$M$7128,dictionary!$N$3:$N$7128))," ",_xlfn.XLOOKUP(DCB$4,dictionary!$M$3:$M$7128,dictionary!$N$3:$N$7128))</f>
        <v>Para_Cylinder_Monic_Ign_LimitMonitorActive3</v>
      </c>
      <c r="DCC3" s="175" t="str">
        <f>IF(ISNA(_xlfn.XLOOKUP(DCC$4,dictionary!$M$3:$M$7128,dictionary!$N$3:$N$7128))," ",_xlfn.XLOOKUP(DCC$4,dictionary!$M$3:$M$7128,dictionary!$N$3:$N$7128))</f>
        <v>Para_Cylinder_Monic_Ign_LimitMonitorActive4</v>
      </c>
      <c r="DCD3" s="175" t="str">
        <f>IF(ISNA(_xlfn.XLOOKUP(DCD$4,dictionary!$M$3:$M$7128,dictionary!$N$3:$N$7128))," ",_xlfn.XLOOKUP(DCD$4,dictionary!$M$3:$M$7128,dictionary!$N$3:$N$7128))</f>
        <v>Para_Cylinder_PBC_CoVControl_CoV_Set100</v>
      </c>
      <c r="DCE3" s="175" t="str">
        <f>IF(ISNA(_xlfn.XLOOKUP(DCE$4,dictionary!$M$3:$M$7128,dictionary!$N$3:$N$7128))," ",_xlfn.XLOOKUP(DCE$4,dictionary!$M$3:$M$7128,dictionary!$N$3:$N$7128))</f>
        <v>Para_Cylinder_PBC_CoVControl_CoV_Set50</v>
      </c>
      <c r="DCF3" s="175" t="str">
        <f>IF(ISNA(_xlfn.XLOOKUP(DCF$4,dictionary!$M$3:$M$7128,dictionary!$N$3:$N$7128))," ",_xlfn.XLOOKUP(DCF$4,dictionary!$M$3:$M$7128,dictionary!$N$3:$N$7128))</f>
        <v>Para_Cylinder_PBC_CoVControl_CoVCtr_Act</v>
      </c>
      <c r="DCG3" s="175" t="str">
        <f>IF(ISNA(_xlfn.XLOOKUP(DCG$4,dictionary!$M$3:$M$7128,dictionary!$N$3:$N$7128))," ",_xlfn.XLOOKUP(DCG$4,dictionary!$M$3:$M$7128,dictionary!$N$3:$N$7128))</f>
        <v>Para_Cylinder_PBC_CoVControl_CoVCtr_ki</v>
      </c>
      <c r="DCH3" s="175" t="str">
        <f>IF(ISNA(_xlfn.XLOOKUP(DCH$4,dictionary!$M$3:$M$7128,dictionary!$N$3:$N$7128))," ",_xlfn.XLOOKUP(DCH$4,dictionary!$M$3:$M$7128,dictionary!$N$3:$N$7128))</f>
        <v>Para_Cylinder_PBC_CoVControl_CoVCtr_kp</v>
      </c>
      <c r="DCI3" s="175" t="str">
        <f>IF(ISNA(_xlfn.XLOOKUP(DCI$4,dictionary!$M$3:$M$7128,dictionary!$N$3:$N$7128))," ",_xlfn.XLOOKUP(DCI$4,dictionary!$M$3:$M$7128,dictionary!$N$3:$N$7128))</f>
        <v>Para_Cylinder_PBC_CoVControl_Pr_CoV_p2s_Range</v>
      </c>
      <c r="DCJ3" s="175" t="str">
        <f>IF(ISNA(_xlfn.XLOOKUP(DCJ$4,dictionary!$M$3:$M$7128,dictionary!$N$3:$N$7128))," ",_xlfn.XLOOKUP(DCJ$4,dictionary!$M$3:$M$7128,dictionary!$N$3:$N$7128))</f>
        <v>Para_Cylinder_PBC_MFB50Control_CA_MFB50_ITPOfs_early</v>
      </c>
      <c r="DCK3" s="175" t="str">
        <f>IF(ISNA(_xlfn.XLOOKUP(DCK$4,dictionary!$M$3:$M$7128,dictionary!$N$3:$N$7128))," ",_xlfn.XLOOKUP(DCK$4,dictionary!$M$3:$M$7128,dictionary!$N$3:$N$7128))</f>
        <v>Para_Cylinder_PBC_MFB50Control_CA_MFB50_ITPOfs_late</v>
      </c>
      <c r="DCL3" s="175" t="str">
        <f>IF(ISNA(_xlfn.XLOOKUP(DCL$4,dictionary!$M$3:$M$7128,dictionary!$N$3:$N$7128))," ",_xlfn.XLOOKUP(DCL$4,dictionary!$M$3:$M$7128,dictionary!$N$3:$N$7128))</f>
        <v>Para_Cylinder_PBC_MFB50Control_CA_MFB50_set100</v>
      </c>
      <c r="DCM3" s="175" t="str">
        <f>IF(ISNA(_xlfn.XLOOKUP(DCM$4,dictionary!$M$3:$M$7128,dictionary!$N$3:$N$7128))," ",_xlfn.XLOOKUP(DCM$4,dictionary!$M$3:$M$7128,dictionary!$N$3:$N$7128))</f>
        <v>Para_Cylinder_PBC_MFB50Control_CA_MFB50_set50</v>
      </c>
      <c r="DCN3" s="175" t="str">
        <f>IF(ISNA(_xlfn.XLOOKUP(DCN$4,dictionary!$M$3:$M$7128,dictionary!$N$3:$N$7128))," ",_xlfn.XLOOKUP(DCN$4,dictionary!$M$3:$M$7128,dictionary!$N$3:$N$7128))</f>
        <v>Para_Cylinder_PBC_MFB50Control_MFB50_ITP_ratio</v>
      </c>
      <c r="DCO3" s="175" t="str">
        <f>IF(ISNA(_xlfn.XLOOKUP(DCO$4,dictionary!$M$3:$M$7128,dictionary!$N$3:$N$7128))," ",_xlfn.XLOOKUP(DCO$4,dictionary!$M$3:$M$7128,dictionary!$N$3:$N$7128))</f>
        <v>Para_Cylinder_PBC_MFB50Control_MFB50Contr_Ena</v>
      </c>
      <c r="DCP3" s="175" t="str">
        <f>IF(ISNA(_xlfn.XLOOKUP(DCP$4,dictionary!$M$3:$M$7128,dictionary!$N$3:$N$7128))," ",_xlfn.XLOOKUP(DCP$4,dictionary!$M$3:$M$7128,dictionary!$N$3:$N$7128))</f>
        <v>Para_Cylinder_PBC_MFB50Control_MFB50Ctr_ki</v>
      </c>
      <c r="DCQ3" s="175" t="str">
        <f>IF(ISNA(_xlfn.XLOOKUP(DCQ$4,dictionary!$M$3:$M$7128,dictionary!$N$3:$N$7128))," ",_xlfn.XLOOKUP(DCQ$4,dictionary!$M$3:$M$7128,dictionary!$N$3:$N$7128))</f>
        <v>Para_Cylinder_PBC_MFB50Control_MFB50Ctr_kp</v>
      </c>
      <c r="DCR3" s="175" t="str">
        <f>IF(ISNA(_xlfn.XLOOKUP(DCR$4,dictionary!$M$3:$M$7128,dictionary!$N$3:$N$7128))," ",_xlfn.XLOOKUP(DCR$4,dictionary!$M$3:$M$7128,dictionary!$N$3:$N$7128))</f>
        <v>Para_Cylinder_PBC_Num_IMEP_Misf_Lim</v>
      </c>
      <c r="DCS3" s="175" t="str">
        <f>IF(ISNA(_xlfn.XLOOKUP(DCS$4,dictionary!$M$3:$M$7128,dictionary!$N$3:$N$7128))," ",_xlfn.XLOOKUP(DCS$4,dictionary!$M$3:$M$7128,dictionary!$N$3:$N$7128))</f>
        <v>Para_Cylinder_PBC_P_PBC_Act_Hys</v>
      </c>
      <c r="DCT3" s="175" t="str">
        <f>IF(ISNA(_xlfn.XLOOKUP(DCT$4,dictionary!$M$3:$M$7128,dictionary!$N$3:$N$7128))," ",_xlfn.XLOOKUP(DCT$4,dictionary!$M$3:$M$7128,dictionary!$N$3:$N$7128))</f>
        <v>Para_Cylinder_PBC_P_PBC_Act_SP</v>
      </c>
      <c r="DCU3" s="175" t="str">
        <f>IF(ISNA(_xlfn.XLOOKUP(DCU$4,dictionary!$M$3:$M$7128,dictionary!$N$3:$N$7128))," ",_xlfn.XLOOKUP(DCU$4,dictionary!$M$3:$M$7128,dictionary!$N$3:$N$7128))</f>
        <v>Para_Cylinder_PBC_Pr_CPP_AbsLim_LHE</v>
      </c>
      <c r="DCV3" s="175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75" t="str">
        <f>IF(ISNA(_xlfn.XLOOKUP(DCW$4,dictionary!$M$3:$M$7128,dictionary!$N$3:$N$7128))," ",_xlfn.XLOOKUP(DCW$4,dictionary!$M$3:$M$7128,dictionary!$N$3:$N$7128))</f>
        <v>Para_Cylinder_PI_CloseDetect_SA_PI_clodet_duration</v>
      </c>
      <c r="DCX3" s="175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75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75" t="str">
        <f>IF(ISNA(_xlfn.XLOOKUP(DCZ$4,dictionary!$M$3:$M$7128,dictionary!$N$3:$N$7128))," ",_xlfn.XLOOKUP(DCZ$4,dictionary!$M$3:$M$7128,dictionary!$N$3:$N$7128))</f>
        <v>Para_Cylinder_PI_CloseDetect_SA_PI_clodet_st_time1</v>
      </c>
      <c r="DDA3" s="175" t="str">
        <f>IF(ISNA(_xlfn.XLOOKUP(DDA$4,dictionary!$M$3:$M$7128,dictionary!$N$3:$N$7128))," ",_xlfn.XLOOKUP(DDA$4,dictionary!$M$3:$M$7128,dictionary!$N$3:$N$7128))</f>
        <v>Para_Cylinder_PI_CloseDetect_SA_PI_clodet_st_time10</v>
      </c>
      <c r="DDB3" s="175" t="str">
        <f>IF(ISNA(_xlfn.XLOOKUP(DDB$4,dictionary!$M$3:$M$7128,dictionary!$N$3:$N$7128))," ",_xlfn.XLOOKUP(DDB$4,dictionary!$M$3:$M$7128,dictionary!$N$3:$N$7128))</f>
        <v>Para_Cylinder_PI_CloseDetect_SA_PI_clodet_st_time11</v>
      </c>
      <c r="DDC3" s="175" t="str">
        <f>IF(ISNA(_xlfn.XLOOKUP(DDC$4,dictionary!$M$3:$M$7128,dictionary!$N$3:$N$7128))," ",_xlfn.XLOOKUP(DDC$4,dictionary!$M$3:$M$7128,dictionary!$N$3:$N$7128))</f>
        <v>Para_Cylinder_PI_CloseDetect_SA_PI_clodet_st_time12</v>
      </c>
      <c r="DDD3" s="175" t="str">
        <f>IF(ISNA(_xlfn.XLOOKUP(DDD$4,dictionary!$M$3:$M$7128,dictionary!$N$3:$N$7128))," ",_xlfn.XLOOKUP(DDD$4,dictionary!$M$3:$M$7128,dictionary!$N$3:$N$7128))</f>
        <v>Para_Cylinder_PI_CloseDetect_SA_PI_clodet_st_time13</v>
      </c>
      <c r="DDE3" s="175" t="str">
        <f>IF(ISNA(_xlfn.XLOOKUP(DDE$4,dictionary!$M$3:$M$7128,dictionary!$N$3:$N$7128))," ",_xlfn.XLOOKUP(DDE$4,dictionary!$M$3:$M$7128,dictionary!$N$3:$N$7128))</f>
        <v>Para_Cylinder_PI_CloseDetect_SA_PI_clodet_st_time14</v>
      </c>
      <c r="DDF3" s="175" t="str">
        <f>IF(ISNA(_xlfn.XLOOKUP(DDF$4,dictionary!$M$3:$M$7128,dictionary!$N$3:$N$7128))," ",_xlfn.XLOOKUP(DDF$4,dictionary!$M$3:$M$7128,dictionary!$N$3:$N$7128))</f>
        <v>Para_Cylinder_PI_CloseDetect_SA_PI_clodet_st_time15</v>
      </c>
      <c r="DDG3" s="175" t="str">
        <f>IF(ISNA(_xlfn.XLOOKUP(DDG$4,dictionary!$M$3:$M$7128,dictionary!$N$3:$N$7128))," ",_xlfn.XLOOKUP(DDG$4,dictionary!$M$3:$M$7128,dictionary!$N$3:$N$7128))</f>
        <v>Para_Cylinder_PI_CloseDetect_SA_PI_clodet_st_time16</v>
      </c>
      <c r="DDH3" s="175" t="str">
        <f>IF(ISNA(_xlfn.XLOOKUP(DDH$4,dictionary!$M$3:$M$7128,dictionary!$N$3:$N$7128))," ",_xlfn.XLOOKUP(DDH$4,dictionary!$M$3:$M$7128,dictionary!$N$3:$N$7128))</f>
        <v>Para_Cylinder_PI_CloseDetect_SA_PI_clodet_st_time17</v>
      </c>
      <c r="DDI3" s="175" t="str">
        <f>IF(ISNA(_xlfn.XLOOKUP(DDI$4,dictionary!$M$3:$M$7128,dictionary!$N$3:$N$7128))," ",_xlfn.XLOOKUP(DDI$4,dictionary!$M$3:$M$7128,dictionary!$N$3:$N$7128))</f>
        <v>Para_Cylinder_PI_CloseDetect_SA_PI_clodet_st_time18</v>
      </c>
      <c r="DDJ3" s="175" t="str">
        <f>IF(ISNA(_xlfn.XLOOKUP(DDJ$4,dictionary!$M$3:$M$7128,dictionary!$N$3:$N$7128))," ",_xlfn.XLOOKUP(DDJ$4,dictionary!$M$3:$M$7128,dictionary!$N$3:$N$7128))</f>
        <v>Para_Cylinder_PI_CloseDetect_SA_PI_clodet_st_time19</v>
      </c>
      <c r="DDK3" s="175" t="str">
        <f>IF(ISNA(_xlfn.XLOOKUP(DDK$4,dictionary!$M$3:$M$7128,dictionary!$N$3:$N$7128))," ",_xlfn.XLOOKUP(DDK$4,dictionary!$M$3:$M$7128,dictionary!$N$3:$N$7128))</f>
        <v>Para_Cylinder_PI_CloseDetect_SA_PI_clodet_st_time2</v>
      </c>
      <c r="DDL3" s="175" t="str">
        <f>IF(ISNA(_xlfn.XLOOKUP(DDL$4,dictionary!$M$3:$M$7128,dictionary!$N$3:$N$7128))," ",_xlfn.XLOOKUP(DDL$4,dictionary!$M$3:$M$7128,dictionary!$N$3:$N$7128))</f>
        <v>Para_Cylinder_PI_CloseDetect_SA_PI_clodet_st_time20</v>
      </c>
      <c r="DDM3" s="175" t="str">
        <f>IF(ISNA(_xlfn.XLOOKUP(DDM$4,dictionary!$M$3:$M$7128,dictionary!$N$3:$N$7128))," ",_xlfn.XLOOKUP(DDM$4,dictionary!$M$3:$M$7128,dictionary!$N$3:$N$7128))</f>
        <v>Para_Cylinder_PI_CloseDetect_SA_PI_clodet_st_time21</v>
      </c>
      <c r="DDN3" s="175" t="str">
        <f>IF(ISNA(_xlfn.XLOOKUP(DDN$4,dictionary!$M$3:$M$7128,dictionary!$N$3:$N$7128))," ",_xlfn.XLOOKUP(DDN$4,dictionary!$M$3:$M$7128,dictionary!$N$3:$N$7128))</f>
        <v>Para_Cylinder_PI_CloseDetect_SA_PI_clodet_st_time22</v>
      </c>
      <c r="DDO3" s="175" t="str">
        <f>IF(ISNA(_xlfn.XLOOKUP(DDO$4,dictionary!$M$3:$M$7128,dictionary!$N$3:$N$7128))," ",_xlfn.XLOOKUP(DDO$4,dictionary!$M$3:$M$7128,dictionary!$N$3:$N$7128))</f>
        <v>Para_Cylinder_PI_CloseDetect_SA_PI_clodet_st_time23</v>
      </c>
      <c r="DDP3" s="175" t="str">
        <f>IF(ISNA(_xlfn.XLOOKUP(DDP$4,dictionary!$M$3:$M$7128,dictionary!$N$3:$N$7128))," ",_xlfn.XLOOKUP(DDP$4,dictionary!$M$3:$M$7128,dictionary!$N$3:$N$7128))</f>
        <v>Para_Cylinder_PI_CloseDetect_SA_PI_clodet_st_time24</v>
      </c>
      <c r="DDQ3" s="175" t="str">
        <f>IF(ISNA(_xlfn.XLOOKUP(DDQ$4,dictionary!$M$3:$M$7128,dictionary!$N$3:$N$7128))," ",_xlfn.XLOOKUP(DDQ$4,dictionary!$M$3:$M$7128,dictionary!$N$3:$N$7128))</f>
        <v>Para_Cylinder_PI_CloseDetect_SA_PI_clodet_st_time3</v>
      </c>
      <c r="DDR3" s="175" t="str">
        <f>IF(ISNA(_xlfn.XLOOKUP(DDR$4,dictionary!$M$3:$M$7128,dictionary!$N$3:$N$7128))," ",_xlfn.XLOOKUP(DDR$4,dictionary!$M$3:$M$7128,dictionary!$N$3:$N$7128))</f>
        <v>Para_Cylinder_PI_CloseDetect_SA_PI_clodet_st_time4</v>
      </c>
      <c r="DDS3" s="175" t="str">
        <f>IF(ISNA(_xlfn.XLOOKUP(DDS$4,dictionary!$M$3:$M$7128,dictionary!$N$3:$N$7128))," ",_xlfn.XLOOKUP(DDS$4,dictionary!$M$3:$M$7128,dictionary!$N$3:$N$7128))</f>
        <v>Para_Cylinder_PI_CloseDetect_SA_PI_clodet_st_time5</v>
      </c>
      <c r="DDT3" s="175" t="str">
        <f>IF(ISNA(_xlfn.XLOOKUP(DDT$4,dictionary!$M$3:$M$7128,dictionary!$N$3:$N$7128))," ",_xlfn.XLOOKUP(DDT$4,dictionary!$M$3:$M$7128,dictionary!$N$3:$N$7128))</f>
        <v>Para_Cylinder_PI_CloseDetect_SA_PI_clodet_st_time6</v>
      </c>
      <c r="DDU3" s="175" t="str">
        <f>IF(ISNA(_xlfn.XLOOKUP(DDU$4,dictionary!$M$3:$M$7128,dictionary!$N$3:$N$7128))," ",_xlfn.XLOOKUP(DDU$4,dictionary!$M$3:$M$7128,dictionary!$N$3:$N$7128))</f>
        <v>Para_Cylinder_PI_CloseDetect_SA_PI_clodet_st_time7</v>
      </c>
      <c r="DDV3" s="175" t="str">
        <f>IF(ISNA(_xlfn.XLOOKUP(DDV$4,dictionary!$M$3:$M$7128,dictionary!$N$3:$N$7128))," ",_xlfn.XLOOKUP(DDV$4,dictionary!$M$3:$M$7128,dictionary!$N$3:$N$7128))</f>
        <v>Para_Cylinder_PI_CloseDetect_SA_PI_clodet_st_time8</v>
      </c>
      <c r="DDW3" s="175" t="str">
        <f>IF(ISNA(_xlfn.XLOOKUP(DDW$4,dictionary!$M$3:$M$7128,dictionary!$N$3:$N$7128))," ",_xlfn.XLOOKUP(DDW$4,dictionary!$M$3:$M$7128,dictionary!$N$3:$N$7128))</f>
        <v>Para_Cylinder_PI_CloseDetect_SA_PI_clodet_st_time9</v>
      </c>
      <c r="DDX3" s="175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75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75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75" t="str">
        <f>IF(ISNA(_xlfn.XLOOKUP(DEA$4,dictionary!$M$3:$M$7128,dictionary!$N$3:$N$7128))," ",_xlfn.XLOOKUP(DEA$4,dictionary!$M$3:$M$7128,dictionary!$N$3:$N$7128))</f>
        <v>Para_Cylinder_PI_CorrectCurrCtr_SA_PI_currCtr_delay</v>
      </c>
      <c r="DEB3" s="175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75" t="str">
        <f>IF(ISNA(_xlfn.XLOOKUP(DEC$4,dictionary!$M$3:$M$7128,dictionary!$N$3:$N$7128))," ",_xlfn.XLOOKUP(DEC$4,dictionary!$M$3:$M$7128,dictionary!$N$3:$N$7128))</f>
        <v>Para_Cylinder_PI_CorrectCurrCtr_SA_PI_currCtr_level</v>
      </c>
      <c r="DED3" s="175" t="str">
        <f>IF(ISNA(_xlfn.XLOOKUP(DED$4,dictionary!$M$3:$M$7128,dictionary!$N$3:$N$7128))," ",_xlfn.XLOOKUP(DED$4,dictionary!$M$3:$M$7128,dictionary!$N$3:$N$7128))</f>
        <v>Para_Cylinder_PI_CorrectCurrCtr_SA_PI_currCtr_rate</v>
      </c>
      <c r="DEE3" s="175" t="str">
        <f>IF(ISNA(_xlfn.XLOOKUP(DEE$4,dictionary!$M$3:$M$7128,dictionary!$N$3:$N$7128))," ",_xlfn.XLOOKUP(DEE$4,dictionary!$M$3:$M$7128,dictionary!$N$3:$N$7128))</f>
        <v>Para_Cylinder_PI_CurrentProfile_SA_PI_curr1_current</v>
      </c>
      <c r="DEF3" s="175" t="str">
        <f>IF(ISNA(_xlfn.XLOOKUP(DEF$4,dictionary!$M$3:$M$7128,dictionary!$N$3:$N$7128))," ",_xlfn.XLOOKUP(DEF$4,dictionary!$M$3:$M$7128,dictionary!$N$3:$N$7128))</f>
        <v>Para_Cylinder_PI_CurrentProfile_SA_PI_curr1_duration</v>
      </c>
      <c r="DEG3" s="175" t="str">
        <f>IF(ISNA(_xlfn.XLOOKUP(DEG$4,dictionary!$M$3:$M$7128,dictionary!$N$3:$N$7128))," ",_xlfn.XLOOKUP(DEG$4,dictionary!$M$3:$M$7128,dictionary!$N$3:$N$7128))</f>
        <v>Para_Cylinder_PI_CurrentProfile_SA_PI_curr2_current</v>
      </c>
      <c r="DEH3" s="175" t="str">
        <f>IF(ISNA(_xlfn.XLOOKUP(DEH$4,dictionary!$M$3:$M$7128,dictionary!$N$3:$N$7128))," ",_xlfn.XLOOKUP(DEH$4,dictionary!$M$3:$M$7128,dictionary!$N$3:$N$7128))</f>
        <v>Para_Cylinder_PI_CurrentProfile_SA_PI_curr2_duration</v>
      </c>
      <c r="DEI3" s="175" t="str">
        <f>IF(ISNA(_xlfn.XLOOKUP(DEI$4,dictionary!$M$3:$M$7128,dictionary!$N$3:$N$7128))," ",_xlfn.XLOOKUP(DEI$4,dictionary!$M$3:$M$7128,dictionary!$N$3:$N$7128))</f>
        <v>Para_Cylinder_PI_CurrentProfile_SA_PI_curr3_current</v>
      </c>
      <c r="DEJ3" s="175" t="str">
        <f>IF(ISNA(_xlfn.XLOOKUP(DEJ$4,dictionary!$M$3:$M$7128,dictionary!$N$3:$N$7128))," ",_xlfn.XLOOKUP(DEJ$4,dictionary!$M$3:$M$7128,dictionary!$N$3:$N$7128))</f>
        <v>Para_Cylinder_PI_CurrentProfile_SA_PI_curr3_duration</v>
      </c>
      <c r="DEK3" s="175" t="str">
        <f>IF(ISNA(_xlfn.XLOOKUP(DEK$4,dictionary!$M$3:$M$7128,dictionary!$N$3:$N$7128))," ",_xlfn.XLOOKUP(DEK$4,dictionary!$M$3:$M$7128,dictionary!$N$3:$N$7128))</f>
        <v>Para_Cylinder_PI_CurrentProfile_SA_PI_curr4_current</v>
      </c>
      <c r="DEL3" s="175" t="str">
        <f>IF(ISNA(_xlfn.XLOOKUP(DEL$4,dictionary!$M$3:$M$7128,dictionary!$N$3:$N$7128))," ",_xlfn.XLOOKUP(DEL$4,dictionary!$M$3:$M$7128,dictionary!$N$3:$N$7128))</f>
        <v>Para_Cylinder_PI_CurrentRecovery_SA_PI_recov_current</v>
      </c>
      <c r="DEM3" s="175" t="str">
        <f>IF(ISNA(_xlfn.XLOOKUP(DEM$4,dictionary!$M$3:$M$7128,dictionary!$N$3:$N$7128))," ",_xlfn.XLOOKUP(DEM$4,dictionary!$M$3:$M$7128,dictionary!$N$3:$N$7128))</f>
        <v>Para_Cylinder_PI_CurrentRecovery_SA_PI_recov_delay</v>
      </c>
      <c r="DEN3" s="175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75" t="str">
        <f>IF(ISNA(_xlfn.XLOOKUP(DEO$4,dictionary!$M$3:$M$7128,dictionary!$N$3:$N$7128))," ",_xlfn.XLOOKUP(DEO$4,dictionary!$M$3:$M$7128,dictionary!$N$3:$N$7128))</f>
        <v>Para_Cylinder_PI_Demagnet_PIDemagActive</v>
      </c>
      <c r="DEP3" s="175" t="str">
        <f>IF(ISNA(_xlfn.XLOOKUP(DEP$4,dictionary!$M$3:$M$7128,dictionary!$N$3:$N$7128))," ",_xlfn.XLOOKUP(DEP$4,dictionary!$M$3:$M$7128,dictionary!$N$3:$N$7128))</f>
        <v>Para_Cylinder_PI_Demagnet_SA_PI_demag_delay</v>
      </c>
      <c r="DEQ3" s="175" t="str">
        <f>IF(ISNA(_xlfn.XLOOKUP(DEQ$4,dictionary!$M$3:$M$7128,dictionary!$N$3:$N$7128))," ",_xlfn.XLOOKUP(DEQ$4,dictionary!$M$3:$M$7128,dictionary!$N$3:$N$7128))</f>
        <v>Para_Cylinder_PI_Demagnet_SA_PI_demag_duration</v>
      </c>
      <c r="DER3" s="175" t="str">
        <f>IF(ISNA(_xlfn.XLOOKUP(DER$4,dictionary!$M$3:$M$7128,dictionary!$N$3:$N$7128))," ",_xlfn.XLOOKUP(DER$4,dictionary!$M$3:$M$7128,dictionary!$N$3:$N$7128))</f>
        <v>Para_Cylinder_PI_Demagnet_SA_PI_demag_up_limit</v>
      </c>
      <c r="DES3" s="175" t="str">
        <f>IF(ISNA(_xlfn.XLOOKUP(DES$4,dictionary!$M$3:$M$7128,dictionary!$N$3:$N$7128))," ",_xlfn.XLOOKUP(DES$4,dictionary!$M$3:$M$7128,dictionary!$N$3:$N$7128))</f>
        <v>Para_Cylinder_PI_MisfCyl_Max_Norm</v>
      </c>
      <c r="DET3" s="175" t="str">
        <f>IF(ISNA(_xlfn.XLOOKUP(DET$4,dictionary!$M$3:$M$7128,dictionary!$N$3:$N$7128))," ",_xlfn.XLOOKUP(DET$4,dictionary!$M$3:$M$7128,dictionary!$N$3:$N$7128))</f>
        <v>Para_Cylinder_PI_P_MisfCtr_Hys_Norm</v>
      </c>
      <c r="DEU3" s="175" t="str">
        <f>IF(ISNA(_xlfn.XLOOKUP(DEU$4,dictionary!$M$3:$M$7128,dictionary!$N$3:$N$7128))," ",_xlfn.XLOOKUP(DEU$4,dictionary!$M$3:$M$7128,dictionary!$N$3:$N$7128))</f>
        <v>Para_Cylinder_PI_P_MisfCtr_SP_Norm</v>
      </c>
      <c r="DEV3" s="175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75" t="str">
        <f>IF(ISNA(_xlfn.XLOOKUP(DEW$4,dictionary!$M$3:$M$7128,dictionary!$N$3:$N$7128))," ",_xlfn.XLOOKUP(DEW$4,dictionary!$M$3:$M$7128,dictionary!$N$3:$N$7128))</f>
        <v>Para_Cylinder_PI_PullInCurrCheck_SA_PI_pudet_level</v>
      </c>
      <c r="DEX3" s="175" t="str">
        <f>IF(ISNA(_xlfn.XLOOKUP(DEX$4,dictionary!$M$3:$M$7128,dictionary!$N$3:$N$7128))," ",_xlfn.XLOOKUP(DEX$4,dictionary!$M$3:$M$7128,dictionary!$N$3:$N$7128))</f>
        <v>Para_Cylinder_PI_PullInCurrCheck_SA_PI_pudet_st_time</v>
      </c>
      <c r="DEY3" s="175" t="str">
        <f>IF(ISNA(_xlfn.XLOOKUP(DEY$4,dictionary!$M$3:$M$7128,dictionary!$N$3:$N$7128))," ",_xlfn.XLOOKUP(DEY$4,dictionary!$M$3:$M$7128,dictionary!$N$3:$N$7128))</f>
        <v>Para_Cylinder_PI_SA_CyclPIOnDuringMisf</v>
      </c>
      <c r="DEZ3" s="175" t="str">
        <f>IF(ISNA(_xlfn.XLOOKUP(DEZ$4,dictionary!$M$3:$M$7128,dictionary!$N$3:$N$7128))," ",_xlfn.XLOOKUP(DEZ$4,dictionary!$M$3:$M$7128,dictionary!$N$3:$N$7128))</f>
        <v>Para_Cylinder_PI_SA_PIValveType</v>
      </c>
      <c r="DFA3" s="175" t="str">
        <f>IF(ISNA(_xlfn.XLOOKUP(DFA$4,dictionary!$M$3:$M$7128,dictionary!$N$3:$N$7128))," ",_xlfn.XLOOKUP(DFA$4,dictionary!$M$3:$M$7128,dictionary!$N$3:$N$7128))</f>
        <v>Para_Cylinder_PI_ti_OpTi_MisCyl_Trig</v>
      </c>
      <c r="DFB3" s="175" t="str">
        <f>IF(ISNA(_xlfn.XLOOKUP(DFB$4,dictionary!$M$3:$M$7128,dictionary!$N$3:$N$7128))," ",_xlfn.XLOOKUP(DFB$4,dictionary!$M$3:$M$7128,dictionary!$N$3:$N$7128))</f>
        <v>Para_Cylinder_PI_ti_OpTi_MisfCyl</v>
      </c>
      <c r="DFC3" s="175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75" t="str">
        <f>IF(ISNA(_xlfn.XLOOKUP(DFD$4,dictionary!$M$3:$M$7128,dictionary!$N$3:$N$7128))," ",_xlfn.XLOOKUP(DFD$4,dictionary!$M$3:$M$7128,dictionary!$N$3:$N$7128))</f>
        <v>Para_Electrical_GeneratCtr_PF_Customer_Selected</v>
      </c>
      <c r="DFE3" s="175" t="str">
        <f>IF(ISNA(_xlfn.XLOOKUP(DFE$4,dictionary!$M$3:$M$7128,dictionary!$N$3:$N$7128))," ",_xlfn.XLOOKUP(DFE$4,dictionary!$M$3:$M$7128,dictionary!$N$3:$N$7128))</f>
        <v>Para_Electrical_GeneratCtr_QLimit_Q_OverExc_Lim</v>
      </c>
      <c r="DFF3" s="175" t="str">
        <f>IF(ISNA(_xlfn.XLOOKUP(DFF$4,dictionary!$M$3:$M$7128,dictionary!$N$3:$N$7128))," ",_xlfn.XLOOKUP(DFF$4,dictionary!$M$3:$M$7128,dictionary!$N$3:$N$7128))</f>
        <v>Para_Electrical_GeneratCtr_QLimit_Q_UnderExc_Lim</v>
      </c>
      <c r="DFG3" s="175" t="str">
        <f>IF(ISNA(_xlfn.XLOOKUP(DFG$4,dictionary!$M$3:$M$7128,dictionary!$N$3:$N$7128))," ",_xlfn.XLOOKUP(DFG$4,dictionary!$M$3:$M$7128,dictionary!$N$3:$N$7128))</f>
        <v>Para_Electrical_GeneratCtr_TimeTable_PF_CosPCtr_h0</v>
      </c>
      <c r="DFH3" s="175" t="str">
        <f>IF(ISNA(_xlfn.XLOOKUP(DFH$4,dictionary!$M$3:$M$7128,dictionary!$N$3:$N$7128))," ",_xlfn.XLOOKUP(DFH$4,dictionary!$M$3:$M$7128,dictionary!$N$3:$N$7128))</f>
        <v>Para_Electrical_GeneratCtr_TimeTable_PF_CosPCtr_h1</v>
      </c>
      <c r="DFI3" s="175" t="str">
        <f>IF(ISNA(_xlfn.XLOOKUP(DFI$4,dictionary!$M$3:$M$7128,dictionary!$N$3:$N$7128))," ",_xlfn.XLOOKUP(DFI$4,dictionary!$M$3:$M$7128,dictionary!$N$3:$N$7128))</f>
        <v>Para_Electrical_GeneratCtr_TimeTable_PF_CosPCtr_h2</v>
      </c>
      <c r="DFJ3" s="175" t="str">
        <f>IF(ISNA(_xlfn.XLOOKUP(DFJ$4,dictionary!$M$3:$M$7128,dictionary!$N$3:$N$7128))," ",_xlfn.XLOOKUP(DFJ$4,dictionary!$M$3:$M$7128,dictionary!$N$3:$N$7128))</f>
        <v>Para_Electrical_GeneratCtr_TimeTable_PF_CosPCtr_h3</v>
      </c>
      <c r="DFK3" s="175" t="str">
        <f>IF(ISNA(_xlfn.XLOOKUP(DFK$4,dictionary!$M$3:$M$7128,dictionary!$N$3:$N$7128))," ",_xlfn.XLOOKUP(DFK$4,dictionary!$M$3:$M$7128,dictionary!$N$3:$N$7128))</f>
        <v>Para_Electrical_GeneratCtr_TimeTable_PF_CosPCtr_h4</v>
      </c>
      <c r="DFL3" s="175" t="str">
        <f>IF(ISNA(_xlfn.XLOOKUP(DFL$4,dictionary!$M$3:$M$7128,dictionary!$N$3:$N$7128))," ",_xlfn.XLOOKUP(DFL$4,dictionary!$M$3:$M$7128,dictionary!$N$3:$N$7128))</f>
        <v>Para_Electrical_GeneratCtr_TimeTable_PF_CosPCtr_h5</v>
      </c>
      <c r="DFM3" s="175" t="str">
        <f>IF(ISNA(_xlfn.XLOOKUP(DFM$4,dictionary!$M$3:$M$7128,dictionary!$N$3:$N$7128))," ",_xlfn.XLOOKUP(DFM$4,dictionary!$M$3:$M$7128,dictionary!$N$3:$N$7128))</f>
        <v>Para_Electrical_GeneratCtr_TimeTable_PF_CosPCtr_m0</v>
      </c>
      <c r="DFN3" s="175" t="str">
        <f>IF(ISNA(_xlfn.XLOOKUP(DFN$4,dictionary!$M$3:$M$7128,dictionary!$N$3:$N$7128))," ",_xlfn.XLOOKUP(DFN$4,dictionary!$M$3:$M$7128,dictionary!$N$3:$N$7128))</f>
        <v>Para_Electrical_GeneratCtr_TimeTable_PF_CosPCtr_m1</v>
      </c>
      <c r="DFO3" s="175" t="str">
        <f>IF(ISNA(_xlfn.XLOOKUP(DFO$4,dictionary!$M$3:$M$7128,dictionary!$N$3:$N$7128))," ",_xlfn.XLOOKUP(DFO$4,dictionary!$M$3:$M$7128,dictionary!$N$3:$N$7128))</f>
        <v>Para_Electrical_GeneratCtr_TimeTable_PF_CosPCtr_m2</v>
      </c>
      <c r="DFP3" s="175" t="str">
        <f>IF(ISNA(_xlfn.XLOOKUP(DFP$4,dictionary!$M$3:$M$7128,dictionary!$N$3:$N$7128))," ",_xlfn.XLOOKUP(DFP$4,dictionary!$M$3:$M$7128,dictionary!$N$3:$N$7128))</f>
        <v>Para_Electrical_GeneratCtr_TimeTable_PF_CosPCtr_m3</v>
      </c>
      <c r="DFQ3" s="175" t="str">
        <f>IF(ISNA(_xlfn.XLOOKUP(DFQ$4,dictionary!$M$3:$M$7128,dictionary!$N$3:$N$7128))," ",_xlfn.XLOOKUP(DFQ$4,dictionary!$M$3:$M$7128,dictionary!$N$3:$N$7128))</f>
        <v>Para_Electrical_GeneratCtr_TimeTable_PF_CosPCtr_m4</v>
      </c>
      <c r="DFR3" s="175" t="str">
        <f>IF(ISNA(_xlfn.XLOOKUP(DFR$4,dictionary!$M$3:$M$7128,dictionary!$N$3:$N$7128))," ",_xlfn.XLOOKUP(DFR$4,dictionary!$M$3:$M$7128,dictionary!$N$3:$N$7128))</f>
        <v>Para_Electrical_GeneratCtr_TimeTable_PF_CosPCtr_m5</v>
      </c>
      <c r="DFS3" s="175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75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75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75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75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75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75" t="str">
        <f>IF(ISNA(_xlfn.XLOOKUP(DFY$4,dictionary!$M$3:$M$7128,dictionary!$N$3:$N$7128))," ",_xlfn.XLOOKUP(DFY$4,dictionary!$M$3:$M$7128,dictionary!$N$3:$N$7128))</f>
        <v>Para_Electrical_GeneratCtr_Voltage_F_Gen_Match_Max</v>
      </c>
      <c r="DFZ3" s="175" t="str">
        <f>IF(ISNA(_xlfn.XLOOKUP(DFZ$4,dictionary!$M$3:$M$7128,dictionary!$N$3:$N$7128))," ",_xlfn.XLOOKUP(DFZ$4,dictionary!$M$3:$M$7128,dictionary!$N$3:$N$7128))</f>
        <v>Para_Electrical_GeneratCtr_Voltage_F_Gen_Match_Min</v>
      </c>
      <c r="DGA3" s="175" t="str">
        <f>IF(ISNA(_xlfn.XLOOKUP(DGA$4,dictionary!$M$3:$M$7128,dictionary!$N$3:$N$7128))," ",_xlfn.XLOOKUP(DGA$4,dictionary!$M$3:$M$7128,dictionary!$N$3:$N$7128))</f>
        <v>Para_Electrical_GeneratCtr_Voltage_PF_CosPCtr_U_map0</v>
      </c>
      <c r="DGB3" s="175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75" t="str">
        <f>IF(ISNA(_xlfn.XLOOKUP(DGC$4,dictionary!$M$3:$M$7128,dictionary!$N$3:$N$7128))," ",_xlfn.XLOOKUP(DGC$4,dictionary!$M$3:$M$7128,dictionary!$N$3:$N$7128))</f>
        <v>Para_Electrical_GeneratCtr_Voltage_PF_CosPCtr_U_map2</v>
      </c>
      <c r="DGD3" s="175" t="str">
        <f>IF(ISNA(_xlfn.XLOOKUP(DGD$4,dictionary!$M$3:$M$7128,dictionary!$N$3:$N$7128))," ",_xlfn.XLOOKUP(DGD$4,dictionary!$M$3:$M$7128,dictionary!$N$3:$N$7128))</f>
        <v>Para_Electrical_GeneratCtr_Voltage_PF_CosPCtr_U_map4</v>
      </c>
      <c r="DGE3" s="175" t="str">
        <f>IF(ISNA(_xlfn.XLOOKUP(DGE$4,dictionary!$M$3:$M$7128,dictionary!$N$3:$N$7128))," ",_xlfn.XLOOKUP(DGE$4,dictionary!$M$3:$M$7128,dictionary!$N$3:$N$7128))</f>
        <v>Para_Electrical_GeneratCtr_Voltage_PF_CosPCtr_U_map6</v>
      </c>
      <c r="DGF3" s="175" t="str">
        <f>IF(ISNA(_xlfn.XLOOKUP(DGF$4,dictionary!$M$3:$M$7128,dictionary!$N$3:$N$7128))," ",_xlfn.XLOOKUP(DGF$4,dictionary!$M$3:$M$7128,dictionary!$N$3:$N$7128))</f>
        <v>Para_Electrical_GeneratCtr_Voltage_PF_CosPCtr_U_map8</v>
      </c>
      <c r="DGG3" s="175" t="str">
        <f>IF(ISNA(_xlfn.XLOOKUP(DGG$4,dictionary!$M$3:$M$7128,dictionary!$N$3:$N$7128))," ",_xlfn.XLOOKUP(DGG$4,dictionary!$M$3:$M$7128,dictionary!$N$3:$N$7128))</f>
        <v>Para_Electrical_GeneratCtr_Voltage_PF_CosPCtr_U_Set0</v>
      </c>
      <c r="DGH3" s="175" t="str">
        <f>IF(ISNA(_xlfn.XLOOKUP(DGH$4,dictionary!$M$3:$M$7128,dictionary!$N$3:$N$7128))," ",_xlfn.XLOOKUP(DGH$4,dictionary!$M$3:$M$7128,dictionary!$N$3:$N$7128))</f>
        <v>Para_Electrical_GeneratCtr_Voltage_PF_CosPCtr_U_Set1</v>
      </c>
      <c r="DGI3" s="175" t="str">
        <f>IF(ISNA(_xlfn.XLOOKUP(DGI$4,dictionary!$M$3:$M$7128,dictionary!$N$3:$N$7128))," ",_xlfn.XLOOKUP(DGI$4,dictionary!$M$3:$M$7128,dictionary!$N$3:$N$7128))</f>
        <v>Para_Electrical_GeneratCtr_Voltage_PF_CosPCtr_U_Set2</v>
      </c>
      <c r="DGJ3" s="175" t="str">
        <f>IF(ISNA(_xlfn.XLOOKUP(DGJ$4,dictionary!$M$3:$M$7128,dictionary!$N$3:$N$7128))," ",_xlfn.XLOOKUP(DGJ$4,dictionary!$M$3:$M$7128,dictionary!$N$3:$N$7128))</f>
        <v>Para_Electrical_GeneratCtr_Voltage_PF_CosPCtr_U_Set3</v>
      </c>
      <c r="DGK3" s="175" t="str">
        <f>IF(ISNA(_xlfn.XLOOKUP(DGK$4,dictionary!$M$3:$M$7128,dictionary!$N$3:$N$7128))," ",_xlfn.XLOOKUP(DGK$4,dictionary!$M$3:$M$7128,dictionary!$N$3:$N$7128))</f>
        <v>Para_Electrical_GeneratCtr_Voltage_PF_CosPCtr_U_Set4</v>
      </c>
      <c r="DGL3" s="175" t="str">
        <f>IF(ISNA(_xlfn.XLOOKUP(DGL$4,dictionary!$M$3:$M$7128,dictionary!$N$3:$N$7128))," ",_xlfn.XLOOKUP(DGL$4,dictionary!$M$3:$M$7128,dictionary!$N$3:$N$7128))</f>
        <v>Para_Electrical_GeneratCtr_Voltage_PF_CosPCtr_U_Set5</v>
      </c>
      <c r="DGM3" s="175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75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75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75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75" t="str">
        <f>IF(ISNA(_xlfn.XLOOKUP(DGQ$4,dictionary!$M$3:$M$7128,dictionary!$N$3:$N$7128))," ",_xlfn.XLOOKUP(DGQ$4,dictionary!$M$3:$M$7128,dictionary!$N$3:$N$7128))</f>
        <v>Para_Electrical_GeneratCtr_Voltage_U_Gen_match_delta</v>
      </c>
      <c r="DGR3" s="175" t="str">
        <f>IF(ISNA(_xlfn.XLOOKUP(DGR$4,dictionary!$M$3:$M$7128,dictionary!$N$3:$N$7128))," ",_xlfn.XLOOKUP(DGR$4,dictionary!$M$3:$M$7128,dictionary!$N$3:$N$7128))</f>
        <v>Para_Electrical_GeneratCtr_Voltage_U_Gen_P_Ena</v>
      </c>
      <c r="DGS3" s="175" t="str">
        <f>IF(ISNA(_xlfn.XLOOKUP(DGS$4,dictionary!$M$3:$M$7128,dictionary!$N$3:$N$7128))," ",_xlfn.XLOOKUP(DGS$4,dictionary!$M$3:$M$7128,dictionary!$N$3:$N$7128))</f>
        <v>Para_Electrical_GeneratCtr_Voltage_U_Gen_Rmp_Inc</v>
      </c>
      <c r="DGT3" s="175" t="str">
        <f>IF(ISNA(_xlfn.XLOOKUP(DGT$4,dictionary!$M$3:$M$7128,dictionary!$N$3:$N$7128))," ",_xlfn.XLOOKUP(DGT$4,dictionary!$M$3:$M$7128,dictionary!$N$3:$N$7128))</f>
        <v>Para_Electrical_GeneratCtr_Voltage_U_Gen_spd_match</v>
      </c>
      <c r="DGU3" s="175" t="str">
        <f>IF(ISNA(_xlfn.XLOOKUP(DGU$4,dictionary!$M$3:$M$7128,dictionary!$N$3:$N$7128))," ",_xlfn.XLOOKUP(DGU$4,dictionary!$M$3:$M$7128,dictionary!$N$3:$N$7128))</f>
        <v>Para_Electrical_Generator_F_GenBear_DE1_Active</v>
      </c>
      <c r="DGV3" s="175" t="str">
        <f>IF(ISNA(_xlfn.XLOOKUP(DGV$4,dictionary!$M$3:$M$7128,dictionary!$N$3:$N$7128))," ",_xlfn.XLOOKUP(DGV$4,dictionary!$M$3:$M$7128,dictionary!$N$3:$N$7128))</f>
        <v>Para_Electrical_Generator_F_GenBear_DE2_Active</v>
      </c>
      <c r="DGW3" s="175" t="str">
        <f>IF(ISNA(_xlfn.XLOOKUP(DGW$4,dictionary!$M$3:$M$7128,dictionary!$N$3:$N$7128))," ",_xlfn.XLOOKUP(DGW$4,dictionary!$M$3:$M$7128,dictionary!$N$3:$N$7128))</f>
        <v>Para_Electrical_Generator_F_GenBear_NDE1_Active</v>
      </c>
      <c r="DGX3" s="175" t="str">
        <f>IF(ISNA(_xlfn.XLOOKUP(DGX$4,dictionary!$M$3:$M$7128,dictionary!$N$3:$N$7128))," ",_xlfn.XLOOKUP(DGX$4,dictionary!$M$3:$M$7128,dictionary!$N$3:$N$7128))</f>
        <v>Para_Electrical_Generator_F_GenBear_NDE2_Active</v>
      </c>
      <c r="DGY3" s="175" t="str">
        <f>IF(ISNA(_xlfn.XLOOKUP(DGY$4,dictionary!$M$3:$M$7128,dictionary!$N$3:$N$7128))," ",_xlfn.XLOOKUP(DGY$4,dictionary!$M$3:$M$7128,dictionary!$N$3:$N$7128))</f>
        <v>Para_Electrical_Generator_F_GenBear_ScalMax</v>
      </c>
      <c r="DGZ3" s="175" t="str">
        <f>IF(ISNA(_xlfn.XLOOKUP(DGZ$4,dictionary!$M$3:$M$7128,dictionary!$N$3:$N$7128))," ",_xlfn.XLOOKUP(DGZ$4,dictionary!$M$3:$M$7128,dictionary!$N$3:$N$7128))</f>
        <v>Para_Electrical_Generator_F_GenBear_ScalMin</v>
      </c>
      <c r="DHA3" s="175" t="str">
        <f>IF(ISNA(_xlfn.XLOOKUP(DHA$4,dictionary!$M$3:$M$7128,dictionary!$N$3:$N$7128))," ",_xlfn.XLOOKUP(DHA$4,dictionary!$M$3:$M$7128,dictionary!$N$3:$N$7128))</f>
        <v>Para_Electrical_Generator_T_GenAirIn2_Active</v>
      </c>
      <c r="DHB3" s="175" t="str">
        <f>IF(ISNA(_xlfn.XLOOKUP(DHB$4,dictionary!$M$3:$M$7128,dictionary!$N$3:$N$7128))," ",_xlfn.XLOOKUP(DHB$4,dictionary!$M$3:$M$7128,dictionary!$N$3:$N$7128))</f>
        <v>Para_Electrical_Generator_T_Pred_GenAirIn_Rate</v>
      </c>
      <c r="DHC3" s="175" t="str">
        <f>IF(ISNA(_xlfn.XLOOKUP(DHC$4,dictionary!$M$3:$M$7128,dictionary!$N$3:$N$7128))," ",_xlfn.XLOOKUP(DHC$4,dictionary!$M$3:$M$7128,dictionary!$N$3:$N$7128))</f>
        <v>Para_Electrical_Generator_T_Pred_GenAirIn_Start</v>
      </c>
      <c r="DHD3" s="175" t="str">
        <f>IF(ISNA(_xlfn.XLOOKUP(DHD$4,dictionary!$M$3:$M$7128,dictionary!$N$3:$N$7128))," ",_xlfn.XLOOKUP(DHD$4,dictionary!$M$3:$M$7128,dictionary!$N$3:$N$7128))</f>
        <v>Para_Electrical_Generator_ti_Gen_VoltReg_Fail</v>
      </c>
      <c r="DHE3" s="175" t="str">
        <f>IF(ISNA(_xlfn.XLOOKUP(DHE$4,dictionary!$M$3:$M$7128,dictionary!$N$3:$N$7128))," ",_xlfn.XLOOKUP(DHE$4,dictionary!$M$3:$M$7128,dictionary!$N$3:$N$7128))</f>
        <v>Para_Electrical_Generator_tiF_GenBear_Hi</v>
      </c>
      <c r="DHF3" s="175" t="str">
        <f>IF(ISNA(_xlfn.XLOOKUP(DHF$4,dictionary!$M$3:$M$7128,dictionary!$N$3:$N$7128))," ",_xlfn.XLOOKUP(DHF$4,dictionary!$M$3:$M$7128,dictionary!$N$3:$N$7128))</f>
        <v>Para_Electrical_Generator_tiF_GenBear_HiHi</v>
      </c>
      <c r="DHG3" s="175" t="str">
        <f>IF(ISNA(_xlfn.XLOOKUP(DHG$4,dictionary!$M$3:$M$7128,dictionary!$N$3:$N$7128))," ",_xlfn.XLOOKUP(DHG$4,dictionary!$M$3:$M$7128,dictionary!$N$3:$N$7128))</f>
        <v>Para_Electrical_Generator_tiP_Gen_Reverse</v>
      </c>
      <c r="DHH3" s="175" t="str">
        <f>IF(ISNA(_xlfn.XLOOKUP(DHH$4,dictionary!$M$3:$M$7128,dictionary!$N$3:$N$7128))," ",_xlfn.XLOOKUP(DHH$4,dictionary!$M$3:$M$7128,dictionary!$N$3:$N$7128))</f>
        <v>Para_Electrical_Generator_tiP_Gen_Reverse2</v>
      </c>
      <c r="DHI3" s="175" t="str">
        <f>IF(ISNA(_xlfn.XLOOKUP(DHI$4,dictionary!$M$3:$M$7128,dictionary!$N$3:$N$7128))," ",_xlfn.XLOOKUP(DHI$4,dictionary!$M$3:$M$7128,dictionary!$N$3:$N$7128))</f>
        <v>Para_Electrical_Generator_tiP_Reverse_Mon_Ena</v>
      </c>
      <c r="DHJ3" s="175" t="str">
        <f>IF(ISNA(_xlfn.XLOOKUP(DHJ$4,dictionary!$M$3:$M$7128,dictionary!$N$3:$N$7128))," ",_xlfn.XLOOKUP(DHJ$4,dictionary!$M$3:$M$7128,dictionary!$N$3:$N$7128))</f>
        <v>Para_Electrical_Generator_tiPF_CosPCtr_del</v>
      </c>
      <c r="DHK3" s="175" t="str">
        <f>IF(ISNA(_xlfn.XLOOKUP(DHK$4,dictionary!$M$3:$M$7128,dictionary!$N$3:$N$7128))," ",_xlfn.XLOOKUP(DHK$4,dictionary!$M$3:$M$7128,dictionary!$N$3:$N$7128))</f>
        <v>Para_Electrical_Generator_U_Gen_Contr_Sel</v>
      </c>
      <c r="DHL3" s="175" t="str">
        <f>IF(ISNA(_xlfn.XLOOKUP(DHL$4,dictionary!$M$3:$M$7128,dictionary!$N$3:$N$7128))," ",_xlfn.XLOOKUP(DHL$4,dictionary!$M$3:$M$7128,dictionary!$N$3:$N$7128))</f>
        <v>Para_Electrical_Generator_U_Gen_Nom_2</v>
      </c>
      <c r="DHM3" s="175" t="str">
        <f>IF(ISNA(_xlfn.XLOOKUP(DHM$4,dictionary!$M$3:$M$7128,dictionary!$N$3:$N$7128))," ",_xlfn.XLOOKUP(DHM$4,dictionary!$M$3:$M$7128,dictionary!$N$3:$N$7128))</f>
        <v>Para_Electrical_Grid_GridCodeDyn_GrC_CapStop</v>
      </c>
      <c r="DHN3" s="175" t="str">
        <f>IF(ISNA(_xlfn.XLOOKUP(DHN$4,dictionary!$M$3:$M$7128,dictionary!$N$3:$N$7128))," ",_xlfn.XLOOKUP(DHN$4,dictionary!$M$3:$M$7128,dictionary!$N$3:$N$7128))</f>
        <v>Para_Electrical_Grid_GridCodeDyn_GrC_Prof_Active0</v>
      </c>
      <c r="DHO3" s="175" t="str">
        <f>IF(ISNA(_xlfn.XLOOKUP(DHO$4,dictionary!$M$3:$M$7128,dictionary!$N$3:$N$7128))," ",_xlfn.XLOOKUP(DHO$4,dictionary!$M$3:$M$7128,dictionary!$N$3:$N$7128))</f>
        <v>Para_Electrical_Grid_GridCodeDyn_GrC_Prof_Active1</v>
      </c>
      <c r="DHP3" s="175" t="str">
        <f>IF(ISNA(_xlfn.XLOOKUP(DHP$4,dictionary!$M$3:$M$7128,dictionary!$N$3:$N$7128))," ",_xlfn.XLOOKUP(DHP$4,dictionary!$M$3:$M$7128,dictionary!$N$3:$N$7128))</f>
        <v>Para_Electrical_Grid_GridCodeDyn_GrC_Prof_Active2</v>
      </c>
      <c r="DHQ3" s="175" t="str">
        <f>IF(ISNA(_xlfn.XLOOKUP(DHQ$4,dictionary!$M$3:$M$7128,dictionary!$N$3:$N$7128))," ",_xlfn.XLOOKUP(DHQ$4,dictionary!$M$3:$M$7128,dictionary!$N$3:$N$7128))</f>
        <v>Para_Electrical_Grid_GridCodeDyn_GridCode_Active</v>
      </c>
      <c r="DHR3" s="175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75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75" t="str">
        <f>IF(ISNA(_xlfn.XLOOKUP(DHT$4,dictionary!$M$3:$M$7128,dictionary!$N$3:$N$7128))," ",_xlfn.XLOOKUP(DHT$4,dictionary!$M$3:$M$7128,dictionary!$N$3:$N$7128))</f>
        <v>Para_Electrical_Grid_GridCodeDyn_ti_GrC_Prof0</v>
      </c>
      <c r="DHU3" s="175" t="str">
        <f>IF(ISNA(_xlfn.XLOOKUP(DHU$4,dictionary!$M$3:$M$7128,dictionary!$N$3:$N$7128))," ",_xlfn.XLOOKUP(DHU$4,dictionary!$M$3:$M$7128,dictionary!$N$3:$N$7128))</f>
        <v>Para_Electrical_Grid_GridCodeDyn_ti_GrC_Prof1</v>
      </c>
      <c r="DHV3" s="175" t="str">
        <f>IF(ISNA(_xlfn.XLOOKUP(DHV$4,dictionary!$M$3:$M$7128,dictionary!$N$3:$N$7128))," ",_xlfn.XLOOKUP(DHV$4,dictionary!$M$3:$M$7128,dictionary!$N$3:$N$7128))</f>
        <v>Para_Electrical_Grid_GridCodeDyn_ti_GrC_Prof2</v>
      </c>
      <c r="DHW3" s="175" t="str">
        <f>IF(ISNA(_xlfn.XLOOKUP(DHW$4,dictionary!$M$3:$M$7128,dictionary!$N$3:$N$7128))," ",_xlfn.XLOOKUP(DHW$4,dictionary!$M$3:$M$7128,dictionary!$N$3:$N$7128))</f>
        <v>Para_Electrical_Grid_GridCodeDyn_U_GrC_Prof_Norm0</v>
      </c>
      <c r="DHX3" s="175" t="str">
        <f>IF(ISNA(_xlfn.XLOOKUP(DHX$4,dictionary!$M$3:$M$7128,dictionary!$N$3:$N$7128))," ",_xlfn.XLOOKUP(DHX$4,dictionary!$M$3:$M$7128,dictionary!$N$3:$N$7128))</f>
        <v>Para_Electrical_Grid_GridCodeDyn_U_GrC_Prof_Norm1</v>
      </c>
      <c r="DHY3" s="175" t="str">
        <f>IF(ISNA(_xlfn.XLOOKUP(DHY$4,dictionary!$M$3:$M$7128,dictionary!$N$3:$N$7128))," ",_xlfn.XLOOKUP(DHY$4,dictionary!$M$3:$M$7128,dictionary!$N$3:$N$7128))</f>
        <v>Para_Electrical_Grid_GridCodeDyn_U_GrC_Prof_Norm2</v>
      </c>
      <c r="DHZ3" s="175" t="str">
        <f>IF(ISNA(_xlfn.XLOOKUP(DHZ$4,dictionary!$M$3:$M$7128,dictionary!$N$3:$N$7128))," ",_xlfn.XLOOKUP(DHZ$4,dictionary!$M$3:$M$7128,dictionary!$N$3:$N$7128))</f>
        <v>Para_Electrical_Grid_GridCodeStatic_DEIE_Active</v>
      </c>
      <c r="DIA3" s="175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75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75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75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75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75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75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75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75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75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75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75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75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75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75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75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75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75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75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75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75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75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75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75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75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75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75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75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75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75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75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75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75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75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75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75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75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75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75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75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75" t="str">
        <f>IF(ISNA(_xlfn.XLOOKUP(DJO$4,dictionary!$M$3:$M$7128,dictionary!$N$3:$N$7128))," ",_xlfn.XLOOKUP(DJO$4,dictionary!$M$3:$M$7128,dictionary!$N$3:$N$7128))</f>
        <v>Para_Electrical_Grid_GridCodeStatic_tiDelayDEIE</v>
      </c>
      <c r="DJP3" s="175" t="str">
        <f>IF(ISNA(_xlfn.XLOOKUP(DJP$4,dictionary!$M$3:$M$7128,dictionary!$N$3:$N$7128))," ",_xlfn.XLOOKUP(DJP$4,dictionary!$M$3:$M$7128,dictionary!$N$3:$N$7128))</f>
        <v>Para_Electrical_Grid_Synchronization_ADL_Enable</v>
      </c>
      <c r="DJQ3" s="175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75" t="str">
        <f>IF(ISNA(_xlfn.XLOOKUP(DJR$4,dictionary!$M$3:$M$7128,dictionary!$N$3:$N$7128))," ",_xlfn.XLOOKUP(DJR$4,dictionary!$M$3:$M$7128,dictionary!$N$3:$N$7128))</f>
        <v>Para_Electrical_Grid_Synchronization_BS_Acc_Active</v>
      </c>
      <c r="DJS3" s="175" t="str">
        <f>IF(ISNA(_xlfn.XLOOKUP(DJS$4,dictionary!$M$3:$M$7128,dictionary!$N$3:$N$7128))," ",_xlfn.XLOOKUP(DJS$4,dictionary!$M$3:$M$7128,dictionary!$N$3:$N$7128))</f>
        <v>Para_Electrical_Grid_Synchronization_BS_Enable</v>
      </c>
      <c r="DJT3" s="175" t="str">
        <f>IF(ISNA(_xlfn.XLOOKUP(DJT$4,dictionary!$M$3:$M$7128,dictionary!$N$3:$N$7128))," ",_xlfn.XLOOKUP(DJT$4,dictionary!$M$3:$M$7128,dictionary!$N$3:$N$7128))</f>
        <v>Para_Electrical_Grid_Synchronization_BS_OnlyMan</v>
      </c>
      <c r="DJU3" s="175" t="str">
        <f>IF(ISNA(_xlfn.XLOOKUP(DJU$4,dictionary!$M$3:$M$7128,dictionary!$N$3:$N$7128))," ",_xlfn.XLOOKUP(DJU$4,dictionary!$M$3:$M$7128,dictionary!$N$3:$N$7128))</f>
        <v>Para_Electrical_Grid_Synchronization_C_CB_Enable</v>
      </c>
      <c r="DJV3" s="175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75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75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75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75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75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75" t="str">
        <f>IF(ISNA(_xlfn.XLOOKUP(DKB$4,dictionary!$M$3:$M$7128,dictionary!$N$3:$N$7128))," ",_xlfn.XLOOKUP(DKB$4,dictionary!$M$3:$M$7128,dictionary!$N$3:$N$7128))</f>
        <v>Para_Electrical_Grid_Synchronization_IslandOp_Enable</v>
      </c>
      <c r="DKC3" s="175" t="str">
        <f>IF(ISNA(_xlfn.XLOOKUP(DKC$4,dictionary!$M$3:$M$7128,dictionary!$N$3:$N$7128))," ",_xlfn.XLOOKUP(DKC$4,dictionary!$M$3:$M$7128,dictionary!$N$3:$N$7128))</f>
        <v>Para_Electrical_Grid_Synchronization_MCB_Ctr_Cust</v>
      </c>
      <c r="DKD3" s="175" t="str">
        <f>IF(ISNA(_xlfn.XLOOKUP(DKD$4,dictionary!$M$3:$M$7128,dictionary!$N$3:$N$7128))," ",_xlfn.XLOOKUP(DKD$4,dictionary!$M$3:$M$7128,dictionary!$N$3:$N$7128))</f>
        <v>Para_Electrical_Grid_Synchronization_MCB_Enable</v>
      </c>
      <c r="DKE3" s="175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75" t="str">
        <f>IF(ISNA(_xlfn.XLOOKUP(DKF$4,dictionary!$M$3:$M$7128,dictionary!$N$3:$N$7128))," ",_xlfn.XLOOKUP(DKF$4,dictionary!$M$3:$M$7128,dictionary!$N$3:$N$7128))</f>
        <v>Para_Electrical_Grid_Synchronization_MCB_SyMMD2</v>
      </c>
      <c r="DKG3" s="175" t="str">
        <f>IF(ISNA(_xlfn.XLOOKUP(DKG$4,dictionary!$M$3:$M$7128,dictionary!$N$3:$N$7128))," ",_xlfn.XLOOKUP(DKG$4,dictionary!$M$3:$M$7128,dictionary!$N$3:$N$7128))</f>
        <v>Para_Electrical_Grid_Synchronization_MIF_Enable</v>
      </c>
      <c r="DKH3" s="175" t="str">
        <f>IF(ISNA(_xlfn.XLOOKUP(DKH$4,dictionary!$M$3:$M$7128,dictionary!$N$3:$N$7128))," ",_xlfn.XLOOKUP(DKH$4,dictionary!$M$3:$M$7128,dictionary!$N$3:$N$7128))</f>
        <v>Para_Electrical_Grid_Synchronization_Mns_Enable</v>
      </c>
      <c r="DKI3" s="175" t="str">
        <f>IF(ISNA(_xlfn.XLOOKUP(DKI$4,dictionary!$M$3:$M$7128,dictionary!$N$3:$N$7128))," ",_xlfn.XLOOKUP(DKI$4,dictionary!$M$3:$M$7128,dictionary!$N$3:$N$7128))</f>
        <v>Para_Electrical_Grid_Synchronization_MSy</v>
      </c>
      <c r="DKJ3" s="175" t="str">
        <f>IF(ISNA(_xlfn.XLOOKUP(DKJ$4,dictionary!$M$3:$M$7128,dictionary!$N$3:$N$7128))," ",_xlfn.XLOOKUP(DKJ$4,dictionary!$M$3:$M$7128,dictionary!$N$3:$N$7128))</f>
        <v>Para_Electrical_Grid_Synchronization_N_BS_Acc_LimHi</v>
      </c>
      <c r="DKK3" s="175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75" t="str">
        <f>IF(ISNA(_xlfn.XLOOKUP(DKL$4,dictionary!$M$3:$M$7128,dictionary!$N$3:$N$7128))," ",_xlfn.XLOOKUP(DKL$4,dictionary!$M$3:$M$7128,dictionary!$N$3:$N$7128))</f>
        <v>Para_Electrical_Grid_Synchronization_SyActive</v>
      </c>
      <c r="DKM3" s="175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75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75" t="str">
        <f>IF(ISNA(_xlfn.XLOOKUP(DKO$4,dictionary!$M$3:$M$7128,dictionary!$N$3:$N$7128))," ",_xlfn.XLOOKUP(DKO$4,dictionary!$M$3:$M$7128,dictionary!$N$3:$N$7128))</f>
        <v>Para_Electrical_Grid_Synchronization_tiMainsOkDelay</v>
      </c>
      <c r="DKP3" s="175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75" t="str">
        <f>IF(ISNA(_xlfn.XLOOKUP(DKQ$4,dictionary!$M$3:$M$7128,dictionary!$N$3:$N$7128))," ",_xlfn.XLOOKUP(DKQ$4,dictionary!$M$3:$M$7128,dictionary!$N$3:$N$7128))</f>
        <v>Para_Electrical_Grid_Synchronization_tiMIF</v>
      </c>
      <c r="DKR3" s="175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75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75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75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75" t="str">
        <f>IF(ISNA(_xlfn.XLOOKUP(DKV$4,dictionary!$M$3:$M$7128,dictionary!$N$3:$N$7128))," ",_xlfn.XLOOKUP(DKV$4,dictionary!$M$3:$M$7128,dictionary!$N$3:$N$7128))</f>
        <v>Para_Electrical_MMD_MMD1_Ang_DiffMax1</v>
      </c>
      <c r="DKW3" s="175" t="str">
        <f>IF(ISNA(_xlfn.XLOOKUP(DKW$4,dictionary!$M$3:$M$7128,dictionary!$N$3:$N$7128))," ",_xlfn.XLOOKUP(DKW$4,dictionary!$M$3:$M$7128,dictionary!$N$3:$N$7128))</f>
        <v>Para_Electrical_MMD_MMD1_Ang_PhiSync11</v>
      </c>
      <c r="DKX3" s="175" t="str">
        <f>IF(ISNA(_xlfn.XLOOKUP(DKX$4,dictionary!$M$3:$M$7128,dictionary!$N$3:$N$7128))," ",_xlfn.XLOOKUP(DKX$4,dictionary!$M$3:$M$7128,dictionary!$N$3:$N$7128))</f>
        <v>Para_Electrical_MMD_MMD1_Aron_Act1</v>
      </c>
      <c r="DKY3" s="175" t="str">
        <f>IF(ISNA(_xlfn.XLOOKUP(DKY$4,dictionary!$M$3:$M$7128,dictionary!$N$3:$N$7128))," ",_xlfn.XLOOKUP(DKY$4,dictionary!$M$3:$M$7128,dictionary!$N$3:$N$7128))</f>
        <v>Para_Electrical_MMD_MMD1_Bus3PhaseCircuit_Act1</v>
      </c>
      <c r="DKZ3" s="175" t="str">
        <f>IF(ISNA(_xlfn.XLOOKUP(DKZ$4,dictionary!$M$3:$M$7128,dictionary!$N$3:$N$7128))," ",_xlfn.XLOOKUP(DKZ$4,dictionary!$M$3:$M$7128,dictionary!$N$3:$N$7128))</f>
        <v>Para_Electrical_MMD_MMD1_F_DiffMin1</v>
      </c>
      <c r="DLA3" s="175" t="str">
        <f>IF(ISNA(_xlfn.XLOOKUP(DLA$4,dictionary!$M$3:$M$7128,dictionary!$N$3:$N$7128))," ",_xlfn.XLOOKUP(DLA$4,dictionary!$M$3:$M$7128,dictionary!$N$3:$N$7128))</f>
        <v>Para_Electrical_MMD_MMD1_F_Nom1</v>
      </c>
      <c r="DLB3" s="175" t="str">
        <f>IF(ISNA(_xlfn.XLOOKUP(DLB$4,dictionary!$M$3:$M$7128,dictionary!$N$3:$N$7128))," ",_xlfn.XLOOKUP(DLB$4,dictionary!$M$3:$M$7128,dictionary!$N$3:$N$7128))</f>
        <v>Para_Electrical_MMD_MMD1_F_Over1</v>
      </c>
      <c r="DLC3" s="175" t="str">
        <f>IF(ISNA(_xlfn.XLOOKUP(DLC$4,dictionary!$M$3:$M$7128,dictionary!$N$3:$N$7128))," ",_xlfn.XLOOKUP(DLC$4,dictionary!$M$3:$M$7128,dictionary!$N$3:$N$7128))</f>
        <v>Para_Electrical_MMD_MMD1_F_Under1</v>
      </c>
      <c r="DLD3" s="175" t="str">
        <f>IF(ISNA(_xlfn.XLOOKUP(DLD$4,dictionary!$M$3:$M$7128,dictionary!$N$3:$N$7128))," ",_xlfn.XLOOKUP(DLD$4,dictionary!$M$3:$M$7128,dictionary!$N$3:$N$7128))</f>
        <v>Para_Electrical_MMD_MMD1_Gen3PhaseCircuit_Act1</v>
      </c>
      <c r="DLE3" s="175" t="str">
        <f>IF(ISNA(_xlfn.XLOOKUP(DLE$4,dictionary!$M$3:$M$7128,dictionary!$N$3:$N$7128))," ",_xlfn.XLOOKUP(DLE$4,dictionary!$M$3:$M$7128,dictionary!$N$3:$N$7128))</f>
        <v>Para_Electrical_MMD_MMD1_I_CurrRange1</v>
      </c>
      <c r="DLF3" s="175" t="str">
        <f>IF(ISNA(_xlfn.XLOOKUP(DLF$4,dictionary!$M$3:$M$7128,dictionary!$N$3:$N$7128))," ",_xlfn.XLOOKUP(DLF$4,dictionary!$M$3:$M$7128,dictionary!$N$3:$N$7128))</f>
        <v>Para_Electrical_MMD_MMD1_I_GenNom1</v>
      </c>
      <c r="DLG3" s="175" t="str">
        <f>IF(ISNA(_xlfn.XLOOKUP(DLG$4,dictionary!$M$3:$M$7128,dictionary!$N$3:$N$7128))," ",_xlfn.XLOOKUP(DLG$4,dictionary!$M$3:$M$7128,dictionary!$N$3:$N$7128))</f>
        <v>Para_Electrical_MMD_MMD1_I_Short1</v>
      </c>
      <c r="DLH3" s="175" t="str">
        <f>IF(ISNA(_xlfn.XLOOKUP(DLH$4,dictionary!$M$3:$M$7128,dictionary!$N$3:$N$7128))," ",_xlfn.XLOOKUP(DLH$4,dictionary!$M$3:$M$7128,dictionary!$N$3:$N$7128))</f>
        <v>Para_Electrical_MMD_MMD1_MMDSynch_Act1</v>
      </c>
      <c r="DLI3" s="175" t="str">
        <f>IF(ISNA(_xlfn.XLOOKUP(DLI$4,dictionary!$M$3:$M$7128,dictionary!$N$3:$N$7128))," ",_xlfn.XLOOKUP(DLI$4,dictionary!$M$3:$M$7128,dictionary!$N$3:$N$7128))</f>
        <v>Para_Electrical_MMD_MMD1_Mul_U_Bus1</v>
      </c>
      <c r="DLJ3" s="175" t="str">
        <f>IF(ISNA(_xlfn.XLOOKUP(DLJ$4,dictionary!$M$3:$M$7128,dictionary!$N$3:$N$7128))," ",_xlfn.XLOOKUP(DLJ$4,dictionary!$M$3:$M$7128,dictionary!$N$3:$N$7128))</f>
        <v>Para_Electrical_MMD_MMD1_Ti_F_OverDel1</v>
      </c>
      <c r="DLK3" s="175" t="str">
        <f>IF(ISNA(_xlfn.XLOOKUP(DLK$4,dictionary!$M$3:$M$7128,dictionary!$N$3:$N$7128))," ",_xlfn.XLOOKUP(DLK$4,dictionary!$M$3:$M$7128,dictionary!$N$3:$N$7128))</f>
        <v>Para_Electrical_MMD_MMD1_Ti_F_UnderDel1</v>
      </c>
      <c r="DLL3" s="175" t="str">
        <f>IF(ISNA(_xlfn.XLOOKUP(DLL$4,dictionary!$M$3:$M$7128,dictionary!$N$3:$N$7128))," ",_xlfn.XLOOKUP(DLL$4,dictionary!$M$3:$M$7128,dictionary!$N$3:$N$7128))</f>
        <v>Para_Electrical_MMD_MMD1_Ti_I_ShortDel1</v>
      </c>
      <c r="DLM3" s="175" t="str">
        <f>IF(ISNA(_xlfn.XLOOKUP(DLM$4,dictionary!$M$3:$M$7128,dictionary!$N$3:$N$7128))," ",_xlfn.XLOOKUP(DLM$4,dictionary!$M$3:$M$7128,dictionary!$N$3:$N$7128))</f>
        <v>Para_Electrical_MMD_MMD1_Ti_U_AsymDel1</v>
      </c>
      <c r="DLN3" s="175" t="str">
        <f>IF(ISNA(_xlfn.XLOOKUP(DLN$4,dictionary!$M$3:$M$7128,dictionary!$N$3:$N$7128))," ",_xlfn.XLOOKUP(DLN$4,dictionary!$M$3:$M$7128,dictionary!$N$3:$N$7128))</f>
        <v>Para_Electrical_MMD_MMD1_Ti_V_Over1</v>
      </c>
      <c r="DLO3" s="175" t="str">
        <f>IF(ISNA(_xlfn.XLOOKUP(DLO$4,dictionary!$M$3:$M$7128,dictionary!$N$3:$N$7128))," ",_xlfn.XLOOKUP(DLO$4,dictionary!$M$3:$M$7128,dictionary!$N$3:$N$7128))</f>
        <v>Para_Electrical_MMD_MMD1_Ti_V_Under1</v>
      </c>
      <c r="DLP3" s="175" t="str">
        <f>IF(ISNA(_xlfn.XLOOKUP(DLP$4,dictionary!$M$3:$M$7128,dictionary!$N$3:$N$7128))," ",_xlfn.XLOOKUP(DLP$4,dictionary!$M$3:$M$7128,dictionary!$N$3:$N$7128))</f>
        <v>Para_Electrical_MMD_MMD1_Ti_V_Under21</v>
      </c>
      <c r="DLQ3" s="175" t="str">
        <f>IF(ISNA(_xlfn.XLOOKUP(DLQ$4,dictionary!$M$3:$M$7128,dictionary!$N$3:$N$7128))," ",_xlfn.XLOOKUP(DLQ$4,dictionary!$M$3:$M$7128,dictionary!$N$3:$N$7128))</f>
        <v>Para_Electrical_MMD_MMD1_U_Asym1</v>
      </c>
      <c r="DLR3" s="175" t="str">
        <f>IF(ISNA(_xlfn.XLOOKUP(DLR$4,dictionary!$M$3:$M$7128,dictionary!$N$3:$N$7128))," ",_xlfn.XLOOKUP(DLR$4,dictionary!$M$3:$M$7128,dictionary!$N$3:$N$7128))</f>
        <v>Para_Electrical_MMD_MMD1_U_BusNom1</v>
      </c>
      <c r="DLS3" s="175" t="str">
        <f>IF(ISNA(_xlfn.XLOOKUP(DLS$4,dictionary!$M$3:$M$7128,dictionary!$N$3:$N$7128))," ",_xlfn.XLOOKUP(DLS$4,dictionary!$M$3:$M$7128,dictionary!$N$3:$N$7128))</f>
        <v>Para_Electrical_MMD_MMD1_U_DeadBus1</v>
      </c>
      <c r="DLT3" s="175" t="str">
        <f>IF(ISNA(_xlfn.XLOOKUP(DLT$4,dictionary!$M$3:$M$7128,dictionary!$N$3:$N$7128))," ",_xlfn.XLOOKUP(DLT$4,dictionary!$M$3:$M$7128,dictionary!$N$3:$N$7128))</f>
        <v>Para_Electrical_MMD_MMD1_U_DeadSync1</v>
      </c>
      <c r="DLU3" s="175" t="str">
        <f>IF(ISNA(_xlfn.XLOOKUP(DLU$4,dictionary!$M$3:$M$7128,dictionary!$N$3:$N$7128))," ",_xlfn.XLOOKUP(DLU$4,dictionary!$M$3:$M$7128,dictionary!$N$3:$N$7128))</f>
        <v>Para_Electrical_MMD_MMD1_U_DiffMax1</v>
      </c>
      <c r="DLV3" s="175" t="str">
        <f>IF(ISNA(_xlfn.XLOOKUP(DLV$4,dictionary!$M$3:$M$7128,dictionary!$N$3:$N$7128))," ",_xlfn.XLOOKUP(DLV$4,dictionary!$M$3:$M$7128,dictionary!$N$3:$N$7128))</f>
        <v>Para_Electrical_MMD_MMD1_U_Gen_Nom1</v>
      </c>
      <c r="DLW3" s="175" t="str">
        <f>IF(ISNA(_xlfn.XLOOKUP(DLW$4,dictionary!$M$3:$M$7128,dictionary!$N$3:$N$7128))," ",_xlfn.XLOOKUP(DLW$4,dictionary!$M$3:$M$7128,dictionary!$N$3:$N$7128))</f>
        <v>Para_Electrical_MMD_MMD1_U_Range1</v>
      </c>
      <c r="DLX3" s="175" t="str">
        <f>IF(ISNA(_xlfn.XLOOKUP(DLX$4,dictionary!$M$3:$M$7128,dictionary!$N$3:$N$7128))," ",_xlfn.XLOOKUP(DLX$4,dictionary!$M$3:$M$7128,dictionary!$N$3:$N$7128))</f>
        <v>Para_Electrical_MMD_MMD1_U_RangeBus1</v>
      </c>
      <c r="DLY3" s="175" t="str">
        <f>IF(ISNA(_xlfn.XLOOKUP(DLY$4,dictionary!$M$3:$M$7128,dictionary!$N$3:$N$7128))," ",_xlfn.XLOOKUP(DLY$4,dictionary!$M$3:$M$7128,dictionary!$N$3:$N$7128))</f>
        <v>Para_Electrical_MMD_MMD1_U_RangeSync11</v>
      </c>
      <c r="DLZ3" s="175" t="str">
        <f>IF(ISNA(_xlfn.XLOOKUP(DLZ$4,dictionary!$M$3:$M$7128,dictionary!$N$3:$N$7128))," ",_xlfn.XLOOKUP(DLZ$4,dictionary!$M$3:$M$7128,dictionary!$N$3:$N$7128))</f>
        <v>Para_Electrical_MMD_MMD1_U_RangeSync21</v>
      </c>
      <c r="DMA3" s="175" t="str">
        <f>IF(ISNA(_xlfn.XLOOKUP(DMA$4,dictionary!$M$3:$M$7128,dictionary!$N$3:$N$7128))," ",_xlfn.XLOOKUP(DMA$4,dictionary!$M$3:$M$7128,dictionary!$N$3:$N$7128))</f>
        <v>Para_Electrical_MMD_MMD1_U_SyncNom1</v>
      </c>
      <c r="DMB3" s="175" t="str">
        <f>IF(ISNA(_xlfn.XLOOKUP(DMB$4,dictionary!$M$3:$M$7128,dictionary!$N$3:$N$7128))," ",_xlfn.XLOOKUP(DMB$4,dictionary!$M$3:$M$7128,dictionary!$N$3:$N$7128))</f>
        <v>Para_Electrical_MMD_MMD1_V_Over1</v>
      </c>
      <c r="DMC3" s="175" t="str">
        <f>IF(ISNA(_xlfn.XLOOKUP(DMC$4,dictionary!$M$3:$M$7128,dictionary!$N$3:$N$7128))," ",_xlfn.XLOOKUP(DMC$4,dictionary!$M$3:$M$7128,dictionary!$N$3:$N$7128))</f>
        <v>Para_Electrical_MMD_MMD1_V_Under1</v>
      </c>
      <c r="DMD3" s="175" t="str">
        <f>IF(ISNA(_xlfn.XLOOKUP(DMD$4,dictionary!$M$3:$M$7128,dictionary!$N$3:$N$7128))," ",_xlfn.XLOOKUP(DMD$4,dictionary!$M$3:$M$7128,dictionary!$N$3:$N$7128))</f>
        <v>Para_Electrical_MMD_MMD1_V_Under21</v>
      </c>
      <c r="DME3" s="175" t="str">
        <f>IF(ISNA(_xlfn.XLOOKUP(DME$4,dictionary!$M$3:$M$7128,dictionary!$N$3:$N$7128))," ",_xlfn.XLOOKUP(DME$4,dictionary!$M$3:$M$7128,dictionary!$N$3:$N$7128))</f>
        <v>Para_Electrical_MMD_MMD2_Act</v>
      </c>
      <c r="DMF3" s="175" t="str">
        <f>IF(ISNA(_xlfn.XLOOKUP(DMF$4,dictionary!$M$3:$M$7128,dictionary!$N$3:$N$7128))," ",_xlfn.XLOOKUP(DMF$4,dictionary!$M$3:$M$7128,dictionary!$N$3:$N$7128))</f>
        <v>Para_Electrical_MMD_MMD2_Ang_DiffMax2</v>
      </c>
      <c r="DMG3" s="175" t="str">
        <f>IF(ISNA(_xlfn.XLOOKUP(DMG$4,dictionary!$M$3:$M$7128,dictionary!$N$3:$N$7128))," ",_xlfn.XLOOKUP(DMG$4,dictionary!$M$3:$M$7128,dictionary!$N$3:$N$7128))</f>
        <v>Para_Electrical_MMD_MMD2_Ang_PhiSync12</v>
      </c>
      <c r="DMH3" s="175" t="str">
        <f>IF(ISNA(_xlfn.XLOOKUP(DMH$4,dictionary!$M$3:$M$7128,dictionary!$N$3:$N$7128))," ",_xlfn.XLOOKUP(DMH$4,dictionary!$M$3:$M$7128,dictionary!$N$3:$N$7128))</f>
        <v>Para_Electrical_MMD_MMD2_Aron_Act2</v>
      </c>
      <c r="DMI3" s="175" t="str">
        <f>IF(ISNA(_xlfn.XLOOKUP(DMI$4,dictionary!$M$3:$M$7128,dictionary!$N$3:$N$7128))," ",_xlfn.XLOOKUP(DMI$4,dictionary!$M$3:$M$7128,dictionary!$N$3:$N$7128))</f>
        <v>Para_Electrical_MMD_MMD2_Bus3PhaseCircuit_Act2</v>
      </c>
      <c r="DMJ3" s="175" t="str">
        <f>IF(ISNA(_xlfn.XLOOKUP(DMJ$4,dictionary!$M$3:$M$7128,dictionary!$N$3:$N$7128))," ",_xlfn.XLOOKUP(DMJ$4,dictionary!$M$3:$M$7128,dictionary!$N$3:$N$7128))</f>
        <v>Para_Electrical_MMD_MMD2_F_DiffMin2</v>
      </c>
      <c r="DMK3" s="175" t="str">
        <f>IF(ISNA(_xlfn.XLOOKUP(DMK$4,dictionary!$M$3:$M$7128,dictionary!$N$3:$N$7128))," ",_xlfn.XLOOKUP(DMK$4,dictionary!$M$3:$M$7128,dictionary!$N$3:$N$7128))</f>
        <v>Para_Electrical_MMD_MMD2_F_Nom2</v>
      </c>
      <c r="DML3" s="175" t="str">
        <f>IF(ISNA(_xlfn.XLOOKUP(DML$4,dictionary!$M$3:$M$7128,dictionary!$N$3:$N$7128))," ",_xlfn.XLOOKUP(DML$4,dictionary!$M$3:$M$7128,dictionary!$N$3:$N$7128))</f>
        <v>Para_Electrical_MMD_MMD2_F_Over2</v>
      </c>
      <c r="DMM3" s="175" t="str">
        <f>IF(ISNA(_xlfn.XLOOKUP(DMM$4,dictionary!$M$3:$M$7128,dictionary!$N$3:$N$7128))," ",_xlfn.XLOOKUP(DMM$4,dictionary!$M$3:$M$7128,dictionary!$N$3:$N$7128))</f>
        <v>Para_Electrical_MMD_MMD2_F_Under2</v>
      </c>
      <c r="DMN3" s="175" t="str">
        <f>IF(ISNA(_xlfn.XLOOKUP(DMN$4,dictionary!$M$3:$M$7128,dictionary!$N$3:$N$7128))," ",_xlfn.XLOOKUP(DMN$4,dictionary!$M$3:$M$7128,dictionary!$N$3:$N$7128))</f>
        <v>Para_Electrical_MMD_MMD2_Gen3PhaseCircuit_Act2</v>
      </c>
      <c r="DMO3" s="175" t="str">
        <f>IF(ISNA(_xlfn.XLOOKUP(DMO$4,dictionary!$M$3:$M$7128,dictionary!$N$3:$N$7128))," ",_xlfn.XLOOKUP(DMO$4,dictionary!$M$3:$M$7128,dictionary!$N$3:$N$7128))</f>
        <v>Para_Electrical_MMD_MMD2_I_CurrRange2</v>
      </c>
      <c r="DMP3" s="175" t="str">
        <f>IF(ISNA(_xlfn.XLOOKUP(DMP$4,dictionary!$M$3:$M$7128,dictionary!$N$3:$N$7128))," ",_xlfn.XLOOKUP(DMP$4,dictionary!$M$3:$M$7128,dictionary!$N$3:$N$7128))</f>
        <v>Para_Electrical_MMD_MMD2_I_GenNom2</v>
      </c>
      <c r="DMQ3" s="175" t="str">
        <f>IF(ISNA(_xlfn.XLOOKUP(DMQ$4,dictionary!$M$3:$M$7128,dictionary!$N$3:$N$7128))," ",_xlfn.XLOOKUP(DMQ$4,dictionary!$M$3:$M$7128,dictionary!$N$3:$N$7128))</f>
        <v>Para_Electrical_MMD_MMD2_I_Short2</v>
      </c>
      <c r="DMR3" s="175" t="str">
        <f>IF(ISNA(_xlfn.XLOOKUP(DMR$4,dictionary!$M$3:$M$7128,dictionary!$N$3:$N$7128))," ",_xlfn.XLOOKUP(DMR$4,dictionary!$M$3:$M$7128,dictionary!$N$3:$N$7128))</f>
        <v>Para_Electrical_MMD_MMD2_MMDSynch_Act2</v>
      </c>
      <c r="DMS3" s="175" t="str">
        <f>IF(ISNA(_xlfn.XLOOKUP(DMS$4,dictionary!$M$3:$M$7128,dictionary!$N$3:$N$7128))," ",_xlfn.XLOOKUP(DMS$4,dictionary!$M$3:$M$7128,dictionary!$N$3:$N$7128))</f>
        <v>Para_Electrical_MMD_MMD2_Mul_U_Bus2</v>
      </c>
      <c r="DMT3" s="175" t="str">
        <f>IF(ISNA(_xlfn.XLOOKUP(DMT$4,dictionary!$M$3:$M$7128,dictionary!$N$3:$N$7128))," ",_xlfn.XLOOKUP(DMT$4,dictionary!$M$3:$M$7128,dictionary!$N$3:$N$7128))</f>
        <v>Para_Electrical_MMD_MMD2_Mul_U_Sync12</v>
      </c>
      <c r="DMU3" s="175" t="str">
        <f>IF(ISNA(_xlfn.XLOOKUP(DMU$4,dictionary!$M$3:$M$7128,dictionary!$N$3:$N$7128))," ",_xlfn.XLOOKUP(DMU$4,dictionary!$M$3:$M$7128,dictionary!$N$3:$N$7128))</f>
        <v>Para_Electrical_MMD_MMD2_Ti_F_OverDel2</v>
      </c>
      <c r="DMV3" s="175" t="str">
        <f>IF(ISNA(_xlfn.XLOOKUP(DMV$4,dictionary!$M$3:$M$7128,dictionary!$N$3:$N$7128))," ",_xlfn.XLOOKUP(DMV$4,dictionary!$M$3:$M$7128,dictionary!$N$3:$N$7128))</f>
        <v>Para_Electrical_MMD_MMD2_Ti_F_UnderDel2</v>
      </c>
      <c r="DMW3" s="175" t="str">
        <f>IF(ISNA(_xlfn.XLOOKUP(DMW$4,dictionary!$M$3:$M$7128,dictionary!$N$3:$N$7128))," ",_xlfn.XLOOKUP(DMW$4,dictionary!$M$3:$M$7128,dictionary!$N$3:$N$7128))</f>
        <v>Para_Electrical_MMD_MMD2_Ti_I_ShortDel2</v>
      </c>
      <c r="DMX3" s="175" t="str">
        <f>IF(ISNA(_xlfn.XLOOKUP(DMX$4,dictionary!$M$3:$M$7128,dictionary!$N$3:$N$7128))," ",_xlfn.XLOOKUP(DMX$4,dictionary!$M$3:$M$7128,dictionary!$N$3:$N$7128))</f>
        <v>Para_Electrical_MMD_MMD2_Ti_U_AsymDel2</v>
      </c>
      <c r="DMY3" s="175" t="str">
        <f>IF(ISNA(_xlfn.XLOOKUP(DMY$4,dictionary!$M$3:$M$7128,dictionary!$N$3:$N$7128))," ",_xlfn.XLOOKUP(DMY$4,dictionary!$M$3:$M$7128,dictionary!$N$3:$N$7128))</f>
        <v>Para_Electrical_MMD_MMD2_Ti_V_Over2</v>
      </c>
      <c r="DMZ3" s="175" t="str">
        <f>IF(ISNA(_xlfn.XLOOKUP(DMZ$4,dictionary!$M$3:$M$7128,dictionary!$N$3:$N$7128))," ",_xlfn.XLOOKUP(DMZ$4,dictionary!$M$3:$M$7128,dictionary!$N$3:$N$7128))</f>
        <v>Para_Electrical_MMD_MMD2_Ti_V_Under2</v>
      </c>
      <c r="DNA3" s="175" t="str">
        <f>IF(ISNA(_xlfn.XLOOKUP(DNA$4,dictionary!$M$3:$M$7128,dictionary!$N$3:$N$7128))," ",_xlfn.XLOOKUP(DNA$4,dictionary!$M$3:$M$7128,dictionary!$N$3:$N$7128))</f>
        <v>Para_Electrical_MMD_MMD2_Ti_V_Under22</v>
      </c>
      <c r="DNB3" s="175" t="str">
        <f>IF(ISNA(_xlfn.XLOOKUP(DNB$4,dictionary!$M$3:$M$7128,dictionary!$N$3:$N$7128))," ",_xlfn.XLOOKUP(DNB$4,dictionary!$M$3:$M$7128,dictionary!$N$3:$N$7128))</f>
        <v>Para_Electrical_MMD_MMD2_U_Asym2</v>
      </c>
      <c r="DNC3" s="175" t="str">
        <f>IF(ISNA(_xlfn.XLOOKUP(DNC$4,dictionary!$M$3:$M$7128,dictionary!$N$3:$N$7128))," ",_xlfn.XLOOKUP(DNC$4,dictionary!$M$3:$M$7128,dictionary!$N$3:$N$7128))</f>
        <v>Para_Electrical_MMD_MMD2_U_BusNom2</v>
      </c>
      <c r="DND3" s="175" t="str">
        <f>IF(ISNA(_xlfn.XLOOKUP(DND$4,dictionary!$M$3:$M$7128,dictionary!$N$3:$N$7128))," ",_xlfn.XLOOKUP(DND$4,dictionary!$M$3:$M$7128,dictionary!$N$3:$N$7128))</f>
        <v>Para_Electrical_MMD_MMD2_U_DeadBus2</v>
      </c>
      <c r="DNE3" s="175" t="str">
        <f>IF(ISNA(_xlfn.XLOOKUP(DNE$4,dictionary!$M$3:$M$7128,dictionary!$N$3:$N$7128))," ",_xlfn.XLOOKUP(DNE$4,dictionary!$M$3:$M$7128,dictionary!$N$3:$N$7128))</f>
        <v>Para_Electrical_MMD_MMD2_U_DeadSync2</v>
      </c>
      <c r="DNF3" s="175" t="str">
        <f>IF(ISNA(_xlfn.XLOOKUP(DNF$4,dictionary!$M$3:$M$7128,dictionary!$N$3:$N$7128))," ",_xlfn.XLOOKUP(DNF$4,dictionary!$M$3:$M$7128,dictionary!$N$3:$N$7128))</f>
        <v>Para_Electrical_MMD_MMD2_U_DiffMax2</v>
      </c>
      <c r="DNG3" s="175" t="str">
        <f>IF(ISNA(_xlfn.XLOOKUP(DNG$4,dictionary!$M$3:$M$7128,dictionary!$N$3:$N$7128))," ",_xlfn.XLOOKUP(DNG$4,dictionary!$M$3:$M$7128,dictionary!$N$3:$N$7128))</f>
        <v>Para_Electrical_MMD_MMD2_U_Gen_Nom2</v>
      </c>
      <c r="DNH3" s="175" t="str">
        <f>IF(ISNA(_xlfn.XLOOKUP(DNH$4,dictionary!$M$3:$M$7128,dictionary!$N$3:$N$7128))," ",_xlfn.XLOOKUP(DNH$4,dictionary!$M$3:$M$7128,dictionary!$N$3:$N$7128))</f>
        <v>Para_Electrical_MMD_MMD2_U_Range2</v>
      </c>
      <c r="DNI3" s="175" t="str">
        <f>IF(ISNA(_xlfn.XLOOKUP(DNI$4,dictionary!$M$3:$M$7128,dictionary!$N$3:$N$7128))," ",_xlfn.XLOOKUP(DNI$4,dictionary!$M$3:$M$7128,dictionary!$N$3:$N$7128))</f>
        <v>Para_Electrical_MMD_MMD2_U_RangeBus2</v>
      </c>
      <c r="DNJ3" s="175" t="str">
        <f>IF(ISNA(_xlfn.XLOOKUP(DNJ$4,dictionary!$M$3:$M$7128,dictionary!$N$3:$N$7128))," ",_xlfn.XLOOKUP(DNJ$4,dictionary!$M$3:$M$7128,dictionary!$N$3:$N$7128))</f>
        <v>Para_Electrical_MMD_MMD2_U_RangeSync12</v>
      </c>
      <c r="DNK3" s="175" t="str">
        <f>IF(ISNA(_xlfn.XLOOKUP(DNK$4,dictionary!$M$3:$M$7128,dictionary!$N$3:$N$7128))," ",_xlfn.XLOOKUP(DNK$4,dictionary!$M$3:$M$7128,dictionary!$N$3:$N$7128))</f>
        <v>Para_Electrical_MMD_MMD2_U_RangeSync22</v>
      </c>
      <c r="DNL3" s="175" t="str">
        <f>IF(ISNA(_xlfn.XLOOKUP(DNL$4,dictionary!$M$3:$M$7128,dictionary!$N$3:$N$7128))," ",_xlfn.XLOOKUP(DNL$4,dictionary!$M$3:$M$7128,dictionary!$N$3:$N$7128))</f>
        <v>Para_Electrical_MMD_MMD2_U_SyncNom2</v>
      </c>
      <c r="DNM3" s="175" t="str">
        <f>IF(ISNA(_xlfn.XLOOKUP(DNM$4,dictionary!$M$3:$M$7128,dictionary!$N$3:$N$7128))," ",_xlfn.XLOOKUP(DNM$4,dictionary!$M$3:$M$7128,dictionary!$N$3:$N$7128))</f>
        <v>Para_Electrical_MMD_MMD2_V_Over2</v>
      </c>
      <c r="DNN3" s="175" t="str">
        <f>IF(ISNA(_xlfn.XLOOKUP(DNN$4,dictionary!$M$3:$M$7128,dictionary!$N$3:$N$7128))," ",_xlfn.XLOOKUP(DNN$4,dictionary!$M$3:$M$7128,dictionary!$N$3:$N$7128))</f>
        <v>Para_Electrical_MMD_MMD2_V_Under2</v>
      </c>
      <c r="DNO3" s="175" t="str">
        <f>IF(ISNA(_xlfn.XLOOKUP(DNO$4,dictionary!$M$3:$M$7128,dictionary!$N$3:$N$7128))," ",_xlfn.XLOOKUP(DNO$4,dictionary!$M$3:$M$7128,dictionary!$N$3:$N$7128))</f>
        <v>Para_Electrical_MMD_MMD2_V_Under22</v>
      </c>
      <c r="DNP3" s="175" t="str">
        <f>IF(ISNA(_xlfn.XLOOKUP(DNP$4,dictionary!$M$3:$M$7128,dictionary!$N$3:$N$7128))," ",_xlfn.XLOOKUP(DNP$4,dictionary!$M$3:$M$7128,dictionary!$N$3:$N$7128))</f>
        <v>Para_emission_bco_scr_emline1_exist</v>
      </c>
      <c r="DNQ3" s="175" t="str">
        <f>IF(ISNA(_xlfn.XLOOKUP(DNQ$4,dictionary!$M$3:$M$7128,dictionary!$N$3:$N$7128))," ",_xlfn.XLOOKUP(DNQ$4,dictionary!$M$3:$M$7128,dictionary!$N$3:$N$7128))</f>
        <v>Para_emission_bem_avgcalc_start</v>
      </c>
      <c r="DNR3" s="175" t="str">
        <f>IF(ISNA(_xlfn.XLOOKUP(DNR$4,dictionary!$M$3:$M$7128,dictionary!$N$3:$N$7128))," ",_xlfn.XLOOKUP(DNR$4,dictionary!$M$3:$M$7128,dictionary!$N$3:$N$7128))</f>
        <v>Para_emission_bem_avgcalc_steadystate</v>
      </c>
      <c r="DNS3" s="175" t="str">
        <f>IF(ISNA(_xlfn.XLOOKUP(DNS$4,dictionary!$M$3:$M$7128,dictionary!$N$3:$N$7128))," ",_xlfn.XLOOKUP(DNS$4,dictionary!$M$3:$M$7128,dictionary!$N$3:$N$7128))</f>
        <v>Para_emission_bno2_scr_emline1_exist</v>
      </c>
      <c r="DNT3" s="175" t="str">
        <f>IF(ISNA(_xlfn.XLOOKUP(DNT$4,dictionary!$M$3:$M$7128,dictionary!$N$3:$N$7128))," ",_xlfn.XLOOKUP(DNT$4,dictionary!$M$3:$M$7128,dictionary!$N$3:$N$7128))</f>
        <v>Para_emission_bno_scr_emline1_exist</v>
      </c>
      <c r="DNU3" s="175" t="str">
        <f>IF(ISNA(_xlfn.XLOOKUP(DNU$4,dictionary!$M$3:$M$7128,dictionary!$N$3:$N$7128))," ",_xlfn.XLOOKUP(DNU$4,dictionary!$M$3:$M$7128,dictionary!$N$3:$N$7128))</f>
        <v>Para_emission_bnoxs_heating_active</v>
      </c>
      <c r="DNV3" s="175" t="str">
        <f>IF(ISNA(_xlfn.XLOOKUP(DNV$4,dictionary!$M$3:$M$7128,dictionary!$N$3:$N$7128))," ",_xlfn.XLOOKUP(DNV$4,dictionary!$M$3:$M$7128,dictionary!$N$3:$N$7128))</f>
        <v>Para_emission_bscr_active</v>
      </c>
      <c r="DNW3" s="175" t="str">
        <f>IF(ISNA(_xlfn.XLOOKUP(DNW$4,dictionary!$M$3:$M$7128,dictionary!$N$3:$N$7128))," ",_xlfn.XLOOKUP(DNW$4,dictionary!$M$3:$M$7128,dictionary!$N$3:$N$7128))</f>
        <v>Para_emission_bt_scr_catin_exist</v>
      </c>
      <c r="DNX3" s="175" t="str">
        <f>IF(ISNA(_xlfn.XLOOKUP(DNX$4,dictionary!$M$3:$M$7128,dictionary!$N$3:$N$7128))," ",_xlfn.XLOOKUP(DNX$4,dictionary!$M$3:$M$7128,dictionary!$N$3:$N$7128))</f>
        <v>Para_emission_bt_scr_catout_exist</v>
      </c>
      <c r="DNY3" s="175" t="str">
        <f>IF(ISNA(_xlfn.XLOOKUP(DNY$4,dictionary!$M$3:$M$7128,dictionary!$N$3:$N$7128))," ",_xlfn.XLOOKUP(DNY$4,dictionary!$M$3:$M$7128,dictionary!$N$3:$N$7128))</f>
        <v>Para_emission_iidx_em_avgmon_option</v>
      </c>
      <c r="DNZ3" s="175" t="str">
        <f>IF(ISNA(_xlfn.XLOOKUP(DNZ$4,dictionary!$M$3:$M$7128,dictionary!$N$3:$N$7128))," ",_xlfn.XLOOKUP(DNZ$4,dictionary!$M$3:$M$7128,dictionary!$N$3:$N$7128))</f>
        <v>Para_emission_iidx_noxs_config</v>
      </c>
      <c r="DOA3" s="175" t="str">
        <f>IF(ISNA(_xlfn.XLOOKUP(DOA$4,dictionary!$M$3:$M$7128,dictionary!$N$3:$N$7128))," ",_xlfn.XLOOKUP(DOA$4,dictionary!$M$3:$M$7128,dictionary!$N$3:$N$7128))</f>
        <v>Para_emission_iidx_scr_extemoption</v>
      </c>
      <c r="DOB3" s="175" t="str">
        <f>IF(ISNA(_xlfn.XLOOKUP(DOB$4,dictionary!$M$3:$M$7128,dictionary!$N$3:$N$7128))," ",_xlfn.XLOOKUP(DOB$4,dictionary!$M$3:$M$7128,dictionary!$N$3:$N$7128))</f>
        <v>Para_emission_inoxs_lifetime</v>
      </c>
      <c r="DOC3" s="175" t="str">
        <f>IF(ISNA(_xlfn.XLOOKUP(DOC$4,dictionary!$M$3:$M$7128,dictionary!$N$3:$N$7128))," ",_xlfn.XLOOKUP(DOC$4,dictionary!$M$3:$M$7128,dictionary!$N$3:$N$7128))</f>
        <v>Para_emission_rco_em_catout_mg_hi</v>
      </c>
      <c r="DOD3" s="175" t="str">
        <f>IF(ISNA(_xlfn.XLOOKUP(DOD$4,dictionary!$M$3:$M$7128,dictionary!$N$3:$N$7128))," ",_xlfn.XLOOKUP(DOD$4,dictionary!$M$3:$M$7128,dictionary!$N$3:$N$7128))</f>
        <v>Para_emission_rnox_em_catout_mg_hi</v>
      </c>
      <c r="DOE3" s="175" t="str">
        <f>IF(ISNA(_xlfn.XLOOKUP(DOE$4,dictionary!$M$3:$M$7128,dictionary!$N$3:$N$7128))," ",_xlfn.XLOOKUP(DOE$4,dictionary!$M$3:$M$7128,dictionary!$N$3:$N$7128))</f>
        <v>Para_emission_rnox_em_catout_mg_hitol</v>
      </c>
      <c r="DOF3" s="175" t="str">
        <f>IF(ISNA(_xlfn.XLOOKUP(DOF$4,dictionary!$M$3:$M$7128,dictionary!$N$3:$N$7128))," ",_xlfn.XLOOKUP(DOF$4,dictionary!$M$3:$M$7128,dictionary!$N$3:$N$7128))</f>
        <v>Para_emission_rnox_em_catout_mg_set</v>
      </c>
      <c r="DOG3" s="175" t="str">
        <f>IF(ISNA(_xlfn.XLOOKUP(DOG$4,dictionary!$M$3:$M$7128,dictionary!$N$3:$N$7128))," ",_xlfn.XLOOKUP(DOG$4,dictionary!$M$3:$M$7128,dictionary!$N$3:$N$7128))</f>
        <v>Para_emission_rnox_em_engout_mg_hi</v>
      </c>
      <c r="DOH3" s="175" t="str">
        <f>IF(ISNA(_xlfn.XLOOKUP(DOH$4,dictionary!$M$3:$M$7128,dictionary!$N$3:$N$7128))," ",_xlfn.XLOOKUP(DOH$4,dictionary!$M$3:$M$7128,dictionary!$N$3:$N$7128))</f>
        <v>Para_emission_rnox_em_engout_mg_hitol</v>
      </c>
      <c r="DOI3" s="175" t="str">
        <f>IF(ISNA(_xlfn.XLOOKUP(DOI$4,dictionary!$M$3:$M$7128,dictionary!$N$3:$N$7128))," ",_xlfn.XLOOKUP(DOI$4,dictionary!$M$3:$M$7128,dictionary!$N$3:$N$7128))</f>
        <v>Para_emission_rnox_em_engout_mg_set</v>
      </c>
      <c r="DOJ3" s="175" t="str">
        <f>IF(ISNA(_xlfn.XLOOKUP(DOJ$4,dictionary!$M$3:$M$7128,dictionary!$N$3:$N$7128))," ",_xlfn.XLOOKUP(DOJ$4,dictionary!$M$3:$M$7128,dictionary!$N$3:$N$7128))</f>
        <v>Para_emission_rnox_noxs_catout_offs</v>
      </c>
      <c r="DOK3" s="175" t="str">
        <f>IF(ISNA(_xlfn.XLOOKUP(DOK$4,dictionary!$M$3:$M$7128,dictionary!$N$3:$N$7128))," ",_xlfn.XLOOKUP(DOK$4,dictionary!$M$3:$M$7128,dictionary!$N$3:$N$7128))</f>
        <v>Para_emission_rnox_noxs_engout_a_offs</v>
      </c>
      <c r="DOL3" s="175" t="str">
        <f>IF(ISNA(_xlfn.XLOOKUP(DOL$4,dictionary!$M$3:$M$7128,dictionary!$N$3:$N$7128))," ",_xlfn.XLOOKUP(DOL$4,dictionary!$M$3:$M$7128,dictionary!$N$3:$N$7128))</f>
        <v>Para_emission_rnox_noxs_engout_b_offs</v>
      </c>
      <c r="DOM3" s="175" t="str">
        <f>IF(ISNA(_xlfn.XLOOKUP(DOM$4,dictionary!$M$3:$M$7128,dictionary!$N$3:$N$7128))," ",_xlfn.XLOOKUP(DOM$4,dictionary!$M$3:$M$7128,dictionary!$N$3:$N$7128))</f>
        <v>Para_emission_rnox_noxs_engout_dev_hi</v>
      </c>
      <c r="DON3" s="175" t="str">
        <f>IF(ISNA(_xlfn.XLOOKUP(DON$4,dictionary!$M$3:$M$7128,dictionary!$N$3:$N$7128))," ",_xlfn.XLOOKUP(DON$4,dictionary!$M$3:$M$7128,dictionary!$N$3:$N$7128))</f>
        <v>Para_emission_rnox_noxs_engout_offs</v>
      </c>
      <c r="DOO3" s="175" t="str">
        <f>IF(ISNA(_xlfn.XLOOKUP(DOO$4,dictionary!$M$3:$M$7128,dictionary!$N$3:$N$7128))," ",_xlfn.XLOOKUP(DOO$4,dictionary!$M$3:$M$7128,dictionary!$N$3:$N$7128))</f>
        <v>Para_emission_ro2_noxs_catout_offs</v>
      </c>
      <c r="DOP3" s="175" t="str">
        <f>IF(ISNA(_xlfn.XLOOKUP(DOP$4,dictionary!$M$3:$M$7128,dictionary!$N$3:$N$7128))," ",_xlfn.XLOOKUP(DOP$4,dictionary!$M$3:$M$7128,dictionary!$N$3:$N$7128))</f>
        <v>Para_emission_ro2_noxs_engout_a_offs</v>
      </c>
      <c r="DOQ3" s="175" t="str">
        <f>IF(ISNA(_xlfn.XLOOKUP(DOQ$4,dictionary!$M$3:$M$7128,dictionary!$N$3:$N$7128))," ",_xlfn.XLOOKUP(DOQ$4,dictionary!$M$3:$M$7128,dictionary!$N$3:$N$7128))</f>
        <v>Para_emission_ro2_noxs_engout_b_offs</v>
      </c>
      <c r="DOR3" s="175" t="str">
        <f>IF(ISNA(_xlfn.XLOOKUP(DOR$4,dictionary!$M$3:$M$7128,dictionary!$N$3:$N$7128))," ",_xlfn.XLOOKUP(DOR$4,dictionary!$M$3:$M$7128,dictionary!$N$3:$N$7128))</f>
        <v>Para_emission_ro2_noxs_engout_dev_hi</v>
      </c>
      <c r="DOS3" s="175" t="str">
        <f>IF(ISNA(_xlfn.XLOOKUP(DOS$4,dictionary!$M$3:$M$7128,dictionary!$N$3:$N$7128))," ",_xlfn.XLOOKUP(DOS$4,dictionary!$M$3:$M$7128,dictionary!$N$3:$N$7128))</f>
        <v>Para_emission_ro2_noxs_engout_offs</v>
      </c>
      <c r="DOT3" s="175" t="str">
        <f>IF(ISNA(_xlfn.XLOOKUP(DOT$4,dictionary!$M$3:$M$7128,dictionary!$N$3:$N$7128))," ",_xlfn.XLOOKUP(DOT$4,dictionary!$M$3:$M$7128,dictionary!$N$3:$N$7128))</f>
        <v>Para_emission_ro2_reference</v>
      </c>
      <c r="DOU3" s="175" t="str">
        <f>IF(ISNA(_xlfn.XLOOKUP(DOU$4,dictionary!$M$3:$M$7128,dictionary!$N$3:$N$7128))," ",_xlfn.XLOOKUP(DOU$4,dictionary!$M$3:$M$7128,dictionary!$N$3:$N$7128))</f>
        <v>Para_emission_rp_scr_ureadosingunit_release</v>
      </c>
      <c r="DOV3" s="175" t="str">
        <f>IF(ISNA(_xlfn.XLOOKUP(DOV$4,dictionary!$M$3:$M$7128,dictionary!$N$3:$N$7128))," ",_xlfn.XLOOKUP(DOV$4,dictionary!$M$3:$M$7128,dictionary!$N$3:$N$7128))</f>
        <v>Para_emission_rratio_no2_nox_catout</v>
      </c>
      <c r="DOW3" s="175" t="str">
        <f>IF(ISNA(_xlfn.XLOOKUP(DOW$4,dictionary!$M$3:$M$7128,dictionary!$N$3:$N$7128))," ",_xlfn.XLOOKUP(DOW$4,dictionary!$M$3:$M$7128,dictionary!$N$3:$N$7128))</f>
        <v>Para_emission_rratio_no2_nox_engout</v>
      </c>
      <c r="DOX3" s="175" t="str">
        <f>IF(ISNA(_xlfn.XLOOKUP(DOX$4,dictionary!$M$3:$M$7128,dictionary!$N$3:$N$7128))," ",_xlfn.XLOOKUP(DOX$4,dictionary!$M$3:$M$7128,dictionary!$N$3:$N$7128))</f>
        <v>Para_emission_rt_scr_catin_hi</v>
      </c>
      <c r="DOY3" s="175" t="str">
        <f>IF(ISNA(_xlfn.XLOOKUP(DOY$4,dictionary!$M$3:$M$7128,dictionary!$N$3:$N$7128))," ",_xlfn.XLOOKUP(DOY$4,dictionary!$M$3:$M$7128,dictionary!$N$3:$N$7128))</f>
        <v>Para_emission_rt_scr_catout_hi</v>
      </c>
      <c r="DOZ3" s="175" t="str">
        <f>IF(ISNA(_xlfn.XLOOKUP(DOZ$4,dictionary!$M$3:$M$7128,dictionary!$N$3:$N$7128))," ",_xlfn.XLOOKUP(DOZ$4,dictionary!$M$3:$M$7128,dictionary!$N$3:$N$7128))</f>
        <v>Para_emission_rt_scr_ureadosingunit_release</v>
      </c>
      <c r="DPA3" s="175" t="str">
        <f>IF(ISNA(_xlfn.XLOOKUP(DPA$4,dictionary!$M$3:$M$7128,dictionary!$N$3:$N$7128))," ",_xlfn.XLOOKUP(DPA$4,dictionary!$M$3:$M$7128,dictionary!$N$3:$N$7128))</f>
        <v>Para_emission_tiem_avgcalc_timebase</v>
      </c>
      <c r="DPB3" s="175" t="str">
        <f>IF(ISNA(_xlfn.XLOOKUP(DPB$4,dictionary!$M$3:$M$7128,dictionary!$N$3:$N$7128))," ",_xlfn.XLOOKUP(DPB$4,dictionary!$M$3:$M$7128,dictionary!$N$3:$N$7128))</f>
        <v>Para_emission_tiscr_eac_durationstartup</v>
      </c>
      <c r="DPC3" s="175" t="str">
        <f>IF(ISNA(_xlfn.XLOOKUP(DPC$4,dictionary!$M$3:$M$7128,dictionary!$N$3:$N$7128))," ",_xlfn.XLOOKUP(DPC$4,dictionary!$M$3:$M$7128,dictionary!$N$3:$N$7128))</f>
        <v>Para_emission_tiscr_emline_purgingwaiting</v>
      </c>
      <c r="DPD3" s="175" t="str">
        <f>IF(ISNA(_xlfn.XLOOKUP(DPD$4,dictionary!$M$3:$M$7128,dictionary!$N$3:$N$7128))," ",_xlfn.XLOOKUP(DPD$4,dictionary!$M$3:$M$7128,dictionary!$N$3:$N$7128))</f>
        <v>Para_EngDat_AccessNr</v>
      </c>
      <c r="DPE3" s="175" t="str">
        <f>IF(ISNA(_xlfn.XLOOKUP(DPE$4,dictionary!$M$3:$M$7128,dictionary!$N$3:$N$7128))," ",_xlfn.XLOOKUP(DPE$4,dictionary!$M$3:$M$7128,dictionary!$N$3:$N$7128))</f>
        <v>Para_EngDat_Act2StageTC</v>
      </c>
      <c r="DPF3" s="175" t="str">
        <f>IF(ISNA(_xlfn.XLOOKUP(DPF$4,dictionary!$M$3:$M$7128,dictionary!$N$3:$N$7128))," ",_xlfn.XLOOKUP(DPF$4,dictionary!$M$3:$M$7128,dictionary!$N$3:$N$7128))</f>
        <v>Para_EngDat_Act3WayKat</v>
      </c>
      <c r="DPG3" s="175" t="str">
        <f>IF(ISNA(_xlfn.XLOOKUP(DPG$4,dictionary!$M$3:$M$7128,dictionary!$N$3:$N$7128))," ",_xlfn.XLOOKUP(DPG$4,dictionary!$M$3:$M$7128,dictionary!$N$3:$N$7128))</f>
        <v>Para_EngDat_ActAutGas</v>
      </c>
      <c r="DPH3" s="175" t="str">
        <f>IF(ISNA(_xlfn.XLOOKUP(DPH$4,dictionary!$M$3:$M$7128,dictionary!$N$3:$N$7128))," ",_xlfn.XLOOKUP(DPH$4,dictionary!$M$3:$M$7128,dictionary!$N$3:$N$7128))</f>
        <v>Para_EngDat_ActAuxCool</v>
      </c>
      <c r="DPI3" s="175" t="str">
        <f>IF(ISNA(_xlfn.XLOOKUP(DPI$4,dictionary!$M$3:$M$7128,dictionary!$N$3:$N$7128))," ",_xlfn.XLOOKUP(DPI$4,dictionary!$M$3:$M$7128,dictionary!$N$3:$N$7128))</f>
        <v>Para_EngDat_ActAuxVent</v>
      </c>
      <c r="DPJ3" s="175" t="str">
        <f>IF(ISNA(_xlfn.XLOOKUP(DPJ$4,dictionary!$M$3:$M$7128,dictionary!$N$3:$N$7128))," ",_xlfn.XLOOKUP(DPJ$4,dictionary!$M$3:$M$7128,dictionary!$N$3:$N$7128))</f>
        <v>Para_EngDat_ActCodinox</v>
      </c>
      <c r="DPK3" s="175" t="str">
        <f>IF(ISNA(_xlfn.XLOOKUP(DPK$4,dictionary!$M$3:$M$7128,dictionary!$N$3:$N$7128))," ",_xlfn.XLOOKUP(DPK$4,dictionary!$M$3:$M$7128,dictionary!$N$3:$N$7128))</f>
        <v>Para_EngDat_ActExhReactor</v>
      </c>
      <c r="DPL3" s="175" t="str">
        <f>IF(ISNA(_xlfn.XLOOKUP(DPL$4,dictionary!$M$3:$M$7128,dictionary!$N$3:$N$7128))," ",_xlfn.XLOOKUP(DPL$4,dictionary!$M$3:$M$7128,dictionary!$N$3:$N$7128))</f>
        <v>Para_EngDat_ActGasMix_NEx</v>
      </c>
      <c r="DPM3" s="175" t="str">
        <f>IF(ISNA(_xlfn.XLOOKUP(DPM$4,dictionary!$M$3:$M$7128,dictionary!$N$3:$N$7128))," ",_xlfn.XLOOKUP(DPM$4,dictionary!$M$3:$M$7128,dictionary!$N$3:$N$7128))</f>
        <v>Para_EngDat_ActHumidity</v>
      </c>
      <c r="DPN3" s="175" t="str">
        <f>IF(ISNA(_xlfn.XLOOKUP(DPN$4,dictionary!$M$3:$M$7128,dictionary!$N$3:$N$7128))," ",_xlfn.XLOOKUP(DPN$4,dictionary!$M$3:$M$7128,dictionary!$N$3:$N$7128))</f>
        <v>Para_EngDat_ActIC900</v>
      </c>
      <c r="DPO3" s="175" t="str">
        <f>IF(ISNA(_xlfn.XLOOKUP(DPO$4,dictionary!$M$3:$M$7128,dictionary!$N$3:$N$7128))," ",_xlfn.XLOOKUP(DPO$4,dictionary!$M$3:$M$7128,dictionary!$N$3:$N$7128))</f>
        <v>Para_EngDat_ActIsolatedOp</v>
      </c>
      <c r="DPP3" s="175" t="str">
        <f>IF(ISNA(_xlfn.XLOOKUP(DPP$4,dictionary!$M$3:$M$7128,dictionary!$N$3:$N$7128))," ",_xlfn.XLOOKUP(DPP$4,dictionary!$M$3:$M$7128,dictionary!$N$3:$N$7128))</f>
        <v>Para_EngDat_ActKLS90_NEx</v>
      </c>
      <c r="DPQ3" s="175" t="str">
        <f>IF(ISNA(_xlfn.XLOOKUP(DPQ$4,dictionary!$M$3:$M$7128,dictionary!$N$3:$N$7128))," ",_xlfn.XLOOKUP(DPQ$4,dictionary!$M$3:$M$7128,dictionary!$N$3:$N$7128))</f>
        <v>Para_EngDat_ActKLS98</v>
      </c>
      <c r="DPR3" s="175" t="str">
        <f>IF(ISNA(_xlfn.XLOOKUP(DPR$4,dictionary!$M$3:$M$7128,dictionary!$N$3:$N$7128))," ",_xlfn.XLOOKUP(DPR$4,dictionary!$M$3:$M$7128,dictionary!$N$3:$N$7128))</f>
        <v>Para_EngDat_ActKLS98Misf_NEx</v>
      </c>
      <c r="DPS3" s="175" t="str">
        <f>IF(ISNA(_xlfn.XLOOKUP(DPS$4,dictionary!$M$3:$M$7128,dictionary!$N$3:$N$7128))," ",_xlfn.XLOOKUP(DPS$4,dictionary!$M$3:$M$7128,dictionary!$N$3:$N$7128))</f>
        <v>Para_EngDat_ActLIVC</v>
      </c>
      <c r="DPT3" s="175" t="str">
        <f>IF(ISNA(_xlfn.XLOOKUP(DPT$4,dictionary!$M$3:$M$7128,dictionary!$N$3:$N$7128))," ",_xlfn.XLOOKUP(DPT$4,dictionary!$M$3:$M$7128,dictionary!$N$3:$N$7128))</f>
        <v>Para_EngDat_ActMixTempCtr</v>
      </c>
      <c r="DPU3" s="175" t="str">
        <f>IF(ISNA(_xlfn.XLOOKUP(DPU$4,dictionary!$M$3:$M$7128,dictionary!$N$3:$N$7128))," ",_xlfn.XLOOKUP(DPU$4,dictionary!$M$3:$M$7128,dictionary!$N$3:$N$7128))</f>
        <v>Para_EngDat_ActMMU2_NEx</v>
      </c>
      <c r="DPV3" s="175" t="str">
        <f>IF(ISNA(_xlfn.XLOOKUP(DPV$4,dictionary!$M$3:$M$7128,dictionary!$N$3:$N$7128))," ",_xlfn.XLOOKUP(DPV$4,dictionary!$M$3:$M$7128,dictionary!$N$3:$N$7128))</f>
        <v>Para_EngDat_ActMonic</v>
      </c>
      <c r="DPW3" s="175" t="str">
        <f>IF(ISNA(_xlfn.XLOOKUP(DPW$4,dictionary!$M$3:$M$7128,dictionary!$N$3:$N$7128))," ",_xlfn.XLOOKUP(DPW$4,dictionary!$M$3:$M$7128,dictionary!$N$3:$N$7128))</f>
        <v>Para_EngDat_ActNOx</v>
      </c>
      <c r="DPX3" s="175" t="str">
        <f>IF(ISNA(_xlfn.XLOOKUP(DPX$4,dictionary!$M$3:$M$7128,dictionary!$N$3:$N$7128))," ",_xlfn.XLOOKUP(DPX$4,dictionary!$M$3:$M$7128,dictionary!$N$3:$N$7128))</f>
        <v>Para_EngDat_ActOilCount</v>
      </c>
      <c r="DPY3" s="175" t="str">
        <f>IF(ISNA(_xlfn.XLOOKUP(DPY$4,dictionary!$M$3:$M$7128,dictionary!$N$3:$N$7128))," ",_xlfn.XLOOKUP(DPY$4,dictionary!$M$3:$M$7128,dictionary!$N$3:$N$7128))</f>
        <v>Para_EngDat_ActOutDoorTemp</v>
      </c>
      <c r="DPZ3" s="175" t="str">
        <f>IF(ISNA(_xlfn.XLOOKUP(DPZ$4,dictionary!$M$3:$M$7128,dictionary!$N$3:$N$7128))," ",_xlfn.XLOOKUP(DPZ$4,dictionary!$M$3:$M$7128,dictionary!$N$3:$N$7128))</f>
        <v>Para_EngDat_ActOxyKat</v>
      </c>
      <c r="DQA3" s="175" t="str">
        <f>IF(ISNA(_xlfn.XLOOKUP(DQA$4,dictionary!$M$3:$M$7128,dictionary!$N$3:$N$7128))," ",_xlfn.XLOOKUP(DQA$4,dictionary!$M$3:$M$7128,dictionary!$N$3:$N$7128))</f>
        <v>Para_EngDat_ActPFCtr</v>
      </c>
      <c r="DQB3" s="175" t="str">
        <f>IF(ISNA(_xlfn.XLOOKUP(DQB$4,dictionary!$M$3:$M$7128,dictionary!$N$3:$N$7128))," ",_xlfn.XLOOKUP(DQB$4,dictionary!$M$3:$M$7128,dictionary!$N$3:$N$7128))</f>
        <v>Para_EngDat_ActPlantCtr1</v>
      </c>
      <c r="DQC3" s="175" t="str">
        <f>IF(ISNA(_xlfn.XLOOKUP(DQC$4,dictionary!$M$3:$M$7128,dictionary!$N$3:$N$7128))," ",_xlfn.XLOOKUP(DQC$4,dictionary!$M$3:$M$7128,dictionary!$N$3:$N$7128))</f>
        <v>Para_EngDat_ActPlantCtr10</v>
      </c>
      <c r="DQD3" s="175" t="str">
        <f>IF(ISNA(_xlfn.XLOOKUP(DQD$4,dictionary!$M$3:$M$7128,dictionary!$N$3:$N$7128))," ",_xlfn.XLOOKUP(DQD$4,dictionary!$M$3:$M$7128,dictionary!$N$3:$N$7128))</f>
        <v>Para_EngDat_ActPlantCtr11</v>
      </c>
      <c r="DQE3" s="175" t="str">
        <f>IF(ISNA(_xlfn.XLOOKUP(DQE$4,dictionary!$M$3:$M$7128,dictionary!$N$3:$N$7128))," ",_xlfn.XLOOKUP(DQE$4,dictionary!$M$3:$M$7128,dictionary!$N$3:$N$7128))</f>
        <v>Para_EngDat_ActPlantCtr12</v>
      </c>
      <c r="DQF3" s="175" t="str">
        <f>IF(ISNA(_xlfn.XLOOKUP(DQF$4,dictionary!$M$3:$M$7128,dictionary!$N$3:$N$7128))," ",_xlfn.XLOOKUP(DQF$4,dictionary!$M$3:$M$7128,dictionary!$N$3:$N$7128))</f>
        <v>Para_EngDat_ActPlantCtr13</v>
      </c>
      <c r="DQG3" s="175" t="str">
        <f>IF(ISNA(_xlfn.XLOOKUP(DQG$4,dictionary!$M$3:$M$7128,dictionary!$N$3:$N$7128))," ",_xlfn.XLOOKUP(DQG$4,dictionary!$M$3:$M$7128,dictionary!$N$3:$N$7128))</f>
        <v>Para_EngDat_ActPlantCtr14</v>
      </c>
      <c r="DQH3" s="175" t="str">
        <f>IF(ISNA(_xlfn.XLOOKUP(DQH$4,dictionary!$M$3:$M$7128,dictionary!$N$3:$N$7128))," ",_xlfn.XLOOKUP(DQH$4,dictionary!$M$3:$M$7128,dictionary!$N$3:$N$7128))</f>
        <v>Para_EngDat_ActPlantCtr15</v>
      </c>
      <c r="DQI3" s="175" t="str">
        <f>IF(ISNA(_xlfn.XLOOKUP(DQI$4,dictionary!$M$3:$M$7128,dictionary!$N$3:$N$7128))," ",_xlfn.XLOOKUP(DQI$4,dictionary!$M$3:$M$7128,dictionary!$N$3:$N$7128))</f>
        <v>Para_EngDat_ActPlantCtr16</v>
      </c>
      <c r="DQJ3" s="175" t="str">
        <f>IF(ISNA(_xlfn.XLOOKUP(DQJ$4,dictionary!$M$3:$M$7128,dictionary!$N$3:$N$7128))," ",_xlfn.XLOOKUP(DQJ$4,dictionary!$M$3:$M$7128,dictionary!$N$3:$N$7128))</f>
        <v>Para_EngDat_ActPlantCtr2</v>
      </c>
      <c r="DQK3" s="175" t="str">
        <f>IF(ISNA(_xlfn.XLOOKUP(DQK$4,dictionary!$M$3:$M$7128,dictionary!$N$3:$N$7128))," ",_xlfn.XLOOKUP(DQK$4,dictionary!$M$3:$M$7128,dictionary!$N$3:$N$7128))</f>
        <v>Para_EngDat_ActPlantCtr3</v>
      </c>
      <c r="DQL3" s="175" t="str">
        <f>IF(ISNA(_xlfn.XLOOKUP(DQL$4,dictionary!$M$3:$M$7128,dictionary!$N$3:$N$7128))," ",_xlfn.XLOOKUP(DQL$4,dictionary!$M$3:$M$7128,dictionary!$N$3:$N$7128))</f>
        <v>Para_EngDat_ActPlantCtr4</v>
      </c>
      <c r="DQM3" s="175" t="str">
        <f>IF(ISNA(_xlfn.XLOOKUP(DQM$4,dictionary!$M$3:$M$7128,dictionary!$N$3:$N$7128))," ",_xlfn.XLOOKUP(DQM$4,dictionary!$M$3:$M$7128,dictionary!$N$3:$N$7128))</f>
        <v>Para_EngDat_ActPlantCtr5</v>
      </c>
      <c r="DQN3" s="175" t="str">
        <f>IF(ISNA(_xlfn.XLOOKUP(DQN$4,dictionary!$M$3:$M$7128,dictionary!$N$3:$N$7128))," ",_xlfn.XLOOKUP(DQN$4,dictionary!$M$3:$M$7128,dictionary!$N$3:$N$7128))</f>
        <v>Para_EngDat_ActPlantCtr6</v>
      </c>
      <c r="DQO3" s="175" t="str">
        <f>IF(ISNA(_xlfn.XLOOKUP(DQO$4,dictionary!$M$3:$M$7128,dictionary!$N$3:$N$7128))," ",_xlfn.XLOOKUP(DQO$4,dictionary!$M$3:$M$7128,dictionary!$N$3:$N$7128))</f>
        <v>Para_EngDat_ActPlantCtr7</v>
      </c>
      <c r="DQP3" s="175" t="str">
        <f>IF(ISNA(_xlfn.XLOOKUP(DQP$4,dictionary!$M$3:$M$7128,dictionary!$N$3:$N$7128))," ",_xlfn.XLOOKUP(DQP$4,dictionary!$M$3:$M$7128,dictionary!$N$3:$N$7128))</f>
        <v>Para_EngDat_ActPlantCtr8</v>
      </c>
      <c r="DQQ3" s="175" t="str">
        <f>IF(ISNA(_xlfn.XLOOKUP(DQQ$4,dictionary!$M$3:$M$7128,dictionary!$N$3:$N$7128))," ",_xlfn.XLOOKUP(DQQ$4,dictionary!$M$3:$M$7128,dictionary!$N$3:$N$7128))</f>
        <v>Para_EngDat_ActPreChambGasComp</v>
      </c>
      <c r="DQR3" s="175" t="str">
        <f>IF(ISNA(_xlfn.XLOOKUP(DQR$4,dictionary!$M$3:$M$7128,dictionary!$N$3:$N$7128))," ",_xlfn.XLOOKUP(DQR$4,dictionary!$M$3:$M$7128,dictionary!$N$3:$N$7128))</f>
        <v>Para_EngDat_ActPRedTempIntakeAir</v>
      </c>
      <c r="DQS3" s="175" t="str">
        <f>IF(ISNA(_xlfn.XLOOKUP(DQS$4,dictionary!$M$3:$M$7128,dictionary!$N$3:$N$7128))," ",_xlfn.XLOOKUP(DQS$4,dictionary!$M$3:$M$7128,dictionary!$N$3:$N$7128))</f>
        <v>Para_EngDat_ActPRedTurboSpeed</v>
      </c>
      <c r="DQT3" s="175" t="str">
        <f>IF(ISNA(_xlfn.XLOOKUP(DQT$4,dictionary!$M$3:$M$7128,dictionary!$N$3:$N$7128))," ",_xlfn.XLOOKUP(DQT$4,dictionary!$M$3:$M$7128,dictionary!$N$3:$N$7128))</f>
        <v>Para_EngDat_ActReceiveDataBus1</v>
      </c>
      <c r="DQU3" s="175" t="str">
        <f>IF(ISNA(_xlfn.XLOOKUP(DQU$4,dictionary!$M$3:$M$7128,dictionary!$N$3:$N$7128))," ",_xlfn.XLOOKUP(DQU$4,dictionary!$M$3:$M$7128,dictionary!$N$3:$N$7128))</f>
        <v>Para_EngDat_ActReceiveDataBus2</v>
      </c>
      <c r="DQV3" s="175" t="str">
        <f>IF(ISNA(_xlfn.XLOOKUP(DQV$4,dictionary!$M$3:$M$7128,dictionary!$N$3:$N$7128))," ",_xlfn.XLOOKUP(DQV$4,dictionary!$M$3:$M$7128,dictionary!$N$3:$N$7128))</f>
        <v>Para_EngDat_ActReserveAnalog</v>
      </c>
      <c r="DQW3" s="175" t="str">
        <f>IF(ISNA(_xlfn.XLOOKUP(DQW$4,dictionary!$M$3:$M$7128,dictionary!$N$3:$N$7128))," ",_xlfn.XLOOKUP(DQW$4,dictionary!$M$3:$M$7128,dictionary!$N$3:$N$7128))</f>
        <v>Para_EngDat_ActReservePar</v>
      </c>
      <c r="DQX3" s="175" t="str">
        <f>IF(ISNA(_xlfn.XLOOKUP(DQX$4,dictionary!$M$3:$M$7128,dictionary!$N$3:$N$7128))," ",_xlfn.XLOOKUP(DQX$4,dictionary!$M$3:$M$7128,dictionary!$N$3:$N$7128))</f>
        <v>Para_EngDat_ActRoomTemp</v>
      </c>
      <c r="DQY3" s="175" t="str">
        <f>IF(ISNA(_xlfn.XLOOKUP(DQY$4,dictionary!$M$3:$M$7128,dictionary!$N$3:$N$7128))," ",_xlfn.XLOOKUP(DQY$4,dictionary!$M$3:$M$7128,dictionary!$N$3:$N$7128))</f>
        <v>Para_EngDat_ActSAFI</v>
      </c>
      <c r="DQZ3" s="175" t="str">
        <f>IF(ISNA(_xlfn.XLOOKUP(DQZ$4,dictionary!$M$3:$M$7128,dictionary!$N$3:$N$7128))," ",_xlfn.XLOOKUP(DQZ$4,dictionary!$M$3:$M$7128,dictionary!$N$3:$N$7128))</f>
        <v>Para_EngDat_ActSpecGM</v>
      </c>
      <c r="DRA3" s="175" t="str">
        <f>IF(ISNA(_xlfn.XLOOKUP(DRA$4,dictionary!$M$3:$M$7128,dictionary!$N$3:$N$7128))," ",_xlfn.XLOOKUP(DRA$4,dictionary!$M$3:$M$7128,dictionary!$N$3:$N$7128))</f>
        <v>Para_EngDat_ActSpecialGas</v>
      </c>
      <c r="DRB3" s="175" t="str">
        <f>IF(ISNA(_xlfn.XLOOKUP(DRB$4,dictionary!$M$3:$M$7128,dictionary!$N$3:$N$7128))," ",_xlfn.XLOOKUP(DRB$4,dictionary!$M$3:$M$7128,dictionary!$N$3:$N$7128))</f>
        <v>Para_EngDat_ActTecJet</v>
      </c>
      <c r="DRC3" s="175" t="str">
        <f>IF(ISNA(_xlfn.XLOOKUP(DRC$4,dictionary!$M$3:$M$7128,dictionary!$N$3:$N$7128))," ",_xlfn.XLOOKUP(DRC$4,dictionary!$M$3:$M$7128,dictionary!$N$3:$N$7128))</f>
        <v>Para_EngDat_ActTempIntakeAir</v>
      </c>
      <c r="DRD3" s="175" t="str">
        <f>IF(ISNA(_xlfn.XLOOKUP(DRD$4,dictionary!$M$3:$M$7128,dictionary!$N$3:$N$7128))," ",_xlfn.XLOOKUP(DRD$4,dictionary!$M$3:$M$7128,dictionary!$N$3:$N$7128))</f>
        <v>Para_EngDat_ActTurboBypass</v>
      </c>
      <c r="DRE3" s="175" t="str">
        <f>IF(ISNA(_xlfn.XLOOKUP(DRE$4,dictionary!$M$3:$M$7128,dictionary!$N$3:$N$7128))," ",_xlfn.XLOOKUP(DRE$4,dictionary!$M$3:$M$7128,dictionary!$N$3:$N$7128))</f>
        <v>Para_EngDat_ActTurboSpeedA</v>
      </c>
      <c r="DRF3" s="175" t="str">
        <f>IF(ISNA(_xlfn.XLOOKUP(DRF$4,dictionary!$M$3:$M$7128,dictionary!$N$3:$N$7128))," ",_xlfn.XLOOKUP(DRF$4,dictionary!$M$3:$M$7128,dictionary!$N$3:$N$7128))</f>
        <v>Para_EngDat_ActTurboSpeedB</v>
      </c>
      <c r="DRG3" s="175" t="str">
        <f>IF(ISNA(_xlfn.XLOOKUP(DRG$4,dictionary!$M$3:$M$7128,dictionary!$N$3:$N$7128))," ",_xlfn.XLOOKUP(DRG$4,dictionary!$M$3:$M$7128,dictionary!$N$3:$N$7128))</f>
        <v>Para_EngDat_ActTurboSpeedLPA</v>
      </c>
      <c r="DRH3" s="175" t="str">
        <f>IF(ISNA(_xlfn.XLOOKUP(DRH$4,dictionary!$M$3:$M$7128,dictionary!$N$3:$N$7128))," ",_xlfn.XLOOKUP(DRH$4,dictionary!$M$3:$M$7128,dictionary!$N$3:$N$7128))</f>
        <v>Para_EngDat_ActTurboSpeedLPB</v>
      </c>
      <c r="DRI3" s="175" t="str">
        <f>IF(ISNA(_xlfn.XLOOKUP(DRI$4,dictionary!$M$3:$M$7128,dictionary!$N$3:$N$7128))," ",_xlfn.XLOOKUP(DRI$4,dictionary!$M$3:$M$7128,dictionary!$N$3:$N$7128))</f>
        <v>Para_EngDat_ActUniIO</v>
      </c>
      <c r="DRJ3" s="175" t="str">
        <f>IF(ISNA(_xlfn.XLOOKUP(DRJ$4,dictionary!$M$3:$M$7128,dictionary!$N$3:$N$7128))," ",_xlfn.XLOOKUP(DRJ$4,dictionary!$M$3:$M$7128,dictionary!$N$3:$N$7128))</f>
        <v>Para_EngDat_ActWasteGate</v>
      </c>
      <c r="DRK3" s="175" t="str">
        <f>IF(ISNA(_xlfn.XLOOKUP(DRK$4,dictionary!$M$3:$M$7128,dictionary!$N$3:$N$7128))," ",_xlfn.XLOOKUP(DRK$4,dictionary!$M$3:$M$7128,dictionary!$N$3:$N$7128))</f>
        <v>Para_EngDat_ApplicationName_NEx</v>
      </c>
      <c r="DRL3" s="175" t="str">
        <f>IF(ISNA(_xlfn.XLOOKUP(DRL$4,dictionary!$M$3:$M$7128,dictionary!$N$3:$N$7128))," ",_xlfn.XLOOKUP(DRL$4,dictionary!$M$3:$M$7128,dictionary!$N$3:$N$7128))</f>
        <v>Para_EngDat_ApplicationType_NEx</v>
      </c>
      <c r="DRM3" s="175" t="str">
        <f>IF(ISNA(_xlfn.XLOOKUP(DRM$4,dictionary!$M$3:$M$7128,dictionary!$N$3:$N$7128))," ",_xlfn.XLOOKUP(DRM$4,dictionary!$M$3:$M$7128,dictionary!$N$3:$N$7128))</f>
        <v>Para_EngDat_BasisUpdateVers_NEx</v>
      </c>
      <c r="DRN3" s="175" t="str">
        <f>IF(ISNA(_xlfn.XLOOKUP(DRN$4,dictionary!$M$3:$M$7128,dictionary!$N$3:$N$7128))," ",_xlfn.XLOOKUP(DRN$4,dictionary!$M$3:$M$7128,dictionary!$N$3:$N$7128))</f>
        <v>Para_EngDat_CompRate</v>
      </c>
      <c r="DRO3" s="175" t="str">
        <f>IF(ISNA(_xlfn.XLOOKUP(DRO$4,dictionary!$M$3:$M$7128,dictionary!$N$3:$N$7128))," ",_xlfn.XLOOKUP(DRO$4,dictionary!$M$3:$M$7128,dictionary!$N$3:$N$7128))</f>
        <v>Para_EngDat_EngineNr_NEx</v>
      </c>
      <c r="DRP3" s="175" t="str">
        <f>IF(ISNA(_xlfn.XLOOKUP(DRP$4,dictionary!$M$3:$M$7128,dictionary!$N$3:$N$7128))," ",_xlfn.XLOOKUP(DRP$4,dictionary!$M$3:$M$7128,dictionary!$N$3:$N$7128))</f>
        <v>Para_EngDat_EngineType_NEx</v>
      </c>
      <c r="DRQ3" s="175" t="str">
        <f>IF(ISNA(_xlfn.XLOOKUP(DRQ$4,dictionary!$M$3:$M$7128,dictionary!$N$3:$N$7128))," ",_xlfn.XLOOKUP(DRQ$4,dictionary!$M$3:$M$7128,dictionary!$N$3:$N$7128))</f>
        <v>Para_EngDat_GroupAccessNr</v>
      </c>
      <c r="DRR3" s="175" t="str">
        <f>IF(ISNA(_xlfn.XLOOKUP(DRR$4,dictionary!$M$3:$M$7128,dictionary!$N$3:$N$7128))," ",_xlfn.XLOOKUP(DRR$4,dictionary!$M$3:$M$7128,dictionary!$N$3:$N$7128))</f>
        <v>Para_EngDat_GroupAccessNr2</v>
      </c>
      <c r="DRS3" s="175" t="str">
        <f>IF(ISNA(_xlfn.XLOOKUP(DRS$4,dictionary!$M$3:$M$7128,dictionary!$N$3:$N$7128))," ",_xlfn.XLOOKUP(DRS$4,dictionary!$M$3:$M$7128,dictionary!$N$3:$N$7128))</f>
        <v>Para_EngDat_GroupAccessNr3</v>
      </c>
      <c r="DRT3" s="175" t="str">
        <f>IF(ISNA(_xlfn.XLOOKUP(DRT$4,dictionary!$M$3:$M$7128,dictionary!$N$3:$N$7128))," ",_xlfn.XLOOKUP(DRT$4,dictionary!$M$3:$M$7128,dictionary!$N$3:$N$7128))</f>
        <v>Para_EngDat_LanguageID_NEx</v>
      </c>
      <c r="DRU3" s="175" t="str">
        <f>IF(ISNA(_xlfn.XLOOKUP(DRU$4,dictionary!$M$3:$M$7128,dictionary!$N$3:$N$7128))," ",_xlfn.XLOOKUP(DRU$4,dictionary!$M$3:$M$7128,dictionary!$N$3:$N$7128))</f>
        <v>Para_EngDat_ModBusSlaveIDLink1</v>
      </c>
      <c r="DRV3" s="175" t="str">
        <f>IF(ISNA(_xlfn.XLOOKUP(DRV$4,dictionary!$M$3:$M$7128,dictionary!$N$3:$N$7128))," ",_xlfn.XLOOKUP(DRV$4,dictionary!$M$3:$M$7128,dictionary!$N$3:$N$7128))</f>
        <v>Para_EngDat_ModBusSlaveIDLink2</v>
      </c>
      <c r="DRW3" s="175" t="str">
        <f>IF(ISNA(_xlfn.XLOOKUP(DRW$4,dictionary!$M$3:$M$7128,dictionary!$N$3:$N$7128))," ",_xlfn.XLOOKUP(DRW$4,dictionary!$M$3:$M$7128,dictionary!$N$3:$N$7128))</f>
        <v>Para_EngDat_ModInertia</v>
      </c>
      <c r="DRX3" s="175" t="str">
        <f>IF(ISNA(_xlfn.XLOOKUP(DRX$4,dictionary!$M$3:$M$7128,dictionary!$N$3:$N$7128))," ",_xlfn.XLOOKUP(DRX$4,dictionary!$M$3:$M$7128,dictionary!$N$3:$N$7128))</f>
        <v>Para_EngDat_NumbGasmixer</v>
      </c>
      <c r="DRY3" s="175" t="str">
        <f>IF(ISNA(_xlfn.XLOOKUP(DRY$4,dictionary!$M$3:$M$7128,dictionary!$N$3:$N$7128))," ",_xlfn.XLOOKUP(DRY$4,dictionary!$M$3:$M$7128,dictionary!$N$3:$N$7128))</f>
        <v>Para_EngDat_NumbGasTrain</v>
      </c>
      <c r="DRZ3" s="175" t="str">
        <f>IF(ISNA(_xlfn.XLOOKUP(DRZ$4,dictionary!$M$3:$M$7128,dictionary!$N$3:$N$7128))," ",_xlfn.XLOOKUP(DRZ$4,dictionary!$M$3:$M$7128,dictionary!$N$3:$N$7128))</f>
        <v>Para_EngDat_NumbGasTyp</v>
      </c>
      <c r="DSA3" s="175" t="str">
        <f>IF(ISNA(_xlfn.XLOOKUP(DSA$4,dictionary!$M$3:$M$7128,dictionary!$N$3:$N$7128))," ",_xlfn.XLOOKUP(DSA$4,dictionary!$M$3:$M$7128,dictionary!$N$3:$N$7128))</f>
        <v>Para_EngDat_NumbTecjet</v>
      </c>
      <c r="DSB3" s="175" t="str">
        <f>IF(ISNA(_xlfn.XLOOKUP(DSB$4,dictionary!$M$3:$M$7128,dictionary!$N$3:$N$7128))," ",_xlfn.XLOOKUP(DSB$4,dictionary!$M$3:$M$7128,dictionary!$N$3:$N$7128))</f>
        <v>Para_EngDat_NumbTurboBypass</v>
      </c>
      <c r="DSC3" s="175" t="str">
        <f>IF(ISNA(_xlfn.XLOOKUP(DSC$4,dictionary!$M$3:$M$7128,dictionary!$N$3:$N$7128))," ",_xlfn.XLOOKUP(DSC$4,dictionary!$M$3:$M$7128,dictionary!$N$3:$N$7128))</f>
        <v>Para_EngDat_Tempc_NEx</v>
      </c>
      <c r="DSD3" s="175" t="str">
        <f>IF(ISNA(_xlfn.XLOOKUP(DSD$4,dictionary!$M$3:$M$7128,dictionary!$N$3:$N$7128))," ",_xlfn.XLOOKUP(DSD$4,dictionary!$M$3:$M$7128,dictionary!$N$3:$N$7128))</f>
        <v>Para_EngDat_Tempt_NEx</v>
      </c>
      <c r="DSE3" s="175" t="str">
        <f>IF(ISNA(_xlfn.XLOOKUP(DSE$4,dictionary!$M$3:$M$7128,dictionary!$N$3:$N$7128))," ",_xlfn.XLOOKUP(DSE$4,dictionary!$M$3:$M$7128,dictionary!$N$3:$N$7128))</f>
        <v>Para_EngDat_Tempu_NEx</v>
      </c>
      <c r="DSF3" s="175" t="str">
        <f>IF(ISNA(_xlfn.XLOOKUP(DSF$4,dictionary!$M$3:$M$7128,dictionary!$N$3:$N$7128))," ",_xlfn.XLOOKUP(DSF$4,dictionary!$M$3:$M$7128,dictionary!$N$3:$N$7128))</f>
        <v>Para_EngDat_TurboBypass4_20mA</v>
      </c>
      <c r="DSG3" s="175" t="str">
        <f>IF(ISNA(_xlfn.XLOOKUP(DSG$4,dictionary!$M$3:$M$7128,dictionary!$N$3:$N$7128))," ",_xlfn.XLOOKUP(DSG$4,dictionary!$M$3:$M$7128,dictionary!$N$3:$N$7128))</f>
        <v>Para_EngDat_VersRPS_NEx</v>
      </c>
      <c r="DSH3" s="175" t="str">
        <f>IF(ISNA(_xlfn.XLOOKUP(DSH$4,dictionary!$M$3:$M$7128,dictionary!$N$3:$N$7128))," ",_xlfn.XLOOKUP(DSH$4,dictionary!$M$3:$M$7128,dictionary!$N$3:$N$7128))</f>
        <v>Para_EngDat_VersSPS_NEx</v>
      </c>
      <c r="DSI3" s="175" t="str">
        <f>IF(ISNA(_xlfn.XLOOKUP(DSI$4,dictionary!$M$3:$M$7128,dictionary!$N$3:$N$7128))," ",_xlfn.XLOOKUP(DSI$4,dictionary!$M$3:$M$7128,dictionary!$N$3:$N$7128))</f>
        <v>Para_EngDat_VersVIS_NEx</v>
      </c>
      <c r="DSJ3" s="175" t="str">
        <f>IF(ISNA(_xlfn.XLOOKUP(DSJ$4,dictionary!$M$3:$M$7128,dictionary!$N$3:$N$7128))," ",_xlfn.XLOOKUP(DSJ$4,dictionary!$M$3:$M$7128,dictionary!$N$3:$N$7128))</f>
        <v>Para_EngDat_VisuUpdateVers_NEx</v>
      </c>
      <c r="DSK3" s="175" t="str">
        <f>IF(ISNA(_xlfn.XLOOKUP(DSK$4,dictionary!$M$3:$M$7128,dictionary!$N$3:$N$7128))," ",_xlfn.XLOOKUP(DSK$4,dictionary!$M$3:$M$7128,dictionary!$N$3:$N$7128))</f>
        <v>Para_Engine_ChargeTempCtr_DComp</v>
      </c>
      <c r="DSL3" s="175" t="str">
        <f>IF(ISNA(_xlfn.XLOOKUP(DSL$4,dictionary!$M$3:$M$7128,dictionary!$N$3:$N$7128))," ",_xlfn.XLOOKUP(DSL$4,dictionary!$M$3:$M$7128,dictionary!$N$3:$N$7128))</f>
        <v>Para_Engine_ChargeTempCtr_deadband</v>
      </c>
      <c r="DSM3" s="175" t="str">
        <f>IF(ISNA(_xlfn.XLOOKUP(DSM$4,dictionary!$M$3:$M$7128,dictionary!$N$3:$N$7128))," ",_xlfn.XLOOKUP(DSM$4,dictionary!$M$3:$M$7128,dictionary!$N$3:$N$7128))</f>
        <v>Para_Engine_ChargeTempCtr_dW_down</v>
      </c>
      <c r="DSN3" s="175" t="str">
        <f>IF(ISNA(_xlfn.XLOOKUP(DSN$4,dictionary!$M$3:$M$7128,dictionary!$N$3:$N$7128))," ",_xlfn.XLOOKUP(DSN$4,dictionary!$M$3:$M$7128,dictionary!$N$3:$N$7128))</f>
        <v>Para_Engine_ChargeTempCtr_dW_up</v>
      </c>
      <c r="DSO3" s="175" t="str">
        <f>IF(ISNA(_xlfn.XLOOKUP(DSO$4,dictionary!$M$3:$M$7128,dictionary!$N$3:$N$7128))," ",_xlfn.XLOOKUP(DSO$4,dictionary!$M$3:$M$7128,dictionary!$N$3:$N$7128))</f>
        <v>Para_Engine_ChargeTempCtr_dY_max</v>
      </c>
      <c r="DSP3" s="175" t="str">
        <f>IF(ISNA(_xlfn.XLOOKUP(DSP$4,dictionary!$M$3:$M$7128,dictionary!$N$3:$N$7128))," ",_xlfn.XLOOKUP(DSP$4,dictionary!$M$3:$M$7128,dictionary!$N$3:$N$7128))</f>
        <v>Para_Engine_ChargeTempCtr_IComp</v>
      </c>
      <c r="DSQ3" s="175" t="str">
        <f>IF(ISNA(_xlfn.XLOOKUP(DSQ$4,dictionary!$M$3:$M$7128,dictionary!$N$3:$N$7128))," ",_xlfn.XLOOKUP(DSQ$4,dictionary!$M$3:$M$7128,dictionary!$N$3:$N$7128))</f>
        <v>Para_Engine_ChargeTempCtr_Kp_manualAdjust</v>
      </c>
      <c r="DSR3" s="175" t="str">
        <f>IF(ISNA(_xlfn.XLOOKUP(DSR$4,dictionary!$M$3:$M$7128,dictionary!$N$3:$N$7128))," ",_xlfn.XLOOKUP(DSR$4,dictionary!$M$3:$M$7128,dictionary!$N$3:$N$7128))</f>
        <v>Para_Engine_ChargeTempCtr_nvert</v>
      </c>
      <c r="DSS3" s="175" t="str">
        <f>IF(ISNA(_xlfn.XLOOKUP(DSS$4,dictionary!$M$3:$M$7128,dictionary!$N$3:$N$7128))," ",_xlfn.XLOOKUP(DSS$4,dictionary!$M$3:$M$7128,dictionary!$N$3:$N$7128))</f>
        <v>Para_Engine_ChargeTempCtr_PComp</v>
      </c>
      <c r="DST3" s="175" t="str">
        <f>IF(ISNA(_xlfn.XLOOKUP(DST$4,dictionary!$M$3:$M$7128,dictionary!$N$3:$N$7128))," ",_xlfn.XLOOKUP(DST$4,dictionary!$M$3:$M$7128,dictionary!$N$3:$N$7128))</f>
        <v>Para_Engine_ChargeTempCtr_Pos_ChC_Valve_ScalMax</v>
      </c>
      <c r="DSU3" s="175" t="str">
        <f>IF(ISNA(_xlfn.XLOOKUP(DSU$4,dictionary!$M$3:$M$7128,dictionary!$N$3:$N$7128))," ",_xlfn.XLOOKUP(DSU$4,dictionary!$M$3:$M$7128,dictionary!$N$3:$N$7128))</f>
        <v>Para_Engine_ChargeTempCtr_Pos_ChC_Valve_ScalMin</v>
      </c>
      <c r="DSV3" s="175" t="str">
        <f>IF(ISNA(_xlfn.XLOOKUP(DSV$4,dictionary!$M$3:$M$7128,dictionary!$N$3:$N$7128))," ",_xlfn.XLOOKUP(DSV$4,dictionary!$M$3:$M$7128,dictionary!$N$3:$N$7128))</f>
        <v>Para_Engine_ChargeTempCtr_Pos_ChCValve</v>
      </c>
      <c r="DSW3" s="175" t="str">
        <f>IF(ISNA(_xlfn.XLOOKUP(DSW$4,dictionary!$M$3:$M$7128,dictionary!$N$3:$N$7128))," ",_xlfn.XLOOKUP(DSW$4,dictionary!$M$3:$M$7128,dictionary!$N$3:$N$7128))</f>
        <v>Para_Engine_ChargeTempCtr_t_min_pulse_down</v>
      </c>
      <c r="DSX3" s="175" t="str">
        <f>IF(ISNA(_xlfn.XLOOKUP(DSX$4,dictionary!$M$3:$M$7128,dictionary!$N$3:$N$7128))," ",_xlfn.XLOOKUP(DSX$4,dictionary!$M$3:$M$7128,dictionary!$N$3:$N$7128))</f>
        <v>Para_Engine_ChargeTempCtr_t_min_pulse_up</v>
      </c>
      <c r="DSY3" s="175" t="str">
        <f>IF(ISNA(_xlfn.XLOOKUP(DSY$4,dictionary!$M$3:$M$7128,dictionary!$N$3:$N$7128))," ",_xlfn.XLOOKUP(DSY$4,dictionary!$M$3:$M$7128,dictionary!$N$3:$N$7128))</f>
        <v>Para_Engine_ChargeTempCtr_t_period_down</v>
      </c>
      <c r="DSZ3" s="175" t="str">
        <f>IF(ISNA(_xlfn.XLOOKUP(DSZ$4,dictionary!$M$3:$M$7128,dictionary!$N$3:$N$7128))," ",_xlfn.XLOOKUP(DSZ$4,dictionary!$M$3:$M$7128,dictionary!$N$3:$N$7128))</f>
        <v>Para_Engine_ChargeTempCtr_t_period_up</v>
      </c>
      <c r="DTA3" s="175" t="str">
        <f>IF(ISNA(_xlfn.XLOOKUP(DTA$4,dictionary!$M$3:$M$7128,dictionary!$N$3:$N$7128))," ",_xlfn.XLOOKUP(DTA$4,dictionary!$M$3:$M$7128,dictionary!$N$3:$N$7128))</f>
        <v>Para_Engine_ChargeTempCtr_Tn_manualAdjust</v>
      </c>
      <c r="DTB3" s="175" t="str">
        <f>IF(ISNA(_xlfn.XLOOKUP(DTB$4,dictionary!$M$3:$M$7128,dictionary!$N$3:$N$7128))," ",_xlfn.XLOOKUP(DTB$4,dictionary!$M$3:$M$7128,dictionary!$N$3:$N$7128))</f>
        <v>Para_Engine_ChargeTempCtr_Tv_manualAdjust</v>
      </c>
      <c r="DTC3" s="175" t="str">
        <f>IF(ISNA(_xlfn.XLOOKUP(DTC$4,dictionary!$M$3:$M$7128,dictionary!$N$3:$N$7128))," ",_xlfn.XLOOKUP(DTC$4,dictionary!$M$3:$M$7128,dictionary!$N$3:$N$7128))</f>
        <v>Para_Engine_ChargeTempCtr_WMax</v>
      </c>
      <c r="DTD3" s="175" t="str">
        <f>IF(ISNA(_xlfn.XLOOKUP(DTD$4,dictionary!$M$3:$M$7128,dictionary!$N$3:$N$7128))," ",_xlfn.XLOOKUP(DTD$4,dictionary!$M$3:$M$7128,dictionary!$N$3:$N$7128))</f>
        <v>Para_Engine_ChargeTempCtr_WMin</v>
      </c>
      <c r="DTE3" s="175" t="str">
        <f>IF(ISNA(_xlfn.XLOOKUP(DTE$4,dictionary!$M$3:$M$7128,dictionary!$N$3:$N$7128))," ",_xlfn.XLOOKUP(DTE$4,dictionary!$M$3:$M$7128,dictionary!$N$3:$N$7128))</f>
        <v>Para_Engine_ChargeTempCtr_Y_block</v>
      </c>
      <c r="DTF3" s="175" t="str">
        <f>IF(ISNA(_xlfn.XLOOKUP(DTF$4,dictionary!$M$3:$M$7128,dictionary!$N$3:$N$7128))," ",_xlfn.XLOOKUP(DTF$4,dictionary!$M$3:$M$7128,dictionary!$N$3:$N$7128))</f>
        <v>Para_Engine_ChargeTempCtr_YMax</v>
      </c>
      <c r="DTG3" s="175" t="str">
        <f>IF(ISNA(_xlfn.XLOOKUP(DTG$4,dictionary!$M$3:$M$7128,dictionary!$N$3:$N$7128))," ",_xlfn.XLOOKUP(DTG$4,dictionary!$M$3:$M$7128,dictionary!$N$3:$N$7128))</f>
        <v>Para_Engine_ChargeTempCtr_YMin</v>
      </c>
      <c r="DTH3" s="175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75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75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75" t="str">
        <f>IF(ISNA(_xlfn.XLOOKUP(DTK$4,dictionary!$M$3:$M$7128,dictionary!$N$3:$N$7128))," ",_xlfn.XLOOKUP(DTK$4,dictionary!$M$3:$M$7128,dictionary!$N$3:$N$7128))</f>
        <v>Para_Engine_Charging_Pos_CBV_Ref_WG</v>
      </c>
      <c r="DTL3" s="175" t="str">
        <f>IF(ISNA(_xlfn.XLOOKUP(DTL$4,dictionary!$M$3:$M$7128,dictionary!$N$3:$N$7128))," ",_xlfn.XLOOKUP(DTL$4,dictionary!$M$3:$M$7128,dictionary!$N$3:$N$7128))</f>
        <v>Para_Engine_Charging_Pressure_DPr_Ch_FA_Hi</v>
      </c>
      <c r="DTM3" s="175" t="str">
        <f>IF(ISNA(_xlfn.XLOOKUP(DTM$4,dictionary!$M$3:$M$7128,dictionary!$N$3:$N$7128))," ",_xlfn.XLOOKUP(DTM$4,dictionary!$M$3:$M$7128,dictionary!$N$3:$N$7128))</f>
        <v>Para_Engine_Charging_Pressure_DPr_Ch_HPCooler_Hi</v>
      </c>
      <c r="DTN3" s="175" t="str">
        <f>IF(ISNA(_xlfn.XLOOKUP(DTN$4,dictionary!$M$3:$M$7128,dictionary!$N$3:$N$7128))," ",_xlfn.XLOOKUP(DTN$4,dictionary!$M$3:$M$7128,dictionary!$N$3:$N$7128))</f>
        <v>Para_Engine_Charging_Pressure_DPr_Ch_LPCooler_Hi</v>
      </c>
      <c r="DTO3" s="175" t="str">
        <f>IF(ISNA(_xlfn.XLOOKUP(DTO$4,dictionary!$M$3:$M$7128,dictionary!$N$3:$N$7128))," ",_xlfn.XLOOKUP(DTO$4,dictionary!$M$3:$M$7128,dictionary!$N$3:$N$7128))</f>
        <v>Para_Engine_Charging_Pressure_Pr_Ch_P1LP_A_Exist</v>
      </c>
      <c r="DTP3" s="175" t="str">
        <f>IF(ISNA(_xlfn.XLOOKUP(DTP$4,dictionary!$M$3:$M$7128,dictionary!$N$3:$N$7128))," ",_xlfn.XLOOKUP(DTP$4,dictionary!$M$3:$M$7128,dictionary!$N$3:$N$7128))</f>
        <v>Para_Engine_Charging_Pressure_Pr_Ch_P1LP_B_Exist</v>
      </c>
      <c r="DTQ3" s="175" t="str">
        <f>IF(ISNA(_xlfn.XLOOKUP(DTQ$4,dictionary!$M$3:$M$7128,dictionary!$N$3:$N$7128))," ",_xlfn.XLOOKUP(DTQ$4,dictionary!$M$3:$M$7128,dictionary!$N$3:$N$7128))</f>
        <v>Para_Engine_Charging_Pressure_Pr_Ch_P1LPScalMax</v>
      </c>
      <c r="DTR3" s="175" t="str">
        <f>IF(ISNA(_xlfn.XLOOKUP(DTR$4,dictionary!$M$3:$M$7128,dictionary!$N$3:$N$7128))," ",_xlfn.XLOOKUP(DTR$4,dictionary!$M$3:$M$7128,dictionary!$N$3:$N$7128))</f>
        <v>Para_Engine_Charging_Pressure_Pr_Ch_P1LPScalMin</v>
      </c>
      <c r="DTS3" s="175" t="str">
        <f>IF(ISNA(_xlfn.XLOOKUP(DTS$4,dictionary!$M$3:$M$7128,dictionary!$N$3:$N$7128))," ",_xlfn.XLOOKUP(DTS$4,dictionary!$M$3:$M$7128,dictionary!$N$3:$N$7128))</f>
        <v>Para_Engine_Charging_Pressure_Pr_Ch_P2bFA_Exist</v>
      </c>
      <c r="DTT3" s="175" t="str">
        <f>IF(ISNA(_xlfn.XLOOKUP(DTT$4,dictionary!$M$3:$M$7128,dictionary!$N$3:$N$7128))," ",_xlfn.XLOOKUP(DTT$4,dictionary!$M$3:$M$7128,dictionary!$N$3:$N$7128))</f>
        <v>Para_Engine_Charging_Pressure_Pr_Ch_P2bFAScalMax</v>
      </c>
      <c r="DTU3" s="175" t="str">
        <f>IF(ISNA(_xlfn.XLOOKUP(DTU$4,dictionary!$M$3:$M$7128,dictionary!$N$3:$N$7128))," ",_xlfn.XLOOKUP(DTU$4,dictionary!$M$3:$M$7128,dictionary!$N$3:$N$7128))</f>
        <v>Para_Engine_Charging_Pressure_Pr_Ch_P2bFAScalMin</v>
      </c>
      <c r="DTV3" s="175" t="str">
        <f>IF(ISNA(_xlfn.XLOOKUP(DTV$4,dictionary!$M$3:$M$7128,dictionary!$N$3:$N$7128))," ",_xlfn.XLOOKUP(DTV$4,dictionary!$M$3:$M$7128,dictionary!$N$3:$N$7128))</f>
        <v>Para_Engine_Charging_Pressure_Pr_Ch_P2HP_A_Exist</v>
      </c>
      <c r="DTW3" s="175" t="str">
        <f>IF(ISNA(_xlfn.XLOOKUP(DTW$4,dictionary!$M$3:$M$7128,dictionary!$N$3:$N$7128))," ",_xlfn.XLOOKUP(DTW$4,dictionary!$M$3:$M$7128,dictionary!$N$3:$N$7128))</f>
        <v>Para_Engine_Charging_Pressure_Pr_Ch_P2HP_B_Exist</v>
      </c>
      <c r="DTX3" s="175" t="str">
        <f>IF(ISNA(_xlfn.XLOOKUP(DTX$4,dictionary!$M$3:$M$7128,dictionary!$N$3:$N$7128))," ",_xlfn.XLOOKUP(DTX$4,dictionary!$M$3:$M$7128,dictionary!$N$3:$N$7128))</f>
        <v>Para_Engine_Charging_Pressure_Pr_Ch_P2HP_Exist</v>
      </c>
      <c r="DTY3" s="175" t="str">
        <f>IF(ISNA(_xlfn.XLOOKUP(DTY$4,dictionary!$M$3:$M$7128,dictionary!$N$3:$N$7128))," ",_xlfn.XLOOKUP(DTY$4,dictionary!$M$3:$M$7128,dictionary!$N$3:$N$7128))</f>
        <v>Para_Engine_Charging_Pressure_Pr_Ch_P2HPScalMax</v>
      </c>
      <c r="DTZ3" s="175" t="str">
        <f>IF(ISNA(_xlfn.XLOOKUP(DTZ$4,dictionary!$M$3:$M$7128,dictionary!$N$3:$N$7128))," ",_xlfn.XLOOKUP(DTZ$4,dictionary!$M$3:$M$7128,dictionary!$N$3:$N$7128))</f>
        <v>Para_Engine_Charging_Pressure_Pr_Ch_P2HPScalMin</v>
      </c>
      <c r="DUA3" s="175" t="str">
        <f>IF(ISNA(_xlfn.XLOOKUP(DUA$4,dictionary!$M$3:$M$7128,dictionary!$N$3:$N$7128))," ",_xlfn.XLOOKUP(DUA$4,dictionary!$M$3:$M$7128,dictionary!$N$3:$N$7128))</f>
        <v>Para_Engine_Charging_Pressure_Pr_Ch_P2LP_A_Exist</v>
      </c>
      <c r="DUB3" s="175" t="str">
        <f>IF(ISNA(_xlfn.XLOOKUP(DUB$4,dictionary!$M$3:$M$7128,dictionary!$N$3:$N$7128))," ",_xlfn.XLOOKUP(DUB$4,dictionary!$M$3:$M$7128,dictionary!$N$3:$N$7128))</f>
        <v>Para_Engine_Charging_Pressure_Pr_Ch_P2LP_B_Exist</v>
      </c>
      <c r="DUC3" s="175" t="str">
        <f>IF(ISNA(_xlfn.XLOOKUP(DUC$4,dictionary!$M$3:$M$7128,dictionary!$N$3:$N$7128))," ",_xlfn.XLOOKUP(DUC$4,dictionary!$M$3:$M$7128,dictionary!$N$3:$N$7128))</f>
        <v>Para_Engine_Charging_Pressure_Pr_Ch_P2LP_Exist</v>
      </c>
      <c r="DUD3" s="175" t="str">
        <f>IF(ISNA(_xlfn.XLOOKUP(DUD$4,dictionary!$M$3:$M$7128,dictionary!$N$3:$N$7128))," ",_xlfn.XLOOKUP(DUD$4,dictionary!$M$3:$M$7128,dictionary!$N$3:$N$7128))</f>
        <v>Para_Engine_Charging_Pressure_Pr_Ch_P2LPScalMax</v>
      </c>
      <c r="DUE3" s="175" t="str">
        <f>IF(ISNA(_xlfn.XLOOKUP(DUE$4,dictionary!$M$3:$M$7128,dictionary!$N$3:$N$7128))," ",_xlfn.XLOOKUP(DUE$4,dictionary!$M$3:$M$7128,dictionary!$N$3:$N$7128))</f>
        <v>Para_Engine_Charging_Pressure_Pr_Ch_P2LPScalMin</v>
      </c>
      <c r="DUF3" s="175" t="str">
        <f>IF(ISNA(_xlfn.XLOOKUP(DUF$4,dictionary!$M$3:$M$7128,dictionary!$N$3:$N$7128))," ",_xlfn.XLOOKUP(DUF$4,dictionary!$M$3:$M$7128,dictionary!$N$3:$N$7128))</f>
        <v>Para_Engine_Charging_Temp_T_Ch_T1LP_A_Exist</v>
      </c>
      <c r="DUG3" s="175" t="str">
        <f>IF(ISNA(_xlfn.XLOOKUP(DUG$4,dictionary!$M$3:$M$7128,dictionary!$N$3:$N$7128))," ",_xlfn.XLOOKUP(DUG$4,dictionary!$M$3:$M$7128,dictionary!$N$3:$N$7128))</f>
        <v>Para_Engine_Charging_Temp_T_Ch_T1LP_B_Exist</v>
      </c>
      <c r="DUH3" s="175" t="str">
        <f>IF(ISNA(_xlfn.XLOOKUP(DUH$4,dictionary!$M$3:$M$7128,dictionary!$N$3:$N$7128))," ",_xlfn.XLOOKUP(DUH$4,dictionary!$M$3:$M$7128,dictionary!$N$3:$N$7128))</f>
        <v>Para_Engine_Charging_Temp_T_Ch_T1LP_Exist</v>
      </c>
      <c r="DUI3" s="175" t="str">
        <f>IF(ISNA(_xlfn.XLOOKUP(DUI$4,dictionary!$M$3:$M$7128,dictionary!$N$3:$N$7128))," ",_xlfn.XLOOKUP(DUI$4,dictionary!$M$3:$M$7128,dictionary!$N$3:$N$7128))</f>
        <v>Para_Engine_Charging_Temp_T_Ch_T1LP_Hi</v>
      </c>
      <c r="DUJ3" s="175" t="str">
        <f>IF(ISNA(_xlfn.XLOOKUP(DUJ$4,dictionary!$M$3:$M$7128,dictionary!$N$3:$N$7128))," ",_xlfn.XLOOKUP(DUJ$4,dictionary!$M$3:$M$7128,dictionary!$N$3:$N$7128))</f>
        <v>Para_Engine_Charging_tiWG_SS_Del</v>
      </c>
      <c r="DUK3" s="175" t="str">
        <f>IF(ISNA(_xlfn.XLOOKUP(DUK$4,dictionary!$M$3:$M$7128,dictionary!$N$3:$N$7128))," ",_xlfn.XLOOKUP(DUK$4,dictionary!$M$3:$M$7128,dictionary!$N$3:$N$7128))</f>
        <v>Para_Engine_Charging_WG_Check_Ena</v>
      </c>
      <c r="DUL3" s="175" t="str">
        <f>IF(ISNA(_xlfn.XLOOKUP(DUL$4,dictionary!$M$3:$M$7128,dictionary!$N$3:$N$7128))," ",_xlfn.XLOOKUP(DUL$4,dictionary!$M$3:$M$7128,dictionary!$N$3:$N$7128))</f>
        <v>Para_Engine_Charging_WG_Man</v>
      </c>
      <c r="DUM3" s="175" t="str">
        <f>IF(ISNA(_xlfn.XLOOKUP(DUM$4,dictionary!$M$3:$M$7128,dictionary!$N$3:$N$7128))," ",_xlfn.XLOOKUP(DUM$4,dictionary!$M$3:$M$7128,dictionary!$N$3:$N$7128))</f>
        <v>Para_Engine_Coupling_Comm1_Baud</v>
      </c>
      <c r="DUN3" s="175" t="str">
        <f>IF(ISNA(_xlfn.XLOOKUP(DUN$4,dictionary!$M$3:$M$7128,dictionary!$N$3:$N$7128))," ",_xlfn.XLOOKUP(DUN$4,dictionary!$M$3:$M$7128,dictionary!$N$3:$N$7128))</f>
        <v>Para_Engine_Coupling_Comm1_Parity</v>
      </c>
      <c r="DUO3" s="175" t="str">
        <f>IF(ISNA(_xlfn.XLOOKUP(DUO$4,dictionary!$M$3:$M$7128,dictionary!$N$3:$N$7128))," ",_xlfn.XLOOKUP(DUO$4,dictionary!$M$3:$M$7128,dictionary!$N$3:$N$7128))</f>
        <v>Para_Engine_Coupling_Comm1_PB_SlaveID1</v>
      </c>
      <c r="DUP3" s="175" t="str">
        <f>IF(ISNA(_xlfn.XLOOKUP(DUP$4,dictionary!$M$3:$M$7128,dictionary!$N$3:$N$7128))," ",_xlfn.XLOOKUP(DUP$4,dictionary!$M$3:$M$7128,dictionary!$N$3:$N$7128))</f>
        <v>Para_Engine_Coupling_Comm1_PB_SlaveID2</v>
      </c>
      <c r="DUQ3" s="175" t="str">
        <f>IF(ISNA(_xlfn.XLOOKUP(DUQ$4,dictionary!$M$3:$M$7128,dictionary!$N$3:$N$7128))," ",_xlfn.XLOOKUP(DUQ$4,dictionary!$M$3:$M$7128,dictionary!$N$3:$N$7128))</f>
        <v>Para_Engine_Coupling_Comm1_PN_SlaveID1</v>
      </c>
      <c r="DUR3" s="175" t="str">
        <f>IF(ISNA(_xlfn.XLOOKUP(DUR$4,dictionary!$M$3:$M$7128,dictionary!$N$3:$N$7128))," ",_xlfn.XLOOKUP(DUR$4,dictionary!$M$3:$M$7128,dictionary!$N$3:$N$7128))</f>
        <v>Para_Engine_Coupling_Comm1_Stopbit</v>
      </c>
      <c r="DUS3" s="175" t="str">
        <f>IF(ISNA(_xlfn.XLOOKUP(DUS$4,dictionary!$M$3:$M$7128,dictionary!$N$3:$N$7128))," ",_xlfn.XLOOKUP(DUS$4,dictionary!$M$3:$M$7128,dictionary!$N$3:$N$7128))</f>
        <v>Para_Engine_Coupling_Comm2_Baud</v>
      </c>
      <c r="DUT3" s="175" t="str">
        <f>IF(ISNA(_xlfn.XLOOKUP(DUT$4,dictionary!$M$3:$M$7128,dictionary!$N$3:$N$7128))," ",_xlfn.XLOOKUP(DUT$4,dictionary!$M$3:$M$7128,dictionary!$N$3:$N$7128))</f>
        <v>Para_Engine_Coupling_Comm2_Parity</v>
      </c>
      <c r="DUU3" s="175" t="str">
        <f>IF(ISNA(_xlfn.XLOOKUP(DUU$4,dictionary!$M$3:$M$7128,dictionary!$N$3:$N$7128))," ",_xlfn.XLOOKUP(DUU$4,dictionary!$M$3:$M$7128,dictionary!$N$3:$N$7128))</f>
        <v>Para_Engine_Coupling_Comm2_PB_SlaveID1</v>
      </c>
      <c r="DUV3" s="175" t="str">
        <f>IF(ISNA(_xlfn.XLOOKUP(DUV$4,dictionary!$M$3:$M$7128,dictionary!$N$3:$N$7128))," ",_xlfn.XLOOKUP(DUV$4,dictionary!$M$3:$M$7128,dictionary!$N$3:$N$7128))</f>
        <v>Para_Engine_Coupling_Comm2_PB_SlaveID2</v>
      </c>
      <c r="DUW3" s="175" t="str">
        <f>IF(ISNA(_xlfn.XLOOKUP(DUW$4,dictionary!$M$3:$M$7128,dictionary!$N$3:$N$7128))," ",_xlfn.XLOOKUP(DUW$4,dictionary!$M$3:$M$7128,dictionary!$N$3:$N$7128))</f>
        <v>Para_Engine_Coupling_Comm2_PN_SlaveID1</v>
      </c>
      <c r="DUX3" s="175" t="str">
        <f>IF(ISNA(_xlfn.XLOOKUP(DUX$4,dictionary!$M$3:$M$7128,dictionary!$N$3:$N$7128))," ",_xlfn.XLOOKUP(DUX$4,dictionary!$M$3:$M$7128,dictionary!$N$3:$N$7128))</f>
        <v>Para_Engine_Coupling_Comm2_Stopbit</v>
      </c>
      <c r="DUY3" s="175" t="str">
        <f>IF(ISNA(_xlfn.XLOOKUP(DUY$4,dictionary!$M$3:$M$7128,dictionary!$N$3:$N$7128))," ",_xlfn.XLOOKUP(DUY$4,dictionary!$M$3:$M$7128,dictionary!$N$3:$N$7128))</f>
        <v>Para_Engine_Coupling_Comm_IPaddr_first_TCP</v>
      </c>
      <c r="DUZ3" s="175" t="str">
        <f>IF(ISNA(_xlfn.XLOOKUP(DUZ$4,dictionary!$M$3:$M$7128,dictionary!$N$3:$N$7128))," ",_xlfn.XLOOKUP(DUZ$4,dictionary!$M$3:$M$7128,dictionary!$N$3:$N$7128))</f>
        <v>Para_Engine_Coupling_Comm_IPaddr_fourth_TCP</v>
      </c>
      <c r="DVA3" s="175" t="str">
        <f>IF(ISNA(_xlfn.XLOOKUP(DVA$4,dictionary!$M$3:$M$7128,dictionary!$N$3:$N$7128))," ",_xlfn.XLOOKUP(DVA$4,dictionary!$M$3:$M$7128,dictionary!$N$3:$N$7128))</f>
        <v>Para_Engine_Coupling_Comm_IPaddr_second_TCP</v>
      </c>
      <c r="DVB3" s="175" t="str">
        <f>IF(ISNA(_xlfn.XLOOKUP(DVB$4,dictionary!$M$3:$M$7128,dictionary!$N$3:$N$7128))," ",_xlfn.XLOOKUP(DVB$4,dictionary!$M$3:$M$7128,dictionary!$N$3:$N$7128))</f>
        <v>Para_Engine_Coupling_Comm_IPaddr_third_TCP</v>
      </c>
      <c r="DVC3" s="175" t="str">
        <f>IF(ISNA(_xlfn.XLOOKUP(DVC$4,dictionary!$M$3:$M$7128,dictionary!$N$3:$N$7128))," ",_xlfn.XLOOKUP(DVC$4,dictionary!$M$3:$M$7128,dictionary!$N$3:$N$7128))</f>
        <v>Para_Engine_Coupling_Comm_PortID_TCP</v>
      </c>
      <c r="DVD3" s="175" t="str">
        <f>IF(ISNA(_xlfn.XLOOKUP(DVD$4,dictionary!$M$3:$M$7128,dictionary!$N$3:$N$7128))," ",_xlfn.XLOOKUP(DVD$4,dictionary!$M$3:$M$7128,dictionary!$N$3:$N$7128))</f>
        <v>Para_Engine_Coupling_Comm_SlaveID_TCP</v>
      </c>
      <c r="DVE3" s="175" t="str">
        <f>IF(ISNA(_xlfn.XLOOKUP(DVE$4,dictionary!$M$3:$M$7128,dictionary!$N$3:$N$7128))," ",_xlfn.XLOOKUP(DVE$4,dictionary!$M$3:$M$7128,dictionary!$N$3:$N$7128))</f>
        <v>Para_Engine_Coupling_Comm_SubMask_first_TCP</v>
      </c>
      <c r="DVF3" s="175" t="str">
        <f>IF(ISNA(_xlfn.XLOOKUP(DVF$4,dictionary!$M$3:$M$7128,dictionary!$N$3:$N$7128))," ",_xlfn.XLOOKUP(DVF$4,dictionary!$M$3:$M$7128,dictionary!$N$3:$N$7128))</f>
        <v>Para_Engine_Coupling_Comm_SubMask_fourth_TCP</v>
      </c>
      <c r="DVG3" s="175" t="str">
        <f>IF(ISNA(_xlfn.XLOOKUP(DVG$4,dictionary!$M$3:$M$7128,dictionary!$N$3:$N$7128))," ",_xlfn.XLOOKUP(DVG$4,dictionary!$M$3:$M$7128,dictionary!$N$3:$N$7128))</f>
        <v>Para_Engine_Coupling_Comm_SubMask_second_TCP</v>
      </c>
      <c r="DVH3" s="175" t="str">
        <f>IF(ISNA(_xlfn.XLOOKUP(DVH$4,dictionary!$M$3:$M$7128,dictionary!$N$3:$N$7128))," ",_xlfn.XLOOKUP(DVH$4,dictionary!$M$3:$M$7128,dictionary!$N$3:$N$7128))</f>
        <v>Para_Engine_Coupling_Comm_SubMask_third_TCP</v>
      </c>
      <c r="DVI3" s="175" t="str">
        <f>IF(ISNA(_xlfn.XLOOKUP(DVI$4,dictionary!$M$3:$M$7128,dictionary!$N$3:$N$7128))," ",_xlfn.XLOOKUP(DVI$4,dictionary!$M$3:$M$7128,dictionary!$N$3:$N$7128))</f>
        <v>Para_Engine_Coupling_Idx_Comm1_Interface</v>
      </c>
      <c r="DVJ3" s="175" t="str">
        <f>IF(ISNA(_xlfn.XLOOKUP(DVJ$4,dictionary!$M$3:$M$7128,dictionary!$N$3:$N$7128))," ",_xlfn.XLOOKUP(DVJ$4,dictionary!$M$3:$M$7128,dictionary!$N$3:$N$7128))</f>
        <v>Para_Engine_Coupling_Idx_Comm1_type</v>
      </c>
      <c r="DVK3" s="175" t="str">
        <f>IF(ISNA(_xlfn.XLOOKUP(DVK$4,dictionary!$M$3:$M$7128,dictionary!$N$3:$N$7128))," ",_xlfn.XLOOKUP(DVK$4,dictionary!$M$3:$M$7128,dictionary!$N$3:$N$7128))</f>
        <v>Para_Engine_Coupling_Idx_Comm2_Interface</v>
      </c>
      <c r="DVL3" s="175" t="str">
        <f>IF(ISNA(_xlfn.XLOOKUP(DVL$4,dictionary!$M$3:$M$7128,dictionary!$N$3:$N$7128))," ",_xlfn.XLOOKUP(DVL$4,dictionary!$M$3:$M$7128,dictionary!$N$3:$N$7128))</f>
        <v>Para_Engine_Coupling_Idx_Comm2_type</v>
      </c>
      <c r="DVM3" s="175" t="str">
        <f>IF(ISNA(_xlfn.XLOOKUP(DVM$4,dictionary!$M$3:$M$7128,dictionary!$N$3:$N$7128))," ",_xlfn.XLOOKUP(DVM$4,dictionary!$M$3:$M$7128,dictionary!$N$3:$N$7128))</f>
        <v>Para_Engine_Coupling_OPC_Rcv_Ena</v>
      </c>
      <c r="DVN3" s="175" t="str">
        <f>IF(ISNA(_xlfn.XLOOKUP(DVN$4,dictionary!$M$3:$M$7128,dictionary!$N$3:$N$7128))," ",_xlfn.XLOOKUP(DVN$4,dictionary!$M$3:$M$7128,dictionary!$N$3:$N$7128))</f>
        <v>Para_Engine_EngDat__IgnIC_900Active</v>
      </c>
      <c r="DVO3" s="175" t="str">
        <f>IF(ISNA(_xlfn.XLOOKUP(DVO$4,dictionary!$M$3:$M$7128,dictionary!$N$3:$N$7128))," ",_xlfn.XLOOKUP(DVO$4,dictionary!$M$3:$M$7128,dictionary!$N$3:$N$7128))</f>
        <v>Para_Engine_EngDat_AvailabilityTrackingOn</v>
      </c>
      <c r="DVP3" s="175" t="str">
        <f>IF(ISNA(_xlfn.XLOOKUP(DVP$4,dictionary!$M$3:$M$7128,dictionary!$N$3:$N$7128))," ",_xlfn.XLOOKUP(DVP$4,dictionary!$M$3:$M$7128,dictionary!$N$3:$N$7128))</f>
        <v>Para_Engine_EngDat_Country</v>
      </c>
      <c r="DVQ3" s="175" t="str">
        <f>IF(ISNA(_xlfn.XLOOKUP(DVQ$4,dictionary!$M$3:$M$7128,dictionary!$N$3:$N$7128))," ",_xlfn.XLOOKUP(DVQ$4,dictionary!$M$3:$M$7128,dictionary!$N$3:$N$7128))</f>
        <v>Para_Engine_EngDat_IdleFrictionMon</v>
      </c>
      <c r="DVR3" s="175" t="str">
        <f>IF(ISNA(_xlfn.XLOOKUP(DVR$4,dictionary!$M$3:$M$7128,dictionary!$N$3:$N$7128))," ",_xlfn.XLOOKUP(DVR$4,dictionary!$M$3:$M$7128,dictionary!$N$3:$N$7128))</f>
        <v>Para_Engine_EngDat_IgnMon_Active</v>
      </c>
      <c r="DVS3" s="175" t="str">
        <f>IF(ISNA(_xlfn.XLOOKUP(DVS$4,dictionary!$M$3:$M$7128,dictionary!$N$3:$N$7128))," ",_xlfn.XLOOKUP(DVS$4,dictionary!$M$3:$M$7128,dictionary!$N$3:$N$7128))</f>
        <v>Para_Engine_EngDat_KLS98_Active</v>
      </c>
      <c r="DVT3" s="175" t="str">
        <f>IF(ISNA(_xlfn.XLOOKUP(DVT$4,dictionary!$M$3:$M$7128,dictionary!$N$3:$N$7128))," ",_xlfn.XLOOKUP(DVT$4,dictionary!$M$3:$M$7128,dictionary!$N$3:$N$7128))</f>
        <v>Para_Engine_EngDat_SA_Active</v>
      </c>
      <c r="DVU3" s="175" t="str">
        <f>IF(ISNA(_xlfn.XLOOKUP(DVU$4,dictionary!$M$3:$M$7128,dictionary!$N$3:$N$7128))," ",_xlfn.XLOOKUP(DVU$4,dictionary!$M$3:$M$7128,dictionary!$N$3:$N$7128))</f>
        <v>Para_Engine_EngDat_SDT_Avg_LoLo</v>
      </c>
      <c r="DVV3" s="175" t="str">
        <f>IF(ISNA(_xlfn.XLOOKUP(DVV$4,dictionary!$M$3:$M$7128,dictionary!$N$3:$N$7128))," ",_xlfn.XLOOKUP(DVV$4,dictionary!$M$3:$M$7128,dictionary!$N$3:$N$7128))</f>
        <v>Para_Engine_Island_Greenhouse_Num_Eng_LSL</v>
      </c>
      <c r="DVW3" s="175" t="str">
        <f>IF(ISNA(_xlfn.XLOOKUP(DVW$4,dictionary!$M$3:$M$7128,dictionary!$N$3:$N$7128))," ",_xlfn.XLOOKUP(DVW$4,dictionary!$M$3:$M$7128,dictionary!$N$3:$N$7128))</f>
        <v>Para_Engine_Island_Greenhouse_P_drift_GH_Ena</v>
      </c>
      <c r="DVX3" s="175" t="str">
        <f>IF(ISNA(_xlfn.XLOOKUP(DVX$4,dictionary!$M$3:$M$7128,dictionary!$N$3:$N$7128))," ",_xlfn.XLOOKUP(DVX$4,dictionary!$M$3:$M$7128,dictionary!$N$3:$N$7128))</f>
        <v>Para_Engine_Island_Greenhouse_P_Drift_Rel_Norm</v>
      </c>
      <c r="DVY3" s="175" t="str">
        <f>IF(ISNA(_xlfn.XLOOKUP(DVY$4,dictionary!$M$3:$M$7128,dictionary!$N$3:$N$7128))," ",_xlfn.XLOOKUP(DVY$4,dictionary!$M$3:$M$7128,dictionary!$N$3:$N$7128))</f>
        <v>Para_Engine_Island_Greenhouse_P_max_GH_Ena</v>
      </c>
      <c r="DVZ3" s="175" t="str">
        <f>IF(ISNA(_xlfn.XLOOKUP(DVZ$4,dictionary!$M$3:$M$7128,dictionary!$N$3:$N$7128))," ",_xlfn.XLOOKUP(DVZ$4,dictionary!$M$3:$M$7128,dictionary!$N$3:$N$7128))</f>
        <v>Para_Engine_Island_Kp_P_Rot_Lam</v>
      </c>
      <c r="DWA3" s="175" t="str">
        <f>IF(ISNA(_xlfn.XLOOKUP(DWA$4,dictionary!$M$3:$M$7128,dictionary!$N$3:$N$7128))," ",_xlfn.XLOOKUP(DWA$4,dictionary!$M$3:$M$7128,dictionary!$N$3:$N$7128))</f>
        <v>Para_Engine_Island_Limit_P_LS_HyLo</v>
      </c>
      <c r="DWB3" s="175" t="str">
        <f>IF(ISNA(_xlfn.XLOOKUP(DWB$4,dictionary!$M$3:$M$7128,dictionary!$N$3:$N$7128))," ",_xlfn.XLOOKUP(DWB$4,dictionary!$M$3:$M$7128,dictionary!$N$3:$N$7128))</f>
        <v>Para_Engine_Island_LoadSh_LSL_Enable</v>
      </c>
      <c r="DWC3" s="175" t="str">
        <f>IF(ISNA(_xlfn.XLOOKUP(DWC$4,dictionary!$M$3:$M$7128,dictionary!$N$3:$N$7128))," ",_xlfn.XLOOKUP(DWC$4,dictionary!$M$3:$M$7128,dictionary!$N$3:$N$7128))</f>
        <v>Para_Engine_Island_P_el_LockTV_Norm</v>
      </c>
      <c r="DWD3" s="175" t="str">
        <f>IF(ISNA(_xlfn.XLOOKUP(DWD$4,dictionary!$M$3:$M$7128,dictionary!$N$3:$N$7128))," ",_xlfn.XLOOKUP(DWD$4,dictionary!$M$3:$M$7128,dictionary!$N$3:$N$7128))</f>
        <v>Para_Engine_Island_P_el_ReleaseTV_Norm</v>
      </c>
      <c r="DWE3" s="175" t="str">
        <f>IF(ISNA(_xlfn.XLOOKUP(DWE$4,dictionary!$M$3:$M$7128,dictionary!$N$3:$N$7128))," ",_xlfn.XLOOKUP(DWE$4,dictionary!$M$3:$M$7128,dictionary!$N$3:$N$7128))</f>
        <v>Para_Engine_Island_P_LoadReject_Active</v>
      </c>
      <c r="DWF3" s="175" t="str">
        <f>IF(ISNA(_xlfn.XLOOKUP(DWF$4,dictionary!$M$3:$M$7128,dictionary!$N$3:$N$7128))," ",_xlfn.XLOOKUP(DWF$4,dictionary!$M$3:$M$7128,dictionary!$N$3:$N$7128))</f>
        <v>Para_Engine_Island_P_Rot_Norm_Lam_Trig</v>
      </c>
      <c r="DWG3" s="175" t="str">
        <f>IF(ISNA(_xlfn.XLOOKUP(DWG$4,dictionary!$M$3:$M$7128,dictionary!$N$3:$N$7128))," ",_xlfn.XLOOKUP(DWG$4,dictionary!$M$3:$M$7128,dictionary!$N$3:$N$7128))</f>
        <v>Para_Engine_Island_Pr_CBV_Lock</v>
      </c>
      <c r="DWH3" s="175" t="str">
        <f>IF(ISNA(_xlfn.XLOOKUP(DWH$4,dictionary!$M$3:$M$7128,dictionary!$N$3:$N$7128))," ",_xlfn.XLOOKUP(DWH$4,dictionary!$M$3:$M$7128,dictionary!$N$3:$N$7128))</f>
        <v>Para_Engine_Island_Pr_CBV_Release</v>
      </c>
      <c r="DWI3" s="175" t="str">
        <f>IF(ISNA(_xlfn.XLOOKUP(DWI$4,dictionary!$M$3:$M$7128,dictionary!$N$3:$N$7128))," ",_xlfn.XLOOKUP(DWI$4,dictionary!$M$3:$M$7128,dictionary!$N$3:$N$7128))</f>
        <v>Para_Engine_Island_Ramp_P_Island_Split_DecGrad_Norm1</v>
      </c>
      <c r="DWJ3" s="175" t="str">
        <f>IF(ISNA(_xlfn.XLOOKUP(DWJ$4,dictionary!$M$3:$M$7128,dictionary!$N$3:$N$7128))," ",_xlfn.XLOOKUP(DWJ$4,dictionary!$M$3:$M$7128,dictionary!$N$3:$N$7128))</f>
        <v>Para_Engine_Island_Ramp_P_Island_Split_IncGrad_Norm1</v>
      </c>
      <c r="DWK3" s="175" t="str">
        <f>IF(ISNA(_xlfn.XLOOKUP(DWK$4,dictionary!$M$3:$M$7128,dictionary!$N$3:$N$7128))," ",_xlfn.XLOOKUP(DWK$4,dictionary!$M$3:$M$7128,dictionary!$N$3:$N$7128))</f>
        <v>Para_Engine_Leanox_Comp_ZZPKorr</v>
      </c>
      <c r="DWL3" s="175" t="str">
        <f>IF(ISNA(_xlfn.XLOOKUP(DWL$4,dictionary!$M$3:$M$7128,dictionary!$N$3:$N$7128))," ",_xlfn.XLOOKUP(DWL$4,dictionary!$M$3:$M$7128,dictionary!$N$3:$N$7128))</f>
        <v>Para_Engine_Leanox_Gas1_Pr_Leanox_Offset_Isand1</v>
      </c>
      <c r="DWM3" s="175" t="str">
        <f>IF(ISNA(_xlfn.XLOOKUP(DWM$4,dictionary!$M$3:$M$7128,dictionary!$N$3:$N$7128))," ",_xlfn.XLOOKUP(DWM$4,dictionary!$M$3:$M$7128,dictionary!$N$3:$N$7128))</f>
        <v>Para_Engine_Leanox_Gas1_Pr_P2_Dev_Lim1</v>
      </c>
      <c r="DWN3" s="175" t="str">
        <f>IF(ISNA(_xlfn.XLOOKUP(DWN$4,dictionary!$M$3:$M$7128,dictionary!$N$3:$N$7128))," ",_xlfn.XLOOKUP(DWN$4,dictionary!$M$3:$M$7128,dictionary!$N$3:$N$7128))</f>
        <v>Para_Engine_Leanox_Gas2_Pr_Leanox_Offset_Isand2</v>
      </c>
      <c r="DWO3" s="175" t="str">
        <f>IF(ISNA(_xlfn.XLOOKUP(DWO$4,dictionary!$M$3:$M$7128,dictionary!$N$3:$N$7128))," ",_xlfn.XLOOKUP(DWO$4,dictionary!$M$3:$M$7128,dictionary!$N$3:$N$7128))</f>
        <v>Para_Engine_Leanox_Gas2_Pr_P2_Dev_Lim2</v>
      </c>
      <c r="DWP3" s="175" t="str">
        <f>IF(ISNA(_xlfn.XLOOKUP(DWP$4,dictionary!$M$3:$M$7128,dictionary!$N$3:$N$7128))," ",_xlfn.XLOOKUP(DWP$4,dictionary!$M$3:$M$7128,dictionary!$N$3:$N$7128))</f>
        <v>Para_Engine_Leanox_Gas3_Pr_Leanox_Offset_Isand3</v>
      </c>
      <c r="DWQ3" s="175" t="str">
        <f>IF(ISNA(_xlfn.XLOOKUP(DWQ$4,dictionary!$M$3:$M$7128,dictionary!$N$3:$N$7128))," ",_xlfn.XLOOKUP(DWQ$4,dictionary!$M$3:$M$7128,dictionary!$N$3:$N$7128))</f>
        <v>Para_Engine_Leanox_Gas3_Pr_P2_Dev_Lim3</v>
      </c>
      <c r="DWR3" s="175" t="str">
        <f>IF(ISNA(_xlfn.XLOOKUP(DWR$4,dictionary!$M$3:$M$7128,dictionary!$N$3:$N$7128))," ",_xlfn.XLOOKUP(DWR$4,dictionary!$M$3:$M$7128,dictionary!$N$3:$N$7128))</f>
        <v>Para_Engine_Leanox_Gas4_Pr_Leanox_Offset_Isand4</v>
      </c>
      <c r="DWS3" s="175" t="str">
        <f>IF(ISNA(_xlfn.XLOOKUP(DWS$4,dictionary!$M$3:$M$7128,dictionary!$N$3:$N$7128))," ",_xlfn.XLOOKUP(DWS$4,dictionary!$M$3:$M$7128,dictionary!$N$3:$N$7128))</f>
        <v>Para_Engine_Leanox_Gas4_Pr_P2_Dev_Lim4</v>
      </c>
      <c r="DWT3" s="175" t="str">
        <f>IF(ISNA(_xlfn.XLOOKUP(DWT$4,dictionary!$M$3:$M$7128,dictionary!$N$3:$N$7128))," ",_xlfn.XLOOKUP(DWT$4,dictionary!$M$3:$M$7128,dictionary!$N$3:$N$7128))</f>
        <v>Para_Engine_Leanox_Gasmixer_Gas1_deadband</v>
      </c>
      <c r="DWU3" s="175" t="str">
        <f>IF(ISNA(_xlfn.XLOOKUP(DWU$4,dictionary!$M$3:$M$7128,dictionary!$N$3:$N$7128))," ",_xlfn.XLOOKUP(DWU$4,dictionary!$M$3:$M$7128,dictionary!$N$3:$N$7128))</f>
        <v>Para_Engine_Leanox_Gasmixer_Gas1_I</v>
      </c>
      <c r="DWV3" s="175" t="str">
        <f>IF(ISNA(_xlfn.XLOOKUP(DWV$4,dictionary!$M$3:$M$7128,dictionary!$N$3:$N$7128))," ",_xlfn.XLOOKUP(DWV$4,dictionary!$M$3:$M$7128,dictionary!$N$3:$N$7128))</f>
        <v>Para_Engine_Leanox_Gasmixer_Gas1_P</v>
      </c>
      <c r="DWW3" s="175" t="str">
        <f>IF(ISNA(_xlfn.XLOOKUP(DWW$4,dictionary!$M$3:$M$7128,dictionary!$N$3:$N$7128))," ",_xlfn.XLOOKUP(DWW$4,dictionary!$M$3:$M$7128,dictionary!$N$3:$N$7128))</f>
        <v>Para_Engine_Leanox_Gasmixer_Gas1_umax</v>
      </c>
      <c r="DWX3" s="175" t="str">
        <f>IF(ISNA(_xlfn.XLOOKUP(DWX$4,dictionary!$M$3:$M$7128,dictionary!$N$3:$N$7128))," ",_xlfn.XLOOKUP(DWX$4,dictionary!$M$3:$M$7128,dictionary!$N$3:$N$7128))</f>
        <v>Para_Engine_Leanox_Gasmixer_Gas1_umin</v>
      </c>
      <c r="DWY3" s="175" t="str">
        <f>IF(ISNA(_xlfn.XLOOKUP(DWY$4,dictionary!$M$3:$M$7128,dictionary!$N$3:$N$7128))," ",_xlfn.XLOOKUP(DWY$4,dictionary!$M$3:$M$7128,dictionary!$N$3:$N$7128))</f>
        <v>Para_Engine_Leanox_Gasmixer_Gas2_deadband</v>
      </c>
      <c r="DWZ3" s="175" t="str">
        <f>IF(ISNA(_xlfn.XLOOKUP(DWZ$4,dictionary!$M$3:$M$7128,dictionary!$N$3:$N$7128))," ",_xlfn.XLOOKUP(DWZ$4,dictionary!$M$3:$M$7128,dictionary!$N$3:$N$7128))</f>
        <v>Para_Engine_Leanox_Gasmixer_Gas2_I</v>
      </c>
      <c r="DXA3" s="175" t="str">
        <f>IF(ISNA(_xlfn.XLOOKUP(DXA$4,dictionary!$M$3:$M$7128,dictionary!$N$3:$N$7128))," ",_xlfn.XLOOKUP(DXA$4,dictionary!$M$3:$M$7128,dictionary!$N$3:$N$7128))</f>
        <v>Para_Engine_Leanox_Gasmixer_Gas2_P</v>
      </c>
      <c r="DXB3" s="175" t="str">
        <f>IF(ISNA(_xlfn.XLOOKUP(DXB$4,dictionary!$M$3:$M$7128,dictionary!$N$3:$N$7128))," ",_xlfn.XLOOKUP(DXB$4,dictionary!$M$3:$M$7128,dictionary!$N$3:$N$7128))</f>
        <v>Para_Engine_Leanox_Gasmixer_Gas2_umax</v>
      </c>
      <c r="DXC3" s="175" t="str">
        <f>IF(ISNA(_xlfn.XLOOKUP(DXC$4,dictionary!$M$3:$M$7128,dictionary!$N$3:$N$7128))," ",_xlfn.XLOOKUP(DXC$4,dictionary!$M$3:$M$7128,dictionary!$N$3:$N$7128))</f>
        <v>Para_Engine_Leanox_Gasmixer_Gas2_umin</v>
      </c>
      <c r="DXD3" s="175" t="str">
        <f>IF(ISNA(_xlfn.XLOOKUP(DXD$4,dictionary!$M$3:$M$7128,dictionary!$N$3:$N$7128))," ",_xlfn.XLOOKUP(DXD$4,dictionary!$M$3:$M$7128,dictionary!$N$3:$N$7128))</f>
        <v>Para_Engine_Leanox_Gasmixer_Gas3_deadband</v>
      </c>
      <c r="DXE3" s="175" t="str">
        <f>IF(ISNA(_xlfn.XLOOKUP(DXE$4,dictionary!$M$3:$M$7128,dictionary!$N$3:$N$7128))," ",_xlfn.XLOOKUP(DXE$4,dictionary!$M$3:$M$7128,dictionary!$N$3:$N$7128))</f>
        <v>Para_Engine_Leanox_Gasmixer_Gas3_I</v>
      </c>
      <c r="DXF3" s="175" t="str">
        <f>IF(ISNA(_xlfn.XLOOKUP(DXF$4,dictionary!$M$3:$M$7128,dictionary!$N$3:$N$7128))," ",_xlfn.XLOOKUP(DXF$4,dictionary!$M$3:$M$7128,dictionary!$N$3:$N$7128))</f>
        <v>Para_Engine_Leanox_Gasmixer_Gas3_P</v>
      </c>
      <c r="DXG3" s="175" t="str">
        <f>IF(ISNA(_xlfn.XLOOKUP(DXG$4,dictionary!$M$3:$M$7128,dictionary!$N$3:$N$7128))," ",_xlfn.XLOOKUP(DXG$4,dictionary!$M$3:$M$7128,dictionary!$N$3:$N$7128))</f>
        <v>Para_Engine_Leanox_Gasmixer_Gas3_umax</v>
      </c>
      <c r="DXH3" s="175" t="str">
        <f>IF(ISNA(_xlfn.XLOOKUP(DXH$4,dictionary!$M$3:$M$7128,dictionary!$N$3:$N$7128))," ",_xlfn.XLOOKUP(DXH$4,dictionary!$M$3:$M$7128,dictionary!$N$3:$N$7128))</f>
        <v>Para_Engine_Leanox_Gasmixer_Gas3_umin</v>
      </c>
      <c r="DXI3" s="175" t="str">
        <f>IF(ISNA(_xlfn.XLOOKUP(DXI$4,dictionary!$M$3:$M$7128,dictionary!$N$3:$N$7128))," ",_xlfn.XLOOKUP(DXI$4,dictionary!$M$3:$M$7128,dictionary!$N$3:$N$7128))</f>
        <v>Para_Engine_Leanox_Gasmixer_Gas4_deadband</v>
      </c>
      <c r="DXJ3" s="175" t="str">
        <f>IF(ISNA(_xlfn.XLOOKUP(DXJ$4,dictionary!$M$3:$M$7128,dictionary!$N$3:$N$7128))," ",_xlfn.XLOOKUP(DXJ$4,dictionary!$M$3:$M$7128,dictionary!$N$3:$N$7128))</f>
        <v>Para_Engine_Leanox_Gasmixer_Gas4_I</v>
      </c>
      <c r="DXK3" s="175" t="str">
        <f>IF(ISNA(_xlfn.XLOOKUP(DXK$4,dictionary!$M$3:$M$7128,dictionary!$N$3:$N$7128))," ",_xlfn.XLOOKUP(DXK$4,dictionary!$M$3:$M$7128,dictionary!$N$3:$N$7128))</f>
        <v>Para_Engine_Leanox_Gasmixer_Gas4_P</v>
      </c>
      <c r="DXL3" s="175" t="str">
        <f>IF(ISNA(_xlfn.XLOOKUP(DXL$4,dictionary!$M$3:$M$7128,dictionary!$N$3:$N$7128))," ",_xlfn.XLOOKUP(DXL$4,dictionary!$M$3:$M$7128,dictionary!$N$3:$N$7128))</f>
        <v>Para_Engine_Leanox_Gasmixer_Gas4_umax</v>
      </c>
      <c r="DXM3" s="175" t="str">
        <f>IF(ISNA(_xlfn.XLOOKUP(DXM$4,dictionary!$M$3:$M$7128,dictionary!$N$3:$N$7128))," ",_xlfn.XLOOKUP(DXM$4,dictionary!$M$3:$M$7128,dictionary!$N$3:$N$7128))</f>
        <v>Para_Engine_Leanox_Gasmixer_Gas4_umin</v>
      </c>
      <c r="DXN3" s="175" t="str">
        <f>IF(ISNA(_xlfn.XLOOKUP(DXN$4,dictionary!$M$3:$M$7128,dictionary!$N$3:$N$7128))," ",_xlfn.XLOOKUP(DXN$4,dictionary!$M$3:$M$7128,dictionary!$N$3:$N$7128))</f>
        <v>Para_Engine_Leanox_IdleLambdaCtr_Gas1_Pr_p2s_LLCtr1</v>
      </c>
      <c r="DXO3" s="175" t="str">
        <f>IF(ISNA(_xlfn.XLOOKUP(DXO$4,dictionary!$M$3:$M$7128,dictionary!$N$3:$N$7128))," ",_xlfn.XLOOKUP(DXO$4,dictionary!$M$3:$M$7128,dictionary!$N$3:$N$7128))</f>
        <v>Para_Engine_Leanox_IdleLambdaCtr_Gas2_Pr_p2s_LLCtr2</v>
      </c>
      <c r="DXP3" s="175" t="str">
        <f>IF(ISNA(_xlfn.XLOOKUP(DXP$4,dictionary!$M$3:$M$7128,dictionary!$N$3:$N$7128))," ",_xlfn.XLOOKUP(DXP$4,dictionary!$M$3:$M$7128,dictionary!$N$3:$N$7128))</f>
        <v>Para_Engine_Leanox_IdleLambdaCtr_Gas3_Pr_p2s_LLCtr3</v>
      </c>
      <c r="DXQ3" s="175" t="str">
        <f>IF(ISNA(_xlfn.XLOOKUP(DXQ$4,dictionary!$M$3:$M$7128,dictionary!$N$3:$N$7128))," ",_xlfn.XLOOKUP(DXQ$4,dictionary!$M$3:$M$7128,dictionary!$N$3:$N$7128))</f>
        <v>Para_Engine_Leanox_IdleLambdaCtr_Gas4_Pr_p2s_LLCtr4</v>
      </c>
      <c r="DXR3" s="175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75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75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75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75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75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75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75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75" t="str">
        <f>IF(ISNA(_xlfn.XLOOKUP(DXZ$4,dictionary!$M$3:$M$7128,dictionary!$N$3:$N$7128))," ",_xlfn.XLOOKUP(DXZ$4,dictionary!$M$3:$M$7128,dictionary!$N$3:$N$7128))</f>
        <v>Para_Engine_Leanox_IdleLambdaCtr_LLCtr_ki</v>
      </c>
      <c r="DYA3" s="175" t="str">
        <f>IF(ISNA(_xlfn.XLOOKUP(DYA$4,dictionary!$M$3:$M$7128,dictionary!$N$3:$N$7128))," ",_xlfn.XLOOKUP(DYA$4,dictionary!$M$3:$M$7128,dictionary!$N$3:$N$7128))</f>
        <v>Para_Engine_Leanox_IdleLambdaCtr_LLCtr_kp</v>
      </c>
      <c r="DYB3" s="175" t="str">
        <f>IF(ISNA(_xlfn.XLOOKUP(DYB$4,dictionary!$M$3:$M$7128,dictionary!$N$3:$N$7128))," ",_xlfn.XLOOKUP(DYB$4,dictionary!$M$3:$M$7128,dictionary!$N$3:$N$7128))</f>
        <v>Para_Engine_Leanox_IdleLambdaCtr_LLLCtr_act</v>
      </c>
      <c r="DYC3" s="175" t="str">
        <f>IF(ISNA(_xlfn.XLOOKUP(DYC$4,dictionary!$M$3:$M$7128,dictionary!$N$3:$N$7128))," ",_xlfn.XLOOKUP(DYC$4,dictionary!$M$3:$M$7128,dictionary!$N$3:$N$7128))</f>
        <v>Para_Engine_Leanox_IdleLambdaCtr_LLLCtr_delay_Trip</v>
      </c>
      <c r="DYD3" s="175" t="str">
        <f>IF(ISNA(_xlfn.XLOOKUP(DYD$4,dictionary!$M$3:$M$7128,dictionary!$N$3:$N$7128))," ",_xlfn.XLOOKUP(DYD$4,dictionary!$M$3:$M$7128,dictionary!$N$3:$N$7128))</f>
        <v>Para_Engine_Leanox_IdleLambdaCtr_Pr_p2s_Win_sy_lfg</v>
      </c>
      <c r="DYE3" s="175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75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75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75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75" t="str">
        <f>IF(ISNA(_xlfn.XLOOKUP(DYI$4,dictionary!$M$3:$M$7128,dictionary!$N$3:$N$7128))," ",_xlfn.XLOOKUP(DYI$4,dictionary!$M$3:$M$7128,dictionary!$N$3:$N$7128))</f>
        <v>Para_Engine_Leanox_LambdaFeedFwdCtr_N_LamOffs_x1</v>
      </c>
      <c r="DYJ3" s="175" t="str">
        <f>IF(ISNA(_xlfn.XLOOKUP(DYJ$4,dictionary!$M$3:$M$7128,dictionary!$N$3:$N$7128))," ",_xlfn.XLOOKUP(DYJ$4,dictionary!$M$3:$M$7128,dictionary!$N$3:$N$7128))</f>
        <v>Para_Engine_Leanox_LambdaFeedFwdCtr_N_LamOffs_x2</v>
      </c>
      <c r="DYK3" s="175" t="str">
        <f>IF(ISNA(_xlfn.XLOOKUP(DYK$4,dictionary!$M$3:$M$7128,dictionary!$N$3:$N$7128))," ",_xlfn.XLOOKUP(DYK$4,dictionary!$M$3:$M$7128,dictionary!$N$3:$N$7128))</f>
        <v>Para_Engine_Leanox_LeanoxPRED</v>
      </c>
      <c r="DYL3" s="175" t="str">
        <f>IF(ISNA(_xlfn.XLOOKUP(DYL$4,dictionary!$M$3:$M$7128,dictionary!$N$3:$N$7128))," ",_xlfn.XLOOKUP(DYL$4,dictionary!$M$3:$M$7128,dictionary!$N$3:$N$7128))</f>
        <v>Para_Engine_Leanox_LeanoxRamp</v>
      </c>
      <c r="DYM3" s="175" t="str">
        <f>IF(ISNA(_xlfn.XLOOKUP(DYM$4,dictionary!$M$3:$M$7128,dictionary!$N$3:$N$7128))," ",_xlfn.XLOOKUP(DYM$4,dictionary!$M$3:$M$7128,dictionary!$N$3:$N$7128))</f>
        <v>Para_Engine_Leanox_Pr_P2s_Set_0kW</v>
      </c>
      <c r="DYN3" s="175" t="str">
        <f>IF(ISNA(_xlfn.XLOOKUP(DYN$4,dictionary!$M$3:$M$7128,dictionary!$N$3:$N$7128))," ",_xlfn.XLOOKUP(DYN$4,dictionary!$M$3:$M$7128,dictionary!$N$3:$N$7128))</f>
        <v>Para_Engine_PFPDR_Adv_IP_Ena</v>
      </c>
      <c r="DYO3" s="175" t="str">
        <f>IF(ISNA(_xlfn.XLOOKUP(DYO$4,dictionary!$M$3:$M$7128,dictionary!$N$3:$N$7128))," ",_xlfn.XLOOKUP(DYO$4,dictionary!$M$3:$M$7128,dictionary!$N$3:$N$7128))</f>
        <v>Para_Engine_PFPDR_Auto_Ena</v>
      </c>
      <c r="DYP3" s="175" t="str">
        <f>IF(ISNA(_xlfn.XLOOKUP(DYP$4,dictionary!$M$3:$M$7128,dictionary!$N$3:$N$7128))," ",_xlfn.XLOOKUP(DYP$4,dictionary!$M$3:$M$7128,dictionary!$N$3:$N$7128))</f>
        <v>Para_Engine_PFPDR_BH_Auto</v>
      </c>
      <c r="DYQ3" s="175" t="str">
        <f>IF(ISNA(_xlfn.XLOOKUP(DYQ$4,dictionary!$M$3:$M$7128,dictionary!$N$3:$N$7128))," ",_xlfn.XLOOKUP(DYQ$4,dictionary!$M$3:$M$7128,dictionary!$N$3:$N$7128))</f>
        <v>Para_Engine_PFPDR_CA_IP_EGT</v>
      </c>
      <c r="DYR3" s="175" t="str">
        <f>IF(ISNA(_xlfn.XLOOKUP(DYR$4,dictionary!$M$3:$M$7128,dictionary!$N$3:$N$7128))," ",_xlfn.XLOOKUP(DYR$4,dictionary!$M$3:$M$7128,dictionary!$N$3:$N$7128))</f>
        <v>Para_Engine_PFPDR_CA_Offs_Lim</v>
      </c>
      <c r="DYS3" s="175" t="str">
        <f>IF(ISNA(_xlfn.XLOOKUP(DYS$4,dictionary!$M$3:$M$7128,dictionary!$N$3:$N$7128))," ",_xlfn.XLOOKUP(DYS$4,dictionary!$M$3:$M$7128,dictionary!$N$3:$N$7128))</f>
        <v>Para_Engine_PFPDR_Ena</v>
      </c>
      <c r="DYT3" s="175" t="str">
        <f>IF(ISNA(_xlfn.XLOOKUP(DYT$4,dictionary!$M$3:$M$7128,dictionary!$N$3:$N$7128))," ",_xlfn.XLOOKUP(DYT$4,dictionary!$M$3:$M$7128,dictionary!$N$3:$N$7128))</f>
        <v>Para_Engine_PFPDR_Lam_Lim</v>
      </c>
      <c r="DYU3" s="175" t="str">
        <f>IF(ISNA(_xlfn.XLOOKUP(DYU$4,dictionary!$M$3:$M$7128,dictionary!$N$3:$N$7128))," ",_xlfn.XLOOKUP(DYU$4,dictionary!$M$3:$M$7128,dictionary!$N$3:$N$7128))</f>
        <v>Para_Engine_PFPDR_tiSS_Del</v>
      </c>
      <c r="DYV3" s="175" t="str">
        <f>IF(ISNA(_xlfn.XLOOKUP(DYV$4,dictionary!$M$3:$M$7128,dictionary!$N$3:$N$7128))," ",_xlfn.XLOOKUP(DYV$4,dictionary!$M$3:$M$7128,dictionary!$N$3:$N$7128))</f>
        <v>Para_Engine_Power_Ctr_CBV_N</v>
      </c>
      <c r="DYW3" s="175" t="str">
        <f>IF(ISNA(_xlfn.XLOOKUP(DYW$4,dictionary!$M$3:$M$7128,dictionary!$N$3:$N$7128))," ",_xlfn.XLOOKUP(DYW$4,dictionary!$M$3:$M$7128,dictionary!$N$3:$N$7128))</f>
        <v>Para_Engine_Power_Ctr_GEN2_PowCtrl_Ki</v>
      </c>
      <c r="DYX3" s="175" t="str">
        <f>IF(ISNA(_xlfn.XLOOKUP(DYX$4,dictionary!$M$3:$M$7128,dictionary!$N$3:$N$7128))," ",_xlfn.XLOOKUP(DYX$4,dictionary!$M$3:$M$7128,dictionary!$N$3:$N$7128))</f>
        <v>Para_Engine_Power_Ctr_GEN2_PowCtrl_Kp</v>
      </c>
      <c r="DYY3" s="175" t="str">
        <f>IF(ISNA(_xlfn.XLOOKUP(DYY$4,dictionary!$M$3:$M$7128,dictionary!$N$3:$N$7128))," ",_xlfn.XLOOKUP(DYY$4,dictionary!$M$3:$M$7128,dictionary!$N$3:$N$7128))</f>
        <v>Para_Engine_Power_Ctr_Pr_P2s_CtrLim</v>
      </c>
      <c r="DYZ3" s="175" t="str">
        <f>IF(ISNA(_xlfn.XLOOKUP(DYZ$4,dictionary!$M$3:$M$7128,dictionary!$N$3:$N$7128))," ",_xlfn.XLOOKUP(DYZ$4,dictionary!$M$3:$M$7128,dictionary!$N$3:$N$7128))</f>
        <v>Para_Engine_Power_Ctr_TV_N</v>
      </c>
      <c r="DZA3" s="175" t="str">
        <f>IF(ISNA(_xlfn.XLOOKUP(DZA$4,dictionary!$M$3:$M$7128,dictionary!$N$3:$N$7128))," ",_xlfn.XLOOKUP(DZA$4,dictionary!$M$3:$M$7128,dictionary!$N$3:$N$7128))</f>
        <v>Para_Engine_Power_ExtSet_P_Set5_ExtDI_Norm</v>
      </c>
      <c r="DZB3" s="175" t="str">
        <f>IF(ISNA(_xlfn.XLOOKUP(DZB$4,dictionary!$M$3:$M$7128,dictionary!$N$3:$N$7128))," ",_xlfn.XLOOKUP(DZB$4,dictionary!$M$3:$M$7128,dictionary!$N$3:$N$7128))</f>
        <v>Para_Engine_Power_FastStart_CA_GEN2_fastSt</v>
      </c>
      <c r="DZC3" s="175" t="str">
        <f>IF(ISNA(_xlfn.XLOOKUP(DZC$4,dictionary!$M$3:$M$7128,dictionary!$N$3:$N$7128))," ",_xlfn.XLOOKUP(DZC$4,dictionary!$M$3:$M$7128,dictionary!$N$3:$N$7128))</f>
        <v>Para_Engine_Power_FastStart_FastSpeedUp</v>
      </c>
      <c r="DZD3" s="175" t="str">
        <f>IF(ISNA(_xlfn.XLOOKUP(DZD$4,dictionary!$M$3:$M$7128,dictionary!$N$3:$N$7128))," ",_xlfn.XLOOKUP(DZD$4,dictionary!$M$3:$M$7128,dictionary!$N$3:$N$7128))</f>
        <v>Para_Engine_Power_FastStart_FastSync</v>
      </c>
      <c r="DZE3" s="175" t="str">
        <f>IF(ISNA(_xlfn.XLOOKUP(DZE$4,dictionary!$M$3:$M$7128,dictionary!$N$3:$N$7128))," ",_xlfn.XLOOKUP(DZE$4,dictionary!$M$3:$M$7128,dictionary!$N$3:$N$7128))</f>
        <v>Para_Engine_Power_FastStart_GEN2_preM_Act</v>
      </c>
      <c r="DZF3" s="175" t="str">
        <f>IF(ISNA(_xlfn.XLOOKUP(DZF$4,dictionary!$M$3:$M$7128,dictionary!$N$3:$N$7128))," ",_xlfn.XLOOKUP(DZF$4,dictionary!$M$3:$M$7128,dictionary!$N$3:$N$7128))</f>
        <v>Para_Engine_Power_FastStart_LowTransNOx_Ena</v>
      </c>
      <c r="DZG3" s="175" t="str">
        <f>IF(ISNA(_xlfn.XLOOKUP(DZG$4,dictionary!$M$3:$M$7128,dictionary!$N$3:$N$7128))," ",_xlfn.XLOOKUP(DZG$4,dictionary!$M$3:$M$7128,dictionary!$N$3:$N$7128))</f>
        <v>Para_Engine_Power_FastStart_P_Ramp_Norm1</v>
      </c>
      <c r="DZH3" s="175" t="str">
        <f>IF(ISNA(_xlfn.XLOOKUP(DZH$4,dictionary!$M$3:$M$7128,dictionary!$N$3:$N$7128))," ",_xlfn.XLOOKUP(DZH$4,dictionary!$M$3:$M$7128,dictionary!$N$3:$N$7128))</f>
        <v>Para_Engine_Power_FastStart_P_Ramp_Norm2</v>
      </c>
      <c r="DZI3" s="175" t="str">
        <f>IF(ISNA(_xlfn.XLOOKUP(DZI$4,dictionary!$M$3:$M$7128,dictionary!$N$3:$N$7128))," ",_xlfn.XLOOKUP(DZI$4,dictionary!$M$3:$M$7128,dictionary!$N$3:$N$7128))</f>
        <v>Para_Engine_Power_FastStart_P_Ramp_Norm3</v>
      </c>
      <c r="DZJ3" s="175" t="str">
        <f>IF(ISNA(_xlfn.XLOOKUP(DZJ$4,dictionary!$M$3:$M$7128,dictionary!$N$3:$N$7128))," ",_xlfn.XLOOKUP(DZJ$4,dictionary!$M$3:$M$7128,dictionary!$N$3:$N$7128))</f>
        <v>Para_Engine_Power_FastStart_P_Ramp_Norm4</v>
      </c>
      <c r="DZK3" s="175" t="str">
        <f>IF(ISNA(_xlfn.XLOOKUP(DZK$4,dictionary!$M$3:$M$7128,dictionary!$N$3:$N$7128))," ",_xlfn.XLOOKUP(DZK$4,dictionary!$M$3:$M$7128,dictionary!$N$3:$N$7128))</f>
        <v>Para_Engine_Power_FastStart_PrR_GEN2_TV_level</v>
      </c>
      <c r="DZL3" s="175" t="str">
        <f>IF(ISNA(_xlfn.XLOOKUP(DZL$4,dictionary!$M$3:$M$7128,dictionary!$N$3:$N$7128))," ",_xlfn.XLOOKUP(DZL$4,dictionary!$M$3:$M$7128,dictionary!$N$3:$N$7128))</f>
        <v>Para_Engine_Power_FastStart_PrR_GEN2_TV_level_Hy</v>
      </c>
      <c r="DZM3" s="175" t="str">
        <f>IF(ISNA(_xlfn.XLOOKUP(DZM$4,dictionary!$M$3:$M$7128,dictionary!$N$3:$N$7128))," ",_xlfn.XLOOKUP(DZM$4,dictionary!$M$3:$M$7128,dictionary!$N$3:$N$7128))</f>
        <v>Para_Engine_Power_FastStart_ti_Desired1</v>
      </c>
      <c r="DZN3" s="175" t="str">
        <f>IF(ISNA(_xlfn.XLOOKUP(DZN$4,dictionary!$M$3:$M$7128,dictionary!$N$3:$N$7128))," ",_xlfn.XLOOKUP(DZN$4,dictionary!$M$3:$M$7128,dictionary!$N$3:$N$7128))</f>
        <v>Para_Engine_Power_FastStart_ti_Desired2</v>
      </c>
      <c r="DZO3" s="175" t="str">
        <f>IF(ISNA(_xlfn.XLOOKUP(DZO$4,dictionary!$M$3:$M$7128,dictionary!$N$3:$N$7128))," ",_xlfn.XLOOKUP(DZO$4,dictionary!$M$3:$M$7128,dictionary!$N$3:$N$7128))</f>
        <v>Para_Engine_Power_FastStart_ti_Desired3</v>
      </c>
      <c r="DZP3" s="175" t="str">
        <f>IF(ISNA(_xlfn.XLOOKUP(DZP$4,dictionary!$M$3:$M$7128,dictionary!$N$3:$N$7128))," ",_xlfn.XLOOKUP(DZP$4,dictionary!$M$3:$M$7128,dictionary!$N$3:$N$7128))</f>
        <v>Para_Engine_Power_FastStart_ti_Desired4</v>
      </c>
      <c r="DZQ3" s="175" t="str">
        <f>IF(ISNA(_xlfn.XLOOKUP(DZQ$4,dictionary!$M$3:$M$7128,dictionary!$N$3:$N$7128))," ",_xlfn.XLOOKUP(DZQ$4,dictionary!$M$3:$M$7128,dictionary!$N$3:$N$7128))</f>
        <v>Para_Engine_Power_Limit_P_GhStep_Ena</v>
      </c>
      <c r="DZR3" s="175" t="str">
        <f>IF(ISNA(_xlfn.XLOOKUP(DZR$4,dictionary!$M$3:$M$7128,dictionary!$N$3:$N$7128))," ",_xlfn.XLOOKUP(DZR$4,dictionary!$M$3:$M$7128,dictionary!$N$3:$N$7128))</f>
        <v>Para_Engine_Power_Limit_P_GhStep_Lim_Norm0</v>
      </c>
      <c r="DZS3" s="175" t="str">
        <f>IF(ISNA(_xlfn.XLOOKUP(DZS$4,dictionary!$M$3:$M$7128,dictionary!$N$3:$N$7128))," ",_xlfn.XLOOKUP(DZS$4,dictionary!$M$3:$M$7128,dictionary!$N$3:$N$7128))</f>
        <v>Para_Engine_Power_Limit_P_GhStep_Lim_Norm1</v>
      </c>
      <c r="DZT3" s="175" t="str">
        <f>IF(ISNA(_xlfn.XLOOKUP(DZT$4,dictionary!$M$3:$M$7128,dictionary!$N$3:$N$7128))," ",_xlfn.XLOOKUP(DZT$4,dictionary!$M$3:$M$7128,dictionary!$N$3:$N$7128))</f>
        <v>Para_Engine_Power_Limit_P_GhStep_Lim_Norm2</v>
      </c>
      <c r="DZU3" s="175" t="str">
        <f>IF(ISNA(_xlfn.XLOOKUP(DZU$4,dictionary!$M$3:$M$7128,dictionary!$N$3:$N$7128))," ",_xlfn.XLOOKUP(DZU$4,dictionary!$M$3:$M$7128,dictionary!$N$3:$N$7128))</f>
        <v>Para_Engine_Power_Limit_P_GhStep_Lim_Norm3</v>
      </c>
      <c r="DZV3" s="175" t="str">
        <f>IF(ISNA(_xlfn.XLOOKUP(DZV$4,dictionary!$M$3:$M$7128,dictionary!$N$3:$N$7128))," ",_xlfn.XLOOKUP(DZV$4,dictionary!$M$3:$M$7128,dictionary!$N$3:$N$7128))</f>
        <v>Para_Engine_Power_Limit_P_GhStep_Lim_Norm4</v>
      </c>
      <c r="DZW3" s="175" t="str">
        <f>IF(ISNA(_xlfn.XLOOKUP(DZW$4,dictionary!$M$3:$M$7128,dictionary!$N$3:$N$7128))," ",_xlfn.XLOOKUP(DZW$4,dictionary!$M$3:$M$7128,dictionary!$N$3:$N$7128))</f>
        <v>Para_Engine_Power_Limit_P_LimHiHi</v>
      </c>
      <c r="DZX3" s="175" t="str">
        <f>IF(ISNA(_xlfn.XLOOKUP(DZX$4,dictionary!$M$3:$M$7128,dictionary!$N$3:$N$7128))," ",_xlfn.XLOOKUP(DZX$4,dictionary!$M$3:$M$7128,dictionary!$N$3:$N$7128))</f>
        <v>Para_Engine_Power_RedCrankCase_P_Red_CC</v>
      </c>
      <c r="DZY3" s="175" t="str">
        <f>IF(ISNA(_xlfn.XLOOKUP(DZY$4,dictionary!$M$3:$M$7128,dictionary!$N$3:$N$7128))," ",_xlfn.XLOOKUP(DZY$4,dictionary!$M$3:$M$7128,dictionary!$N$3:$N$7128))</f>
        <v>Para_Engine_Power_RedExhaust_PID_EGT_I</v>
      </c>
      <c r="DZZ3" s="175" t="str">
        <f>IF(ISNA(_xlfn.XLOOKUP(DZZ$4,dictionary!$M$3:$M$7128,dictionary!$N$3:$N$7128))," ",_xlfn.XLOOKUP(DZZ$4,dictionary!$M$3:$M$7128,dictionary!$N$3:$N$7128))</f>
        <v>Para_Engine_Power_RedExhaust_PID_EGT_P</v>
      </c>
      <c r="EAA3" s="175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75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75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75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75" t="str">
        <f>IF(ISNA(_xlfn.XLOOKUP(EAE$4,dictionary!$M$3:$M$7128,dictionary!$N$3:$N$7128))," ",_xlfn.XLOOKUP(EAE$4,dictionary!$M$3:$M$7128,dictionary!$N$3:$N$7128))</f>
        <v>Para_Engine_Remote_RemoteReqActive</v>
      </c>
      <c r="EAF3" s="175" t="str">
        <f>IF(ISNA(_xlfn.XLOOKUP(EAF$4,dictionary!$M$3:$M$7128,dictionary!$N$3:$N$7128))," ",_xlfn.XLOOKUP(EAF$4,dictionary!$M$3:$M$7128,dictionary!$N$3:$N$7128))</f>
        <v>Para_Engine_Remote_ResetRemActive</v>
      </c>
      <c r="EAG3" s="175" t="str">
        <f>IF(ISNA(_xlfn.XLOOKUP(EAG$4,dictionary!$M$3:$M$7128,dictionary!$N$3:$N$7128))," ",_xlfn.XLOOKUP(EAG$4,dictionary!$M$3:$M$7128,dictionary!$N$3:$N$7128))</f>
        <v>Para_Engine_Remote_ResetRemRiskClass</v>
      </c>
      <c r="EAH3" s="175" t="str">
        <f>IF(ISNA(_xlfn.XLOOKUP(EAH$4,dictionary!$M$3:$M$7128,dictionary!$N$3:$N$7128))," ",_xlfn.XLOOKUP(EAH$4,dictionary!$M$3:$M$7128,dictionary!$N$3:$N$7128))</f>
        <v>Para_Engine_SAFI_SA_Ign_Active</v>
      </c>
      <c r="EAI3" s="175" t="str">
        <f>IF(ISNA(_xlfn.XLOOKUP(EAI$4,dictionary!$M$3:$M$7128,dictionary!$N$3:$N$7128))," ",_xlfn.XLOOKUP(EAI$4,dictionary!$M$3:$M$7128,dictionary!$N$3:$N$7128))</f>
        <v>Para_Engine_Speed_Ctr_CBV_IdleOp_D</v>
      </c>
      <c r="EAJ3" s="175" t="str">
        <f>IF(ISNA(_xlfn.XLOOKUP(EAJ$4,dictionary!$M$3:$M$7128,dictionary!$N$3:$N$7128))," ",_xlfn.XLOOKUP(EAJ$4,dictionary!$M$3:$M$7128,dictionary!$N$3:$N$7128))</f>
        <v>Para_Engine_Speed_Ctr_CBV_IdleOp_I</v>
      </c>
      <c r="EAK3" s="175" t="str">
        <f>IF(ISNA(_xlfn.XLOOKUP(EAK$4,dictionary!$M$3:$M$7128,dictionary!$N$3:$N$7128))," ",_xlfn.XLOOKUP(EAK$4,dictionary!$M$3:$M$7128,dictionary!$N$3:$N$7128))</f>
        <v>Para_Engine_Speed_Ctr_CBV_IdleOp_N</v>
      </c>
      <c r="EAL3" s="175" t="str">
        <f>IF(ISNA(_xlfn.XLOOKUP(EAL$4,dictionary!$M$3:$M$7128,dictionary!$N$3:$N$7128))," ",_xlfn.XLOOKUP(EAL$4,dictionary!$M$3:$M$7128,dictionary!$N$3:$N$7128))</f>
        <v>Para_Engine_Speed_Ctr_CBV_IdleOp_P</v>
      </c>
      <c r="EAM3" s="175" t="str">
        <f>IF(ISNA(_xlfn.XLOOKUP(EAM$4,dictionary!$M$3:$M$7128,dictionary!$N$3:$N$7128))," ",_xlfn.XLOOKUP(EAM$4,dictionary!$M$3:$M$7128,dictionary!$N$3:$N$7128))</f>
        <v>Para_Engine_Speed_Ctr_CBV_IdleOp_umax</v>
      </c>
      <c r="EAN3" s="175" t="str">
        <f>IF(ISNA(_xlfn.XLOOKUP(EAN$4,dictionary!$M$3:$M$7128,dictionary!$N$3:$N$7128))," ",_xlfn.XLOOKUP(EAN$4,dictionary!$M$3:$M$7128,dictionary!$N$3:$N$7128))</f>
        <v>Para_Engine_Speed_Ctr_CBV_IdleOp_umin</v>
      </c>
      <c r="EAO3" s="175" t="str">
        <f>IF(ISNA(_xlfn.XLOOKUP(EAO$4,dictionary!$M$3:$M$7128,dictionary!$N$3:$N$7128))," ",_xlfn.XLOOKUP(EAO$4,dictionary!$M$3:$M$7128,dictionary!$N$3:$N$7128))</f>
        <v>Para_Engine_Speed_Ctr_CBV_IsolatedOp_D</v>
      </c>
      <c r="EAP3" s="175" t="str">
        <f>IF(ISNA(_xlfn.XLOOKUP(EAP$4,dictionary!$M$3:$M$7128,dictionary!$N$3:$N$7128))," ",_xlfn.XLOOKUP(EAP$4,dictionary!$M$3:$M$7128,dictionary!$N$3:$N$7128))</f>
        <v>Para_Engine_Speed_Ctr_CBV_IsolatedOp_I</v>
      </c>
      <c r="EAQ3" s="175" t="str">
        <f>IF(ISNA(_xlfn.XLOOKUP(EAQ$4,dictionary!$M$3:$M$7128,dictionary!$N$3:$N$7128))," ",_xlfn.XLOOKUP(EAQ$4,dictionary!$M$3:$M$7128,dictionary!$N$3:$N$7128))</f>
        <v>Para_Engine_Speed_Ctr_CBV_IsolatedOp_N</v>
      </c>
      <c r="EAR3" s="175" t="str">
        <f>IF(ISNA(_xlfn.XLOOKUP(EAR$4,dictionary!$M$3:$M$7128,dictionary!$N$3:$N$7128))," ",_xlfn.XLOOKUP(EAR$4,dictionary!$M$3:$M$7128,dictionary!$N$3:$N$7128))</f>
        <v>Para_Engine_Speed_Ctr_CBV_IsolatedOp_P</v>
      </c>
      <c r="EAS3" s="175" t="str">
        <f>IF(ISNA(_xlfn.XLOOKUP(EAS$4,dictionary!$M$3:$M$7128,dictionary!$N$3:$N$7128))," ",_xlfn.XLOOKUP(EAS$4,dictionary!$M$3:$M$7128,dictionary!$N$3:$N$7128))</f>
        <v>Para_Engine_Speed_Ctr_CBV_IsolatedOp_umax</v>
      </c>
      <c r="EAT3" s="175" t="str">
        <f>IF(ISNA(_xlfn.XLOOKUP(EAT$4,dictionary!$M$3:$M$7128,dictionary!$N$3:$N$7128))," ",_xlfn.XLOOKUP(EAT$4,dictionary!$M$3:$M$7128,dictionary!$N$3:$N$7128))</f>
        <v>Para_Engine_Speed_Ctr_CBV_IsolatedOp_umin</v>
      </c>
      <c r="EAU3" s="175" t="str">
        <f>IF(ISNA(_xlfn.XLOOKUP(EAU$4,dictionary!$M$3:$M$7128,dictionary!$N$3:$N$7128))," ",_xlfn.XLOOKUP(EAU$4,dictionary!$M$3:$M$7128,dictionary!$N$3:$N$7128))</f>
        <v>Para_Engine_Speed_Ctr_TV_IdleOp_a</v>
      </c>
      <c r="EAV3" s="175" t="str">
        <f>IF(ISNA(_xlfn.XLOOKUP(EAV$4,dictionary!$M$3:$M$7128,dictionary!$N$3:$N$7128))," ",_xlfn.XLOOKUP(EAV$4,dictionary!$M$3:$M$7128,dictionary!$N$3:$N$7128))</f>
        <v>Para_Engine_Speed_Ctr_TV_IdleOp_D</v>
      </c>
      <c r="EAW3" s="175" t="str">
        <f>IF(ISNA(_xlfn.XLOOKUP(EAW$4,dictionary!$M$3:$M$7128,dictionary!$N$3:$N$7128))," ",_xlfn.XLOOKUP(EAW$4,dictionary!$M$3:$M$7128,dictionary!$N$3:$N$7128))</f>
        <v>Para_Engine_Speed_Ctr_TV_IdleOp_I</v>
      </c>
      <c r="EAX3" s="175" t="str">
        <f>IF(ISNA(_xlfn.XLOOKUP(EAX$4,dictionary!$M$3:$M$7128,dictionary!$N$3:$N$7128))," ",_xlfn.XLOOKUP(EAX$4,dictionary!$M$3:$M$7128,dictionary!$N$3:$N$7128))</f>
        <v>Para_Engine_Speed_Ctr_TV_IdleOp_N</v>
      </c>
      <c r="EAY3" s="175" t="str">
        <f>IF(ISNA(_xlfn.XLOOKUP(EAY$4,dictionary!$M$3:$M$7128,dictionary!$N$3:$N$7128))," ",_xlfn.XLOOKUP(EAY$4,dictionary!$M$3:$M$7128,dictionary!$N$3:$N$7128))</f>
        <v>Para_Engine_Speed_Ctr_TV_IdleOp_P</v>
      </c>
      <c r="EAZ3" s="175" t="str">
        <f>IF(ISNA(_xlfn.XLOOKUP(EAZ$4,dictionary!$M$3:$M$7128,dictionary!$N$3:$N$7128))," ",_xlfn.XLOOKUP(EAZ$4,dictionary!$M$3:$M$7128,dictionary!$N$3:$N$7128))</f>
        <v>Para_Engine_Speed_Ctr_TV_IdleOp_umax</v>
      </c>
      <c r="EBA3" s="175" t="str">
        <f>IF(ISNA(_xlfn.XLOOKUP(EBA$4,dictionary!$M$3:$M$7128,dictionary!$N$3:$N$7128))," ",_xlfn.XLOOKUP(EBA$4,dictionary!$M$3:$M$7128,dictionary!$N$3:$N$7128))</f>
        <v>Para_Engine_Speed_Ctr_TV_IdleOp_umin</v>
      </c>
      <c r="EBB3" s="175" t="str">
        <f>IF(ISNA(_xlfn.XLOOKUP(EBB$4,dictionary!$M$3:$M$7128,dictionary!$N$3:$N$7128))," ",_xlfn.XLOOKUP(EBB$4,dictionary!$M$3:$M$7128,dictionary!$N$3:$N$7128))</f>
        <v>Para_Engine_Speed_Ctr_TV_IsolatedOp_N</v>
      </c>
      <c r="EBC3" s="175" t="str">
        <f>IF(ISNA(_xlfn.XLOOKUP(EBC$4,dictionary!$M$3:$M$7128,dictionary!$N$3:$N$7128))," ",_xlfn.XLOOKUP(EBC$4,dictionary!$M$3:$M$7128,dictionary!$N$3:$N$7128))</f>
        <v>Para_Engine_Speed_Limit_N_EngStart_HyHi</v>
      </c>
      <c r="EBD3" s="175" t="str">
        <f>IF(ISNA(_xlfn.XLOOKUP(EBD$4,dictionary!$M$3:$M$7128,dictionary!$N$3:$N$7128))," ",_xlfn.XLOOKUP(EBD$4,dictionary!$M$3:$M$7128,dictionary!$N$3:$N$7128))</f>
        <v>Para_Engine_Speed_Limit_N_EngStart_LimHi</v>
      </c>
      <c r="EBE3" s="175" t="str">
        <f>IF(ISNA(_xlfn.XLOOKUP(EBE$4,dictionary!$M$3:$M$7128,dictionary!$N$3:$N$7128))," ",_xlfn.XLOOKUP(EBE$4,dictionary!$M$3:$M$7128,dictionary!$N$3:$N$7128))</f>
        <v>Para_Engine_Speed_N_Offs_Sync</v>
      </c>
      <c r="EBF3" s="175" t="str">
        <f>IF(ISNA(_xlfn.XLOOKUP(EBF$4,dictionary!$M$3:$M$7128,dictionary!$N$3:$N$7128))," ",_xlfn.XLOOKUP(EBF$4,dictionary!$M$3:$M$7128,dictionary!$N$3:$N$7128))</f>
        <v>Para_Engine_SteadyState_ChargePress_Abs</v>
      </c>
      <c r="EBG3" s="175" t="str">
        <f>IF(ISNA(_xlfn.XLOOKUP(EBG$4,dictionary!$M$3:$M$7128,dictionary!$N$3:$N$7128))," ",_xlfn.XLOOKUP(EBG$4,dictionary!$M$3:$M$7128,dictionary!$N$3:$N$7128))</f>
        <v>Para_Engine_SteadyState_ChargePress_Rel</v>
      </c>
      <c r="EBH3" s="175" t="str">
        <f>IF(ISNA(_xlfn.XLOOKUP(EBH$4,dictionary!$M$3:$M$7128,dictionary!$N$3:$N$7128))," ",_xlfn.XLOOKUP(EBH$4,dictionary!$M$3:$M$7128,dictionary!$N$3:$N$7128))</f>
        <v>Para_Engine_SteadyState_ChargePress_ti_Filt</v>
      </c>
      <c r="EBI3" s="175" t="str">
        <f>IF(ISNA(_xlfn.XLOOKUP(EBI$4,dictionary!$M$3:$M$7128,dictionary!$N$3:$N$7128))," ",_xlfn.XLOOKUP(EBI$4,dictionary!$M$3:$M$7128,dictionary!$N$3:$N$7128))</f>
        <v>Para_Engine_SteadyState_ChargeTemp_Abs</v>
      </c>
      <c r="EBJ3" s="175" t="str">
        <f>IF(ISNA(_xlfn.XLOOKUP(EBJ$4,dictionary!$M$3:$M$7128,dictionary!$N$3:$N$7128))," ",_xlfn.XLOOKUP(EBJ$4,dictionary!$M$3:$M$7128,dictionary!$N$3:$N$7128))</f>
        <v>Para_Engine_SteadyState_ChargeTemp_Rel</v>
      </c>
      <c r="EBK3" s="175" t="str">
        <f>IF(ISNA(_xlfn.XLOOKUP(EBK$4,dictionary!$M$3:$M$7128,dictionary!$N$3:$N$7128))," ",_xlfn.XLOOKUP(EBK$4,dictionary!$M$3:$M$7128,dictionary!$N$3:$N$7128))</f>
        <v>Para_Engine_SteadyState_ChargeTemp_ti_Filt</v>
      </c>
      <c r="EBL3" s="175" t="str">
        <f>IF(ISNA(_xlfn.XLOOKUP(EBL$4,dictionary!$M$3:$M$7128,dictionary!$N$3:$N$7128))," ",_xlfn.XLOOKUP(EBL$4,dictionary!$M$3:$M$7128,dictionary!$N$3:$N$7128))</f>
        <v>Para_Engine_SteadyState_Exhaust_Abs</v>
      </c>
      <c r="EBM3" s="175" t="str">
        <f>IF(ISNA(_xlfn.XLOOKUP(EBM$4,dictionary!$M$3:$M$7128,dictionary!$N$3:$N$7128))," ",_xlfn.XLOOKUP(EBM$4,dictionary!$M$3:$M$7128,dictionary!$N$3:$N$7128))</f>
        <v>Para_Engine_SteadyState_Exhaust_Rel</v>
      </c>
      <c r="EBN3" s="175" t="str">
        <f>IF(ISNA(_xlfn.XLOOKUP(EBN$4,dictionary!$M$3:$M$7128,dictionary!$N$3:$N$7128))," ",_xlfn.XLOOKUP(EBN$4,dictionary!$M$3:$M$7128,dictionary!$N$3:$N$7128))</f>
        <v>Para_Engine_SteadyState_Exhaust_ti_Filt</v>
      </c>
      <c r="EBO3" s="175" t="str">
        <f>IF(ISNA(_xlfn.XLOOKUP(EBO$4,dictionary!$M$3:$M$7128,dictionary!$N$3:$N$7128))," ",_xlfn.XLOOKUP(EBO$4,dictionary!$M$3:$M$7128,dictionary!$N$3:$N$7128))</f>
        <v>Para_Engine_SteadyState_Power_Abs</v>
      </c>
      <c r="EBP3" s="175" t="str">
        <f>IF(ISNA(_xlfn.XLOOKUP(EBP$4,dictionary!$M$3:$M$7128,dictionary!$N$3:$N$7128))," ",_xlfn.XLOOKUP(EBP$4,dictionary!$M$3:$M$7128,dictionary!$N$3:$N$7128))</f>
        <v>Para_Engine_SteadyState_Power_Rel</v>
      </c>
      <c r="EBQ3" s="175" t="str">
        <f>IF(ISNA(_xlfn.XLOOKUP(EBQ$4,dictionary!$M$3:$M$7128,dictionary!$N$3:$N$7128))," ",_xlfn.XLOOKUP(EBQ$4,dictionary!$M$3:$M$7128,dictionary!$N$3:$N$7128))</f>
        <v>Para_Engine_SteadyState_Power_ti_Filt</v>
      </c>
      <c r="EBR3" s="175" t="str">
        <f>IF(ISNA(_xlfn.XLOOKUP(EBR$4,dictionary!$M$3:$M$7128,dictionary!$N$3:$N$7128))," ",_xlfn.XLOOKUP(EBR$4,dictionary!$M$3:$M$7128,dictionary!$N$3:$N$7128))</f>
        <v>Para_enginecontroller_blx2_enable</v>
      </c>
      <c r="EBS3" s="175" t="str">
        <f>IF(ISNA(_xlfn.XLOOKUP(EBS$4,dictionary!$M$3:$M$7128,dictionary!$N$3:$N$7128))," ",_xlfn.XLOOKUP(EBS$4,dictionary!$M$3:$M$7128,dictionary!$N$3:$N$7128))</f>
        <v>Para_enginecontroller_bp2s_comp_leanoxdrift</v>
      </c>
      <c r="EBT3" s="175" t="str">
        <f>IF(ISNA(_xlfn.XLOOKUP(EBT$4,dictionary!$M$3:$M$7128,dictionary!$N$3:$N$7128))," ",_xlfn.XLOOKUP(EBT$4,dictionary!$M$3:$M$7128,dictionary!$N$3:$N$7128))</f>
        <v>Para_enginecontroller_ioph_nox_measure_mandatory</v>
      </c>
      <c r="EBU3" s="175" t="str">
        <f>IF(ISNA(_xlfn.XLOOKUP(EBU$4,dictionary!$M$3:$M$7128,dictionary!$N$3:$N$7128))," ",_xlfn.XLOOKUP(EBU$4,dictionary!$M$3:$M$7128,dictionary!$N$3:$N$7128))</f>
        <v>Para_enginecontroller_ioph_nox_measure_recommend</v>
      </c>
      <c r="EBV3" s="175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75" t="str">
        <f>IF(ISNA(_xlfn.XLOOKUP(EBW$4,dictionary!$M$3:$M$7128,dictionary!$N$3:$N$7128))," ",_xlfn.XLOOKUP(EBW$4,dictionary!$M$3:$M$7128,dictionary!$N$3:$N$7128))</f>
        <v>Para_enginecontroller_ioph_p2s_comp_leanoxdrift_sec2</v>
      </c>
      <c r="EBX3" s="175" t="str">
        <f>IF(ISNA(_xlfn.XLOOKUP(EBX$4,dictionary!$M$3:$M$7128,dictionary!$N$3:$N$7128))," ",_xlfn.XLOOKUP(EBX$4,dictionary!$M$3:$M$7128,dictionary!$N$3:$N$7128))</f>
        <v>Para_enginecontroller_p2s_comp_leanoxdrift_x1</v>
      </c>
      <c r="EBY3" s="175" t="str">
        <f>IF(ISNA(_xlfn.XLOOKUP(EBY$4,dictionary!$M$3:$M$7128,dictionary!$N$3:$N$7128))," ",_xlfn.XLOOKUP(EBY$4,dictionary!$M$3:$M$7128,dictionary!$N$3:$N$7128))</f>
        <v>Para_enginecontroller_p2s_comp_leanoxdrift_x2</v>
      </c>
      <c r="EBZ3" s="175" t="str">
        <f>IF(ISNA(_xlfn.XLOOKUP(EBZ$4,dictionary!$M$3:$M$7128,dictionary!$N$3:$N$7128))," ",_xlfn.XLOOKUP(EBZ$4,dictionary!$M$3:$M$7128,dictionary!$N$3:$N$7128))</f>
        <v>Para_enginecontroller_p2s_comp_leanoxdrift_y1</v>
      </c>
      <c r="ECA3" s="175" t="str">
        <f>IF(ISNA(_xlfn.XLOOKUP(ECA$4,dictionary!$M$3:$M$7128,dictionary!$N$3:$N$7128))," ",_xlfn.XLOOKUP(ECA$4,dictionary!$M$3:$M$7128,dictionary!$N$3:$N$7128))</f>
        <v>Para_enginecontroller_p2s_comp_leanoxdrift_y2</v>
      </c>
      <c r="ECB3" s="175" t="str">
        <f>IF(ISNA(_xlfn.XLOOKUP(ECB$4,dictionary!$M$3:$M$7128,dictionary!$N$3:$N$7128))," ",_xlfn.XLOOKUP(ECB$4,dictionary!$M$3:$M$7128,dictionary!$N$3:$N$7128))</f>
        <v>Para_enginecontroller_rcoeff_p2s_comp_sector2</v>
      </c>
      <c r="ECC3" s="175" t="str">
        <f>IF(ISNA(_xlfn.XLOOKUP(ECC$4,dictionary!$M$3:$M$7128,dictionary!$N$3:$N$7128))," ",_xlfn.XLOOKUP(ECC$4,dictionary!$M$3:$M$7128,dictionary!$N$3:$N$7128))</f>
        <v>Para_enginecontroller_rlx2_steadystatefactor</v>
      </c>
      <c r="ECD3" s="175" t="str">
        <f>IF(ISNA(_xlfn.XLOOKUP(ECD$4,dictionary!$M$3:$M$7128,dictionary!$N$3:$N$7128))," ",_xlfn.XLOOKUP(ECD$4,dictionary!$M$3:$M$7128,dictionary!$N$3:$N$7128))</f>
        <v>Para_enginecontroller_rp_p2s_comp_leanoxdrift_sp</v>
      </c>
      <c r="ECE3" s="175" t="str">
        <f>IF(ISNA(_xlfn.XLOOKUP(ECE$4,dictionary!$M$3:$M$7128,dictionary!$N$3:$N$7128))," ",_xlfn.XLOOKUP(ECE$4,dictionary!$M$3:$M$7128,dictionary!$N$3:$N$7128))</f>
        <v>Para_enginecontroller_rpr_lx2_offsetlimit</v>
      </c>
      <c r="ECF3" s="175" t="str">
        <f>IF(ISNA(_xlfn.XLOOKUP(ECF$4,dictionary!$M$3:$M$7128,dictionary!$N$3:$N$7128))," ",_xlfn.XLOOKUP(ECF$4,dictionary!$M$3:$M$7128,dictionary!$N$3:$N$7128))</f>
        <v>Para_enginecontroller_tifilterconst_nox</v>
      </c>
      <c r="ECG3" s="175" t="str">
        <f>IF(ISNA(_xlfn.XLOOKUP(ECG$4,dictionary!$M$3:$M$7128,dictionary!$N$3:$N$7128))," ",_xlfn.XLOOKUP(ECG$4,dictionary!$M$3:$M$7128,dictionary!$N$3:$N$7128))</f>
        <v>Para_enginecontroller_tilx2_ctrl_tn</v>
      </c>
      <c r="ECH3" s="175" t="str">
        <f>IF(ISNA(_xlfn.XLOOKUP(ECH$4,dictionary!$M$3:$M$7128,dictionary!$N$3:$N$7128))," ",_xlfn.XLOOKUP(ECH$4,dictionary!$M$3:$M$7128,dictionary!$N$3:$N$7128))</f>
        <v>Para_Exhaust_ActBoil</v>
      </c>
      <c r="ECI3" s="175" t="str">
        <f>IF(ISNA(_xlfn.XLOOKUP(ECI$4,dictionary!$M$3:$M$7128,dictionary!$N$3:$N$7128))," ",_xlfn.XLOOKUP(ECI$4,dictionary!$M$3:$M$7128,dictionary!$N$3:$N$7128))</f>
        <v>Para_Exhaust_ActExhDevAvg</v>
      </c>
      <c r="ECJ3" s="175" t="str">
        <f>IF(ISNA(_xlfn.XLOOKUP(ECJ$4,dictionary!$M$3:$M$7128,dictionary!$N$3:$N$7128))," ",_xlfn.XLOOKUP(ECJ$4,dictionary!$M$3:$M$7128,dictionary!$N$3:$N$7128))</f>
        <v>Para_Exhaust_ActExhGasScav_NEx</v>
      </c>
      <c r="ECK3" s="175" t="str">
        <f>IF(ISNA(_xlfn.XLOOKUP(ECK$4,dictionary!$M$3:$M$7128,dictionary!$N$3:$N$7128))," ",_xlfn.XLOOKUP(ECK$4,dictionary!$M$3:$M$7128,dictionary!$N$3:$N$7128))</f>
        <v>Para_Exhaust_ActExhMax</v>
      </c>
      <c r="ECL3" s="175" t="str">
        <f>IF(ISNA(_xlfn.XLOOKUP(ECL$4,dictionary!$M$3:$M$7128,dictionary!$N$3:$N$7128))," ",_xlfn.XLOOKUP(ECL$4,dictionary!$M$3:$M$7128,dictionary!$N$3:$N$7128))</f>
        <v>Para_Exhaust_ActExhTemp</v>
      </c>
      <c r="ECM3" s="175" t="str">
        <f>IF(ISNA(_xlfn.XLOOKUP(ECM$4,dictionary!$M$3:$M$7128,dictionary!$N$3:$N$7128))," ",_xlfn.XLOOKUP(ECM$4,dictionary!$M$3:$M$7128,dictionary!$N$3:$N$7128))</f>
        <v>Para_Exhaust_ActInHec</v>
      </c>
      <c r="ECN3" s="175" t="str">
        <f>IF(ISNA(_xlfn.XLOOKUP(ECN$4,dictionary!$M$3:$M$7128,dictionary!$N$3:$N$7128))," ",_xlfn.XLOOKUP(ECN$4,dictionary!$M$3:$M$7128,dictionary!$N$3:$N$7128))</f>
        <v>Para_Exhaust_ActInKat</v>
      </c>
      <c r="ECO3" s="175" t="str">
        <f>IF(ISNA(_xlfn.XLOOKUP(ECO$4,dictionary!$M$3:$M$7128,dictionary!$N$3:$N$7128))," ",_xlfn.XLOOKUP(ECO$4,dictionary!$M$3:$M$7128,dictionary!$N$3:$N$7128))</f>
        <v>Para_Exhaust_ActKat</v>
      </c>
      <c r="ECP3" s="175" t="str">
        <f>IF(ISNA(_xlfn.XLOOKUP(ECP$4,dictionary!$M$3:$M$7128,dictionary!$N$3:$N$7128))," ",_xlfn.XLOOKUP(ECP$4,dictionary!$M$3:$M$7128,dictionary!$N$3:$N$7128))</f>
        <v>Para_Exhaust_ActOutHec</v>
      </c>
      <c r="ECQ3" s="175" t="str">
        <f>IF(ISNA(_xlfn.XLOOKUP(ECQ$4,dictionary!$M$3:$M$7128,dictionary!$N$3:$N$7128))," ",_xlfn.XLOOKUP(ECQ$4,dictionary!$M$3:$M$7128,dictionary!$N$3:$N$7128))</f>
        <v>Para_Exhaust_ActOutKat</v>
      </c>
      <c r="ECR3" s="175" t="str">
        <f>IF(ISNA(_xlfn.XLOOKUP(ECR$4,dictionary!$M$3:$M$7128,dictionary!$N$3:$N$7128))," ",_xlfn.XLOOKUP(ECR$4,dictionary!$M$3:$M$7128,dictionary!$N$3:$N$7128))</f>
        <v>Para_Exhaust_ActTempInTurboCh</v>
      </c>
      <c r="ECS3" s="175" t="str">
        <f>IF(ISNA(_xlfn.XLOOKUP(ECS$4,dictionary!$M$3:$M$7128,dictionary!$N$3:$N$7128))," ",_xlfn.XLOOKUP(ECS$4,dictionary!$M$3:$M$7128,dictionary!$N$3:$N$7128))</f>
        <v>Para_Exhaust_ActTempOutHec1</v>
      </c>
      <c r="ECT3" s="175" t="str">
        <f>IF(ISNA(_xlfn.XLOOKUP(ECT$4,dictionary!$M$3:$M$7128,dictionary!$N$3:$N$7128))," ",_xlfn.XLOOKUP(ECT$4,dictionary!$M$3:$M$7128,dictionary!$N$3:$N$7128))</f>
        <v>Para_Exhaust_ActTempOutHec2</v>
      </c>
      <c r="ECU3" s="175" t="str">
        <f>IF(ISNA(_xlfn.XLOOKUP(ECU$4,dictionary!$M$3:$M$7128,dictionary!$N$3:$N$7128))," ",_xlfn.XLOOKUP(ECU$4,dictionary!$M$3:$M$7128,dictionary!$N$3:$N$7128))</f>
        <v>Para_exhaust_boxicat_exist</v>
      </c>
      <c r="ECV3" s="175" t="str">
        <f>IF(ISNA(_xlfn.XLOOKUP(ECV$4,dictionary!$M$3:$M$7128,dictionary!$N$3:$N$7128))," ",_xlfn.XLOOKUP(ECV$4,dictionary!$M$3:$M$7128,dictionary!$N$3:$N$7128))</f>
        <v>Para_exhaust_bpr_oxicat_in_exist</v>
      </c>
      <c r="ECW3" s="175" t="str">
        <f>IF(ISNA(_xlfn.XLOOKUP(ECW$4,dictionary!$M$3:$M$7128,dictionary!$N$3:$N$7128))," ",_xlfn.XLOOKUP(ECW$4,dictionary!$M$3:$M$7128,dictionary!$N$3:$N$7128))</f>
        <v>Para_exhaust_bpr_oxicat_in_fast_exist</v>
      </c>
      <c r="ECX3" s="175" t="str">
        <f>IF(ISNA(_xlfn.XLOOKUP(ECX$4,dictionary!$M$3:$M$7128,dictionary!$N$3:$N$7128))," ",_xlfn.XLOOKUP(ECX$4,dictionary!$M$3:$M$7128,dictionary!$N$3:$N$7128))</f>
        <v>Para_exhaust_bpr_oxicat_out_exist</v>
      </c>
      <c r="ECY3" s="175" t="str">
        <f>IF(ISNA(_xlfn.XLOOKUP(ECY$4,dictionary!$M$3:$M$7128,dictionary!$N$3:$N$7128))," ",_xlfn.XLOOKUP(ECY$4,dictionary!$M$3:$M$7128,dictionary!$N$3:$N$7128))</f>
        <v>Para_exhaust_bt_oxicat_in_exist</v>
      </c>
      <c r="ECZ3" s="175" t="str">
        <f>IF(ISNA(_xlfn.XLOOKUP(ECZ$4,dictionary!$M$3:$M$7128,dictionary!$N$3:$N$7128))," ",_xlfn.XLOOKUP(ECZ$4,dictionary!$M$3:$M$7128,dictionary!$N$3:$N$7128))</f>
        <v>Para_exhaust_bt_oxicat_out_exist</v>
      </c>
      <c r="EDA3" s="175" t="str">
        <f>IF(ISNA(_xlfn.XLOOKUP(EDA$4,dictionary!$M$3:$M$7128,dictionary!$N$3:$N$7128))," ",_xlfn.XLOOKUP(EDA$4,dictionary!$M$3:$M$7128,dictionary!$N$3:$N$7128))</f>
        <v>Para_Exhaust_CODINOX_CO2_PneumVal</v>
      </c>
      <c r="EDB3" s="175" t="str">
        <f>IF(ISNA(_xlfn.XLOOKUP(EDB$4,dictionary!$M$3:$M$7128,dictionary!$N$3:$N$7128))," ",_xlfn.XLOOKUP(EDB$4,dictionary!$M$3:$M$7128,dictionary!$N$3:$N$7128))</f>
        <v>Para_Exhaust_CODINOX_tiCO2_ExPSp_StartOffTime</v>
      </c>
      <c r="EDC3" s="175" t="str">
        <f>IF(ISNA(_xlfn.XLOOKUP(EDC$4,dictionary!$M$3:$M$7128,dictionary!$N$3:$N$7128))," ",_xlfn.XLOOKUP(EDC$4,dictionary!$M$3:$M$7128,dictionary!$N$3:$N$7128))</f>
        <v>Para_Exhaust_CODINOX_tiCO2_ExPSp_StopOffTime</v>
      </c>
      <c r="EDD3" s="175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75" t="str">
        <f>IF(ISNA(_xlfn.XLOOKUP(EDE$4,dictionary!$M$3:$M$7128,dictionary!$N$3:$N$7128))," ",_xlfn.XLOOKUP(EDE$4,dictionary!$M$3:$M$7128,dictionary!$N$3:$N$7128))</f>
        <v>Para_Exhaust_DiffPressCooler_Pr_Diff_ExGCooler_Hi</v>
      </c>
      <c r="EDF3" s="175" t="str">
        <f>IF(ISNA(_xlfn.XLOOKUP(EDF$4,dictionary!$M$3:$M$7128,dictionary!$N$3:$N$7128))," ",_xlfn.XLOOKUP(EDF$4,dictionary!$M$3:$M$7128,dictionary!$N$3:$N$7128))</f>
        <v>Para_Exhaust_DiffPressCooler_Pr_Diff_ExGCooler_HyHi</v>
      </c>
      <c r="EDG3" s="175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75" t="str">
        <f>IF(ISNA(_xlfn.XLOOKUP(EDH$4,dictionary!$M$3:$M$7128,dictionary!$N$3:$N$7128))," ",_xlfn.XLOOKUP(EDH$4,dictionary!$M$3:$M$7128,dictionary!$N$3:$N$7128))</f>
        <v>Para_Exhaust_DiffPressFilter_Pr_Diff_ExGFilter_Hi</v>
      </c>
      <c r="EDI3" s="175" t="str">
        <f>IF(ISNA(_xlfn.XLOOKUP(EDI$4,dictionary!$M$3:$M$7128,dictionary!$N$3:$N$7128))," ",_xlfn.XLOOKUP(EDI$4,dictionary!$M$3:$M$7128,dictionary!$N$3:$N$7128))</f>
        <v>Para_Exhaust_DiffPressFilter_Pr_Diff_ExGFilter_Hi1</v>
      </c>
      <c r="EDJ3" s="175" t="str">
        <f>IF(ISNA(_xlfn.XLOOKUP(EDJ$4,dictionary!$M$3:$M$7128,dictionary!$N$3:$N$7128))," ",_xlfn.XLOOKUP(EDJ$4,dictionary!$M$3:$M$7128,dictionary!$N$3:$N$7128))</f>
        <v>Para_Exhaust_DiffPressFilter_Pr_Diff_ExGFilter_Hi2</v>
      </c>
      <c r="EDK3" s="175" t="str">
        <f>IF(ISNA(_xlfn.XLOOKUP(EDK$4,dictionary!$M$3:$M$7128,dictionary!$N$3:$N$7128))," ",_xlfn.XLOOKUP(EDK$4,dictionary!$M$3:$M$7128,dictionary!$N$3:$N$7128))</f>
        <v>Para_Exhaust_DiffPressFilter_Pr_Diff_ExGFilter_HyHi</v>
      </c>
      <c r="EDL3" s="175" t="str">
        <f>IF(ISNA(_xlfn.XLOOKUP(EDL$4,dictionary!$M$3:$M$7128,dictionary!$N$3:$N$7128))," ",_xlfn.XLOOKUP(EDL$4,dictionary!$M$3:$M$7128,dictionary!$N$3:$N$7128))</f>
        <v>Para_Exhaust_DiffPressFilter_Pr_Diff_ExGFilter_Lo</v>
      </c>
      <c r="EDM3" s="175" t="str">
        <f>IF(ISNA(_xlfn.XLOOKUP(EDM$4,dictionary!$M$3:$M$7128,dictionary!$N$3:$N$7128))," ",_xlfn.XLOOKUP(EDM$4,dictionary!$M$3:$M$7128,dictionary!$N$3:$N$7128))</f>
        <v>Para_Exhaust_EGValveEnable</v>
      </c>
      <c r="EDN3" s="175" t="str">
        <f>IF(ISNA(_xlfn.XLOOKUP(EDN$4,dictionary!$M$3:$M$7128,dictionary!$N$3:$N$7128))," ",_xlfn.XLOOKUP(EDN$4,dictionary!$M$3:$M$7128,dictionary!$N$3:$N$7128))</f>
        <v>Para_Exhaust_HeatExchanger_T_EGaHE1_HyHi_Trip</v>
      </c>
      <c r="EDO3" s="175" t="str">
        <f>IF(ISNA(_xlfn.XLOOKUP(EDO$4,dictionary!$M$3:$M$7128,dictionary!$N$3:$N$7128))," ",_xlfn.XLOOKUP(EDO$4,dictionary!$M$3:$M$7128,dictionary!$N$3:$N$7128))</f>
        <v>Para_Exhaust_HeatExchanger_T_EGaHE1_HyHi_Warn</v>
      </c>
      <c r="EDP3" s="175" t="str">
        <f>IF(ISNA(_xlfn.XLOOKUP(EDP$4,dictionary!$M$3:$M$7128,dictionary!$N$3:$N$7128))," ",_xlfn.XLOOKUP(EDP$4,dictionary!$M$3:$M$7128,dictionary!$N$3:$N$7128))</f>
        <v>Para_Exhaust_HeatExchanger_T_EGaHE1_LimHi_Trip</v>
      </c>
      <c r="EDQ3" s="175" t="str">
        <f>IF(ISNA(_xlfn.XLOOKUP(EDQ$4,dictionary!$M$3:$M$7128,dictionary!$N$3:$N$7128))," ",_xlfn.XLOOKUP(EDQ$4,dictionary!$M$3:$M$7128,dictionary!$N$3:$N$7128))</f>
        <v>Para_Exhaust_HeatExchanger_T_EGaHE1_LimHi_Warn</v>
      </c>
      <c r="EDR3" s="175" t="str">
        <f>IF(ISNA(_xlfn.XLOOKUP(EDR$4,dictionary!$M$3:$M$7128,dictionary!$N$3:$N$7128))," ",_xlfn.XLOOKUP(EDR$4,dictionary!$M$3:$M$7128,dictionary!$N$3:$N$7128))</f>
        <v>Para_Exhaust_HeatExchanger_T_EGaHE2_HyHi_Trip</v>
      </c>
      <c r="EDS3" s="175" t="str">
        <f>IF(ISNA(_xlfn.XLOOKUP(EDS$4,dictionary!$M$3:$M$7128,dictionary!$N$3:$N$7128))," ",_xlfn.XLOOKUP(EDS$4,dictionary!$M$3:$M$7128,dictionary!$N$3:$N$7128))</f>
        <v>Para_Exhaust_HeatExchanger_T_EGaHE2_HyHi_Warn</v>
      </c>
      <c r="EDT3" s="175" t="str">
        <f>IF(ISNA(_xlfn.XLOOKUP(EDT$4,dictionary!$M$3:$M$7128,dictionary!$N$3:$N$7128))," ",_xlfn.XLOOKUP(EDT$4,dictionary!$M$3:$M$7128,dictionary!$N$3:$N$7128))</f>
        <v>Para_Exhaust_HeatExchanger_T_EGaHE2_LimHi_Trip</v>
      </c>
      <c r="EDU3" s="175" t="str">
        <f>IF(ISNA(_xlfn.XLOOKUP(EDU$4,dictionary!$M$3:$M$7128,dictionary!$N$3:$N$7128))," ",_xlfn.XLOOKUP(EDU$4,dictionary!$M$3:$M$7128,dictionary!$N$3:$N$7128))</f>
        <v>Para_Exhaust_HeatExchanger_T_EGaHE2_LimHi_Warn</v>
      </c>
      <c r="EDV3" s="175" t="str">
        <f>IF(ISNA(_xlfn.XLOOKUP(EDV$4,dictionary!$M$3:$M$7128,dictionary!$N$3:$N$7128))," ",_xlfn.XLOOKUP(EDV$4,dictionary!$M$3:$M$7128,dictionary!$N$3:$N$7128))</f>
        <v>Para_Exhaust_HeatExchanger_T_PlateHE_InpLimMax</v>
      </c>
      <c r="EDW3" s="175" t="str">
        <f>IF(ISNA(_xlfn.XLOOKUP(EDW$4,dictionary!$M$3:$M$7128,dictionary!$N$3:$N$7128))," ",_xlfn.XLOOKUP(EDW$4,dictionary!$M$3:$M$7128,dictionary!$N$3:$N$7128))</f>
        <v>Para_Exhaust_HeatExchanger_T_PlateHE_InpLimMin</v>
      </c>
      <c r="EDX3" s="175" t="str">
        <f>IF(ISNA(_xlfn.XLOOKUP(EDX$4,dictionary!$M$3:$M$7128,dictionary!$N$3:$N$7128))," ",_xlfn.XLOOKUP(EDX$4,dictionary!$M$3:$M$7128,dictionary!$N$3:$N$7128))</f>
        <v>Para_Exhaust_NOx_ActCtr</v>
      </c>
      <c r="EDY3" s="175" t="str">
        <f>IF(ISNA(_xlfn.XLOOKUP(EDY$4,dictionary!$M$3:$M$7128,dictionary!$N$3:$N$7128))," ",_xlfn.XLOOKUP(EDY$4,dictionary!$M$3:$M$7128,dictionary!$N$3:$N$7128))</f>
        <v>Para_Exhaust_NOx_ErrorMax</v>
      </c>
      <c r="EDZ3" s="175" t="str">
        <f>IF(ISNA(_xlfn.XLOOKUP(EDZ$4,dictionary!$M$3:$M$7128,dictionary!$N$3:$N$7128))," ",_xlfn.XLOOKUP(EDZ$4,dictionary!$M$3:$M$7128,dictionary!$N$3:$N$7128))</f>
        <v>Para_Exhaust_NOx_O2ref</v>
      </c>
      <c r="EEA3" s="175" t="str">
        <f>IF(ISNA(_xlfn.XLOOKUP(EEA$4,dictionary!$M$3:$M$7128,dictionary!$N$3:$N$7128))," ",_xlfn.XLOOKUP(EEA$4,dictionary!$M$3:$M$7128,dictionary!$N$3:$N$7128))</f>
        <v>Para_Exhaust_NOx_Sensor1_ActSensor</v>
      </c>
      <c r="EEB3" s="175" t="str">
        <f>IF(ISNA(_xlfn.XLOOKUP(EEB$4,dictionary!$M$3:$M$7128,dictionary!$N$3:$N$7128))," ",_xlfn.XLOOKUP(EEB$4,dictionary!$M$3:$M$7128,dictionary!$N$3:$N$7128))</f>
        <v>Para_Exhaust_NOx_Sensor1_NOxOffset</v>
      </c>
      <c r="EEC3" s="175" t="str">
        <f>IF(ISNA(_xlfn.XLOOKUP(EEC$4,dictionary!$M$3:$M$7128,dictionary!$N$3:$N$7128))," ",_xlfn.XLOOKUP(EEC$4,dictionary!$M$3:$M$7128,dictionary!$N$3:$N$7128))</f>
        <v>Para_Exhaust_NOx_Sensor1_O2Offset</v>
      </c>
      <c r="EED3" s="175" t="str">
        <f>IF(ISNA(_xlfn.XLOOKUP(EED$4,dictionary!$M$3:$M$7128,dictionary!$N$3:$N$7128))," ",_xlfn.XLOOKUP(EED$4,dictionary!$M$3:$M$7128,dictionary!$N$3:$N$7128))</f>
        <v>Para_Exhaust_NOx_Sensor2_ActSensor</v>
      </c>
      <c r="EEE3" s="175" t="str">
        <f>IF(ISNA(_xlfn.XLOOKUP(EEE$4,dictionary!$M$3:$M$7128,dictionary!$N$3:$N$7128))," ",_xlfn.XLOOKUP(EEE$4,dictionary!$M$3:$M$7128,dictionary!$N$3:$N$7128))</f>
        <v>Para_Exhaust_NOx_Sensor2_NOxOffset</v>
      </c>
      <c r="EEF3" s="175" t="str">
        <f>IF(ISNA(_xlfn.XLOOKUP(EEF$4,dictionary!$M$3:$M$7128,dictionary!$N$3:$N$7128))," ",_xlfn.XLOOKUP(EEF$4,dictionary!$M$3:$M$7128,dictionary!$N$3:$N$7128))</f>
        <v>Para_Exhaust_NOx_Sensor2_O2Offset</v>
      </c>
      <c r="EEG3" s="175" t="str">
        <f>IF(ISNA(_xlfn.XLOOKUP(EEG$4,dictionary!$M$3:$M$7128,dictionary!$N$3:$N$7128))," ",_xlfn.XLOOKUP(EEG$4,dictionary!$M$3:$M$7128,dictionary!$N$3:$N$7128))</f>
        <v>Para_Exhaust_NOx_SetNOx</v>
      </c>
      <c r="EEH3" s="175" t="str">
        <f>IF(ISNA(_xlfn.XLOOKUP(EEH$4,dictionary!$M$3:$M$7128,dictionary!$N$3:$N$7128))," ",_xlfn.XLOOKUP(EEH$4,dictionary!$M$3:$M$7128,dictionary!$N$3:$N$7128))</f>
        <v>Para_Exhaust_Pr_EGaHPTC_A_Active</v>
      </c>
      <c r="EEI3" s="175" t="str">
        <f>IF(ISNA(_xlfn.XLOOKUP(EEI$4,dictionary!$M$3:$M$7128,dictionary!$N$3:$N$7128))," ",_xlfn.XLOOKUP(EEI$4,dictionary!$M$3:$M$7128,dictionary!$N$3:$N$7128))</f>
        <v>Para_Exhaust_Pr_EGaHPTC_B_Active</v>
      </c>
      <c r="EEJ3" s="175" t="str">
        <f>IF(ISNA(_xlfn.XLOOKUP(EEJ$4,dictionary!$M$3:$M$7128,dictionary!$N$3:$N$7128))," ",_xlfn.XLOOKUP(EEJ$4,dictionary!$M$3:$M$7128,dictionary!$N$3:$N$7128))</f>
        <v>Para_Exhaust_Pr_EGaLPTC_A_Active</v>
      </c>
      <c r="EEK3" s="175" t="str">
        <f>IF(ISNA(_xlfn.XLOOKUP(EEK$4,dictionary!$M$3:$M$7128,dictionary!$N$3:$N$7128))," ",_xlfn.XLOOKUP(EEK$4,dictionary!$M$3:$M$7128,dictionary!$N$3:$N$7128))</f>
        <v>Para_Exhaust_Pr_EGaLPTC_B_Active</v>
      </c>
      <c r="EEL3" s="175" t="str">
        <f>IF(ISNA(_xlfn.XLOOKUP(EEL$4,dictionary!$M$3:$M$7128,dictionary!$N$3:$N$7128))," ",_xlfn.XLOOKUP(EEL$4,dictionary!$M$3:$M$7128,dictionary!$N$3:$N$7128))</f>
        <v>Para_Exhaust_Pr_EGbHPTC_A_Active</v>
      </c>
      <c r="EEM3" s="175" t="str">
        <f>IF(ISNA(_xlfn.XLOOKUP(EEM$4,dictionary!$M$3:$M$7128,dictionary!$N$3:$N$7128))," ",_xlfn.XLOOKUP(EEM$4,dictionary!$M$3:$M$7128,dictionary!$N$3:$N$7128))</f>
        <v>Para_Exhaust_Pr_EGbHPTC_B_Active</v>
      </c>
      <c r="EEN3" s="175" t="str">
        <f>IF(ISNA(_xlfn.XLOOKUP(EEN$4,dictionary!$M$3:$M$7128,dictionary!$N$3:$N$7128))," ",_xlfn.XLOOKUP(EEN$4,dictionary!$M$3:$M$7128,dictionary!$N$3:$N$7128))</f>
        <v>Para_Exhaust_Reactor_Active</v>
      </c>
      <c r="EEO3" s="175" t="str">
        <f>IF(ISNA(_xlfn.XLOOKUP(EEO$4,dictionary!$M$3:$M$7128,dictionary!$N$3:$N$7128))," ",_xlfn.XLOOKUP(EEO$4,dictionary!$M$3:$M$7128,dictionary!$N$3:$N$7128))</f>
        <v>Para_Exhaust_Reactor_ActiveHys</v>
      </c>
      <c r="EEP3" s="175" t="str">
        <f>IF(ISNA(_xlfn.XLOOKUP(EEP$4,dictionary!$M$3:$M$7128,dictionary!$N$3:$N$7128))," ",_xlfn.XLOOKUP(EEP$4,dictionary!$M$3:$M$7128,dictionary!$N$3:$N$7128))</f>
        <v>Para_Exhaust_Reactor_AdjustRefTemp</v>
      </c>
      <c r="EEQ3" s="175" t="str">
        <f>IF(ISNA(_xlfn.XLOOKUP(EEQ$4,dictionary!$M$3:$M$7128,dictionary!$N$3:$N$7128))," ",_xlfn.XLOOKUP(EEQ$4,dictionary!$M$3:$M$7128,dictionary!$N$3:$N$7128))</f>
        <v>Para_Exhaust_Reactor_FlapTimer1</v>
      </c>
      <c r="EER3" s="175" t="str">
        <f>IF(ISNA(_xlfn.XLOOKUP(EER$4,dictionary!$M$3:$M$7128,dictionary!$N$3:$N$7128))," ",_xlfn.XLOOKUP(EER$4,dictionary!$M$3:$M$7128,dictionary!$N$3:$N$7128))</f>
        <v>Para_Exhaust_Reactor_FlapTimer2</v>
      </c>
      <c r="EES3" s="175" t="str">
        <f>IF(ISNA(_xlfn.XLOOKUP(EES$4,dictionary!$M$3:$M$7128,dictionary!$N$3:$N$7128))," ",_xlfn.XLOOKUP(EES$4,dictionary!$M$3:$M$7128,dictionary!$N$3:$N$7128))</f>
        <v>Para_Exhaust_Reactor_LimitReactChamb00</v>
      </c>
      <c r="EET3" s="175" t="str">
        <f>IF(ISNA(_xlfn.XLOOKUP(EET$4,dictionary!$M$3:$M$7128,dictionary!$N$3:$N$7128))," ",_xlfn.XLOOKUP(EET$4,dictionary!$M$3:$M$7128,dictionary!$N$3:$N$7128))</f>
        <v>Para_Exhaust_Reactor_LimitReactChamb25</v>
      </c>
      <c r="EEU3" s="175" t="str">
        <f>IF(ISNA(_xlfn.XLOOKUP(EEU$4,dictionary!$M$3:$M$7128,dictionary!$N$3:$N$7128))," ",_xlfn.XLOOKUP(EEU$4,dictionary!$M$3:$M$7128,dictionary!$N$3:$N$7128))</f>
        <v>Para_Exhaust_Reactor_LimitReactChamb50</v>
      </c>
      <c r="EEV3" s="175" t="str">
        <f>IF(ISNA(_xlfn.XLOOKUP(EEV$4,dictionary!$M$3:$M$7128,dictionary!$N$3:$N$7128))," ",_xlfn.XLOOKUP(EEV$4,dictionary!$M$3:$M$7128,dictionary!$N$3:$N$7128))</f>
        <v>Para_Exhaust_Reactor_LimitReactChamb75</v>
      </c>
      <c r="EEW3" s="175" t="str">
        <f>IF(ISNA(_xlfn.XLOOKUP(EEW$4,dictionary!$M$3:$M$7128,dictionary!$N$3:$N$7128))," ",_xlfn.XLOOKUP(EEW$4,dictionary!$M$3:$M$7128,dictionary!$N$3:$N$7128))</f>
        <v>Para_Exhaust_Reactor_LimitReactChambStartGasInj</v>
      </c>
      <c r="EEX3" s="175" t="str">
        <f>IF(ISNA(_xlfn.XLOOKUP(EEX$4,dictionary!$M$3:$M$7128,dictionary!$N$3:$N$7128))," ",_xlfn.XLOOKUP(EEX$4,dictionary!$M$3:$M$7128,dictionary!$N$3:$N$7128))</f>
        <v>Para_Exhaust_Reactor_RelTemp1</v>
      </c>
      <c r="EEY3" s="175" t="str">
        <f>IF(ISNA(_xlfn.XLOOKUP(EEY$4,dictionary!$M$3:$M$7128,dictionary!$N$3:$N$7128))," ",_xlfn.XLOOKUP(EEY$4,dictionary!$M$3:$M$7128,dictionary!$N$3:$N$7128))</f>
        <v>Para_Exhaust_Reactor_RelTemp2</v>
      </c>
      <c r="EEZ3" s="175" t="str">
        <f>IF(ISNA(_xlfn.XLOOKUP(EEZ$4,dictionary!$M$3:$M$7128,dictionary!$N$3:$N$7128))," ",_xlfn.XLOOKUP(EEZ$4,dictionary!$M$3:$M$7128,dictionary!$N$3:$N$7128))</f>
        <v>Para_Exhaust_Reactor_Sel_Flap5Pos</v>
      </c>
      <c r="EFA3" s="175" t="str">
        <f>IF(ISNA(_xlfn.XLOOKUP(EFA$4,dictionary!$M$3:$M$7128,dictionary!$N$3:$N$7128))," ",_xlfn.XLOOKUP(EFA$4,dictionary!$M$3:$M$7128,dictionary!$N$3:$N$7128))</f>
        <v>Para_Exhaust_Reactor_Sel_FlapActEl</v>
      </c>
      <c r="EFB3" s="175" t="str">
        <f>IF(ISNA(_xlfn.XLOOKUP(EFB$4,dictionary!$M$3:$M$7128,dictionary!$N$3:$N$7128))," ",_xlfn.XLOOKUP(EFB$4,dictionary!$M$3:$M$7128,dictionary!$N$3:$N$7128))</f>
        <v>Para_Exhaust_Reactor_T_ThR_LimGasHy</v>
      </c>
      <c r="EFC3" s="175" t="str">
        <f>IF(ISNA(_xlfn.XLOOKUP(EFC$4,dictionary!$M$3:$M$7128,dictionary!$N$3:$N$7128))," ",_xlfn.XLOOKUP(EFC$4,dictionary!$M$3:$M$7128,dictionary!$N$3:$N$7128))</f>
        <v>Para_Exhaust_Reactor_T_ThR_LimPInc</v>
      </c>
      <c r="EFD3" s="175" t="str">
        <f>IF(ISNA(_xlfn.XLOOKUP(EFD$4,dictionary!$M$3:$M$7128,dictionary!$N$3:$N$7128))," ",_xlfn.XLOOKUP(EFD$4,dictionary!$M$3:$M$7128,dictionary!$N$3:$N$7128))</f>
        <v>Para_Exhaust_Reactor_T_ThR_SetwoGas</v>
      </c>
      <c r="EFE3" s="175" t="str">
        <f>IF(ISNA(_xlfn.XLOOKUP(EFE$4,dictionary!$M$3:$M$7128,dictionary!$N$3:$N$7128))," ",_xlfn.XLOOKUP(EFE$4,dictionary!$M$3:$M$7128,dictionary!$N$3:$N$7128))</f>
        <v>Para_Exhaust_Reactor_ThR_NatGas</v>
      </c>
      <c r="EFF3" s="175" t="str">
        <f>IF(ISNA(_xlfn.XLOOKUP(EFF$4,dictionary!$M$3:$M$7128,dictionary!$N$3:$N$7128))," ",_xlfn.XLOOKUP(EFF$4,dictionary!$M$3:$M$7128,dictionary!$N$3:$N$7128))</f>
        <v>Para_Exhaust_Reactor_ThR_woGas</v>
      </c>
      <c r="EFG3" s="175" t="str">
        <f>IF(ISNA(_xlfn.XLOOKUP(EFG$4,dictionary!$M$3:$M$7128,dictionary!$N$3:$N$7128))," ",_xlfn.XLOOKUP(EFG$4,dictionary!$M$3:$M$7128,dictionary!$N$3:$N$7128))</f>
        <v>Para_Exhaust_Reactor_ti_ThR_TimePInc</v>
      </c>
      <c r="EFH3" s="175" t="str">
        <f>IF(ISNA(_xlfn.XLOOKUP(EFH$4,dictionary!$M$3:$M$7128,dictionary!$N$3:$N$7128))," ",_xlfn.XLOOKUP(EFH$4,dictionary!$M$3:$M$7128,dictionary!$N$3:$N$7128))</f>
        <v>Para_Exhaust_Reactor_ti_ThR_ValDurationPInc</v>
      </c>
      <c r="EFI3" s="175" t="str">
        <f>IF(ISNA(_xlfn.XLOOKUP(EFI$4,dictionary!$M$3:$M$7128,dictionary!$N$3:$N$7128))," ",_xlfn.XLOOKUP(EFI$4,dictionary!$M$3:$M$7128,dictionary!$N$3:$N$7128))</f>
        <v>Para_Exhaust_Reactor_ti_ThR_ValIntervalPInc</v>
      </c>
      <c r="EFJ3" s="175" t="str">
        <f>IF(ISNA(_xlfn.XLOOKUP(EFJ$4,dictionary!$M$3:$M$7128,dictionary!$N$3:$N$7128))," ",_xlfn.XLOOKUP(EFJ$4,dictionary!$M$3:$M$7128,dictionary!$N$3:$N$7128))</f>
        <v>Para_exhaust_rpr_eg_deflag_fast_hihi</v>
      </c>
      <c r="EFK3" s="175" t="str">
        <f>IF(ISNA(_xlfn.XLOOKUP(EFK$4,dictionary!$M$3:$M$7128,dictionary!$N$3:$N$7128))," ",_xlfn.XLOOKUP(EFK$4,dictionary!$M$3:$M$7128,dictionary!$N$3:$N$7128))</f>
        <v>Para_exhaust_rpr_oxicat_diff_hi</v>
      </c>
      <c r="EFL3" s="175" t="str">
        <f>IF(ISNA(_xlfn.XLOOKUP(EFL$4,dictionary!$M$3:$M$7128,dictionary!$N$3:$N$7128))," ",_xlfn.XLOOKUP(EFL$4,dictionary!$M$3:$M$7128,dictionary!$N$3:$N$7128))</f>
        <v>Para_exhaust_rt_oxicat_in_hi</v>
      </c>
      <c r="EFM3" s="175" t="str">
        <f>IF(ISNA(_xlfn.XLOOKUP(EFM$4,dictionary!$M$3:$M$7128,dictionary!$N$3:$N$7128))," ",_xlfn.XLOOKUP(EFM$4,dictionary!$M$3:$M$7128,dictionary!$N$3:$N$7128))</f>
        <v>Para_exhaust_rt_oxicat_out_hihi</v>
      </c>
      <c r="EFN3" s="175" t="str">
        <f>IF(ISNA(_xlfn.XLOOKUP(EFN$4,dictionary!$M$3:$M$7128,dictionary!$N$3:$N$7128))," ",_xlfn.XLOOKUP(EFN$4,dictionary!$M$3:$M$7128,dictionary!$N$3:$N$7128))</f>
        <v>Para_Exhaust_Scavenging_EGScav_ifAuxV_ok</v>
      </c>
      <c r="EFO3" s="175" t="str">
        <f>IF(ISNA(_xlfn.XLOOKUP(EFO$4,dictionary!$M$3:$M$7128,dictionary!$N$3:$N$7128))," ",_xlfn.XLOOKUP(EFO$4,dictionary!$M$3:$M$7128,dictionary!$N$3:$N$7128))</f>
        <v>Para_Exhaust_Scavenging_N2_NoScavGas1</v>
      </c>
      <c r="EFP3" s="175" t="str">
        <f>IF(ISNA(_xlfn.XLOOKUP(EFP$4,dictionary!$M$3:$M$7128,dictionary!$N$3:$N$7128))," ",_xlfn.XLOOKUP(EFP$4,dictionary!$M$3:$M$7128,dictionary!$N$3:$N$7128))</f>
        <v>Para_Exhaust_Scavenging_N2_NoScavGas2</v>
      </c>
      <c r="EFQ3" s="175" t="str">
        <f>IF(ISNA(_xlfn.XLOOKUP(EFQ$4,dictionary!$M$3:$M$7128,dictionary!$N$3:$N$7128))," ",_xlfn.XLOOKUP(EFQ$4,dictionary!$M$3:$M$7128,dictionary!$N$3:$N$7128))</f>
        <v>Para_Exhaust_Scavenging_ScavBeStart_Active</v>
      </c>
      <c r="EFR3" s="175" t="str">
        <f>IF(ISNA(_xlfn.XLOOKUP(EFR$4,dictionary!$M$3:$M$7128,dictionary!$N$3:$N$7128))," ",_xlfn.XLOOKUP(EFR$4,dictionary!$M$3:$M$7128,dictionary!$N$3:$N$7128))</f>
        <v>Para_Exhaust_SCR_Active</v>
      </c>
      <c r="EFS3" s="175" t="str">
        <f>IF(ISNA(_xlfn.XLOOKUP(EFS$4,dictionary!$M$3:$M$7128,dictionary!$N$3:$N$7128))," ",_xlfn.XLOOKUP(EFS$4,dictionary!$M$3:$M$7128,dictionary!$N$3:$N$7128))</f>
        <v>Para_Exhaust_SCR_Dosing_Flow_Urea100</v>
      </c>
      <c r="EFT3" s="175" t="str">
        <f>IF(ISNA(_xlfn.XLOOKUP(EFT$4,dictionary!$M$3:$M$7128,dictionary!$N$3:$N$7128))," ",_xlfn.XLOOKUP(EFT$4,dictionary!$M$3:$M$7128,dictionary!$N$3:$N$7128))</f>
        <v>Para_Exhaust_SCR_Dosing_Flow_Urea30</v>
      </c>
      <c r="EFU3" s="175" t="str">
        <f>IF(ISNA(_xlfn.XLOOKUP(EFU$4,dictionary!$M$3:$M$7128,dictionary!$N$3:$N$7128))," ",_xlfn.XLOOKUP(EFU$4,dictionary!$M$3:$M$7128,dictionary!$N$3:$N$7128))</f>
        <v>Para_Exhaust_SCR_Dosing_Flow_Urea40</v>
      </c>
      <c r="EFV3" s="175" t="str">
        <f>IF(ISNA(_xlfn.XLOOKUP(EFV$4,dictionary!$M$3:$M$7128,dictionary!$N$3:$N$7128))," ",_xlfn.XLOOKUP(EFV$4,dictionary!$M$3:$M$7128,dictionary!$N$3:$N$7128))</f>
        <v>Para_Exhaust_SCR_Dosing_Flow_Urea50</v>
      </c>
      <c r="EFW3" s="175" t="str">
        <f>IF(ISNA(_xlfn.XLOOKUP(EFW$4,dictionary!$M$3:$M$7128,dictionary!$N$3:$N$7128))," ",_xlfn.XLOOKUP(EFW$4,dictionary!$M$3:$M$7128,dictionary!$N$3:$N$7128))</f>
        <v>Para_Exhaust_SCR_Dosing_Flow_Urea60</v>
      </c>
      <c r="EFX3" s="175" t="str">
        <f>IF(ISNA(_xlfn.XLOOKUP(EFX$4,dictionary!$M$3:$M$7128,dictionary!$N$3:$N$7128))," ",_xlfn.XLOOKUP(EFX$4,dictionary!$M$3:$M$7128,dictionary!$N$3:$N$7128))</f>
        <v>Para_Exhaust_SCR_Dosing_Flow_Urea70</v>
      </c>
      <c r="EFY3" s="175" t="str">
        <f>IF(ISNA(_xlfn.XLOOKUP(EFY$4,dictionary!$M$3:$M$7128,dictionary!$N$3:$N$7128))," ",_xlfn.XLOOKUP(EFY$4,dictionary!$M$3:$M$7128,dictionary!$N$3:$N$7128))</f>
        <v>Para_Exhaust_SCR_Dosing_Flow_Urea80</v>
      </c>
      <c r="EFZ3" s="175" t="str">
        <f>IF(ISNA(_xlfn.XLOOKUP(EFZ$4,dictionary!$M$3:$M$7128,dictionary!$N$3:$N$7128))," ",_xlfn.XLOOKUP(EFZ$4,dictionary!$M$3:$M$7128,dictionary!$N$3:$N$7128))</f>
        <v>Para_Exhaust_SCR_Dosing_Flow_Urea90</v>
      </c>
      <c r="EGA3" s="175" t="str">
        <f>IF(ISNA(_xlfn.XLOOKUP(EGA$4,dictionary!$M$3:$M$7128,dictionary!$N$3:$N$7128))," ",_xlfn.XLOOKUP(EGA$4,dictionary!$M$3:$M$7128,dictionary!$N$3:$N$7128))</f>
        <v>Para_Exhaust_SCR_Dosing_Flow_Urea_Hi</v>
      </c>
      <c r="EGB3" s="175" t="str">
        <f>IF(ISNA(_xlfn.XLOOKUP(EGB$4,dictionary!$M$3:$M$7128,dictionary!$N$3:$N$7128))," ",_xlfn.XLOOKUP(EGB$4,dictionary!$M$3:$M$7128,dictionary!$N$3:$N$7128))</f>
        <v>Para_Exhaust_SCR_Dosing_Flow_Urea_Offs</v>
      </c>
      <c r="EGC3" s="175" t="str">
        <f>IF(ISNA(_xlfn.XLOOKUP(EGC$4,dictionary!$M$3:$M$7128,dictionary!$N$3:$N$7128))," ",_xlfn.XLOOKUP(EGC$4,dictionary!$M$3:$M$7128,dictionary!$N$3:$N$7128))</f>
        <v>Para_Exhaust_SCR_Dosing_Flow_Urea_ScalMax</v>
      </c>
      <c r="EGD3" s="175" t="str">
        <f>IF(ISNA(_xlfn.XLOOKUP(EGD$4,dictionary!$M$3:$M$7128,dictionary!$N$3:$N$7128))," ",_xlfn.XLOOKUP(EGD$4,dictionary!$M$3:$M$7128,dictionary!$N$3:$N$7128))</f>
        <v>Para_Exhaust_SCR_Dosing_Flow_Urea_ScalMin</v>
      </c>
      <c r="EGE3" s="175" t="str">
        <f>IF(ISNA(_xlfn.XLOOKUP(EGE$4,dictionary!$M$3:$M$7128,dictionary!$N$3:$N$7128))," ",_xlfn.XLOOKUP(EGE$4,dictionary!$M$3:$M$7128,dictionary!$N$3:$N$7128))</f>
        <v>Para_Exhaust_SCR_Dosing_Flow_Urea_Set_ScalMax</v>
      </c>
      <c r="EGF3" s="175" t="str">
        <f>IF(ISNA(_xlfn.XLOOKUP(EGF$4,dictionary!$M$3:$M$7128,dictionary!$N$3:$N$7128))," ",_xlfn.XLOOKUP(EGF$4,dictionary!$M$3:$M$7128,dictionary!$N$3:$N$7128))</f>
        <v>Para_Exhaust_SCR_Dosing_Flow_Urea_Set_ScalMin</v>
      </c>
      <c r="EGG3" s="175" t="str">
        <f>IF(ISNA(_xlfn.XLOOKUP(EGG$4,dictionary!$M$3:$M$7128,dictionary!$N$3:$N$7128))," ",_xlfn.XLOOKUP(EGG$4,dictionary!$M$3:$M$7128,dictionary!$N$3:$N$7128))</f>
        <v>Para_Exhaust_SCR_Dosing_Flow_UreaGain</v>
      </c>
      <c r="EGH3" s="175" t="str">
        <f>IF(ISNA(_xlfn.XLOOKUP(EGH$4,dictionary!$M$3:$M$7128,dictionary!$N$3:$N$7128))," ",_xlfn.XLOOKUP(EGH$4,dictionary!$M$3:$M$7128,dictionary!$N$3:$N$7128))</f>
        <v>Para_Exhaust_SCR_Dosing_Pr_AirSupply_Hi</v>
      </c>
      <c r="EGI3" s="175" t="str">
        <f>IF(ISNA(_xlfn.XLOOKUP(EGI$4,dictionary!$M$3:$M$7128,dictionary!$N$3:$N$7128))," ",_xlfn.XLOOKUP(EGI$4,dictionary!$M$3:$M$7128,dictionary!$N$3:$N$7128))</f>
        <v>Para_Exhaust_SCR_Dosing_Pr_AirSupply_Lo</v>
      </c>
      <c r="EGJ3" s="175" t="str">
        <f>IF(ISNA(_xlfn.XLOOKUP(EGJ$4,dictionary!$M$3:$M$7128,dictionary!$N$3:$N$7128))," ",_xlfn.XLOOKUP(EGJ$4,dictionary!$M$3:$M$7128,dictionary!$N$3:$N$7128))</f>
        <v>Para_Exhaust_SCR_Dosing_Pr_AirSupply_ScalMax</v>
      </c>
      <c r="EGK3" s="175" t="str">
        <f>IF(ISNA(_xlfn.XLOOKUP(EGK$4,dictionary!$M$3:$M$7128,dictionary!$N$3:$N$7128))," ",_xlfn.XLOOKUP(EGK$4,dictionary!$M$3:$M$7128,dictionary!$N$3:$N$7128))</f>
        <v>Para_Exhaust_SCR_Dosing_Pr_AirSupply_ScalMin</v>
      </c>
      <c r="EGL3" s="175" t="str">
        <f>IF(ISNA(_xlfn.XLOOKUP(EGL$4,dictionary!$M$3:$M$7128,dictionary!$N$3:$N$7128))," ",_xlfn.XLOOKUP(EGL$4,dictionary!$M$3:$M$7128,dictionary!$N$3:$N$7128))</f>
        <v>Para_Exhaust_SCR_Dosing_Pr_Urea_Hi</v>
      </c>
      <c r="EGM3" s="175" t="str">
        <f>IF(ISNA(_xlfn.XLOOKUP(EGM$4,dictionary!$M$3:$M$7128,dictionary!$N$3:$N$7128))," ",_xlfn.XLOOKUP(EGM$4,dictionary!$M$3:$M$7128,dictionary!$N$3:$N$7128))</f>
        <v>Para_Exhaust_SCR_Dosing_Pr_Urea_Lo</v>
      </c>
      <c r="EGN3" s="175" t="str">
        <f>IF(ISNA(_xlfn.XLOOKUP(EGN$4,dictionary!$M$3:$M$7128,dictionary!$N$3:$N$7128))," ",_xlfn.XLOOKUP(EGN$4,dictionary!$M$3:$M$7128,dictionary!$N$3:$N$7128))</f>
        <v>Para_Exhaust_SCR_Dosing_Pr_Urea_ScalMax</v>
      </c>
      <c r="EGO3" s="175" t="str">
        <f>IF(ISNA(_xlfn.XLOOKUP(EGO$4,dictionary!$M$3:$M$7128,dictionary!$N$3:$N$7128))," ",_xlfn.XLOOKUP(EGO$4,dictionary!$M$3:$M$7128,dictionary!$N$3:$N$7128))</f>
        <v>Para_Exhaust_SCR_Dosing_Pr_Urea_ScalMin</v>
      </c>
      <c r="EGP3" s="175" t="str">
        <f>IF(ISNA(_xlfn.XLOOKUP(EGP$4,dictionary!$M$3:$M$7128,dictionary!$N$3:$N$7128))," ",_xlfn.XLOOKUP(EGP$4,dictionary!$M$3:$M$7128,dictionary!$N$3:$N$7128))</f>
        <v>Para_Exhaust_SCR_Dosing_tiAirCompressed_OfC</v>
      </c>
      <c r="EGQ3" s="175" t="str">
        <f>IF(ISNA(_xlfn.XLOOKUP(EGQ$4,dictionary!$M$3:$M$7128,dictionary!$N$3:$N$7128))," ",_xlfn.XLOOKUP(EGQ$4,dictionary!$M$3:$M$7128,dictionary!$N$3:$N$7128))</f>
        <v>Para_Exhaust_SCR_Dosing_tiUreaTank_LevelLow</v>
      </c>
      <c r="EGR3" s="175" t="str">
        <f>IF(ISNA(_xlfn.XLOOKUP(EGR$4,dictionary!$M$3:$M$7128,dictionary!$N$3:$N$7128))," ",_xlfn.XLOOKUP(EGR$4,dictionary!$M$3:$M$7128,dictionary!$N$3:$N$7128))</f>
        <v>Para_Exhaust_SCR_Dosing_UreaCirculatePump_Exist</v>
      </c>
      <c r="EGS3" s="175" t="str">
        <f>IF(ISNA(_xlfn.XLOOKUP(EGS$4,dictionary!$M$3:$M$7128,dictionary!$N$3:$N$7128))," ",_xlfn.XLOOKUP(EGS$4,dictionary!$M$3:$M$7128,dictionary!$N$3:$N$7128))</f>
        <v>Para_Exhaust_SCR_Dosing_UreaPump_Service</v>
      </c>
      <c r="EGT3" s="175" t="str">
        <f>IF(ISNA(_xlfn.XLOOKUP(EGT$4,dictionary!$M$3:$M$7128,dictionary!$N$3:$N$7128))," ",_xlfn.XLOOKUP(EGT$4,dictionary!$M$3:$M$7128,dictionary!$N$3:$N$7128))</f>
        <v>Para_Exhaust_SCR_Emission_CEMS_Shutdown</v>
      </c>
      <c r="EGU3" s="175" t="str">
        <f>IF(ISNA(_xlfn.XLOOKUP(EGU$4,dictionary!$M$3:$M$7128,dictionary!$N$3:$N$7128))," ",_xlfn.XLOOKUP(EGU$4,dictionary!$M$3:$M$7128,dictionary!$N$3:$N$7128))</f>
        <v>Para_Exhaust_SCR_Emission_CEMS_SteadyState</v>
      </c>
      <c r="EGV3" s="175" t="str">
        <f>IF(ISNA(_xlfn.XLOOKUP(EGV$4,dictionary!$M$3:$M$7128,dictionary!$N$3:$N$7128))," ",_xlfn.XLOOKUP(EGV$4,dictionary!$M$3:$M$7128,dictionary!$N$3:$N$7128))</f>
        <v>Para_Exhaust_SCR_Emission_CO_Eng_Out_Set</v>
      </c>
      <c r="EGW3" s="175" t="str">
        <f>IF(ISNA(_xlfn.XLOOKUP(EGW$4,dictionary!$M$3:$M$7128,dictionary!$N$3:$N$7128))," ",_xlfn.XLOOKUP(EGW$4,dictionary!$M$3:$M$7128,dictionary!$N$3:$N$7128))</f>
        <v>Para_Exhaust_SCR_Emission_CO_SCR_Out_Hi</v>
      </c>
      <c r="EGX3" s="175" t="str">
        <f>IF(ISNA(_xlfn.XLOOKUP(EGX$4,dictionary!$M$3:$M$7128,dictionary!$N$3:$N$7128))," ",_xlfn.XLOOKUP(EGX$4,dictionary!$M$3:$M$7128,dictionary!$N$3:$N$7128))</f>
        <v>Para_Exhaust_SCR_Emission_CO_SCR_ScalMax</v>
      </c>
      <c r="EGY3" s="175" t="str">
        <f>IF(ISNA(_xlfn.XLOOKUP(EGY$4,dictionary!$M$3:$M$7128,dictionary!$N$3:$N$7128))," ",_xlfn.XLOOKUP(EGY$4,dictionary!$M$3:$M$7128,dictionary!$N$3:$N$7128))</f>
        <v>Para_Exhaust_SCR_Emission_CO_SCR_ScalMin</v>
      </c>
      <c r="EGZ3" s="175" t="str">
        <f>IF(ISNA(_xlfn.XLOOKUP(EGZ$4,dictionary!$M$3:$M$7128,dictionary!$N$3:$N$7128))," ",_xlfn.XLOOKUP(EGZ$4,dictionary!$M$3:$M$7128,dictionary!$N$3:$N$7128))</f>
        <v>Para_Exhaust_SCR_Emission_Idx_NOxS_Config</v>
      </c>
      <c r="EHA3" s="175" t="str">
        <f>IF(ISNA(_xlfn.XLOOKUP(EHA$4,dictionary!$M$3:$M$7128,dictionary!$N$3:$N$7128))," ",_xlfn.XLOOKUP(EHA$4,dictionary!$M$3:$M$7128,dictionary!$N$3:$N$7128))</f>
        <v>Para_Exhaust_SCR_Emission_NH3_Slip_Ctrl_Active</v>
      </c>
      <c r="EHB3" s="175" t="str">
        <f>IF(ISNA(_xlfn.XLOOKUP(EHB$4,dictionary!$M$3:$M$7128,dictionary!$N$3:$N$7128))," ",_xlfn.XLOOKUP(EHB$4,dictionary!$M$3:$M$7128,dictionary!$N$3:$N$7128))</f>
        <v>Para_Exhaust_SCR_Emission_NO2_SCR_ScalMax</v>
      </c>
      <c r="EHC3" s="175" t="str">
        <f>IF(ISNA(_xlfn.XLOOKUP(EHC$4,dictionary!$M$3:$M$7128,dictionary!$N$3:$N$7128))," ",_xlfn.XLOOKUP(EHC$4,dictionary!$M$3:$M$7128,dictionary!$N$3:$N$7128))</f>
        <v>Para_Exhaust_SCR_Emission_NO2_SCR_ScalMin</v>
      </c>
      <c r="EHD3" s="175" t="str">
        <f>IF(ISNA(_xlfn.XLOOKUP(EHD$4,dictionary!$M$3:$M$7128,dictionary!$N$3:$N$7128))," ",_xlfn.XLOOKUP(EHD$4,dictionary!$M$3:$M$7128,dictionary!$N$3:$N$7128))</f>
        <v>Para_Exhaust_SCR_Emission_NO_Ctrl_SCR_ScalMax</v>
      </c>
      <c r="EHE3" s="175" t="str">
        <f>IF(ISNA(_xlfn.XLOOKUP(EHE$4,dictionary!$M$3:$M$7128,dictionary!$N$3:$N$7128))," ",_xlfn.XLOOKUP(EHE$4,dictionary!$M$3:$M$7128,dictionary!$N$3:$N$7128))</f>
        <v>Para_Exhaust_SCR_Emission_NO_Ctrl_SCR_ScalMin</v>
      </c>
      <c r="EHF3" s="175" t="str">
        <f>IF(ISNA(_xlfn.XLOOKUP(EHF$4,dictionary!$M$3:$M$7128,dictionary!$N$3:$N$7128))," ",_xlfn.XLOOKUP(EHF$4,dictionary!$M$3:$M$7128,dictionary!$N$3:$N$7128))</f>
        <v>Para_Exhaust_SCR_Emission_NO_NH3_Slip_Set</v>
      </c>
      <c r="EHG3" s="175" t="str">
        <f>IF(ISNA(_xlfn.XLOOKUP(EHG$4,dictionary!$M$3:$M$7128,dictionary!$N$3:$N$7128))," ",_xlfn.XLOOKUP(EHG$4,dictionary!$M$3:$M$7128,dictionary!$N$3:$N$7128))</f>
        <v>Para_Exhaust_SCR_Emission_NO_SCR_ScalMax</v>
      </c>
      <c r="EHH3" s="175" t="str">
        <f>IF(ISNA(_xlfn.XLOOKUP(EHH$4,dictionary!$M$3:$M$7128,dictionary!$N$3:$N$7128))," ",_xlfn.XLOOKUP(EHH$4,dictionary!$M$3:$M$7128,dictionary!$N$3:$N$7128))</f>
        <v>Para_Exhaust_SCR_Emission_NO_SCR_ScalMin</v>
      </c>
      <c r="EHI3" s="175" t="str">
        <f>IF(ISNA(_xlfn.XLOOKUP(EHI$4,dictionary!$M$3:$M$7128,dictionary!$N$3:$N$7128))," ",_xlfn.XLOOKUP(EHI$4,dictionary!$M$3:$M$7128,dictionary!$N$3:$N$7128))</f>
        <v>Para_Exhaust_SCR_Emission_NOx_Eng_Out_Set</v>
      </c>
      <c r="EHJ3" s="175" t="str">
        <f>IF(ISNA(_xlfn.XLOOKUP(EHJ$4,dictionary!$M$3:$M$7128,dictionary!$N$3:$N$7128))," ",_xlfn.XLOOKUP(EHJ$4,dictionary!$M$3:$M$7128,dictionary!$N$3:$N$7128))</f>
        <v>Para_Exhaust_SCR_Emission_NOx_SCR_Out_Hi</v>
      </c>
      <c r="EHK3" s="175" t="str">
        <f>IF(ISNA(_xlfn.XLOOKUP(EHK$4,dictionary!$M$3:$M$7128,dictionary!$N$3:$N$7128))," ",_xlfn.XLOOKUP(EHK$4,dictionary!$M$3:$M$7128,dictionary!$N$3:$N$7128))</f>
        <v>Para_Exhaust_SCR_Emission_NOx_SCR_Out_Set</v>
      </c>
      <c r="EHL3" s="175" t="str">
        <f>IF(ISNA(_xlfn.XLOOKUP(EHL$4,dictionary!$M$3:$M$7128,dictionary!$N$3:$N$7128))," ",_xlfn.XLOOKUP(EHL$4,dictionary!$M$3:$M$7128,dictionary!$N$3:$N$7128))</f>
        <v>Para_Exhaust_SCR_Emission_NOxS_Eng_Out_Hi</v>
      </c>
      <c r="EHM3" s="175" t="str">
        <f>IF(ISNA(_xlfn.XLOOKUP(EHM$4,dictionary!$M$3:$M$7128,dictionary!$N$3:$N$7128))," ",_xlfn.XLOOKUP(EHM$4,dictionary!$M$3:$M$7128,dictionary!$N$3:$N$7128))</f>
        <v>Para_Exhaust_SCR_Emission_tiGasAnalys_Purge_Duration</v>
      </c>
      <c r="EHN3" s="175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75" t="str">
        <f>IF(ISNA(_xlfn.XLOOKUP(EHO$4,dictionary!$M$3:$M$7128,dictionary!$N$3:$N$7128))," ",_xlfn.XLOOKUP(EHO$4,dictionary!$M$3:$M$7128,dictionary!$N$3:$N$7128))</f>
        <v>Para_Exhaust_SCR_Emission_tiGasAnalys_Waiting</v>
      </c>
      <c r="EHP3" s="175" t="str">
        <f>IF(ISNA(_xlfn.XLOOKUP(EHP$4,dictionary!$M$3:$M$7128,dictionary!$N$3:$N$7128))," ",_xlfn.XLOOKUP(EHP$4,dictionary!$M$3:$M$7128,dictionary!$N$3:$N$7128))</f>
        <v>Para_Exhaust_SCR_Emission_tiNO_AboveLimit</v>
      </c>
      <c r="EHQ3" s="175" t="str">
        <f>IF(ISNA(_xlfn.XLOOKUP(EHQ$4,dictionary!$M$3:$M$7128,dictionary!$N$3:$N$7128))," ",_xlfn.XLOOKUP(EHQ$4,dictionary!$M$3:$M$7128,dictionary!$N$3:$N$7128))</f>
        <v>Para_Exhaust_SCR_Emission_tiReset_SampleGas_Valves</v>
      </c>
      <c r="EHR3" s="175" t="str">
        <f>IF(ISNA(_xlfn.XLOOKUP(EHR$4,dictionary!$M$3:$M$7128,dictionary!$N$3:$N$7128))," ",_xlfn.XLOOKUP(EHR$4,dictionary!$M$3:$M$7128,dictionary!$N$3:$N$7128))</f>
        <v>Para_Exhaust_SCR_P_LoadEngine_Dosing</v>
      </c>
      <c r="EHS3" s="175" t="str">
        <f>IF(ISNA(_xlfn.XLOOKUP(EHS$4,dictionary!$M$3:$M$7128,dictionary!$N$3:$N$7128))," ",_xlfn.XLOOKUP(EHS$4,dictionary!$M$3:$M$7128,dictionary!$N$3:$N$7128))</f>
        <v>Para_Exhaust_SCR_Pr_SCR_Hi</v>
      </c>
      <c r="EHT3" s="175" t="str">
        <f>IF(ISNA(_xlfn.XLOOKUP(EHT$4,dictionary!$M$3:$M$7128,dictionary!$N$3:$N$7128))," ",_xlfn.XLOOKUP(EHT$4,dictionary!$M$3:$M$7128,dictionary!$N$3:$N$7128))</f>
        <v>Para_Exhaust_SCR_Pr_SCR_In_ScalMax</v>
      </c>
      <c r="EHU3" s="175" t="str">
        <f>IF(ISNA(_xlfn.XLOOKUP(EHU$4,dictionary!$M$3:$M$7128,dictionary!$N$3:$N$7128))," ",_xlfn.XLOOKUP(EHU$4,dictionary!$M$3:$M$7128,dictionary!$N$3:$N$7128))</f>
        <v>Para_Exhaust_SCR_Pr_SCR_In_ScalMin</v>
      </c>
      <c r="EHV3" s="175" t="str">
        <f>IF(ISNA(_xlfn.XLOOKUP(EHV$4,dictionary!$M$3:$M$7128,dictionary!$N$3:$N$7128))," ",_xlfn.XLOOKUP(EHV$4,dictionary!$M$3:$M$7128,dictionary!$N$3:$N$7128))</f>
        <v>Para_Exhaust_SCR_Pr_SCR_Out_ScalMax</v>
      </c>
      <c r="EHW3" s="175" t="str">
        <f>IF(ISNA(_xlfn.XLOOKUP(EHW$4,dictionary!$M$3:$M$7128,dictionary!$N$3:$N$7128))," ",_xlfn.XLOOKUP(EHW$4,dictionary!$M$3:$M$7128,dictionary!$N$3:$N$7128))</f>
        <v>Para_Exhaust_SCR_Pr_SCR_Out_ScalMin</v>
      </c>
      <c r="EHX3" s="175" t="str">
        <f>IF(ISNA(_xlfn.XLOOKUP(EHX$4,dictionary!$M$3:$M$7128,dictionary!$N$3:$N$7128))," ",_xlfn.XLOOKUP(EHX$4,dictionary!$M$3:$M$7128,dictionary!$N$3:$N$7128))</f>
        <v>Para_Exhaust_SCR_SCR_Release</v>
      </c>
      <c r="EHY3" s="175" t="str">
        <f>IF(ISNA(_xlfn.XLOOKUP(EHY$4,dictionary!$M$3:$M$7128,dictionary!$N$3:$N$7128))," ",_xlfn.XLOOKUP(EHY$4,dictionary!$M$3:$M$7128,dictionary!$N$3:$N$7128))</f>
        <v>Para_Exhaust_SCR_T_SCR_Avg</v>
      </c>
      <c r="EHZ3" s="175" t="str">
        <f>IF(ISNA(_xlfn.XLOOKUP(EHZ$4,dictionary!$M$3:$M$7128,dictionary!$N$3:$N$7128))," ",_xlfn.XLOOKUP(EHZ$4,dictionary!$M$3:$M$7128,dictionary!$N$3:$N$7128))</f>
        <v>Para_Exhaust_SCR_T_SCR_In_Hi</v>
      </c>
      <c r="EIA3" s="175" t="str">
        <f>IF(ISNA(_xlfn.XLOOKUP(EIA$4,dictionary!$M$3:$M$7128,dictionary!$N$3:$N$7128))," ",_xlfn.XLOOKUP(EIA$4,dictionary!$M$3:$M$7128,dictionary!$N$3:$N$7128))</f>
        <v>Para_Exhaust_SCR_T_SCR_In_ScalMax</v>
      </c>
      <c r="EIB3" s="175" t="str">
        <f>IF(ISNA(_xlfn.XLOOKUP(EIB$4,dictionary!$M$3:$M$7128,dictionary!$N$3:$N$7128))," ",_xlfn.XLOOKUP(EIB$4,dictionary!$M$3:$M$7128,dictionary!$N$3:$N$7128))</f>
        <v>Para_Exhaust_SCR_T_SCR_In_ScalMin</v>
      </c>
      <c r="EIC3" s="175" t="str">
        <f>IF(ISNA(_xlfn.XLOOKUP(EIC$4,dictionary!$M$3:$M$7128,dictionary!$N$3:$N$7128))," ",_xlfn.XLOOKUP(EIC$4,dictionary!$M$3:$M$7128,dictionary!$N$3:$N$7128))</f>
        <v>Para_Exhaust_SCR_T_SCR_Out_Hi</v>
      </c>
      <c r="EID3" s="175" t="str">
        <f>IF(ISNA(_xlfn.XLOOKUP(EID$4,dictionary!$M$3:$M$7128,dictionary!$N$3:$N$7128))," ",_xlfn.XLOOKUP(EID$4,dictionary!$M$3:$M$7128,dictionary!$N$3:$N$7128))</f>
        <v>Para_Exhaust_SCR_T_SCR_Out_ScalMax</v>
      </c>
      <c r="EIE3" s="175" t="str">
        <f>IF(ISNA(_xlfn.XLOOKUP(EIE$4,dictionary!$M$3:$M$7128,dictionary!$N$3:$N$7128))," ",_xlfn.XLOOKUP(EIE$4,dictionary!$M$3:$M$7128,dictionary!$N$3:$N$7128))</f>
        <v>Para_Exhaust_SCR_T_SCR_Out_ScalMin</v>
      </c>
      <c r="EIF3" s="175" t="str">
        <f>IF(ISNA(_xlfn.XLOOKUP(EIF$4,dictionary!$M$3:$M$7128,dictionary!$N$3:$N$7128))," ",_xlfn.XLOOKUP(EIF$4,dictionary!$M$3:$M$7128,dictionary!$N$3:$N$7128))</f>
        <v>Para_Exhaust_T_EGaHPTC_A_Active</v>
      </c>
      <c r="EIG3" s="175" t="str">
        <f>IF(ISNA(_xlfn.XLOOKUP(EIG$4,dictionary!$M$3:$M$7128,dictionary!$N$3:$N$7128))," ",_xlfn.XLOOKUP(EIG$4,dictionary!$M$3:$M$7128,dictionary!$N$3:$N$7128))</f>
        <v>Para_Exhaust_T_EGaHPTC_B_Active</v>
      </c>
      <c r="EIH3" s="175" t="str">
        <f>IF(ISNA(_xlfn.XLOOKUP(EIH$4,dictionary!$M$3:$M$7128,dictionary!$N$3:$N$7128))," ",_xlfn.XLOOKUP(EIH$4,dictionary!$M$3:$M$7128,dictionary!$N$3:$N$7128))</f>
        <v>Para_Exhaust_T_EGbHPTC_A_Active</v>
      </c>
      <c r="EII3" s="175" t="str">
        <f>IF(ISNA(_xlfn.XLOOKUP(EII$4,dictionary!$M$3:$M$7128,dictionary!$N$3:$N$7128))," ",_xlfn.XLOOKUP(EII$4,dictionary!$M$3:$M$7128,dictionary!$N$3:$N$7128))</f>
        <v>Para_Exhaust_T_EGbHPTC_B_Active</v>
      </c>
      <c r="EIJ3" s="175" t="str">
        <f>IF(ISNA(_xlfn.XLOOKUP(EIJ$4,dictionary!$M$3:$M$7128,dictionary!$N$3:$N$7128))," ",_xlfn.XLOOKUP(EIJ$4,dictionary!$M$3:$M$7128,dictionary!$N$3:$N$7128))</f>
        <v>Para_Exhaust_TCSpeed2Stage_20mA_A</v>
      </c>
      <c r="EIK3" s="175" t="str">
        <f>IF(ISNA(_xlfn.XLOOKUP(EIK$4,dictionary!$M$3:$M$7128,dictionary!$N$3:$N$7128))," ",_xlfn.XLOOKUP(EIK$4,dictionary!$M$3:$M$7128,dictionary!$N$3:$N$7128))</f>
        <v>Para_Exhaust_TCSpeed2Stage_20mA_B</v>
      </c>
      <c r="EIL3" s="175" t="str">
        <f>IF(ISNA(_xlfn.XLOOKUP(EIL$4,dictionary!$M$3:$M$7128,dictionary!$N$3:$N$7128))," ",_xlfn.XLOOKUP(EIL$4,dictionary!$M$3:$M$7128,dictionary!$N$3:$N$7128))</f>
        <v>Para_Exhaust_TCSpeed2Stage_4mA_A</v>
      </c>
      <c r="EIM3" s="175" t="str">
        <f>IF(ISNA(_xlfn.XLOOKUP(EIM$4,dictionary!$M$3:$M$7128,dictionary!$N$3:$N$7128))," ",_xlfn.XLOOKUP(EIM$4,dictionary!$M$3:$M$7128,dictionary!$N$3:$N$7128))</f>
        <v>Para_Exhaust_TCSpeed2Stage_4mA_B</v>
      </c>
      <c r="EIN3" s="175" t="str">
        <f>IF(ISNA(_xlfn.XLOOKUP(EIN$4,dictionary!$M$3:$M$7128,dictionary!$N$3:$N$7128))," ",_xlfn.XLOOKUP(EIN$4,dictionary!$M$3:$M$7128,dictionary!$N$3:$N$7128))</f>
        <v>Para_Exhaust_TCSpeed2Stage_ActTempOutlet_A</v>
      </c>
      <c r="EIO3" s="175" t="str">
        <f>IF(ISNA(_xlfn.XLOOKUP(EIO$4,dictionary!$M$3:$M$7128,dictionary!$N$3:$N$7128))," ",_xlfn.XLOOKUP(EIO$4,dictionary!$M$3:$M$7128,dictionary!$N$3:$N$7128))</f>
        <v>Para_Exhaust_TCSpeed2Stage_ActTempOutlet_B</v>
      </c>
      <c r="EIP3" s="175" t="str">
        <f>IF(ISNA(_xlfn.XLOOKUP(EIP$4,dictionary!$M$3:$M$7128,dictionary!$N$3:$N$7128))," ",_xlfn.XLOOKUP(EIP$4,dictionary!$M$3:$M$7128,dictionary!$N$3:$N$7128))</f>
        <v>Para_Exhaust_TCSpeed2Stage_IncLimit</v>
      </c>
      <c r="EIQ3" s="175" t="str">
        <f>IF(ISNA(_xlfn.XLOOKUP(EIQ$4,dictionary!$M$3:$M$7128,dictionary!$N$3:$N$7128))," ",_xlfn.XLOOKUP(EIQ$4,dictionary!$M$3:$M$7128,dictionary!$N$3:$N$7128))</f>
        <v>Para_Exhaust_TCSpeed2Stage_Limit</v>
      </c>
      <c r="EIR3" s="175" t="str">
        <f>IF(ISNA(_xlfn.XLOOKUP(EIR$4,dictionary!$M$3:$M$7128,dictionary!$N$3:$N$7128))," ",_xlfn.XLOOKUP(EIR$4,dictionary!$M$3:$M$7128,dictionary!$N$3:$N$7128))</f>
        <v>Para_Exhaust_TCSpeed2Stage_LimitHys</v>
      </c>
      <c r="EIS3" s="175" t="str">
        <f>IF(ISNA(_xlfn.XLOOKUP(EIS$4,dictionary!$M$3:$M$7128,dictionary!$N$3:$N$7128))," ",_xlfn.XLOOKUP(EIS$4,dictionary!$M$3:$M$7128,dictionary!$N$3:$N$7128))</f>
        <v>Para_Exhaust_TCSpeedA_20mA</v>
      </c>
      <c r="EIT3" s="175" t="str">
        <f>IF(ISNA(_xlfn.XLOOKUP(EIT$4,dictionary!$M$3:$M$7128,dictionary!$N$3:$N$7128))," ",_xlfn.XLOOKUP(EIT$4,dictionary!$M$3:$M$7128,dictionary!$N$3:$N$7128))</f>
        <v>Para_Exhaust_TCSpeedA_4mA</v>
      </c>
      <c r="EIU3" s="175" t="str">
        <f>IF(ISNA(_xlfn.XLOOKUP(EIU$4,dictionary!$M$3:$M$7128,dictionary!$N$3:$N$7128))," ",_xlfn.XLOOKUP(EIU$4,dictionary!$M$3:$M$7128,dictionary!$N$3:$N$7128))</f>
        <v>Para_Exhaust_TCSpeedA_Limit</v>
      </c>
      <c r="EIV3" s="175" t="str">
        <f>IF(ISNA(_xlfn.XLOOKUP(EIV$4,dictionary!$M$3:$M$7128,dictionary!$N$3:$N$7128))," ",_xlfn.XLOOKUP(EIV$4,dictionary!$M$3:$M$7128,dictionary!$N$3:$N$7128))</f>
        <v>Para_Exhaust_TCSpeedA_LimitHys</v>
      </c>
      <c r="EIW3" s="175" t="str">
        <f>IF(ISNA(_xlfn.XLOOKUP(EIW$4,dictionary!$M$3:$M$7128,dictionary!$N$3:$N$7128))," ",_xlfn.XLOOKUP(EIW$4,dictionary!$M$3:$M$7128,dictionary!$N$3:$N$7128))</f>
        <v>Para_Exhaust_TCSpeedB_20mA</v>
      </c>
      <c r="EIX3" s="175" t="str">
        <f>IF(ISNA(_xlfn.XLOOKUP(EIX$4,dictionary!$M$3:$M$7128,dictionary!$N$3:$N$7128))," ",_xlfn.XLOOKUP(EIX$4,dictionary!$M$3:$M$7128,dictionary!$N$3:$N$7128))</f>
        <v>Para_Exhaust_TCSpeedB_4mA</v>
      </c>
      <c r="EIY3" s="175" t="str">
        <f>IF(ISNA(_xlfn.XLOOKUP(EIY$4,dictionary!$M$3:$M$7128,dictionary!$N$3:$N$7128))," ",_xlfn.XLOOKUP(EIY$4,dictionary!$M$3:$M$7128,dictionary!$N$3:$N$7128))</f>
        <v>Para_Exhaust_TCSpeedB_Limit</v>
      </c>
      <c r="EIZ3" s="175" t="str">
        <f>IF(ISNA(_xlfn.XLOOKUP(EIZ$4,dictionary!$M$3:$M$7128,dictionary!$N$3:$N$7128))," ",_xlfn.XLOOKUP(EIZ$4,dictionary!$M$3:$M$7128,dictionary!$N$3:$N$7128))</f>
        <v>Para_Exhaust_TCSpeedB_LimitHys</v>
      </c>
      <c r="EJA3" s="175" t="str">
        <f>IF(ISNA(_xlfn.XLOOKUP(EJA$4,dictionary!$M$3:$M$7128,dictionary!$N$3:$N$7128))," ",_xlfn.XLOOKUP(EJA$4,dictionary!$M$3:$M$7128,dictionary!$N$3:$N$7128))</f>
        <v>Para_Exhaust_TempBoilHys</v>
      </c>
      <c r="EJB3" s="175" t="str">
        <f>IF(ISNA(_xlfn.XLOOKUP(EJB$4,dictionary!$M$3:$M$7128,dictionary!$N$3:$N$7128))," ",_xlfn.XLOOKUP(EJB$4,dictionary!$M$3:$M$7128,dictionary!$N$3:$N$7128))</f>
        <v>Para_Exhaust_TempBoilInputMax</v>
      </c>
      <c r="EJC3" s="175" t="str">
        <f>IF(ISNA(_xlfn.XLOOKUP(EJC$4,dictionary!$M$3:$M$7128,dictionary!$N$3:$N$7128))," ",_xlfn.XLOOKUP(EJC$4,dictionary!$M$3:$M$7128,dictionary!$N$3:$N$7128))</f>
        <v>Para_Exhaust_TempBoilInputMin</v>
      </c>
      <c r="EJD3" s="175" t="str">
        <f>IF(ISNA(_xlfn.XLOOKUP(EJD$4,dictionary!$M$3:$M$7128,dictionary!$N$3:$N$7128))," ",_xlfn.XLOOKUP(EJD$4,dictionary!$M$3:$M$7128,dictionary!$N$3:$N$7128))</f>
        <v>Para_Exhaust_TempBoilTrip</v>
      </c>
      <c r="EJE3" s="175" t="str">
        <f>IF(ISNA(_xlfn.XLOOKUP(EJE$4,dictionary!$M$3:$M$7128,dictionary!$N$3:$N$7128))," ",_xlfn.XLOOKUP(EJE$4,dictionary!$M$3:$M$7128,dictionary!$N$3:$N$7128))</f>
        <v>Para_Exhaust_TempBoilWarning</v>
      </c>
      <c r="EJF3" s="175" t="str">
        <f>IF(ISNA(_xlfn.XLOOKUP(EJF$4,dictionary!$M$3:$M$7128,dictionary!$N$3:$N$7128))," ",_xlfn.XLOOKUP(EJF$4,dictionary!$M$3:$M$7128,dictionary!$N$3:$N$7128))</f>
        <v>Para_Exhaust_TempExhAvgDevNeg</v>
      </c>
      <c r="EJG3" s="175" t="str">
        <f>IF(ISNA(_xlfn.XLOOKUP(EJG$4,dictionary!$M$3:$M$7128,dictionary!$N$3:$N$7128))," ",_xlfn.XLOOKUP(EJG$4,dictionary!$M$3:$M$7128,dictionary!$N$3:$N$7128))</f>
        <v>Para_Exhaust_TempExhAvgDevPos</v>
      </c>
      <c r="EJH3" s="175" t="str">
        <f>IF(ISNA(_xlfn.XLOOKUP(EJH$4,dictionary!$M$3:$M$7128,dictionary!$N$3:$N$7128))," ",_xlfn.XLOOKUP(EJH$4,dictionary!$M$3:$M$7128,dictionary!$N$3:$N$7128))</f>
        <v>Para_Exhaust_TempExhAvgPnGr40</v>
      </c>
      <c r="EJI3" s="175" t="str">
        <f>IF(ISNA(_xlfn.XLOOKUP(EJI$4,dictionary!$M$3:$M$7128,dictionary!$N$3:$N$7128))," ",_xlfn.XLOOKUP(EJI$4,dictionary!$M$3:$M$7128,dictionary!$N$3:$N$7128))</f>
        <v>Para_Exhaust_TempExhMaxPnGr40</v>
      </c>
      <c r="EJJ3" s="175" t="str">
        <f>IF(ISNA(_xlfn.XLOOKUP(EJJ$4,dictionary!$M$3:$M$7128,dictionary!$N$3:$N$7128))," ",_xlfn.XLOOKUP(EJJ$4,dictionary!$M$3:$M$7128,dictionary!$N$3:$N$7128))</f>
        <v>Para_Exhaust_TempExhMaxPnSm40</v>
      </c>
      <c r="EJK3" s="175" t="str">
        <f>IF(ISNA(_xlfn.XLOOKUP(EJK$4,dictionary!$M$3:$M$7128,dictionary!$N$3:$N$7128))," ",_xlfn.XLOOKUP(EJK$4,dictionary!$M$3:$M$7128,dictionary!$N$3:$N$7128))</f>
        <v>Para_Exhaust_TempInHexHys</v>
      </c>
      <c r="EJL3" s="175" t="str">
        <f>IF(ISNA(_xlfn.XLOOKUP(EJL$4,dictionary!$M$3:$M$7128,dictionary!$N$3:$N$7128))," ",_xlfn.XLOOKUP(EJL$4,dictionary!$M$3:$M$7128,dictionary!$N$3:$N$7128))</f>
        <v>Para_Exhaust_TempInHexMax</v>
      </c>
      <c r="EJM3" s="175" t="str">
        <f>IF(ISNA(_xlfn.XLOOKUP(EJM$4,dictionary!$M$3:$M$7128,dictionary!$N$3:$N$7128))," ",_xlfn.XLOOKUP(EJM$4,dictionary!$M$3:$M$7128,dictionary!$N$3:$N$7128))</f>
        <v>Para_Exhaust_TempInKatHys</v>
      </c>
      <c r="EJN3" s="175" t="str">
        <f>IF(ISNA(_xlfn.XLOOKUP(EJN$4,dictionary!$M$3:$M$7128,dictionary!$N$3:$N$7128))," ",_xlfn.XLOOKUP(EJN$4,dictionary!$M$3:$M$7128,dictionary!$N$3:$N$7128))</f>
        <v>Para_Exhaust_TempInKatMax</v>
      </c>
      <c r="EJO3" s="175" t="str">
        <f>IF(ISNA(_xlfn.XLOOKUP(EJO$4,dictionary!$M$3:$M$7128,dictionary!$N$3:$N$7128))," ",_xlfn.XLOOKUP(EJO$4,dictionary!$M$3:$M$7128,dictionary!$N$3:$N$7128))</f>
        <v>Para_Exhaust_TempInTurboAlarm</v>
      </c>
      <c r="EJP3" s="175" t="str">
        <f>IF(ISNA(_xlfn.XLOOKUP(EJP$4,dictionary!$M$3:$M$7128,dictionary!$N$3:$N$7128))," ",_xlfn.XLOOKUP(EJP$4,dictionary!$M$3:$M$7128,dictionary!$N$3:$N$7128))</f>
        <v>Para_Exhaust_TempInTurboAlarmHys</v>
      </c>
      <c r="EJQ3" s="175" t="str">
        <f>IF(ISNA(_xlfn.XLOOKUP(EJQ$4,dictionary!$M$3:$M$7128,dictionary!$N$3:$N$7128))," ",_xlfn.XLOOKUP(EJQ$4,dictionary!$M$3:$M$7128,dictionary!$N$3:$N$7128))</f>
        <v>Para_Exhaust_TempInTurboMax</v>
      </c>
      <c r="EJR3" s="175" t="str">
        <f>IF(ISNA(_xlfn.XLOOKUP(EJR$4,dictionary!$M$3:$M$7128,dictionary!$N$3:$N$7128))," ",_xlfn.XLOOKUP(EJR$4,dictionary!$M$3:$M$7128,dictionary!$N$3:$N$7128))</f>
        <v>Para_Exhaust_TempInTurboMaxHys</v>
      </c>
      <c r="EJS3" s="175" t="str">
        <f>IF(ISNA(_xlfn.XLOOKUP(EJS$4,dictionary!$M$3:$M$7128,dictionary!$N$3:$N$7128))," ",_xlfn.XLOOKUP(EJS$4,dictionary!$M$3:$M$7128,dictionary!$N$3:$N$7128))</f>
        <v>Para_Exhaust_TempKatAlarm</v>
      </c>
      <c r="EJT3" s="175" t="str">
        <f>IF(ISNA(_xlfn.XLOOKUP(EJT$4,dictionary!$M$3:$M$7128,dictionary!$N$3:$N$7128))," ",_xlfn.XLOOKUP(EJT$4,dictionary!$M$3:$M$7128,dictionary!$N$3:$N$7128))</f>
        <v>Para_Exhaust_TempKatAlarmHys</v>
      </c>
      <c r="EJU3" s="175" t="str">
        <f>IF(ISNA(_xlfn.XLOOKUP(EJU$4,dictionary!$M$3:$M$7128,dictionary!$N$3:$N$7128))," ",_xlfn.XLOOKUP(EJU$4,dictionary!$M$3:$M$7128,dictionary!$N$3:$N$7128))</f>
        <v>Para_Exhaust_TempKatdTMax</v>
      </c>
      <c r="EJV3" s="175" t="str">
        <f>IF(ISNA(_xlfn.XLOOKUP(EJV$4,dictionary!$M$3:$M$7128,dictionary!$N$3:$N$7128))," ",_xlfn.XLOOKUP(EJV$4,dictionary!$M$3:$M$7128,dictionary!$N$3:$N$7128))</f>
        <v>Para_Exhaust_TempKatdTRel</v>
      </c>
      <c r="EJW3" s="175" t="str">
        <f>IF(ISNA(_xlfn.XLOOKUP(EJW$4,dictionary!$M$3:$M$7128,dictionary!$N$3:$N$7128))," ",_xlfn.XLOOKUP(EJW$4,dictionary!$M$3:$M$7128,dictionary!$N$3:$N$7128))</f>
        <v>Para_Exhaust_TempKatdTRelHys</v>
      </c>
      <c r="EJX3" s="175" t="str">
        <f>IF(ISNA(_xlfn.XLOOKUP(EJX$4,dictionary!$M$3:$M$7128,dictionary!$N$3:$N$7128))," ",_xlfn.XLOOKUP(EJX$4,dictionary!$M$3:$M$7128,dictionary!$N$3:$N$7128))</f>
        <v>Para_Exhaust_TempKatHys</v>
      </c>
      <c r="EJY3" s="175" t="str">
        <f>IF(ISNA(_xlfn.XLOOKUP(EJY$4,dictionary!$M$3:$M$7128,dictionary!$N$3:$N$7128))," ",_xlfn.XLOOKUP(EJY$4,dictionary!$M$3:$M$7128,dictionary!$N$3:$N$7128))</f>
        <v>Para_Exhaust_TempKatMax</v>
      </c>
      <c r="EJZ3" s="175" t="str">
        <f>IF(ISNA(_xlfn.XLOOKUP(EJZ$4,dictionary!$M$3:$M$7128,dictionary!$N$3:$N$7128))," ",_xlfn.XLOOKUP(EJZ$4,dictionary!$M$3:$M$7128,dictionary!$N$3:$N$7128))</f>
        <v>Para_Exhaust_TempOutHexHys</v>
      </c>
      <c r="EKA3" s="175" t="str">
        <f>IF(ISNA(_xlfn.XLOOKUP(EKA$4,dictionary!$M$3:$M$7128,dictionary!$N$3:$N$7128))," ",_xlfn.XLOOKUP(EKA$4,dictionary!$M$3:$M$7128,dictionary!$N$3:$N$7128))</f>
        <v>Para_Exhaust_TempOutHexMax</v>
      </c>
      <c r="EKB3" s="175" t="str">
        <f>IF(ISNA(_xlfn.XLOOKUP(EKB$4,dictionary!$M$3:$M$7128,dictionary!$N$3:$N$7128))," ",_xlfn.XLOOKUP(EKB$4,dictionary!$M$3:$M$7128,dictionary!$N$3:$N$7128))</f>
        <v>Para_Exhaust_TempOutKatHys</v>
      </c>
      <c r="EKC3" s="175" t="str">
        <f>IF(ISNA(_xlfn.XLOOKUP(EKC$4,dictionary!$M$3:$M$7128,dictionary!$N$3:$N$7128))," ",_xlfn.XLOOKUP(EKC$4,dictionary!$M$3:$M$7128,dictionary!$N$3:$N$7128))</f>
        <v>Para_Exhaust_TempOutKatMax</v>
      </c>
      <c r="EKD3" s="175" t="str">
        <f>IF(ISNA(_xlfn.XLOOKUP(EKD$4,dictionary!$M$3:$M$7128,dictionary!$N$3:$N$7128))," ",_xlfn.XLOOKUP(EKD$4,dictionary!$M$3:$M$7128,dictionary!$N$3:$N$7128))</f>
        <v>Para_Exhaust_TimeScavening</v>
      </c>
      <c r="EKE3" s="175" t="str">
        <f>IF(ISNA(_xlfn.XLOOKUP(EKE$4,dictionary!$M$3:$M$7128,dictionary!$N$3:$N$7128))," ",_xlfn.XLOOKUP(EKE$4,dictionary!$M$3:$M$7128,dictionary!$N$3:$N$7128))</f>
        <v>Para_Exhaust_ValveControl_EGValveRegulation</v>
      </c>
      <c r="EKF3" s="175" t="str">
        <f>IF(ISNA(_xlfn.XLOOKUP(EKF$4,dictionary!$M$3:$M$7128,dictionary!$N$3:$N$7128))," ",_xlfn.XLOOKUP(EKF$4,dictionary!$M$3:$M$7128,dictionary!$N$3:$N$7128))</f>
        <v>Para_Exhaust_ValveControl_Sel_EGVa_Combi</v>
      </c>
      <c r="EKG3" s="175" t="str">
        <f>IF(ISNA(_xlfn.XLOOKUP(EKG$4,dictionary!$M$3:$M$7128,dictionary!$N$3:$N$7128))," ",_xlfn.XLOOKUP(EKG$4,dictionary!$M$3:$M$7128,dictionary!$N$3:$N$7128))</f>
        <v>Para_Exhaust_ValveControl_Sel_EGVa_ROTORK</v>
      </c>
      <c r="EKH3" s="175" t="str">
        <f>IF(ISNA(_xlfn.XLOOKUP(EKH$4,dictionary!$M$3:$M$7128,dictionary!$N$3:$N$7128))," ",_xlfn.XLOOKUP(EKH$4,dictionary!$M$3:$M$7128,dictionary!$N$3:$N$7128))</f>
        <v>Para_Exhaust_ValveControl_Sel_EGVa_Torque</v>
      </c>
      <c r="EKI3" s="175" t="str">
        <f>IF(ISNA(_xlfn.XLOOKUP(EKI$4,dictionary!$M$3:$M$7128,dictionary!$N$3:$N$7128))," ",_xlfn.XLOOKUP(EKI$4,dictionary!$M$3:$M$7128,dictionary!$N$3:$N$7128))</f>
        <v>Para_Gas_Cnt_Gas_NormM3</v>
      </c>
      <c r="EKJ3" s="175" t="str">
        <f>IF(ISNA(_xlfn.XLOOKUP(EKJ$4,dictionary!$M$3:$M$7128,dictionary!$N$3:$N$7128))," ",_xlfn.XLOOKUP(EKJ$4,dictionary!$M$3:$M$7128,dictionary!$N$3:$N$7128))</f>
        <v>Para_Gas_Cnt_Gas_OpM3</v>
      </c>
      <c r="EKK3" s="175" t="str">
        <f>IF(ISNA(_xlfn.XLOOKUP(EKK$4,dictionary!$M$3:$M$7128,dictionary!$N$3:$N$7128))," ",_xlfn.XLOOKUP(EKK$4,dictionary!$M$3:$M$7128,dictionary!$N$3:$N$7128))</f>
        <v>Para_Gas_Cnt_GasImp_Active</v>
      </c>
      <c r="EKL3" s="175" t="str">
        <f>IF(ISNA(_xlfn.XLOOKUP(EKL$4,dictionary!$M$3:$M$7128,dictionary!$N$3:$N$7128))," ",_xlfn.XLOOKUP(EKL$4,dictionary!$M$3:$M$7128,dictionary!$N$3:$N$7128))</f>
        <v>Para_Gas_GasData_Gas1_HCR1</v>
      </c>
      <c r="EKM3" s="175" t="str">
        <f>IF(ISNA(_xlfn.XLOOKUP(EKM$4,dictionary!$M$3:$M$7128,dictionary!$N$3:$N$7128))," ",_xlfn.XLOOKUP(EKM$4,dictionary!$M$3:$M$7128,dictionary!$N$3:$N$7128))</f>
        <v>Para_Gas_GasData_Gas1_LHV1</v>
      </c>
      <c r="EKN3" s="175" t="str">
        <f>IF(ISNA(_xlfn.XLOOKUP(EKN$4,dictionary!$M$3:$M$7128,dictionary!$N$3:$N$7128))," ",_xlfn.XLOOKUP(EKN$4,dictionary!$M$3:$M$7128,dictionary!$N$3:$N$7128))</f>
        <v>Para_Gas_GasData_Gas1_MinAirReq1</v>
      </c>
      <c r="EKO3" s="175" t="str">
        <f>IF(ISNA(_xlfn.XLOOKUP(EKO$4,dictionary!$M$3:$M$7128,dictionary!$N$3:$N$7128))," ",_xlfn.XLOOKUP(EKO$4,dictionary!$M$3:$M$7128,dictionary!$N$3:$N$7128))</f>
        <v>Para_Gas_GasData_Gas1_StdGD1</v>
      </c>
      <c r="EKP3" s="175" t="str">
        <f>IF(ISNA(_xlfn.XLOOKUP(EKP$4,dictionary!$M$3:$M$7128,dictionary!$N$3:$N$7128))," ",_xlfn.XLOOKUP(EKP$4,dictionary!$M$3:$M$7128,dictionary!$N$3:$N$7128))</f>
        <v>Para_Gas_GasData_Gas2_HCR2</v>
      </c>
      <c r="EKQ3" s="175" t="str">
        <f>IF(ISNA(_xlfn.XLOOKUP(EKQ$4,dictionary!$M$3:$M$7128,dictionary!$N$3:$N$7128))," ",_xlfn.XLOOKUP(EKQ$4,dictionary!$M$3:$M$7128,dictionary!$N$3:$N$7128))</f>
        <v>Para_Gas_GasData_Gas2_LHV2</v>
      </c>
      <c r="EKR3" s="175" t="str">
        <f>IF(ISNA(_xlfn.XLOOKUP(EKR$4,dictionary!$M$3:$M$7128,dictionary!$N$3:$N$7128))," ",_xlfn.XLOOKUP(EKR$4,dictionary!$M$3:$M$7128,dictionary!$N$3:$N$7128))</f>
        <v>Para_Gas_GasData_Gas2_MinAirReq2</v>
      </c>
      <c r="EKS3" s="175" t="str">
        <f>IF(ISNA(_xlfn.XLOOKUP(EKS$4,dictionary!$M$3:$M$7128,dictionary!$N$3:$N$7128))," ",_xlfn.XLOOKUP(EKS$4,dictionary!$M$3:$M$7128,dictionary!$N$3:$N$7128))</f>
        <v>Para_Gas_GasData_Gas2_StdGD2</v>
      </c>
      <c r="EKT3" s="175" t="str">
        <f>IF(ISNA(_xlfn.XLOOKUP(EKT$4,dictionary!$M$3:$M$7128,dictionary!$N$3:$N$7128))," ",_xlfn.XLOOKUP(EKT$4,dictionary!$M$3:$M$7128,dictionary!$N$3:$N$7128))</f>
        <v>Para_Gas_GasData_Gas3_HCR3</v>
      </c>
      <c r="EKU3" s="175" t="str">
        <f>IF(ISNA(_xlfn.XLOOKUP(EKU$4,dictionary!$M$3:$M$7128,dictionary!$N$3:$N$7128))," ",_xlfn.XLOOKUP(EKU$4,dictionary!$M$3:$M$7128,dictionary!$N$3:$N$7128))</f>
        <v>Para_Gas_GasData_Gas3_LHV3</v>
      </c>
      <c r="EKV3" s="175" t="str">
        <f>IF(ISNA(_xlfn.XLOOKUP(EKV$4,dictionary!$M$3:$M$7128,dictionary!$N$3:$N$7128))," ",_xlfn.XLOOKUP(EKV$4,dictionary!$M$3:$M$7128,dictionary!$N$3:$N$7128))</f>
        <v>Para_Gas_GasData_Gas3_MinAirReq3</v>
      </c>
      <c r="EKW3" s="175" t="str">
        <f>IF(ISNA(_xlfn.XLOOKUP(EKW$4,dictionary!$M$3:$M$7128,dictionary!$N$3:$N$7128))," ",_xlfn.XLOOKUP(EKW$4,dictionary!$M$3:$M$7128,dictionary!$N$3:$N$7128))</f>
        <v>Para_Gas_GasData_Gas3_StdGD3</v>
      </c>
      <c r="EKX3" s="175" t="str">
        <f>IF(ISNA(_xlfn.XLOOKUP(EKX$4,dictionary!$M$3:$M$7128,dictionary!$N$3:$N$7128))," ",_xlfn.XLOOKUP(EKX$4,dictionary!$M$3:$M$7128,dictionary!$N$3:$N$7128))</f>
        <v>Para_Gas_GasData_Gas4_HCR4</v>
      </c>
      <c r="EKY3" s="175" t="str">
        <f>IF(ISNA(_xlfn.XLOOKUP(EKY$4,dictionary!$M$3:$M$7128,dictionary!$N$3:$N$7128))," ",_xlfn.XLOOKUP(EKY$4,dictionary!$M$3:$M$7128,dictionary!$N$3:$N$7128))</f>
        <v>Para_Gas_GasData_Gas4_LHV4</v>
      </c>
      <c r="EKZ3" s="175" t="str">
        <f>IF(ISNA(_xlfn.XLOOKUP(EKZ$4,dictionary!$M$3:$M$7128,dictionary!$N$3:$N$7128))," ",_xlfn.XLOOKUP(EKZ$4,dictionary!$M$3:$M$7128,dictionary!$N$3:$N$7128))</f>
        <v>Para_Gas_GasData_Gas4_MinAirReq4</v>
      </c>
      <c r="ELA3" s="175" t="str">
        <f>IF(ISNA(_xlfn.XLOOKUP(ELA$4,dictionary!$M$3:$M$7128,dictionary!$N$3:$N$7128))," ",_xlfn.XLOOKUP(ELA$4,dictionary!$M$3:$M$7128,dictionary!$N$3:$N$7128))</f>
        <v>Para_Gas_GasData_Gas4_StdGD4</v>
      </c>
      <c r="ELB3" s="175" t="str">
        <f>IF(ISNA(_xlfn.XLOOKUP(ELB$4,dictionary!$M$3:$M$7128,dictionary!$N$3:$N$7128))," ",_xlfn.XLOOKUP(ELB$4,dictionary!$M$3:$M$7128,dictionary!$N$3:$N$7128))</f>
        <v>Para_Gas_Gasmixer_Gas1_y1</v>
      </c>
      <c r="ELC3" s="175" t="str">
        <f>IF(ISNA(_xlfn.XLOOKUP(ELC$4,dictionary!$M$3:$M$7128,dictionary!$N$3:$N$7128))," ",_xlfn.XLOOKUP(ELC$4,dictionary!$M$3:$M$7128,dictionary!$N$3:$N$7128))</f>
        <v>Para_Gas_Gasmixer_Gas1_y2</v>
      </c>
      <c r="ELD3" s="175" t="str">
        <f>IF(ISNA(_xlfn.XLOOKUP(ELD$4,dictionary!$M$3:$M$7128,dictionary!$N$3:$N$7128))," ",_xlfn.XLOOKUP(ELD$4,dictionary!$M$3:$M$7128,dictionary!$N$3:$N$7128))</f>
        <v>Para_Gas_Gasmixer_Gas2_y1</v>
      </c>
      <c r="ELE3" s="175" t="str">
        <f>IF(ISNA(_xlfn.XLOOKUP(ELE$4,dictionary!$M$3:$M$7128,dictionary!$N$3:$N$7128))," ",_xlfn.XLOOKUP(ELE$4,dictionary!$M$3:$M$7128,dictionary!$N$3:$N$7128))</f>
        <v>Para_Gas_Gasmixer_Gas2_y2</v>
      </c>
      <c r="ELF3" s="175" t="str">
        <f>IF(ISNA(_xlfn.XLOOKUP(ELF$4,dictionary!$M$3:$M$7128,dictionary!$N$3:$N$7128))," ",_xlfn.XLOOKUP(ELF$4,dictionary!$M$3:$M$7128,dictionary!$N$3:$N$7128))</f>
        <v>Para_Gas_Gasmixer_Gas3_y1</v>
      </c>
      <c r="ELG3" s="175" t="str">
        <f>IF(ISNA(_xlfn.XLOOKUP(ELG$4,dictionary!$M$3:$M$7128,dictionary!$N$3:$N$7128))," ",_xlfn.XLOOKUP(ELG$4,dictionary!$M$3:$M$7128,dictionary!$N$3:$N$7128))</f>
        <v>Para_Gas_Gasmixer_Gas3_y2</v>
      </c>
      <c r="ELH3" s="175" t="str">
        <f>IF(ISNA(_xlfn.XLOOKUP(ELH$4,dictionary!$M$3:$M$7128,dictionary!$N$3:$N$7128))," ",_xlfn.XLOOKUP(ELH$4,dictionary!$M$3:$M$7128,dictionary!$N$3:$N$7128))</f>
        <v>Para_Gas_Gasmixer_Gas4_y1</v>
      </c>
      <c r="ELI3" s="175" t="str">
        <f>IF(ISNA(_xlfn.XLOOKUP(ELI$4,dictionary!$M$3:$M$7128,dictionary!$N$3:$N$7128))," ",_xlfn.XLOOKUP(ELI$4,dictionary!$M$3:$M$7128,dictionary!$N$3:$N$7128))</f>
        <v>Para_Gas_Gasmixer_Gas4_y2</v>
      </c>
      <c r="ELJ3" s="175" t="str">
        <f>IF(ISNA(_xlfn.XLOOKUP(ELJ$4,dictionary!$M$3:$M$7128,dictionary!$N$3:$N$7128))," ",_xlfn.XLOOKUP(ELJ$4,dictionary!$M$3:$M$7128,dictionary!$N$3:$N$7128))</f>
        <v>Para_Gas_GasMixerSpecial_N_Eng_RunUpLim</v>
      </c>
      <c r="ELK3" s="175" t="str">
        <f>IF(ISNA(_xlfn.XLOOKUP(ELK$4,dictionary!$M$3:$M$7128,dictionary!$N$3:$N$7128))," ",_xlfn.XLOOKUP(ELK$4,dictionary!$M$3:$M$7128,dictionary!$N$3:$N$7128))</f>
        <v>Para_Gas_GasMixerSpecial_Pos_GM_RunUpOffset</v>
      </c>
      <c r="ELL3" s="175" t="str">
        <f>IF(ISNA(_xlfn.XLOOKUP(ELL$4,dictionary!$M$3:$M$7128,dictionary!$N$3:$N$7128))," ",_xlfn.XLOOKUP(ELL$4,dictionary!$M$3:$M$7128,dictionary!$N$3:$N$7128))</f>
        <v>Para_Gas_GasPropValve_Gas1_Lam_TJ_Power_Offs1</v>
      </c>
      <c r="ELM3" s="175" t="str">
        <f>IF(ISNA(_xlfn.XLOOKUP(ELM$4,dictionary!$M$3:$M$7128,dictionary!$N$3:$N$7128))," ",_xlfn.XLOOKUP(ELM$4,dictionary!$M$3:$M$7128,dictionary!$N$3:$N$7128))</f>
        <v>Para_Gas_GasPropValve_Gas1_Lam_TJ_Speed_Offs1</v>
      </c>
      <c r="ELN3" s="175" t="str">
        <f>IF(ISNA(_xlfn.XLOOKUP(ELN$4,dictionary!$M$3:$M$7128,dictionary!$N$3:$N$7128))," ",_xlfn.XLOOKUP(ELN$4,dictionary!$M$3:$M$7128,dictionary!$N$3:$N$7128))</f>
        <v>Para_Gas_GasPropValve_Gas1_x1</v>
      </c>
      <c r="ELO3" s="175" t="str">
        <f>IF(ISNA(_xlfn.XLOOKUP(ELO$4,dictionary!$M$3:$M$7128,dictionary!$N$3:$N$7128))," ",_xlfn.XLOOKUP(ELO$4,dictionary!$M$3:$M$7128,dictionary!$N$3:$N$7128))</f>
        <v>Para_Gas_GasPropValve_Gas1_x2</v>
      </c>
      <c r="ELP3" s="175" t="str">
        <f>IF(ISNA(_xlfn.XLOOKUP(ELP$4,dictionary!$M$3:$M$7128,dictionary!$N$3:$N$7128))," ",_xlfn.XLOOKUP(ELP$4,dictionary!$M$3:$M$7128,dictionary!$N$3:$N$7128))</f>
        <v>Para_Gas_GasPropValve_Gas1_y1</v>
      </c>
      <c r="ELQ3" s="175" t="str">
        <f>IF(ISNA(_xlfn.XLOOKUP(ELQ$4,dictionary!$M$3:$M$7128,dictionary!$N$3:$N$7128))," ",_xlfn.XLOOKUP(ELQ$4,dictionary!$M$3:$M$7128,dictionary!$N$3:$N$7128))</f>
        <v>Para_Gas_GasPropValve_Gas1_y2</v>
      </c>
      <c r="ELR3" s="175" t="str">
        <f>IF(ISNA(_xlfn.XLOOKUP(ELR$4,dictionary!$M$3:$M$7128,dictionary!$N$3:$N$7128))," ",_xlfn.XLOOKUP(ELR$4,dictionary!$M$3:$M$7128,dictionary!$N$3:$N$7128))</f>
        <v>Para_Gas_GasPropValve_Gas2_Lam_TJ_Power_Offs2</v>
      </c>
      <c r="ELS3" s="175" t="str">
        <f>IF(ISNA(_xlfn.XLOOKUP(ELS$4,dictionary!$M$3:$M$7128,dictionary!$N$3:$N$7128))," ",_xlfn.XLOOKUP(ELS$4,dictionary!$M$3:$M$7128,dictionary!$N$3:$N$7128))</f>
        <v>Para_Gas_GasPropValve_Gas2_Lam_TJ_Speed_Offs2</v>
      </c>
      <c r="ELT3" s="175" t="str">
        <f>IF(ISNA(_xlfn.XLOOKUP(ELT$4,dictionary!$M$3:$M$7128,dictionary!$N$3:$N$7128))," ",_xlfn.XLOOKUP(ELT$4,dictionary!$M$3:$M$7128,dictionary!$N$3:$N$7128))</f>
        <v>Para_Gas_GasPropValve_Gas2_x1</v>
      </c>
      <c r="ELU3" s="175" t="str">
        <f>IF(ISNA(_xlfn.XLOOKUP(ELU$4,dictionary!$M$3:$M$7128,dictionary!$N$3:$N$7128))," ",_xlfn.XLOOKUP(ELU$4,dictionary!$M$3:$M$7128,dictionary!$N$3:$N$7128))</f>
        <v>Para_Gas_GasPropValve_Gas2_x2</v>
      </c>
      <c r="ELV3" s="175" t="str">
        <f>IF(ISNA(_xlfn.XLOOKUP(ELV$4,dictionary!$M$3:$M$7128,dictionary!$N$3:$N$7128))," ",_xlfn.XLOOKUP(ELV$4,dictionary!$M$3:$M$7128,dictionary!$N$3:$N$7128))</f>
        <v>Para_Gas_GasPropValve_Gas2_y1</v>
      </c>
      <c r="ELW3" s="175" t="str">
        <f>IF(ISNA(_xlfn.XLOOKUP(ELW$4,dictionary!$M$3:$M$7128,dictionary!$N$3:$N$7128))," ",_xlfn.XLOOKUP(ELW$4,dictionary!$M$3:$M$7128,dictionary!$N$3:$N$7128))</f>
        <v>Para_Gas_GasPropValve_Gas2_y2</v>
      </c>
      <c r="ELX3" s="175" t="str">
        <f>IF(ISNA(_xlfn.XLOOKUP(ELX$4,dictionary!$M$3:$M$7128,dictionary!$N$3:$N$7128))," ",_xlfn.XLOOKUP(ELX$4,dictionary!$M$3:$M$7128,dictionary!$N$3:$N$7128))</f>
        <v>Para_Gas_GasPropValve_Gas3_Lam_TJ_Power_Offs3</v>
      </c>
      <c r="ELY3" s="175" t="str">
        <f>IF(ISNA(_xlfn.XLOOKUP(ELY$4,dictionary!$M$3:$M$7128,dictionary!$N$3:$N$7128))," ",_xlfn.XLOOKUP(ELY$4,dictionary!$M$3:$M$7128,dictionary!$N$3:$N$7128))</f>
        <v>Para_Gas_GasPropValve_Gas3_Lam_TJ_Speed_Offs3</v>
      </c>
      <c r="ELZ3" s="175" t="str">
        <f>IF(ISNA(_xlfn.XLOOKUP(ELZ$4,dictionary!$M$3:$M$7128,dictionary!$N$3:$N$7128))," ",_xlfn.XLOOKUP(ELZ$4,dictionary!$M$3:$M$7128,dictionary!$N$3:$N$7128))</f>
        <v>Para_Gas_GasPropValve_Gas3_x1</v>
      </c>
      <c r="EMA3" s="175" t="str">
        <f>IF(ISNA(_xlfn.XLOOKUP(EMA$4,dictionary!$M$3:$M$7128,dictionary!$N$3:$N$7128))," ",_xlfn.XLOOKUP(EMA$4,dictionary!$M$3:$M$7128,dictionary!$N$3:$N$7128))</f>
        <v>Para_Gas_GasPropValve_Gas3_x2</v>
      </c>
      <c r="EMB3" s="175" t="str">
        <f>IF(ISNA(_xlfn.XLOOKUP(EMB$4,dictionary!$M$3:$M$7128,dictionary!$N$3:$N$7128))," ",_xlfn.XLOOKUP(EMB$4,dictionary!$M$3:$M$7128,dictionary!$N$3:$N$7128))</f>
        <v>Para_Gas_GasPropValve_Gas3_y1</v>
      </c>
      <c r="EMC3" s="175" t="str">
        <f>IF(ISNA(_xlfn.XLOOKUP(EMC$4,dictionary!$M$3:$M$7128,dictionary!$N$3:$N$7128))," ",_xlfn.XLOOKUP(EMC$4,dictionary!$M$3:$M$7128,dictionary!$N$3:$N$7128))</f>
        <v>Para_Gas_GasPropValve_Gas3_y2</v>
      </c>
      <c r="EMD3" s="175" t="str">
        <f>IF(ISNA(_xlfn.XLOOKUP(EMD$4,dictionary!$M$3:$M$7128,dictionary!$N$3:$N$7128))," ",_xlfn.XLOOKUP(EMD$4,dictionary!$M$3:$M$7128,dictionary!$N$3:$N$7128))</f>
        <v>Para_Gas_GasPropValve_Gas4_Lam_TJ_Power_Offs4</v>
      </c>
      <c r="EME3" s="175" t="str">
        <f>IF(ISNA(_xlfn.XLOOKUP(EME$4,dictionary!$M$3:$M$7128,dictionary!$N$3:$N$7128))," ",_xlfn.XLOOKUP(EME$4,dictionary!$M$3:$M$7128,dictionary!$N$3:$N$7128))</f>
        <v>Para_Gas_GasPropValve_Gas4_Lam_TJ_Speed_Offs4</v>
      </c>
      <c r="EMF3" s="175" t="str">
        <f>IF(ISNA(_xlfn.XLOOKUP(EMF$4,dictionary!$M$3:$M$7128,dictionary!$N$3:$N$7128))," ",_xlfn.XLOOKUP(EMF$4,dictionary!$M$3:$M$7128,dictionary!$N$3:$N$7128))</f>
        <v>Para_Gas_GasPropValve_Gas4_x1</v>
      </c>
      <c r="EMG3" s="175" t="str">
        <f>IF(ISNA(_xlfn.XLOOKUP(EMG$4,dictionary!$M$3:$M$7128,dictionary!$N$3:$N$7128))," ",_xlfn.XLOOKUP(EMG$4,dictionary!$M$3:$M$7128,dictionary!$N$3:$N$7128))</f>
        <v>Para_Gas_GasPropValve_Gas4_x2</v>
      </c>
      <c r="EMH3" s="175" t="str">
        <f>IF(ISNA(_xlfn.XLOOKUP(EMH$4,dictionary!$M$3:$M$7128,dictionary!$N$3:$N$7128))," ",_xlfn.XLOOKUP(EMH$4,dictionary!$M$3:$M$7128,dictionary!$N$3:$N$7128))</f>
        <v>Para_Gas_GasPropValve_Gas4_y1</v>
      </c>
      <c r="EMI3" s="175" t="str">
        <f>IF(ISNA(_xlfn.XLOOKUP(EMI$4,dictionary!$M$3:$M$7128,dictionary!$N$3:$N$7128))," ",_xlfn.XLOOKUP(EMI$4,dictionary!$M$3:$M$7128,dictionary!$N$3:$N$7128))</f>
        <v>Para_Gas_GasPropValve_Gas4_y2</v>
      </c>
      <c r="EMJ3" s="175" t="str">
        <f>IF(ISNA(_xlfn.XLOOKUP(EMJ$4,dictionary!$M$3:$M$7128,dictionary!$N$3:$N$7128))," ",_xlfn.XLOOKUP(EMJ$4,dictionary!$M$3:$M$7128,dictionary!$N$3:$N$7128))</f>
        <v>Para_Gas_GasRail_Pr_GR_I_Exist</v>
      </c>
      <c r="EMK3" s="175" t="str">
        <f>IF(ISNA(_xlfn.XLOOKUP(EMK$4,dictionary!$M$3:$M$7128,dictionary!$N$3:$N$7128))," ",_xlfn.XLOOKUP(EMK$4,dictionary!$M$3:$M$7128,dictionary!$N$3:$N$7128))</f>
        <v>Para_Gas_GasRail_Pr_GR_II_Exist</v>
      </c>
      <c r="EML3" s="175" t="str">
        <f>IF(ISNA(_xlfn.XLOOKUP(EML$4,dictionary!$M$3:$M$7128,dictionary!$N$3:$N$7128))," ",_xlfn.XLOOKUP(EML$4,dictionary!$M$3:$M$7128,dictionary!$N$3:$N$7128))</f>
        <v>Para_Gas_GasRail_Pr_GR_IScalMax</v>
      </c>
      <c r="EMM3" s="175" t="str">
        <f>IF(ISNA(_xlfn.XLOOKUP(EMM$4,dictionary!$M$3:$M$7128,dictionary!$N$3:$N$7128))," ",_xlfn.XLOOKUP(EMM$4,dictionary!$M$3:$M$7128,dictionary!$N$3:$N$7128))</f>
        <v>Para_Gas_GasRail_Pr_GR_IScalMin</v>
      </c>
      <c r="EMN3" s="175" t="str">
        <f>IF(ISNA(_xlfn.XLOOKUP(EMN$4,dictionary!$M$3:$M$7128,dictionary!$N$3:$N$7128))," ",_xlfn.XLOOKUP(EMN$4,dictionary!$M$3:$M$7128,dictionary!$N$3:$N$7128))</f>
        <v>Para_Gas_GasRail_T_GR_Exist</v>
      </c>
      <c r="EMO3" s="175" t="str">
        <f>IF(ISNA(_xlfn.XLOOKUP(EMO$4,dictionary!$M$3:$M$7128,dictionary!$N$3:$N$7128))," ",_xlfn.XLOOKUP(EMO$4,dictionary!$M$3:$M$7128,dictionary!$N$3:$N$7128))</f>
        <v>Para_Gas_GasTrain_DPr_GR_BOV_Open_Hy</v>
      </c>
      <c r="EMP3" s="175" t="str">
        <f>IF(ISNA(_xlfn.XLOOKUP(EMP$4,dictionary!$M$3:$M$7128,dictionary!$N$3:$N$7128))," ",_xlfn.XLOOKUP(EMP$4,dictionary!$M$3:$M$7128,dictionary!$N$3:$N$7128))</f>
        <v>Para_Gas_GasTrain_MGT_SetActAdjustActive</v>
      </c>
      <c r="EMQ3" s="175" t="str">
        <f>IF(ISNA(_xlfn.XLOOKUP(EMQ$4,dictionary!$M$3:$M$7128,dictionary!$N$3:$N$7128))," ",_xlfn.XLOOKUP(EMQ$4,dictionary!$M$3:$M$7128,dictionary!$N$3:$N$7128))</f>
        <v>Para_Gas_GasTrain_Pr_MGT_PipeLoss_Ch_P1</v>
      </c>
      <c r="EMR3" s="175" t="str">
        <f>IF(ISNA(_xlfn.XLOOKUP(EMR$4,dictionary!$M$3:$M$7128,dictionary!$N$3:$N$7128))," ",_xlfn.XLOOKUP(EMR$4,dictionary!$M$3:$M$7128,dictionary!$N$3:$N$7128))</f>
        <v>Para_Gas_GasTrain_Pr_MGT_PipeLoss_Ch_P2</v>
      </c>
      <c r="EMS3" s="175" t="str">
        <f>IF(ISNA(_xlfn.XLOOKUP(EMS$4,dictionary!$M$3:$M$7128,dictionary!$N$3:$N$7128))," ",_xlfn.XLOOKUP(EMS$4,dictionary!$M$3:$M$7128,dictionary!$N$3:$N$7128))</f>
        <v>Para_Gas_GasTrain_Pr_MGT_PipeLoss_P1</v>
      </c>
      <c r="EMT3" s="175" t="str">
        <f>IF(ISNA(_xlfn.XLOOKUP(EMT$4,dictionary!$M$3:$M$7128,dictionary!$N$3:$N$7128))," ",_xlfn.XLOOKUP(EMT$4,dictionary!$M$3:$M$7128,dictionary!$N$3:$N$7128))</f>
        <v>Para_Gas_GasTrain_Pr_MGT_PipeLoss_P2</v>
      </c>
      <c r="EMU3" s="175" t="str">
        <f>IF(ISNA(_xlfn.XLOOKUP(EMU$4,dictionary!$M$3:$M$7128,dictionary!$N$3:$N$7128))," ",_xlfn.XLOOKUP(EMU$4,dictionary!$M$3:$M$7128,dictionary!$N$3:$N$7128))</f>
        <v>Para_Gas_GasTrain_Pr_MGT_sp_offset</v>
      </c>
      <c r="EMV3" s="175" t="str">
        <f>IF(ISNA(_xlfn.XLOOKUP(EMV$4,dictionary!$M$3:$M$7128,dictionary!$N$3:$N$7128))," ",_xlfn.XLOOKUP(EMV$4,dictionary!$M$3:$M$7128,dictionary!$N$3:$N$7128))</f>
        <v>Para_Gas_GasTrain_Pr_MGT_spScalMax</v>
      </c>
      <c r="EMW3" s="175" t="str">
        <f>IF(ISNA(_xlfn.XLOOKUP(EMW$4,dictionary!$M$3:$M$7128,dictionary!$N$3:$N$7128))," ",_xlfn.XLOOKUP(EMW$4,dictionary!$M$3:$M$7128,dictionary!$N$3:$N$7128))</f>
        <v>Para_Gas_GasTrain_Pr_MGT_spScalMin</v>
      </c>
      <c r="EMX3" s="175" t="str">
        <f>IF(ISNA(_xlfn.XLOOKUP(EMX$4,dictionary!$M$3:$M$7128,dictionary!$N$3:$N$7128))," ",_xlfn.XLOOKUP(EMX$4,dictionary!$M$3:$M$7128,dictionary!$N$3:$N$7128))</f>
        <v>Para_Gas_GasTrain_tiBOV_Open_Max</v>
      </c>
      <c r="EMY3" s="175" t="str">
        <f>IF(ISNA(_xlfn.XLOOKUP(EMY$4,dictionary!$M$3:$M$7128,dictionary!$N$3:$N$7128))," ",_xlfn.XLOOKUP(EMY$4,dictionary!$M$3:$M$7128,dictionary!$N$3:$N$7128))</f>
        <v>Para_Gas_GasTrain_tiBOV_Open_Min</v>
      </c>
      <c r="EMZ3" s="175" t="str">
        <f>IF(ISNA(_xlfn.XLOOKUP(EMZ$4,dictionary!$M$3:$M$7128,dictionary!$N$3:$N$7128))," ",_xlfn.XLOOKUP(EMZ$4,dictionary!$M$3:$M$7128,dictionary!$N$3:$N$7128))</f>
        <v>Para_Gas_GCActive</v>
      </c>
      <c r="ENA3" s="175" t="str">
        <f>IF(ISNA(_xlfn.XLOOKUP(ENA$4,dictionary!$M$3:$M$7128,dictionary!$N$3:$N$7128))," ",_xlfn.XLOOKUP(ENA$4,dictionary!$M$3:$M$7128,dictionary!$N$3:$N$7128))</f>
        <v>Para_Gas_GT_MixActive</v>
      </c>
      <c r="ENB3" s="175" t="str">
        <f>IF(ISNA(_xlfn.XLOOKUP(ENB$4,dictionary!$M$3:$M$7128,dictionary!$N$3:$N$7128))," ",_xlfn.XLOOKUP(ENB$4,dictionary!$M$3:$M$7128,dictionary!$N$3:$N$7128))</f>
        <v>Para_Gas_GT_MixActiveEngStop</v>
      </c>
      <c r="ENC3" s="175" t="str">
        <f>IF(ISNA(_xlfn.XLOOKUP(ENC$4,dictionary!$M$3:$M$7128,dictionary!$N$3:$N$7128))," ",_xlfn.XLOOKUP(ENC$4,dictionary!$M$3:$M$7128,dictionary!$N$3:$N$7128))</f>
        <v>Para_Gas_Num_GM</v>
      </c>
      <c r="END3" s="175" t="str">
        <f>IF(ISNA(_xlfn.XLOOKUP(END$4,dictionary!$M$3:$M$7128,dictionary!$N$3:$N$7128))," ",_xlfn.XLOOKUP(END$4,dictionary!$M$3:$M$7128,dictionary!$N$3:$N$7128))</f>
        <v>Para_Gas_Num_GT1_Lines</v>
      </c>
      <c r="ENE3" s="175" t="str">
        <f>IF(ISNA(_xlfn.XLOOKUP(ENE$4,dictionary!$M$3:$M$7128,dictionary!$N$3:$N$7128))," ",_xlfn.XLOOKUP(ENE$4,dictionary!$M$3:$M$7128,dictionary!$N$3:$N$7128))</f>
        <v>Para_Gas_P_GT_SetLim</v>
      </c>
      <c r="ENF3" s="175" t="str">
        <f>IF(ISNA(_xlfn.XLOOKUP(ENF$4,dictionary!$M$3:$M$7128,dictionary!$N$3:$N$7128))," ",_xlfn.XLOOKUP(ENF$4,dictionary!$M$3:$M$7128,dictionary!$N$3:$N$7128))</f>
        <v>Para_Gas_Pr_GasPrAbsActive</v>
      </c>
      <c r="ENG3" s="175" t="str">
        <f>IF(ISNA(_xlfn.XLOOKUP(ENG$4,dictionary!$M$3:$M$7128,dictionary!$N$3:$N$7128))," ",_xlfn.XLOOKUP(ENG$4,dictionary!$M$3:$M$7128,dictionary!$N$3:$N$7128))</f>
        <v>Para_Gas_PreChambDifPress_Pr_BlowOff_LimHi</v>
      </c>
      <c r="ENH3" s="175" t="str">
        <f>IF(ISNA(_xlfn.XLOOKUP(ENH$4,dictionary!$M$3:$M$7128,dictionary!$N$3:$N$7128))," ",_xlfn.XLOOKUP(ENH$4,dictionary!$M$3:$M$7128,dictionary!$N$3:$N$7128))</f>
        <v>Para_Gas_PreChambGasTrain_PCGT_SafeDevice_Exist</v>
      </c>
      <c r="ENI3" s="175" t="str">
        <f>IF(ISNA(_xlfn.XLOOKUP(ENI$4,dictionary!$M$3:$M$7128,dictionary!$N$3:$N$7128))," ",_xlfn.XLOOKUP(ENI$4,dictionary!$M$3:$M$7128,dictionary!$N$3:$N$7128))</f>
        <v>Para_Gas_PreChambGasTrain_PCGT_SetActAdjustActive</v>
      </c>
      <c r="ENJ3" s="175" t="str">
        <f>IF(ISNA(_xlfn.XLOOKUP(ENJ$4,dictionary!$M$3:$M$7128,dictionary!$N$3:$N$7128))," ",_xlfn.XLOOKUP(ENJ$4,dictionary!$M$3:$M$7128,dictionary!$N$3:$N$7128))</f>
        <v>Para_Gas_PreChambGasTrain_Pr_PCGT_Out_Exist</v>
      </c>
      <c r="ENK3" s="175" t="str">
        <f>IF(ISNA(_xlfn.XLOOKUP(ENK$4,dictionary!$M$3:$M$7128,dictionary!$N$3:$N$7128))," ",_xlfn.XLOOKUP(ENK$4,dictionary!$M$3:$M$7128,dictionary!$N$3:$N$7128))</f>
        <v>Para_Gas_PreChambGasTrain_Pr_PCGT_OutScalMax</v>
      </c>
      <c r="ENL3" s="175" t="str">
        <f>IF(ISNA(_xlfn.XLOOKUP(ENL$4,dictionary!$M$3:$M$7128,dictionary!$N$3:$N$7128))," ",_xlfn.XLOOKUP(ENL$4,dictionary!$M$3:$M$7128,dictionary!$N$3:$N$7128))</f>
        <v>Para_Gas_PreChambGasTrain_Pr_PCGT_OutScalMin</v>
      </c>
      <c r="ENM3" s="175" t="str">
        <f>IF(ISNA(_xlfn.XLOOKUP(ENM$4,dictionary!$M$3:$M$7128,dictionary!$N$3:$N$7128))," ",_xlfn.XLOOKUP(ENM$4,dictionary!$M$3:$M$7128,dictionary!$N$3:$N$7128))</f>
        <v>Para_Gas_PreChambGasTrain_Pr_PCGT_sp_offset</v>
      </c>
      <c r="ENN3" s="175" t="str">
        <f>IF(ISNA(_xlfn.XLOOKUP(ENN$4,dictionary!$M$3:$M$7128,dictionary!$N$3:$N$7128))," ",_xlfn.XLOOKUP(ENN$4,dictionary!$M$3:$M$7128,dictionary!$N$3:$N$7128))</f>
        <v>Para_Gas_PreChambGasTrain_Pr_PCGT_spScalMax</v>
      </c>
      <c r="ENO3" s="175" t="str">
        <f>IF(ISNA(_xlfn.XLOOKUP(ENO$4,dictionary!$M$3:$M$7128,dictionary!$N$3:$N$7128))," ",_xlfn.XLOOKUP(ENO$4,dictionary!$M$3:$M$7128,dictionary!$N$3:$N$7128))</f>
        <v>Para_Gas_PreChambGasTrain_Pr_PCGT_spScalMin</v>
      </c>
      <c r="ENP3" s="175" t="str">
        <f>IF(ISNA(_xlfn.XLOOKUP(ENP$4,dictionary!$M$3:$M$7128,dictionary!$N$3:$N$7128))," ",_xlfn.XLOOKUP(ENP$4,dictionary!$M$3:$M$7128,dictionary!$N$3:$N$7128))</f>
        <v>Para_Gas_PreChambGasTrain_T_PCGAfCo_Active</v>
      </c>
      <c r="ENQ3" s="175" t="str">
        <f>IF(ISNA(_xlfn.XLOOKUP(ENQ$4,dictionary!$M$3:$M$7128,dictionary!$N$3:$N$7128))," ",_xlfn.XLOOKUP(ENQ$4,dictionary!$M$3:$M$7128,dictionary!$N$3:$N$7128))</f>
        <v>Para_Gas_PreChambGasTrain_T_PCGAfCo_HyHi</v>
      </c>
      <c r="ENR3" s="175" t="str">
        <f>IF(ISNA(_xlfn.XLOOKUP(ENR$4,dictionary!$M$3:$M$7128,dictionary!$N$3:$N$7128))," ",_xlfn.XLOOKUP(ENR$4,dictionary!$M$3:$M$7128,dictionary!$N$3:$N$7128))</f>
        <v>Para_Gas_PreChambGasTrain_T_PCGAfCo_LimHi</v>
      </c>
      <c r="ENS3" s="175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75" t="str">
        <f>IF(ISNA(_xlfn.XLOOKUP(ENT$4,dictionary!$M$3:$M$7128,dictionary!$N$3:$N$7128))," ",_xlfn.XLOOKUP(ENT$4,dictionary!$M$3:$M$7128,dictionary!$N$3:$N$7128))</f>
        <v>Para_Gas_SpecGas_AdvGasPropValveStart_TJ_SG_Start1</v>
      </c>
      <c r="ENU3" s="175" t="str">
        <f>IF(ISNA(_xlfn.XLOOKUP(ENU$4,dictionary!$M$3:$M$7128,dictionary!$N$3:$N$7128))," ",_xlfn.XLOOKUP(ENU$4,dictionary!$M$3:$M$7128,dictionary!$N$3:$N$7128))</f>
        <v>Para_Gas_SpecGas_AdvGasPropValveStart_TJ_SG_Start2</v>
      </c>
      <c r="ENV3" s="175" t="str">
        <f>IF(ISNA(_xlfn.XLOOKUP(ENV$4,dictionary!$M$3:$M$7128,dictionary!$N$3:$N$7128))," ",_xlfn.XLOOKUP(ENV$4,dictionary!$M$3:$M$7128,dictionary!$N$3:$N$7128))</f>
        <v>Para_Gas_SpecGas_AdvGasPropValveStart_TJ_SG_Start3</v>
      </c>
      <c r="ENW3" s="175" t="str">
        <f>IF(ISNA(_xlfn.XLOOKUP(ENW$4,dictionary!$M$3:$M$7128,dictionary!$N$3:$N$7128))," ",_xlfn.XLOOKUP(ENW$4,dictionary!$M$3:$M$7128,dictionary!$N$3:$N$7128))</f>
        <v>Para_Gas_SpecGas_AdvGasPropValveStart_TJ_SG_Start4</v>
      </c>
      <c r="ENX3" s="175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75" t="str">
        <f>IF(ISNA(_xlfn.XLOOKUP(ENY$4,dictionary!$M$3:$M$7128,dictionary!$N$3:$N$7128))," ",_xlfn.XLOOKUP(ENY$4,dictionary!$M$3:$M$7128,dictionary!$N$3:$N$7128))</f>
        <v>Para_Gas_SpecGas_BioGas_BiogasActive</v>
      </c>
      <c r="ENZ3" s="175" t="str">
        <f>IF(ISNA(_xlfn.XLOOKUP(ENZ$4,dictionary!$M$3:$M$7128,dictionary!$N$3:$N$7128))," ",_xlfn.XLOOKUP(ENZ$4,dictionary!$M$3:$M$7128,dictionary!$N$3:$N$7128))</f>
        <v>Para_Gas_SpecGas_BioGas_Msg3327Active</v>
      </c>
      <c r="EOA3" s="175" t="str">
        <f>IF(ISNA(_xlfn.XLOOKUP(EOA$4,dictionary!$M$3:$M$7128,dictionary!$N$3:$N$7128))," ",_xlfn.XLOOKUP(EOA$4,dictionary!$M$3:$M$7128,dictionary!$N$3:$N$7128))</f>
        <v>Para_Gas_SpecGas_BioGas_Msg3328Active</v>
      </c>
      <c r="EOB3" s="175" t="str">
        <f>IF(ISNA(_xlfn.XLOOKUP(EOB$4,dictionary!$M$3:$M$7128,dictionary!$N$3:$N$7128))," ",_xlfn.XLOOKUP(EOB$4,dictionary!$M$3:$M$7128,dictionary!$N$3:$N$7128))</f>
        <v>Para_Gas_SpecGas_BioGas_Msg3567Active</v>
      </c>
      <c r="EOC3" s="175" t="str">
        <f>IF(ISNA(_xlfn.XLOOKUP(EOC$4,dictionary!$M$3:$M$7128,dictionary!$N$3:$N$7128))," ",_xlfn.XLOOKUP(EOC$4,dictionary!$M$3:$M$7128,dictionary!$N$3:$N$7128))</f>
        <v>Para_Gas_SpecGas_BioGas_Msg3568Active</v>
      </c>
      <c r="EOD3" s="175" t="str">
        <f>IF(ISNA(_xlfn.XLOOKUP(EOD$4,dictionary!$M$3:$M$7128,dictionary!$N$3:$N$7128))," ",_xlfn.XLOOKUP(EOD$4,dictionary!$M$3:$M$7128,dictionary!$N$3:$N$7128))</f>
        <v>Para_Gas_SpecGas_BioGas_Msg3569Active</v>
      </c>
      <c r="EOE3" s="175" t="str">
        <f>IF(ISNA(_xlfn.XLOOKUP(EOE$4,dictionary!$M$3:$M$7128,dictionary!$N$3:$N$7128))," ",_xlfn.XLOOKUP(EOE$4,dictionary!$M$3:$M$7128,dictionary!$N$3:$N$7128))</f>
        <v>Para_Gas_SpecGas_BioGas_Msg3570Active</v>
      </c>
      <c r="EOF3" s="175" t="str">
        <f>IF(ISNA(_xlfn.XLOOKUP(EOF$4,dictionary!$M$3:$M$7128,dictionary!$N$3:$N$7128))," ",_xlfn.XLOOKUP(EOF$4,dictionary!$M$3:$M$7128,dictionary!$N$3:$N$7128))</f>
        <v>Para_Gas_SpecGas_CBV34Control_CBV34_Fun</v>
      </c>
      <c r="EOG3" s="175" t="str">
        <f>IF(ISNA(_xlfn.XLOOKUP(EOG$4,dictionary!$M$3:$M$7128,dictionary!$N$3:$N$7128))," ",_xlfn.XLOOKUP(EOG$4,dictionary!$M$3:$M$7128,dictionary!$N$3:$N$7128))</f>
        <v>Para_Gas_SpecGas_CBV34Control_CBV34_min</v>
      </c>
      <c r="EOH3" s="175" t="str">
        <f>IF(ISNA(_xlfn.XLOOKUP(EOH$4,dictionary!$M$3:$M$7128,dictionary!$N$3:$N$7128))," ",_xlfn.XLOOKUP(EOH$4,dictionary!$M$3:$M$7128,dictionary!$N$3:$N$7128))</f>
        <v>Para_Gas_SpecGas_CBV34Control_CBV34_Set</v>
      </c>
      <c r="EOI3" s="175" t="str">
        <f>IF(ISNA(_xlfn.XLOOKUP(EOI$4,dictionary!$M$3:$M$7128,dictionary!$N$3:$N$7128))," ",_xlfn.XLOOKUP(EOI$4,dictionary!$M$3:$M$7128,dictionary!$N$3:$N$7128))</f>
        <v>Para_Gas_SpecGas_CBV34Control_CBV34Ctr_ki</v>
      </c>
      <c r="EOJ3" s="175" t="str">
        <f>IF(ISNA(_xlfn.XLOOKUP(EOJ$4,dictionary!$M$3:$M$7128,dictionary!$N$3:$N$7128))," ",_xlfn.XLOOKUP(EOJ$4,dictionary!$M$3:$M$7128,dictionary!$N$3:$N$7128))</f>
        <v>Para_Gas_SpecGas_CBV34Control_CBV34Ctr_kp</v>
      </c>
      <c r="EOK3" s="175" t="str">
        <f>IF(ISNA(_xlfn.XLOOKUP(EOK$4,dictionary!$M$3:$M$7128,dictionary!$N$3:$N$7128))," ",_xlfn.XLOOKUP(EOK$4,dictionary!$M$3:$M$7128,dictionary!$N$3:$N$7128))</f>
        <v>Para_Gas_SpecGas_GlowIgn_CA_SG_IP_Step</v>
      </c>
      <c r="EOL3" s="175" t="str">
        <f>IF(ISNA(_xlfn.XLOOKUP(EOL$4,dictionary!$M$3:$M$7128,dictionary!$N$3:$N$7128))," ",_xlfn.XLOOKUP(EOL$4,dictionary!$M$3:$M$7128,dictionary!$N$3:$N$7128))</f>
        <v>Para_Gas_SpecGas_GlowIgn_FastPowerRed_FPRGasRed</v>
      </c>
      <c r="EOM3" s="175" t="str">
        <f>IF(ISNA(_xlfn.XLOOKUP(EOM$4,dictionary!$M$3:$M$7128,dictionary!$N$3:$N$7128))," ",_xlfn.XLOOKUP(EOM$4,dictionary!$M$3:$M$7128,dictionary!$N$3:$N$7128))</f>
        <v>Para_Gas_SpecGas_GlowIgn_FastPowerRed_FPRGasRedOpt</v>
      </c>
      <c r="EON3" s="175" t="str">
        <f>IF(ISNA(_xlfn.XLOOKUP(EON$4,dictionary!$M$3:$M$7128,dictionary!$N$3:$N$7128))," ",_xlfn.XLOOKUP(EON$4,dictionary!$M$3:$M$7128,dictionary!$N$3:$N$7128))</f>
        <v>Para_Gas_SpecGas_GlowIgn_FastPowerRed_FPRGasRedTime</v>
      </c>
      <c r="EOO3" s="175" t="str">
        <f>IF(ISNA(_xlfn.XLOOKUP(EOO$4,dictionary!$M$3:$M$7128,dictionary!$N$3:$N$7128))," ",_xlfn.XLOOKUP(EOO$4,dictionary!$M$3:$M$7128,dictionary!$N$3:$N$7128))</f>
        <v>Para_Gas_SpecGas_GlowIgn_FastPowerRed_Pos_SG_FPR_CBV</v>
      </c>
      <c r="EOP3" s="175" t="str">
        <f>IF(ISNA(_xlfn.XLOOKUP(EOP$4,dictionary!$M$3:$M$7128,dictionary!$N$3:$N$7128))," ",_xlfn.XLOOKUP(EOP$4,dictionary!$M$3:$M$7128,dictionary!$N$3:$N$7128))</f>
        <v>Para_Gas_SpecGas_GlowIgn_FastPowerRed_Pos_SG_FPR_TV</v>
      </c>
      <c r="EOQ3" s="175" t="str">
        <f>IF(ISNA(_xlfn.XLOOKUP(EOQ$4,dictionary!$M$3:$M$7128,dictionary!$N$3:$N$7128))," ",_xlfn.XLOOKUP(EOQ$4,dictionary!$M$3:$M$7128,dictionary!$N$3:$N$7128))</f>
        <v>Para_Gas_SpecGas_GlowIgn_Pos_Gm_SG_Offs</v>
      </c>
      <c r="EOR3" s="175" t="str">
        <f>IF(ISNA(_xlfn.XLOOKUP(EOR$4,dictionary!$M$3:$M$7128,dictionary!$N$3:$N$7128))," ",_xlfn.XLOOKUP(EOR$4,dictionary!$M$3:$M$7128,dictionary!$N$3:$N$7128))</f>
        <v>Para_Gas_SpecGas_GlowIgn_SafetyCutOut_Num_SG_SCO_Max</v>
      </c>
      <c r="EOS3" s="175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75" t="str">
        <f>IF(ISNA(_xlfn.XLOOKUP(EOT$4,dictionary!$M$3:$M$7128,dictionary!$N$3:$N$7128))," ",_xlfn.XLOOKUP(EOT$4,dictionary!$M$3:$M$7128,dictionary!$N$3:$N$7128))</f>
        <v>Para_Gas_SpecGas_GlowIgn_SafetyCutOut_Pos_SG_SCO_CBV</v>
      </c>
      <c r="EOU3" s="175" t="str">
        <f>IF(ISNA(_xlfn.XLOOKUP(EOU$4,dictionary!$M$3:$M$7128,dictionary!$N$3:$N$7128))," ",_xlfn.XLOOKUP(EOU$4,dictionary!$M$3:$M$7128,dictionary!$N$3:$N$7128))</f>
        <v>Para_Gas_SpecGas_GlowIgn_SafetyCutOut_Pos_SG_SCO_TV</v>
      </c>
      <c r="EOV3" s="175" t="str">
        <f>IF(ISNA(_xlfn.XLOOKUP(EOV$4,dictionary!$M$3:$M$7128,dictionary!$N$3:$N$7128))," ",_xlfn.XLOOKUP(EOV$4,dictionary!$M$3:$M$7128,dictionary!$N$3:$N$7128))</f>
        <v>Para_Gas_SpecGas_GlowIgn_SafetyCutOut_SG_SCO_Active</v>
      </c>
      <c r="EOW3" s="175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75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75" t="str">
        <f>IF(ISNA(_xlfn.XLOOKUP(EOY$4,dictionary!$M$3:$M$7128,dictionary!$N$3:$N$7128))," ",_xlfn.XLOOKUP(EOY$4,dictionary!$M$3:$M$7128,dictionary!$N$3:$N$7128))</f>
        <v>Para_Gas_SpecGas_GlowIgn_SafetyCutOut_ti_SG_SCO_Max</v>
      </c>
      <c r="EOZ3" s="175" t="str">
        <f>IF(ISNA(_xlfn.XLOOKUP(EOZ$4,dictionary!$M$3:$M$7128,dictionary!$N$3:$N$7128))," ",_xlfn.XLOOKUP(EOZ$4,dictionary!$M$3:$M$7128,dictionary!$N$3:$N$7128))</f>
        <v>Para_Gas_SpecGas_GlowIgn_SafetyCutOut_ti_SG_SCO_TV</v>
      </c>
      <c r="EPA3" s="175" t="str">
        <f>IF(ISNA(_xlfn.XLOOKUP(EPA$4,dictionary!$M$3:$M$7128,dictionary!$N$3:$N$7128))," ",_xlfn.XLOOKUP(EPA$4,dictionary!$M$3:$M$7128,dictionary!$N$3:$N$7128))</f>
        <v>Para_Gas_SpecGas_GlowIgnPrevActive</v>
      </c>
      <c r="EPB3" s="175" t="str">
        <f>IF(ISNA(_xlfn.XLOOKUP(EPB$4,dictionary!$M$3:$M$7128,dictionary!$N$3:$N$7128))," ",_xlfn.XLOOKUP(EPB$4,dictionary!$M$3:$M$7128,dictionary!$N$3:$N$7128))</f>
        <v>Para_Gas_SpecGas_SG_BackFirePrev</v>
      </c>
      <c r="EPC3" s="175" t="str">
        <f>IF(ISNA(_xlfn.XLOOKUP(EPC$4,dictionary!$M$3:$M$7128,dictionary!$N$3:$N$7128))," ",_xlfn.XLOOKUP(EPC$4,dictionary!$M$3:$M$7128,dictionary!$N$3:$N$7128))</f>
        <v>Para_Gas_SpecGas_ti_SG_EngBlock</v>
      </c>
      <c r="EPD3" s="175" t="str">
        <f>IF(ISNA(_xlfn.XLOOKUP(EPD$4,dictionary!$M$3:$M$7128,dictionary!$N$3:$N$7128))," ",_xlfn.XLOOKUP(EPD$4,dictionary!$M$3:$M$7128,dictionary!$N$3:$N$7128))</f>
        <v>Para_GasData_Gas1_CalorificValue</v>
      </c>
      <c r="EPE3" s="175" t="str">
        <f>IF(ISNA(_xlfn.XLOOKUP(EPE$4,dictionary!$M$3:$M$7128,dictionary!$N$3:$N$7128))," ",_xlfn.XLOOKUP(EPE$4,dictionary!$M$3:$M$7128,dictionary!$N$3:$N$7128))</f>
        <v>Para_GasData_Gas1_MinAirRequirement</v>
      </c>
      <c r="EPF3" s="175" t="str">
        <f>IF(ISNA(_xlfn.XLOOKUP(EPF$4,dictionary!$M$3:$M$7128,dictionary!$N$3:$N$7128))," ",_xlfn.XLOOKUP(EPF$4,dictionary!$M$3:$M$7128,dictionary!$N$3:$N$7128))</f>
        <v>Para_GasData_Gas1_SpecificHeatRatio</v>
      </c>
      <c r="EPG3" s="175" t="str">
        <f>IF(ISNA(_xlfn.XLOOKUP(EPG$4,dictionary!$M$3:$M$7128,dictionary!$N$3:$N$7128))," ",_xlfn.XLOOKUP(EPG$4,dictionary!$M$3:$M$7128,dictionary!$N$3:$N$7128))</f>
        <v>Para_GasData_Gas1_StandGasDens</v>
      </c>
      <c r="EPH3" s="175" t="str">
        <f>IF(ISNA(_xlfn.XLOOKUP(EPH$4,dictionary!$M$3:$M$7128,dictionary!$N$3:$N$7128))," ",_xlfn.XLOOKUP(EPH$4,dictionary!$M$3:$M$7128,dictionary!$N$3:$N$7128))</f>
        <v>Para_GasData_Gas2_CalorificValue</v>
      </c>
      <c r="EPI3" s="175" t="str">
        <f>IF(ISNA(_xlfn.XLOOKUP(EPI$4,dictionary!$M$3:$M$7128,dictionary!$N$3:$N$7128))," ",_xlfn.XLOOKUP(EPI$4,dictionary!$M$3:$M$7128,dictionary!$N$3:$N$7128))</f>
        <v>Para_GasData_Gas2_MinAirRequirement</v>
      </c>
      <c r="EPJ3" s="175" t="str">
        <f>IF(ISNA(_xlfn.XLOOKUP(EPJ$4,dictionary!$M$3:$M$7128,dictionary!$N$3:$N$7128))," ",_xlfn.XLOOKUP(EPJ$4,dictionary!$M$3:$M$7128,dictionary!$N$3:$N$7128))</f>
        <v>Para_GasData_Gas2_SpecificHeatRatio</v>
      </c>
      <c r="EPK3" s="175" t="str">
        <f>IF(ISNA(_xlfn.XLOOKUP(EPK$4,dictionary!$M$3:$M$7128,dictionary!$N$3:$N$7128))," ",_xlfn.XLOOKUP(EPK$4,dictionary!$M$3:$M$7128,dictionary!$N$3:$N$7128))</f>
        <v>Para_GasData_Gas2_StandGasDens</v>
      </c>
      <c r="EPL3" s="175" t="str">
        <f>IF(ISNA(_xlfn.XLOOKUP(EPL$4,dictionary!$M$3:$M$7128,dictionary!$N$3:$N$7128))," ",_xlfn.XLOOKUP(EPL$4,dictionary!$M$3:$M$7128,dictionary!$N$3:$N$7128))</f>
        <v>Para_GasData_Gas3_CalorificValue</v>
      </c>
      <c r="EPM3" s="175" t="str">
        <f>IF(ISNA(_xlfn.XLOOKUP(EPM$4,dictionary!$M$3:$M$7128,dictionary!$N$3:$N$7128))," ",_xlfn.XLOOKUP(EPM$4,dictionary!$M$3:$M$7128,dictionary!$N$3:$N$7128))</f>
        <v>Para_GasData_Gas3_MinAirRequirement</v>
      </c>
      <c r="EPN3" s="175" t="str">
        <f>IF(ISNA(_xlfn.XLOOKUP(EPN$4,dictionary!$M$3:$M$7128,dictionary!$N$3:$N$7128))," ",_xlfn.XLOOKUP(EPN$4,dictionary!$M$3:$M$7128,dictionary!$N$3:$N$7128))</f>
        <v>Para_GasData_Gas3_SpecificHeatRatio</v>
      </c>
      <c r="EPO3" s="175" t="str">
        <f>IF(ISNA(_xlfn.XLOOKUP(EPO$4,dictionary!$M$3:$M$7128,dictionary!$N$3:$N$7128))," ",_xlfn.XLOOKUP(EPO$4,dictionary!$M$3:$M$7128,dictionary!$N$3:$N$7128))</f>
        <v>Para_GasData_Gas3_StandGasDens</v>
      </c>
      <c r="EPP3" s="175" t="str">
        <f>IF(ISNA(_xlfn.XLOOKUP(EPP$4,dictionary!$M$3:$M$7128,dictionary!$N$3:$N$7128))," ",_xlfn.XLOOKUP(EPP$4,dictionary!$M$3:$M$7128,dictionary!$N$3:$N$7128))</f>
        <v>Para_GasData_Gas4_CalorificValue</v>
      </c>
      <c r="EPQ3" s="175" t="str">
        <f>IF(ISNA(_xlfn.XLOOKUP(EPQ$4,dictionary!$M$3:$M$7128,dictionary!$N$3:$N$7128))," ",_xlfn.XLOOKUP(EPQ$4,dictionary!$M$3:$M$7128,dictionary!$N$3:$N$7128))</f>
        <v>Para_GasData_Gas4_MinAirRequirement</v>
      </c>
      <c r="EPR3" s="175" t="str">
        <f>IF(ISNA(_xlfn.XLOOKUP(EPR$4,dictionary!$M$3:$M$7128,dictionary!$N$3:$N$7128))," ",_xlfn.XLOOKUP(EPR$4,dictionary!$M$3:$M$7128,dictionary!$N$3:$N$7128))</f>
        <v>Para_GasData_Gas4_SpecificHeatRatio</v>
      </c>
      <c r="EPS3" s="175" t="str">
        <f>IF(ISNA(_xlfn.XLOOKUP(EPS$4,dictionary!$M$3:$M$7128,dictionary!$N$3:$N$7128))," ",_xlfn.XLOOKUP(EPS$4,dictionary!$M$3:$M$7128,dictionary!$N$3:$N$7128))</f>
        <v>Para_GasData_Gas4_StandGasDens</v>
      </c>
      <c r="EPT3" s="175" t="str">
        <f>IF(ISNA(_xlfn.XLOOKUP(EPT$4,dictionary!$M$3:$M$7128,dictionary!$N$3:$N$7128))," ",_xlfn.XLOOKUP(EPT$4,dictionary!$M$3:$M$7128,dictionary!$N$3:$N$7128))</f>
        <v>Para_Gasmixer_Gas1_AirTempPoint1</v>
      </c>
      <c r="EPU3" s="175" t="str">
        <f>IF(ISNA(_xlfn.XLOOKUP(EPU$4,dictionary!$M$3:$M$7128,dictionary!$N$3:$N$7128))," ",_xlfn.XLOOKUP(EPU$4,dictionary!$M$3:$M$7128,dictionary!$N$3:$N$7128))</f>
        <v>Para_Gasmixer_Gas1_AirTempPoint2</v>
      </c>
      <c r="EPV3" s="175" t="str">
        <f>IF(ISNA(_xlfn.XLOOKUP(EPV$4,dictionary!$M$3:$M$7128,dictionary!$N$3:$N$7128))," ",_xlfn.XLOOKUP(EPV$4,dictionary!$M$3:$M$7128,dictionary!$N$3:$N$7128))</f>
        <v>Para_Gasmixer_Gas1_GasMixPosOffsetIsland</v>
      </c>
      <c r="EPW3" s="175" t="str">
        <f>IF(ISNA(_xlfn.XLOOKUP(EPW$4,dictionary!$M$3:$M$7128,dictionary!$N$3:$N$7128))," ",_xlfn.XLOOKUP(EPW$4,dictionary!$M$3:$M$7128,dictionary!$N$3:$N$7128))</f>
        <v>Para_Gasmixer_Gas1_GasMixPosOffsetNet</v>
      </c>
      <c r="EPX3" s="175" t="str">
        <f>IF(ISNA(_xlfn.XLOOKUP(EPX$4,dictionary!$M$3:$M$7128,dictionary!$N$3:$N$7128))," ",_xlfn.XLOOKUP(EPX$4,dictionary!$M$3:$M$7128,dictionary!$N$3:$N$7128))</f>
        <v>Para_Gasmixer_Gas1_GasMixPosPoint1</v>
      </c>
      <c r="EPY3" s="175" t="str">
        <f>IF(ISNA(_xlfn.XLOOKUP(EPY$4,dictionary!$M$3:$M$7128,dictionary!$N$3:$N$7128))," ",_xlfn.XLOOKUP(EPY$4,dictionary!$M$3:$M$7128,dictionary!$N$3:$N$7128))</f>
        <v>Para_Gasmixer_Gas1_GasMixPosPoint2</v>
      </c>
      <c r="EPZ3" s="175" t="str">
        <f>IF(ISNA(_xlfn.XLOOKUP(EPZ$4,dictionary!$M$3:$M$7128,dictionary!$N$3:$N$7128))," ",_xlfn.XLOOKUP(EPZ$4,dictionary!$M$3:$M$7128,dictionary!$N$3:$N$7128))</f>
        <v>Para_Gasmixer_Gas1_PosOffsetPoint1</v>
      </c>
      <c r="EQA3" s="175" t="str">
        <f>IF(ISNA(_xlfn.XLOOKUP(EQA$4,dictionary!$M$3:$M$7128,dictionary!$N$3:$N$7128))," ",_xlfn.XLOOKUP(EQA$4,dictionary!$M$3:$M$7128,dictionary!$N$3:$N$7128))</f>
        <v>Para_Gasmixer_Gas1_PosOffsetPoint2</v>
      </c>
      <c r="EQB3" s="175" t="str">
        <f>IF(ISNA(_xlfn.XLOOKUP(EQB$4,dictionary!$M$3:$M$7128,dictionary!$N$3:$N$7128))," ",_xlfn.XLOOKUP(EQB$4,dictionary!$M$3:$M$7128,dictionary!$N$3:$N$7128))</f>
        <v>Para_Gasmixer_Gas1_TempOilPoint1</v>
      </c>
      <c r="EQC3" s="175" t="str">
        <f>IF(ISNA(_xlfn.XLOOKUP(EQC$4,dictionary!$M$3:$M$7128,dictionary!$N$3:$N$7128))," ",_xlfn.XLOOKUP(EQC$4,dictionary!$M$3:$M$7128,dictionary!$N$3:$N$7128))</f>
        <v>Para_Gasmixer_Gas1_TempOilPoint2</v>
      </c>
      <c r="EQD3" s="175" t="str">
        <f>IF(ISNA(_xlfn.XLOOKUP(EQD$4,dictionary!$M$3:$M$7128,dictionary!$N$3:$N$7128))," ",_xlfn.XLOOKUP(EQD$4,dictionary!$M$3:$M$7128,dictionary!$N$3:$N$7128))</f>
        <v>Para_Gasmixer_Gas2_AirTempPoint1</v>
      </c>
      <c r="EQE3" s="175" t="str">
        <f>IF(ISNA(_xlfn.XLOOKUP(EQE$4,dictionary!$M$3:$M$7128,dictionary!$N$3:$N$7128))," ",_xlfn.XLOOKUP(EQE$4,dictionary!$M$3:$M$7128,dictionary!$N$3:$N$7128))</f>
        <v>Para_Gasmixer_Gas2_AirTempPoint2</v>
      </c>
      <c r="EQF3" s="175" t="str">
        <f>IF(ISNA(_xlfn.XLOOKUP(EQF$4,dictionary!$M$3:$M$7128,dictionary!$N$3:$N$7128))," ",_xlfn.XLOOKUP(EQF$4,dictionary!$M$3:$M$7128,dictionary!$N$3:$N$7128))</f>
        <v>Para_Gasmixer_Gas2_GasMixPosOffsetIsland</v>
      </c>
      <c r="EQG3" s="175" t="str">
        <f>IF(ISNA(_xlfn.XLOOKUP(EQG$4,dictionary!$M$3:$M$7128,dictionary!$N$3:$N$7128))," ",_xlfn.XLOOKUP(EQG$4,dictionary!$M$3:$M$7128,dictionary!$N$3:$N$7128))</f>
        <v>Para_Gasmixer_Gas2_GasMixPosOffsetNet</v>
      </c>
      <c r="EQH3" s="175" t="str">
        <f>IF(ISNA(_xlfn.XLOOKUP(EQH$4,dictionary!$M$3:$M$7128,dictionary!$N$3:$N$7128))," ",_xlfn.XLOOKUP(EQH$4,dictionary!$M$3:$M$7128,dictionary!$N$3:$N$7128))</f>
        <v>Para_Gasmixer_Gas2_GasMixPosPoint1</v>
      </c>
      <c r="EQI3" s="175" t="str">
        <f>IF(ISNA(_xlfn.XLOOKUP(EQI$4,dictionary!$M$3:$M$7128,dictionary!$N$3:$N$7128))," ",_xlfn.XLOOKUP(EQI$4,dictionary!$M$3:$M$7128,dictionary!$N$3:$N$7128))</f>
        <v>Para_Gasmixer_Gas2_GasMixPosPoint2</v>
      </c>
      <c r="EQJ3" s="175" t="str">
        <f>IF(ISNA(_xlfn.XLOOKUP(EQJ$4,dictionary!$M$3:$M$7128,dictionary!$N$3:$N$7128))," ",_xlfn.XLOOKUP(EQJ$4,dictionary!$M$3:$M$7128,dictionary!$N$3:$N$7128))</f>
        <v>Para_Gasmixer_Gas2_PosOffsetPoint1</v>
      </c>
      <c r="EQK3" s="175" t="str">
        <f>IF(ISNA(_xlfn.XLOOKUP(EQK$4,dictionary!$M$3:$M$7128,dictionary!$N$3:$N$7128))," ",_xlfn.XLOOKUP(EQK$4,dictionary!$M$3:$M$7128,dictionary!$N$3:$N$7128))</f>
        <v>Para_Gasmixer_Gas2_PosOffsetPoint2</v>
      </c>
      <c r="EQL3" s="175" t="str">
        <f>IF(ISNA(_xlfn.XLOOKUP(EQL$4,dictionary!$M$3:$M$7128,dictionary!$N$3:$N$7128))," ",_xlfn.XLOOKUP(EQL$4,dictionary!$M$3:$M$7128,dictionary!$N$3:$N$7128))</f>
        <v>Para_Gasmixer_Gas2_TempOilPoint1</v>
      </c>
      <c r="EQM3" s="175" t="str">
        <f>IF(ISNA(_xlfn.XLOOKUP(EQM$4,dictionary!$M$3:$M$7128,dictionary!$N$3:$N$7128))," ",_xlfn.XLOOKUP(EQM$4,dictionary!$M$3:$M$7128,dictionary!$N$3:$N$7128))</f>
        <v>Para_Gasmixer_Gas2_TempOilPoint2</v>
      </c>
      <c r="EQN3" s="175" t="str">
        <f>IF(ISNA(_xlfn.XLOOKUP(EQN$4,dictionary!$M$3:$M$7128,dictionary!$N$3:$N$7128))," ",_xlfn.XLOOKUP(EQN$4,dictionary!$M$3:$M$7128,dictionary!$N$3:$N$7128))</f>
        <v>Para_Gasmixer_Gas3_AirTempPoint1</v>
      </c>
      <c r="EQO3" s="175" t="str">
        <f>IF(ISNA(_xlfn.XLOOKUP(EQO$4,dictionary!$M$3:$M$7128,dictionary!$N$3:$N$7128))," ",_xlfn.XLOOKUP(EQO$4,dictionary!$M$3:$M$7128,dictionary!$N$3:$N$7128))</f>
        <v>Para_Gasmixer_Gas3_AirTempPoint2</v>
      </c>
      <c r="EQP3" s="175" t="str">
        <f>IF(ISNA(_xlfn.XLOOKUP(EQP$4,dictionary!$M$3:$M$7128,dictionary!$N$3:$N$7128))," ",_xlfn.XLOOKUP(EQP$4,dictionary!$M$3:$M$7128,dictionary!$N$3:$N$7128))</f>
        <v>Para_Gasmixer_Gas3_GasMixPosOffsetIsland</v>
      </c>
      <c r="EQQ3" s="175" t="str">
        <f>IF(ISNA(_xlfn.XLOOKUP(EQQ$4,dictionary!$M$3:$M$7128,dictionary!$N$3:$N$7128))," ",_xlfn.XLOOKUP(EQQ$4,dictionary!$M$3:$M$7128,dictionary!$N$3:$N$7128))</f>
        <v>Para_Gasmixer_Gas3_GasMixPosOffsetNet</v>
      </c>
      <c r="EQR3" s="175" t="str">
        <f>IF(ISNA(_xlfn.XLOOKUP(EQR$4,dictionary!$M$3:$M$7128,dictionary!$N$3:$N$7128))," ",_xlfn.XLOOKUP(EQR$4,dictionary!$M$3:$M$7128,dictionary!$N$3:$N$7128))</f>
        <v>Para_Gasmixer_Gas3_GasMixPosPoint1</v>
      </c>
      <c r="EQS3" s="175" t="str">
        <f>IF(ISNA(_xlfn.XLOOKUP(EQS$4,dictionary!$M$3:$M$7128,dictionary!$N$3:$N$7128))," ",_xlfn.XLOOKUP(EQS$4,dictionary!$M$3:$M$7128,dictionary!$N$3:$N$7128))</f>
        <v>Para_Gasmixer_Gas3_GasMixPosPoint2</v>
      </c>
      <c r="EQT3" s="175" t="str">
        <f>IF(ISNA(_xlfn.XLOOKUP(EQT$4,dictionary!$M$3:$M$7128,dictionary!$N$3:$N$7128))," ",_xlfn.XLOOKUP(EQT$4,dictionary!$M$3:$M$7128,dictionary!$N$3:$N$7128))</f>
        <v>Para_Gasmixer_Gas3_PosOffsetPoint1</v>
      </c>
      <c r="EQU3" s="175" t="str">
        <f>IF(ISNA(_xlfn.XLOOKUP(EQU$4,dictionary!$M$3:$M$7128,dictionary!$N$3:$N$7128))," ",_xlfn.XLOOKUP(EQU$4,dictionary!$M$3:$M$7128,dictionary!$N$3:$N$7128))</f>
        <v>Para_Gasmixer_Gas3_PosOffsetPoint2</v>
      </c>
      <c r="EQV3" s="175" t="str">
        <f>IF(ISNA(_xlfn.XLOOKUP(EQV$4,dictionary!$M$3:$M$7128,dictionary!$N$3:$N$7128))," ",_xlfn.XLOOKUP(EQV$4,dictionary!$M$3:$M$7128,dictionary!$N$3:$N$7128))</f>
        <v>Para_Gasmixer_Gas3_TempOilPoint1</v>
      </c>
      <c r="EQW3" s="175" t="str">
        <f>IF(ISNA(_xlfn.XLOOKUP(EQW$4,dictionary!$M$3:$M$7128,dictionary!$N$3:$N$7128))," ",_xlfn.XLOOKUP(EQW$4,dictionary!$M$3:$M$7128,dictionary!$N$3:$N$7128))</f>
        <v>Para_Gasmixer_Gas3_TempOilPoint2</v>
      </c>
      <c r="EQX3" s="175" t="str">
        <f>IF(ISNA(_xlfn.XLOOKUP(EQX$4,dictionary!$M$3:$M$7128,dictionary!$N$3:$N$7128))," ",_xlfn.XLOOKUP(EQX$4,dictionary!$M$3:$M$7128,dictionary!$N$3:$N$7128))</f>
        <v>Para_Gasmixer_Gas4_AirTempPoint1</v>
      </c>
      <c r="EQY3" s="175" t="str">
        <f>IF(ISNA(_xlfn.XLOOKUP(EQY$4,dictionary!$M$3:$M$7128,dictionary!$N$3:$N$7128))," ",_xlfn.XLOOKUP(EQY$4,dictionary!$M$3:$M$7128,dictionary!$N$3:$N$7128))</f>
        <v>Para_Gasmixer_Gas4_AirTempPoint2</v>
      </c>
      <c r="EQZ3" s="175" t="str">
        <f>IF(ISNA(_xlfn.XLOOKUP(EQZ$4,dictionary!$M$3:$M$7128,dictionary!$N$3:$N$7128))," ",_xlfn.XLOOKUP(EQZ$4,dictionary!$M$3:$M$7128,dictionary!$N$3:$N$7128))</f>
        <v>Para_Gasmixer_Gas4_GasMixPosOffsetIsland</v>
      </c>
      <c r="ERA3" s="175" t="str">
        <f>IF(ISNA(_xlfn.XLOOKUP(ERA$4,dictionary!$M$3:$M$7128,dictionary!$N$3:$N$7128))," ",_xlfn.XLOOKUP(ERA$4,dictionary!$M$3:$M$7128,dictionary!$N$3:$N$7128))</f>
        <v>Para_Gasmixer_Gas4_GasMixPosOffsetNet</v>
      </c>
      <c r="ERB3" s="175" t="str">
        <f>IF(ISNA(_xlfn.XLOOKUP(ERB$4,dictionary!$M$3:$M$7128,dictionary!$N$3:$N$7128))," ",_xlfn.XLOOKUP(ERB$4,dictionary!$M$3:$M$7128,dictionary!$N$3:$N$7128))</f>
        <v>Para_Gasmixer_Gas4_GasMixPosPoint1</v>
      </c>
      <c r="ERC3" s="175" t="str">
        <f>IF(ISNA(_xlfn.XLOOKUP(ERC$4,dictionary!$M$3:$M$7128,dictionary!$N$3:$N$7128))," ",_xlfn.XLOOKUP(ERC$4,dictionary!$M$3:$M$7128,dictionary!$N$3:$N$7128))</f>
        <v>Para_Gasmixer_Gas4_GasMixPosPoint2</v>
      </c>
      <c r="ERD3" s="175" t="str">
        <f>IF(ISNA(_xlfn.XLOOKUP(ERD$4,dictionary!$M$3:$M$7128,dictionary!$N$3:$N$7128))," ",_xlfn.XLOOKUP(ERD$4,dictionary!$M$3:$M$7128,dictionary!$N$3:$N$7128))</f>
        <v>Para_Gasmixer_Gas4_PosOffsetPoint1</v>
      </c>
      <c r="ERE3" s="175" t="str">
        <f>IF(ISNA(_xlfn.XLOOKUP(ERE$4,dictionary!$M$3:$M$7128,dictionary!$N$3:$N$7128))," ",_xlfn.XLOOKUP(ERE$4,dictionary!$M$3:$M$7128,dictionary!$N$3:$N$7128))</f>
        <v>Para_Gasmixer_Gas4_PosOffsetPoint2</v>
      </c>
      <c r="ERF3" s="175" t="str">
        <f>IF(ISNA(_xlfn.XLOOKUP(ERF$4,dictionary!$M$3:$M$7128,dictionary!$N$3:$N$7128))," ",_xlfn.XLOOKUP(ERF$4,dictionary!$M$3:$M$7128,dictionary!$N$3:$N$7128))</f>
        <v>Para_Gasmixer_Gas4_TempOilPoint1</v>
      </c>
      <c r="ERG3" s="175" t="str">
        <f>IF(ISNA(_xlfn.XLOOKUP(ERG$4,dictionary!$M$3:$M$7128,dictionary!$N$3:$N$7128))," ",_xlfn.XLOOKUP(ERG$4,dictionary!$M$3:$M$7128,dictionary!$N$3:$N$7128))</f>
        <v>Para_Gasmixer_Gas4_TempOilPoint2</v>
      </c>
      <c r="ERH3" s="175" t="str">
        <f>IF(ISNA(_xlfn.XLOOKUP(ERH$4,dictionary!$M$3:$M$7128,dictionary!$N$3:$N$7128))," ",_xlfn.XLOOKUP(ERH$4,dictionary!$M$3:$M$7128,dictionary!$N$3:$N$7128))</f>
        <v>Para_Gasmixer_IdleLambdaCtr_Delay1</v>
      </c>
      <c r="ERI3" s="175" t="str">
        <f>IF(ISNA(_xlfn.XLOOKUP(ERI$4,dictionary!$M$3:$M$7128,dictionary!$N$3:$N$7128))," ",_xlfn.XLOOKUP(ERI$4,dictionary!$M$3:$M$7128,dictionary!$N$3:$N$7128))</f>
        <v>Para_Gasmixer_IdleLambdaCtr_Delay2</v>
      </c>
      <c r="ERJ3" s="175" t="str">
        <f>IF(ISNA(_xlfn.XLOOKUP(ERJ$4,dictionary!$M$3:$M$7128,dictionary!$N$3:$N$7128))," ",_xlfn.XLOOKUP(ERJ$4,dictionary!$M$3:$M$7128,dictionary!$N$3:$N$7128))</f>
        <v>Para_Gasmixer_IdleLambdaCtr_Gas1_GasMixPosDP</v>
      </c>
      <c r="ERK3" s="175" t="str">
        <f>IF(ISNA(_xlfn.XLOOKUP(ERK$4,dictionary!$M$3:$M$7128,dictionary!$N$3:$N$7128))," ",_xlfn.XLOOKUP(ERK$4,dictionary!$M$3:$M$7128,dictionary!$N$3:$N$7128))</f>
        <v>Para_Gasmixer_IdleLambdaCtr_Gas1_TrPos</v>
      </c>
      <c r="ERL3" s="175" t="str">
        <f>IF(ISNA(_xlfn.XLOOKUP(ERL$4,dictionary!$M$3:$M$7128,dictionary!$N$3:$N$7128))," ",_xlfn.XLOOKUP(ERL$4,dictionary!$M$3:$M$7128,dictionary!$N$3:$N$7128))</f>
        <v>Para_Gasmixer_IdleLambdaCtr_Gas2_GasMixPosDP</v>
      </c>
      <c r="ERM3" s="175" t="str">
        <f>IF(ISNA(_xlfn.XLOOKUP(ERM$4,dictionary!$M$3:$M$7128,dictionary!$N$3:$N$7128))," ",_xlfn.XLOOKUP(ERM$4,dictionary!$M$3:$M$7128,dictionary!$N$3:$N$7128))</f>
        <v>Para_Gasmixer_IdleLambdaCtr_Gas2_TrPos</v>
      </c>
      <c r="ERN3" s="175" t="str">
        <f>IF(ISNA(_xlfn.XLOOKUP(ERN$4,dictionary!$M$3:$M$7128,dictionary!$N$3:$N$7128))," ",_xlfn.XLOOKUP(ERN$4,dictionary!$M$3:$M$7128,dictionary!$N$3:$N$7128))</f>
        <v>Para_Gasmixer_IdleLambdaCtr_Gas3_GasMixPosDP</v>
      </c>
      <c r="ERO3" s="175" t="str">
        <f>IF(ISNA(_xlfn.XLOOKUP(ERO$4,dictionary!$M$3:$M$7128,dictionary!$N$3:$N$7128))," ",_xlfn.XLOOKUP(ERO$4,dictionary!$M$3:$M$7128,dictionary!$N$3:$N$7128))</f>
        <v>Para_Gasmixer_IdleLambdaCtr_Gas3_TrPos</v>
      </c>
      <c r="ERP3" s="175" t="str">
        <f>IF(ISNA(_xlfn.XLOOKUP(ERP$4,dictionary!$M$3:$M$7128,dictionary!$N$3:$N$7128))," ",_xlfn.XLOOKUP(ERP$4,dictionary!$M$3:$M$7128,dictionary!$N$3:$N$7128))</f>
        <v>Para_Gasmixer_IdleLambdaCtr_Gas4_GasMixPosDP</v>
      </c>
      <c r="ERQ3" s="175" t="str">
        <f>IF(ISNA(_xlfn.XLOOKUP(ERQ$4,dictionary!$M$3:$M$7128,dictionary!$N$3:$N$7128))," ",_xlfn.XLOOKUP(ERQ$4,dictionary!$M$3:$M$7128,dictionary!$N$3:$N$7128))</f>
        <v>Para_Gasmixer_IdleLambdaCtr_Gas4_TrPos</v>
      </c>
      <c r="ERR3" s="175" t="str">
        <f>IF(ISNA(_xlfn.XLOOKUP(ERR$4,dictionary!$M$3:$M$7128,dictionary!$N$3:$N$7128))," ",_xlfn.XLOOKUP(ERR$4,dictionary!$M$3:$M$7128,dictionary!$N$3:$N$7128))</f>
        <v>Para_Gasmixer_IdleLambdaCtr_IComp</v>
      </c>
      <c r="ERS3" s="175" t="str">
        <f>IF(ISNA(_xlfn.XLOOKUP(ERS$4,dictionary!$M$3:$M$7128,dictionary!$N$3:$N$7128))," ",_xlfn.XLOOKUP(ERS$4,dictionary!$M$3:$M$7128,dictionary!$N$3:$N$7128))</f>
        <v>Para_Gasmixer_IdleLambdaCtr_PComp</v>
      </c>
      <c r="ERT3" s="175" t="str">
        <f>IF(ISNA(_xlfn.XLOOKUP(ERT$4,dictionary!$M$3:$M$7128,dictionary!$N$3:$N$7128))," ",_xlfn.XLOOKUP(ERT$4,dictionary!$M$3:$M$7128,dictionary!$N$3:$N$7128))</f>
        <v>Para_Gasmixer_LimitAirTempMax</v>
      </c>
      <c r="ERU3" s="175" t="str">
        <f>IF(ISNA(_xlfn.XLOOKUP(ERU$4,dictionary!$M$3:$M$7128,dictionary!$N$3:$N$7128))," ",_xlfn.XLOOKUP(ERU$4,dictionary!$M$3:$M$7128,dictionary!$N$3:$N$7128))</f>
        <v>Para_Gasmixer_LimitAirTempMin</v>
      </c>
      <c r="ERV3" s="175" t="str">
        <f>IF(ISNA(_xlfn.XLOOKUP(ERV$4,dictionary!$M$3:$M$7128,dictionary!$N$3:$N$7128))," ",_xlfn.XLOOKUP(ERV$4,dictionary!$M$3:$M$7128,dictionary!$N$3:$N$7128))</f>
        <v>Para_Gasmixer_Special_FullStepAirThrot1</v>
      </c>
      <c r="ERW3" s="175" t="str">
        <f>IF(ISNA(_xlfn.XLOOKUP(ERW$4,dictionary!$M$3:$M$7128,dictionary!$N$3:$N$7128))," ",_xlfn.XLOOKUP(ERW$4,dictionary!$M$3:$M$7128,dictionary!$N$3:$N$7128))</f>
        <v>Para_Gasmixer_Special_FullStepAirThrot2</v>
      </c>
      <c r="ERX3" s="175" t="str">
        <f>IF(ISNA(_xlfn.XLOOKUP(ERX$4,dictionary!$M$3:$M$7128,dictionary!$N$3:$N$7128))," ",_xlfn.XLOOKUP(ERX$4,dictionary!$M$3:$M$7128,dictionary!$N$3:$N$7128))</f>
        <v>Para_Gasmixer_Special_FullStepGasThrot</v>
      </c>
      <c r="ERY3" s="175" t="str">
        <f>IF(ISNA(_xlfn.XLOOKUP(ERY$4,dictionary!$M$3:$M$7128,dictionary!$N$3:$N$7128))," ",_xlfn.XLOOKUP(ERY$4,dictionary!$M$3:$M$7128,dictionary!$N$3:$N$7128))</f>
        <v>Para_Gasmixer_Special_Gas1_AirThrotFull</v>
      </c>
      <c r="ERZ3" s="175" t="str">
        <f>IF(ISNA(_xlfn.XLOOKUP(ERZ$4,dictionary!$M$3:$M$7128,dictionary!$N$3:$N$7128))," ",_xlfn.XLOOKUP(ERZ$4,dictionary!$M$3:$M$7128,dictionary!$N$3:$N$7128))</f>
        <v>Para_Gasmixer_Special_Gas1_OfAirThrotIdle</v>
      </c>
      <c r="ESA3" s="175" t="str">
        <f>IF(ISNA(_xlfn.XLOOKUP(ESA$4,dictionary!$M$3:$M$7128,dictionary!$N$3:$N$7128))," ",_xlfn.XLOOKUP(ESA$4,dictionary!$M$3:$M$7128,dictionary!$N$3:$N$7128))</f>
        <v>Para_Gasmixer_Special_Gas1_OfAirThrotNetp</v>
      </c>
      <c r="ESB3" s="175" t="str">
        <f>IF(ISNA(_xlfn.XLOOKUP(ESB$4,dictionary!$M$3:$M$7128,dictionary!$N$3:$N$7128))," ",_xlfn.XLOOKUP(ESB$4,dictionary!$M$3:$M$7128,dictionary!$N$3:$N$7128))</f>
        <v>Para_Gasmixer_Special_Gas1_OfAirThrotStart</v>
      </c>
      <c r="ESC3" s="175" t="str">
        <f>IF(ISNA(_xlfn.XLOOKUP(ESC$4,dictionary!$M$3:$M$7128,dictionary!$N$3:$N$7128))," ",_xlfn.XLOOKUP(ESC$4,dictionary!$M$3:$M$7128,dictionary!$N$3:$N$7128))</f>
        <v>Para_Gasmixer_Special_Gas2_AirThrotFull</v>
      </c>
      <c r="ESD3" s="175" t="str">
        <f>IF(ISNA(_xlfn.XLOOKUP(ESD$4,dictionary!$M$3:$M$7128,dictionary!$N$3:$N$7128))," ",_xlfn.XLOOKUP(ESD$4,dictionary!$M$3:$M$7128,dictionary!$N$3:$N$7128))</f>
        <v>Para_Gasmixer_Special_Gas2_OfAirThrotIdle</v>
      </c>
      <c r="ESE3" s="175" t="str">
        <f>IF(ISNA(_xlfn.XLOOKUP(ESE$4,dictionary!$M$3:$M$7128,dictionary!$N$3:$N$7128))," ",_xlfn.XLOOKUP(ESE$4,dictionary!$M$3:$M$7128,dictionary!$N$3:$N$7128))</f>
        <v>Para_Gasmixer_Special_Gas2_OfAirThrotNetp</v>
      </c>
      <c r="ESF3" s="175" t="str">
        <f>IF(ISNA(_xlfn.XLOOKUP(ESF$4,dictionary!$M$3:$M$7128,dictionary!$N$3:$N$7128))," ",_xlfn.XLOOKUP(ESF$4,dictionary!$M$3:$M$7128,dictionary!$N$3:$N$7128))</f>
        <v>Para_Gasmixer_Special_Gas2_OfAirThrotStart</v>
      </c>
      <c r="ESG3" s="175" t="str">
        <f>IF(ISNA(_xlfn.XLOOKUP(ESG$4,dictionary!$M$3:$M$7128,dictionary!$N$3:$N$7128))," ",_xlfn.XLOOKUP(ESG$4,dictionary!$M$3:$M$7128,dictionary!$N$3:$N$7128))</f>
        <v>Para_Gasmixer_Special_Gas3_AirThrotFull</v>
      </c>
      <c r="ESH3" s="175" t="str">
        <f>IF(ISNA(_xlfn.XLOOKUP(ESH$4,dictionary!$M$3:$M$7128,dictionary!$N$3:$N$7128))," ",_xlfn.XLOOKUP(ESH$4,dictionary!$M$3:$M$7128,dictionary!$N$3:$N$7128))</f>
        <v>Para_Gasmixer_Special_Gas3_OfAirThrotIdle</v>
      </c>
      <c r="ESI3" s="175" t="str">
        <f>IF(ISNA(_xlfn.XLOOKUP(ESI$4,dictionary!$M$3:$M$7128,dictionary!$N$3:$N$7128))," ",_xlfn.XLOOKUP(ESI$4,dictionary!$M$3:$M$7128,dictionary!$N$3:$N$7128))</f>
        <v>Para_Gasmixer_Special_Gas3_OfAirThrotNetp</v>
      </c>
      <c r="ESJ3" s="175" t="str">
        <f>IF(ISNA(_xlfn.XLOOKUP(ESJ$4,dictionary!$M$3:$M$7128,dictionary!$N$3:$N$7128))," ",_xlfn.XLOOKUP(ESJ$4,dictionary!$M$3:$M$7128,dictionary!$N$3:$N$7128))</f>
        <v>Para_Gasmixer_Special_Gas3_OfAirThrotStart</v>
      </c>
      <c r="ESK3" s="175" t="str">
        <f>IF(ISNA(_xlfn.XLOOKUP(ESK$4,dictionary!$M$3:$M$7128,dictionary!$N$3:$N$7128))," ",_xlfn.XLOOKUP(ESK$4,dictionary!$M$3:$M$7128,dictionary!$N$3:$N$7128))</f>
        <v>Para_Gasmixer_Special_Gas4_AirThrotFull</v>
      </c>
      <c r="ESL3" s="175" t="str">
        <f>IF(ISNA(_xlfn.XLOOKUP(ESL$4,dictionary!$M$3:$M$7128,dictionary!$N$3:$N$7128))," ",_xlfn.XLOOKUP(ESL$4,dictionary!$M$3:$M$7128,dictionary!$N$3:$N$7128))</f>
        <v>Para_Gasmixer_Special_Gas4_OfAirThrotIdle</v>
      </c>
      <c r="ESM3" s="175" t="str">
        <f>IF(ISNA(_xlfn.XLOOKUP(ESM$4,dictionary!$M$3:$M$7128,dictionary!$N$3:$N$7128))," ",_xlfn.XLOOKUP(ESM$4,dictionary!$M$3:$M$7128,dictionary!$N$3:$N$7128))</f>
        <v>Para_Gasmixer_Special_Gas4_OfAirThrotNetp</v>
      </c>
      <c r="ESN3" s="175" t="str">
        <f>IF(ISNA(_xlfn.XLOOKUP(ESN$4,dictionary!$M$3:$M$7128,dictionary!$N$3:$N$7128))," ",_xlfn.XLOOKUP(ESN$4,dictionary!$M$3:$M$7128,dictionary!$N$3:$N$7128))</f>
        <v>Para_Gasmixer_Special_Gas4_OfAirThrotStart</v>
      </c>
      <c r="ESO3" s="175" t="str">
        <f>IF(ISNA(_xlfn.XLOOKUP(ESO$4,dictionary!$M$3:$M$7128,dictionary!$N$3:$N$7128))," ",_xlfn.XLOOKUP(ESO$4,dictionary!$M$3:$M$7128,dictionary!$N$3:$N$7128))</f>
        <v>Para_Gasmixer_Special_SpeedAirThrot1</v>
      </c>
      <c r="ESP3" s="175" t="str">
        <f>IF(ISNA(_xlfn.XLOOKUP(ESP$4,dictionary!$M$3:$M$7128,dictionary!$N$3:$N$7128))," ",_xlfn.XLOOKUP(ESP$4,dictionary!$M$3:$M$7128,dictionary!$N$3:$N$7128))</f>
        <v>Para_Gasmixer_Special_SpeedAirThrot2</v>
      </c>
      <c r="ESQ3" s="175" t="str">
        <f>IF(ISNA(_xlfn.XLOOKUP(ESQ$4,dictionary!$M$3:$M$7128,dictionary!$N$3:$N$7128))," ",_xlfn.XLOOKUP(ESQ$4,dictionary!$M$3:$M$7128,dictionary!$N$3:$N$7128))</f>
        <v>Para_Gasmixer_Special_SpeedGasThrot</v>
      </c>
      <c r="ESR3" s="175" t="str">
        <f>IF(ISNA(_xlfn.XLOOKUP(ESR$4,dictionary!$M$3:$M$7128,dictionary!$N$3:$N$7128))," ",_xlfn.XLOOKUP(ESR$4,dictionary!$M$3:$M$7128,dictionary!$N$3:$N$7128))</f>
        <v>Para_Gasmixer_StepFrequency</v>
      </c>
      <c r="ESS3" s="175" t="str">
        <f>IF(ISNA(_xlfn.XLOOKUP(ESS$4,dictionary!$M$3:$M$7128,dictionary!$N$3:$N$7128))," ",_xlfn.XLOOKUP(ESS$4,dictionary!$M$3:$M$7128,dictionary!$N$3:$N$7128))</f>
        <v>Para_Gasmixer_StepFrequency1</v>
      </c>
      <c r="EST3" s="175" t="str">
        <f>IF(ISNA(_xlfn.XLOOKUP(EST$4,dictionary!$M$3:$M$7128,dictionary!$N$3:$N$7128))," ",_xlfn.XLOOKUP(EST$4,dictionary!$M$3:$M$7128,dictionary!$N$3:$N$7128))</f>
        <v>Para_Gasmixer_StepsGasmixPos</v>
      </c>
      <c r="ESU3" s="175" t="str">
        <f>IF(ISNA(_xlfn.XLOOKUP(ESU$4,dictionary!$M$3:$M$7128,dictionary!$N$3:$N$7128))," ",_xlfn.XLOOKUP(ESU$4,dictionary!$M$3:$M$7128,dictionary!$N$3:$N$7128))</f>
        <v>Para_Gasmixer_StepsGasmixPos1</v>
      </c>
      <c r="ESV3" s="175" t="str">
        <f>IF(ISNA(_xlfn.XLOOKUP(ESV$4,dictionary!$M$3:$M$7128,dictionary!$N$3:$N$7128))," ",_xlfn.XLOOKUP(ESV$4,dictionary!$M$3:$M$7128,dictionary!$N$3:$N$7128))</f>
        <v>Para_Gasmixer_TempOilMax</v>
      </c>
      <c r="ESW3" s="175" t="str">
        <f>IF(ISNA(_xlfn.XLOOKUP(ESW$4,dictionary!$M$3:$M$7128,dictionary!$N$3:$N$7128))," ",_xlfn.XLOOKUP(ESW$4,dictionary!$M$3:$M$7128,dictionary!$N$3:$N$7128))</f>
        <v>Para_Gasmixer_TempOilMin</v>
      </c>
      <c r="ESX3" s="175" t="str">
        <f>IF(ISNA(_xlfn.XLOOKUP(ESX$4,dictionary!$M$3:$M$7128,dictionary!$N$3:$N$7128))," ",_xlfn.XLOOKUP(ESX$4,dictionary!$M$3:$M$7128,dictionary!$N$3:$N$7128))</f>
        <v>Para_GeneratCtr_ChoiceSet_ExtmAneg</v>
      </c>
      <c r="ESY3" s="175" t="str">
        <f>IF(ISNA(_xlfn.XLOOKUP(ESY$4,dictionary!$M$3:$M$7128,dictionary!$N$3:$N$7128))," ",_xlfn.XLOOKUP(ESY$4,dictionary!$M$3:$M$7128,dictionary!$N$3:$N$7128))</f>
        <v>Para_GeneratCtr_ChoiceSet_ExtmApos</v>
      </c>
      <c r="ESZ3" s="175" t="str">
        <f>IF(ISNA(_xlfn.XLOOKUP(ESZ$4,dictionary!$M$3:$M$7128,dictionary!$N$3:$N$7128))," ",_xlfn.XLOOKUP(ESZ$4,dictionary!$M$3:$M$7128,dictionary!$N$3:$N$7128))</f>
        <v>Para_GeneratCtr_ChoiceSet_ExtPF1fix</v>
      </c>
      <c r="ETA3" s="175" t="str">
        <f>IF(ISNA(_xlfn.XLOOKUP(ETA$4,dictionary!$M$3:$M$7128,dictionary!$N$3:$N$7128))," ",_xlfn.XLOOKUP(ETA$4,dictionary!$M$3:$M$7128,dictionary!$N$3:$N$7128))</f>
        <v>Para_GeneratCtr_ChoiceSet_ExtPF2fix</v>
      </c>
      <c r="ETB3" s="175" t="str">
        <f>IF(ISNA(_xlfn.XLOOKUP(ETB$4,dictionary!$M$3:$M$7128,dictionary!$N$3:$N$7128))," ",_xlfn.XLOOKUP(ETB$4,dictionary!$M$3:$M$7128,dictionary!$N$3:$N$7128))</f>
        <v>Para_GeneratCtr_ChoiceSet_ExtPF3fix</v>
      </c>
      <c r="ETC3" s="175" t="str">
        <f>IF(ISNA(_xlfn.XLOOKUP(ETC$4,dictionary!$M$3:$M$7128,dictionary!$N$3:$N$7128))," ",_xlfn.XLOOKUP(ETC$4,dictionary!$M$3:$M$7128,dictionary!$N$3:$N$7128))</f>
        <v>Para_GeneratCtr_ChoiceSet_ExtPF4fix</v>
      </c>
      <c r="ETD3" s="175" t="str">
        <f>IF(ISNA(_xlfn.XLOOKUP(ETD$4,dictionary!$M$3:$M$7128,dictionary!$N$3:$N$7128))," ",_xlfn.XLOOKUP(ETD$4,dictionary!$M$3:$M$7128,dictionary!$N$3:$N$7128))</f>
        <v>Para_GeneratCtr_ChoiceSet_ExtPF5fix</v>
      </c>
      <c r="ETE3" s="175" t="str">
        <f>IF(ISNA(_xlfn.XLOOKUP(ETE$4,dictionary!$M$3:$M$7128,dictionary!$N$3:$N$7128))," ",_xlfn.XLOOKUP(ETE$4,dictionary!$M$3:$M$7128,dictionary!$N$3:$N$7128))</f>
        <v>Para_GeneratCtr_ChoiceSet_ExtSetPF1</v>
      </c>
      <c r="ETF3" s="175" t="str">
        <f>IF(ISNA(_xlfn.XLOOKUP(ETF$4,dictionary!$M$3:$M$7128,dictionary!$N$3:$N$7128))," ",_xlfn.XLOOKUP(ETF$4,dictionary!$M$3:$M$7128,dictionary!$N$3:$N$7128))</f>
        <v>Para_GeneratCtr_ChoiceSet_ExtSetPF2</v>
      </c>
      <c r="ETG3" s="175" t="str">
        <f>IF(ISNA(_xlfn.XLOOKUP(ETG$4,dictionary!$M$3:$M$7128,dictionary!$N$3:$N$7128))," ",_xlfn.XLOOKUP(ETG$4,dictionary!$M$3:$M$7128,dictionary!$N$3:$N$7128))</f>
        <v>Para_GeneratCtr_ChoiceSet_PFIntern</v>
      </c>
      <c r="ETH3" s="175" t="str">
        <f>IF(ISNA(_xlfn.XLOOKUP(ETH$4,dictionary!$M$3:$M$7128,dictionary!$N$3:$N$7128))," ",_xlfn.XLOOKUP(ETH$4,dictionary!$M$3:$M$7128,dictionary!$N$3:$N$7128))</f>
        <v>Para_GeneratCtr_ChoiceSet_Type</v>
      </c>
      <c r="ETI3" s="175" t="str">
        <f>IF(ISNA(_xlfn.XLOOKUP(ETI$4,dictionary!$M$3:$M$7128,dictionary!$N$3:$N$7128))," ",_xlfn.XLOOKUP(ETI$4,dictionary!$M$3:$M$7128,dictionary!$N$3:$N$7128))</f>
        <v>Para_GeneratCtr_PowerDep_PFPowPoint1</v>
      </c>
      <c r="ETJ3" s="175" t="str">
        <f>IF(ISNA(_xlfn.XLOOKUP(ETJ$4,dictionary!$M$3:$M$7128,dictionary!$N$3:$N$7128))," ",_xlfn.XLOOKUP(ETJ$4,dictionary!$M$3:$M$7128,dictionary!$N$3:$N$7128))</f>
        <v>Para_GeneratCtr_PowerDep_PFPowPoint2</v>
      </c>
      <c r="ETK3" s="175" t="str">
        <f>IF(ISNA(_xlfn.XLOOKUP(ETK$4,dictionary!$M$3:$M$7128,dictionary!$N$3:$N$7128))," ",_xlfn.XLOOKUP(ETK$4,dictionary!$M$3:$M$7128,dictionary!$N$3:$N$7128))</f>
        <v>Para_GeneratCtr_PowerDep_PowPoint1</v>
      </c>
      <c r="ETL3" s="175" t="str">
        <f>IF(ISNA(_xlfn.XLOOKUP(ETL$4,dictionary!$M$3:$M$7128,dictionary!$N$3:$N$7128))," ",_xlfn.XLOOKUP(ETL$4,dictionary!$M$3:$M$7128,dictionary!$N$3:$N$7128))</f>
        <v>Para_GeneratCtr_PowerDep_PowPoint2</v>
      </c>
      <c r="ETM3" s="175" t="str">
        <f>IF(ISNA(_xlfn.XLOOKUP(ETM$4,dictionary!$M$3:$M$7128,dictionary!$N$3:$N$7128))," ",_xlfn.XLOOKUP(ETM$4,dictionary!$M$3:$M$7128,dictionary!$N$3:$N$7128))</f>
        <v>Para_GeneratCtr_QLimit_AppPowNom</v>
      </c>
      <c r="ETN3" s="175" t="str">
        <f>IF(ISNA(_xlfn.XLOOKUP(ETN$4,dictionary!$M$3:$M$7128,dictionary!$N$3:$N$7128))," ",_xlfn.XLOOKUP(ETN$4,dictionary!$M$3:$M$7128,dictionary!$N$3:$N$7128))</f>
        <v>Para_GeneratCtr_QLimit_PolarWheelLimit</v>
      </c>
      <c r="ETO3" s="175" t="str">
        <f>IF(ISNA(_xlfn.XLOOKUP(ETO$4,dictionary!$M$3:$M$7128,dictionary!$N$3:$N$7128))," ",_xlfn.XLOOKUP(ETO$4,dictionary!$M$3:$M$7128,dictionary!$N$3:$N$7128))</f>
        <v>Para_GeneratCtr_QLimit_PolarWheelTrip</v>
      </c>
      <c r="ETP3" s="175" t="str">
        <f>IF(ISNA(_xlfn.XLOOKUP(ETP$4,dictionary!$M$3:$M$7128,dictionary!$N$3:$N$7128))," ",_xlfn.XLOOKUP(ETP$4,dictionary!$M$3:$M$7128,dictionary!$N$3:$N$7128))</f>
        <v>Para_GeneratCtr_QLimit_SyncReakt</v>
      </c>
      <c r="ETQ3" s="175" t="str">
        <f>IF(ISNA(_xlfn.XLOOKUP(ETQ$4,dictionary!$M$3:$M$7128,dictionary!$N$3:$N$7128))," ",_xlfn.XLOOKUP(ETQ$4,dictionary!$M$3:$M$7128,dictionary!$N$3:$N$7128))</f>
        <v>Para_GeneratCtr_TimeTable_PFTimePoint1</v>
      </c>
      <c r="ETR3" s="175" t="str">
        <f>IF(ISNA(_xlfn.XLOOKUP(ETR$4,dictionary!$M$3:$M$7128,dictionary!$N$3:$N$7128))," ",_xlfn.XLOOKUP(ETR$4,dictionary!$M$3:$M$7128,dictionary!$N$3:$N$7128))</f>
        <v>Para_GeneratCtr_TimeTable_PFTimePoint2</v>
      </c>
      <c r="ETS3" s="175" t="str">
        <f>IF(ISNA(_xlfn.XLOOKUP(ETS$4,dictionary!$M$3:$M$7128,dictionary!$N$3:$N$7128))," ",_xlfn.XLOOKUP(ETS$4,dictionary!$M$3:$M$7128,dictionary!$N$3:$N$7128))</f>
        <v>Para_GeneratCtr_TimeTable_PFTimePoint3</v>
      </c>
      <c r="ETT3" s="175" t="str">
        <f>IF(ISNA(_xlfn.XLOOKUP(ETT$4,dictionary!$M$3:$M$7128,dictionary!$N$3:$N$7128))," ",_xlfn.XLOOKUP(ETT$4,dictionary!$M$3:$M$7128,dictionary!$N$3:$N$7128))</f>
        <v>Para_GeneratCtr_TimeTable_PFTimePoint4</v>
      </c>
      <c r="ETU3" s="175" t="str">
        <f>IF(ISNA(_xlfn.XLOOKUP(ETU$4,dictionary!$M$3:$M$7128,dictionary!$N$3:$N$7128))," ",_xlfn.XLOOKUP(ETU$4,dictionary!$M$3:$M$7128,dictionary!$N$3:$N$7128))</f>
        <v>Para_GeneratCtr_TimeTable_PFTimePoint5</v>
      </c>
      <c r="ETV3" s="175" t="str">
        <f>IF(ISNA(_xlfn.XLOOKUP(ETV$4,dictionary!$M$3:$M$7128,dictionary!$N$3:$N$7128))," ",_xlfn.XLOOKUP(ETV$4,dictionary!$M$3:$M$7128,dictionary!$N$3:$N$7128))</f>
        <v>Para_GeneratCtr_TimeTable_PFTimePoint6</v>
      </c>
      <c r="ETW3" s="175" t="str">
        <f>IF(ISNA(_xlfn.XLOOKUP(ETW$4,dictionary!$M$3:$M$7128,dictionary!$N$3:$N$7128))," ",_xlfn.XLOOKUP(ETW$4,dictionary!$M$3:$M$7128,dictionary!$N$3:$N$7128))</f>
        <v>Para_GeneratCtr_TimeTable_TimePoint1h</v>
      </c>
      <c r="ETX3" s="175" t="str">
        <f>IF(ISNA(_xlfn.XLOOKUP(ETX$4,dictionary!$M$3:$M$7128,dictionary!$N$3:$N$7128))," ",_xlfn.XLOOKUP(ETX$4,dictionary!$M$3:$M$7128,dictionary!$N$3:$N$7128))</f>
        <v>Para_GeneratCtr_TimeTable_TimePoint1m</v>
      </c>
      <c r="ETY3" s="175" t="str">
        <f>IF(ISNA(_xlfn.XLOOKUP(ETY$4,dictionary!$M$3:$M$7128,dictionary!$N$3:$N$7128))," ",_xlfn.XLOOKUP(ETY$4,dictionary!$M$3:$M$7128,dictionary!$N$3:$N$7128))</f>
        <v>Para_GeneratCtr_TimeTable_TimePoint2h</v>
      </c>
      <c r="ETZ3" s="175" t="str">
        <f>IF(ISNA(_xlfn.XLOOKUP(ETZ$4,dictionary!$M$3:$M$7128,dictionary!$N$3:$N$7128))," ",_xlfn.XLOOKUP(ETZ$4,dictionary!$M$3:$M$7128,dictionary!$N$3:$N$7128))</f>
        <v>Para_GeneratCtr_TimeTable_TimePoint2m</v>
      </c>
      <c r="EUA3" s="175" t="str">
        <f>IF(ISNA(_xlfn.XLOOKUP(EUA$4,dictionary!$M$3:$M$7128,dictionary!$N$3:$N$7128))," ",_xlfn.XLOOKUP(EUA$4,dictionary!$M$3:$M$7128,dictionary!$N$3:$N$7128))</f>
        <v>Para_GeneratCtr_TimeTable_TimePoint3h</v>
      </c>
      <c r="EUB3" s="175" t="str">
        <f>IF(ISNA(_xlfn.XLOOKUP(EUB$4,dictionary!$M$3:$M$7128,dictionary!$N$3:$N$7128))," ",_xlfn.XLOOKUP(EUB$4,dictionary!$M$3:$M$7128,dictionary!$N$3:$N$7128))</f>
        <v>Para_GeneratCtr_TimeTable_TimePoint3m</v>
      </c>
      <c r="EUC3" s="175" t="str">
        <f>IF(ISNA(_xlfn.XLOOKUP(EUC$4,dictionary!$M$3:$M$7128,dictionary!$N$3:$N$7128))," ",_xlfn.XLOOKUP(EUC$4,dictionary!$M$3:$M$7128,dictionary!$N$3:$N$7128))</f>
        <v>Para_GeneratCtr_TimeTable_TimePoint4h</v>
      </c>
      <c r="EUD3" s="175" t="str">
        <f>IF(ISNA(_xlfn.XLOOKUP(EUD$4,dictionary!$M$3:$M$7128,dictionary!$N$3:$N$7128))," ",_xlfn.XLOOKUP(EUD$4,dictionary!$M$3:$M$7128,dictionary!$N$3:$N$7128))</f>
        <v>Para_GeneratCtr_TimeTable_TimePoint4m</v>
      </c>
      <c r="EUE3" s="175" t="str">
        <f>IF(ISNA(_xlfn.XLOOKUP(EUE$4,dictionary!$M$3:$M$7128,dictionary!$N$3:$N$7128))," ",_xlfn.XLOOKUP(EUE$4,dictionary!$M$3:$M$7128,dictionary!$N$3:$N$7128))</f>
        <v>Para_GeneratCtr_TimeTable_TimePoint5h</v>
      </c>
      <c r="EUF3" s="175" t="str">
        <f>IF(ISNA(_xlfn.XLOOKUP(EUF$4,dictionary!$M$3:$M$7128,dictionary!$N$3:$N$7128))," ",_xlfn.XLOOKUP(EUF$4,dictionary!$M$3:$M$7128,dictionary!$N$3:$N$7128))</f>
        <v>Para_GeneratCtr_TimeTable_TimePoint5m</v>
      </c>
      <c r="EUG3" s="175" t="str">
        <f>IF(ISNA(_xlfn.XLOOKUP(EUG$4,dictionary!$M$3:$M$7128,dictionary!$N$3:$N$7128))," ",_xlfn.XLOOKUP(EUG$4,dictionary!$M$3:$M$7128,dictionary!$N$3:$N$7128))</f>
        <v>Para_GeneratCtr_TimeTable_TimePoint6h</v>
      </c>
      <c r="EUH3" s="175" t="str">
        <f>IF(ISNA(_xlfn.XLOOKUP(EUH$4,dictionary!$M$3:$M$7128,dictionary!$N$3:$N$7128))," ",_xlfn.XLOOKUP(EUH$4,dictionary!$M$3:$M$7128,dictionary!$N$3:$N$7128))</f>
        <v>Para_GeneratCtr_TimeTable_TimePoint6m</v>
      </c>
      <c r="EUI3" s="175" t="str">
        <f>IF(ISNA(_xlfn.XLOOKUP(EUI$4,dictionary!$M$3:$M$7128,dictionary!$N$3:$N$7128))," ",_xlfn.XLOOKUP(EUI$4,dictionary!$M$3:$M$7128,dictionary!$N$3:$N$7128))</f>
        <v>Para_GeneratCtr_Type</v>
      </c>
      <c r="EUJ3" s="175" t="str">
        <f>IF(ISNA(_xlfn.XLOOKUP(EUJ$4,dictionary!$M$3:$M$7128,dictionary!$N$3:$N$7128))," ",_xlfn.XLOOKUP(EUJ$4,dictionary!$M$3:$M$7128,dictionary!$N$3:$N$7128))</f>
        <v>Para_GeneratCtr_Voltage_ActVoltAdjust</v>
      </c>
      <c r="EUK3" s="175" t="str">
        <f>IF(ISNA(_xlfn.XLOOKUP(EUK$4,dictionary!$M$3:$M$7128,dictionary!$N$3:$N$7128))," ",_xlfn.XLOOKUP(EUK$4,dictionary!$M$3:$M$7128,dictionary!$N$3:$N$7128))</f>
        <v>Para_GeneratCtr_Voltage_MaxVoltAdjNeg</v>
      </c>
      <c r="EUL3" s="175" t="str">
        <f>IF(ISNA(_xlfn.XLOOKUP(EUL$4,dictionary!$M$3:$M$7128,dictionary!$N$3:$N$7128))," ",_xlfn.XLOOKUP(EUL$4,dictionary!$M$3:$M$7128,dictionary!$N$3:$N$7128))</f>
        <v>Para_GeneratCtr_Voltage_MaxVoltAdjPos</v>
      </c>
      <c r="EUM3" s="175" t="str">
        <f>IF(ISNA(_xlfn.XLOOKUP(EUM$4,dictionary!$M$3:$M$7128,dictionary!$N$3:$N$7128))," ",_xlfn.XLOOKUP(EUM$4,dictionary!$M$3:$M$7128,dictionary!$N$3:$N$7128))</f>
        <v>Para_GeneratCtr_Voltage_PFVoltPoint1</v>
      </c>
      <c r="EUN3" s="175" t="str">
        <f>IF(ISNA(_xlfn.XLOOKUP(EUN$4,dictionary!$M$3:$M$7128,dictionary!$N$3:$N$7128))," ",_xlfn.XLOOKUP(EUN$4,dictionary!$M$3:$M$7128,dictionary!$N$3:$N$7128))</f>
        <v>Para_GeneratCtr_Voltage_PFVoltPoint2</v>
      </c>
      <c r="EUO3" s="175" t="str">
        <f>IF(ISNA(_xlfn.XLOOKUP(EUO$4,dictionary!$M$3:$M$7128,dictionary!$N$3:$N$7128))," ",_xlfn.XLOOKUP(EUO$4,dictionary!$M$3:$M$7128,dictionary!$N$3:$N$7128))</f>
        <v>Para_GeneratCtr_Voltage_PFVoltPoint3</v>
      </c>
      <c r="EUP3" s="175" t="str">
        <f>IF(ISNA(_xlfn.XLOOKUP(EUP$4,dictionary!$M$3:$M$7128,dictionary!$N$3:$N$7128))," ",_xlfn.XLOOKUP(EUP$4,dictionary!$M$3:$M$7128,dictionary!$N$3:$N$7128))</f>
        <v>Para_GeneratCtr_Voltage_PFVoltPoint4</v>
      </c>
      <c r="EUQ3" s="175" t="str">
        <f>IF(ISNA(_xlfn.XLOOKUP(EUQ$4,dictionary!$M$3:$M$7128,dictionary!$N$3:$N$7128))," ",_xlfn.XLOOKUP(EUQ$4,dictionary!$M$3:$M$7128,dictionary!$N$3:$N$7128))</f>
        <v>Para_GeneratCtr_Voltage_PFVoltPoint5</v>
      </c>
      <c r="EUR3" s="175" t="str">
        <f>IF(ISNA(_xlfn.XLOOKUP(EUR$4,dictionary!$M$3:$M$7128,dictionary!$N$3:$N$7128))," ",_xlfn.XLOOKUP(EUR$4,dictionary!$M$3:$M$7128,dictionary!$N$3:$N$7128))</f>
        <v>Para_GeneratCtr_Voltage_PFVoltPoint6</v>
      </c>
      <c r="EUS3" s="175" t="str">
        <f>IF(ISNA(_xlfn.XLOOKUP(EUS$4,dictionary!$M$3:$M$7128,dictionary!$N$3:$N$7128))," ",_xlfn.XLOOKUP(EUS$4,dictionary!$M$3:$M$7128,dictionary!$N$3:$N$7128))</f>
        <v>Para_GeneratCtr_Voltage_RampeVoltAdj</v>
      </c>
      <c r="EUT3" s="175" t="str">
        <f>IF(ISNA(_xlfn.XLOOKUP(EUT$4,dictionary!$M$3:$M$7128,dictionary!$N$3:$N$7128))," ",_xlfn.XLOOKUP(EUT$4,dictionary!$M$3:$M$7128,dictionary!$N$3:$N$7128))</f>
        <v>Para_GeneratCtr_Voltage_VoltOffsetFullLoad</v>
      </c>
      <c r="EUU3" s="175" t="str">
        <f>IF(ISNA(_xlfn.XLOOKUP(EUU$4,dictionary!$M$3:$M$7128,dictionary!$N$3:$N$7128))," ",_xlfn.XLOOKUP(EUU$4,dictionary!$M$3:$M$7128,dictionary!$N$3:$N$7128))</f>
        <v>Para_GeneratCtr_Voltage_VoltOffsetIdle</v>
      </c>
      <c r="EUV3" s="175" t="str">
        <f>IF(ISNA(_xlfn.XLOOKUP(EUV$4,dictionary!$M$3:$M$7128,dictionary!$N$3:$N$7128))," ",_xlfn.XLOOKUP(EUV$4,dictionary!$M$3:$M$7128,dictionary!$N$3:$N$7128))</f>
        <v>Para_GeneratCtr_Voltage_VoltPoint1</v>
      </c>
      <c r="EUW3" s="175" t="str">
        <f>IF(ISNA(_xlfn.XLOOKUP(EUW$4,dictionary!$M$3:$M$7128,dictionary!$N$3:$N$7128))," ",_xlfn.XLOOKUP(EUW$4,dictionary!$M$3:$M$7128,dictionary!$N$3:$N$7128))</f>
        <v>Para_GeneratCtr_Voltage_VoltPoint2</v>
      </c>
      <c r="EUX3" s="175" t="str">
        <f>IF(ISNA(_xlfn.XLOOKUP(EUX$4,dictionary!$M$3:$M$7128,dictionary!$N$3:$N$7128))," ",_xlfn.XLOOKUP(EUX$4,dictionary!$M$3:$M$7128,dictionary!$N$3:$N$7128))</f>
        <v>Para_GeneratCtr_Voltage_VoltPoint3</v>
      </c>
      <c r="EUY3" s="175" t="str">
        <f>IF(ISNA(_xlfn.XLOOKUP(EUY$4,dictionary!$M$3:$M$7128,dictionary!$N$3:$N$7128))," ",_xlfn.XLOOKUP(EUY$4,dictionary!$M$3:$M$7128,dictionary!$N$3:$N$7128))</f>
        <v>Para_GeneratCtr_Voltage_VoltPoint4</v>
      </c>
      <c r="EUZ3" s="175" t="str">
        <f>IF(ISNA(_xlfn.XLOOKUP(EUZ$4,dictionary!$M$3:$M$7128,dictionary!$N$3:$N$7128))," ",_xlfn.XLOOKUP(EUZ$4,dictionary!$M$3:$M$7128,dictionary!$N$3:$N$7128))</f>
        <v>Para_GeneratCtr_Voltage_VoltPoint5</v>
      </c>
      <c r="EVA3" s="175" t="str">
        <f>IF(ISNA(_xlfn.XLOOKUP(EVA$4,dictionary!$M$3:$M$7128,dictionary!$N$3:$N$7128))," ",_xlfn.XLOOKUP(EVA$4,dictionary!$M$3:$M$7128,dictionary!$N$3:$N$7128))</f>
        <v>Para_GeneratCtr_Voltage_VoltPoint6</v>
      </c>
      <c r="EVB3" s="175" t="str">
        <f>IF(ISNA(_xlfn.XLOOKUP(EVB$4,dictionary!$M$3:$M$7128,dictionary!$N$3:$N$7128))," ",_xlfn.XLOOKUP(EVB$4,dictionary!$M$3:$M$7128,dictionary!$N$3:$N$7128))</f>
        <v>Para_GeneratCtr_WindTempDep_PFRedWindTemp</v>
      </c>
      <c r="EVC3" s="175" t="str">
        <f>IF(ISNA(_xlfn.XLOOKUP(EVC$4,dictionary!$M$3:$M$7128,dictionary!$N$3:$N$7128))," ",_xlfn.XLOOKUP(EVC$4,dictionary!$M$3:$M$7128,dictionary!$N$3:$N$7128))</f>
        <v>Para_GeneratCtr_WindTempDep_TempPowRed</v>
      </c>
      <c r="EVD3" s="175" t="str">
        <f>IF(ISNA(_xlfn.XLOOKUP(EVD$4,dictionary!$M$3:$M$7128,dictionary!$N$3:$N$7128))," ",_xlfn.XLOOKUP(EVD$4,dictionary!$M$3:$M$7128,dictionary!$N$3:$N$7128))</f>
        <v>Para_GeneratCtr_WindTempDep_TempStartPFred</v>
      </c>
      <c r="EVE3" s="175" t="str">
        <f>IF(ISNA(_xlfn.XLOOKUP(EVE$4,dictionary!$M$3:$M$7128,dictionary!$N$3:$N$7128))," ",_xlfn.XLOOKUP(EVE$4,dictionary!$M$3:$M$7128,dictionary!$N$3:$N$7128))</f>
        <v>Para_Generator_ActBear1</v>
      </c>
      <c r="EVF3" s="175" t="str">
        <f>IF(ISNA(_xlfn.XLOOKUP(EVF$4,dictionary!$M$3:$M$7128,dictionary!$N$3:$N$7128))," ",_xlfn.XLOOKUP(EVF$4,dictionary!$M$3:$M$7128,dictionary!$N$3:$N$7128))</f>
        <v>Para_Generator_ActBear2</v>
      </c>
      <c r="EVG3" s="175" t="str">
        <f>IF(ISNA(_xlfn.XLOOKUP(EVG$4,dictionary!$M$3:$M$7128,dictionary!$N$3:$N$7128))," ",_xlfn.XLOOKUP(EVG$4,dictionary!$M$3:$M$7128,dictionary!$N$3:$N$7128))</f>
        <v>Para_Generator_ActDisplace</v>
      </c>
      <c r="EVH3" s="175" t="str">
        <f>IF(ISNA(_xlfn.XLOOKUP(EVH$4,dictionary!$M$3:$M$7128,dictionary!$N$3:$N$7128))," ",_xlfn.XLOOKUP(EVH$4,dictionary!$M$3:$M$7128,dictionary!$N$3:$N$7128))</f>
        <v>Para_Generator_ActInletTemp</v>
      </c>
      <c r="EVI3" s="175" t="str">
        <f>IF(ISNA(_xlfn.XLOOKUP(EVI$4,dictionary!$M$3:$M$7128,dictionary!$N$3:$N$7128))," ",_xlfn.XLOOKUP(EVI$4,dictionary!$M$3:$M$7128,dictionary!$N$3:$N$7128))</f>
        <v>Para_Generator_ActOutletTemp</v>
      </c>
      <c r="EVJ3" s="175" t="str">
        <f>IF(ISNA(_xlfn.XLOOKUP(EVJ$4,dictionary!$M$3:$M$7128,dictionary!$N$3:$N$7128))," ",_xlfn.XLOOKUP(EVJ$4,dictionary!$M$3:$M$7128,dictionary!$N$3:$N$7128))</f>
        <v>Para_Generator_ActPt100M1_NEx</v>
      </c>
      <c r="EVK3" s="175" t="str">
        <f>IF(ISNA(_xlfn.XLOOKUP(EVK$4,dictionary!$M$3:$M$7128,dictionary!$N$3:$N$7128))," ",_xlfn.XLOOKUP(EVK$4,dictionary!$M$3:$M$7128,dictionary!$N$3:$N$7128))</f>
        <v>Para_Generator_ActPt100PTCWindTemp</v>
      </c>
      <c r="EVL3" s="175" t="str">
        <f>IF(ISNA(_xlfn.XLOOKUP(EVL$4,dictionary!$M$3:$M$7128,dictionary!$N$3:$N$7128))," ",_xlfn.XLOOKUP(EVL$4,dictionary!$M$3:$M$7128,dictionary!$N$3:$N$7128))</f>
        <v>Para_Generator_ActVoltExcit</v>
      </c>
      <c r="EVM3" s="175" t="str">
        <f>IF(ISNA(_xlfn.XLOOKUP(EVM$4,dictionary!$M$3:$M$7128,dictionary!$N$3:$N$7128))," ",_xlfn.XLOOKUP(EVM$4,dictionary!$M$3:$M$7128,dictionary!$N$3:$N$7128))</f>
        <v>Para_Generator_DeActDiffProtect</v>
      </c>
      <c r="EVN3" s="175" t="str">
        <f>IF(ISNA(_xlfn.XLOOKUP(EVN$4,dictionary!$M$3:$M$7128,dictionary!$N$3:$N$7128))," ",_xlfn.XLOOKUP(EVN$4,dictionary!$M$3:$M$7128,dictionary!$N$3:$N$7128))</f>
        <v>Para_Generator_Displace20mA</v>
      </c>
      <c r="EVO3" s="175" t="str">
        <f>IF(ISNA(_xlfn.XLOOKUP(EVO$4,dictionary!$M$3:$M$7128,dictionary!$N$3:$N$7128))," ",_xlfn.XLOOKUP(EVO$4,dictionary!$M$3:$M$7128,dictionary!$N$3:$N$7128))</f>
        <v>Para_Generator_Displace4mA</v>
      </c>
      <c r="EVP3" s="175" t="str">
        <f>IF(ISNA(_xlfn.XLOOKUP(EVP$4,dictionary!$M$3:$M$7128,dictionary!$N$3:$N$7128))," ",_xlfn.XLOOKUP(EVP$4,dictionary!$M$3:$M$7128,dictionary!$N$3:$N$7128))</f>
        <v>Para_Generator_DisplaceDelay1</v>
      </c>
      <c r="EVQ3" s="175" t="str">
        <f>IF(ISNA(_xlfn.XLOOKUP(EVQ$4,dictionary!$M$3:$M$7128,dictionary!$N$3:$N$7128))," ",_xlfn.XLOOKUP(EVQ$4,dictionary!$M$3:$M$7128,dictionary!$N$3:$N$7128))</f>
        <v>Para_Generator_DisplaceDelay2</v>
      </c>
      <c r="EVR3" s="175" t="str">
        <f>IF(ISNA(_xlfn.XLOOKUP(EVR$4,dictionary!$M$3:$M$7128,dictionary!$N$3:$N$7128))," ",_xlfn.XLOOKUP(EVR$4,dictionary!$M$3:$M$7128,dictionary!$N$3:$N$7128))</f>
        <v>Para_Generator_DisplaceLimit1</v>
      </c>
      <c r="EVS3" s="175" t="str">
        <f>IF(ISNA(_xlfn.XLOOKUP(EVS$4,dictionary!$M$3:$M$7128,dictionary!$N$3:$N$7128))," ",_xlfn.XLOOKUP(EVS$4,dictionary!$M$3:$M$7128,dictionary!$N$3:$N$7128))</f>
        <v>Para_Generator_DisplaceLimit2</v>
      </c>
      <c r="EVT3" s="175" t="str">
        <f>IF(ISNA(_xlfn.XLOOKUP(EVT$4,dictionary!$M$3:$M$7128,dictionary!$N$3:$N$7128))," ",_xlfn.XLOOKUP(EVT$4,dictionary!$M$3:$M$7128,dictionary!$N$3:$N$7128))</f>
        <v>Para_Generator_TempBear1Alarm</v>
      </c>
      <c r="EVU3" s="175" t="str">
        <f>IF(ISNA(_xlfn.XLOOKUP(EVU$4,dictionary!$M$3:$M$7128,dictionary!$N$3:$N$7128))," ",_xlfn.XLOOKUP(EVU$4,dictionary!$M$3:$M$7128,dictionary!$N$3:$N$7128))</f>
        <v>Para_Generator_TempBear1Trip</v>
      </c>
      <c r="EVV3" s="175" t="str">
        <f>IF(ISNA(_xlfn.XLOOKUP(EVV$4,dictionary!$M$3:$M$7128,dictionary!$N$3:$N$7128))," ",_xlfn.XLOOKUP(EVV$4,dictionary!$M$3:$M$7128,dictionary!$N$3:$N$7128))</f>
        <v>Para_Generator_TempBear2Alarm</v>
      </c>
      <c r="EVW3" s="175" t="str">
        <f>IF(ISNA(_xlfn.XLOOKUP(EVW$4,dictionary!$M$3:$M$7128,dictionary!$N$3:$N$7128))," ",_xlfn.XLOOKUP(EVW$4,dictionary!$M$3:$M$7128,dictionary!$N$3:$N$7128))</f>
        <v>Para_Generator_TempBear2Trip</v>
      </c>
      <c r="EVX3" s="175" t="str">
        <f>IF(ISNA(_xlfn.XLOOKUP(EVX$4,dictionary!$M$3:$M$7128,dictionary!$N$3:$N$7128))," ",_xlfn.XLOOKUP(EVX$4,dictionary!$M$3:$M$7128,dictionary!$N$3:$N$7128))</f>
        <v>Para_Generator_TempBearAlarmHys</v>
      </c>
      <c r="EVY3" s="175" t="str">
        <f>IF(ISNA(_xlfn.XLOOKUP(EVY$4,dictionary!$M$3:$M$7128,dictionary!$N$3:$N$7128))," ",_xlfn.XLOOKUP(EVY$4,dictionary!$M$3:$M$7128,dictionary!$N$3:$N$7128))</f>
        <v>Para_Generator_TempBearTripHys</v>
      </c>
      <c r="EVZ3" s="175" t="str">
        <f>IF(ISNA(_xlfn.XLOOKUP(EVZ$4,dictionary!$M$3:$M$7128,dictionary!$N$3:$N$7128))," ",_xlfn.XLOOKUP(EVZ$4,dictionary!$M$3:$M$7128,dictionary!$N$3:$N$7128))</f>
        <v>Para_Generator_TempWindPh123AlarmHys</v>
      </c>
      <c r="EWA3" s="175" t="str">
        <f>IF(ISNA(_xlfn.XLOOKUP(EWA$4,dictionary!$M$3:$M$7128,dictionary!$N$3:$N$7128))," ",_xlfn.XLOOKUP(EWA$4,dictionary!$M$3:$M$7128,dictionary!$N$3:$N$7128))</f>
        <v>Para_Generator_TempWindPh123TripHys</v>
      </c>
      <c r="EWB3" s="175" t="str">
        <f>IF(ISNA(_xlfn.XLOOKUP(EWB$4,dictionary!$M$3:$M$7128,dictionary!$N$3:$N$7128))," ",_xlfn.XLOOKUP(EWB$4,dictionary!$M$3:$M$7128,dictionary!$N$3:$N$7128))</f>
        <v>Para_Generator_TempWindPh1Alarm</v>
      </c>
      <c r="EWC3" s="175" t="str">
        <f>IF(ISNA(_xlfn.XLOOKUP(EWC$4,dictionary!$M$3:$M$7128,dictionary!$N$3:$N$7128))," ",_xlfn.XLOOKUP(EWC$4,dictionary!$M$3:$M$7128,dictionary!$N$3:$N$7128))</f>
        <v>Para_Generator_TempWindPh1Trip</v>
      </c>
      <c r="EWD3" s="175" t="str">
        <f>IF(ISNA(_xlfn.XLOOKUP(EWD$4,dictionary!$M$3:$M$7128,dictionary!$N$3:$N$7128))," ",_xlfn.XLOOKUP(EWD$4,dictionary!$M$3:$M$7128,dictionary!$N$3:$N$7128))</f>
        <v>Para_Generator_TempWindPh2Alarm</v>
      </c>
      <c r="EWE3" s="175" t="str">
        <f>IF(ISNA(_xlfn.XLOOKUP(EWE$4,dictionary!$M$3:$M$7128,dictionary!$N$3:$N$7128))," ",_xlfn.XLOOKUP(EWE$4,dictionary!$M$3:$M$7128,dictionary!$N$3:$N$7128))</f>
        <v>Para_Generator_TempWindPh2Trip</v>
      </c>
      <c r="EWF3" s="175" t="str">
        <f>IF(ISNA(_xlfn.XLOOKUP(EWF$4,dictionary!$M$3:$M$7128,dictionary!$N$3:$N$7128))," ",_xlfn.XLOOKUP(EWF$4,dictionary!$M$3:$M$7128,dictionary!$N$3:$N$7128))</f>
        <v>Para_Generator_TempWindPh3Alarm</v>
      </c>
      <c r="EWG3" s="175" t="str">
        <f>IF(ISNA(_xlfn.XLOOKUP(EWG$4,dictionary!$M$3:$M$7128,dictionary!$N$3:$N$7128))," ",_xlfn.XLOOKUP(EWG$4,dictionary!$M$3:$M$7128,dictionary!$N$3:$N$7128))</f>
        <v>Para_Generator_TempWindPh3Trip</v>
      </c>
      <c r="EWH3" s="175" t="str">
        <f>IF(ISNA(_xlfn.XLOOKUP(EWH$4,dictionary!$M$3:$M$7128,dictionary!$N$3:$N$7128))," ",_xlfn.XLOOKUP(EWH$4,dictionary!$M$3:$M$7128,dictionary!$N$3:$N$7128))</f>
        <v>Para_Generator_TempWindPTCAlarm</v>
      </c>
      <c r="EWI3" s="175" t="str">
        <f>IF(ISNA(_xlfn.XLOOKUP(EWI$4,dictionary!$M$3:$M$7128,dictionary!$N$3:$N$7128))," ",_xlfn.XLOOKUP(EWI$4,dictionary!$M$3:$M$7128,dictionary!$N$3:$N$7128))</f>
        <v>Para_Generator_TempWindPTCAlarmHys</v>
      </c>
      <c r="EWJ3" s="175" t="str">
        <f>IF(ISNA(_xlfn.XLOOKUP(EWJ$4,dictionary!$M$3:$M$7128,dictionary!$N$3:$N$7128))," ",_xlfn.XLOOKUP(EWJ$4,dictionary!$M$3:$M$7128,dictionary!$N$3:$N$7128))</f>
        <v>Para_Generator_TempWindPTCTrip</v>
      </c>
      <c r="EWK3" s="175" t="str">
        <f>IF(ISNA(_xlfn.XLOOKUP(EWK$4,dictionary!$M$3:$M$7128,dictionary!$N$3:$N$7128))," ",_xlfn.XLOOKUP(EWK$4,dictionary!$M$3:$M$7128,dictionary!$N$3:$N$7128))</f>
        <v>Para_Generator_TempWindPTCTripHys</v>
      </c>
      <c r="EWL3" s="175" t="str">
        <f>IF(ISNA(_xlfn.XLOOKUP(EWL$4,dictionary!$M$3:$M$7128,dictionary!$N$3:$N$7128))," ",_xlfn.XLOOKUP(EWL$4,dictionary!$M$3:$M$7128,dictionary!$N$3:$N$7128))</f>
        <v>Para_Generator_VoltExitLimit</v>
      </c>
      <c r="EWM3" s="175" t="str">
        <f>IF(ISNA(_xlfn.XLOOKUP(EWM$4,dictionary!$M$3:$M$7128,dictionary!$N$3:$N$7128))," ",_xlfn.XLOOKUP(EWM$4,dictionary!$M$3:$M$7128,dictionary!$N$3:$N$7128))</f>
        <v>Para_Generator_VoltExitLimitHys</v>
      </c>
      <c r="EWN3" s="175" t="str">
        <f>IF(ISNA(_xlfn.XLOOKUP(EWN$4,dictionary!$M$3:$M$7128,dictionary!$N$3:$N$7128))," ",_xlfn.XLOOKUP(EWN$4,dictionary!$M$3:$M$7128,dictionary!$N$3:$N$7128))</f>
        <v>Para_Generator_VoltExitMax</v>
      </c>
      <c r="EWO3" s="175" t="str">
        <f>IF(ISNA(_xlfn.XLOOKUP(EWO$4,dictionary!$M$3:$M$7128,dictionary!$N$3:$N$7128))," ",_xlfn.XLOOKUP(EWO$4,dictionary!$M$3:$M$7128,dictionary!$N$3:$N$7128))</f>
        <v>Para_Generator_VoltExitMaxHys</v>
      </c>
      <c r="EWP3" s="175" t="str">
        <f>IF(ISNA(_xlfn.XLOOKUP(EWP$4,dictionary!$M$3:$M$7128,dictionary!$N$3:$N$7128))," ",_xlfn.XLOOKUP(EWP$4,dictionary!$M$3:$M$7128,dictionary!$N$3:$N$7128))</f>
        <v>Para_Grid_DelayStabilGrid</v>
      </c>
      <c r="EWQ3" s="175" t="str">
        <f>IF(ISNA(_xlfn.XLOOKUP(EWQ$4,dictionary!$M$3:$M$7128,dictionary!$N$3:$N$7128))," ",_xlfn.XLOOKUP(EWQ$4,dictionary!$M$3:$M$7128,dictionary!$N$3:$N$7128))</f>
        <v>Para_Grid_GridCode_ActDynGridCode</v>
      </c>
      <c r="EWR3" s="175" t="str">
        <f>IF(ISNA(_xlfn.XLOOKUP(EWR$4,dictionary!$M$3:$M$7128,dictionary!$N$3:$N$7128))," ",_xlfn.XLOOKUP(EWR$4,dictionary!$M$3:$M$7128,dictionary!$N$3:$N$7128))</f>
        <v>Para_Grid_GridCode_ActDynGridCodeMonOnly</v>
      </c>
      <c r="EWS3" s="175" t="str">
        <f>IF(ISNA(_xlfn.XLOOKUP(EWS$4,dictionary!$M$3:$M$7128,dictionary!$N$3:$N$7128))," ",_xlfn.XLOOKUP(EWS$4,dictionary!$M$3:$M$7128,dictionary!$N$3:$N$7128))</f>
        <v>Para_Grid_GridCode_AngleSumLimit</v>
      </c>
      <c r="EWT3" s="175" t="str">
        <f>IF(ISNA(_xlfn.XLOOKUP(EWT$4,dictionary!$M$3:$M$7128,dictionary!$N$3:$N$7128))," ",_xlfn.XLOOKUP(EWT$4,dictionary!$M$3:$M$7128,dictionary!$N$3:$N$7128))</f>
        <v>Para_Grid_GridCode_CurrentChangeLimit</v>
      </c>
      <c r="EWU3" s="175" t="str">
        <f>IF(ISNA(_xlfn.XLOOKUP(EWU$4,dictionary!$M$3:$M$7128,dictionary!$N$3:$N$7128))," ",_xlfn.XLOOKUP(EWU$4,dictionary!$M$3:$M$7128,dictionary!$N$3:$N$7128))</f>
        <v>Para_Grid_GridCode_PolarWheelAngleLimit</v>
      </c>
      <c r="EWV3" s="175" t="str">
        <f>IF(ISNA(_xlfn.XLOOKUP(EWV$4,dictionary!$M$3:$M$7128,dictionary!$N$3:$N$7128))," ",_xlfn.XLOOKUP(EWV$4,dictionary!$M$3:$M$7128,dictionary!$N$3:$N$7128))</f>
        <v>Para_Grid_GridCode_PoleSlipLimit</v>
      </c>
      <c r="EWW3" s="175" t="str">
        <f>IF(ISNA(_xlfn.XLOOKUP(EWW$4,dictionary!$M$3:$M$7128,dictionary!$N$3:$N$7128))," ",_xlfn.XLOOKUP(EWW$4,dictionary!$M$3:$M$7128,dictionary!$N$3:$N$7128))</f>
        <v>Para_Grid_GridCode_PowerLimit</v>
      </c>
      <c r="EWX3" s="175" t="str">
        <f>IF(ISNA(_xlfn.XLOOKUP(EWX$4,dictionary!$M$3:$M$7128,dictionary!$N$3:$N$7128))," ",_xlfn.XLOOKUP(EWX$4,dictionary!$M$3:$M$7128,dictionary!$N$3:$N$7128))</f>
        <v>Para_Grid_GridCode_SpeedChangeLimit</v>
      </c>
      <c r="EWY3" s="175" t="str">
        <f>IF(ISNA(_xlfn.XLOOKUP(EWY$4,dictionary!$M$3:$M$7128,dictionary!$N$3:$N$7128))," ",_xlfn.XLOOKUP(EWY$4,dictionary!$M$3:$M$7128,dictionary!$N$3:$N$7128))</f>
        <v>Para_Grid_GridCode_StopCap</v>
      </c>
      <c r="EWZ3" s="175" t="str">
        <f>IF(ISNA(_xlfn.XLOOKUP(EWZ$4,dictionary!$M$3:$M$7128,dictionary!$N$3:$N$7128))," ",_xlfn.XLOOKUP(EWZ$4,dictionary!$M$3:$M$7128,dictionary!$N$3:$N$7128))</f>
        <v>Para_Grid_GridCode_VoltageLimit</v>
      </c>
      <c r="EXA3" s="175" t="str">
        <f>IF(ISNA(_xlfn.XLOOKUP(EXA$4,dictionary!$M$3:$M$7128,dictionary!$N$3:$N$7128))," ",_xlfn.XLOOKUP(EXA$4,dictionary!$M$3:$M$7128,dictionary!$N$3:$N$7128))</f>
        <v>Para_Grid_GridCode_XqGen</v>
      </c>
      <c r="EXB3" s="175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75" t="str">
        <f>IF(ISNA(_xlfn.XLOOKUP(EXC$4,dictionary!$M$3:$M$7128,dictionary!$N$3:$N$7128))," ",_xlfn.XLOOKUP(EXC$4,dictionary!$M$3:$M$7128,dictionary!$N$3:$N$7128))</f>
        <v>Para_Grid_GridCodeStatic_010_Ramp_ActPRampUtility</v>
      </c>
      <c r="EXD3" s="175" t="str">
        <f>IF(ISNA(_xlfn.XLOOKUP(EXD$4,dictionary!$M$3:$M$7128,dictionary!$N$3:$N$7128))," ",_xlfn.XLOOKUP(EXD$4,dictionary!$M$3:$M$7128,dictionary!$N$3:$N$7128))</f>
        <v>Para_Grid_GridCodeStatic_010_Ramp_ActSlowRampPFC</v>
      </c>
      <c r="EXE3" s="175" t="str">
        <f>IF(ISNA(_xlfn.XLOOKUP(EXE$4,dictionary!$M$3:$M$7128,dictionary!$N$3:$N$7128))," ",_xlfn.XLOOKUP(EXE$4,dictionary!$M$3:$M$7128,dictionary!$N$3:$N$7128))</f>
        <v>Para_Grid_GridCodeStatic_010_Ramp_PowerFacSetpoint</v>
      </c>
      <c r="EXF3" s="175" t="str">
        <f>IF(ISNA(_xlfn.XLOOKUP(EXF$4,dictionary!$M$3:$M$7128,dictionary!$N$3:$N$7128))," ",_xlfn.XLOOKUP(EXF$4,dictionary!$M$3:$M$7128,dictionary!$N$3:$N$7128))</f>
        <v>Para_Grid_GridCodeStatic_010_Ramp_PRampMainFailure</v>
      </c>
      <c r="EXG3" s="175" t="str">
        <f>IF(ISNA(_xlfn.XLOOKUP(EXG$4,dictionary!$M$3:$M$7128,dictionary!$N$3:$N$7128))," ",_xlfn.XLOOKUP(EXG$4,dictionary!$M$3:$M$7128,dictionary!$N$3:$N$7128))</f>
        <v>Para_Grid_GridCodeStatic_010_Ramp_RampUtility</v>
      </c>
      <c r="EXH3" s="175" t="str">
        <f>IF(ISNA(_xlfn.XLOOKUP(EXH$4,dictionary!$M$3:$M$7128,dictionary!$N$3:$N$7128))," ",_xlfn.XLOOKUP(EXH$4,dictionary!$M$3:$M$7128,dictionary!$N$3:$N$7128))</f>
        <v>Para_Grid_GridCodeStatic_010_Ramp_TimeDelMainOk</v>
      </c>
      <c r="EXI3" s="175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75" t="str">
        <f>IF(ISNA(_xlfn.XLOOKUP(EXJ$4,dictionary!$M$3:$M$7128,dictionary!$N$3:$N$7128))," ",_xlfn.XLOOKUP(EXJ$4,dictionary!$M$3:$M$7128,dictionary!$N$3:$N$7128))</f>
        <v>Para_Grid_GridCodeStatic_020_PowerSet_UtilityConst1</v>
      </c>
      <c r="EXK3" s="175" t="str">
        <f>IF(ISNA(_xlfn.XLOOKUP(EXK$4,dictionary!$M$3:$M$7128,dictionary!$N$3:$N$7128))," ",_xlfn.XLOOKUP(EXK$4,dictionary!$M$3:$M$7128,dictionary!$N$3:$N$7128))</f>
        <v>Para_Grid_GridCodeStatic_020_PowerSet_UtilityConst2</v>
      </c>
      <c r="EXL3" s="175" t="str">
        <f>IF(ISNA(_xlfn.XLOOKUP(EXL$4,dictionary!$M$3:$M$7128,dictionary!$N$3:$N$7128))," ",_xlfn.XLOOKUP(EXL$4,dictionary!$M$3:$M$7128,dictionary!$N$3:$N$7128))</f>
        <v>Para_Grid_GridCodeStatic_020_PowerSet_UtilityConst3</v>
      </c>
      <c r="EXM3" s="175" t="str">
        <f>IF(ISNA(_xlfn.XLOOKUP(EXM$4,dictionary!$M$3:$M$7128,dictionary!$N$3:$N$7128))," ",_xlfn.XLOOKUP(EXM$4,dictionary!$M$3:$M$7128,dictionary!$N$3:$N$7128))</f>
        <v>Para_Grid_GridCodeStatic_020_PowerSet_UtilityConst4</v>
      </c>
      <c r="EXN3" s="175" t="str">
        <f>IF(ISNA(_xlfn.XLOOKUP(EXN$4,dictionary!$M$3:$M$7128,dictionary!$N$3:$N$7128))," ",_xlfn.XLOOKUP(EXN$4,dictionary!$M$3:$M$7128,dictionary!$N$3:$N$7128))</f>
        <v>Para_Grid_GridCodeStatic_020_PowerSet_UtilityConst5</v>
      </c>
      <c r="EXO3" s="175" t="str">
        <f>IF(ISNA(_xlfn.XLOOKUP(EXO$4,dictionary!$M$3:$M$7128,dictionary!$N$3:$N$7128))," ",_xlfn.XLOOKUP(EXO$4,dictionary!$M$3:$M$7128,dictionary!$N$3:$N$7128))</f>
        <v>Para_Grid_GridCodeStatic_020_PowerSet_UtilityCurr1</v>
      </c>
      <c r="EXP3" s="175" t="str">
        <f>IF(ISNA(_xlfn.XLOOKUP(EXP$4,dictionary!$M$3:$M$7128,dictionary!$N$3:$N$7128))," ",_xlfn.XLOOKUP(EXP$4,dictionary!$M$3:$M$7128,dictionary!$N$3:$N$7128))</f>
        <v>Para_Grid_GridCodeStatic_020_PowerSet_UtilityCurr2</v>
      </c>
      <c r="EXQ3" s="175" t="str">
        <f>IF(ISNA(_xlfn.XLOOKUP(EXQ$4,dictionary!$M$3:$M$7128,dictionary!$N$3:$N$7128))," ",_xlfn.XLOOKUP(EXQ$4,dictionary!$M$3:$M$7128,dictionary!$N$3:$N$7128))</f>
        <v>Para_Grid_GridCodeStatic_020_PowerSet_UtilityPoint1</v>
      </c>
      <c r="EXR3" s="175" t="str">
        <f>IF(ISNA(_xlfn.XLOOKUP(EXR$4,dictionary!$M$3:$M$7128,dictionary!$N$3:$N$7128))," ",_xlfn.XLOOKUP(EXR$4,dictionary!$M$3:$M$7128,dictionary!$N$3:$N$7128))</f>
        <v>Para_Grid_GridCodeStatic_020_PowerSet_UtilityPoint2</v>
      </c>
      <c r="EXS3" s="175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75" t="str">
        <f>IF(ISNA(_xlfn.XLOOKUP(EXT$4,dictionary!$M$3:$M$7128,dictionary!$N$3:$N$7128))," ",_xlfn.XLOOKUP(EXT$4,dictionary!$M$3:$M$7128,dictionary!$N$3:$N$7128))</f>
        <v>Para_Grid_GridCodeStatic_030_PowerLimit_IntSetPoint</v>
      </c>
      <c r="EXU3" s="175" t="str">
        <f>IF(ISNA(_xlfn.XLOOKUP(EXU$4,dictionary!$M$3:$M$7128,dictionary!$N$3:$N$7128))," ",_xlfn.XLOOKUP(EXU$4,dictionary!$M$3:$M$7128,dictionary!$N$3:$N$7128))</f>
        <v>Para_Grid_GridCodeStatic_030_PowerLimit_LimitDemOff</v>
      </c>
      <c r="EXV3" s="175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75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75" t="str">
        <f>IF(ISNA(_xlfn.XLOOKUP(EXX$4,dictionary!$M$3:$M$7128,dictionary!$N$3:$N$7128))," ",_xlfn.XLOOKUP(EXX$4,dictionary!$M$3:$M$7128,dictionary!$N$3:$N$7128))</f>
        <v>Para_Grid_GridCodeStatic_030_PowerLimit_Step1</v>
      </c>
      <c r="EXY3" s="175" t="str">
        <f>IF(ISNA(_xlfn.XLOOKUP(EXY$4,dictionary!$M$3:$M$7128,dictionary!$N$3:$N$7128))," ",_xlfn.XLOOKUP(EXY$4,dictionary!$M$3:$M$7128,dictionary!$N$3:$N$7128))</f>
        <v>Para_Grid_GridCodeStatic_030_PowerLimit_Step2</v>
      </c>
      <c r="EXZ3" s="175" t="str">
        <f>IF(ISNA(_xlfn.XLOOKUP(EXZ$4,dictionary!$M$3:$M$7128,dictionary!$N$3:$N$7128))," ",_xlfn.XLOOKUP(EXZ$4,dictionary!$M$3:$M$7128,dictionary!$N$3:$N$7128))</f>
        <v>Para_Grid_GridCodeStatic_030_PowerLimit_Step3</v>
      </c>
      <c r="EYA3" s="175" t="str">
        <f>IF(ISNA(_xlfn.XLOOKUP(EYA$4,dictionary!$M$3:$M$7128,dictionary!$N$3:$N$7128))," ",_xlfn.XLOOKUP(EYA$4,dictionary!$M$3:$M$7128,dictionary!$N$3:$N$7128))</f>
        <v>Para_Grid_GridCodeStatic_030_PowerLimit_Step4</v>
      </c>
      <c r="EYB3" s="175" t="str">
        <f>IF(ISNA(_xlfn.XLOOKUP(EYB$4,dictionary!$M$3:$M$7128,dictionary!$N$3:$N$7128))," ",_xlfn.XLOOKUP(EYB$4,dictionary!$M$3:$M$7128,dictionary!$N$3:$N$7128))</f>
        <v>Para_Grid_GridCodeStatic_030_PowerLimit_Step5</v>
      </c>
      <c r="EYC3" s="175" t="str">
        <f>IF(ISNA(_xlfn.XLOOKUP(EYC$4,dictionary!$M$3:$M$7128,dictionary!$N$3:$N$7128))," ",_xlfn.XLOOKUP(EYC$4,dictionary!$M$3:$M$7128,dictionary!$N$3:$N$7128))</f>
        <v>Para_Grid_GridCodeStatic_030_PowerLimit_UtilityCurr1</v>
      </c>
      <c r="EYD3" s="175" t="str">
        <f>IF(ISNA(_xlfn.XLOOKUP(EYD$4,dictionary!$M$3:$M$7128,dictionary!$N$3:$N$7128))," ",_xlfn.XLOOKUP(EYD$4,dictionary!$M$3:$M$7128,dictionary!$N$3:$N$7128))</f>
        <v>Para_Grid_GridCodeStatic_030_PowerLimit_UtilityCurr2</v>
      </c>
      <c r="EYE3" s="175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75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75" t="str">
        <f>IF(ISNA(_xlfn.XLOOKUP(EYG$4,dictionary!$M$3:$M$7128,dictionary!$N$3:$N$7128))," ",_xlfn.XLOOKUP(EYG$4,dictionary!$M$3:$M$7128,dictionary!$N$3:$N$7128))</f>
        <v>Para_Grid_GridCodeStatic_040_PFC_RMC_PFCRelative</v>
      </c>
      <c r="EYH3" s="175" t="str">
        <f>IF(ISNA(_xlfn.XLOOKUP(EYH$4,dictionary!$M$3:$M$7128,dictionary!$N$3:$N$7128))," ",_xlfn.XLOOKUP(EYH$4,dictionary!$M$3:$M$7128,dictionary!$N$3:$N$7128))</f>
        <v>Para_Grid_GridCodeStatic_040_PFC_RMC_ResponseCurve</v>
      </c>
      <c r="EYI3" s="175" t="str">
        <f>IF(ISNA(_xlfn.XLOOKUP(EYI$4,dictionary!$M$3:$M$7128,dictionary!$N$3:$N$7128))," ",_xlfn.XLOOKUP(EYI$4,dictionary!$M$3:$M$7128,dictionary!$N$3:$N$7128))</f>
        <v>Para_Grid_GridCodeStatic_040_PFC_RMC_RMCMargin</v>
      </c>
      <c r="EYJ3" s="175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75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75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75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75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75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75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75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75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75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75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75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75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75" t="str">
        <f>IF(ISNA(_xlfn.XLOOKUP(EYW$4,dictionary!$M$3:$M$7128,dictionary!$N$3:$N$7128))," ",_xlfn.XLOOKUP(EYW$4,dictionary!$M$3:$M$7128,dictionary!$N$3:$N$7128))</f>
        <v>Para_Grid_GridCodeStatic_060_CosPhiP_ResponseCurve</v>
      </c>
      <c r="EYX3" s="175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75" t="str">
        <f>IF(ISNA(_xlfn.XLOOKUP(EYY$4,dictionary!$M$3:$M$7128,dictionary!$N$3:$N$7128))," ",_xlfn.XLOOKUP(EYY$4,dictionary!$M$3:$M$7128,dictionary!$N$3:$N$7128))</f>
        <v>Para_Grid_GridCodeStatic_070_VoltageSet_Backup</v>
      </c>
      <c r="EYZ3" s="175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75" t="str">
        <f>IF(ISNA(_xlfn.XLOOKUP(EZA$4,dictionary!$M$3:$M$7128,dictionary!$N$3:$N$7128))," ",_xlfn.XLOOKUP(EZA$4,dictionary!$M$3:$M$7128,dictionary!$N$3:$N$7128))</f>
        <v>Para_Grid_GridCodeStatic_070_VoltageSet_Internal</v>
      </c>
      <c r="EZB3" s="175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75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75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75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75" t="str">
        <f>IF(ISNA(_xlfn.XLOOKUP(EZF$4,dictionary!$M$3:$M$7128,dictionary!$N$3:$N$7128))," ",_xlfn.XLOOKUP(EZF$4,dictionary!$M$3:$M$7128,dictionary!$N$3:$N$7128))</f>
        <v>Para_Grid_GridCodeStatic_070_VoltageSet_Unom</v>
      </c>
      <c r="EZG3" s="175" t="str">
        <f>IF(ISNA(_xlfn.XLOOKUP(EZG$4,dictionary!$M$3:$M$7128,dictionary!$N$3:$N$7128))," ",_xlfn.XLOOKUP(EZG$4,dictionary!$M$3:$M$7128,dictionary!$N$3:$N$7128))</f>
        <v>Para_Grid_GridCodeStatic_080_CosPhiU_ResponseCurve</v>
      </c>
      <c r="EZH3" s="175" t="str">
        <f>IF(ISNA(_xlfn.XLOOKUP(EZH$4,dictionary!$M$3:$M$7128,dictionary!$N$3:$N$7128))," ",_xlfn.XLOOKUP(EZH$4,dictionary!$M$3:$M$7128,dictionary!$N$3:$N$7128))</f>
        <v>Para_Grid_GridCodeStatic_090_QVolt_ResponseCurve</v>
      </c>
      <c r="EZI3" s="175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75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75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75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75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75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75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75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75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75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75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75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75" t="str">
        <f>IF(ISNA(_xlfn.XLOOKUP(EZU$4,dictionary!$M$3:$M$7128,dictionary!$N$3:$N$7128))," ",_xlfn.XLOOKUP(EZU$4,dictionary!$M$3:$M$7128,dictionary!$N$3:$N$7128))</f>
        <v>Para_Grid_GridCodeStatic_100_QSetIntExt_SetPointInt</v>
      </c>
      <c r="EZV3" s="175" t="str">
        <f>IF(ISNA(_xlfn.XLOOKUP(EZV$4,dictionary!$M$3:$M$7128,dictionary!$N$3:$N$7128))," ",_xlfn.XLOOKUP(EZV$4,dictionary!$M$3:$M$7128,dictionary!$N$3:$N$7128))</f>
        <v>Para_Grid_GridCodeStatic_110_QLimit_ActSetPointExt</v>
      </c>
      <c r="EZW3" s="175" t="str">
        <f>IF(ISNA(_xlfn.XLOOKUP(EZW$4,dictionary!$M$3:$M$7128,dictionary!$N$3:$N$7128))," ",_xlfn.XLOOKUP(EZW$4,dictionary!$M$3:$M$7128,dictionary!$N$3:$N$7128))</f>
        <v>Para_Grid_GridCodeStatic_110_QLimit_SetPointExtCurr1</v>
      </c>
      <c r="EZX3" s="175" t="str">
        <f>IF(ISNA(_xlfn.XLOOKUP(EZX$4,dictionary!$M$3:$M$7128,dictionary!$N$3:$N$7128))," ",_xlfn.XLOOKUP(EZX$4,dictionary!$M$3:$M$7128,dictionary!$N$3:$N$7128))</f>
        <v>Para_Grid_GridCodeStatic_110_QLimit_SetPointExtCurr2</v>
      </c>
      <c r="EZY3" s="175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75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75" t="str">
        <f>IF(ISNA(_xlfn.XLOOKUP(FAA$4,dictionary!$M$3:$M$7128,dictionary!$N$3:$N$7128))," ",_xlfn.XLOOKUP(FAA$4,dictionary!$M$3:$M$7128,dictionary!$N$3:$N$7128))</f>
        <v>Para_Grid_GridCodeStatic_110_QLimit_SetPointIntLimit</v>
      </c>
      <c r="FAB3" s="175" t="str">
        <f>IF(ISNA(_xlfn.XLOOKUP(FAB$4,dictionary!$M$3:$M$7128,dictionary!$N$3:$N$7128))," ",_xlfn.XLOOKUP(FAB$4,dictionary!$M$3:$M$7128,dictionary!$N$3:$N$7128))</f>
        <v>Para_Grid_GridCodeStatic_120_AnalogOut_ActCosPhi4mA</v>
      </c>
      <c r="FAC3" s="175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75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75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75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75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75" t="str">
        <f>IF(ISNA(_xlfn.XLOOKUP(FAH$4,dictionary!$M$3:$M$7128,dictionary!$N$3:$N$7128))," ",_xlfn.XLOOKUP(FAH$4,dictionary!$M$3:$M$7128,dictionary!$N$3:$N$7128))</f>
        <v>Para_halio_rpr_oxicat_in_fast_scalmax</v>
      </c>
      <c r="FAI3" s="175" t="str">
        <f>IF(ISNA(_xlfn.XLOOKUP(FAI$4,dictionary!$M$3:$M$7128,dictionary!$N$3:$N$7128))," ",_xlfn.XLOOKUP(FAI$4,dictionary!$M$3:$M$7128,dictionary!$N$3:$N$7128))</f>
        <v>Para_halio_rpr_oxicat_in_fast_scalmin</v>
      </c>
      <c r="FAJ3" s="175" t="str">
        <f>IF(ISNA(_xlfn.XLOOKUP(FAJ$4,dictionary!$M$3:$M$7128,dictionary!$N$3:$N$7128))," ",_xlfn.XLOOKUP(FAJ$4,dictionary!$M$3:$M$7128,dictionary!$N$3:$N$7128))</f>
        <v>Para_halio_rpr_oxicat_in_scalmax</v>
      </c>
      <c r="FAK3" s="175" t="str">
        <f>IF(ISNA(_xlfn.XLOOKUP(FAK$4,dictionary!$M$3:$M$7128,dictionary!$N$3:$N$7128))," ",_xlfn.XLOOKUP(FAK$4,dictionary!$M$3:$M$7128,dictionary!$N$3:$N$7128))</f>
        <v>Para_halio_rpr_oxicat_in_scalmin</v>
      </c>
      <c r="FAL3" s="175" t="str">
        <f>IF(ISNA(_xlfn.XLOOKUP(FAL$4,dictionary!$M$3:$M$7128,dictionary!$N$3:$N$7128))," ",_xlfn.XLOOKUP(FAL$4,dictionary!$M$3:$M$7128,dictionary!$N$3:$N$7128))</f>
        <v>Para_halio_rpr_oxicat_out_scalmax</v>
      </c>
      <c r="FAM3" s="175" t="str">
        <f>IF(ISNA(_xlfn.XLOOKUP(FAM$4,dictionary!$M$3:$M$7128,dictionary!$N$3:$N$7128))," ",_xlfn.XLOOKUP(FAM$4,dictionary!$M$3:$M$7128,dictionary!$N$3:$N$7128))</f>
        <v>Para_halio_rpr_oxicat_out_scalmin</v>
      </c>
      <c r="FAN3" s="175" t="str">
        <f>IF(ISNA(_xlfn.XLOOKUP(FAN$4,dictionary!$M$3:$M$7128,dictionary!$N$3:$N$7128))," ",_xlfn.XLOOKUP(FAN$4,dictionary!$M$3:$M$7128,dictionary!$N$3:$N$7128))</f>
        <v>Para_halio_rt_oxicat_in_scalmax</v>
      </c>
      <c r="FAO3" s="175" t="str">
        <f>IF(ISNA(_xlfn.XLOOKUP(FAO$4,dictionary!$M$3:$M$7128,dictionary!$N$3:$N$7128))," ",_xlfn.XLOOKUP(FAO$4,dictionary!$M$3:$M$7128,dictionary!$N$3:$N$7128))</f>
        <v>Para_halio_rt_oxicat_in_scalmin</v>
      </c>
      <c r="FAP3" s="175" t="str">
        <f>IF(ISNA(_xlfn.XLOOKUP(FAP$4,dictionary!$M$3:$M$7128,dictionary!$N$3:$N$7128))," ",_xlfn.XLOOKUP(FAP$4,dictionary!$M$3:$M$7128,dictionary!$N$3:$N$7128))</f>
        <v>Para_halio_rt_oxicat_out_scalmax</v>
      </c>
      <c r="FAQ3" s="175" t="str">
        <f>IF(ISNA(_xlfn.XLOOKUP(FAQ$4,dictionary!$M$3:$M$7128,dictionary!$N$3:$N$7128))," ",_xlfn.XLOOKUP(FAQ$4,dictionary!$M$3:$M$7128,dictionary!$N$3:$N$7128))</f>
        <v>Para_halio_rt_oxicat_out_scalmin</v>
      </c>
      <c r="FAR3" s="175" t="str">
        <f>IF(ISNA(_xlfn.XLOOKUP(FAR$4,dictionary!$M$3:$M$7128,dictionary!$N$3:$N$7128))," ",_xlfn.XLOOKUP(FAR$4,dictionary!$M$3:$M$7128,dictionary!$N$3:$N$7128))</f>
        <v>Para_halio_rt_scr_catscalmax</v>
      </c>
      <c r="FAS3" s="175" t="str">
        <f>IF(ISNA(_xlfn.XLOOKUP(FAS$4,dictionary!$M$3:$M$7128,dictionary!$N$3:$N$7128))," ",_xlfn.XLOOKUP(FAS$4,dictionary!$M$3:$M$7128,dictionary!$N$3:$N$7128))</f>
        <v>Para_halio_rt_scr_catscalmin</v>
      </c>
      <c r="FAT3" s="175" t="str">
        <f>IF(ISNA(_xlfn.XLOOKUP(FAT$4,dictionary!$M$3:$M$7128,dictionary!$N$3:$N$7128))," ",_xlfn.XLOOKUP(FAT$4,dictionary!$M$3:$M$7128,dictionary!$N$3:$N$7128))</f>
        <v>Para_Hyd_CoolWat_Press_20mA</v>
      </c>
      <c r="FAU3" s="175" t="str">
        <f>IF(ISNA(_xlfn.XLOOKUP(FAU$4,dictionary!$M$3:$M$7128,dictionary!$N$3:$N$7128))," ",_xlfn.XLOOKUP(FAU$4,dictionary!$M$3:$M$7128,dictionary!$N$3:$N$7128))</f>
        <v>Para_Hyd_CoolWat_Press_Limit1</v>
      </c>
      <c r="FAV3" s="175" t="str">
        <f>IF(ISNA(_xlfn.XLOOKUP(FAV$4,dictionary!$M$3:$M$7128,dictionary!$N$3:$N$7128))," ",_xlfn.XLOOKUP(FAV$4,dictionary!$M$3:$M$7128,dictionary!$N$3:$N$7128))</f>
        <v>Para_Hyd_CoolWat_Press_Limit1Hys</v>
      </c>
      <c r="FAW3" s="175" t="str">
        <f>IF(ISNA(_xlfn.XLOOKUP(FAW$4,dictionary!$M$3:$M$7128,dictionary!$N$3:$N$7128))," ",_xlfn.XLOOKUP(FAW$4,dictionary!$M$3:$M$7128,dictionary!$N$3:$N$7128))</f>
        <v>Para_Hyd_CoolWat_Press_Max</v>
      </c>
      <c r="FAX3" s="175" t="str">
        <f>IF(ISNA(_xlfn.XLOOKUP(FAX$4,dictionary!$M$3:$M$7128,dictionary!$N$3:$N$7128))," ",_xlfn.XLOOKUP(FAX$4,dictionary!$M$3:$M$7128,dictionary!$N$3:$N$7128))</f>
        <v>Para_Hyd_CoolWat_Press_MaxHys</v>
      </c>
      <c r="FAY3" s="175" t="str">
        <f>IF(ISNA(_xlfn.XLOOKUP(FAY$4,dictionary!$M$3:$M$7128,dictionary!$N$3:$N$7128))," ",_xlfn.XLOOKUP(FAY$4,dictionary!$M$3:$M$7128,dictionary!$N$3:$N$7128))</f>
        <v>Para_Hyd_CoolWat_Press_Min</v>
      </c>
      <c r="FAZ3" s="175" t="str">
        <f>IF(ISNA(_xlfn.XLOOKUP(FAZ$4,dictionary!$M$3:$M$7128,dictionary!$N$3:$N$7128))," ",_xlfn.XLOOKUP(FAZ$4,dictionary!$M$3:$M$7128,dictionary!$N$3:$N$7128))</f>
        <v>Para_Hyd_CoolWat_Press_Min1</v>
      </c>
      <c r="FBA3" s="175" t="str">
        <f>IF(ISNA(_xlfn.XLOOKUP(FBA$4,dictionary!$M$3:$M$7128,dictionary!$N$3:$N$7128))," ",_xlfn.XLOOKUP(FBA$4,dictionary!$M$3:$M$7128,dictionary!$N$3:$N$7128))</f>
        <v>Para_Hyd_CoolWat_Press_Min1Hys</v>
      </c>
      <c r="FBB3" s="175" t="str">
        <f>IF(ISNA(_xlfn.XLOOKUP(FBB$4,dictionary!$M$3:$M$7128,dictionary!$N$3:$N$7128))," ",_xlfn.XLOOKUP(FBB$4,dictionary!$M$3:$M$7128,dictionary!$N$3:$N$7128))</f>
        <v>Para_Hyd_CoolWat_Press_MinHys</v>
      </c>
      <c r="FBC3" s="175" t="str">
        <f>IF(ISNA(_xlfn.XLOOKUP(FBC$4,dictionary!$M$3:$M$7128,dictionary!$N$3:$N$7128))," ",_xlfn.XLOOKUP(FBC$4,dictionary!$M$3:$M$7128,dictionary!$N$3:$N$7128))</f>
        <v>Para_Hyd_CoolWat_Temp_Limit1</v>
      </c>
      <c r="FBD3" s="175" t="str">
        <f>IF(ISNA(_xlfn.XLOOKUP(FBD$4,dictionary!$M$3:$M$7128,dictionary!$N$3:$N$7128))," ",_xlfn.XLOOKUP(FBD$4,dictionary!$M$3:$M$7128,dictionary!$N$3:$N$7128))</f>
        <v>Para_Hyd_CoolWat_Temp_Limit1Hys</v>
      </c>
      <c r="FBE3" s="175" t="str">
        <f>IF(ISNA(_xlfn.XLOOKUP(FBE$4,dictionary!$M$3:$M$7128,dictionary!$N$3:$N$7128))," ",_xlfn.XLOOKUP(FBE$4,dictionary!$M$3:$M$7128,dictionary!$N$3:$N$7128))</f>
        <v>Para_Hyd_CoolWat_Temp_Limit2</v>
      </c>
      <c r="FBF3" s="175" t="str">
        <f>IF(ISNA(_xlfn.XLOOKUP(FBF$4,dictionary!$M$3:$M$7128,dictionary!$N$3:$N$7128))," ",_xlfn.XLOOKUP(FBF$4,dictionary!$M$3:$M$7128,dictionary!$N$3:$N$7128))</f>
        <v>Para_Hyd_CoolWat_Temp_Limit2Hys</v>
      </c>
      <c r="FBG3" s="175" t="str">
        <f>IF(ISNA(_xlfn.XLOOKUP(FBG$4,dictionary!$M$3:$M$7128,dictionary!$N$3:$N$7128))," ",_xlfn.XLOOKUP(FBG$4,dictionary!$M$3:$M$7128,dictionary!$N$3:$N$7128))</f>
        <v>Para_Hyd_CoolWat_Temp_LoadEnab</v>
      </c>
      <c r="FBH3" s="175" t="str">
        <f>IF(ISNA(_xlfn.XLOOKUP(FBH$4,dictionary!$M$3:$M$7128,dictionary!$N$3:$N$7128))," ",_xlfn.XLOOKUP(FBH$4,dictionary!$M$3:$M$7128,dictionary!$N$3:$N$7128))</f>
        <v>Para_Hyd_CoolWat_Temp_LoadEnabHys</v>
      </c>
      <c r="FBI3" s="175" t="str">
        <f>IF(ISNA(_xlfn.XLOOKUP(FBI$4,dictionary!$M$3:$M$7128,dictionary!$N$3:$N$7128))," ",_xlfn.XLOOKUP(FBI$4,dictionary!$M$3:$M$7128,dictionary!$N$3:$N$7128))</f>
        <v>Para_Hyd_CoolWat_Temp_Max</v>
      </c>
      <c r="FBJ3" s="175" t="str">
        <f>IF(ISNA(_xlfn.XLOOKUP(FBJ$4,dictionary!$M$3:$M$7128,dictionary!$N$3:$N$7128))," ",_xlfn.XLOOKUP(FBJ$4,dictionary!$M$3:$M$7128,dictionary!$N$3:$N$7128))</f>
        <v>Para_Hyd_CoolWat_Temp_MaxHys</v>
      </c>
      <c r="FBK3" s="175" t="str">
        <f>IF(ISNA(_xlfn.XLOOKUP(FBK$4,dictionary!$M$3:$M$7128,dictionary!$N$3:$N$7128))," ",_xlfn.XLOOKUP(FBK$4,dictionary!$M$3:$M$7128,dictionary!$N$3:$N$7128))</f>
        <v>Para_Hyd_CoolWat_Temp_Min</v>
      </c>
      <c r="FBL3" s="175" t="str">
        <f>IF(ISNA(_xlfn.XLOOKUP(FBL$4,dictionary!$M$3:$M$7128,dictionary!$N$3:$N$7128))," ",_xlfn.XLOOKUP(FBL$4,dictionary!$M$3:$M$7128,dictionary!$N$3:$N$7128))</f>
        <v>Para_Hyd_CoolWat_Temp_MinHys</v>
      </c>
      <c r="FBM3" s="175" t="str">
        <f>IF(ISNA(_xlfn.XLOOKUP(FBM$4,dictionary!$M$3:$M$7128,dictionary!$N$3:$N$7128))," ",_xlfn.XLOOKUP(FBM$4,dictionary!$M$3:$M$7128,dictionary!$N$3:$N$7128))</f>
        <v>Para_Hyd_CoolWat_Temp_PreHeatOff</v>
      </c>
      <c r="FBN3" s="175" t="str">
        <f>IF(ISNA(_xlfn.XLOOKUP(FBN$4,dictionary!$M$3:$M$7128,dictionary!$N$3:$N$7128))," ",_xlfn.XLOOKUP(FBN$4,dictionary!$M$3:$M$7128,dictionary!$N$3:$N$7128))</f>
        <v>Para_Hyd_CoolWat_Temp_PreHeatOffHys</v>
      </c>
      <c r="FBO3" s="175" t="str">
        <f>IF(ISNA(_xlfn.XLOOKUP(FBO$4,dictionary!$M$3:$M$7128,dictionary!$N$3:$N$7128))," ",_xlfn.XLOOKUP(FBO$4,dictionary!$M$3:$M$7128,dictionary!$N$3:$N$7128))</f>
        <v>Para_Hyd_CrankCase_20mA</v>
      </c>
      <c r="FBP3" s="175" t="str">
        <f>IF(ISNA(_xlfn.XLOOKUP(FBP$4,dictionary!$M$3:$M$7128,dictionary!$N$3:$N$7128))," ",_xlfn.XLOOKUP(FBP$4,dictionary!$M$3:$M$7128,dictionary!$N$3:$N$7128))</f>
        <v>Para_Hyd_CrankCase_4mA</v>
      </c>
      <c r="FBQ3" s="175" t="str">
        <f>IF(ISNA(_xlfn.XLOOKUP(FBQ$4,dictionary!$M$3:$M$7128,dictionary!$N$3:$N$7128))," ",_xlfn.XLOOKUP(FBQ$4,dictionary!$M$3:$M$7128,dictionary!$N$3:$N$7128))</f>
        <v>Para_Hyd_CrankCase_Act</v>
      </c>
      <c r="FBR3" s="175" t="str">
        <f>IF(ISNA(_xlfn.XLOOKUP(FBR$4,dictionary!$M$3:$M$7128,dictionary!$N$3:$N$7128))," ",_xlfn.XLOOKUP(FBR$4,dictionary!$M$3:$M$7128,dictionary!$N$3:$N$7128))</f>
        <v>Para_Hyd_CrankCase_ActLimitMon</v>
      </c>
      <c r="FBS3" s="175" t="str">
        <f>IF(ISNA(_xlfn.XLOOKUP(FBS$4,dictionary!$M$3:$M$7128,dictionary!$N$3:$N$7128))," ",_xlfn.XLOOKUP(FBS$4,dictionary!$M$3:$M$7128,dictionary!$N$3:$N$7128))</f>
        <v>Para_Hyd_CrankCase_FreqMax</v>
      </c>
      <c r="FBT3" s="175" t="str">
        <f>IF(ISNA(_xlfn.XLOOKUP(FBT$4,dictionary!$M$3:$M$7128,dictionary!$N$3:$N$7128))," ",_xlfn.XLOOKUP(FBT$4,dictionary!$M$3:$M$7128,dictionary!$N$3:$N$7128))</f>
        <v>Para_Hyd_CrankCase_FreqMin</v>
      </c>
      <c r="FBU3" s="175" t="str">
        <f>IF(ISNA(_xlfn.XLOOKUP(FBU$4,dictionary!$M$3:$M$7128,dictionary!$N$3:$N$7128))," ",_xlfn.XLOOKUP(FBU$4,dictionary!$M$3:$M$7128,dictionary!$N$3:$N$7128))</f>
        <v>Para_Hyd_CrankCase_Limit</v>
      </c>
      <c r="FBV3" s="175" t="str">
        <f>IF(ISNA(_xlfn.XLOOKUP(FBV$4,dictionary!$M$3:$M$7128,dictionary!$N$3:$N$7128))," ",_xlfn.XLOOKUP(FBV$4,dictionary!$M$3:$M$7128,dictionary!$N$3:$N$7128))</f>
        <v>Para_Hyd_CrankCase_LimitHys</v>
      </c>
      <c r="FBW3" s="175" t="str">
        <f>IF(ISNA(_xlfn.XLOOKUP(FBW$4,dictionary!$M$3:$M$7128,dictionary!$N$3:$N$7128))," ",_xlfn.XLOOKUP(FBW$4,dictionary!$M$3:$M$7128,dictionary!$N$3:$N$7128))</f>
        <v>Para_Hyd_CrankCase_LimitWarn</v>
      </c>
      <c r="FBX3" s="175" t="str">
        <f>IF(ISNA(_xlfn.XLOOKUP(FBX$4,dictionary!$M$3:$M$7128,dictionary!$N$3:$N$7128))," ",_xlfn.XLOOKUP(FBX$4,dictionary!$M$3:$M$7128,dictionary!$N$3:$N$7128))</f>
        <v>Para_Hyd_CrankCase_LimitWarnHys</v>
      </c>
      <c r="FBY3" s="175" t="str">
        <f>IF(ISNA(_xlfn.XLOOKUP(FBY$4,dictionary!$M$3:$M$7128,dictionary!$N$3:$N$7128))," ",_xlfn.XLOOKUP(FBY$4,dictionary!$M$3:$M$7128,dictionary!$N$3:$N$7128))</f>
        <v>Para_Hyd_Oil_Counter_OilRefillOpH</v>
      </c>
      <c r="FBZ3" s="175" t="str">
        <f>IF(ISNA(_xlfn.XLOOKUP(FBZ$4,dictionary!$M$3:$M$7128,dictionary!$N$3:$N$7128))," ",_xlfn.XLOOKUP(FBZ$4,dictionary!$M$3:$M$7128,dictionary!$N$3:$N$7128))</f>
        <v>Para_Hyd_Oil_Counter_PulseValue</v>
      </c>
      <c r="FCA3" s="175" t="str">
        <f>IF(ISNA(_xlfn.XLOOKUP(FCA$4,dictionary!$M$3:$M$7128,dictionary!$N$3:$N$7128))," ",_xlfn.XLOOKUP(FCA$4,dictionary!$M$3:$M$7128,dictionary!$N$3:$N$7128))</f>
        <v>Para_Hyd_Oil_Level_LimitClose</v>
      </c>
      <c r="FCB3" s="175" t="str">
        <f>IF(ISNA(_xlfn.XLOOKUP(FCB$4,dictionary!$M$3:$M$7128,dictionary!$N$3:$N$7128))," ",_xlfn.XLOOKUP(FCB$4,dictionary!$M$3:$M$7128,dictionary!$N$3:$N$7128))</f>
        <v>Para_Hyd_Oil_Level_LimitCloseHys</v>
      </c>
      <c r="FCC3" s="175" t="str">
        <f>IF(ISNA(_xlfn.XLOOKUP(FCC$4,dictionary!$M$3:$M$7128,dictionary!$N$3:$N$7128))," ",_xlfn.XLOOKUP(FCC$4,dictionary!$M$3:$M$7128,dictionary!$N$3:$N$7128))</f>
        <v>Para_Hyd_Oil_Level_LimitOpen</v>
      </c>
      <c r="FCD3" s="175" t="str">
        <f>IF(ISNA(_xlfn.XLOOKUP(FCD$4,dictionary!$M$3:$M$7128,dictionary!$N$3:$N$7128))," ",_xlfn.XLOOKUP(FCD$4,dictionary!$M$3:$M$7128,dictionary!$N$3:$N$7128))</f>
        <v>Para_Hyd_Oil_Level_LimitOpenHys</v>
      </c>
      <c r="FCE3" s="175" t="str">
        <f>IF(ISNA(_xlfn.XLOOKUP(FCE$4,dictionary!$M$3:$M$7128,dictionary!$N$3:$N$7128))," ",_xlfn.XLOOKUP(FCE$4,dictionary!$M$3:$M$7128,dictionary!$N$3:$N$7128))</f>
        <v>Para_Hyd_Oil_Level_Max</v>
      </c>
      <c r="FCF3" s="175" t="str">
        <f>IF(ISNA(_xlfn.XLOOKUP(FCF$4,dictionary!$M$3:$M$7128,dictionary!$N$3:$N$7128))," ",_xlfn.XLOOKUP(FCF$4,dictionary!$M$3:$M$7128,dictionary!$N$3:$N$7128))</f>
        <v>Para_Hyd_Oil_Level_MaxHys</v>
      </c>
      <c r="FCG3" s="175" t="str">
        <f>IF(ISNA(_xlfn.XLOOKUP(FCG$4,dictionary!$M$3:$M$7128,dictionary!$N$3:$N$7128))," ",_xlfn.XLOOKUP(FCG$4,dictionary!$M$3:$M$7128,dictionary!$N$3:$N$7128))</f>
        <v>Para_Hyd_Oil_Level_Min</v>
      </c>
      <c r="FCH3" s="175" t="str">
        <f>IF(ISNA(_xlfn.XLOOKUP(FCH$4,dictionary!$M$3:$M$7128,dictionary!$N$3:$N$7128))," ",_xlfn.XLOOKUP(FCH$4,dictionary!$M$3:$M$7128,dictionary!$N$3:$N$7128))</f>
        <v>Para_Hyd_Oil_Level_MinHys</v>
      </c>
      <c r="FCI3" s="175" t="str">
        <f>IF(ISNA(_xlfn.XLOOKUP(FCI$4,dictionary!$M$3:$M$7128,dictionary!$N$3:$N$7128))," ",_xlfn.XLOOKUP(FCI$4,dictionary!$M$3:$M$7128,dictionary!$N$3:$N$7128))</f>
        <v>Para_Hyd_Oil_Press_20mA</v>
      </c>
      <c r="FCJ3" s="175" t="str">
        <f>IF(ISNA(_xlfn.XLOOKUP(FCJ$4,dictionary!$M$3:$M$7128,dictionary!$N$3:$N$7128))," ",_xlfn.XLOOKUP(FCJ$4,dictionary!$M$3:$M$7128,dictionary!$N$3:$N$7128))</f>
        <v>Para_Hyd_Oil_Press_DiffMax</v>
      </c>
      <c r="FCK3" s="175" t="str">
        <f>IF(ISNA(_xlfn.XLOOKUP(FCK$4,dictionary!$M$3:$M$7128,dictionary!$N$3:$N$7128))," ",_xlfn.XLOOKUP(FCK$4,dictionary!$M$3:$M$7128,dictionary!$N$3:$N$7128))</f>
        <v>Para_Hyd_Oil_Press_DiffMaxHys</v>
      </c>
      <c r="FCL3" s="175" t="str">
        <f>IF(ISNA(_xlfn.XLOOKUP(FCL$4,dictionary!$M$3:$M$7128,dictionary!$N$3:$N$7128))," ",_xlfn.XLOOKUP(FCL$4,dictionary!$M$3:$M$7128,dictionary!$N$3:$N$7128))</f>
        <v>Para_Hyd_Oil_Press_DiffMaxWarn</v>
      </c>
      <c r="FCM3" s="175" t="str">
        <f>IF(ISNA(_xlfn.XLOOKUP(FCM$4,dictionary!$M$3:$M$7128,dictionary!$N$3:$N$7128))," ",_xlfn.XLOOKUP(FCM$4,dictionary!$M$3:$M$7128,dictionary!$N$3:$N$7128))</f>
        <v>Para_Hyd_Oil_Press_DiffMaxWarnHys</v>
      </c>
      <c r="FCN3" s="175" t="str">
        <f>IF(ISNA(_xlfn.XLOOKUP(FCN$4,dictionary!$M$3:$M$7128,dictionary!$N$3:$N$7128))," ",_xlfn.XLOOKUP(FCN$4,dictionary!$M$3:$M$7128,dictionary!$N$3:$N$7128))</f>
        <v>Para_Hyd_Oil_Press_GrEqSpeed2</v>
      </c>
      <c r="FCO3" s="175" t="str">
        <f>IF(ISNA(_xlfn.XLOOKUP(FCO$4,dictionary!$M$3:$M$7128,dictionary!$N$3:$N$7128))," ",_xlfn.XLOOKUP(FCO$4,dictionary!$M$3:$M$7128,dictionary!$N$3:$N$7128))</f>
        <v>Para_Hyd_Oil_Press_Hys</v>
      </c>
      <c r="FCP3" s="175" t="str">
        <f>IF(ISNA(_xlfn.XLOOKUP(FCP$4,dictionary!$M$3:$M$7128,dictionary!$N$3:$N$7128))," ",_xlfn.XLOOKUP(FCP$4,dictionary!$M$3:$M$7128,dictionary!$N$3:$N$7128))</f>
        <v>Para_Hyd_Oil_Press_Limit1</v>
      </c>
      <c r="FCQ3" s="175" t="str">
        <f>IF(ISNA(_xlfn.XLOOKUP(FCQ$4,dictionary!$M$3:$M$7128,dictionary!$N$3:$N$7128))," ",_xlfn.XLOOKUP(FCQ$4,dictionary!$M$3:$M$7128,dictionary!$N$3:$N$7128))</f>
        <v>Para_Hyd_Oil_Press_Limit1Hys</v>
      </c>
      <c r="FCR3" s="175" t="str">
        <f>IF(ISNA(_xlfn.XLOOKUP(FCR$4,dictionary!$M$3:$M$7128,dictionary!$N$3:$N$7128))," ",_xlfn.XLOOKUP(FCR$4,dictionary!$M$3:$M$7128,dictionary!$N$3:$N$7128))</f>
        <v>Para_Hyd_Oil_Press_Max</v>
      </c>
      <c r="FCS3" s="175" t="str">
        <f>IF(ISNA(_xlfn.XLOOKUP(FCS$4,dictionary!$M$3:$M$7128,dictionary!$N$3:$N$7128))," ",_xlfn.XLOOKUP(FCS$4,dictionary!$M$3:$M$7128,dictionary!$N$3:$N$7128))</f>
        <v>Para_Hyd_Oil_Press_MaxDelay</v>
      </c>
      <c r="FCT3" s="175" t="str">
        <f>IF(ISNA(_xlfn.XLOOKUP(FCT$4,dictionary!$M$3:$M$7128,dictionary!$N$3:$N$7128))," ",_xlfn.XLOOKUP(FCT$4,dictionary!$M$3:$M$7128,dictionary!$N$3:$N$7128))</f>
        <v>Para_Hyd_Oil_Press_MaxHys</v>
      </c>
      <c r="FCU3" s="175" t="str">
        <f>IF(ISNA(_xlfn.XLOOKUP(FCU$4,dictionary!$M$3:$M$7128,dictionary!$N$3:$N$7128))," ",_xlfn.XLOOKUP(FCU$4,dictionary!$M$3:$M$7128,dictionary!$N$3:$N$7128))</f>
        <v>Para_Hyd_Oil_Press_PreLubrLimit1</v>
      </c>
      <c r="FCV3" s="175" t="str">
        <f>IF(ISNA(_xlfn.XLOOKUP(FCV$4,dictionary!$M$3:$M$7128,dictionary!$N$3:$N$7128))," ",_xlfn.XLOOKUP(FCV$4,dictionary!$M$3:$M$7128,dictionary!$N$3:$N$7128))</f>
        <v>Para_Hyd_Oil_Press_PreLubrLimit1Hys</v>
      </c>
      <c r="FCW3" s="175" t="str">
        <f>IF(ISNA(_xlfn.XLOOKUP(FCW$4,dictionary!$M$3:$M$7128,dictionary!$N$3:$N$7128))," ",_xlfn.XLOOKUP(FCW$4,dictionary!$M$3:$M$7128,dictionary!$N$3:$N$7128))</f>
        <v>Para_Hyd_Oil_Press_PreLubrLimit2</v>
      </c>
      <c r="FCX3" s="175" t="str">
        <f>IF(ISNA(_xlfn.XLOOKUP(FCX$4,dictionary!$M$3:$M$7128,dictionary!$N$3:$N$7128))," ",_xlfn.XLOOKUP(FCX$4,dictionary!$M$3:$M$7128,dictionary!$N$3:$N$7128))</f>
        <v>Para_Hyd_Oil_Press_PreLubrLimit2Hys</v>
      </c>
      <c r="FCY3" s="175" t="str">
        <f>IF(ISNA(_xlfn.XLOOKUP(FCY$4,dictionary!$M$3:$M$7128,dictionary!$N$3:$N$7128))," ",_xlfn.XLOOKUP(FCY$4,dictionary!$M$3:$M$7128,dictionary!$N$3:$N$7128))</f>
        <v>Para_Hyd_Oil_Press_SmEqSpeed1</v>
      </c>
      <c r="FCZ3" s="175" t="str">
        <f>IF(ISNA(_xlfn.XLOOKUP(FCZ$4,dictionary!$M$3:$M$7128,dictionary!$N$3:$N$7128))," ",_xlfn.XLOOKUP(FCZ$4,dictionary!$M$3:$M$7128,dictionary!$N$3:$N$7128))</f>
        <v>Para_Hyd_Oil_Press_Speed1</v>
      </c>
      <c r="FDA3" s="175" t="str">
        <f>IF(ISNA(_xlfn.XLOOKUP(FDA$4,dictionary!$M$3:$M$7128,dictionary!$N$3:$N$7128))," ",_xlfn.XLOOKUP(FDA$4,dictionary!$M$3:$M$7128,dictionary!$N$3:$N$7128))</f>
        <v>Para_Hyd_Oil_Press_Speed2</v>
      </c>
      <c r="FDB3" s="175" t="str">
        <f>IF(ISNA(_xlfn.XLOOKUP(FDB$4,dictionary!$M$3:$M$7128,dictionary!$N$3:$N$7128))," ",_xlfn.XLOOKUP(FDB$4,dictionary!$M$3:$M$7128,dictionary!$N$3:$N$7128))</f>
        <v>Para_Hyd_Oil_Press_TCFiltPreLubrOutletMax</v>
      </c>
      <c r="FDC3" s="175" t="str">
        <f>IF(ISNA(_xlfn.XLOOKUP(FDC$4,dictionary!$M$3:$M$7128,dictionary!$N$3:$N$7128))," ",_xlfn.XLOOKUP(FDC$4,dictionary!$M$3:$M$7128,dictionary!$N$3:$N$7128))</f>
        <v>Para_Hyd_Oil_Press_TCFiltPreLubrOutletMaxHys</v>
      </c>
      <c r="FDD3" s="175" t="str">
        <f>IF(ISNA(_xlfn.XLOOKUP(FDD$4,dictionary!$M$3:$M$7128,dictionary!$N$3:$N$7128))," ",_xlfn.XLOOKUP(FDD$4,dictionary!$M$3:$M$7128,dictionary!$N$3:$N$7128))</f>
        <v>Para_Hyd_Oil_Press_TCFiltPreLubrOutletMin</v>
      </c>
      <c r="FDE3" s="175" t="str">
        <f>IF(ISNA(_xlfn.XLOOKUP(FDE$4,dictionary!$M$3:$M$7128,dictionary!$N$3:$N$7128))," ",_xlfn.XLOOKUP(FDE$4,dictionary!$M$3:$M$7128,dictionary!$N$3:$N$7128))</f>
        <v>Para_Hyd_Oil_Press_TCFiltPreLubrOutletMinHys</v>
      </c>
      <c r="FDF3" s="175" t="str">
        <f>IF(ISNA(_xlfn.XLOOKUP(FDF$4,dictionary!$M$3:$M$7128,dictionary!$N$3:$N$7128))," ",_xlfn.XLOOKUP(FDF$4,dictionary!$M$3:$M$7128,dictionary!$N$3:$N$7128))</f>
        <v>Para_Hyd_Oil_Press_TCFiltPreLubrOutletMinWarn</v>
      </c>
      <c r="FDG3" s="175" t="str">
        <f>IF(ISNA(_xlfn.XLOOKUP(FDG$4,dictionary!$M$3:$M$7128,dictionary!$N$3:$N$7128))," ",_xlfn.XLOOKUP(FDG$4,dictionary!$M$3:$M$7128,dictionary!$N$3:$N$7128))</f>
        <v>Para_Hyd_Oil_Press_TCFiltPreLubrOutletMinWarnHys</v>
      </c>
      <c r="FDH3" s="175" t="str">
        <f>IF(ISNA(_xlfn.XLOOKUP(FDH$4,dictionary!$M$3:$M$7128,dictionary!$N$3:$N$7128))," ",_xlfn.XLOOKUP(FDH$4,dictionary!$M$3:$M$7128,dictionary!$N$3:$N$7128))</f>
        <v>Para_Hyd_Oil_Press_TCFiltPressOutletMin1</v>
      </c>
      <c r="FDI3" s="175" t="str">
        <f>IF(ISNA(_xlfn.XLOOKUP(FDI$4,dictionary!$M$3:$M$7128,dictionary!$N$3:$N$7128))," ",_xlfn.XLOOKUP(FDI$4,dictionary!$M$3:$M$7128,dictionary!$N$3:$N$7128))</f>
        <v>Para_Hyd_Oil_Press_TCFiltPressOutletMin2</v>
      </c>
      <c r="FDJ3" s="175" t="str">
        <f>IF(ISNA(_xlfn.XLOOKUP(FDJ$4,dictionary!$M$3:$M$7128,dictionary!$N$3:$N$7128))," ",_xlfn.XLOOKUP(FDJ$4,dictionary!$M$3:$M$7128,dictionary!$N$3:$N$7128))</f>
        <v>Para_Hyd_Oil_Press_TCFiltPressOutletMinHys</v>
      </c>
      <c r="FDK3" s="175" t="str">
        <f>IF(ISNA(_xlfn.XLOOKUP(FDK$4,dictionary!$M$3:$M$7128,dictionary!$N$3:$N$7128))," ",_xlfn.XLOOKUP(FDK$4,dictionary!$M$3:$M$7128,dictionary!$N$3:$N$7128))</f>
        <v>Para_Hyd_Oil_Press_TCFiltSpeedMin1PressOutlet</v>
      </c>
      <c r="FDL3" s="175" t="str">
        <f>IF(ISNA(_xlfn.XLOOKUP(FDL$4,dictionary!$M$3:$M$7128,dictionary!$N$3:$N$7128))," ",_xlfn.XLOOKUP(FDL$4,dictionary!$M$3:$M$7128,dictionary!$N$3:$N$7128))</f>
        <v>Para_Hyd_Oil_Press_TCFiltSpeedMin2PressOutlet</v>
      </c>
      <c r="FDM3" s="175" t="str">
        <f>IF(ISNA(_xlfn.XLOOKUP(FDM$4,dictionary!$M$3:$M$7128,dictionary!$N$3:$N$7128))," ",_xlfn.XLOOKUP(FDM$4,dictionary!$M$3:$M$7128,dictionary!$N$3:$N$7128))</f>
        <v>Para_Hyd_Oil_Press_TimeDelFiltDifPress</v>
      </c>
      <c r="FDN3" s="175" t="str">
        <f>IF(ISNA(_xlfn.XLOOKUP(FDN$4,dictionary!$M$3:$M$7128,dictionary!$N$3:$N$7128))," ",_xlfn.XLOOKUP(FDN$4,dictionary!$M$3:$M$7128,dictionary!$N$3:$N$7128))</f>
        <v>Para_Hyd_Oil_PressDiffFilter_Limit1</v>
      </c>
      <c r="FDO3" s="175" t="str">
        <f>IF(ISNA(_xlfn.XLOOKUP(FDO$4,dictionary!$M$3:$M$7128,dictionary!$N$3:$N$7128))," ",_xlfn.XLOOKUP(FDO$4,dictionary!$M$3:$M$7128,dictionary!$N$3:$N$7128))</f>
        <v>Para_Hyd_Oil_PressDiffFilter_Limit2</v>
      </c>
      <c r="FDP3" s="175" t="str">
        <f>IF(ISNA(_xlfn.XLOOKUP(FDP$4,dictionary!$M$3:$M$7128,dictionary!$N$3:$N$7128))," ",_xlfn.XLOOKUP(FDP$4,dictionary!$M$3:$M$7128,dictionary!$N$3:$N$7128))</f>
        <v>Para_Hyd_Oil_PressDiffFilter_Limit3</v>
      </c>
      <c r="FDQ3" s="175" t="str">
        <f>IF(ISNA(_xlfn.XLOOKUP(FDQ$4,dictionary!$M$3:$M$7128,dictionary!$N$3:$N$7128))," ",_xlfn.XLOOKUP(FDQ$4,dictionary!$M$3:$M$7128,dictionary!$N$3:$N$7128))</f>
        <v>Para_Hyd_Oil_PressDiffFilter_LimitDelay1</v>
      </c>
      <c r="FDR3" s="175" t="str">
        <f>IF(ISNA(_xlfn.XLOOKUP(FDR$4,dictionary!$M$3:$M$7128,dictionary!$N$3:$N$7128))," ",_xlfn.XLOOKUP(FDR$4,dictionary!$M$3:$M$7128,dictionary!$N$3:$N$7128))</f>
        <v>Para_Hyd_Oil_PressDiffFilter_LimitDelay2</v>
      </c>
      <c r="FDS3" s="175" t="str">
        <f>IF(ISNA(_xlfn.XLOOKUP(FDS$4,dictionary!$M$3:$M$7128,dictionary!$N$3:$N$7128))," ",_xlfn.XLOOKUP(FDS$4,dictionary!$M$3:$M$7128,dictionary!$N$3:$N$7128))</f>
        <v>Para_Hyd_Oil_PressDiffFilter_LimitDelay3</v>
      </c>
      <c r="FDT3" s="175" t="str">
        <f>IF(ISNA(_xlfn.XLOOKUP(FDT$4,dictionary!$M$3:$M$7128,dictionary!$N$3:$N$7128))," ",_xlfn.XLOOKUP(FDT$4,dictionary!$M$3:$M$7128,dictionary!$N$3:$N$7128))</f>
        <v>Para_Hyd_Oil_PressDiffFilter_ReleaseTemp</v>
      </c>
      <c r="FDU3" s="175" t="str">
        <f>IF(ISNA(_xlfn.XLOOKUP(FDU$4,dictionary!$M$3:$M$7128,dictionary!$N$3:$N$7128))," ",_xlfn.XLOOKUP(FDU$4,dictionary!$M$3:$M$7128,dictionary!$N$3:$N$7128))</f>
        <v>Para_Hyd_Oil_PressFilterIn_20mA</v>
      </c>
      <c r="FDV3" s="175" t="str">
        <f>IF(ISNA(_xlfn.XLOOKUP(FDV$4,dictionary!$M$3:$M$7128,dictionary!$N$3:$N$7128))," ",_xlfn.XLOOKUP(FDV$4,dictionary!$M$3:$M$7128,dictionary!$N$3:$N$7128))</f>
        <v>Para_Hyd_Oil_PressFilterIn_4mA</v>
      </c>
      <c r="FDW3" s="175" t="str">
        <f>IF(ISNA(_xlfn.XLOOKUP(FDW$4,dictionary!$M$3:$M$7128,dictionary!$N$3:$N$7128))," ",_xlfn.XLOOKUP(FDW$4,dictionary!$M$3:$M$7128,dictionary!$N$3:$N$7128))</f>
        <v>Para_Hyd_Oil_PressFilterIn_ActMeasure</v>
      </c>
      <c r="FDX3" s="175" t="str">
        <f>IF(ISNA(_xlfn.XLOOKUP(FDX$4,dictionary!$M$3:$M$7128,dictionary!$N$3:$N$7128))," ",_xlfn.XLOOKUP(FDX$4,dictionary!$M$3:$M$7128,dictionary!$N$3:$N$7128))</f>
        <v>Para_Hyd_Oil_Temp_Limit1</v>
      </c>
      <c r="FDY3" s="175" t="str">
        <f>IF(ISNA(_xlfn.XLOOKUP(FDY$4,dictionary!$M$3:$M$7128,dictionary!$N$3:$N$7128))," ",_xlfn.XLOOKUP(FDY$4,dictionary!$M$3:$M$7128,dictionary!$N$3:$N$7128))</f>
        <v>Para_Hyd_Oil_Temp_Limit1Hys</v>
      </c>
      <c r="FDZ3" s="175" t="str">
        <f>IF(ISNA(_xlfn.XLOOKUP(FDZ$4,dictionary!$M$3:$M$7128,dictionary!$N$3:$N$7128))," ",_xlfn.XLOOKUP(FDZ$4,dictionary!$M$3:$M$7128,dictionary!$N$3:$N$7128))</f>
        <v>Para_Hyd_Oil_Temp_Limit2</v>
      </c>
      <c r="FEA3" s="175" t="str">
        <f>IF(ISNA(_xlfn.XLOOKUP(FEA$4,dictionary!$M$3:$M$7128,dictionary!$N$3:$N$7128))," ",_xlfn.XLOOKUP(FEA$4,dictionary!$M$3:$M$7128,dictionary!$N$3:$N$7128))</f>
        <v>Para_Hyd_Oil_Temp_Limit2Hys</v>
      </c>
      <c r="FEB3" s="175" t="str">
        <f>IF(ISNA(_xlfn.XLOOKUP(FEB$4,dictionary!$M$3:$M$7128,dictionary!$N$3:$N$7128))," ",_xlfn.XLOOKUP(FEB$4,dictionary!$M$3:$M$7128,dictionary!$N$3:$N$7128))</f>
        <v>Para_Hyd_Oil_Temp_LimitPreWarm</v>
      </c>
      <c r="FEC3" s="175" t="str">
        <f>IF(ISNA(_xlfn.XLOOKUP(FEC$4,dictionary!$M$3:$M$7128,dictionary!$N$3:$N$7128))," ",_xlfn.XLOOKUP(FEC$4,dictionary!$M$3:$M$7128,dictionary!$N$3:$N$7128))</f>
        <v>Para_Hyd_Oil_Temp_LimitPreWarmHys</v>
      </c>
      <c r="FED3" s="175" t="str">
        <f>IF(ISNA(_xlfn.XLOOKUP(FED$4,dictionary!$M$3:$M$7128,dictionary!$N$3:$N$7128))," ",_xlfn.XLOOKUP(FED$4,dictionary!$M$3:$M$7128,dictionary!$N$3:$N$7128))</f>
        <v>Para_Hyd_Oil_Temp_LoadEnab</v>
      </c>
      <c r="FEE3" s="175" t="str">
        <f>IF(ISNA(_xlfn.XLOOKUP(FEE$4,dictionary!$M$3:$M$7128,dictionary!$N$3:$N$7128))," ",_xlfn.XLOOKUP(FEE$4,dictionary!$M$3:$M$7128,dictionary!$N$3:$N$7128))</f>
        <v>Para_Hyd_Oil_Temp_LoadEnabHys</v>
      </c>
      <c r="FEF3" s="175" t="str">
        <f>IF(ISNA(_xlfn.XLOOKUP(FEF$4,dictionary!$M$3:$M$7128,dictionary!$N$3:$N$7128))," ",_xlfn.XLOOKUP(FEF$4,dictionary!$M$3:$M$7128,dictionary!$N$3:$N$7128))</f>
        <v>Para_Hyd_Oil_Temp_Max</v>
      </c>
      <c r="FEG3" s="175" t="str">
        <f>IF(ISNA(_xlfn.XLOOKUP(FEG$4,dictionary!$M$3:$M$7128,dictionary!$N$3:$N$7128))," ",_xlfn.XLOOKUP(FEG$4,dictionary!$M$3:$M$7128,dictionary!$N$3:$N$7128))</f>
        <v>Para_Hyd_Oil_Temp_MaxHys</v>
      </c>
      <c r="FEH3" s="175" t="str">
        <f>IF(ISNA(_xlfn.XLOOKUP(FEH$4,dictionary!$M$3:$M$7128,dictionary!$N$3:$N$7128))," ",_xlfn.XLOOKUP(FEH$4,dictionary!$M$3:$M$7128,dictionary!$N$3:$N$7128))</f>
        <v>Para_Hyd_Oil_Temp_Min</v>
      </c>
      <c r="FEI3" s="175" t="str">
        <f>IF(ISNA(_xlfn.XLOOKUP(FEI$4,dictionary!$M$3:$M$7128,dictionary!$N$3:$N$7128))," ",_xlfn.XLOOKUP(FEI$4,dictionary!$M$3:$M$7128,dictionary!$N$3:$N$7128))</f>
        <v>Para_Hyd_Oil_Temp_MinHys</v>
      </c>
      <c r="FEJ3" s="175" t="str">
        <f>IF(ISNA(_xlfn.XLOOKUP(FEJ$4,dictionary!$M$3:$M$7128,dictionary!$N$3:$N$7128))," ",_xlfn.XLOOKUP(FEJ$4,dictionary!$M$3:$M$7128,dictionary!$N$3:$N$7128))</f>
        <v>Para_Hyd_Oil_TurboCh_TCType</v>
      </c>
      <c r="FEK3" s="175" t="str">
        <f>IF(ISNA(_xlfn.XLOOKUP(FEK$4,dictionary!$M$3:$M$7128,dictionary!$N$3:$N$7128))," ",_xlfn.XLOOKUP(FEK$4,dictionary!$M$3:$M$7128,dictionary!$N$3:$N$7128))</f>
        <v>Para_Hyd_RetWat_20mA</v>
      </c>
      <c r="FEL3" s="175" t="str">
        <f>IF(ISNA(_xlfn.XLOOKUP(FEL$4,dictionary!$M$3:$M$7128,dictionary!$N$3:$N$7128))," ",_xlfn.XLOOKUP(FEL$4,dictionary!$M$3:$M$7128,dictionary!$N$3:$N$7128))</f>
        <v>Para_Hyd_RetWat_Act</v>
      </c>
      <c r="FEM3" s="175" t="str">
        <f>IF(ISNA(_xlfn.XLOOKUP(FEM$4,dictionary!$M$3:$M$7128,dictionary!$N$3:$N$7128))," ",_xlfn.XLOOKUP(FEM$4,dictionary!$M$3:$M$7128,dictionary!$N$3:$N$7128))</f>
        <v>Para_Hyd_RetWat_ActSigTrip</v>
      </c>
      <c r="FEN3" s="175" t="str">
        <f>IF(ISNA(_xlfn.XLOOKUP(FEN$4,dictionary!$M$3:$M$7128,dictionary!$N$3:$N$7128))," ",_xlfn.XLOOKUP(FEN$4,dictionary!$M$3:$M$7128,dictionary!$N$3:$N$7128))</f>
        <v>Para_Hyd_RetWat_Limit</v>
      </c>
      <c r="FEO3" s="175" t="str">
        <f>IF(ISNA(_xlfn.XLOOKUP(FEO$4,dictionary!$M$3:$M$7128,dictionary!$N$3:$N$7128))," ",_xlfn.XLOOKUP(FEO$4,dictionary!$M$3:$M$7128,dictionary!$N$3:$N$7128))</f>
        <v>Para_Hyd_RetWat_Limit1</v>
      </c>
      <c r="FEP3" s="175" t="str">
        <f>IF(ISNA(_xlfn.XLOOKUP(FEP$4,dictionary!$M$3:$M$7128,dictionary!$N$3:$N$7128))," ",_xlfn.XLOOKUP(FEP$4,dictionary!$M$3:$M$7128,dictionary!$N$3:$N$7128))</f>
        <v>Para_Hyd_RetWat_Limit1Hys</v>
      </c>
      <c r="FEQ3" s="175" t="str">
        <f>IF(ISNA(_xlfn.XLOOKUP(FEQ$4,dictionary!$M$3:$M$7128,dictionary!$N$3:$N$7128))," ",_xlfn.XLOOKUP(FEQ$4,dictionary!$M$3:$M$7128,dictionary!$N$3:$N$7128))</f>
        <v>Para_Hyd_RetWat_LimitHys</v>
      </c>
      <c r="FER3" s="175" t="str">
        <f>IF(ISNA(_xlfn.XLOOKUP(FER$4,dictionary!$M$3:$M$7128,dictionary!$N$3:$N$7128))," ",_xlfn.XLOOKUP(FER$4,dictionary!$M$3:$M$7128,dictionary!$N$3:$N$7128))</f>
        <v>Para_Hyd_RetWatCoolOut_20mA</v>
      </c>
      <c r="FES3" s="175" t="str">
        <f>IF(ISNA(_xlfn.XLOOKUP(FES$4,dictionary!$M$3:$M$7128,dictionary!$N$3:$N$7128))," ",_xlfn.XLOOKUP(FES$4,dictionary!$M$3:$M$7128,dictionary!$N$3:$N$7128))</f>
        <v>Para_Hyd_RetWatCoolOut_Act</v>
      </c>
      <c r="FET3" s="175" t="str">
        <f>IF(ISNA(_xlfn.XLOOKUP(FET$4,dictionary!$M$3:$M$7128,dictionary!$N$3:$N$7128))," ",_xlfn.XLOOKUP(FET$4,dictionary!$M$3:$M$7128,dictionary!$N$3:$N$7128))</f>
        <v>Para_Hyd_RetWatCoolOut_ActSigTrip</v>
      </c>
      <c r="FEU3" s="175" t="str">
        <f>IF(ISNA(_xlfn.XLOOKUP(FEU$4,dictionary!$M$3:$M$7128,dictionary!$N$3:$N$7128))," ",_xlfn.XLOOKUP(FEU$4,dictionary!$M$3:$M$7128,dictionary!$N$3:$N$7128))</f>
        <v>Para_Hyd_RetWatCoolOut_Limit</v>
      </c>
      <c r="FEV3" s="175" t="str">
        <f>IF(ISNA(_xlfn.XLOOKUP(FEV$4,dictionary!$M$3:$M$7128,dictionary!$N$3:$N$7128))," ",_xlfn.XLOOKUP(FEV$4,dictionary!$M$3:$M$7128,dictionary!$N$3:$N$7128))</f>
        <v>Para_Hyd_RetWatCoolOut_Limit1</v>
      </c>
      <c r="FEW3" s="175" t="str">
        <f>IF(ISNA(_xlfn.XLOOKUP(FEW$4,dictionary!$M$3:$M$7128,dictionary!$N$3:$N$7128))," ",_xlfn.XLOOKUP(FEW$4,dictionary!$M$3:$M$7128,dictionary!$N$3:$N$7128))</f>
        <v>Para_Hyd_RetWatCoolOut_Limit1Hys</v>
      </c>
      <c r="FEX3" s="175" t="str">
        <f>IF(ISNA(_xlfn.XLOOKUP(FEX$4,dictionary!$M$3:$M$7128,dictionary!$N$3:$N$7128))," ",_xlfn.XLOOKUP(FEX$4,dictionary!$M$3:$M$7128,dictionary!$N$3:$N$7128))</f>
        <v>Para_Hyd_RetWatCoolOut_LimitHys</v>
      </c>
      <c r="FEY3" s="175" t="str">
        <f>IF(ISNA(_xlfn.XLOOKUP(FEY$4,dictionary!$M$3:$M$7128,dictionary!$N$3:$N$7128))," ",_xlfn.XLOOKUP(FEY$4,dictionary!$M$3:$M$7128,dictionary!$N$3:$N$7128))</f>
        <v>Para_Hyd_RetWatLowTemp_Act</v>
      </c>
      <c r="FEZ3" s="175" t="str">
        <f>IF(ISNA(_xlfn.XLOOKUP(FEZ$4,dictionary!$M$3:$M$7128,dictionary!$N$3:$N$7128))," ",_xlfn.XLOOKUP(FEZ$4,dictionary!$M$3:$M$7128,dictionary!$N$3:$N$7128))</f>
        <v>Para_Hyd_RetWatLowTemp_Limit</v>
      </c>
      <c r="FFA3" s="175" t="str">
        <f>IF(ISNA(_xlfn.XLOOKUP(FFA$4,dictionary!$M$3:$M$7128,dictionary!$N$3:$N$7128))," ",_xlfn.XLOOKUP(FFA$4,dictionary!$M$3:$M$7128,dictionary!$N$3:$N$7128))</f>
        <v>Para_Hyd_RetWatLowTemp_LimitHys</v>
      </c>
      <c r="FFB3" s="175" t="str">
        <f>IF(ISNA(_xlfn.XLOOKUP(FFB$4,dictionary!$M$3:$M$7128,dictionary!$N$3:$N$7128))," ",_xlfn.XLOOKUP(FFB$4,dictionary!$M$3:$M$7128,dictionary!$N$3:$N$7128))</f>
        <v>Para_Hyd_RetWatPreEng_Act</v>
      </c>
      <c r="FFC3" s="175" t="str">
        <f>IF(ISNA(_xlfn.XLOOKUP(FFC$4,dictionary!$M$3:$M$7128,dictionary!$N$3:$N$7128))," ",_xlfn.XLOOKUP(FFC$4,dictionary!$M$3:$M$7128,dictionary!$N$3:$N$7128))</f>
        <v>Para_Hyd_RetWatPreEng_ActSigTrip</v>
      </c>
      <c r="FFD3" s="175" t="str">
        <f>IF(ISNA(_xlfn.XLOOKUP(FFD$4,dictionary!$M$3:$M$7128,dictionary!$N$3:$N$7128))," ",_xlfn.XLOOKUP(FFD$4,dictionary!$M$3:$M$7128,dictionary!$N$3:$N$7128))</f>
        <v>Para_Hyd_RetWatPreEng_Limit</v>
      </c>
      <c r="FFE3" s="175" t="str">
        <f>IF(ISNA(_xlfn.XLOOKUP(FFE$4,dictionary!$M$3:$M$7128,dictionary!$N$3:$N$7128))," ",_xlfn.XLOOKUP(FFE$4,dictionary!$M$3:$M$7128,dictionary!$N$3:$N$7128))</f>
        <v>Para_Hyd_RetWatPreEng_Limit1</v>
      </c>
      <c r="FFF3" s="175" t="str">
        <f>IF(ISNA(_xlfn.XLOOKUP(FFF$4,dictionary!$M$3:$M$7128,dictionary!$N$3:$N$7128))," ",_xlfn.XLOOKUP(FFF$4,dictionary!$M$3:$M$7128,dictionary!$N$3:$N$7128))</f>
        <v>Para_Hyd_RetWatPreEng_Limit1Hys</v>
      </c>
      <c r="FFG3" s="175" t="str">
        <f>IF(ISNA(_xlfn.XLOOKUP(FFG$4,dictionary!$M$3:$M$7128,dictionary!$N$3:$N$7128))," ",_xlfn.XLOOKUP(FFG$4,dictionary!$M$3:$M$7128,dictionary!$N$3:$N$7128))</f>
        <v>Para_Hyd_RetWatPreEng_LimitHys</v>
      </c>
      <c r="FFH3" s="175" t="str">
        <f>IF(ISNA(_xlfn.XLOOKUP(FFH$4,dictionary!$M$3:$M$7128,dictionary!$N$3:$N$7128))," ",_xlfn.XLOOKUP(FFH$4,dictionary!$M$3:$M$7128,dictionary!$N$3:$N$7128))</f>
        <v>Para_Hyd_SupWat_20mA</v>
      </c>
      <c r="FFI3" s="175" t="str">
        <f>IF(ISNA(_xlfn.XLOOKUP(FFI$4,dictionary!$M$3:$M$7128,dictionary!$N$3:$N$7128))," ",_xlfn.XLOOKUP(FFI$4,dictionary!$M$3:$M$7128,dictionary!$N$3:$N$7128))</f>
        <v>Para_Hyd_SupWat_Act</v>
      </c>
      <c r="FFJ3" s="175" t="str">
        <f>IF(ISNA(_xlfn.XLOOKUP(FFJ$4,dictionary!$M$3:$M$7128,dictionary!$N$3:$N$7128))," ",_xlfn.XLOOKUP(FFJ$4,dictionary!$M$3:$M$7128,dictionary!$N$3:$N$7128))</f>
        <v>Para_Hyd_SupWat_ActSigTrip</v>
      </c>
      <c r="FFK3" s="175" t="str">
        <f>IF(ISNA(_xlfn.XLOOKUP(FFK$4,dictionary!$M$3:$M$7128,dictionary!$N$3:$N$7128))," ",_xlfn.XLOOKUP(FFK$4,dictionary!$M$3:$M$7128,dictionary!$N$3:$N$7128))</f>
        <v>Para_Hyd_SupWat_Limit</v>
      </c>
      <c r="FFL3" s="175" t="str">
        <f>IF(ISNA(_xlfn.XLOOKUP(FFL$4,dictionary!$M$3:$M$7128,dictionary!$N$3:$N$7128))," ",_xlfn.XLOOKUP(FFL$4,dictionary!$M$3:$M$7128,dictionary!$N$3:$N$7128))</f>
        <v>Para_Hyd_SupWat_Limit1</v>
      </c>
      <c r="FFM3" s="175" t="str">
        <f>IF(ISNA(_xlfn.XLOOKUP(FFM$4,dictionary!$M$3:$M$7128,dictionary!$N$3:$N$7128))," ",_xlfn.XLOOKUP(FFM$4,dictionary!$M$3:$M$7128,dictionary!$N$3:$N$7128))</f>
        <v>Para_Hyd_SupWat_Limit1Hys</v>
      </c>
      <c r="FFN3" s="175" t="str">
        <f>IF(ISNA(_xlfn.XLOOKUP(FFN$4,dictionary!$M$3:$M$7128,dictionary!$N$3:$N$7128))," ",_xlfn.XLOOKUP(FFN$4,dictionary!$M$3:$M$7128,dictionary!$N$3:$N$7128))</f>
        <v>Para_Hyd_SupWat_LimitHys</v>
      </c>
      <c r="FFO3" s="175" t="str">
        <f>IF(ISNA(_xlfn.XLOOKUP(FFO$4,dictionary!$M$3:$M$7128,dictionary!$N$3:$N$7128))," ",_xlfn.XLOOKUP(FFO$4,dictionary!$M$3:$M$7128,dictionary!$N$3:$N$7128))</f>
        <v>Para_Hydraulic_Condenser_T_CD_Re_Active</v>
      </c>
      <c r="FFP3" s="175" t="str">
        <f>IF(ISNA(_xlfn.XLOOKUP(FFP$4,dictionary!$M$3:$M$7128,dictionary!$N$3:$N$7128))," ",_xlfn.XLOOKUP(FFP$4,dictionary!$M$3:$M$7128,dictionary!$N$3:$N$7128))</f>
        <v>Para_Hydraulic_Condenser_T_CD_Re_HyHi</v>
      </c>
      <c r="FFQ3" s="175" t="str">
        <f>IF(ISNA(_xlfn.XLOOKUP(FFQ$4,dictionary!$M$3:$M$7128,dictionary!$N$3:$N$7128))," ",_xlfn.XLOOKUP(FFQ$4,dictionary!$M$3:$M$7128,dictionary!$N$3:$N$7128))</f>
        <v>Para_Hydraulic_Condenser_T_CD_Re_LimHi</v>
      </c>
      <c r="FFR3" s="175" t="str">
        <f>IF(ISNA(_xlfn.XLOOKUP(FFR$4,dictionary!$M$3:$M$7128,dictionary!$N$3:$N$7128))," ",_xlfn.XLOOKUP(FFR$4,dictionary!$M$3:$M$7128,dictionary!$N$3:$N$7128))</f>
        <v>Para_Hydraulic_Condenser_T_CD_Su_Active</v>
      </c>
      <c r="FFS3" s="175" t="str">
        <f>IF(ISNA(_xlfn.XLOOKUP(FFS$4,dictionary!$M$3:$M$7128,dictionary!$N$3:$N$7128))," ",_xlfn.XLOOKUP(FFS$4,dictionary!$M$3:$M$7128,dictionary!$N$3:$N$7128))</f>
        <v>Para_Hydraulic_Condenser_T_CD_Su_HyHi</v>
      </c>
      <c r="FFT3" s="175" t="str">
        <f>IF(ISNA(_xlfn.XLOOKUP(FFT$4,dictionary!$M$3:$M$7128,dictionary!$N$3:$N$7128))," ",_xlfn.XLOOKUP(FFT$4,dictionary!$M$3:$M$7128,dictionary!$N$3:$N$7128))</f>
        <v>Para_Hydraulic_Condenser_T_CD_Su_LimHi</v>
      </c>
      <c r="FFU3" s="175" t="str">
        <f>IF(ISNA(_xlfn.XLOOKUP(FFU$4,dictionary!$M$3:$M$7128,dictionary!$N$3:$N$7128))," ",_xlfn.XLOOKUP(FFU$4,dictionary!$M$3:$M$7128,dictionary!$N$3:$N$7128))</f>
        <v>Para_Hydraulic_CoolWat_ECWP_MechDriven</v>
      </c>
      <c r="FFV3" s="175" t="str">
        <f>IF(ISNA(_xlfn.XLOOKUP(FFV$4,dictionary!$M$3:$M$7128,dictionary!$N$3:$N$7128))," ",_xlfn.XLOOKUP(FFV$4,dictionary!$M$3:$M$7128,dictionary!$N$3:$N$7128))</f>
        <v>Para_Hydraulic_CoolWat_N_ECWP_Set</v>
      </c>
      <c r="FFW3" s="175" t="str">
        <f>IF(ISNA(_xlfn.XLOOKUP(FFW$4,dictionary!$M$3:$M$7128,dictionary!$N$3:$N$7128))," ",_xlfn.XLOOKUP(FFW$4,dictionary!$M$3:$M$7128,dictionary!$N$3:$N$7128))</f>
        <v>Para_Hydraulic_CoolWat_Press_Pr_ECWaEng_Active</v>
      </c>
      <c r="FFX3" s="175" t="str">
        <f>IF(ISNA(_xlfn.XLOOKUP(FFX$4,dictionary!$M$3:$M$7128,dictionary!$N$3:$N$7128))," ",_xlfn.XLOOKUP(FFX$4,dictionary!$M$3:$M$7128,dictionary!$N$3:$N$7128))</f>
        <v>Para_Hydraulic_CoolWat_Press_Pr_ECWaEng_ScalMax</v>
      </c>
      <c r="FFY3" s="175" t="str">
        <f>IF(ISNA(_xlfn.XLOOKUP(FFY$4,dictionary!$M$3:$M$7128,dictionary!$N$3:$N$7128))," ",_xlfn.XLOOKUP(FFY$4,dictionary!$M$3:$M$7128,dictionary!$N$3:$N$7128))</f>
        <v>Para_Hydraulic_CoolWat_T_ECW_bChC_HT_Active</v>
      </c>
      <c r="FFZ3" s="175" t="str">
        <f>IF(ISNA(_xlfn.XLOOKUP(FFZ$4,dictionary!$M$3:$M$7128,dictionary!$N$3:$N$7128))," ",_xlfn.XLOOKUP(FFZ$4,dictionary!$M$3:$M$7128,dictionary!$N$3:$N$7128))</f>
        <v>Para_Hydraulic_CoolWat_T_ECW_bECWC_Active</v>
      </c>
      <c r="FGA3" s="175" t="str">
        <f>IF(ISNA(_xlfn.XLOOKUP(FGA$4,dictionary!$M$3:$M$7128,dictionary!$N$3:$N$7128))," ",_xlfn.XLOOKUP(FGA$4,dictionary!$M$3:$M$7128,dictionary!$N$3:$N$7128))</f>
        <v>Para_Hydraulic_CoolWat_T_ECW_bOilC_Active</v>
      </c>
      <c r="FGB3" s="175" t="str">
        <f>IF(ISNA(_xlfn.XLOOKUP(FGB$4,dictionary!$M$3:$M$7128,dictionary!$N$3:$N$7128))," ",_xlfn.XLOOKUP(FGB$4,dictionary!$M$3:$M$7128,dictionary!$N$3:$N$7128))</f>
        <v>Para_Hydraulic_CoolWat_Temp_T_ECW_HyBpV</v>
      </c>
      <c r="FGC3" s="175" t="str">
        <f>IF(ISNA(_xlfn.XLOOKUP(FGC$4,dictionary!$M$3:$M$7128,dictionary!$N$3:$N$7128))," ",_xlfn.XLOOKUP(FGC$4,dictionary!$M$3:$M$7128,dictionary!$N$3:$N$7128))</f>
        <v>Para_Hydraulic_CoolWat_Temp_T_ECW_LimBpV</v>
      </c>
      <c r="FGD3" s="175" t="str">
        <f>IF(ISNA(_xlfn.XLOOKUP(FGD$4,dictionary!$M$3:$M$7128,dictionary!$N$3:$N$7128))," ",_xlfn.XLOOKUP(FGD$4,dictionary!$M$3:$M$7128,dictionary!$N$3:$N$7128))</f>
        <v>Para_Hydraulic_CoolWat_Temp_T_ECWbEng_Active</v>
      </c>
      <c r="FGE3" s="175" t="str">
        <f>IF(ISNA(_xlfn.XLOOKUP(FGE$4,dictionary!$M$3:$M$7128,dictionary!$N$3:$N$7128))," ",_xlfn.XLOOKUP(FGE$4,dictionary!$M$3:$M$7128,dictionary!$N$3:$N$7128))</f>
        <v>Para_Hydraulic_CoolWatModule_T_ECW_Mod_In_Active</v>
      </c>
      <c r="FGF3" s="175" t="str">
        <f>IF(ISNA(_xlfn.XLOOKUP(FGF$4,dictionary!$M$3:$M$7128,dictionary!$N$3:$N$7128))," ",_xlfn.XLOOKUP(FGF$4,dictionary!$M$3:$M$7128,dictionary!$N$3:$N$7128))</f>
        <v>Para_Hydraulic_CoolWatModule_T_ECW_Mod_Out_Active</v>
      </c>
      <c r="FGG3" s="175" t="str">
        <f>IF(ISNA(_xlfn.XLOOKUP(FGG$4,dictionary!$M$3:$M$7128,dictionary!$N$3:$N$7128))," ",_xlfn.XLOOKUP(FGG$4,dictionary!$M$3:$M$7128,dictionary!$N$3:$N$7128))</f>
        <v>Para_Hydraulic_CrankCase_DPr_BbFilt_Hi_P1</v>
      </c>
      <c r="FGH3" s="175" t="str">
        <f>IF(ISNA(_xlfn.XLOOKUP(FGH$4,dictionary!$M$3:$M$7128,dictionary!$N$3:$N$7128))," ",_xlfn.XLOOKUP(FGH$4,dictionary!$M$3:$M$7128,dictionary!$N$3:$N$7128))</f>
        <v>Para_Hydraulic_CrankCase_DPr_BbFilt_Hi_P2</v>
      </c>
      <c r="FGI3" s="175" t="str">
        <f>IF(ISNA(_xlfn.XLOOKUP(FGI$4,dictionary!$M$3:$M$7128,dictionary!$N$3:$N$7128))," ",_xlfn.XLOOKUP(FGI$4,dictionary!$M$3:$M$7128,dictionary!$N$3:$N$7128))</f>
        <v>Para_Hydraulic_CrankCase_DPr_BbFilt_Lo_P1</v>
      </c>
      <c r="FGJ3" s="175" t="str">
        <f>IF(ISNA(_xlfn.XLOOKUP(FGJ$4,dictionary!$M$3:$M$7128,dictionary!$N$3:$N$7128))," ",_xlfn.XLOOKUP(FGJ$4,dictionary!$M$3:$M$7128,dictionary!$N$3:$N$7128))</f>
        <v>Para_Hydraulic_CrankCase_DPr_BbFilt_Lo_P2</v>
      </c>
      <c r="FGK3" s="175" t="str">
        <f>IF(ISNA(_xlfn.XLOOKUP(FGK$4,dictionary!$M$3:$M$7128,dictionary!$N$3:$N$7128))," ",_xlfn.XLOOKUP(FGK$4,dictionary!$M$3:$M$7128,dictionary!$N$3:$N$7128))</f>
        <v>Para_Hydraulic_CrankCase_DPr_BbFilt_Pstart</v>
      </c>
      <c r="FGL3" s="175" t="str">
        <f>IF(ISNA(_xlfn.XLOOKUP(FGL$4,dictionary!$M$3:$M$7128,dictionary!$N$3:$N$7128))," ",_xlfn.XLOOKUP(FGL$4,dictionary!$M$3:$M$7128,dictionary!$N$3:$N$7128))</f>
        <v>Para_Hydraulic_CrankCase_Pc_BbBlower_Hi</v>
      </c>
      <c r="FGM3" s="175" t="str">
        <f>IF(ISNA(_xlfn.XLOOKUP(FGM$4,dictionary!$M$3:$M$7128,dictionary!$N$3:$N$7128))," ",_xlfn.XLOOKUP(FGM$4,dictionary!$M$3:$M$7128,dictionary!$N$3:$N$7128))</f>
        <v>Para_Hydraulic_CrankCase_Pr_a_BbFilt_A_Exist</v>
      </c>
      <c r="FGN3" s="175" t="str">
        <f>IF(ISNA(_xlfn.XLOOKUP(FGN$4,dictionary!$M$3:$M$7128,dictionary!$N$3:$N$7128))," ",_xlfn.XLOOKUP(FGN$4,dictionary!$M$3:$M$7128,dictionary!$N$3:$N$7128))</f>
        <v>Para_Hydraulic_CrankCase_Pr_a_BbFilt_B_Exist</v>
      </c>
      <c r="FGO3" s="175" t="str">
        <f>IF(ISNA(_xlfn.XLOOKUP(FGO$4,dictionary!$M$3:$M$7128,dictionary!$N$3:$N$7128))," ",_xlfn.XLOOKUP(FGO$4,dictionary!$M$3:$M$7128,dictionary!$N$3:$N$7128))</f>
        <v>Para_Hydraulic_CrankCase_Pr_a_BbFilt_Exist</v>
      </c>
      <c r="FGP3" s="175" t="str">
        <f>IF(ISNA(_xlfn.XLOOKUP(FGP$4,dictionary!$M$3:$M$7128,dictionary!$N$3:$N$7128))," ",_xlfn.XLOOKUP(FGP$4,dictionary!$M$3:$M$7128,dictionary!$N$3:$N$7128))</f>
        <v>Para_Hydraulic_CrankCase_Pr_a_BbFiltScalMax</v>
      </c>
      <c r="FGQ3" s="175" t="str">
        <f>IF(ISNA(_xlfn.XLOOKUP(FGQ$4,dictionary!$M$3:$M$7128,dictionary!$N$3:$N$7128))," ",_xlfn.XLOOKUP(FGQ$4,dictionary!$M$3:$M$7128,dictionary!$N$3:$N$7128))</f>
        <v>Para_Hydraulic_CrankCase_Pr_a_BbFiltScalMin</v>
      </c>
      <c r="FGR3" s="175" t="str">
        <f>IF(ISNA(_xlfn.XLOOKUP(FGR$4,dictionary!$M$3:$M$7128,dictionary!$N$3:$N$7128))," ",_xlfn.XLOOKUP(FGR$4,dictionary!$M$3:$M$7128,dictionary!$N$3:$N$7128))</f>
        <v>Para_Hydraulic_CrankCase_Pr_CC_Hi</v>
      </c>
      <c r="FGS3" s="175" t="str">
        <f>IF(ISNA(_xlfn.XLOOKUP(FGS$4,dictionary!$M$3:$M$7128,dictionary!$N$3:$N$7128))," ",_xlfn.XLOOKUP(FGS$4,dictionary!$M$3:$M$7128,dictionary!$N$3:$N$7128))</f>
        <v>Para_Hydraulic_CrankCase_Pr_CC_Lo</v>
      </c>
      <c r="FGT3" s="175" t="str">
        <f>IF(ISNA(_xlfn.XLOOKUP(FGT$4,dictionary!$M$3:$M$7128,dictionary!$N$3:$N$7128))," ",_xlfn.XLOOKUP(FGT$4,dictionary!$M$3:$M$7128,dictionary!$N$3:$N$7128))</f>
        <v>Para_Hydraulic_CrankCase_Pr_CCScalMax</v>
      </c>
      <c r="FGU3" s="175" t="str">
        <f>IF(ISNA(_xlfn.XLOOKUP(FGU$4,dictionary!$M$3:$M$7128,dictionary!$N$3:$N$7128))," ",_xlfn.XLOOKUP(FGU$4,dictionary!$M$3:$M$7128,dictionary!$N$3:$N$7128))</f>
        <v>Para_Hydraulic_CrankCase_Pr_CCScalMin</v>
      </c>
      <c r="FGV3" s="175" t="str">
        <f>IF(ISNA(_xlfn.XLOOKUP(FGV$4,dictionary!$M$3:$M$7128,dictionary!$N$3:$N$7128))," ",_xlfn.XLOOKUP(FGV$4,dictionary!$M$3:$M$7128,dictionary!$N$3:$N$7128))</f>
        <v>Para_Hydraulic_CrankCase_Pr_f_BbFilt_A_Exist</v>
      </c>
      <c r="FGW3" s="175" t="str">
        <f>IF(ISNA(_xlfn.XLOOKUP(FGW$4,dictionary!$M$3:$M$7128,dictionary!$N$3:$N$7128))," ",_xlfn.XLOOKUP(FGW$4,dictionary!$M$3:$M$7128,dictionary!$N$3:$N$7128))</f>
        <v>Para_Hydraulic_CrankCase_Pr_f_BbFilt_B_Exist</v>
      </c>
      <c r="FGX3" s="175" t="str">
        <f>IF(ISNA(_xlfn.XLOOKUP(FGX$4,dictionary!$M$3:$M$7128,dictionary!$N$3:$N$7128))," ",_xlfn.XLOOKUP(FGX$4,dictionary!$M$3:$M$7128,dictionary!$N$3:$N$7128))</f>
        <v>Para_Hydraulic_CrankCase_Pr_f_BbFilt_Exist</v>
      </c>
      <c r="FGY3" s="175" t="str">
        <f>IF(ISNA(_xlfn.XLOOKUP(FGY$4,dictionary!$M$3:$M$7128,dictionary!$N$3:$N$7128))," ",_xlfn.XLOOKUP(FGY$4,dictionary!$M$3:$M$7128,dictionary!$N$3:$N$7128))</f>
        <v>Para_Hydraulic_CrankCase_Pr_f_BbFiltScalMax</v>
      </c>
      <c r="FGZ3" s="175" t="str">
        <f>IF(ISNA(_xlfn.XLOOKUP(FGZ$4,dictionary!$M$3:$M$7128,dictionary!$N$3:$N$7128))," ",_xlfn.XLOOKUP(FGZ$4,dictionary!$M$3:$M$7128,dictionary!$N$3:$N$7128))</f>
        <v>Para_Hydraulic_CrankCase_Pr_f_BbFiltScalMin</v>
      </c>
      <c r="FHA3" s="175" t="str">
        <f>IF(ISNA(_xlfn.XLOOKUP(FHA$4,dictionary!$M$3:$M$7128,dictionary!$N$3:$N$7128))," ",_xlfn.XLOOKUP(FHA$4,dictionary!$M$3:$M$7128,dictionary!$N$3:$N$7128))</f>
        <v>Para_Hydraulic_CrankCase_tiPr_CC_Hi</v>
      </c>
      <c r="FHB3" s="175" t="str">
        <f>IF(ISNA(_xlfn.XLOOKUP(FHB$4,dictionary!$M$3:$M$7128,dictionary!$N$3:$N$7128))," ",_xlfn.XLOOKUP(FHB$4,dictionary!$M$3:$M$7128,dictionary!$N$3:$N$7128))</f>
        <v>Para_Hydraulic_CrankCase_tiPr_CC_HiHi</v>
      </c>
      <c r="FHC3" s="175" t="str">
        <f>IF(ISNA(_xlfn.XLOOKUP(FHC$4,dictionary!$M$3:$M$7128,dictionary!$N$3:$N$7128))," ",_xlfn.XLOOKUP(FHC$4,dictionary!$M$3:$M$7128,dictionary!$N$3:$N$7128))</f>
        <v>Para_Hydraulic_HeatCircuitRetWater_T_HW_HC_Re_Active</v>
      </c>
      <c r="FHD3" s="175" t="str">
        <f>IF(ISNA(_xlfn.XLOOKUP(FHD$4,dictionary!$M$3:$M$7128,dictionary!$N$3:$N$7128))," ",_xlfn.XLOOKUP(FHD$4,dictionary!$M$3:$M$7128,dictionary!$N$3:$N$7128))</f>
        <v>Para_Hydraulic_HeatCircuitRetWater_T_HW_HC_Re_HyHi</v>
      </c>
      <c r="FHE3" s="175" t="str">
        <f>IF(ISNA(_xlfn.XLOOKUP(FHE$4,dictionary!$M$3:$M$7128,dictionary!$N$3:$N$7128))," ",_xlfn.XLOOKUP(FHE$4,dictionary!$M$3:$M$7128,dictionary!$N$3:$N$7128))</f>
        <v>Para_Hydraulic_HeatCircuitRetWater_T_HW_HC_Re_LimHi</v>
      </c>
      <c r="FHF3" s="175" t="str">
        <f>IF(ISNA(_xlfn.XLOOKUP(FHF$4,dictionary!$M$3:$M$7128,dictionary!$N$3:$N$7128))," ",_xlfn.XLOOKUP(FHF$4,dictionary!$M$3:$M$7128,dictionary!$N$3:$N$7128))</f>
        <v>Para_Hydraulic_HeatOutputCounter_Cnt_P_Heat</v>
      </c>
      <c r="FHG3" s="175" t="str">
        <f>IF(ISNA(_xlfn.XLOOKUP(FHG$4,dictionary!$M$3:$M$7128,dictionary!$N$3:$N$7128))," ",_xlfn.XLOOKUP(FHG$4,dictionary!$M$3:$M$7128,dictionary!$N$3:$N$7128))</f>
        <v>Para_Hydraulic_HeatOutputCounter_ImpVal_Cnt_P_Heat</v>
      </c>
      <c r="FHH3" s="175" t="str">
        <f>IF(ISNA(_xlfn.XLOOKUP(FHH$4,dictionary!$M$3:$M$7128,dictionary!$N$3:$N$7128))," ",_xlfn.XLOOKUP(FHH$4,dictionary!$M$3:$M$7128,dictionary!$N$3:$N$7128))</f>
        <v>Para_Hydraulic_HeatOutputCounter_P_Heat_Active</v>
      </c>
      <c r="FHI3" s="175" t="str">
        <f>IF(ISNA(_xlfn.XLOOKUP(FHI$4,dictionary!$M$3:$M$7128,dictionary!$N$3:$N$7128))," ",_xlfn.XLOOKUP(FHI$4,dictionary!$M$3:$M$7128,dictionary!$N$3:$N$7128))</f>
        <v>Para_Hydraulic_HeatOutputCounter_P_Heat_ScalMax</v>
      </c>
      <c r="FHJ3" s="175" t="str">
        <f>IF(ISNA(_xlfn.XLOOKUP(FHJ$4,dictionary!$M$3:$M$7128,dictionary!$N$3:$N$7128))," ",_xlfn.XLOOKUP(FHJ$4,dictionary!$M$3:$M$7128,dictionary!$N$3:$N$7128))</f>
        <v>Para_Hydraulic_HeatOutputCounter_P_Heat_ScalMin</v>
      </c>
      <c r="FHK3" s="175" t="str">
        <f>IF(ISNA(_xlfn.XLOOKUP(FHK$4,dictionary!$M$3:$M$7128,dictionary!$N$3:$N$7128))," ",_xlfn.XLOOKUP(FHK$4,dictionary!$M$3:$M$7128,dictionary!$N$3:$N$7128))</f>
        <v>Para_Hydraulic_HeatWaterHigh_Pr_HW_Re_HT_Active</v>
      </c>
      <c r="FHL3" s="175" t="str">
        <f>IF(ISNA(_xlfn.XLOOKUP(FHL$4,dictionary!$M$3:$M$7128,dictionary!$N$3:$N$7128))," ",_xlfn.XLOOKUP(FHL$4,dictionary!$M$3:$M$7128,dictionary!$N$3:$N$7128))</f>
        <v>Para_Hydraulic_HeatWaterHigh_Pr_HW_Re_HT_ScalMax</v>
      </c>
      <c r="FHM3" s="175" t="str">
        <f>IF(ISNA(_xlfn.XLOOKUP(FHM$4,dictionary!$M$3:$M$7128,dictionary!$N$3:$N$7128))," ",_xlfn.XLOOKUP(FHM$4,dictionary!$M$3:$M$7128,dictionary!$N$3:$N$7128))</f>
        <v>Para_Hydraulic_HeatWaterHigh_Pr_HW_Re_HT_ScalMin</v>
      </c>
      <c r="FHN3" s="175" t="str">
        <f>IF(ISNA(_xlfn.XLOOKUP(FHN$4,dictionary!$M$3:$M$7128,dictionary!$N$3:$N$7128))," ",_xlfn.XLOOKUP(FHN$4,dictionary!$M$3:$M$7128,dictionary!$N$3:$N$7128))</f>
        <v>Para_Hydraulic_HeatWaterHigh_Pr_HW_Su_HT_Active</v>
      </c>
      <c r="FHO3" s="175" t="str">
        <f>IF(ISNA(_xlfn.XLOOKUP(FHO$4,dictionary!$M$3:$M$7128,dictionary!$N$3:$N$7128))," ",_xlfn.XLOOKUP(FHO$4,dictionary!$M$3:$M$7128,dictionary!$N$3:$N$7128))</f>
        <v>Para_Hydraulic_HeatWaterHigh_Pr_HW_Su_HT_ScalMax</v>
      </c>
      <c r="FHP3" s="175" t="str">
        <f>IF(ISNA(_xlfn.XLOOKUP(FHP$4,dictionary!$M$3:$M$7128,dictionary!$N$3:$N$7128))," ",_xlfn.XLOOKUP(FHP$4,dictionary!$M$3:$M$7128,dictionary!$N$3:$N$7128))</f>
        <v>Para_Hydraulic_HeatWaterLow_Pr_HW_Re_LT_Active</v>
      </c>
      <c r="FHQ3" s="175" t="str">
        <f>IF(ISNA(_xlfn.XLOOKUP(FHQ$4,dictionary!$M$3:$M$7128,dictionary!$N$3:$N$7128))," ",_xlfn.XLOOKUP(FHQ$4,dictionary!$M$3:$M$7128,dictionary!$N$3:$N$7128))</f>
        <v>Para_Hydraulic_HeatWaterLow_Pr_HW_Re_LT_ScalMax</v>
      </c>
      <c r="FHR3" s="175" t="str">
        <f>IF(ISNA(_xlfn.XLOOKUP(FHR$4,dictionary!$M$3:$M$7128,dictionary!$N$3:$N$7128))," ",_xlfn.XLOOKUP(FHR$4,dictionary!$M$3:$M$7128,dictionary!$N$3:$N$7128))</f>
        <v>Para_Hydraulic_HeatWaterLow_Pr_HW_Re_LT_ScalMin</v>
      </c>
      <c r="FHS3" s="175" t="str">
        <f>IF(ISNA(_xlfn.XLOOKUP(FHS$4,dictionary!$M$3:$M$7128,dictionary!$N$3:$N$7128))," ",_xlfn.XLOOKUP(FHS$4,dictionary!$M$3:$M$7128,dictionary!$N$3:$N$7128))</f>
        <v>Para_Hydraulic_HeatWaterLow_Pr_HW_Su_LT_Active</v>
      </c>
      <c r="FHT3" s="175" t="str">
        <f>IF(ISNA(_xlfn.XLOOKUP(FHT$4,dictionary!$M$3:$M$7128,dictionary!$N$3:$N$7128))," ",_xlfn.XLOOKUP(FHT$4,dictionary!$M$3:$M$7128,dictionary!$N$3:$N$7128))</f>
        <v>Para_Hydraulic_HeatWaterLow_Pr_HW_Su_LT_ScalMax</v>
      </c>
      <c r="FHU3" s="175" t="str">
        <f>IF(ISNA(_xlfn.XLOOKUP(FHU$4,dictionary!$M$3:$M$7128,dictionary!$N$3:$N$7128))," ",_xlfn.XLOOKUP(FHU$4,dictionary!$M$3:$M$7128,dictionary!$N$3:$N$7128))</f>
        <v>Para_Hydraulic_HeatWaterLow_T_HW_Su_LT_Active</v>
      </c>
      <c r="FHV3" s="175" t="str">
        <f>IF(ISNA(_xlfn.XLOOKUP(FHV$4,dictionary!$M$3:$M$7128,dictionary!$N$3:$N$7128))," ",_xlfn.XLOOKUP(FHV$4,dictionary!$M$3:$M$7128,dictionary!$N$3:$N$7128))</f>
        <v>Para_Hydraulic_Oil_EO_Level_Active</v>
      </c>
      <c r="FHW3" s="175" t="str">
        <f>IF(ISNA(_xlfn.XLOOKUP(FHW$4,dictionary!$M$3:$M$7128,dictionary!$N$3:$N$7128))," ",_xlfn.XLOOKUP(FHW$4,dictionary!$M$3:$M$7128,dictionary!$N$3:$N$7128))</f>
        <v>Para_Hydraulic_Oil_GenOilSkid_Flow_OilSkid_DE_Exist</v>
      </c>
      <c r="FHX3" s="175" t="str">
        <f>IF(ISNA(_xlfn.XLOOKUP(FHX$4,dictionary!$M$3:$M$7128,dictionary!$N$3:$N$7128))," ",_xlfn.XLOOKUP(FHX$4,dictionary!$M$3:$M$7128,dictionary!$N$3:$N$7128))</f>
        <v>Para_Hydraulic_Oil_GenOilSkid_Flow_OilSkid_DE_Hi</v>
      </c>
      <c r="FHY3" s="175" t="str">
        <f>IF(ISNA(_xlfn.XLOOKUP(FHY$4,dictionary!$M$3:$M$7128,dictionary!$N$3:$N$7128))," ",_xlfn.XLOOKUP(FHY$4,dictionary!$M$3:$M$7128,dictionary!$N$3:$N$7128))</f>
        <v>Para_Hydraulic_Oil_GenOilSkid_Flow_OilSkid_DE_Lo</v>
      </c>
      <c r="FHZ3" s="175" t="str">
        <f>IF(ISNA(_xlfn.XLOOKUP(FHZ$4,dictionary!$M$3:$M$7128,dictionary!$N$3:$N$7128))," ",_xlfn.XLOOKUP(FHZ$4,dictionary!$M$3:$M$7128,dictionary!$N$3:$N$7128))</f>
        <v>Para_Hydraulic_Oil_GenOilSkid_Flow_OilSkid_DEScalMax</v>
      </c>
      <c r="FIA3" s="175" t="str">
        <f>IF(ISNA(_xlfn.XLOOKUP(FIA$4,dictionary!$M$3:$M$7128,dictionary!$N$3:$N$7128))," ",_xlfn.XLOOKUP(FIA$4,dictionary!$M$3:$M$7128,dictionary!$N$3:$N$7128))</f>
        <v>Para_Hydraulic_Oil_GenOilSkid_Flow_OilSkid_DEScalMin</v>
      </c>
      <c r="FIB3" s="175" t="str">
        <f>IF(ISNA(_xlfn.XLOOKUP(FIB$4,dictionary!$M$3:$M$7128,dictionary!$N$3:$N$7128))," ",_xlfn.XLOOKUP(FIB$4,dictionary!$M$3:$M$7128,dictionary!$N$3:$N$7128))</f>
        <v>Para_Hydraulic_Oil_GenOilSkid_Flow_OilSkid_NDE_Exist</v>
      </c>
      <c r="FIC3" s="175" t="str">
        <f>IF(ISNA(_xlfn.XLOOKUP(FIC$4,dictionary!$M$3:$M$7128,dictionary!$N$3:$N$7128))," ",_xlfn.XLOOKUP(FIC$4,dictionary!$M$3:$M$7128,dictionary!$N$3:$N$7128))</f>
        <v>Para_Hydraulic_Oil_GenOilSkid_Flow_OilSkid_NDE_Hi</v>
      </c>
      <c r="FID3" s="175" t="str">
        <f>IF(ISNA(_xlfn.XLOOKUP(FID$4,dictionary!$M$3:$M$7128,dictionary!$N$3:$N$7128))," ",_xlfn.XLOOKUP(FID$4,dictionary!$M$3:$M$7128,dictionary!$N$3:$N$7128))</f>
        <v>Para_Hydraulic_Oil_GenOilSkid_Flow_OilSkid_NDE_Lo</v>
      </c>
      <c r="FIE3" s="175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75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75" t="str">
        <f>IF(ISNA(_xlfn.XLOOKUP(FIG$4,dictionary!$M$3:$M$7128,dictionary!$N$3:$N$7128))," ",_xlfn.XLOOKUP(FIG$4,dictionary!$M$3:$M$7128,dictionary!$N$3:$N$7128))</f>
        <v>Para_Hydraulic_Oil_GenOilSkid_Lev_OilSkid_Tank_Exist</v>
      </c>
      <c r="FIH3" s="175" t="str">
        <f>IF(ISNA(_xlfn.XLOOKUP(FIH$4,dictionary!$M$3:$M$7128,dictionary!$N$3:$N$7128))," ",_xlfn.XLOOKUP(FIH$4,dictionary!$M$3:$M$7128,dictionary!$N$3:$N$7128))</f>
        <v>Para_Hydraulic_Oil_GenOilSkid_Lev_OilSkid_Tank_Lo</v>
      </c>
      <c r="FII3" s="175" t="str">
        <f>IF(ISNA(_xlfn.XLOOKUP(FII$4,dictionary!$M$3:$M$7128,dictionary!$N$3:$N$7128))," ",_xlfn.XLOOKUP(FII$4,dictionary!$M$3:$M$7128,dictionary!$N$3:$N$7128))</f>
        <v>Para_Hydraulic_Oil_GenOilSkid_Lev_OilSkid_Tank_LoLo</v>
      </c>
      <c r="FIJ3" s="175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75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75" t="str">
        <f>IF(ISNA(_xlfn.XLOOKUP(FIL$4,dictionary!$M$3:$M$7128,dictionary!$N$3:$N$7128))," ",_xlfn.XLOOKUP(FIL$4,dictionary!$M$3:$M$7128,dictionary!$N$3:$N$7128))</f>
        <v>Para_Hydraulic_Oil_GenOilSkid_Pr_OilSkid_HP_DE_Exist</v>
      </c>
      <c r="FIM3" s="175" t="str">
        <f>IF(ISNA(_xlfn.XLOOKUP(FIM$4,dictionary!$M$3:$M$7128,dictionary!$N$3:$N$7128))," ",_xlfn.XLOOKUP(FIM$4,dictionary!$M$3:$M$7128,dictionary!$N$3:$N$7128))</f>
        <v>Para_Hydraulic_Oil_GenOilSkid_Pr_OilSkid_HP_Lo</v>
      </c>
      <c r="FIN3" s="175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75" t="str">
        <f>IF(ISNA(_xlfn.XLOOKUP(FIO$4,dictionary!$M$3:$M$7128,dictionary!$N$3:$N$7128))," ",_xlfn.XLOOKUP(FIO$4,dictionary!$M$3:$M$7128,dictionary!$N$3:$N$7128))</f>
        <v>Para_Hydraulic_Oil_GenOilSkid_Pr_OilSkid_HPScalMax</v>
      </c>
      <c r="FIP3" s="175" t="str">
        <f>IF(ISNA(_xlfn.XLOOKUP(FIP$4,dictionary!$M$3:$M$7128,dictionary!$N$3:$N$7128))," ",_xlfn.XLOOKUP(FIP$4,dictionary!$M$3:$M$7128,dictionary!$N$3:$N$7128))</f>
        <v>Para_Hydraulic_Oil_GenOilSkid_Pr_OilSkid_HPScalMin</v>
      </c>
      <c r="FIQ3" s="175" t="str">
        <f>IF(ISNA(_xlfn.XLOOKUP(FIQ$4,dictionary!$M$3:$M$7128,dictionary!$N$3:$N$7128))," ",_xlfn.XLOOKUP(FIQ$4,dictionary!$M$3:$M$7128,dictionary!$N$3:$N$7128))</f>
        <v>Para_Hydraulic_Oil_GenOilSkid_T_OilSkid_Supply_Exist</v>
      </c>
      <c r="FIR3" s="175" t="str">
        <f>IF(ISNA(_xlfn.XLOOKUP(FIR$4,dictionary!$M$3:$M$7128,dictionary!$N$3:$N$7128))," ",_xlfn.XLOOKUP(FIR$4,dictionary!$M$3:$M$7128,dictionary!$N$3:$N$7128))</f>
        <v>Para_Hydraulic_Oil_GenOilSkid_T_OilSkid_Supply_Hi</v>
      </c>
      <c r="FIS3" s="175" t="str">
        <f>IF(ISNA(_xlfn.XLOOKUP(FIS$4,dictionary!$M$3:$M$7128,dictionary!$N$3:$N$7128))," ",_xlfn.XLOOKUP(FIS$4,dictionary!$M$3:$M$7128,dictionary!$N$3:$N$7128))</f>
        <v>Para_Hydraulic_Oil_GenOilSkid_T_OilSkid_Supply_Lo</v>
      </c>
      <c r="FIT3" s="175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75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75" t="str">
        <f>IF(ISNA(_xlfn.XLOOKUP(FIV$4,dictionary!$M$3:$M$7128,dictionary!$N$3:$N$7128))," ",_xlfn.XLOOKUP(FIV$4,dictionary!$M$3:$M$7128,dictionary!$N$3:$N$7128))</f>
        <v>Para_Hydraulic_Oil_GenOilSkid_T_OilSkid_Tank_Exist</v>
      </c>
      <c r="FIW3" s="175" t="str">
        <f>IF(ISNA(_xlfn.XLOOKUP(FIW$4,dictionary!$M$3:$M$7128,dictionary!$N$3:$N$7128))," ",_xlfn.XLOOKUP(FIW$4,dictionary!$M$3:$M$7128,dictionary!$N$3:$N$7128))</f>
        <v>Para_Hydraulic_Oil_GenOilSkid_T_OilSkid_Tank_Set</v>
      </c>
      <c r="FIX3" s="175" t="str">
        <f>IF(ISNA(_xlfn.XLOOKUP(FIX$4,dictionary!$M$3:$M$7128,dictionary!$N$3:$N$7128))," ",_xlfn.XLOOKUP(FIX$4,dictionary!$M$3:$M$7128,dictionary!$N$3:$N$7128))</f>
        <v>Para_Hydraulic_Oil_GenOilSkid_T_OilSkid_TankScalMax</v>
      </c>
      <c r="FIY3" s="175" t="str">
        <f>IF(ISNA(_xlfn.XLOOKUP(FIY$4,dictionary!$M$3:$M$7128,dictionary!$N$3:$N$7128))," ",_xlfn.XLOOKUP(FIY$4,dictionary!$M$3:$M$7128,dictionary!$N$3:$N$7128))</f>
        <v>Para_Hydraulic_Oil_GenOilSkid_T_OilSkid_TankScalMin</v>
      </c>
      <c r="FIZ3" s="175" t="str">
        <f>IF(ISNA(_xlfn.XLOOKUP(FIZ$4,dictionary!$M$3:$M$7128,dictionary!$N$3:$N$7128))," ",_xlfn.XLOOKUP(FIZ$4,dictionary!$M$3:$M$7128,dictionary!$N$3:$N$7128))</f>
        <v>Para_Hydraulic_Oil_GenOilSkid_tiOilSkid_PumpHP_Run</v>
      </c>
      <c r="FJA3" s="175" t="str">
        <f>IF(ISNA(_xlfn.XLOOKUP(FJA$4,dictionary!$M$3:$M$7128,dictionary!$N$3:$N$7128))," ",_xlfn.XLOOKUP(FJA$4,dictionary!$M$3:$M$7128,dictionary!$N$3:$N$7128))</f>
        <v>Para_Hydraulic_Oil_OilFilterUnit_DPr_OFU_Filt_LimHi</v>
      </c>
      <c r="FJB3" s="175" t="str">
        <f>IF(ISNA(_xlfn.XLOOKUP(FJB$4,dictionary!$M$3:$M$7128,dictionary!$N$3:$N$7128))," ",_xlfn.XLOOKUP(FJB$4,dictionary!$M$3:$M$7128,dictionary!$N$3:$N$7128))</f>
        <v>Para_Hydraulic_Oil_OilFilterUnit_Pr_OFUaFilt_Active</v>
      </c>
      <c r="FJC3" s="175" t="str">
        <f>IF(ISNA(_xlfn.XLOOKUP(FJC$4,dictionary!$M$3:$M$7128,dictionary!$N$3:$N$7128))," ",_xlfn.XLOOKUP(FJC$4,dictionary!$M$3:$M$7128,dictionary!$N$3:$N$7128))</f>
        <v>Para_Hydraulic_Oil_OilFilterUnit_Pr_OFUaFilt_ScalMax</v>
      </c>
      <c r="FJD3" s="175" t="str">
        <f>IF(ISNA(_xlfn.XLOOKUP(FJD$4,dictionary!$M$3:$M$7128,dictionary!$N$3:$N$7128))," ",_xlfn.XLOOKUP(FJD$4,dictionary!$M$3:$M$7128,dictionary!$N$3:$N$7128))</f>
        <v>Para_Hydraulic_Oil_OilFilterUnit_Pr_OFUaFilt_ScalMin</v>
      </c>
      <c r="FJE3" s="175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75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75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75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75" t="str">
        <f>IF(ISNA(_xlfn.XLOOKUP(FJI$4,dictionary!$M$3:$M$7128,dictionary!$N$3:$N$7128))," ",_xlfn.XLOOKUP(FJI$4,dictionary!$M$3:$M$7128,dictionary!$N$3:$N$7128))</f>
        <v>Para_Hydraulic_Oil_OilFilterUnit_Pr_OFUbFilt_Active</v>
      </c>
      <c r="FJJ3" s="175" t="str">
        <f>IF(ISNA(_xlfn.XLOOKUP(FJJ$4,dictionary!$M$3:$M$7128,dictionary!$N$3:$N$7128))," ",_xlfn.XLOOKUP(FJJ$4,dictionary!$M$3:$M$7128,dictionary!$N$3:$N$7128))</f>
        <v>Para_Hydraulic_Oil_OilFilterUnit_Pr_OFUbFilt_Hi</v>
      </c>
      <c r="FJK3" s="175" t="str">
        <f>IF(ISNA(_xlfn.XLOOKUP(FJK$4,dictionary!$M$3:$M$7128,dictionary!$N$3:$N$7128))," ",_xlfn.XLOOKUP(FJK$4,dictionary!$M$3:$M$7128,dictionary!$N$3:$N$7128))</f>
        <v>Para_Hydraulic_Oil_OilFilterUnit_Pr_OFUbFilt_ScalMax</v>
      </c>
      <c r="FJL3" s="175" t="str">
        <f>IF(ISNA(_xlfn.XLOOKUP(FJL$4,dictionary!$M$3:$M$7128,dictionary!$N$3:$N$7128))," ",_xlfn.XLOOKUP(FJL$4,dictionary!$M$3:$M$7128,dictionary!$N$3:$N$7128))</f>
        <v>Para_Hydraulic_Oil_OilFilterUnit_Pr_OFUbFilt_ScalMin</v>
      </c>
      <c r="FJM3" s="175" t="str">
        <f>IF(ISNA(_xlfn.XLOOKUP(FJM$4,dictionary!$M$3:$M$7128,dictionary!$N$3:$N$7128))," ",_xlfn.XLOOKUP(FJM$4,dictionary!$M$3:$M$7128,dictionary!$N$3:$N$7128))</f>
        <v>Para_Hydraulic_Oil_OilFiltUnit_Exist</v>
      </c>
      <c r="FJN3" s="175" t="str">
        <f>IF(ISNA(_xlfn.XLOOKUP(FJN$4,dictionary!$M$3:$M$7128,dictionary!$N$3:$N$7128))," ",_xlfn.XLOOKUP(FJN$4,dictionary!$M$3:$M$7128,dictionary!$N$3:$N$7128))</f>
        <v>Para_Hydraulic_Oil_OilSkid_Exist</v>
      </c>
      <c r="FJO3" s="175" t="str">
        <f>IF(ISNA(_xlfn.XLOOKUP(FJO$4,dictionary!$M$3:$M$7128,dictionary!$N$3:$N$7128))," ",_xlfn.XLOOKUP(FJO$4,dictionary!$M$3:$M$7128,dictionary!$N$3:$N$7128))</f>
        <v>Para_Hydraulic_Oil_Press_EngTyp3_Prelub_Active</v>
      </c>
      <c r="FJP3" s="175" t="str">
        <f>IF(ISNA(_xlfn.XLOOKUP(FJP$4,dictionary!$M$3:$M$7128,dictionary!$N$3:$N$7128))," ",_xlfn.XLOOKUP(FJP$4,dictionary!$M$3:$M$7128,dictionary!$N$3:$N$7128))</f>
        <v>Para_Hydraulic_Oil_Press_EOP_PreHeat_Set</v>
      </c>
      <c r="FJQ3" s="175" t="str">
        <f>IF(ISNA(_xlfn.XLOOKUP(FJQ$4,dictionary!$M$3:$M$7128,dictionary!$N$3:$N$7128))," ",_xlfn.XLOOKUP(FJQ$4,dictionary!$M$3:$M$7128,dictionary!$N$3:$N$7128))</f>
        <v>Para_Hydraulic_Oil_Press_EOP_PreLube_Set</v>
      </c>
      <c r="FJR3" s="175" t="str">
        <f>IF(ISNA(_xlfn.XLOOKUP(FJR$4,dictionary!$M$3:$M$7128,dictionary!$N$3:$N$7128))," ",_xlfn.XLOOKUP(FJR$4,dictionary!$M$3:$M$7128,dictionary!$N$3:$N$7128))</f>
        <v>Para_Hydraulic_Oil_Press_Pr_EOaP_Active</v>
      </c>
      <c r="FJS3" s="175" t="str">
        <f>IF(ISNA(_xlfn.XLOOKUP(FJS$4,dictionary!$M$3:$M$7128,dictionary!$N$3:$N$7128))," ",_xlfn.XLOOKUP(FJS$4,dictionary!$M$3:$M$7128,dictionary!$N$3:$N$7128))</f>
        <v>Para_Hydraulic_Oil_Press_Pr_EOaP_LimHi</v>
      </c>
      <c r="FJT3" s="175" t="str">
        <f>IF(ISNA(_xlfn.XLOOKUP(FJT$4,dictionary!$M$3:$M$7128,dictionary!$N$3:$N$7128))," ",_xlfn.XLOOKUP(FJT$4,dictionary!$M$3:$M$7128,dictionary!$N$3:$N$7128))</f>
        <v>Para_Hydraulic_Oil_Press_Pr_EOaP_LimHiHi</v>
      </c>
      <c r="FJU3" s="175" t="str">
        <f>IF(ISNA(_xlfn.XLOOKUP(FJU$4,dictionary!$M$3:$M$7128,dictionary!$N$3:$N$7128))," ",_xlfn.XLOOKUP(FJU$4,dictionary!$M$3:$M$7128,dictionary!$N$3:$N$7128))</f>
        <v>Para_Hydraulic_Oil_Press_Pr_LimHeatRel</v>
      </c>
      <c r="FJV3" s="175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75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75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75" t="str">
        <f>IF(ISNA(_xlfn.XLOOKUP(FJY$4,dictionary!$M$3:$M$7128,dictionary!$N$3:$N$7128))," ",_xlfn.XLOOKUP(FJY$4,dictionary!$M$3:$M$7128,dictionary!$N$3:$N$7128))</f>
        <v>Para_Hydraulic_Oil_Quality_OQS_Active</v>
      </c>
      <c r="FJZ3" s="175" t="str">
        <f>IF(ISNA(_xlfn.XLOOKUP(FJZ$4,dictionary!$M$3:$M$7128,dictionary!$N$3:$N$7128))," ",_xlfn.XLOOKUP(FJZ$4,dictionary!$M$3:$M$7128,dictionary!$N$3:$N$7128))</f>
        <v>Para_Hydraulic_Oil_Quality_OQS_Conduct_ScalMax</v>
      </c>
      <c r="FKA3" s="175" t="str">
        <f>IF(ISNA(_xlfn.XLOOKUP(FKA$4,dictionary!$M$3:$M$7128,dictionary!$N$3:$N$7128))," ",_xlfn.XLOOKUP(FKA$4,dictionary!$M$3:$M$7128,dictionary!$N$3:$N$7128))</f>
        <v>Para_Hydraulic_Oil_Quality_OQS_Conduct_ScalMin</v>
      </c>
      <c r="FKB3" s="175" t="str">
        <f>IF(ISNA(_xlfn.XLOOKUP(FKB$4,dictionary!$M$3:$M$7128,dictionary!$N$3:$N$7128))," ",_xlfn.XLOOKUP(FKB$4,dictionary!$M$3:$M$7128,dictionary!$N$3:$N$7128))</f>
        <v>Para_Hydraulic_Oil_Quality_OQS_Dielect_ScalMax</v>
      </c>
      <c r="FKC3" s="175" t="str">
        <f>IF(ISNA(_xlfn.XLOOKUP(FKC$4,dictionary!$M$3:$M$7128,dictionary!$N$3:$N$7128))," ",_xlfn.XLOOKUP(FKC$4,dictionary!$M$3:$M$7128,dictionary!$N$3:$N$7128))</f>
        <v>Para_Hydraulic_Oil_Quality_OQS_Dielect_ScalMin</v>
      </c>
      <c r="FKD3" s="175" t="str">
        <f>IF(ISNA(_xlfn.XLOOKUP(FKD$4,dictionary!$M$3:$M$7128,dictionary!$N$3:$N$7128))," ",_xlfn.XLOOKUP(FKD$4,dictionary!$M$3:$M$7128,dictionary!$N$3:$N$7128))</f>
        <v>Para_Hydraulic_Oil_Quality_OQS_Temp_ScalMax</v>
      </c>
      <c r="FKE3" s="175" t="str">
        <f>IF(ISNA(_xlfn.XLOOKUP(FKE$4,dictionary!$M$3:$M$7128,dictionary!$N$3:$N$7128))," ",_xlfn.XLOOKUP(FKE$4,dictionary!$M$3:$M$7128,dictionary!$N$3:$N$7128))</f>
        <v>Para_Hydraulic_Oil_Quality_OQS_Temp_ScalMin</v>
      </c>
      <c r="FKF3" s="175" t="str">
        <f>IF(ISNA(_xlfn.XLOOKUP(FKF$4,dictionary!$M$3:$M$7128,dictionary!$N$3:$N$7128))," ",_xlfn.XLOOKUP(FKF$4,dictionary!$M$3:$M$7128,dictionary!$N$3:$N$7128))</f>
        <v>Para_Hydraulic_Oil_Quality_OQS_Visco_ScalMax</v>
      </c>
      <c r="FKG3" s="175" t="str">
        <f>IF(ISNA(_xlfn.XLOOKUP(FKG$4,dictionary!$M$3:$M$7128,dictionary!$N$3:$N$7128))," ",_xlfn.XLOOKUP(FKG$4,dictionary!$M$3:$M$7128,dictionary!$N$3:$N$7128))</f>
        <v>Para_Hydraulic_Oil_Quality_OQS_Visco_ScalMin</v>
      </c>
      <c r="FKH3" s="175" t="str">
        <f>IF(ISNA(_xlfn.XLOOKUP(FKH$4,dictionary!$M$3:$M$7128,dictionary!$N$3:$N$7128))," ",_xlfn.XLOOKUP(FKH$4,dictionary!$M$3:$M$7128,dictionary!$N$3:$N$7128))</f>
        <v>Para_Hydraulic_Oil_ServicePrelub</v>
      </c>
      <c r="FKI3" s="175" t="str">
        <f>IF(ISNA(_xlfn.XLOOKUP(FKI$4,dictionary!$M$3:$M$7128,dictionary!$N$3:$N$7128))," ",_xlfn.XLOOKUP(FKI$4,dictionary!$M$3:$M$7128,dictionary!$N$3:$N$7128))</f>
        <v>Para_Hydraulic_Oil_Temp_T_EO_Pan_Active</v>
      </c>
      <c r="FKJ3" s="175" t="str">
        <f>IF(ISNA(_xlfn.XLOOKUP(FKJ$4,dictionary!$M$3:$M$7128,dictionary!$N$3:$N$7128))," ",_xlfn.XLOOKUP(FKJ$4,dictionary!$M$3:$M$7128,dictionary!$N$3:$N$7128))</f>
        <v>Para_Hydraulic_Oil_Temp_T_EOaPump_Active</v>
      </c>
      <c r="FKK3" s="175" t="str">
        <f>IF(ISNA(_xlfn.XLOOKUP(FKK$4,dictionary!$M$3:$M$7128,dictionary!$N$3:$N$7128))," ",_xlfn.XLOOKUP(FKK$4,dictionary!$M$3:$M$7128,dictionary!$N$3:$N$7128))</f>
        <v>Para_Hydraulic_Oil_TurboCh_Pr_Oil_LPTC_In_A</v>
      </c>
      <c r="FKL3" s="175" t="str">
        <f>IF(ISNA(_xlfn.XLOOKUP(FKL$4,dictionary!$M$3:$M$7128,dictionary!$N$3:$N$7128))," ",_xlfn.XLOOKUP(FKL$4,dictionary!$M$3:$M$7128,dictionary!$N$3:$N$7128))</f>
        <v>Para_Hydraulic_Oil_TurboCh_Pr_Oil_LPTC_In_B</v>
      </c>
      <c r="FKM3" s="175" t="str">
        <f>IF(ISNA(_xlfn.XLOOKUP(FKM$4,dictionary!$M$3:$M$7128,dictionary!$N$3:$N$7128))," ",_xlfn.XLOOKUP(FKM$4,dictionary!$M$3:$M$7128,dictionary!$N$3:$N$7128))</f>
        <v>Para_Hydraulic_Oil_TurboCh_Pr_TCOaF_Active</v>
      </c>
      <c r="FKN3" s="175" t="str">
        <f>IF(ISNA(_xlfn.XLOOKUP(FKN$4,dictionary!$M$3:$M$7128,dictionary!$N$3:$N$7128))," ",_xlfn.XLOOKUP(FKN$4,dictionary!$M$3:$M$7128,dictionary!$N$3:$N$7128))</f>
        <v>Para_Hydraulic_Oil_TurboCh_Pr_TCObF_Active</v>
      </c>
      <c r="FKO3" s="175" t="str">
        <f>IF(ISNA(_xlfn.XLOOKUP(FKO$4,dictionary!$M$3:$M$7128,dictionary!$N$3:$N$7128))," ",_xlfn.XLOOKUP(FKO$4,dictionary!$M$3:$M$7128,dictionary!$N$3:$N$7128))</f>
        <v>Para_Hydraulic_Oil_TurboCh_Pr_TCObF_ScalMax</v>
      </c>
      <c r="FKP3" s="175" t="str">
        <f>IF(ISNA(_xlfn.XLOOKUP(FKP$4,dictionary!$M$3:$M$7128,dictionary!$N$3:$N$7128))," ",_xlfn.XLOOKUP(FKP$4,dictionary!$M$3:$M$7128,dictionary!$N$3:$N$7128))</f>
        <v>Para_Hydraulic_Oil_TurboCh_Pr_TCObF_ScalMin</v>
      </c>
      <c r="FKQ3" s="175" t="str">
        <f>IF(ISNA(_xlfn.XLOOKUP(FKQ$4,dictionary!$M$3:$M$7128,dictionary!$N$3:$N$7128))," ",_xlfn.XLOOKUP(FKQ$4,dictionary!$M$3:$M$7128,dictionary!$N$3:$N$7128))</f>
        <v>Para_Hydraulic_Oil_TurboCh_TC_PostLub_Active</v>
      </c>
      <c r="FKR3" s="175" t="str">
        <f>IF(ISNA(_xlfn.XLOOKUP(FKR$4,dictionary!$M$3:$M$7128,dictionary!$N$3:$N$7128))," ",_xlfn.XLOOKUP(FKR$4,dictionary!$M$3:$M$7128,dictionary!$N$3:$N$7128))</f>
        <v>Para_Hydraulic_Oil_TurboCh_TC_watercooled</v>
      </c>
      <c r="FKS3" s="175" t="str">
        <f>IF(ISNA(_xlfn.XLOOKUP(FKS$4,dictionary!$M$3:$M$7128,dictionary!$N$3:$N$7128))," ",_xlfn.XLOOKUP(FKS$4,dictionary!$M$3:$M$7128,dictionary!$N$3:$N$7128))</f>
        <v>Para_Hydraulic_Oil_TurboCh_tiTC_Postlub</v>
      </c>
      <c r="FKT3" s="175" t="str">
        <f>IF(ISNA(_xlfn.XLOOKUP(FKT$4,dictionary!$M$3:$M$7128,dictionary!$N$3:$N$7128))," ",_xlfn.XLOOKUP(FKT$4,dictionary!$M$3:$M$7128,dictionary!$N$3:$N$7128))</f>
        <v>Para_Hydraulic_OilModule_Pr_EO_Mod_Out_Active</v>
      </c>
      <c r="FKU3" s="175" t="str">
        <f>IF(ISNA(_xlfn.XLOOKUP(FKU$4,dictionary!$M$3:$M$7128,dictionary!$N$3:$N$7128))," ",_xlfn.XLOOKUP(FKU$4,dictionary!$M$3:$M$7128,dictionary!$N$3:$N$7128))</f>
        <v>Para_Hydraulic_OilModule_Pr_EO_Mod_Out_ScalMax</v>
      </c>
      <c r="FKV3" s="175" t="str">
        <f>IF(ISNA(_xlfn.XLOOKUP(FKV$4,dictionary!$M$3:$M$7128,dictionary!$N$3:$N$7128))," ",_xlfn.XLOOKUP(FKV$4,dictionary!$M$3:$M$7128,dictionary!$N$3:$N$7128))</f>
        <v>Para_Hydraulic_OilModule_Pr_EO_Mod_Out_ScalMin</v>
      </c>
      <c r="FKW3" s="175" t="str">
        <f>IF(ISNA(_xlfn.XLOOKUP(FKW$4,dictionary!$M$3:$M$7128,dictionary!$N$3:$N$7128))," ",_xlfn.XLOOKUP(FKW$4,dictionary!$M$3:$M$7128,dictionary!$N$3:$N$7128))</f>
        <v>Para_Hydraulic_OilModule_T_EO_Mod_In_Active</v>
      </c>
      <c r="FKX3" s="175" t="str">
        <f>IF(ISNA(_xlfn.XLOOKUP(FKX$4,dictionary!$M$3:$M$7128,dictionary!$N$3:$N$7128))," ",_xlfn.XLOOKUP(FKX$4,dictionary!$M$3:$M$7128,dictionary!$N$3:$N$7128))</f>
        <v>Para_Hydraulic_OilModule_T_EO_Mod_Out_Active</v>
      </c>
      <c r="FKY3" s="175" t="str">
        <f>IF(ISNA(_xlfn.XLOOKUP(FKY$4,dictionary!$M$3:$M$7128,dictionary!$N$3:$N$7128))," ",_xlfn.XLOOKUP(FKY$4,dictionary!$M$3:$M$7128,dictionary!$N$3:$N$7128))</f>
        <v>Para_Hydraulic_PreHeat_Pr_HW_Re_PreH_ECW_Active</v>
      </c>
      <c r="FKZ3" s="175" t="str">
        <f>IF(ISNA(_xlfn.XLOOKUP(FKZ$4,dictionary!$M$3:$M$7128,dictionary!$N$3:$N$7128))," ",_xlfn.XLOOKUP(FKZ$4,dictionary!$M$3:$M$7128,dictionary!$N$3:$N$7128))</f>
        <v>Para_Hydraulic_PreHeat_Pr_HW_Re_PreH_ECW_ScalMax</v>
      </c>
      <c r="FLA3" s="175" t="str">
        <f>IF(ISNA(_xlfn.XLOOKUP(FLA$4,dictionary!$M$3:$M$7128,dictionary!$N$3:$N$7128))," ",_xlfn.XLOOKUP(FLA$4,dictionary!$M$3:$M$7128,dictionary!$N$3:$N$7128))</f>
        <v>Para_Hydraulic_PreHeat_Pr_HW_Re_PreH_ECW_ScalMin</v>
      </c>
      <c r="FLB3" s="175" t="str">
        <f>IF(ISNA(_xlfn.XLOOKUP(FLB$4,dictionary!$M$3:$M$7128,dictionary!$N$3:$N$7128))," ",_xlfn.XLOOKUP(FLB$4,dictionary!$M$3:$M$7128,dictionary!$N$3:$N$7128))</f>
        <v>Para_Hydraulic_PreHeat_Pr_HW_Re_PreH_EO_Active</v>
      </c>
      <c r="FLC3" s="175" t="str">
        <f>IF(ISNA(_xlfn.XLOOKUP(FLC$4,dictionary!$M$3:$M$7128,dictionary!$N$3:$N$7128))," ",_xlfn.XLOOKUP(FLC$4,dictionary!$M$3:$M$7128,dictionary!$N$3:$N$7128))</f>
        <v>Para_Hydraulic_PreHeat_Pr_HW_Re_PreH_EO_ScalMax</v>
      </c>
      <c r="FLD3" s="175" t="str">
        <f>IF(ISNA(_xlfn.XLOOKUP(FLD$4,dictionary!$M$3:$M$7128,dictionary!$N$3:$N$7128))," ",_xlfn.XLOOKUP(FLD$4,dictionary!$M$3:$M$7128,dictionary!$N$3:$N$7128))</f>
        <v>Para_Hydraulic_PreHeat_Pr_HW_Re_PreH_EO_ScalMin</v>
      </c>
      <c r="FLE3" s="175" t="str">
        <f>IF(ISNA(_xlfn.XLOOKUP(FLE$4,dictionary!$M$3:$M$7128,dictionary!$N$3:$N$7128))," ",_xlfn.XLOOKUP(FLE$4,dictionary!$M$3:$M$7128,dictionary!$N$3:$N$7128))</f>
        <v>Para_Hydraulic_PreHeat_T_HW_Re_PreH_ECW_Active</v>
      </c>
      <c r="FLF3" s="175" t="str">
        <f>IF(ISNA(_xlfn.XLOOKUP(FLF$4,dictionary!$M$3:$M$7128,dictionary!$N$3:$N$7128))," ",_xlfn.XLOOKUP(FLF$4,dictionary!$M$3:$M$7128,dictionary!$N$3:$N$7128))</f>
        <v>Para_Hydraulic_PreHeat_T_HW_Re_PreH_EO_Active</v>
      </c>
      <c r="FLG3" s="175" t="str">
        <f>IF(ISNA(_xlfn.XLOOKUP(FLG$4,dictionary!$M$3:$M$7128,dictionary!$N$3:$N$7128))," ",_xlfn.XLOOKUP(FLG$4,dictionary!$M$3:$M$7128,dictionary!$N$3:$N$7128))</f>
        <v>Para_Hydraulic_PreHeat_T_HW_Su_PreH_ECW_Active</v>
      </c>
      <c r="FLH3" s="175" t="str">
        <f>IF(ISNA(_xlfn.XLOOKUP(FLH$4,dictionary!$M$3:$M$7128,dictionary!$N$3:$N$7128))," ",_xlfn.XLOOKUP(FLH$4,dictionary!$M$3:$M$7128,dictionary!$N$3:$N$7128))</f>
        <v>Para_Hydraulic_PreHeat_T_HW_Su_PreH_EO_Active</v>
      </c>
      <c r="FLI3" s="175" t="str">
        <f>IF(ISNA(_xlfn.XLOOKUP(FLI$4,dictionary!$M$3:$M$7128,dictionary!$N$3:$N$7128))," ",_xlfn.XLOOKUP(FLI$4,dictionary!$M$3:$M$7128,dictionary!$N$3:$N$7128))</f>
        <v>Para_Hydraulic_RetWatPreEng_T_HW_ReBeEng_SF_Trip</v>
      </c>
      <c r="FLJ3" s="175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75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75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75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75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75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75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75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75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75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75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75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75" t="str">
        <f>IF(ISNA(_xlfn.XLOOKUP(FLV$4,dictionary!$M$3:$M$7128,dictionary!$N$3:$N$7128))," ",_xlfn.XLOOKUP(FLV$4,dictionary!$M$3:$M$7128,dictionary!$N$3:$N$7128))</f>
        <v>Para_Ignition_ActITPTbAdap</v>
      </c>
      <c r="FLW3" s="175" t="str">
        <f>IF(ISNA(_xlfn.XLOOKUP(FLW$4,dictionary!$M$3:$M$7128,dictionary!$N$3:$N$7128))," ",_xlfn.XLOOKUP(FLW$4,dictionary!$M$3:$M$7128,dictionary!$N$3:$N$7128))</f>
        <v>Para_Ignition_EnergLev</v>
      </c>
      <c r="FLX3" s="175" t="str">
        <f>IF(ISNA(_xlfn.XLOOKUP(FLX$4,dictionary!$M$3:$M$7128,dictionary!$N$3:$N$7128))," ",_xlfn.XLOOKUP(FLX$4,dictionary!$M$3:$M$7128,dictionary!$N$3:$N$7128))</f>
        <v>Para_Ignition_ITPEarl</v>
      </c>
      <c r="FLY3" s="175" t="str">
        <f>IF(ISNA(_xlfn.XLOOKUP(FLY$4,dictionary!$M$3:$M$7128,dictionary!$N$3:$N$7128))," ",_xlfn.XLOOKUP(FLY$4,dictionary!$M$3:$M$7128,dictionary!$N$3:$N$7128))</f>
        <v>Para_Ignition_ITPGas1</v>
      </c>
      <c r="FLZ3" s="175" t="str">
        <f>IF(ISNA(_xlfn.XLOOKUP(FLZ$4,dictionary!$M$3:$M$7128,dictionary!$N$3:$N$7128))," ",_xlfn.XLOOKUP(FLZ$4,dictionary!$M$3:$M$7128,dictionary!$N$3:$N$7128))</f>
        <v>Para_Ignition_ITPGas2</v>
      </c>
      <c r="FMA3" s="175" t="str">
        <f>IF(ISNA(_xlfn.XLOOKUP(FMA$4,dictionary!$M$3:$M$7128,dictionary!$N$3:$N$7128))," ",_xlfn.XLOOKUP(FMA$4,dictionary!$M$3:$M$7128,dictionary!$N$3:$N$7128))</f>
        <v>Para_Ignition_ITPGas3</v>
      </c>
      <c r="FMB3" s="175" t="str">
        <f>IF(ISNA(_xlfn.XLOOKUP(FMB$4,dictionary!$M$3:$M$7128,dictionary!$N$3:$N$7128))," ",_xlfn.XLOOKUP(FMB$4,dictionary!$M$3:$M$7128,dictionary!$N$3:$N$7128))</f>
        <v>Para_Ignition_ITPGas4</v>
      </c>
      <c r="FMC3" s="175" t="str">
        <f>IF(ISNA(_xlfn.XLOOKUP(FMC$4,dictionary!$M$3:$M$7128,dictionary!$N$3:$N$7128))," ",_xlfn.XLOOKUP(FMC$4,dictionary!$M$3:$M$7128,dictionary!$N$3:$N$7128))</f>
        <v>Para_Ignition_ITPIslandG1</v>
      </c>
      <c r="FMD3" s="175" t="str">
        <f>IF(ISNA(_xlfn.XLOOKUP(FMD$4,dictionary!$M$3:$M$7128,dictionary!$N$3:$N$7128))," ",_xlfn.XLOOKUP(FMD$4,dictionary!$M$3:$M$7128,dictionary!$N$3:$N$7128))</f>
        <v>Para_Ignition_ITPIslandG2</v>
      </c>
      <c r="FME3" s="175" t="str">
        <f>IF(ISNA(_xlfn.XLOOKUP(FME$4,dictionary!$M$3:$M$7128,dictionary!$N$3:$N$7128))," ",_xlfn.XLOOKUP(FME$4,dictionary!$M$3:$M$7128,dictionary!$N$3:$N$7128))</f>
        <v>Para_Ignition_ITPIslandG3</v>
      </c>
      <c r="FMF3" s="175" t="str">
        <f>IF(ISNA(_xlfn.XLOOKUP(FMF$4,dictionary!$M$3:$M$7128,dictionary!$N$3:$N$7128))," ",_xlfn.XLOOKUP(FMF$4,dictionary!$M$3:$M$7128,dictionary!$N$3:$N$7128))</f>
        <v>Para_Ignition_ITPIslandG4</v>
      </c>
      <c r="FMG3" s="175" t="str">
        <f>IF(ISNA(_xlfn.XLOOKUP(FMG$4,dictionary!$M$3:$M$7128,dictionary!$N$3:$N$7128))," ",_xlfn.XLOOKUP(FMG$4,dictionary!$M$3:$M$7128,dictionary!$N$3:$N$7128))</f>
        <v>Para_Ignition_ITPKnockMonOffG1</v>
      </c>
      <c r="FMH3" s="175" t="str">
        <f>IF(ISNA(_xlfn.XLOOKUP(FMH$4,dictionary!$M$3:$M$7128,dictionary!$N$3:$N$7128))," ",_xlfn.XLOOKUP(FMH$4,dictionary!$M$3:$M$7128,dictionary!$N$3:$N$7128))</f>
        <v>Para_Ignition_ITPKnockMonOffG2</v>
      </c>
      <c r="FMI3" s="175" t="str">
        <f>IF(ISNA(_xlfn.XLOOKUP(FMI$4,dictionary!$M$3:$M$7128,dictionary!$N$3:$N$7128))," ",_xlfn.XLOOKUP(FMI$4,dictionary!$M$3:$M$7128,dictionary!$N$3:$N$7128))</f>
        <v>Para_Ignition_ITPKnockMonOffG3</v>
      </c>
      <c r="FMJ3" s="175" t="str">
        <f>IF(ISNA(_xlfn.XLOOKUP(FMJ$4,dictionary!$M$3:$M$7128,dictionary!$N$3:$N$7128))," ",_xlfn.XLOOKUP(FMJ$4,dictionary!$M$3:$M$7128,dictionary!$N$3:$N$7128))</f>
        <v>Para_Ignition_ITPKnockMonOffG4</v>
      </c>
      <c r="FMK3" s="175" t="str">
        <f>IF(ISNA(_xlfn.XLOOKUP(FMK$4,dictionary!$M$3:$M$7128,dictionary!$N$3:$N$7128))," ",_xlfn.XLOOKUP(FMK$4,dictionary!$M$3:$M$7128,dictionary!$N$3:$N$7128))</f>
        <v>Para_Ignition_ITPLate</v>
      </c>
      <c r="FML3" s="175" t="str">
        <f>IF(ISNA(_xlfn.XLOOKUP(FML$4,dictionary!$M$3:$M$7128,dictionary!$N$3:$N$7128))," ",_xlfn.XLOOKUP(FML$4,dictionary!$M$3:$M$7128,dictionary!$N$3:$N$7128))</f>
        <v>Para_Ignition_ITPMinGas1</v>
      </c>
      <c r="FMM3" s="175" t="str">
        <f>IF(ISNA(_xlfn.XLOOKUP(FMM$4,dictionary!$M$3:$M$7128,dictionary!$N$3:$N$7128))," ",_xlfn.XLOOKUP(FMM$4,dictionary!$M$3:$M$7128,dictionary!$N$3:$N$7128))</f>
        <v>Para_Ignition_ITPMinGas2</v>
      </c>
      <c r="FMN3" s="175" t="str">
        <f>IF(ISNA(_xlfn.XLOOKUP(FMN$4,dictionary!$M$3:$M$7128,dictionary!$N$3:$N$7128))," ",_xlfn.XLOOKUP(FMN$4,dictionary!$M$3:$M$7128,dictionary!$N$3:$N$7128))</f>
        <v>Para_Ignition_ITPMinGas3</v>
      </c>
      <c r="FMO3" s="175" t="str">
        <f>IF(ISNA(_xlfn.XLOOKUP(FMO$4,dictionary!$M$3:$M$7128,dictionary!$N$3:$N$7128))," ",_xlfn.XLOOKUP(FMO$4,dictionary!$M$3:$M$7128,dictionary!$N$3:$N$7128))</f>
        <v>Para_Ignition_ITPMinGas4</v>
      </c>
      <c r="FMP3" s="175" t="str">
        <f>IF(ISNA(_xlfn.XLOOKUP(FMP$4,dictionary!$M$3:$M$7128,dictionary!$N$3:$N$7128))," ",_xlfn.XLOOKUP(FMP$4,dictionary!$M$3:$M$7128,dictionary!$N$3:$N$7128))</f>
        <v>Para_Ignition_ITPTbPosAdap</v>
      </c>
      <c r="FMQ3" s="175" t="str">
        <f>IF(ISNA(_xlfn.XLOOKUP(FMQ$4,dictionary!$M$3:$M$7128,dictionary!$N$3:$N$7128))," ",_xlfn.XLOOKUP(FMQ$4,dictionary!$M$3:$M$7128,dictionary!$N$3:$N$7128))</f>
        <v>Para_Ignition_mAOutput_Curr1</v>
      </c>
      <c r="FMR3" s="175" t="str">
        <f>IF(ISNA(_xlfn.XLOOKUP(FMR$4,dictionary!$M$3:$M$7128,dictionary!$N$3:$N$7128))," ",_xlfn.XLOOKUP(FMR$4,dictionary!$M$3:$M$7128,dictionary!$N$3:$N$7128))</f>
        <v>Para_Ignition_mAOutput_Curr2</v>
      </c>
      <c r="FMS3" s="175" t="str">
        <f>IF(ISNA(_xlfn.XLOOKUP(FMS$4,dictionary!$M$3:$M$7128,dictionary!$N$3:$N$7128))," ",_xlfn.XLOOKUP(FMS$4,dictionary!$M$3:$M$7128,dictionary!$N$3:$N$7128))</f>
        <v>Para_Ignition_mAOutput_Point1</v>
      </c>
      <c r="FMT3" s="175" t="str">
        <f>IF(ISNA(_xlfn.XLOOKUP(FMT$4,dictionary!$M$3:$M$7128,dictionary!$N$3:$N$7128))," ",_xlfn.XLOOKUP(FMT$4,dictionary!$M$3:$M$7128,dictionary!$N$3:$N$7128))</f>
        <v>Para_Ignition_mAOutput_Point2</v>
      </c>
      <c r="FMU3" s="175" t="str">
        <f>IF(ISNA(_xlfn.XLOOKUP(FMU$4,dictionary!$M$3:$M$7128,dictionary!$N$3:$N$7128))," ",_xlfn.XLOOKUP(FMU$4,dictionary!$M$3:$M$7128,dictionary!$N$3:$N$7128))</f>
        <v>Para_Ignition_MisfControl</v>
      </c>
      <c r="FMV3" s="175" t="str">
        <f>IF(ISNA(_xlfn.XLOOKUP(FMV$4,dictionary!$M$3:$M$7128,dictionary!$N$3:$N$7128))," ",_xlfn.XLOOKUP(FMV$4,dictionary!$M$3:$M$7128,dictionary!$N$3:$N$7128))</f>
        <v>Para_Ignition_MORIS_CoilType</v>
      </c>
      <c r="FMW3" s="175" t="str">
        <f>IF(ISNA(_xlfn.XLOOKUP(FMW$4,dictionary!$M$3:$M$7128,dictionary!$N$3:$N$7128))," ",_xlfn.XLOOKUP(FMW$4,dictionary!$M$3:$M$7128,dictionary!$N$3:$N$7128))</f>
        <v>Para_Ignition_MORIS_CoilType0_IonTimeEarl</v>
      </c>
      <c r="FMX3" s="175" t="str">
        <f>IF(ISNA(_xlfn.XLOOKUP(FMX$4,dictionary!$M$3:$M$7128,dictionary!$N$3:$N$7128))," ",_xlfn.XLOOKUP(FMX$4,dictionary!$M$3:$M$7128,dictionary!$N$3:$N$7128))</f>
        <v>Para_Ignition_MORIS_CoilType0_IonTimeLate</v>
      </c>
      <c r="FMY3" s="175" t="str">
        <f>IF(ISNA(_xlfn.XLOOKUP(FMY$4,dictionary!$M$3:$M$7128,dictionary!$N$3:$N$7128))," ",_xlfn.XLOOKUP(FMY$4,dictionary!$M$3:$M$7128,dictionary!$N$3:$N$7128))</f>
        <v>Para_Ignition_MORIS_CoilType0_MagLevelDec</v>
      </c>
      <c r="FMZ3" s="175" t="str">
        <f>IF(ISNA(_xlfn.XLOOKUP(FMZ$4,dictionary!$M$3:$M$7128,dictionary!$N$3:$N$7128))," ",_xlfn.XLOOKUP(FMZ$4,dictionary!$M$3:$M$7128,dictionary!$N$3:$N$7128))</f>
        <v>Para_Ignition_MORIS_CoilType0_MagLevelInc</v>
      </c>
      <c r="FNA3" s="175" t="str">
        <f>IF(ISNA(_xlfn.XLOOKUP(FNA$4,dictionary!$M$3:$M$7128,dictionary!$N$3:$N$7128))," ",_xlfn.XLOOKUP(FNA$4,dictionary!$M$3:$M$7128,dictionary!$N$3:$N$7128))</f>
        <v>Para_Ignition_MORIS_CoilType0_MagLevelIon</v>
      </c>
      <c r="FNB3" s="175" t="str">
        <f>IF(ISNA(_xlfn.XLOOKUP(FNB$4,dictionary!$M$3:$M$7128,dictionary!$N$3:$N$7128))," ",_xlfn.XLOOKUP(FNB$4,dictionary!$M$3:$M$7128,dictionary!$N$3:$N$7128))</f>
        <v>Para_Ignition_MORIS_CoilType0_MagLevelLim</v>
      </c>
      <c r="FNC3" s="175" t="str">
        <f>IF(ISNA(_xlfn.XLOOKUP(FNC$4,dictionary!$M$3:$M$7128,dictionary!$N$3:$N$7128))," ",_xlfn.XLOOKUP(FNC$4,dictionary!$M$3:$M$7128,dictionary!$N$3:$N$7128))</f>
        <v>Para_Ignition_MORIS_CoilType0_PowerIgn</v>
      </c>
      <c r="FND3" s="175" t="str">
        <f>IF(ISNA(_xlfn.XLOOKUP(FND$4,dictionary!$M$3:$M$7128,dictionary!$N$3:$N$7128))," ",_xlfn.XLOOKUP(FND$4,dictionary!$M$3:$M$7128,dictionary!$N$3:$N$7128))</f>
        <v>Para_Ignition_MORIS_CoilType0_PowerSparkLim</v>
      </c>
      <c r="FNE3" s="175" t="str">
        <f>IF(ISNA(_xlfn.XLOOKUP(FNE$4,dictionary!$M$3:$M$7128,dictionary!$N$3:$N$7128))," ",_xlfn.XLOOKUP(FNE$4,dictionary!$M$3:$M$7128,dictionary!$N$3:$N$7128))</f>
        <v>Para_Ignition_MORIS_CoilType0_PowerSparkRate</v>
      </c>
      <c r="FNF3" s="175" t="str">
        <f>IF(ISNA(_xlfn.XLOOKUP(FNF$4,dictionary!$M$3:$M$7128,dictionary!$N$3:$N$7128))," ",_xlfn.XLOOKUP(FNF$4,dictionary!$M$3:$M$7128,dictionary!$N$3:$N$7128))</f>
        <v>Para_Ignition_MORIS_CoilType0_SparkCurrIonis</v>
      </c>
      <c r="FNG3" s="175" t="str">
        <f>IF(ISNA(_xlfn.XLOOKUP(FNG$4,dictionary!$M$3:$M$7128,dictionary!$N$3:$N$7128))," ",_xlfn.XLOOKUP(FNG$4,dictionary!$M$3:$M$7128,dictionary!$N$3:$N$7128))</f>
        <v>Para_Ignition_MORIS_CoilType0_SparkDelayFailRate</v>
      </c>
      <c r="FNH3" s="175" t="str">
        <f>IF(ISNA(_xlfn.XLOOKUP(FNH$4,dictionary!$M$3:$M$7128,dictionary!$N$3:$N$7128))," ",_xlfn.XLOOKUP(FNH$4,dictionary!$M$3:$M$7128,dictionary!$N$3:$N$7128))</f>
        <v>Para_Ignition_MORIS_CoilType0_SparkDelayLim</v>
      </c>
      <c r="FNI3" s="175" t="str">
        <f>IF(ISNA(_xlfn.XLOOKUP(FNI$4,dictionary!$M$3:$M$7128,dictionary!$N$3:$N$7128))," ",_xlfn.XLOOKUP(FNI$4,dictionary!$M$3:$M$7128,dictionary!$N$3:$N$7128))</f>
        <v>Para_Ignition_MORIS_CoilType0_SparkDurIonis</v>
      </c>
      <c r="FNJ3" s="175" t="str">
        <f>IF(ISNA(_xlfn.XLOOKUP(FNJ$4,dictionary!$M$3:$M$7128,dictionary!$N$3:$N$7128))," ",_xlfn.XLOOKUP(FNJ$4,dictionary!$M$3:$M$7128,dictionary!$N$3:$N$7128))</f>
        <v>Para_Ignition_MORIS_PowerSupplyOut</v>
      </c>
      <c r="FNK3" s="175" t="str">
        <f>IF(ISNA(_xlfn.XLOOKUP(FNK$4,dictionary!$M$3:$M$7128,dictionary!$N$3:$N$7128))," ",_xlfn.XLOOKUP(FNK$4,dictionary!$M$3:$M$7128,dictionary!$N$3:$N$7128))</f>
        <v>Para_Ignition_MORIS_SparkChar0_SparkCurr1</v>
      </c>
      <c r="FNL3" s="175" t="str">
        <f>IF(ISNA(_xlfn.XLOOKUP(FNL$4,dictionary!$M$3:$M$7128,dictionary!$N$3:$N$7128))," ",_xlfn.XLOOKUP(FNL$4,dictionary!$M$3:$M$7128,dictionary!$N$3:$N$7128))</f>
        <v>Para_Ignition_MORIS_SparkChar0_SparkCurr2</v>
      </c>
      <c r="FNM3" s="175" t="str">
        <f>IF(ISNA(_xlfn.XLOOKUP(FNM$4,dictionary!$M$3:$M$7128,dictionary!$N$3:$N$7128))," ",_xlfn.XLOOKUP(FNM$4,dictionary!$M$3:$M$7128,dictionary!$N$3:$N$7128))</f>
        <v>Para_Ignition_MORIS_SparkChar0_SparkCurr3</v>
      </c>
      <c r="FNN3" s="175" t="str">
        <f>IF(ISNA(_xlfn.XLOOKUP(FNN$4,dictionary!$M$3:$M$7128,dictionary!$N$3:$N$7128))," ",_xlfn.XLOOKUP(FNN$4,dictionary!$M$3:$M$7128,dictionary!$N$3:$N$7128))</f>
        <v>Para_Ignition_MORIS_SparkChar0_SparkCurr4</v>
      </c>
      <c r="FNO3" s="175" t="str">
        <f>IF(ISNA(_xlfn.XLOOKUP(FNO$4,dictionary!$M$3:$M$7128,dictionary!$N$3:$N$7128))," ",_xlfn.XLOOKUP(FNO$4,dictionary!$M$3:$M$7128,dictionary!$N$3:$N$7128))</f>
        <v>Para_Ignition_MORIS_SparkChar0_SparkCurr5</v>
      </c>
      <c r="FNP3" s="175" t="str">
        <f>IF(ISNA(_xlfn.XLOOKUP(FNP$4,dictionary!$M$3:$M$7128,dictionary!$N$3:$N$7128))," ",_xlfn.XLOOKUP(FNP$4,dictionary!$M$3:$M$7128,dictionary!$N$3:$N$7128))</f>
        <v>Para_Ignition_MORIS_SparkChar0_SparkCurr6</v>
      </c>
      <c r="FNQ3" s="175" t="str">
        <f>IF(ISNA(_xlfn.XLOOKUP(FNQ$4,dictionary!$M$3:$M$7128,dictionary!$N$3:$N$7128))," ",_xlfn.XLOOKUP(FNQ$4,dictionary!$M$3:$M$7128,dictionary!$N$3:$N$7128))</f>
        <v>Para_Ignition_MORIS_SparkChar0_SparkDur1</v>
      </c>
      <c r="FNR3" s="175" t="str">
        <f>IF(ISNA(_xlfn.XLOOKUP(FNR$4,dictionary!$M$3:$M$7128,dictionary!$N$3:$N$7128))," ",_xlfn.XLOOKUP(FNR$4,dictionary!$M$3:$M$7128,dictionary!$N$3:$N$7128))</f>
        <v>Para_Ignition_MORIS_SparkChar0_SparkDur2</v>
      </c>
      <c r="FNS3" s="175" t="str">
        <f>IF(ISNA(_xlfn.XLOOKUP(FNS$4,dictionary!$M$3:$M$7128,dictionary!$N$3:$N$7128))," ",_xlfn.XLOOKUP(FNS$4,dictionary!$M$3:$M$7128,dictionary!$N$3:$N$7128))</f>
        <v>Para_Ignition_MORIS_SparkChar0_SparkDur3</v>
      </c>
      <c r="FNT3" s="175" t="str">
        <f>IF(ISNA(_xlfn.XLOOKUP(FNT$4,dictionary!$M$3:$M$7128,dictionary!$N$3:$N$7128))," ",_xlfn.XLOOKUP(FNT$4,dictionary!$M$3:$M$7128,dictionary!$N$3:$N$7128))</f>
        <v>Para_Ignition_MORIS_SparkChar0_SparkDur4</v>
      </c>
      <c r="FNU3" s="175" t="str">
        <f>IF(ISNA(_xlfn.XLOOKUP(FNU$4,dictionary!$M$3:$M$7128,dictionary!$N$3:$N$7128))," ",_xlfn.XLOOKUP(FNU$4,dictionary!$M$3:$M$7128,dictionary!$N$3:$N$7128))</f>
        <v>Para_Ignition_MORIS_SparkChar0_SparkDur5</v>
      </c>
      <c r="FNV3" s="175" t="str">
        <f>IF(ISNA(_xlfn.XLOOKUP(FNV$4,dictionary!$M$3:$M$7128,dictionary!$N$3:$N$7128))," ",_xlfn.XLOOKUP(FNV$4,dictionary!$M$3:$M$7128,dictionary!$N$3:$N$7128))</f>
        <v>Para_Ignition_MORIS_SparkCurrChar</v>
      </c>
      <c r="FNW3" s="175" t="str">
        <f>IF(ISNA(_xlfn.XLOOKUP(FNW$4,dictionary!$M$3:$M$7128,dictionary!$N$3:$N$7128))," ",_xlfn.XLOOKUP(FNW$4,dictionary!$M$3:$M$7128,dictionary!$N$3:$N$7128))</f>
        <v>Para_Ignition_MORIS_SparkCurrDur</v>
      </c>
      <c r="FNX3" s="175" t="str">
        <f>IF(ISNA(_xlfn.XLOOKUP(FNX$4,dictionary!$M$3:$M$7128,dictionary!$N$3:$N$7128))," ",_xlfn.XLOOKUP(FNX$4,dictionary!$M$3:$M$7128,dictionary!$N$3:$N$7128))</f>
        <v>Para_Ignition_MORIS_SparkCurrLevel</v>
      </c>
      <c r="FNY3" s="175" t="str">
        <f>IF(ISNA(_xlfn.XLOOKUP(FNY$4,dictionary!$M$3:$M$7128,dictionary!$N$3:$N$7128))," ",_xlfn.XLOOKUP(FNY$4,dictionary!$M$3:$M$7128,dictionary!$N$3:$N$7128))</f>
        <v>Para_Ignition_MORIS_SparkDurTol</v>
      </c>
      <c r="FNZ3" s="175" t="str">
        <f>IF(ISNA(_xlfn.XLOOKUP(FNZ$4,dictionary!$M$3:$M$7128,dictionary!$N$3:$N$7128))," ",_xlfn.XLOOKUP(FNZ$4,dictionary!$M$3:$M$7128,dictionary!$N$3:$N$7128))</f>
        <v>Para_Ignition_MORIS_SparkDurTolFailRate</v>
      </c>
      <c r="FOA3" s="175" t="str">
        <f>IF(ISNA(_xlfn.XLOOKUP(FOA$4,dictionary!$M$3:$M$7128,dictionary!$N$3:$N$7128))," ",_xlfn.XLOOKUP(FOA$4,dictionary!$M$3:$M$7128,dictionary!$N$3:$N$7128))</f>
        <v>Para_Ignition_OutputMon</v>
      </c>
      <c r="FOB3" s="175" t="str">
        <f>IF(ISNA(_xlfn.XLOOKUP(FOB$4,dictionary!$M$3:$M$7128,dictionary!$N$3:$N$7128))," ",_xlfn.XLOOKUP(FOB$4,dictionary!$M$3:$M$7128,dictionary!$N$3:$N$7128))</f>
        <v>Para_Ignition_OverSpeed</v>
      </c>
      <c r="FOC3" s="175" t="str">
        <f>IF(ISNA(_xlfn.XLOOKUP(FOC$4,dictionary!$M$3:$M$7128,dictionary!$N$3:$N$7128))," ",_xlfn.XLOOKUP(FOC$4,dictionary!$M$3:$M$7128,dictionary!$N$3:$N$7128))</f>
        <v>Para_Ignition_ResetPos</v>
      </c>
      <c r="FOD3" s="175" t="str">
        <f>IF(ISNA(_xlfn.XLOOKUP(FOD$4,dictionary!$M$3:$M$7128,dictionary!$N$3:$N$7128))," ",_xlfn.XLOOKUP(FOD$4,dictionary!$M$3:$M$7128,dictionary!$N$3:$N$7128))</f>
        <v>Para_Ignition_SecSpeed</v>
      </c>
      <c r="FOE3" s="175" t="str">
        <f>IF(ISNA(_xlfn.XLOOKUP(FOE$4,dictionary!$M$3:$M$7128,dictionary!$N$3:$N$7128))," ",_xlfn.XLOOKUP(FOE$4,dictionary!$M$3:$M$7128,dictionary!$N$3:$N$7128))</f>
        <v>Para_Ignition_Setting_EnergLev</v>
      </c>
      <c r="FOF3" s="175" t="str">
        <f>IF(ISNA(_xlfn.XLOOKUP(FOF$4,dictionary!$M$3:$M$7128,dictionary!$N$3:$N$7128))," ",_xlfn.XLOOKUP(FOF$4,dictionary!$M$3:$M$7128,dictionary!$N$3:$N$7128))</f>
        <v>Para_Ignition_Setting_OutputMon</v>
      </c>
      <c r="FOG3" s="175" t="str">
        <f>IF(ISNA(_xlfn.XLOOKUP(FOG$4,dictionary!$M$3:$M$7128,dictionary!$N$3:$N$7128))," ",_xlfn.XLOOKUP(FOG$4,dictionary!$M$3:$M$7128,dictionary!$N$3:$N$7128))</f>
        <v>Para_Ignition_Setting_ResetPos</v>
      </c>
      <c r="FOH3" s="175" t="str">
        <f>IF(ISNA(_xlfn.XLOOKUP(FOH$4,dictionary!$M$3:$M$7128,dictionary!$N$3:$N$7128))," ",_xlfn.XLOOKUP(FOH$4,dictionary!$M$3:$M$7128,dictionary!$N$3:$N$7128))</f>
        <v>Para_Ignition_Setting_SecSpeed</v>
      </c>
      <c r="FOI3" s="175" t="str">
        <f>IF(ISNA(_xlfn.XLOOKUP(FOI$4,dictionary!$M$3:$M$7128,dictionary!$N$3:$N$7128))," ",_xlfn.XLOOKUP(FOI$4,dictionary!$M$3:$M$7128,dictionary!$N$3:$N$7128))</f>
        <v>Para_Ignition_Setting_SpeedRelay1</v>
      </c>
      <c r="FOJ3" s="175" t="str">
        <f>IF(ISNA(_xlfn.XLOOKUP(FOJ$4,dictionary!$M$3:$M$7128,dictionary!$N$3:$N$7128))," ",_xlfn.XLOOKUP(FOJ$4,dictionary!$M$3:$M$7128,dictionary!$N$3:$N$7128))</f>
        <v>Para_Ignition_Setting_SpeedRelay2</v>
      </c>
      <c r="FOK3" s="175" t="str">
        <f>IF(ISNA(_xlfn.XLOOKUP(FOK$4,dictionary!$M$3:$M$7128,dictionary!$N$3:$N$7128))," ",_xlfn.XLOOKUP(FOK$4,dictionary!$M$3:$M$7128,dictionary!$N$3:$N$7128))</f>
        <v>Para_Ignition_Setting_SpeedRelay2InvOut</v>
      </c>
      <c r="FOL3" s="175" t="str">
        <f>IF(ISNA(_xlfn.XLOOKUP(FOL$4,dictionary!$M$3:$M$7128,dictionary!$N$3:$N$7128))," ",_xlfn.XLOOKUP(FOL$4,dictionary!$M$3:$M$7128,dictionary!$N$3:$N$7128))</f>
        <v>Para_Ignition_Setting_SpeedRelayHys1</v>
      </c>
      <c r="FOM3" s="175" t="str">
        <f>IF(ISNA(_xlfn.XLOOKUP(FOM$4,dictionary!$M$3:$M$7128,dictionary!$N$3:$N$7128))," ",_xlfn.XLOOKUP(FOM$4,dictionary!$M$3:$M$7128,dictionary!$N$3:$N$7128))</f>
        <v>Para_Ignition_Setting_SpeedRelayHys2</v>
      </c>
      <c r="FON3" s="175" t="str">
        <f>IF(ISNA(_xlfn.XLOOKUP(FON$4,dictionary!$M$3:$M$7128,dictionary!$N$3:$N$7128))," ",_xlfn.XLOOKUP(FON$4,dictionary!$M$3:$M$7128,dictionary!$N$3:$N$7128))</f>
        <v>Para_Ignition_SpeedRelay1</v>
      </c>
      <c r="FOO3" s="175" t="str">
        <f>IF(ISNA(_xlfn.XLOOKUP(FOO$4,dictionary!$M$3:$M$7128,dictionary!$N$3:$N$7128))," ",_xlfn.XLOOKUP(FOO$4,dictionary!$M$3:$M$7128,dictionary!$N$3:$N$7128))</f>
        <v>Para_Ignition_SpeedRelay2</v>
      </c>
      <c r="FOP3" s="175" t="str">
        <f>IF(ISNA(_xlfn.XLOOKUP(FOP$4,dictionary!$M$3:$M$7128,dictionary!$N$3:$N$7128))," ",_xlfn.XLOOKUP(FOP$4,dictionary!$M$3:$M$7128,dictionary!$N$3:$N$7128))</f>
        <v>Para_Ignition_SpeedRelay2InvOut</v>
      </c>
      <c r="FOQ3" s="175" t="str">
        <f>IF(ISNA(_xlfn.XLOOKUP(FOQ$4,dictionary!$M$3:$M$7128,dictionary!$N$3:$N$7128))," ",_xlfn.XLOOKUP(FOQ$4,dictionary!$M$3:$M$7128,dictionary!$N$3:$N$7128))</f>
        <v>Para_Ignition_SpeedRelayHys1</v>
      </c>
      <c r="FOR3" s="175" t="str">
        <f>IF(ISNA(_xlfn.XLOOKUP(FOR$4,dictionary!$M$3:$M$7128,dictionary!$N$3:$N$7128))," ",_xlfn.XLOOKUP(FOR$4,dictionary!$M$3:$M$7128,dictionary!$N$3:$N$7128))</f>
        <v>Para_Ignition_SpeedRelayHys2</v>
      </c>
      <c r="FOS3" s="175" t="str">
        <f>IF(ISNA(_xlfn.XLOOKUP(FOS$4,dictionary!$M$3:$M$7128,dictionary!$N$3:$N$7128))," ",_xlfn.XLOOKUP(FOS$4,dictionary!$M$3:$M$7128,dictionary!$N$3:$N$7128))</f>
        <v>Para_Island_Advanced_ActMapVolEff</v>
      </c>
      <c r="FOT3" s="175" t="str">
        <f>IF(ISNA(_xlfn.XLOOKUP(FOT$4,dictionary!$M$3:$M$7128,dictionary!$N$3:$N$7128))," ",_xlfn.XLOOKUP(FOT$4,dictionary!$M$3:$M$7128,dictionary!$N$3:$N$7128))</f>
        <v>Para_Island_Advanced_ActSpeedComp</v>
      </c>
      <c r="FOU3" s="175" t="str">
        <f>IF(ISNA(_xlfn.XLOOKUP(FOU$4,dictionary!$M$3:$M$7128,dictionary!$N$3:$N$7128))," ",_xlfn.XLOOKUP(FOU$4,dictionary!$M$3:$M$7128,dictionary!$N$3:$N$7128))</f>
        <v>Para_Island_Advanced_CompByTimeCorr</v>
      </c>
      <c r="FOV3" s="175" t="str">
        <f>IF(ISNA(_xlfn.XLOOKUP(FOV$4,dictionary!$M$3:$M$7128,dictionary!$N$3:$N$7128))," ",_xlfn.XLOOKUP(FOV$4,dictionary!$M$3:$M$7128,dictionary!$N$3:$N$7128))</f>
        <v>Para_Island_Advanced_CompByValueCorr</v>
      </c>
      <c r="FOW3" s="175" t="str">
        <f>IF(ISNA(_xlfn.XLOOKUP(FOW$4,dictionary!$M$3:$M$7128,dictionary!$N$3:$N$7128))," ",_xlfn.XLOOKUP(FOW$4,dictionary!$M$3:$M$7128,dictionary!$N$3:$N$7128))</f>
        <v>Para_Island_Advanced_CompByValueCorrRed</v>
      </c>
      <c r="FOX3" s="175" t="str">
        <f>IF(ISNA(_xlfn.XLOOKUP(FOX$4,dictionary!$M$3:$M$7128,dictionary!$N$3:$N$7128))," ",_xlfn.XLOOKUP(FOX$4,dictionary!$M$3:$M$7128,dictionary!$N$3:$N$7128))</f>
        <v>Para_Island_Advanced_ITPShift</v>
      </c>
      <c r="FOY3" s="175" t="str">
        <f>IF(ISNA(_xlfn.XLOOKUP(FOY$4,dictionary!$M$3:$M$7128,dictionary!$N$3:$N$7128))," ",_xlfn.XLOOKUP(FOY$4,dictionary!$M$3:$M$7128,dictionary!$N$3:$N$7128))</f>
        <v>Para_Island_Advanced_SpeedCompCorrFact</v>
      </c>
      <c r="FOZ3" s="175" t="str">
        <f>IF(ISNA(_xlfn.XLOOKUP(FOZ$4,dictionary!$M$3:$M$7128,dictionary!$N$3:$N$7128))," ",_xlfn.XLOOKUP(FOZ$4,dictionary!$M$3:$M$7128,dictionary!$N$3:$N$7128))</f>
        <v>Para_Island_Advanced_SpeedCompFact</v>
      </c>
      <c r="FPA3" s="175" t="str">
        <f>IF(ISNA(_xlfn.XLOOKUP(FPA$4,dictionary!$M$3:$M$7128,dictionary!$N$3:$N$7128))," ",_xlfn.XLOOKUP(FPA$4,dictionary!$M$3:$M$7128,dictionary!$N$3:$N$7128))</f>
        <v>Para_Island_Ctr_TbDComp</v>
      </c>
      <c r="FPB3" s="175" t="str">
        <f>IF(ISNA(_xlfn.XLOOKUP(FPB$4,dictionary!$M$3:$M$7128,dictionary!$N$3:$N$7128))," ",_xlfn.XLOOKUP(FPB$4,dictionary!$M$3:$M$7128,dictionary!$N$3:$N$7128))</f>
        <v>Para_Island_Ctr_TbIComp</v>
      </c>
      <c r="FPC3" s="175" t="str">
        <f>IF(ISNA(_xlfn.XLOOKUP(FPC$4,dictionary!$M$3:$M$7128,dictionary!$N$3:$N$7128))," ",_xlfn.XLOOKUP(FPC$4,dictionary!$M$3:$M$7128,dictionary!$N$3:$N$7128))</f>
        <v>Para_Island_Ctr_TbPComp</v>
      </c>
      <c r="FPD3" s="175" t="str">
        <f>IF(ISNA(_xlfn.XLOOKUP(FPD$4,dictionary!$M$3:$M$7128,dictionary!$N$3:$N$7128))," ",_xlfn.XLOOKUP(FPD$4,dictionary!$M$3:$M$7128,dictionary!$N$3:$N$7128))</f>
        <v>Para_Island_Ctr_TbYMax</v>
      </c>
      <c r="FPE3" s="175" t="str">
        <f>IF(ISNA(_xlfn.XLOOKUP(FPE$4,dictionary!$M$3:$M$7128,dictionary!$N$3:$N$7128))," ",_xlfn.XLOOKUP(FPE$4,dictionary!$M$3:$M$7128,dictionary!$N$3:$N$7128))</f>
        <v>Para_Island_Ctr_TbYMin</v>
      </c>
      <c r="FPF3" s="175" t="str">
        <f>IF(ISNA(_xlfn.XLOOKUP(FPF$4,dictionary!$M$3:$M$7128,dictionary!$N$3:$N$7128))," ",_xlfn.XLOOKUP(FPF$4,dictionary!$M$3:$M$7128,dictionary!$N$3:$N$7128))</f>
        <v>Para_Island_Ctr_TrDComp</v>
      </c>
      <c r="FPG3" s="175" t="str">
        <f>IF(ISNA(_xlfn.XLOOKUP(FPG$4,dictionary!$M$3:$M$7128,dictionary!$N$3:$N$7128))," ",_xlfn.XLOOKUP(FPG$4,dictionary!$M$3:$M$7128,dictionary!$N$3:$N$7128))</f>
        <v>Para_Island_Ctr_TrIComp</v>
      </c>
      <c r="FPH3" s="175" t="str">
        <f>IF(ISNA(_xlfn.XLOOKUP(FPH$4,dictionary!$M$3:$M$7128,dictionary!$N$3:$N$7128))," ",_xlfn.XLOOKUP(FPH$4,dictionary!$M$3:$M$7128,dictionary!$N$3:$N$7128))</f>
        <v>Para_Island_Ctr_TrPComp</v>
      </c>
      <c r="FPI3" s="175" t="str">
        <f>IF(ISNA(_xlfn.XLOOKUP(FPI$4,dictionary!$M$3:$M$7128,dictionary!$N$3:$N$7128))," ",_xlfn.XLOOKUP(FPI$4,dictionary!$M$3:$M$7128,dictionary!$N$3:$N$7128))</f>
        <v>Para_Island_Ctr_TrYMax</v>
      </c>
      <c r="FPJ3" s="175" t="str">
        <f>IF(ISNA(_xlfn.XLOOKUP(FPJ$4,dictionary!$M$3:$M$7128,dictionary!$N$3:$N$7128))," ",_xlfn.XLOOKUP(FPJ$4,dictionary!$M$3:$M$7128,dictionary!$N$3:$N$7128))</f>
        <v>Para_Island_Ctr_TrYMin</v>
      </c>
      <c r="FPK3" s="175" t="str">
        <f>IF(ISNA(_xlfn.XLOOKUP(FPK$4,dictionary!$M$3:$M$7128,dictionary!$N$3:$N$7128))," ",_xlfn.XLOOKUP(FPK$4,dictionary!$M$3:$M$7128,dictionary!$N$3:$N$7128))</f>
        <v>Para_Island_LambdaAdap_FactNegPower</v>
      </c>
      <c r="FPL3" s="175" t="str">
        <f>IF(ISNA(_xlfn.XLOOKUP(FPL$4,dictionary!$M$3:$M$7128,dictionary!$N$3:$N$7128))," ",_xlfn.XLOOKUP(FPL$4,dictionary!$M$3:$M$7128,dictionary!$N$3:$N$7128))</f>
        <v>Para_Island_LambdaAdap_FactNegSpeed</v>
      </c>
      <c r="FPM3" s="175" t="str">
        <f>IF(ISNA(_xlfn.XLOOKUP(FPM$4,dictionary!$M$3:$M$7128,dictionary!$N$3:$N$7128))," ",_xlfn.XLOOKUP(FPM$4,dictionary!$M$3:$M$7128,dictionary!$N$3:$N$7128))</f>
        <v>Para_Island_LambdaAdap_FactPosPower</v>
      </c>
      <c r="FPN3" s="175" t="str">
        <f>IF(ISNA(_xlfn.XLOOKUP(FPN$4,dictionary!$M$3:$M$7128,dictionary!$N$3:$N$7128))," ",_xlfn.XLOOKUP(FPN$4,dictionary!$M$3:$M$7128,dictionary!$N$3:$N$7128))</f>
        <v>Para_Island_LambdaAdap_FactPosSpeed</v>
      </c>
      <c r="FPO3" s="175" t="str">
        <f>IF(ISNA(_xlfn.XLOOKUP(FPO$4,dictionary!$M$3:$M$7128,dictionary!$N$3:$N$7128))," ",_xlfn.XLOOKUP(FPO$4,dictionary!$M$3:$M$7128,dictionary!$N$3:$N$7128))</f>
        <v>Para_Island_LambdaAdap_TriggerLowPower</v>
      </c>
      <c r="FPP3" s="175" t="str">
        <f>IF(ISNA(_xlfn.XLOOKUP(FPP$4,dictionary!$M$3:$M$7128,dictionary!$N$3:$N$7128))," ",_xlfn.XLOOKUP(FPP$4,dictionary!$M$3:$M$7128,dictionary!$N$3:$N$7128))</f>
        <v>Para_Island_LambdaAdap_TriggerLowSpeed</v>
      </c>
      <c r="FPQ3" s="175" t="str">
        <f>IF(ISNA(_xlfn.XLOOKUP(FPQ$4,dictionary!$M$3:$M$7128,dictionary!$N$3:$N$7128))," ",_xlfn.XLOOKUP(FPQ$4,dictionary!$M$3:$M$7128,dictionary!$N$3:$N$7128))</f>
        <v>Para_Island_LambdaAdap_TriggerUpPower</v>
      </c>
      <c r="FPR3" s="175" t="str">
        <f>IF(ISNA(_xlfn.XLOOKUP(FPR$4,dictionary!$M$3:$M$7128,dictionary!$N$3:$N$7128))," ",_xlfn.XLOOKUP(FPR$4,dictionary!$M$3:$M$7128,dictionary!$N$3:$N$7128))</f>
        <v>Para_Island_LambdaAdap_TriggerUpSpeed</v>
      </c>
      <c r="FPS3" s="175" t="str">
        <f>IF(ISNA(_xlfn.XLOOKUP(FPS$4,dictionary!$M$3:$M$7128,dictionary!$N$3:$N$7128))," ",_xlfn.XLOOKUP(FPS$4,dictionary!$M$3:$M$7128,dictionary!$N$3:$N$7128))</f>
        <v>Para_Island_Limit_LSdPowerMax</v>
      </c>
      <c r="FPT3" s="175" t="str">
        <f>IF(ISNA(_xlfn.XLOOKUP(FPT$4,dictionary!$M$3:$M$7128,dictionary!$N$3:$N$7128))," ",_xlfn.XLOOKUP(FPT$4,dictionary!$M$3:$M$7128,dictionary!$N$3:$N$7128))</f>
        <v>Para_Island_Limit_LSdPowerMaxDelay</v>
      </c>
      <c r="FPU3" s="175" t="str">
        <f>IF(ISNA(_xlfn.XLOOKUP(FPU$4,dictionary!$M$3:$M$7128,dictionary!$N$3:$N$7128))," ",_xlfn.XLOOKUP(FPU$4,dictionary!$M$3:$M$7128,dictionary!$N$3:$N$7128))</f>
        <v>Para_Island_Limit_LSdPowerMaxHys</v>
      </c>
      <c r="FPV3" s="175" t="str">
        <f>IF(ISNA(_xlfn.XLOOKUP(FPV$4,dictionary!$M$3:$M$7128,dictionary!$N$3:$N$7128))," ",_xlfn.XLOOKUP(FPV$4,dictionary!$M$3:$M$7128,dictionary!$N$3:$N$7128))</f>
        <v>Para_Island_Limit_LSdPowerMinAlarm</v>
      </c>
      <c r="FPW3" s="175" t="str">
        <f>IF(ISNA(_xlfn.XLOOKUP(FPW$4,dictionary!$M$3:$M$7128,dictionary!$N$3:$N$7128))," ",_xlfn.XLOOKUP(FPW$4,dictionary!$M$3:$M$7128,dictionary!$N$3:$N$7128))</f>
        <v>Para_Island_Limit_LSdPowerMinAlarmDelay</v>
      </c>
      <c r="FPX3" s="175" t="str">
        <f>IF(ISNA(_xlfn.XLOOKUP(FPX$4,dictionary!$M$3:$M$7128,dictionary!$N$3:$N$7128))," ",_xlfn.XLOOKUP(FPX$4,dictionary!$M$3:$M$7128,dictionary!$N$3:$N$7128))</f>
        <v>Para_Island_Limit_LSdPowerMinHys</v>
      </c>
      <c r="FPY3" s="175" t="str">
        <f>IF(ISNA(_xlfn.XLOOKUP(FPY$4,dictionary!$M$3:$M$7128,dictionary!$N$3:$N$7128))," ",_xlfn.XLOOKUP(FPY$4,dictionary!$M$3:$M$7128,dictionary!$N$3:$N$7128))</f>
        <v>Para_Island_Limit_LSdPowerMinTrip</v>
      </c>
      <c r="FPZ3" s="175" t="str">
        <f>IF(ISNA(_xlfn.XLOOKUP(FPZ$4,dictionary!$M$3:$M$7128,dictionary!$N$3:$N$7128))," ",_xlfn.XLOOKUP(FPZ$4,dictionary!$M$3:$M$7128,dictionary!$N$3:$N$7128))</f>
        <v>Para_Island_Limit_LSdPowerMinTripDelay</v>
      </c>
      <c r="FQA3" s="175" t="str">
        <f>IF(ISNA(_xlfn.XLOOKUP(FQA$4,dictionary!$M$3:$M$7128,dictionary!$N$3:$N$7128))," ",_xlfn.XLOOKUP(FQA$4,dictionary!$M$3:$M$7128,dictionary!$N$3:$N$7128))</f>
        <v>Para_Island_Limit_LSdSpeedLimit</v>
      </c>
      <c r="FQB3" s="175" t="str">
        <f>IF(ISNA(_xlfn.XLOOKUP(FQB$4,dictionary!$M$3:$M$7128,dictionary!$N$3:$N$7128))," ",_xlfn.XLOOKUP(FQB$4,dictionary!$M$3:$M$7128,dictionary!$N$3:$N$7128))</f>
        <v>Para_Island_Limit_LSdSpeedLimitDelay</v>
      </c>
      <c r="FQC3" s="175" t="str">
        <f>IF(ISNA(_xlfn.XLOOKUP(FQC$4,dictionary!$M$3:$M$7128,dictionary!$N$3:$N$7128))," ",_xlfn.XLOOKUP(FQC$4,dictionary!$M$3:$M$7128,dictionary!$N$3:$N$7128))</f>
        <v>Para_Island_Limit_LSdSpeedLimitHys</v>
      </c>
      <c r="FQD3" s="175" t="str">
        <f>IF(ISNA(_xlfn.XLOOKUP(FQD$4,dictionary!$M$3:$M$7128,dictionary!$N$3:$N$7128))," ",_xlfn.XLOOKUP(FQD$4,dictionary!$M$3:$M$7128,dictionary!$N$3:$N$7128))</f>
        <v>Para_Island_LoadSh_ActOffsetCoef</v>
      </c>
      <c r="FQE3" s="175" t="str">
        <f>IF(ISNA(_xlfn.XLOOKUP(FQE$4,dictionary!$M$3:$M$7128,dictionary!$N$3:$N$7128))," ",_xlfn.XLOOKUP(FQE$4,dictionary!$M$3:$M$7128,dictionary!$N$3:$N$7128))</f>
        <v>Para_Island_LoadSh_LoadSh</v>
      </c>
      <c r="FQF3" s="175" t="str">
        <f>IF(ISNA(_xlfn.XLOOKUP(FQF$4,dictionary!$M$3:$M$7128,dictionary!$N$3:$N$7128))," ",_xlfn.XLOOKUP(FQF$4,dictionary!$M$3:$M$7128,dictionary!$N$3:$N$7128))</f>
        <v>Para_Island_LoadSh_OffsetCoef</v>
      </c>
      <c r="FQG3" s="175" t="str">
        <f>IF(ISNA(_xlfn.XLOOKUP(FQG$4,dictionary!$M$3:$M$7128,dictionary!$N$3:$N$7128))," ",_xlfn.XLOOKUP(FQG$4,dictionary!$M$3:$M$7128,dictionary!$N$3:$N$7128))</f>
        <v>Para_Island_OutPowerLimit_Curr1</v>
      </c>
      <c r="FQH3" s="175" t="str">
        <f>IF(ISNA(_xlfn.XLOOKUP(FQH$4,dictionary!$M$3:$M$7128,dictionary!$N$3:$N$7128))," ",_xlfn.XLOOKUP(FQH$4,dictionary!$M$3:$M$7128,dictionary!$N$3:$N$7128))</f>
        <v>Para_Island_OutPowerLimit_Curr2</v>
      </c>
      <c r="FQI3" s="175" t="str">
        <f>IF(ISNA(_xlfn.XLOOKUP(FQI$4,dictionary!$M$3:$M$7128,dictionary!$N$3:$N$7128))," ",_xlfn.XLOOKUP(FQI$4,dictionary!$M$3:$M$7128,dictionary!$N$3:$N$7128))</f>
        <v>Para_Island_OutPowerLimit_Point1</v>
      </c>
      <c r="FQJ3" s="175" t="str">
        <f>IF(ISNA(_xlfn.XLOOKUP(FQJ$4,dictionary!$M$3:$M$7128,dictionary!$N$3:$N$7128))," ",_xlfn.XLOOKUP(FQJ$4,dictionary!$M$3:$M$7128,dictionary!$N$3:$N$7128))</f>
        <v>Para_Island_OutPowerLimit_Point2</v>
      </c>
      <c r="FQK3" s="175" t="str">
        <f>IF(ISNA(_xlfn.XLOOKUP(FQK$4,dictionary!$M$3:$M$7128,dictionary!$N$3:$N$7128))," ",_xlfn.XLOOKUP(FQK$4,dictionary!$M$3:$M$7128,dictionary!$N$3:$N$7128))</f>
        <v>Para_Island_Ramp_Ramp</v>
      </c>
      <c r="FQL3" s="175" t="str">
        <f>IF(ISNA(_xlfn.XLOOKUP(FQL$4,dictionary!$M$3:$M$7128,dictionary!$N$3:$N$7128))," ",_xlfn.XLOOKUP(FQL$4,dictionary!$M$3:$M$7128,dictionary!$N$3:$N$7128))</f>
        <v>Para_Knock_ActKnockMon</v>
      </c>
      <c r="FQM3" s="175" t="str">
        <f>IF(ISNA(_xlfn.XLOOKUP(FQM$4,dictionary!$M$3:$M$7128,dictionary!$N$3:$N$7128))," ",_xlfn.XLOOKUP(FQM$4,dictionary!$M$3:$M$7128,dictionary!$N$3:$N$7128))</f>
        <v>Para_Knock_ActKnockMonHys</v>
      </c>
      <c r="FQN3" s="175" t="str">
        <f>IF(ISNA(_xlfn.XLOOKUP(FQN$4,dictionary!$M$3:$M$7128,dictionary!$N$3:$N$7128))," ",_xlfn.XLOOKUP(FQN$4,dictionary!$M$3:$M$7128,dictionary!$N$3:$N$7128))</f>
        <v>Para_Knock_CylOpt_Active</v>
      </c>
      <c r="FQO3" s="175" t="str">
        <f>IF(ISNA(_xlfn.XLOOKUP(FQO$4,dictionary!$M$3:$M$7128,dictionary!$N$3:$N$7128))," ",_xlfn.XLOOKUP(FQO$4,dictionary!$M$3:$M$7128,dictionary!$N$3:$N$7128))</f>
        <v>Para_Knock_CylOpt_IntTimeUp</v>
      </c>
      <c r="FQP3" s="175" t="str">
        <f>IF(ISNA(_xlfn.XLOOKUP(FQP$4,dictionary!$M$3:$M$7128,dictionary!$N$3:$N$7128))," ",_xlfn.XLOOKUP(FQP$4,dictionary!$M$3:$M$7128,dictionary!$N$3:$N$7128))</f>
        <v>Para_Knock_CylOpt_IPAdaptIntervall</v>
      </c>
      <c r="FQQ3" s="175" t="str">
        <f>IF(ISNA(_xlfn.XLOOKUP(FQQ$4,dictionary!$M$3:$M$7128,dictionary!$N$3:$N$7128))," ",_xlfn.XLOOKUP(FQQ$4,dictionary!$M$3:$M$7128,dictionary!$N$3:$N$7128))</f>
        <v>Para_Knock_CylOpt_LimitKnockInt</v>
      </c>
      <c r="FQR3" s="175" t="str">
        <f>IF(ISNA(_xlfn.XLOOKUP(FQR$4,dictionary!$M$3:$M$7128,dictionary!$N$3:$N$7128))," ",_xlfn.XLOOKUP(FQR$4,dictionary!$M$3:$M$7128,dictionary!$N$3:$N$7128))</f>
        <v>Para_Knock_CylOpt_MonIntervall</v>
      </c>
      <c r="FQS3" s="175" t="str">
        <f>IF(ISNA(_xlfn.XLOOKUP(FQS$4,dictionary!$M$3:$M$7128,dictionary!$N$3:$N$7128))," ",_xlfn.XLOOKUP(FQS$4,dictionary!$M$3:$M$7128,dictionary!$N$3:$N$7128))</f>
        <v>Para_Knock_CylOpt_PowAdaptIntervall</v>
      </c>
      <c r="FQT3" s="175" t="str">
        <f>IF(ISNA(_xlfn.XLOOKUP(FQT$4,dictionary!$M$3:$M$7128,dictionary!$N$3:$N$7128))," ",_xlfn.XLOOKUP(FQT$4,dictionary!$M$3:$M$7128,dictionary!$N$3:$N$7128))</f>
        <v>Para_Knock_CylOpt_ResetTimeOpt</v>
      </c>
      <c r="FQU3" s="175" t="str">
        <f>IF(ISNA(_xlfn.XLOOKUP(FQU$4,dictionary!$M$3:$M$7128,dictionary!$N$3:$N$7128))," ",_xlfn.XLOOKUP(FQU$4,dictionary!$M$3:$M$7128,dictionary!$N$3:$N$7128))</f>
        <v>Para_Knock_CylOpt_ResetTimeOptPred</v>
      </c>
      <c r="FQV3" s="175" t="str">
        <f>IF(ISNA(_xlfn.XLOOKUP(FQV$4,dictionary!$M$3:$M$7128,dictionary!$N$3:$N$7128))," ",_xlfn.XLOOKUP(FQV$4,dictionary!$M$3:$M$7128,dictionary!$N$3:$N$7128))</f>
        <v>Para_Knock_IPAdapOffsetKnockCtrGas1</v>
      </c>
      <c r="FQW3" s="175" t="str">
        <f>IF(ISNA(_xlfn.XLOOKUP(FQW$4,dictionary!$M$3:$M$7128,dictionary!$N$3:$N$7128))," ",_xlfn.XLOOKUP(FQW$4,dictionary!$M$3:$M$7128,dictionary!$N$3:$N$7128))</f>
        <v>Para_Knock_IPAdapOffsetKnockCtrGas2</v>
      </c>
      <c r="FQX3" s="175" t="str">
        <f>IF(ISNA(_xlfn.XLOOKUP(FQX$4,dictionary!$M$3:$M$7128,dictionary!$N$3:$N$7128))," ",_xlfn.XLOOKUP(FQX$4,dictionary!$M$3:$M$7128,dictionary!$N$3:$N$7128))</f>
        <v>Para_Knock_IPAdapOffsetKnockCtrGas3</v>
      </c>
      <c r="FQY3" s="175" t="str">
        <f>IF(ISNA(_xlfn.XLOOKUP(FQY$4,dictionary!$M$3:$M$7128,dictionary!$N$3:$N$7128))," ",_xlfn.XLOOKUP(FQY$4,dictionary!$M$3:$M$7128,dictionary!$N$3:$N$7128))</f>
        <v>Para_Knock_IPAdapOffsetKnockCtrGas4</v>
      </c>
      <c r="FQZ3" s="175" t="str">
        <f>IF(ISNA(_xlfn.XLOOKUP(FQZ$4,dictionary!$M$3:$M$7128,dictionary!$N$3:$N$7128))," ",_xlfn.XLOOKUP(FQZ$4,dictionary!$M$3:$M$7128,dictionary!$N$3:$N$7128))</f>
        <v>Para_Knock_IPRedMaxKnockCtrGas1</v>
      </c>
      <c r="FRA3" s="175" t="str">
        <f>IF(ISNA(_xlfn.XLOOKUP(FRA$4,dictionary!$M$3:$M$7128,dictionary!$N$3:$N$7128))," ",_xlfn.XLOOKUP(FRA$4,dictionary!$M$3:$M$7128,dictionary!$N$3:$N$7128))</f>
        <v>Para_Knock_IPRedMaxKnockCtrGas2</v>
      </c>
      <c r="FRB3" s="175" t="str">
        <f>IF(ISNA(_xlfn.XLOOKUP(FRB$4,dictionary!$M$3:$M$7128,dictionary!$N$3:$N$7128))," ",_xlfn.XLOOKUP(FRB$4,dictionary!$M$3:$M$7128,dictionary!$N$3:$N$7128))</f>
        <v>Para_Knock_IPRedMaxKnockCtrGas3</v>
      </c>
      <c r="FRC3" s="175" t="str">
        <f>IF(ISNA(_xlfn.XLOOKUP(FRC$4,dictionary!$M$3:$M$7128,dictionary!$N$3:$N$7128))," ",_xlfn.XLOOKUP(FRC$4,dictionary!$M$3:$M$7128,dictionary!$N$3:$N$7128))</f>
        <v>Para_Knock_IPRedMaxKnockCtrGas4</v>
      </c>
      <c r="FRD3" s="175" t="str">
        <f>IF(ISNA(_xlfn.XLOOKUP(FRD$4,dictionary!$M$3:$M$7128,dictionary!$N$3:$N$7128))," ",_xlfn.XLOOKUP(FRD$4,dictionary!$M$3:$M$7128,dictionary!$N$3:$N$7128))</f>
        <v>Para_Knock_ITPMinGas1</v>
      </c>
      <c r="FRE3" s="175" t="str">
        <f>IF(ISNA(_xlfn.XLOOKUP(FRE$4,dictionary!$M$3:$M$7128,dictionary!$N$3:$N$7128))," ",_xlfn.XLOOKUP(FRE$4,dictionary!$M$3:$M$7128,dictionary!$N$3:$N$7128))</f>
        <v>Para_Knock_ITPMinGas2</v>
      </c>
      <c r="FRF3" s="175" t="str">
        <f>IF(ISNA(_xlfn.XLOOKUP(FRF$4,dictionary!$M$3:$M$7128,dictionary!$N$3:$N$7128))," ",_xlfn.XLOOKUP(FRF$4,dictionary!$M$3:$M$7128,dictionary!$N$3:$N$7128))</f>
        <v>Para_Knock_ITPMinGas3</v>
      </c>
      <c r="FRG3" s="175" t="str">
        <f>IF(ISNA(_xlfn.XLOOKUP(FRG$4,dictionary!$M$3:$M$7128,dictionary!$N$3:$N$7128))," ",_xlfn.XLOOKUP(FRG$4,dictionary!$M$3:$M$7128,dictionary!$N$3:$N$7128))</f>
        <v>Para_Knock_ITPMinGas4</v>
      </c>
      <c r="FRH3" s="175" t="str">
        <f>IF(ISNA(_xlfn.XLOOKUP(FRH$4,dictionary!$M$3:$M$7128,dictionary!$N$3:$N$7128))," ",_xlfn.XLOOKUP(FRH$4,dictionary!$M$3:$M$7128,dictionary!$N$3:$N$7128))</f>
        <v>Para_Knock_KLS90_KnockLimit1</v>
      </c>
      <c r="FRI3" s="175" t="str">
        <f>IF(ISNA(_xlfn.XLOOKUP(FRI$4,dictionary!$M$3:$M$7128,dictionary!$N$3:$N$7128))," ",_xlfn.XLOOKUP(FRI$4,dictionary!$M$3:$M$7128,dictionary!$N$3:$N$7128))</f>
        <v>Para_Knock_KLS90_KnockLimit2</v>
      </c>
      <c r="FRJ3" s="175" t="str">
        <f>IF(ISNA(_xlfn.XLOOKUP(FRJ$4,dictionary!$M$3:$M$7128,dictionary!$N$3:$N$7128))," ",_xlfn.XLOOKUP(FRJ$4,dictionary!$M$3:$M$7128,dictionary!$N$3:$N$7128))</f>
        <v>Para_Knock_KLS98_AngleDurWindow1</v>
      </c>
      <c r="FRK3" s="175" t="str">
        <f>IF(ISNA(_xlfn.XLOOKUP(FRK$4,dictionary!$M$3:$M$7128,dictionary!$N$3:$N$7128))," ",_xlfn.XLOOKUP(FRK$4,dictionary!$M$3:$M$7128,dictionary!$N$3:$N$7128))</f>
        <v>Para_Knock_KLS98_AngleDurWindow2</v>
      </c>
      <c r="FRL3" s="175" t="str">
        <f>IF(ISNA(_xlfn.XLOOKUP(FRL$4,dictionary!$M$3:$M$7128,dictionary!$N$3:$N$7128))," ",_xlfn.XLOOKUP(FRL$4,dictionary!$M$3:$M$7128,dictionary!$N$3:$N$7128))</f>
        <v>Para_Knock_KLS98_AngleDurWindow3</v>
      </c>
      <c r="FRM3" s="175" t="str">
        <f>IF(ISNA(_xlfn.XLOOKUP(FRM$4,dictionary!$M$3:$M$7128,dictionary!$N$3:$N$7128))," ",_xlfn.XLOOKUP(FRM$4,dictionary!$M$3:$M$7128,dictionary!$N$3:$N$7128))</f>
        <v>Para_Knock_KLS98_AnglePosCam</v>
      </c>
      <c r="FRN3" s="175" t="str">
        <f>IF(ISNA(_xlfn.XLOOKUP(FRN$4,dictionary!$M$3:$M$7128,dictionary!$N$3:$N$7128))," ",_xlfn.XLOOKUP(FRN$4,dictionary!$M$3:$M$7128,dictionary!$N$3:$N$7128))</f>
        <v>Para_Knock_KLS98_AnglePosWindow1</v>
      </c>
      <c r="FRO3" s="175" t="str">
        <f>IF(ISNA(_xlfn.XLOOKUP(FRO$4,dictionary!$M$3:$M$7128,dictionary!$N$3:$N$7128))," ",_xlfn.XLOOKUP(FRO$4,dictionary!$M$3:$M$7128,dictionary!$N$3:$N$7128))</f>
        <v>Para_Knock_KLS98_AnglePosWindow2</v>
      </c>
      <c r="FRP3" s="175" t="str">
        <f>IF(ISNA(_xlfn.XLOOKUP(FRP$4,dictionary!$M$3:$M$7128,dictionary!$N$3:$N$7128))," ",_xlfn.XLOOKUP(FRP$4,dictionary!$M$3:$M$7128,dictionary!$N$3:$N$7128))</f>
        <v>Para_Knock_KLS98_AnglePosWindow3</v>
      </c>
      <c r="FRQ3" s="175" t="str">
        <f>IF(ISNA(_xlfn.XLOOKUP(FRQ$4,dictionary!$M$3:$M$7128,dictionary!$N$3:$N$7128))," ",_xlfn.XLOOKUP(FRQ$4,dictionary!$M$3:$M$7128,dictionary!$N$3:$N$7128))</f>
        <v>Para_Knock_KLS98_EnabCyl1</v>
      </c>
      <c r="FRR3" s="175" t="str">
        <f>IF(ISNA(_xlfn.XLOOKUP(FRR$4,dictionary!$M$3:$M$7128,dictionary!$N$3:$N$7128))," ",_xlfn.XLOOKUP(FRR$4,dictionary!$M$3:$M$7128,dictionary!$N$3:$N$7128))</f>
        <v>Para_Knock_KLS98_EnabCyl10</v>
      </c>
      <c r="FRS3" s="175" t="str">
        <f>IF(ISNA(_xlfn.XLOOKUP(FRS$4,dictionary!$M$3:$M$7128,dictionary!$N$3:$N$7128))," ",_xlfn.XLOOKUP(FRS$4,dictionary!$M$3:$M$7128,dictionary!$N$3:$N$7128))</f>
        <v>Para_Knock_KLS98_EnabCyl11</v>
      </c>
      <c r="FRT3" s="175" t="str">
        <f>IF(ISNA(_xlfn.XLOOKUP(FRT$4,dictionary!$M$3:$M$7128,dictionary!$N$3:$N$7128))," ",_xlfn.XLOOKUP(FRT$4,dictionary!$M$3:$M$7128,dictionary!$N$3:$N$7128))</f>
        <v>Para_Knock_KLS98_EnabCyl12</v>
      </c>
      <c r="FRU3" s="175" t="str">
        <f>IF(ISNA(_xlfn.XLOOKUP(FRU$4,dictionary!$M$3:$M$7128,dictionary!$N$3:$N$7128))," ",_xlfn.XLOOKUP(FRU$4,dictionary!$M$3:$M$7128,dictionary!$N$3:$N$7128))</f>
        <v>Para_Knock_KLS98_EnabCyl13</v>
      </c>
      <c r="FRV3" s="175" t="str">
        <f>IF(ISNA(_xlfn.XLOOKUP(FRV$4,dictionary!$M$3:$M$7128,dictionary!$N$3:$N$7128))," ",_xlfn.XLOOKUP(FRV$4,dictionary!$M$3:$M$7128,dictionary!$N$3:$N$7128))</f>
        <v>Para_Knock_KLS98_EnabCyl14</v>
      </c>
      <c r="FRW3" s="175" t="str">
        <f>IF(ISNA(_xlfn.XLOOKUP(FRW$4,dictionary!$M$3:$M$7128,dictionary!$N$3:$N$7128))," ",_xlfn.XLOOKUP(FRW$4,dictionary!$M$3:$M$7128,dictionary!$N$3:$N$7128))</f>
        <v>Para_Knock_KLS98_EnabCyl15</v>
      </c>
      <c r="FRX3" s="175" t="str">
        <f>IF(ISNA(_xlfn.XLOOKUP(FRX$4,dictionary!$M$3:$M$7128,dictionary!$N$3:$N$7128))," ",_xlfn.XLOOKUP(FRX$4,dictionary!$M$3:$M$7128,dictionary!$N$3:$N$7128))</f>
        <v>Para_Knock_KLS98_EnabCyl16</v>
      </c>
      <c r="FRY3" s="175" t="str">
        <f>IF(ISNA(_xlfn.XLOOKUP(FRY$4,dictionary!$M$3:$M$7128,dictionary!$N$3:$N$7128))," ",_xlfn.XLOOKUP(FRY$4,dictionary!$M$3:$M$7128,dictionary!$N$3:$N$7128))</f>
        <v>Para_Knock_KLS98_EnabCyl17</v>
      </c>
      <c r="FRZ3" s="175" t="str">
        <f>IF(ISNA(_xlfn.XLOOKUP(FRZ$4,dictionary!$M$3:$M$7128,dictionary!$N$3:$N$7128))," ",_xlfn.XLOOKUP(FRZ$4,dictionary!$M$3:$M$7128,dictionary!$N$3:$N$7128))</f>
        <v>Para_Knock_KLS98_EnabCyl18</v>
      </c>
      <c r="FSA3" s="175" t="str">
        <f>IF(ISNA(_xlfn.XLOOKUP(FSA$4,dictionary!$M$3:$M$7128,dictionary!$N$3:$N$7128))," ",_xlfn.XLOOKUP(FSA$4,dictionary!$M$3:$M$7128,dictionary!$N$3:$N$7128))</f>
        <v>Para_Knock_KLS98_EnabCyl19</v>
      </c>
      <c r="FSB3" s="175" t="str">
        <f>IF(ISNA(_xlfn.XLOOKUP(FSB$4,dictionary!$M$3:$M$7128,dictionary!$N$3:$N$7128))," ",_xlfn.XLOOKUP(FSB$4,dictionary!$M$3:$M$7128,dictionary!$N$3:$N$7128))</f>
        <v>Para_Knock_KLS98_EnabCyl2</v>
      </c>
      <c r="FSC3" s="175" t="str">
        <f>IF(ISNA(_xlfn.XLOOKUP(FSC$4,dictionary!$M$3:$M$7128,dictionary!$N$3:$N$7128))," ",_xlfn.XLOOKUP(FSC$4,dictionary!$M$3:$M$7128,dictionary!$N$3:$N$7128))</f>
        <v>Para_Knock_KLS98_EnabCyl20</v>
      </c>
      <c r="FSD3" s="175" t="str">
        <f>IF(ISNA(_xlfn.XLOOKUP(FSD$4,dictionary!$M$3:$M$7128,dictionary!$N$3:$N$7128))," ",_xlfn.XLOOKUP(FSD$4,dictionary!$M$3:$M$7128,dictionary!$N$3:$N$7128))</f>
        <v>Para_Knock_KLS98_EnabCyl21</v>
      </c>
      <c r="FSE3" s="175" t="str">
        <f>IF(ISNA(_xlfn.XLOOKUP(FSE$4,dictionary!$M$3:$M$7128,dictionary!$N$3:$N$7128))," ",_xlfn.XLOOKUP(FSE$4,dictionary!$M$3:$M$7128,dictionary!$N$3:$N$7128))</f>
        <v>Para_Knock_KLS98_EnabCyl22</v>
      </c>
      <c r="FSF3" s="175" t="str">
        <f>IF(ISNA(_xlfn.XLOOKUP(FSF$4,dictionary!$M$3:$M$7128,dictionary!$N$3:$N$7128))," ",_xlfn.XLOOKUP(FSF$4,dictionary!$M$3:$M$7128,dictionary!$N$3:$N$7128))</f>
        <v>Para_Knock_KLS98_EnabCyl23</v>
      </c>
      <c r="FSG3" s="175" t="str">
        <f>IF(ISNA(_xlfn.XLOOKUP(FSG$4,dictionary!$M$3:$M$7128,dictionary!$N$3:$N$7128))," ",_xlfn.XLOOKUP(FSG$4,dictionary!$M$3:$M$7128,dictionary!$N$3:$N$7128))</f>
        <v>Para_Knock_KLS98_EnabCyl24</v>
      </c>
      <c r="FSH3" s="175" t="str">
        <f>IF(ISNA(_xlfn.XLOOKUP(FSH$4,dictionary!$M$3:$M$7128,dictionary!$N$3:$N$7128))," ",_xlfn.XLOOKUP(FSH$4,dictionary!$M$3:$M$7128,dictionary!$N$3:$N$7128))</f>
        <v>Para_Knock_KLS98_EnabCyl3</v>
      </c>
      <c r="FSI3" s="175" t="str">
        <f>IF(ISNA(_xlfn.XLOOKUP(FSI$4,dictionary!$M$3:$M$7128,dictionary!$N$3:$N$7128))," ",_xlfn.XLOOKUP(FSI$4,dictionary!$M$3:$M$7128,dictionary!$N$3:$N$7128))</f>
        <v>Para_Knock_KLS98_EnabCyl4</v>
      </c>
      <c r="FSJ3" s="175" t="str">
        <f>IF(ISNA(_xlfn.XLOOKUP(FSJ$4,dictionary!$M$3:$M$7128,dictionary!$N$3:$N$7128))," ",_xlfn.XLOOKUP(FSJ$4,dictionary!$M$3:$M$7128,dictionary!$N$3:$N$7128))</f>
        <v>Para_Knock_KLS98_EnabCyl5</v>
      </c>
      <c r="FSK3" s="175" t="str">
        <f>IF(ISNA(_xlfn.XLOOKUP(FSK$4,dictionary!$M$3:$M$7128,dictionary!$N$3:$N$7128))," ",_xlfn.XLOOKUP(FSK$4,dictionary!$M$3:$M$7128,dictionary!$N$3:$N$7128))</f>
        <v>Para_Knock_KLS98_EnabCyl6</v>
      </c>
      <c r="FSL3" s="175" t="str">
        <f>IF(ISNA(_xlfn.XLOOKUP(FSL$4,dictionary!$M$3:$M$7128,dictionary!$N$3:$N$7128))," ",_xlfn.XLOOKUP(FSL$4,dictionary!$M$3:$M$7128,dictionary!$N$3:$N$7128))</f>
        <v>Para_Knock_KLS98_EnabCyl7</v>
      </c>
      <c r="FSM3" s="175" t="str">
        <f>IF(ISNA(_xlfn.XLOOKUP(FSM$4,dictionary!$M$3:$M$7128,dictionary!$N$3:$N$7128))," ",_xlfn.XLOOKUP(FSM$4,dictionary!$M$3:$M$7128,dictionary!$N$3:$N$7128))</f>
        <v>Para_Knock_KLS98_EnabCyl8</v>
      </c>
      <c r="FSN3" s="175" t="str">
        <f>IF(ISNA(_xlfn.XLOOKUP(FSN$4,dictionary!$M$3:$M$7128,dictionary!$N$3:$N$7128))," ",_xlfn.XLOOKUP(FSN$4,dictionary!$M$3:$M$7128,dictionary!$N$3:$N$7128))</f>
        <v>Para_Knock_KLS98_EnabCyl9</v>
      </c>
      <c r="FSO3" s="175" t="str">
        <f>IF(ISNA(_xlfn.XLOOKUP(FSO$4,dictionary!$M$3:$M$7128,dictionary!$N$3:$N$7128))," ",_xlfn.XLOOKUP(FSO$4,dictionary!$M$3:$M$7128,dictionary!$N$3:$N$7128))</f>
        <v>Para_Knock_KLS98_ITPAdjustGlobCylsel</v>
      </c>
      <c r="FSP3" s="175" t="str">
        <f>IF(ISNA(_xlfn.XLOOKUP(FSP$4,dictionary!$M$3:$M$7128,dictionary!$N$3:$N$7128))," ",_xlfn.XLOOKUP(FSP$4,dictionary!$M$3:$M$7128,dictionary!$N$3:$N$7128))</f>
        <v>Para_Knock_KLS98_KnockFilterFunc</v>
      </c>
      <c r="FSQ3" s="175" t="str">
        <f>IF(ISNA(_xlfn.XLOOKUP(FSQ$4,dictionary!$M$3:$M$7128,dictionary!$N$3:$N$7128))," ",_xlfn.XLOOKUP(FSQ$4,dictionary!$M$3:$M$7128,dictionary!$N$3:$N$7128))</f>
        <v>Para_Knock_KLS98_KnockLimit</v>
      </c>
      <c r="FSR3" s="175" t="str">
        <f>IF(ISNA(_xlfn.XLOOKUP(FSR$4,dictionary!$M$3:$M$7128,dictionary!$N$3:$N$7128))," ",_xlfn.XLOOKUP(FSR$4,dictionary!$M$3:$M$7128,dictionary!$N$3:$N$7128))</f>
        <v>Para_Knock_KLS98_MeasSigDist</v>
      </c>
      <c r="FSS3" s="175" t="str">
        <f>IF(ISNA(_xlfn.XLOOKUP(FSS$4,dictionary!$M$3:$M$7128,dictionary!$N$3:$N$7128))," ",_xlfn.XLOOKUP(FSS$4,dictionary!$M$3:$M$7128,dictionary!$N$3:$N$7128))</f>
        <v>Para_Knock_KLS98_MechNoiseMax</v>
      </c>
      <c r="FST3" s="175" t="str">
        <f>IF(ISNA(_xlfn.XLOOKUP(FST$4,dictionary!$M$3:$M$7128,dictionary!$N$3:$N$7128))," ",_xlfn.XLOOKUP(FST$4,dictionary!$M$3:$M$7128,dictionary!$N$3:$N$7128))</f>
        <v>Para_Knock_KLS98_ValveNoiseMax</v>
      </c>
      <c r="FSU3" s="175" t="str">
        <f>IF(ISNA(_xlfn.XLOOKUP(FSU$4,dictionary!$M$3:$M$7128,dictionary!$N$3:$N$7128))," ",_xlfn.XLOOKUP(FSU$4,dictionary!$M$3:$M$7128,dictionary!$N$3:$N$7128))</f>
        <v>Para_Knock_PBC_AngleDurGlowI</v>
      </c>
      <c r="FSV3" s="175" t="str">
        <f>IF(ISNA(_xlfn.XLOOKUP(FSV$4,dictionary!$M$3:$M$7128,dictionary!$N$3:$N$7128))," ",_xlfn.XLOOKUP(FSV$4,dictionary!$M$3:$M$7128,dictionary!$N$3:$N$7128))</f>
        <v>Para_Knock_PBC_AngleDurKnock</v>
      </c>
      <c r="FSW3" s="175" t="str">
        <f>IF(ISNA(_xlfn.XLOOKUP(FSW$4,dictionary!$M$3:$M$7128,dictionary!$N$3:$N$7128))," ",_xlfn.XLOOKUP(FSW$4,dictionary!$M$3:$M$7128,dictionary!$N$3:$N$7128))</f>
        <v>Para_Knock_PBC_AnglePosGlowI</v>
      </c>
      <c r="FSX3" s="175" t="str">
        <f>IF(ISNA(_xlfn.XLOOKUP(FSX$4,dictionary!$M$3:$M$7128,dictionary!$N$3:$N$7128))," ",_xlfn.XLOOKUP(FSX$4,dictionary!$M$3:$M$7128,dictionary!$N$3:$N$7128))</f>
        <v>Para_Knock_PBC_AnglePosKnock</v>
      </c>
      <c r="FSY3" s="175" t="str">
        <f>IF(ISNA(_xlfn.XLOOKUP(FSY$4,dictionary!$M$3:$M$7128,dictionary!$N$3:$N$7128))," ",_xlfn.XLOOKUP(FSY$4,dictionary!$M$3:$M$7128,dictionary!$N$3:$N$7128))</f>
        <v>Para_Knock_PBC_GlobalIPAdj</v>
      </c>
      <c r="FSZ3" s="175" t="str">
        <f>IF(ISNA(_xlfn.XLOOKUP(FSZ$4,dictionary!$M$3:$M$7128,dictionary!$N$3:$N$7128))," ",_xlfn.XLOOKUP(FSZ$4,dictionary!$M$3:$M$7128,dictionary!$N$3:$N$7128))</f>
        <v>Para_Knock_PBC_GlowILimit</v>
      </c>
      <c r="FTA3" s="175" t="str">
        <f>IF(ISNA(_xlfn.XLOOKUP(FTA$4,dictionary!$M$3:$M$7128,dictionary!$N$3:$N$7128))," ",_xlfn.XLOOKUP(FTA$4,dictionary!$M$3:$M$7128,dictionary!$N$3:$N$7128))</f>
        <v>Para_Knock_PBC_KnockLimit</v>
      </c>
      <c r="FTB3" s="175" t="str">
        <f>IF(ISNA(_xlfn.XLOOKUP(FTB$4,dictionary!$M$3:$M$7128,dictionary!$N$3:$N$7128))," ",_xlfn.XLOOKUP(FTB$4,dictionary!$M$3:$M$7128,dictionary!$N$3:$N$7128))</f>
        <v>Para_Knock_PBC_MeasSigLimit</v>
      </c>
      <c r="FTC3" s="175" t="str">
        <f>IF(ISNA(_xlfn.XLOOKUP(FTC$4,dictionary!$M$3:$M$7128,dictionary!$N$3:$N$7128))," ",_xlfn.XLOOKUP(FTC$4,dictionary!$M$3:$M$7128,dictionary!$N$3:$N$7128))</f>
        <v>Para_Knock_RedITPEnd</v>
      </c>
      <c r="FTD3" s="175" t="str">
        <f>IF(ISNA(_xlfn.XLOOKUP(FTD$4,dictionary!$M$3:$M$7128,dictionary!$N$3:$N$7128))," ",_xlfn.XLOOKUP(FTD$4,dictionary!$M$3:$M$7128,dictionary!$N$3:$N$7128))</f>
        <v>Para_Knock_RedITPEndNew</v>
      </c>
      <c r="FTE3" s="175" t="str">
        <f>IF(ISNA(_xlfn.XLOOKUP(FTE$4,dictionary!$M$3:$M$7128,dictionary!$N$3:$N$7128))," ",_xlfn.XLOOKUP(FTE$4,dictionary!$M$3:$M$7128,dictionary!$N$3:$N$7128))</f>
        <v>Para_Knock_RedITPStart</v>
      </c>
      <c r="FTF3" s="175" t="str">
        <f>IF(ISNA(_xlfn.XLOOKUP(FTF$4,dictionary!$M$3:$M$7128,dictionary!$N$3:$N$7128))," ",_xlfn.XLOOKUP(FTF$4,dictionary!$M$3:$M$7128,dictionary!$N$3:$N$7128))</f>
        <v>Para_Knock_RedMixTempEnd</v>
      </c>
      <c r="FTG3" s="175" t="str">
        <f>IF(ISNA(_xlfn.XLOOKUP(FTG$4,dictionary!$M$3:$M$7128,dictionary!$N$3:$N$7128))," ",_xlfn.XLOOKUP(FTG$4,dictionary!$M$3:$M$7128,dictionary!$N$3:$N$7128))</f>
        <v>Para_Knock_RedMixTempEndNew</v>
      </c>
      <c r="FTH3" s="175" t="str">
        <f>IF(ISNA(_xlfn.XLOOKUP(FTH$4,dictionary!$M$3:$M$7128,dictionary!$N$3:$N$7128))," ",_xlfn.XLOOKUP(FTH$4,dictionary!$M$3:$M$7128,dictionary!$N$3:$N$7128))</f>
        <v>Para_Knock_RedMixTempStart</v>
      </c>
      <c r="FTI3" s="175" t="str">
        <f>IF(ISNA(_xlfn.XLOOKUP(FTI$4,dictionary!$M$3:$M$7128,dictionary!$N$3:$N$7128))," ",_xlfn.XLOOKUP(FTI$4,dictionary!$M$3:$M$7128,dictionary!$N$3:$N$7128))</f>
        <v>Para_Knock_RedPowerEnd</v>
      </c>
      <c r="FTJ3" s="175" t="str">
        <f>IF(ISNA(_xlfn.XLOOKUP(FTJ$4,dictionary!$M$3:$M$7128,dictionary!$N$3:$N$7128))," ",_xlfn.XLOOKUP(FTJ$4,dictionary!$M$3:$M$7128,dictionary!$N$3:$N$7128))</f>
        <v>Para_Knock_RedPowerEndNew</v>
      </c>
      <c r="FTK3" s="175" t="str">
        <f>IF(ISNA(_xlfn.XLOOKUP(FTK$4,dictionary!$M$3:$M$7128,dictionary!$N$3:$N$7128))," ",_xlfn.XLOOKUP(FTK$4,dictionary!$M$3:$M$7128,dictionary!$N$3:$N$7128))</f>
        <v>Para_Knock_RedPowerStart</v>
      </c>
      <c r="FTL3" s="175" t="str">
        <f>IF(ISNA(_xlfn.XLOOKUP(FTL$4,dictionary!$M$3:$M$7128,dictionary!$N$3:$N$7128))," ",_xlfn.XLOOKUP(FTL$4,dictionary!$M$3:$M$7128,dictionary!$N$3:$N$7128))</f>
        <v>Para_Knock_TempMixRedMax</v>
      </c>
      <c r="FTM3" s="175" t="str">
        <f>IF(ISNA(_xlfn.XLOOKUP(FTM$4,dictionary!$M$3:$M$7128,dictionary!$N$3:$N$7128))," ",_xlfn.XLOOKUP(FTM$4,dictionary!$M$3:$M$7128,dictionary!$N$3:$N$7128))</f>
        <v>Para_Knock_TimeIntDown</v>
      </c>
      <c r="FTN3" s="175" t="str">
        <f>IF(ISNA(_xlfn.XLOOKUP(FTN$4,dictionary!$M$3:$M$7128,dictionary!$N$3:$N$7128))," ",_xlfn.XLOOKUP(FTN$4,dictionary!$M$3:$M$7128,dictionary!$N$3:$N$7128))</f>
        <v>Para_Knock_TimeIntUp</v>
      </c>
      <c r="FTO3" s="175" t="str">
        <f>IF(ISNA(_xlfn.XLOOKUP(FTO$4,dictionary!$M$3:$M$7128,dictionary!$N$3:$N$7128))," ",_xlfn.XLOOKUP(FTO$4,dictionary!$M$3:$M$7128,dictionary!$N$3:$N$7128))</f>
        <v>Para_Leanox_ActILeanoxCtrIsland</v>
      </c>
      <c r="FTP3" s="175" t="str">
        <f>IF(ISNA(_xlfn.XLOOKUP(FTP$4,dictionary!$M$3:$M$7128,dictionary!$N$3:$N$7128))," ",_xlfn.XLOOKUP(FTP$4,dictionary!$M$3:$M$7128,dictionary!$N$3:$N$7128))</f>
        <v>Para_Leanox_ActPRedLeanox</v>
      </c>
      <c r="FTQ3" s="175" t="str">
        <f>IF(ISNA(_xlfn.XLOOKUP(FTQ$4,dictionary!$M$3:$M$7128,dictionary!$N$3:$N$7128))," ",_xlfn.XLOOKUP(FTQ$4,dictionary!$M$3:$M$7128,dictionary!$N$3:$N$7128))</f>
        <v>Para_Leanox_Comp_ActITPBoostPress</v>
      </c>
      <c r="FTR3" s="175" t="str">
        <f>IF(ISNA(_xlfn.XLOOKUP(FTR$4,dictionary!$M$3:$M$7128,dictionary!$N$3:$N$7128))," ",_xlfn.XLOOKUP(FTR$4,dictionary!$M$3:$M$7128,dictionary!$N$3:$N$7128))</f>
        <v>Para_Leanox_Comp_ActMixtTempBoostPress</v>
      </c>
      <c r="FTS3" s="175" t="str">
        <f>IF(ISNA(_xlfn.XLOOKUP(FTS$4,dictionary!$M$3:$M$7128,dictionary!$N$3:$N$7128))," ",_xlfn.XLOOKUP(FTS$4,dictionary!$M$3:$M$7128,dictionary!$N$3:$N$7128))</f>
        <v>Para_Leanox_Comp_ActPowerFriction</v>
      </c>
      <c r="FTT3" s="175" t="str">
        <f>IF(ISNA(_xlfn.XLOOKUP(FTT$4,dictionary!$M$3:$M$7128,dictionary!$N$3:$N$7128))," ",_xlfn.XLOOKUP(FTT$4,dictionary!$M$3:$M$7128,dictionary!$N$3:$N$7128))</f>
        <v>Para_Leanox_Comp_ActSpeed</v>
      </c>
      <c r="FTU3" s="175" t="str">
        <f>IF(ISNA(_xlfn.XLOOKUP(FTU$4,dictionary!$M$3:$M$7128,dictionary!$N$3:$N$7128))," ",_xlfn.XLOOKUP(FTU$4,dictionary!$M$3:$M$7128,dictionary!$N$3:$N$7128))</f>
        <v>Para_Leanox_Comp_ITPDeltaPress1</v>
      </c>
      <c r="FTV3" s="175" t="str">
        <f>IF(ISNA(_xlfn.XLOOKUP(FTV$4,dictionary!$M$3:$M$7128,dictionary!$N$3:$N$7128))," ",_xlfn.XLOOKUP(FTV$4,dictionary!$M$3:$M$7128,dictionary!$N$3:$N$7128))</f>
        <v>Para_Leanox_Comp_ITPDeltaPress2</v>
      </c>
      <c r="FTW3" s="175" t="str">
        <f>IF(ISNA(_xlfn.XLOOKUP(FTW$4,dictionary!$M$3:$M$7128,dictionary!$N$3:$N$7128))," ",_xlfn.XLOOKUP(FTW$4,dictionary!$M$3:$M$7128,dictionary!$N$3:$N$7128))</f>
        <v>Power SetVal</v>
      </c>
      <c r="FTX3" s="175" t="str">
        <f>IF(ISNA(_xlfn.XLOOKUP(FTX$4,dictionary!$M$3:$M$7128,dictionary!$N$3:$N$7128))," ",_xlfn.XLOOKUP(FTX$4,dictionary!$M$3:$M$7128,dictionary!$N$3:$N$7128))</f>
        <v>Para_Leanox_Comp_ITPPower2</v>
      </c>
      <c r="FTY3" s="175" t="str">
        <f>IF(ISNA(_xlfn.XLOOKUP(FTY$4,dictionary!$M$3:$M$7128,dictionary!$N$3:$N$7128))," ",_xlfn.XLOOKUP(FTY$4,dictionary!$M$3:$M$7128,dictionary!$N$3:$N$7128))</f>
        <v>Para_Leanox_Comp_ITPPowerMin</v>
      </c>
      <c r="FTZ3" s="175" t="str">
        <f>IF(ISNA(_xlfn.XLOOKUP(FTZ$4,dictionary!$M$3:$M$7128,dictionary!$N$3:$N$7128))," ",_xlfn.XLOOKUP(FTZ$4,dictionary!$M$3:$M$7128,dictionary!$N$3:$N$7128))</f>
        <v>Para_Leanox_Comp_MixTempPower1</v>
      </c>
      <c r="FUA3" s="175" t="str">
        <f>IF(ISNA(_xlfn.XLOOKUP(FUA$4,dictionary!$M$3:$M$7128,dictionary!$N$3:$N$7128))," ",_xlfn.XLOOKUP(FUA$4,dictionary!$M$3:$M$7128,dictionary!$N$3:$N$7128))</f>
        <v>Para_Leanox_Comp_MixTempPower2</v>
      </c>
      <c r="FUB3" s="175" t="str">
        <f>IF(ISNA(_xlfn.XLOOKUP(FUB$4,dictionary!$M$3:$M$7128,dictionary!$N$3:$N$7128))," ",_xlfn.XLOOKUP(FUB$4,dictionary!$M$3:$M$7128,dictionary!$N$3:$N$7128))</f>
        <v>Para_Leanox_Comp_MixTempPowerMin</v>
      </c>
      <c r="FUC3" s="175" t="str">
        <f>IF(ISNA(_xlfn.XLOOKUP(FUC$4,dictionary!$M$3:$M$7128,dictionary!$N$3:$N$7128))," ",_xlfn.XLOOKUP(FUC$4,dictionary!$M$3:$M$7128,dictionary!$N$3:$N$7128))</f>
        <v>Para_Leanox_Comp_MixTempPress1</v>
      </c>
      <c r="FUD3" s="175" t="str">
        <f>IF(ISNA(_xlfn.XLOOKUP(FUD$4,dictionary!$M$3:$M$7128,dictionary!$N$3:$N$7128))," ",_xlfn.XLOOKUP(FUD$4,dictionary!$M$3:$M$7128,dictionary!$N$3:$N$7128))</f>
        <v>Para_Leanox_Comp_MixTempPress2</v>
      </c>
      <c r="FUE3" s="175" t="str">
        <f>IF(ISNA(_xlfn.XLOOKUP(FUE$4,dictionary!$M$3:$M$7128,dictionary!$N$3:$N$7128))," ",_xlfn.XLOOKUP(FUE$4,dictionary!$M$3:$M$7128,dictionary!$N$3:$N$7128))</f>
        <v>Para_Leanox_Gas1_CtrGasmixer_DeadBand</v>
      </c>
      <c r="FUF3" s="175" t="str">
        <f>IF(ISNA(_xlfn.XLOOKUP(FUF$4,dictionary!$M$3:$M$7128,dictionary!$N$3:$N$7128))," ",_xlfn.XLOOKUP(FUF$4,dictionary!$M$3:$M$7128,dictionary!$N$3:$N$7128))</f>
        <v>Para_Leanox_Gas1_CtrGasmixer_IComp</v>
      </c>
      <c r="FUG3" s="175" t="str">
        <f>IF(ISNA(_xlfn.XLOOKUP(FUG$4,dictionary!$M$3:$M$7128,dictionary!$N$3:$N$7128))," ",_xlfn.XLOOKUP(FUG$4,dictionary!$M$3:$M$7128,dictionary!$N$3:$N$7128))</f>
        <v>Para_Leanox_Gas1_CtrGasmixer_Limit</v>
      </c>
      <c r="FUH3" s="175" t="str">
        <f>IF(ISNA(_xlfn.XLOOKUP(FUH$4,dictionary!$M$3:$M$7128,dictionary!$N$3:$N$7128))," ",_xlfn.XLOOKUP(FUH$4,dictionary!$M$3:$M$7128,dictionary!$N$3:$N$7128))</f>
        <v>Para_Leanox_Gas1_CtrGasmixer_PComp</v>
      </c>
      <c r="FUI3" s="175" t="str">
        <f>IF(ISNA(_xlfn.XLOOKUP(FUI$4,dictionary!$M$3:$M$7128,dictionary!$N$3:$N$7128))," ",_xlfn.XLOOKUP(FUI$4,dictionary!$M$3:$M$7128,dictionary!$N$3:$N$7128))</f>
        <v>Para_Leanox_Gas1_CtrGasmixer_YMax</v>
      </c>
      <c r="FUJ3" s="175" t="str">
        <f>IF(ISNA(_xlfn.XLOOKUP(FUJ$4,dictionary!$M$3:$M$7128,dictionary!$N$3:$N$7128))," ",_xlfn.XLOOKUP(FUJ$4,dictionary!$M$3:$M$7128,dictionary!$N$3:$N$7128))</f>
        <v>Para_Leanox_Gas1_CtrGasmixer_YMin</v>
      </c>
      <c r="FUK3" s="175" t="str">
        <f>IF(ISNA(_xlfn.XLOOKUP(FUK$4,dictionary!$M$3:$M$7128,dictionary!$N$3:$N$7128))," ",_xlfn.XLOOKUP(FUK$4,dictionary!$M$3:$M$7128,dictionary!$N$3:$N$7128))</f>
        <v>Para_Leanox_Gas1_CtrTecjet_DeadBand</v>
      </c>
      <c r="FUL3" s="175" t="str">
        <f>IF(ISNA(_xlfn.XLOOKUP(FUL$4,dictionary!$M$3:$M$7128,dictionary!$N$3:$N$7128))," ",_xlfn.XLOOKUP(FUL$4,dictionary!$M$3:$M$7128,dictionary!$N$3:$N$7128))</f>
        <v>Para_Leanox_Gas1_CtrTecjet_IComp</v>
      </c>
      <c r="FUM3" s="175" t="str">
        <f>IF(ISNA(_xlfn.XLOOKUP(FUM$4,dictionary!$M$3:$M$7128,dictionary!$N$3:$N$7128))," ",_xlfn.XLOOKUP(FUM$4,dictionary!$M$3:$M$7128,dictionary!$N$3:$N$7128))</f>
        <v>Para_Leanox_Gas1_CtrTecjet_Limit</v>
      </c>
      <c r="FUN3" s="175" t="str">
        <f>IF(ISNA(_xlfn.XLOOKUP(FUN$4,dictionary!$M$3:$M$7128,dictionary!$N$3:$N$7128))," ",_xlfn.XLOOKUP(FUN$4,dictionary!$M$3:$M$7128,dictionary!$N$3:$N$7128))</f>
        <v>Para_Leanox_Gas1_CtrTecjet_PComp</v>
      </c>
      <c r="FUO3" s="175" t="str">
        <f>IF(ISNA(_xlfn.XLOOKUP(FUO$4,dictionary!$M$3:$M$7128,dictionary!$N$3:$N$7128))," ",_xlfn.XLOOKUP(FUO$4,dictionary!$M$3:$M$7128,dictionary!$N$3:$N$7128))</f>
        <v>Para_Leanox_Gas1_CtrTecjet_YMax</v>
      </c>
      <c r="FUP3" s="175" t="str">
        <f>IF(ISNA(_xlfn.XLOOKUP(FUP$4,dictionary!$M$3:$M$7128,dictionary!$N$3:$N$7128))," ",_xlfn.XLOOKUP(FUP$4,dictionary!$M$3:$M$7128,dictionary!$N$3:$N$7128))</f>
        <v>Para_Leanox_Gas1_CtrTecjet_YMin</v>
      </c>
      <c r="FUQ3" s="175" t="str">
        <f>IF(ISNA(_xlfn.XLOOKUP(FUQ$4,dictionary!$M$3:$M$7128,dictionary!$N$3:$N$7128))," ",_xlfn.XLOOKUP(FUQ$4,dictionary!$M$3:$M$7128,dictionary!$N$3:$N$7128))</f>
        <v>Para_Leanox_Gas1_DeltaPressIsl</v>
      </c>
      <c r="FUR3" s="175" t="str">
        <f>IF(ISNA(_xlfn.XLOOKUP(FUR$4,dictionary!$M$3:$M$7128,dictionary!$N$3:$N$7128))," ",_xlfn.XLOOKUP(FUR$4,dictionary!$M$3:$M$7128,dictionary!$N$3:$N$7128))</f>
        <v>Para_Leanox_Gas1_Para_DP</v>
      </c>
      <c r="FUS3" s="175" t="str">
        <f>IF(ISNA(_xlfn.XLOOKUP(FUS$4,dictionary!$M$3:$M$7128,dictionary!$N$3:$N$7128))," ",_xlfn.XLOOKUP(FUS$4,dictionary!$M$3:$M$7128,dictionary!$N$3:$N$7128))</f>
        <v>Para_Leanox_Gas1_Para_DPIslandAdap</v>
      </c>
      <c r="FUT3" s="175" t="str">
        <f>IF(ISNA(_xlfn.XLOOKUP(FUT$4,dictionary!$M$3:$M$7128,dictionary!$N$3:$N$7128))," ",_xlfn.XLOOKUP(FUT$4,dictionary!$M$3:$M$7128,dictionary!$N$3:$N$7128))</f>
        <v>Para_Leanox_Gas1_Para_P1</v>
      </c>
      <c r="FUU3" s="175" t="str">
        <f>IF(ISNA(_xlfn.XLOOKUP(FUU$4,dictionary!$M$3:$M$7128,dictionary!$N$3:$N$7128))," ",_xlfn.XLOOKUP(FUU$4,dictionary!$M$3:$M$7128,dictionary!$N$3:$N$7128))</f>
        <v>Para_Leanox_Gas1_Para_P2</v>
      </c>
      <c r="FUV3" s="175" t="str">
        <f>IF(ISNA(_xlfn.XLOOKUP(FUV$4,dictionary!$M$3:$M$7128,dictionary!$N$3:$N$7128))," ",_xlfn.XLOOKUP(FUV$4,dictionary!$M$3:$M$7128,dictionary!$N$3:$N$7128))</f>
        <v>Para_Leanox_Gas1_Para_PowerPoint1</v>
      </c>
      <c r="FUW3" s="175" t="str">
        <f>IF(ISNA(_xlfn.XLOOKUP(FUW$4,dictionary!$M$3:$M$7128,dictionary!$N$3:$N$7128))," ",_xlfn.XLOOKUP(FUW$4,dictionary!$M$3:$M$7128,dictionary!$N$3:$N$7128))</f>
        <v>Para_Leanox_Gas1_Para_PowerPoint2</v>
      </c>
      <c r="FUX3" s="175" t="str">
        <f>IF(ISNA(_xlfn.XLOOKUP(FUX$4,dictionary!$M$3:$M$7128,dictionary!$N$3:$N$7128))," ",_xlfn.XLOOKUP(FUX$4,dictionary!$M$3:$M$7128,dictionary!$N$3:$N$7128))</f>
        <v>Para_Leanox_Gas1_Para_PressurePoint1</v>
      </c>
      <c r="FUY3" s="175" t="str">
        <f>IF(ISNA(_xlfn.XLOOKUP(FUY$4,dictionary!$M$3:$M$7128,dictionary!$N$3:$N$7128))," ",_xlfn.XLOOKUP(FUY$4,dictionary!$M$3:$M$7128,dictionary!$N$3:$N$7128))</f>
        <v>Para_Leanox_Gas1_Para_PressurePoint2</v>
      </c>
      <c r="FUZ3" s="175" t="str">
        <f>IF(ISNA(_xlfn.XLOOKUP(FUZ$4,dictionary!$M$3:$M$7128,dictionary!$N$3:$N$7128))," ",_xlfn.XLOOKUP(FUZ$4,dictionary!$M$3:$M$7128,dictionary!$N$3:$N$7128))</f>
        <v>Para_Leanox_Gas1_Para_SpeedPoint1</v>
      </c>
      <c r="FVA3" s="175" t="str">
        <f>IF(ISNA(_xlfn.XLOOKUP(FVA$4,dictionary!$M$3:$M$7128,dictionary!$N$3:$N$7128))," ",_xlfn.XLOOKUP(FVA$4,dictionary!$M$3:$M$7128,dictionary!$N$3:$N$7128))</f>
        <v>Para_Leanox_Gas1_Para_SpeedPoint2</v>
      </c>
      <c r="FVB3" s="175" t="str">
        <f>IF(ISNA(_xlfn.XLOOKUP(FVB$4,dictionary!$M$3:$M$7128,dictionary!$N$3:$N$7128))," ",_xlfn.XLOOKUP(FVB$4,dictionary!$M$3:$M$7128,dictionary!$N$3:$N$7128))</f>
        <v>Para_Leanox_Gas1_Para_T1</v>
      </c>
      <c r="FVC3" s="175" t="str">
        <f>IF(ISNA(_xlfn.XLOOKUP(FVC$4,dictionary!$M$3:$M$7128,dictionary!$N$3:$N$7128))," ",_xlfn.XLOOKUP(FVC$4,dictionary!$M$3:$M$7128,dictionary!$N$3:$N$7128))</f>
        <v>Para_Leanox_Gas1_Para_TempPoint1</v>
      </c>
      <c r="FVD3" s="175" t="str">
        <f>IF(ISNA(_xlfn.XLOOKUP(FVD$4,dictionary!$M$3:$M$7128,dictionary!$N$3:$N$7128))," ",_xlfn.XLOOKUP(FVD$4,dictionary!$M$3:$M$7128,dictionary!$N$3:$N$7128))</f>
        <v>Para_Leanox_Gas1_Para_TempPoint2</v>
      </c>
      <c r="FVE3" s="175" t="str">
        <f>IF(ISNA(_xlfn.XLOOKUP(FVE$4,dictionary!$M$3:$M$7128,dictionary!$N$3:$N$7128))," ",_xlfn.XLOOKUP(FVE$4,dictionary!$M$3:$M$7128,dictionary!$N$3:$N$7128))</f>
        <v>Para_Leanox_Gas1_Para_W1</v>
      </c>
      <c r="FVF3" s="175" t="str">
        <f>IF(ISNA(_xlfn.XLOOKUP(FVF$4,dictionary!$M$3:$M$7128,dictionary!$N$3:$N$7128))," ",_xlfn.XLOOKUP(FVF$4,dictionary!$M$3:$M$7128,dictionary!$N$3:$N$7128))</f>
        <v>Para_Leanox_Gas1_PowerAct</v>
      </c>
      <c r="FVG3" s="175" t="str">
        <f>IF(ISNA(_xlfn.XLOOKUP(FVG$4,dictionary!$M$3:$M$7128,dictionary!$N$3:$N$7128))," ",_xlfn.XLOOKUP(FVG$4,dictionary!$M$3:$M$7128,dictionary!$N$3:$N$7128))</f>
        <v>Para_Leanox_Gas1_PowerActHys</v>
      </c>
      <c r="FVH3" s="175" t="str">
        <f>IF(ISNA(_xlfn.XLOOKUP(FVH$4,dictionary!$M$3:$M$7128,dictionary!$N$3:$N$7128))," ",_xlfn.XLOOKUP(FVH$4,dictionary!$M$3:$M$7128,dictionary!$N$3:$N$7128))</f>
        <v>Para_Leanox_Gas2_CtrGasmixer_DeadBand</v>
      </c>
      <c r="FVI3" s="175" t="str">
        <f>IF(ISNA(_xlfn.XLOOKUP(FVI$4,dictionary!$M$3:$M$7128,dictionary!$N$3:$N$7128))," ",_xlfn.XLOOKUP(FVI$4,dictionary!$M$3:$M$7128,dictionary!$N$3:$N$7128))</f>
        <v>Para_Leanox_Gas2_CtrGasmixer_IComp</v>
      </c>
      <c r="FVJ3" s="175" t="str">
        <f>IF(ISNA(_xlfn.XLOOKUP(FVJ$4,dictionary!$M$3:$M$7128,dictionary!$N$3:$N$7128))," ",_xlfn.XLOOKUP(FVJ$4,dictionary!$M$3:$M$7128,dictionary!$N$3:$N$7128))</f>
        <v>Para_Leanox_Gas2_CtrGasmixer_Limit</v>
      </c>
      <c r="FVK3" s="175" t="str">
        <f>IF(ISNA(_xlfn.XLOOKUP(FVK$4,dictionary!$M$3:$M$7128,dictionary!$N$3:$N$7128))," ",_xlfn.XLOOKUP(FVK$4,dictionary!$M$3:$M$7128,dictionary!$N$3:$N$7128))</f>
        <v>Para_Leanox_Gas2_CtrGasmixer_PComp</v>
      </c>
      <c r="FVL3" s="175" t="str">
        <f>IF(ISNA(_xlfn.XLOOKUP(FVL$4,dictionary!$M$3:$M$7128,dictionary!$N$3:$N$7128))," ",_xlfn.XLOOKUP(FVL$4,dictionary!$M$3:$M$7128,dictionary!$N$3:$N$7128))</f>
        <v>Para_Leanox_Gas2_CtrGasmixer_YMax</v>
      </c>
      <c r="FVM3" s="175" t="str">
        <f>IF(ISNA(_xlfn.XLOOKUP(FVM$4,dictionary!$M$3:$M$7128,dictionary!$N$3:$N$7128))," ",_xlfn.XLOOKUP(FVM$4,dictionary!$M$3:$M$7128,dictionary!$N$3:$N$7128))</f>
        <v>Para_Leanox_Gas2_CtrGasmixer_YMin</v>
      </c>
      <c r="FVN3" s="175" t="str">
        <f>IF(ISNA(_xlfn.XLOOKUP(FVN$4,dictionary!$M$3:$M$7128,dictionary!$N$3:$N$7128))," ",_xlfn.XLOOKUP(FVN$4,dictionary!$M$3:$M$7128,dictionary!$N$3:$N$7128))</f>
        <v>Para_Leanox_Gas2_CtrTecjet_DeadBand</v>
      </c>
      <c r="FVO3" s="175" t="str">
        <f>IF(ISNA(_xlfn.XLOOKUP(FVO$4,dictionary!$M$3:$M$7128,dictionary!$N$3:$N$7128))," ",_xlfn.XLOOKUP(FVO$4,dictionary!$M$3:$M$7128,dictionary!$N$3:$N$7128))</f>
        <v>Para_Leanox_Gas2_CtrTecjet_IComp</v>
      </c>
      <c r="FVP3" s="175" t="str">
        <f>IF(ISNA(_xlfn.XLOOKUP(FVP$4,dictionary!$M$3:$M$7128,dictionary!$N$3:$N$7128))," ",_xlfn.XLOOKUP(FVP$4,dictionary!$M$3:$M$7128,dictionary!$N$3:$N$7128))</f>
        <v>Para_Leanox_Gas2_CtrTecjet_Limit</v>
      </c>
      <c r="FVQ3" s="175" t="str">
        <f>IF(ISNA(_xlfn.XLOOKUP(FVQ$4,dictionary!$M$3:$M$7128,dictionary!$N$3:$N$7128))," ",_xlfn.XLOOKUP(FVQ$4,dictionary!$M$3:$M$7128,dictionary!$N$3:$N$7128))</f>
        <v>Para_Leanox_Gas2_CtrTecjet_PComp</v>
      </c>
      <c r="FVR3" s="175" t="str">
        <f>IF(ISNA(_xlfn.XLOOKUP(FVR$4,dictionary!$M$3:$M$7128,dictionary!$N$3:$N$7128))," ",_xlfn.XLOOKUP(FVR$4,dictionary!$M$3:$M$7128,dictionary!$N$3:$N$7128))</f>
        <v>Para_Leanox_Gas2_CtrTecjet_YMax</v>
      </c>
      <c r="FVS3" s="175" t="str">
        <f>IF(ISNA(_xlfn.XLOOKUP(FVS$4,dictionary!$M$3:$M$7128,dictionary!$N$3:$N$7128))," ",_xlfn.XLOOKUP(FVS$4,dictionary!$M$3:$M$7128,dictionary!$N$3:$N$7128))</f>
        <v>Para_Leanox_Gas2_CtrTecjet_YMin</v>
      </c>
      <c r="FVT3" s="175" t="str">
        <f>IF(ISNA(_xlfn.XLOOKUP(FVT$4,dictionary!$M$3:$M$7128,dictionary!$N$3:$N$7128))," ",_xlfn.XLOOKUP(FVT$4,dictionary!$M$3:$M$7128,dictionary!$N$3:$N$7128))</f>
        <v>Para_Leanox_Gas2_DeltaPressIsl</v>
      </c>
      <c r="FVU3" s="175" t="str">
        <f>IF(ISNA(_xlfn.XLOOKUP(FVU$4,dictionary!$M$3:$M$7128,dictionary!$N$3:$N$7128))," ",_xlfn.XLOOKUP(FVU$4,dictionary!$M$3:$M$7128,dictionary!$N$3:$N$7128))</f>
        <v>Para_Leanox_Gas2_Para_DP</v>
      </c>
      <c r="FVV3" s="175" t="str">
        <f>IF(ISNA(_xlfn.XLOOKUP(FVV$4,dictionary!$M$3:$M$7128,dictionary!$N$3:$N$7128))," ",_xlfn.XLOOKUP(FVV$4,dictionary!$M$3:$M$7128,dictionary!$N$3:$N$7128))</f>
        <v>Para_Leanox_Gas2_Para_DPIslandAdap</v>
      </c>
      <c r="FVW3" s="175" t="str">
        <f>IF(ISNA(_xlfn.XLOOKUP(FVW$4,dictionary!$M$3:$M$7128,dictionary!$N$3:$N$7128))," ",_xlfn.XLOOKUP(FVW$4,dictionary!$M$3:$M$7128,dictionary!$N$3:$N$7128))</f>
        <v>Para_Leanox_Gas2_Para_P1</v>
      </c>
      <c r="FVX3" s="175" t="str">
        <f>IF(ISNA(_xlfn.XLOOKUP(FVX$4,dictionary!$M$3:$M$7128,dictionary!$N$3:$N$7128))," ",_xlfn.XLOOKUP(FVX$4,dictionary!$M$3:$M$7128,dictionary!$N$3:$N$7128))</f>
        <v>Para_Leanox_Gas2_Para_P2</v>
      </c>
      <c r="FVY3" s="175" t="str">
        <f>IF(ISNA(_xlfn.XLOOKUP(FVY$4,dictionary!$M$3:$M$7128,dictionary!$N$3:$N$7128))," ",_xlfn.XLOOKUP(FVY$4,dictionary!$M$3:$M$7128,dictionary!$N$3:$N$7128))</f>
        <v>Para_Leanox_Gas2_Para_PowerPoint1</v>
      </c>
      <c r="FVZ3" s="175" t="str">
        <f>IF(ISNA(_xlfn.XLOOKUP(FVZ$4,dictionary!$M$3:$M$7128,dictionary!$N$3:$N$7128))," ",_xlfn.XLOOKUP(FVZ$4,dictionary!$M$3:$M$7128,dictionary!$N$3:$N$7128))</f>
        <v>Para_Leanox_Gas2_Para_PowerPoint2</v>
      </c>
      <c r="FWA3" s="175" t="str">
        <f>IF(ISNA(_xlfn.XLOOKUP(FWA$4,dictionary!$M$3:$M$7128,dictionary!$N$3:$N$7128))," ",_xlfn.XLOOKUP(FWA$4,dictionary!$M$3:$M$7128,dictionary!$N$3:$N$7128))</f>
        <v>Para_Leanox_Gas2_Para_PressurePoint1</v>
      </c>
      <c r="FWB3" s="175" t="str">
        <f>IF(ISNA(_xlfn.XLOOKUP(FWB$4,dictionary!$M$3:$M$7128,dictionary!$N$3:$N$7128))," ",_xlfn.XLOOKUP(FWB$4,dictionary!$M$3:$M$7128,dictionary!$N$3:$N$7128))</f>
        <v>Para_Leanox_Gas2_Para_PressurePoint2</v>
      </c>
      <c r="FWC3" s="175" t="str">
        <f>IF(ISNA(_xlfn.XLOOKUP(FWC$4,dictionary!$M$3:$M$7128,dictionary!$N$3:$N$7128))," ",_xlfn.XLOOKUP(FWC$4,dictionary!$M$3:$M$7128,dictionary!$N$3:$N$7128))</f>
        <v>Para_Leanox_Gas2_Para_SpeedPoint1</v>
      </c>
      <c r="FWD3" s="175" t="str">
        <f>IF(ISNA(_xlfn.XLOOKUP(FWD$4,dictionary!$M$3:$M$7128,dictionary!$N$3:$N$7128))," ",_xlfn.XLOOKUP(FWD$4,dictionary!$M$3:$M$7128,dictionary!$N$3:$N$7128))</f>
        <v>Para_Leanox_Gas2_Para_SpeedPoint2</v>
      </c>
      <c r="FWE3" s="175" t="str">
        <f>IF(ISNA(_xlfn.XLOOKUP(FWE$4,dictionary!$M$3:$M$7128,dictionary!$N$3:$N$7128))," ",_xlfn.XLOOKUP(FWE$4,dictionary!$M$3:$M$7128,dictionary!$N$3:$N$7128))</f>
        <v>Para_Leanox_Gas2_Para_T1</v>
      </c>
      <c r="FWF3" s="175" t="str">
        <f>IF(ISNA(_xlfn.XLOOKUP(FWF$4,dictionary!$M$3:$M$7128,dictionary!$N$3:$N$7128))," ",_xlfn.XLOOKUP(FWF$4,dictionary!$M$3:$M$7128,dictionary!$N$3:$N$7128))</f>
        <v>Para_Leanox_Gas2_Para_TempPoint1</v>
      </c>
      <c r="FWG3" s="175" t="str">
        <f>IF(ISNA(_xlfn.XLOOKUP(FWG$4,dictionary!$M$3:$M$7128,dictionary!$N$3:$N$7128))," ",_xlfn.XLOOKUP(FWG$4,dictionary!$M$3:$M$7128,dictionary!$N$3:$N$7128))</f>
        <v>Para_Leanox_Gas2_Para_TempPoint2</v>
      </c>
      <c r="FWH3" s="175" t="str">
        <f>IF(ISNA(_xlfn.XLOOKUP(FWH$4,dictionary!$M$3:$M$7128,dictionary!$N$3:$N$7128))," ",_xlfn.XLOOKUP(FWH$4,dictionary!$M$3:$M$7128,dictionary!$N$3:$N$7128))</f>
        <v>Para_Leanox_Gas2_Para_W1</v>
      </c>
      <c r="FWI3" s="175" t="str">
        <f>IF(ISNA(_xlfn.XLOOKUP(FWI$4,dictionary!$M$3:$M$7128,dictionary!$N$3:$N$7128))," ",_xlfn.XLOOKUP(FWI$4,dictionary!$M$3:$M$7128,dictionary!$N$3:$N$7128))</f>
        <v>Para_Leanox_Gas2_PowerAct</v>
      </c>
      <c r="FWJ3" s="175" t="str">
        <f>IF(ISNA(_xlfn.XLOOKUP(FWJ$4,dictionary!$M$3:$M$7128,dictionary!$N$3:$N$7128))," ",_xlfn.XLOOKUP(FWJ$4,dictionary!$M$3:$M$7128,dictionary!$N$3:$N$7128))</f>
        <v>Para_Leanox_Gas2_PowerActHys</v>
      </c>
      <c r="FWK3" s="175" t="str">
        <f>IF(ISNA(_xlfn.XLOOKUP(FWK$4,dictionary!$M$3:$M$7128,dictionary!$N$3:$N$7128))," ",_xlfn.XLOOKUP(FWK$4,dictionary!$M$3:$M$7128,dictionary!$N$3:$N$7128))</f>
        <v>Para_Leanox_Gas3_CtrGasmixer_DeadBand</v>
      </c>
      <c r="FWL3" s="175" t="str">
        <f>IF(ISNA(_xlfn.XLOOKUP(FWL$4,dictionary!$M$3:$M$7128,dictionary!$N$3:$N$7128))," ",_xlfn.XLOOKUP(FWL$4,dictionary!$M$3:$M$7128,dictionary!$N$3:$N$7128))</f>
        <v>Para_Leanox_Gas3_CtrGasmixer_IComp</v>
      </c>
      <c r="FWM3" s="175" t="str">
        <f>IF(ISNA(_xlfn.XLOOKUP(FWM$4,dictionary!$M$3:$M$7128,dictionary!$N$3:$N$7128))," ",_xlfn.XLOOKUP(FWM$4,dictionary!$M$3:$M$7128,dictionary!$N$3:$N$7128))</f>
        <v>Para_Leanox_Gas3_CtrGasmixer_Limit</v>
      </c>
      <c r="FWN3" s="175" t="str">
        <f>IF(ISNA(_xlfn.XLOOKUP(FWN$4,dictionary!$M$3:$M$7128,dictionary!$N$3:$N$7128))," ",_xlfn.XLOOKUP(FWN$4,dictionary!$M$3:$M$7128,dictionary!$N$3:$N$7128))</f>
        <v>Para_Leanox_Gas3_CtrGasmixer_PComp</v>
      </c>
      <c r="FWO3" s="175" t="str">
        <f>IF(ISNA(_xlfn.XLOOKUP(FWO$4,dictionary!$M$3:$M$7128,dictionary!$N$3:$N$7128))," ",_xlfn.XLOOKUP(FWO$4,dictionary!$M$3:$M$7128,dictionary!$N$3:$N$7128))</f>
        <v>Para_Leanox_Gas3_CtrGasmixer_YMax</v>
      </c>
      <c r="FWP3" s="175" t="str">
        <f>IF(ISNA(_xlfn.XLOOKUP(FWP$4,dictionary!$M$3:$M$7128,dictionary!$N$3:$N$7128))," ",_xlfn.XLOOKUP(FWP$4,dictionary!$M$3:$M$7128,dictionary!$N$3:$N$7128))</f>
        <v>Para_Leanox_Gas3_CtrGasmixer_YMin</v>
      </c>
      <c r="FWQ3" s="175" t="str">
        <f>IF(ISNA(_xlfn.XLOOKUP(FWQ$4,dictionary!$M$3:$M$7128,dictionary!$N$3:$N$7128))," ",_xlfn.XLOOKUP(FWQ$4,dictionary!$M$3:$M$7128,dictionary!$N$3:$N$7128))</f>
        <v>Para_Leanox_Gas3_CtrTecjet_DeadBand</v>
      </c>
      <c r="FWR3" s="175" t="str">
        <f>IF(ISNA(_xlfn.XLOOKUP(FWR$4,dictionary!$M$3:$M$7128,dictionary!$N$3:$N$7128))," ",_xlfn.XLOOKUP(FWR$4,dictionary!$M$3:$M$7128,dictionary!$N$3:$N$7128))</f>
        <v>Para_Leanox_Gas3_CtrTecjet_IComp</v>
      </c>
      <c r="FWS3" s="175" t="str">
        <f>IF(ISNA(_xlfn.XLOOKUP(FWS$4,dictionary!$M$3:$M$7128,dictionary!$N$3:$N$7128))," ",_xlfn.XLOOKUP(FWS$4,dictionary!$M$3:$M$7128,dictionary!$N$3:$N$7128))</f>
        <v>Para_Leanox_Gas3_CtrTecjet_Limit</v>
      </c>
      <c r="FWT3" s="175" t="str">
        <f>IF(ISNA(_xlfn.XLOOKUP(FWT$4,dictionary!$M$3:$M$7128,dictionary!$N$3:$N$7128))," ",_xlfn.XLOOKUP(FWT$4,dictionary!$M$3:$M$7128,dictionary!$N$3:$N$7128))</f>
        <v>Para_Leanox_Gas3_CtrTecjet_PComp</v>
      </c>
      <c r="FWU3" s="175" t="str">
        <f>IF(ISNA(_xlfn.XLOOKUP(FWU$4,dictionary!$M$3:$M$7128,dictionary!$N$3:$N$7128))," ",_xlfn.XLOOKUP(FWU$4,dictionary!$M$3:$M$7128,dictionary!$N$3:$N$7128))</f>
        <v>Para_Leanox_Gas3_CtrTecjet_YMax</v>
      </c>
      <c r="FWV3" s="175" t="str">
        <f>IF(ISNA(_xlfn.XLOOKUP(FWV$4,dictionary!$M$3:$M$7128,dictionary!$N$3:$N$7128))," ",_xlfn.XLOOKUP(FWV$4,dictionary!$M$3:$M$7128,dictionary!$N$3:$N$7128))</f>
        <v>Para_Leanox_Gas3_CtrTecjet_YMin</v>
      </c>
      <c r="FWW3" s="175" t="str">
        <f>IF(ISNA(_xlfn.XLOOKUP(FWW$4,dictionary!$M$3:$M$7128,dictionary!$N$3:$N$7128))," ",_xlfn.XLOOKUP(FWW$4,dictionary!$M$3:$M$7128,dictionary!$N$3:$N$7128))</f>
        <v>Para_Leanox_Gas3_DeltaPressIsl</v>
      </c>
      <c r="FWX3" s="175" t="str">
        <f>IF(ISNA(_xlfn.XLOOKUP(FWX$4,dictionary!$M$3:$M$7128,dictionary!$N$3:$N$7128))," ",_xlfn.XLOOKUP(FWX$4,dictionary!$M$3:$M$7128,dictionary!$N$3:$N$7128))</f>
        <v>Para_Leanox_Gas3_Para_DP</v>
      </c>
      <c r="FWY3" s="175" t="str">
        <f>IF(ISNA(_xlfn.XLOOKUP(FWY$4,dictionary!$M$3:$M$7128,dictionary!$N$3:$N$7128))," ",_xlfn.XLOOKUP(FWY$4,dictionary!$M$3:$M$7128,dictionary!$N$3:$N$7128))</f>
        <v>Para_Leanox_Gas3_Para_DPIslandAdap</v>
      </c>
      <c r="FWZ3" s="175" t="str">
        <f>IF(ISNA(_xlfn.XLOOKUP(FWZ$4,dictionary!$M$3:$M$7128,dictionary!$N$3:$N$7128))," ",_xlfn.XLOOKUP(FWZ$4,dictionary!$M$3:$M$7128,dictionary!$N$3:$N$7128))</f>
        <v>Para_Leanox_Gas3_Para_P1</v>
      </c>
      <c r="FXA3" s="175" t="str">
        <f>IF(ISNA(_xlfn.XLOOKUP(FXA$4,dictionary!$M$3:$M$7128,dictionary!$N$3:$N$7128))," ",_xlfn.XLOOKUP(FXA$4,dictionary!$M$3:$M$7128,dictionary!$N$3:$N$7128))</f>
        <v>Para_Leanox_Gas3_Para_P2</v>
      </c>
      <c r="FXB3" s="175" t="str">
        <f>IF(ISNA(_xlfn.XLOOKUP(FXB$4,dictionary!$M$3:$M$7128,dictionary!$N$3:$N$7128))," ",_xlfn.XLOOKUP(FXB$4,dictionary!$M$3:$M$7128,dictionary!$N$3:$N$7128))</f>
        <v>Para_Leanox_Gas3_Para_PowerPoint1</v>
      </c>
      <c r="FXC3" s="175" t="str">
        <f>IF(ISNA(_xlfn.XLOOKUP(FXC$4,dictionary!$M$3:$M$7128,dictionary!$N$3:$N$7128))," ",_xlfn.XLOOKUP(FXC$4,dictionary!$M$3:$M$7128,dictionary!$N$3:$N$7128))</f>
        <v>Para_Leanox_Gas3_Para_PowerPoint2</v>
      </c>
      <c r="FXD3" s="175" t="str">
        <f>IF(ISNA(_xlfn.XLOOKUP(FXD$4,dictionary!$M$3:$M$7128,dictionary!$N$3:$N$7128))," ",_xlfn.XLOOKUP(FXD$4,dictionary!$M$3:$M$7128,dictionary!$N$3:$N$7128))</f>
        <v>Para_Leanox_Gas3_Para_PressurePoint1</v>
      </c>
      <c r="FXE3" s="175" t="str">
        <f>IF(ISNA(_xlfn.XLOOKUP(FXE$4,dictionary!$M$3:$M$7128,dictionary!$N$3:$N$7128))," ",_xlfn.XLOOKUP(FXE$4,dictionary!$M$3:$M$7128,dictionary!$N$3:$N$7128))</f>
        <v>Para_Leanox_Gas3_Para_PressurePoint2</v>
      </c>
      <c r="FXF3" s="175" t="str">
        <f>IF(ISNA(_xlfn.XLOOKUP(FXF$4,dictionary!$M$3:$M$7128,dictionary!$N$3:$N$7128))," ",_xlfn.XLOOKUP(FXF$4,dictionary!$M$3:$M$7128,dictionary!$N$3:$N$7128))</f>
        <v>Para_Leanox_Gas3_Para_SpeedPoint1</v>
      </c>
      <c r="FXG3" s="175" t="str">
        <f>IF(ISNA(_xlfn.XLOOKUP(FXG$4,dictionary!$M$3:$M$7128,dictionary!$N$3:$N$7128))," ",_xlfn.XLOOKUP(FXG$4,dictionary!$M$3:$M$7128,dictionary!$N$3:$N$7128))</f>
        <v>Para_Leanox_Gas3_Para_SpeedPoint2</v>
      </c>
      <c r="FXH3" s="175" t="str">
        <f>IF(ISNA(_xlfn.XLOOKUP(FXH$4,dictionary!$M$3:$M$7128,dictionary!$N$3:$N$7128))," ",_xlfn.XLOOKUP(FXH$4,dictionary!$M$3:$M$7128,dictionary!$N$3:$N$7128))</f>
        <v>Para_Leanox_Gas3_Para_T1</v>
      </c>
      <c r="FXI3" s="175" t="str">
        <f>IF(ISNA(_xlfn.XLOOKUP(FXI$4,dictionary!$M$3:$M$7128,dictionary!$N$3:$N$7128))," ",_xlfn.XLOOKUP(FXI$4,dictionary!$M$3:$M$7128,dictionary!$N$3:$N$7128))</f>
        <v>Para_Leanox_Gas3_Para_TempPoint1</v>
      </c>
      <c r="FXJ3" s="175" t="str">
        <f>IF(ISNA(_xlfn.XLOOKUP(FXJ$4,dictionary!$M$3:$M$7128,dictionary!$N$3:$N$7128))," ",_xlfn.XLOOKUP(FXJ$4,dictionary!$M$3:$M$7128,dictionary!$N$3:$N$7128))</f>
        <v>Para_Leanox_Gas3_Para_TempPoint2</v>
      </c>
      <c r="FXK3" s="175" t="str">
        <f>IF(ISNA(_xlfn.XLOOKUP(FXK$4,dictionary!$M$3:$M$7128,dictionary!$N$3:$N$7128))," ",_xlfn.XLOOKUP(FXK$4,dictionary!$M$3:$M$7128,dictionary!$N$3:$N$7128))</f>
        <v>Para_Leanox_Gas3_Para_W1</v>
      </c>
      <c r="FXL3" s="175" t="str">
        <f>IF(ISNA(_xlfn.XLOOKUP(FXL$4,dictionary!$M$3:$M$7128,dictionary!$N$3:$N$7128))," ",_xlfn.XLOOKUP(FXL$4,dictionary!$M$3:$M$7128,dictionary!$N$3:$N$7128))</f>
        <v>Para_Leanox_Gas3_PowerAct</v>
      </c>
      <c r="FXM3" s="175" t="str">
        <f>IF(ISNA(_xlfn.XLOOKUP(FXM$4,dictionary!$M$3:$M$7128,dictionary!$N$3:$N$7128))," ",_xlfn.XLOOKUP(FXM$4,dictionary!$M$3:$M$7128,dictionary!$N$3:$N$7128))</f>
        <v>Para_Leanox_Gas3_PowerActHys</v>
      </c>
      <c r="FXN3" s="175" t="str">
        <f>IF(ISNA(_xlfn.XLOOKUP(FXN$4,dictionary!$M$3:$M$7128,dictionary!$N$3:$N$7128))," ",_xlfn.XLOOKUP(FXN$4,dictionary!$M$3:$M$7128,dictionary!$N$3:$N$7128))</f>
        <v>Para_Leanox_Gas4_CtrGasmixer_DeadBand</v>
      </c>
      <c r="FXO3" s="175" t="str">
        <f>IF(ISNA(_xlfn.XLOOKUP(FXO$4,dictionary!$M$3:$M$7128,dictionary!$N$3:$N$7128))," ",_xlfn.XLOOKUP(FXO$4,dictionary!$M$3:$M$7128,dictionary!$N$3:$N$7128))</f>
        <v>Para_Leanox_Gas4_CtrGasmixer_IComp</v>
      </c>
      <c r="FXP3" s="175" t="str">
        <f>IF(ISNA(_xlfn.XLOOKUP(FXP$4,dictionary!$M$3:$M$7128,dictionary!$N$3:$N$7128))," ",_xlfn.XLOOKUP(FXP$4,dictionary!$M$3:$M$7128,dictionary!$N$3:$N$7128))</f>
        <v>Para_Leanox_Gas4_CtrGasmixer_Limit</v>
      </c>
      <c r="FXQ3" s="175" t="str">
        <f>IF(ISNA(_xlfn.XLOOKUP(FXQ$4,dictionary!$M$3:$M$7128,dictionary!$N$3:$N$7128))," ",_xlfn.XLOOKUP(FXQ$4,dictionary!$M$3:$M$7128,dictionary!$N$3:$N$7128))</f>
        <v>Para_Leanox_Gas4_CtrGasmixer_PComp</v>
      </c>
      <c r="FXR3" s="175" t="str">
        <f>IF(ISNA(_xlfn.XLOOKUP(FXR$4,dictionary!$M$3:$M$7128,dictionary!$N$3:$N$7128))," ",_xlfn.XLOOKUP(FXR$4,dictionary!$M$3:$M$7128,dictionary!$N$3:$N$7128))</f>
        <v>Para_Leanox_Gas4_CtrGasmixer_YMax</v>
      </c>
      <c r="FXS3" s="175" t="str">
        <f>IF(ISNA(_xlfn.XLOOKUP(FXS$4,dictionary!$M$3:$M$7128,dictionary!$N$3:$N$7128))," ",_xlfn.XLOOKUP(FXS$4,dictionary!$M$3:$M$7128,dictionary!$N$3:$N$7128))</f>
        <v>Para_Leanox_Gas4_CtrGasmixer_YMin</v>
      </c>
      <c r="FXT3" s="175" t="str">
        <f>IF(ISNA(_xlfn.XLOOKUP(FXT$4,dictionary!$M$3:$M$7128,dictionary!$N$3:$N$7128))," ",_xlfn.XLOOKUP(FXT$4,dictionary!$M$3:$M$7128,dictionary!$N$3:$N$7128))</f>
        <v>Para_Leanox_Gas4_CtrTecjet_DeadBand</v>
      </c>
      <c r="FXU3" s="175" t="str">
        <f>IF(ISNA(_xlfn.XLOOKUP(FXU$4,dictionary!$M$3:$M$7128,dictionary!$N$3:$N$7128))," ",_xlfn.XLOOKUP(FXU$4,dictionary!$M$3:$M$7128,dictionary!$N$3:$N$7128))</f>
        <v>Para_Leanox_Gas4_CtrTecjet_IComp</v>
      </c>
      <c r="FXV3" s="175" t="str">
        <f>IF(ISNA(_xlfn.XLOOKUP(FXV$4,dictionary!$M$3:$M$7128,dictionary!$N$3:$N$7128))," ",_xlfn.XLOOKUP(FXV$4,dictionary!$M$3:$M$7128,dictionary!$N$3:$N$7128))</f>
        <v>Para_Leanox_Gas4_CtrTecjet_Limit</v>
      </c>
      <c r="FXW3" s="175" t="str">
        <f>IF(ISNA(_xlfn.XLOOKUP(FXW$4,dictionary!$M$3:$M$7128,dictionary!$N$3:$N$7128))," ",_xlfn.XLOOKUP(FXW$4,dictionary!$M$3:$M$7128,dictionary!$N$3:$N$7128))</f>
        <v>Para_Leanox_Gas4_CtrTecjet_PComp</v>
      </c>
      <c r="FXX3" s="175" t="str">
        <f>IF(ISNA(_xlfn.XLOOKUP(FXX$4,dictionary!$M$3:$M$7128,dictionary!$N$3:$N$7128))," ",_xlfn.XLOOKUP(FXX$4,dictionary!$M$3:$M$7128,dictionary!$N$3:$N$7128))</f>
        <v>Para_Leanox_Gas4_CtrTecjet_YMax</v>
      </c>
      <c r="FXY3" s="175" t="str">
        <f>IF(ISNA(_xlfn.XLOOKUP(FXY$4,dictionary!$M$3:$M$7128,dictionary!$N$3:$N$7128))," ",_xlfn.XLOOKUP(FXY$4,dictionary!$M$3:$M$7128,dictionary!$N$3:$N$7128))</f>
        <v>Para_Leanox_Gas4_CtrTecjet_YMin</v>
      </c>
      <c r="FXZ3" s="175" t="str">
        <f>IF(ISNA(_xlfn.XLOOKUP(FXZ$4,dictionary!$M$3:$M$7128,dictionary!$N$3:$N$7128))," ",_xlfn.XLOOKUP(FXZ$4,dictionary!$M$3:$M$7128,dictionary!$N$3:$N$7128))</f>
        <v>Para_Leanox_Gas4_DeltaPressIsl</v>
      </c>
      <c r="FYA3" s="175" t="str">
        <f>IF(ISNA(_xlfn.XLOOKUP(FYA$4,dictionary!$M$3:$M$7128,dictionary!$N$3:$N$7128))," ",_xlfn.XLOOKUP(FYA$4,dictionary!$M$3:$M$7128,dictionary!$N$3:$N$7128))</f>
        <v>Para_Leanox_Gas4_Para_DP</v>
      </c>
      <c r="FYB3" s="175" t="str">
        <f>IF(ISNA(_xlfn.XLOOKUP(FYB$4,dictionary!$M$3:$M$7128,dictionary!$N$3:$N$7128))," ",_xlfn.XLOOKUP(FYB$4,dictionary!$M$3:$M$7128,dictionary!$N$3:$N$7128))</f>
        <v>Para_Leanox_Gas4_Para_DPIslandAdap</v>
      </c>
      <c r="FYC3" s="175" t="str">
        <f>IF(ISNA(_xlfn.XLOOKUP(FYC$4,dictionary!$M$3:$M$7128,dictionary!$N$3:$N$7128))," ",_xlfn.XLOOKUP(FYC$4,dictionary!$M$3:$M$7128,dictionary!$N$3:$N$7128))</f>
        <v>Para_Leanox_Gas4_Para_P1</v>
      </c>
      <c r="FYD3" s="175" t="str">
        <f>IF(ISNA(_xlfn.XLOOKUP(FYD$4,dictionary!$M$3:$M$7128,dictionary!$N$3:$N$7128))," ",_xlfn.XLOOKUP(FYD$4,dictionary!$M$3:$M$7128,dictionary!$N$3:$N$7128))</f>
        <v>Para_Leanox_Gas4_Para_P2</v>
      </c>
      <c r="FYE3" s="175" t="str">
        <f>IF(ISNA(_xlfn.XLOOKUP(FYE$4,dictionary!$M$3:$M$7128,dictionary!$N$3:$N$7128))," ",_xlfn.XLOOKUP(FYE$4,dictionary!$M$3:$M$7128,dictionary!$N$3:$N$7128))</f>
        <v>Para_Leanox_Gas4_Para_PowerPoint1</v>
      </c>
      <c r="FYF3" s="175" t="str">
        <f>IF(ISNA(_xlfn.XLOOKUP(FYF$4,dictionary!$M$3:$M$7128,dictionary!$N$3:$N$7128))," ",_xlfn.XLOOKUP(FYF$4,dictionary!$M$3:$M$7128,dictionary!$N$3:$N$7128))</f>
        <v>Para_Leanox_Gas4_Para_PowerPoint2</v>
      </c>
      <c r="FYG3" s="175" t="str">
        <f>IF(ISNA(_xlfn.XLOOKUP(FYG$4,dictionary!$M$3:$M$7128,dictionary!$N$3:$N$7128))," ",_xlfn.XLOOKUP(FYG$4,dictionary!$M$3:$M$7128,dictionary!$N$3:$N$7128))</f>
        <v>Para_Leanox_Gas4_Para_PressurePoint1</v>
      </c>
      <c r="FYH3" s="175" t="str">
        <f>IF(ISNA(_xlfn.XLOOKUP(FYH$4,dictionary!$M$3:$M$7128,dictionary!$N$3:$N$7128))," ",_xlfn.XLOOKUP(FYH$4,dictionary!$M$3:$M$7128,dictionary!$N$3:$N$7128))</f>
        <v>Para_Leanox_Gas4_Para_PressurePoint2</v>
      </c>
      <c r="FYI3" s="175" t="str">
        <f>IF(ISNA(_xlfn.XLOOKUP(FYI$4,dictionary!$M$3:$M$7128,dictionary!$N$3:$N$7128))," ",_xlfn.XLOOKUP(FYI$4,dictionary!$M$3:$M$7128,dictionary!$N$3:$N$7128))</f>
        <v>Para_Leanox_Gas4_Para_SpeedPoint1</v>
      </c>
      <c r="FYJ3" s="175" t="str">
        <f>IF(ISNA(_xlfn.XLOOKUP(FYJ$4,dictionary!$M$3:$M$7128,dictionary!$N$3:$N$7128))," ",_xlfn.XLOOKUP(FYJ$4,dictionary!$M$3:$M$7128,dictionary!$N$3:$N$7128))</f>
        <v>Para_Leanox_Gas4_Para_SpeedPoint2</v>
      </c>
      <c r="FYK3" s="175" t="str">
        <f>IF(ISNA(_xlfn.XLOOKUP(FYK$4,dictionary!$M$3:$M$7128,dictionary!$N$3:$N$7128))," ",_xlfn.XLOOKUP(FYK$4,dictionary!$M$3:$M$7128,dictionary!$N$3:$N$7128))</f>
        <v>Para_Leanox_Gas4_Para_T1</v>
      </c>
      <c r="FYL3" s="175" t="str">
        <f>IF(ISNA(_xlfn.XLOOKUP(FYL$4,dictionary!$M$3:$M$7128,dictionary!$N$3:$N$7128))," ",_xlfn.XLOOKUP(FYL$4,dictionary!$M$3:$M$7128,dictionary!$N$3:$N$7128))</f>
        <v>Para_Leanox_Gas4_Para_TempPoint1</v>
      </c>
      <c r="FYM3" s="175" t="str">
        <f>IF(ISNA(_xlfn.XLOOKUP(FYM$4,dictionary!$M$3:$M$7128,dictionary!$N$3:$N$7128))," ",_xlfn.XLOOKUP(FYM$4,dictionary!$M$3:$M$7128,dictionary!$N$3:$N$7128))</f>
        <v>Para_Leanox_Gas4_Para_TempPoint2</v>
      </c>
      <c r="FYN3" s="175" t="str">
        <f>IF(ISNA(_xlfn.XLOOKUP(FYN$4,dictionary!$M$3:$M$7128,dictionary!$N$3:$N$7128))," ",_xlfn.XLOOKUP(FYN$4,dictionary!$M$3:$M$7128,dictionary!$N$3:$N$7128))</f>
        <v>Para_Leanox_Gas4_Para_W1</v>
      </c>
      <c r="FYO3" s="175" t="str">
        <f>IF(ISNA(_xlfn.XLOOKUP(FYO$4,dictionary!$M$3:$M$7128,dictionary!$N$3:$N$7128))," ",_xlfn.XLOOKUP(FYO$4,dictionary!$M$3:$M$7128,dictionary!$N$3:$N$7128))</f>
        <v>Para_Leanox_Gas4_PowerAct</v>
      </c>
      <c r="FYP3" s="175" t="str">
        <f>IF(ISNA(_xlfn.XLOOKUP(FYP$4,dictionary!$M$3:$M$7128,dictionary!$N$3:$N$7128))," ",_xlfn.XLOOKUP(FYP$4,dictionary!$M$3:$M$7128,dictionary!$N$3:$N$7128))</f>
        <v>Para_Leanox_Gas4_PowerActHys</v>
      </c>
      <c r="FYQ3" s="175" t="str">
        <f>IF(ISNA(_xlfn.XLOOKUP(FYQ$4,dictionary!$M$3:$M$7128,dictionary!$N$3:$N$7128))," ",_xlfn.XLOOKUP(FYQ$4,dictionary!$M$3:$M$7128,dictionary!$N$3:$N$7128))</f>
        <v>Para_Leanox_Humidity_ActBoostTempOffset</v>
      </c>
      <c r="FYR3" s="175" t="str">
        <f>IF(ISNA(_xlfn.XLOOKUP(FYR$4,dictionary!$M$3:$M$7128,dictionary!$N$3:$N$7128))," ",_xlfn.XLOOKUP(FYR$4,dictionary!$M$3:$M$7128,dictionary!$N$3:$N$7128))</f>
        <v>Para_Leanox_Humidity_BoostTempDevToICWT</v>
      </c>
      <c r="FYS3" s="175" t="str">
        <f>IF(ISNA(_xlfn.XLOOKUP(FYS$4,dictionary!$M$3:$M$7128,dictionary!$N$3:$N$7128))," ",_xlfn.XLOOKUP(FYS$4,dictionary!$M$3:$M$7128,dictionary!$N$3:$N$7128))</f>
        <v>Para_Leanox_Humidity_BoostTempRaiseDevTime</v>
      </c>
      <c r="FYT3" s="175" t="str">
        <f>IF(ISNA(_xlfn.XLOOKUP(FYT$4,dictionary!$M$3:$M$7128,dictionary!$N$3:$N$7128))," ",_xlfn.XLOOKUP(FYT$4,dictionary!$M$3:$M$7128,dictionary!$N$3:$N$7128))</f>
        <v>Para_Leanox_Humidity_BosstTempRaiseMax</v>
      </c>
      <c r="FYU3" s="175" t="str">
        <f>IF(ISNA(_xlfn.XLOOKUP(FYU$4,dictionary!$M$3:$M$7128,dictionary!$N$3:$N$7128))," ",_xlfn.XLOOKUP(FYU$4,dictionary!$M$3:$M$7128,dictionary!$N$3:$N$7128))</f>
        <v>Para_Leanox_Humidity_CompValKnockMonStart</v>
      </c>
      <c r="FYV3" s="175" t="str">
        <f>IF(ISNA(_xlfn.XLOOKUP(FYV$4,dictionary!$M$3:$M$7128,dictionary!$N$3:$N$7128))," ",_xlfn.XLOOKUP(FYV$4,dictionary!$M$3:$M$7128,dictionary!$N$3:$N$7128))</f>
        <v>Para_Leanox_Humidity_CompValPnom</v>
      </c>
      <c r="FYW3" s="175" t="str">
        <f>IF(ISNA(_xlfn.XLOOKUP(FYW$4,dictionary!$M$3:$M$7128,dictionary!$N$3:$N$7128))," ",_xlfn.XLOOKUP(FYW$4,dictionary!$M$3:$M$7128,dictionary!$N$3:$N$7128))</f>
        <v>Para_Leanox_Humidity_Offset</v>
      </c>
      <c r="FYX3" s="175" t="str">
        <f>IF(ISNA(_xlfn.XLOOKUP(FYX$4,dictionary!$M$3:$M$7128,dictionary!$N$3:$N$7128))," ",_xlfn.XLOOKUP(FYX$4,dictionary!$M$3:$M$7128,dictionary!$N$3:$N$7128))</f>
        <v>Para_Leanox_PressBoost_20mA</v>
      </c>
      <c r="FYY3" s="175" t="str">
        <f>IF(ISNA(_xlfn.XLOOKUP(FYY$4,dictionary!$M$3:$M$7128,dictionary!$N$3:$N$7128))," ",_xlfn.XLOOKUP(FYY$4,dictionary!$M$3:$M$7128,dictionary!$N$3:$N$7128))</f>
        <v>Para_Leanox_PressBoost_4mA</v>
      </c>
      <c r="FYZ3" s="175" t="str">
        <f>IF(ISNA(_xlfn.XLOOKUP(FYZ$4,dictionary!$M$3:$M$7128,dictionary!$N$3:$N$7128))," ",_xlfn.XLOOKUP(FYZ$4,dictionary!$M$3:$M$7128,dictionary!$N$3:$N$7128))</f>
        <v>Para_Leanox_PressBoost_ActP2</v>
      </c>
      <c r="FZA3" s="175" t="str">
        <f>IF(ISNA(_xlfn.XLOOKUP(FZA$4,dictionary!$M$3:$M$7128,dictionary!$N$3:$N$7128))," ",_xlfn.XLOOKUP(FZA$4,dictionary!$M$3:$M$7128,dictionary!$N$3:$N$7128))</f>
        <v>Para_Leanox_PressBoost_P2_20mA</v>
      </c>
      <c r="FZB3" s="175" t="str">
        <f>IF(ISNA(_xlfn.XLOOKUP(FZB$4,dictionary!$M$3:$M$7128,dictionary!$N$3:$N$7128))," ",_xlfn.XLOOKUP(FZB$4,dictionary!$M$3:$M$7128,dictionary!$N$3:$N$7128))</f>
        <v>Para_Leanox_PressBoost_P2_4mA</v>
      </c>
      <c r="FZC3" s="175" t="str">
        <f>IF(ISNA(_xlfn.XLOOKUP(FZC$4,dictionary!$M$3:$M$7128,dictionary!$N$3:$N$7128))," ",_xlfn.XLOOKUP(FZC$4,dictionary!$M$3:$M$7128,dictionary!$N$3:$N$7128))</f>
        <v>Para_Leanox_RampPowerRed</v>
      </c>
      <c r="FZD3" s="175" t="str">
        <f>IF(ISNA(_xlfn.XLOOKUP(FZD$4,dictionary!$M$3:$M$7128,dictionary!$N$3:$N$7128))," ",_xlfn.XLOOKUP(FZD$4,dictionary!$M$3:$M$7128,dictionary!$N$3:$N$7128))</f>
        <v>Para_Misfire_KLS98_Active</v>
      </c>
      <c r="FZE3" s="175" t="str">
        <f>IF(ISNA(_xlfn.XLOOKUP(FZE$4,dictionary!$M$3:$M$7128,dictionary!$N$3:$N$7128))," ",_xlfn.XLOOKUP(FZE$4,dictionary!$M$3:$M$7128,dictionary!$N$3:$N$7128))</f>
        <v>Para_Misfire_KLS98_ActOCA</v>
      </c>
      <c r="FZF3" s="175" t="str">
        <f>IF(ISNA(_xlfn.XLOOKUP(FZF$4,dictionary!$M$3:$M$7128,dictionary!$N$3:$N$7128))," ",_xlfn.XLOOKUP(FZF$4,dictionary!$M$3:$M$7128,dictionary!$N$3:$N$7128))</f>
        <v>Para_Misfire_KLS98_AngleWindowDur</v>
      </c>
      <c r="FZG3" s="175" t="str">
        <f>IF(ISNA(_xlfn.XLOOKUP(FZG$4,dictionary!$M$3:$M$7128,dictionary!$N$3:$N$7128))," ",_xlfn.XLOOKUP(FZG$4,dictionary!$M$3:$M$7128,dictionary!$N$3:$N$7128))</f>
        <v>Para_Misfire_KLS98_AngleWindowLimit</v>
      </c>
      <c r="FZH3" s="175" t="str">
        <f>IF(ISNA(_xlfn.XLOOKUP(FZH$4,dictionary!$M$3:$M$7128,dictionary!$N$3:$N$7128))," ",_xlfn.XLOOKUP(FZH$4,dictionary!$M$3:$M$7128,dictionary!$N$3:$N$7128))</f>
        <v>Para_Misfire_KLS98_Limit</v>
      </c>
      <c r="FZI3" s="175" t="str">
        <f>IF(ISNA(_xlfn.XLOOKUP(FZI$4,dictionary!$M$3:$M$7128,dictionary!$N$3:$N$7128))," ",_xlfn.XLOOKUP(FZI$4,dictionary!$M$3:$M$7128,dictionary!$N$3:$N$7128))</f>
        <v>Para_Misfire_Limit</v>
      </c>
      <c r="FZJ3" s="175" t="str">
        <f>IF(ISNA(_xlfn.XLOOKUP(FZJ$4,dictionary!$M$3:$M$7128,dictionary!$N$3:$N$7128))," ",_xlfn.XLOOKUP(FZJ$4,dictionary!$M$3:$M$7128,dictionary!$N$3:$N$7128))</f>
        <v>Para_Misfire_PreWarn</v>
      </c>
      <c r="FZK3" s="175" t="str">
        <f>IF(ISNA(_xlfn.XLOOKUP(FZK$4,dictionary!$M$3:$M$7128,dictionary!$N$3:$N$7128))," ",_xlfn.XLOOKUP(FZK$4,dictionary!$M$3:$M$7128,dictionary!$N$3:$N$7128))</f>
        <v>Para_Misfire_TimeIntDown</v>
      </c>
      <c r="FZL3" s="175" t="str">
        <f>IF(ISNA(_xlfn.XLOOKUP(FZL$4,dictionary!$M$3:$M$7128,dictionary!$N$3:$N$7128))," ",_xlfn.XLOOKUP(FZL$4,dictionary!$M$3:$M$7128,dictionary!$N$3:$N$7128))</f>
        <v>Para_Misfire_TimeIntUp</v>
      </c>
      <c r="FZM3" s="175" t="str">
        <f>IF(ISNA(_xlfn.XLOOKUP(FZM$4,dictionary!$M$3:$M$7128,dictionary!$N$3:$N$7128))," ",_xlfn.XLOOKUP(FZM$4,dictionary!$M$3:$M$7128,dictionary!$N$3:$N$7128))</f>
        <v>Para_MixCharge_AirFilterDiffPress_20mA</v>
      </c>
      <c r="FZN3" s="175" t="str">
        <f>IF(ISNA(_xlfn.XLOOKUP(FZN$4,dictionary!$M$3:$M$7128,dictionary!$N$3:$N$7128))," ",_xlfn.XLOOKUP(FZN$4,dictionary!$M$3:$M$7128,dictionary!$N$3:$N$7128))</f>
        <v>Para_MixCharge_AirFilterDiffPress_4mA</v>
      </c>
      <c r="FZO3" s="175" t="str">
        <f>IF(ISNA(_xlfn.XLOOKUP(FZO$4,dictionary!$M$3:$M$7128,dictionary!$N$3:$N$7128))," ",_xlfn.XLOOKUP(FZO$4,dictionary!$M$3:$M$7128,dictionary!$N$3:$N$7128))</f>
        <v>Para_MixCharge_AirFilterDiffPress_ActPressA</v>
      </c>
      <c r="FZP3" s="175" t="str">
        <f>IF(ISNA(_xlfn.XLOOKUP(FZP$4,dictionary!$M$3:$M$7128,dictionary!$N$3:$N$7128))," ",_xlfn.XLOOKUP(FZP$4,dictionary!$M$3:$M$7128,dictionary!$N$3:$N$7128))</f>
        <v>Para_MixCharge_AirFilterDiffPress_ActPressB</v>
      </c>
      <c r="FZQ3" s="175" t="str">
        <f>IF(ISNA(_xlfn.XLOOKUP(FZQ$4,dictionary!$M$3:$M$7128,dictionary!$N$3:$N$7128))," ",_xlfn.XLOOKUP(FZQ$4,dictionary!$M$3:$M$7128,dictionary!$N$3:$N$7128))</f>
        <v>Para_MixCharge_AirFilterDiffPress_Limit</v>
      </c>
      <c r="FZR3" s="175" t="str">
        <f>IF(ISNA(_xlfn.XLOOKUP(FZR$4,dictionary!$M$3:$M$7128,dictionary!$N$3:$N$7128))," ",_xlfn.XLOOKUP(FZR$4,dictionary!$M$3:$M$7128,dictionary!$N$3:$N$7128))</f>
        <v>Para_MixCharge_AirFilterDiffPress_LimitHys</v>
      </c>
      <c r="FZS3" s="175" t="str">
        <f>IF(ISNA(_xlfn.XLOOKUP(FZS$4,dictionary!$M$3:$M$7128,dictionary!$N$3:$N$7128))," ",_xlfn.XLOOKUP(FZS$4,dictionary!$M$3:$M$7128,dictionary!$N$3:$N$7128))</f>
        <v>Para_MixCharge_Press_Act_Pr_Ch_P1HP</v>
      </c>
      <c r="FZT3" s="175" t="str">
        <f>IF(ISNA(_xlfn.XLOOKUP(FZT$4,dictionary!$M$3:$M$7128,dictionary!$N$3:$N$7128))," ",_xlfn.XLOOKUP(FZT$4,dictionary!$M$3:$M$7128,dictionary!$N$3:$N$7128))</f>
        <v>Para_MixCharge_Press_Act_Pr_Ch_P1HP_A</v>
      </c>
      <c r="FZU3" s="175" t="str">
        <f>IF(ISNA(_xlfn.XLOOKUP(FZU$4,dictionary!$M$3:$M$7128,dictionary!$N$3:$N$7128))," ",_xlfn.XLOOKUP(FZU$4,dictionary!$M$3:$M$7128,dictionary!$N$3:$N$7128))</f>
        <v>Para_MixCharge_Press_Act_Pr_Ch_P1HP_B</v>
      </c>
      <c r="FZV3" s="175" t="str">
        <f>IF(ISNA(_xlfn.XLOOKUP(FZV$4,dictionary!$M$3:$M$7128,dictionary!$N$3:$N$7128))," ",_xlfn.XLOOKUP(FZV$4,dictionary!$M$3:$M$7128,dictionary!$N$3:$N$7128))</f>
        <v>Para_MixCharge_Press_Act_Pr_Ch_P2_A</v>
      </c>
      <c r="FZW3" s="175" t="str">
        <f>IF(ISNA(_xlfn.XLOOKUP(FZW$4,dictionary!$M$3:$M$7128,dictionary!$N$3:$N$7128))," ",_xlfn.XLOOKUP(FZW$4,dictionary!$M$3:$M$7128,dictionary!$N$3:$N$7128))</f>
        <v>Para_MixCharge_Press_Act_Pr_Ch_P2_B</v>
      </c>
      <c r="FZX3" s="175" t="str">
        <f>IF(ISNA(_xlfn.XLOOKUP(FZX$4,dictionary!$M$3:$M$7128,dictionary!$N$3:$N$7128))," ",_xlfn.XLOOKUP(FZX$4,dictionary!$M$3:$M$7128,dictionary!$N$3:$N$7128))</f>
        <v>Para_MixCharge_Press_Act_Pr_Ch_P2s</v>
      </c>
      <c r="FZY3" s="175" t="str">
        <f>IF(ISNA(_xlfn.XLOOKUP(FZY$4,dictionary!$M$3:$M$7128,dictionary!$N$3:$N$7128))," ",_xlfn.XLOOKUP(FZY$4,dictionary!$M$3:$M$7128,dictionary!$N$3:$N$7128))</f>
        <v>Para_MixCharge_Press_Act_Pr_Ch_P2s_A</v>
      </c>
      <c r="FZZ3" s="175" t="str">
        <f>IF(ISNA(_xlfn.XLOOKUP(FZZ$4,dictionary!$M$3:$M$7128,dictionary!$N$3:$N$7128))," ",_xlfn.XLOOKUP(FZZ$4,dictionary!$M$3:$M$7128,dictionary!$N$3:$N$7128))</f>
        <v>Para_MixCharge_Press_Act_Pr_Ch_P2s_B</v>
      </c>
      <c r="GAA3" s="175" t="str">
        <f>IF(ISNA(_xlfn.XLOOKUP(GAA$4,dictionary!$M$3:$M$7128,dictionary!$N$3:$N$7128))," ",_xlfn.XLOOKUP(GAA$4,dictionary!$M$3:$M$7128,dictionary!$N$3:$N$7128))</f>
        <v>Para_MixCharge_Press_Pr_Ch_P1HPScalMax</v>
      </c>
      <c r="GAB3" s="175" t="str">
        <f>IF(ISNA(_xlfn.XLOOKUP(GAB$4,dictionary!$M$3:$M$7128,dictionary!$N$3:$N$7128))," ",_xlfn.XLOOKUP(GAB$4,dictionary!$M$3:$M$7128,dictionary!$N$3:$N$7128))</f>
        <v>Para_MixCharge_Press_Pr_Ch_P1HPScalMin</v>
      </c>
      <c r="GAC3" s="175" t="str">
        <f>IF(ISNA(_xlfn.XLOOKUP(GAC$4,dictionary!$M$3:$M$7128,dictionary!$N$3:$N$7128))," ",_xlfn.XLOOKUP(GAC$4,dictionary!$M$3:$M$7128,dictionary!$N$3:$N$7128))</f>
        <v>Para_MixCharge_Press_Pr_Ch_P2s_Diff_HiHi</v>
      </c>
      <c r="GAD3" s="175" t="str">
        <f>IF(ISNA(_xlfn.XLOOKUP(GAD$4,dictionary!$M$3:$M$7128,dictionary!$N$3:$N$7128))," ",_xlfn.XLOOKUP(GAD$4,dictionary!$M$3:$M$7128,dictionary!$N$3:$N$7128))</f>
        <v>Para_MixCharge_Speed_Act_N_TCHP</v>
      </c>
      <c r="GAE3" s="175" t="str">
        <f>IF(ISNA(_xlfn.XLOOKUP(GAE$4,dictionary!$M$3:$M$7128,dictionary!$N$3:$N$7128))," ",_xlfn.XLOOKUP(GAE$4,dictionary!$M$3:$M$7128,dictionary!$N$3:$N$7128))</f>
        <v>Para_MixCharge_Speed_Act_N_TCLP</v>
      </c>
      <c r="GAF3" s="175" t="str">
        <f>IF(ISNA(_xlfn.XLOOKUP(GAF$4,dictionary!$M$3:$M$7128,dictionary!$N$3:$N$7128))," ",_xlfn.XLOOKUP(GAF$4,dictionary!$M$3:$M$7128,dictionary!$N$3:$N$7128))</f>
        <v>Para_MixCharge_Speed_TCHPScalMax</v>
      </c>
      <c r="GAG3" s="175" t="str">
        <f>IF(ISNA(_xlfn.XLOOKUP(GAG$4,dictionary!$M$3:$M$7128,dictionary!$N$3:$N$7128))," ",_xlfn.XLOOKUP(GAG$4,dictionary!$M$3:$M$7128,dictionary!$N$3:$N$7128))</f>
        <v>Para_MixCharge_Speed_TCHPScalMin</v>
      </c>
      <c r="GAH3" s="175" t="str">
        <f>IF(ISNA(_xlfn.XLOOKUP(GAH$4,dictionary!$M$3:$M$7128,dictionary!$N$3:$N$7128))," ",_xlfn.XLOOKUP(GAH$4,dictionary!$M$3:$M$7128,dictionary!$N$3:$N$7128))</f>
        <v>Para_MixCharge_Speed_TCLPScalMax</v>
      </c>
      <c r="GAI3" s="175" t="str">
        <f>IF(ISNA(_xlfn.XLOOKUP(GAI$4,dictionary!$M$3:$M$7128,dictionary!$N$3:$N$7128))," ",_xlfn.XLOOKUP(GAI$4,dictionary!$M$3:$M$7128,dictionary!$N$3:$N$7128))</f>
        <v>Para_MixCharge_Speed_TCLPScalMin</v>
      </c>
      <c r="GAJ3" s="175" t="str">
        <f>IF(ISNA(_xlfn.XLOOKUP(GAJ$4,dictionary!$M$3:$M$7128,dictionary!$N$3:$N$7128))," ",_xlfn.XLOOKUP(GAJ$4,dictionary!$M$3:$M$7128,dictionary!$N$3:$N$7128))</f>
        <v>Para_MixCharge_SpreadChargePress</v>
      </c>
      <c r="GAK3" s="175" t="str">
        <f>IF(ISNA(_xlfn.XLOOKUP(GAK$4,dictionary!$M$3:$M$7128,dictionary!$N$3:$N$7128))," ",_xlfn.XLOOKUP(GAK$4,dictionary!$M$3:$M$7128,dictionary!$N$3:$N$7128))</f>
        <v>Para_MixCharge_SpreadChargeTemp</v>
      </c>
      <c r="GAL3" s="175" t="str">
        <f>IF(ISNA(_xlfn.XLOOKUP(GAL$4,dictionary!$M$3:$M$7128,dictionary!$N$3:$N$7128))," ",_xlfn.XLOOKUP(GAL$4,dictionary!$M$3:$M$7128,dictionary!$N$3:$N$7128))</f>
        <v>Para_MixCharge_Temp_Act_T_Ch_T1HP_Exist</v>
      </c>
      <c r="GAM3" s="175" t="str">
        <f>IF(ISNA(_xlfn.XLOOKUP(GAM$4,dictionary!$M$3:$M$7128,dictionary!$N$3:$N$7128))," ",_xlfn.XLOOKUP(GAM$4,dictionary!$M$3:$M$7128,dictionary!$N$3:$N$7128))</f>
        <v>Para_MixCharge_Temp_ActTempInletHighpressA</v>
      </c>
      <c r="GAN3" s="175" t="str">
        <f>IF(ISNA(_xlfn.XLOOKUP(GAN$4,dictionary!$M$3:$M$7128,dictionary!$N$3:$N$7128))," ",_xlfn.XLOOKUP(GAN$4,dictionary!$M$3:$M$7128,dictionary!$N$3:$N$7128))</f>
        <v>Para_MixCharge_Temp_ActTempInletHighPressB</v>
      </c>
      <c r="GAO3" s="175" t="str">
        <f>IF(ISNA(_xlfn.XLOOKUP(GAO$4,dictionary!$M$3:$M$7128,dictionary!$N$3:$N$7128))," ",_xlfn.XLOOKUP(GAO$4,dictionary!$M$3:$M$7128,dictionary!$N$3:$N$7128))</f>
        <v>Para_MixCharge_Temp_MaxDtInletHighPress</v>
      </c>
      <c r="GAP3" s="175" t="str">
        <f>IF(ISNA(_xlfn.XLOOKUP(GAP$4,dictionary!$M$3:$M$7128,dictionary!$N$3:$N$7128))," ",_xlfn.XLOOKUP(GAP$4,dictionary!$M$3:$M$7128,dictionary!$N$3:$N$7128))</f>
        <v>Para_MixCharge_Temp_MaxHysDtInletHighPress</v>
      </c>
      <c r="GAQ3" s="175" t="str">
        <f>IF(ISNA(_xlfn.XLOOKUP(GAQ$4,dictionary!$M$3:$M$7128,dictionary!$N$3:$N$7128))," ",_xlfn.XLOOKUP(GAQ$4,dictionary!$M$3:$M$7128,dictionary!$N$3:$N$7128))</f>
        <v>Para_MixCharge_Temp_MaxHysInletHighPress</v>
      </c>
      <c r="GAR3" s="175" t="str">
        <f>IF(ISNA(_xlfn.XLOOKUP(GAR$4,dictionary!$M$3:$M$7128,dictionary!$N$3:$N$7128))," ",_xlfn.XLOOKUP(GAR$4,dictionary!$M$3:$M$7128,dictionary!$N$3:$N$7128))</f>
        <v>Para_MixCharge_Temp_MaxInletHighPress</v>
      </c>
      <c r="GAS3" s="175" t="str">
        <f>IF(ISNA(_xlfn.XLOOKUP(GAS$4,dictionary!$M$3:$M$7128,dictionary!$N$3:$N$7128))," ",_xlfn.XLOOKUP(GAS$4,dictionary!$M$3:$M$7128,dictionary!$N$3:$N$7128))</f>
        <v>Para_MixCharge_Temp_MinHysInletHighPress</v>
      </c>
      <c r="GAT3" s="175" t="str">
        <f>IF(ISNA(_xlfn.XLOOKUP(GAT$4,dictionary!$M$3:$M$7128,dictionary!$N$3:$N$7128))," ",_xlfn.XLOOKUP(GAT$4,dictionary!$M$3:$M$7128,dictionary!$N$3:$N$7128))</f>
        <v>Para_MixCharge_Temp_MinInletHighPress</v>
      </c>
      <c r="GAU3" s="175" t="str">
        <f>IF(ISNA(_xlfn.XLOOKUP(GAU$4,dictionary!$M$3:$M$7128,dictionary!$N$3:$N$7128))," ",_xlfn.XLOOKUP(GAU$4,dictionary!$M$3:$M$7128,dictionary!$N$3:$N$7128))</f>
        <v>Para_MixTemp_Ctr_CycleTime</v>
      </c>
      <c r="GAV3" s="175" t="str">
        <f>IF(ISNA(_xlfn.XLOOKUP(GAV$4,dictionary!$M$3:$M$7128,dictionary!$N$3:$N$7128))," ",_xlfn.XLOOKUP(GAV$4,dictionary!$M$3:$M$7128,dictionary!$N$3:$N$7128))</f>
        <v>Para_MixTemp_Ctr_DComp</v>
      </c>
      <c r="GAW3" s="175" t="str">
        <f>IF(ISNA(_xlfn.XLOOKUP(GAW$4,dictionary!$M$3:$M$7128,dictionary!$N$3:$N$7128))," ",_xlfn.XLOOKUP(GAW$4,dictionary!$M$3:$M$7128,dictionary!$N$3:$N$7128))</f>
        <v>Para_MixTemp_Ctr_DCompTune</v>
      </c>
      <c r="GAX3" s="175" t="str">
        <f>IF(ISNA(_xlfn.XLOOKUP(GAX$4,dictionary!$M$3:$M$7128,dictionary!$N$3:$N$7128))," ",_xlfn.XLOOKUP(GAX$4,dictionary!$M$3:$M$7128,dictionary!$N$3:$N$7128))</f>
        <v>Para_MixTemp_Ctr_DeadBand</v>
      </c>
      <c r="GAY3" s="175" t="str">
        <f>IF(ISNA(_xlfn.XLOOKUP(GAY$4,dictionary!$M$3:$M$7128,dictionary!$N$3:$N$7128))," ",_xlfn.XLOOKUP(GAY$4,dictionary!$M$3:$M$7128,dictionary!$N$3:$N$7128))</f>
        <v>Para_MixTemp_Ctr_IComp</v>
      </c>
      <c r="GAZ3" s="175" t="str">
        <f>IF(ISNA(_xlfn.XLOOKUP(GAZ$4,dictionary!$M$3:$M$7128,dictionary!$N$3:$N$7128))," ",_xlfn.XLOOKUP(GAZ$4,dictionary!$M$3:$M$7128,dictionary!$N$3:$N$7128))</f>
        <v>Para_MixTemp_Ctr_ICompTune</v>
      </c>
      <c r="GBA3" s="175" t="str">
        <f>IF(ISNA(_xlfn.XLOOKUP(GBA$4,dictionary!$M$3:$M$7128,dictionary!$N$3:$N$7128))," ",_xlfn.XLOOKUP(GBA$4,dictionary!$M$3:$M$7128,dictionary!$N$3:$N$7128))</f>
        <v>Para_MixTemp_Ctr_InvertCtrTune</v>
      </c>
      <c r="GBB3" s="175" t="str">
        <f>IF(ISNA(_xlfn.XLOOKUP(GBB$4,dictionary!$M$3:$M$7128,dictionary!$N$3:$N$7128))," ",_xlfn.XLOOKUP(GBB$4,dictionary!$M$3:$M$7128,dictionary!$N$3:$N$7128))</f>
        <v>Para_MixTemp_Ctr_PComp</v>
      </c>
      <c r="GBC3" s="175" t="str">
        <f>IF(ISNA(_xlfn.XLOOKUP(GBC$4,dictionary!$M$3:$M$7128,dictionary!$N$3:$N$7128))," ",_xlfn.XLOOKUP(GBC$4,dictionary!$M$3:$M$7128,dictionary!$N$3:$N$7128))</f>
        <v>Para_MixTemp_Ctr_PCompTune</v>
      </c>
      <c r="GBD3" s="175" t="str">
        <f>IF(ISNA(_xlfn.XLOOKUP(GBD$4,dictionary!$M$3:$M$7128,dictionary!$N$3:$N$7128))," ",_xlfn.XLOOKUP(GBD$4,dictionary!$M$3:$M$7128,dictionary!$N$3:$N$7128))</f>
        <v>Para_MixTemp_Ctr_RangeEnd</v>
      </c>
      <c r="GBE3" s="175" t="str">
        <f>IF(ISNA(_xlfn.XLOOKUP(GBE$4,dictionary!$M$3:$M$7128,dictionary!$N$3:$N$7128))," ",_xlfn.XLOOKUP(GBE$4,dictionary!$M$3:$M$7128,dictionary!$N$3:$N$7128))</f>
        <v>Para_MixTemp_Ctr_UserLevelIntExt</v>
      </c>
      <c r="GBF3" s="175" t="str">
        <f>IF(ISNA(_xlfn.XLOOKUP(GBF$4,dictionary!$M$3:$M$7128,dictionary!$N$3:$N$7128))," ",_xlfn.XLOOKUP(GBF$4,dictionary!$M$3:$M$7128,dictionary!$N$3:$N$7128))</f>
        <v>Para_MixTemp_Ctr_UserLevelManAut</v>
      </c>
      <c r="GBG3" s="175" t="str">
        <f>IF(ISNA(_xlfn.XLOOKUP(GBG$4,dictionary!$M$3:$M$7128,dictionary!$N$3:$N$7128))," ",_xlfn.XLOOKUP(GBG$4,dictionary!$M$3:$M$7128,dictionary!$N$3:$N$7128))</f>
        <v>Para_MixTemp_Ctr_UserLevelSet</v>
      </c>
      <c r="GBH3" s="175" t="str">
        <f>IF(ISNA(_xlfn.XLOOKUP(GBH$4,dictionary!$M$3:$M$7128,dictionary!$N$3:$N$7128))," ",_xlfn.XLOOKUP(GBH$4,dictionary!$M$3:$M$7128,dictionary!$N$3:$N$7128))</f>
        <v>Para_MixTemp_Ctr_UserLevelTune</v>
      </c>
      <c r="GBI3" s="175" t="str">
        <f>IF(ISNA(_xlfn.XLOOKUP(GBI$4,dictionary!$M$3:$M$7128,dictionary!$N$3:$N$7128))," ",_xlfn.XLOOKUP(GBI$4,dictionary!$M$3:$M$7128,dictionary!$N$3:$N$7128))</f>
        <v>Para_MixTemp_Ctr_WGas1</v>
      </c>
      <c r="GBJ3" s="175" t="str">
        <f>IF(ISNA(_xlfn.XLOOKUP(GBJ$4,dictionary!$M$3:$M$7128,dictionary!$N$3:$N$7128))," ",_xlfn.XLOOKUP(GBJ$4,dictionary!$M$3:$M$7128,dictionary!$N$3:$N$7128))</f>
        <v>Para_MixTemp_Ctr_WGas2</v>
      </c>
      <c r="GBK3" s="175" t="str">
        <f>IF(ISNA(_xlfn.XLOOKUP(GBK$4,dictionary!$M$3:$M$7128,dictionary!$N$3:$N$7128))," ",_xlfn.XLOOKUP(GBK$4,dictionary!$M$3:$M$7128,dictionary!$N$3:$N$7128))</f>
        <v>Para_MixTemp_Ctr_WGas3</v>
      </c>
      <c r="GBL3" s="175" t="str">
        <f>IF(ISNA(_xlfn.XLOOKUP(GBL$4,dictionary!$M$3:$M$7128,dictionary!$N$3:$N$7128))," ",_xlfn.XLOOKUP(GBL$4,dictionary!$M$3:$M$7128,dictionary!$N$3:$N$7128))</f>
        <v>Para_MixTemp_Ctr_WGas4</v>
      </c>
      <c r="GBM3" s="175" t="str">
        <f>IF(ISNA(_xlfn.XLOOKUP(GBM$4,dictionary!$M$3:$M$7128,dictionary!$N$3:$N$7128))," ",_xlfn.XLOOKUP(GBM$4,dictionary!$M$3:$M$7128,dictionary!$N$3:$N$7128))</f>
        <v>Para_MixTemp_Ctr_WMax</v>
      </c>
      <c r="GBN3" s="175" t="str">
        <f>IF(ISNA(_xlfn.XLOOKUP(GBN$4,dictionary!$M$3:$M$7128,dictionary!$N$3:$N$7128))," ",_xlfn.XLOOKUP(GBN$4,dictionary!$M$3:$M$7128,dictionary!$N$3:$N$7128))</f>
        <v>Para_MixTemp_Ctr_WMin</v>
      </c>
      <c r="GBO3" s="175" t="str">
        <f>IF(ISNA(_xlfn.XLOOKUP(GBO$4,dictionary!$M$3:$M$7128,dictionary!$N$3:$N$7128))," ",_xlfn.XLOOKUP(GBO$4,dictionary!$M$3:$M$7128,dictionary!$N$3:$N$7128))</f>
        <v>Para_MixTemp_Ctr_WRampNeg</v>
      </c>
      <c r="GBP3" s="175" t="str">
        <f>IF(ISNA(_xlfn.XLOOKUP(GBP$4,dictionary!$M$3:$M$7128,dictionary!$N$3:$N$7128))," ",_xlfn.XLOOKUP(GBP$4,dictionary!$M$3:$M$7128,dictionary!$N$3:$N$7128))</f>
        <v>Para_MixTemp_Ctr_WRampPos</v>
      </c>
      <c r="GBQ3" s="175" t="str">
        <f>IF(ISNA(_xlfn.XLOOKUP(GBQ$4,dictionary!$M$3:$M$7128,dictionary!$N$3:$N$7128))," ",_xlfn.XLOOKUP(GBQ$4,dictionary!$M$3:$M$7128,dictionary!$N$3:$N$7128))</f>
        <v>Para_MixTemp_Ctr_YBlock</v>
      </c>
      <c r="GBR3" s="175" t="str">
        <f>IF(ISNA(_xlfn.XLOOKUP(GBR$4,dictionary!$M$3:$M$7128,dictionary!$N$3:$N$7128))," ",_xlfn.XLOOKUP(GBR$4,dictionary!$M$3:$M$7128,dictionary!$N$3:$N$7128))</f>
        <v>Para_MixTemp_Ctr_YMax</v>
      </c>
      <c r="GBS3" s="175" t="str">
        <f>IF(ISNA(_xlfn.XLOOKUP(GBS$4,dictionary!$M$3:$M$7128,dictionary!$N$3:$N$7128))," ",_xlfn.XLOOKUP(GBS$4,dictionary!$M$3:$M$7128,dictionary!$N$3:$N$7128))</f>
        <v>Para_MixTemp_Ctr_YMin</v>
      </c>
      <c r="GBT3" s="175" t="str">
        <f>IF(ISNA(_xlfn.XLOOKUP(GBT$4,dictionary!$M$3:$M$7128,dictionary!$N$3:$N$7128))," ",_xlfn.XLOOKUP(GBT$4,dictionary!$M$3:$M$7128,dictionary!$N$3:$N$7128))</f>
        <v>Para_MixTemp_Ctr_YRampNeg</v>
      </c>
      <c r="GBU3" s="175" t="str">
        <f>IF(ISNA(_xlfn.XLOOKUP(GBU$4,dictionary!$M$3:$M$7128,dictionary!$N$3:$N$7128))," ",_xlfn.XLOOKUP(GBU$4,dictionary!$M$3:$M$7128,dictionary!$N$3:$N$7128))</f>
        <v>Para_MixTemp_Ctr_YRampPos</v>
      </c>
      <c r="GBV3" s="175" t="str">
        <f>IF(ISNA(_xlfn.XLOOKUP(GBV$4,dictionary!$M$3:$M$7128,dictionary!$N$3:$N$7128))," ",_xlfn.XLOOKUP(GBV$4,dictionary!$M$3:$M$7128,dictionary!$N$3:$N$7128))</f>
        <v>Para_MixTemp_Ctr_YRampTune</v>
      </c>
      <c r="GBW3" s="175" t="str">
        <f>IF(ISNA(_xlfn.XLOOKUP(GBW$4,dictionary!$M$3:$M$7128,dictionary!$N$3:$N$7128))," ",_xlfn.XLOOKUP(GBW$4,dictionary!$M$3:$M$7128,dictionary!$N$3:$N$7128))</f>
        <v>Para_MixTemp_Limit_Act_T_Ch_T2s_A_Exist</v>
      </c>
      <c r="GBX3" s="175" t="str">
        <f>IF(ISNA(_xlfn.XLOOKUP(GBX$4,dictionary!$M$3:$M$7128,dictionary!$N$3:$N$7128))," ",_xlfn.XLOOKUP(GBX$4,dictionary!$M$3:$M$7128,dictionary!$N$3:$N$7128))</f>
        <v>Para_MixTemp_Limit_Act_T_Ch_T2s_B_Exist</v>
      </c>
      <c r="GBY3" s="175" t="str">
        <f>IF(ISNA(_xlfn.XLOOKUP(GBY$4,dictionary!$M$3:$M$7128,dictionary!$N$3:$N$7128))," ",_xlfn.XLOOKUP(GBY$4,dictionary!$M$3:$M$7128,dictionary!$N$3:$N$7128))</f>
        <v>Para_MixTemp_Limit_Act_T_Ch_T2s_Exist</v>
      </c>
      <c r="GBZ3" s="175" t="str">
        <f>IF(ISNA(_xlfn.XLOOKUP(GBZ$4,dictionary!$M$3:$M$7128,dictionary!$N$3:$N$7128))," ",_xlfn.XLOOKUP(GBZ$4,dictionary!$M$3:$M$7128,dictionary!$N$3:$N$7128))</f>
        <v>Para_MixTemp_Limit_TempdTMax</v>
      </c>
      <c r="GCA3" s="175" t="str">
        <f>IF(ISNA(_xlfn.XLOOKUP(GCA$4,dictionary!$M$3:$M$7128,dictionary!$N$3:$N$7128))," ",_xlfn.XLOOKUP(GCA$4,dictionary!$M$3:$M$7128,dictionary!$N$3:$N$7128))</f>
        <v>Para_MixTemp_Limit_TempLimit1</v>
      </c>
      <c r="GCB3" s="175" t="str">
        <f>IF(ISNA(_xlfn.XLOOKUP(GCB$4,dictionary!$M$3:$M$7128,dictionary!$N$3:$N$7128))," ",_xlfn.XLOOKUP(GCB$4,dictionary!$M$3:$M$7128,dictionary!$N$3:$N$7128))</f>
        <v>Para_MixTemp_Limit_TempLimit2</v>
      </c>
      <c r="GCC3" s="175" t="str">
        <f>IF(ISNA(_xlfn.XLOOKUP(GCC$4,dictionary!$M$3:$M$7128,dictionary!$N$3:$N$7128))," ",_xlfn.XLOOKUP(GCC$4,dictionary!$M$3:$M$7128,dictionary!$N$3:$N$7128))</f>
        <v>Para_MixTemp_Limit_TempLimitHys1</v>
      </c>
      <c r="GCD3" s="175" t="str">
        <f>IF(ISNA(_xlfn.XLOOKUP(GCD$4,dictionary!$M$3:$M$7128,dictionary!$N$3:$N$7128))," ",_xlfn.XLOOKUP(GCD$4,dictionary!$M$3:$M$7128,dictionary!$N$3:$N$7128))</f>
        <v>Para_MixTemp_Limit_TempLimitHys2</v>
      </c>
      <c r="GCE3" s="175" t="str">
        <f>IF(ISNA(_xlfn.XLOOKUP(GCE$4,dictionary!$M$3:$M$7128,dictionary!$N$3:$N$7128))," ",_xlfn.XLOOKUP(GCE$4,dictionary!$M$3:$M$7128,dictionary!$N$3:$N$7128))</f>
        <v>Para_MixTemp_Limit_TempMax</v>
      </c>
      <c r="GCF3" s="175" t="str">
        <f>IF(ISNA(_xlfn.XLOOKUP(GCF$4,dictionary!$M$3:$M$7128,dictionary!$N$3:$N$7128))," ",_xlfn.XLOOKUP(GCF$4,dictionary!$M$3:$M$7128,dictionary!$N$3:$N$7128))</f>
        <v>Para_MixTemp_Limit_TempMaxHys</v>
      </c>
      <c r="GCG3" s="175" t="str">
        <f>IF(ISNA(_xlfn.XLOOKUP(GCG$4,dictionary!$M$3:$M$7128,dictionary!$N$3:$N$7128))," ",_xlfn.XLOOKUP(GCG$4,dictionary!$M$3:$M$7128,dictionary!$N$3:$N$7128))</f>
        <v>Para_MixTemp_Limit_TempMin</v>
      </c>
      <c r="GCH3" s="175" t="str">
        <f>IF(ISNA(_xlfn.XLOOKUP(GCH$4,dictionary!$M$3:$M$7128,dictionary!$N$3:$N$7128))," ",_xlfn.XLOOKUP(GCH$4,dictionary!$M$3:$M$7128,dictionary!$N$3:$N$7128))</f>
        <v>Para_MixTemp_Limit_TempMinHys</v>
      </c>
      <c r="GCI3" s="175" t="str">
        <f>IF(ISNA(_xlfn.XLOOKUP(GCI$4,dictionary!$M$3:$M$7128,dictionary!$N$3:$N$7128))," ",_xlfn.XLOOKUP(GCI$4,dictionary!$M$3:$M$7128,dictionary!$N$3:$N$7128))</f>
        <v>Para_MMD_Aron</v>
      </c>
      <c r="GCJ3" s="175" t="str">
        <f>IF(ISNA(_xlfn.XLOOKUP(GCJ$4,dictionary!$M$3:$M$7128,dictionary!$N$3:$N$7128))," ",_xlfn.XLOOKUP(GCJ$4,dictionary!$M$3:$M$7128,dictionary!$N$3:$N$7128))</f>
        <v>Para_MMD_CurrAsymetry</v>
      </c>
      <c r="GCK3" s="175" t="str">
        <f>IF(ISNA(_xlfn.XLOOKUP(GCK$4,dictionary!$M$3:$M$7128,dictionary!$N$3:$N$7128))," ",_xlfn.XLOOKUP(GCK$4,dictionary!$M$3:$M$7128,dictionary!$N$3:$N$7128))</f>
        <v>Para_MMD_CurrAsymetryDelay</v>
      </c>
      <c r="GCL3" s="175" t="str">
        <f>IF(ISNA(_xlfn.XLOOKUP(GCL$4,dictionary!$M$3:$M$7128,dictionary!$N$3:$N$7128))," ",_xlfn.XLOOKUP(GCL$4,dictionary!$M$3:$M$7128,dictionary!$N$3:$N$7128))</f>
        <v>Para_MMD_CurrNeuMax</v>
      </c>
      <c r="GCM3" s="175" t="str">
        <f>IF(ISNA(_xlfn.XLOOKUP(GCM$4,dictionary!$M$3:$M$7128,dictionary!$N$3:$N$7128))," ",_xlfn.XLOOKUP(GCM$4,dictionary!$M$3:$M$7128,dictionary!$N$3:$N$7128))</f>
        <v>Para_MMD_CurrNeuMaxDelay</v>
      </c>
      <c r="GCN3" s="175" t="str">
        <f>IF(ISNA(_xlfn.XLOOKUP(GCN$4,dictionary!$M$3:$M$7128,dictionary!$N$3:$N$7128))," ",_xlfn.XLOOKUP(GCN$4,dictionary!$M$3:$M$7128,dictionary!$N$3:$N$7128))</f>
        <v>Para_MMD_CurrRange</v>
      </c>
      <c r="GCO3" s="175" t="str">
        <f>IF(ISNA(_xlfn.XLOOKUP(GCO$4,dictionary!$M$3:$M$7128,dictionary!$N$3:$N$7128))," ",_xlfn.XLOOKUP(GCO$4,dictionary!$M$3:$M$7128,dictionary!$N$3:$N$7128))</f>
        <v>Para_MMD_CurrShortCircuit</v>
      </c>
      <c r="GCP3" s="175" t="str">
        <f>IF(ISNA(_xlfn.XLOOKUP(GCP$4,dictionary!$M$3:$M$7128,dictionary!$N$3:$N$7128))," ",_xlfn.XLOOKUP(GCP$4,dictionary!$M$3:$M$7128,dictionary!$N$3:$N$7128))</f>
        <v>Para_MMD_CurrShortCircuitDelay</v>
      </c>
      <c r="GCQ3" s="175" t="str">
        <f>IF(ISNA(_xlfn.XLOOKUP(GCQ$4,dictionary!$M$3:$M$7128,dictionary!$N$3:$N$7128))," ",_xlfn.XLOOKUP(GCQ$4,dictionary!$M$3:$M$7128,dictionary!$N$3:$N$7128))</f>
        <v>Para_MMD_CurrThermOverloadProt</v>
      </c>
      <c r="GCR3" s="175" t="str">
        <f>IF(ISNA(_xlfn.XLOOKUP(GCR$4,dictionary!$M$3:$M$7128,dictionary!$N$3:$N$7128))," ",_xlfn.XLOOKUP(GCR$4,dictionary!$M$3:$M$7128,dictionary!$N$3:$N$7128))</f>
        <v>Para_MMD_ImpulseValue</v>
      </c>
      <c r="GCS3" s="175" t="str">
        <f>IF(ISNA(_xlfn.XLOOKUP(GCS$4,dictionary!$M$3:$M$7128,dictionary!$N$3:$N$7128))," ",_xlfn.XLOOKUP(GCS$4,dictionary!$M$3:$M$7128,dictionary!$N$3:$N$7128))</f>
        <v>Para_MMD_IntValue</v>
      </c>
      <c r="GCT3" s="175" t="str">
        <f>IF(ISNA(_xlfn.XLOOKUP(GCT$4,dictionary!$M$3:$M$7128,dictionary!$N$3:$N$7128))," ",_xlfn.XLOOKUP(GCT$4,dictionary!$M$3:$M$7128,dictionary!$N$3:$N$7128))</f>
        <v>Para_MMD_MMD1_ActSynch</v>
      </c>
      <c r="GCU3" s="175" t="str">
        <f>IF(ISNA(_xlfn.XLOOKUP(GCU$4,dictionary!$M$3:$M$7128,dictionary!$N$3:$N$7128))," ",_xlfn.XLOOKUP(GCU$4,dictionary!$M$3:$M$7128,dictionary!$N$3:$N$7128))</f>
        <v>Para_MMD_MMD1_Aron</v>
      </c>
      <c r="GCV3" s="175" t="str">
        <f>IF(ISNA(_xlfn.XLOOKUP(GCV$4,dictionary!$M$3:$M$7128,dictionary!$N$3:$N$7128))," ",_xlfn.XLOOKUP(GCV$4,dictionary!$M$3:$M$7128,dictionary!$N$3:$N$7128))</f>
        <v>Para_MMD_MMD1_Bus3PhaseCircuit</v>
      </c>
      <c r="GCW3" s="175" t="str">
        <f>IF(ISNA(_xlfn.XLOOKUP(GCW$4,dictionary!$M$3:$M$7128,dictionary!$N$3:$N$7128))," ",_xlfn.XLOOKUP(GCW$4,dictionary!$M$3:$M$7128,dictionary!$N$3:$N$7128))</f>
        <v>Para_MMD_MMD1_CurrAsymetryDelay</v>
      </c>
      <c r="GCX3" s="175" t="str">
        <f>IF(ISNA(_xlfn.XLOOKUP(GCX$4,dictionary!$M$3:$M$7128,dictionary!$N$3:$N$7128))," ",_xlfn.XLOOKUP(GCX$4,dictionary!$M$3:$M$7128,dictionary!$N$3:$N$7128))</f>
        <v>Para_MMD_MMD1_CurrNeuMax</v>
      </c>
      <c r="GCY3" s="175" t="str">
        <f>IF(ISNA(_xlfn.XLOOKUP(GCY$4,dictionary!$M$3:$M$7128,dictionary!$N$3:$N$7128))," ",_xlfn.XLOOKUP(GCY$4,dictionary!$M$3:$M$7128,dictionary!$N$3:$N$7128))</f>
        <v>Para_MMD_MMD1_CurrNeuMaxDelay</v>
      </c>
      <c r="GCZ3" s="175" t="str">
        <f>IF(ISNA(_xlfn.XLOOKUP(GCZ$4,dictionary!$M$3:$M$7128,dictionary!$N$3:$N$7128))," ",_xlfn.XLOOKUP(GCZ$4,dictionary!$M$3:$M$7128,dictionary!$N$3:$N$7128))</f>
        <v>Para_MMD_MMD1_CurrNeuNom</v>
      </c>
      <c r="GDA3" s="175" t="str">
        <f>IF(ISNA(_xlfn.XLOOKUP(GDA$4,dictionary!$M$3:$M$7128,dictionary!$N$3:$N$7128))," ",_xlfn.XLOOKUP(GDA$4,dictionary!$M$3:$M$7128,dictionary!$N$3:$N$7128))</f>
        <v>Para_MMD_MMD1_CurrRange</v>
      </c>
      <c r="GDB3" s="175" t="str">
        <f>IF(ISNA(_xlfn.XLOOKUP(GDB$4,dictionary!$M$3:$M$7128,dictionary!$N$3:$N$7128))," ",_xlfn.XLOOKUP(GDB$4,dictionary!$M$3:$M$7128,dictionary!$N$3:$N$7128))</f>
        <v>Para_MMD_MMD1_CurrShortCircuit</v>
      </c>
      <c r="GDC3" s="175" t="str">
        <f>IF(ISNA(_xlfn.XLOOKUP(GDC$4,dictionary!$M$3:$M$7128,dictionary!$N$3:$N$7128))," ",_xlfn.XLOOKUP(GDC$4,dictionary!$M$3:$M$7128,dictionary!$N$3:$N$7128))</f>
        <v>Para_MMD_MMD1_CurrShortCircuitDelay</v>
      </c>
      <c r="GDD3" s="175" t="str">
        <f>IF(ISNA(_xlfn.XLOOKUP(GDD$4,dictionary!$M$3:$M$7128,dictionary!$N$3:$N$7128))," ",_xlfn.XLOOKUP(GDD$4,dictionary!$M$3:$M$7128,dictionary!$N$3:$N$7128))</f>
        <v>Para_MMD_MMD1_CurrThermOverloadProt</v>
      </c>
      <c r="GDE3" s="175" t="str">
        <f>IF(ISNA(_xlfn.XLOOKUP(GDE$4,dictionary!$M$3:$M$7128,dictionary!$N$3:$N$7128))," ",_xlfn.XLOOKUP(GDE$4,dictionary!$M$3:$M$7128,dictionary!$N$3:$N$7128))</f>
        <v>Para_MMD_MMD1_FreqDiffMax</v>
      </c>
      <c r="GDF3" s="175" t="str">
        <f>IF(ISNA(_xlfn.XLOOKUP(GDF$4,dictionary!$M$3:$M$7128,dictionary!$N$3:$N$7128))," ",_xlfn.XLOOKUP(GDF$4,dictionary!$M$3:$M$7128,dictionary!$N$3:$N$7128))</f>
        <v>Para_MMD_MMD1_FreqDiffMin</v>
      </c>
      <c r="GDG3" s="175" t="str">
        <f>IF(ISNA(_xlfn.XLOOKUP(GDG$4,dictionary!$M$3:$M$7128,dictionary!$N$3:$N$7128))," ",_xlfn.XLOOKUP(GDG$4,dictionary!$M$3:$M$7128,dictionary!$N$3:$N$7128))</f>
        <v>Para_MMD_MMD1_Gen3PhaseCircuit</v>
      </c>
      <c r="GDH3" s="175" t="str">
        <f>IF(ISNA(_xlfn.XLOOKUP(GDH$4,dictionary!$M$3:$M$7128,dictionary!$N$3:$N$7128))," ",_xlfn.XLOOKUP(GDH$4,dictionary!$M$3:$M$7128,dictionary!$N$3:$N$7128))</f>
        <v>Para_MMD_MMD1_ImpulseValue</v>
      </c>
      <c r="GDI3" s="175" t="str">
        <f>IF(ISNA(_xlfn.XLOOKUP(GDI$4,dictionary!$M$3:$M$7128,dictionary!$N$3:$N$7128))," ",_xlfn.XLOOKUP(GDI$4,dictionary!$M$3:$M$7128,dictionary!$N$3:$N$7128))</f>
        <v>Para_MMD_MMD1_IntValue</v>
      </c>
      <c r="GDJ3" s="175" t="str">
        <f>IF(ISNA(_xlfn.XLOOKUP(GDJ$4,dictionary!$M$3:$M$7128,dictionary!$N$3:$N$7128))," ",_xlfn.XLOOKUP(GDJ$4,dictionary!$M$3:$M$7128,dictionary!$N$3:$N$7128))</f>
        <v>Para_MMD_MMD1_MultiplierBusBar</v>
      </c>
      <c r="GDK3" s="175" t="str">
        <f>IF(ISNA(_xlfn.XLOOKUP(GDK$4,dictionary!$M$3:$M$7128,dictionary!$N$3:$N$7128))," ",_xlfn.XLOOKUP(GDK$4,dictionary!$M$3:$M$7128,dictionary!$N$3:$N$7128))</f>
        <v>Para_MMD_MMD1_MultiplierIL1L3</v>
      </c>
      <c r="GDL3" s="175" t="str">
        <f>IF(ISNA(_xlfn.XLOOKUP(GDL$4,dictionary!$M$3:$M$7128,dictionary!$N$3:$N$7128))," ",_xlfn.XLOOKUP(GDL$4,dictionary!$M$3:$M$7128,dictionary!$N$3:$N$7128))</f>
        <v>Para_MMD_MMD1_MultiplierSynch1</v>
      </c>
      <c r="GDM3" s="175" t="str">
        <f>IF(ISNA(_xlfn.XLOOKUP(GDM$4,dictionary!$M$3:$M$7128,dictionary!$N$3:$N$7128))," ",_xlfn.XLOOKUP(GDM$4,dictionary!$M$3:$M$7128,dictionary!$N$3:$N$7128))</f>
        <v>Para_MMD_MMD1_MultiplierSynch2</v>
      </c>
      <c r="GDN3" s="175" t="str">
        <f>IF(ISNA(_xlfn.XLOOKUP(GDN$4,dictionary!$M$3:$M$7128,dictionary!$N$3:$N$7128))," ",_xlfn.XLOOKUP(GDN$4,dictionary!$M$3:$M$7128,dictionary!$N$3:$N$7128))</f>
        <v>Para_MMD_MMD1_MultiplierUL1L3</v>
      </c>
      <c r="GDO3" s="175" t="str">
        <f>IF(ISNA(_xlfn.XLOOKUP(GDO$4,dictionary!$M$3:$M$7128,dictionary!$N$3:$N$7128))," ",_xlfn.XLOOKUP(GDO$4,dictionary!$M$3:$M$7128,dictionary!$N$3:$N$7128))</f>
        <v>Para_MMD_MMD1_NomFreq</v>
      </c>
      <c r="GDP3" s="175" t="str">
        <f>IF(ISNA(_xlfn.XLOOKUP(GDP$4,dictionary!$M$3:$M$7128,dictionary!$N$3:$N$7128))," ",_xlfn.XLOOKUP(GDP$4,dictionary!$M$3:$M$7128,dictionary!$N$3:$N$7128))</f>
        <v>Para_MMD_MMD1_NomFreqConv100</v>
      </c>
      <c r="GDQ3" s="175" t="str">
        <f>IF(ISNA(_xlfn.XLOOKUP(GDQ$4,dictionary!$M$3:$M$7128,dictionary!$N$3:$N$7128))," ",_xlfn.XLOOKUP(GDQ$4,dictionary!$M$3:$M$7128,dictionary!$N$3:$N$7128))</f>
        <v>Para_MMD_MMD1_NomVolt</v>
      </c>
      <c r="GDR3" s="175" t="str">
        <f>IF(ISNA(_xlfn.XLOOKUP(GDR$4,dictionary!$M$3:$M$7128,dictionary!$N$3:$N$7128))," ",_xlfn.XLOOKUP(GDR$4,dictionary!$M$3:$M$7128,dictionary!$N$3:$N$7128))</f>
        <v>Para_MMD_MMD1_OverFreq</v>
      </c>
      <c r="GDS3" s="175" t="str">
        <f>IF(ISNA(_xlfn.XLOOKUP(GDS$4,dictionary!$M$3:$M$7128,dictionary!$N$3:$N$7128))," ",_xlfn.XLOOKUP(GDS$4,dictionary!$M$3:$M$7128,dictionary!$N$3:$N$7128))</f>
        <v>Para_MMD_MMD1_OverFreqDelay</v>
      </c>
      <c r="GDT3" s="175" t="str">
        <f>IF(ISNA(_xlfn.XLOOKUP(GDT$4,dictionary!$M$3:$M$7128,dictionary!$N$3:$N$7128))," ",_xlfn.XLOOKUP(GDT$4,dictionary!$M$3:$M$7128,dictionary!$N$3:$N$7128))</f>
        <v>Para_MMD_MMD1_OverVolt</v>
      </c>
      <c r="GDU3" s="175" t="str">
        <f>IF(ISNA(_xlfn.XLOOKUP(GDU$4,dictionary!$M$3:$M$7128,dictionary!$N$3:$N$7128))," ",_xlfn.XLOOKUP(GDU$4,dictionary!$M$3:$M$7128,dictionary!$N$3:$N$7128))</f>
        <v>Para_MMD_MMD1_OverVoltDelay</v>
      </c>
      <c r="GDV3" s="175" t="str">
        <f>IF(ISNA(_xlfn.XLOOKUP(GDV$4,dictionary!$M$3:$M$7128,dictionary!$N$3:$N$7128))," ",_xlfn.XLOOKUP(GDV$4,dictionary!$M$3:$M$7128,dictionary!$N$3:$N$7128))</f>
        <v>Para_MMD_MMD1_PhaseDiffMax</v>
      </c>
      <c r="GDW3" s="175" t="str">
        <f>IF(ISNA(_xlfn.XLOOKUP(GDW$4,dictionary!$M$3:$M$7128,dictionary!$N$3:$N$7128))," ",_xlfn.XLOOKUP(GDW$4,dictionary!$M$3:$M$7128,dictionary!$N$3:$N$7128))</f>
        <v>Para_MMD_MMD1_Power0mA</v>
      </c>
      <c r="GDX3" s="175" t="str">
        <f>IF(ISNA(_xlfn.XLOOKUP(GDX$4,dictionary!$M$3:$M$7128,dictionary!$N$3:$N$7128))," ",_xlfn.XLOOKUP(GDX$4,dictionary!$M$3:$M$7128,dictionary!$N$3:$N$7128))</f>
        <v>Para_MMD_MMD1_Power20mA</v>
      </c>
      <c r="GDY3" s="175" t="str">
        <f>IF(ISNA(_xlfn.XLOOKUP(GDY$4,dictionary!$M$3:$M$7128,dictionary!$N$3:$N$7128))," ",_xlfn.XLOOKUP(GDY$4,dictionary!$M$3:$M$7128,dictionary!$N$3:$N$7128))</f>
        <v>Para_MMD_MMD1_PowerReactMin</v>
      </c>
      <c r="GDZ3" s="175" t="str">
        <f>IF(ISNA(_xlfn.XLOOKUP(GDZ$4,dictionary!$M$3:$M$7128,dictionary!$N$3:$N$7128))," ",_xlfn.XLOOKUP(GDZ$4,dictionary!$M$3:$M$7128,dictionary!$N$3:$N$7128))</f>
        <v>Para_MMD_MMD1_PowerReactMinDelay</v>
      </c>
      <c r="GEA3" s="175" t="str">
        <f>IF(ISNA(_xlfn.XLOOKUP(GEA$4,dictionary!$M$3:$M$7128,dictionary!$N$3:$N$7128))," ",_xlfn.XLOOKUP(GEA$4,dictionary!$M$3:$M$7128,dictionary!$N$3:$N$7128))</f>
        <v>Para_MMD_MMD1_SwitchTimePowerCB</v>
      </c>
      <c r="GEB3" s="175" t="str">
        <f>IF(ISNA(_xlfn.XLOOKUP(GEB$4,dictionary!$M$3:$M$7128,dictionary!$N$3:$N$7128))," ",_xlfn.XLOOKUP(GEB$4,dictionary!$M$3:$M$7128,dictionary!$N$3:$N$7128))</f>
        <v>Para_MMD_MMD1_TimeRelImpMin</v>
      </c>
      <c r="GEC3" s="175" t="str">
        <f>IF(ISNA(_xlfn.XLOOKUP(GEC$4,dictionary!$M$3:$M$7128,dictionary!$N$3:$N$7128))," ",_xlfn.XLOOKUP(GEC$4,dictionary!$M$3:$M$7128,dictionary!$N$3:$N$7128))</f>
        <v>Para_MMD_MMD1_TransPhaseShift</v>
      </c>
      <c r="GED3" s="175" t="str">
        <f>IF(ISNA(_xlfn.XLOOKUP(GED$4,dictionary!$M$3:$M$7128,dictionary!$N$3:$N$7128))," ",_xlfn.XLOOKUP(GED$4,dictionary!$M$3:$M$7128,dictionary!$N$3:$N$7128))</f>
        <v>Para_MMD_MMD1_UnderFreq</v>
      </c>
      <c r="GEE3" s="175" t="str">
        <f>IF(ISNA(_xlfn.XLOOKUP(GEE$4,dictionary!$M$3:$M$7128,dictionary!$N$3:$N$7128))," ",_xlfn.XLOOKUP(GEE$4,dictionary!$M$3:$M$7128,dictionary!$N$3:$N$7128))</f>
        <v>Para_MMD_MMD1_UnderFreqDelay</v>
      </c>
      <c r="GEF3" s="175" t="str">
        <f>IF(ISNA(_xlfn.XLOOKUP(GEF$4,dictionary!$M$3:$M$7128,dictionary!$N$3:$N$7128))," ",_xlfn.XLOOKUP(GEF$4,dictionary!$M$3:$M$7128,dictionary!$N$3:$N$7128))</f>
        <v>Para_MMD_MMD1_UnderVolt</v>
      </c>
      <c r="GEG3" s="175" t="str">
        <f>IF(ISNA(_xlfn.XLOOKUP(GEG$4,dictionary!$M$3:$M$7128,dictionary!$N$3:$N$7128))," ",_xlfn.XLOOKUP(GEG$4,dictionary!$M$3:$M$7128,dictionary!$N$3:$N$7128))</f>
        <v>Para_MMD_MMD1_UnderVolt2</v>
      </c>
      <c r="GEH3" s="175" t="str">
        <f>IF(ISNA(_xlfn.XLOOKUP(GEH$4,dictionary!$M$3:$M$7128,dictionary!$N$3:$N$7128))," ",_xlfn.XLOOKUP(GEH$4,dictionary!$M$3:$M$7128,dictionary!$N$3:$N$7128))</f>
        <v>Para_MMD_MMD1_UnderVolt2Delay</v>
      </c>
      <c r="GEI3" s="175" t="str">
        <f>IF(ISNA(_xlfn.XLOOKUP(GEI$4,dictionary!$M$3:$M$7128,dictionary!$N$3:$N$7128))," ",_xlfn.XLOOKUP(GEI$4,dictionary!$M$3:$M$7128,dictionary!$N$3:$N$7128))</f>
        <v>Para_MMD_MMD1_UnderVoltDelay</v>
      </c>
      <c r="GEJ3" s="175" t="str">
        <f>IF(ISNA(_xlfn.XLOOKUP(GEJ$4,dictionary!$M$3:$M$7128,dictionary!$N$3:$N$7128))," ",_xlfn.XLOOKUP(GEJ$4,dictionary!$M$3:$M$7128,dictionary!$N$3:$N$7128))</f>
        <v>Para_MMD_MMD1_VoltAsymetry</v>
      </c>
      <c r="GEK3" s="175" t="str">
        <f>IF(ISNA(_xlfn.XLOOKUP(GEK$4,dictionary!$M$3:$M$7128,dictionary!$N$3:$N$7128))," ",_xlfn.XLOOKUP(GEK$4,dictionary!$M$3:$M$7128,dictionary!$N$3:$N$7128))</f>
        <v>Para_MMD_MMD1_VoltAsymetryDelay</v>
      </c>
      <c r="GEL3" s="175" t="str">
        <f>IF(ISNA(_xlfn.XLOOKUP(GEL$4,dictionary!$M$3:$M$7128,dictionary!$N$3:$N$7128))," ",_xlfn.XLOOKUP(GEL$4,dictionary!$M$3:$M$7128,dictionary!$N$3:$N$7128))</f>
        <v>Para_MMD_MMD1_VoltBusBarMin</v>
      </c>
      <c r="GEM3" s="175" t="str">
        <f>IF(ISNA(_xlfn.XLOOKUP(GEM$4,dictionary!$M$3:$M$7128,dictionary!$N$3:$N$7128))," ",_xlfn.XLOOKUP(GEM$4,dictionary!$M$3:$M$7128,dictionary!$N$3:$N$7128))</f>
        <v>Para_MMD_MMD1_VoltDeadBus</v>
      </c>
      <c r="GEN3" s="175" t="str">
        <f>IF(ISNA(_xlfn.XLOOKUP(GEN$4,dictionary!$M$3:$M$7128,dictionary!$N$3:$N$7128))," ",_xlfn.XLOOKUP(GEN$4,dictionary!$M$3:$M$7128,dictionary!$N$3:$N$7128))</f>
        <v>Para_MMD_MMD1_VoltDiffMax</v>
      </c>
      <c r="GEO3" s="175" t="str">
        <f>IF(ISNA(_xlfn.XLOOKUP(GEO$4,dictionary!$M$3:$M$7128,dictionary!$N$3:$N$7128))," ",_xlfn.XLOOKUP(GEO$4,dictionary!$M$3:$M$7128,dictionary!$N$3:$N$7128))</f>
        <v>Para_MMD_MMD1_VoltNomBusBar</v>
      </c>
      <c r="GEP3" s="175" t="str">
        <f>IF(ISNA(_xlfn.XLOOKUP(GEP$4,dictionary!$M$3:$M$7128,dictionary!$N$3:$N$7128))," ",_xlfn.XLOOKUP(GEP$4,dictionary!$M$3:$M$7128,dictionary!$N$3:$N$7128))</f>
        <v>Para_MMD_MMD1_VoltNomSynch</v>
      </c>
      <c r="GEQ3" s="175" t="str">
        <f>IF(ISNA(_xlfn.XLOOKUP(GEQ$4,dictionary!$M$3:$M$7128,dictionary!$N$3:$N$7128))," ",_xlfn.XLOOKUP(GEQ$4,dictionary!$M$3:$M$7128,dictionary!$N$3:$N$7128))</f>
        <v>Para_MMD_MMD1_VoltRange</v>
      </c>
      <c r="GER3" s="175" t="str">
        <f>IF(ISNA(_xlfn.XLOOKUP(GER$4,dictionary!$M$3:$M$7128,dictionary!$N$3:$N$7128))," ",_xlfn.XLOOKUP(GER$4,dictionary!$M$3:$M$7128,dictionary!$N$3:$N$7128))</f>
        <v>Para_MMD_MMD1_VoltRangeBus</v>
      </c>
      <c r="GES3" s="175" t="str">
        <f>IF(ISNA(_xlfn.XLOOKUP(GES$4,dictionary!$M$3:$M$7128,dictionary!$N$3:$N$7128))," ",_xlfn.XLOOKUP(GES$4,dictionary!$M$3:$M$7128,dictionary!$N$3:$N$7128))</f>
        <v>Para_MMD_MMD1_VoltRangeSync1</v>
      </c>
      <c r="GET3" s="175" t="str">
        <f>IF(ISNA(_xlfn.XLOOKUP(GET$4,dictionary!$M$3:$M$7128,dictionary!$N$3:$N$7128))," ",_xlfn.XLOOKUP(GET$4,dictionary!$M$3:$M$7128,dictionary!$N$3:$N$7128))</f>
        <v>Para_MMD_MMD1_VoltRangeSync2</v>
      </c>
      <c r="GEU3" s="175" t="str">
        <f>IF(ISNA(_xlfn.XLOOKUP(GEU$4,dictionary!$M$3:$M$7128,dictionary!$N$3:$N$7128))," ",_xlfn.XLOOKUP(GEU$4,dictionary!$M$3:$M$7128,dictionary!$N$3:$N$7128))</f>
        <v>Para_MMD_MMD2_ActSynch</v>
      </c>
      <c r="GEV3" s="175" t="str">
        <f>IF(ISNA(_xlfn.XLOOKUP(GEV$4,dictionary!$M$3:$M$7128,dictionary!$N$3:$N$7128))," ",_xlfn.XLOOKUP(GEV$4,dictionary!$M$3:$M$7128,dictionary!$N$3:$N$7128))</f>
        <v>Para_MMD_MMD2_Aron</v>
      </c>
      <c r="GEW3" s="175" t="str">
        <f>IF(ISNA(_xlfn.XLOOKUP(GEW$4,dictionary!$M$3:$M$7128,dictionary!$N$3:$N$7128))," ",_xlfn.XLOOKUP(GEW$4,dictionary!$M$3:$M$7128,dictionary!$N$3:$N$7128))</f>
        <v>Para_MMD_MMD2_Bus3PhaseCircuit</v>
      </c>
      <c r="GEX3" s="175" t="str">
        <f>IF(ISNA(_xlfn.XLOOKUP(GEX$4,dictionary!$M$3:$M$7128,dictionary!$N$3:$N$7128))," ",_xlfn.XLOOKUP(GEX$4,dictionary!$M$3:$M$7128,dictionary!$N$3:$N$7128))</f>
        <v>Para_MMD_MMD2_CurrAsymetryDelay</v>
      </c>
      <c r="GEY3" s="175" t="str">
        <f>IF(ISNA(_xlfn.XLOOKUP(GEY$4,dictionary!$M$3:$M$7128,dictionary!$N$3:$N$7128))," ",_xlfn.XLOOKUP(GEY$4,dictionary!$M$3:$M$7128,dictionary!$N$3:$N$7128))</f>
        <v>Para_MMD_MMD2_CurrNeuMax</v>
      </c>
      <c r="GEZ3" s="175" t="str">
        <f>IF(ISNA(_xlfn.XLOOKUP(GEZ$4,dictionary!$M$3:$M$7128,dictionary!$N$3:$N$7128))," ",_xlfn.XLOOKUP(GEZ$4,dictionary!$M$3:$M$7128,dictionary!$N$3:$N$7128))</f>
        <v>Para_MMD_MMD2_CurrNeuMaxDelay</v>
      </c>
      <c r="GFA3" s="175" t="str">
        <f>IF(ISNA(_xlfn.XLOOKUP(GFA$4,dictionary!$M$3:$M$7128,dictionary!$N$3:$N$7128))," ",_xlfn.XLOOKUP(GFA$4,dictionary!$M$3:$M$7128,dictionary!$N$3:$N$7128))</f>
        <v>Para_MMD_MMD2_CurrNeuNom</v>
      </c>
      <c r="GFB3" s="175" t="str">
        <f>IF(ISNA(_xlfn.XLOOKUP(GFB$4,dictionary!$M$3:$M$7128,dictionary!$N$3:$N$7128))," ",_xlfn.XLOOKUP(GFB$4,dictionary!$M$3:$M$7128,dictionary!$N$3:$N$7128))</f>
        <v>Para_MMD_MMD2_CurrRange</v>
      </c>
      <c r="GFC3" s="175" t="str">
        <f>IF(ISNA(_xlfn.XLOOKUP(GFC$4,dictionary!$M$3:$M$7128,dictionary!$N$3:$N$7128))," ",_xlfn.XLOOKUP(GFC$4,dictionary!$M$3:$M$7128,dictionary!$N$3:$N$7128))</f>
        <v>Para_MMD_MMD2_CurrShortCircuit</v>
      </c>
      <c r="GFD3" s="175" t="str">
        <f>IF(ISNA(_xlfn.XLOOKUP(GFD$4,dictionary!$M$3:$M$7128,dictionary!$N$3:$N$7128))," ",_xlfn.XLOOKUP(GFD$4,dictionary!$M$3:$M$7128,dictionary!$N$3:$N$7128))</f>
        <v>Para_MMD_MMD2_CurrShortCircuitDelay</v>
      </c>
      <c r="GFE3" s="175" t="str">
        <f>IF(ISNA(_xlfn.XLOOKUP(GFE$4,dictionary!$M$3:$M$7128,dictionary!$N$3:$N$7128))," ",_xlfn.XLOOKUP(GFE$4,dictionary!$M$3:$M$7128,dictionary!$N$3:$N$7128))</f>
        <v>Para_MMD_MMD2_CurrThermOverloadProt</v>
      </c>
      <c r="GFF3" s="175" t="str">
        <f>IF(ISNA(_xlfn.XLOOKUP(GFF$4,dictionary!$M$3:$M$7128,dictionary!$N$3:$N$7128))," ",_xlfn.XLOOKUP(GFF$4,dictionary!$M$3:$M$7128,dictionary!$N$3:$N$7128))</f>
        <v>Para_MMD_MMD2_FreqDiffMax</v>
      </c>
      <c r="GFG3" s="175" t="str">
        <f>IF(ISNA(_xlfn.XLOOKUP(GFG$4,dictionary!$M$3:$M$7128,dictionary!$N$3:$N$7128))," ",_xlfn.XLOOKUP(GFG$4,dictionary!$M$3:$M$7128,dictionary!$N$3:$N$7128))</f>
        <v>Para_MMD_MMD2_FreqDiffMin</v>
      </c>
      <c r="GFH3" s="175" t="str">
        <f>IF(ISNA(_xlfn.XLOOKUP(GFH$4,dictionary!$M$3:$M$7128,dictionary!$N$3:$N$7128))," ",_xlfn.XLOOKUP(GFH$4,dictionary!$M$3:$M$7128,dictionary!$N$3:$N$7128))</f>
        <v>Para_MMD_MMD2_Gen3PhaseCircuit</v>
      </c>
      <c r="GFI3" s="175" t="str">
        <f>IF(ISNA(_xlfn.XLOOKUP(GFI$4,dictionary!$M$3:$M$7128,dictionary!$N$3:$N$7128))," ",_xlfn.XLOOKUP(GFI$4,dictionary!$M$3:$M$7128,dictionary!$N$3:$N$7128))</f>
        <v>Para_MMD_MMD2_ImpulseValue</v>
      </c>
      <c r="GFJ3" s="175" t="str">
        <f>IF(ISNA(_xlfn.XLOOKUP(GFJ$4,dictionary!$M$3:$M$7128,dictionary!$N$3:$N$7128))," ",_xlfn.XLOOKUP(GFJ$4,dictionary!$M$3:$M$7128,dictionary!$N$3:$N$7128))</f>
        <v>Para_MMD_MMD2_IntValue</v>
      </c>
      <c r="GFK3" s="175" t="str">
        <f>IF(ISNA(_xlfn.XLOOKUP(GFK$4,dictionary!$M$3:$M$7128,dictionary!$N$3:$N$7128))," ",_xlfn.XLOOKUP(GFK$4,dictionary!$M$3:$M$7128,dictionary!$N$3:$N$7128))</f>
        <v>Para_MMD_MMD2_MultiplierBusBar</v>
      </c>
      <c r="GFL3" s="175" t="str">
        <f>IF(ISNA(_xlfn.XLOOKUP(GFL$4,dictionary!$M$3:$M$7128,dictionary!$N$3:$N$7128))," ",_xlfn.XLOOKUP(GFL$4,dictionary!$M$3:$M$7128,dictionary!$N$3:$N$7128))</f>
        <v>Para_MMD_MMD2_MultiplierIL1L3</v>
      </c>
      <c r="GFM3" s="175" t="str">
        <f>IF(ISNA(_xlfn.XLOOKUP(GFM$4,dictionary!$M$3:$M$7128,dictionary!$N$3:$N$7128))," ",_xlfn.XLOOKUP(GFM$4,dictionary!$M$3:$M$7128,dictionary!$N$3:$N$7128))</f>
        <v>Para_MMD_MMD2_MultiplierSynch1</v>
      </c>
      <c r="GFN3" s="175" t="str">
        <f>IF(ISNA(_xlfn.XLOOKUP(GFN$4,dictionary!$M$3:$M$7128,dictionary!$N$3:$N$7128))," ",_xlfn.XLOOKUP(GFN$4,dictionary!$M$3:$M$7128,dictionary!$N$3:$N$7128))</f>
        <v>Para_MMD_MMD2_MultiplierSynch2</v>
      </c>
      <c r="GFO3" s="175" t="str">
        <f>IF(ISNA(_xlfn.XLOOKUP(GFO$4,dictionary!$M$3:$M$7128,dictionary!$N$3:$N$7128))," ",_xlfn.XLOOKUP(GFO$4,dictionary!$M$3:$M$7128,dictionary!$N$3:$N$7128))</f>
        <v>Para_MMD_MMD2_MultiplierUL1L3</v>
      </c>
      <c r="GFP3" s="175" t="str">
        <f>IF(ISNA(_xlfn.XLOOKUP(GFP$4,dictionary!$M$3:$M$7128,dictionary!$N$3:$N$7128))," ",_xlfn.XLOOKUP(GFP$4,dictionary!$M$3:$M$7128,dictionary!$N$3:$N$7128))</f>
        <v>Para_MMD_MMD2_NomFreq</v>
      </c>
      <c r="GFQ3" s="175" t="str">
        <f>IF(ISNA(_xlfn.XLOOKUP(GFQ$4,dictionary!$M$3:$M$7128,dictionary!$N$3:$N$7128))," ",_xlfn.XLOOKUP(GFQ$4,dictionary!$M$3:$M$7128,dictionary!$N$3:$N$7128))</f>
        <v>Para_MMD_MMD2_NomFreqConv100</v>
      </c>
      <c r="GFR3" s="175" t="str">
        <f>IF(ISNA(_xlfn.XLOOKUP(GFR$4,dictionary!$M$3:$M$7128,dictionary!$N$3:$N$7128))," ",_xlfn.XLOOKUP(GFR$4,dictionary!$M$3:$M$7128,dictionary!$N$3:$N$7128))</f>
        <v>Para_MMD_MMD2_NomVolt</v>
      </c>
      <c r="GFS3" s="175" t="str">
        <f>IF(ISNA(_xlfn.XLOOKUP(GFS$4,dictionary!$M$3:$M$7128,dictionary!$N$3:$N$7128))," ",_xlfn.XLOOKUP(GFS$4,dictionary!$M$3:$M$7128,dictionary!$N$3:$N$7128))</f>
        <v>Para_MMD_MMD2_OverFreq</v>
      </c>
      <c r="GFT3" s="175" t="str">
        <f>IF(ISNA(_xlfn.XLOOKUP(GFT$4,dictionary!$M$3:$M$7128,dictionary!$N$3:$N$7128))," ",_xlfn.XLOOKUP(GFT$4,dictionary!$M$3:$M$7128,dictionary!$N$3:$N$7128))</f>
        <v>Para_MMD_MMD2_OverFreqDelay</v>
      </c>
      <c r="GFU3" s="175" t="str">
        <f>IF(ISNA(_xlfn.XLOOKUP(GFU$4,dictionary!$M$3:$M$7128,dictionary!$N$3:$N$7128))," ",_xlfn.XLOOKUP(GFU$4,dictionary!$M$3:$M$7128,dictionary!$N$3:$N$7128))</f>
        <v>Para_MMD_MMD2_OverVolt</v>
      </c>
      <c r="GFV3" s="175" t="str">
        <f>IF(ISNA(_xlfn.XLOOKUP(GFV$4,dictionary!$M$3:$M$7128,dictionary!$N$3:$N$7128))," ",_xlfn.XLOOKUP(GFV$4,dictionary!$M$3:$M$7128,dictionary!$N$3:$N$7128))</f>
        <v>Para_MMD_MMD2_OverVoltDelay</v>
      </c>
      <c r="GFW3" s="175" t="str">
        <f>IF(ISNA(_xlfn.XLOOKUP(GFW$4,dictionary!$M$3:$M$7128,dictionary!$N$3:$N$7128))," ",_xlfn.XLOOKUP(GFW$4,dictionary!$M$3:$M$7128,dictionary!$N$3:$N$7128))</f>
        <v>Para_MMD_MMD2_PhaseDiffMax</v>
      </c>
      <c r="GFX3" s="175" t="str">
        <f>IF(ISNA(_xlfn.XLOOKUP(GFX$4,dictionary!$M$3:$M$7128,dictionary!$N$3:$N$7128))," ",_xlfn.XLOOKUP(GFX$4,dictionary!$M$3:$M$7128,dictionary!$N$3:$N$7128))</f>
        <v>Para_MMD_MMD2_Power0mA</v>
      </c>
      <c r="GFY3" s="175" t="str">
        <f>IF(ISNA(_xlfn.XLOOKUP(GFY$4,dictionary!$M$3:$M$7128,dictionary!$N$3:$N$7128))," ",_xlfn.XLOOKUP(GFY$4,dictionary!$M$3:$M$7128,dictionary!$N$3:$N$7128))</f>
        <v>Para_MMD_MMD2_Power20mA</v>
      </c>
      <c r="GFZ3" s="175" t="str">
        <f>IF(ISNA(_xlfn.XLOOKUP(GFZ$4,dictionary!$M$3:$M$7128,dictionary!$N$3:$N$7128))," ",_xlfn.XLOOKUP(GFZ$4,dictionary!$M$3:$M$7128,dictionary!$N$3:$N$7128))</f>
        <v>Para_MMD_MMD2_PowerReactMin</v>
      </c>
      <c r="GGA3" s="175" t="str">
        <f>IF(ISNA(_xlfn.XLOOKUP(GGA$4,dictionary!$M$3:$M$7128,dictionary!$N$3:$N$7128))," ",_xlfn.XLOOKUP(GGA$4,dictionary!$M$3:$M$7128,dictionary!$N$3:$N$7128))</f>
        <v>Para_MMD_MMD2_PowerReactMinDelay</v>
      </c>
      <c r="GGB3" s="175" t="str">
        <f>IF(ISNA(_xlfn.XLOOKUP(GGB$4,dictionary!$M$3:$M$7128,dictionary!$N$3:$N$7128))," ",_xlfn.XLOOKUP(GGB$4,dictionary!$M$3:$M$7128,dictionary!$N$3:$N$7128))</f>
        <v>Para_MMD_MMD2_SwitchTimePowerCB</v>
      </c>
      <c r="GGC3" s="175" t="str">
        <f>IF(ISNA(_xlfn.XLOOKUP(GGC$4,dictionary!$M$3:$M$7128,dictionary!$N$3:$N$7128))," ",_xlfn.XLOOKUP(GGC$4,dictionary!$M$3:$M$7128,dictionary!$N$3:$N$7128))</f>
        <v>Para_MMD_MMD2_TimeRelImpMin</v>
      </c>
      <c r="GGD3" s="175" t="str">
        <f>IF(ISNA(_xlfn.XLOOKUP(GGD$4,dictionary!$M$3:$M$7128,dictionary!$N$3:$N$7128))," ",_xlfn.XLOOKUP(GGD$4,dictionary!$M$3:$M$7128,dictionary!$N$3:$N$7128))</f>
        <v>Para_MMD_MMD2_TransPhaseShift</v>
      </c>
      <c r="GGE3" s="175" t="str">
        <f>IF(ISNA(_xlfn.XLOOKUP(GGE$4,dictionary!$M$3:$M$7128,dictionary!$N$3:$N$7128))," ",_xlfn.XLOOKUP(GGE$4,dictionary!$M$3:$M$7128,dictionary!$N$3:$N$7128))</f>
        <v>Para_MMD_MMD2_UnderFreq</v>
      </c>
      <c r="GGF3" s="175" t="str">
        <f>IF(ISNA(_xlfn.XLOOKUP(GGF$4,dictionary!$M$3:$M$7128,dictionary!$N$3:$N$7128))," ",_xlfn.XLOOKUP(GGF$4,dictionary!$M$3:$M$7128,dictionary!$N$3:$N$7128))</f>
        <v>Para_MMD_MMD2_UnderFreqDelay</v>
      </c>
      <c r="GGG3" s="175" t="str">
        <f>IF(ISNA(_xlfn.XLOOKUP(GGG$4,dictionary!$M$3:$M$7128,dictionary!$N$3:$N$7128))," ",_xlfn.XLOOKUP(GGG$4,dictionary!$M$3:$M$7128,dictionary!$N$3:$N$7128))</f>
        <v>Para_MMD_MMD2_UnderVolt</v>
      </c>
      <c r="GGH3" s="175" t="str">
        <f>IF(ISNA(_xlfn.XLOOKUP(GGH$4,dictionary!$M$3:$M$7128,dictionary!$N$3:$N$7128))," ",_xlfn.XLOOKUP(GGH$4,dictionary!$M$3:$M$7128,dictionary!$N$3:$N$7128))</f>
        <v>Para_MMD_MMD2_UnderVolt2</v>
      </c>
      <c r="GGI3" s="175" t="str">
        <f>IF(ISNA(_xlfn.XLOOKUP(GGI$4,dictionary!$M$3:$M$7128,dictionary!$N$3:$N$7128))," ",_xlfn.XLOOKUP(GGI$4,dictionary!$M$3:$M$7128,dictionary!$N$3:$N$7128))</f>
        <v>Para_MMD_MMD2_UnderVolt2Delay</v>
      </c>
      <c r="GGJ3" s="175" t="str">
        <f>IF(ISNA(_xlfn.XLOOKUP(GGJ$4,dictionary!$M$3:$M$7128,dictionary!$N$3:$N$7128))," ",_xlfn.XLOOKUP(GGJ$4,dictionary!$M$3:$M$7128,dictionary!$N$3:$N$7128))</f>
        <v>Para_MMD_MMD2_UnderVoltDelay</v>
      </c>
      <c r="GGK3" s="175" t="str">
        <f>IF(ISNA(_xlfn.XLOOKUP(GGK$4,dictionary!$M$3:$M$7128,dictionary!$N$3:$N$7128))," ",_xlfn.XLOOKUP(GGK$4,dictionary!$M$3:$M$7128,dictionary!$N$3:$N$7128))</f>
        <v>Para_MMD_MMD2_VoltAsymetry</v>
      </c>
      <c r="GGL3" s="175" t="str">
        <f>IF(ISNA(_xlfn.XLOOKUP(GGL$4,dictionary!$M$3:$M$7128,dictionary!$N$3:$N$7128))," ",_xlfn.XLOOKUP(GGL$4,dictionary!$M$3:$M$7128,dictionary!$N$3:$N$7128))</f>
        <v>Para_MMD_MMD2_VoltAsymetryDelay</v>
      </c>
      <c r="GGM3" s="175" t="str">
        <f>IF(ISNA(_xlfn.XLOOKUP(GGM$4,dictionary!$M$3:$M$7128,dictionary!$N$3:$N$7128))," ",_xlfn.XLOOKUP(GGM$4,dictionary!$M$3:$M$7128,dictionary!$N$3:$N$7128))</f>
        <v>Para_MMD_MMD2_VoltBusBarMin</v>
      </c>
      <c r="GGN3" s="175" t="str">
        <f>IF(ISNA(_xlfn.XLOOKUP(GGN$4,dictionary!$M$3:$M$7128,dictionary!$N$3:$N$7128))," ",_xlfn.XLOOKUP(GGN$4,dictionary!$M$3:$M$7128,dictionary!$N$3:$N$7128))</f>
        <v>Para_MMD_MMD2_VoltDeadBus</v>
      </c>
      <c r="GGO3" s="175" t="str">
        <f>IF(ISNA(_xlfn.XLOOKUP(GGO$4,dictionary!$M$3:$M$7128,dictionary!$N$3:$N$7128))," ",_xlfn.XLOOKUP(GGO$4,dictionary!$M$3:$M$7128,dictionary!$N$3:$N$7128))</f>
        <v>Para_MMD_MMD2_VoltDiffMax</v>
      </c>
      <c r="GGP3" s="175" t="str">
        <f>IF(ISNA(_xlfn.XLOOKUP(GGP$4,dictionary!$M$3:$M$7128,dictionary!$N$3:$N$7128))," ",_xlfn.XLOOKUP(GGP$4,dictionary!$M$3:$M$7128,dictionary!$N$3:$N$7128))</f>
        <v>Para_MMD_MMD2_VoltNomBusBar</v>
      </c>
      <c r="GGQ3" s="175" t="str">
        <f>IF(ISNA(_xlfn.XLOOKUP(GGQ$4,dictionary!$M$3:$M$7128,dictionary!$N$3:$N$7128))," ",_xlfn.XLOOKUP(GGQ$4,dictionary!$M$3:$M$7128,dictionary!$N$3:$N$7128))</f>
        <v>Para_MMD_MMD2_VoltNomSynch</v>
      </c>
      <c r="GGR3" s="175" t="str">
        <f>IF(ISNA(_xlfn.XLOOKUP(GGR$4,dictionary!$M$3:$M$7128,dictionary!$N$3:$N$7128))," ",_xlfn.XLOOKUP(GGR$4,dictionary!$M$3:$M$7128,dictionary!$N$3:$N$7128))</f>
        <v>Para_MMD_MMD2_VoltRange</v>
      </c>
      <c r="GGS3" s="175" t="str">
        <f>IF(ISNA(_xlfn.XLOOKUP(GGS$4,dictionary!$M$3:$M$7128,dictionary!$N$3:$N$7128))," ",_xlfn.XLOOKUP(GGS$4,dictionary!$M$3:$M$7128,dictionary!$N$3:$N$7128))</f>
        <v>Para_MMD_MMD2_VoltRangeBus</v>
      </c>
      <c r="GGT3" s="175" t="str">
        <f>IF(ISNA(_xlfn.XLOOKUP(GGT$4,dictionary!$M$3:$M$7128,dictionary!$N$3:$N$7128))," ",_xlfn.XLOOKUP(GGT$4,dictionary!$M$3:$M$7128,dictionary!$N$3:$N$7128))</f>
        <v>Para_MMD_MMD2_VoltRangeSync1</v>
      </c>
      <c r="GGU3" s="175" t="str">
        <f>IF(ISNA(_xlfn.XLOOKUP(GGU$4,dictionary!$M$3:$M$7128,dictionary!$N$3:$N$7128))," ",_xlfn.XLOOKUP(GGU$4,dictionary!$M$3:$M$7128,dictionary!$N$3:$N$7128))</f>
        <v>Para_MMD_MMD2_VoltRangeSync2</v>
      </c>
      <c r="GGV3" s="175" t="str">
        <f>IF(ISNA(_xlfn.XLOOKUP(GGV$4,dictionary!$M$3:$M$7128,dictionary!$N$3:$N$7128))," ",_xlfn.XLOOKUP(GGV$4,dictionary!$M$3:$M$7128,dictionary!$N$3:$N$7128))</f>
        <v>Para_MMD_MultiplierIL1L3</v>
      </c>
      <c r="GGW3" s="175" t="str">
        <f>IF(ISNA(_xlfn.XLOOKUP(GGW$4,dictionary!$M$3:$M$7128,dictionary!$N$3:$N$7128))," ",_xlfn.XLOOKUP(GGW$4,dictionary!$M$3:$M$7128,dictionary!$N$3:$N$7128))</f>
        <v>Para_MMD_MultiplierUL1L3</v>
      </c>
      <c r="GGX3" s="175" t="str">
        <f>IF(ISNA(_xlfn.XLOOKUP(GGX$4,dictionary!$M$3:$M$7128,dictionary!$N$3:$N$7128))," ",_xlfn.XLOOKUP(GGX$4,dictionary!$M$3:$M$7128,dictionary!$N$3:$N$7128))</f>
        <v>Para_MMD_OverFreq</v>
      </c>
      <c r="GGY3" s="175" t="str">
        <f>IF(ISNA(_xlfn.XLOOKUP(GGY$4,dictionary!$M$3:$M$7128,dictionary!$N$3:$N$7128))," ",_xlfn.XLOOKUP(GGY$4,dictionary!$M$3:$M$7128,dictionary!$N$3:$N$7128))</f>
        <v>Para_MMD_OverFreqDelay</v>
      </c>
      <c r="GGZ3" s="175" t="str">
        <f>IF(ISNA(_xlfn.XLOOKUP(GGZ$4,dictionary!$M$3:$M$7128,dictionary!$N$3:$N$7128))," ",_xlfn.XLOOKUP(GGZ$4,dictionary!$M$3:$M$7128,dictionary!$N$3:$N$7128))</f>
        <v>Para_MMD_OverVolt</v>
      </c>
      <c r="GHA3" s="175" t="str">
        <f>IF(ISNA(_xlfn.XLOOKUP(GHA$4,dictionary!$M$3:$M$7128,dictionary!$N$3:$N$7128))," ",_xlfn.XLOOKUP(GHA$4,dictionary!$M$3:$M$7128,dictionary!$N$3:$N$7128))</f>
        <v>Para_MMD_OverVoltDelay</v>
      </c>
      <c r="GHB3" s="175" t="str">
        <f>IF(ISNA(_xlfn.XLOOKUP(GHB$4,dictionary!$M$3:$M$7128,dictionary!$N$3:$N$7128))," ",_xlfn.XLOOKUP(GHB$4,dictionary!$M$3:$M$7128,dictionary!$N$3:$N$7128))</f>
        <v>Para_MMD_Power0mA</v>
      </c>
      <c r="GHC3" s="175" t="str">
        <f>IF(ISNA(_xlfn.XLOOKUP(GHC$4,dictionary!$M$3:$M$7128,dictionary!$N$3:$N$7128))," ",_xlfn.XLOOKUP(GHC$4,dictionary!$M$3:$M$7128,dictionary!$N$3:$N$7128))</f>
        <v>Para_MMD_Power20mA</v>
      </c>
      <c r="GHD3" s="175" t="str">
        <f>IF(ISNA(_xlfn.XLOOKUP(GHD$4,dictionary!$M$3:$M$7128,dictionary!$N$3:$N$7128))," ",_xlfn.XLOOKUP(GHD$4,dictionary!$M$3:$M$7128,dictionary!$N$3:$N$7128))</f>
        <v>Para_MMD_PowerReactMin</v>
      </c>
      <c r="GHE3" s="175" t="str">
        <f>IF(ISNA(_xlfn.XLOOKUP(GHE$4,dictionary!$M$3:$M$7128,dictionary!$N$3:$N$7128))," ",_xlfn.XLOOKUP(GHE$4,dictionary!$M$3:$M$7128,dictionary!$N$3:$N$7128))</f>
        <v>Para_MMD_PowerReactMinDelay</v>
      </c>
      <c r="GHF3" s="175" t="str">
        <f>IF(ISNA(_xlfn.XLOOKUP(GHF$4,dictionary!$M$3:$M$7128,dictionary!$N$3:$N$7128))," ",_xlfn.XLOOKUP(GHF$4,dictionary!$M$3:$M$7128,dictionary!$N$3:$N$7128))</f>
        <v>Para_MMD_Relay1</v>
      </c>
      <c r="GHG3" s="175" t="str">
        <f>IF(ISNA(_xlfn.XLOOKUP(GHG$4,dictionary!$M$3:$M$7128,dictionary!$N$3:$N$7128))," ",_xlfn.XLOOKUP(GHG$4,dictionary!$M$3:$M$7128,dictionary!$N$3:$N$7128))</f>
        <v>Para_MMD_Relay2</v>
      </c>
      <c r="GHH3" s="175" t="str">
        <f>IF(ISNA(_xlfn.XLOOKUP(GHH$4,dictionary!$M$3:$M$7128,dictionary!$N$3:$N$7128))," ",_xlfn.XLOOKUP(GHH$4,dictionary!$M$3:$M$7128,dictionary!$N$3:$N$7128))</f>
        <v>Para_MMD_Relay3</v>
      </c>
      <c r="GHI3" s="175" t="str">
        <f>IF(ISNA(_xlfn.XLOOKUP(GHI$4,dictionary!$M$3:$M$7128,dictionary!$N$3:$N$7128))," ",_xlfn.XLOOKUP(GHI$4,dictionary!$M$3:$M$7128,dictionary!$N$3:$N$7128))</f>
        <v>Para_MMD_Relay4</v>
      </c>
      <c r="GHJ3" s="175" t="str">
        <f>IF(ISNA(_xlfn.XLOOKUP(GHJ$4,dictionary!$M$3:$M$7128,dictionary!$N$3:$N$7128))," ",_xlfn.XLOOKUP(GHJ$4,dictionary!$M$3:$M$7128,dictionary!$N$3:$N$7128))</f>
        <v>Para_MMD_Relay5</v>
      </c>
      <c r="GHK3" s="175" t="str">
        <f>IF(ISNA(_xlfn.XLOOKUP(GHK$4,dictionary!$M$3:$M$7128,dictionary!$N$3:$N$7128))," ",_xlfn.XLOOKUP(GHK$4,dictionary!$M$3:$M$7128,dictionary!$N$3:$N$7128))</f>
        <v>Para_MMD_Relay6</v>
      </c>
      <c r="GHL3" s="175" t="str">
        <f>IF(ISNA(_xlfn.XLOOKUP(GHL$4,dictionary!$M$3:$M$7128,dictionary!$N$3:$N$7128))," ",_xlfn.XLOOKUP(GHL$4,dictionary!$M$3:$M$7128,dictionary!$N$3:$N$7128))</f>
        <v>Para_MMD_Relay7</v>
      </c>
      <c r="GHM3" s="175" t="str">
        <f>IF(ISNA(_xlfn.XLOOKUP(GHM$4,dictionary!$M$3:$M$7128,dictionary!$N$3:$N$7128))," ",_xlfn.XLOOKUP(GHM$4,dictionary!$M$3:$M$7128,dictionary!$N$3:$N$7128))</f>
        <v>Para_MMD_Relay8</v>
      </c>
      <c r="GHN3" s="175" t="str">
        <f>IF(ISNA(_xlfn.XLOOKUP(GHN$4,dictionary!$M$3:$M$7128,dictionary!$N$3:$N$7128))," ",_xlfn.XLOOKUP(GHN$4,dictionary!$M$3:$M$7128,dictionary!$N$3:$N$7128))</f>
        <v>Para_MMD_UnderFreq</v>
      </c>
      <c r="GHO3" s="175" t="str">
        <f>IF(ISNA(_xlfn.XLOOKUP(GHO$4,dictionary!$M$3:$M$7128,dictionary!$N$3:$N$7128))," ",_xlfn.XLOOKUP(GHO$4,dictionary!$M$3:$M$7128,dictionary!$N$3:$N$7128))</f>
        <v>Para_MMD_UnderFreqDelay</v>
      </c>
      <c r="GHP3" s="175" t="str">
        <f>IF(ISNA(_xlfn.XLOOKUP(GHP$4,dictionary!$M$3:$M$7128,dictionary!$N$3:$N$7128))," ",_xlfn.XLOOKUP(GHP$4,dictionary!$M$3:$M$7128,dictionary!$N$3:$N$7128))</f>
        <v>Para_MMD_UnderVolt</v>
      </c>
      <c r="GHQ3" s="175" t="str">
        <f>IF(ISNA(_xlfn.XLOOKUP(GHQ$4,dictionary!$M$3:$M$7128,dictionary!$N$3:$N$7128))," ",_xlfn.XLOOKUP(GHQ$4,dictionary!$M$3:$M$7128,dictionary!$N$3:$N$7128))</f>
        <v>Para_MMD_UnderVoltDelay</v>
      </c>
      <c r="GHR3" s="175" t="str">
        <f>IF(ISNA(_xlfn.XLOOKUP(GHR$4,dictionary!$M$3:$M$7128,dictionary!$N$3:$N$7128))," ",_xlfn.XLOOKUP(GHR$4,dictionary!$M$3:$M$7128,dictionary!$N$3:$N$7128))</f>
        <v>Para_MMD_VoltAsymetry</v>
      </c>
      <c r="GHS3" s="175" t="str">
        <f>IF(ISNA(_xlfn.XLOOKUP(GHS$4,dictionary!$M$3:$M$7128,dictionary!$N$3:$N$7128))," ",_xlfn.XLOOKUP(GHS$4,dictionary!$M$3:$M$7128,dictionary!$N$3:$N$7128))</f>
        <v>Para_MMD_VoltAsymetryDelay</v>
      </c>
      <c r="GHT3" s="175" t="str">
        <f>IF(ISNA(_xlfn.XLOOKUP(GHT$4,dictionary!$M$3:$M$7128,dictionary!$N$3:$N$7128))," ",_xlfn.XLOOKUP(GHT$4,dictionary!$M$3:$M$7128,dictionary!$N$3:$N$7128))</f>
        <v>Para_MMD_VoltRange</v>
      </c>
      <c r="GHU3" s="175" t="str">
        <f>IF(ISNA(_xlfn.XLOOKUP(GHU$4,dictionary!$M$3:$M$7128,dictionary!$N$3:$N$7128))," ",_xlfn.XLOOKUP(GHU$4,dictionary!$M$3:$M$7128,dictionary!$N$3:$N$7128))</f>
        <v>Para_ModulControler_Ctr10_DComp</v>
      </c>
      <c r="GHV3" s="175" t="str">
        <f>IF(ISNA(_xlfn.XLOOKUP(GHV$4,dictionary!$M$3:$M$7128,dictionary!$N$3:$N$7128))," ",_xlfn.XLOOKUP(GHV$4,dictionary!$M$3:$M$7128,dictionary!$N$3:$N$7128))</f>
        <v>Para_ModulControler_Ctr10_deadband</v>
      </c>
      <c r="GHW3" s="175" t="str">
        <f>IF(ISNA(_xlfn.XLOOKUP(GHW$4,dictionary!$M$3:$M$7128,dictionary!$N$3:$N$7128))," ",_xlfn.XLOOKUP(GHW$4,dictionary!$M$3:$M$7128,dictionary!$N$3:$N$7128))</f>
        <v>Para_ModulControler_Ctr10_dW_down</v>
      </c>
      <c r="GHX3" s="175" t="str">
        <f>IF(ISNA(_xlfn.XLOOKUP(GHX$4,dictionary!$M$3:$M$7128,dictionary!$N$3:$N$7128))," ",_xlfn.XLOOKUP(GHX$4,dictionary!$M$3:$M$7128,dictionary!$N$3:$N$7128))</f>
        <v>Para_ModulControler_Ctr10_dW_up</v>
      </c>
      <c r="GHY3" s="175" t="str">
        <f>IF(ISNA(_xlfn.XLOOKUP(GHY$4,dictionary!$M$3:$M$7128,dictionary!$N$3:$N$7128))," ",_xlfn.XLOOKUP(GHY$4,dictionary!$M$3:$M$7128,dictionary!$N$3:$N$7128))</f>
        <v>Para_ModulControler_Ctr10_dY_max</v>
      </c>
      <c r="GHZ3" s="175" t="str">
        <f>IF(ISNA(_xlfn.XLOOKUP(GHZ$4,dictionary!$M$3:$M$7128,dictionary!$N$3:$N$7128))," ",_xlfn.XLOOKUP(GHZ$4,dictionary!$M$3:$M$7128,dictionary!$N$3:$N$7128))</f>
        <v>Para_ModulControler_Ctr10_IComp</v>
      </c>
      <c r="GIA3" s="175" t="str">
        <f>IF(ISNA(_xlfn.XLOOKUP(GIA$4,dictionary!$M$3:$M$7128,dictionary!$N$3:$N$7128))," ",_xlfn.XLOOKUP(GIA$4,dictionary!$M$3:$M$7128,dictionary!$N$3:$N$7128))</f>
        <v>Para_ModulControler_Ctr10_Kp_manualAdjust</v>
      </c>
      <c r="GIB3" s="175" t="str">
        <f>IF(ISNA(_xlfn.XLOOKUP(GIB$4,dictionary!$M$3:$M$7128,dictionary!$N$3:$N$7128))," ",_xlfn.XLOOKUP(GIB$4,dictionary!$M$3:$M$7128,dictionary!$N$3:$N$7128))</f>
        <v>Para_ModulControler_Ctr10_nvert</v>
      </c>
      <c r="GIC3" s="175" t="str">
        <f>IF(ISNA(_xlfn.XLOOKUP(GIC$4,dictionary!$M$3:$M$7128,dictionary!$N$3:$N$7128))," ",_xlfn.XLOOKUP(GIC$4,dictionary!$M$3:$M$7128,dictionary!$N$3:$N$7128))</f>
        <v>Para_ModulControler_Ctr10_PComp</v>
      </c>
      <c r="GID3" s="175" t="str">
        <f>IF(ISNA(_xlfn.XLOOKUP(GID$4,dictionary!$M$3:$M$7128,dictionary!$N$3:$N$7128))," ",_xlfn.XLOOKUP(GID$4,dictionary!$M$3:$M$7128,dictionary!$N$3:$N$7128))</f>
        <v>Para_ModulControler_Ctr10_Pos_HW_ReValve</v>
      </c>
      <c r="GIE3" s="175" t="str">
        <f>IF(ISNA(_xlfn.XLOOKUP(GIE$4,dictionary!$M$3:$M$7128,dictionary!$N$3:$N$7128))," ",_xlfn.XLOOKUP(GIE$4,dictionary!$M$3:$M$7128,dictionary!$N$3:$N$7128))</f>
        <v>Para_ModulControler_Ctr10_Pos_HW_ReValve_ScalMax</v>
      </c>
      <c r="GIF3" s="175" t="str">
        <f>IF(ISNA(_xlfn.XLOOKUP(GIF$4,dictionary!$M$3:$M$7128,dictionary!$N$3:$N$7128))," ",_xlfn.XLOOKUP(GIF$4,dictionary!$M$3:$M$7128,dictionary!$N$3:$N$7128))</f>
        <v>Para_ModulControler_Ctr10_Pos_HW_ReValve_ScalMin</v>
      </c>
      <c r="GIG3" s="175" t="str">
        <f>IF(ISNA(_xlfn.XLOOKUP(GIG$4,dictionary!$M$3:$M$7128,dictionary!$N$3:$N$7128))," ",_xlfn.XLOOKUP(GIG$4,dictionary!$M$3:$M$7128,dictionary!$N$3:$N$7128))</f>
        <v>Para_ModulControler_Ctr10_t_min_pulse_down</v>
      </c>
      <c r="GIH3" s="175" t="str">
        <f>IF(ISNA(_xlfn.XLOOKUP(GIH$4,dictionary!$M$3:$M$7128,dictionary!$N$3:$N$7128))," ",_xlfn.XLOOKUP(GIH$4,dictionary!$M$3:$M$7128,dictionary!$N$3:$N$7128))</f>
        <v>Para_ModulControler_Ctr10_t_min_pulse_up</v>
      </c>
      <c r="GII3" s="175" t="str">
        <f>IF(ISNA(_xlfn.XLOOKUP(GII$4,dictionary!$M$3:$M$7128,dictionary!$N$3:$N$7128))," ",_xlfn.XLOOKUP(GII$4,dictionary!$M$3:$M$7128,dictionary!$N$3:$N$7128))</f>
        <v>Para_ModulControler_Ctr10_t_period_down</v>
      </c>
      <c r="GIJ3" s="175" t="str">
        <f>IF(ISNA(_xlfn.XLOOKUP(GIJ$4,dictionary!$M$3:$M$7128,dictionary!$N$3:$N$7128))," ",_xlfn.XLOOKUP(GIJ$4,dictionary!$M$3:$M$7128,dictionary!$N$3:$N$7128))</f>
        <v>Para_ModulControler_Ctr10_t_period_up</v>
      </c>
      <c r="GIK3" s="175" t="str">
        <f>IF(ISNA(_xlfn.XLOOKUP(GIK$4,dictionary!$M$3:$M$7128,dictionary!$N$3:$N$7128))," ",_xlfn.XLOOKUP(GIK$4,dictionary!$M$3:$M$7128,dictionary!$N$3:$N$7128))</f>
        <v>Para_ModulControler_Ctr10_Tn_manualAdjust</v>
      </c>
      <c r="GIL3" s="175" t="str">
        <f>IF(ISNA(_xlfn.XLOOKUP(GIL$4,dictionary!$M$3:$M$7128,dictionary!$N$3:$N$7128))," ",_xlfn.XLOOKUP(GIL$4,dictionary!$M$3:$M$7128,dictionary!$N$3:$N$7128))</f>
        <v>Para_ModulControler_Ctr10_Tv_manualAdjust</v>
      </c>
      <c r="GIM3" s="175" t="str">
        <f>IF(ISNA(_xlfn.XLOOKUP(GIM$4,dictionary!$M$3:$M$7128,dictionary!$N$3:$N$7128))," ",_xlfn.XLOOKUP(GIM$4,dictionary!$M$3:$M$7128,dictionary!$N$3:$N$7128))</f>
        <v>Para_ModulControler_Ctr10_WMax</v>
      </c>
      <c r="GIN3" s="175" t="str">
        <f>IF(ISNA(_xlfn.XLOOKUP(GIN$4,dictionary!$M$3:$M$7128,dictionary!$N$3:$N$7128))," ",_xlfn.XLOOKUP(GIN$4,dictionary!$M$3:$M$7128,dictionary!$N$3:$N$7128))</f>
        <v>Para_ModulControler_Ctr10_WMin</v>
      </c>
      <c r="GIO3" s="175" t="str">
        <f>IF(ISNA(_xlfn.XLOOKUP(GIO$4,dictionary!$M$3:$M$7128,dictionary!$N$3:$N$7128))," ",_xlfn.XLOOKUP(GIO$4,dictionary!$M$3:$M$7128,dictionary!$N$3:$N$7128))</f>
        <v>Para_ModulControler_Ctr10_WStart</v>
      </c>
      <c r="GIP3" s="175" t="str">
        <f>IF(ISNA(_xlfn.XLOOKUP(GIP$4,dictionary!$M$3:$M$7128,dictionary!$N$3:$N$7128))," ",_xlfn.XLOOKUP(GIP$4,dictionary!$M$3:$M$7128,dictionary!$N$3:$N$7128))</f>
        <v>Para_ModulControler_Ctr10_Y_block</v>
      </c>
      <c r="GIQ3" s="175" t="str">
        <f>IF(ISNA(_xlfn.XLOOKUP(GIQ$4,dictionary!$M$3:$M$7128,dictionary!$N$3:$N$7128))," ",_xlfn.XLOOKUP(GIQ$4,dictionary!$M$3:$M$7128,dictionary!$N$3:$N$7128))</f>
        <v>Para_ModulControler_Ctr10_YMax</v>
      </c>
      <c r="GIR3" s="175" t="str">
        <f>IF(ISNA(_xlfn.XLOOKUP(GIR$4,dictionary!$M$3:$M$7128,dictionary!$N$3:$N$7128))," ",_xlfn.XLOOKUP(GIR$4,dictionary!$M$3:$M$7128,dictionary!$N$3:$N$7128))</f>
        <v>Para_ModulControler_Ctr10_YMin</v>
      </c>
      <c r="GIS3" s="175" t="str">
        <f>IF(ISNA(_xlfn.XLOOKUP(GIS$4,dictionary!$M$3:$M$7128,dictionary!$N$3:$N$7128))," ",_xlfn.XLOOKUP(GIS$4,dictionary!$M$3:$M$7128,dictionary!$N$3:$N$7128))</f>
        <v>Para_ModulControler_Ctr11_DComp</v>
      </c>
      <c r="GIT3" s="175" t="str">
        <f>IF(ISNA(_xlfn.XLOOKUP(GIT$4,dictionary!$M$3:$M$7128,dictionary!$N$3:$N$7128))," ",_xlfn.XLOOKUP(GIT$4,dictionary!$M$3:$M$7128,dictionary!$N$3:$N$7128))</f>
        <v>Para_ModulControler_Ctr11_deadband</v>
      </c>
      <c r="GIU3" s="175" t="str">
        <f>IF(ISNA(_xlfn.XLOOKUP(GIU$4,dictionary!$M$3:$M$7128,dictionary!$N$3:$N$7128))," ",_xlfn.XLOOKUP(GIU$4,dictionary!$M$3:$M$7128,dictionary!$N$3:$N$7128))</f>
        <v>Para_ModulControler_Ctr11_dW_down</v>
      </c>
      <c r="GIV3" s="175" t="str">
        <f>IF(ISNA(_xlfn.XLOOKUP(GIV$4,dictionary!$M$3:$M$7128,dictionary!$N$3:$N$7128))," ",_xlfn.XLOOKUP(GIV$4,dictionary!$M$3:$M$7128,dictionary!$N$3:$N$7128))</f>
        <v>Para_ModulControler_Ctr11_dW_up</v>
      </c>
      <c r="GIW3" s="175" t="str">
        <f>IF(ISNA(_xlfn.XLOOKUP(GIW$4,dictionary!$M$3:$M$7128,dictionary!$N$3:$N$7128))," ",_xlfn.XLOOKUP(GIW$4,dictionary!$M$3:$M$7128,dictionary!$N$3:$N$7128))</f>
        <v>Para_ModulControler_Ctr11_dY_max</v>
      </c>
      <c r="GIX3" s="175" t="str">
        <f>IF(ISNA(_xlfn.XLOOKUP(GIX$4,dictionary!$M$3:$M$7128,dictionary!$N$3:$N$7128))," ",_xlfn.XLOOKUP(GIX$4,dictionary!$M$3:$M$7128,dictionary!$N$3:$N$7128))</f>
        <v>Para_ModulControler_Ctr11_IComp</v>
      </c>
      <c r="GIY3" s="175" t="str">
        <f>IF(ISNA(_xlfn.XLOOKUP(GIY$4,dictionary!$M$3:$M$7128,dictionary!$N$3:$N$7128))," ",_xlfn.XLOOKUP(GIY$4,dictionary!$M$3:$M$7128,dictionary!$N$3:$N$7128))</f>
        <v>Para_ModulControler_Ctr11_Kp_manualAdjust</v>
      </c>
      <c r="GIZ3" s="175" t="str">
        <f>IF(ISNA(_xlfn.XLOOKUP(GIZ$4,dictionary!$M$3:$M$7128,dictionary!$N$3:$N$7128))," ",_xlfn.XLOOKUP(GIZ$4,dictionary!$M$3:$M$7128,dictionary!$N$3:$N$7128))</f>
        <v>Para_ModulControler_Ctr11_nvert</v>
      </c>
      <c r="GJA3" s="175" t="str">
        <f>IF(ISNA(_xlfn.XLOOKUP(GJA$4,dictionary!$M$3:$M$7128,dictionary!$N$3:$N$7128))," ",_xlfn.XLOOKUP(GJA$4,dictionary!$M$3:$M$7128,dictionary!$N$3:$N$7128))</f>
        <v>Para_ModulControler_Ctr11_PComp</v>
      </c>
      <c r="GJB3" s="175" t="str">
        <f>IF(ISNA(_xlfn.XLOOKUP(GJB$4,dictionary!$M$3:$M$7128,dictionary!$N$3:$N$7128))," ",_xlfn.XLOOKUP(GJB$4,dictionary!$M$3:$M$7128,dictionary!$N$3:$N$7128))</f>
        <v>Para_ModulControler_Ctr11_Pos_HW_EC_ReValve</v>
      </c>
      <c r="GJC3" s="175" t="str">
        <f>IF(ISNA(_xlfn.XLOOKUP(GJC$4,dictionary!$M$3:$M$7128,dictionary!$N$3:$N$7128))," ",_xlfn.XLOOKUP(GJC$4,dictionary!$M$3:$M$7128,dictionary!$N$3:$N$7128))</f>
        <v>Para_ModulControler_Ctr11_Pos_HW_EC_ReValve_ScalMax</v>
      </c>
      <c r="GJD3" s="175" t="str">
        <f>IF(ISNA(_xlfn.XLOOKUP(GJD$4,dictionary!$M$3:$M$7128,dictionary!$N$3:$N$7128))," ",_xlfn.XLOOKUP(GJD$4,dictionary!$M$3:$M$7128,dictionary!$N$3:$N$7128))</f>
        <v>Para_ModulControler_Ctr11_Pos_HW_EC_ReValve_ScalMin</v>
      </c>
      <c r="GJE3" s="175" t="str">
        <f>IF(ISNA(_xlfn.XLOOKUP(GJE$4,dictionary!$M$3:$M$7128,dictionary!$N$3:$N$7128))," ",_xlfn.XLOOKUP(GJE$4,dictionary!$M$3:$M$7128,dictionary!$N$3:$N$7128))</f>
        <v>Para_ModulControler_Ctr11_t_min_pulse_down</v>
      </c>
      <c r="GJF3" s="175" t="str">
        <f>IF(ISNA(_xlfn.XLOOKUP(GJF$4,dictionary!$M$3:$M$7128,dictionary!$N$3:$N$7128))," ",_xlfn.XLOOKUP(GJF$4,dictionary!$M$3:$M$7128,dictionary!$N$3:$N$7128))</f>
        <v>Para_ModulControler_Ctr11_t_min_pulse_up</v>
      </c>
      <c r="GJG3" s="175" t="str">
        <f>IF(ISNA(_xlfn.XLOOKUP(GJG$4,dictionary!$M$3:$M$7128,dictionary!$N$3:$N$7128))," ",_xlfn.XLOOKUP(GJG$4,dictionary!$M$3:$M$7128,dictionary!$N$3:$N$7128))</f>
        <v>Para_ModulControler_Ctr11_t_period_down</v>
      </c>
      <c r="GJH3" s="175" t="str">
        <f>IF(ISNA(_xlfn.XLOOKUP(GJH$4,dictionary!$M$3:$M$7128,dictionary!$N$3:$N$7128))," ",_xlfn.XLOOKUP(GJH$4,dictionary!$M$3:$M$7128,dictionary!$N$3:$N$7128))</f>
        <v>Para_ModulControler_Ctr11_t_period_up</v>
      </c>
      <c r="GJI3" s="175" t="str">
        <f>IF(ISNA(_xlfn.XLOOKUP(GJI$4,dictionary!$M$3:$M$7128,dictionary!$N$3:$N$7128))," ",_xlfn.XLOOKUP(GJI$4,dictionary!$M$3:$M$7128,dictionary!$N$3:$N$7128))</f>
        <v>Para_ModulControler_Ctr11_Tn_manualAdjust</v>
      </c>
      <c r="GJJ3" s="175" t="str">
        <f>IF(ISNA(_xlfn.XLOOKUP(GJJ$4,dictionary!$M$3:$M$7128,dictionary!$N$3:$N$7128))," ",_xlfn.XLOOKUP(GJJ$4,dictionary!$M$3:$M$7128,dictionary!$N$3:$N$7128))</f>
        <v>Para_ModulControler_Ctr11_Tv_manualAdjust</v>
      </c>
      <c r="GJK3" s="175" t="str">
        <f>IF(ISNA(_xlfn.XLOOKUP(GJK$4,dictionary!$M$3:$M$7128,dictionary!$N$3:$N$7128))," ",_xlfn.XLOOKUP(GJK$4,dictionary!$M$3:$M$7128,dictionary!$N$3:$N$7128))</f>
        <v>Para_ModulControler_Ctr11_WMax</v>
      </c>
      <c r="GJL3" s="175" t="str">
        <f>IF(ISNA(_xlfn.XLOOKUP(GJL$4,dictionary!$M$3:$M$7128,dictionary!$N$3:$N$7128))," ",_xlfn.XLOOKUP(GJL$4,dictionary!$M$3:$M$7128,dictionary!$N$3:$N$7128))</f>
        <v>Para_ModulControler_Ctr11_WMin</v>
      </c>
      <c r="GJM3" s="175" t="str">
        <f>IF(ISNA(_xlfn.XLOOKUP(GJM$4,dictionary!$M$3:$M$7128,dictionary!$N$3:$N$7128))," ",_xlfn.XLOOKUP(GJM$4,dictionary!$M$3:$M$7128,dictionary!$N$3:$N$7128))</f>
        <v>Para_ModulControler_Ctr11_WStart</v>
      </c>
      <c r="GJN3" s="175" t="str">
        <f>IF(ISNA(_xlfn.XLOOKUP(GJN$4,dictionary!$M$3:$M$7128,dictionary!$N$3:$N$7128))," ",_xlfn.XLOOKUP(GJN$4,dictionary!$M$3:$M$7128,dictionary!$N$3:$N$7128))</f>
        <v>Para_ModulControler_Ctr11_Y_block</v>
      </c>
      <c r="GJO3" s="175" t="str">
        <f>IF(ISNA(_xlfn.XLOOKUP(GJO$4,dictionary!$M$3:$M$7128,dictionary!$N$3:$N$7128))," ",_xlfn.XLOOKUP(GJO$4,dictionary!$M$3:$M$7128,dictionary!$N$3:$N$7128))</f>
        <v>Para_ModulControler_Ctr11_YMax</v>
      </c>
      <c r="GJP3" s="175" t="str">
        <f>IF(ISNA(_xlfn.XLOOKUP(GJP$4,dictionary!$M$3:$M$7128,dictionary!$N$3:$N$7128))," ",_xlfn.XLOOKUP(GJP$4,dictionary!$M$3:$M$7128,dictionary!$N$3:$N$7128))</f>
        <v>Para_ModulControler_Ctr11_YMin</v>
      </c>
      <c r="GJQ3" s="175" t="str">
        <f>IF(ISNA(_xlfn.XLOOKUP(GJQ$4,dictionary!$M$3:$M$7128,dictionary!$N$3:$N$7128))," ",_xlfn.XLOOKUP(GJQ$4,dictionary!$M$3:$M$7128,dictionary!$N$3:$N$7128))</f>
        <v>Para_ModulControler_Ctr12_DComp</v>
      </c>
      <c r="GJR3" s="175" t="str">
        <f>IF(ISNA(_xlfn.XLOOKUP(GJR$4,dictionary!$M$3:$M$7128,dictionary!$N$3:$N$7128))," ",_xlfn.XLOOKUP(GJR$4,dictionary!$M$3:$M$7128,dictionary!$N$3:$N$7128))</f>
        <v>Para_ModulControler_Ctr12_deadband</v>
      </c>
      <c r="GJS3" s="175" t="str">
        <f>IF(ISNA(_xlfn.XLOOKUP(GJS$4,dictionary!$M$3:$M$7128,dictionary!$N$3:$N$7128))," ",_xlfn.XLOOKUP(GJS$4,dictionary!$M$3:$M$7128,dictionary!$N$3:$N$7128))</f>
        <v>Para_ModulControler_Ctr12_dW_down</v>
      </c>
      <c r="GJT3" s="175" t="str">
        <f>IF(ISNA(_xlfn.XLOOKUP(GJT$4,dictionary!$M$3:$M$7128,dictionary!$N$3:$N$7128))," ",_xlfn.XLOOKUP(GJT$4,dictionary!$M$3:$M$7128,dictionary!$N$3:$N$7128))</f>
        <v>Para_ModulControler_Ctr12_dW_up</v>
      </c>
      <c r="GJU3" s="175" t="str">
        <f>IF(ISNA(_xlfn.XLOOKUP(GJU$4,dictionary!$M$3:$M$7128,dictionary!$N$3:$N$7128))," ",_xlfn.XLOOKUP(GJU$4,dictionary!$M$3:$M$7128,dictionary!$N$3:$N$7128))</f>
        <v>Para_ModulControler_Ctr12_dY_max</v>
      </c>
      <c r="GJV3" s="175" t="str">
        <f>IF(ISNA(_xlfn.XLOOKUP(GJV$4,dictionary!$M$3:$M$7128,dictionary!$N$3:$N$7128))," ",_xlfn.XLOOKUP(GJV$4,dictionary!$M$3:$M$7128,dictionary!$N$3:$N$7128))</f>
        <v>Para_ModulControler_Ctr12_IComp</v>
      </c>
      <c r="GJW3" s="175" t="str">
        <f>IF(ISNA(_xlfn.XLOOKUP(GJW$4,dictionary!$M$3:$M$7128,dictionary!$N$3:$N$7128))," ",_xlfn.XLOOKUP(GJW$4,dictionary!$M$3:$M$7128,dictionary!$N$3:$N$7128))</f>
        <v>Para_ModulControler_Ctr12_Kp_manualAdjust</v>
      </c>
      <c r="GJX3" s="175" t="str">
        <f>IF(ISNA(_xlfn.XLOOKUP(GJX$4,dictionary!$M$3:$M$7128,dictionary!$N$3:$N$7128))," ",_xlfn.XLOOKUP(GJX$4,dictionary!$M$3:$M$7128,dictionary!$N$3:$N$7128))</f>
        <v>Para_ModulControler_Ctr12_nvert</v>
      </c>
      <c r="GJY3" s="175" t="str">
        <f>IF(ISNA(_xlfn.XLOOKUP(GJY$4,dictionary!$M$3:$M$7128,dictionary!$N$3:$N$7128))," ",_xlfn.XLOOKUP(GJY$4,dictionary!$M$3:$M$7128,dictionary!$N$3:$N$7128))</f>
        <v>Para_ModulControler_Ctr12_PComp</v>
      </c>
      <c r="GJZ3" s="175" t="str">
        <f>IF(ISNA(_xlfn.XLOOKUP(GJZ$4,dictionary!$M$3:$M$7128,dictionary!$N$3:$N$7128))," ",_xlfn.XLOOKUP(GJZ$4,dictionary!$M$3:$M$7128,dictionary!$N$3:$N$7128))</f>
        <v>Para_ModulControler_Ctr12_t_min_pulse_down</v>
      </c>
      <c r="GKA3" s="175" t="str">
        <f>IF(ISNA(_xlfn.XLOOKUP(GKA$4,dictionary!$M$3:$M$7128,dictionary!$N$3:$N$7128))," ",_xlfn.XLOOKUP(GKA$4,dictionary!$M$3:$M$7128,dictionary!$N$3:$N$7128))</f>
        <v>Para_ModulControler_Ctr12_t_min_pulse_up</v>
      </c>
      <c r="GKB3" s="175" t="str">
        <f>IF(ISNA(_xlfn.XLOOKUP(GKB$4,dictionary!$M$3:$M$7128,dictionary!$N$3:$N$7128))," ",_xlfn.XLOOKUP(GKB$4,dictionary!$M$3:$M$7128,dictionary!$N$3:$N$7128))</f>
        <v>Para_ModulControler_Ctr12_t_period_down</v>
      </c>
      <c r="GKC3" s="175" t="str">
        <f>IF(ISNA(_xlfn.XLOOKUP(GKC$4,dictionary!$M$3:$M$7128,dictionary!$N$3:$N$7128))," ",_xlfn.XLOOKUP(GKC$4,dictionary!$M$3:$M$7128,dictionary!$N$3:$N$7128))</f>
        <v>Para_ModulControler_Ctr12_t_period_up</v>
      </c>
      <c r="GKD3" s="175" t="str">
        <f>IF(ISNA(_xlfn.XLOOKUP(GKD$4,dictionary!$M$3:$M$7128,dictionary!$N$3:$N$7128))," ",_xlfn.XLOOKUP(GKD$4,dictionary!$M$3:$M$7128,dictionary!$N$3:$N$7128))</f>
        <v>Para_ModulControler_Ctr12_Tn_manualAdjust</v>
      </c>
      <c r="GKE3" s="175" t="str">
        <f>IF(ISNA(_xlfn.XLOOKUP(GKE$4,dictionary!$M$3:$M$7128,dictionary!$N$3:$N$7128))," ",_xlfn.XLOOKUP(GKE$4,dictionary!$M$3:$M$7128,dictionary!$N$3:$N$7128))</f>
        <v>Para_ModulControler_Ctr12_Tv_manualAdjust</v>
      </c>
      <c r="GKF3" s="175" t="str">
        <f>IF(ISNA(_xlfn.XLOOKUP(GKF$4,dictionary!$M$3:$M$7128,dictionary!$N$3:$N$7128))," ",_xlfn.XLOOKUP(GKF$4,dictionary!$M$3:$M$7128,dictionary!$N$3:$N$7128))</f>
        <v>Para_ModulControler_Ctr12_WMax</v>
      </c>
      <c r="GKG3" s="175" t="str">
        <f>IF(ISNA(_xlfn.XLOOKUP(GKG$4,dictionary!$M$3:$M$7128,dictionary!$N$3:$N$7128))," ",_xlfn.XLOOKUP(GKG$4,dictionary!$M$3:$M$7128,dictionary!$N$3:$N$7128))</f>
        <v>Para_ModulControler_Ctr12_WMin</v>
      </c>
      <c r="GKH3" s="175" t="str">
        <f>IF(ISNA(_xlfn.XLOOKUP(GKH$4,dictionary!$M$3:$M$7128,dictionary!$N$3:$N$7128))," ",_xlfn.XLOOKUP(GKH$4,dictionary!$M$3:$M$7128,dictionary!$N$3:$N$7128))</f>
        <v>Para_ModulControler_Ctr12_WStart</v>
      </c>
      <c r="GKI3" s="175" t="str">
        <f>IF(ISNA(_xlfn.XLOOKUP(GKI$4,dictionary!$M$3:$M$7128,dictionary!$N$3:$N$7128))," ",_xlfn.XLOOKUP(GKI$4,dictionary!$M$3:$M$7128,dictionary!$N$3:$N$7128))</f>
        <v>Para_ModulControler_Ctr12_Y_block</v>
      </c>
      <c r="GKJ3" s="175" t="str">
        <f>IF(ISNA(_xlfn.XLOOKUP(GKJ$4,dictionary!$M$3:$M$7128,dictionary!$N$3:$N$7128))," ",_xlfn.XLOOKUP(GKJ$4,dictionary!$M$3:$M$7128,dictionary!$N$3:$N$7128))</f>
        <v>Para_ModulControler_Ctr12_YMax</v>
      </c>
      <c r="GKK3" s="175" t="str">
        <f>IF(ISNA(_xlfn.XLOOKUP(GKK$4,dictionary!$M$3:$M$7128,dictionary!$N$3:$N$7128))," ",_xlfn.XLOOKUP(GKK$4,dictionary!$M$3:$M$7128,dictionary!$N$3:$N$7128))</f>
        <v>Para_ModulControler_Ctr12_YMin</v>
      </c>
      <c r="GKL3" s="175" t="str">
        <f>IF(ISNA(_xlfn.XLOOKUP(GKL$4,dictionary!$M$3:$M$7128,dictionary!$N$3:$N$7128))," ",_xlfn.XLOOKUP(GKL$4,dictionary!$M$3:$M$7128,dictionary!$N$3:$N$7128))</f>
        <v>Para_ModulControler_Ctr13_DComp</v>
      </c>
      <c r="GKM3" s="175" t="str">
        <f>IF(ISNA(_xlfn.XLOOKUP(GKM$4,dictionary!$M$3:$M$7128,dictionary!$N$3:$N$7128))," ",_xlfn.XLOOKUP(GKM$4,dictionary!$M$3:$M$7128,dictionary!$N$3:$N$7128))</f>
        <v>Para_ModulControler_Ctr13_deadband</v>
      </c>
      <c r="GKN3" s="175" t="str">
        <f>IF(ISNA(_xlfn.XLOOKUP(GKN$4,dictionary!$M$3:$M$7128,dictionary!$N$3:$N$7128))," ",_xlfn.XLOOKUP(GKN$4,dictionary!$M$3:$M$7128,dictionary!$N$3:$N$7128))</f>
        <v>Para_ModulControler_Ctr13_dW_down</v>
      </c>
      <c r="GKO3" s="175" t="str">
        <f>IF(ISNA(_xlfn.XLOOKUP(GKO$4,dictionary!$M$3:$M$7128,dictionary!$N$3:$N$7128))," ",_xlfn.XLOOKUP(GKO$4,dictionary!$M$3:$M$7128,dictionary!$N$3:$N$7128))</f>
        <v>Para_ModulControler_Ctr13_dW_up</v>
      </c>
      <c r="GKP3" s="175" t="str">
        <f>IF(ISNA(_xlfn.XLOOKUP(GKP$4,dictionary!$M$3:$M$7128,dictionary!$N$3:$N$7128))," ",_xlfn.XLOOKUP(GKP$4,dictionary!$M$3:$M$7128,dictionary!$N$3:$N$7128))</f>
        <v>Para_ModulControler_Ctr13_dY_max</v>
      </c>
      <c r="GKQ3" s="175" t="str">
        <f>IF(ISNA(_xlfn.XLOOKUP(GKQ$4,dictionary!$M$3:$M$7128,dictionary!$N$3:$N$7128))," ",_xlfn.XLOOKUP(GKQ$4,dictionary!$M$3:$M$7128,dictionary!$N$3:$N$7128))</f>
        <v>Para_ModulControler_Ctr13_IComp</v>
      </c>
      <c r="GKR3" s="175" t="str">
        <f>IF(ISNA(_xlfn.XLOOKUP(GKR$4,dictionary!$M$3:$M$7128,dictionary!$N$3:$N$7128))," ",_xlfn.XLOOKUP(GKR$4,dictionary!$M$3:$M$7128,dictionary!$N$3:$N$7128))</f>
        <v>Para_ModulControler_Ctr13_Kp_manualAdjust</v>
      </c>
      <c r="GKS3" s="175" t="str">
        <f>IF(ISNA(_xlfn.XLOOKUP(GKS$4,dictionary!$M$3:$M$7128,dictionary!$N$3:$N$7128))," ",_xlfn.XLOOKUP(GKS$4,dictionary!$M$3:$M$7128,dictionary!$N$3:$N$7128))</f>
        <v>Para_ModulControler_Ctr13_nvert</v>
      </c>
      <c r="GKT3" s="175" t="str">
        <f>IF(ISNA(_xlfn.XLOOKUP(GKT$4,dictionary!$M$3:$M$7128,dictionary!$N$3:$N$7128))," ",_xlfn.XLOOKUP(GKT$4,dictionary!$M$3:$M$7128,dictionary!$N$3:$N$7128))</f>
        <v>Para_ModulControler_Ctr13_PComp</v>
      </c>
      <c r="GKU3" s="175" t="str">
        <f>IF(ISNA(_xlfn.XLOOKUP(GKU$4,dictionary!$M$3:$M$7128,dictionary!$N$3:$N$7128))," ",_xlfn.XLOOKUP(GKU$4,dictionary!$M$3:$M$7128,dictionary!$N$3:$N$7128))</f>
        <v>Para_ModulControler_Ctr13_t_min_pulse_down</v>
      </c>
      <c r="GKV3" s="175" t="str">
        <f>IF(ISNA(_xlfn.XLOOKUP(GKV$4,dictionary!$M$3:$M$7128,dictionary!$N$3:$N$7128))," ",_xlfn.XLOOKUP(GKV$4,dictionary!$M$3:$M$7128,dictionary!$N$3:$N$7128))</f>
        <v>Para_ModulControler_Ctr13_t_min_pulse_up</v>
      </c>
      <c r="GKW3" s="175" t="str">
        <f>IF(ISNA(_xlfn.XLOOKUP(GKW$4,dictionary!$M$3:$M$7128,dictionary!$N$3:$N$7128))," ",_xlfn.XLOOKUP(GKW$4,dictionary!$M$3:$M$7128,dictionary!$N$3:$N$7128))</f>
        <v>Para_ModulControler_Ctr13_t_period_down</v>
      </c>
      <c r="GKX3" s="175" t="str">
        <f>IF(ISNA(_xlfn.XLOOKUP(GKX$4,dictionary!$M$3:$M$7128,dictionary!$N$3:$N$7128))," ",_xlfn.XLOOKUP(GKX$4,dictionary!$M$3:$M$7128,dictionary!$N$3:$N$7128))</f>
        <v>Para_ModulControler_Ctr13_t_period_up</v>
      </c>
      <c r="GKY3" s="175" t="str">
        <f>IF(ISNA(_xlfn.XLOOKUP(GKY$4,dictionary!$M$3:$M$7128,dictionary!$N$3:$N$7128))," ",_xlfn.XLOOKUP(GKY$4,dictionary!$M$3:$M$7128,dictionary!$N$3:$N$7128))</f>
        <v>Para_ModulControler_Ctr13_Tn_manualAdjust</v>
      </c>
      <c r="GKZ3" s="175" t="str">
        <f>IF(ISNA(_xlfn.XLOOKUP(GKZ$4,dictionary!$M$3:$M$7128,dictionary!$N$3:$N$7128))," ",_xlfn.XLOOKUP(GKZ$4,dictionary!$M$3:$M$7128,dictionary!$N$3:$N$7128))</f>
        <v>Para_ModulControler_Ctr13_Tv_manualAdjust</v>
      </c>
      <c r="GLA3" s="175" t="str">
        <f>IF(ISNA(_xlfn.XLOOKUP(GLA$4,dictionary!$M$3:$M$7128,dictionary!$N$3:$N$7128))," ",_xlfn.XLOOKUP(GLA$4,dictionary!$M$3:$M$7128,dictionary!$N$3:$N$7128))</f>
        <v>Para_ModulControler_Ctr13_WMax</v>
      </c>
      <c r="GLB3" s="175" t="str">
        <f>IF(ISNA(_xlfn.XLOOKUP(GLB$4,dictionary!$M$3:$M$7128,dictionary!$N$3:$N$7128))," ",_xlfn.XLOOKUP(GLB$4,dictionary!$M$3:$M$7128,dictionary!$N$3:$N$7128))</f>
        <v>Para_ModulControler_Ctr13_WMin</v>
      </c>
      <c r="GLC3" s="175" t="str">
        <f>IF(ISNA(_xlfn.XLOOKUP(GLC$4,dictionary!$M$3:$M$7128,dictionary!$N$3:$N$7128))," ",_xlfn.XLOOKUP(GLC$4,dictionary!$M$3:$M$7128,dictionary!$N$3:$N$7128))</f>
        <v>Para_ModulControler_Ctr13_WStart</v>
      </c>
      <c r="GLD3" s="175" t="str">
        <f>IF(ISNA(_xlfn.XLOOKUP(GLD$4,dictionary!$M$3:$M$7128,dictionary!$N$3:$N$7128))," ",_xlfn.XLOOKUP(GLD$4,dictionary!$M$3:$M$7128,dictionary!$N$3:$N$7128))</f>
        <v>Para_ModulControler_Ctr13_Y_block</v>
      </c>
      <c r="GLE3" s="175" t="str">
        <f>IF(ISNA(_xlfn.XLOOKUP(GLE$4,dictionary!$M$3:$M$7128,dictionary!$N$3:$N$7128))," ",_xlfn.XLOOKUP(GLE$4,dictionary!$M$3:$M$7128,dictionary!$N$3:$N$7128))</f>
        <v>Para_ModulControler_Ctr13_YMax</v>
      </c>
      <c r="GLF3" s="175" t="str">
        <f>IF(ISNA(_xlfn.XLOOKUP(GLF$4,dictionary!$M$3:$M$7128,dictionary!$N$3:$N$7128))," ",_xlfn.XLOOKUP(GLF$4,dictionary!$M$3:$M$7128,dictionary!$N$3:$N$7128))</f>
        <v>Para_ModulControler_Ctr13_YMin</v>
      </c>
      <c r="GLG3" s="175" t="str">
        <f>IF(ISNA(_xlfn.XLOOKUP(GLG$4,dictionary!$M$3:$M$7128,dictionary!$N$3:$N$7128))," ",_xlfn.XLOOKUP(GLG$4,dictionary!$M$3:$M$7128,dictionary!$N$3:$N$7128))</f>
        <v>Para_ModulControler_Ctr14_DComp</v>
      </c>
      <c r="GLH3" s="175" t="str">
        <f>IF(ISNA(_xlfn.XLOOKUP(GLH$4,dictionary!$M$3:$M$7128,dictionary!$N$3:$N$7128))," ",_xlfn.XLOOKUP(GLH$4,dictionary!$M$3:$M$7128,dictionary!$N$3:$N$7128))</f>
        <v>Para_ModulControler_Ctr14_deadband</v>
      </c>
      <c r="GLI3" s="175" t="str">
        <f>IF(ISNA(_xlfn.XLOOKUP(GLI$4,dictionary!$M$3:$M$7128,dictionary!$N$3:$N$7128))," ",_xlfn.XLOOKUP(GLI$4,dictionary!$M$3:$M$7128,dictionary!$N$3:$N$7128))</f>
        <v>Para_ModulControler_Ctr14_dW_down</v>
      </c>
      <c r="GLJ3" s="175" t="str">
        <f>IF(ISNA(_xlfn.XLOOKUP(GLJ$4,dictionary!$M$3:$M$7128,dictionary!$N$3:$N$7128))," ",_xlfn.XLOOKUP(GLJ$4,dictionary!$M$3:$M$7128,dictionary!$N$3:$N$7128))</f>
        <v>Para_ModulControler_Ctr14_dW_up</v>
      </c>
      <c r="GLK3" s="175" t="str">
        <f>IF(ISNA(_xlfn.XLOOKUP(GLK$4,dictionary!$M$3:$M$7128,dictionary!$N$3:$N$7128))," ",_xlfn.XLOOKUP(GLK$4,dictionary!$M$3:$M$7128,dictionary!$N$3:$N$7128))</f>
        <v>Para_ModulControler_Ctr14_dY_max</v>
      </c>
      <c r="GLL3" s="175" t="str">
        <f>IF(ISNA(_xlfn.XLOOKUP(GLL$4,dictionary!$M$3:$M$7128,dictionary!$N$3:$N$7128))," ",_xlfn.XLOOKUP(GLL$4,dictionary!$M$3:$M$7128,dictionary!$N$3:$N$7128))</f>
        <v>Para_ModulControler_Ctr14_IComp</v>
      </c>
      <c r="GLM3" s="175" t="str">
        <f>IF(ISNA(_xlfn.XLOOKUP(GLM$4,dictionary!$M$3:$M$7128,dictionary!$N$3:$N$7128))," ",_xlfn.XLOOKUP(GLM$4,dictionary!$M$3:$M$7128,dictionary!$N$3:$N$7128))</f>
        <v>Para_ModulControler_Ctr14_Kp_manualAdjust</v>
      </c>
      <c r="GLN3" s="175" t="str">
        <f>IF(ISNA(_xlfn.XLOOKUP(GLN$4,dictionary!$M$3:$M$7128,dictionary!$N$3:$N$7128))," ",_xlfn.XLOOKUP(GLN$4,dictionary!$M$3:$M$7128,dictionary!$N$3:$N$7128))</f>
        <v>Para_ModulControler_Ctr14_nvert</v>
      </c>
      <c r="GLO3" s="175" t="str">
        <f>IF(ISNA(_xlfn.XLOOKUP(GLO$4,dictionary!$M$3:$M$7128,dictionary!$N$3:$N$7128))," ",_xlfn.XLOOKUP(GLO$4,dictionary!$M$3:$M$7128,dictionary!$N$3:$N$7128))</f>
        <v>Para_ModulControler_Ctr14_PComp</v>
      </c>
      <c r="GLP3" s="175" t="str">
        <f>IF(ISNA(_xlfn.XLOOKUP(GLP$4,dictionary!$M$3:$M$7128,dictionary!$N$3:$N$7128))," ",_xlfn.XLOOKUP(GLP$4,dictionary!$M$3:$M$7128,dictionary!$N$3:$N$7128))</f>
        <v>Para_ModulControler_Ctr14_t_min_pulse_down</v>
      </c>
      <c r="GLQ3" s="175" t="str">
        <f>IF(ISNA(_xlfn.XLOOKUP(GLQ$4,dictionary!$M$3:$M$7128,dictionary!$N$3:$N$7128))," ",_xlfn.XLOOKUP(GLQ$4,dictionary!$M$3:$M$7128,dictionary!$N$3:$N$7128))</f>
        <v>Para_ModulControler_Ctr14_t_min_pulse_up</v>
      </c>
      <c r="GLR3" s="175" t="str">
        <f>IF(ISNA(_xlfn.XLOOKUP(GLR$4,dictionary!$M$3:$M$7128,dictionary!$N$3:$N$7128))," ",_xlfn.XLOOKUP(GLR$4,dictionary!$M$3:$M$7128,dictionary!$N$3:$N$7128))</f>
        <v>Para_ModulControler_Ctr14_t_period_down</v>
      </c>
      <c r="GLS3" s="175" t="str">
        <f>IF(ISNA(_xlfn.XLOOKUP(GLS$4,dictionary!$M$3:$M$7128,dictionary!$N$3:$N$7128))," ",_xlfn.XLOOKUP(GLS$4,dictionary!$M$3:$M$7128,dictionary!$N$3:$N$7128))</f>
        <v>Para_ModulControler_Ctr14_t_period_up</v>
      </c>
      <c r="GLT3" s="175" t="str">
        <f>IF(ISNA(_xlfn.XLOOKUP(GLT$4,dictionary!$M$3:$M$7128,dictionary!$N$3:$N$7128))," ",_xlfn.XLOOKUP(GLT$4,dictionary!$M$3:$M$7128,dictionary!$N$3:$N$7128))</f>
        <v>Para_ModulControler_Ctr14_Tn_manualAdjust</v>
      </c>
      <c r="GLU3" s="175" t="str">
        <f>IF(ISNA(_xlfn.XLOOKUP(GLU$4,dictionary!$M$3:$M$7128,dictionary!$N$3:$N$7128))," ",_xlfn.XLOOKUP(GLU$4,dictionary!$M$3:$M$7128,dictionary!$N$3:$N$7128))</f>
        <v>Para_ModulControler_Ctr14_Tv_manualAdjust</v>
      </c>
      <c r="GLV3" s="175" t="str">
        <f>IF(ISNA(_xlfn.XLOOKUP(GLV$4,dictionary!$M$3:$M$7128,dictionary!$N$3:$N$7128))," ",_xlfn.XLOOKUP(GLV$4,dictionary!$M$3:$M$7128,dictionary!$N$3:$N$7128))</f>
        <v>Para_ModulControler_Ctr14_WMax</v>
      </c>
      <c r="GLW3" s="175" t="str">
        <f>IF(ISNA(_xlfn.XLOOKUP(GLW$4,dictionary!$M$3:$M$7128,dictionary!$N$3:$N$7128))," ",_xlfn.XLOOKUP(GLW$4,dictionary!$M$3:$M$7128,dictionary!$N$3:$N$7128))</f>
        <v>Para_ModulControler_Ctr14_WMin</v>
      </c>
      <c r="GLX3" s="175" t="str">
        <f>IF(ISNA(_xlfn.XLOOKUP(GLX$4,dictionary!$M$3:$M$7128,dictionary!$N$3:$N$7128))," ",_xlfn.XLOOKUP(GLX$4,dictionary!$M$3:$M$7128,dictionary!$N$3:$N$7128))</f>
        <v>Para_ModulControler_Ctr14_WStart</v>
      </c>
      <c r="GLY3" s="175" t="str">
        <f>IF(ISNA(_xlfn.XLOOKUP(GLY$4,dictionary!$M$3:$M$7128,dictionary!$N$3:$N$7128))," ",_xlfn.XLOOKUP(GLY$4,dictionary!$M$3:$M$7128,dictionary!$N$3:$N$7128))</f>
        <v>Para_ModulControler_Ctr14_Y_block</v>
      </c>
      <c r="GLZ3" s="175" t="str">
        <f>IF(ISNA(_xlfn.XLOOKUP(GLZ$4,dictionary!$M$3:$M$7128,dictionary!$N$3:$N$7128))," ",_xlfn.XLOOKUP(GLZ$4,dictionary!$M$3:$M$7128,dictionary!$N$3:$N$7128))</f>
        <v>Para_ModulControler_Ctr14_YMax</v>
      </c>
      <c r="GMA3" s="175" t="str">
        <f>IF(ISNA(_xlfn.XLOOKUP(GMA$4,dictionary!$M$3:$M$7128,dictionary!$N$3:$N$7128))," ",_xlfn.XLOOKUP(GMA$4,dictionary!$M$3:$M$7128,dictionary!$N$3:$N$7128))</f>
        <v>Para_ModulControler_Ctr14_YMin</v>
      </c>
      <c r="GMB3" s="175" t="str">
        <f>IF(ISNA(_xlfn.XLOOKUP(GMB$4,dictionary!$M$3:$M$7128,dictionary!$N$3:$N$7128))," ",_xlfn.XLOOKUP(GMB$4,dictionary!$M$3:$M$7128,dictionary!$N$3:$N$7128))</f>
        <v>Para_ModulControler_Ctr15_DComp</v>
      </c>
      <c r="GMC3" s="175" t="str">
        <f>IF(ISNA(_xlfn.XLOOKUP(GMC$4,dictionary!$M$3:$M$7128,dictionary!$N$3:$N$7128))," ",_xlfn.XLOOKUP(GMC$4,dictionary!$M$3:$M$7128,dictionary!$N$3:$N$7128))</f>
        <v>Para_ModulControler_Ctr15_deadband</v>
      </c>
      <c r="GMD3" s="175" t="str">
        <f>IF(ISNA(_xlfn.XLOOKUP(GMD$4,dictionary!$M$3:$M$7128,dictionary!$N$3:$N$7128))," ",_xlfn.XLOOKUP(GMD$4,dictionary!$M$3:$M$7128,dictionary!$N$3:$N$7128))</f>
        <v>Para_ModulControler_Ctr15_dW_down</v>
      </c>
      <c r="GME3" s="175" t="str">
        <f>IF(ISNA(_xlfn.XLOOKUP(GME$4,dictionary!$M$3:$M$7128,dictionary!$N$3:$N$7128))," ",_xlfn.XLOOKUP(GME$4,dictionary!$M$3:$M$7128,dictionary!$N$3:$N$7128))</f>
        <v>Para_ModulControler_Ctr15_dW_up</v>
      </c>
      <c r="GMF3" s="175" t="str">
        <f>IF(ISNA(_xlfn.XLOOKUP(GMF$4,dictionary!$M$3:$M$7128,dictionary!$N$3:$N$7128))," ",_xlfn.XLOOKUP(GMF$4,dictionary!$M$3:$M$7128,dictionary!$N$3:$N$7128))</f>
        <v>Para_ModulControler_Ctr15_dY_max</v>
      </c>
      <c r="GMG3" s="175" t="str">
        <f>IF(ISNA(_xlfn.XLOOKUP(GMG$4,dictionary!$M$3:$M$7128,dictionary!$N$3:$N$7128))," ",_xlfn.XLOOKUP(GMG$4,dictionary!$M$3:$M$7128,dictionary!$N$3:$N$7128))</f>
        <v>Para_ModulControler_Ctr15_IComp</v>
      </c>
      <c r="GMH3" s="175" t="str">
        <f>IF(ISNA(_xlfn.XLOOKUP(GMH$4,dictionary!$M$3:$M$7128,dictionary!$N$3:$N$7128))," ",_xlfn.XLOOKUP(GMH$4,dictionary!$M$3:$M$7128,dictionary!$N$3:$N$7128))</f>
        <v>Para_ModulControler_Ctr15_Kp_manualAdjust</v>
      </c>
      <c r="GMI3" s="175" t="str">
        <f>IF(ISNA(_xlfn.XLOOKUP(GMI$4,dictionary!$M$3:$M$7128,dictionary!$N$3:$N$7128))," ",_xlfn.XLOOKUP(GMI$4,dictionary!$M$3:$M$7128,dictionary!$N$3:$N$7128))</f>
        <v>Para_ModulControler_Ctr15_nvert</v>
      </c>
      <c r="GMJ3" s="175" t="str">
        <f>IF(ISNA(_xlfn.XLOOKUP(GMJ$4,dictionary!$M$3:$M$7128,dictionary!$N$3:$N$7128))," ",_xlfn.XLOOKUP(GMJ$4,dictionary!$M$3:$M$7128,dictionary!$N$3:$N$7128))</f>
        <v>Para_ModulControler_Ctr15_PComp</v>
      </c>
      <c r="GMK3" s="175" t="str">
        <f>IF(ISNA(_xlfn.XLOOKUP(GMK$4,dictionary!$M$3:$M$7128,dictionary!$N$3:$N$7128))," ",_xlfn.XLOOKUP(GMK$4,dictionary!$M$3:$M$7128,dictionary!$N$3:$N$7128))</f>
        <v>Para_ModulControler_Ctr15_t_min_pulse_down</v>
      </c>
      <c r="GML3" s="175" t="str">
        <f>IF(ISNA(_xlfn.XLOOKUP(GML$4,dictionary!$M$3:$M$7128,dictionary!$N$3:$N$7128))," ",_xlfn.XLOOKUP(GML$4,dictionary!$M$3:$M$7128,dictionary!$N$3:$N$7128))</f>
        <v>Para_ModulControler_Ctr15_t_min_pulse_up</v>
      </c>
      <c r="GMM3" s="175" t="str">
        <f>IF(ISNA(_xlfn.XLOOKUP(GMM$4,dictionary!$M$3:$M$7128,dictionary!$N$3:$N$7128))," ",_xlfn.XLOOKUP(GMM$4,dictionary!$M$3:$M$7128,dictionary!$N$3:$N$7128))</f>
        <v>Para_ModulControler_Ctr15_t_period_down</v>
      </c>
      <c r="GMN3" s="175" t="str">
        <f>IF(ISNA(_xlfn.XLOOKUP(GMN$4,dictionary!$M$3:$M$7128,dictionary!$N$3:$N$7128))," ",_xlfn.XLOOKUP(GMN$4,dictionary!$M$3:$M$7128,dictionary!$N$3:$N$7128))</f>
        <v>Para_ModulControler_Ctr15_t_period_up</v>
      </c>
      <c r="GMO3" s="175" t="str">
        <f>IF(ISNA(_xlfn.XLOOKUP(GMO$4,dictionary!$M$3:$M$7128,dictionary!$N$3:$N$7128))," ",_xlfn.XLOOKUP(GMO$4,dictionary!$M$3:$M$7128,dictionary!$N$3:$N$7128))</f>
        <v>Para_ModulControler_Ctr15_Tn_manualAdjust</v>
      </c>
      <c r="GMP3" s="175" t="str">
        <f>IF(ISNA(_xlfn.XLOOKUP(GMP$4,dictionary!$M$3:$M$7128,dictionary!$N$3:$N$7128))," ",_xlfn.XLOOKUP(GMP$4,dictionary!$M$3:$M$7128,dictionary!$N$3:$N$7128))</f>
        <v>Para_ModulControler_Ctr15_Tv_manualAdjust</v>
      </c>
      <c r="GMQ3" s="175" t="str">
        <f>IF(ISNA(_xlfn.XLOOKUP(GMQ$4,dictionary!$M$3:$M$7128,dictionary!$N$3:$N$7128))," ",_xlfn.XLOOKUP(GMQ$4,dictionary!$M$3:$M$7128,dictionary!$N$3:$N$7128))</f>
        <v>Para_ModulControler_Ctr15_WMax</v>
      </c>
      <c r="GMR3" s="175" t="str">
        <f>IF(ISNA(_xlfn.XLOOKUP(GMR$4,dictionary!$M$3:$M$7128,dictionary!$N$3:$N$7128))," ",_xlfn.XLOOKUP(GMR$4,dictionary!$M$3:$M$7128,dictionary!$N$3:$N$7128))</f>
        <v>Para_ModulControler_Ctr15_WMin</v>
      </c>
      <c r="GMS3" s="175" t="str">
        <f>IF(ISNA(_xlfn.XLOOKUP(GMS$4,dictionary!$M$3:$M$7128,dictionary!$N$3:$N$7128))," ",_xlfn.XLOOKUP(GMS$4,dictionary!$M$3:$M$7128,dictionary!$N$3:$N$7128))</f>
        <v>Para_ModulControler_Ctr15_WStart</v>
      </c>
      <c r="GMT3" s="175" t="str">
        <f>IF(ISNA(_xlfn.XLOOKUP(GMT$4,dictionary!$M$3:$M$7128,dictionary!$N$3:$N$7128))," ",_xlfn.XLOOKUP(GMT$4,dictionary!$M$3:$M$7128,dictionary!$N$3:$N$7128))</f>
        <v>Para_ModulControler_Ctr15_Y_block</v>
      </c>
      <c r="GMU3" s="175" t="str">
        <f>IF(ISNA(_xlfn.XLOOKUP(GMU$4,dictionary!$M$3:$M$7128,dictionary!$N$3:$N$7128))," ",_xlfn.XLOOKUP(GMU$4,dictionary!$M$3:$M$7128,dictionary!$N$3:$N$7128))</f>
        <v>Para_ModulControler_Ctr15_YMax</v>
      </c>
      <c r="GMV3" s="175" t="str">
        <f>IF(ISNA(_xlfn.XLOOKUP(GMV$4,dictionary!$M$3:$M$7128,dictionary!$N$3:$N$7128))," ",_xlfn.XLOOKUP(GMV$4,dictionary!$M$3:$M$7128,dictionary!$N$3:$N$7128))</f>
        <v>Para_ModulControler_Ctr15_YMin</v>
      </c>
      <c r="GMW3" s="175" t="str">
        <f>IF(ISNA(_xlfn.XLOOKUP(GMW$4,dictionary!$M$3:$M$7128,dictionary!$N$3:$N$7128))," ",_xlfn.XLOOKUP(GMW$4,dictionary!$M$3:$M$7128,dictionary!$N$3:$N$7128))</f>
        <v>Para_ModulControler_Ctr16_DComp</v>
      </c>
      <c r="GMX3" s="175" t="str">
        <f>IF(ISNA(_xlfn.XLOOKUP(GMX$4,dictionary!$M$3:$M$7128,dictionary!$N$3:$N$7128))," ",_xlfn.XLOOKUP(GMX$4,dictionary!$M$3:$M$7128,dictionary!$N$3:$N$7128))</f>
        <v>Para_ModulControler_Ctr16_deadband</v>
      </c>
      <c r="GMY3" s="175" t="str">
        <f>IF(ISNA(_xlfn.XLOOKUP(GMY$4,dictionary!$M$3:$M$7128,dictionary!$N$3:$N$7128))," ",_xlfn.XLOOKUP(GMY$4,dictionary!$M$3:$M$7128,dictionary!$N$3:$N$7128))</f>
        <v>Para_ModulControler_Ctr16_dW_down</v>
      </c>
      <c r="GMZ3" s="175" t="str">
        <f>IF(ISNA(_xlfn.XLOOKUP(GMZ$4,dictionary!$M$3:$M$7128,dictionary!$N$3:$N$7128))," ",_xlfn.XLOOKUP(GMZ$4,dictionary!$M$3:$M$7128,dictionary!$N$3:$N$7128))</f>
        <v>Para_ModulControler_Ctr16_dW_up</v>
      </c>
      <c r="GNA3" s="175" t="str">
        <f>IF(ISNA(_xlfn.XLOOKUP(GNA$4,dictionary!$M$3:$M$7128,dictionary!$N$3:$N$7128))," ",_xlfn.XLOOKUP(GNA$4,dictionary!$M$3:$M$7128,dictionary!$N$3:$N$7128))</f>
        <v>Para_ModulControler_Ctr16_dY_max</v>
      </c>
      <c r="GNB3" s="175" t="str">
        <f>IF(ISNA(_xlfn.XLOOKUP(GNB$4,dictionary!$M$3:$M$7128,dictionary!$N$3:$N$7128))," ",_xlfn.XLOOKUP(GNB$4,dictionary!$M$3:$M$7128,dictionary!$N$3:$N$7128))</f>
        <v>Para_ModulControler_Ctr16_IComp</v>
      </c>
      <c r="GNC3" s="175" t="str">
        <f>IF(ISNA(_xlfn.XLOOKUP(GNC$4,dictionary!$M$3:$M$7128,dictionary!$N$3:$N$7128))," ",_xlfn.XLOOKUP(GNC$4,dictionary!$M$3:$M$7128,dictionary!$N$3:$N$7128))</f>
        <v>Para_ModulControler_Ctr16_Kp_manualAdjust</v>
      </c>
      <c r="GND3" s="175" t="str">
        <f>IF(ISNA(_xlfn.XLOOKUP(GND$4,dictionary!$M$3:$M$7128,dictionary!$N$3:$N$7128))," ",_xlfn.XLOOKUP(GND$4,dictionary!$M$3:$M$7128,dictionary!$N$3:$N$7128))</f>
        <v>Para_ModulControler_Ctr16_nvert</v>
      </c>
      <c r="GNE3" s="175" t="str">
        <f>IF(ISNA(_xlfn.XLOOKUP(GNE$4,dictionary!$M$3:$M$7128,dictionary!$N$3:$N$7128))," ",_xlfn.XLOOKUP(GNE$4,dictionary!$M$3:$M$7128,dictionary!$N$3:$N$7128))</f>
        <v>Para_ModulControler_Ctr16_PComp</v>
      </c>
      <c r="GNF3" s="175" t="str">
        <f>IF(ISNA(_xlfn.XLOOKUP(GNF$4,dictionary!$M$3:$M$7128,dictionary!$N$3:$N$7128))," ",_xlfn.XLOOKUP(GNF$4,dictionary!$M$3:$M$7128,dictionary!$N$3:$N$7128))</f>
        <v>Para_ModulControler_Ctr16_t_min_pulse_down</v>
      </c>
      <c r="GNG3" s="175" t="str">
        <f>IF(ISNA(_xlfn.XLOOKUP(GNG$4,dictionary!$M$3:$M$7128,dictionary!$N$3:$N$7128))," ",_xlfn.XLOOKUP(GNG$4,dictionary!$M$3:$M$7128,dictionary!$N$3:$N$7128))</f>
        <v>Para_ModulControler_Ctr16_t_min_pulse_up</v>
      </c>
      <c r="GNH3" s="175" t="str">
        <f>IF(ISNA(_xlfn.XLOOKUP(GNH$4,dictionary!$M$3:$M$7128,dictionary!$N$3:$N$7128))," ",_xlfn.XLOOKUP(GNH$4,dictionary!$M$3:$M$7128,dictionary!$N$3:$N$7128))</f>
        <v>Para_ModulControler_Ctr16_t_period_down</v>
      </c>
      <c r="GNI3" s="175" t="str">
        <f>IF(ISNA(_xlfn.XLOOKUP(GNI$4,dictionary!$M$3:$M$7128,dictionary!$N$3:$N$7128))," ",_xlfn.XLOOKUP(GNI$4,dictionary!$M$3:$M$7128,dictionary!$N$3:$N$7128))</f>
        <v>Para_ModulControler_Ctr16_t_period_up</v>
      </c>
      <c r="GNJ3" s="175" t="str">
        <f>IF(ISNA(_xlfn.XLOOKUP(GNJ$4,dictionary!$M$3:$M$7128,dictionary!$N$3:$N$7128))," ",_xlfn.XLOOKUP(GNJ$4,dictionary!$M$3:$M$7128,dictionary!$N$3:$N$7128))</f>
        <v>Para_ModulControler_Ctr16_Tn_manualAdjust</v>
      </c>
      <c r="GNK3" s="175" t="str">
        <f>IF(ISNA(_xlfn.XLOOKUP(GNK$4,dictionary!$M$3:$M$7128,dictionary!$N$3:$N$7128))," ",_xlfn.XLOOKUP(GNK$4,dictionary!$M$3:$M$7128,dictionary!$N$3:$N$7128))</f>
        <v>Para_ModulControler_Ctr16_Tv_manualAdjust</v>
      </c>
      <c r="GNL3" s="175" t="str">
        <f>IF(ISNA(_xlfn.XLOOKUP(GNL$4,dictionary!$M$3:$M$7128,dictionary!$N$3:$N$7128))," ",_xlfn.XLOOKUP(GNL$4,dictionary!$M$3:$M$7128,dictionary!$N$3:$N$7128))</f>
        <v>Para_ModulControler_Ctr16_WMax</v>
      </c>
      <c r="GNM3" s="175" t="str">
        <f>IF(ISNA(_xlfn.XLOOKUP(GNM$4,dictionary!$M$3:$M$7128,dictionary!$N$3:$N$7128))," ",_xlfn.XLOOKUP(GNM$4,dictionary!$M$3:$M$7128,dictionary!$N$3:$N$7128))</f>
        <v>Para_ModulControler_Ctr16_WMin</v>
      </c>
      <c r="GNN3" s="175" t="str">
        <f>IF(ISNA(_xlfn.XLOOKUP(GNN$4,dictionary!$M$3:$M$7128,dictionary!$N$3:$N$7128))," ",_xlfn.XLOOKUP(GNN$4,dictionary!$M$3:$M$7128,dictionary!$N$3:$N$7128))</f>
        <v>Para_ModulControler_Ctr16_WStart</v>
      </c>
      <c r="GNO3" s="175" t="str">
        <f>IF(ISNA(_xlfn.XLOOKUP(GNO$4,dictionary!$M$3:$M$7128,dictionary!$N$3:$N$7128))," ",_xlfn.XLOOKUP(GNO$4,dictionary!$M$3:$M$7128,dictionary!$N$3:$N$7128))</f>
        <v>Para_ModulControler_Ctr16_Y_block</v>
      </c>
      <c r="GNP3" s="175" t="str">
        <f>IF(ISNA(_xlfn.XLOOKUP(GNP$4,dictionary!$M$3:$M$7128,dictionary!$N$3:$N$7128))," ",_xlfn.XLOOKUP(GNP$4,dictionary!$M$3:$M$7128,dictionary!$N$3:$N$7128))</f>
        <v>Para_ModulControler_Ctr16_YMax</v>
      </c>
      <c r="GNQ3" s="175" t="str">
        <f>IF(ISNA(_xlfn.XLOOKUP(GNQ$4,dictionary!$M$3:$M$7128,dictionary!$N$3:$N$7128))," ",_xlfn.XLOOKUP(GNQ$4,dictionary!$M$3:$M$7128,dictionary!$N$3:$N$7128))</f>
        <v>Para_ModulControler_Ctr16_YMin</v>
      </c>
      <c r="GNR3" s="175" t="str">
        <f>IF(ISNA(_xlfn.XLOOKUP(GNR$4,dictionary!$M$3:$M$7128,dictionary!$N$3:$N$7128))," ",_xlfn.XLOOKUP(GNR$4,dictionary!$M$3:$M$7128,dictionary!$N$3:$N$7128))</f>
        <v>Para_ModulControler_Ctr17_DComp</v>
      </c>
      <c r="GNS3" s="175" t="str">
        <f>IF(ISNA(_xlfn.XLOOKUP(GNS$4,dictionary!$M$3:$M$7128,dictionary!$N$3:$N$7128))," ",_xlfn.XLOOKUP(GNS$4,dictionary!$M$3:$M$7128,dictionary!$N$3:$N$7128))</f>
        <v>Para_ModulControler_Ctr17_deadband</v>
      </c>
      <c r="GNT3" s="175" t="str">
        <f>IF(ISNA(_xlfn.XLOOKUP(GNT$4,dictionary!$M$3:$M$7128,dictionary!$N$3:$N$7128))," ",_xlfn.XLOOKUP(GNT$4,dictionary!$M$3:$M$7128,dictionary!$N$3:$N$7128))</f>
        <v>Para_ModulControler_Ctr17_dW_down</v>
      </c>
      <c r="GNU3" s="175" t="str">
        <f>IF(ISNA(_xlfn.XLOOKUP(GNU$4,dictionary!$M$3:$M$7128,dictionary!$N$3:$N$7128))," ",_xlfn.XLOOKUP(GNU$4,dictionary!$M$3:$M$7128,dictionary!$N$3:$N$7128))</f>
        <v>Para_ModulControler_Ctr17_dW_up</v>
      </c>
      <c r="GNV3" s="175" t="str">
        <f>IF(ISNA(_xlfn.XLOOKUP(GNV$4,dictionary!$M$3:$M$7128,dictionary!$N$3:$N$7128))," ",_xlfn.XLOOKUP(GNV$4,dictionary!$M$3:$M$7128,dictionary!$N$3:$N$7128))</f>
        <v>Para_ModulControler_Ctr17_dY_max</v>
      </c>
      <c r="GNW3" s="175" t="str">
        <f>IF(ISNA(_xlfn.XLOOKUP(GNW$4,dictionary!$M$3:$M$7128,dictionary!$N$3:$N$7128))," ",_xlfn.XLOOKUP(GNW$4,dictionary!$M$3:$M$7128,dictionary!$N$3:$N$7128))</f>
        <v>Para_ModulControler_Ctr17_IComp</v>
      </c>
      <c r="GNX3" s="175" t="str">
        <f>IF(ISNA(_xlfn.XLOOKUP(GNX$4,dictionary!$M$3:$M$7128,dictionary!$N$3:$N$7128))," ",_xlfn.XLOOKUP(GNX$4,dictionary!$M$3:$M$7128,dictionary!$N$3:$N$7128))</f>
        <v>Para_ModulControler_Ctr17_Kp_manualAdjust</v>
      </c>
      <c r="GNY3" s="175" t="str">
        <f>IF(ISNA(_xlfn.XLOOKUP(GNY$4,dictionary!$M$3:$M$7128,dictionary!$N$3:$N$7128))," ",_xlfn.XLOOKUP(GNY$4,dictionary!$M$3:$M$7128,dictionary!$N$3:$N$7128))</f>
        <v>Para_ModulControler_Ctr17_nvert</v>
      </c>
      <c r="GNZ3" s="175" t="str">
        <f>IF(ISNA(_xlfn.XLOOKUP(GNZ$4,dictionary!$M$3:$M$7128,dictionary!$N$3:$N$7128))," ",_xlfn.XLOOKUP(GNZ$4,dictionary!$M$3:$M$7128,dictionary!$N$3:$N$7128))</f>
        <v>Para_ModulControler_Ctr17_PComp</v>
      </c>
      <c r="GOA3" s="175" t="str">
        <f>IF(ISNA(_xlfn.XLOOKUP(GOA$4,dictionary!$M$3:$M$7128,dictionary!$N$3:$N$7128))," ",_xlfn.XLOOKUP(GOA$4,dictionary!$M$3:$M$7128,dictionary!$N$3:$N$7128))</f>
        <v>Para_ModulControler_Ctr17_t_min_pulse_down</v>
      </c>
      <c r="GOB3" s="175" t="str">
        <f>IF(ISNA(_xlfn.XLOOKUP(GOB$4,dictionary!$M$3:$M$7128,dictionary!$N$3:$N$7128))," ",_xlfn.XLOOKUP(GOB$4,dictionary!$M$3:$M$7128,dictionary!$N$3:$N$7128))</f>
        <v>Para_ModulControler_Ctr17_t_min_pulse_up</v>
      </c>
      <c r="GOC3" s="175" t="str">
        <f>IF(ISNA(_xlfn.XLOOKUP(GOC$4,dictionary!$M$3:$M$7128,dictionary!$N$3:$N$7128))," ",_xlfn.XLOOKUP(GOC$4,dictionary!$M$3:$M$7128,dictionary!$N$3:$N$7128))</f>
        <v>Para_ModulControler_Ctr17_t_period_down</v>
      </c>
      <c r="GOD3" s="175" t="str">
        <f>IF(ISNA(_xlfn.XLOOKUP(GOD$4,dictionary!$M$3:$M$7128,dictionary!$N$3:$N$7128))," ",_xlfn.XLOOKUP(GOD$4,dictionary!$M$3:$M$7128,dictionary!$N$3:$N$7128))</f>
        <v>Para_ModulControler_Ctr17_t_period_up</v>
      </c>
      <c r="GOE3" s="175" t="str">
        <f>IF(ISNA(_xlfn.XLOOKUP(GOE$4,dictionary!$M$3:$M$7128,dictionary!$N$3:$N$7128))," ",_xlfn.XLOOKUP(GOE$4,dictionary!$M$3:$M$7128,dictionary!$N$3:$N$7128))</f>
        <v>Para_ModulControler_Ctr17_Tn_manualAdjust</v>
      </c>
      <c r="GOF3" s="175" t="str">
        <f>IF(ISNA(_xlfn.XLOOKUP(GOF$4,dictionary!$M$3:$M$7128,dictionary!$N$3:$N$7128))," ",_xlfn.XLOOKUP(GOF$4,dictionary!$M$3:$M$7128,dictionary!$N$3:$N$7128))</f>
        <v>Para_ModulControler_Ctr17_Tv_manualAdjust</v>
      </c>
      <c r="GOG3" s="175" t="str">
        <f>IF(ISNA(_xlfn.XLOOKUP(GOG$4,dictionary!$M$3:$M$7128,dictionary!$N$3:$N$7128))," ",_xlfn.XLOOKUP(GOG$4,dictionary!$M$3:$M$7128,dictionary!$N$3:$N$7128))</f>
        <v>Para_ModulControler_Ctr17_WMax</v>
      </c>
      <c r="GOH3" s="175" t="str">
        <f>IF(ISNA(_xlfn.XLOOKUP(GOH$4,dictionary!$M$3:$M$7128,dictionary!$N$3:$N$7128))," ",_xlfn.XLOOKUP(GOH$4,dictionary!$M$3:$M$7128,dictionary!$N$3:$N$7128))</f>
        <v>Para_ModulControler_Ctr17_WMin</v>
      </c>
      <c r="GOI3" s="175" t="str">
        <f>IF(ISNA(_xlfn.XLOOKUP(GOI$4,dictionary!$M$3:$M$7128,dictionary!$N$3:$N$7128))," ",_xlfn.XLOOKUP(GOI$4,dictionary!$M$3:$M$7128,dictionary!$N$3:$N$7128))</f>
        <v>Para_ModulControler_Ctr17_WStart</v>
      </c>
      <c r="GOJ3" s="175" t="str">
        <f>IF(ISNA(_xlfn.XLOOKUP(GOJ$4,dictionary!$M$3:$M$7128,dictionary!$N$3:$N$7128))," ",_xlfn.XLOOKUP(GOJ$4,dictionary!$M$3:$M$7128,dictionary!$N$3:$N$7128))</f>
        <v>Para_ModulControler_Ctr17_Y_block</v>
      </c>
      <c r="GOK3" s="175" t="str">
        <f>IF(ISNA(_xlfn.XLOOKUP(GOK$4,dictionary!$M$3:$M$7128,dictionary!$N$3:$N$7128))," ",_xlfn.XLOOKUP(GOK$4,dictionary!$M$3:$M$7128,dictionary!$N$3:$N$7128))</f>
        <v>Para_ModulControler_Ctr17_YMax</v>
      </c>
      <c r="GOL3" s="175" t="str">
        <f>IF(ISNA(_xlfn.XLOOKUP(GOL$4,dictionary!$M$3:$M$7128,dictionary!$N$3:$N$7128))," ",_xlfn.XLOOKUP(GOL$4,dictionary!$M$3:$M$7128,dictionary!$N$3:$N$7128))</f>
        <v>Para_ModulControler_Ctr17_YMin</v>
      </c>
      <c r="GOM3" s="175" t="str">
        <f>IF(ISNA(_xlfn.XLOOKUP(GOM$4,dictionary!$M$3:$M$7128,dictionary!$N$3:$N$7128))," ",_xlfn.XLOOKUP(GOM$4,dictionary!$M$3:$M$7128,dictionary!$N$3:$N$7128))</f>
        <v>Para_ModulControler_Ctr18_DComp</v>
      </c>
      <c r="GON3" s="175" t="str">
        <f>IF(ISNA(_xlfn.XLOOKUP(GON$4,dictionary!$M$3:$M$7128,dictionary!$N$3:$N$7128))," ",_xlfn.XLOOKUP(GON$4,dictionary!$M$3:$M$7128,dictionary!$N$3:$N$7128))</f>
        <v>Para_ModulControler_Ctr18_deadband</v>
      </c>
      <c r="GOO3" s="175" t="str">
        <f>IF(ISNA(_xlfn.XLOOKUP(GOO$4,dictionary!$M$3:$M$7128,dictionary!$N$3:$N$7128))," ",_xlfn.XLOOKUP(GOO$4,dictionary!$M$3:$M$7128,dictionary!$N$3:$N$7128))</f>
        <v>Para_ModulControler_Ctr18_dW_down</v>
      </c>
      <c r="GOP3" s="175" t="str">
        <f>IF(ISNA(_xlfn.XLOOKUP(GOP$4,dictionary!$M$3:$M$7128,dictionary!$N$3:$N$7128))," ",_xlfn.XLOOKUP(GOP$4,dictionary!$M$3:$M$7128,dictionary!$N$3:$N$7128))</f>
        <v>Para_ModulControler_Ctr18_dW_up</v>
      </c>
      <c r="GOQ3" s="175" t="str">
        <f>IF(ISNA(_xlfn.XLOOKUP(GOQ$4,dictionary!$M$3:$M$7128,dictionary!$N$3:$N$7128))," ",_xlfn.XLOOKUP(GOQ$4,dictionary!$M$3:$M$7128,dictionary!$N$3:$N$7128))</f>
        <v>Para_ModulControler_Ctr18_dY_max</v>
      </c>
      <c r="GOR3" s="175" t="str">
        <f>IF(ISNA(_xlfn.XLOOKUP(GOR$4,dictionary!$M$3:$M$7128,dictionary!$N$3:$N$7128))," ",_xlfn.XLOOKUP(GOR$4,dictionary!$M$3:$M$7128,dictionary!$N$3:$N$7128))</f>
        <v>Para_ModulControler_Ctr18_IComp</v>
      </c>
      <c r="GOS3" s="175" t="str">
        <f>IF(ISNA(_xlfn.XLOOKUP(GOS$4,dictionary!$M$3:$M$7128,dictionary!$N$3:$N$7128))," ",_xlfn.XLOOKUP(GOS$4,dictionary!$M$3:$M$7128,dictionary!$N$3:$N$7128))</f>
        <v>Para_ModulControler_Ctr18_Kp_manualAdjust</v>
      </c>
      <c r="GOT3" s="175" t="str">
        <f>IF(ISNA(_xlfn.XLOOKUP(GOT$4,dictionary!$M$3:$M$7128,dictionary!$N$3:$N$7128))," ",_xlfn.XLOOKUP(GOT$4,dictionary!$M$3:$M$7128,dictionary!$N$3:$N$7128))</f>
        <v>Para_ModulControler_Ctr18_nvert</v>
      </c>
      <c r="GOU3" s="175" t="str">
        <f>IF(ISNA(_xlfn.XLOOKUP(GOU$4,dictionary!$M$3:$M$7128,dictionary!$N$3:$N$7128))," ",_xlfn.XLOOKUP(GOU$4,dictionary!$M$3:$M$7128,dictionary!$N$3:$N$7128))</f>
        <v>Para_ModulControler_Ctr18_PComp</v>
      </c>
      <c r="GOV3" s="175" t="str">
        <f>IF(ISNA(_xlfn.XLOOKUP(GOV$4,dictionary!$M$3:$M$7128,dictionary!$N$3:$N$7128))," ",_xlfn.XLOOKUP(GOV$4,dictionary!$M$3:$M$7128,dictionary!$N$3:$N$7128))</f>
        <v>Para_ModulControler_Ctr18_t_min_pulse_down</v>
      </c>
      <c r="GOW3" s="175" t="str">
        <f>IF(ISNA(_xlfn.XLOOKUP(GOW$4,dictionary!$M$3:$M$7128,dictionary!$N$3:$N$7128))," ",_xlfn.XLOOKUP(GOW$4,dictionary!$M$3:$M$7128,dictionary!$N$3:$N$7128))</f>
        <v>Para_ModulControler_Ctr18_t_min_pulse_up</v>
      </c>
      <c r="GOX3" s="175" t="str">
        <f>IF(ISNA(_xlfn.XLOOKUP(GOX$4,dictionary!$M$3:$M$7128,dictionary!$N$3:$N$7128))," ",_xlfn.XLOOKUP(GOX$4,dictionary!$M$3:$M$7128,dictionary!$N$3:$N$7128))</f>
        <v>Para_ModulControler_Ctr18_t_period_down</v>
      </c>
      <c r="GOY3" s="175" t="str">
        <f>IF(ISNA(_xlfn.XLOOKUP(GOY$4,dictionary!$M$3:$M$7128,dictionary!$N$3:$N$7128))," ",_xlfn.XLOOKUP(GOY$4,dictionary!$M$3:$M$7128,dictionary!$N$3:$N$7128))</f>
        <v>Para_ModulControler_Ctr18_t_period_up</v>
      </c>
      <c r="GOZ3" s="175" t="str">
        <f>IF(ISNA(_xlfn.XLOOKUP(GOZ$4,dictionary!$M$3:$M$7128,dictionary!$N$3:$N$7128))," ",_xlfn.XLOOKUP(GOZ$4,dictionary!$M$3:$M$7128,dictionary!$N$3:$N$7128))</f>
        <v>Para_ModulControler_Ctr18_Tn_manualAdjust</v>
      </c>
      <c r="GPA3" s="175" t="str">
        <f>IF(ISNA(_xlfn.XLOOKUP(GPA$4,dictionary!$M$3:$M$7128,dictionary!$N$3:$N$7128))," ",_xlfn.XLOOKUP(GPA$4,dictionary!$M$3:$M$7128,dictionary!$N$3:$N$7128))</f>
        <v>Para_ModulControler_Ctr18_Tv_manualAdjust</v>
      </c>
      <c r="GPB3" s="175" t="str">
        <f>IF(ISNA(_xlfn.XLOOKUP(GPB$4,dictionary!$M$3:$M$7128,dictionary!$N$3:$N$7128))," ",_xlfn.XLOOKUP(GPB$4,dictionary!$M$3:$M$7128,dictionary!$N$3:$N$7128))</f>
        <v>Para_ModulControler_Ctr18_WMax</v>
      </c>
      <c r="GPC3" s="175" t="str">
        <f>IF(ISNA(_xlfn.XLOOKUP(GPC$4,dictionary!$M$3:$M$7128,dictionary!$N$3:$N$7128))," ",_xlfn.XLOOKUP(GPC$4,dictionary!$M$3:$M$7128,dictionary!$N$3:$N$7128))</f>
        <v>Para_ModulControler_Ctr18_WMin</v>
      </c>
      <c r="GPD3" s="175" t="str">
        <f>IF(ISNA(_xlfn.XLOOKUP(GPD$4,dictionary!$M$3:$M$7128,dictionary!$N$3:$N$7128))," ",_xlfn.XLOOKUP(GPD$4,dictionary!$M$3:$M$7128,dictionary!$N$3:$N$7128))</f>
        <v>Para_ModulControler_Ctr18_WStart</v>
      </c>
      <c r="GPE3" s="175" t="str">
        <f>IF(ISNA(_xlfn.XLOOKUP(GPE$4,dictionary!$M$3:$M$7128,dictionary!$N$3:$N$7128))," ",_xlfn.XLOOKUP(GPE$4,dictionary!$M$3:$M$7128,dictionary!$N$3:$N$7128))</f>
        <v>Para_ModulControler_Ctr18_Y_block</v>
      </c>
      <c r="GPF3" s="175" t="str">
        <f>IF(ISNA(_xlfn.XLOOKUP(GPF$4,dictionary!$M$3:$M$7128,dictionary!$N$3:$N$7128))," ",_xlfn.XLOOKUP(GPF$4,dictionary!$M$3:$M$7128,dictionary!$N$3:$N$7128))</f>
        <v>Para_ModulControler_Ctr18_YMax</v>
      </c>
      <c r="GPG3" s="175" t="str">
        <f>IF(ISNA(_xlfn.XLOOKUP(GPG$4,dictionary!$M$3:$M$7128,dictionary!$N$3:$N$7128))," ",_xlfn.XLOOKUP(GPG$4,dictionary!$M$3:$M$7128,dictionary!$N$3:$N$7128))</f>
        <v>Para_ModulControler_Ctr18_YMin</v>
      </c>
      <c r="GPH3" s="175" t="str">
        <f>IF(ISNA(_xlfn.XLOOKUP(GPH$4,dictionary!$M$3:$M$7128,dictionary!$N$3:$N$7128))," ",_xlfn.XLOOKUP(GPH$4,dictionary!$M$3:$M$7128,dictionary!$N$3:$N$7128))</f>
        <v>Para_ModulControler_Ctr19_DComp</v>
      </c>
      <c r="GPI3" s="175" t="str">
        <f>IF(ISNA(_xlfn.XLOOKUP(GPI$4,dictionary!$M$3:$M$7128,dictionary!$N$3:$N$7128))," ",_xlfn.XLOOKUP(GPI$4,dictionary!$M$3:$M$7128,dictionary!$N$3:$N$7128))</f>
        <v>Para_ModulControler_Ctr19_deadband</v>
      </c>
      <c r="GPJ3" s="175" t="str">
        <f>IF(ISNA(_xlfn.XLOOKUP(GPJ$4,dictionary!$M$3:$M$7128,dictionary!$N$3:$N$7128))," ",_xlfn.XLOOKUP(GPJ$4,dictionary!$M$3:$M$7128,dictionary!$N$3:$N$7128))</f>
        <v>Para_ModulControler_Ctr19_dW_down</v>
      </c>
      <c r="GPK3" s="175" t="str">
        <f>IF(ISNA(_xlfn.XLOOKUP(GPK$4,dictionary!$M$3:$M$7128,dictionary!$N$3:$N$7128))," ",_xlfn.XLOOKUP(GPK$4,dictionary!$M$3:$M$7128,dictionary!$N$3:$N$7128))</f>
        <v>Para_ModulControler_Ctr19_dW_up</v>
      </c>
      <c r="GPL3" s="175" t="str">
        <f>IF(ISNA(_xlfn.XLOOKUP(GPL$4,dictionary!$M$3:$M$7128,dictionary!$N$3:$N$7128))," ",_xlfn.XLOOKUP(GPL$4,dictionary!$M$3:$M$7128,dictionary!$N$3:$N$7128))</f>
        <v>Para_ModulControler_Ctr19_dY_max</v>
      </c>
      <c r="GPM3" s="175" t="str">
        <f>IF(ISNA(_xlfn.XLOOKUP(GPM$4,dictionary!$M$3:$M$7128,dictionary!$N$3:$N$7128))," ",_xlfn.XLOOKUP(GPM$4,dictionary!$M$3:$M$7128,dictionary!$N$3:$N$7128))</f>
        <v>Para_ModulControler_Ctr19_IComp</v>
      </c>
      <c r="GPN3" s="175" t="str">
        <f>IF(ISNA(_xlfn.XLOOKUP(GPN$4,dictionary!$M$3:$M$7128,dictionary!$N$3:$N$7128))," ",_xlfn.XLOOKUP(GPN$4,dictionary!$M$3:$M$7128,dictionary!$N$3:$N$7128))</f>
        <v>Para_ModulControler_Ctr19_Kp_manualAdjust</v>
      </c>
      <c r="GPO3" s="175" t="str">
        <f>IF(ISNA(_xlfn.XLOOKUP(GPO$4,dictionary!$M$3:$M$7128,dictionary!$N$3:$N$7128))," ",_xlfn.XLOOKUP(GPO$4,dictionary!$M$3:$M$7128,dictionary!$N$3:$N$7128))</f>
        <v>Para_ModulControler_Ctr19_nvert</v>
      </c>
      <c r="GPP3" s="175" t="str">
        <f>IF(ISNA(_xlfn.XLOOKUP(GPP$4,dictionary!$M$3:$M$7128,dictionary!$N$3:$N$7128))," ",_xlfn.XLOOKUP(GPP$4,dictionary!$M$3:$M$7128,dictionary!$N$3:$N$7128))</f>
        <v>Para_ModulControler_Ctr19_PComp</v>
      </c>
      <c r="GPQ3" s="175" t="str">
        <f>IF(ISNA(_xlfn.XLOOKUP(GPQ$4,dictionary!$M$3:$M$7128,dictionary!$N$3:$N$7128))," ",_xlfn.XLOOKUP(GPQ$4,dictionary!$M$3:$M$7128,dictionary!$N$3:$N$7128))</f>
        <v>Para_ModulControler_Ctr19_t_min_pulse_down</v>
      </c>
      <c r="GPR3" s="175" t="str">
        <f>IF(ISNA(_xlfn.XLOOKUP(GPR$4,dictionary!$M$3:$M$7128,dictionary!$N$3:$N$7128))," ",_xlfn.XLOOKUP(GPR$4,dictionary!$M$3:$M$7128,dictionary!$N$3:$N$7128))</f>
        <v>Para_ModulControler_Ctr19_t_min_pulse_up</v>
      </c>
      <c r="GPS3" s="175" t="str">
        <f>IF(ISNA(_xlfn.XLOOKUP(GPS$4,dictionary!$M$3:$M$7128,dictionary!$N$3:$N$7128))," ",_xlfn.XLOOKUP(GPS$4,dictionary!$M$3:$M$7128,dictionary!$N$3:$N$7128))</f>
        <v>Para_ModulControler_Ctr19_t_period_down</v>
      </c>
      <c r="GPT3" s="175" t="str">
        <f>IF(ISNA(_xlfn.XLOOKUP(GPT$4,dictionary!$M$3:$M$7128,dictionary!$N$3:$N$7128))," ",_xlfn.XLOOKUP(GPT$4,dictionary!$M$3:$M$7128,dictionary!$N$3:$N$7128))</f>
        <v>Para_ModulControler_Ctr19_t_period_up</v>
      </c>
      <c r="GPU3" s="175" t="str">
        <f>IF(ISNA(_xlfn.XLOOKUP(GPU$4,dictionary!$M$3:$M$7128,dictionary!$N$3:$N$7128))," ",_xlfn.XLOOKUP(GPU$4,dictionary!$M$3:$M$7128,dictionary!$N$3:$N$7128))</f>
        <v>Para_ModulControler_Ctr19_Tn_manualAdjust</v>
      </c>
      <c r="GPV3" s="175" t="str">
        <f>IF(ISNA(_xlfn.XLOOKUP(GPV$4,dictionary!$M$3:$M$7128,dictionary!$N$3:$N$7128))," ",_xlfn.XLOOKUP(GPV$4,dictionary!$M$3:$M$7128,dictionary!$N$3:$N$7128))</f>
        <v>Para_ModulControler_Ctr19_Tv_manualAdjust</v>
      </c>
      <c r="GPW3" s="175" t="str">
        <f>IF(ISNA(_xlfn.XLOOKUP(GPW$4,dictionary!$M$3:$M$7128,dictionary!$N$3:$N$7128))," ",_xlfn.XLOOKUP(GPW$4,dictionary!$M$3:$M$7128,dictionary!$N$3:$N$7128))</f>
        <v>Para_ModulControler_Ctr19_WMax</v>
      </c>
      <c r="GPX3" s="175" t="str">
        <f>IF(ISNA(_xlfn.XLOOKUP(GPX$4,dictionary!$M$3:$M$7128,dictionary!$N$3:$N$7128))," ",_xlfn.XLOOKUP(GPX$4,dictionary!$M$3:$M$7128,dictionary!$N$3:$N$7128))</f>
        <v>Para_ModulControler_Ctr19_WMin</v>
      </c>
      <c r="GPY3" s="175" t="str">
        <f>IF(ISNA(_xlfn.XLOOKUP(GPY$4,dictionary!$M$3:$M$7128,dictionary!$N$3:$N$7128))," ",_xlfn.XLOOKUP(GPY$4,dictionary!$M$3:$M$7128,dictionary!$N$3:$N$7128))</f>
        <v>Para_ModulControler_Ctr19_WStart</v>
      </c>
      <c r="GPZ3" s="175" t="str">
        <f>IF(ISNA(_xlfn.XLOOKUP(GPZ$4,dictionary!$M$3:$M$7128,dictionary!$N$3:$N$7128))," ",_xlfn.XLOOKUP(GPZ$4,dictionary!$M$3:$M$7128,dictionary!$N$3:$N$7128))</f>
        <v>Para_ModulControler_Ctr19_Y_block</v>
      </c>
      <c r="GQA3" s="175" t="str">
        <f>IF(ISNA(_xlfn.XLOOKUP(GQA$4,dictionary!$M$3:$M$7128,dictionary!$N$3:$N$7128))," ",_xlfn.XLOOKUP(GQA$4,dictionary!$M$3:$M$7128,dictionary!$N$3:$N$7128))</f>
        <v>Para_ModulControler_Ctr19_YMax</v>
      </c>
      <c r="GQB3" s="175" t="str">
        <f>IF(ISNA(_xlfn.XLOOKUP(GQB$4,dictionary!$M$3:$M$7128,dictionary!$N$3:$N$7128))," ",_xlfn.XLOOKUP(GQB$4,dictionary!$M$3:$M$7128,dictionary!$N$3:$N$7128))</f>
        <v>Para_ModulControler_Ctr19_YMin</v>
      </c>
      <c r="GQC3" s="175" t="str">
        <f>IF(ISNA(_xlfn.XLOOKUP(GQC$4,dictionary!$M$3:$M$7128,dictionary!$N$3:$N$7128))," ",_xlfn.XLOOKUP(GQC$4,dictionary!$M$3:$M$7128,dictionary!$N$3:$N$7128))</f>
        <v>Para_ModulControler_Ctr1_DComp</v>
      </c>
      <c r="GQD3" s="175" t="str">
        <f>IF(ISNA(_xlfn.XLOOKUP(GQD$4,dictionary!$M$3:$M$7128,dictionary!$N$3:$N$7128))," ",_xlfn.XLOOKUP(GQD$4,dictionary!$M$3:$M$7128,dictionary!$N$3:$N$7128))</f>
        <v>Para_ModulControler_Ctr1_deadband</v>
      </c>
      <c r="GQE3" s="175" t="str">
        <f>IF(ISNA(_xlfn.XLOOKUP(GQE$4,dictionary!$M$3:$M$7128,dictionary!$N$3:$N$7128))," ",_xlfn.XLOOKUP(GQE$4,dictionary!$M$3:$M$7128,dictionary!$N$3:$N$7128))</f>
        <v>Para_ModulControler_Ctr1_dY_max</v>
      </c>
      <c r="GQF3" s="175" t="str">
        <f>IF(ISNA(_xlfn.XLOOKUP(GQF$4,dictionary!$M$3:$M$7128,dictionary!$N$3:$N$7128))," ",_xlfn.XLOOKUP(GQF$4,dictionary!$M$3:$M$7128,dictionary!$N$3:$N$7128))</f>
        <v>Para_ModulControler_Ctr1_IComp</v>
      </c>
      <c r="GQG3" s="175" t="str">
        <f>IF(ISNA(_xlfn.XLOOKUP(GQG$4,dictionary!$M$3:$M$7128,dictionary!$N$3:$N$7128))," ",_xlfn.XLOOKUP(GQG$4,dictionary!$M$3:$M$7128,dictionary!$N$3:$N$7128))</f>
        <v>Para_ModulControler_Ctr1_Kp_manualAdjust</v>
      </c>
      <c r="GQH3" s="175" t="str">
        <f>IF(ISNA(_xlfn.XLOOKUP(GQH$4,dictionary!$M$3:$M$7128,dictionary!$N$3:$N$7128))," ",_xlfn.XLOOKUP(GQH$4,dictionary!$M$3:$M$7128,dictionary!$N$3:$N$7128))</f>
        <v>Para_ModulControler_Ctr1_nvert</v>
      </c>
      <c r="GQI3" s="175" t="str">
        <f>IF(ISNA(_xlfn.XLOOKUP(GQI$4,dictionary!$M$3:$M$7128,dictionary!$N$3:$N$7128))," ",_xlfn.XLOOKUP(GQI$4,dictionary!$M$3:$M$7128,dictionary!$N$3:$N$7128))</f>
        <v>Para_ModulControler_Ctr1_PComp</v>
      </c>
      <c r="GQJ3" s="175" t="str">
        <f>IF(ISNA(_xlfn.XLOOKUP(GQJ$4,dictionary!$M$3:$M$7128,dictionary!$N$3:$N$7128))," ",_xlfn.XLOOKUP(GQJ$4,dictionary!$M$3:$M$7128,dictionary!$N$3:$N$7128))</f>
        <v>Para_ModulControler_Ctr1_ScaleMax</v>
      </c>
      <c r="GQK3" s="175" t="str">
        <f>IF(ISNA(_xlfn.XLOOKUP(GQK$4,dictionary!$M$3:$M$7128,dictionary!$N$3:$N$7128))," ",_xlfn.XLOOKUP(GQK$4,dictionary!$M$3:$M$7128,dictionary!$N$3:$N$7128))</f>
        <v>Para_ModulControler_Ctr1_ScaleMin</v>
      </c>
      <c r="GQL3" s="175" t="str">
        <f>IF(ISNA(_xlfn.XLOOKUP(GQL$4,dictionary!$M$3:$M$7128,dictionary!$N$3:$N$7128))," ",_xlfn.XLOOKUP(GQL$4,dictionary!$M$3:$M$7128,dictionary!$N$3:$N$7128))</f>
        <v>Para_ModulControler_Ctr1_t_min_pulse_down</v>
      </c>
      <c r="GQM3" s="175" t="str">
        <f>IF(ISNA(_xlfn.XLOOKUP(GQM$4,dictionary!$M$3:$M$7128,dictionary!$N$3:$N$7128))," ",_xlfn.XLOOKUP(GQM$4,dictionary!$M$3:$M$7128,dictionary!$N$3:$N$7128))</f>
        <v>Para_ModulControler_Ctr1_t_min_pulse_up</v>
      </c>
      <c r="GQN3" s="175" t="str">
        <f>IF(ISNA(_xlfn.XLOOKUP(GQN$4,dictionary!$M$3:$M$7128,dictionary!$N$3:$N$7128))," ",_xlfn.XLOOKUP(GQN$4,dictionary!$M$3:$M$7128,dictionary!$N$3:$N$7128))</f>
        <v>Para_ModulControler_Ctr1_t_period_down</v>
      </c>
      <c r="GQO3" s="175" t="str">
        <f>IF(ISNA(_xlfn.XLOOKUP(GQO$4,dictionary!$M$3:$M$7128,dictionary!$N$3:$N$7128))," ",_xlfn.XLOOKUP(GQO$4,dictionary!$M$3:$M$7128,dictionary!$N$3:$N$7128))</f>
        <v>Para_ModulControler_Ctr1_t_period_up</v>
      </c>
      <c r="GQP3" s="175" t="str">
        <f>IF(ISNA(_xlfn.XLOOKUP(GQP$4,dictionary!$M$3:$M$7128,dictionary!$N$3:$N$7128))," ",_xlfn.XLOOKUP(GQP$4,dictionary!$M$3:$M$7128,dictionary!$N$3:$N$7128))</f>
        <v>Para_ModulControler_Ctr1_Tn_manualAdjust</v>
      </c>
      <c r="GQQ3" s="175" t="str">
        <f>IF(ISNA(_xlfn.XLOOKUP(GQQ$4,dictionary!$M$3:$M$7128,dictionary!$N$3:$N$7128))," ",_xlfn.XLOOKUP(GQQ$4,dictionary!$M$3:$M$7128,dictionary!$N$3:$N$7128))</f>
        <v>Para_ModulControler_Ctr1_Tv_manualAdjust</v>
      </c>
      <c r="GQR3" s="175" t="str">
        <f>IF(ISNA(_xlfn.XLOOKUP(GQR$4,dictionary!$M$3:$M$7128,dictionary!$N$3:$N$7128))," ",_xlfn.XLOOKUP(GQR$4,dictionary!$M$3:$M$7128,dictionary!$N$3:$N$7128))</f>
        <v>Para_ModulControler_Ctr1_WMax</v>
      </c>
      <c r="GQS3" s="175" t="str">
        <f>IF(ISNA(_xlfn.XLOOKUP(GQS$4,dictionary!$M$3:$M$7128,dictionary!$N$3:$N$7128))," ",_xlfn.XLOOKUP(GQS$4,dictionary!$M$3:$M$7128,dictionary!$N$3:$N$7128))</f>
        <v>Para_ModulControler_Ctr1_WMin</v>
      </c>
      <c r="GQT3" s="175" t="str">
        <f>IF(ISNA(_xlfn.XLOOKUP(GQT$4,dictionary!$M$3:$M$7128,dictionary!$N$3:$N$7128))," ",_xlfn.XLOOKUP(GQT$4,dictionary!$M$3:$M$7128,dictionary!$N$3:$N$7128))</f>
        <v>Para_ModulControler_Ctr1_WRampNeg</v>
      </c>
      <c r="GQU3" s="175" t="str">
        <f>IF(ISNA(_xlfn.XLOOKUP(GQU$4,dictionary!$M$3:$M$7128,dictionary!$N$3:$N$7128))," ",_xlfn.XLOOKUP(GQU$4,dictionary!$M$3:$M$7128,dictionary!$N$3:$N$7128))</f>
        <v>Para_ModulControler_Ctr1_WRampPos</v>
      </c>
      <c r="GQV3" s="175" t="str">
        <f>IF(ISNA(_xlfn.XLOOKUP(GQV$4,dictionary!$M$3:$M$7128,dictionary!$N$3:$N$7128))," ",_xlfn.XLOOKUP(GQV$4,dictionary!$M$3:$M$7128,dictionary!$N$3:$N$7128))</f>
        <v>Para_ModulControler_Ctr1_WStart</v>
      </c>
      <c r="GQW3" s="175" t="str">
        <f>IF(ISNA(_xlfn.XLOOKUP(GQW$4,dictionary!$M$3:$M$7128,dictionary!$N$3:$N$7128))," ",_xlfn.XLOOKUP(GQW$4,dictionary!$M$3:$M$7128,dictionary!$N$3:$N$7128))</f>
        <v>Para_ModulControler_Ctr1_Y_block</v>
      </c>
      <c r="GQX3" s="175" t="str">
        <f>IF(ISNA(_xlfn.XLOOKUP(GQX$4,dictionary!$M$3:$M$7128,dictionary!$N$3:$N$7128))," ",_xlfn.XLOOKUP(GQX$4,dictionary!$M$3:$M$7128,dictionary!$N$3:$N$7128))</f>
        <v>Para_ModulControler_Ctr1_YMax</v>
      </c>
      <c r="GQY3" s="175" t="str">
        <f>IF(ISNA(_xlfn.XLOOKUP(GQY$4,dictionary!$M$3:$M$7128,dictionary!$N$3:$N$7128))," ",_xlfn.XLOOKUP(GQY$4,dictionary!$M$3:$M$7128,dictionary!$N$3:$N$7128))</f>
        <v>Para_ModulControler_Ctr1_YMin</v>
      </c>
      <c r="GQZ3" s="175" t="str">
        <f>IF(ISNA(_xlfn.XLOOKUP(GQZ$4,dictionary!$M$3:$M$7128,dictionary!$N$3:$N$7128))," ",_xlfn.XLOOKUP(GQZ$4,dictionary!$M$3:$M$7128,dictionary!$N$3:$N$7128))</f>
        <v>Para_ModulControler_Ctr20_DComp</v>
      </c>
      <c r="GRA3" s="175" t="str">
        <f>IF(ISNA(_xlfn.XLOOKUP(GRA$4,dictionary!$M$3:$M$7128,dictionary!$N$3:$N$7128))," ",_xlfn.XLOOKUP(GRA$4,dictionary!$M$3:$M$7128,dictionary!$N$3:$N$7128))</f>
        <v>Para_ModulControler_Ctr20_deadband</v>
      </c>
      <c r="GRB3" s="175" t="str">
        <f>IF(ISNA(_xlfn.XLOOKUP(GRB$4,dictionary!$M$3:$M$7128,dictionary!$N$3:$N$7128))," ",_xlfn.XLOOKUP(GRB$4,dictionary!$M$3:$M$7128,dictionary!$N$3:$N$7128))</f>
        <v>Para_ModulControler_Ctr20_dW_down</v>
      </c>
      <c r="GRC3" s="175" t="str">
        <f>IF(ISNA(_xlfn.XLOOKUP(GRC$4,dictionary!$M$3:$M$7128,dictionary!$N$3:$N$7128))," ",_xlfn.XLOOKUP(GRC$4,dictionary!$M$3:$M$7128,dictionary!$N$3:$N$7128))</f>
        <v>Para_ModulControler_Ctr20_dW_up</v>
      </c>
      <c r="GRD3" s="175" t="str">
        <f>IF(ISNA(_xlfn.XLOOKUP(GRD$4,dictionary!$M$3:$M$7128,dictionary!$N$3:$N$7128))," ",_xlfn.XLOOKUP(GRD$4,dictionary!$M$3:$M$7128,dictionary!$N$3:$N$7128))</f>
        <v>Para_ModulControler_Ctr20_dY_max</v>
      </c>
      <c r="GRE3" s="175" t="str">
        <f>IF(ISNA(_xlfn.XLOOKUP(GRE$4,dictionary!$M$3:$M$7128,dictionary!$N$3:$N$7128))," ",_xlfn.XLOOKUP(GRE$4,dictionary!$M$3:$M$7128,dictionary!$N$3:$N$7128))</f>
        <v>Para_ModulControler_Ctr20_IComp</v>
      </c>
      <c r="GRF3" s="175" t="str">
        <f>IF(ISNA(_xlfn.XLOOKUP(GRF$4,dictionary!$M$3:$M$7128,dictionary!$N$3:$N$7128))," ",_xlfn.XLOOKUP(GRF$4,dictionary!$M$3:$M$7128,dictionary!$N$3:$N$7128))</f>
        <v>Para_ModulControler_Ctr20_Kp_manualAdjust</v>
      </c>
      <c r="GRG3" s="175" t="str">
        <f>IF(ISNA(_xlfn.XLOOKUP(GRG$4,dictionary!$M$3:$M$7128,dictionary!$N$3:$N$7128))," ",_xlfn.XLOOKUP(GRG$4,dictionary!$M$3:$M$7128,dictionary!$N$3:$N$7128))</f>
        <v>Para_ModulControler_Ctr20_nvert</v>
      </c>
      <c r="GRH3" s="175" t="str">
        <f>IF(ISNA(_xlfn.XLOOKUP(GRH$4,dictionary!$M$3:$M$7128,dictionary!$N$3:$N$7128))," ",_xlfn.XLOOKUP(GRH$4,dictionary!$M$3:$M$7128,dictionary!$N$3:$N$7128))</f>
        <v>Para_ModulControler_Ctr20_PComp</v>
      </c>
      <c r="GRI3" s="175" t="str">
        <f>IF(ISNA(_xlfn.XLOOKUP(GRI$4,dictionary!$M$3:$M$7128,dictionary!$N$3:$N$7128))," ",_xlfn.XLOOKUP(GRI$4,dictionary!$M$3:$M$7128,dictionary!$N$3:$N$7128))</f>
        <v>Para_ModulControler_Ctr20_t_min_pulse_down</v>
      </c>
      <c r="GRJ3" s="175" t="str">
        <f>IF(ISNA(_xlfn.XLOOKUP(GRJ$4,dictionary!$M$3:$M$7128,dictionary!$N$3:$N$7128))," ",_xlfn.XLOOKUP(GRJ$4,dictionary!$M$3:$M$7128,dictionary!$N$3:$N$7128))</f>
        <v>Para_ModulControler_Ctr20_t_min_pulse_up</v>
      </c>
      <c r="GRK3" s="175" t="str">
        <f>IF(ISNA(_xlfn.XLOOKUP(GRK$4,dictionary!$M$3:$M$7128,dictionary!$N$3:$N$7128))," ",_xlfn.XLOOKUP(GRK$4,dictionary!$M$3:$M$7128,dictionary!$N$3:$N$7128))</f>
        <v>Para_ModulControler_Ctr20_t_period_down</v>
      </c>
      <c r="GRL3" s="175" t="str">
        <f>IF(ISNA(_xlfn.XLOOKUP(GRL$4,dictionary!$M$3:$M$7128,dictionary!$N$3:$N$7128))," ",_xlfn.XLOOKUP(GRL$4,dictionary!$M$3:$M$7128,dictionary!$N$3:$N$7128))</f>
        <v>Para_ModulControler_Ctr20_t_period_up</v>
      </c>
      <c r="GRM3" s="175" t="str">
        <f>IF(ISNA(_xlfn.XLOOKUP(GRM$4,dictionary!$M$3:$M$7128,dictionary!$N$3:$N$7128))," ",_xlfn.XLOOKUP(GRM$4,dictionary!$M$3:$M$7128,dictionary!$N$3:$N$7128))</f>
        <v>Para_ModulControler_Ctr20_Tn_manualAdjust</v>
      </c>
      <c r="GRN3" s="175" t="str">
        <f>IF(ISNA(_xlfn.XLOOKUP(GRN$4,dictionary!$M$3:$M$7128,dictionary!$N$3:$N$7128))," ",_xlfn.XLOOKUP(GRN$4,dictionary!$M$3:$M$7128,dictionary!$N$3:$N$7128))</f>
        <v>Para_ModulControler_Ctr20_Tv_manualAdjust</v>
      </c>
      <c r="GRO3" s="175" t="str">
        <f>IF(ISNA(_xlfn.XLOOKUP(GRO$4,dictionary!$M$3:$M$7128,dictionary!$N$3:$N$7128))," ",_xlfn.XLOOKUP(GRO$4,dictionary!$M$3:$M$7128,dictionary!$N$3:$N$7128))</f>
        <v>Para_ModulControler_Ctr20_WMax</v>
      </c>
      <c r="GRP3" s="175" t="str">
        <f>IF(ISNA(_xlfn.XLOOKUP(GRP$4,dictionary!$M$3:$M$7128,dictionary!$N$3:$N$7128))," ",_xlfn.XLOOKUP(GRP$4,dictionary!$M$3:$M$7128,dictionary!$N$3:$N$7128))</f>
        <v>Para_ModulControler_Ctr20_WMin</v>
      </c>
      <c r="GRQ3" s="175" t="str">
        <f>IF(ISNA(_xlfn.XLOOKUP(GRQ$4,dictionary!$M$3:$M$7128,dictionary!$N$3:$N$7128))," ",_xlfn.XLOOKUP(GRQ$4,dictionary!$M$3:$M$7128,dictionary!$N$3:$N$7128))</f>
        <v>Para_ModulControler_Ctr20_WStart</v>
      </c>
      <c r="GRR3" s="175" t="str">
        <f>IF(ISNA(_xlfn.XLOOKUP(GRR$4,dictionary!$M$3:$M$7128,dictionary!$N$3:$N$7128))," ",_xlfn.XLOOKUP(GRR$4,dictionary!$M$3:$M$7128,dictionary!$N$3:$N$7128))</f>
        <v>Para_ModulControler_Ctr20_Y_block</v>
      </c>
      <c r="GRS3" s="175" t="str">
        <f>IF(ISNA(_xlfn.XLOOKUP(GRS$4,dictionary!$M$3:$M$7128,dictionary!$N$3:$N$7128))," ",_xlfn.XLOOKUP(GRS$4,dictionary!$M$3:$M$7128,dictionary!$N$3:$N$7128))</f>
        <v>Para_ModulControler_Ctr20_YMax</v>
      </c>
      <c r="GRT3" s="175" t="str">
        <f>IF(ISNA(_xlfn.XLOOKUP(GRT$4,dictionary!$M$3:$M$7128,dictionary!$N$3:$N$7128))," ",_xlfn.XLOOKUP(GRT$4,dictionary!$M$3:$M$7128,dictionary!$N$3:$N$7128))</f>
        <v>Para_ModulControler_Ctr20_YMin</v>
      </c>
      <c r="GRU3" s="175" t="str">
        <f>IF(ISNA(_xlfn.XLOOKUP(GRU$4,dictionary!$M$3:$M$7128,dictionary!$N$3:$N$7128))," ",_xlfn.XLOOKUP(GRU$4,dictionary!$M$3:$M$7128,dictionary!$N$3:$N$7128))</f>
        <v>Para_ModulControler_Ctr21_DComp</v>
      </c>
      <c r="GRV3" s="175" t="str">
        <f>IF(ISNA(_xlfn.XLOOKUP(GRV$4,dictionary!$M$3:$M$7128,dictionary!$N$3:$N$7128))," ",_xlfn.XLOOKUP(GRV$4,dictionary!$M$3:$M$7128,dictionary!$N$3:$N$7128))</f>
        <v>Para_ModulControler_Ctr21_deadband</v>
      </c>
      <c r="GRW3" s="175" t="str">
        <f>IF(ISNA(_xlfn.XLOOKUP(GRW$4,dictionary!$M$3:$M$7128,dictionary!$N$3:$N$7128))," ",_xlfn.XLOOKUP(GRW$4,dictionary!$M$3:$M$7128,dictionary!$N$3:$N$7128))</f>
        <v>Para_ModulControler_Ctr21_dW_down</v>
      </c>
      <c r="GRX3" s="175" t="str">
        <f>IF(ISNA(_xlfn.XLOOKUP(GRX$4,dictionary!$M$3:$M$7128,dictionary!$N$3:$N$7128))," ",_xlfn.XLOOKUP(GRX$4,dictionary!$M$3:$M$7128,dictionary!$N$3:$N$7128))</f>
        <v>Para_ModulControler_Ctr21_dW_up</v>
      </c>
      <c r="GRY3" s="175" t="str">
        <f>IF(ISNA(_xlfn.XLOOKUP(GRY$4,dictionary!$M$3:$M$7128,dictionary!$N$3:$N$7128))," ",_xlfn.XLOOKUP(GRY$4,dictionary!$M$3:$M$7128,dictionary!$N$3:$N$7128))</f>
        <v>Para_ModulControler_Ctr21_dY_max</v>
      </c>
      <c r="GRZ3" s="175" t="str">
        <f>IF(ISNA(_xlfn.XLOOKUP(GRZ$4,dictionary!$M$3:$M$7128,dictionary!$N$3:$N$7128))," ",_xlfn.XLOOKUP(GRZ$4,dictionary!$M$3:$M$7128,dictionary!$N$3:$N$7128))</f>
        <v>Para_ModulControler_Ctr21_IComp</v>
      </c>
      <c r="GSA3" s="175" t="str">
        <f>IF(ISNA(_xlfn.XLOOKUP(GSA$4,dictionary!$M$3:$M$7128,dictionary!$N$3:$N$7128))," ",_xlfn.XLOOKUP(GSA$4,dictionary!$M$3:$M$7128,dictionary!$N$3:$N$7128))</f>
        <v>Para_ModulControler_Ctr21_Kp_manualAdjust</v>
      </c>
      <c r="GSB3" s="175" t="str">
        <f>IF(ISNA(_xlfn.XLOOKUP(GSB$4,dictionary!$M$3:$M$7128,dictionary!$N$3:$N$7128))," ",_xlfn.XLOOKUP(GSB$4,dictionary!$M$3:$M$7128,dictionary!$N$3:$N$7128))</f>
        <v>Para_ModulControler_Ctr21_nvert</v>
      </c>
      <c r="GSC3" s="175" t="str">
        <f>IF(ISNA(_xlfn.XLOOKUP(GSC$4,dictionary!$M$3:$M$7128,dictionary!$N$3:$N$7128))," ",_xlfn.XLOOKUP(GSC$4,dictionary!$M$3:$M$7128,dictionary!$N$3:$N$7128))</f>
        <v>Para_ModulControler_Ctr21_PComp</v>
      </c>
      <c r="GSD3" s="175" t="str">
        <f>IF(ISNA(_xlfn.XLOOKUP(GSD$4,dictionary!$M$3:$M$7128,dictionary!$N$3:$N$7128))," ",_xlfn.XLOOKUP(GSD$4,dictionary!$M$3:$M$7128,dictionary!$N$3:$N$7128))</f>
        <v>Para_ModulControler_Ctr21_t_min_pulse_down</v>
      </c>
      <c r="GSE3" s="175" t="str">
        <f>IF(ISNA(_xlfn.XLOOKUP(GSE$4,dictionary!$M$3:$M$7128,dictionary!$N$3:$N$7128))," ",_xlfn.XLOOKUP(GSE$4,dictionary!$M$3:$M$7128,dictionary!$N$3:$N$7128))</f>
        <v>Para_ModulControler_Ctr21_t_min_pulse_up</v>
      </c>
      <c r="GSF3" s="175" t="str">
        <f>IF(ISNA(_xlfn.XLOOKUP(GSF$4,dictionary!$M$3:$M$7128,dictionary!$N$3:$N$7128))," ",_xlfn.XLOOKUP(GSF$4,dictionary!$M$3:$M$7128,dictionary!$N$3:$N$7128))</f>
        <v>Para_ModulControler_Ctr21_t_period_down</v>
      </c>
      <c r="GSG3" s="175" t="str">
        <f>IF(ISNA(_xlfn.XLOOKUP(GSG$4,dictionary!$M$3:$M$7128,dictionary!$N$3:$N$7128))," ",_xlfn.XLOOKUP(GSG$4,dictionary!$M$3:$M$7128,dictionary!$N$3:$N$7128))</f>
        <v>Para_ModulControler_Ctr21_t_period_up</v>
      </c>
      <c r="GSH3" s="175" t="str">
        <f>IF(ISNA(_xlfn.XLOOKUP(GSH$4,dictionary!$M$3:$M$7128,dictionary!$N$3:$N$7128))," ",_xlfn.XLOOKUP(GSH$4,dictionary!$M$3:$M$7128,dictionary!$N$3:$N$7128))</f>
        <v>Para_ModulControler_Ctr21_Tn_manualAdjust</v>
      </c>
      <c r="GSI3" s="175" t="str">
        <f>IF(ISNA(_xlfn.XLOOKUP(GSI$4,dictionary!$M$3:$M$7128,dictionary!$N$3:$N$7128))," ",_xlfn.XLOOKUP(GSI$4,dictionary!$M$3:$M$7128,dictionary!$N$3:$N$7128))</f>
        <v>Para_ModulControler_Ctr21_Tv_manualAdjust</v>
      </c>
      <c r="GSJ3" s="175" t="str">
        <f>IF(ISNA(_xlfn.XLOOKUP(GSJ$4,dictionary!$M$3:$M$7128,dictionary!$N$3:$N$7128))," ",_xlfn.XLOOKUP(GSJ$4,dictionary!$M$3:$M$7128,dictionary!$N$3:$N$7128))</f>
        <v>Para_ModulControler_Ctr21_WMax</v>
      </c>
      <c r="GSK3" s="175" t="str">
        <f>IF(ISNA(_xlfn.XLOOKUP(GSK$4,dictionary!$M$3:$M$7128,dictionary!$N$3:$N$7128))," ",_xlfn.XLOOKUP(GSK$4,dictionary!$M$3:$M$7128,dictionary!$N$3:$N$7128))</f>
        <v>Para_ModulControler_Ctr21_WMin</v>
      </c>
      <c r="GSL3" s="175" t="str">
        <f>IF(ISNA(_xlfn.XLOOKUP(GSL$4,dictionary!$M$3:$M$7128,dictionary!$N$3:$N$7128))," ",_xlfn.XLOOKUP(GSL$4,dictionary!$M$3:$M$7128,dictionary!$N$3:$N$7128))</f>
        <v>Para_ModulControler_Ctr21_WStart</v>
      </c>
      <c r="GSM3" s="175" t="str">
        <f>IF(ISNA(_xlfn.XLOOKUP(GSM$4,dictionary!$M$3:$M$7128,dictionary!$N$3:$N$7128))," ",_xlfn.XLOOKUP(GSM$4,dictionary!$M$3:$M$7128,dictionary!$N$3:$N$7128))</f>
        <v>Para_ModulControler_Ctr21_Y_block</v>
      </c>
      <c r="GSN3" s="175" t="str">
        <f>IF(ISNA(_xlfn.XLOOKUP(GSN$4,dictionary!$M$3:$M$7128,dictionary!$N$3:$N$7128))," ",_xlfn.XLOOKUP(GSN$4,dictionary!$M$3:$M$7128,dictionary!$N$3:$N$7128))</f>
        <v>Para_ModulControler_Ctr21_YMax</v>
      </c>
      <c r="GSO3" s="175" t="str">
        <f>IF(ISNA(_xlfn.XLOOKUP(GSO$4,dictionary!$M$3:$M$7128,dictionary!$N$3:$N$7128))," ",_xlfn.XLOOKUP(GSO$4,dictionary!$M$3:$M$7128,dictionary!$N$3:$N$7128))</f>
        <v>Para_ModulControler_Ctr21_YMin</v>
      </c>
      <c r="GSP3" s="175" t="str">
        <f>IF(ISNA(_xlfn.XLOOKUP(GSP$4,dictionary!$M$3:$M$7128,dictionary!$N$3:$N$7128))," ",_xlfn.XLOOKUP(GSP$4,dictionary!$M$3:$M$7128,dictionary!$N$3:$N$7128))</f>
        <v>Para_ModulControler_Ctr22_DComp</v>
      </c>
      <c r="GSQ3" s="175" t="str">
        <f>IF(ISNA(_xlfn.XLOOKUP(GSQ$4,dictionary!$M$3:$M$7128,dictionary!$N$3:$N$7128))," ",_xlfn.XLOOKUP(GSQ$4,dictionary!$M$3:$M$7128,dictionary!$N$3:$N$7128))</f>
        <v>Para_ModulControler_Ctr22_deadband</v>
      </c>
      <c r="GSR3" s="175" t="str">
        <f>IF(ISNA(_xlfn.XLOOKUP(GSR$4,dictionary!$M$3:$M$7128,dictionary!$N$3:$N$7128))," ",_xlfn.XLOOKUP(GSR$4,dictionary!$M$3:$M$7128,dictionary!$N$3:$N$7128))</f>
        <v>Para_ModulControler_Ctr22_dW_down</v>
      </c>
      <c r="GSS3" s="175" t="str">
        <f>IF(ISNA(_xlfn.XLOOKUP(GSS$4,dictionary!$M$3:$M$7128,dictionary!$N$3:$N$7128))," ",_xlfn.XLOOKUP(GSS$4,dictionary!$M$3:$M$7128,dictionary!$N$3:$N$7128))</f>
        <v>Para_ModulControler_Ctr22_dW_up</v>
      </c>
      <c r="GST3" s="175" t="str">
        <f>IF(ISNA(_xlfn.XLOOKUP(GST$4,dictionary!$M$3:$M$7128,dictionary!$N$3:$N$7128))," ",_xlfn.XLOOKUP(GST$4,dictionary!$M$3:$M$7128,dictionary!$N$3:$N$7128))</f>
        <v>Para_ModulControler_Ctr22_dY_max</v>
      </c>
      <c r="GSU3" s="175" t="str">
        <f>IF(ISNA(_xlfn.XLOOKUP(GSU$4,dictionary!$M$3:$M$7128,dictionary!$N$3:$N$7128))," ",_xlfn.XLOOKUP(GSU$4,dictionary!$M$3:$M$7128,dictionary!$N$3:$N$7128))</f>
        <v>Para_ModulControler_Ctr22_IComp</v>
      </c>
      <c r="GSV3" s="175" t="str">
        <f>IF(ISNA(_xlfn.XLOOKUP(GSV$4,dictionary!$M$3:$M$7128,dictionary!$N$3:$N$7128))," ",_xlfn.XLOOKUP(GSV$4,dictionary!$M$3:$M$7128,dictionary!$N$3:$N$7128))</f>
        <v>Para_ModulControler_Ctr22_Kp_manualAdjust</v>
      </c>
      <c r="GSW3" s="175" t="str">
        <f>IF(ISNA(_xlfn.XLOOKUP(GSW$4,dictionary!$M$3:$M$7128,dictionary!$N$3:$N$7128))," ",_xlfn.XLOOKUP(GSW$4,dictionary!$M$3:$M$7128,dictionary!$N$3:$N$7128))</f>
        <v>Para_ModulControler_Ctr22_nvert</v>
      </c>
      <c r="GSX3" s="175" t="str">
        <f>IF(ISNA(_xlfn.XLOOKUP(GSX$4,dictionary!$M$3:$M$7128,dictionary!$N$3:$N$7128))," ",_xlfn.XLOOKUP(GSX$4,dictionary!$M$3:$M$7128,dictionary!$N$3:$N$7128))</f>
        <v>Para_ModulControler_Ctr22_PComp</v>
      </c>
      <c r="GSY3" s="175" t="str">
        <f>IF(ISNA(_xlfn.XLOOKUP(GSY$4,dictionary!$M$3:$M$7128,dictionary!$N$3:$N$7128))," ",_xlfn.XLOOKUP(GSY$4,dictionary!$M$3:$M$7128,dictionary!$N$3:$N$7128))</f>
        <v>Para_ModulControler_Ctr22_t_min_pulse_down</v>
      </c>
      <c r="GSZ3" s="175" t="str">
        <f>IF(ISNA(_xlfn.XLOOKUP(GSZ$4,dictionary!$M$3:$M$7128,dictionary!$N$3:$N$7128))," ",_xlfn.XLOOKUP(GSZ$4,dictionary!$M$3:$M$7128,dictionary!$N$3:$N$7128))</f>
        <v>Para_ModulControler_Ctr22_t_min_pulse_up</v>
      </c>
      <c r="GTA3" s="175" t="str">
        <f>IF(ISNA(_xlfn.XLOOKUP(GTA$4,dictionary!$M$3:$M$7128,dictionary!$N$3:$N$7128))," ",_xlfn.XLOOKUP(GTA$4,dictionary!$M$3:$M$7128,dictionary!$N$3:$N$7128))</f>
        <v>Para_ModulControler_Ctr22_t_period_down</v>
      </c>
      <c r="GTB3" s="175" t="str">
        <f>IF(ISNA(_xlfn.XLOOKUP(GTB$4,dictionary!$M$3:$M$7128,dictionary!$N$3:$N$7128))," ",_xlfn.XLOOKUP(GTB$4,dictionary!$M$3:$M$7128,dictionary!$N$3:$N$7128))</f>
        <v>Para_ModulControler_Ctr22_t_period_up</v>
      </c>
      <c r="GTC3" s="175" t="str">
        <f>IF(ISNA(_xlfn.XLOOKUP(GTC$4,dictionary!$M$3:$M$7128,dictionary!$N$3:$N$7128))," ",_xlfn.XLOOKUP(GTC$4,dictionary!$M$3:$M$7128,dictionary!$N$3:$N$7128))</f>
        <v>Para_ModulControler_Ctr22_Tn_manualAdjust</v>
      </c>
      <c r="GTD3" s="175" t="str">
        <f>IF(ISNA(_xlfn.XLOOKUP(GTD$4,dictionary!$M$3:$M$7128,dictionary!$N$3:$N$7128))," ",_xlfn.XLOOKUP(GTD$4,dictionary!$M$3:$M$7128,dictionary!$N$3:$N$7128))</f>
        <v>Para_ModulControler_Ctr22_Tv_manualAdjust</v>
      </c>
      <c r="GTE3" s="175" t="str">
        <f>IF(ISNA(_xlfn.XLOOKUP(GTE$4,dictionary!$M$3:$M$7128,dictionary!$N$3:$N$7128))," ",_xlfn.XLOOKUP(GTE$4,dictionary!$M$3:$M$7128,dictionary!$N$3:$N$7128))</f>
        <v>Para_ModulControler_Ctr22_WMax</v>
      </c>
      <c r="GTF3" s="175" t="str">
        <f>IF(ISNA(_xlfn.XLOOKUP(GTF$4,dictionary!$M$3:$M$7128,dictionary!$N$3:$N$7128))," ",_xlfn.XLOOKUP(GTF$4,dictionary!$M$3:$M$7128,dictionary!$N$3:$N$7128))</f>
        <v>Para_ModulControler_Ctr22_WMin</v>
      </c>
      <c r="GTG3" s="175" t="str">
        <f>IF(ISNA(_xlfn.XLOOKUP(GTG$4,dictionary!$M$3:$M$7128,dictionary!$N$3:$N$7128))," ",_xlfn.XLOOKUP(GTG$4,dictionary!$M$3:$M$7128,dictionary!$N$3:$N$7128))</f>
        <v>Para_ModulControler_Ctr22_WStart</v>
      </c>
      <c r="GTH3" s="175" t="str">
        <f>IF(ISNA(_xlfn.XLOOKUP(GTH$4,dictionary!$M$3:$M$7128,dictionary!$N$3:$N$7128))," ",_xlfn.XLOOKUP(GTH$4,dictionary!$M$3:$M$7128,dictionary!$N$3:$N$7128))</f>
        <v>Para_ModulControler_Ctr22_Y_block</v>
      </c>
      <c r="GTI3" s="175" t="str">
        <f>IF(ISNA(_xlfn.XLOOKUP(GTI$4,dictionary!$M$3:$M$7128,dictionary!$N$3:$N$7128))," ",_xlfn.XLOOKUP(GTI$4,dictionary!$M$3:$M$7128,dictionary!$N$3:$N$7128))</f>
        <v>Para_ModulControler_Ctr22_YMax</v>
      </c>
      <c r="GTJ3" s="175" t="str">
        <f>IF(ISNA(_xlfn.XLOOKUP(GTJ$4,dictionary!$M$3:$M$7128,dictionary!$N$3:$N$7128))," ",_xlfn.XLOOKUP(GTJ$4,dictionary!$M$3:$M$7128,dictionary!$N$3:$N$7128))</f>
        <v>Para_ModulControler_Ctr22_YMin</v>
      </c>
      <c r="GTK3" s="175" t="str">
        <f>IF(ISNA(_xlfn.XLOOKUP(GTK$4,dictionary!$M$3:$M$7128,dictionary!$N$3:$N$7128))," ",_xlfn.XLOOKUP(GTK$4,dictionary!$M$3:$M$7128,dictionary!$N$3:$N$7128))</f>
        <v>Para_ModulControler_Ctr23_DComp</v>
      </c>
      <c r="GTL3" s="175" t="str">
        <f>IF(ISNA(_xlfn.XLOOKUP(GTL$4,dictionary!$M$3:$M$7128,dictionary!$N$3:$N$7128))," ",_xlfn.XLOOKUP(GTL$4,dictionary!$M$3:$M$7128,dictionary!$N$3:$N$7128))</f>
        <v>Para_ModulControler_Ctr23_deadband</v>
      </c>
      <c r="GTM3" s="175" t="str">
        <f>IF(ISNA(_xlfn.XLOOKUP(GTM$4,dictionary!$M$3:$M$7128,dictionary!$N$3:$N$7128))," ",_xlfn.XLOOKUP(GTM$4,dictionary!$M$3:$M$7128,dictionary!$N$3:$N$7128))</f>
        <v>Para_ModulControler_Ctr23_dW_down</v>
      </c>
      <c r="GTN3" s="175" t="str">
        <f>IF(ISNA(_xlfn.XLOOKUP(GTN$4,dictionary!$M$3:$M$7128,dictionary!$N$3:$N$7128))," ",_xlfn.XLOOKUP(GTN$4,dictionary!$M$3:$M$7128,dictionary!$N$3:$N$7128))</f>
        <v>Para_ModulControler_Ctr23_dW_up</v>
      </c>
      <c r="GTO3" s="175" t="str">
        <f>IF(ISNA(_xlfn.XLOOKUP(GTO$4,dictionary!$M$3:$M$7128,dictionary!$N$3:$N$7128))," ",_xlfn.XLOOKUP(GTO$4,dictionary!$M$3:$M$7128,dictionary!$N$3:$N$7128))</f>
        <v>Para_ModulControler_Ctr23_dY_max</v>
      </c>
      <c r="GTP3" s="175" t="str">
        <f>IF(ISNA(_xlfn.XLOOKUP(GTP$4,dictionary!$M$3:$M$7128,dictionary!$N$3:$N$7128))," ",_xlfn.XLOOKUP(GTP$4,dictionary!$M$3:$M$7128,dictionary!$N$3:$N$7128))</f>
        <v>Para_ModulControler_Ctr23_IComp</v>
      </c>
      <c r="GTQ3" s="175" t="str">
        <f>IF(ISNA(_xlfn.XLOOKUP(GTQ$4,dictionary!$M$3:$M$7128,dictionary!$N$3:$N$7128))," ",_xlfn.XLOOKUP(GTQ$4,dictionary!$M$3:$M$7128,dictionary!$N$3:$N$7128))</f>
        <v>Para_ModulControler_Ctr23_Kp_manualAdjust</v>
      </c>
      <c r="GTR3" s="175" t="str">
        <f>IF(ISNA(_xlfn.XLOOKUP(GTR$4,dictionary!$M$3:$M$7128,dictionary!$N$3:$N$7128))," ",_xlfn.XLOOKUP(GTR$4,dictionary!$M$3:$M$7128,dictionary!$N$3:$N$7128))</f>
        <v>Para_ModulControler_Ctr23_nvert</v>
      </c>
      <c r="GTS3" s="175" t="str">
        <f>IF(ISNA(_xlfn.XLOOKUP(GTS$4,dictionary!$M$3:$M$7128,dictionary!$N$3:$N$7128))," ",_xlfn.XLOOKUP(GTS$4,dictionary!$M$3:$M$7128,dictionary!$N$3:$N$7128))</f>
        <v>Para_ModulControler_Ctr23_PComp</v>
      </c>
      <c r="GTT3" s="175" t="str">
        <f>IF(ISNA(_xlfn.XLOOKUP(GTT$4,dictionary!$M$3:$M$7128,dictionary!$N$3:$N$7128))," ",_xlfn.XLOOKUP(GTT$4,dictionary!$M$3:$M$7128,dictionary!$N$3:$N$7128))</f>
        <v>Para_ModulControler_Ctr23_t_min_pulse_down</v>
      </c>
      <c r="GTU3" s="175" t="str">
        <f>IF(ISNA(_xlfn.XLOOKUP(GTU$4,dictionary!$M$3:$M$7128,dictionary!$N$3:$N$7128))," ",_xlfn.XLOOKUP(GTU$4,dictionary!$M$3:$M$7128,dictionary!$N$3:$N$7128))</f>
        <v>Para_ModulControler_Ctr23_t_min_pulse_up</v>
      </c>
      <c r="GTV3" s="175" t="str">
        <f>IF(ISNA(_xlfn.XLOOKUP(GTV$4,dictionary!$M$3:$M$7128,dictionary!$N$3:$N$7128))," ",_xlfn.XLOOKUP(GTV$4,dictionary!$M$3:$M$7128,dictionary!$N$3:$N$7128))</f>
        <v>Para_ModulControler_Ctr23_t_period_down</v>
      </c>
      <c r="GTW3" s="175" t="str">
        <f>IF(ISNA(_xlfn.XLOOKUP(GTW$4,dictionary!$M$3:$M$7128,dictionary!$N$3:$N$7128))," ",_xlfn.XLOOKUP(GTW$4,dictionary!$M$3:$M$7128,dictionary!$N$3:$N$7128))</f>
        <v>Para_ModulControler_Ctr23_t_period_up</v>
      </c>
      <c r="GTX3" s="175" t="str">
        <f>IF(ISNA(_xlfn.XLOOKUP(GTX$4,dictionary!$M$3:$M$7128,dictionary!$N$3:$N$7128))," ",_xlfn.XLOOKUP(GTX$4,dictionary!$M$3:$M$7128,dictionary!$N$3:$N$7128))</f>
        <v>Para_ModulControler_Ctr23_Tn_manualAdjust</v>
      </c>
      <c r="GTY3" s="175" t="str">
        <f>IF(ISNA(_xlfn.XLOOKUP(GTY$4,dictionary!$M$3:$M$7128,dictionary!$N$3:$N$7128))," ",_xlfn.XLOOKUP(GTY$4,dictionary!$M$3:$M$7128,dictionary!$N$3:$N$7128))</f>
        <v>Para_ModulControler_Ctr23_Tv_manualAdjust</v>
      </c>
      <c r="GTZ3" s="175" t="str">
        <f>IF(ISNA(_xlfn.XLOOKUP(GTZ$4,dictionary!$M$3:$M$7128,dictionary!$N$3:$N$7128))," ",_xlfn.XLOOKUP(GTZ$4,dictionary!$M$3:$M$7128,dictionary!$N$3:$N$7128))</f>
        <v>Para_ModulControler_Ctr23_WMax</v>
      </c>
      <c r="GUA3" s="175" t="str">
        <f>IF(ISNA(_xlfn.XLOOKUP(GUA$4,dictionary!$M$3:$M$7128,dictionary!$N$3:$N$7128))," ",_xlfn.XLOOKUP(GUA$4,dictionary!$M$3:$M$7128,dictionary!$N$3:$N$7128))</f>
        <v>Para_ModulControler_Ctr23_WMin</v>
      </c>
      <c r="GUB3" s="175" t="str">
        <f>IF(ISNA(_xlfn.XLOOKUP(GUB$4,dictionary!$M$3:$M$7128,dictionary!$N$3:$N$7128))," ",_xlfn.XLOOKUP(GUB$4,dictionary!$M$3:$M$7128,dictionary!$N$3:$N$7128))</f>
        <v>Para_ModulControler_Ctr23_WStart</v>
      </c>
      <c r="GUC3" s="175" t="str">
        <f>IF(ISNA(_xlfn.XLOOKUP(GUC$4,dictionary!$M$3:$M$7128,dictionary!$N$3:$N$7128))," ",_xlfn.XLOOKUP(GUC$4,dictionary!$M$3:$M$7128,dictionary!$N$3:$N$7128))</f>
        <v>Para_ModulControler_Ctr23_Y_block</v>
      </c>
      <c r="GUD3" s="175" t="str">
        <f>IF(ISNA(_xlfn.XLOOKUP(GUD$4,dictionary!$M$3:$M$7128,dictionary!$N$3:$N$7128))," ",_xlfn.XLOOKUP(GUD$4,dictionary!$M$3:$M$7128,dictionary!$N$3:$N$7128))</f>
        <v>Para_ModulControler_Ctr23_YMax</v>
      </c>
      <c r="GUE3" s="175" t="str">
        <f>IF(ISNA(_xlfn.XLOOKUP(GUE$4,dictionary!$M$3:$M$7128,dictionary!$N$3:$N$7128))," ",_xlfn.XLOOKUP(GUE$4,dictionary!$M$3:$M$7128,dictionary!$N$3:$N$7128))</f>
        <v>Para_ModulControler_Ctr23_YMin</v>
      </c>
      <c r="GUF3" s="175" t="str">
        <f>IF(ISNA(_xlfn.XLOOKUP(GUF$4,dictionary!$M$3:$M$7128,dictionary!$N$3:$N$7128))," ",_xlfn.XLOOKUP(GUF$4,dictionary!$M$3:$M$7128,dictionary!$N$3:$N$7128))</f>
        <v>Para_ModulControler_Ctr24_DComp</v>
      </c>
      <c r="GUG3" s="175" t="str">
        <f>IF(ISNA(_xlfn.XLOOKUP(GUG$4,dictionary!$M$3:$M$7128,dictionary!$N$3:$N$7128))," ",_xlfn.XLOOKUP(GUG$4,dictionary!$M$3:$M$7128,dictionary!$N$3:$N$7128))</f>
        <v>Para_ModulControler_Ctr24_deadband</v>
      </c>
      <c r="GUH3" s="175" t="str">
        <f>IF(ISNA(_xlfn.XLOOKUP(GUH$4,dictionary!$M$3:$M$7128,dictionary!$N$3:$N$7128))," ",_xlfn.XLOOKUP(GUH$4,dictionary!$M$3:$M$7128,dictionary!$N$3:$N$7128))</f>
        <v>Para_ModulControler_Ctr24_dW_down</v>
      </c>
      <c r="GUI3" s="175" t="str">
        <f>IF(ISNA(_xlfn.XLOOKUP(GUI$4,dictionary!$M$3:$M$7128,dictionary!$N$3:$N$7128))," ",_xlfn.XLOOKUP(GUI$4,dictionary!$M$3:$M$7128,dictionary!$N$3:$N$7128))</f>
        <v>Para_ModulControler_Ctr24_dW_up</v>
      </c>
      <c r="GUJ3" s="175" t="str">
        <f>IF(ISNA(_xlfn.XLOOKUP(GUJ$4,dictionary!$M$3:$M$7128,dictionary!$N$3:$N$7128))," ",_xlfn.XLOOKUP(GUJ$4,dictionary!$M$3:$M$7128,dictionary!$N$3:$N$7128))</f>
        <v>Para_ModulControler_Ctr24_dY_max</v>
      </c>
      <c r="GUK3" s="175" t="str">
        <f>IF(ISNA(_xlfn.XLOOKUP(GUK$4,dictionary!$M$3:$M$7128,dictionary!$N$3:$N$7128))," ",_xlfn.XLOOKUP(GUK$4,dictionary!$M$3:$M$7128,dictionary!$N$3:$N$7128))</f>
        <v>Para_ModulControler_Ctr24_IComp</v>
      </c>
      <c r="GUL3" s="175" t="str">
        <f>IF(ISNA(_xlfn.XLOOKUP(GUL$4,dictionary!$M$3:$M$7128,dictionary!$N$3:$N$7128))," ",_xlfn.XLOOKUP(GUL$4,dictionary!$M$3:$M$7128,dictionary!$N$3:$N$7128))</f>
        <v>Para_ModulControler_Ctr24_Kp_manualAdjust</v>
      </c>
      <c r="GUM3" s="175" t="str">
        <f>IF(ISNA(_xlfn.XLOOKUP(GUM$4,dictionary!$M$3:$M$7128,dictionary!$N$3:$N$7128))," ",_xlfn.XLOOKUP(GUM$4,dictionary!$M$3:$M$7128,dictionary!$N$3:$N$7128))</f>
        <v>Para_ModulControler_Ctr24_nvert</v>
      </c>
      <c r="GUN3" s="175" t="str">
        <f>IF(ISNA(_xlfn.XLOOKUP(GUN$4,dictionary!$M$3:$M$7128,dictionary!$N$3:$N$7128))," ",_xlfn.XLOOKUP(GUN$4,dictionary!$M$3:$M$7128,dictionary!$N$3:$N$7128))</f>
        <v>Para_ModulControler_Ctr24_PComp</v>
      </c>
      <c r="GUO3" s="175" t="str">
        <f>IF(ISNA(_xlfn.XLOOKUP(GUO$4,dictionary!$M$3:$M$7128,dictionary!$N$3:$N$7128))," ",_xlfn.XLOOKUP(GUO$4,dictionary!$M$3:$M$7128,dictionary!$N$3:$N$7128))</f>
        <v>Para_ModulControler_Ctr24_t_min_pulse_down</v>
      </c>
      <c r="GUP3" s="175" t="str">
        <f>IF(ISNA(_xlfn.XLOOKUP(GUP$4,dictionary!$M$3:$M$7128,dictionary!$N$3:$N$7128))," ",_xlfn.XLOOKUP(GUP$4,dictionary!$M$3:$M$7128,dictionary!$N$3:$N$7128))</f>
        <v>Para_ModulControler_Ctr24_t_min_pulse_up</v>
      </c>
      <c r="GUQ3" s="175" t="str">
        <f>IF(ISNA(_xlfn.XLOOKUP(GUQ$4,dictionary!$M$3:$M$7128,dictionary!$N$3:$N$7128))," ",_xlfn.XLOOKUP(GUQ$4,dictionary!$M$3:$M$7128,dictionary!$N$3:$N$7128))</f>
        <v>Para_ModulControler_Ctr24_t_period_down</v>
      </c>
      <c r="GUR3" s="175" t="str">
        <f>IF(ISNA(_xlfn.XLOOKUP(GUR$4,dictionary!$M$3:$M$7128,dictionary!$N$3:$N$7128))," ",_xlfn.XLOOKUP(GUR$4,dictionary!$M$3:$M$7128,dictionary!$N$3:$N$7128))</f>
        <v>Para_ModulControler_Ctr24_t_period_up</v>
      </c>
      <c r="GUS3" s="175" t="str">
        <f>IF(ISNA(_xlfn.XLOOKUP(GUS$4,dictionary!$M$3:$M$7128,dictionary!$N$3:$N$7128))," ",_xlfn.XLOOKUP(GUS$4,dictionary!$M$3:$M$7128,dictionary!$N$3:$N$7128))</f>
        <v>Para_ModulControler_Ctr24_Tn_manualAdjust</v>
      </c>
      <c r="GUT3" s="175" t="str">
        <f>IF(ISNA(_xlfn.XLOOKUP(GUT$4,dictionary!$M$3:$M$7128,dictionary!$N$3:$N$7128))," ",_xlfn.XLOOKUP(GUT$4,dictionary!$M$3:$M$7128,dictionary!$N$3:$N$7128))</f>
        <v>Para_ModulControler_Ctr24_Tv_manualAdjust</v>
      </c>
      <c r="GUU3" s="175" t="str">
        <f>IF(ISNA(_xlfn.XLOOKUP(GUU$4,dictionary!$M$3:$M$7128,dictionary!$N$3:$N$7128))," ",_xlfn.XLOOKUP(GUU$4,dictionary!$M$3:$M$7128,dictionary!$N$3:$N$7128))</f>
        <v>Para_ModulControler_Ctr24_WMax</v>
      </c>
      <c r="GUV3" s="175" t="str">
        <f>IF(ISNA(_xlfn.XLOOKUP(GUV$4,dictionary!$M$3:$M$7128,dictionary!$N$3:$N$7128))," ",_xlfn.XLOOKUP(GUV$4,dictionary!$M$3:$M$7128,dictionary!$N$3:$N$7128))</f>
        <v>Para_ModulControler_Ctr24_WMin</v>
      </c>
      <c r="GUW3" s="175" t="str">
        <f>IF(ISNA(_xlfn.XLOOKUP(GUW$4,dictionary!$M$3:$M$7128,dictionary!$N$3:$N$7128))," ",_xlfn.XLOOKUP(GUW$4,dictionary!$M$3:$M$7128,dictionary!$N$3:$N$7128))</f>
        <v>Para_ModulControler_Ctr24_WStart</v>
      </c>
      <c r="GUX3" s="175" t="str">
        <f>IF(ISNA(_xlfn.XLOOKUP(GUX$4,dictionary!$M$3:$M$7128,dictionary!$N$3:$N$7128))," ",_xlfn.XLOOKUP(GUX$4,dictionary!$M$3:$M$7128,dictionary!$N$3:$N$7128))</f>
        <v>Para_ModulControler_Ctr24_Y_block</v>
      </c>
      <c r="GUY3" s="175" t="str">
        <f>IF(ISNA(_xlfn.XLOOKUP(GUY$4,dictionary!$M$3:$M$7128,dictionary!$N$3:$N$7128))," ",_xlfn.XLOOKUP(GUY$4,dictionary!$M$3:$M$7128,dictionary!$N$3:$N$7128))</f>
        <v>Para_ModulControler_Ctr24_YMax</v>
      </c>
      <c r="GUZ3" s="175" t="str">
        <f>IF(ISNA(_xlfn.XLOOKUP(GUZ$4,dictionary!$M$3:$M$7128,dictionary!$N$3:$N$7128))," ",_xlfn.XLOOKUP(GUZ$4,dictionary!$M$3:$M$7128,dictionary!$N$3:$N$7128))</f>
        <v>Para_ModulControler_Ctr24_YMin</v>
      </c>
      <c r="GVA3" s="175" t="str">
        <f>IF(ISNA(_xlfn.XLOOKUP(GVA$4,dictionary!$M$3:$M$7128,dictionary!$N$3:$N$7128))," ",_xlfn.XLOOKUP(GVA$4,dictionary!$M$3:$M$7128,dictionary!$N$3:$N$7128))</f>
        <v>Para_ModulControler_Ctr25_DComp</v>
      </c>
      <c r="GVB3" s="175" t="str">
        <f>IF(ISNA(_xlfn.XLOOKUP(GVB$4,dictionary!$M$3:$M$7128,dictionary!$N$3:$N$7128))," ",_xlfn.XLOOKUP(GVB$4,dictionary!$M$3:$M$7128,dictionary!$N$3:$N$7128))</f>
        <v>Para_ModulControler_Ctr25_deadband</v>
      </c>
      <c r="GVC3" s="175" t="str">
        <f>IF(ISNA(_xlfn.XLOOKUP(GVC$4,dictionary!$M$3:$M$7128,dictionary!$N$3:$N$7128))," ",_xlfn.XLOOKUP(GVC$4,dictionary!$M$3:$M$7128,dictionary!$N$3:$N$7128))</f>
        <v>Para_ModulControler_Ctr25_dW_down</v>
      </c>
      <c r="GVD3" s="175" t="str">
        <f>IF(ISNA(_xlfn.XLOOKUP(GVD$4,dictionary!$M$3:$M$7128,dictionary!$N$3:$N$7128))," ",_xlfn.XLOOKUP(GVD$4,dictionary!$M$3:$M$7128,dictionary!$N$3:$N$7128))</f>
        <v>Para_ModulControler_Ctr25_dW_up</v>
      </c>
      <c r="GVE3" s="175" t="str">
        <f>IF(ISNA(_xlfn.XLOOKUP(GVE$4,dictionary!$M$3:$M$7128,dictionary!$N$3:$N$7128))," ",_xlfn.XLOOKUP(GVE$4,dictionary!$M$3:$M$7128,dictionary!$N$3:$N$7128))</f>
        <v>Para_ModulControler_Ctr25_dY_max</v>
      </c>
      <c r="GVF3" s="175" t="str">
        <f>IF(ISNA(_xlfn.XLOOKUP(GVF$4,dictionary!$M$3:$M$7128,dictionary!$N$3:$N$7128))," ",_xlfn.XLOOKUP(GVF$4,dictionary!$M$3:$M$7128,dictionary!$N$3:$N$7128))</f>
        <v>Para_ModulControler_Ctr25_IComp</v>
      </c>
      <c r="GVG3" s="175" t="str">
        <f>IF(ISNA(_xlfn.XLOOKUP(GVG$4,dictionary!$M$3:$M$7128,dictionary!$N$3:$N$7128))," ",_xlfn.XLOOKUP(GVG$4,dictionary!$M$3:$M$7128,dictionary!$N$3:$N$7128))</f>
        <v>Para_ModulControler_Ctr25_Kp_manualAdjust</v>
      </c>
      <c r="GVH3" s="175" t="str">
        <f>IF(ISNA(_xlfn.XLOOKUP(GVH$4,dictionary!$M$3:$M$7128,dictionary!$N$3:$N$7128))," ",_xlfn.XLOOKUP(GVH$4,dictionary!$M$3:$M$7128,dictionary!$N$3:$N$7128))</f>
        <v>Para_ModulControler_Ctr25_nvert</v>
      </c>
      <c r="GVI3" s="175" t="str">
        <f>IF(ISNA(_xlfn.XLOOKUP(GVI$4,dictionary!$M$3:$M$7128,dictionary!$N$3:$N$7128))," ",_xlfn.XLOOKUP(GVI$4,dictionary!$M$3:$M$7128,dictionary!$N$3:$N$7128))</f>
        <v>Para_ModulControler_Ctr25_PComp</v>
      </c>
      <c r="GVJ3" s="175" t="str">
        <f>IF(ISNA(_xlfn.XLOOKUP(GVJ$4,dictionary!$M$3:$M$7128,dictionary!$N$3:$N$7128))," ",_xlfn.XLOOKUP(GVJ$4,dictionary!$M$3:$M$7128,dictionary!$N$3:$N$7128))</f>
        <v>Para_ModulControler_Ctr25_t_min_pulse_down</v>
      </c>
      <c r="GVK3" s="175" t="str">
        <f>IF(ISNA(_xlfn.XLOOKUP(GVK$4,dictionary!$M$3:$M$7128,dictionary!$N$3:$N$7128))," ",_xlfn.XLOOKUP(GVK$4,dictionary!$M$3:$M$7128,dictionary!$N$3:$N$7128))</f>
        <v>Para_ModulControler_Ctr25_t_min_pulse_up</v>
      </c>
      <c r="GVL3" s="175" t="str">
        <f>IF(ISNA(_xlfn.XLOOKUP(GVL$4,dictionary!$M$3:$M$7128,dictionary!$N$3:$N$7128))," ",_xlfn.XLOOKUP(GVL$4,dictionary!$M$3:$M$7128,dictionary!$N$3:$N$7128))</f>
        <v>Para_ModulControler_Ctr25_t_period_down</v>
      </c>
      <c r="GVM3" s="175" t="str">
        <f>IF(ISNA(_xlfn.XLOOKUP(GVM$4,dictionary!$M$3:$M$7128,dictionary!$N$3:$N$7128))," ",_xlfn.XLOOKUP(GVM$4,dictionary!$M$3:$M$7128,dictionary!$N$3:$N$7128))</f>
        <v>Para_ModulControler_Ctr25_t_period_up</v>
      </c>
      <c r="GVN3" s="175" t="str">
        <f>IF(ISNA(_xlfn.XLOOKUP(GVN$4,dictionary!$M$3:$M$7128,dictionary!$N$3:$N$7128))," ",_xlfn.XLOOKUP(GVN$4,dictionary!$M$3:$M$7128,dictionary!$N$3:$N$7128))</f>
        <v>Para_ModulControler_Ctr25_Tn_manualAdjust</v>
      </c>
      <c r="GVO3" s="175" t="str">
        <f>IF(ISNA(_xlfn.XLOOKUP(GVO$4,dictionary!$M$3:$M$7128,dictionary!$N$3:$N$7128))," ",_xlfn.XLOOKUP(GVO$4,dictionary!$M$3:$M$7128,dictionary!$N$3:$N$7128))</f>
        <v>Para_ModulControler_Ctr25_Tv_manualAdjust</v>
      </c>
      <c r="GVP3" s="175" t="str">
        <f>IF(ISNA(_xlfn.XLOOKUP(GVP$4,dictionary!$M$3:$M$7128,dictionary!$N$3:$N$7128))," ",_xlfn.XLOOKUP(GVP$4,dictionary!$M$3:$M$7128,dictionary!$N$3:$N$7128))</f>
        <v>Para_ModulControler_Ctr25_WMax</v>
      </c>
      <c r="GVQ3" s="175" t="str">
        <f>IF(ISNA(_xlfn.XLOOKUP(GVQ$4,dictionary!$M$3:$M$7128,dictionary!$N$3:$N$7128))," ",_xlfn.XLOOKUP(GVQ$4,dictionary!$M$3:$M$7128,dictionary!$N$3:$N$7128))</f>
        <v>Para_ModulControler_Ctr25_WMin</v>
      </c>
      <c r="GVR3" s="175" t="str">
        <f>IF(ISNA(_xlfn.XLOOKUP(GVR$4,dictionary!$M$3:$M$7128,dictionary!$N$3:$N$7128))," ",_xlfn.XLOOKUP(GVR$4,dictionary!$M$3:$M$7128,dictionary!$N$3:$N$7128))</f>
        <v>Para_ModulControler_Ctr25_WStart</v>
      </c>
      <c r="GVS3" s="175" t="str">
        <f>IF(ISNA(_xlfn.XLOOKUP(GVS$4,dictionary!$M$3:$M$7128,dictionary!$N$3:$N$7128))," ",_xlfn.XLOOKUP(GVS$4,dictionary!$M$3:$M$7128,dictionary!$N$3:$N$7128))</f>
        <v>Para_ModulControler_Ctr25_Y_block</v>
      </c>
      <c r="GVT3" s="175" t="str">
        <f>IF(ISNA(_xlfn.XLOOKUP(GVT$4,dictionary!$M$3:$M$7128,dictionary!$N$3:$N$7128))," ",_xlfn.XLOOKUP(GVT$4,dictionary!$M$3:$M$7128,dictionary!$N$3:$N$7128))</f>
        <v>Para_ModulControler_Ctr25_YMax</v>
      </c>
      <c r="GVU3" s="175" t="str">
        <f>IF(ISNA(_xlfn.XLOOKUP(GVU$4,dictionary!$M$3:$M$7128,dictionary!$N$3:$N$7128))," ",_xlfn.XLOOKUP(GVU$4,dictionary!$M$3:$M$7128,dictionary!$N$3:$N$7128))</f>
        <v>Para_ModulControler_Ctr25_YMin</v>
      </c>
      <c r="GVV3" s="175" t="str">
        <f>IF(ISNA(_xlfn.XLOOKUP(GVV$4,dictionary!$M$3:$M$7128,dictionary!$N$3:$N$7128))," ",_xlfn.XLOOKUP(GVV$4,dictionary!$M$3:$M$7128,dictionary!$N$3:$N$7128))</f>
        <v>Para_ModulControler_Ctr26_DComp</v>
      </c>
      <c r="GVW3" s="175" t="str">
        <f>IF(ISNA(_xlfn.XLOOKUP(GVW$4,dictionary!$M$3:$M$7128,dictionary!$N$3:$N$7128))," ",_xlfn.XLOOKUP(GVW$4,dictionary!$M$3:$M$7128,dictionary!$N$3:$N$7128))</f>
        <v>Para_ModulControler_Ctr26_deadband</v>
      </c>
      <c r="GVX3" s="175" t="str">
        <f>IF(ISNA(_xlfn.XLOOKUP(GVX$4,dictionary!$M$3:$M$7128,dictionary!$N$3:$N$7128))," ",_xlfn.XLOOKUP(GVX$4,dictionary!$M$3:$M$7128,dictionary!$N$3:$N$7128))</f>
        <v>Para_ModulControler_Ctr26_dW_down</v>
      </c>
      <c r="GVY3" s="175" t="str">
        <f>IF(ISNA(_xlfn.XLOOKUP(GVY$4,dictionary!$M$3:$M$7128,dictionary!$N$3:$N$7128))," ",_xlfn.XLOOKUP(GVY$4,dictionary!$M$3:$M$7128,dictionary!$N$3:$N$7128))</f>
        <v>Para_ModulControler_Ctr26_dW_up</v>
      </c>
      <c r="GVZ3" s="175" t="str">
        <f>IF(ISNA(_xlfn.XLOOKUP(GVZ$4,dictionary!$M$3:$M$7128,dictionary!$N$3:$N$7128))," ",_xlfn.XLOOKUP(GVZ$4,dictionary!$M$3:$M$7128,dictionary!$N$3:$N$7128))</f>
        <v>Para_ModulControler_Ctr26_dY_max</v>
      </c>
      <c r="GWA3" s="175" t="str">
        <f>IF(ISNA(_xlfn.XLOOKUP(GWA$4,dictionary!$M$3:$M$7128,dictionary!$N$3:$N$7128))," ",_xlfn.XLOOKUP(GWA$4,dictionary!$M$3:$M$7128,dictionary!$N$3:$N$7128))</f>
        <v>Para_ModulControler_Ctr26_IComp</v>
      </c>
      <c r="GWB3" s="175" t="str">
        <f>IF(ISNA(_xlfn.XLOOKUP(GWB$4,dictionary!$M$3:$M$7128,dictionary!$N$3:$N$7128))," ",_xlfn.XLOOKUP(GWB$4,dictionary!$M$3:$M$7128,dictionary!$N$3:$N$7128))</f>
        <v>Para_ModulControler_Ctr26_Kp_manualAdjust</v>
      </c>
      <c r="GWC3" s="175" t="str">
        <f>IF(ISNA(_xlfn.XLOOKUP(GWC$4,dictionary!$M$3:$M$7128,dictionary!$N$3:$N$7128))," ",_xlfn.XLOOKUP(GWC$4,dictionary!$M$3:$M$7128,dictionary!$N$3:$N$7128))</f>
        <v>Para_ModulControler_Ctr26_nvert</v>
      </c>
      <c r="GWD3" s="175" t="str">
        <f>IF(ISNA(_xlfn.XLOOKUP(GWD$4,dictionary!$M$3:$M$7128,dictionary!$N$3:$N$7128))," ",_xlfn.XLOOKUP(GWD$4,dictionary!$M$3:$M$7128,dictionary!$N$3:$N$7128))</f>
        <v>Para_ModulControler_Ctr26_PComp</v>
      </c>
      <c r="GWE3" s="175" t="str">
        <f>IF(ISNA(_xlfn.XLOOKUP(GWE$4,dictionary!$M$3:$M$7128,dictionary!$N$3:$N$7128))," ",_xlfn.XLOOKUP(GWE$4,dictionary!$M$3:$M$7128,dictionary!$N$3:$N$7128))</f>
        <v>Para_ModulControler_Ctr26_t_min_pulse_down</v>
      </c>
      <c r="GWF3" s="175" t="str">
        <f>IF(ISNA(_xlfn.XLOOKUP(GWF$4,dictionary!$M$3:$M$7128,dictionary!$N$3:$N$7128))," ",_xlfn.XLOOKUP(GWF$4,dictionary!$M$3:$M$7128,dictionary!$N$3:$N$7128))</f>
        <v>Para_ModulControler_Ctr26_t_min_pulse_up</v>
      </c>
      <c r="GWG3" s="175" t="str">
        <f>IF(ISNA(_xlfn.XLOOKUP(GWG$4,dictionary!$M$3:$M$7128,dictionary!$N$3:$N$7128))," ",_xlfn.XLOOKUP(GWG$4,dictionary!$M$3:$M$7128,dictionary!$N$3:$N$7128))</f>
        <v>Para_ModulControler_Ctr26_t_period_down</v>
      </c>
      <c r="GWH3" s="175" t="str">
        <f>IF(ISNA(_xlfn.XLOOKUP(GWH$4,dictionary!$M$3:$M$7128,dictionary!$N$3:$N$7128))," ",_xlfn.XLOOKUP(GWH$4,dictionary!$M$3:$M$7128,dictionary!$N$3:$N$7128))</f>
        <v>Para_ModulControler_Ctr26_t_period_up</v>
      </c>
      <c r="GWI3" s="175" t="str">
        <f>IF(ISNA(_xlfn.XLOOKUP(GWI$4,dictionary!$M$3:$M$7128,dictionary!$N$3:$N$7128))," ",_xlfn.XLOOKUP(GWI$4,dictionary!$M$3:$M$7128,dictionary!$N$3:$N$7128))</f>
        <v>Para_ModulControler_Ctr26_Tn_manualAdjust</v>
      </c>
      <c r="GWJ3" s="175" t="str">
        <f>IF(ISNA(_xlfn.XLOOKUP(GWJ$4,dictionary!$M$3:$M$7128,dictionary!$N$3:$N$7128))," ",_xlfn.XLOOKUP(GWJ$4,dictionary!$M$3:$M$7128,dictionary!$N$3:$N$7128))</f>
        <v>Para_ModulControler_Ctr26_Tv_manualAdjust</v>
      </c>
      <c r="GWK3" s="175" t="str">
        <f>IF(ISNA(_xlfn.XLOOKUP(GWK$4,dictionary!$M$3:$M$7128,dictionary!$N$3:$N$7128))," ",_xlfn.XLOOKUP(GWK$4,dictionary!$M$3:$M$7128,dictionary!$N$3:$N$7128))</f>
        <v>Para_ModulControler_Ctr26_WMax</v>
      </c>
      <c r="GWL3" s="175" t="str">
        <f>IF(ISNA(_xlfn.XLOOKUP(GWL$4,dictionary!$M$3:$M$7128,dictionary!$N$3:$N$7128))," ",_xlfn.XLOOKUP(GWL$4,dictionary!$M$3:$M$7128,dictionary!$N$3:$N$7128))</f>
        <v>Para_ModulControler_Ctr26_WMin</v>
      </c>
      <c r="GWM3" s="175" t="str">
        <f>IF(ISNA(_xlfn.XLOOKUP(GWM$4,dictionary!$M$3:$M$7128,dictionary!$N$3:$N$7128))," ",_xlfn.XLOOKUP(GWM$4,dictionary!$M$3:$M$7128,dictionary!$N$3:$N$7128))</f>
        <v>Para_ModulControler_Ctr26_WStart</v>
      </c>
      <c r="GWN3" s="175" t="str">
        <f>IF(ISNA(_xlfn.XLOOKUP(GWN$4,dictionary!$M$3:$M$7128,dictionary!$N$3:$N$7128))," ",_xlfn.XLOOKUP(GWN$4,dictionary!$M$3:$M$7128,dictionary!$N$3:$N$7128))</f>
        <v>Para_ModulControler_Ctr26_Y_block</v>
      </c>
      <c r="GWO3" s="175" t="str">
        <f>IF(ISNA(_xlfn.XLOOKUP(GWO$4,dictionary!$M$3:$M$7128,dictionary!$N$3:$N$7128))," ",_xlfn.XLOOKUP(GWO$4,dictionary!$M$3:$M$7128,dictionary!$N$3:$N$7128))</f>
        <v>Para_ModulControler_Ctr26_YMax</v>
      </c>
      <c r="GWP3" s="175" t="str">
        <f>IF(ISNA(_xlfn.XLOOKUP(GWP$4,dictionary!$M$3:$M$7128,dictionary!$N$3:$N$7128))," ",_xlfn.XLOOKUP(GWP$4,dictionary!$M$3:$M$7128,dictionary!$N$3:$N$7128))</f>
        <v>Para_ModulControler_Ctr26_YMin</v>
      </c>
      <c r="GWQ3" s="175" t="str">
        <f>IF(ISNA(_xlfn.XLOOKUP(GWQ$4,dictionary!$M$3:$M$7128,dictionary!$N$3:$N$7128))," ",_xlfn.XLOOKUP(GWQ$4,dictionary!$M$3:$M$7128,dictionary!$N$3:$N$7128))</f>
        <v>Para_ModulControler_Ctr27_DComp</v>
      </c>
      <c r="GWR3" s="175" t="str">
        <f>IF(ISNA(_xlfn.XLOOKUP(GWR$4,dictionary!$M$3:$M$7128,dictionary!$N$3:$N$7128))," ",_xlfn.XLOOKUP(GWR$4,dictionary!$M$3:$M$7128,dictionary!$N$3:$N$7128))</f>
        <v>Para_ModulControler_Ctr27_deadband</v>
      </c>
      <c r="GWS3" s="175" t="str">
        <f>IF(ISNA(_xlfn.XLOOKUP(GWS$4,dictionary!$M$3:$M$7128,dictionary!$N$3:$N$7128))," ",_xlfn.XLOOKUP(GWS$4,dictionary!$M$3:$M$7128,dictionary!$N$3:$N$7128))</f>
        <v>Para_ModulControler_Ctr27_dW_down</v>
      </c>
      <c r="GWT3" s="175" t="str">
        <f>IF(ISNA(_xlfn.XLOOKUP(GWT$4,dictionary!$M$3:$M$7128,dictionary!$N$3:$N$7128))," ",_xlfn.XLOOKUP(GWT$4,dictionary!$M$3:$M$7128,dictionary!$N$3:$N$7128))</f>
        <v>Para_ModulControler_Ctr27_dW_up</v>
      </c>
      <c r="GWU3" s="175" t="str">
        <f>IF(ISNA(_xlfn.XLOOKUP(GWU$4,dictionary!$M$3:$M$7128,dictionary!$N$3:$N$7128))," ",_xlfn.XLOOKUP(GWU$4,dictionary!$M$3:$M$7128,dictionary!$N$3:$N$7128))</f>
        <v>Para_ModulControler_Ctr27_dY_max</v>
      </c>
      <c r="GWV3" s="175" t="str">
        <f>IF(ISNA(_xlfn.XLOOKUP(GWV$4,dictionary!$M$3:$M$7128,dictionary!$N$3:$N$7128))," ",_xlfn.XLOOKUP(GWV$4,dictionary!$M$3:$M$7128,dictionary!$N$3:$N$7128))</f>
        <v>Para_ModulControler_Ctr27_IComp</v>
      </c>
      <c r="GWW3" s="175" t="str">
        <f>IF(ISNA(_xlfn.XLOOKUP(GWW$4,dictionary!$M$3:$M$7128,dictionary!$N$3:$N$7128))," ",_xlfn.XLOOKUP(GWW$4,dictionary!$M$3:$M$7128,dictionary!$N$3:$N$7128))</f>
        <v>Para_ModulControler_Ctr27_Kp_manualAdjust</v>
      </c>
      <c r="GWX3" s="175" t="str">
        <f>IF(ISNA(_xlfn.XLOOKUP(GWX$4,dictionary!$M$3:$M$7128,dictionary!$N$3:$N$7128))," ",_xlfn.XLOOKUP(GWX$4,dictionary!$M$3:$M$7128,dictionary!$N$3:$N$7128))</f>
        <v>Para_ModulControler_Ctr27_nvert</v>
      </c>
      <c r="GWY3" s="175" t="str">
        <f>IF(ISNA(_xlfn.XLOOKUP(GWY$4,dictionary!$M$3:$M$7128,dictionary!$N$3:$N$7128))," ",_xlfn.XLOOKUP(GWY$4,dictionary!$M$3:$M$7128,dictionary!$N$3:$N$7128))</f>
        <v>Para_ModulControler_Ctr27_PComp</v>
      </c>
      <c r="GWZ3" s="175" t="str">
        <f>IF(ISNA(_xlfn.XLOOKUP(GWZ$4,dictionary!$M$3:$M$7128,dictionary!$N$3:$N$7128))," ",_xlfn.XLOOKUP(GWZ$4,dictionary!$M$3:$M$7128,dictionary!$N$3:$N$7128))</f>
        <v>Para_ModulControler_Ctr27_t_min_pulse_down</v>
      </c>
      <c r="GXA3" s="175" t="str">
        <f>IF(ISNA(_xlfn.XLOOKUP(GXA$4,dictionary!$M$3:$M$7128,dictionary!$N$3:$N$7128))," ",_xlfn.XLOOKUP(GXA$4,dictionary!$M$3:$M$7128,dictionary!$N$3:$N$7128))</f>
        <v>Para_ModulControler_Ctr27_t_min_pulse_up</v>
      </c>
      <c r="GXB3" s="175" t="str">
        <f>IF(ISNA(_xlfn.XLOOKUP(GXB$4,dictionary!$M$3:$M$7128,dictionary!$N$3:$N$7128))," ",_xlfn.XLOOKUP(GXB$4,dictionary!$M$3:$M$7128,dictionary!$N$3:$N$7128))</f>
        <v>Para_ModulControler_Ctr27_t_period_down</v>
      </c>
      <c r="GXC3" s="175" t="str">
        <f>IF(ISNA(_xlfn.XLOOKUP(GXC$4,dictionary!$M$3:$M$7128,dictionary!$N$3:$N$7128))," ",_xlfn.XLOOKUP(GXC$4,dictionary!$M$3:$M$7128,dictionary!$N$3:$N$7128))</f>
        <v>Para_ModulControler_Ctr27_t_period_up</v>
      </c>
      <c r="GXD3" s="175" t="str">
        <f>IF(ISNA(_xlfn.XLOOKUP(GXD$4,dictionary!$M$3:$M$7128,dictionary!$N$3:$N$7128))," ",_xlfn.XLOOKUP(GXD$4,dictionary!$M$3:$M$7128,dictionary!$N$3:$N$7128))</f>
        <v>Para_ModulControler_Ctr27_Tn_manualAdjust</v>
      </c>
      <c r="GXE3" s="175" t="str">
        <f>IF(ISNA(_xlfn.XLOOKUP(GXE$4,dictionary!$M$3:$M$7128,dictionary!$N$3:$N$7128))," ",_xlfn.XLOOKUP(GXE$4,dictionary!$M$3:$M$7128,dictionary!$N$3:$N$7128))</f>
        <v>Para_ModulControler_Ctr27_Tv_manualAdjust</v>
      </c>
      <c r="GXF3" s="175" t="str">
        <f>IF(ISNA(_xlfn.XLOOKUP(GXF$4,dictionary!$M$3:$M$7128,dictionary!$N$3:$N$7128))," ",_xlfn.XLOOKUP(GXF$4,dictionary!$M$3:$M$7128,dictionary!$N$3:$N$7128))</f>
        <v>Para_ModulControler_Ctr27_WMax</v>
      </c>
      <c r="GXG3" s="175" t="str">
        <f>IF(ISNA(_xlfn.XLOOKUP(GXG$4,dictionary!$M$3:$M$7128,dictionary!$N$3:$N$7128))," ",_xlfn.XLOOKUP(GXG$4,dictionary!$M$3:$M$7128,dictionary!$N$3:$N$7128))</f>
        <v>Para_ModulControler_Ctr27_WMin</v>
      </c>
      <c r="GXH3" s="175" t="str">
        <f>IF(ISNA(_xlfn.XLOOKUP(GXH$4,dictionary!$M$3:$M$7128,dictionary!$N$3:$N$7128))," ",_xlfn.XLOOKUP(GXH$4,dictionary!$M$3:$M$7128,dictionary!$N$3:$N$7128))</f>
        <v>Para_ModulControler_Ctr27_WStart</v>
      </c>
      <c r="GXI3" s="175" t="str">
        <f>IF(ISNA(_xlfn.XLOOKUP(GXI$4,dictionary!$M$3:$M$7128,dictionary!$N$3:$N$7128))," ",_xlfn.XLOOKUP(GXI$4,dictionary!$M$3:$M$7128,dictionary!$N$3:$N$7128))</f>
        <v>Para_ModulControler_Ctr27_Y_block</v>
      </c>
      <c r="GXJ3" s="175" t="str">
        <f>IF(ISNA(_xlfn.XLOOKUP(GXJ$4,dictionary!$M$3:$M$7128,dictionary!$N$3:$N$7128))," ",_xlfn.XLOOKUP(GXJ$4,dictionary!$M$3:$M$7128,dictionary!$N$3:$N$7128))</f>
        <v>Para_ModulControler_Ctr27_YMax</v>
      </c>
      <c r="GXK3" s="175" t="str">
        <f>IF(ISNA(_xlfn.XLOOKUP(GXK$4,dictionary!$M$3:$M$7128,dictionary!$N$3:$N$7128))," ",_xlfn.XLOOKUP(GXK$4,dictionary!$M$3:$M$7128,dictionary!$N$3:$N$7128))</f>
        <v>Para_ModulControler_Ctr27_YMin</v>
      </c>
      <c r="GXL3" s="175" t="str">
        <f>IF(ISNA(_xlfn.XLOOKUP(GXL$4,dictionary!$M$3:$M$7128,dictionary!$N$3:$N$7128))," ",_xlfn.XLOOKUP(GXL$4,dictionary!$M$3:$M$7128,dictionary!$N$3:$N$7128))</f>
        <v>Para_ModulControler_Ctr28_DComp</v>
      </c>
      <c r="GXM3" s="175" t="str">
        <f>IF(ISNA(_xlfn.XLOOKUP(GXM$4,dictionary!$M$3:$M$7128,dictionary!$N$3:$N$7128))," ",_xlfn.XLOOKUP(GXM$4,dictionary!$M$3:$M$7128,dictionary!$N$3:$N$7128))</f>
        <v>Para_ModulControler_Ctr28_deadband</v>
      </c>
      <c r="GXN3" s="175" t="str">
        <f>IF(ISNA(_xlfn.XLOOKUP(GXN$4,dictionary!$M$3:$M$7128,dictionary!$N$3:$N$7128))," ",_xlfn.XLOOKUP(GXN$4,dictionary!$M$3:$M$7128,dictionary!$N$3:$N$7128))</f>
        <v>Para_ModulControler_Ctr28_dW_down</v>
      </c>
      <c r="GXO3" s="175" t="str">
        <f>IF(ISNA(_xlfn.XLOOKUP(GXO$4,dictionary!$M$3:$M$7128,dictionary!$N$3:$N$7128))," ",_xlfn.XLOOKUP(GXO$4,dictionary!$M$3:$M$7128,dictionary!$N$3:$N$7128))</f>
        <v>Para_ModulControler_Ctr28_dW_up</v>
      </c>
      <c r="GXP3" s="175" t="str">
        <f>IF(ISNA(_xlfn.XLOOKUP(GXP$4,dictionary!$M$3:$M$7128,dictionary!$N$3:$N$7128))," ",_xlfn.XLOOKUP(GXP$4,dictionary!$M$3:$M$7128,dictionary!$N$3:$N$7128))</f>
        <v>Para_ModulControler_Ctr28_dY_max</v>
      </c>
      <c r="GXQ3" s="175" t="str">
        <f>IF(ISNA(_xlfn.XLOOKUP(GXQ$4,dictionary!$M$3:$M$7128,dictionary!$N$3:$N$7128))," ",_xlfn.XLOOKUP(GXQ$4,dictionary!$M$3:$M$7128,dictionary!$N$3:$N$7128))</f>
        <v>Para_ModulControler_Ctr28_IComp</v>
      </c>
      <c r="GXR3" s="175" t="str">
        <f>IF(ISNA(_xlfn.XLOOKUP(GXR$4,dictionary!$M$3:$M$7128,dictionary!$N$3:$N$7128))," ",_xlfn.XLOOKUP(GXR$4,dictionary!$M$3:$M$7128,dictionary!$N$3:$N$7128))</f>
        <v>Para_ModulControler_Ctr28_Kp_manualAdjust</v>
      </c>
      <c r="GXS3" s="175" t="str">
        <f>IF(ISNA(_xlfn.XLOOKUP(GXS$4,dictionary!$M$3:$M$7128,dictionary!$N$3:$N$7128))," ",_xlfn.XLOOKUP(GXS$4,dictionary!$M$3:$M$7128,dictionary!$N$3:$N$7128))</f>
        <v>Para_ModulControler_Ctr28_nvert</v>
      </c>
      <c r="GXT3" s="175" t="str">
        <f>IF(ISNA(_xlfn.XLOOKUP(GXT$4,dictionary!$M$3:$M$7128,dictionary!$N$3:$N$7128))," ",_xlfn.XLOOKUP(GXT$4,dictionary!$M$3:$M$7128,dictionary!$N$3:$N$7128))</f>
        <v>Para_ModulControler_Ctr28_PComp</v>
      </c>
      <c r="GXU3" s="175" t="str">
        <f>IF(ISNA(_xlfn.XLOOKUP(GXU$4,dictionary!$M$3:$M$7128,dictionary!$N$3:$N$7128))," ",_xlfn.XLOOKUP(GXU$4,dictionary!$M$3:$M$7128,dictionary!$N$3:$N$7128))</f>
        <v>Para_ModulControler_Ctr28_t_min_pulse_down</v>
      </c>
      <c r="GXV3" s="175" t="str">
        <f>IF(ISNA(_xlfn.XLOOKUP(GXV$4,dictionary!$M$3:$M$7128,dictionary!$N$3:$N$7128))," ",_xlfn.XLOOKUP(GXV$4,dictionary!$M$3:$M$7128,dictionary!$N$3:$N$7128))</f>
        <v>Para_ModulControler_Ctr28_t_min_pulse_up</v>
      </c>
      <c r="GXW3" s="175" t="str">
        <f>IF(ISNA(_xlfn.XLOOKUP(GXW$4,dictionary!$M$3:$M$7128,dictionary!$N$3:$N$7128))," ",_xlfn.XLOOKUP(GXW$4,dictionary!$M$3:$M$7128,dictionary!$N$3:$N$7128))</f>
        <v>Para_ModulControler_Ctr28_t_period_down</v>
      </c>
      <c r="GXX3" s="175" t="str">
        <f>IF(ISNA(_xlfn.XLOOKUP(GXX$4,dictionary!$M$3:$M$7128,dictionary!$N$3:$N$7128))," ",_xlfn.XLOOKUP(GXX$4,dictionary!$M$3:$M$7128,dictionary!$N$3:$N$7128))</f>
        <v>Para_ModulControler_Ctr28_t_period_up</v>
      </c>
      <c r="GXY3" s="175" t="str">
        <f>IF(ISNA(_xlfn.XLOOKUP(GXY$4,dictionary!$M$3:$M$7128,dictionary!$N$3:$N$7128))," ",_xlfn.XLOOKUP(GXY$4,dictionary!$M$3:$M$7128,dictionary!$N$3:$N$7128))</f>
        <v>Para_ModulControler_Ctr28_Tn_manualAdjust</v>
      </c>
      <c r="GXZ3" s="175" t="str">
        <f>IF(ISNA(_xlfn.XLOOKUP(GXZ$4,dictionary!$M$3:$M$7128,dictionary!$N$3:$N$7128))," ",_xlfn.XLOOKUP(GXZ$4,dictionary!$M$3:$M$7128,dictionary!$N$3:$N$7128))</f>
        <v>Para_ModulControler_Ctr28_Tv_manualAdjust</v>
      </c>
      <c r="GYA3" s="175" t="str">
        <f>IF(ISNA(_xlfn.XLOOKUP(GYA$4,dictionary!$M$3:$M$7128,dictionary!$N$3:$N$7128))," ",_xlfn.XLOOKUP(GYA$4,dictionary!$M$3:$M$7128,dictionary!$N$3:$N$7128))</f>
        <v>Para_ModulControler_Ctr28_WMax</v>
      </c>
      <c r="GYB3" s="175" t="str">
        <f>IF(ISNA(_xlfn.XLOOKUP(GYB$4,dictionary!$M$3:$M$7128,dictionary!$N$3:$N$7128))," ",_xlfn.XLOOKUP(GYB$4,dictionary!$M$3:$M$7128,dictionary!$N$3:$N$7128))</f>
        <v>Para_ModulControler_Ctr28_WMin</v>
      </c>
      <c r="GYC3" s="175" t="str">
        <f>IF(ISNA(_xlfn.XLOOKUP(GYC$4,dictionary!$M$3:$M$7128,dictionary!$N$3:$N$7128))," ",_xlfn.XLOOKUP(GYC$4,dictionary!$M$3:$M$7128,dictionary!$N$3:$N$7128))</f>
        <v>Para_ModulControler_Ctr28_WStart</v>
      </c>
      <c r="GYD3" s="175" t="str">
        <f>IF(ISNA(_xlfn.XLOOKUP(GYD$4,dictionary!$M$3:$M$7128,dictionary!$N$3:$N$7128))," ",_xlfn.XLOOKUP(GYD$4,dictionary!$M$3:$M$7128,dictionary!$N$3:$N$7128))</f>
        <v>Para_ModulControler_Ctr28_Y_block</v>
      </c>
      <c r="GYE3" s="175" t="str">
        <f>IF(ISNA(_xlfn.XLOOKUP(GYE$4,dictionary!$M$3:$M$7128,dictionary!$N$3:$N$7128))," ",_xlfn.XLOOKUP(GYE$4,dictionary!$M$3:$M$7128,dictionary!$N$3:$N$7128))</f>
        <v>Para_ModulControler_Ctr28_YMax</v>
      </c>
      <c r="GYF3" s="175" t="str">
        <f>IF(ISNA(_xlfn.XLOOKUP(GYF$4,dictionary!$M$3:$M$7128,dictionary!$N$3:$N$7128))," ",_xlfn.XLOOKUP(GYF$4,dictionary!$M$3:$M$7128,dictionary!$N$3:$N$7128))</f>
        <v>Para_ModulControler_Ctr28_YMin</v>
      </c>
      <c r="GYG3" s="175" t="str">
        <f>IF(ISNA(_xlfn.XLOOKUP(GYG$4,dictionary!$M$3:$M$7128,dictionary!$N$3:$N$7128))," ",_xlfn.XLOOKUP(GYG$4,dictionary!$M$3:$M$7128,dictionary!$N$3:$N$7128))</f>
        <v>Para_ModulControler_Ctr29_DComp</v>
      </c>
      <c r="GYH3" s="175" t="str">
        <f>IF(ISNA(_xlfn.XLOOKUP(GYH$4,dictionary!$M$3:$M$7128,dictionary!$N$3:$N$7128))," ",_xlfn.XLOOKUP(GYH$4,dictionary!$M$3:$M$7128,dictionary!$N$3:$N$7128))</f>
        <v>Para_ModulControler_Ctr29_deadband</v>
      </c>
      <c r="GYI3" s="175" t="str">
        <f>IF(ISNA(_xlfn.XLOOKUP(GYI$4,dictionary!$M$3:$M$7128,dictionary!$N$3:$N$7128))," ",_xlfn.XLOOKUP(GYI$4,dictionary!$M$3:$M$7128,dictionary!$N$3:$N$7128))</f>
        <v>Para_ModulControler_Ctr29_dW_down</v>
      </c>
      <c r="GYJ3" s="175" t="str">
        <f>IF(ISNA(_xlfn.XLOOKUP(GYJ$4,dictionary!$M$3:$M$7128,dictionary!$N$3:$N$7128))," ",_xlfn.XLOOKUP(GYJ$4,dictionary!$M$3:$M$7128,dictionary!$N$3:$N$7128))</f>
        <v>Para_ModulControler_Ctr29_dW_up</v>
      </c>
      <c r="GYK3" s="175" t="str">
        <f>IF(ISNA(_xlfn.XLOOKUP(GYK$4,dictionary!$M$3:$M$7128,dictionary!$N$3:$N$7128))," ",_xlfn.XLOOKUP(GYK$4,dictionary!$M$3:$M$7128,dictionary!$N$3:$N$7128))</f>
        <v>Para_ModulControler_Ctr29_dY_max</v>
      </c>
      <c r="GYL3" s="175" t="str">
        <f>IF(ISNA(_xlfn.XLOOKUP(GYL$4,dictionary!$M$3:$M$7128,dictionary!$N$3:$N$7128))," ",_xlfn.XLOOKUP(GYL$4,dictionary!$M$3:$M$7128,dictionary!$N$3:$N$7128))</f>
        <v>Para_ModulControler_Ctr29_IComp</v>
      </c>
      <c r="GYM3" s="175" t="str">
        <f>IF(ISNA(_xlfn.XLOOKUP(GYM$4,dictionary!$M$3:$M$7128,dictionary!$N$3:$N$7128))," ",_xlfn.XLOOKUP(GYM$4,dictionary!$M$3:$M$7128,dictionary!$N$3:$N$7128))</f>
        <v>Para_ModulControler_Ctr29_Kp_manualAdjust</v>
      </c>
      <c r="GYN3" s="175" t="str">
        <f>IF(ISNA(_xlfn.XLOOKUP(GYN$4,dictionary!$M$3:$M$7128,dictionary!$N$3:$N$7128))," ",_xlfn.XLOOKUP(GYN$4,dictionary!$M$3:$M$7128,dictionary!$N$3:$N$7128))</f>
        <v>Para_ModulControler_Ctr29_nvert</v>
      </c>
      <c r="GYO3" s="175" t="str">
        <f>IF(ISNA(_xlfn.XLOOKUP(GYO$4,dictionary!$M$3:$M$7128,dictionary!$N$3:$N$7128))," ",_xlfn.XLOOKUP(GYO$4,dictionary!$M$3:$M$7128,dictionary!$N$3:$N$7128))</f>
        <v>Para_ModulControler_Ctr29_PComp</v>
      </c>
      <c r="GYP3" s="175" t="str">
        <f>IF(ISNA(_xlfn.XLOOKUP(GYP$4,dictionary!$M$3:$M$7128,dictionary!$N$3:$N$7128))," ",_xlfn.XLOOKUP(GYP$4,dictionary!$M$3:$M$7128,dictionary!$N$3:$N$7128))</f>
        <v>Para_ModulControler_Ctr29_t_min_pulse_down</v>
      </c>
      <c r="GYQ3" s="175" t="str">
        <f>IF(ISNA(_xlfn.XLOOKUP(GYQ$4,dictionary!$M$3:$M$7128,dictionary!$N$3:$N$7128))," ",_xlfn.XLOOKUP(GYQ$4,dictionary!$M$3:$M$7128,dictionary!$N$3:$N$7128))</f>
        <v>Para_ModulControler_Ctr29_t_min_pulse_up</v>
      </c>
      <c r="GYR3" s="175" t="str">
        <f>IF(ISNA(_xlfn.XLOOKUP(GYR$4,dictionary!$M$3:$M$7128,dictionary!$N$3:$N$7128))," ",_xlfn.XLOOKUP(GYR$4,dictionary!$M$3:$M$7128,dictionary!$N$3:$N$7128))</f>
        <v>Para_ModulControler_Ctr29_t_period_down</v>
      </c>
      <c r="GYS3" s="175" t="str">
        <f>IF(ISNA(_xlfn.XLOOKUP(GYS$4,dictionary!$M$3:$M$7128,dictionary!$N$3:$N$7128))," ",_xlfn.XLOOKUP(GYS$4,dictionary!$M$3:$M$7128,dictionary!$N$3:$N$7128))</f>
        <v>Para_ModulControler_Ctr29_t_period_up</v>
      </c>
      <c r="GYT3" s="175" t="str">
        <f>IF(ISNA(_xlfn.XLOOKUP(GYT$4,dictionary!$M$3:$M$7128,dictionary!$N$3:$N$7128))," ",_xlfn.XLOOKUP(GYT$4,dictionary!$M$3:$M$7128,dictionary!$N$3:$N$7128))</f>
        <v>Para_ModulControler_Ctr29_Tn_manualAdjust</v>
      </c>
      <c r="GYU3" s="175" t="str">
        <f>IF(ISNA(_xlfn.XLOOKUP(GYU$4,dictionary!$M$3:$M$7128,dictionary!$N$3:$N$7128))," ",_xlfn.XLOOKUP(GYU$4,dictionary!$M$3:$M$7128,dictionary!$N$3:$N$7128))</f>
        <v>Para_ModulControler_Ctr29_Tv_manualAdjust</v>
      </c>
      <c r="GYV3" s="175" t="str">
        <f>IF(ISNA(_xlfn.XLOOKUP(GYV$4,dictionary!$M$3:$M$7128,dictionary!$N$3:$N$7128))," ",_xlfn.XLOOKUP(GYV$4,dictionary!$M$3:$M$7128,dictionary!$N$3:$N$7128))</f>
        <v>Para_ModulControler_Ctr29_WMax</v>
      </c>
      <c r="GYW3" s="175" t="str">
        <f>IF(ISNA(_xlfn.XLOOKUP(GYW$4,dictionary!$M$3:$M$7128,dictionary!$N$3:$N$7128))," ",_xlfn.XLOOKUP(GYW$4,dictionary!$M$3:$M$7128,dictionary!$N$3:$N$7128))</f>
        <v>Para_ModulControler_Ctr29_WMin</v>
      </c>
      <c r="GYX3" s="175" t="str">
        <f>IF(ISNA(_xlfn.XLOOKUP(GYX$4,dictionary!$M$3:$M$7128,dictionary!$N$3:$N$7128))," ",_xlfn.XLOOKUP(GYX$4,dictionary!$M$3:$M$7128,dictionary!$N$3:$N$7128))</f>
        <v>Para_ModulControler_Ctr29_WStart</v>
      </c>
      <c r="GYY3" s="175" t="str">
        <f>IF(ISNA(_xlfn.XLOOKUP(GYY$4,dictionary!$M$3:$M$7128,dictionary!$N$3:$N$7128))," ",_xlfn.XLOOKUP(GYY$4,dictionary!$M$3:$M$7128,dictionary!$N$3:$N$7128))</f>
        <v>Para_ModulControler_Ctr29_Y_block</v>
      </c>
      <c r="GYZ3" s="175" t="str">
        <f>IF(ISNA(_xlfn.XLOOKUP(GYZ$4,dictionary!$M$3:$M$7128,dictionary!$N$3:$N$7128))," ",_xlfn.XLOOKUP(GYZ$4,dictionary!$M$3:$M$7128,dictionary!$N$3:$N$7128))</f>
        <v>Para_ModulControler_Ctr29_YMax</v>
      </c>
      <c r="GZA3" s="175" t="str">
        <f>IF(ISNA(_xlfn.XLOOKUP(GZA$4,dictionary!$M$3:$M$7128,dictionary!$N$3:$N$7128))," ",_xlfn.XLOOKUP(GZA$4,dictionary!$M$3:$M$7128,dictionary!$N$3:$N$7128))</f>
        <v>Para_ModulControler_Ctr29_YMin</v>
      </c>
      <c r="GZB3" s="175" t="str">
        <f>IF(ISNA(_xlfn.XLOOKUP(GZB$4,dictionary!$M$3:$M$7128,dictionary!$N$3:$N$7128))," ",_xlfn.XLOOKUP(GZB$4,dictionary!$M$3:$M$7128,dictionary!$N$3:$N$7128))</f>
        <v>Para_ModulControler_Ctr2_DComp</v>
      </c>
      <c r="GZC3" s="175" t="str">
        <f>IF(ISNA(_xlfn.XLOOKUP(GZC$4,dictionary!$M$3:$M$7128,dictionary!$N$3:$N$7128))," ",_xlfn.XLOOKUP(GZC$4,dictionary!$M$3:$M$7128,dictionary!$N$3:$N$7128))</f>
        <v>Para_ModulControler_Ctr2_deadband</v>
      </c>
      <c r="GZD3" s="175" t="str">
        <f>IF(ISNA(_xlfn.XLOOKUP(GZD$4,dictionary!$M$3:$M$7128,dictionary!$N$3:$N$7128))," ",_xlfn.XLOOKUP(GZD$4,dictionary!$M$3:$M$7128,dictionary!$N$3:$N$7128))</f>
        <v>Para_ModulControler_Ctr2_dY_max</v>
      </c>
      <c r="GZE3" s="175" t="str">
        <f>IF(ISNA(_xlfn.XLOOKUP(GZE$4,dictionary!$M$3:$M$7128,dictionary!$N$3:$N$7128))," ",_xlfn.XLOOKUP(GZE$4,dictionary!$M$3:$M$7128,dictionary!$N$3:$N$7128))</f>
        <v>Para_ModulControler_Ctr2_IComp</v>
      </c>
      <c r="GZF3" s="175" t="str">
        <f>IF(ISNA(_xlfn.XLOOKUP(GZF$4,dictionary!$M$3:$M$7128,dictionary!$N$3:$N$7128))," ",_xlfn.XLOOKUP(GZF$4,dictionary!$M$3:$M$7128,dictionary!$N$3:$N$7128))</f>
        <v>Para_ModulControler_Ctr2_Kp_manualAdjust</v>
      </c>
      <c r="GZG3" s="175" t="str">
        <f>IF(ISNA(_xlfn.XLOOKUP(GZG$4,dictionary!$M$3:$M$7128,dictionary!$N$3:$N$7128))," ",_xlfn.XLOOKUP(GZG$4,dictionary!$M$3:$M$7128,dictionary!$N$3:$N$7128))</f>
        <v>Para_ModulControler_Ctr2_nvert</v>
      </c>
      <c r="GZH3" s="175" t="str">
        <f>IF(ISNA(_xlfn.XLOOKUP(GZH$4,dictionary!$M$3:$M$7128,dictionary!$N$3:$N$7128))," ",_xlfn.XLOOKUP(GZH$4,dictionary!$M$3:$M$7128,dictionary!$N$3:$N$7128))</f>
        <v>Para_ModulControler_Ctr2_PComp</v>
      </c>
      <c r="GZI3" s="175" t="str">
        <f>IF(ISNA(_xlfn.XLOOKUP(GZI$4,dictionary!$M$3:$M$7128,dictionary!$N$3:$N$7128))," ",_xlfn.XLOOKUP(GZI$4,dictionary!$M$3:$M$7128,dictionary!$N$3:$N$7128))</f>
        <v>Para_ModulControler_Ctr2_ScaleMax</v>
      </c>
      <c r="GZJ3" s="175" t="str">
        <f>IF(ISNA(_xlfn.XLOOKUP(GZJ$4,dictionary!$M$3:$M$7128,dictionary!$N$3:$N$7128))," ",_xlfn.XLOOKUP(GZJ$4,dictionary!$M$3:$M$7128,dictionary!$N$3:$N$7128))</f>
        <v>Para_ModulControler_Ctr2_ScaleMin</v>
      </c>
      <c r="GZK3" s="175" t="str">
        <f>IF(ISNA(_xlfn.XLOOKUP(GZK$4,dictionary!$M$3:$M$7128,dictionary!$N$3:$N$7128))," ",_xlfn.XLOOKUP(GZK$4,dictionary!$M$3:$M$7128,dictionary!$N$3:$N$7128))</f>
        <v>Para_ModulControler_Ctr2_t_min_pulse_down</v>
      </c>
      <c r="GZL3" s="175" t="str">
        <f>IF(ISNA(_xlfn.XLOOKUP(GZL$4,dictionary!$M$3:$M$7128,dictionary!$N$3:$N$7128))," ",_xlfn.XLOOKUP(GZL$4,dictionary!$M$3:$M$7128,dictionary!$N$3:$N$7128))</f>
        <v>Para_ModulControler_Ctr2_t_min_pulse_up</v>
      </c>
      <c r="GZM3" s="175" t="str">
        <f>IF(ISNA(_xlfn.XLOOKUP(GZM$4,dictionary!$M$3:$M$7128,dictionary!$N$3:$N$7128))," ",_xlfn.XLOOKUP(GZM$4,dictionary!$M$3:$M$7128,dictionary!$N$3:$N$7128))</f>
        <v>Para_ModulControler_Ctr2_t_period_down</v>
      </c>
      <c r="GZN3" s="175" t="str">
        <f>IF(ISNA(_xlfn.XLOOKUP(GZN$4,dictionary!$M$3:$M$7128,dictionary!$N$3:$N$7128))," ",_xlfn.XLOOKUP(GZN$4,dictionary!$M$3:$M$7128,dictionary!$N$3:$N$7128))</f>
        <v>Para_ModulControler_Ctr2_t_period_up</v>
      </c>
      <c r="GZO3" s="175" t="str">
        <f>IF(ISNA(_xlfn.XLOOKUP(GZO$4,dictionary!$M$3:$M$7128,dictionary!$N$3:$N$7128))," ",_xlfn.XLOOKUP(GZO$4,dictionary!$M$3:$M$7128,dictionary!$N$3:$N$7128))</f>
        <v>Para_ModulControler_Ctr2_Tn_manualAdjust</v>
      </c>
      <c r="GZP3" s="175" t="str">
        <f>IF(ISNA(_xlfn.XLOOKUP(GZP$4,dictionary!$M$3:$M$7128,dictionary!$N$3:$N$7128))," ",_xlfn.XLOOKUP(GZP$4,dictionary!$M$3:$M$7128,dictionary!$N$3:$N$7128))</f>
        <v>Para_ModulControler_Ctr2_Tv_manualAdjust</v>
      </c>
      <c r="GZQ3" s="175" t="str">
        <f>IF(ISNA(_xlfn.XLOOKUP(GZQ$4,dictionary!$M$3:$M$7128,dictionary!$N$3:$N$7128))," ",_xlfn.XLOOKUP(GZQ$4,dictionary!$M$3:$M$7128,dictionary!$N$3:$N$7128))</f>
        <v>Para_ModulControler_Ctr2_WMax</v>
      </c>
      <c r="GZR3" s="175" t="str">
        <f>IF(ISNA(_xlfn.XLOOKUP(GZR$4,dictionary!$M$3:$M$7128,dictionary!$N$3:$N$7128))," ",_xlfn.XLOOKUP(GZR$4,dictionary!$M$3:$M$7128,dictionary!$N$3:$N$7128))</f>
        <v>Para_ModulControler_Ctr2_WMin</v>
      </c>
      <c r="GZS3" s="175" t="str">
        <f>IF(ISNA(_xlfn.XLOOKUP(GZS$4,dictionary!$M$3:$M$7128,dictionary!$N$3:$N$7128))," ",_xlfn.XLOOKUP(GZS$4,dictionary!$M$3:$M$7128,dictionary!$N$3:$N$7128))</f>
        <v>Para_ModulControler_Ctr2_WRampNeg</v>
      </c>
      <c r="GZT3" s="175" t="str">
        <f>IF(ISNA(_xlfn.XLOOKUP(GZT$4,dictionary!$M$3:$M$7128,dictionary!$N$3:$N$7128))," ",_xlfn.XLOOKUP(GZT$4,dictionary!$M$3:$M$7128,dictionary!$N$3:$N$7128))</f>
        <v>Para_ModulControler_Ctr2_WRampPos</v>
      </c>
      <c r="GZU3" s="175" t="str">
        <f>IF(ISNA(_xlfn.XLOOKUP(GZU$4,dictionary!$M$3:$M$7128,dictionary!$N$3:$N$7128))," ",_xlfn.XLOOKUP(GZU$4,dictionary!$M$3:$M$7128,dictionary!$N$3:$N$7128))</f>
        <v>Para_ModulControler_Ctr2_WStart</v>
      </c>
      <c r="GZV3" s="175" t="str">
        <f>IF(ISNA(_xlfn.XLOOKUP(GZV$4,dictionary!$M$3:$M$7128,dictionary!$N$3:$N$7128))," ",_xlfn.XLOOKUP(GZV$4,dictionary!$M$3:$M$7128,dictionary!$N$3:$N$7128))</f>
        <v>Para_ModulControler_Ctr2_Y_block</v>
      </c>
      <c r="GZW3" s="175" t="str">
        <f>IF(ISNA(_xlfn.XLOOKUP(GZW$4,dictionary!$M$3:$M$7128,dictionary!$N$3:$N$7128))," ",_xlfn.XLOOKUP(GZW$4,dictionary!$M$3:$M$7128,dictionary!$N$3:$N$7128))</f>
        <v>Para_ModulControler_Ctr2_YMax</v>
      </c>
      <c r="GZX3" s="175" t="str">
        <f>IF(ISNA(_xlfn.XLOOKUP(GZX$4,dictionary!$M$3:$M$7128,dictionary!$N$3:$N$7128))," ",_xlfn.XLOOKUP(GZX$4,dictionary!$M$3:$M$7128,dictionary!$N$3:$N$7128))</f>
        <v>Para_ModulControler_Ctr2_YMin</v>
      </c>
      <c r="GZY3" s="175" t="str">
        <f>IF(ISNA(_xlfn.XLOOKUP(GZY$4,dictionary!$M$3:$M$7128,dictionary!$N$3:$N$7128))," ",_xlfn.XLOOKUP(GZY$4,dictionary!$M$3:$M$7128,dictionary!$N$3:$N$7128))</f>
        <v>Para_ModulControler_Ctr30_DComp</v>
      </c>
      <c r="GZZ3" s="175" t="str">
        <f>IF(ISNA(_xlfn.XLOOKUP(GZZ$4,dictionary!$M$3:$M$7128,dictionary!$N$3:$N$7128))," ",_xlfn.XLOOKUP(GZZ$4,dictionary!$M$3:$M$7128,dictionary!$N$3:$N$7128))</f>
        <v>Para_ModulControler_Ctr30_deadband</v>
      </c>
      <c r="HAA3" s="175" t="str">
        <f>IF(ISNA(_xlfn.XLOOKUP(HAA$4,dictionary!$M$3:$M$7128,dictionary!$N$3:$N$7128))," ",_xlfn.XLOOKUP(HAA$4,dictionary!$M$3:$M$7128,dictionary!$N$3:$N$7128))</f>
        <v>Para_ModulControler_Ctr30_dW_down</v>
      </c>
      <c r="HAB3" s="175" t="str">
        <f>IF(ISNA(_xlfn.XLOOKUP(HAB$4,dictionary!$M$3:$M$7128,dictionary!$N$3:$N$7128))," ",_xlfn.XLOOKUP(HAB$4,dictionary!$M$3:$M$7128,dictionary!$N$3:$N$7128))</f>
        <v>Para_ModulControler_Ctr30_dW_up</v>
      </c>
      <c r="HAC3" s="175" t="str">
        <f>IF(ISNA(_xlfn.XLOOKUP(HAC$4,dictionary!$M$3:$M$7128,dictionary!$N$3:$N$7128))," ",_xlfn.XLOOKUP(HAC$4,dictionary!$M$3:$M$7128,dictionary!$N$3:$N$7128))</f>
        <v>Para_ModulControler_Ctr30_dY_max</v>
      </c>
      <c r="HAD3" s="175" t="str">
        <f>IF(ISNA(_xlfn.XLOOKUP(HAD$4,dictionary!$M$3:$M$7128,dictionary!$N$3:$N$7128))," ",_xlfn.XLOOKUP(HAD$4,dictionary!$M$3:$M$7128,dictionary!$N$3:$N$7128))</f>
        <v>Para_ModulControler_Ctr30_IComp</v>
      </c>
      <c r="HAE3" s="175" t="str">
        <f>IF(ISNA(_xlfn.XLOOKUP(HAE$4,dictionary!$M$3:$M$7128,dictionary!$N$3:$N$7128))," ",_xlfn.XLOOKUP(HAE$4,dictionary!$M$3:$M$7128,dictionary!$N$3:$N$7128))</f>
        <v>Para_ModulControler_Ctr30_Kp_manualAdjust</v>
      </c>
      <c r="HAF3" s="175" t="str">
        <f>IF(ISNA(_xlfn.XLOOKUP(HAF$4,dictionary!$M$3:$M$7128,dictionary!$N$3:$N$7128))," ",_xlfn.XLOOKUP(HAF$4,dictionary!$M$3:$M$7128,dictionary!$N$3:$N$7128))</f>
        <v>Para_ModulControler_Ctr30_nvert</v>
      </c>
      <c r="HAG3" s="175" t="str">
        <f>IF(ISNA(_xlfn.XLOOKUP(HAG$4,dictionary!$M$3:$M$7128,dictionary!$N$3:$N$7128))," ",_xlfn.XLOOKUP(HAG$4,dictionary!$M$3:$M$7128,dictionary!$N$3:$N$7128))</f>
        <v>Para_ModulControler_Ctr30_PComp</v>
      </c>
      <c r="HAH3" s="175" t="str">
        <f>IF(ISNA(_xlfn.XLOOKUP(HAH$4,dictionary!$M$3:$M$7128,dictionary!$N$3:$N$7128))," ",_xlfn.XLOOKUP(HAH$4,dictionary!$M$3:$M$7128,dictionary!$N$3:$N$7128))</f>
        <v>Para_ModulControler_Ctr30_t_min_pulse_down</v>
      </c>
      <c r="HAI3" s="175" t="str">
        <f>IF(ISNA(_xlfn.XLOOKUP(HAI$4,dictionary!$M$3:$M$7128,dictionary!$N$3:$N$7128))," ",_xlfn.XLOOKUP(HAI$4,dictionary!$M$3:$M$7128,dictionary!$N$3:$N$7128))</f>
        <v>Para_ModulControler_Ctr30_t_min_pulse_up</v>
      </c>
      <c r="HAJ3" s="175" t="str">
        <f>IF(ISNA(_xlfn.XLOOKUP(HAJ$4,dictionary!$M$3:$M$7128,dictionary!$N$3:$N$7128))," ",_xlfn.XLOOKUP(HAJ$4,dictionary!$M$3:$M$7128,dictionary!$N$3:$N$7128))</f>
        <v>Para_ModulControler_Ctr30_t_period_down</v>
      </c>
      <c r="HAK3" s="175" t="str">
        <f>IF(ISNA(_xlfn.XLOOKUP(HAK$4,dictionary!$M$3:$M$7128,dictionary!$N$3:$N$7128))," ",_xlfn.XLOOKUP(HAK$4,dictionary!$M$3:$M$7128,dictionary!$N$3:$N$7128))</f>
        <v>Para_ModulControler_Ctr30_t_period_up</v>
      </c>
      <c r="HAL3" s="175" t="str">
        <f>IF(ISNA(_xlfn.XLOOKUP(HAL$4,dictionary!$M$3:$M$7128,dictionary!$N$3:$N$7128))," ",_xlfn.XLOOKUP(HAL$4,dictionary!$M$3:$M$7128,dictionary!$N$3:$N$7128))</f>
        <v>Para_ModulControler_Ctr30_Tn_manualAdjust</v>
      </c>
      <c r="HAM3" s="175" t="str">
        <f>IF(ISNA(_xlfn.XLOOKUP(HAM$4,dictionary!$M$3:$M$7128,dictionary!$N$3:$N$7128))," ",_xlfn.XLOOKUP(HAM$4,dictionary!$M$3:$M$7128,dictionary!$N$3:$N$7128))</f>
        <v>Para_ModulControler_Ctr30_Tv_manualAdjust</v>
      </c>
      <c r="HAN3" s="175" t="str">
        <f>IF(ISNA(_xlfn.XLOOKUP(HAN$4,dictionary!$M$3:$M$7128,dictionary!$N$3:$N$7128))," ",_xlfn.XLOOKUP(HAN$4,dictionary!$M$3:$M$7128,dictionary!$N$3:$N$7128))</f>
        <v>Para_ModulControler_Ctr30_WMax</v>
      </c>
      <c r="HAO3" s="175" t="str">
        <f>IF(ISNA(_xlfn.XLOOKUP(HAO$4,dictionary!$M$3:$M$7128,dictionary!$N$3:$N$7128))," ",_xlfn.XLOOKUP(HAO$4,dictionary!$M$3:$M$7128,dictionary!$N$3:$N$7128))</f>
        <v>Para_ModulControler_Ctr30_WMin</v>
      </c>
      <c r="HAP3" s="175" t="str">
        <f>IF(ISNA(_xlfn.XLOOKUP(HAP$4,dictionary!$M$3:$M$7128,dictionary!$N$3:$N$7128))," ",_xlfn.XLOOKUP(HAP$4,dictionary!$M$3:$M$7128,dictionary!$N$3:$N$7128))</f>
        <v>Para_ModulControler_Ctr30_WStart</v>
      </c>
      <c r="HAQ3" s="175" t="str">
        <f>IF(ISNA(_xlfn.XLOOKUP(HAQ$4,dictionary!$M$3:$M$7128,dictionary!$N$3:$N$7128))," ",_xlfn.XLOOKUP(HAQ$4,dictionary!$M$3:$M$7128,dictionary!$N$3:$N$7128))</f>
        <v>Para_ModulControler_Ctr30_Y_block</v>
      </c>
      <c r="HAR3" s="175" t="str">
        <f>IF(ISNA(_xlfn.XLOOKUP(HAR$4,dictionary!$M$3:$M$7128,dictionary!$N$3:$N$7128))," ",_xlfn.XLOOKUP(HAR$4,dictionary!$M$3:$M$7128,dictionary!$N$3:$N$7128))</f>
        <v>Para_ModulControler_Ctr30_YMax</v>
      </c>
      <c r="HAS3" s="175" t="str">
        <f>IF(ISNA(_xlfn.XLOOKUP(HAS$4,dictionary!$M$3:$M$7128,dictionary!$N$3:$N$7128))," ",_xlfn.XLOOKUP(HAS$4,dictionary!$M$3:$M$7128,dictionary!$N$3:$N$7128))</f>
        <v>Para_ModulControler_Ctr30_YMin</v>
      </c>
      <c r="HAT3" s="175" t="str">
        <f>IF(ISNA(_xlfn.XLOOKUP(HAT$4,dictionary!$M$3:$M$7128,dictionary!$N$3:$N$7128))," ",_xlfn.XLOOKUP(HAT$4,dictionary!$M$3:$M$7128,dictionary!$N$3:$N$7128))</f>
        <v>Para_ModulControler_Ctr31_DComp</v>
      </c>
      <c r="HAU3" s="175" t="str">
        <f>IF(ISNA(_xlfn.XLOOKUP(HAU$4,dictionary!$M$3:$M$7128,dictionary!$N$3:$N$7128))," ",_xlfn.XLOOKUP(HAU$4,dictionary!$M$3:$M$7128,dictionary!$N$3:$N$7128))</f>
        <v>Para_ModulControler_Ctr31_deadband</v>
      </c>
      <c r="HAV3" s="175" t="str">
        <f>IF(ISNA(_xlfn.XLOOKUP(HAV$4,dictionary!$M$3:$M$7128,dictionary!$N$3:$N$7128))," ",_xlfn.XLOOKUP(HAV$4,dictionary!$M$3:$M$7128,dictionary!$N$3:$N$7128))</f>
        <v>Para_ModulControler_Ctr31_dW_down</v>
      </c>
      <c r="HAW3" s="175" t="str">
        <f>IF(ISNA(_xlfn.XLOOKUP(HAW$4,dictionary!$M$3:$M$7128,dictionary!$N$3:$N$7128))," ",_xlfn.XLOOKUP(HAW$4,dictionary!$M$3:$M$7128,dictionary!$N$3:$N$7128))</f>
        <v>Para_ModulControler_Ctr31_dW_up</v>
      </c>
      <c r="HAX3" s="175" t="str">
        <f>IF(ISNA(_xlfn.XLOOKUP(HAX$4,dictionary!$M$3:$M$7128,dictionary!$N$3:$N$7128))," ",_xlfn.XLOOKUP(HAX$4,dictionary!$M$3:$M$7128,dictionary!$N$3:$N$7128))</f>
        <v>Para_ModulControler_Ctr31_dY_max</v>
      </c>
      <c r="HAY3" s="175" t="str">
        <f>IF(ISNA(_xlfn.XLOOKUP(HAY$4,dictionary!$M$3:$M$7128,dictionary!$N$3:$N$7128))," ",_xlfn.XLOOKUP(HAY$4,dictionary!$M$3:$M$7128,dictionary!$N$3:$N$7128))</f>
        <v>Para_ModulControler_Ctr31_IComp</v>
      </c>
      <c r="HAZ3" s="175" t="str">
        <f>IF(ISNA(_xlfn.XLOOKUP(HAZ$4,dictionary!$M$3:$M$7128,dictionary!$N$3:$N$7128))," ",_xlfn.XLOOKUP(HAZ$4,dictionary!$M$3:$M$7128,dictionary!$N$3:$N$7128))</f>
        <v>Para_ModulControler_Ctr31_Kp_manualAdjust</v>
      </c>
      <c r="HBA3" s="175" t="str">
        <f>IF(ISNA(_xlfn.XLOOKUP(HBA$4,dictionary!$M$3:$M$7128,dictionary!$N$3:$N$7128))," ",_xlfn.XLOOKUP(HBA$4,dictionary!$M$3:$M$7128,dictionary!$N$3:$N$7128))</f>
        <v>Para_ModulControler_Ctr31_nvert</v>
      </c>
      <c r="HBB3" s="175" t="str">
        <f>IF(ISNA(_xlfn.XLOOKUP(HBB$4,dictionary!$M$3:$M$7128,dictionary!$N$3:$N$7128))," ",_xlfn.XLOOKUP(HBB$4,dictionary!$M$3:$M$7128,dictionary!$N$3:$N$7128))</f>
        <v>Para_ModulControler_Ctr31_PComp</v>
      </c>
      <c r="HBC3" s="175" t="str">
        <f>IF(ISNA(_xlfn.XLOOKUP(HBC$4,dictionary!$M$3:$M$7128,dictionary!$N$3:$N$7128))," ",_xlfn.XLOOKUP(HBC$4,dictionary!$M$3:$M$7128,dictionary!$N$3:$N$7128))</f>
        <v>Para_ModulControler_Ctr31_t_min_pulse_down</v>
      </c>
      <c r="HBD3" s="175" t="str">
        <f>IF(ISNA(_xlfn.XLOOKUP(HBD$4,dictionary!$M$3:$M$7128,dictionary!$N$3:$N$7128))," ",_xlfn.XLOOKUP(HBD$4,dictionary!$M$3:$M$7128,dictionary!$N$3:$N$7128))</f>
        <v>Para_ModulControler_Ctr31_t_min_pulse_up</v>
      </c>
      <c r="HBE3" s="175" t="str">
        <f>IF(ISNA(_xlfn.XLOOKUP(HBE$4,dictionary!$M$3:$M$7128,dictionary!$N$3:$N$7128))," ",_xlfn.XLOOKUP(HBE$4,dictionary!$M$3:$M$7128,dictionary!$N$3:$N$7128))</f>
        <v>Para_ModulControler_Ctr31_t_period_down</v>
      </c>
      <c r="HBF3" s="175" t="str">
        <f>IF(ISNA(_xlfn.XLOOKUP(HBF$4,dictionary!$M$3:$M$7128,dictionary!$N$3:$N$7128))," ",_xlfn.XLOOKUP(HBF$4,dictionary!$M$3:$M$7128,dictionary!$N$3:$N$7128))</f>
        <v>Para_ModulControler_Ctr31_t_period_up</v>
      </c>
      <c r="HBG3" s="175" t="str">
        <f>IF(ISNA(_xlfn.XLOOKUP(HBG$4,dictionary!$M$3:$M$7128,dictionary!$N$3:$N$7128))," ",_xlfn.XLOOKUP(HBG$4,dictionary!$M$3:$M$7128,dictionary!$N$3:$N$7128))</f>
        <v>Para_ModulControler_Ctr31_Tn_manualAdjust</v>
      </c>
      <c r="HBH3" s="175" t="str">
        <f>IF(ISNA(_xlfn.XLOOKUP(HBH$4,dictionary!$M$3:$M$7128,dictionary!$N$3:$N$7128))," ",_xlfn.XLOOKUP(HBH$4,dictionary!$M$3:$M$7128,dictionary!$N$3:$N$7128))</f>
        <v>Para_ModulControler_Ctr31_Tv_manualAdjust</v>
      </c>
      <c r="HBI3" s="175" t="str">
        <f>IF(ISNA(_xlfn.XLOOKUP(HBI$4,dictionary!$M$3:$M$7128,dictionary!$N$3:$N$7128))," ",_xlfn.XLOOKUP(HBI$4,dictionary!$M$3:$M$7128,dictionary!$N$3:$N$7128))</f>
        <v>Para_ModulControler_Ctr31_WMax</v>
      </c>
      <c r="HBJ3" s="175" t="str">
        <f>IF(ISNA(_xlfn.XLOOKUP(HBJ$4,dictionary!$M$3:$M$7128,dictionary!$N$3:$N$7128))," ",_xlfn.XLOOKUP(HBJ$4,dictionary!$M$3:$M$7128,dictionary!$N$3:$N$7128))</f>
        <v>Para_ModulControler_Ctr31_WMin</v>
      </c>
      <c r="HBK3" s="175" t="str">
        <f>IF(ISNA(_xlfn.XLOOKUP(HBK$4,dictionary!$M$3:$M$7128,dictionary!$N$3:$N$7128))," ",_xlfn.XLOOKUP(HBK$4,dictionary!$M$3:$M$7128,dictionary!$N$3:$N$7128))</f>
        <v>Para_ModulControler_Ctr31_WStart</v>
      </c>
      <c r="HBL3" s="175" t="str">
        <f>IF(ISNA(_xlfn.XLOOKUP(HBL$4,dictionary!$M$3:$M$7128,dictionary!$N$3:$N$7128))," ",_xlfn.XLOOKUP(HBL$4,dictionary!$M$3:$M$7128,dictionary!$N$3:$N$7128))</f>
        <v>Para_ModulControler_Ctr31_Y_block</v>
      </c>
      <c r="HBM3" s="175" t="str">
        <f>IF(ISNA(_xlfn.XLOOKUP(HBM$4,dictionary!$M$3:$M$7128,dictionary!$N$3:$N$7128))," ",_xlfn.XLOOKUP(HBM$4,dictionary!$M$3:$M$7128,dictionary!$N$3:$N$7128))</f>
        <v>Para_ModulControler_Ctr31_YMax</v>
      </c>
      <c r="HBN3" s="175" t="str">
        <f>IF(ISNA(_xlfn.XLOOKUP(HBN$4,dictionary!$M$3:$M$7128,dictionary!$N$3:$N$7128))," ",_xlfn.XLOOKUP(HBN$4,dictionary!$M$3:$M$7128,dictionary!$N$3:$N$7128))</f>
        <v>Para_ModulControler_Ctr31_YMin</v>
      </c>
      <c r="HBO3" s="175" t="str">
        <f>IF(ISNA(_xlfn.XLOOKUP(HBO$4,dictionary!$M$3:$M$7128,dictionary!$N$3:$N$7128))," ",_xlfn.XLOOKUP(HBO$4,dictionary!$M$3:$M$7128,dictionary!$N$3:$N$7128))</f>
        <v>Para_ModulControler_Ctr32_Ctr_Mns_AnaIn_Setp_Enable</v>
      </c>
      <c r="HBP3" s="175" t="str">
        <f>IF(ISNA(_xlfn.XLOOKUP(HBP$4,dictionary!$M$3:$M$7128,dictionary!$N$3:$N$7128))," ",_xlfn.XLOOKUP(HBP$4,dictionary!$M$3:$M$7128,dictionary!$N$3:$N$7128))</f>
        <v>Para_ModulControler_Ctr32_Ctr_Mns_Setp_ScalMax</v>
      </c>
      <c r="HBQ3" s="175" t="str">
        <f>IF(ISNA(_xlfn.XLOOKUP(HBQ$4,dictionary!$M$3:$M$7128,dictionary!$N$3:$N$7128))," ",_xlfn.XLOOKUP(HBQ$4,dictionary!$M$3:$M$7128,dictionary!$N$3:$N$7128))</f>
        <v>Para_ModulControler_Ctr32_Ctr_Mns_Setp_ScalMin</v>
      </c>
      <c r="HBR3" s="175" t="str">
        <f>IF(ISNA(_xlfn.XLOOKUP(HBR$4,dictionary!$M$3:$M$7128,dictionary!$N$3:$N$7128))," ",_xlfn.XLOOKUP(HBR$4,dictionary!$M$3:$M$7128,dictionary!$N$3:$N$7128))</f>
        <v>Para_ModulControler_Ctr32_Ctr_Mns_Setp_Set4mA</v>
      </c>
      <c r="HBS3" s="175" t="str">
        <f>IF(ISNA(_xlfn.XLOOKUP(HBS$4,dictionary!$M$3:$M$7128,dictionary!$N$3:$N$7128))," ",_xlfn.XLOOKUP(HBS$4,dictionary!$M$3:$M$7128,dictionary!$N$3:$N$7128))</f>
        <v>Para_ModulControler_Ctr32_DComp</v>
      </c>
      <c r="HBT3" s="175" t="str">
        <f>IF(ISNA(_xlfn.XLOOKUP(HBT$4,dictionary!$M$3:$M$7128,dictionary!$N$3:$N$7128))," ",_xlfn.XLOOKUP(HBT$4,dictionary!$M$3:$M$7128,dictionary!$N$3:$N$7128))</f>
        <v>Para_ModulControler_Ctr32_deadband</v>
      </c>
      <c r="HBU3" s="175" t="str">
        <f>IF(ISNA(_xlfn.XLOOKUP(HBU$4,dictionary!$M$3:$M$7128,dictionary!$N$3:$N$7128))," ",_xlfn.XLOOKUP(HBU$4,dictionary!$M$3:$M$7128,dictionary!$N$3:$N$7128))</f>
        <v>Para_ModulControler_Ctr32_dW_down</v>
      </c>
      <c r="HBV3" s="175" t="str">
        <f>IF(ISNA(_xlfn.XLOOKUP(HBV$4,dictionary!$M$3:$M$7128,dictionary!$N$3:$N$7128))," ",_xlfn.XLOOKUP(HBV$4,dictionary!$M$3:$M$7128,dictionary!$N$3:$N$7128))</f>
        <v>Para_ModulControler_Ctr32_dW_up</v>
      </c>
      <c r="HBW3" s="175" t="str">
        <f>IF(ISNA(_xlfn.XLOOKUP(HBW$4,dictionary!$M$3:$M$7128,dictionary!$N$3:$N$7128))," ",_xlfn.XLOOKUP(HBW$4,dictionary!$M$3:$M$7128,dictionary!$N$3:$N$7128))</f>
        <v>Para_ModulControler_Ctr32_dY_max</v>
      </c>
      <c r="HBX3" s="175" t="str">
        <f>IF(ISNA(_xlfn.XLOOKUP(HBX$4,dictionary!$M$3:$M$7128,dictionary!$N$3:$N$7128))," ",_xlfn.XLOOKUP(HBX$4,dictionary!$M$3:$M$7128,dictionary!$N$3:$N$7128))</f>
        <v>Para_ModulControler_Ctr32_IComp</v>
      </c>
      <c r="HBY3" s="175" t="str">
        <f>IF(ISNA(_xlfn.XLOOKUP(HBY$4,dictionary!$M$3:$M$7128,dictionary!$N$3:$N$7128))," ",_xlfn.XLOOKUP(HBY$4,dictionary!$M$3:$M$7128,dictionary!$N$3:$N$7128))</f>
        <v>Para_ModulControler_Ctr32_Kp_manualAdjust</v>
      </c>
      <c r="HBZ3" s="175" t="str">
        <f>IF(ISNA(_xlfn.XLOOKUP(HBZ$4,dictionary!$M$3:$M$7128,dictionary!$N$3:$N$7128))," ",_xlfn.XLOOKUP(HBZ$4,dictionary!$M$3:$M$7128,dictionary!$N$3:$N$7128))</f>
        <v>Para_ModulControler_Ctr32_Limit_DemGenerate_Lim_Off</v>
      </c>
      <c r="HCA3" s="175" t="str">
        <f>IF(ISNA(_xlfn.XLOOKUP(HCA$4,dictionary!$M$3:$M$7128,dictionary!$N$3:$N$7128))," ",_xlfn.XLOOKUP(HCA$4,dictionary!$M$3:$M$7128,dictionary!$N$3:$N$7128))</f>
        <v>Para_ModulControler_Ctr32_Limit_DemGenerate_Lim_On</v>
      </c>
      <c r="HCB3" s="175" t="str">
        <f>IF(ISNA(_xlfn.XLOOKUP(HCB$4,dictionary!$M$3:$M$7128,dictionary!$N$3:$N$7128))," ",_xlfn.XLOOKUP(HCB$4,dictionary!$M$3:$M$7128,dictionary!$N$3:$N$7128))</f>
        <v>Para_ModulControler_Ctr32_Limit_LimOnOff_aktiv</v>
      </c>
      <c r="HCC3" s="175" t="str">
        <f>IF(ISNA(_xlfn.XLOOKUP(HCC$4,dictionary!$M$3:$M$7128,dictionary!$N$3:$N$7128))," ",_xlfn.XLOOKUP(HCC$4,dictionary!$M$3:$M$7128,dictionary!$N$3:$N$7128))</f>
        <v>Para_ModulControler_Ctr32_Limit_MainsExport_max</v>
      </c>
      <c r="HCD3" s="175" t="str">
        <f>IF(ISNA(_xlfn.XLOOKUP(HCD$4,dictionary!$M$3:$M$7128,dictionary!$N$3:$N$7128))," ",_xlfn.XLOOKUP(HCD$4,dictionary!$M$3:$M$7128,dictionary!$N$3:$N$7128))</f>
        <v>Para_ModulControler_Ctr32_Limit_MainsExport_max_trip</v>
      </c>
      <c r="HCE3" s="175" t="str">
        <f>IF(ISNA(_xlfn.XLOOKUP(HCE$4,dictionary!$M$3:$M$7128,dictionary!$N$3:$N$7128))," ",_xlfn.XLOOKUP(HCE$4,dictionary!$M$3:$M$7128,dictionary!$N$3:$N$7128))</f>
        <v>Para_ModulControler_Ctr32_Limit_MainsImport_max</v>
      </c>
      <c r="HCF3" s="175" t="str">
        <f>IF(ISNA(_xlfn.XLOOKUP(HCF$4,dictionary!$M$3:$M$7128,dictionary!$N$3:$N$7128))," ",_xlfn.XLOOKUP(HCF$4,dictionary!$M$3:$M$7128,dictionary!$N$3:$N$7128))</f>
        <v>Para_ModulControler_Ctr32_Limit_MainsImport_max_trip</v>
      </c>
      <c r="HCG3" s="175" t="str">
        <f>IF(ISNA(_xlfn.XLOOKUP(HCG$4,dictionary!$M$3:$M$7128,dictionary!$N$3:$N$7128))," ",_xlfn.XLOOKUP(HCG$4,dictionary!$M$3:$M$7128,dictionary!$N$3:$N$7128))</f>
        <v>Para_ModulControler_Ctr32_Limit_Time_Dem_Off_delay</v>
      </c>
      <c r="HCH3" s="175" t="str">
        <f>IF(ISNA(_xlfn.XLOOKUP(HCH$4,dictionary!$M$3:$M$7128,dictionary!$N$3:$N$7128))," ",_xlfn.XLOOKUP(HCH$4,dictionary!$M$3:$M$7128,dictionary!$N$3:$N$7128))</f>
        <v>Para_ModulControler_Ctr32_Limit_Time_Dem_On_delay</v>
      </c>
      <c r="HCI3" s="175" t="str">
        <f>IF(ISNA(_xlfn.XLOOKUP(HCI$4,dictionary!$M$3:$M$7128,dictionary!$N$3:$N$7128))," ",_xlfn.XLOOKUP(HCI$4,dictionary!$M$3:$M$7128,dictionary!$N$3:$N$7128))</f>
        <v>Para_ModulControler_Ctr32_nvert</v>
      </c>
      <c r="HCJ3" s="175" t="str">
        <f>IF(ISNA(_xlfn.XLOOKUP(HCJ$4,dictionary!$M$3:$M$7128,dictionary!$N$3:$N$7128))," ",_xlfn.XLOOKUP(HCJ$4,dictionary!$M$3:$M$7128,dictionary!$N$3:$N$7128))</f>
        <v>Para_ModulControler_Ctr32_P_Mns_AnaIn_ScalMax</v>
      </c>
      <c r="HCK3" s="175" t="str">
        <f>IF(ISNA(_xlfn.XLOOKUP(HCK$4,dictionary!$M$3:$M$7128,dictionary!$N$3:$N$7128))," ",_xlfn.XLOOKUP(HCK$4,dictionary!$M$3:$M$7128,dictionary!$N$3:$N$7128))</f>
        <v>Para_ModulControler_Ctr32_P_Mns_AnaIn_ScalMin</v>
      </c>
      <c r="HCL3" s="175" t="str">
        <f>IF(ISNA(_xlfn.XLOOKUP(HCL$4,dictionary!$M$3:$M$7128,dictionary!$N$3:$N$7128))," ",_xlfn.XLOOKUP(HCL$4,dictionary!$M$3:$M$7128,dictionary!$N$3:$N$7128))</f>
        <v>Para_ModulControler_Ctr32_P_Mns_AnaIn_Set4mA</v>
      </c>
      <c r="HCM3" s="175" t="str">
        <f>IF(ISNA(_xlfn.XLOOKUP(HCM$4,dictionary!$M$3:$M$7128,dictionary!$N$3:$N$7128))," ",_xlfn.XLOOKUP(HCM$4,dictionary!$M$3:$M$7128,dictionary!$N$3:$N$7128))</f>
        <v>Para_ModulControler_Ctr32_P_Mns_MMU_Enable</v>
      </c>
      <c r="HCN3" s="175" t="str">
        <f>IF(ISNA(_xlfn.XLOOKUP(HCN$4,dictionary!$M$3:$M$7128,dictionary!$N$3:$N$7128))," ",_xlfn.XLOOKUP(HCN$4,dictionary!$M$3:$M$7128,dictionary!$N$3:$N$7128))</f>
        <v>Para_ModulControler_Ctr32_PComp</v>
      </c>
      <c r="HCO3" s="175" t="str">
        <f>IF(ISNA(_xlfn.XLOOKUP(HCO$4,dictionary!$M$3:$M$7128,dictionary!$N$3:$N$7128))," ",_xlfn.XLOOKUP(HCO$4,dictionary!$M$3:$M$7128,dictionary!$N$3:$N$7128))</f>
        <v>Para_ModulControler_Ctr32_t_min_pulse_down</v>
      </c>
      <c r="HCP3" s="175" t="str">
        <f>IF(ISNA(_xlfn.XLOOKUP(HCP$4,dictionary!$M$3:$M$7128,dictionary!$N$3:$N$7128))," ",_xlfn.XLOOKUP(HCP$4,dictionary!$M$3:$M$7128,dictionary!$N$3:$N$7128))</f>
        <v>Para_ModulControler_Ctr32_t_min_pulse_up</v>
      </c>
      <c r="HCQ3" s="175" t="str">
        <f>IF(ISNA(_xlfn.XLOOKUP(HCQ$4,dictionary!$M$3:$M$7128,dictionary!$N$3:$N$7128))," ",_xlfn.XLOOKUP(HCQ$4,dictionary!$M$3:$M$7128,dictionary!$N$3:$N$7128))</f>
        <v>Para_ModulControler_Ctr32_t_period_down</v>
      </c>
      <c r="HCR3" s="175" t="str">
        <f>IF(ISNA(_xlfn.XLOOKUP(HCR$4,dictionary!$M$3:$M$7128,dictionary!$N$3:$N$7128))," ",_xlfn.XLOOKUP(HCR$4,dictionary!$M$3:$M$7128,dictionary!$N$3:$N$7128))</f>
        <v>Para_ModulControler_Ctr32_t_period_up</v>
      </c>
      <c r="HCS3" s="175" t="str">
        <f>IF(ISNA(_xlfn.XLOOKUP(HCS$4,dictionary!$M$3:$M$7128,dictionary!$N$3:$N$7128))," ",_xlfn.XLOOKUP(HCS$4,dictionary!$M$3:$M$7128,dictionary!$N$3:$N$7128))</f>
        <v>Para_ModulControler_Ctr32_Tn_manualAdjust</v>
      </c>
      <c r="HCT3" s="175" t="str">
        <f>IF(ISNA(_xlfn.XLOOKUP(HCT$4,dictionary!$M$3:$M$7128,dictionary!$N$3:$N$7128))," ",_xlfn.XLOOKUP(HCT$4,dictionary!$M$3:$M$7128,dictionary!$N$3:$N$7128))</f>
        <v>Para_ModulControler_Ctr32_Tv_manualAdjust</v>
      </c>
      <c r="HCU3" s="175" t="str">
        <f>IF(ISNA(_xlfn.XLOOKUP(HCU$4,dictionary!$M$3:$M$7128,dictionary!$N$3:$N$7128))," ",_xlfn.XLOOKUP(HCU$4,dictionary!$M$3:$M$7128,dictionary!$N$3:$N$7128))</f>
        <v>Para_ModulControler_Ctr32_WMax</v>
      </c>
      <c r="HCV3" s="175" t="str">
        <f>IF(ISNA(_xlfn.XLOOKUP(HCV$4,dictionary!$M$3:$M$7128,dictionary!$N$3:$N$7128))," ",_xlfn.XLOOKUP(HCV$4,dictionary!$M$3:$M$7128,dictionary!$N$3:$N$7128))</f>
        <v>Para_ModulControler_Ctr32_WMin</v>
      </c>
      <c r="HCW3" s="175" t="str">
        <f>IF(ISNA(_xlfn.XLOOKUP(HCW$4,dictionary!$M$3:$M$7128,dictionary!$N$3:$N$7128))," ",_xlfn.XLOOKUP(HCW$4,dictionary!$M$3:$M$7128,dictionary!$N$3:$N$7128))</f>
        <v>Para_ModulControler_Ctr32_WStart</v>
      </c>
      <c r="HCX3" s="175" t="str">
        <f>IF(ISNA(_xlfn.XLOOKUP(HCX$4,dictionary!$M$3:$M$7128,dictionary!$N$3:$N$7128))," ",_xlfn.XLOOKUP(HCX$4,dictionary!$M$3:$M$7128,dictionary!$N$3:$N$7128))</f>
        <v>Para_ModulControler_Ctr32_Y_block</v>
      </c>
      <c r="HCY3" s="175" t="str">
        <f>IF(ISNA(_xlfn.XLOOKUP(HCY$4,dictionary!$M$3:$M$7128,dictionary!$N$3:$N$7128))," ",_xlfn.XLOOKUP(HCY$4,dictionary!$M$3:$M$7128,dictionary!$N$3:$N$7128))</f>
        <v>Para_ModulControler_Ctr32_YMax</v>
      </c>
      <c r="HCZ3" s="175" t="str">
        <f>IF(ISNA(_xlfn.XLOOKUP(HCZ$4,dictionary!$M$3:$M$7128,dictionary!$N$3:$N$7128))," ",_xlfn.XLOOKUP(HCZ$4,dictionary!$M$3:$M$7128,dictionary!$N$3:$N$7128))</f>
        <v>Para_ModulControler_Ctr32_YMin</v>
      </c>
      <c r="HDA3" s="175" t="str">
        <f>IF(ISNA(_xlfn.XLOOKUP(HDA$4,dictionary!$M$3:$M$7128,dictionary!$N$3:$N$7128))," ",_xlfn.XLOOKUP(HDA$4,dictionary!$M$3:$M$7128,dictionary!$N$3:$N$7128))</f>
        <v>Para_ModulControler_Ctr3_DComp</v>
      </c>
      <c r="HDB3" s="175" t="str">
        <f>IF(ISNA(_xlfn.XLOOKUP(HDB$4,dictionary!$M$3:$M$7128,dictionary!$N$3:$N$7128))," ",_xlfn.XLOOKUP(HDB$4,dictionary!$M$3:$M$7128,dictionary!$N$3:$N$7128))</f>
        <v>Para_ModulControler_Ctr3_deadband</v>
      </c>
      <c r="HDC3" s="175" t="str">
        <f>IF(ISNA(_xlfn.XLOOKUP(HDC$4,dictionary!$M$3:$M$7128,dictionary!$N$3:$N$7128))," ",_xlfn.XLOOKUP(HDC$4,dictionary!$M$3:$M$7128,dictionary!$N$3:$N$7128))</f>
        <v>Para_ModulControler_Ctr3_dY_max</v>
      </c>
      <c r="HDD3" s="175" t="str">
        <f>IF(ISNA(_xlfn.XLOOKUP(HDD$4,dictionary!$M$3:$M$7128,dictionary!$N$3:$N$7128))," ",_xlfn.XLOOKUP(HDD$4,dictionary!$M$3:$M$7128,dictionary!$N$3:$N$7128))</f>
        <v>Para_ModulControler_Ctr3_IComp</v>
      </c>
      <c r="HDE3" s="175" t="str">
        <f>IF(ISNA(_xlfn.XLOOKUP(HDE$4,dictionary!$M$3:$M$7128,dictionary!$N$3:$N$7128))," ",_xlfn.XLOOKUP(HDE$4,dictionary!$M$3:$M$7128,dictionary!$N$3:$N$7128))</f>
        <v>Para_ModulControler_Ctr3_Kp_manualAdjust</v>
      </c>
      <c r="HDF3" s="175" t="str">
        <f>IF(ISNA(_xlfn.XLOOKUP(HDF$4,dictionary!$M$3:$M$7128,dictionary!$N$3:$N$7128))," ",_xlfn.XLOOKUP(HDF$4,dictionary!$M$3:$M$7128,dictionary!$N$3:$N$7128))</f>
        <v>Para_ModulControler_Ctr3_nvert</v>
      </c>
      <c r="HDG3" s="175" t="str">
        <f>IF(ISNA(_xlfn.XLOOKUP(HDG$4,dictionary!$M$3:$M$7128,dictionary!$N$3:$N$7128))," ",_xlfn.XLOOKUP(HDG$4,dictionary!$M$3:$M$7128,dictionary!$N$3:$N$7128))</f>
        <v>Para_ModulControler_Ctr3_PComp</v>
      </c>
      <c r="HDH3" s="175" t="str">
        <f>IF(ISNA(_xlfn.XLOOKUP(HDH$4,dictionary!$M$3:$M$7128,dictionary!$N$3:$N$7128))," ",_xlfn.XLOOKUP(HDH$4,dictionary!$M$3:$M$7128,dictionary!$N$3:$N$7128))</f>
        <v>Para_ModulControler_Ctr3_ScaleMax</v>
      </c>
      <c r="HDI3" s="175" t="str">
        <f>IF(ISNA(_xlfn.XLOOKUP(HDI$4,dictionary!$M$3:$M$7128,dictionary!$N$3:$N$7128))," ",_xlfn.XLOOKUP(HDI$4,dictionary!$M$3:$M$7128,dictionary!$N$3:$N$7128))</f>
        <v>Para_ModulControler_Ctr3_ScaleMin</v>
      </c>
      <c r="HDJ3" s="175" t="str">
        <f>IF(ISNA(_xlfn.XLOOKUP(HDJ$4,dictionary!$M$3:$M$7128,dictionary!$N$3:$N$7128))," ",_xlfn.XLOOKUP(HDJ$4,dictionary!$M$3:$M$7128,dictionary!$N$3:$N$7128))</f>
        <v>Para_ModulControler_Ctr3_t_min_pulse_down</v>
      </c>
      <c r="HDK3" s="175" t="str">
        <f>IF(ISNA(_xlfn.XLOOKUP(HDK$4,dictionary!$M$3:$M$7128,dictionary!$N$3:$N$7128))," ",_xlfn.XLOOKUP(HDK$4,dictionary!$M$3:$M$7128,dictionary!$N$3:$N$7128))</f>
        <v>Para_ModulControler_Ctr3_t_min_pulse_up</v>
      </c>
      <c r="HDL3" s="175" t="str">
        <f>IF(ISNA(_xlfn.XLOOKUP(HDL$4,dictionary!$M$3:$M$7128,dictionary!$N$3:$N$7128))," ",_xlfn.XLOOKUP(HDL$4,dictionary!$M$3:$M$7128,dictionary!$N$3:$N$7128))</f>
        <v>Para_ModulControler_Ctr3_t_period_down</v>
      </c>
      <c r="HDM3" s="175" t="str">
        <f>IF(ISNA(_xlfn.XLOOKUP(HDM$4,dictionary!$M$3:$M$7128,dictionary!$N$3:$N$7128))," ",_xlfn.XLOOKUP(HDM$4,dictionary!$M$3:$M$7128,dictionary!$N$3:$N$7128))</f>
        <v>Para_ModulControler_Ctr3_t_period_up</v>
      </c>
      <c r="HDN3" s="175" t="str">
        <f>IF(ISNA(_xlfn.XLOOKUP(HDN$4,dictionary!$M$3:$M$7128,dictionary!$N$3:$N$7128))," ",_xlfn.XLOOKUP(HDN$4,dictionary!$M$3:$M$7128,dictionary!$N$3:$N$7128))</f>
        <v>Para_ModulControler_Ctr3_Tn_manualAdjust</v>
      </c>
      <c r="HDO3" s="175" t="str">
        <f>IF(ISNA(_xlfn.XLOOKUP(HDO$4,dictionary!$M$3:$M$7128,dictionary!$N$3:$N$7128))," ",_xlfn.XLOOKUP(HDO$4,dictionary!$M$3:$M$7128,dictionary!$N$3:$N$7128))</f>
        <v>Para_ModulControler_Ctr3_Tv_manualAdjust</v>
      </c>
      <c r="HDP3" s="175" t="str">
        <f>IF(ISNA(_xlfn.XLOOKUP(HDP$4,dictionary!$M$3:$M$7128,dictionary!$N$3:$N$7128))," ",_xlfn.XLOOKUP(HDP$4,dictionary!$M$3:$M$7128,dictionary!$N$3:$N$7128))</f>
        <v>Para_ModulControler_Ctr3_WMax</v>
      </c>
      <c r="HDQ3" s="175" t="str">
        <f>IF(ISNA(_xlfn.XLOOKUP(HDQ$4,dictionary!$M$3:$M$7128,dictionary!$N$3:$N$7128))," ",_xlfn.XLOOKUP(HDQ$4,dictionary!$M$3:$M$7128,dictionary!$N$3:$N$7128))</f>
        <v>Para_ModulControler_Ctr3_WMin</v>
      </c>
      <c r="HDR3" s="175" t="str">
        <f>IF(ISNA(_xlfn.XLOOKUP(HDR$4,dictionary!$M$3:$M$7128,dictionary!$N$3:$N$7128))," ",_xlfn.XLOOKUP(HDR$4,dictionary!$M$3:$M$7128,dictionary!$N$3:$N$7128))</f>
        <v>Para_ModulControler_Ctr3_WRampNeg</v>
      </c>
      <c r="HDS3" s="175" t="str">
        <f>IF(ISNA(_xlfn.XLOOKUP(HDS$4,dictionary!$M$3:$M$7128,dictionary!$N$3:$N$7128))," ",_xlfn.XLOOKUP(HDS$4,dictionary!$M$3:$M$7128,dictionary!$N$3:$N$7128))</f>
        <v>Para_ModulControler_Ctr3_WRampPos</v>
      </c>
      <c r="HDT3" s="175" t="str">
        <f>IF(ISNA(_xlfn.XLOOKUP(HDT$4,dictionary!$M$3:$M$7128,dictionary!$N$3:$N$7128))," ",_xlfn.XLOOKUP(HDT$4,dictionary!$M$3:$M$7128,dictionary!$N$3:$N$7128))</f>
        <v>Para_ModulControler_Ctr3_WStart</v>
      </c>
      <c r="HDU3" s="175" t="str">
        <f>IF(ISNA(_xlfn.XLOOKUP(HDU$4,dictionary!$M$3:$M$7128,dictionary!$N$3:$N$7128))," ",_xlfn.XLOOKUP(HDU$4,dictionary!$M$3:$M$7128,dictionary!$N$3:$N$7128))</f>
        <v>Para_ModulControler_Ctr3_Y_block</v>
      </c>
      <c r="HDV3" s="175" t="str">
        <f>IF(ISNA(_xlfn.XLOOKUP(HDV$4,dictionary!$M$3:$M$7128,dictionary!$N$3:$N$7128))," ",_xlfn.XLOOKUP(HDV$4,dictionary!$M$3:$M$7128,dictionary!$N$3:$N$7128))</f>
        <v>Para_ModulControler_Ctr3_YMax</v>
      </c>
      <c r="HDW3" s="175" t="str">
        <f>IF(ISNA(_xlfn.XLOOKUP(HDW$4,dictionary!$M$3:$M$7128,dictionary!$N$3:$N$7128))," ",_xlfn.XLOOKUP(HDW$4,dictionary!$M$3:$M$7128,dictionary!$N$3:$N$7128))</f>
        <v>Para_ModulControler_Ctr3_YMin</v>
      </c>
      <c r="HDX3" s="175" t="str">
        <f>IF(ISNA(_xlfn.XLOOKUP(HDX$4,dictionary!$M$3:$M$7128,dictionary!$N$3:$N$7128))," ",_xlfn.XLOOKUP(HDX$4,dictionary!$M$3:$M$7128,dictionary!$N$3:$N$7128))</f>
        <v>Para_ModulControler_Ctr4_DComp</v>
      </c>
      <c r="HDY3" s="175" t="str">
        <f>IF(ISNA(_xlfn.XLOOKUP(HDY$4,dictionary!$M$3:$M$7128,dictionary!$N$3:$N$7128))," ",_xlfn.XLOOKUP(HDY$4,dictionary!$M$3:$M$7128,dictionary!$N$3:$N$7128))</f>
        <v>Para_ModulControler_Ctr4_deadband</v>
      </c>
      <c r="HDZ3" s="175" t="str">
        <f>IF(ISNA(_xlfn.XLOOKUP(HDZ$4,dictionary!$M$3:$M$7128,dictionary!$N$3:$N$7128))," ",_xlfn.XLOOKUP(HDZ$4,dictionary!$M$3:$M$7128,dictionary!$N$3:$N$7128))</f>
        <v>Para_ModulControler_Ctr4_dY_max</v>
      </c>
      <c r="HEA3" s="175" t="str">
        <f>IF(ISNA(_xlfn.XLOOKUP(HEA$4,dictionary!$M$3:$M$7128,dictionary!$N$3:$N$7128))," ",_xlfn.XLOOKUP(HEA$4,dictionary!$M$3:$M$7128,dictionary!$N$3:$N$7128))</f>
        <v>Para_ModulControler_Ctr4_IComp</v>
      </c>
      <c r="HEB3" s="175" t="str">
        <f>IF(ISNA(_xlfn.XLOOKUP(HEB$4,dictionary!$M$3:$M$7128,dictionary!$N$3:$N$7128))," ",_xlfn.XLOOKUP(HEB$4,dictionary!$M$3:$M$7128,dictionary!$N$3:$N$7128))</f>
        <v>Para_ModulControler_Ctr4_Kp_manualAdjust</v>
      </c>
      <c r="HEC3" s="175" t="str">
        <f>IF(ISNA(_xlfn.XLOOKUP(HEC$4,dictionary!$M$3:$M$7128,dictionary!$N$3:$N$7128))," ",_xlfn.XLOOKUP(HEC$4,dictionary!$M$3:$M$7128,dictionary!$N$3:$N$7128))</f>
        <v>Para_ModulControler_Ctr4_nvert</v>
      </c>
      <c r="HED3" s="175" t="str">
        <f>IF(ISNA(_xlfn.XLOOKUP(HED$4,dictionary!$M$3:$M$7128,dictionary!$N$3:$N$7128))," ",_xlfn.XLOOKUP(HED$4,dictionary!$M$3:$M$7128,dictionary!$N$3:$N$7128))</f>
        <v>Para_ModulControler_Ctr4_PComp</v>
      </c>
      <c r="HEE3" s="175" t="str">
        <f>IF(ISNA(_xlfn.XLOOKUP(HEE$4,dictionary!$M$3:$M$7128,dictionary!$N$3:$N$7128))," ",_xlfn.XLOOKUP(HEE$4,dictionary!$M$3:$M$7128,dictionary!$N$3:$N$7128))</f>
        <v>Para_ModulControler_Ctr4_ScaleMax</v>
      </c>
      <c r="HEF3" s="175" t="str">
        <f>IF(ISNA(_xlfn.XLOOKUP(HEF$4,dictionary!$M$3:$M$7128,dictionary!$N$3:$N$7128))," ",_xlfn.XLOOKUP(HEF$4,dictionary!$M$3:$M$7128,dictionary!$N$3:$N$7128))</f>
        <v>Para_ModulControler_Ctr4_ScaleMin</v>
      </c>
      <c r="HEG3" s="175" t="str">
        <f>IF(ISNA(_xlfn.XLOOKUP(HEG$4,dictionary!$M$3:$M$7128,dictionary!$N$3:$N$7128))," ",_xlfn.XLOOKUP(HEG$4,dictionary!$M$3:$M$7128,dictionary!$N$3:$N$7128))</f>
        <v>Para_ModulControler_Ctr4_t_min_pulse_down</v>
      </c>
      <c r="HEH3" s="175" t="str">
        <f>IF(ISNA(_xlfn.XLOOKUP(HEH$4,dictionary!$M$3:$M$7128,dictionary!$N$3:$N$7128))," ",_xlfn.XLOOKUP(HEH$4,dictionary!$M$3:$M$7128,dictionary!$N$3:$N$7128))</f>
        <v>Para_ModulControler_Ctr4_t_min_pulse_up</v>
      </c>
      <c r="HEI3" s="175" t="str">
        <f>IF(ISNA(_xlfn.XLOOKUP(HEI$4,dictionary!$M$3:$M$7128,dictionary!$N$3:$N$7128))," ",_xlfn.XLOOKUP(HEI$4,dictionary!$M$3:$M$7128,dictionary!$N$3:$N$7128))</f>
        <v>Para_ModulControler_Ctr4_t_period_down</v>
      </c>
      <c r="HEJ3" s="175" t="str">
        <f>IF(ISNA(_xlfn.XLOOKUP(HEJ$4,dictionary!$M$3:$M$7128,dictionary!$N$3:$N$7128))," ",_xlfn.XLOOKUP(HEJ$4,dictionary!$M$3:$M$7128,dictionary!$N$3:$N$7128))</f>
        <v>Para_ModulControler_Ctr4_t_period_up</v>
      </c>
      <c r="HEK3" s="175" t="str">
        <f>IF(ISNA(_xlfn.XLOOKUP(HEK$4,dictionary!$M$3:$M$7128,dictionary!$N$3:$N$7128))," ",_xlfn.XLOOKUP(HEK$4,dictionary!$M$3:$M$7128,dictionary!$N$3:$N$7128))</f>
        <v>Para_ModulControler_Ctr4_Tn_manualAdjust</v>
      </c>
      <c r="HEL3" s="175" t="str">
        <f>IF(ISNA(_xlfn.XLOOKUP(HEL$4,dictionary!$M$3:$M$7128,dictionary!$N$3:$N$7128))," ",_xlfn.XLOOKUP(HEL$4,dictionary!$M$3:$M$7128,dictionary!$N$3:$N$7128))</f>
        <v>Para_ModulControler_Ctr4_Tv_manualAdjust</v>
      </c>
      <c r="HEM3" s="175" t="str">
        <f>IF(ISNA(_xlfn.XLOOKUP(HEM$4,dictionary!$M$3:$M$7128,dictionary!$N$3:$N$7128))," ",_xlfn.XLOOKUP(HEM$4,dictionary!$M$3:$M$7128,dictionary!$N$3:$N$7128))</f>
        <v>Para_ModulControler_Ctr4_WMax</v>
      </c>
      <c r="HEN3" s="175" t="str">
        <f>IF(ISNA(_xlfn.XLOOKUP(HEN$4,dictionary!$M$3:$M$7128,dictionary!$N$3:$N$7128))," ",_xlfn.XLOOKUP(HEN$4,dictionary!$M$3:$M$7128,dictionary!$N$3:$N$7128))</f>
        <v>Para_ModulControler_Ctr4_WMin</v>
      </c>
      <c r="HEO3" s="175" t="str">
        <f>IF(ISNA(_xlfn.XLOOKUP(HEO$4,dictionary!$M$3:$M$7128,dictionary!$N$3:$N$7128))," ",_xlfn.XLOOKUP(HEO$4,dictionary!$M$3:$M$7128,dictionary!$N$3:$N$7128))</f>
        <v>Para_ModulControler_Ctr4_WRampNeg</v>
      </c>
      <c r="HEP3" s="175" t="str">
        <f>IF(ISNA(_xlfn.XLOOKUP(HEP$4,dictionary!$M$3:$M$7128,dictionary!$N$3:$N$7128))," ",_xlfn.XLOOKUP(HEP$4,dictionary!$M$3:$M$7128,dictionary!$N$3:$N$7128))</f>
        <v>Para_ModulControler_Ctr4_WRampPos</v>
      </c>
      <c r="HEQ3" s="175" t="str">
        <f>IF(ISNA(_xlfn.XLOOKUP(HEQ$4,dictionary!$M$3:$M$7128,dictionary!$N$3:$N$7128))," ",_xlfn.XLOOKUP(HEQ$4,dictionary!$M$3:$M$7128,dictionary!$N$3:$N$7128))</f>
        <v>Para_ModulControler_Ctr4_WStart</v>
      </c>
      <c r="HER3" s="175" t="str">
        <f>IF(ISNA(_xlfn.XLOOKUP(HER$4,dictionary!$M$3:$M$7128,dictionary!$N$3:$N$7128))," ",_xlfn.XLOOKUP(HER$4,dictionary!$M$3:$M$7128,dictionary!$N$3:$N$7128))</f>
        <v>Para_ModulControler_Ctr4_Y_block</v>
      </c>
      <c r="HES3" s="175" t="str">
        <f>IF(ISNA(_xlfn.XLOOKUP(HES$4,dictionary!$M$3:$M$7128,dictionary!$N$3:$N$7128))," ",_xlfn.XLOOKUP(HES$4,dictionary!$M$3:$M$7128,dictionary!$N$3:$N$7128))</f>
        <v>Para_ModulControler_Ctr4_YMax</v>
      </c>
      <c r="HET3" s="175" t="str">
        <f>IF(ISNA(_xlfn.XLOOKUP(HET$4,dictionary!$M$3:$M$7128,dictionary!$N$3:$N$7128))," ",_xlfn.XLOOKUP(HET$4,dictionary!$M$3:$M$7128,dictionary!$N$3:$N$7128))</f>
        <v>Para_ModulControler_Ctr4_YMin</v>
      </c>
      <c r="HEU3" s="175" t="str">
        <f>IF(ISNA(_xlfn.XLOOKUP(HEU$4,dictionary!$M$3:$M$7128,dictionary!$N$3:$N$7128))," ",_xlfn.XLOOKUP(HEU$4,dictionary!$M$3:$M$7128,dictionary!$N$3:$N$7128))</f>
        <v>Para_ModulControler_Ctr5_DComp</v>
      </c>
      <c r="HEV3" s="175" t="str">
        <f>IF(ISNA(_xlfn.XLOOKUP(HEV$4,dictionary!$M$3:$M$7128,dictionary!$N$3:$N$7128))," ",_xlfn.XLOOKUP(HEV$4,dictionary!$M$3:$M$7128,dictionary!$N$3:$N$7128))</f>
        <v>Para_ModulControler_Ctr5_deadband</v>
      </c>
      <c r="HEW3" s="175" t="str">
        <f>IF(ISNA(_xlfn.XLOOKUP(HEW$4,dictionary!$M$3:$M$7128,dictionary!$N$3:$N$7128))," ",_xlfn.XLOOKUP(HEW$4,dictionary!$M$3:$M$7128,dictionary!$N$3:$N$7128))</f>
        <v>Para_ModulControler_Ctr5_dY_max</v>
      </c>
      <c r="HEX3" s="175" t="str">
        <f>IF(ISNA(_xlfn.XLOOKUP(HEX$4,dictionary!$M$3:$M$7128,dictionary!$N$3:$N$7128))," ",_xlfn.XLOOKUP(HEX$4,dictionary!$M$3:$M$7128,dictionary!$N$3:$N$7128))</f>
        <v>Para_ModulControler_Ctr5_IComp</v>
      </c>
      <c r="HEY3" s="175" t="str">
        <f>IF(ISNA(_xlfn.XLOOKUP(HEY$4,dictionary!$M$3:$M$7128,dictionary!$N$3:$N$7128))," ",_xlfn.XLOOKUP(HEY$4,dictionary!$M$3:$M$7128,dictionary!$N$3:$N$7128))</f>
        <v>Para_ModulControler_Ctr5_Kp_manualAdjust</v>
      </c>
      <c r="HEZ3" s="175" t="str">
        <f>IF(ISNA(_xlfn.XLOOKUP(HEZ$4,dictionary!$M$3:$M$7128,dictionary!$N$3:$N$7128))," ",_xlfn.XLOOKUP(HEZ$4,dictionary!$M$3:$M$7128,dictionary!$N$3:$N$7128))</f>
        <v>Para_ModulControler_Ctr5_nvert</v>
      </c>
      <c r="HFA3" s="175" t="str">
        <f>IF(ISNA(_xlfn.XLOOKUP(HFA$4,dictionary!$M$3:$M$7128,dictionary!$N$3:$N$7128))," ",_xlfn.XLOOKUP(HFA$4,dictionary!$M$3:$M$7128,dictionary!$N$3:$N$7128))</f>
        <v>Para_ModulControler_Ctr5_PComp</v>
      </c>
      <c r="HFB3" s="175" t="str">
        <f>IF(ISNA(_xlfn.XLOOKUP(HFB$4,dictionary!$M$3:$M$7128,dictionary!$N$3:$N$7128))," ",_xlfn.XLOOKUP(HFB$4,dictionary!$M$3:$M$7128,dictionary!$N$3:$N$7128))</f>
        <v>Para_ModulControler_Ctr5_ScaleMax</v>
      </c>
      <c r="HFC3" s="175" t="str">
        <f>IF(ISNA(_xlfn.XLOOKUP(HFC$4,dictionary!$M$3:$M$7128,dictionary!$N$3:$N$7128))," ",_xlfn.XLOOKUP(HFC$4,dictionary!$M$3:$M$7128,dictionary!$N$3:$N$7128))</f>
        <v>Para_ModulControler_Ctr5_ScaleMin</v>
      </c>
      <c r="HFD3" s="175" t="str">
        <f>IF(ISNA(_xlfn.XLOOKUP(HFD$4,dictionary!$M$3:$M$7128,dictionary!$N$3:$N$7128))," ",_xlfn.XLOOKUP(HFD$4,dictionary!$M$3:$M$7128,dictionary!$N$3:$N$7128))</f>
        <v>Para_ModulControler_Ctr5_t_min_pulse_down</v>
      </c>
      <c r="HFE3" s="175" t="str">
        <f>IF(ISNA(_xlfn.XLOOKUP(HFE$4,dictionary!$M$3:$M$7128,dictionary!$N$3:$N$7128))," ",_xlfn.XLOOKUP(HFE$4,dictionary!$M$3:$M$7128,dictionary!$N$3:$N$7128))</f>
        <v>Para_ModulControler_Ctr5_t_min_pulse_up</v>
      </c>
      <c r="HFF3" s="175" t="str">
        <f>IF(ISNA(_xlfn.XLOOKUP(HFF$4,dictionary!$M$3:$M$7128,dictionary!$N$3:$N$7128))," ",_xlfn.XLOOKUP(HFF$4,dictionary!$M$3:$M$7128,dictionary!$N$3:$N$7128))</f>
        <v>Para_ModulControler_Ctr5_t_period_down</v>
      </c>
      <c r="HFG3" s="175" t="str">
        <f>IF(ISNA(_xlfn.XLOOKUP(HFG$4,dictionary!$M$3:$M$7128,dictionary!$N$3:$N$7128))," ",_xlfn.XLOOKUP(HFG$4,dictionary!$M$3:$M$7128,dictionary!$N$3:$N$7128))</f>
        <v>Para_ModulControler_Ctr5_t_period_up</v>
      </c>
      <c r="HFH3" s="175" t="str">
        <f>IF(ISNA(_xlfn.XLOOKUP(HFH$4,dictionary!$M$3:$M$7128,dictionary!$N$3:$N$7128))," ",_xlfn.XLOOKUP(HFH$4,dictionary!$M$3:$M$7128,dictionary!$N$3:$N$7128))</f>
        <v>Para_ModulControler_Ctr5_Tn_manualAdjust</v>
      </c>
      <c r="HFI3" s="175" t="str">
        <f>IF(ISNA(_xlfn.XLOOKUP(HFI$4,dictionary!$M$3:$M$7128,dictionary!$N$3:$N$7128))," ",_xlfn.XLOOKUP(HFI$4,dictionary!$M$3:$M$7128,dictionary!$N$3:$N$7128))</f>
        <v>Para_ModulControler_Ctr5_Tv_manualAdjust</v>
      </c>
      <c r="HFJ3" s="175" t="str">
        <f>IF(ISNA(_xlfn.XLOOKUP(HFJ$4,dictionary!$M$3:$M$7128,dictionary!$N$3:$N$7128))," ",_xlfn.XLOOKUP(HFJ$4,dictionary!$M$3:$M$7128,dictionary!$N$3:$N$7128))</f>
        <v>Para_ModulControler_Ctr5_WMax</v>
      </c>
      <c r="HFK3" s="175" t="str">
        <f>IF(ISNA(_xlfn.XLOOKUP(HFK$4,dictionary!$M$3:$M$7128,dictionary!$N$3:$N$7128))," ",_xlfn.XLOOKUP(HFK$4,dictionary!$M$3:$M$7128,dictionary!$N$3:$N$7128))</f>
        <v>Para_ModulControler_Ctr5_WMin</v>
      </c>
      <c r="HFL3" s="175" t="str">
        <f>IF(ISNA(_xlfn.XLOOKUP(HFL$4,dictionary!$M$3:$M$7128,dictionary!$N$3:$N$7128))," ",_xlfn.XLOOKUP(HFL$4,dictionary!$M$3:$M$7128,dictionary!$N$3:$N$7128))</f>
        <v>Para_ModulControler_Ctr5_WRampNeg</v>
      </c>
      <c r="HFM3" s="175" t="str">
        <f>IF(ISNA(_xlfn.XLOOKUP(HFM$4,dictionary!$M$3:$M$7128,dictionary!$N$3:$N$7128))," ",_xlfn.XLOOKUP(HFM$4,dictionary!$M$3:$M$7128,dictionary!$N$3:$N$7128))</f>
        <v>Para_ModulControler_Ctr5_WRampPos</v>
      </c>
      <c r="HFN3" s="175" t="str">
        <f>IF(ISNA(_xlfn.XLOOKUP(HFN$4,dictionary!$M$3:$M$7128,dictionary!$N$3:$N$7128))," ",_xlfn.XLOOKUP(HFN$4,dictionary!$M$3:$M$7128,dictionary!$N$3:$N$7128))</f>
        <v>Para_ModulControler_Ctr5_WStart</v>
      </c>
      <c r="HFO3" s="175" t="str">
        <f>IF(ISNA(_xlfn.XLOOKUP(HFO$4,dictionary!$M$3:$M$7128,dictionary!$N$3:$N$7128))," ",_xlfn.XLOOKUP(HFO$4,dictionary!$M$3:$M$7128,dictionary!$N$3:$N$7128))</f>
        <v>Para_ModulControler_Ctr5_Y_block</v>
      </c>
      <c r="HFP3" s="175" t="str">
        <f>IF(ISNA(_xlfn.XLOOKUP(HFP$4,dictionary!$M$3:$M$7128,dictionary!$N$3:$N$7128))," ",_xlfn.XLOOKUP(HFP$4,dictionary!$M$3:$M$7128,dictionary!$N$3:$N$7128))</f>
        <v>Para_ModulControler_Ctr5_YMax</v>
      </c>
      <c r="HFQ3" s="175" t="str">
        <f>IF(ISNA(_xlfn.XLOOKUP(HFQ$4,dictionary!$M$3:$M$7128,dictionary!$N$3:$N$7128))," ",_xlfn.XLOOKUP(HFQ$4,dictionary!$M$3:$M$7128,dictionary!$N$3:$N$7128))</f>
        <v>Para_ModulControler_Ctr5_YMin</v>
      </c>
      <c r="HFR3" s="175" t="str">
        <f>IF(ISNA(_xlfn.XLOOKUP(HFR$4,dictionary!$M$3:$M$7128,dictionary!$N$3:$N$7128))," ",_xlfn.XLOOKUP(HFR$4,dictionary!$M$3:$M$7128,dictionary!$N$3:$N$7128))</f>
        <v>Para_ModulControler_Ctr6_DComp</v>
      </c>
      <c r="HFS3" s="175" t="str">
        <f>IF(ISNA(_xlfn.XLOOKUP(HFS$4,dictionary!$M$3:$M$7128,dictionary!$N$3:$N$7128))," ",_xlfn.XLOOKUP(HFS$4,dictionary!$M$3:$M$7128,dictionary!$N$3:$N$7128))</f>
        <v>Para_ModulControler_Ctr6_deadband</v>
      </c>
      <c r="HFT3" s="175" t="str">
        <f>IF(ISNA(_xlfn.XLOOKUP(HFT$4,dictionary!$M$3:$M$7128,dictionary!$N$3:$N$7128))," ",_xlfn.XLOOKUP(HFT$4,dictionary!$M$3:$M$7128,dictionary!$N$3:$N$7128))</f>
        <v>Para_ModulControler_Ctr6_dY_max</v>
      </c>
      <c r="HFU3" s="175" t="str">
        <f>IF(ISNA(_xlfn.XLOOKUP(HFU$4,dictionary!$M$3:$M$7128,dictionary!$N$3:$N$7128))," ",_xlfn.XLOOKUP(HFU$4,dictionary!$M$3:$M$7128,dictionary!$N$3:$N$7128))</f>
        <v>Para_ModulControler_Ctr6_IComp</v>
      </c>
      <c r="HFV3" s="175" t="str">
        <f>IF(ISNA(_xlfn.XLOOKUP(HFV$4,dictionary!$M$3:$M$7128,dictionary!$N$3:$N$7128))," ",_xlfn.XLOOKUP(HFV$4,dictionary!$M$3:$M$7128,dictionary!$N$3:$N$7128))</f>
        <v>Para_ModulControler_Ctr6_Kp_manualAdjust</v>
      </c>
      <c r="HFW3" s="175" t="str">
        <f>IF(ISNA(_xlfn.XLOOKUP(HFW$4,dictionary!$M$3:$M$7128,dictionary!$N$3:$N$7128))," ",_xlfn.XLOOKUP(HFW$4,dictionary!$M$3:$M$7128,dictionary!$N$3:$N$7128))</f>
        <v>Para_ModulControler_Ctr6_nvert</v>
      </c>
      <c r="HFX3" s="175" t="str">
        <f>IF(ISNA(_xlfn.XLOOKUP(HFX$4,dictionary!$M$3:$M$7128,dictionary!$N$3:$N$7128))," ",_xlfn.XLOOKUP(HFX$4,dictionary!$M$3:$M$7128,dictionary!$N$3:$N$7128))</f>
        <v>Para_ModulControler_Ctr6_PComp</v>
      </c>
      <c r="HFY3" s="175" t="str">
        <f>IF(ISNA(_xlfn.XLOOKUP(HFY$4,dictionary!$M$3:$M$7128,dictionary!$N$3:$N$7128))," ",_xlfn.XLOOKUP(HFY$4,dictionary!$M$3:$M$7128,dictionary!$N$3:$N$7128))</f>
        <v>Para_ModulControler_Ctr6_ScaleMax</v>
      </c>
      <c r="HFZ3" s="175" t="str">
        <f>IF(ISNA(_xlfn.XLOOKUP(HFZ$4,dictionary!$M$3:$M$7128,dictionary!$N$3:$N$7128))," ",_xlfn.XLOOKUP(HFZ$4,dictionary!$M$3:$M$7128,dictionary!$N$3:$N$7128))</f>
        <v>Para_ModulControler_Ctr6_ScaleMin</v>
      </c>
      <c r="HGA3" s="175" t="str">
        <f>IF(ISNA(_xlfn.XLOOKUP(HGA$4,dictionary!$M$3:$M$7128,dictionary!$N$3:$N$7128))," ",_xlfn.XLOOKUP(HGA$4,dictionary!$M$3:$M$7128,dictionary!$N$3:$N$7128))</f>
        <v>Para_ModulControler_Ctr6_t_min_pulse_down</v>
      </c>
      <c r="HGB3" s="175" t="str">
        <f>IF(ISNA(_xlfn.XLOOKUP(HGB$4,dictionary!$M$3:$M$7128,dictionary!$N$3:$N$7128))," ",_xlfn.XLOOKUP(HGB$4,dictionary!$M$3:$M$7128,dictionary!$N$3:$N$7128))</f>
        <v>Para_ModulControler_Ctr6_t_min_pulse_up</v>
      </c>
      <c r="HGC3" s="175" t="str">
        <f>IF(ISNA(_xlfn.XLOOKUP(HGC$4,dictionary!$M$3:$M$7128,dictionary!$N$3:$N$7128))," ",_xlfn.XLOOKUP(HGC$4,dictionary!$M$3:$M$7128,dictionary!$N$3:$N$7128))</f>
        <v>Para_ModulControler_Ctr6_t_period_down</v>
      </c>
      <c r="HGD3" s="175" t="str">
        <f>IF(ISNA(_xlfn.XLOOKUP(HGD$4,dictionary!$M$3:$M$7128,dictionary!$N$3:$N$7128))," ",_xlfn.XLOOKUP(HGD$4,dictionary!$M$3:$M$7128,dictionary!$N$3:$N$7128))</f>
        <v>Para_ModulControler_Ctr6_t_period_up</v>
      </c>
      <c r="HGE3" s="175" t="str">
        <f>IF(ISNA(_xlfn.XLOOKUP(HGE$4,dictionary!$M$3:$M$7128,dictionary!$N$3:$N$7128))," ",_xlfn.XLOOKUP(HGE$4,dictionary!$M$3:$M$7128,dictionary!$N$3:$N$7128))</f>
        <v>Para_ModulControler_Ctr6_Tn_manualAdjust</v>
      </c>
      <c r="HGF3" s="175" t="str">
        <f>IF(ISNA(_xlfn.XLOOKUP(HGF$4,dictionary!$M$3:$M$7128,dictionary!$N$3:$N$7128))," ",_xlfn.XLOOKUP(HGF$4,dictionary!$M$3:$M$7128,dictionary!$N$3:$N$7128))</f>
        <v>Para_ModulControler_Ctr6_Tv_manualAdjust</v>
      </c>
      <c r="HGG3" s="175" t="str">
        <f>IF(ISNA(_xlfn.XLOOKUP(HGG$4,dictionary!$M$3:$M$7128,dictionary!$N$3:$N$7128))," ",_xlfn.XLOOKUP(HGG$4,dictionary!$M$3:$M$7128,dictionary!$N$3:$N$7128))</f>
        <v>Para_ModulControler_Ctr6_WMax</v>
      </c>
      <c r="HGH3" s="175" t="str">
        <f>IF(ISNA(_xlfn.XLOOKUP(HGH$4,dictionary!$M$3:$M$7128,dictionary!$N$3:$N$7128))," ",_xlfn.XLOOKUP(HGH$4,dictionary!$M$3:$M$7128,dictionary!$N$3:$N$7128))</f>
        <v>Para_ModulControler_Ctr6_WMin</v>
      </c>
      <c r="HGI3" s="175" t="str">
        <f>IF(ISNA(_xlfn.XLOOKUP(HGI$4,dictionary!$M$3:$M$7128,dictionary!$N$3:$N$7128))," ",_xlfn.XLOOKUP(HGI$4,dictionary!$M$3:$M$7128,dictionary!$N$3:$N$7128))</f>
        <v>Para_ModulControler_Ctr6_WRampNeg</v>
      </c>
      <c r="HGJ3" s="175" t="str">
        <f>IF(ISNA(_xlfn.XLOOKUP(HGJ$4,dictionary!$M$3:$M$7128,dictionary!$N$3:$N$7128))," ",_xlfn.XLOOKUP(HGJ$4,dictionary!$M$3:$M$7128,dictionary!$N$3:$N$7128))</f>
        <v>Para_ModulControler_Ctr6_WRampPos</v>
      </c>
      <c r="HGK3" s="175" t="str">
        <f>IF(ISNA(_xlfn.XLOOKUP(HGK$4,dictionary!$M$3:$M$7128,dictionary!$N$3:$N$7128))," ",_xlfn.XLOOKUP(HGK$4,dictionary!$M$3:$M$7128,dictionary!$N$3:$N$7128))</f>
        <v>Para_ModulControler_Ctr6_WStart</v>
      </c>
      <c r="HGL3" s="175" t="str">
        <f>IF(ISNA(_xlfn.XLOOKUP(HGL$4,dictionary!$M$3:$M$7128,dictionary!$N$3:$N$7128))," ",_xlfn.XLOOKUP(HGL$4,dictionary!$M$3:$M$7128,dictionary!$N$3:$N$7128))</f>
        <v>Para_ModulControler_Ctr6_Y_block</v>
      </c>
      <c r="HGM3" s="175" t="str">
        <f>IF(ISNA(_xlfn.XLOOKUP(HGM$4,dictionary!$M$3:$M$7128,dictionary!$N$3:$N$7128))," ",_xlfn.XLOOKUP(HGM$4,dictionary!$M$3:$M$7128,dictionary!$N$3:$N$7128))</f>
        <v>Para_ModulControler_Ctr6_YMax</v>
      </c>
      <c r="HGN3" s="175" t="str">
        <f>IF(ISNA(_xlfn.XLOOKUP(HGN$4,dictionary!$M$3:$M$7128,dictionary!$N$3:$N$7128))," ",_xlfn.XLOOKUP(HGN$4,dictionary!$M$3:$M$7128,dictionary!$N$3:$N$7128))</f>
        <v>Para_ModulControler_Ctr6_YMin</v>
      </c>
      <c r="HGO3" s="175" t="str">
        <f>IF(ISNA(_xlfn.XLOOKUP(HGO$4,dictionary!$M$3:$M$7128,dictionary!$N$3:$N$7128))," ",_xlfn.XLOOKUP(HGO$4,dictionary!$M$3:$M$7128,dictionary!$N$3:$N$7128))</f>
        <v>Para_ModulControler_Ctr7_DComp</v>
      </c>
      <c r="HGP3" s="175" t="str">
        <f>IF(ISNA(_xlfn.XLOOKUP(HGP$4,dictionary!$M$3:$M$7128,dictionary!$N$3:$N$7128))," ",_xlfn.XLOOKUP(HGP$4,dictionary!$M$3:$M$7128,dictionary!$N$3:$N$7128))</f>
        <v>Para_ModulControler_Ctr7_deadband</v>
      </c>
      <c r="HGQ3" s="175" t="str">
        <f>IF(ISNA(_xlfn.XLOOKUP(HGQ$4,dictionary!$M$3:$M$7128,dictionary!$N$3:$N$7128))," ",_xlfn.XLOOKUP(HGQ$4,dictionary!$M$3:$M$7128,dictionary!$N$3:$N$7128))</f>
        <v>Para_ModulControler_Ctr7_dY_max</v>
      </c>
      <c r="HGR3" s="175" t="str">
        <f>IF(ISNA(_xlfn.XLOOKUP(HGR$4,dictionary!$M$3:$M$7128,dictionary!$N$3:$N$7128))," ",_xlfn.XLOOKUP(HGR$4,dictionary!$M$3:$M$7128,dictionary!$N$3:$N$7128))</f>
        <v>Para_ModulControler_Ctr7_IComp</v>
      </c>
      <c r="HGS3" s="175" t="str">
        <f>IF(ISNA(_xlfn.XLOOKUP(HGS$4,dictionary!$M$3:$M$7128,dictionary!$N$3:$N$7128))," ",_xlfn.XLOOKUP(HGS$4,dictionary!$M$3:$M$7128,dictionary!$N$3:$N$7128))</f>
        <v>Para_ModulControler_Ctr7_Kp_manualAdjust</v>
      </c>
      <c r="HGT3" s="175" t="str">
        <f>IF(ISNA(_xlfn.XLOOKUP(HGT$4,dictionary!$M$3:$M$7128,dictionary!$N$3:$N$7128))," ",_xlfn.XLOOKUP(HGT$4,dictionary!$M$3:$M$7128,dictionary!$N$3:$N$7128))</f>
        <v>Para_ModulControler_Ctr7_nvert</v>
      </c>
      <c r="HGU3" s="175" t="str">
        <f>IF(ISNA(_xlfn.XLOOKUP(HGU$4,dictionary!$M$3:$M$7128,dictionary!$N$3:$N$7128))," ",_xlfn.XLOOKUP(HGU$4,dictionary!$M$3:$M$7128,dictionary!$N$3:$N$7128))</f>
        <v>Para_ModulControler_Ctr7_PComp</v>
      </c>
      <c r="HGV3" s="175" t="str">
        <f>IF(ISNA(_xlfn.XLOOKUP(HGV$4,dictionary!$M$3:$M$7128,dictionary!$N$3:$N$7128))," ",_xlfn.XLOOKUP(HGV$4,dictionary!$M$3:$M$7128,dictionary!$N$3:$N$7128))</f>
        <v>Para_ModulControler_Ctr7_ScaleMax</v>
      </c>
      <c r="HGW3" s="175" t="str">
        <f>IF(ISNA(_xlfn.XLOOKUP(HGW$4,dictionary!$M$3:$M$7128,dictionary!$N$3:$N$7128))," ",_xlfn.XLOOKUP(HGW$4,dictionary!$M$3:$M$7128,dictionary!$N$3:$N$7128))</f>
        <v>Para_ModulControler_Ctr7_ScaleMin</v>
      </c>
      <c r="HGX3" s="175" t="str">
        <f>IF(ISNA(_xlfn.XLOOKUP(HGX$4,dictionary!$M$3:$M$7128,dictionary!$N$3:$N$7128))," ",_xlfn.XLOOKUP(HGX$4,dictionary!$M$3:$M$7128,dictionary!$N$3:$N$7128))</f>
        <v>Para_ModulControler_Ctr7_t_min_pulse_down</v>
      </c>
      <c r="HGY3" s="175" t="str">
        <f>IF(ISNA(_xlfn.XLOOKUP(HGY$4,dictionary!$M$3:$M$7128,dictionary!$N$3:$N$7128))," ",_xlfn.XLOOKUP(HGY$4,dictionary!$M$3:$M$7128,dictionary!$N$3:$N$7128))</f>
        <v>Para_ModulControler_Ctr7_t_min_pulse_up</v>
      </c>
      <c r="HGZ3" s="175" t="str">
        <f>IF(ISNA(_xlfn.XLOOKUP(HGZ$4,dictionary!$M$3:$M$7128,dictionary!$N$3:$N$7128))," ",_xlfn.XLOOKUP(HGZ$4,dictionary!$M$3:$M$7128,dictionary!$N$3:$N$7128))</f>
        <v>Para_ModulControler_Ctr7_t_period_down</v>
      </c>
      <c r="HHA3" s="175" t="str">
        <f>IF(ISNA(_xlfn.XLOOKUP(HHA$4,dictionary!$M$3:$M$7128,dictionary!$N$3:$N$7128))," ",_xlfn.XLOOKUP(HHA$4,dictionary!$M$3:$M$7128,dictionary!$N$3:$N$7128))</f>
        <v>Para_ModulControler_Ctr7_t_period_up</v>
      </c>
      <c r="HHB3" s="175" t="str">
        <f>IF(ISNA(_xlfn.XLOOKUP(HHB$4,dictionary!$M$3:$M$7128,dictionary!$N$3:$N$7128))," ",_xlfn.XLOOKUP(HHB$4,dictionary!$M$3:$M$7128,dictionary!$N$3:$N$7128))</f>
        <v>Para_ModulControler_Ctr7_Tn_manualAdjust</v>
      </c>
      <c r="HHC3" s="175" t="str">
        <f>IF(ISNA(_xlfn.XLOOKUP(HHC$4,dictionary!$M$3:$M$7128,dictionary!$N$3:$N$7128))," ",_xlfn.XLOOKUP(HHC$4,dictionary!$M$3:$M$7128,dictionary!$N$3:$N$7128))</f>
        <v>Para_ModulControler_Ctr7_Tv_manualAdjust</v>
      </c>
      <c r="HHD3" s="175" t="str">
        <f>IF(ISNA(_xlfn.XLOOKUP(HHD$4,dictionary!$M$3:$M$7128,dictionary!$N$3:$N$7128))," ",_xlfn.XLOOKUP(HHD$4,dictionary!$M$3:$M$7128,dictionary!$N$3:$N$7128))</f>
        <v>Para_ModulControler_Ctr7_WMax</v>
      </c>
      <c r="HHE3" s="175" t="str">
        <f>IF(ISNA(_xlfn.XLOOKUP(HHE$4,dictionary!$M$3:$M$7128,dictionary!$N$3:$N$7128))," ",_xlfn.XLOOKUP(HHE$4,dictionary!$M$3:$M$7128,dictionary!$N$3:$N$7128))</f>
        <v>Para_ModulControler_Ctr7_WMin</v>
      </c>
      <c r="HHF3" s="175" t="str">
        <f>IF(ISNA(_xlfn.XLOOKUP(HHF$4,dictionary!$M$3:$M$7128,dictionary!$N$3:$N$7128))," ",_xlfn.XLOOKUP(HHF$4,dictionary!$M$3:$M$7128,dictionary!$N$3:$N$7128))</f>
        <v>Para_ModulControler_Ctr7_WRampNeg</v>
      </c>
      <c r="HHG3" s="175" t="str">
        <f>IF(ISNA(_xlfn.XLOOKUP(HHG$4,dictionary!$M$3:$M$7128,dictionary!$N$3:$N$7128))," ",_xlfn.XLOOKUP(HHG$4,dictionary!$M$3:$M$7128,dictionary!$N$3:$N$7128))</f>
        <v>Para_ModulControler_Ctr7_WRampPos</v>
      </c>
      <c r="HHH3" s="175" t="str">
        <f>IF(ISNA(_xlfn.XLOOKUP(HHH$4,dictionary!$M$3:$M$7128,dictionary!$N$3:$N$7128))," ",_xlfn.XLOOKUP(HHH$4,dictionary!$M$3:$M$7128,dictionary!$N$3:$N$7128))</f>
        <v>Para_ModulControler_Ctr7_WStart</v>
      </c>
      <c r="HHI3" s="175" t="str">
        <f>IF(ISNA(_xlfn.XLOOKUP(HHI$4,dictionary!$M$3:$M$7128,dictionary!$N$3:$N$7128))," ",_xlfn.XLOOKUP(HHI$4,dictionary!$M$3:$M$7128,dictionary!$N$3:$N$7128))</f>
        <v>Para_ModulControler_Ctr7_Y_block</v>
      </c>
      <c r="HHJ3" s="175" t="str">
        <f>IF(ISNA(_xlfn.XLOOKUP(HHJ$4,dictionary!$M$3:$M$7128,dictionary!$N$3:$N$7128))," ",_xlfn.XLOOKUP(HHJ$4,dictionary!$M$3:$M$7128,dictionary!$N$3:$N$7128))</f>
        <v>Para_ModulControler_Ctr7_YMax</v>
      </c>
      <c r="HHK3" s="175" t="str">
        <f>IF(ISNA(_xlfn.XLOOKUP(HHK$4,dictionary!$M$3:$M$7128,dictionary!$N$3:$N$7128))," ",_xlfn.XLOOKUP(HHK$4,dictionary!$M$3:$M$7128,dictionary!$N$3:$N$7128))</f>
        <v>Para_ModulControler_Ctr7_YMin</v>
      </c>
      <c r="HHL3" s="175" t="str">
        <f>IF(ISNA(_xlfn.XLOOKUP(HHL$4,dictionary!$M$3:$M$7128,dictionary!$N$3:$N$7128))," ",_xlfn.XLOOKUP(HHL$4,dictionary!$M$3:$M$7128,dictionary!$N$3:$N$7128))</f>
        <v>Para_ModulControler_Ctr8_DComp</v>
      </c>
      <c r="HHM3" s="175" t="str">
        <f>IF(ISNA(_xlfn.XLOOKUP(HHM$4,dictionary!$M$3:$M$7128,dictionary!$N$3:$N$7128))," ",_xlfn.XLOOKUP(HHM$4,dictionary!$M$3:$M$7128,dictionary!$N$3:$N$7128))</f>
        <v>Para_ModulControler_Ctr8_deadband</v>
      </c>
      <c r="HHN3" s="175" t="str">
        <f>IF(ISNA(_xlfn.XLOOKUP(HHN$4,dictionary!$M$3:$M$7128,dictionary!$N$3:$N$7128))," ",_xlfn.XLOOKUP(HHN$4,dictionary!$M$3:$M$7128,dictionary!$N$3:$N$7128))</f>
        <v>Para_ModulControler_Ctr8_dY_max</v>
      </c>
      <c r="HHO3" s="175" t="str">
        <f>IF(ISNA(_xlfn.XLOOKUP(HHO$4,dictionary!$M$3:$M$7128,dictionary!$N$3:$N$7128))," ",_xlfn.XLOOKUP(HHO$4,dictionary!$M$3:$M$7128,dictionary!$N$3:$N$7128))</f>
        <v>Para_ModulControler_Ctr8_IComp</v>
      </c>
      <c r="HHP3" s="175" t="str">
        <f>IF(ISNA(_xlfn.XLOOKUP(HHP$4,dictionary!$M$3:$M$7128,dictionary!$N$3:$N$7128))," ",_xlfn.XLOOKUP(HHP$4,dictionary!$M$3:$M$7128,dictionary!$N$3:$N$7128))</f>
        <v>Para_ModulControler_Ctr8_Kp_manualAdjust</v>
      </c>
      <c r="HHQ3" s="175" t="str">
        <f>IF(ISNA(_xlfn.XLOOKUP(HHQ$4,dictionary!$M$3:$M$7128,dictionary!$N$3:$N$7128))," ",_xlfn.XLOOKUP(HHQ$4,dictionary!$M$3:$M$7128,dictionary!$N$3:$N$7128))</f>
        <v>Para_ModulControler_Ctr8_nvert</v>
      </c>
      <c r="HHR3" s="175" t="str">
        <f>IF(ISNA(_xlfn.XLOOKUP(HHR$4,dictionary!$M$3:$M$7128,dictionary!$N$3:$N$7128))," ",_xlfn.XLOOKUP(HHR$4,dictionary!$M$3:$M$7128,dictionary!$N$3:$N$7128))</f>
        <v>Para_ModulControler_Ctr8_PComp</v>
      </c>
      <c r="HHS3" s="175" t="str">
        <f>IF(ISNA(_xlfn.XLOOKUP(HHS$4,dictionary!$M$3:$M$7128,dictionary!$N$3:$N$7128))," ",_xlfn.XLOOKUP(HHS$4,dictionary!$M$3:$M$7128,dictionary!$N$3:$N$7128))</f>
        <v>Para_ModulControler_Ctr8_ScaleMax</v>
      </c>
      <c r="HHT3" s="175" t="str">
        <f>IF(ISNA(_xlfn.XLOOKUP(HHT$4,dictionary!$M$3:$M$7128,dictionary!$N$3:$N$7128))," ",_xlfn.XLOOKUP(HHT$4,dictionary!$M$3:$M$7128,dictionary!$N$3:$N$7128))</f>
        <v>Para_ModulControler_Ctr8_ScaleMin</v>
      </c>
      <c r="HHU3" s="175" t="str">
        <f>IF(ISNA(_xlfn.XLOOKUP(HHU$4,dictionary!$M$3:$M$7128,dictionary!$N$3:$N$7128))," ",_xlfn.XLOOKUP(HHU$4,dictionary!$M$3:$M$7128,dictionary!$N$3:$N$7128))</f>
        <v>Para_ModulControler_Ctr8_t_min_pulse_down</v>
      </c>
      <c r="HHV3" s="175" t="str">
        <f>IF(ISNA(_xlfn.XLOOKUP(HHV$4,dictionary!$M$3:$M$7128,dictionary!$N$3:$N$7128))," ",_xlfn.XLOOKUP(HHV$4,dictionary!$M$3:$M$7128,dictionary!$N$3:$N$7128))</f>
        <v>Para_ModulControler_Ctr8_t_min_pulse_up</v>
      </c>
      <c r="HHW3" s="175" t="str">
        <f>IF(ISNA(_xlfn.XLOOKUP(HHW$4,dictionary!$M$3:$M$7128,dictionary!$N$3:$N$7128))," ",_xlfn.XLOOKUP(HHW$4,dictionary!$M$3:$M$7128,dictionary!$N$3:$N$7128))</f>
        <v>Para_ModulControler_Ctr8_t_period_down</v>
      </c>
      <c r="HHX3" s="175" t="str">
        <f>IF(ISNA(_xlfn.XLOOKUP(HHX$4,dictionary!$M$3:$M$7128,dictionary!$N$3:$N$7128))," ",_xlfn.XLOOKUP(HHX$4,dictionary!$M$3:$M$7128,dictionary!$N$3:$N$7128))</f>
        <v>Para_ModulControler_Ctr8_t_period_up</v>
      </c>
      <c r="HHY3" s="175" t="str">
        <f>IF(ISNA(_xlfn.XLOOKUP(HHY$4,dictionary!$M$3:$M$7128,dictionary!$N$3:$N$7128))," ",_xlfn.XLOOKUP(HHY$4,dictionary!$M$3:$M$7128,dictionary!$N$3:$N$7128))</f>
        <v>Para_ModulControler_Ctr8_Tn_manualAdjust</v>
      </c>
      <c r="HHZ3" s="175" t="str">
        <f>IF(ISNA(_xlfn.XLOOKUP(HHZ$4,dictionary!$M$3:$M$7128,dictionary!$N$3:$N$7128))," ",_xlfn.XLOOKUP(HHZ$4,dictionary!$M$3:$M$7128,dictionary!$N$3:$N$7128))</f>
        <v>Para_ModulControler_Ctr8_Tv_manualAdjust</v>
      </c>
      <c r="HIA3" s="175" t="str">
        <f>IF(ISNA(_xlfn.XLOOKUP(HIA$4,dictionary!$M$3:$M$7128,dictionary!$N$3:$N$7128))," ",_xlfn.XLOOKUP(HIA$4,dictionary!$M$3:$M$7128,dictionary!$N$3:$N$7128))</f>
        <v>Para_ModulControler_Ctr8_WMax</v>
      </c>
      <c r="HIB3" s="175" t="str">
        <f>IF(ISNA(_xlfn.XLOOKUP(HIB$4,dictionary!$M$3:$M$7128,dictionary!$N$3:$N$7128))," ",_xlfn.XLOOKUP(HIB$4,dictionary!$M$3:$M$7128,dictionary!$N$3:$N$7128))</f>
        <v>Para_ModulControler_Ctr8_WMin</v>
      </c>
      <c r="HIC3" s="175" t="str">
        <f>IF(ISNA(_xlfn.XLOOKUP(HIC$4,dictionary!$M$3:$M$7128,dictionary!$N$3:$N$7128))," ",_xlfn.XLOOKUP(HIC$4,dictionary!$M$3:$M$7128,dictionary!$N$3:$N$7128))</f>
        <v>Para_ModulControler_Ctr8_WRampNeg</v>
      </c>
      <c r="HID3" s="175" t="str">
        <f>IF(ISNA(_xlfn.XLOOKUP(HID$4,dictionary!$M$3:$M$7128,dictionary!$N$3:$N$7128))," ",_xlfn.XLOOKUP(HID$4,dictionary!$M$3:$M$7128,dictionary!$N$3:$N$7128))</f>
        <v>Para_ModulControler_Ctr8_WRampPos</v>
      </c>
      <c r="HIE3" s="175" t="str">
        <f>IF(ISNA(_xlfn.XLOOKUP(HIE$4,dictionary!$M$3:$M$7128,dictionary!$N$3:$N$7128))," ",_xlfn.XLOOKUP(HIE$4,dictionary!$M$3:$M$7128,dictionary!$N$3:$N$7128))</f>
        <v>Para_ModulControler_Ctr8_WStart</v>
      </c>
      <c r="HIF3" s="175" t="str">
        <f>IF(ISNA(_xlfn.XLOOKUP(HIF$4,dictionary!$M$3:$M$7128,dictionary!$N$3:$N$7128))," ",_xlfn.XLOOKUP(HIF$4,dictionary!$M$3:$M$7128,dictionary!$N$3:$N$7128))</f>
        <v>Para_ModulControler_Ctr8_Y_block</v>
      </c>
      <c r="HIG3" s="175" t="str">
        <f>IF(ISNA(_xlfn.XLOOKUP(HIG$4,dictionary!$M$3:$M$7128,dictionary!$N$3:$N$7128))," ",_xlfn.XLOOKUP(HIG$4,dictionary!$M$3:$M$7128,dictionary!$N$3:$N$7128))</f>
        <v>Para_ModulControler_Ctr8_YMax</v>
      </c>
      <c r="HIH3" s="175" t="str">
        <f>IF(ISNA(_xlfn.XLOOKUP(HIH$4,dictionary!$M$3:$M$7128,dictionary!$N$3:$N$7128))," ",_xlfn.XLOOKUP(HIH$4,dictionary!$M$3:$M$7128,dictionary!$N$3:$N$7128))</f>
        <v>Para_ModulControler_Ctr8_YMin</v>
      </c>
      <c r="HII3" s="175" t="str">
        <f>IF(ISNA(_xlfn.XLOOKUP(HII$4,dictionary!$M$3:$M$7128,dictionary!$N$3:$N$7128))," ",_xlfn.XLOOKUP(HII$4,dictionary!$M$3:$M$7128,dictionary!$N$3:$N$7128))</f>
        <v>Para_ModulControler_Ctr_CC</v>
      </c>
      <c r="HIJ3" s="175" t="str">
        <f>IF(ISNA(_xlfn.XLOOKUP(HIJ$4,dictionary!$M$3:$M$7128,dictionary!$N$3:$N$7128))," ",_xlfn.XLOOKUP(HIJ$4,dictionary!$M$3:$M$7128,dictionary!$N$3:$N$7128))</f>
        <v>Para_ModulControler_Ctr_CDSu</v>
      </c>
      <c r="HIK3" s="175" t="str">
        <f>IF(ISNA(_xlfn.XLOOKUP(HIK$4,dictionary!$M$3:$M$7128,dictionary!$N$3:$N$7128))," ",_xlfn.XLOOKUP(HIK$4,dictionary!$M$3:$M$7128,dictionary!$N$3:$N$7128))</f>
        <v>Para_ModulControler_Ctr_ChCHP</v>
      </c>
      <c r="HIL3" s="175" t="str">
        <f>IF(ISNA(_xlfn.XLOOKUP(HIL$4,dictionary!$M$3:$M$7128,dictionary!$N$3:$N$7128))," ",_xlfn.XLOOKUP(HIL$4,dictionary!$M$3:$M$7128,dictionary!$N$3:$N$7128))</f>
        <v>Para_ModulControler_Ctr_CircLou</v>
      </c>
      <c r="HIM3" s="175" t="str">
        <f>IF(ISNA(_xlfn.XLOOKUP(HIM$4,dictionary!$M$3:$M$7128,dictionary!$N$3:$N$7128))," ",_xlfn.XLOOKUP(HIM$4,dictionary!$M$3:$M$7128,dictionary!$N$3:$N$7128))</f>
        <v>Para_ModulControler_Ctr_Cust1</v>
      </c>
      <c r="HIN3" s="175" t="str">
        <f>IF(ISNA(_xlfn.XLOOKUP(HIN$4,dictionary!$M$3:$M$7128,dictionary!$N$3:$N$7128))," ",_xlfn.XLOOKUP(HIN$4,dictionary!$M$3:$M$7128,dictionary!$N$3:$N$7128))</f>
        <v>Para_ModulControler_Ctr_Cust2</v>
      </c>
      <c r="HIO3" s="175" t="str">
        <f>IF(ISNA(_xlfn.XLOOKUP(HIO$4,dictionary!$M$3:$M$7128,dictionary!$N$3:$N$7128))," ",_xlfn.XLOOKUP(HIO$4,dictionary!$M$3:$M$7128,dictionary!$N$3:$N$7128))</f>
        <v>Para_ModulControler_Ctr_Cust3</v>
      </c>
      <c r="HIP3" s="175" t="str">
        <f>IF(ISNA(_xlfn.XLOOKUP(HIP$4,dictionary!$M$3:$M$7128,dictionary!$N$3:$N$7128))," ",_xlfn.XLOOKUP(HIP$4,dictionary!$M$3:$M$7128,dictionary!$N$3:$N$7128))</f>
        <v>Para_ModulControler_Ctr_Cust4</v>
      </c>
      <c r="HIQ3" s="175" t="str">
        <f>IF(ISNA(_xlfn.XLOOKUP(HIQ$4,dictionary!$M$3:$M$7128,dictionary!$N$3:$N$7128))," ",_xlfn.XLOOKUP(HIQ$4,dictionary!$M$3:$M$7128,dictionary!$N$3:$N$7128))</f>
        <v>Para_ModulControler_Ctr_Cust5</v>
      </c>
      <c r="HIR3" s="175" t="str">
        <f>IF(ISNA(_xlfn.XLOOKUP(HIR$4,dictionary!$M$3:$M$7128,dictionary!$N$3:$N$7128))," ",_xlfn.XLOOKUP(HIR$4,dictionary!$M$3:$M$7128,dictionary!$N$3:$N$7128))</f>
        <v>Para_ModulControler_Ctr_Cust6</v>
      </c>
      <c r="HIS3" s="175" t="str">
        <f>IF(ISNA(_xlfn.XLOOKUP(HIS$4,dictionary!$M$3:$M$7128,dictionary!$N$3:$N$7128))," ",_xlfn.XLOOKUP(HIS$4,dictionary!$M$3:$M$7128,dictionary!$N$3:$N$7128))</f>
        <v>Para_ModulControler_Ctr_Cust7</v>
      </c>
      <c r="HIT3" s="175" t="str">
        <f>IF(ISNA(_xlfn.XLOOKUP(HIT$4,dictionary!$M$3:$M$7128,dictionary!$N$3:$N$7128))," ",_xlfn.XLOOKUP(HIT$4,dictionary!$M$3:$M$7128,dictionary!$N$3:$N$7128))</f>
        <v>Para_ModulControler_Ctr_Cust8</v>
      </c>
      <c r="HIU3" s="175" t="str">
        <f>IF(ISNA(_xlfn.XLOOKUP(HIU$4,dictionary!$M$3:$M$7128,dictionary!$N$3:$N$7128))," ",_xlfn.XLOOKUP(HIU$4,dictionary!$M$3:$M$7128,dictionary!$N$3:$N$7128))</f>
        <v>Para_ModulControler_Ctr_ECW</v>
      </c>
      <c r="HIV3" s="175" t="str">
        <f>IF(ISNA(_xlfn.XLOOKUP(HIV$4,dictionary!$M$3:$M$7128,dictionary!$N$3:$N$7128))," ",_xlfn.XLOOKUP(HIV$4,dictionary!$M$3:$M$7128,dictionary!$N$3:$N$7128))</f>
        <v>Para_ModulControler_Ctr_EOVal_Active</v>
      </c>
      <c r="HIW3" s="175" t="str">
        <f>IF(ISNA(_xlfn.XLOOKUP(HIW$4,dictionary!$M$3:$M$7128,dictionary!$N$3:$N$7128))," ",_xlfn.XLOOKUP(HIW$4,dictionary!$M$3:$M$7128,dictionary!$N$3:$N$7128))</f>
        <v>Para_ModulControler_Ctr_EOVal_LT_Active</v>
      </c>
      <c r="HIX3" s="175" t="str">
        <f>IF(ISNA(_xlfn.XLOOKUP(HIX$4,dictionary!$M$3:$M$7128,dictionary!$N$3:$N$7128))," ",_xlfn.XLOOKUP(HIX$4,dictionary!$M$3:$M$7128,dictionary!$N$3:$N$7128))</f>
        <v>Para_ModulControler_Ctr_GC</v>
      </c>
      <c r="HIY3" s="175" t="str">
        <f>IF(ISNA(_xlfn.XLOOKUP(HIY$4,dictionary!$M$3:$M$7128,dictionary!$N$3:$N$7128))," ",_xlfn.XLOOKUP(HIY$4,dictionary!$M$3:$M$7128,dictionary!$N$3:$N$7128))</f>
        <v>Para_ModulControler_Ctr_InlLou</v>
      </c>
      <c r="HIZ3" s="175" t="str">
        <f>IF(ISNA(_xlfn.XLOOKUP(HIZ$4,dictionary!$M$3:$M$7128,dictionary!$N$3:$N$7128))," ",_xlfn.XLOOKUP(HIZ$4,dictionary!$M$3:$M$7128,dictionary!$N$3:$N$7128))</f>
        <v>Para_ModulControler_Ctr_Mns_Enable</v>
      </c>
      <c r="HJA3" s="175" t="str">
        <f>IF(ISNA(_xlfn.XLOOKUP(HJA$4,dictionary!$M$3:$M$7128,dictionary!$N$3:$N$7128))," ",_xlfn.XLOOKUP(HJA$4,dictionary!$M$3:$M$7128,dictionary!$N$3:$N$7128))</f>
        <v>Para_ModulControler_Ctr_OutlLou_RDP</v>
      </c>
      <c r="HJB3" s="175" t="str">
        <f>IF(ISNA(_xlfn.XLOOKUP(HJB$4,dictionary!$M$3:$M$7128,dictionary!$N$3:$N$7128))," ",_xlfn.XLOOKUP(HJB$4,dictionary!$M$3:$M$7128,dictionary!$N$3:$N$7128))</f>
        <v>Para_ModulControler_Ctr_OutlLou_RT</v>
      </c>
      <c r="HJC3" s="175" t="str">
        <f>IF(ISNA(_xlfn.XLOOKUP(HJC$4,dictionary!$M$3:$M$7128,dictionary!$N$3:$N$7128))," ",_xlfn.XLOOKUP(HJC$4,dictionary!$M$3:$M$7128,dictionary!$N$3:$N$7128))</f>
        <v>Para_ModulControler_Ctr_OutlVE_RDP</v>
      </c>
      <c r="HJD3" s="175" t="str">
        <f>IF(ISNA(_xlfn.XLOOKUP(HJD$4,dictionary!$M$3:$M$7128,dictionary!$N$3:$N$7128))," ",_xlfn.XLOOKUP(HJD$4,dictionary!$M$3:$M$7128,dictionary!$N$3:$N$7128))</f>
        <v>Para_ModulControler_Ctr_OutlVE_RT</v>
      </c>
      <c r="HJE3" s="175" t="str">
        <f>IF(ISNA(_xlfn.XLOOKUP(HJE$4,dictionary!$M$3:$M$7128,dictionary!$N$3:$N$7128))," ",_xlfn.XLOOKUP(HJE$4,dictionary!$M$3:$M$7128,dictionary!$N$3:$N$7128))</f>
        <v>Para_ModulControler_Ctr_SCR_Flow</v>
      </c>
      <c r="HJF3" s="175" t="str">
        <f>IF(ISNA(_xlfn.XLOOKUP(HJF$4,dictionary!$M$3:$M$7128,dictionary!$N$3:$N$7128))," ",_xlfn.XLOOKUP(HJF$4,dictionary!$M$3:$M$7128,dictionary!$N$3:$N$7128))</f>
        <v>Para_ModulControler_Ctr_SCR_NOx</v>
      </c>
      <c r="HJG3" s="175" t="str">
        <f>IF(ISNA(_xlfn.XLOOKUP(HJG$4,dictionary!$M$3:$M$7128,dictionary!$N$3:$N$7128))," ",_xlfn.XLOOKUP(HJG$4,dictionary!$M$3:$M$7128,dictionary!$N$3:$N$7128))</f>
        <v>Para_ModulControler_CtrGenPF_Active</v>
      </c>
      <c r="HJH3" s="175" t="str">
        <f>IF(ISNA(_xlfn.XLOOKUP(HJH$4,dictionary!$M$3:$M$7128,dictionary!$N$3:$N$7128))," ",_xlfn.XLOOKUP(HJH$4,dictionary!$M$3:$M$7128,dictionary!$N$3:$N$7128))</f>
        <v>Para_ModulControler_CtrThR_Heater_Active</v>
      </c>
      <c r="HJI3" s="175" t="str">
        <f>IF(ISNA(_xlfn.XLOOKUP(HJI$4,dictionary!$M$3:$M$7128,dictionary!$N$3:$N$7128))," ",_xlfn.XLOOKUP(HJI$4,dictionary!$M$3:$M$7128,dictionary!$N$3:$N$7128))</f>
        <v>Para_Monic_ActVoltAvgMax</v>
      </c>
      <c r="HJJ3" s="175" t="str">
        <f>IF(ISNA(_xlfn.XLOOKUP(HJJ$4,dictionary!$M$3:$M$7128,dictionary!$N$3:$N$7128))," ",_xlfn.XLOOKUP(HJJ$4,dictionary!$M$3:$M$7128,dictionary!$N$3:$N$7128))</f>
        <v>Para_Monic_ActVoltDif</v>
      </c>
      <c r="HJK3" s="175" t="str">
        <f>IF(ISNA(_xlfn.XLOOKUP(HJK$4,dictionary!$M$3:$M$7128,dictionary!$N$3:$N$7128))," ",_xlfn.XLOOKUP(HJK$4,dictionary!$M$3:$M$7128,dictionary!$N$3:$N$7128))</f>
        <v>Para_Monic_ActVoltMax</v>
      </c>
      <c r="HJL3" s="175" t="str">
        <f>IF(ISNA(_xlfn.XLOOKUP(HJL$4,dictionary!$M$3:$M$7128,dictionary!$N$3:$N$7128))," ",_xlfn.XLOOKUP(HJL$4,dictionary!$M$3:$M$7128,dictionary!$N$3:$N$7128))</f>
        <v>Para_Monic_ActVoltMin</v>
      </c>
      <c r="HJM3" s="175" t="str">
        <f>IF(ISNA(_xlfn.XLOOKUP(HJM$4,dictionary!$M$3:$M$7128,dictionary!$N$3:$N$7128))," ",_xlfn.XLOOKUP(HJM$4,dictionary!$M$3:$M$7128,dictionary!$N$3:$N$7128))</f>
        <v>Para_Monic_LimitActive</v>
      </c>
      <c r="HJN3" s="175" t="str">
        <f>IF(ISNA(_xlfn.XLOOKUP(HJN$4,dictionary!$M$3:$M$7128,dictionary!$N$3:$N$7128))," ",_xlfn.XLOOKUP(HJN$4,dictionary!$M$3:$M$7128,dictionary!$N$3:$N$7128))</f>
        <v>Para_Monic_LimitActiveHys</v>
      </c>
      <c r="HJO3" s="175" t="str">
        <f>IF(ISNA(_xlfn.XLOOKUP(HJO$4,dictionary!$M$3:$M$7128,dictionary!$N$3:$N$7128))," ",_xlfn.XLOOKUP(HJO$4,dictionary!$M$3:$M$7128,dictionary!$N$3:$N$7128))</f>
        <v>Para_Monic_TriggerVolt</v>
      </c>
      <c r="HJP3" s="175" t="str">
        <f>IF(ISNA(_xlfn.XLOOKUP(HJP$4,dictionary!$M$3:$M$7128,dictionary!$N$3:$N$7128))," ",_xlfn.XLOOKUP(HJP$4,dictionary!$M$3:$M$7128,dictionary!$N$3:$N$7128))</f>
        <v>Para_Monic_VoltAvgMax</v>
      </c>
      <c r="HJQ3" s="175" t="str">
        <f>IF(ISNA(_xlfn.XLOOKUP(HJQ$4,dictionary!$M$3:$M$7128,dictionary!$N$3:$N$7128))," ",_xlfn.XLOOKUP(HJQ$4,dictionary!$M$3:$M$7128,dictionary!$N$3:$N$7128))</f>
        <v>Para_Monic_VoltAvgMaxDelay</v>
      </c>
      <c r="HJR3" s="175" t="str">
        <f>IF(ISNA(_xlfn.XLOOKUP(HJR$4,dictionary!$M$3:$M$7128,dictionary!$N$3:$N$7128))," ",_xlfn.XLOOKUP(HJR$4,dictionary!$M$3:$M$7128,dictionary!$N$3:$N$7128))</f>
        <v>Para_Monic_VoltDif</v>
      </c>
      <c r="HJS3" s="175" t="str">
        <f>IF(ISNA(_xlfn.XLOOKUP(HJS$4,dictionary!$M$3:$M$7128,dictionary!$N$3:$N$7128))," ",_xlfn.XLOOKUP(HJS$4,dictionary!$M$3:$M$7128,dictionary!$N$3:$N$7128))</f>
        <v>Para_Monic_VoltDifDelay</v>
      </c>
      <c r="HJT3" s="175" t="str">
        <f>IF(ISNA(_xlfn.XLOOKUP(HJT$4,dictionary!$M$3:$M$7128,dictionary!$N$3:$N$7128))," ",_xlfn.XLOOKUP(HJT$4,dictionary!$M$3:$M$7128,dictionary!$N$3:$N$7128))</f>
        <v>Para_Monic_VoltMax</v>
      </c>
      <c r="HJU3" s="175" t="str">
        <f>IF(ISNA(_xlfn.XLOOKUP(HJU$4,dictionary!$M$3:$M$7128,dictionary!$N$3:$N$7128))," ",_xlfn.XLOOKUP(HJU$4,dictionary!$M$3:$M$7128,dictionary!$N$3:$N$7128))</f>
        <v>Para_Monic_VoltMaxDelay</v>
      </c>
      <c r="HJV3" s="175" t="str">
        <f>IF(ISNA(_xlfn.XLOOKUP(HJV$4,dictionary!$M$3:$M$7128,dictionary!$N$3:$N$7128))," ",_xlfn.XLOOKUP(HJV$4,dictionary!$M$3:$M$7128,dictionary!$N$3:$N$7128))</f>
        <v>Para_Monic_VoltMin</v>
      </c>
      <c r="HJW3" s="175" t="str">
        <f>IF(ISNA(_xlfn.XLOOKUP(HJW$4,dictionary!$M$3:$M$7128,dictionary!$N$3:$N$7128))," ",_xlfn.XLOOKUP(HJW$4,dictionary!$M$3:$M$7128,dictionary!$N$3:$N$7128))</f>
        <v>Para_Monic_VoltMinDelay</v>
      </c>
      <c r="HJX3" s="175" t="str">
        <f>IF(ISNA(_xlfn.XLOOKUP(HJX$4,dictionary!$M$3:$M$7128,dictionary!$N$3:$N$7128))," ",_xlfn.XLOOKUP(HJX$4,dictionary!$M$3:$M$7128,dictionary!$N$3:$N$7128))</f>
        <v>Para_PBC_AI_NEx</v>
      </c>
      <c r="HJY3" s="175" t="str">
        <f>IF(ISNA(_xlfn.XLOOKUP(HJY$4,dictionary!$M$3:$M$7128,dictionary!$N$3:$N$7128))," ",_xlfn.XLOOKUP(HJY$4,dictionary!$M$3:$M$7128,dictionary!$N$3:$N$7128))</f>
        <v>Para_PBC_AvgPMaxLimit</v>
      </c>
      <c r="HJZ3" s="175" t="str">
        <f>IF(ISNA(_xlfn.XLOOKUP(HJZ$4,dictionary!$M$3:$M$7128,dictionary!$N$3:$N$7128))," ",_xlfn.XLOOKUP(HJZ$4,dictionary!$M$3:$M$7128,dictionary!$N$3:$N$7128))</f>
        <v>Para_PBC_LimitPressMax</v>
      </c>
      <c r="HKA3" s="175" t="str">
        <f>IF(ISNA(_xlfn.XLOOKUP(HKA$4,dictionary!$M$3:$M$7128,dictionary!$N$3:$N$7128))," ",_xlfn.XLOOKUP(HKA$4,dictionary!$M$3:$M$7128,dictionary!$N$3:$N$7128))</f>
        <v>Para_PBC_LimitPressMaxAvg</v>
      </c>
      <c r="HKB3" s="175" t="str">
        <f>IF(ISNA(_xlfn.XLOOKUP(HKB$4,dictionary!$M$3:$M$7128,dictionary!$N$3:$N$7128))," ",_xlfn.XLOOKUP(HKB$4,dictionary!$M$3:$M$7128,dictionary!$N$3:$N$7128))</f>
        <v>Para_PBC_NumbCycBelowPressMax</v>
      </c>
      <c r="HKC3" s="175" t="str">
        <f>IF(ISNA(_xlfn.XLOOKUP(HKC$4,dictionary!$M$3:$M$7128,dictionary!$N$3:$N$7128))," ",_xlfn.XLOOKUP(HKC$4,dictionary!$M$3:$M$7128,dictionary!$N$3:$N$7128))</f>
        <v>Para_PBC_NumbCycBelowPressMean</v>
      </c>
      <c r="HKD3" s="175" t="str">
        <f>IF(ISNA(_xlfn.XLOOKUP(HKD$4,dictionary!$M$3:$M$7128,dictionary!$N$3:$N$7128))," ",_xlfn.XLOOKUP(HKD$4,dictionary!$M$3:$M$7128,dictionary!$N$3:$N$7128))</f>
        <v>Para_PBC_NumbCycExcPressMax</v>
      </c>
      <c r="HKE3" s="175" t="str">
        <f>IF(ISNA(_xlfn.XLOOKUP(HKE$4,dictionary!$M$3:$M$7128,dictionary!$N$3:$N$7128))," ",_xlfn.XLOOKUP(HKE$4,dictionary!$M$3:$M$7128,dictionary!$N$3:$N$7128))</f>
        <v>Para_PBC_NumbCycExcPressMean</v>
      </c>
      <c r="HKF3" s="175" t="str">
        <f>IF(ISNA(_xlfn.XLOOKUP(HKF$4,dictionary!$M$3:$M$7128,dictionary!$N$3:$N$7128))," ",_xlfn.XLOOKUP(HKF$4,dictionary!$M$3:$M$7128,dictionary!$N$3:$N$7128))</f>
        <v>Para_PBC_NumbMisfCycMin</v>
      </c>
      <c r="HKG3" s="175" t="str">
        <f>IF(ISNA(_xlfn.XLOOKUP(HKG$4,dictionary!$M$3:$M$7128,dictionary!$N$3:$N$7128))," ",_xlfn.XLOOKUP(HKG$4,dictionary!$M$3:$M$7128,dictionary!$N$3:$N$7128))</f>
        <v>Para_PBC_PowerRed</v>
      </c>
      <c r="HKH3" s="175" t="str">
        <f>IF(ISNA(_xlfn.XLOOKUP(HKH$4,dictionary!$M$3:$M$7128,dictionary!$N$3:$N$7128))," ",_xlfn.XLOOKUP(HKH$4,dictionary!$M$3:$M$7128,dictionary!$N$3:$N$7128))</f>
        <v>Para_PBC_PressMeanDevMisf</v>
      </c>
      <c r="HKI3" s="175" t="str">
        <f>IF(ISNA(_xlfn.XLOOKUP(HKI$4,dictionary!$M$3:$M$7128,dictionary!$N$3:$N$7128))," ",_xlfn.XLOOKUP(HKI$4,dictionary!$M$3:$M$7128,dictionary!$N$3:$N$7128))</f>
        <v>Para_PBC_PressMeanDevNeg</v>
      </c>
      <c r="HKJ3" s="175" t="str">
        <f>IF(ISNA(_xlfn.XLOOKUP(HKJ$4,dictionary!$M$3:$M$7128,dictionary!$N$3:$N$7128))," ",_xlfn.XLOOKUP(HKJ$4,dictionary!$M$3:$M$7128,dictionary!$N$3:$N$7128))</f>
        <v>Para_PBC_PressMeanDevPos</v>
      </c>
      <c r="HKK3" s="175" t="str">
        <f>IF(ISNA(_xlfn.XLOOKUP(HKK$4,dictionary!$M$3:$M$7128,dictionary!$N$3:$N$7128))," ",_xlfn.XLOOKUP(HKK$4,dictionary!$M$3:$M$7128,dictionary!$N$3:$N$7128))</f>
        <v>Para_PBC_Sensitivity</v>
      </c>
      <c r="HKL3" s="175" t="str">
        <f>IF(ISNA(_xlfn.XLOOKUP(HKL$4,dictionary!$M$3:$M$7128,dictionary!$N$3:$N$7128))," ",_xlfn.XLOOKUP(HKL$4,dictionary!$M$3:$M$7128,dictionary!$N$3:$N$7128))</f>
        <v>Para_PI_20mA</v>
      </c>
      <c r="HKM3" s="175" t="str">
        <f>IF(ISNA(_xlfn.XLOOKUP(HKM$4,dictionary!$M$3:$M$7128,dictionary!$N$3:$N$7128))," ",_xlfn.XLOOKUP(HKM$4,dictionary!$M$3:$M$7128,dictionary!$N$3:$N$7128))</f>
        <v>Para_PI_4mA</v>
      </c>
      <c r="HKN3" s="175" t="str">
        <f>IF(ISNA(_xlfn.XLOOKUP(HKN$4,dictionary!$M$3:$M$7128,dictionary!$N$3:$N$7128))," ",_xlfn.XLOOKUP(HKN$4,dictionary!$M$3:$M$7128,dictionary!$N$3:$N$7128))</f>
        <v>Para_PI_ActCloseDetection</v>
      </c>
      <c r="HKO3" s="175" t="str">
        <f>IF(ISNA(_xlfn.XLOOKUP(HKO$4,dictionary!$M$3:$M$7128,dictionary!$N$3:$N$7128))," ",_xlfn.XLOOKUP(HKO$4,dictionary!$M$3:$M$7128,dictionary!$N$3:$N$7128))</f>
        <v>Para_PI_FailRateValveOpen</v>
      </c>
      <c r="HKP3" s="175" t="str">
        <f>IF(ISNA(_xlfn.XLOOKUP(HKP$4,dictionary!$M$3:$M$7128,dictionary!$N$3:$N$7128))," ",_xlfn.XLOOKUP(HKP$4,dictionary!$M$3:$M$7128,dictionary!$N$3:$N$7128))</f>
        <v>Para_PI_FailRateValveOpenTP</v>
      </c>
      <c r="HKQ3" s="175" t="str">
        <f>IF(ISNA(_xlfn.XLOOKUP(HKQ$4,dictionary!$M$3:$M$7128,dictionary!$N$3:$N$7128))," ",_xlfn.XLOOKUP(HKQ$4,dictionary!$M$3:$M$7128,dictionary!$N$3:$N$7128))</f>
        <v>Para_PI_LambdaFeedFwdCtr_Gas1_OffsetStartLambda</v>
      </c>
      <c r="HKR3" s="175" t="str">
        <f>IF(ISNA(_xlfn.XLOOKUP(HKR$4,dictionary!$M$3:$M$7128,dictionary!$N$3:$N$7128))," ",_xlfn.XLOOKUP(HKR$4,dictionary!$M$3:$M$7128,dictionary!$N$3:$N$7128))</f>
        <v>Para_PI_LambdaFeedFwdCtr_Gas2_OffsetStartLambda</v>
      </c>
      <c r="HKS3" s="175" t="str">
        <f>IF(ISNA(_xlfn.XLOOKUP(HKS$4,dictionary!$M$3:$M$7128,dictionary!$N$3:$N$7128))," ",_xlfn.XLOOKUP(HKS$4,dictionary!$M$3:$M$7128,dictionary!$N$3:$N$7128))</f>
        <v>Para_PI_LambdaFeedFwdCtr_Gas3_OffsetStartLambda</v>
      </c>
      <c r="HKT3" s="175" t="str">
        <f>IF(ISNA(_xlfn.XLOOKUP(HKT$4,dictionary!$M$3:$M$7128,dictionary!$N$3:$N$7128))," ",_xlfn.XLOOKUP(HKT$4,dictionary!$M$3:$M$7128,dictionary!$N$3:$N$7128))</f>
        <v>Para_PI_LambdaFeedFwdCtr_Gas4_OffsetStartLambda</v>
      </c>
      <c r="HKU3" s="175" t="str">
        <f>IF(ISNA(_xlfn.XLOOKUP(HKU$4,dictionary!$M$3:$M$7128,dictionary!$N$3:$N$7128))," ",_xlfn.XLOOKUP(HKU$4,dictionary!$M$3:$M$7128,dictionary!$N$3:$N$7128))</f>
        <v>Para_PI_Limit_GasRailPressDiffMax</v>
      </c>
      <c r="HKV3" s="175" t="str">
        <f>IF(ISNA(_xlfn.XLOOKUP(HKV$4,dictionary!$M$3:$M$7128,dictionary!$N$3:$N$7128))," ",_xlfn.XLOOKUP(HKV$4,dictionary!$M$3:$M$7128,dictionary!$N$3:$N$7128))</f>
        <v>Para_PI_Limit_GasRailPressDiffMin</v>
      </c>
      <c r="HKW3" s="175" t="str">
        <f>IF(ISNA(_xlfn.XLOOKUP(HKW$4,dictionary!$M$3:$M$7128,dictionary!$N$3:$N$7128))," ",_xlfn.XLOOKUP(HKW$4,dictionary!$M$3:$M$7128,dictionary!$N$3:$N$7128))</f>
        <v>Para_PI_Limit_GasRailPressMax</v>
      </c>
      <c r="HKX3" s="175" t="str">
        <f>IF(ISNA(_xlfn.XLOOKUP(HKX$4,dictionary!$M$3:$M$7128,dictionary!$N$3:$N$7128))," ",_xlfn.XLOOKUP(HKX$4,dictionary!$M$3:$M$7128,dictionary!$N$3:$N$7128))</f>
        <v>Para_PI_Limit_GasRailPressMin</v>
      </c>
      <c r="HKY3" s="175" t="str">
        <f>IF(ISNA(_xlfn.XLOOKUP(HKY$4,dictionary!$M$3:$M$7128,dictionary!$N$3:$N$7128))," ",_xlfn.XLOOKUP(HKY$4,dictionary!$M$3:$M$7128,dictionary!$N$3:$N$7128))</f>
        <v>Para_PI_Limit_GasRailTempMax</v>
      </c>
      <c r="HKZ3" s="175" t="str">
        <f>IF(ISNA(_xlfn.XLOOKUP(HKZ$4,dictionary!$M$3:$M$7128,dictionary!$N$3:$N$7128))," ",_xlfn.XLOOKUP(HKZ$4,dictionary!$M$3:$M$7128,dictionary!$N$3:$N$7128))</f>
        <v>Para_PI_Limit_GasRailTempMin</v>
      </c>
      <c r="HLA3" s="175" t="str">
        <f>IF(ISNA(_xlfn.XLOOKUP(HLA$4,dictionary!$M$3:$M$7128,dictionary!$N$3:$N$7128))," ",_xlfn.XLOOKUP(HLA$4,dictionary!$M$3:$M$7128,dictionary!$N$3:$N$7128))</f>
        <v>Para_PI_ReleaseBal</v>
      </c>
      <c r="HLB3" s="175" t="str">
        <f>IF(ISNA(_xlfn.XLOOKUP(HLB$4,dictionary!$M$3:$M$7128,dictionary!$N$3:$N$7128))," ",_xlfn.XLOOKUP(HLB$4,dictionary!$M$3:$M$7128,dictionary!$N$3:$N$7128))</f>
        <v>Para_PI_ValveType</v>
      </c>
      <c r="HLC3" s="175" t="str">
        <f>IF(ISNA(_xlfn.XLOOKUP(HLC$4,dictionary!$M$3:$M$7128,dictionary!$N$3:$N$7128))," ",_xlfn.XLOOKUP(HLC$4,dictionary!$M$3:$M$7128,dictionary!$N$3:$N$7128))</f>
        <v>Para_Power_Actual_Curr1</v>
      </c>
      <c r="HLD3" s="175" t="str">
        <f>IF(ISNA(_xlfn.XLOOKUP(HLD$4,dictionary!$M$3:$M$7128,dictionary!$N$3:$N$7128))," ",_xlfn.XLOOKUP(HLD$4,dictionary!$M$3:$M$7128,dictionary!$N$3:$N$7128))</f>
        <v>Para_Power_Actual_Curr2</v>
      </c>
      <c r="HLE3" s="175" t="str">
        <f>IF(ISNA(_xlfn.XLOOKUP(HLE$4,dictionary!$M$3:$M$7128,dictionary!$N$3:$N$7128))," ",_xlfn.XLOOKUP(HLE$4,dictionary!$M$3:$M$7128,dictionary!$N$3:$N$7128))</f>
        <v>Para_Power_Actual_Point1</v>
      </c>
      <c r="HLF3" s="175" t="str">
        <f>IF(ISNA(_xlfn.XLOOKUP(HLF$4,dictionary!$M$3:$M$7128,dictionary!$N$3:$N$7128))," ",_xlfn.XLOOKUP(HLF$4,dictionary!$M$3:$M$7128,dictionary!$N$3:$N$7128))</f>
        <v>Para_Power_Actual_Point2</v>
      </c>
      <c r="HLG3" s="175" t="str">
        <f>IF(ISNA(_xlfn.XLOOKUP(HLG$4,dictionary!$M$3:$M$7128,dictionary!$N$3:$N$7128))," ",_xlfn.XLOOKUP(HLG$4,dictionary!$M$3:$M$7128,dictionary!$N$3:$N$7128))</f>
        <v>Para_Power_Ctr_TbDComp</v>
      </c>
      <c r="HLH3" s="175" t="str">
        <f>IF(ISNA(_xlfn.XLOOKUP(HLH$4,dictionary!$M$3:$M$7128,dictionary!$N$3:$N$7128))," ",_xlfn.XLOOKUP(HLH$4,dictionary!$M$3:$M$7128,dictionary!$N$3:$N$7128))</f>
        <v>Para_Power_Ctr_TbIComp</v>
      </c>
      <c r="HLI3" s="175" t="str">
        <f>IF(ISNA(_xlfn.XLOOKUP(HLI$4,dictionary!$M$3:$M$7128,dictionary!$N$3:$N$7128))," ",_xlfn.XLOOKUP(HLI$4,dictionary!$M$3:$M$7128,dictionary!$N$3:$N$7128))</f>
        <v>Para_Power_Ctr_TbPComp</v>
      </c>
      <c r="HLJ3" s="175" t="str">
        <f>IF(ISNA(_xlfn.XLOOKUP(HLJ$4,dictionary!$M$3:$M$7128,dictionary!$N$3:$N$7128))," ",_xlfn.XLOOKUP(HLJ$4,dictionary!$M$3:$M$7128,dictionary!$N$3:$N$7128))</f>
        <v>Para_Power_Ctr_TbYMax</v>
      </c>
      <c r="HLK3" s="175" t="str">
        <f>IF(ISNA(_xlfn.XLOOKUP(HLK$4,dictionary!$M$3:$M$7128,dictionary!$N$3:$N$7128))," ",_xlfn.XLOOKUP(HLK$4,dictionary!$M$3:$M$7128,dictionary!$N$3:$N$7128))</f>
        <v>Para_Power_Ctr_TbYMin</v>
      </c>
      <c r="HLL3" s="175" t="str">
        <f>IF(ISNA(_xlfn.XLOOKUP(HLL$4,dictionary!$M$3:$M$7128,dictionary!$N$3:$N$7128))," ",_xlfn.XLOOKUP(HLL$4,dictionary!$M$3:$M$7128,dictionary!$N$3:$N$7128))</f>
        <v>Para_Power_Ctr_TrDComp</v>
      </c>
      <c r="HLM3" s="175" t="str">
        <f>IF(ISNA(_xlfn.XLOOKUP(HLM$4,dictionary!$M$3:$M$7128,dictionary!$N$3:$N$7128))," ",_xlfn.XLOOKUP(HLM$4,dictionary!$M$3:$M$7128,dictionary!$N$3:$N$7128))</f>
        <v>Para_Power_Ctr_TrIComp</v>
      </c>
      <c r="HLN3" s="175" t="str">
        <f>IF(ISNA(_xlfn.XLOOKUP(HLN$4,dictionary!$M$3:$M$7128,dictionary!$N$3:$N$7128))," ",_xlfn.XLOOKUP(HLN$4,dictionary!$M$3:$M$7128,dictionary!$N$3:$N$7128))</f>
        <v>Para_Power_Ctr_TrPComp</v>
      </c>
      <c r="HLO3" s="175" t="str">
        <f>IF(ISNA(_xlfn.XLOOKUP(HLO$4,dictionary!$M$3:$M$7128,dictionary!$N$3:$N$7128))," ",_xlfn.XLOOKUP(HLO$4,dictionary!$M$3:$M$7128,dictionary!$N$3:$N$7128))</f>
        <v>Para_Power_Ctr_TrYMax</v>
      </c>
      <c r="HLP3" s="175" t="str">
        <f>IF(ISNA(_xlfn.XLOOKUP(HLP$4,dictionary!$M$3:$M$7128,dictionary!$N$3:$N$7128))," ",_xlfn.XLOOKUP(HLP$4,dictionary!$M$3:$M$7128,dictionary!$N$3:$N$7128))</f>
        <v>Para_Power_Ctr_TrYMin</v>
      </c>
      <c r="HLQ3" s="175" t="str">
        <f>IF(ISNA(_xlfn.XLOOKUP(HLQ$4,dictionary!$M$3:$M$7128,dictionary!$N$3:$N$7128))," ",_xlfn.XLOOKUP(HLQ$4,dictionary!$M$3:$M$7128,dictionary!$N$3:$N$7128))</f>
        <v>Para_Power_ExtRed_Curr1</v>
      </c>
      <c r="HLR3" s="175" t="str">
        <f>IF(ISNA(_xlfn.XLOOKUP(HLR$4,dictionary!$M$3:$M$7128,dictionary!$N$3:$N$7128))," ",_xlfn.XLOOKUP(HLR$4,dictionary!$M$3:$M$7128,dictionary!$N$3:$N$7128))</f>
        <v>Para_Power_ExtRed_Curr2</v>
      </c>
      <c r="HLS3" s="175" t="str">
        <f>IF(ISNA(_xlfn.XLOOKUP(HLS$4,dictionary!$M$3:$M$7128,dictionary!$N$3:$N$7128))," ",_xlfn.XLOOKUP(HLS$4,dictionary!$M$3:$M$7128,dictionary!$N$3:$N$7128))</f>
        <v>Para_Power_ExtRed_Point1</v>
      </c>
      <c r="HLT3" s="175" t="str">
        <f>IF(ISNA(_xlfn.XLOOKUP(HLT$4,dictionary!$M$3:$M$7128,dictionary!$N$3:$N$7128))," ",_xlfn.XLOOKUP(HLT$4,dictionary!$M$3:$M$7128,dictionary!$N$3:$N$7128))</f>
        <v>Para_Power_ExtRed_Point2</v>
      </c>
      <c r="HLU3" s="175" t="str">
        <f>IF(ISNA(_xlfn.XLOOKUP(HLU$4,dictionary!$M$3:$M$7128,dictionary!$N$3:$N$7128))," ",_xlfn.XLOOKUP(HLU$4,dictionary!$M$3:$M$7128,dictionary!$N$3:$N$7128))</f>
        <v>Para_Power_ExtSet_ConstSetPoint1</v>
      </c>
      <c r="HLV3" s="175" t="str">
        <f>IF(ISNA(_xlfn.XLOOKUP(HLV$4,dictionary!$M$3:$M$7128,dictionary!$N$3:$N$7128))," ",_xlfn.XLOOKUP(HLV$4,dictionary!$M$3:$M$7128,dictionary!$N$3:$N$7128))</f>
        <v>Para_Power_ExtSet_ConstSetPoint2</v>
      </c>
      <c r="HLW3" s="175" t="str">
        <f>IF(ISNA(_xlfn.XLOOKUP(HLW$4,dictionary!$M$3:$M$7128,dictionary!$N$3:$N$7128))," ",_xlfn.XLOOKUP(HLW$4,dictionary!$M$3:$M$7128,dictionary!$N$3:$N$7128))</f>
        <v>Para_Power_ExtSet_ConstSetPoint3</v>
      </c>
      <c r="HLX3" s="175" t="str">
        <f>IF(ISNA(_xlfn.XLOOKUP(HLX$4,dictionary!$M$3:$M$7128,dictionary!$N$3:$N$7128))," ",_xlfn.XLOOKUP(HLX$4,dictionary!$M$3:$M$7128,dictionary!$N$3:$N$7128))</f>
        <v>Para_Power_ExtSet_ConstSetPoint4</v>
      </c>
      <c r="HLY3" s="175" t="str">
        <f>IF(ISNA(_xlfn.XLOOKUP(HLY$4,dictionary!$M$3:$M$7128,dictionary!$N$3:$N$7128))," ",_xlfn.XLOOKUP(HLY$4,dictionary!$M$3:$M$7128,dictionary!$N$3:$N$7128))</f>
        <v>Para_Power_ExtSet_ConstSetPoint5</v>
      </c>
      <c r="HLZ3" s="175" t="str">
        <f>IF(ISNA(_xlfn.XLOOKUP(HLZ$4,dictionary!$M$3:$M$7128,dictionary!$N$3:$N$7128))," ",_xlfn.XLOOKUP(HLZ$4,dictionary!$M$3:$M$7128,dictionary!$N$3:$N$7128))</f>
        <v>Para_Power_ExtSet_Curr1</v>
      </c>
      <c r="HMA3" s="175" t="str">
        <f>IF(ISNA(_xlfn.XLOOKUP(HMA$4,dictionary!$M$3:$M$7128,dictionary!$N$3:$N$7128))," ",_xlfn.XLOOKUP(HMA$4,dictionary!$M$3:$M$7128,dictionary!$N$3:$N$7128))</f>
        <v>Para_Power_ExtSet_Curr2</v>
      </c>
      <c r="HMB3" s="175" t="str">
        <f>IF(ISNA(_xlfn.XLOOKUP(HMB$4,dictionary!$M$3:$M$7128,dictionary!$N$3:$N$7128))," ",_xlfn.XLOOKUP(HMB$4,dictionary!$M$3:$M$7128,dictionary!$N$3:$N$7128))</f>
        <v>Para_Power_ExtSet_Point1</v>
      </c>
      <c r="HMC3" s="175" t="str">
        <f>IF(ISNA(_xlfn.XLOOKUP(HMC$4,dictionary!$M$3:$M$7128,dictionary!$N$3:$N$7128))," ",_xlfn.XLOOKUP(HMC$4,dictionary!$M$3:$M$7128,dictionary!$N$3:$N$7128))</f>
        <v>Para_Power_ExtSet_Point2</v>
      </c>
      <c r="HMD3" s="175" t="str">
        <f>IF(ISNA(_xlfn.XLOOKUP(HMD$4,dictionary!$M$3:$M$7128,dictionary!$N$3:$N$7128))," ",_xlfn.XLOOKUP(HMD$4,dictionary!$M$3:$M$7128,dictionary!$N$3:$N$7128))</f>
        <v>Para_Power_IntakeAirRed_RedFac</v>
      </c>
      <c r="HME3" s="175" t="str">
        <f>IF(ISNA(_xlfn.XLOOKUP(HME$4,dictionary!$M$3:$M$7128,dictionary!$N$3:$N$7128))," ",_xlfn.XLOOKUP(HME$4,dictionary!$M$3:$M$7128,dictionary!$N$3:$N$7128))</f>
        <v>Para_Power_IntakeAirRed_RedFac2</v>
      </c>
      <c r="HMF3" s="175" t="str">
        <f>IF(ISNA(_xlfn.XLOOKUP(HMF$4,dictionary!$M$3:$M$7128,dictionary!$N$3:$N$7128))," ",_xlfn.XLOOKUP(HMF$4,dictionary!$M$3:$M$7128,dictionary!$N$3:$N$7128))</f>
        <v>Para_Power_IntakeAirRed_Start</v>
      </c>
      <c r="HMG3" s="175" t="str">
        <f>IF(ISNA(_xlfn.XLOOKUP(HMG$4,dictionary!$M$3:$M$7128,dictionary!$N$3:$N$7128))," ",_xlfn.XLOOKUP(HMG$4,dictionary!$M$3:$M$7128,dictionary!$N$3:$N$7128))</f>
        <v>Para_Power_IntakeAirRed_Start2</v>
      </c>
      <c r="HMH3" s="175" t="str">
        <f>IF(ISNA(_xlfn.XLOOKUP(HMH$4,dictionary!$M$3:$M$7128,dictionary!$N$3:$N$7128))," ",_xlfn.XLOOKUP(HMH$4,dictionary!$M$3:$M$7128,dictionary!$N$3:$N$7128))</f>
        <v>Para_Power_IPAdap_ActITPTbAdap</v>
      </c>
      <c r="HMI3" s="175" t="str">
        <f>IF(ISNA(_xlfn.XLOOKUP(HMI$4,dictionary!$M$3:$M$7128,dictionary!$N$3:$N$7128))," ",_xlfn.XLOOKUP(HMI$4,dictionary!$M$3:$M$7128,dictionary!$N$3:$N$7128))</f>
        <v>Para_Power_IPAdap_IPRedTBGas1</v>
      </c>
      <c r="HMJ3" s="175" t="str">
        <f>IF(ISNA(_xlfn.XLOOKUP(HMJ$4,dictionary!$M$3:$M$7128,dictionary!$N$3:$N$7128))," ",_xlfn.XLOOKUP(HMJ$4,dictionary!$M$3:$M$7128,dictionary!$N$3:$N$7128))</f>
        <v>Para_Power_IPAdap_IPRedTBGas2</v>
      </c>
      <c r="HMK3" s="175" t="str">
        <f>IF(ISNA(_xlfn.XLOOKUP(HMK$4,dictionary!$M$3:$M$7128,dictionary!$N$3:$N$7128))," ",_xlfn.XLOOKUP(HMK$4,dictionary!$M$3:$M$7128,dictionary!$N$3:$N$7128))</f>
        <v>Para_Power_IPAdap_IPRedTBGas3</v>
      </c>
      <c r="HML3" s="175" t="str">
        <f>IF(ISNA(_xlfn.XLOOKUP(HML$4,dictionary!$M$3:$M$7128,dictionary!$N$3:$N$7128))," ",_xlfn.XLOOKUP(HML$4,dictionary!$M$3:$M$7128,dictionary!$N$3:$N$7128))</f>
        <v>Para_Power_IPAdap_IPRedTBGas4</v>
      </c>
      <c r="HMM3" s="175" t="str">
        <f>IF(ISNA(_xlfn.XLOOKUP(HMM$4,dictionary!$M$3:$M$7128,dictionary!$N$3:$N$7128))," ",_xlfn.XLOOKUP(HMM$4,dictionary!$M$3:$M$7128,dictionary!$N$3:$N$7128))</f>
        <v>Para_Power_IPAdap_ITPTbPosAdap</v>
      </c>
      <c r="HMN3" s="175" t="str">
        <f>IF(ISNA(_xlfn.XLOOKUP(HMN$4,dictionary!$M$3:$M$7128,dictionary!$N$3:$N$7128))," ",_xlfn.XLOOKUP(HMN$4,dictionary!$M$3:$M$7128,dictionary!$N$3:$N$7128))</f>
        <v>Para_Power_Limit_Backfire</v>
      </c>
      <c r="HMO3" s="175" t="str">
        <f>IF(ISNA(_xlfn.XLOOKUP(HMO$4,dictionary!$M$3:$M$7128,dictionary!$N$3:$N$7128))," ",_xlfn.XLOOKUP(HMO$4,dictionary!$M$3:$M$7128,dictionary!$N$3:$N$7128))</f>
        <v>Para_Power_Limit_BackfireHys</v>
      </c>
      <c r="HMP3" s="175" t="str">
        <f>IF(ISNA(_xlfn.XLOOKUP(HMP$4,dictionary!$M$3:$M$7128,dictionary!$N$3:$N$7128))," ",_xlfn.XLOOKUP(HMP$4,dictionary!$M$3:$M$7128,dictionary!$N$3:$N$7128))</f>
        <v>Para_Power_Limit_GasChange</v>
      </c>
      <c r="HMQ3" s="175" t="str">
        <f>IF(ISNA(_xlfn.XLOOKUP(HMQ$4,dictionary!$M$3:$M$7128,dictionary!$N$3:$N$7128))," ",_xlfn.XLOOKUP(HMQ$4,dictionary!$M$3:$M$7128,dictionary!$N$3:$N$7128))</f>
        <v>Para_Power_Limit_GasChangeHys</v>
      </c>
      <c r="HMR3" s="175" t="str">
        <f>IF(ISNA(_xlfn.XLOOKUP(HMR$4,dictionary!$M$3:$M$7128,dictionary!$N$3:$N$7128))," ",_xlfn.XLOOKUP(HMR$4,dictionary!$M$3:$M$7128,dictionary!$N$3:$N$7128))</f>
        <v>Para_Power_Limit_Perc40Pnom</v>
      </c>
      <c r="HMS3" s="175" t="str">
        <f>IF(ISNA(_xlfn.XLOOKUP(HMS$4,dictionary!$M$3:$M$7128,dictionary!$N$3:$N$7128))," ",_xlfn.XLOOKUP(HMS$4,dictionary!$M$3:$M$7128,dictionary!$N$3:$N$7128))</f>
        <v>Para_Power_Limit_Perc40PnomHys</v>
      </c>
      <c r="HMT3" s="175" t="str">
        <f>IF(ISNA(_xlfn.XLOOKUP(HMT$4,dictionary!$M$3:$M$7128,dictionary!$N$3:$N$7128))," ",_xlfn.XLOOKUP(HMT$4,dictionary!$M$3:$M$7128,dictionary!$N$3:$N$7128))</f>
        <v>Para_Power_Limit_PowerDiff</v>
      </c>
      <c r="HMU3" s="175" t="str">
        <f>IF(ISNA(_xlfn.XLOOKUP(HMU$4,dictionary!$M$3:$M$7128,dictionary!$N$3:$N$7128))," ",_xlfn.XLOOKUP(HMU$4,dictionary!$M$3:$M$7128,dictionary!$N$3:$N$7128))</f>
        <v>Para_Power_Limit_PowerDiffDelay</v>
      </c>
      <c r="HMV3" s="175" t="str">
        <f>IF(ISNA(_xlfn.XLOOKUP(HMV$4,dictionary!$M$3:$M$7128,dictionary!$N$3:$N$7128))," ",_xlfn.XLOOKUP(HMV$4,dictionary!$M$3:$M$7128,dictionary!$N$3:$N$7128))</f>
        <v>Para_Power_Limit_PowerDiffRated</v>
      </c>
      <c r="HMW3" s="175" t="str">
        <f>IF(ISNA(_xlfn.XLOOKUP(HMW$4,dictionary!$M$3:$M$7128,dictionary!$N$3:$N$7128))," ",_xlfn.XLOOKUP(HMW$4,dictionary!$M$3:$M$7128,dictionary!$N$3:$N$7128))</f>
        <v>Para_Power_Limit_PowerDiffRatedDelay</v>
      </c>
      <c r="HMX3" s="175" t="str">
        <f>IF(ISNA(_xlfn.XLOOKUP(HMX$4,dictionary!$M$3:$M$7128,dictionary!$N$3:$N$7128))," ",_xlfn.XLOOKUP(HMX$4,dictionary!$M$3:$M$7128,dictionary!$N$3:$N$7128))</f>
        <v>Para_Power_Limit_PowerLimit1</v>
      </c>
      <c r="HMY3" s="175" t="str">
        <f>IF(ISNA(_xlfn.XLOOKUP(HMY$4,dictionary!$M$3:$M$7128,dictionary!$N$3:$N$7128))," ",_xlfn.XLOOKUP(HMY$4,dictionary!$M$3:$M$7128,dictionary!$N$3:$N$7128))</f>
        <v>Para_Power_Limit_PowerLimit1Hys</v>
      </c>
      <c r="HMZ3" s="175" t="str">
        <f>IF(ISNA(_xlfn.XLOOKUP(HMZ$4,dictionary!$M$3:$M$7128,dictionary!$N$3:$N$7128))," ",_xlfn.XLOOKUP(HMZ$4,dictionary!$M$3:$M$7128,dictionary!$N$3:$N$7128))</f>
        <v>Para_Power_Limit_PowerRetLimit</v>
      </c>
      <c r="HNA3" s="175" t="str">
        <f>IF(ISNA(_xlfn.XLOOKUP(HNA$4,dictionary!$M$3:$M$7128,dictionary!$N$3:$N$7128))," ",_xlfn.XLOOKUP(HNA$4,dictionary!$M$3:$M$7128,dictionary!$N$3:$N$7128))</f>
        <v>Para_Power_Limit_PowerRetLimitHys</v>
      </c>
      <c r="HNB3" s="175" t="str">
        <f>IF(ISNA(_xlfn.XLOOKUP(HNB$4,dictionary!$M$3:$M$7128,dictionary!$N$3:$N$7128))," ",_xlfn.XLOOKUP(HNB$4,dictionary!$M$3:$M$7128,dictionary!$N$3:$N$7128))</f>
        <v>Para_Power_Limit_SigLoss</v>
      </c>
      <c r="HNC3" s="175" t="str">
        <f>IF(ISNA(_xlfn.XLOOKUP(HNC$4,dictionary!$M$3:$M$7128,dictionary!$N$3:$N$7128))," ",_xlfn.XLOOKUP(HNC$4,dictionary!$M$3:$M$7128,dictionary!$N$3:$N$7128))</f>
        <v>Para_Power_Limit_SigLossHys</v>
      </c>
      <c r="HND3" s="175" t="str">
        <f>IF(ISNA(_xlfn.XLOOKUP(HND$4,dictionary!$M$3:$M$7128,dictionary!$N$3:$N$7128))," ",_xlfn.XLOOKUP(HND$4,dictionary!$M$3:$M$7128,dictionary!$N$3:$N$7128))</f>
        <v>Para_Power_Limit_SigOverload</v>
      </c>
      <c r="HNE3" s="175" t="str">
        <f>IF(ISNA(_xlfn.XLOOKUP(HNE$4,dictionary!$M$3:$M$7128,dictionary!$N$3:$N$7128))," ",_xlfn.XLOOKUP(HNE$4,dictionary!$M$3:$M$7128,dictionary!$N$3:$N$7128))</f>
        <v>Para_Power_Limit_SigOverloadHys</v>
      </c>
      <c r="HNF3" s="175" t="str">
        <f>IF(ISNA(_xlfn.XLOOKUP(HNF$4,dictionary!$M$3:$M$7128,dictionary!$N$3:$N$7128))," ",_xlfn.XLOOKUP(HNF$4,dictionary!$M$3:$M$7128,dictionary!$N$3:$N$7128))</f>
        <v>Para_Power_Limit_SigTrip</v>
      </c>
      <c r="HNG3" s="175" t="str">
        <f>IF(ISNA(_xlfn.XLOOKUP(HNG$4,dictionary!$M$3:$M$7128,dictionary!$N$3:$N$7128))," ",_xlfn.XLOOKUP(HNG$4,dictionary!$M$3:$M$7128,dictionary!$N$3:$N$7128))</f>
        <v>Para_Power_Limit_SwitchCosPhi</v>
      </c>
      <c r="HNH3" s="175" t="str">
        <f>IF(ISNA(_xlfn.XLOOKUP(HNH$4,dictionary!$M$3:$M$7128,dictionary!$N$3:$N$7128))," ",_xlfn.XLOOKUP(HNH$4,dictionary!$M$3:$M$7128,dictionary!$N$3:$N$7128))</f>
        <v>Para_Power_Limit_SwitchCosPhiHys</v>
      </c>
      <c r="HNI3" s="175" t="str">
        <f>IF(ISNA(_xlfn.XLOOKUP(HNI$4,dictionary!$M$3:$M$7128,dictionary!$N$3:$N$7128))," ",_xlfn.XLOOKUP(HNI$4,dictionary!$M$3:$M$7128,dictionary!$N$3:$N$7128))</f>
        <v>Para_Power_Nominal_Power1</v>
      </c>
      <c r="HNJ3" s="175" t="str">
        <f>IF(ISNA(_xlfn.XLOOKUP(HNJ$4,dictionary!$M$3:$M$7128,dictionary!$N$3:$N$7128))," ",_xlfn.XLOOKUP(HNJ$4,dictionary!$M$3:$M$7128,dictionary!$N$3:$N$7128))</f>
        <v>Para_Power_Nominal_Power2</v>
      </c>
      <c r="HNK3" s="175" t="str">
        <f>IF(ISNA(_xlfn.XLOOKUP(HNK$4,dictionary!$M$3:$M$7128,dictionary!$N$3:$N$7128))," ",_xlfn.XLOOKUP(HNK$4,dictionary!$M$3:$M$7128,dictionary!$N$3:$N$7128))</f>
        <v>Para_Power_Nominal_Power3</v>
      </c>
      <c r="HNL3" s="175" t="str">
        <f>IF(ISNA(_xlfn.XLOOKUP(HNL$4,dictionary!$M$3:$M$7128,dictionary!$N$3:$N$7128))," ",_xlfn.XLOOKUP(HNL$4,dictionary!$M$3:$M$7128,dictionary!$N$3:$N$7128))</f>
        <v>Para_Power_Nominal_Power4</v>
      </c>
      <c r="HNM3" s="175" t="str">
        <f>IF(ISNA(_xlfn.XLOOKUP(HNM$4,dictionary!$M$3:$M$7128,dictionary!$N$3:$N$7128))," ",_xlfn.XLOOKUP(HNM$4,dictionary!$M$3:$M$7128,dictionary!$N$3:$N$7128))</f>
        <v>Para_Power_Nominal_PowerMin</v>
      </c>
      <c r="HNN3" s="175" t="str">
        <f>IF(ISNA(_xlfn.XLOOKUP(HNN$4,dictionary!$M$3:$M$7128,dictionary!$N$3:$N$7128))," ",_xlfn.XLOOKUP(HNN$4,dictionary!$M$3:$M$7128,dictionary!$N$3:$N$7128))</f>
        <v>Para_Power_Ramp_DownG1</v>
      </c>
      <c r="HNO3" s="175" t="str">
        <f>IF(ISNA(_xlfn.XLOOKUP(HNO$4,dictionary!$M$3:$M$7128,dictionary!$N$3:$N$7128))," ",_xlfn.XLOOKUP(HNO$4,dictionary!$M$3:$M$7128,dictionary!$N$3:$N$7128))</f>
        <v>Para_Power_Ramp_DownG2</v>
      </c>
      <c r="HNP3" s="175" t="str">
        <f>IF(ISNA(_xlfn.XLOOKUP(HNP$4,dictionary!$M$3:$M$7128,dictionary!$N$3:$N$7128))," ",_xlfn.XLOOKUP(HNP$4,dictionary!$M$3:$M$7128,dictionary!$N$3:$N$7128))</f>
        <v>Para_Power_Ramp_DownG3</v>
      </c>
      <c r="HNQ3" s="175" t="str">
        <f>IF(ISNA(_xlfn.XLOOKUP(HNQ$4,dictionary!$M$3:$M$7128,dictionary!$N$3:$N$7128))," ",_xlfn.XLOOKUP(HNQ$4,dictionary!$M$3:$M$7128,dictionary!$N$3:$N$7128))</f>
        <v>Para_Power_Ramp_DownG4</v>
      </c>
      <c r="HNR3" s="175" t="str">
        <f>IF(ISNA(_xlfn.XLOOKUP(HNR$4,dictionary!$M$3:$M$7128,dictionary!$N$3:$N$7128))," ",_xlfn.XLOOKUP(HNR$4,dictionary!$M$3:$M$7128,dictionary!$N$3:$N$7128))</f>
        <v>Para_Power_Ramp_UpG1</v>
      </c>
      <c r="HNS3" s="175" t="str">
        <f>IF(ISNA(_xlfn.XLOOKUP(HNS$4,dictionary!$M$3:$M$7128,dictionary!$N$3:$N$7128))," ",_xlfn.XLOOKUP(HNS$4,dictionary!$M$3:$M$7128,dictionary!$N$3:$N$7128))</f>
        <v>Para_Power_Ramp_UpG2</v>
      </c>
      <c r="HNT3" s="175" t="str">
        <f>IF(ISNA(_xlfn.XLOOKUP(HNT$4,dictionary!$M$3:$M$7128,dictionary!$N$3:$N$7128))," ",_xlfn.XLOOKUP(HNT$4,dictionary!$M$3:$M$7128,dictionary!$N$3:$N$7128))</f>
        <v>Para_Power_Ramp_UpG3</v>
      </c>
      <c r="HNU3" s="175" t="str">
        <f>IF(ISNA(_xlfn.XLOOKUP(HNU$4,dictionary!$M$3:$M$7128,dictionary!$N$3:$N$7128))," ",_xlfn.XLOOKUP(HNU$4,dictionary!$M$3:$M$7128,dictionary!$N$3:$N$7128))</f>
        <v>Para_Power_Ramp_UpG4</v>
      </c>
      <c r="HNV3" s="175" t="str">
        <f>IF(ISNA(_xlfn.XLOOKUP(HNV$4,dictionary!$M$3:$M$7128,dictionary!$N$3:$N$7128))," ",_xlfn.XLOOKUP(HNV$4,dictionary!$M$3:$M$7128,dictionary!$N$3:$N$7128))</f>
        <v>Para_Power_RedChargeTemp_Active</v>
      </c>
      <c r="HNW3" s="175" t="str">
        <f>IF(ISNA(_xlfn.XLOOKUP(HNW$4,dictionary!$M$3:$M$7128,dictionary!$N$3:$N$7128))," ",_xlfn.XLOOKUP(HNW$4,dictionary!$M$3:$M$7128,dictionary!$N$3:$N$7128))</f>
        <v>Para_Power_RedChargeTemp_Fix</v>
      </c>
      <c r="HNX3" s="175" t="str">
        <f>IF(ISNA(_xlfn.XLOOKUP(HNX$4,dictionary!$M$3:$M$7128,dictionary!$N$3:$N$7128))," ",_xlfn.XLOOKUP(HNX$4,dictionary!$M$3:$M$7128,dictionary!$N$3:$N$7128))</f>
        <v>Para_Power_RedCoolWatTemp_Rate</v>
      </c>
      <c r="HNY3" s="175" t="str">
        <f>IF(ISNA(_xlfn.XLOOKUP(HNY$4,dictionary!$M$3:$M$7128,dictionary!$N$3:$N$7128))," ",_xlfn.XLOOKUP(HNY$4,dictionary!$M$3:$M$7128,dictionary!$N$3:$N$7128))</f>
        <v>Para_Power_RedCoolWatTemp_Start</v>
      </c>
      <c r="HNZ3" s="175" t="str">
        <f>IF(ISNA(_xlfn.XLOOKUP(HNZ$4,dictionary!$M$3:$M$7128,dictionary!$N$3:$N$7128))," ",_xlfn.XLOOKUP(HNZ$4,dictionary!$M$3:$M$7128,dictionary!$N$3:$N$7128))</f>
        <v>Para_Power_RedGenerator_ActPowRedFreq</v>
      </c>
      <c r="HOA3" s="175" t="str">
        <f>IF(ISNA(_xlfn.XLOOKUP(HOA$4,dictionary!$M$3:$M$7128,dictionary!$N$3:$N$7128))," ",_xlfn.XLOOKUP(HOA$4,dictionary!$M$3:$M$7128,dictionary!$N$3:$N$7128))</f>
        <v>Para_Power_RedGenerator_ActPowRedVolt</v>
      </c>
      <c r="HOB3" s="175" t="str">
        <f>IF(ISNA(_xlfn.XLOOKUP(HOB$4,dictionary!$M$3:$M$7128,dictionary!$N$3:$N$7128))," ",_xlfn.XLOOKUP(HOB$4,dictionary!$M$3:$M$7128,dictionary!$N$3:$N$7128))</f>
        <v>Para_Power_RedGenerator_FreqHighStart</v>
      </c>
      <c r="HOC3" s="175" t="str">
        <f>IF(ISNA(_xlfn.XLOOKUP(HOC$4,dictionary!$M$3:$M$7128,dictionary!$N$3:$N$7128))," ",_xlfn.XLOOKUP(HOC$4,dictionary!$M$3:$M$7128,dictionary!$N$3:$N$7128))</f>
        <v>Para_Power_RedGenerator_FreqHighStop</v>
      </c>
      <c r="HOD3" s="175" t="str">
        <f>IF(ISNA(_xlfn.XLOOKUP(HOD$4,dictionary!$M$3:$M$7128,dictionary!$N$3:$N$7128))," ",_xlfn.XLOOKUP(HOD$4,dictionary!$M$3:$M$7128,dictionary!$N$3:$N$7128))</f>
        <v>Para_Power_RedGenerator_FreqLowStart</v>
      </c>
      <c r="HOE3" s="175" t="str">
        <f>IF(ISNA(_xlfn.XLOOKUP(HOE$4,dictionary!$M$3:$M$7128,dictionary!$N$3:$N$7128))," ",_xlfn.XLOOKUP(HOE$4,dictionary!$M$3:$M$7128,dictionary!$N$3:$N$7128))</f>
        <v>Para_Power_RedGenerator_FreqLowStop</v>
      </c>
      <c r="HOF3" s="175" t="str">
        <f>IF(ISNA(_xlfn.XLOOKUP(HOF$4,dictionary!$M$3:$M$7128,dictionary!$N$3:$N$7128))," ",_xlfn.XLOOKUP(HOF$4,dictionary!$M$3:$M$7128,dictionary!$N$3:$N$7128))</f>
        <v>Para_Power_RedGenerator_FreqReturn</v>
      </c>
      <c r="HOG3" s="175" t="str">
        <f>IF(ISNA(_xlfn.XLOOKUP(HOG$4,dictionary!$M$3:$M$7128,dictionary!$N$3:$N$7128))," ",_xlfn.XLOOKUP(HOG$4,dictionary!$M$3:$M$7128,dictionary!$N$3:$N$7128))</f>
        <v>Para_Power_RedGenerator_PowerMinFreqHigh</v>
      </c>
      <c r="HOH3" s="175" t="str">
        <f>IF(ISNA(_xlfn.XLOOKUP(HOH$4,dictionary!$M$3:$M$7128,dictionary!$N$3:$N$7128))," ",_xlfn.XLOOKUP(HOH$4,dictionary!$M$3:$M$7128,dictionary!$N$3:$N$7128))</f>
        <v>Para_Power_RedGenerator_PowerMinFreqLow</v>
      </c>
      <c r="HOI3" s="175" t="str">
        <f>IF(ISNA(_xlfn.XLOOKUP(HOI$4,dictionary!$M$3:$M$7128,dictionary!$N$3:$N$7128))," ",_xlfn.XLOOKUP(HOI$4,dictionary!$M$3:$M$7128,dictionary!$N$3:$N$7128))</f>
        <v>Para_Power_RedGenerator_PowerMinVoltHigh</v>
      </c>
      <c r="HOJ3" s="175" t="str">
        <f>IF(ISNA(_xlfn.XLOOKUP(HOJ$4,dictionary!$M$3:$M$7128,dictionary!$N$3:$N$7128))," ",_xlfn.XLOOKUP(HOJ$4,dictionary!$M$3:$M$7128,dictionary!$N$3:$N$7128))</f>
        <v>Para_Power_RedGenerator_PowerMinVoltLow</v>
      </c>
      <c r="HOK3" s="175" t="str">
        <f>IF(ISNA(_xlfn.XLOOKUP(HOK$4,dictionary!$M$3:$M$7128,dictionary!$N$3:$N$7128))," ",_xlfn.XLOOKUP(HOK$4,dictionary!$M$3:$M$7128,dictionary!$N$3:$N$7128))</f>
        <v>Para_Power_RedGenerator_TempPowRed</v>
      </c>
      <c r="HOL3" s="175" t="str">
        <f>IF(ISNA(_xlfn.XLOOKUP(HOL$4,dictionary!$M$3:$M$7128,dictionary!$N$3:$N$7128))," ",_xlfn.XLOOKUP(HOL$4,dictionary!$M$3:$M$7128,dictionary!$N$3:$N$7128))</f>
        <v>Para_Power_RedGenerator_VoltHighStart</v>
      </c>
      <c r="HOM3" s="175" t="str">
        <f>IF(ISNA(_xlfn.XLOOKUP(HOM$4,dictionary!$M$3:$M$7128,dictionary!$N$3:$N$7128))," ",_xlfn.XLOOKUP(HOM$4,dictionary!$M$3:$M$7128,dictionary!$N$3:$N$7128))</f>
        <v>Para_Power_RedGenerator_VoltHighStop</v>
      </c>
      <c r="HON3" s="175" t="str">
        <f>IF(ISNA(_xlfn.XLOOKUP(HON$4,dictionary!$M$3:$M$7128,dictionary!$N$3:$N$7128))," ",_xlfn.XLOOKUP(HON$4,dictionary!$M$3:$M$7128,dictionary!$N$3:$N$7128))</f>
        <v>Para_Power_RedGenerator_VoltLowStart</v>
      </c>
      <c r="HOO3" s="175" t="str">
        <f>IF(ISNA(_xlfn.XLOOKUP(HOO$4,dictionary!$M$3:$M$7128,dictionary!$N$3:$N$7128))," ",_xlfn.XLOOKUP(HOO$4,dictionary!$M$3:$M$7128,dictionary!$N$3:$N$7128))</f>
        <v>Para_Power_RedGenerator_VoltLowStop</v>
      </c>
      <c r="HOP3" s="175" t="str">
        <f>IF(ISNA(_xlfn.XLOOKUP(HOP$4,dictionary!$M$3:$M$7128,dictionary!$N$3:$N$7128))," ",_xlfn.XLOOKUP(HOP$4,dictionary!$M$3:$M$7128,dictionary!$N$3:$N$7128))</f>
        <v>Para_Power_RedGenerator_WindTempHighStart</v>
      </c>
      <c r="HOQ3" s="175" t="str">
        <f>IF(ISNA(_xlfn.XLOOKUP(HOQ$4,dictionary!$M$3:$M$7128,dictionary!$N$3:$N$7128))," ",_xlfn.XLOOKUP(HOQ$4,dictionary!$M$3:$M$7128,dictionary!$N$3:$N$7128))</f>
        <v>Para_Power_RedHumidity_ActPred</v>
      </c>
      <c r="HOR3" s="175" t="str">
        <f>IF(ISNA(_xlfn.XLOOKUP(HOR$4,dictionary!$M$3:$M$7128,dictionary!$N$3:$N$7128))," ",_xlfn.XLOOKUP(HOR$4,dictionary!$M$3:$M$7128,dictionary!$N$3:$N$7128))</f>
        <v>Para_Power_RedHumidity_PRedLimit</v>
      </c>
      <c r="HOS3" s="175" t="str">
        <f>IF(ISNA(_xlfn.XLOOKUP(HOS$4,dictionary!$M$3:$M$7128,dictionary!$N$3:$N$7128))," ",_xlfn.XLOOKUP(HOS$4,dictionary!$M$3:$M$7128,dictionary!$N$3:$N$7128))</f>
        <v>Para_Power_RedOilTemp_Rate</v>
      </c>
      <c r="HOT3" s="175" t="str">
        <f>IF(ISNA(_xlfn.XLOOKUP(HOT$4,dictionary!$M$3:$M$7128,dictionary!$N$3:$N$7128))," ",_xlfn.XLOOKUP(HOT$4,dictionary!$M$3:$M$7128,dictionary!$N$3:$N$7128))</f>
        <v>Para_Power_RedOilTemp_Start</v>
      </c>
      <c r="HOU3" s="175" t="str">
        <f>IF(ISNA(_xlfn.XLOOKUP(HOU$4,dictionary!$M$3:$M$7128,dictionary!$N$3:$N$7128))," ",_xlfn.XLOOKUP(HOU$4,dictionary!$M$3:$M$7128,dictionary!$N$3:$N$7128))</f>
        <v>Para_Power_RedPreChambGasTrain_ActPowerRed</v>
      </c>
      <c r="HOV3" s="175" t="str">
        <f>IF(ISNA(_xlfn.XLOOKUP(HOV$4,dictionary!$M$3:$M$7128,dictionary!$N$3:$N$7128))," ",_xlfn.XLOOKUP(HOV$4,dictionary!$M$3:$M$7128,dictionary!$N$3:$N$7128))</f>
        <v>Para_Power_RedPreChambGasTrain_Rate</v>
      </c>
      <c r="HOW3" s="175" t="str">
        <f>IF(ISNA(_xlfn.XLOOKUP(HOW$4,dictionary!$M$3:$M$7128,dictionary!$N$3:$N$7128))," ",_xlfn.XLOOKUP(HOW$4,dictionary!$M$3:$M$7128,dictionary!$N$3:$N$7128))</f>
        <v>Para_Power_RedPreChambGasTrain_Start</v>
      </c>
      <c r="HOX3" s="175" t="str">
        <f>IF(ISNA(_xlfn.XLOOKUP(HOX$4,dictionary!$M$3:$M$7128,dictionary!$N$3:$N$7128))," ",_xlfn.XLOOKUP(HOX$4,dictionary!$M$3:$M$7128,dictionary!$N$3:$N$7128))</f>
        <v>Para_Power_RedRetWat_PowRedActive</v>
      </c>
      <c r="HOY3" s="175" t="str">
        <f>IF(ISNA(_xlfn.XLOOKUP(HOY$4,dictionary!$M$3:$M$7128,dictionary!$N$3:$N$7128))," ",_xlfn.XLOOKUP(HOY$4,dictionary!$M$3:$M$7128,dictionary!$N$3:$N$7128))</f>
        <v>Para_Power_RedRetWat_Rate</v>
      </c>
      <c r="HOZ3" s="175" t="str">
        <f>IF(ISNA(_xlfn.XLOOKUP(HOZ$4,dictionary!$M$3:$M$7128,dictionary!$N$3:$N$7128))," ",_xlfn.XLOOKUP(HOZ$4,dictionary!$M$3:$M$7128,dictionary!$N$3:$N$7128))</f>
        <v>Para_Power_RedRetWat_Start</v>
      </c>
      <c r="HPA3" s="175" t="str">
        <f>IF(ISNA(_xlfn.XLOOKUP(HPA$4,dictionary!$M$3:$M$7128,dictionary!$N$3:$N$7128))," ",_xlfn.XLOOKUP(HPA$4,dictionary!$M$3:$M$7128,dictionary!$N$3:$N$7128))</f>
        <v>Para_Power_RedUtility_Step1</v>
      </c>
      <c r="HPB3" s="175" t="str">
        <f>IF(ISNA(_xlfn.XLOOKUP(HPB$4,dictionary!$M$3:$M$7128,dictionary!$N$3:$N$7128))," ",_xlfn.XLOOKUP(HPB$4,dictionary!$M$3:$M$7128,dictionary!$N$3:$N$7128))</f>
        <v>Para_Power_RedUtility_Step2</v>
      </c>
      <c r="HPC3" s="175" t="str">
        <f>IF(ISNA(_xlfn.XLOOKUP(HPC$4,dictionary!$M$3:$M$7128,dictionary!$N$3:$N$7128))," ",_xlfn.XLOOKUP(HPC$4,dictionary!$M$3:$M$7128,dictionary!$N$3:$N$7128))</f>
        <v>Para_Power_TCSpeedRed_RedValue</v>
      </c>
      <c r="HPD3" s="175" t="str">
        <f>IF(ISNA(_xlfn.XLOOKUP(HPD$4,dictionary!$M$3:$M$7128,dictionary!$N$3:$N$7128))," ",_xlfn.XLOOKUP(HPD$4,dictionary!$M$3:$M$7128,dictionary!$N$3:$N$7128))</f>
        <v>Para_Power_TMixRed_DeltaPG1</v>
      </c>
      <c r="HPE3" s="175" t="str">
        <f>IF(ISNA(_xlfn.XLOOKUP(HPE$4,dictionary!$M$3:$M$7128,dictionary!$N$3:$N$7128))," ",_xlfn.XLOOKUP(HPE$4,dictionary!$M$3:$M$7128,dictionary!$N$3:$N$7128))</f>
        <v>Para_Power_TMixRed_DeltaPG2</v>
      </c>
      <c r="HPF3" s="175" t="str">
        <f>IF(ISNA(_xlfn.XLOOKUP(HPF$4,dictionary!$M$3:$M$7128,dictionary!$N$3:$N$7128))," ",_xlfn.XLOOKUP(HPF$4,dictionary!$M$3:$M$7128,dictionary!$N$3:$N$7128))</f>
        <v>Para_Power_TMixRed_DeltaPG3</v>
      </c>
      <c r="HPG3" s="175" t="str">
        <f>IF(ISNA(_xlfn.XLOOKUP(HPG$4,dictionary!$M$3:$M$7128,dictionary!$N$3:$N$7128))," ",_xlfn.XLOOKUP(HPG$4,dictionary!$M$3:$M$7128,dictionary!$N$3:$N$7128))</f>
        <v>Para_Power_TMixRed_DeltaPG4</v>
      </c>
      <c r="HPH3" s="175" t="str">
        <f>IF(ISNA(_xlfn.XLOOKUP(HPH$4,dictionary!$M$3:$M$7128,dictionary!$N$3:$N$7128))," ",_xlfn.XLOOKUP(HPH$4,dictionary!$M$3:$M$7128,dictionary!$N$3:$N$7128))</f>
        <v>Para_Power_TMixRed_TempRedG1</v>
      </c>
      <c r="HPI3" s="175" t="str">
        <f>IF(ISNA(_xlfn.XLOOKUP(HPI$4,dictionary!$M$3:$M$7128,dictionary!$N$3:$N$7128))," ",_xlfn.XLOOKUP(HPI$4,dictionary!$M$3:$M$7128,dictionary!$N$3:$N$7128))</f>
        <v>Para_Power_TMixRed_TempRedG2</v>
      </c>
      <c r="HPJ3" s="175" t="str">
        <f>IF(ISNA(_xlfn.XLOOKUP(HPJ$4,dictionary!$M$3:$M$7128,dictionary!$N$3:$N$7128))," ",_xlfn.XLOOKUP(HPJ$4,dictionary!$M$3:$M$7128,dictionary!$N$3:$N$7128))</f>
        <v>Para_Power_TMixRed_TempRedG3</v>
      </c>
      <c r="HPK3" s="175" t="str">
        <f>IF(ISNA(_xlfn.XLOOKUP(HPK$4,dictionary!$M$3:$M$7128,dictionary!$N$3:$N$7128))," ",_xlfn.XLOOKUP(HPK$4,dictionary!$M$3:$M$7128,dictionary!$N$3:$N$7128))</f>
        <v>Para_Power_TMixRed_TempRedG4</v>
      </c>
      <c r="HPL3" s="175" t="str">
        <f>IF(ISNA(_xlfn.XLOOKUP(HPL$4,dictionary!$M$3:$M$7128,dictionary!$N$3:$N$7128))," ",_xlfn.XLOOKUP(HPL$4,dictionary!$M$3:$M$7128,dictionary!$N$3:$N$7128))</f>
        <v>Para_Reserve_Analog_Active1</v>
      </c>
      <c r="HPM3" s="175" t="str">
        <f>IF(ISNA(_xlfn.XLOOKUP(HPM$4,dictionary!$M$3:$M$7128,dictionary!$N$3:$N$7128))," ",_xlfn.XLOOKUP(HPM$4,dictionary!$M$3:$M$7128,dictionary!$N$3:$N$7128))</f>
        <v>Para_Reserve_Analog_Active10</v>
      </c>
      <c r="HPN3" s="175" t="str">
        <f>IF(ISNA(_xlfn.XLOOKUP(HPN$4,dictionary!$M$3:$M$7128,dictionary!$N$3:$N$7128))," ",_xlfn.XLOOKUP(HPN$4,dictionary!$M$3:$M$7128,dictionary!$N$3:$N$7128))</f>
        <v>Para_Reserve_Analog_Active11</v>
      </c>
      <c r="HPO3" s="175" t="str">
        <f>IF(ISNA(_xlfn.XLOOKUP(HPO$4,dictionary!$M$3:$M$7128,dictionary!$N$3:$N$7128))," ",_xlfn.XLOOKUP(HPO$4,dictionary!$M$3:$M$7128,dictionary!$N$3:$N$7128))</f>
        <v>Para_Reserve_Analog_Active12</v>
      </c>
      <c r="HPP3" s="175" t="str">
        <f>IF(ISNA(_xlfn.XLOOKUP(HPP$4,dictionary!$M$3:$M$7128,dictionary!$N$3:$N$7128))," ",_xlfn.XLOOKUP(HPP$4,dictionary!$M$3:$M$7128,dictionary!$N$3:$N$7128))</f>
        <v>Para_Reserve_Analog_Active13</v>
      </c>
      <c r="HPQ3" s="175" t="str">
        <f>IF(ISNA(_xlfn.XLOOKUP(HPQ$4,dictionary!$M$3:$M$7128,dictionary!$N$3:$N$7128))," ",_xlfn.XLOOKUP(HPQ$4,dictionary!$M$3:$M$7128,dictionary!$N$3:$N$7128))</f>
        <v>Para_Reserve_Analog_Active14</v>
      </c>
      <c r="HPR3" s="175" t="str">
        <f>IF(ISNA(_xlfn.XLOOKUP(HPR$4,dictionary!$M$3:$M$7128,dictionary!$N$3:$N$7128))," ",_xlfn.XLOOKUP(HPR$4,dictionary!$M$3:$M$7128,dictionary!$N$3:$N$7128))</f>
        <v>Para_Reserve_Analog_Active15</v>
      </c>
      <c r="HPS3" s="175" t="str">
        <f>IF(ISNA(_xlfn.XLOOKUP(HPS$4,dictionary!$M$3:$M$7128,dictionary!$N$3:$N$7128))," ",_xlfn.XLOOKUP(HPS$4,dictionary!$M$3:$M$7128,dictionary!$N$3:$N$7128))</f>
        <v>Para_Reserve_Analog_Active16</v>
      </c>
      <c r="HPT3" s="175" t="str">
        <f>IF(ISNA(_xlfn.XLOOKUP(HPT$4,dictionary!$M$3:$M$7128,dictionary!$N$3:$N$7128))," ",_xlfn.XLOOKUP(HPT$4,dictionary!$M$3:$M$7128,dictionary!$N$3:$N$7128))</f>
        <v>Para_Reserve_Analog_Active2</v>
      </c>
      <c r="HPU3" s="175" t="str">
        <f>IF(ISNA(_xlfn.XLOOKUP(HPU$4,dictionary!$M$3:$M$7128,dictionary!$N$3:$N$7128))," ",_xlfn.XLOOKUP(HPU$4,dictionary!$M$3:$M$7128,dictionary!$N$3:$N$7128))</f>
        <v>Para_Reserve_Analog_Active3</v>
      </c>
      <c r="HPV3" s="175" t="str">
        <f>IF(ISNA(_xlfn.XLOOKUP(HPV$4,dictionary!$M$3:$M$7128,dictionary!$N$3:$N$7128))," ",_xlfn.XLOOKUP(HPV$4,dictionary!$M$3:$M$7128,dictionary!$N$3:$N$7128))</f>
        <v>Para_Reserve_Analog_Active4</v>
      </c>
      <c r="HPW3" s="175" t="str">
        <f>IF(ISNA(_xlfn.XLOOKUP(HPW$4,dictionary!$M$3:$M$7128,dictionary!$N$3:$N$7128))," ",_xlfn.XLOOKUP(HPW$4,dictionary!$M$3:$M$7128,dictionary!$N$3:$N$7128))</f>
        <v>Para_Reserve_Analog_Active5</v>
      </c>
      <c r="HPX3" s="175" t="str">
        <f>IF(ISNA(_xlfn.XLOOKUP(HPX$4,dictionary!$M$3:$M$7128,dictionary!$N$3:$N$7128))," ",_xlfn.XLOOKUP(HPX$4,dictionary!$M$3:$M$7128,dictionary!$N$3:$N$7128))</f>
        <v>Para_Reserve_Analog_Active6</v>
      </c>
      <c r="HPY3" s="175" t="str">
        <f>IF(ISNA(_xlfn.XLOOKUP(HPY$4,dictionary!$M$3:$M$7128,dictionary!$N$3:$N$7128))," ",_xlfn.XLOOKUP(HPY$4,dictionary!$M$3:$M$7128,dictionary!$N$3:$N$7128))</f>
        <v>Para_Reserve_Analog_Active7</v>
      </c>
      <c r="HPZ3" s="175" t="str">
        <f>IF(ISNA(_xlfn.XLOOKUP(HPZ$4,dictionary!$M$3:$M$7128,dictionary!$N$3:$N$7128))," ",_xlfn.XLOOKUP(HPZ$4,dictionary!$M$3:$M$7128,dictionary!$N$3:$N$7128))</f>
        <v>Para_Reserve_Analog_Active8</v>
      </c>
      <c r="HQA3" s="175" t="str">
        <f>IF(ISNA(_xlfn.XLOOKUP(HQA$4,dictionary!$M$3:$M$7128,dictionary!$N$3:$N$7128))," ",_xlfn.XLOOKUP(HQA$4,dictionary!$M$3:$M$7128,dictionary!$N$3:$N$7128))</f>
        <v>Para_Reserve_Analog_Active9</v>
      </c>
      <c r="HQB3" s="175" t="str">
        <f>IF(ISNA(_xlfn.XLOOKUP(HQB$4,dictionary!$M$3:$M$7128,dictionary!$N$3:$N$7128))," ",_xlfn.XLOOKUP(HQB$4,dictionary!$M$3:$M$7128,dictionary!$N$3:$N$7128))</f>
        <v>Para_Reserve_Analog_LiveZero1</v>
      </c>
      <c r="HQC3" s="175" t="str">
        <f>IF(ISNA(_xlfn.XLOOKUP(HQC$4,dictionary!$M$3:$M$7128,dictionary!$N$3:$N$7128))," ",_xlfn.XLOOKUP(HQC$4,dictionary!$M$3:$M$7128,dictionary!$N$3:$N$7128))</f>
        <v>Para_Reserve_Analog_LiveZero10</v>
      </c>
      <c r="HQD3" s="175" t="str">
        <f>IF(ISNA(_xlfn.XLOOKUP(HQD$4,dictionary!$M$3:$M$7128,dictionary!$N$3:$N$7128))," ",_xlfn.XLOOKUP(HQD$4,dictionary!$M$3:$M$7128,dictionary!$N$3:$N$7128))</f>
        <v>Para_Reserve_Analog_LiveZero11</v>
      </c>
      <c r="HQE3" s="175" t="str">
        <f>IF(ISNA(_xlfn.XLOOKUP(HQE$4,dictionary!$M$3:$M$7128,dictionary!$N$3:$N$7128))," ",_xlfn.XLOOKUP(HQE$4,dictionary!$M$3:$M$7128,dictionary!$N$3:$N$7128))</f>
        <v>Para_Reserve_Analog_LiveZero12</v>
      </c>
      <c r="HQF3" s="175" t="str">
        <f>IF(ISNA(_xlfn.XLOOKUP(HQF$4,dictionary!$M$3:$M$7128,dictionary!$N$3:$N$7128))," ",_xlfn.XLOOKUP(HQF$4,dictionary!$M$3:$M$7128,dictionary!$N$3:$N$7128))</f>
        <v>Para_Reserve_Analog_LiveZero13</v>
      </c>
      <c r="HQG3" s="175" t="str">
        <f>IF(ISNA(_xlfn.XLOOKUP(HQG$4,dictionary!$M$3:$M$7128,dictionary!$N$3:$N$7128))," ",_xlfn.XLOOKUP(HQG$4,dictionary!$M$3:$M$7128,dictionary!$N$3:$N$7128))</f>
        <v>Para_Reserve_Analog_LiveZero14</v>
      </c>
      <c r="HQH3" s="175" t="str">
        <f>IF(ISNA(_xlfn.XLOOKUP(HQH$4,dictionary!$M$3:$M$7128,dictionary!$N$3:$N$7128))," ",_xlfn.XLOOKUP(HQH$4,dictionary!$M$3:$M$7128,dictionary!$N$3:$N$7128))</f>
        <v>Para_Reserve_Analog_LiveZero15</v>
      </c>
      <c r="HQI3" s="175" t="str">
        <f>IF(ISNA(_xlfn.XLOOKUP(HQI$4,dictionary!$M$3:$M$7128,dictionary!$N$3:$N$7128))," ",_xlfn.XLOOKUP(HQI$4,dictionary!$M$3:$M$7128,dictionary!$N$3:$N$7128))</f>
        <v>Para_Reserve_Analog_LiveZero16</v>
      </c>
      <c r="HQJ3" s="175" t="str">
        <f>IF(ISNA(_xlfn.XLOOKUP(HQJ$4,dictionary!$M$3:$M$7128,dictionary!$N$3:$N$7128))," ",_xlfn.XLOOKUP(HQJ$4,dictionary!$M$3:$M$7128,dictionary!$N$3:$N$7128))</f>
        <v>Para_Reserve_Analog_LiveZero2</v>
      </c>
      <c r="HQK3" s="175" t="str">
        <f>IF(ISNA(_xlfn.XLOOKUP(HQK$4,dictionary!$M$3:$M$7128,dictionary!$N$3:$N$7128))," ",_xlfn.XLOOKUP(HQK$4,dictionary!$M$3:$M$7128,dictionary!$N$3:$N$7128))</f>
        <v>Para_Reserve_Analog_LiveZero3</v>
      </c>
      <c r="HQL3" s="175" t="str">
        <f>IF(ISNA(_xlfn.XLOOKUP(HQL$4,dictionary!$M$3:$M$7128,dictionary!$N$3:$N$7128))," ",_xlfn.XLOOKUP(HQL$4,dictionary!$M$3:$M$7128,dictionary!$N$3:$N$7128))</f>
        <v>Para_Reserve_Analog_LiveZero4</v>
      </c>
      <c r="HQM3" s="175" t="str">
        <f>IF(ISNA(_xlfn.XLOOKUP(HQM$4,dictionary!$M$3:$M$7128,dictionary!$N$3:$N$7128))," ",_xlfn.XLOOKUP(HQM$4,dictionary!$M$3:$M$7128,dictionary!$N$3:$N$7128))</f>
        <v>Para_Reserve_Analog_LiveZero5</v>
      </c>
      <c r="HQN3" s="175" t="str">
        <f>IF(ISNA(_xlfn.XLOOKUP(HQN$4,dictionary!$M$3:$M$7128,dictionary!$N$3:$N$7128))," ",_xlfn.XLOOKUP(HQN$4,dictionary!$M$3:$M$7128,dictionary!$N$3:$N$7128))</f>
        <v>Para_Reserve_Analog_LiveZero6</v>
      </c>
      <c r="HQO3" s="175" t="str">
        <f>IF(ISNA(_xlfn.XLOOKUP(HQO$4,dictionary!$M$3:$M$7128,dictionary!$N$3:$N$7128))," ",_xlfn.XLOOKUP(HQO$4,dictionary!$M$3:$M$7128,dictionary!$N$3:$N$7128))</f>
        <v>Para_Reserve_Analog_LiveZero7</v>
      </c>
      <c r="HQP3" s="175" t="str">
        <f>IF(ISNA(_xlfn.XLOOKUP(HQP$4,dictionary!$M$3:$M$7128,dictionary!$N$3:$N$7128))," ",_xlfn.XLOOKUP(HQP$4,dictionary!$M$3:$M$7128,dictionary!$N$3:$N$7128))</f>
        <v>Para_Reserve_Analog_LiveZero8</v>
      </c>
      <c r="HQQ3" s="175" t="str">
        <f>IF(ISNA(_xlfn.XLOOKUP(HQQ$4,dictionary!$M$3:$M$7128,dictionary!$N$3:$N$7128))," ",_xlfn.XLOOKUP(HQQ$4,dictionary!$M$3:$M$7128,dictionary!$N$3:$N$7128))</f>
        <v>Para_Reserve_Analog_LiveZero9</v>
      </c>
      <c r="HQR3" s="175" t="str">
        <f>IF(ISNA(_xlfn.XLOOKUP(HQR$4,dictionary!$M$3:$M$7128,dictionary!$N$3:$N$7128))," ",_xlfn.XLOOKUP(HQR$4,dictionary!$M$3:$M$7128,dictionary!$N$3:$N$7128))</f>
        <v>Para_Reserve_Analog_ScaleBegin1</v>
      </c>
      <c r="HQS3" s="175" t="str">
        <f>IF(ISNA(_xlfn.XLOOKUP(HQS$4,dictionary!$M$3:$M$7128,dictionary!$N$3:$N$7128))," ",_xlfn.XLOOKUP(HQS$4,dictionary!$M$3:$M$7128,dictionary!$N$3:$N$7128))</f>
        <v>Para_Reserve_Analog_ScaleBegin10</v>
      </c>
      <c r="HQT3" s="175" t="str">
        <f>IF(ISNA(_xlfn.XLOOKUP(HQT$4,dictionary!$M$3:$M$7128,dictionary!$N$3:$N$7128))," ",_xlfn.XLOOKUP(HQT$4,dictionary!$M$3:$M$7128,dictionary!$N$3:$N$7128))</f>
        <v>Para_Reserve_Analog_ScaleBegin11</v>
      </c>
      <c r="HQU3" s="175" t="str">
        <f>IF(ISNA(_xlfn.XLOOKUP(HQU$4,dictionary!$M$3:$M$7128,dictionary!$N$3:$N$7128))," ",_xlfn.XLOOKUP(HQU$4,dictionary!$M$3:$M$7128,dictionary!$N$3:$N$7128))</f>
        <v>Para_Reserve_Analog_ScaleBegin12</v>
      </c>
      <c r="HQV3" s="175" t="str">
        <f>IF(ISNA(_xlfn.XLOOKUP(HQV$4,dictionary!$M$3:$M$7128,dictionary!$N$3:$N$7128))," ",_xlfn.XLOOKUP(HQV$4,dictionary!$M$3:$M$7128,dictionary!$N$3:$N$7128))</f>
        <v>Para_Reserve_Analog_ScaleBegin13</v>
      </c>
      <c r="HQW3" s="175" t="str">
        <f>IF(ISNA(_xlfn.XLOOKUP(HQW$4,dictionary!$M$3:$M$7128,dictionary!$N$3:$N$7128))," ",_xlfn.XLOOKUP(HQW$4,dictionary!$M$3:$M$7128,dictionary!$N$3:$N$7128))</f>
        <v>Para_Reserve_Analog_ScaleBegin14</v>
      </c>
      <c r="HQX3" s="175" t="str">
        <f>IF(ISNA(_xlfn.XLOOKUP(HQX$4,dictionary!$M$3:$M$7128,dictionary!$N$3:$N$7128))," ",_xlfn.XLOOKUP(HQX$4,dictionary!$M$3:$M$7128,dictionary!$N$3:$N$7128))</f>
        <v>Para_Reserve_Analog_ScaleBegin15</v>
      </c>
      <c r="HQY3" s="175" t="str">
        <f>IF(ISNA(_xlfn.XLOOKUP(HQY$4,dictionary!$M$3:$M$7128,dictionary!$N$3:$N$7128))," ",_xlfn.XLOOKUP(HQY$4,dictionary!$M$3:$M$7128,dictionary!$N$3:$N$7128))</f>
        <v>Para_Reserve_Analog_ScaleBegin16</v>
      </c>
      <c r="HQZ3" s="175" t="str">
        <f>IF(ISNA(_xlfn.XLOOKUP(HQZ$4,dictionary!$M$3:$M$7128,dictionary!$N$3:$N$7128))," ",_xlfn.XLOOKUP(HQZ$4,dictionary!$M$3:$M$7128,dictionary!$N$3:$N$7128))</f>
        <v>Para_Reserve_Analog_ScaleBegin2</v>
      </c>
      <c r="HRA3" s="175" t="str">
        <f>IF(ISNA(_xlfn.XLOOKUP(HRA$4,dictionary!$M$3:$M$7128,dictionary!$N$3:$N$7128))," ",_xlfn.XLOOKUP(HRA$4,dictionary!$M$3:$M$7128,dictionary!$N$3:$N$7128))</f>
        <v>Para_Reserve_Analog_ScaleBegin3</v>
      </c>
      <c r="HRB3" s="175" t="str">
        <f>IF(ISNA(_xlfn.XLOOKUP(HRB$4,dictionary!$M$3:$M$7128,dictionary!$N$3:$N$7128))," ",_xlfn.XLOOKUP(HRB$4,dictionary!$M$3:$M$7128,dictionary!$N$3:$N$7128))</f>
        <v>Para_Reserve_Analog_ScaleBegin4</v>
      </c>
      <c r="HRC3" s="175" t="str">
        <f>IF(ISNA(_xlfn.XLOOKUP(HRC$4,dictionary!$M$3:$M$7128,dictionary!$N$3:$N$7128))," ",_xlfn.XLOOKUP(HRC$4,dictionary!$M$3:$M$7128,dictionary!$N$3:$N$7128))</f>
        <v>Para_Reserve_Analog_ScaleBegin5</v>
      </c>
      <c r="HRD3" s="175" t="str">
        <f>IF(ISNA(_xlfn.XLOOKUP(HRD$4,dictionary!$M$3:$M$7128,dictionary!$N$3:$N$7128))," ",_xlfn.XLOOKUP(HRD$4,dictionary!$M$3:$M$7128,dictionary!$N$3:$N$7128))</f>
        <v>Para_Reserve_Analog_ScaleBegin6</v>
      </c>
      <c r="HRE3" s="175" t="str">
        <f>IF(ISNA(_xlfn.XLOOKUP(HRE$4,dictionary!$M$3:$M$7128,dictionary!$N$3:$N$7128))," ",_xlfn.XLOOKUP(HRE$4,dictionary!$M$3:$M$7128,dictionary!$N$3:$N$7128))</f>
        <v>Para_Reserve_Analog_ScaleBegin7</v>
      </c>
      <c r="HRF3" s="175" t="str">
        <f>IF(ISNA(_xlfn.XLOOKUP(HRF$4,dictionary!$M$3:$M$7128,dictionary!$N$3:$N$7128))," ",_xlfn.XLOOKUP(HRF$4,dictionary!$M$3:$M$7128,dictionary!$N$3:$N$7128))</f>
        <v>Para_Reserve_Analog_ScaleBegin8</v>
      </c>
      <c r="HRG3" s="175" t="str">
        <f>IF(ISNA(_xlfn.XLOOKUP(HRG$4,dictionary!$M$3:$M$7128,dictionary!$N$3:$N$7128))," ",_xlfn.XLOOKUP(HRG$4,dictionary!$M$3:$M$7128,dictionary!$N$3:$N$7128))</f>
        <v>Para_Reserve_Analog_ScaleBegin9</v>
      </c>
      <c r="HRH3" s="175" t="str">
        <f>IF(ISNA(_xlfn.XLOOKUP(HRH$4,dictionary!$M$3:$M$7128,dictionary!$N$3:$N$7128))," ",_xlfn.XLOOKUP(HRH$4,dictionary!$M$3:$M$7128,dictionary!$N$3:$N$7128))</f>
        <v>Para_Reserve_Analog_ScaleEnd1</v>
      </c>
      <c r="HRI3" s="175" t="str">
        <f>IF(ISNA(_xlfn.XLOOKUP(HRI$4,dictionary!$M$3:$M$7128,dictionary!$N$3:$N$7128))," ",_xlfn.XLOOKUP(HRI$4,dictionary!$M$3:$M$7128,dictionary!$N$3:$N$7128))</f>
        <v>Para_Reserve_Analog_ScaleEnd10</v>
      </c>
      <c r="HRJ3" s="175" t="str">
        <f>IF(ISNA(_xlfn.XLOOKUP(HRJ$4,dictionary!$M$3:$M$7128,dictionary!$N$3:$N$7128))," ",_xlfn.XLOOKUP(HRJ$4,dictionary!$M$3:$M$7128,dictionary!$N$3:$N$7128))</f>
        <v>Para_Reserve_Analog_ScaleEnd11</v>
      </c>
      <c r="HRK3" s="175" t="str">
        <f>IF(ISNA(_xlfn.XLOOKUP(HRK$4,dictionary!$M$3:$M$7128,dictionary!$N$3:$N$7128))," ",_xlfn.XLOOKUP(HRK$4,dictionary!$M$3:$M$7128,dictionary!$N$3:$N$7128))</f>
        <v>Para_Reserve_Analog_ScaleEnd12</v>
      </c>
      <c r="HRL3" s="175" t="str">
        <f>IF(ISNA(_xlfn.XLOOKUP(HRL$4,dictionary!$M$3:$M$7128,dictionary!$N$3:$N$7128))," ",_xlfn.XLOOKUP(HRL$4,dictionary!$M$3:$M$7128,dictionary!$N$3:$N$7128))</f>
        <v>Para_Reserve_Analog_ScaleEnd13</v>
      </c>
      <c r="HRM3" s="175" t="str">
        <f>IF(ISNA(_xlfn.XLOOKUP(HRM$4,dictionary!$M$3:$M$7128,dictionary!$N$3:$N$7128))," ",_xlfn.XLOOKUP(HRM$4,dictionary!$M$3:$M$7128,dictionary!$N$3:$N$7128))</f>
        <v>Para_Reserve_Analog_ScaleEnd14</v>
      </c>
      <c r="HRN3" s="175" t="str">
        <f>IF(ISNA(_xlfn.XLOOKUP(HRN$4,dictionary!$M$3:$M$7128,dictionary!$N$3:$N$7128))," ",_xlfn.XLOOKUP(HRN$4,dictionary!$M$3:$M$7128,dictionary!$N$3:$N$7128))</f>
        <v>Para_Reserve_Analog_ScaleEnd15</v>
      </c>
      <c r="HRO3" s="175" t="str">
        <f>IF(ISNA(_xlfn.XLOOKUP(HRO$4,dictionary!$M$3:$M$7128,dictionary!$N$3:$N$7128))," ",_xlfn.XLOOKUP(HRO$4,dictionary!$M$3:$M$7128,dictionary!$N$3:$N$7128))</f>
        <v>Para_Reserve_Analog_ScaleEnd16</v>
      </c>
      <c r="HRP3" s="175" t="str">
        <f>IF(ISNA(_xlfn.XLOOKUP(HRP$4,dictionary!$M$3:$M$7128,dictionary!$N$3:$N$7128))," ",_xlfn.XLOOKUP(HRP$4,dictionary!$M$3:$M$7128,dictionary!$N$3:$N$7128))</f>
        <v>Para_Reserve_Analog_ScaleEnd2</v>
      </c>
      <c r="HRQ3" s="175" t="str">
        <f>IF(ISNA(_xlfn.XLOOKUP(HRQ$4,dictionary!$M$3:$M$7128,dictionary!$N$3:$N$7128))," ",_xlfn.XLOOKUP(HRQ$4,dictionary!$M$3:$M$7128,dictionary!$N$3:$N$7128))</f>
        <v>Para_Reserve_Analog_ScaleEnd3</v>
      </c>
      <c r="HRR3" s="175" t="str">
        <f>IF(ISNA(_xlfn.XLOOKUP(HRR$4,dictionary!$M$3:$M$7128,dictionary!$N$3:$N$7128))," ",_xlfn.XLOOKUP(HRR$4,dictionary!$M$3:$M$7128,dictionary!$N$3:$N$7128))</f>
        <v>Para_Reserve_Analog_ScaleEnd4</v>
      </c>
      <c r="HRS3" s="175" t="str">
        <f>IF(ISNA(_xlfn.XLOOKUP(HRS$4,dictionary!$M$3:$M$7128,dictionary!$N$3:$N$7128))," ",_xlfn.XLOOKUP(HRS$4,dictionary!$M$3:$M$7128,dictionary!$N$3:$N$7128))</f>
        <v>Para_Reserve_Analog_ScaleEnd5</v>
      </c>
      <c r="HRT3" s="175" t="str">
        <f>IF(ISNA(_xlfn.XLOOKUP(HRT$4,dictionary!$M$3:$M$7128,dictionary!$N$3:$N$7128))," ",_xlfn.XLOOKUP(HRT$4,dictionary!$M$3:$M$7128,dictionary!$N$3:$N$7128))</f>
        <v>Para_Reserve_Analog_ScaleEnd6</v>
      </c>
      <c r="HRU3" s="175" t="str">
        <f>IF(ISNA(_xlfn.XLOOKUP(HRU$4,dictionary!$M$3:$M$7128,dictionary!$N$3:$N$7128))," ",_xlfn.XLOOKUP(HRU$4,dictionary!$M$3:$M$7128,dictionary!$N$3:$N$7128))</f>
        <v>Para_Reserve_Analog_ScaleEnd7</v>
      </c>
      <c r="HRV3" s="175" t="str">
        <f>IF(ISNA(_xlfn.XLOOKUP(HRV$4,dictionary!$M$3:$M$7128,dictionary!$N$3:$N$7128))," ",_xlfn.XLOOKUP(HRV$4,dictionary!$M$3:$M$7128,dictionary!$N$3:$N$7128))</f>
        <v>Para_Reserve_Analog_ScaleEnd8</v>
      </c>
      <c r="HRW3" s="175" t="str">
        <f>IF(ISNA(_xlfn.XLOOKUP(HRW$4,dictionary!$M$3:$M$7128,dictionary!$N$3:$N$7128))," ",_xlfn.XLOOKUP(HRW$4,dictionary!$M$3:$M$7128,dictionary!$N$3:$N$7128))</f>
        <v>Para_Reserve_Analog_ScaleEnd9</v>
      </c>
      <c r="HRX3" s="175" t="str">
        <f>IF(ISNA(_xlfn.XLOOKUP(HRX$4,dictionary!$M$3:$M$7128,dictionary!$N$3:$N$7128))," ",_xlfn.XLOOKUP(HRX$4,dictionary!$M$3:$M$7128,dictionary!$N$3:$N$7128))</f>
        <v>Para_Reserve_Para2_Par031</v>
      </c>
      <c r="HRY3" s="175" t="str">
        <f>IF(ISNA(_xlfn.XLOOKUP(HRY$4,dictionary!$M$3:$M$7128,dictionary!$N$3:$N$7128))," ",_xlfn.XLOOKUP(HRY$4,dictionary!$M$3:$M$7128,dictionary!$N$3:$N$7128))</f>
        <v>Para_Reserve_Para2_Par032</v>
      </c>
      <c r="HRZ3" s="175" t="str">
        <f>IF(ISNA(_xlfn.XLOOKUP(HRZ$4,dictionary!$M$3:$M$7128,dictionary!$N$3:$N$7128))," ",_xlfn.XLOOKUP(HRZ$4,dictionary!$M$3:$M$7128,dictionary!$N$3:$N$7128))</f>
        <v>Para_Reserve_Para2_Par033</v>
      </c>
      <c r="HSA3" s="175" t="str">
        <f>IF(ISNA(_xlfn.XLOOKUP(HSA$4,dictionary!$M$3:$M$7128,dictionary!$N$3:$N$7128))," ",_xlfn.XLOOKUP(HSA$4,dictionary!$M$3:$M$7128,dictionary!$N$3:$N$7128))</f>
        <v>Para_Reserve_Para2_Par034</v>
      </c>
      <c r="HSB3" s="175" t="str">
        <f>IF(ISNA(_xlfn.XLOOKUP(HSB$4,dictionary!$M$3:$M$7128,dictionary!$N$3:$N$7128))," ",_xlfn.XLOOKUP(HSB$4,dictionary!$M$3:$M$7128,dictionary!$N$3:$N$7128))</f>
        <v>Para_Reserve_Para2_Par035</v>
      </c>
      <c r="HSC3" s="175" t="str">
        <f>IF(ISNA(_xlfn.XLOOKUP(HSC$4,dictionary!$M$3:$M$7128,dictionary!$N$3:$N$7128))," ",_xlfn.XLOOKUP(HSC$4,dictionary!$M$3:$M$7128,dictionary!$N$3:$N$7128))</f>
        <v>Para_Reserve_Para2_Par036</v>
      </c>
      <c r="HSD3" s="175" t="str">
        <f>IF(ISNA(_xlfn.XLOOKUP(HSD$4,dictionary!$M$3:$M$7128,dictionary!$N$3:$N$7128))," ",_xlfn.XLOOKUP(HSD$4,dictionary!$M$3:$M$7128,dictionary!$N$3:$N$7128))</f>
        <v>Para_Reserve_Para2_Par037</v>
      </c>
      <c r="HSE3" s="175" t="str">
        <f>IF(ISNA(_xlfn.XLOOKUP(HSE$4,dictionary!$M$3:$M$7128,dictionary!$N$3:$N$7128))," ",_xlfn.XLOOKUP(HSE$4,dictionary!$M$3:$M$7128,dictionary!$N$3:$N$7128))</f>
        <v>Para_Reserve_Para2_Par038</v>
      </c>
      <c r="HSF3" s="175" t="str">
        <f>IF(ISNA(_xlfn.XLOOKUP(HSF$4,dictionary!$M$3:$M$7128,dictionary!$N$3:$N$7128))," ",_xlfn.XLOOKUP(HSF$4,dictionary!$M$3:$M$7128,dictionary!$N$3:$N$7128))</f>
        <v>Para_Reserve_Para2_Par039</v>
      </c>
      <c r="HSG3" s="175" t="str">
        <f>IF(ISNA(_xlfn.XLOOKUP(HSG$4,dictionary!$M$3:$M$7128,dictionary!$N$3:$N$7128))," ",_xlfn.XLOOKUP(HSG$4,dictionary!$M$3:$M$7128,dictionary!$N$3:$N$7128))</f>
        <v>Para_Reserve_Para2_Par040</v>
      </c>
      <c r="HSH3" s="175" t="str">
        <f>IF(ISNA(_xlfn.XLOOKUP(HSH$4,dictionary!$M$3:$M$7128,dictionary!$N$3:$N$7128))," ",_xlfn.XLOOKUP(HSH$4,dictionary!$M$3:$M$7128,dictionary!$N$3:$N$7128))</f>
        <v>Para_Reserve_Para2_Par041</v>
      </c>
      <c r="HSI3" s="175" t="str">
        <f>IF(ISNA(_xlfn.XLOOKUP(HSI$4,dictionary!$M$3:$M$7128,dictionary!$N$3:$N$7128))," ",_xlfn.XLOOKUP(HSI$4,dictionary!$M$3:$M$7128,dictionary!$N$3:$N$7128))</f>
        <v>Para_Reserve_Para2_Par042</v>
      </c>
      <c r="HSJ3" s="175" t="str">
        <f>IF(ISNA(_xlfn.XLOOKUP(HSJ$4,dictionary!$M$3:$M$7128,dictionary!$N$3:$N$7128))," ",_xlfn.XLOOKUP(HSJ$4,dictionary!$M$3:$M$7128,dictionary!$N$3:$N$7128))</f>
        <v>Para_Reserve_Para2_Par043</v>
      </c>
      <c r="HSK3" s="175" t="str">
        <f>IF(ISNA(_xlfn.XLOOKUP(HSK$4,dictionary!$M$3:$M$7128,dictionary!$N$3:$N$7128))," ",_xlfn.XLOOKUP(HSK$4,dictionary!$M$3:$M$7128,dictionary!$N$3:$N$7128))</f>
        <v>Para_Reserve_Para2_Par044</v>
      </c>
      <c r="HSL3" s="175" t="str">
        <f>IF(ISNA(_xlfn.XLOOKUP(HSL$4,dictionary!$M$3:$M$7128,dictionary!$N$3:$N$7128))," ",_xlfn.XLOOKUP(HSL$4,dictionary!$M$3:$M$7128,dictionary!$N$3:$N$7128))</f>
        <v>Para_Reserve_Para2_Par045</v>
      </c>
      <c r="HSM3" s="175" t="str">
        <f>IF(ISNA(_xlfn.XLOOKUP(HSM$4,dictionary!$M$3:$M$7128,dictionary!$N$3:$N$7128))," ",_xlfn.XLOOKUP(HSM$4,dictionary!$M$3:$M$7128,dictionary!$N$3:$N$7128))</f>
        <v>Para_Reserve_Para2_Par046</v>
      </c>
      <c r="HSN3" s="175" t="str">
        <f>IF(ISNA(_xlfn.XLOOKUP(HSN$4,dictionary!$M$3:$M$7128,dictionary!$N$3:$N$7128))," ",_xlfn.XLOOKUP(HSN$4,dictionary!$M$3:$M$7128,dictionary!$N$3:$N$7128))</f>
        <v>Para_Reserve_Para2_Par047</v>
      </c>
      <c r="HSO3" s="175" t="str">
        <f>IF(ISNA(_xlfn.XLOOKUP(HSO$4,dictionary!$M$3:$M$7128,dictionary!$N$3:$N$7128))," ",_xlfn.XLOOKUP(HSO$4,dictionary!$M$3:$M$7128,dictionary!$N$3:$N$7128))</f>
        <v>Para_Reserve_Para2_Par048</v>
      </c>
      <c r="HSP3" s="175" t="str">
        <f>IF(ISNA(_xlfn.XLOOKUP(HSP$4,dictionary!$M$3:$M$7128,dictionary!$N$3:$N$7128))," ",_xlfn.XLOOKUP(HSP$4,dictionary!$M$3:$M$7128,dictionary!$N$3:$N$7128))</f>
        <v>Para_Reserve_Para2_Par049</v>
      </c>
      <c r="HSQ3" s="175" t="str">
        <f>IF(ISNA(_xlfn.XLOOKUP(HSQ$4,dictionary!$M$3:$M$7128,dictionary!$N$3:$N$7128))," ",_xlfn.XLOOKUP(HSQ$4,dictionary!$M$3:$M$7128,dictionary!$N$3:$N$7128))</f>
        <v>Para_Reserve_Para2_Par050</v>
      </c>
      <c r="HSR3" s="175" t="str">
        <f>IF(ISNA(_xlfn.XLOOKUP(HSR$4,dictionary!$M$3:$M$7128,dictionary!$N$3:$N$7128))," ",_xlfn.XLOOKUP(HSR$4,dictionary!$M$3:$M$7128,dictionary!$N$3:$N$7128))</f>
        <v>Para_Reserve_Para2_Par051</v>
      </c>
      <c r="HSS3" s="175" t="str">
        <f>IF(ISNA(_xlfn.XLOOKUP(HSS$4,dictionary!$M$3:$M$7128,dictionary!$N$3:$N$7128))," ",_xlfn.XLOOKUP(HSS$4,dictionary!$M$3:$M$7128,dictionary!$N$3:$N$7128))</f>
        <v>Para_Reserve_Para2_Par052</v>
      </c>
      <c r="HST3" s="175" t="str">
        <f>IF(ISNA(_xlfn.XLOOKUP(HST$4,dictionary!$M$3:$M$7128,dictionary!$N$3:$N$7128))," ",_xlfn.XLOOKUP(HST$4,dictionary!$M$3:$M$7128,dictionary!$N$3:$N$7128))</f>
        <v>Para_Reserve_Para2_Par053</v>
      </c>
      <c r="HSU3" s="175" t="str">
        <f>IF(ISNA(_xlfn.XLOOKUP(HSU$4,dictionary!$M$3:$M$7128,dictionary!$N$3:$N$7128))," ",_xlfn.XLOOKUP(HSU$4,dictionary!$M$3:$M$7128,dictionary!$N$3:$N$7128))</f>
        <v>Para_Reserve_Para2_Par054</v>
      </c>
      <c r="HSV3" s="175" t="str">
        <f>IF(ISNA(_xlfn.XLOOKUP(HSV$4,dictionary!$M$3:$M$7128,dictionary!$N$3:$N$7128))," ",_xlfn.XLOOKUP(HSV$4,dictionary!$M$3:$M$7128,dictionary!$N$3:$N$7128))</f>
        <v>Para_Reserve_Para2_Par055</v>
      </c>
      <c r="HSW3" s="175" t="str">
        <f>IF(ISNA(_xlfn.XLOOKUP(HSW$4,dictionary!$M$3:$M$7128,dictionary!$N$3:$N$7128))," ",_xlfn.XLOOKUP(HSW$4,dictionary!$M$3:$M$7128,dictionary!$N$3:$N$7128))</f>
        <v>Para_Reserve_Para2_Par056</v>
      </c>
      <c r="HSX3" s="175" t="str">
        <f>IF(ISNA(_xlfn.XLOOKUP(HSX$4,dictionary!$M$3:$M$7128,dictionary!$N$3:$N$7128))," ",_xlfn.XLOOKUP(HSX$4,dictionary!$M$3:$M$7128,dictionary!$N$3:$N$7128))</f>
        <v>Para_Reserve_Para2_Par057</v>
      </c>
      <c r="HSY3" s="175" t="str">
        <f>IF(ISNA(_xlfn.XLOOKUP(HSY$4,dictionary!$M$3:$M$7128,dictionary!$N$3:$N$7128))," ",_xlfn.XLOOKUP(HSY$4,dictionary!$M$3:$M$7128,dictionary!$N$3:$N$7128))</f>
        <v>Para_Reserve_Para2_Par058</v>
      </c>
      <c r="HSZ3" s="175" t="str">
        <f>IF(ISNA(_xlfn.XLOOKUP(HSZ$4,dictionary!$M$3:$M$7128,dictionary!$N$3:$N$7128))," ",_xlfn.XLOOKUP(HSZ$4,dictionary!$M$3:$M$7128,dictionary!$N$3:$N$7128))</f>
        <v>Para_Reserve_Para2_Par059</v>
      </c>
      <c r="HTA3" s="175" t="str">
        <f>IF(ISNA(_xlfn.XLOOKUP(HTA$4,dictionary!$M$3:$M$7128,dictionary!$N$3:$N$7128))," ",_xlfn.XLOOKUP(HTA$4,dictionary!$M$3:$M$7128,dictionary!$N$3:$N$7128))</f>
        <v>Para_Reserve_Para2_Par060</v>
      </c>
      <c r="HTB3" s="175" t="str">
        <f>IF(ISNA(_xlfn.XLOOKUP(HTB$4,dictionary!$M$3:$M$7128,dictionary!$N$3:$N$7128))," ",_xlfn.XLOOKUP(HTB$4,dictionary!$M$3:$M$7128,dictionary!$N$3:$N$7128))</f>
        <v>Para_Reserve_Para2_ParaName031</v>
      </c>
      <c r="HTC3" s="175" t="str">
        <f>IF(ISNA(_xlfn.XLOOKUP(HTC$4,dictionary!$M$3:$M$7128,dictionary!$N$3:$N$7128))," ",_xlfn.XLOOKUP(HTC$4,dictionary!$M$3:$M$7128,dictionary!$N$3:$N$7128))</f>
        <v>Para_Reserve_Para2_ParaName032</v>
      </c>
      <c r="HTD3" s="175" t="str">
        <f>IF(ISNA(_xlfn.XLOOKUP(HTD$4,dictionary!$M$3:$M$7128,dictionary!$N$3:$N$7128))," ",_xlfn.XLOOKUP(HTD$4,dictionary!$M$3:$M$7128,dictionary!$N$3:$N$7128))</f>
        <v>Para_Reserve_Para2_ParaName033</v>
      </c>
      <c r="HTE3" s="175" t="str">
        <f>IF(ISNA(_xlfn.XLOOKUP(HTE$4,dictionary!$M$3:$M$7128,dictionary!$N$3:$N$7128))," ",_xlfn.XLOOKUP(HTE$4,dictionary!$M$3:$M$7128,dictionary!$N$3:$N$7128))</f>
        <v>Para_Reserve_Para2_ParaName034</v>
      </c>
      <c r="HTF3" s="175" t="str">
        <f>IF(ISNA(_xlfn.XLOOKUP(HTF$4,dictionary!$M$3:$M$7128,dictionary!$N$3:$N$7128))," ",_xlfn.XLOOKUP(HTF$4,dictionary!$M$3:$M$7128,dictionary!$N$3:$N$7128))</f>
        <v>Para_Reserve_Para2_ParaName035</v>
      </c>
      <c r="HTG3" s="175" t="str">
        <f>IF(ISNA(_xlfn.XLOOKUP(HTG$4,dictionary!$M$3:$M$7128,dictionary!$N$3:$N$7128))," ",_xlfn.XLOOKUP(HTG$4,dictionary!$M$3:$M$7128,dictionary!$N$3:$N$7128))</f>
        <v>Para_Reserve_Para2_ParaName036</v>
      </c>
      <c r="HTH3" s="175" t="str">
        <f>IF(ISNA(_xlfn.XLOOKUP(HTH$4,dictionary!$M$3:$M$7128,dictionary!$N$3:$N$7128))," ",_xlfn.XLOOKUP(HTH$4,dictionary!$M$3:$M$7128,dictionary!$N$3:$N$7128))</f>
        <v>Para_Reserve_Para2_ParaName037</v>
      </c>
      <c r="HTI3" s="175" t="str">
        <f>IF(ISNA(_xlfn.XLOOKUP(HTI$4,dictionary!$M$3:$M$7128,dictionary!$N$3:$N$7128))," ",_xlfn.XLOOKUP(HTI$4,dictionary!$M$3:$M$7128,dictionary!$N$3:$N$7128))</f>
        <v>Para_Reserve_Para2_ParaName038</v>
      </c>
      <c r="HTJ3" s="175" t="str">
        <f>IF(ISNA(_xlfn.XLOOKUP(HTJ$4,dictionary!$M$3:$M$7128,dictionary!$N$3:$N$7128))," ",_xlfn.XLOOKUP(HTJ$4,dictionary!$M$3:$M$7128,dictionary!$N$3:$N$7128))</f>
        <v>Para_Reserve_Para2_ParaName039</v>
      </c>
      <c r="HTK3" s="175" t="str">
        <f>IF(ISNA(_xlfn.XLOOKUP(HTK$4,dictionary!$M$3:$M$7128,dictionary!$N$3:$N$7128))," ",_xlfn.XLOOKUP(HTK$4,dictionary!$M$3:$M$7128,dictionary!$N$3:$N$7128))</f>
        <v>Para_Reserve_Para2_ParaName040</v>
      </c>
      <c r="HTL3" s="175" t="str">
        <f>IF(ISNA(_xlfn.XLOOKUP(HTL$4,dictionary!$M$3:$M$7128,dictionary!$N$3:$N$7128))," ",_xlfn.XLOOKUP(HTL$4,dictionary!$M$3:$M$7128,dictionary!$N$3:$N$7128))</f>
        <v>Para_Reserve_Para2_ParaName041</v>
      </c>
      <c r="HTM3" s="175" t="str">
        <f>IF(ISNA(_xlfn.XLOOKUP(HTM$4,dictionary!$M$3:$M$7128,dictionary!$N$3:$N$7128))," ",_xlfn.XLOOKUP(HTM$4,dictionary!$M$3:$M$7128,dictionary!$N$3:$N$7128))</f>
        <v>Para_Reserve_Para2_ParaName042</v>
      </c>
      <c r="HTN3" s="175" t="str">
        <f>IF(ISNA(_xlfn.XLOOKUP(HTN$4,dictionary!$M$3:$M$7128,dictionary!$N$3:$N$7128))," ",_xlfn.XLOOKUP(HTN$4,dictionary!$M$3:$M$7128,dictionary!$N$3:$N$7128))</f>
        <v>Para_Reserve_Para2_ParaName043</v>
      </c>
      <c r="HTO3" s="175" t="str">
        <f>IF(ISNA(_xlfn.XLOOKUP(HTO$4,dictionary!$M$3:$M$7128,dictionary!$N$3:$N$7128))," ",_xlfn.XLOOKUP(HTO$4,dictionary!$M$3:$M$7128,dictionary!$N$3:$N$7128))</f>
        <v>Para_Reserve_Para2_ParaName044</v>
      </c>
      <c r="HTP3" s="175" t="str">
        <f>IF(ISNA(_xlfn.XLOOKUP(HTP$4,dictionary!$M$3:$M$7128,dictionary!$N$3:$N$7128))," ",_xlfn.XLOOKUP(HTP$4,dictionary!$M$3:$M$7128,dictionary!$N$3:$N$7128))</f>
        <v>Para_Reserve_Para2_ParaName045</v>
      </c>
      <c r="HTQ3" s="175" t="str">
        <f>IF(ISNA(_xlfn.XLOOKUP(HTQ$4,dictionary!$M$3:$M$7128,dictionary!$N$3:$N$7128))," ",_xlfn.XLOOKUP(HTQ$4,dictionary!$M$3:$M$7128,dictionary!$N$3:$N$7128))</f>
        <v>Para_Reserve_Para2_ParaName046</v>
      </c>
      <c r="HTR3" s="175" t="str">
        <f>IF(ISNA(_xlfn.XLOOKUP(HTR$4,dictionary!$M$3:$M$7128,dictionary!$N$3:$N$7128))," ",_xlfn.XLOOKUP(HTR$4,dictionary!$M$3:$M$7128,dictionary!$N$3:$N$7128))</f>
        <v>Para_Reserve_Para2_ParaName047</v>
      </c>
      <c r="HTS3" s="175" t="str">
        <f>IF(ISNA(_xlfn.XLOOKUP(HTS$4,dictionary!$M$3:$M$7128,dictionary!$N$3:$N$7128))," ",_xlfn.XLOOKUP(HTS$4,dictionary!$M$3:$M$7128,dictionary!$N$3:$N$7128))</f>
        <v>Para_Reserve_Para2_ParaName048</v>
      </c>
      <c r="HTT3" s="175" t="str">
        <f>IF(ISNA(_xlfn.XLOOKUP(HTT$4,dictionary!$M$3:$M$7128,dictionary!$N$3:$N$7128))," ",_xlfn.XLOOKUP(HTT$4,dictionary!$M$3:$M$7128,dictionary!$N$3:$N$7128))</f>
        <v>Para_Reserve_Para2_ParaName049</v>
      </c>
      <c r="HTU3" s="175" t="str">
        <f>IF(ISNA(_xlfn.XLOOKUP(HTU$4,dictionary!$M$3:$M$7128,dictionary!$N$3:$N$7128))," ",_xlfn.XLOOKUP(HTU$4,dictionary!$M$3:$M$7128,dictionary!$N$3:$N$7128))</f>
        <v>Para_Reserve_Para2_ParaName050</v>
      </c>
      <c r="HTV3" s="175" t="str">
        <f>IF(ISNA(_xlfn.XLOOKUP(HTV$4,dictionary!$M$3:$M$7128,dictionary!$N$3:$N$7128))," ",_xlfn.XLOOKUP(HTV$4,dictionary!$M$3:$M$7128,dictionary!$N$3:$N$7128))</f>
        <v>Para_Reserve_Para2_ParaName051</v>
      </c>
      <c r="HTW3" s="175" t="str">
        <f>IF(ISNA(_xlfn.XLOOKUP(HTW$4,dictionary!$M$3:$M$7128,dictionary!$N$3:$N$7128))," ",_xlfn.XLOOKUP(HTW$4,dictionary!$M$3:$M$7128,dictionary!$N$3:$N$7128))</f>
        <v>Para_Reserve_Para2_ParaName052</v>
      </c>
      <c r="HTX3" s="175" t="str">
        <f>IF(ISNA(_xlfn.XLOOKUP(HTX$4,dictionary!$M$3:$M$7128,dictionary!$N$3:$N$7128))," ",_xlfn.XLOOKUP(HTX$4,dictionary!$M$3:$M$7128,dictionary!$N$3:$N$7128))</f>
        <v>Para_Reserve_Para2_ParaName053</v>
      </c>
      <c r="HTY3" s="175" t="str">
        <f>IF(ISNA(_xlfn.XLOOKUP(HTY$4,dictionary!$M$3:$M$7128,dictionary!$N$3:$N$7128))," ",_xlfn.XLOOKUP(HTY$4,dictionary!$M$3:$M$7128,dictionary!$N$3:$N$7128))</f>
        <v>Para_Reserve_Para2_ParaName054</v>
      </c>
      <c r="HTZ3" s="175" t="str">
        <f>IF(ISNA(_xlfn.XLOOKUP(HTZ$4,dictionary!$M$3:$M$7128,dictionary!$N$3:$N$7128))," ",_xlfn.XLOOKUP(HTZ$4,dictionary!$M$3:$M$7128,dictionary!$N$3:$N$7128))</f>
        <v>Para_Reserve_Para2_ParaName055</v>
      </c>
      <c r="HUA3" s="175" t="str">
        <f>IF(ISNA(_xlfn.XLOOKUP(HUA$4,dictionary!$M$3:$M$7128,dictionary!$N$3:$N$7128))," ",_xlfn.XLOOKUP(HUA$4,dictionary!$M$3:$M$7128,dictionary!$N$3:$N$7128))</f>
        <v>Para_Reserve_Para2_ParaName056</v>
      </c>
      <c r="HUB3" s="175" t="str">
        <f>IF(ISNA(_xlfn.XLOOKUP(HUB$4,dictionary!$M$3:$M$7128,dictionary!$N$3:$N$7128))," ",_xlfn.XLOOKUP(HUB$4,dictionary!$M$3:$M$7128,dictionary!$N$3:$N$7128))</f>
        <v>Para_Reserve_Para2_ParaName057</v>
      </c>
      <c r="HUC3" s="175" t="str">
        <f>IF(ISNA(_xlfn.XLOOKUP(HUC$4,dictionary!$M$3:$M$7128,dictionary!$N$3:$N$7128))," ",_xlfn.XLOOKUP(HUC$4,dictionary!$M$3:$M$7128,dictionary!$N$3:$N$7128))</f>
        <v>Para_Reserve_Para2_ParaName058</v>
      </c>
      <c r="HUD3" s="175" t="str">
        <f>IF(ISNA(_xlfn.XLOOKUP(HUD$4,dictionary!$M$3:$M$7128,dictionary!$N$3:$N$7128))," ",_xlfn.XLOOKUP(HUD$4,dictionary!$M$3:$M$7128,dictionary!$N$3:$N$7128))</f>
        <v>Para_Reserve_Para2_ParaName059</v>
      </c>
      <c r="HUE3" s="175" t="str">
        <f>IF(ISNA(_xlfn.XLOOKUP(HUE$4,dictionary!$M$3:$M$7128,dictionary!$N$3:$N$7128))," ",_xlfn.XLOOKUP(HUE$4,dictionary!$M$3:$M$7128,dictionary!$N$3:$N$7128))</f>
        <v>Para_Reserve_Para2_ParaName060</v>
      </c>
      <c r="HUF3" s="175" t="str">
        <f>IF(ISNA(_xlfn.XLOOKUP(HUF$4,dictionary!$M$3:$M$7128,dictionary!$N$3:$N$7128))," ",_xlfn.XLOOKUP(HUF$4,dictionary!$M$3:$M$7128,dictionary!$N$3:$N$7128))</f>
        <v>Para_Reserve_Para2_ParaNameF031</v>
      </c>
      <c r="HUG3" s="175" t="str">
        <f>IF(ISNA(_xlfn.XLOOKUP(HUG$4,dictionary!$M$3:$M$7128,dictionary!$N$3:$N$7128))," ",_xlfn.XLOOKUP(HUG$4,dictionary!$M$3:$M$7128,dictionary!$N$3:$N$7128))</f>
        <v>Para_Reserve_Para2_ParaNameF032</v>
      </c>
      <c r="HUH3" s="175" t="str">
        <f>IF(ISNA(_xlfn.XLOOKUP(HUH$4,dictionary!$M$3:$M$7128,dictionary!$N$3:$N$7128))," ",_xlfn.XLOOKUP(HUH$4,dictionary!$M$3:$M$7128,dictionary!$N$3:$N$7128))</f>
        <v>Para_Reserve_Para2_ParaNameF033</v>
      </c>
      <c r="HUI3" s="175" t="str">
        <f>IF(ISNA(_xlfn.XLOOKUP(HUI$4,dictionary!$M$3:$M$7128,dictionary!$N$3:$N$7128))," ",_xlfn.XLOOKUP(HUI$4,dictionary!$M$3:$M$7128,dictionary!$N$3:$N$7128))</f>
        <v>Para_Reserve_Para2_ParaNameF034</v>
      </c>
      <c r="HUJ3" s="175" t="str">
        <f>IF(ISNA(_xlfn.XLOOKUP(HUJ$4,dictionary!$M$3:$M$7128,dictionary!$N$3:$N$7128))," ",_xlfn.XLOOKUP(HUJ$4,dictionary!$M$3:$M$7128,dictionary!$N$3:$N$7128))</f>
        <v>Para_Reserve_Para2_ParaNameF035</v>
      </c>
      <c r="HUK3" s="175" t="str">
        <f>IF(ISNA(_xlfn.XLOOKUP(HUK$4,dictionary!$M$3:$M$7128,dictionary!$N$3:$N$7128))," ",_xlfn.XLOOKUP(HUK$4,dictionary!$M$3:$M$7128,dictionary!$N$3:$N$7128))</f>
        <v>Para_Reserve_Para2_ParaNameF036</v>
      </c>
      <c r="HUL3" s="175" t="str">
        <f>IF(ISNA(_xlfn.XLOOKUP(HUL$4,dictionary!$M$3:$M$7128,dictionary!$N$3:$N$7128))," ",_xlfn.XLOOKUP(HUL$4,dictionary!$M$3:$M$7128,dictionary!$N$3:$N$7128))</f>
        <v>Para_Reserve_Para2_ParaNameF037</v>
      </c>
      <c r="HUM3" s="175" t="str">
        <f>IF(ISNA(_xlfn.XLOOKUP(HUM$4,dictionary!$M$3:$M$7128,dictionary!$N$3:$N$7128))," ",_xlfn.XLOOKUP(HUM$4,dictionary!$M$3:$M$7128,dictionary!$N$3:$N$7128))</f>
        <v>Para_Reserve_Para2_ParaNameF038</v>
      </c>
      <c r="HUN3" s="175" t="str">
        <f>IF(ISNA(_xlfn.XLOOKUP(HUN$4,dictionary!$M$3:$M$7128,dictionary!$N$3:$N$7128))," ",_xlfn.XLOOKUP(HUN$4,dictionary!$M$3:$M$7128,dictionary!$N$3:$N$7128))</f>
        <v>Para_Reserve_Para2_ParaNameF039</v>
      </c>
      <c r="HUO3" s="175" t="str">
        <f>IF(ISNA(_xlfn.XLOOKUP(HUO$4,dictionary!$M$3:$M$7128,dictionary!$N$3:$N$7128))," ",_xlfn.XLOOKUP(HUO$4,dictionary!$M$3:$M$7128,dictionary!$N$3:$N$7128))</f>
        <v>Para_Reserve_Para2_ParaNameF040</v>
      </c>
      <c r="HUP3" s="175" t="str">
        <f>IF(ISNA(_xlfn.XLOOKUP(HUP$4,dictionary!$M$3:$M$7128,dictionary!$N$3:$N$7128))," ",_xlfn.XLOOKUP(HUP$4,dictionary!$M$3:$M$7128,dictionary!$N$3:$N$7128))</f>
        <v>Para_Reserve_Para2_ParaNameF041</v>
      </c>
      <c r="HUQ3" s="175" t="str">
        <f>IF(ISNA(_xlfn.XLOOKUP(HUQ$4,dictionary!$M$3:$M$7128,dictionary!$N$3:$N$7128))," ",_xlfn.XLOOKUP(HUQ$4,dictionary!$M$3:$M$7128,dictionary!$N$3:$N$7128))</f>
        <v>Para_Reserve_Para2_ParaNameF042</v>
      </c>
      <c r="HUR3" s="175" t="str">
        <f>IF(ISNA(_xlfn.XLOOKUP(HUR$4,dictionary!$M$3:$M$7128,dictionary!$N$3:$N$7128))," ",_xlfn.XLOOKUP(HUR$4,dictionary!$M$3:$M$7128,dictionary!$N$3:$N$7128))</f>
        <v>Para_Reserve_Para2_ParaNameF043</v>
      </c>
      <c r="HUS3" s="175" t="str">
        <f>IF(ISNA(_xlfn.XLOOKUP(HUS$4,dictionary!$M$3:$M$7128,dictionary!$N$3:$N$7128))," ",_xlfn.XLOOKUP(HUS$4,dictionary!$M$3:$M$7128,dictionary!$N$3:$N$7128))</f>
        <v>Para_Reserve_Para2_ParaNameF044</v>
      </c>
      <c r="HUT3" s="175" t="str">
        <f>IF(ISNA(_xlfn.XLOOKUP(HUT$4,dictionary!$M$3:$M$7128,dictionary!$N$3:$N$7128))," ",_xlfn.XLOOKUP(HUT$4,dictionary!$M$3:$M$7128,dictionary!$N$3:$N$7128))</f>
        <v>Para_Reserve_Para2_ParaNameF045</v>
      </c>
      <c r="HUU3" s="175" t="str">
        <f>IF(ISNA(_xlfn.XLOOKUP(HUU$4,dictionary!$M$3:$M$7128,dictionary!$N$3:$N$7128))," ",_xlfn.XLOOKUP(HUU$4,dictionary!$M$3:$M$7128,dictionary!$N$3:$N$7128))</f>
        <v>Para_Reserve_Para2_ParaNameF046</v>
      </c>
      <c r="HUV3" s="175" t="str">
        <f>IF(ISNA(_xlfn.XLOOKUP(HUV$4,dictionary!$M$3:$M$7128,dictionary!$N$3:$N$7128))," ",_xlfn.XLOOKUP(HUV$4,dictionary!$M$3:$M$7128,dictionary!$N$3:$N$7128))</f>
        <v>Para_Reserve_Para2_ParaNameF047</v>
      </c>
      <c r="HUW3" s="175" t="str">
        <f>IF(ISNA(_xlfn.XLOOKUP(HUW$4,dictionary!$M$3:$M$7128,dictionary!$N$3:$N$7128))," ",_xlfn.XLOOKUP(HUW$4,dictionary!$M$3:$M$7128,dictionary!$N$3:$N$7128))</f>
        <v>Para_Reserve_Para2_ParaNameF048</v>
      </c>
      <c r="HUX3" s="175" t="str">
        <f>IF(ISNA(_xlfn.XLOOKUP(HUX$4,dictionary!$M$3:$M$7128,dictionary!$N$3:$N$7128))," ",_xlfn.XLOOKUP(HUX$4,dictionary!$M$3:$M$7128,dictionary!$N$3:$N$7128))</f>
        <v>Para_Reserve_Para2_ParaNameF049</v>
      </c>
      <c r="HUY3" s="175" t="str">
        <f>IF(ISNA(_xlfn.XLOOKUP(HUY$4,dictionary!$M$3:$M$7128,dictionary!$N$3:$N$7128))," ",_xlfn.XLOOKUP(HUY$4,dictionary!$M$3:$M$7128,dictionary!$N$3:$N$7128))</f>
        <v>Para_Reserve_Para2_ParaNameF050</v>
      </c>
      <c r="HUZ3" s="175" t="str">
        <f>IF(ISNA(_xlfn.XLOOKUP(HUZ$4,dictionary!$M$3:$M$7128,dictionary!$N$3:$N$7128))," ",_xlfn.XLOOKUP(HUZ$4,dictionary!$M$3:$M$7128,dictionary!$N$3:$N$7128))</f>
        <v>Para_Reserve_Para2_ParaNameF051</v>
      </c>
      <c r="HVA3" s="175" t="str">
        <f>IF(ISNA(_xlfn.XLOOKUP(HVA$4,dictionary!$M$3:$M$7128,dictionary!$N$3:$N$7128))," ",_xlfn.XLOOKUP(HVA$4,dictionary!$M$3:$M$7128,dictionary!$N$3:$N$7128))</f>
        <v>Para_Reserve_Para2_ParaNameF052</v>
      </c>
      <c r="HVB3" s="175" t="str">
        <f>IF(ISNA(_xlfn.XLOOKUP(HVB$4,dictionary!$M$3:$M$7128,dictionary!$N$3:$N$7128))," ",_xlfn.XLOOKUP(HVB$4,dictionary!$M$3:$M$7128,dictionary!$N$3:$N$7128))</f>
        <v>Para_Reserve_Para2_ParaNameF053</v>
      </c>
      <c r="HVC3" s="175" t="str">
        <f>IF(ISNA(_xlfn.XLOOKUP(HVC$4,dictionary!$M$3:$M$7128,dictionary!$N$3:$N$7128))," ",_xlfn.XLOOKUP(HVC$4,dictionary!$M$3:$M$7128,dictionary!$N$3:$N$7128))</f>
        <v>Para_Reserve_Para2_ParaNameF054</v>
      </c>
      <c r="HVD3" s="175" t="str">
        <f>IF(ISNA(_xlfn.XLOOKUP(HVD$4,dictionary!$M$3:$M$7128,dictionary!$N$3:$N$7128))," ",_xlfn.XLOOKUP(HVD$4,dictionary!$M$3:$M$7128,dictionary!$N$3:$N$7128))</f>
        <v>Para_Reserve_Para2_ParaNameF055</v>
      </c>
      <c r="HVE3" s="175" t="str">
        <f>IF(ISNA(_xlfn.XLOOKUP(HVE$4,dictionary!$M$3:$M$7128,dictionary!$N$3:$N$7128))," ",_xlfn.XLOOKUP(HVE$4,dictionary!$M$3:$M$7128,dictionary!$N$3:$N$7128))</f>
        <v>Para_Reserve_Para2_ParaNameF056</v>
      </c>
      <c r="HVF3" s="175" t="str">
        <f>IF(ISNA(_xlfn.XLOOKUP(HVF$4,dictionary!$M$3:$M$7128,dictionary!$N$3:$N$7128))," ",_xlfn.XLOOKUP(HVF$4,dictionary!$M$3:$M$7128,dictionary!$N$3:$N$7128))</f>
        <v>Para_Reserve_Para2_ParaNameF057</v>
      </c>
      <c r="HVG3" s="175" t="str">
        <f>IF(ISNA(_xlfn.XLOOKUP(HVG$4,dictionary!$M$3:$M$7128,dictionary!$N$3:$N$7128))," ",_xlfn.XLOOKUP(HVG$4,dictionary!$M$3:$M$7128,dictionary!$N$3:$N$7128))</f>
        <v>Para_Reserve_Para2_ParaNameF058</v>
      </c>
      <c r="HVH3" s="175" t="str">
        <f>IF(ISNA(_xlfn.XLOOKUP(HVH$4,dictionary!$M$3:$M$7128,dictionary!$N$3:$N$7128))," ",_xlfn.XLOOKUP(HVH$4,dictionary!$M$3:$M$7128,dictionary!$N$3:$N$7128))</f>
        <v>Para_Reserve_Para2_ParaNameF059</v>
      </c>
      <c r="HVI3" s="175" t="str">
        <f>IF(ISNA(_xlfn.XLOOKUP(HVI$4,dictionary!$M$3:$M$7128,dictionary!$N$3:$N$7128))," ",_xlfn.XLOOKUP(HVI$4,dictionary!$M$3:$M$7128,dictionary!$N$3:$N$7128))</f>
        <v>Para_Reserve_Para2_ParaNameF060</v>
      </c>
      <c r="HVJ3" s="175" t="str">
        <f>IF(ISNA(_xlfn.XLOOKUP(HVJ$4,dictionary!$M$3:$M$7128,dictionary!$N$3:$N$7128))," ",_xlfn.XLOOKUP(HVJ$4,dictionary!$M$3:$M$7128,dictionary!$N$3:$N$7128))</f>
        <v>Para_Reserve_Para2_ParaUnit031</v>
      </c>
      <c r="HVK3" s="175" t="str">
        <f>IF(ISNA(_xlfn.XLOOKUP(HVK$4,dictionary!$M$3:$M$7128,dictionary!$N$3:$N$7128))," ",_xlfn.XLOOKUP(HVK$4,dictionary!$M$3:$M$7128,dictionary!$N$3:$N$7128))</f>
        <v>Para_Reserve_Para2_ParaUnit032</v>
      </c>
      <c r="HVL3" s="175" t="str">
        <f>IF(ISNA(_xlfn.XLOOKUP(HVL$4,dictionary!$M$3:$M$7128,dictionary!$N$3:$N$7128))," ",_xlfn.XLOOKUP(HVL$4,dictionary!$M$3:$M$7128,dictionary!$N$3:$N$7128))</f>
        <v>Para_Reserve_Para2_ParaUnit033</v>
      </c>
      <c r="HVM3" s="175" t="str">
        <f>IF(ISNA(_xlfn.XLOOKUP(HVM$4,dictionary!$M$3:$M$7128,dictionary!$N$3:$N$7128))," ",_xlfn.XLOOKUP(HVM$4,dictionary!$M$3:$M$7128,dictionary!$N$3:$N$7128))</f>
        <v>Para_Reserve_Para2_ParaUnit034</v>
      </c>
      <c r="HVN3" s="175" t="str">
        <f>IF(ISNA(_xlfn.XLOOKUP(HVN$4,dictionary!$M$3:$M$7128,dictionary!$N$3:$N$7128))," ",_xlfn.XLOOKUP(HVN$4,dictionary!$M$3:$M$7128,dictionary!$N$3:$N$7128))</f>
        <v>Para_Reserve_Para2_ParaUnit035</v>
      </c>
      <c r="HVO3" s="175" t="str">
        <f>IF(ISNA(_xlfn.XLOOKUP(HVO$4,dictionary!$M$3:$M$7128,dictionary!$N$3:$N$7128))," ",_xlfn.XLOOKUP(HVO$4,dictionary!$M$3:$M$7128,dictionary!$N$3:$N$7128))</f>
        <v>Para_Reserve_Para2_ParaUnit036</v>
      </c>
      <c r="HVP3" s="175" t="str">
        <f>IF(ISNA(_xlfn.XLOOKUP(HVP$4,dictionary!$M$3:$M$7128,dictionary!$N$3:$N$7128))," ",_xlfn.XLOOKUP(HVP$4,dictionary!$M$3:$M$7128,dictionary!$N$3:$N$7128))</f>
        <v>Para_Reserve_Para2_ParaUnit037</v>
      </c>
      <c r="HVQ3" s="175" t="str">
        <f>IF(ISNA(_xlfn.XLOOKUP(HVQ$4,dictionary!$M$3:$M$7128,dictionary!$N$3:$N$7128))," ",_xlfn.XLOOKUP(HVQ$4,dictionary!$M$3:$M$7128,dictionary!$N$3:$N$7128))</f>
        <v>Para_Reserve_Para2_ParaUnit038</v>
      </c>
      <c r="HVR3" s="175" t="str">
        <f>IF(ISNA(_xlfn.XLOOKUP(HVR$4,dictionary!$M$3:$M$7128,dictionary!$N$3:$N$7128))," ",_xlfn.XLOOKUP(HVR$4,dictionary!$M$3:$M$7128,dictionary!$N$3:$N$7128))</f>
        <v>Para_Reserve_Para2_ParaUnit039</v>
      </c>
      <c r="HVS3" s="175" t="str">
        <f>IF(ISNA(_xlfn.XLOOKUP(HVS$4,dictionary!$M$3:$M$7128,dictionary!$N$3:$N$7128))," ",_xlfn.XLOOKUP(HVS$4,dictionary!$M$3:$M$7128,dictionary!$N$3:$N$7128))</f>
        <v>Para_Reserve_Para2_ParaUnit040</v>
      </c>
      <c r="HVT3" s="175" t="str">
        <f>IF(ISNA(_xlfn.XLOOKUP(HVT$4,dictionary!$M$3:$M$7128,dictionary!$N$3:$N$7128))," ",_xlfn.XLOOKUP(HVT$4,dictionary!$M$3:$M$7128,dictionary!$N$3:$N$7128))</f>
        <v>Para_Reserve_Para2_ParaUnit041</v>
      </c>
      <c r="HVU3" s="175" t="str">
        <f>IF(ISNA(_xlfn.XLOOKUP(HVU$4,dictionary!$M$3:$M$7128,dictionary!$N$3:$N$7128))," ",_xlfn.XLOOKUP(HVU$4,dictionary!$M$3:$M$7128,dictionary!$N$3:$N$7128))</f>
        <v>Para_Reserve_Para2_ParaUnit042</v>
      </c>
      <c r="HVV3" s="175" t="str">
        <f>IF(ISNA(_xlfn.XLOOKUP(HVV$4,dictionary!$M$3:$M$7128,dictionary!$N$3:$N$7128))," ",_xlfn.XLOOKUP(HVV$4,dictionary!$M$3:$M$7128,dictionary!$N$3:$N$7128))</f>
        <v>Para_Reserve_Para2_ParaUnit043</v>
      </c>
      <c r="HVW3" s="175" t="str">
        <f>IF(ISNA(_xlfn.XLOOKUP(HVW$4,dictionary!$M$3:$M$7128,dictionary!$N$3:$N$7128))," ",_xlfn.XLOOKUP(HVW$4,dictionary!$M$3:$M$7128,dictionary!$N$3:$N$7128))</f>
        <v>Para_Reserve_Para2_ParaUnit044</v>
      </c>
      <c r="HVX3" s="175" t="str">
        <f>IF(ISNA(_xlfn.XLOOKUP(HVX$4,dictionary!$M$3:$M$7128,dictionary!$N$3:$N$7128))," ",_xlfn.XLOOKUP(HVX$4,dictionary!$M$3:$M$7128,dictionary!$N$3:$N$7128))</f>
        <v>Para_Reserve_Para2_ParaUnit045</v>
      </c>
      <c r="HVY3" s="175" t="str">
        <f>IF(ISNA(_xlfn.XLOOKUP(HVY$4,dictionary!$M$3:$M$7128,dictionary!$N$3:$N$7128))," ",_xlfn.XLOOKUP(HVY$4,dictionary!$M$3:$M$7128,dictionary!$N$3:$N$7128))</f>
        <v>Para_Reserve_Para2_ParaUnit046</v>
      </c>
      <c r="HVZ3" s="175" t="str">
        <f>IF(ISNA(_xlfn.XLOOKUP(HVZ$4,dictionary!$M$3:$M$7128,dictionary!$N$3:$N$7128))," ",_xlfn.XLOOKUP(HVZ$4,dictionary!$M$3:$M$7128,dictionary!$N$3:$N$7128))</f>
        <v>Para_Reserve_Para2_ParaUnit047</v>
      </c>
      <c r="HWA3" s="175" t="str">
        <f>IF(ISNA(_xlfn.XLOOKUP(HWA$4,dictionary!$M$3:$M$7128,dictionary!$N$3:$N$7128))," ",_xlfn.XLOOKUP(HWA$4,dictionary!$M$3:$M$7128,dictionary!$N$3:$N$7128))</f>
        <v>Para_Reserve_Para2_ParaUnit048</v>
      </c>
      <c r="HWB3" s="175" t="str">
        <f>IF(ISNA(_xlfn.XLOOKUP(HWB$4,dictionary!$M$3:$M$7128,dictionary!$N$3:$N$7128))," ",_xlfn.XLOOKUP(HWB$4,dictionary!$M$3:$M$7128,dictionary!$N$3:$N$7128))</f>
        <v>Para_Reserve_Para2_ParaUnit049</v>
      </c>
      <c r="HWC3" s="175" t="str">
        <f>IF(ISNA(_xlfn.XLOOKUP(HWC$4,dictionary!$M$3:$M$7128,dictionary!$N$3:$N$7128))," ",_xlfn.XLOOKUP(HWC$4,dictionary!$M$3:$M$7128,dictionary!$N$3:$N$7128))</f>
        <v>Para_Reserve_Para2_ParaUnit050</v>
      </c>
      <c r="HWD3" s="175" t="str">
        <f>IF(ISNA(_xlfn.XLOOKUP(HWD$4,dictionary!$M$3:$M$7128,dictionary!$N$3:$N$7128))," ",_xlfn.XLOOKUP(HWD$4,dictionary!$M$3:$M$7128,dictionary!$N$3:$N$7128))</f>
        <v>Para_Reserve_Para2_ParaUnit051</v>
      </c>
      <c r="HWE3" s="175" t="str">
        <f>IF(ISNA(_xlfn.XLOOKUP(HWE$4,dictionary!$M$3:$M$7128,dictionary!$N$3:$N$7128))," ",_xlfn.XLOOKUP(HWE$4,dictionary!$M$3:$M$7128,dictionary!$N$3:$N$7128))</f>
        <v>Para_Reserve_Para2_ParaUnit052</v>
      </c>
      <c r="HWF3" s="175" t="str">
        <f>IF(ISNA(_xlfn.XLOOKUP(HWF$4,dictionary!$M$3:$M$7128,dictionary!$N$3:$N$7128))," ",_xlfn.XLOOKUP(HWF$4,dictionary!$M$3:$M$7128,dictionary!$N$3:$N$7128))</f>
        <v>Para_Reserve_Para2_ParaUnit053</v>
      </c>
      <c r="HWG3" s="175" t="str">
        <f>IF(ISNA(_xlfn.XLOOKUP(HWG$4,dictionary!$M$3:$M$7128,dictionary!$N$3:$N$7128))," ",_xlfn.XLOOKUP(HWG$4,dictionary!$M$3:$M$7128,dictionary!$N$3:$N$7128))</f>
        <v>Para_Reserve_Para2_ParaUnit054</v>
      </c>
      <c r="HWH3" s="175" t="str">
        <f>IF(ISNA(_xlfn.XLOOKUP(HWH$4,dictionary!$M$3:$M$7128,dictionary!$N$3:$N$7128))," ",_xlfn.XLOOKUP(HWH$4,dictionary!$M$3:$M$7128,dictionary!$N$3:$N$7128))</f>
        <v>Para_Reserve_Para2_ParaUnit055</v>
      </c>
      <c r="HWI3" s="175" t="str">
        <f>IF(ISNA(_xlfn.XLOOKUP(HWI$4,dictionary!$M$3:$M$7128,dictionary!$N$3:$N$7128))," ",_xlfn.XLOOKUP(HWI$4,dictionary!$M$3:$M$7128,dictionary!$N$3:$N$7128))</f>
        <v>Para_Reserve_Para2_ParaUnit056</v>
      </c>
      <c r="HWJ3" s="175" t="str">
        <f>IF(ISNA(_xlfn.XLOOKUP(HWJ$4,dictionary!$M$3:$M$7128,dictionary!$N$3:$N$7128))," ",_xlfn.XLOOKUP(HWJ$4,dictionary!$M$3:$M$7128,dictionary!$N$3:$N$7128))</f>
        <v>Para_Reserve_Para2_ParaUnit057</v>
      </c>
      <c r="HWK3" s="175" t="str">
        <f>IF(ISNA(_xlfn.XLOOKUP(HWK$4,dictionary!$M$3:$M$7128,dictionary!$N$3:$N$7128))," ",_xlfn.XLOOKUP(HWK$4,dictionary!$M$3:$M$7128,dictionary!$N$3:$N$7128))</f>
        <v>Para_Reserve_Para2_ParaUnit058</v>
      </c>
      <c r="HWL3" s="175" t="str">
        <f>IF(ISNA(_xlfn.XLOOKUP(HWL$4,dictionary!$M$3:$M$7128,dictionary!$N$3:$N$7128))," ",_xlfn.XLOOKUP(HWL$4,dictionary!$M$3:$M$7128,dictionary!$N$3:$N$7128))</f>
        <v>Para_Reserve_Para2_ParaUnit059</v>
      </c>
      <c r="HWM3" s="175" t="str">
        <f>IF(ISNA(_xlfn.XLOOKUP(HWM$4,dictionary!$M$3:$M$7128,dictionary!$N$3:$N$7128))," ",_xlfn.XLOOKUP(HWM$4,dictionary!$M$3:$M$7128,dictionary!$N$3:$N$7128))</f>
        <v>Para_Reserve_Para2_ParaUnit060</v>
      </c>
      <c r="HWN3" s="175" t="str">
        <f>IF(ISNA(_xlfn.XLOOKUP(HWN$4,dictionary!$M$3:$M$7128,dictionary!$N$3:$N$7128))," ",_xlfn.XLOOKUP(HWN$4,dictionary!$M$3:$M$7128,dictionary!$N$3:$N$7128))</f>
        <v>Para_Reserve_Para3_Par061</v>
      </c>
      <c r="HWO3" s="175" t="str">
        <f>IF(ISNA(_xlfn.XLOOKUP(HWO$4,dictionary!$M$3:$M$7128,dictionary!$N$3:$N$7128))," ",_xlfn.XLOOKUP(HWO$4,dictionary!$M$3:$M$7128,dictionary!$N$3:$N$7128))</f>
        <v>Para_Reserve_Para3_Par062</v>
      </c>
      <c r="HWP3" s="175" t="str">
        <f>IF(ISNA(_xlfn.XLOOKUP(HWP$4,dictionary!$M$3:$M$7128,dictionary!$N$3:$N$7128))," ",_xlfn.XLOOKUP(HWP$4,dictionary!$M$3:$M$7128,dictionary!$N$3:$N$7128))</f>
        <v>Para_Reserve_Para3_Par063</v>
      </c>
      <c r="HWQ3" s="175" t="str">
        <f>IF(ISNA(_xlfn.XLOOKUP(HWQ$4,dictionary!$M$3:$M$7128,dictionary!$N$3:$N$7128))," ",_xlfn.XLOOKUP(HWQ$4,dictionary!$M$3:$M$7128,dictionary!$N$3:$N$7128))</f>
        <v>Para_Reserve_Para3_Par064</v>
      </c>
      <c r="HWR3" s="175" t="str">
        <f>IF(ISNA(_xlfn.XLOOKUP(HWR$4,dictionary!$M$3:$M$7128,dictionary!$N$3:$N$7128))," ",_xlfn.XLOOKUP(HWR$4,dictionary!$M$3:$M$7128,dictionary!$N$3:$N$7128))</f>
        <v>Para_Reserve_Para3_Par065</v>
      </c>
      <c r="HWS3" s="175" t="str">
        <f>IF(ISNA(_xlfn.XLOOKUP(HWS$4,dictionary!$M$3:$M$7128,dictionary!$N$3:$N$7128))," ",_xlfn.XLOOKUP(HWS$4,dictionary!$M$3:$M$7128,dictionary!$N$3:$N$7128))</f>
        <v>Para_Reserve_Para3_Par066</v>
      </c>
      <c r="HWT3" s="175" t="str">
        <f>IF(ISNA(_xlfn.XLOOKUP(HWT$4,dictionary!$M$3:$M$7128,dictionary!$N$3:$N$7128))," ",_xlfn.XLOOKUP(HWT$4,dictionary!$M$3:$M$7128,dictionary!$N$3:$N$7128))</f>
        <v>Para_Reserve_Para3_Par067</v>
      </c>
      <c r="HWU3" s="175" t="str">
        <f>IF(ISNA(_xlfn.XLOOKUP(HWU$4,dictionary!$M$3:$M$7128,dictionary!$N$3:$N$7128))," ",_xlfn.XLOOKUP(HWU$4,dictionary!$M$3:$M$7128,dictionary!$N$3:$N$7128))</f>
        <v>Para_Reserve_Para3_Par068</v>
      </c>
      <c r="HWV3" s="175" t="str">
        <f>IF(ISNA(_xlfn.XLOOKUP(HWV$4,dictionary!$M$3:$M$7128,dictionary!$N$3:$N$7128))," ",_xlfn.XLOOKUP(HWV$4,dictionary!$M$3:$M$7128,dictionary!$N$3:$N$7128))</f>
        <v>Para_Reserve_Para3_Par069</v>
      </c>
      <c r="HWW3" s="175" t="str">
        <f>IF(ISNA(_xlfn.XLOOKUP(HWW$4,dictionary!$M$3:$M$7128,dictionary!$N$3:$N$7128))," ",_xlfn.XLOOKUP(HWW$4,dictionary!$M$3:$M$7128,dictionary!$N$3:$N$7128))</f>
        <v>Para_Reserve_Para3_Par070</v>
      </c>
      <c r="HWX3" s="175" t="str">
        <f>IF(ISNA(_xlfn.XLOOKUP(HWX$4,dictionary!$M$3:$M$7128,dictionary!$N$3:$N$7128))," ",_xlfn.XLOOKUP(HWX$4,dictionary!$M$3:$M$7128,dictionary!$N$3:$N$7128))</f>
        <v>Para_Reserve_Para3_ParaName061</v>
      </c>
      <c r="HWY3" s="175" t="str">
        <f>IF(ISNA(_xlfn.XLOOKUP(HWY$4,dictionary!$M$3:$M$7128,dictionary!$N$3:$N$7128))," ",_xlfn.XLOOKUP(HWY$4,dictionary!$M$3:$M$7128,dictionary!$N$3:$N$7128))</f>
        <v>Para_Reserve_Para3_ParaName062</v>
      </c>
      <c r="HWZ3" s="175" t="str">
        <f>IF(ISNA(_xlfn.XLOOKUP(HWZ$4,dictionary!$M$3:$M$7128,dictionary!$N$3:$N$7128))," ",_xlfn.XLOOKUP(HWZ$4,dictionary!$M$3:$M$7128,dictionary!$N$3:$N$7128))</f>
        <v>Para_Reserve_Para3_ParaName063</v>
      </c>
      <c r="HXA3" s="175" t="str">
        <f>IF(ISNA(_xlfn.XLOOKUP(HXA$4,dictionary!$M$3:$M$7128,dictionary!$N$3:$N$7128))," ",_xlfn.XLOOKUP(HXA$4,dictionary!$M$3:$M$7128,dictionary!$N$3:$N$7128))</f>
        <v>Para_Reserve_Para3_ParaName064</v>
      </c>
      <c r="HXB3" s="175" t="str">
        <f>IF(ISNA(_xlfn.XLOOKUP(HXB$4,dictionary!$M$3:$M$7128,dictionary!$N$3:$N$7128))," ",_xlfn.XLOOKUP(HXB$4,dictionary!$M$3:$M$7128,dictionary!$N$3:$N$7128))</f>
        <v>Para_Reserve_Para3_ParaName065</v>
      </c>
      <c r="HXC3" s="175" t="str">
        <f>IF(ISNA(_xlfn.XLOOKUP(HXC$4,dictionary!$M$3:$M$7128,dictionary!$N$3:$N$7128))," ",_xlfn.XLOOKUP(HXC$4,dictionary!$M$3:$M$7128,dictionary!$N$3:$N$7128))</f>
        <v>Para_Reserve_Para3_ParaName066</v>
      </c>
      <c r="HXD3" s="175" t="str">
        <f>IF(ISNA(_xlfn.XLOOKUP(HXD$4,dictionary!$M$3:$M$7128,dictionary!$N$3:$N$7128))," ",_xlfn.XLOOKUP(HXD$4,dictionary!$M$3:$M$7128,dictionary!$N$3:$N$7128))</f>
        <v>Para_Reserve_Para3_ParaName067</v>
      </c>
      <c r="HXE3" s="175" t="str">
        <f>IF(ISNA(_xlfn.XLOOKUP(HXE$4,dictionary!$M$3:$M$7128,dictionary!$N$3:$N$7128))," ",_xlfn.XLOOKUP(HXE$4,dictionary!$M$3:$M$7128,dictionary!$N$3:$N$7128))</f>
        <v>Para_Reserve_Para3_ParaName068</v>
      </c>
      <c r="HXF3" s="175" t="str">
        <f>IF(ISNA(_xlfn.XLOOKUP(HXF$4,dictionary!$M$3:$M$7128,dictionary!$N$3:$N$7128))," ",_xlfn.XLOOKUP(HXF$4,dictionary!$M$3:$M$7128,dictionary!$N$3:$N$7128))</f>
        <v>Para_Reserve_Para3_ParaName069</v>
      </c>
      <c r="HXG3" s="175" t="str">
        <f>IF(ISNA(_xlfn.XLOOKUP(HXG$4,dictionary!$M$3:$M$7128,dictionary!$N$3:$N$7128))," ",_xlfn.XLOOKUP(HXG$4,dictionary!$M$3:$M$7128,dictionary!$N$3:$N$7128))</f>
        <v>Para_Reserve_Para3_ParaName070</v>
      </c>
      <c r="HXH3" s="175" t="str">
        <f>IF(ISNA(_xlfn.XLOOKUP(HXH$4,dictionary!$M$3:$M$7128,dictionary!$N$3:$N$7128))," ",_xlfn.XLOOKUP(HXH$4,dictionary!$M$3:$M$7128,dictionary!$N$3:$N$7128))</f>
        <v>Para_Reserve_Para3_ParaNameF061</v>
      </c>
      <c r="HXI3" s="175" t="str">
        <f>IF(ISNA(_xlfn.XLOOKUP(HXI$4,dictionary!$M$3:$M$7128,dictionary!$N$3:$N$7128))," ",_xlfn.XLOOKUP(HXI$4,dictionary!$M$3:$M$7128,dictionary!$N$3:$N$7128))</f>
        <v>Para_Reserve_Para3_ParaNameF062</v>
      </c>
      <c r="HXJ3" s="175" t="str">
        <f>IF(ISNA(_xlfn.XLOOKUP(HXJ$4,dictionary!$M$3:$M$7128,dictionary!$N$3:$N$7128))," ",_xlfn.XLOOKUP(HXJ$4,dictionary!$M$3:$M$7128,dictionary!$N$3:$N$7128))</f>
        <v>Para_Reserve_Para3_ParaNameF063</v>
      </c>
      <c r="HXK3" s="175" t="str">
        <f>IF(ISNA(_xlfn.XLOOKUP(HXK$4,dictionary!$M$3:$M$7128,dictionary!$N$3:$N$7128))," ",_xlfn.XLOOKUP(HXK$4,dictionary!$M$3:$M$7128,dictionary!$N$3:$N$7128))</f>
        <v>Para_Reserve_Para3_ParaNameF064</v>
      </c>
      <c r="HXL3" s="175" t="str">
        <f>IF(ISNA(_xlfn.XLOOKUP(HXL$4,dictionary!$M$3:$M$7128,dictionary!$N$3:$N$7128))," ",_xlfn.XLOOKUP(HXL$4,dictionary!$M$3:$M$7128,dictionary!$N$3:$N$7128))</f>
        <v>Para_Reserve_Para3_ParaNameF065</v>
      </c>
      <c r="HXM3" s="175" t="str">
        <f>IF(ISNA(_xlfn.XLOOKUP(HXM$4,dictionary!$M$3:$M$7128,dictionary!$N$3:$N$7128))," ",_xlfn.XLOOKUP(HXM$4,dictionary!$M$3:$M$7128,dictionary!$N$3:$N$7128))</f>
        <v>Para_Reserve_Para3_ParaNameF066</v>
      </c>
      <c r="HXN3" s="175" t="str">
        <f>IF(ISNA(_xlfn.XLOOKUP(HXN$4,dictionary!$M$3:$M$7128,dictionary!$N$3:$N$7128))," ",_xlfn.XLOOKUP(HXN$4,dictionary!$M$3:$M$7128,dictionary!$N$3:$N$7128))</f>
        <v>Para_Reserve_Para3_ParaNameF067</v>
      </c>
      <c r="HXO3" s="175" t="str">
        <f>IF(ISNA(_xlfn.XLOOKUP(HXO$4,dictionary!$M$3:$M$7128,dictionary!$N$3:$N$7128))," ",_xlfn.XLOOKUP(HXO$4,dictionary!$M$3:$M$7128,dictionary!$N$3:$N$7128))</f>
        <v>Para_Reserve_Para3_ParaNameF068</v>
      </c>
      <c r="HXP3" s="175" t="str">
        <f>IF(ISNA(_xlfn.XLOOKUP(HXP$4,dictionary!$M$3:$M$7128,dictionary!$N$3:$N$7128))," ",_xlfn.XLOOKUP(HXP$4,dictionary!$M$3:$M$7128,dictionary!$N$3:$N$7128))</f>
        <v>Para_Reserve_Para3_ParaNameF069</v>
      </c>
      <c r="HXQ3" s="175" t="str">
        <f>IF(ISNA(_xlfn.XLOOKUP(HXQ$4,dictionary!$M$3:$M$7128,dictionary!$N$3:$N$7128))," ",_xlfn.XLOOKUP(HXQ$4,dictionary!$M$3:$M$7128,dictionary!$N$3:$N$7128))</f>
        <v>Para_Reserve_Para3_ParaNameF070</v>
      </c>
      <c r="HXR3" s="175" t="str">
        <f>IF(ISNA(_xlfn.XLOOKUP(HXR$4,dictionary!$M$3:$M$7128,dictionary!$N$3:$N$7128))," ",_xlfn.XLOOKUP(HXR$4,dictionary!$M$3:$M$7128,dictionary!$N$3:$N$7128))</f>
        <v>Para_Reserve_Para3_ParaUnit061</v>
      </c>
      <c r="HXS3" s="175" t="str">
        <f>IF(ISNA(_xlfn.XLOOKUP(HXS$4,dictionary!$M$3:$M$7128,dictionary!$N$3:$N$7128))," ",_xlfn.XLOOKUP(HXS$4,dictionary!$M$3:$M$7128,dictionary!$N$3:$N$7128))</f>
        <v>Para_Reserve_Para3_ParaUnit062</v>
      </c>
      <c r="HXT3" s="175" t="str">
        <f>IF(ISNA(_xlfn.XLOOKUP(HXT$4,dictionary!$M$3:$M$7128,dictionary!$N$3:$N$7128))," ",_xlfn.XLOOKUP(HXT$4,dictionary!$M$3:$M$7128,dictionary!$N$3:$N$7128))</f>
        <v>Para_Reserve_Para3_ParaUnit063</v>
      </c>
      <c r="HXU3" s="175" t="str">
        <f>IF(ISNA(_xlfn.XLOOKUP(HXU$4,dictionary!$M$3:$M$7128,dictionary!$N$3:$N$7128))," ",_xlfn.XLOOKUP(HXU$4,dictionary!$M$3:$M$7128,dictionary!$N$3:$N$7128))</f>
        <v>Para_Reserve_Para3_ParaUnit064</v>
      </c>
      <c r="HXV3" s="175" t="str">
        <f>IF(ISNA(_xlfn.XLOOKUP(HXV$4,dictionary!$M$3:$M$7128,dictionary!$N$3:$N$7128))," ",_xlfn.XLOOKUP(HXV$4,dictionary!$M$3:$M$7128,dictionary!$N$3:$N$7128))</f>
        <v>Para_Reserve_Para3_ParaUnit065</v>
      </c>
      <c r="HXW3" s="175" t="str">
        <f>IF(ISNA(_xlfn.XLOOKUP(HXW$4,dictionary!$M$3:$M$7128,dictionary!$N$3:$N$7128))," ",_xlfn.XLOOKUP(HXW$4,dictionary!$M$3:$M$7128,dictionary!$N$3:$N$7128))</f>
        <v>Para_Reserve_Para3_ParaUnit066</v>
      </c>
      <c r="HXX3" s="175" t="str">
        <f>IF(ISNA(_xlfn.XLOOKUP(HXX$4,dictionary!$M$3:$M$7128,dictionary!$N$3:$N$7128))," ",_xlfn.XLOOKUP(HXX$4,dictionary!$M$3:$M$7128,dictionary!$N$3:$N$7128))</f>
        <v>Para_Reserve_Para3_ParaUnit067</v>
      </c>
      <c r="HXY3" s="175" t="str">
        <f>IF(ISNA(_xlfn.XLOOKUP(HXY$4,dictionary!$M$3:$M$7128,dictionary!$N$3:$N$7128))," ",_xlfn.XLOOKUP(HXY$4,dictionary!$M$3:$M$7128,dictionary!$N$3:$N$7128))</f>
        <v>Para_Reserve_Para3_ParaUnit068</v>
      </c>
      <c r="HXZ3" s="175" t="str">
        <f>IF(ISNA(_xlfn.XLOOKUP(HXZ$4,dictionary!$M$3:$M$7128,dictionary!$N$3:$N$7128))," ",_xlfn.XLOOKUP(HXZ$4,dictionary!$M$3:$M$7128,dictionary!$N$3:$N$7128))</f>
        <v>Para_Reserve_Para3_ParaUnit069</v>
      </c>
      <c r="HYA3" s="175" t="str">
        <f>IF(ISNA(_xlfn.XLOOKUP(HYA$4,dictionary!$M$3:$M$7128,dictionary!$N$3:$N$7128))," ",_xlfn.XLOOKUP(HYA$4,dictionary!$M$3:$M$7128,dictionary!$N$3:$N$7128))</f>
        <v>Para_Reserve_Para3_ParaUnit070</v>
      </c>
      <c r="HYB3" s="175" t="str">
        <f>IF(ISNA(_xlfn.XLOOKUP(HYB$4,dictionary!$M$3:$M$7128,dictionary!$N$3:$N$7128))," ",_xlfn.XLOOKUP(HYB$4,dictionary!$M$3:$M$7128,dictionary!$N$3:$N$7128))</f>
        <v>Para_Reserve_Para_Par001</v>
      </c>
      <c r="HYC3" s="175" t="str">
        <f>IF(ISNA(_xlfn.XLOOKUP(HYC$4,dictionary!$M$3:$M$7128,dictionary!$N$3:$N$7128))," ",_xlfn.XLOOKUP(HYC$4,dictionary!$M$3:$M$7128,dictionary!$N$3:$N$7128))</f>
        <v>Para_Reserve_Para_Par002</v>
      </c>
      <c r="HYD3" s="175" t="str">
        <f>IF(ISNA(_xlfn.XLOOKUP(HYD$4,dictionary!$M$3:$M$7128,dictionary!$N$3:$N$7128))," ",_xlfn.XLOOKUP(HYD$4,dictionary!$M$3:$M$7128,dictionary!$N$3:$N$7128))</f>
        <v>Para_Reserve_Para_Par003</v>
      </c>
      <c r="HYE3" s="175" t="str">
        <f>IF(ISNA(_xlfn.XLOOKUP(HYE$4,dictionary!$M$3:$M$7128,dictionary!$N$3:$N$7128))," ",_xlfn.XLOOKUP(HYE$4,dictionary!$M$3:$M$7128,dictionary!$N$3:$N$7128))</f>
        <v>Para_Reserve_Para_Par004</v>
      </c>
      <c r="HYF3" s="175" t="str">
        <f>IF(ISNA(_xlfn.XLOOKUP(HYF$4,dictionary!$M$3:$M$7128,dictionary!$N$3:$N$7128))," ",_xlfn.XLOOKUP(HYF$4,dictionary!$M$3:$M$7128,dictionary!$N$3:$N$7128))</f>
        <v>Para_Reserve_Para_Par005</v>
      </c>
      <c r="HYG3" s="175" t="str">
        <f>IF(ISNA(_xlfn.XLOOKUP(HYG$4,dictionary!$M$3:$M$7128,dictionary!$N$3:$N$7128))," ",_xlfn.XLOOKUP(HYG$4,dictionary!$M$3:$M$7128,dictionary!$N$3:$N$7128))</f>
        <v>Para_Reserve_Para_Par006</v>
      </c>
      <c r="HYH3" s="175" t="str">
        <f>IF(ISNA(_xlfn.XLOOKUP(HYH$4,dictionary!$M$3:$M$7128,dictionary!$N$3:$N$7128))," ",_xlfn.XLOOKUP(HYH$4,dictionary!$M$3:$M$7128,dictionary!$N$3:$N$7128))</f>
        <v>Para_Reserve_Para_Par007</v>
      </c>
      <c r="HYI3" s="175" t="str">
        <f>IF(ISNA(_xlfn.XLOOKUP(HYI$4,dictionary!$M$3:$M$7128,dictionary!$N$3:$N$7128))," ",_xlfn.XLOOKUP(HYI$4,dictionary!$M$3:$M$7128,dictionary!$N$3:$N$7128))</f>
        <v>Para_Reserve_Para_Par008</v>
      </c>
      <c r="HYJ3" s="175" t="str">
        <f>IF(ISNA(_xlfn.XLOOKUP(HYJ$4,dictionary!$M$3:$M$7128,dictionary!$N$3:$N$7128))," ",_xlfn.XLOOKUP(HYJ$4,dictionary!$M$3:$M$7128,dictionary!$N$3:$N$7128))</f>
        <v>Para_Reserve_Para_Par009</v>
      </c>
      <c r="HYK3" s="175" t="str">
        <f>IF(ISNA(_xlfn.XLOOKUP(HYK$4,dictionary!$M$3:$M$7128,dictionary!$N$3:$N$7128))," ",_xlfn.XLOOKUP(HYK$4,dictionary!$M$3:$M$7128,dictionary!$N$3:$N$7128))</f>
        <v>Para_Reserve_Para_Par010</v>
      </c>
      <c r="HYL3" s="175" t="str">
        <f>IF(ISNA(_xlfn.XLOOKUP(HYL$4,dictionary!$M$3:$M$7128,dictionary!$N$3:$N$7128))," ",_xlfn.XLOOKUP(HYL$4,dictionary!$M$3:$M$7128,dictionary!$N$3:$N$7128))</f>
        <v>Para_Reserve_Para_Par011</v>
      </c>
      <c r="HYM3" s="175" t="str">
        <f>IF(ISNA(_xlfn.XLOOKUP(HYM$4,dictionary!$M$3:$M$7128,dictionary!$N$3:$N$7128))," ",_xlfn.XLOOKUP(HYM$4,dictionary!$M$3:$M$7128,dictionary!$N$3:$N$7128))</f>
        <v>Para_Reserve_Para_Par012</v>
      </c>
      <c r="HYN3" s="175" t="str">
        <f>IF(ISNA(_xlfn.XLOOKUP(HYN$4,dictionary!$M$3:$M$7128,dictionary!$N$3:$N$7128))," ",_xlfn.XLOOKUP(HYN$4,dictionary!$M$3:$M$7128,dictionary!$N$3:$N$7128))</f>
        <v>Para_Reserve_Para_Par013</v>
      </c>
      <c r="HYO3" s="175" t="str">
        <f>IF(ISNA(_xlfn.XLOOKUP(HYO$4,dictionary!$M$3:$M$7128,dictionary!$N$3:$N$7128))," ",_xlfn.XLOOKUP(HYO$4,dictionary!$M$3:$M$7128,dictionary!$N$3:$N$7128))</f>
        <v>Para_Reserve_Para_Par014</v>
      </c>
      <c r="HYP3" s="175" t="str">
        <f>IF(ISNA(_xlfn.XLOOKUP(HYP$4,dictionary!$M$3:$M$7128,dictionary!$N$3:$N$7128))," ",_xlfn.XLOOKUP(HYP$4,dictionary!$M$3:$M$7128,dictionary!$N$3:$N$7128))</f>
        <v>Para_Reserve_Para_Par015</v>
      </c>
      <c r="HYQ3" s="175" t="str">
        <f>IF(ISNA(_xlfn.XLOOKUP(HYQ$4,dictionary!$M$3:$M$7128,dictionary!$N$3:$N$7128))," ",_xlfn.XLOOKUP(HYQ$4,dictionary!$M$3:$M$7128,dictionary!$N$3:$N$7128))</f>
        <v>Para_Reserve_Para_Par016</v>
      </c>
      <c r="HYR3" s="175" t="str">
        <f>IF(ISNA(_xlfn.XLOOKUP(HYR$4,dictionary!$M$3:$M$7128,dictionary!$N$3:$N$7128))," ",_xlfn.XLOOKUP(HYR$4,dictionary!$M$3:$M$7128,dictionary!$N$3:$N$7128))</f>
        <v>Para_Reserve_Para_Par017</v>
      </c>
      <c r="HYS3" s="175" t="str">
        <f>IF(ISNA(_xlfn.XLOOKUP(HYS$4,dictionary!$M$3:$M$7128,dictionary!$N$3:$N$7128))," ",_xlfn.XLOOKUP(HYS$4,dictionary!$M$3:$M$7128,dictionary!$N$3:$N$7128))</f>
        <v>Para_Reserve_Para_Par018</v>
      </c>
      <c r="HYT3" s="175" t="str">
        <f>IF(ISNA(_xlfn.XLOOKUP(HYT$4,dictionary!$M$3:$M$7128,dictionary!$N$3:$N$7128))," ",_xlfn.XLOOKUP(HYT$4,dictionary!$M$3:$M$7128,dictionary!$N$3:$N$7128))</f>
        <v>Para_Reserve_Para_Par019</v>
      </c>
      <c r="HYU3" s="175" t="str">
        <f>IF(ISNA(_xlfn.XLOOKUP(HYU$4,dictionary!$M$3:$M$7128,dictionary!$N$3:$N$7128))," ",_xlfn.XLOOKUP(HYU$4,dictionary!$M$3:$M$7128,dictionary!$N$3:$N$7128))</f>
        <v>Para_Reserve_Para_Par020</v>
      </c>
      <c r="HYV3" s="175" t="str">
        <f>IF(ISNA(_xlfn.XLOOKUP(HYV$4,dictionary!$M$3:$M$7128,dictionary!$N$3:$N$7128))," ",_xlfn.XLOOKUP(HYV$4,dictionary!$M$3:$M$7128,dictionary!$N$3:$N$7128))</f>
        <v>Para_Reserve_Para_Par021</v>
      </c>
      <c r="HYW3" s="175" t="str">
        <f>IF(ISNA(_xlfn.XLOOKUP(HYW$4,dictionary!$M$3:$M$7128,dictionary!$N$3:$N$7128))," ",_xlfn.XLOOKUP(HYW$4,dictionary!$M$3:$M$7128,dictionary!$N$3:$N$7128))</f>
        <v>Para_Reserve_Para_Par022</v>
      </c>
      <c r="HYX3" s="175" t="str">
        <f>IF(ISNA(_xlfn.XLOOKUP(HYX$4,dictionary!$M$3:$M$7128,dictionary!$N$3:$N$7128))," ",_xlfn.XLOOKUP(HYX$4,dictionary!$M$3:$M$7128,dictionary!$N$3:$N$7128))</f>
        <v>Para_Reserve_Para_Par023</v>
      </c>
      <c r="HYY3" s="175" t="str">
        <f>IF(ISNA(_xlfn.XLOOKUP(HYY$4,dictionary!$M$3:$M$7128,dictionary!$N$3:$N$7128))," ",_xlfn.XLOOKUP(HYY$4,dictionary!$M$3:$M$7128,dictionary!$N$3:$N$7128))</f>
        <v>Para_Reserve_Para_Par024</v>
      </c>
      <c r="HYZ3" s="175" t="str">
        <f>IF(ISNA(_xlfn.XLOOKUP(HYZ$4,dictionary!$M$3:$M$7128,dictionary!$N$3:$N$7128))," ",_xlfn.XLOOKUP(HYZ$4,dictionary!$M$3:$M$7128,dictionary!$N$3:$N$7128))</f>
        <v>Para_Reserve_Para_Par025</v>
      </c>
      <c r="HZA3" s="175" t="str">
        <f>IF(ISNA(_xlfn.XLOOKUP(HZA$4,dictionary!$M$3:$M$7128,dictionary!$N$3:$N$7128))," ",_xlfn.XLOOKUP(HZA$4,dictionary!$M$3:$M$7128,dictionary!$N$3:$N$7128))</f>
        <v>Para_Reserve_Para_Par026</v>
      </c>
      <c r="HZB3" s="175" t="str">
        <f>IF(ISNA(_xlfn.XLOOKUP(HZB$4,dictionary!$M$3:$M$7128,dictionary!$N$3:$N$7128))," ",_xlfn.XLOOKUP(HZB$4,dictionary!$M$3:$M$7128,dictionary!$N$3:$N$7128))</f>
        <v>Para_Reserve_Para_Par027</v>
      </c>
      <c r="HZC3" s="175" t="str">
        <f>IF(ISNA(_xlfn.XLOOKUP(HZC$4,dictionary!$M$3:$M$7128,dictionary!$N$3:$N$7128))," ",_xlfn.XLOOKUP(HZC$4,dictionary!$M$3:$M$7128,dictionary!$N$3:$N$7128))</f>
        <v>Para_Reserve_Para_Par028</v>
      </c>
      <c r="HZD3" s="175" t="str">
        <f>IF(ISNA(_xlfn.XLOOKUP(HZD$4,dictionary!$M$3:$M$7128,dictionary!$N$3:$N$7128))," ",_xlfn.XLOOKUP(HZD$4,dictionary!$M$3:$M$7128,dictionary!$N$3:$N$7128))</f>
        <v>Para_Reserve_Para_Par029</v>
      </c>
      <c r="HZE3" s="175" t="str">
        <f>IF(ISNA(_xlfn.XLOOKUP(HZE$4,dictionary!$M$3:$M$7128,dictionary!$N$3:$N$7128))," ",_xlfn.XLOOKUP(HZE$4,dictionary!$M$3:$M$7128,dictionary!$N$3:$N$7128))</f>
        <v>Para_Reserve_Para_Par030</v>
      </c>
      <c r="HZF3" s="175" t="str">
        <f>IF(ISNA(_xlfn.XLOOKUP(HZF$4,dictionary!$M$3:$M$7128,dictionary!$N$3:$N$7128))," ",_xlfn.XLOOKUP(HZF$4,dictionary!$M$3:$M$7128,dictionary!$N$3:$N$7128))</f>
        <v>Para_Reserve_Para_ParaName001</v>
      </c>
      <c r="HZG3" s="175" t="str">
        <f>IF(ISNA(_xlfn.XLOOKUP(HZG$4,dictionary!$M$3:$M$7128,dictionary!$N$3:$N$7128))," ",_xlfn.XLOOKUP(HZG$4,dictionary!$M$3:$M$7128,dictionary!$N$3:$N$7128))</f>
        <v>Para_Reserve_Para_ParaName002</v>
      </c>
      <c r="HZH3" s="175" t="str">
        <f>IF(ISNA(_xlfn.XLOOKUP(HZH$4,dictionary!$M$3:$M$7128,dictionary!$N$3:$N$7128))," ",_xlfn.XLOOKUP(HZH$4,dictionary!$M$3:$M$7128,dictionary!$N$3:$N$7128))</f>
        <v>Para_Reserve_Para_ParaName003</v>
      </c>
      <c r="HZI3" s="175" t="str">
        <f>IF(ISNA(_xlfn.XLOOKUP(HZI$4,dictionary!$M$3:$M$7128,dictionary!$N$3:$N$7128))," ",_xlfn.XLOOKUP(HZI$4,dictionary!$M$3:$M$7128,dictionary!$N$3:$N$7128))</f>
        <v>Para_Reserve_Para_ParaName004</v>
      </c>
      <c r="HZJ3" s="175" t="str">
        <f>IF(ISNA(_xlfn.XLOOKUP(HZJ$4,dictionary!$M$3:$M$7128,dictionary!$N$3:$N$7128))," ",_xlfn.XLOOKUP(HZJ$4,dictionary!$M$3:$M$7128,dictionary!$N$3:$N$7128))</f>
        <v>Para_Reserve_Para_ParaName005</v>
      </c>
      <c r="HZK3" s="175" t="str">
        <f>IF(ISNA(_xlfn.XLOOKUP(HZK$4,dictionary!$M$3:$M$7128,dictionary!$N$3:$N$7128))," ",_xlfn.XLOOKUP(HZK$4,dictionary!$M$3:$M$7128,dictionary!$N$3:$N$7128))</f>
        <v>Para_Reserve_Para_ParaName006</v>
      </c>
      <c r="HZL3" s="175" t="str">
        <f>IF(ISNA(_xlfn.XLOOKUP(HZL$4,dictionary!$M$3:$M$7128,dictionary!$N$3:$N$7128))," ",_xlfn.XLOOKUP(HZL$4,dictionary!$M$3:$M$7128,dictionary!$N$3:$N$7128))</f>
        <v>Para_Reserve_Para_ParaName007</v>
      </c>
      <c r="HZM3" s="175" t="str">
        <f>IF(ISNA(_xlfn.XLOOKUP(HZM$4,dictionary!$M$3:$M$7128,dictionary!$N$3:$N$7128))," ",_xlfn.XLOOKUP(HZM$4,dictionary!$M$3:$M$7128,dictionary!$N$3:$N$7128))</f>
        <v>Para_Reserve_Para_ParaName008</v>
      </c>
      <c r="HZN3" s="175" t="str">
        <f>IF(ISNA(_xlfn.XLOOKUP(HZN$4,dictionary!$M$3:$M$7128,dictionary!$N$3:$N$7128))," ",_xlfn.XLOOKUP(HZN$4,dictionary!$M$3:$M$7128,dictionary!$N$3:$N$7128))</f>
        <v>Para_Reserve_Para_ParaName009</v>
      </c>
      <c r="HZO3" s="175" t="str">
        <f>IF(ISNA(_xlfn.XLOOKUP(HZO$4,dictionary!$M$3:$M$7128,dictionary!$N$3:$N$7128))," ",_xlfn.XLOOKUP(HZO$4,dictionary!$M$3:$M$7128,dictionary!$N$3:$N$7128))</f>
        <v>Para_Reserve_Para_ParaName010</v>
      </c>
      <c r="HZP3" s="175" t="str">
        <f>IF(ISNA(_xlfn.XLOOKUP(HZP$4,dictionary!$M$3:$M$7128,dictionary!$N$3:$N$7128))," ",_xlfn.XLOOKUP(HZP$4,dictionary!$M$3:$M$7128,dictionary!$N$3:$N$7128))</f>
        <v>Para_Reserve_Para_ParaName011</v>
      </c>
      <c r="HZQ3" s="175" t="str">
        <f>IF(ISNA(_xlfn.XLOOKUP(HZQ$4,dictionary!$M$3:$M$7128,dictionary!$N$3:$N$7128))," ",_xlfn.XLOOKUP(HZQ$4,dictionary!$M$3:$M$7128,dictionary!$N$3:$N$7128))</f>
        <v>Para_Reserve_Para_ParaName012</v>
      </c>
      <c r="HZR3" s="175" t="str">
        <f>IF(ISNA(_xlfn.XLOOKUP(HZR$4,dictionary!$M$3:$M$7128,dictionary!$N$3:$N$7128))," ",_xlfn.XLOOKUP(HZR$4,dictionary!$M$3:$M$7128,dictionary!$N$3:$N$7128))</f>
        <v>Para_Reserve_Para_ParaName013</v>
      </c>
      <c r="HZS3" s="175" t="str">
        <f>IF(ISNA(_xlfn.XLOOKUP(HZS$4,dictionary!$M$3:$M$7128,dictionary!$N$3:$N$7128))," ",_xlfn.XLOOKUP(HZS$4,dictionary!$M$3:$M$7128,dictionary!$N$3:$N$7128))</f>
        <v>Para_Reserve_Para_ParaName014</v>
      </c>
      <c r="HZT3" s="175" t="str">
        <f>IF(ISNA(_xlfn.XLOOKUP(HZT$4,dictionary!$M$3:$M$7128,dictionary!$N$3:$N$7128))," ",_xlfn.XLOOKUP(HZT$4,dictionary!$M$3:$M$7128,dictionary!$N$3:$N$7128))</f>
        <v>Para_Reserve_Para_ParaName015</v>
      </c>
      <c r="HZU3" s="175" t="str">
        <f>IF(ISNA(_xlfn.XLOOKUP(HZU$4,dictionary!$M$3:$M$7128,dictionary!$N$3:$N$7128))," ",_xlfn.XLOOKUP(HZU$4,dictionary!$M$3:$M$7128,dictionary!$N$3:$N$7128))</f>
        <v>Para_Reserve_Para_ParaName016</v>
      </c>
      <c r="HZV3" s="175" t="str">
        <f>IF(ISNA(_xlfn.XLOOKUP(HZV$4,dictionary!$M$3:$M$7128,dictionary!$N$3:$N$7128))," ",_xlfn.XLOOKUP(HZV$4,dictionary!$M$3:$M$7128,dictionary!$N$3:$N$7128))</f>
        <v>Para_Reserve_Para_ParaName017</v>
      </c>
      <c r="HZW3" s="175" t="str">
        <f>IF(ISNA(_xlfn.XLOOKUP(HZW$4,dictionary!$M$3:$M$7128,dictionary!$N$3:$N$7128))," ",_xlfn.XLOOKUP(HZW$4,dictionary!$M$3:$M$7128,dictionary!$N$3:$N$7128))</f>
        <v>Para_Reserve_Para_ParaName018</v>
      </c>
      <c r="HZX3" s="175" t="str">
        <f>IF(ISNA(_xlfn.XLOOKUP(HZX$4,dictionary!$M$3:$M$7128,dictionary!$N$3:$N$7128))," ",_xlfn.XLOOKUP(HZX$4,dictionary!$M$3:$M$7128,dictionary!$N$3:$N$7128))</f>
        <v>Para_Reserve_Para_ParaName019</v>
      </c>
      <c r="HZY3" s="175" t="str">
        <f>IF(ISNA(_xlfn.XLOOKUP(HZY$4,dictionary!$M$3:$M$7128,dictionary!$N$3:$N$7128))," ",_xlfn.XLOOKUP(HZY$4,dictionary!$M$3:$M$7128,dictionary!$N$3:$N$7128))</f>
        <v>Para_Reserve_Para_ParaName020</v>
      </c>
      <c r="HZZ3" s="175" t="str">
        <f>IF(ISNA(_xlfn.XLOOKUP(HZZ$4,dictionary!$M$3:$M$7128,dictionary!$N$3:$N$7128))," ",_xlfn.XLOOKUP(HZZ$4,dictionary!$M$3:$M$7128,dictionary!$N$3:$N$7128))</f>
        <v>Para_Reserve_Para_ParaName021</v>
      </c>
      <c r="IAA3" s="175" t="str">
        <f>IF(ISNA(_xlfn.XLOOKUP(IAA$4,dictionary!$M$3:$M$7128,dictionary!$N$3:$N$7128))," ",_xlfn.XLOOKUP(IAA$4,dictionary!$M$3:$M$7128,dictionary!$N$3:$N$7128))</f>
        <v>Para_Reserve_Para_ParaName022</v>
      </c>
      <c r="IAB3" s="175" t="str">
        <f>IF(ISNA(_xlfn.XLOOKUP(IAB$4,dictionary!$M$3:$M$7128,dictionary!$N$3:$N$7128))," ",_xlfn.XLOOKUP(IAB$4,dictionary!$M$3:$M$7128,dictionary!$N$3:$N$7128))</f>
        <v>Para_Reserve_Para_ParaName023</v>
      </c>
      <c r="IAC3" s="175" t="str">
        <f>IF(ISNA(_xlfn.XLOOKUP(IAC$4,dictionary!$M$3:$M$7128,dictionary!$N$3:$N$7128))," ",_xlfn.XLOOKUP(IAC$4,dictionary!$M$3:$M$7128,dictionary!$N$3:$N$7128))</f>
        <v>Para_Reserve_Para_ParaName024</v>
      </c>
      <c r="IAD3" s="175" t="str">
        <f>IF(ISNA(_xlfn.XLOOKUP(IAD$4,dictionary!$M$3:$M$7128,dictionary!$N$3:$N$7128))," ",_xlfn.XLOOKUP(IAD$4,dictionary!$M$3:$M$7128,dictionary!$N$3:$N$7128))</f>
        <v>Para_Reserve_Para_ParaName025</v>
      </c>
      <c r="IAE3" s="175" t="str">
        <f>IF(ISNA(_xlfn.XLOOKUP(IAE$4,dictionary!$M$3:$M$7128,dictionary!$N$3:$N$7128))," ",_xlfn.XLOOKUP(IAE$4,dictionary!$M$3:$M$7128,dictionary!$N$3:$N$7128))</f>
        <v>Para_Reserve_Para_ParaName026</v>
      </c>
      <c r="IAF3" s="175" t="str">
        <f>IF(ISNA(_xlfn.XLOOKUP(IAF$4,dictionary!$M$3:$M$7128,dictionary!$N$3:$N$7128))," ",_xlfn.XLOOKUP(IAF$4,dictionary!$M$3:$M$7128,dictionary!$N$3:$N$7128))</f>
        <v>Para_Reserve_Para_ParaName027</v>
      </c>
      <c r="IAG3" s="175" t="str">
        <f>IF(ISNA(_xlfn.XLOOKUP(IAG$4,dictionary!$M$3:$M$7128,dictionary!$N$3:$N$7128))," ",_xlfn.XLOOKUP(IAG$4,dictionary!$M$3:$M$7128,dictionary!$N$3:$N$7128))</f>
        <v>Para_Reserve_Para_ParaName028</v>
      </c>
      <c r="IAH3" s="175" t="str">
        <f>IF(ISNA(_xlfn.XLOOKUP(IAH$4,dictionary!$M$3:$M$7128,dictionary!$N$3:$N$7128))," ",_xlfn.XLOOKUP(IAH$4,dictionary!$M$3:$M$7128,dictionary!$N$3:$N$7128))</f>
        <v>Para_Reserve_Para_ParaName029</v>
      </c>
      <c r="IAI3" s="175" t="str">
        <f>IF(ISNA(_xlfn.XLOOKUP(IAI$4,dictionary!$M$3:$M$7128,dictionary!$N$3:$N$7128))," ",_xlfn.XLOOKUP(IAI$4,dictionary!$M$3:$M$7128,dictionary!$N$3:$N$7128))</f>
        <v>Para_Reserve_Para_ParaName030</v>
      </c>
      <c r="IAJ3" s="175" t="str">
        <f>IF(ISNA(_xlfn.XLOOKUP(IAJ$4,dictionary!$M$3:$M$7128,dictionary!$N$3:$N$7128))," ",_xlfn.XLOOKUP(IAJ$4,dictionary!$M$3:$M$7128,dictionary!$N$3:$N$7128))</f>
        <v>Para_Reserve_Para_ParaNameF001</v>
      </c>
      <c r="IAK3" s="175" t="str">
        <f>IF(ISNA(_xlfn.XLOOKUP(IAK$4,dictionary!$M$3:$M$7128,dictionary!$N$3:$N$7128))," ",_xlfn.XLOOKUP(IAK$4,dictionary!$M$3:$M$7128,dictionary!$N$3:$N$7128))</f>
        <v>Para_Reserve_Para_ParaNameF002</v>
      </c>
      <c r="IAL3" s="175" t="str">
        <f>IF(ISNA(_xlfn.XLOOKUP(IAL$4,dictionary!$M$3:$M$7128,dictionary!$N$3:$N$7128))," ",_xlfn.XLOOKUP(IAL$4,dictionary!$M$3:$M$7128,dictionary!$N$3:$N$7128))</f>
        <v>Para_Reserve_Para_ParaNameF003</v>
      </c>
      <c r="IAM3" s="175" t="str">
        <f>IF(ISNA(_xlfn.XLOOKUP(IAM$4,dictionary!$M$3:$M$7128,dictionary!$N$3:$N$7128))," ",_xlfn.XLOOKUP(IAM$4,dictionary!$M$3:$M$7128,dictionary!$N$3:$N$7128))</f>
        <v>Para_Reserve_Para_ParaNameF004</v>
      </c>
      <c r="IAN3" s="175" t="str">
        <f>IF(ISNA(_xlfn.XLOOKUP(IAN$4,dictionary!$M$3:$M$7128,dictionary!$N$3:$N$7128))," ",_xlfn.XLOOKUP(IAN$4,dictionary!$M$3:$M$7128,dictionary!$N$3:$N$7128))</f>
        <v>Para_Reserve_Para_ParaNameF005</v>
      </c>
      <c r="IAO3" s="175" t="str">
        <f>IF(ISNA(_xlfn.XLOOKUP(IAO$4,dictionary!$M$3:$M$7128,dictionary!$N$3:$N$7128))," ",_xlfn.XLOOKUP(IAO$4,dictionary!$M$3:$M$7128,dictionary!$N$3:$N$7128))</f>
        <v>Para_Reserve_Para_ParaNameF006</v>
      </c>
      <c r="IAP3" s="175" t="str">
        <f>IF(ISNA(_xlfn.XLOOKUP(IAP$4,dictionary!$M$3:$M$7128,dictionary!$N$3:$N$7128))," ",_xlfn.XLOOKUP(IAP$4,dictionary!$M$3:$M$7128,dictionary!$N$3:$N$7128))</f>
        <v>Para_Reserve_Para_ParaNameF007</v>
      </c>
      <c r="IAQ3" s="175" t="str">
        <f>IF(ISNA(_xlfn.XLOOKUP(IAQ$4,dictionary!$M$3:$M$7128,dictionary!$N$3:$N$7128))," ",_xlfn.XLOOKUP(IAQ$4,dictionary!$M$3:$M$7128,dictionary!$N$3:$N$7128))</f>
        <v>Para_Reserve_Para_ParaNameF008</v>
      </c>
      <c r="IAR3" s="175" t="str">
        <f>IF(ISNA(_xlfn.XLOOKUP(IAR$4,dictionary!$M$3:$M$7128,dictionary!$N$3:$N$7128))," ",_xlfn.XLOOKUP(IAR$4,dictionary!$M$3:$M$7128,dictionary!$N$3:$N$7128))</f>
        <v>Para_Reserve_Para_ParaNameF009</v>
      </c>
      <c r="IAS3" s="175" t="str">
        <f>IF(ISNA(_xlfn.XLOOKUP(IAS$4,dictionary!$M$3:$M$7128,dictionary!$N$3:$N$7128))," ",_xlfn.XLOOKUP(IAS$4,dictionary!$M$3:$M$7128,dictionary!$N$3:$N$7128))</f>
        <v>Para_Reserve_Para_ParaNameF010</v>
      </c>
      <c r="IAT3" s="175" t="str">
        <f>IF(ISNA(_xlfn.XLOOKUP(IAT$4,dictionary!$M$3:$M$7128,dictionary!$N$3:$N$7128))," ",_xlfn.XLOOKUP(IAT$4,dictionary!$M$3:$M$7128,dictionary!$N$3:$N$7128))</f>
        <v>Para_Reserve_Para_ParaNameF011</v>
      </c>
      <c r="IAU3" s="175" t="str">
        <f>IF(ISNA(_xlfn.XLOOKUP(IAU$4,dictionary!$M$3:$M$7128,dictionary!$N$3:$N$7128))," ",_xlfn.XLOOKUP(IAU$4,dictionary!$M$3:$M$7128,dictionary!$N$3:$N$7128))</f>
        <v>Para_Reserve_Para_ParaNameF012</v>
      </c>
      <c r="IAV3" s="175" t="str">
        <f>IF(ISNA(_xlfn.XLOOKUP(IAV$4,dictionary!$M$3:$M$7128,dictionary!$N$3:$N$7128))," ",_xlfn.XLOOKUP(IAV$4,dictionary!$M$3:$M$7128,dictionary!$N$3:$N$7128))</f>
        <v>Para_Reserve_Para_ParaNameF013</v>
      </c>
      <c r="IAW3" s="175" t="str">
        <f>IF(ISNA(_xlfn.XLOOKUP(IAW$4,dictionary!$M$3:$M$7128,dictionary!$N$3:$N$7128))," ",_xlfn.XLOOKUP(IAW$4,dictionary!$M$3:$M$7128,dictionary!$N$3:$N$7128))</f>
        <v>Para_Reserve_Para_ParaNameF014</v>
      </c>
      <c r="IAX3" s="175" t="str">
        <f>IF(ISNA(_xlfn.XLOOKUP(IAX$4,dictionary!$M$3:$M$7128,dictionary!$N$3:$N$7128))," ",_xlfn.XLOOKUP(IAX$4,dictionary!$M$3:$M$7128,dictionary!$N$3:$N$7128))</f>
        <v>Para_Reserve_Para_ParaNameF015</v>
      </c>
      <c r="IAY3" s="175" t="str">
        <f>IF(ISNA(_xlfn.XLOOKUP(IAY$4,dictionary!$M$3:$M$7128,dictionary!$N$3:$N$7128))," ",_xlfn.XLOOKUP(IAY$4,dictionary!$M$3:$M$7128,dictionary!$N$3:$N$7128))</f>
        <v>Para_Reserve_Para_ParaNameF016</v>
      </c>
      <c r="IAZ3" s="175" t="str">
        <f>IF(ISNA(_xlfn.XLOOKUP(IAZ$4,dictionary!$M$3:$M$7128,dictionary!$N$3:$N$7128))," ",_xlfn.XLOOKUP(IAZ$4,dictionary!$M$3:$M$7128,dictionary!$N$3:$N$7128))</f>
        <v>Para_Reserve_Para_ParaNameF017</v>
      </c>
      <c r="IBA3" s="175" t="str">
        <f>IF(ISNA(_xlfn.XLOOKUP(IBA$4,dictionary!$M$3:$M$7128,dictionary!$N$3:$N$7128))," ",_xlfn.XLOOKUP(IBA$4,dictionary!$M$3:$M$7128,dictionary!$N$3:$N$7128))</f>
        <v>Para_Reserve_Para_ParaNameF018</v>
      </c>
      <c r="IBB3" s="175" t="str">
        <f>IF(ISNA(_xlfn.XLOOKUP(IBB$4,dictionary!$M$3:$M$7128,dictionary!$N$3:$N$7128))," ",_xlfn.XLOOKUP(IBB$4,dictionary!$M$3:$M$7128,dictionary!$N$3:$N$7128))</f>
        <v>Para_Reserve_Para_ParaNameF019</v>
      </c>
      <c r="IBC3" s="175" t="str">
        <f>IF(ISNA(_xlfn.XLOOKUP(IBC$4,dictionary!$M$3:$M$7128,dictionary!$N$3:$N$7128))," ",_xlfn.XLOOKUP(IBC$4,dictionary!$M$3:$M$7128,dictionary!$N$3:$N$7128))</f>
        <v>Para_Reserve_Para_ParaNameF020</v>
      </c>
      <c r="IBD3" s="175" t="str">
        <f>IF(ISNA(_xlfn.XLOOKUP(IBD$4,dictionary!$M$3:$M$7128,dictionary!$N$3:$N$7128))," ",_xlfn.XLOOKUP(IBD$4,dictionary!$M$3:$M$7128,dictionary!$N$3:$N$7128))</f>
        <v>Para_Reserve_Para_ParaNameF021</v>
      </c>
      <c r="IBE3" s="175" t="str">
        <f>IF(ISNA(_xlfn.XLOOKUP(IBE$4,dictionary!$M$3:$M$7128,dictionary!$N$3:$N$7128))," ",_xlfn.XLOOKUP(IBE$4,dictionary!$M$3:$M$7128,dictionary!$N$3:$N$7128))</f>
        <v>Para_Reserve_Para_ParaNameF022</v>
      </c>
      <c r="IBF3" s="175" t="str">
        <f>IF(ISNA(_xlfn.XLOOKUP(IBF$4,dictionary!$M$3:$M$7128,dictionary!$N$3:$N$7128))," ",_xlfn.XLOOKUP(IBF$4,dictionary!$M$3:$M$7128,dictionary!$N$3:$N$7128))</f>
        <v>Para_Reserve_Para_ParaNameF023</v>
      </c>
      <c r="IBG3" s="175" t="str">
        <f>IF(ISNA(_xlfn.XLOOKUP(IBG$4,dictionary!$M$3:$M$7128,dictionary!$N$3:$N$7128))," ",_xlfn.XLOOKUP(IBG$4,dictionary!$M$3:$M$7128,dictionary!$N$3:$N$7128))</f>
        <v>Para_Reserve_Para_ParaNameF024</v>
      </c>
      <c r="IBH3" s="175" t="str">
        <f>IF(ISNA(_xlfn.XLOOKUP(IBH$4,dictionary!$M$3:$M$7128,dictionary!$N$3:$N$7128))," ",_xlfn.XLOOKUP(IBH$4,dictionary!$M$3:$M$7128,dictionary!$N$3:$N$7128))</f>
        <v>Para_Reserve_Para_ParaNameF025</v>
      </c>
      <c r="IBI3" s="175" t="str">
        <f>IF(ISNA(_xlfn.XLOOKUP(IBI$4,dictionary!$M$3:$M$7128,dictionary!$N$3:$N$7128))," ",_xlfn.XLOOKUP(IBI$4,dictionary!$M$3:$M$7128,dictionary!$N$3:$N$7128))</f>
        <v>Para_Reserve_Para_ParaNameF026</v>
      </c>
      <c r="IBJ3" s="175" t="str">
        <f>IF(ISNA(_xlfn.XLOOKUP(IBJ$4,dictionary!$M$3:$M$7128,dictionary!$N$3:$N$7128))," ",_xlfn.XLOOKUP(IBJ$4,dictionary!$M$3:$M$7128,dictionary!$N$3:$N$7128))</f>
        <v>Para_Reserve_Para_ParaNameF027</v>
      </c>
      <c r="IBK3" s="175" t="str">
        <f>IF(ISNA(_xlfn.XLOOKUP(IBK$4,dictionary!$M$3:$M$7128,dictionary!$N$3:$N$7128))," ",_xlfn.XLOOKUP(IBK$4,dictionary!$M$3:$M$7128,dictionary!$N$3:$N$7128))</f>
        <v>Para_Reserve_Para_ParaNameF028</v>
      </c>
      <c r="IBL3" s="175" t="str">
        <f>IF(ISNA(_xlfn.XLOOKUP(IBL$4,dictionary!$M$3:$M$7128,dictionary!$N$3:$N$7128))," ",_xlfn.XLOOKUP(IBL$4,dictionary!$M$3:$M$7128,dictionary!$N$3:$N$7128))</f>
        <v>Para_Reserve_Para_ParaNameF029</v>
      </c>
      <c r="IBM3" s="175" t="str">
        <f>IF(ISNA(_xlfn.XLOOKUP(IBM$4,dictionary!$M$3:$M$7128,dictionary!$N$3:$N$7128))," ",_xlfn.XLOOKUP(IBM$4,dictionary!$M$3:$M$7128,dictionary!$N$3:$N$7128))</f>
        <v>Para_Reserve_Para_ParaNameF030</v>
      </c>
      <c r="IBN3" s="175" t="str">
        <f>IF(ISNA(_xlfn.XLOOKUP(IBN$4,dictionary!$M$3:$M$7128,dictionary!$N$3:$N$7128))," ",_xlfn.XLOOKUP(IBN$4,dictionary!$M$3:$M$7128,dictionary!$N$3:$N$7128))</f>
        <v>Para_Reserve_Para_ParaUnit001</v>
      </c>
      <c r="IBO3" s="175" t="str">
        <f>IF(ISNA(_xlfn.XLOOKUP(IBO$4,dictionary!$M$3:$M$7128,dictionary!$N$3:$N$7128))," ",_xlfn.XLOOKUP(IBO$4,dictionary!$M$3:$M$7128,dictionary!$N$3:$N$7128))</f>
        <v>Para_Reserve_Para_ParaUnit002</v>
      </c>
      <c r="IBP3" s="175" t="str">
        <f>IF(ISNA(_xlfn.XLOOKUP(IBP$4,dictionary!$M$3:$M$7128,dictionary!$N$3:$N$7128))," ",_xlfn.XLOOKUP(IBP$4,dictionary!$M$3:$M$7128,dictionary!$N$3:$N$7128))</f>
        <v>Para_Reserve_Para_ParaUnit003</v>
      </c>
      <c r="IBQ3" s="175" t="str">
        <f>IF(ISNA(_xlfn.XLOOKUP(IBQ$4,dictionary!$M$3:$M$7128,dictionary!$N$3:$N$7128))," ",_xlfn.XLOOKUP(IBQ$4,dictionary!$M$3:$M$7128,dictionary!$N$3:$N$7128))</f>
        <v>Para_Reserve_Para_ParaUnit004</v>
      </c>
      <c r="IBR3" s="175" t="str">
        <f>IF(ISNA(_xlfn.XLOOKUP(IBR$4,dictionary!$M$3:$M$7128,dictionary!$N$3:$N$7128))," ",_xlfn.XLOOKUP(IBR$4,dictionary!$M$3:$M$7128,dictionary!$N$3:$N$7128))</f>
        <v>Para_Reserve_Para_ParaUnit005</v>
      </c>
      <c r="IBS3" s="175" t="str">
        <f>IF(ISNA(_xlfn.XLOOKUP(IBS$4,dictionary!$M$3:$M$7128,dictionary!$N$3:$N$7128))," ",_xlfn.XLOOKUP(IBS$4,dictionary!$M$3:$M$7128,dictionary!$N$3:$N$7128))</f>
        <v>Para_Reserve_Para_ParaUnit006</v>
      </c>
      <c r="IBT3" s="175" t="str">
        <f>IF(ISNA(_xlfn.XLOOKUP(IBT$4,dictionary!$M$3:$M$7128,dictionary!$N$3:$N$7128))," ",_xlfn.XLOOKUP(IBT$4,dictionary!$M$3:$M$7128,dictionary!$N$3:$N$7128))</f>
        <v>Para_Reserve_Para_ParaUnit007</v>
      </c>
      <c r="IBU3" s="175" t="str">
        <f>IF(ISNA(_xlfn.XLOOKUP(IBU$4,dictionary!$M$3:$M$7128,dictionary!$N$3:$N$7128))," ",_xlfn.XLOOKUP(IBU$4,dictionary!$M$3:$M$7128,dictionary!$N$3:$N$7128))</f>
        <v>Para_Reserve_Para_ParaUnit008</v>
      </c>
      <c r="IBV3" s="175" t="str">
        <f>IF(ISNA(_xlfn.XLOOKUP(IBV$4,dictionary!$M$3:$M$7128,dictionary!$N$3:$N$7128))," ",_xlfn.XLOOKUP(IBV$4,dictionary!$M$3:$M$7128,dictionary!$N$3:$N$7128))</f>
        <v>Para_Reserve_Para_ParaUnit009</v>
      </c>
      <c r="IBW3" s="175" t="str">
        <f>IF(ISNA(_xlfn.XLOOKUP(IBW$4,dictionary!$M$3:$M$7128,dictionary!$N$3:$N$7128))," ",_xlfn.XLOOKUP(IBW$4,dictionary!$M$3:$M$7128,dictionary!$N$3:$N$7128))</f>
        <v>Para_Reserve_Para_ParaUnit010</v>
      </c>
      <c r="IBX3" s="175" t="str">
        <f>IF(ISNA(_xlfn.XLOOKUP(IBX$4,dictionary!$M$3:$M$7128,dictionary!$N$3:$N$7128))," ",_xlfn.XLOOKUP(IBX$4,dictionary!$M$3:$M$7128,dictionary!$N$3:$N$7128))</f>
        <v>Para_Reserve_Para_ParaUnit011</v>
      </c>
      <c r="IBY3" s="175" t="str">
        <f>IF(ISNA(_xlfn.XLOOKUP(IBY$4,dictionary!$M$3:$M$7128,dictionary!$N$3:$N$7128))," ",_xlfn.XLOOKUP(IBY$4,dictionary!$M$3:$M$7128,dictionary!$N$3:$N$7128))</f>
        <v>Para_Reserve_Para_ParaUnit012</v>
      </c>
      <c r="IBZ3" s="175" t="str">
        <f>IF(ISNA(_xlfn.XLOOKUP(IBZ$4,dictionary!$M$3:$M$7128,dictionary!$N$3:$N$7128))," ",_xlfn.XLOOKUP(IBZ$4,dictionary!$M$3:$M$7128,dictionary!$N$3:$N$7128))</f>
        <v>Para_Reserve_Para_ParaUnit013</v>
      </c>
      <c r="ICA3" s="175" t="str">
        <f>IF(ISNA(_xlfn.XLOOKUP(ICA$4,dictionary!$M$3:$M$7128,dictionary!$N$3:$N$7128))," ",_xlfn.XLOOKUP(ICA$4,dictionary!$M$3:$M$7128,dictionary!$N$3:$N$7128))</f>
        <v>Para_Reserve_Para_ParaUnit014</v>
      </c>
      <c r="ICB3" s="175" t="str">
        <f>IF(ISNA(_xlfn.XLOOKUP(ICB$4,dictionary!$M$3:$M$7128,dictionary!$N$3:$N$7128))," ",_xlfn.XLOOKUP(ICB$4,dictionary!$M$3:$M$7128,dictionary!$N$3:$N$7128))</f>
        <v>Para_Reserve_Para_ParaUnit015</v>
      </c>
      <c r="ICC3" s="175" t="str">
        <f>IF(ISNA(_xlfn.XLOOKUP(ICC$4,dictionary!$M$3:$M$7128,dictionary!$N$3:$N$7128))," ",_xlfn.XLOOKUP(ICC$4,dictionary!$M$3:$M$7128,dictionary!$N$3:$N$7128))</f>
        <v>Para_Reserve_Para_ParaUnit016</v>
      </c>
      <c r="ICD3" s="175" t="str">
        <f>IF(ISNA(_xlfn.XLOOKUP(ICD$4,dictionary!$M$3:$M$7128,dictionary!$N$3:$N$7128))," ",_xlfn.XLOOKUP(ICD$4,dictionary!$M$3:$M$7128,dictionary!$N$3:$N$7128))</f>
        <v>Para_Reserve_Para_ParaUnit017</v>
      </c>
      <c r="ICE3" s="175" t="str">
        <f>IF(ISNA(_xlfn.XLOOKUP(ICE$4,dictionary!$M$3:$M$7128,dictionary!$N$3:$N$7128))," ",_xlfn.XLOOKUP(ICE$4,dictionary!$M$3:$M$7128,dictionary!$N$3:$N$7128))</f>
        <v>Para_Reserve_Para_ParaUnit018</v>
      </c>
      <c r="ICF3" s="175" t="str">
        <f>IF(ISNA(_xlfn.XLOOKUP(ICF$4,dictionary!$M$3:$M$7128,dictionary!$N$3:$N$7128))," ",_xlfn.XLOOKUP(ICF$4,dictionary!$M$3:$M$7128,dictionary!$N$3:$N$7128))</f>
        <v>Para_Reserve_Para_ParaUnit019</v>
      </c>
      <c r="ICG3" s="175" t="str">
        <f>IF(ISNA(_xlfn.XLOOKUP(ICG$4,dictionary!$M$3:$M$7128,dictionary!$N$3:$N$7128))," ",_xlfn.XLOOKUP(ICG$4,dictionary!$M$3:$M$7128,dictionary!$N$3:$N$7128))</f>
        <v>Para_Reserve_Para_ParaUnit020</v>
      </c>
      <c r="ICH3" s="175" t="str">
        <f>IF(ISNA(_xlfn.XLOOKUP(ICH$4,dictionary!$M$3:$M$7128,dictionary!$N$3:$N$7128))," ",_xlfn.XLOOKUP(ICH$4,dictionary!$M$3:$M$7128,dictionary!$N$3:$N$7128))</f>
        <v>Para_Reserve_Para_ParaUnit021</v>
      </c>
      <c r="ICI3" s="175" t="str">
        <f>IF(ISNA(_xlfn.XLOOKUP(ICI$4,dictionary!$M$3:$M$7128,dictionary!$N$3:$N$7128))," ",_xlfn.XLOOKUP(ICI$4,dictionary!$M$3:$M$7128,dictionary!$N$3:$N$7128))</f>
        <v>Para_Reserve_Para_ParaUnit022</v>
      </c>
      <c r="ICJ3" s="175" t="str">
        <f>IF(ISNA(_xlfn.XLOOKUP(ICJ$4,dictionary!$M$3:$M$7128,dictionary!$N$3:$N$7128))," ",_xlfn.XLOOKUP(ICJ$4,dictionary!$M$3:$M$7128,dictionary!$N$3:$N$7128))</f>
        <v>Para_Reserve_Para_ParaUnit023</v>
      </c>
      <c r="ICK3" s="175" t="str">
        <f>IF(ISNA(_xlfn.XLOOKUP(ICK$4,dictionary!$M$3:$M$7128,dictionary!$N$3:$N$7128))," ",_xlfn.XLOOKUP(ICK$4,dictionary!$M$3:$M$7128,dictionary!$N$3:$N$7128))</f>
        <v>Para_Reserve_Para_ParaUnit024</v>
      </c>
      <c r="ICL3" s="175" t="str">
        <f>IF(ISNA(_xlfn.XLOOKUP(ICL$4,dictionary!$M$3:$M$7128,dictionary!$N$3:$N$7128))," ",_xlfn.XLOOKUP(ICL$4,dictionary!$M$3:$M$7128,dictionary!$N$3:$N$7128))</f>
        <v>Para_Reserve_Para_ParaUnit025</v>
      </c>
      <c r="ICM3" s="175" t="str">
        <f>IF(ISNA(_xlfn.XLOOKUP(ICM$4,dictionary!$M$3:$M$7128,dictionary!$N$3:$N$7128))," ",_xlfn.XLOOKUP(ICM$4,dictionary!$M$3:$M$7128,dictionary!$N$3:$N$7128))</f>
        <v>Para_Reserve_Para_ParaUnit026</v>
      </c>
      <c r="ICN3" s="175" t="str">
        <f>IF(ISNA(_xlfn.XLOOKUP(ICN$4,dictionary!$M$3:$M$7128,dictionary!$N$3:$N$7128))," ",_xlfn.XLOOKUP(ICN$4,dictionary!$M$3:$M$7128,dictionary!$N$3:$N$7128))</f>
        <v>Para_Reserve_Para_ParaUnit027</v>
      </c>
      <c r="ICO3" s="175" t="str">
        <f>IF(ISNA(_xlfn.XLOOKUP(ICO$4,dictionary!$M$3:$M$7128,dictionary!$N$3:$N$7128))," ",_xlfn.XLOOKUP(ICO$4,dictionary!$M$3:$M$7128,dictionary!$N$3:$N$7128))</f>
        <v>Para_Reserve_Para_ParaUnit028</v>
      </c>
      <c r="ICP3" s="175" t="str">
        <f>IF(ISNA(_xlfn.XLOOKUP(ICP$4,dictionary!$M$3:$M$7128,dictionary!$N$3:$N$7128))," ",_xlfn.XLOOKUP(ICP$4,dictionary!$M$3:$M$7128,dictionary!$N$3:$N$7128))</f>
        <v>Para_Reserve_Para_ParaUnit029</v>
      </c>
      <c r="ICQ3" s="175" t="str">
        <f>IF(ISNA(_xlfn.XLOOKUP(ICQ$4,dictionary!$M$3:$M$7128,dictionary!$N$3:$N$7128))," ",_xlfn.XLOOKUP(ICQ$4,dictionary!$M$3:$M$7128,dictionary!$N$3:$N$7128))</f>
        <v>Para_Reserve_Para_ParaUnit030</v>
      </c>
      <c r="ICR3" s="175" t="str">
        <f>IF(ISNA(_xlfn.XLOOKUP(ICR$4,dictionary!$M$3:$M$7128,dictionary!$N$3:$N$7128))," ",_xlfn.XLOOKUP(ICR$4,dictionary!$M$3:$M$7128,dictionary!$N$3:$N$7128))</f>
        <v>Para_SAFI_ActExhTemp</v>
      </c>
      <c r="ICS3" s="175" t="str">
        <f>IF(ISNA(_xlfn.XLOOKUP(ICS$4,dictionary!$M$3:$M$7128,dictionary!$N$3:$N$7128))," ",_xlfn.XLOOKUP(ICS$4,dictionary!$M$3:$M$7128,dictionary!$N$3:$N$7128))</f>
        <v>Para_SAFI_ActHighVolt</v>
      </c>
      <c r="ICT3" s="175" t="str">
        <f>IF(ISNA(_xlfn.XLOOKUP(ICT$4,dictionary!$M$3:$M$7128,dictionary!$N$3:$N$7128))," ",_xlfn.XLOOKUP(ICT$4,dictionary!$M$3:$M$7128,dictionary!$N$3:$N$7128))</f>
        <v>Para_SAFI_ActIgn</v>
      </c>
      <c r="ICU3" s="175" t="str">
        <f>IF(ISNA(_xlfn.XLOOKUP(ICU$4,dictionary!$M$3:$M$7128,dictionary!$N$3:$N$7128))," ",_xlfn.XLOOKUP(ICU$4,dictionary!$M$3:$M$7128,dictionary!$N$3:$N$7128))</f>
        <v>Para_SAFI_ActITPTolCheck</v>
      </c>
      <c r="ICV3" s="175" t="str">
        <f>IF(ISNA(_xlfn.XLOOKUP(ICV$4,dictionary!$M$3:$M$7128,dictionary!$N$3:$N$7128))," ",_xlfn.XLOOKUP(ICV$4,dictionary!$M$3:$M$7128,dictionary!$N$3:$N$7128))</f>
        <v>Para_SAFI_ActKnock</v>
      </c>
      <c r="ICW3" s="175" t="str">
        <f>IF(ISNA(_xlfn.XLOOKUP(ICW$4,dictionary!$M$3:$M$7128,dictionary!$N$3:$N$7128))," ",_xlfn.XLOOKUP(ICW$4,dictionary!$M$3:$M$7128,dictionary!$N$3:$N$7128))</f>
        <v>Para_SAFI_ActOCA</v>
      </c>
      <c r="ICX3" s="175" t="str">
        <f>IF(ISNA(_xlfn.XLOOKUP(ICX$4,dictionary!$M$3:$M$7128,dictionary!$N$3:$N$7128))," ",_xlfn.XLOOKUP(ICX$4,dictionary!$M$3:$M$7128,dictionary!$N$3:$N$7128))</f>
        <v>Para_SAFI_ActPBC</v>
      </c>
      <c r="ICY3" s="175" t="str">
        <f>IF(ISNA(_xlfn.XLOOKUP(ICY$4,dictionary!$M$3:$M$7128,dictionary!$N$3:$N$7128))," ",_xlfn.XLOOKUP(ICY$4,dictionary!$M$3:$M$7128,dictionary!$N$3:$N$7128))</f>
        <v>Para_SAFI_ActPI</v>
      </c>
      <c r="ICZ3" s="175" t="str">
        <f>IF(ISNA(_xlfn.XLOOKUP(ICZ$4,dictionary!$M$3:$M$7128,dictionary!$N$3:$N$7128))," ",_xlfn.XLOOKUP(ICZ$4,dictionary!$M$3:$M$7128,dictionary!$N$3:$N$7128))</f>
        <v>Para_SAFI_ITPTol</v>
      </c>
      <c r="IDA3" s="175" t="str">
        <f>IF(ISNA(_xlfn.XLOOKUP(IDA$4,dictionary!$M$3:$M$7128,dictionary!$N$3:$N$7128))," ",_xlfn.XLOOKUP(IDA$4,dictionary!$M$3:$M$7128,dictionary!$N$3:$N$7128))</f>
        <v>Para_SAFI_ResetPos</v>
      </c>
      <c r="IDB3" s="175" t="str">
        <f>IF(ISNA(_xlfn.XLOOKUP(IDB$4,dictionary!$M$3:$M$7128,dictionary!$N$3:$N$7128))," ",_xlfn.XLOOKUP(IDB$4,dictionary!$M$3:$M$7128,dictionary!$N$3:$N$7128))</f>
        <v>Para_SpecGas_ActBackfireIMEP_P</v>
      </c>
      <c r="IDC3" s="175" t="str">
        <f>IF(ISNA(_xlfn.XLOOKUP(IDC$4,dictionary!$M$3:$M$7128,dictionary!$N$3:$N$7128))," ",_xlfn.XLOOKUP(IDC$4,dictionary!$M$3:$M$7128,dictionary!$N$3:$N$7128))</f>
        <v>Para_SpecGas_ActScavN2</v>
      </c>
      <c r="IDD3" s="175" t="str">
        <f>IF(ISNA(_xlfn.XLOOKUP(IDD$4,dictionary!$M$3:$M$7128,dictionary!$N$3:$N$7128))," ",_xlfn.XLOOKUP(IDD$4,dictionary!$M$3:$M$7128,dictionary!$N$3:$N$7128))</f>
        <v>Para_SpecGas_BlockEngineRun</v>
      </c>
      <c r="IDE3" s="175" t="str">
        <f>IF(ISNA(_xlfn.XLOOKUP(IDE$4,dictionary!$M$3:$M$7128,dictionary!$N$3:$N$7128))," ",_xlfn.XLOOKUP(IDE$4,dictionary!$M$3:$M$7128,dictionary!$N$3:$N$7128))</f>
        <v>Para_SpecGas_CalValue_ActGas1_2</v>
      </c>
      <c r="IDF3" s="175" t="str">
        <f>IF(ISNA(_xlfn.XLOOKUP(IDF$4,dictionary!$M$3:$M$7128,dictionary!$N$3:$N$7128))," ",_xlfn.XLOOKUP(IDF$4,dictionary!$M$3:$M$7128,dictionary!$N$3:$N$7128))</f>
        <v>Para_SpecGas_CalValue_ActMeasure</v>
      </c>
      <c r="IDG3" s="175" t="str">
        <f>IF(ISNA(_xlfn.XLOOKUP(IDG$4,dictionary!$M$3:$M$7128,dictionary!$N$3:$N$7128))," ",_xlfn.XLOOKUP(IDG$4,dictionary!$M$3:$M$7128,dictionary!$N$3:$N$7128))</f>
        <v>Para_SpecGas_CalValue_ActMinAlarm</v>
      </c>
      <c r="IDH3" s="175" t="str">
        <f>IF(ISNA(_xlfn.XLOOKUP(IDH$4,dictionary!$M$3:$M$7128,dictionary!$N$3:$N$7128))," ",_xlfn.XLOOKUP(IDH$4,dictionary!$M$3:$M$7128,dictionary!$N$3:$N$7128))</f>
        <v>Para_SpecGas_CalValue_ActMinSd</v>
      </c>
      <c r="IDI3" s="175" t="str">
        <f>IF(ISNA(_xlfn.XLOOKUP(IDI$4,dictionary!$M$3:$M$7128,dictionary!$N$3:$N$7128))," ",_xlfn.XLOOKUP(IDI$4,dictionary!$M$3:$M$7128,dictionary!$N$3:$N$7128))</f>
        <v>Para_SpecGas_CalValue_ActPowerRed</v>
      </c>
      <c r="IDJ3" s="175" t="str">
        <f>IF(ISNA(_xlfn.XLOOKUP(IDJ$4,dictionary!$M$3:$M$7128,dictionary!$N$3:$N$7128))," ",_xlfn.XLOOKUP(IDJ$4,dictionary!$M$3:$M$7128,dictionary!$N$3:$N$7128))</f>
        <v>Para_SpecGas_CalValue_ContentGas1</v>
      </c>
      <c r="IDK3" s="175" t="str">
        <f>IF(ISNA(_xlfn.XLOOKUP(IDK$4,dictionary!$M$3:$M$7128,dictionary!$N$3:$N$7128))," ",_xlfn.XLOOKUP(IDK$4,dictionary!$M$3:$M$7128,dictionary!$N$3:$N$7128))</f>
        <v>Para_SpecGas_CalValue_ContentGas2</v>
      </c>
      <c r="IDL3" s="175" t="str">
        <f>IF(ISNA(_xlfn.XLOOKUP(IDL$4,dictionary!$M$3:$M$7128,dictionary!$N$3:$N$7128))," ",_xlfn.XLOOKUP(IDL$4,dictionary!$M$3:$M$7128,dictionary!$N$3:$N$7128))</f>
        <v>Para_SpecGas_CalValue_DefaultValGas1_2</v>
      </c>
      <c r="IDM3" s="175" t="str">
        <f>IF(ISNA(_xlfn.XLOOKUP(IDM$4,dictionary!$M$3:$M$7128,dictionary!$N$3:$N$7128))," ",_xlfn.XLOOKUP(IDM$4,dictionary!$M$3:$M$7128,dictionary!$N$3:$N$7128))</f>
        <v>Para_SpecGas_CalValue_HalfLoad</v>
      </c>
      <c r="IDN3" s="175" t="str">
        <f>IF(ISNA(_xlfn.XLOOKUP(IDN$4,dictionary!$M$3:$M$7128,dictionary!$N$3:$N$7128))," ",_xlfn.XLOOKUP(IDN$4,dictionary!$M$3:$M$7128,dictionary!$N$3:$N$7128))</f>
        <v>Para_SpecGas_CalValue_HysMinAlarm</v>
      </c>
      <c r="IDO3" s="175" t="str">
        <f>IF(ISNA(_xlfn.XLOOKUP(IDO$4,dictionary!$M$3:$M$7128,dictionary!$N$3:$N$7128))," ",_xlfn.XLOOKUP(IDO$4,dictionary!$M$3:$M$7128,dictionary!$N$3:$N$7128))</f>
        <v>Para_SpecGas_CalValue_HysMinSD</v>
      </c>
      <c r="IDP3" s="175" t="str">
        <f>IF(ISNA(_xlfn.XLOOKUP(IDP$4,dictionary!$M$3:$M$7128,dictionary!$N$3:$N$7128))," ",_xlfn.XLOOKUP(IDP$4,dictionary!$M$3:$M$7128,dictionary!$N$3:$N$7128))</f>
        <v>Para_SpecGas_CalValue_LimitMinSd</v>
      </c>
      <c r="IDQ3" s="175" t="str">
        <f>IF(ISNA(_xlfn.XLOOKUP(IDQ$4,dictionary!$M$3:$M$7128,dictionary!$N$3:$N$7128))," ",_xlfn.XLOOKUP(IDQ$4,dictionary!$M$3:$M$7128,dictionary!$N$3:$N$7128))</f>
        <v>Para_SpecGas_CalValue_Range20mA</v>
      </c>
      <c r="IDR3" s="175" t="str">
        <f>IF(ISNA(_xlfn.XLOOKUP(IDR$4,dictionary!$M$3:$M$7128,dictionary!$N$3:$N$7128))," ",_xlfn.XLOOKUP(IDR$4,dictionary!$M$3:$M$7128,dictionary!$N$3:$N$7128))</f>
        <v>Para_SpecGas_CalValue_Range4mA</v>
      </c>
      <c r="IDS3" s="175" t="str">
        <f>IF(ISNA(_xlfn.XLOOKUP(IDS$4,dictionary!$M$3:$M$7128,dictionary!$N$3:$N$7128))," ",_xlfn.XLOOKUP(IDS$4,dictionary!$M$3:$M$7128,dictionary!$N$3:$N$7128))</f>
        <v>Para_SpecGas_CalValue_StartPRed</v>
      </c>
      <c r="IDT3" s="175" t="str">
        <f>IF(ISNA(_xlfn.XLOOKUP(IDT$4,dictionary!$M$3:$M$7128,dictionary!$N$3:$N$7128))," ",_xlfn.XLOOKUP(IDT$4,dictionary!$M$3:$M$7128,dictionary!$N$3:$N$7128))</f>
        <v>Para_SpecGas_CalValue_SwitchPointMinAlarm</v>
      </c>
      <c r="IDU3" s="175" t="str">
        <f>IF(ISNA(_xlfn.XLOOKUP(IDU$4,dictionary!$M$3:$M$7128,dictionary!$N$3:$N$7128))," ",_xlfn.XLOOKUP(IDU$4,dictionary!$M$3:$M$7128,dictionary!$N$3:$N$7128))</f>
        <v>Para_SpecGas_CH4_ActGas1_2</v>
      </c>
      <c r="IDV3" s="175" t="str">
        <f>IF(ISNA(_xlfn.XLOOKUP(IDV$4,dictionary!$M$3:$M$7128,dictionary!$N$3:$N$7128))," ",_xlfn.XLOOKUP(IDV$4,dictionary!$M$3:$M$7128,dictionary!$N$3:$N$7128))</f>
        <v>Para_SpecGas_CH4_ActMeasure</v>
      </c>
      <c r="IDW3" s="175" t="str">
        <f>IF(ISNA(_xlfn.XLOOKUP(IDW$4,dictionary!$M$3:$M$7128,dictionary!$N$3:$N$7128))," ",_xlfn.XLOOKUP(IDW$4,dictionary!$M$3:$M$7128,dictionary!$N$3:$N$7128))</f>
        <v>Para_SpecGas_CH4_ActMinAlarm</v>
      </c>
      <c r="IDX3" s="175" t="str">
        <f>IF(ISNA(_xlfn.XLOOKUP(IDX$4,dictionary!$M$3:$M$7128,dictionary!$N$3:$N$7128))," ",_xlfn.XLOOKUP(IDX$4,dictionary!$M$3:$M$7128,dictionary!$N$3:$N$7128))</f>
        <v>Para_SpecGas_CH4_ActMinSd</v>
      </c>
      <c r="IDY3" s="175" t="str">
        <f>IF(ISNA(_xlfn.XLOOKUP(IDY$4,dictionary!$M$3:$M$7128,dictionary!$N$3:$N$7128))," ",_xlfn.XLOOKUP(IDY$4,dictionary!$M$3:$M$7128,dictionary!$N$3:$N$7128))</f>
        <v>Para_SpecGas_CH4_ActPowerRed</v>
      </c>
      <c r="IDZ3" s="175" t="str">
        <f>IF(ISNA(_xlfn.XLOOKUP(IDZ$4,dictionary!$M$3:$M$7128,dictionary!$N$3:$N$7128))," ",_xlfn.XLOOKUP(IDZ$4,dictionary!$M$3:$M$7128,dictionary!$N$3:$N$7128))</f>
        <v>Para_SpecGas_CH4_ContentGas1</v>
      </c>
      <c r="IEA3" s="175" t="str">
        <f>IF(ISNA(_xlfn.XLOOKUP(IEA$4,dictionary!$M$3:$M$7128,dictionary!$N$3:$N$7128))," ",_xlfn.XLOOKUP(IEA$4,dictionary!$M$3:$M$7128,dictionary!$N$3:$N$7128))</f>
        <v>Para_SpecGas_CH4_ContentGas2</v>
      </c>
      <c r="IEB3" s="175" t="str">
        <f>IF(ISNA(_xlfn.XLOOKUP(IEB$4,dictionary!$M$3:$M$7128,dictionary!$N$3:$N$7128))," ",_xlfn.XLOOKUP(IEB$4,dictionary!$M$3:$M$7128,dictionary!$N$3:$N$7128))</f>
        <v>Para_SpecGas_CH4_DefaultValGas1_2</v>
      </c>
      <c r="IEC3" s="175" t="str">
        <f>IF(ISNA(_xlfn.XLOOKUP(IEC$4,dictionary!$M$3:$M$7128,dictionary!$N$3:$N$7128))," ",_xlfn.XLOOKUP(IEC$4,dictionary!$M$3:$M$7128,dictionary!$N$3:$N$7128))</f>
        <v>Para_SpecGas_CH4_HalfLoad</v>
      </c>
      <c r="IED3" s="175" t="str">
        <f>IF(ISNA(_xlfn.XLOOKUP(IED$4,dictionary!$M$3:$M$7128,dictionary!$N$3:$N$7128))," ",_xlfn.XLOOKUP(IED$4,dictionary!$M$3:$M$7128,dictionary!$N$3:$N$7128))</f>
        <v>Para_SpecGas_CH4_HysMinAlarm</v>
      </c>
      <c r="IEE3" s="175" t="str">
        <f>IF(ISNA(_xlfn.XLOOKUP(IEE$4,dictionary!$M$3:$M$7128,dictionary!$N$3:$N$7128))," ",_xlfn.XLOOKUP(IEE$4,dictionary!$M$3:$M$7128,dictionary!$N$3:$N$7128))</f>
        <v>Para_SpecGas_CH4_HysMinSD</v>
      </c>
      <c r="IEF3" s="175" t="str">
        <f>IF(ISNA(_xlfn.XLOOKUP(IEF$4,dictionary!$M$3:$M$7128,dictionary!$N$3:$N$7128))," ",_xlfn.XLOOKUP(IEF$4,dictionary!$M$3:$M$7128,dictionary!$N$3:$N$7128))</f>
        <v>Para_SpecGas_CH4_LimitMinSd</v>
      </c>
      <c r="IEG3" s="175" t="str">
        <f>IF(ISNA(_xlfn.XLOOKUP(IEG$4,dictionary!$M$3:$M$7128,dictionary!$N$3:$N$7128))," ",_xlfn.XLOOKUP(IEG$4,dictionary!$M$3:$M$7128,dictionary!$N$3:$N$7128))</f>
        <v>Para_SpecGas_CH4_Range20mA</v>
      </c>
      <c r="IEH3" s="175" t="str">
        <f>IF(ISNA(_xlfn.XLOOKUP(IEH$4,dictionary!$M$3:$M$7128,dictionary!$N$3:$N$7128))," ",_xlfn.XLOOKUP(IEH$4,dictionary!$M$3:$M$7128,dictionary!$N$3:$N$7128))</f>
        <v>Para_SpecGas_CH4_Range4mA</v>
      </c>
      <c r="IEI3" s="175" t="str">
        <f>IF(ISNA(_xlfn.XLOOKUP(IEI$4,dictionary!$M$3:$M$7128,dictionary!$N$3:$N$7128))," ",_xlfn.XLOOKUP(IEI$4,dictionary!$M$3:$M$7128,dictionary!$N$3:$N$7128))</f>
        <v>Para_SpecGas_CH4_StartPRed</v>
      </c>
      <c r="IEJ3" s="175" t="str">
        <f>IF(ISNA(_xlfn.XLOOKUP(IEJ$4,dictionary!$M$3:$M$7128,dictionary!$N$3:$N$7128))," ",_xlfn.XLOOKUP(IEJ$4,dictionary!$M$3:$M$7128,dictionary!$N$3:$N$7128))</f>
        <v>Para_SpecGas_CH4_SwitchPointMinAlarm</v>
      </c>
      <c r="IEK3" s="175" t="str">
        <f>IF(ISNA(_xlfn.XLOOKUP(IEK$4,dictionary!$M$3:$M$7128,dictionary!$N$3:$N$7128))," ",_xlfn.XLOOKUP(IEK$4,dictionary!$M$3:$M$7128,dictionary!$N$3:$N$7128))</f>
        <v>Para_SpecGas_GasPress_ActMaxAlarm</v>
      </c>
      <c r="IEL3" s="175" t="str">
        <f>IF(ISNA(_xlfn.XLOOKUP(IEL$4,dictionary!$M$3:$M$7128,dictionary!$N$3:$N$7128))," ",_xlfn.XLOOKUP(IEL$4,dictionary!$M$3:$M$7128,dictionary!$N$3:$N$7128))</f>
        <v>Para_SpecGas_GasPress_ActMeasure</v>
      </c>
      <c r="IEM3" s="175" t="str">
        <f>IF(ISNA(_xlfn.XLOOKUP(IEM$4,dictionary!$M$3:$M$7128,dictionary!$N$3:$N$7128))," ",_xlfn.XLOOKUP(IEM$4,dictionary!$M$3:$M$7128,dictionary!$N$3:$N$7128))</f>
        <v>Para_SpecGas_GasPress_ActMinAlarm</v>
      </c>
      <c r="IEN3" s="175" t="str">
        <f>IF(ISNA(_xlfn.XLOOKUP(IEN$4,dictionary!$M$3:$M$7128,dictionary!$N$3:$N$7128))," ",_xlfn.XLOOKUP(IEN$4,dictionary!$M$3:$M$7128,dictionary!$N$3:$N$7128))</f>
        <v>Para_SpecGas_GasPress_ActPowerRed</v>
      </c>
      <c r="IEO3" s="175" t="str">
        <f>IF(ISNA(_xlfn.XLOOKUP(IEO$4,dictionary!$M$3:$M$7128,dictionary!$N$3:$N$7128))," ",_xlfn.XLOOKUP(IEO$4,dictionary!$M$3:$M$7128,dictionary!$N$3:$N$7128))</f>
        <v>Para_SpecGas_GasPress_EndPRed</v>
      </c>
      <c r="IEP3" s="175" t="str">
        <f>IF(ISNA(_xlfn.XLOOKUP(IEP$4,dictionary!$M$3:$M$7128,dictionary!$N$3:$N$7128))," ",_xlfn.XLOOKUP(IEP$4,dictionary!$M$3:$M$7128,dictionary!$N$3:$N$7128))</f>
        <v>Para_SpecGas_GasPress_HysMaxAlarm</v>
      </c>
      <c r="IEQ3" s="175" t="str">
        <f>IF(ISNA(_xlfn.XLOOKUP(IEQ$4,dictionary!$M$3:$M$7128,dictionary!$N$3:$N$7128))," ",_xlfn.XLOOKUP(IEQ$4,dictionary!$M$3:$M$7128,dictionary!$N$3:$N$7128))</f>
        <v>Para_SpecGas_GasPress_HysMinAlarm</v>
      </c>
      <c r="IER3" s="175" t="str">
        <f>IF(ISNA(_xlfn.XLOOKUP(IER$4,dictionary!$M$3:$M$7128,dictionary!$N$3:$N$7128))," ",_xlfn.XLOOKUP(IER$4,dictionary!$M$3:$M$7128,dictionary!$N$3:$N$7128))</f>
        <v>Para_SpecGas_GasPress_LimitMaxAlarm</v>
      </c>
      <c r="IES3" s="175" t="str">
        <f>IF(ISNA(_xlfn.XLOOKUP(IES$4,dictionary!$M$3:$M$7128,dictionary!$N$3:$N$7128))," ",_xlfn.XLOOKUP(IES$4,dictionary!$M$3:$M$7128,dictionary!$N$3:$N$7128))</f>
        <v>Para_SpecGas_GasPress_LimitMinAlarm</v>
      </c>
      <c r="IET3" s="175" t="str">
        <f>IF(ISNA(_xlfn.XLOOKUP(IET$4,dictionary!$M$3:$M$7128,dictionary!$N$3:$N$7128))," ",_xlfn.XLOOKUP(IET$4,dictionary!$M$3:$M$7128,dictionary!$N$3:$N$7128))</f>
        <v>Para_SpecGas_GasPress_LimitMinAlarmDelay</v>
      </c>
      <c r="IEU3" s="175" t="str">
        <f>IF(ISNA(_xlfn.XLOOKUP(IEU$4,dictionary!$M$3:$M$7128,dictionary!$N$3:$N$7128))," ",_xlfn.XLOOKUP(IEU$4,dictionary!$M$3:$M$7128,dictionary!$N$3:$N$7128))</f>
        <v>Para_SpecGas_GasPress_Range20mA</v>
      </c>
      <c r="IEV3" s="175" t="str">
        <f>IF(ISNA(_xlfn.XLOOKUP(IEV$4,dictionary!$M$3:$M$7128,dictionary!$N$3:$N$7128))," ",_xlfn.XLOOKUP(IEV$4,dictionary!$M$3:$M$7128,dictionary!$N$3:$N$7128))</f>
        <v>Para_SpecGas_GasPress_Range4mA</v>
      </c>
      <c r="IEW3" s="175" t="str">
        <f>IF(ISNA(_xlfn.XLOOKUP(IEW$4,dictionary!$M$3:$M$7128,dictionary!$N$3:$N$7128))," ",_xlfn.XLOOKUP(IEW$4,dictionary!$M$3:$M$7128,dictionary!$N$3:$N$7128))</f>
        <v>Para_SpecGas_GasPress_StartPRed</v>
      </c>
      <c r="IEX3" s="175" t="str">
        <f>IF(ISNA(_xlfn.XLOOKUP(IEX$4,dictionary!$M$3:$M$7128,dictionary!$N$3:$N$7128))," ",_xlfn.XLOOKUP(IEX$4,dictionary!$M$3:$M$7128,dictionary!$N$3:$N$7128))</f>
        <v>Para_SpecGas_GasTemp_ActMeasure</v>
      </c>
      <c r="IEY3" s="175" t="str">
        <f>IF(ISNA(_xlfn.XLOOKUP(IEY$4,dictionary!$M$3:$M$7128,dictionary!$N$3:$N$7128))," ",_xlfn.XLOOKUP(IEY$4,dictionary!$M$3:$M$7128,dictionary!$N$3:$N$7128))</f>
        <v>Para_SpecGas_GasTemp_HysMax</v>
      </c>
      <c r="IEZ3" s="175" t="str">
        <f>IF(ISNA(_xlfn.XLOOKUP(IEZ$4,dictionary!$M$3:$M$7128,dictionary!$N$3:$N$7128))," ",_xlfn.XLOOKUP(IEZ$4,dictionary!$M$3:$M$7128,dictionary!$N$3:$N$7128))</f>
        <v>Para_SpecGas_GasTemp_HysMin</v>
      </c>
      <c r="IFA3" s="175" t="str">
        <f>IF(ISNA(_xlfn.XLOOKUP(IFA$4,dictionary!$M$3:$M$7128,dictionary!$N$3:$N$7128))," ",_xlfn.XLOOKUP(IFA$4,dictionary!$M$3:$M$7128,dictionary!$N$3:$N$7128))</f>
        <v>Para_SpecGas_GasTemp_LimitMax</v>
      </c>
      <c r="IFB3" s="175" t="str">
        <f>IF(ISNA(_xlfn.XLOOKUP(IFB$4,dictionary!$M$3:$M$7128,dictionary!$N$3:$N$7128))," ",_xlfn.XLOOKUP(IFB$4,dictionary!$M$3:$M$7128,dictionary!$N$3:$N$7128))</f>
        <v>Para_SpecGas_GasTemp_LimitMin</v>
      </c>
      <c r="IFC3" s="175" t="str">
        <f>IF(ISNA(_xlfn.XLOOKUP(IFC$4,dictionary!$M$3:$M$7128,dictionary!$N$3:$N$7128))," ",_xlfn.XLOOKUP(IFC$4,dictionary!$M$3:$M$7128,dictionary!$N$3:$N$7128))</f>
        <v>Para_SpecGas_GasTemp_Range20mA</v>
      </c>
      <c r="IFD3" s="175" t="str">
        <f>IF(ISNA(_xlfn.XLOOKUP(IFD$4,dictionary!$M$3:$M$7128,dictionary!$N$3:$N$7128))," ",_xlfn.XLOOKUP(IFD$4,dictionary!$M$3:$M$7128,dictionary!$N$3:$N$7128))</f>
        <v>Para_SpecGas_GasTemp_Range4mA</v>
      </c>
      <c r="IFE3" s="175" t="str">
        <f>IF(ISNA(_xlfn.XLOOKUP(IFE$4,dictionary!$M$3:$M$7128,dictionary!$N$3:$N$7128))," ",_xlfn.XLOOKUP(IFE$4,dictionary!$M$3:$M$7128,dictionary!$N$3:$N$7128))</f>
        <v>Para_SpecGas_GasVol_ActMeasure</v>
      </c>
      <c r="IFF3" s="175" t="str">
        <f>IF(ISNA(_xlfn.XLOOKUP(IFF$4,dictionary!$M$3:$M$7128,dictionary!$N$3:$N$7128))," ",_xlfn.XLOOKUP(IFF$4,dictionary!$M$3:$M$7128,dictionary!$N$3:$N$7128))</f>
        <v>Para_SpecGas_GasVol_Range20mA</v>
      </c>
      <c r="IFG3" s="175" t="str">
        <f>IF(ISNA(_xlfn.XLOOKUP(IFG$4,dictionary!$M$3:$M$7128,dictionary!$N$3:$N$7128))," ",_xlfn.XLOOKUP(IFG$4,dictionary!$M$3:$M$7128,dictionary!$N$3:$N$7128))</f>
        <v>Para_SpecGas_GasVol_Range4mA</v>
      </c>
      <c r="IFH3" s="175" t="str">
        <f>IF(ISNA(_xlfn.XLOOKUP(IFH$4,dictionary!$M$3:$M$7128,dictionary!$N$3:$N$7128))," ",_xlfn.XLOOKUP(IFH$4,dictionary!$M$3:$M$7128,dictionary!$N$3:$N$7128))</f>
        <v>Para_SpecGas_GlowIgn_ActPredIPRedPBC</v>
      </c>
      <c r="IFI3" s="175" t="str">
        <f>IF(ISNA(_xlfn.XLOOKUP(IFI$4,dictionary!$M$3:$M$7128,dictionary!$N$3:$N$7128))," ",_xlfn.XLOOKUP(IFI$4,dictionary!$M$3:$M$7128,dictionary!$N$3:$N$7128))</f>
        <v>Para_SpecGas_GlowIgn_EmergShut_ActEmergShut</v>
      </c>
      <c r="IFJ3" s="175" t="str">
        <f>IF(ISNA(_xlfn.XLOOKUP(IFJ$4,dictionary!$M$3:$M$7128,dictionary!$N$3:$N$7128))," ",_xlfn.XLOOKUP(IFJ$4,dictionary!$M$3:$M$7128,dictionary!$N$3:$N$7128))</f>
        <v>Para_SpecGas_GlowIgn_EmergShut_ActEmergShutPBC</v>
      </c>
      <c r="IFK3" s="175" t="str">
        <f>IF(ISNA(_xlfn.XLOOKUP(IFK$4,dictionary!$M$3:$M$7128,dictionary!$N$3:$N$7128))," ",_xlfn.XLOOKUP(IFK$4,dictionary!$M$3:$M$7128,dictionary!$N$3:$N$7128))</f>
        <v>Para_SpecGas_GlowIgn_EmergShut_BlockTimeNumbMax</v>
      </c>
      <c r="IFL3" s="175" t="str">
        <f>IF(ISNA(_xlfn.XLOOKUP(IFL$4,dictionary!$M$3:$M$7128,dictionary!$N$3:$N$7128))," ",_xlfn.XLOOKUP(IFL$4,dictionary!$M$3:$M$7128,dictionary!$N$3:$N$7128))</f>
        <v>Para_SpecGas_GlowIgn_EmergShut_CloseTimeGasValve</v>
      </c>
      <c r="IFM3" s="175" t="str">
        <f>IF(ISNA(_xlfn.XLOOKUP(IFM$4,dictionary!$M$3:$M$7128,dictionary!$N$3:$N$7128))," ",_xlfn.XLOOKUP(IFM$4,dictionary!$M$3:$M$7128,dictionary!$N$3:$N$7128))</f>
        <v>Para_SpecGas_GlowIgn_EmergShut_LimitContent</v>
      </c>
      <c r="IFN3" s="175" t="str">
        <f>IF(ISNA(_xlfn.XLOOKUP(IFN$4,dictionary!$M$3:$M$7128,dictionary!$N$3:$N$7128))," ",_xlfn.XLOOKUP(IFN$4,dictionary!$M$3:$M$7128,dictionary!$N$3:$N$7128))</f>
        <v>Para_SpecGas_GlowIgn_EmergShut_LimitDeltaCylTemp</v>
      </c>
      <c r="IFO3" s="175" t="str">
        <f>IF(ISNA(_xlfn.XLOOKUP(IFO$4,dictionary!$M$3:$M$7128,dictionary!$N$3:$N$7128))," ",_xlfn.XLOOKUP(IFO$4,dictionary!$M$3:$M$7128,dictionary!$N$3:$N$7128))</f>
        <v>Para_SpecGas_GlowIgn_EmergShut_LimitDevCylTempAvg</v>
      </c>
      <c r="IFP3" s="175" t="str">
        <f>IF(ISNA(_xlfn.XLOOKUP(IFP$4,dictionary!$M$3:$M$7128,dictionary!$N$3:$N$7128))," ",_xlfn.XLOOKUP(IFP$4,dictionary!$M$3:$M$7128,dictionary!$N$3:$N$7128))</f>
        <v>Para_SpecGas_GlowIgn_EmergShut_NumbMax</v>
      </c>
      <c r="IFQ3" s="175" t="str">
        <f>IF(ISNA(_xlfn.XLOOKUP(IFQ$4,dictionary!$M$3:$M$7128,dictionary!$N$3:$N$7128))," ",_xlfn.XLOOKUP(IFQ$4,dictionary!$M$3:$M$7128,dictionary!$N$3:$N$7128))</f>
        <v>Para_SpecGas_GlowIgn_EmergShut_NumbMax30s</v>
      </c>
      <c r="IFR3" s="175" t="str">
        <f>IF(ISNA(_xlfn.XLOOKUP(IFR$4,dictionary!$M$3:$M$7128,dictionary!$N$3:$N$7128))," ",_xlfn.XLOOKUP(IFR$4,dictionary!$M$3:$M$7128,dictionary!$N$3:$N$7128))</f>
        <v>Para_SpecGas_GlowIgn_EmergShut_PowerActTempMon</v>
      </c>
      <c r="IFS3" s="175" t="str">
        <f>IF(ISNA(_xlfn.XLOOKUP(IFS$4,dictionary!$M$3:$M$7128,dictionary!$N$3:$N$7128))," ",_xlfn.XLOOKUP(IFS$4,dictionary!$M$3:$M$7128,dictionary!$N$3:$N$7128))</f>
        <v>Para_SpecGas_GlowIgn_EmergShut_SelfReset</v>
      </c>
      <c r="IFT3" s="175" t="str">
        <f>IF(ISNA(_xlfn.XLOOKUP(IFT$4,dictionary!$M$3:$M$7128,dictionary!$N$3:$N$7128))," ",_xlfn.XLOOKUP(IFT$4,dictionary!$M$3:$M$7128,dictionary!$N$3:$N$7128))</f>
        <v>Para_SpecGas_GlowIgn_EmergShut_TimeDurMonDeact</v>
      </c>
      <c r="IFU3" s="175" t="str">
        <f>IF(ISNA(_xlfn.XLOOKUP(IFU$4,dictionary!$M$3:$M$7128,dictionary!$N$3:$N$7128))," ",_xlfn.XLOOKUP(IFU$4,dictionary!$M$3:$M$7128,dictionary!$N$3:$N$7128))</f>
        <v>Para_SpecGas_GlowIgn_EmergShut_TimeNumbMax</v>
      </c>
      <c r="IFV3" s="175" t="str">
        <f>IF(ISNA(_xlfn.XLOOKUP(IFV$4,dictionary!$M$3:$M$7128,dictionary!$N$3:$N$7128))," ",_xlfn.XLOOKUP(IFV$4,dictionary!$M$3:$M$7128,dictionary!$N$3:$N$7128))</f>
        <v>Para_SpecGas_GlowIgn_EmergShut_TrPos</v>
      </c>
      <c r="IFW3" s="175" t="str">
        <f>IF(ISNA(_xlfn.XLOOKUP(IFW$4,dictionary!$M$3:$M$7128,dictionary!$N$3:$N$7128))," ",_xlfn.XLOOKUP(IFW$4,dictionary!$M$3:$M$7128,dictionary!$N$3:$N$7128))</f>
        <v>Para_SpecGas_GlowIgn_EmergShut_TrPosTimeDur</v>
      </c>
      <c r="IFX3" s="175" t="str">
        <f>IF(ISNA(_xlfn.XLOOKUP(IFX$4,dictionary!$M$3:$M$7128,dictionary!$N$3:$N$7128))," ",_xlfn.XLOOKUP(IFX$4,dictionary!$M$3:$M$7128,dictionary!$N$3:$N$7128))</f>
        <v>Para_SpecGas_GlowIgn_FastPowerRed_ActFastPowerRed</v>
      </c>
      <c r="IFY3" s="175" t="str">
        <f>IF(ISNA(_xlfn.XLOOKUP(IFY$4,dictionary!$M$3:$M$7128,dictionary!$N$3:$N$7128))," ",_xlfn.XLOOKUP(IFY$4,dictionary!$M$3:$M$7128,dictionary!$N$3:$N$7128))</f>
        <v>Para_SpecGas_GlowIgn_FastPowerRed_ActFastPowerRedPBC</v>
      </c>
      <c r="IFZ3" s="175" t="str">
        <f>IF(ISNA(_xlfn.XLOOKUP(IFZ$4,dictionary!$M$3:$M$7128,dictionary!$N$3:$N$7128))," ",_xlfn.XLOOKUP(IFZ$4,dictionary!$M$3:$M$7128,dictionary!$N$3:$N$7128))</f>
        <v>Para_SpecGas_GlowIgn_FastPowerRed_Limitp2s</v>
      </c>
      <c r="IGA3" s="175" t="str">
        <f>IF(ISNA(_xlfn.XLOOKUP(IGA$4,dictionary!$M$3:$M$7128,dictionary!$N$3:$N$7128))," ",_xlfn.XLOOKUP(IGA$4,dictionary!$M$3:$M$7128,dictionary!$N$3:$N$7128))</f>
        <v>Para_SpecGas_GlowIgn_FastPowerRed_MaxNumb</v>
      </c>
      <c r="IGB3" s="175" t="str">
        <f>IF(ISNA(_xlfn.XLOOKUP(IGB$4,dictionary!$M$3:$M$7128,dictionary!$N$3:$N$7128))," ",_xlfn.XLOOKUP(IGB$4,dictionary!$M$3:$M$7128,dictionary!$N$3:$N$7128))</f>
        <v>Para_SpecGas_GlowIgn_FastPowerRed_PowerActive</v>
      </c>
      <c r="IGC3" s="175" t="str">
        <f>IF(ISNA(_xlfn.XLOOKUP(IGC$4,dictionary!$M$3:$M$7128,dictionary!$N$3:$N$7128))," ",_xlfn.XLOOKUP(IGC$4,dictionary!$M$3:$M$7128,dictionary!$N$3:$N$7128))</f>
        <v>Para_SpecGas_GlowIgn_FastPowerRed_PowerDiff</v>
      </c>
      <c r="IGD3" s="175" t="str">
        <f>IF(ISNA(_xlfn.XLOOKUP(IGD$4,dictionary!$M$3:$M$7128,dictionary!$N$3:$N$7128))," ",_xlfn.XLOOKUP(IGD$4,dictionary!$M$3:$M$7128,dictionary!$N$3:$N$7128))</f>
        <v>Para_SpecGas_GlowIgn_FastPowerRed_PowerSave</v>
      </c>
      <c r="IGE3" s="175" t="str">
        <f>IF(ISNA(_xlfn.XLOOKUP(IGE$4,dictionary!$M$3:$M$7128,dictionary!$N$3:$N$7128))," ",_xlfn.XLOOKUP(IGE$4,dictionary!$M$3:$M$7128,dictionary!$N$3:$N$7128))</f>
        <v>Para_SpecGas_GlowIgn_FastPowerRed_PowerSaveDur</v>
      </c>
      <c r="IGF3" s="175" t="str">
        <f>IF(ISNA(_xlfn.XLOOKUP(IGF$4,dictionary!$M$3:$M$7128,dictionary!$N$3:$N$7128))," ",_xlfn.XLOOKUP(IGF$4,dictionary!$M$3:$M$7128,dictionary!$N$3:$N$7128))</f>
        <v>Para_SpecGas_GlowIgn_FastPowerRed_TimeDiff</v>
      </c>
      <c r="IGG3" s="175" t="str">
        <f>IF(ISNA(_xlfn.XLOOKUP(IGG$4,dictionary!$M$3:$M$7128,dictionary!$N$3:$N$7128))," ",_xlfn.XLOOKUP(IGG$4,dictionary!$M$3:$M$7128,dictionary!$N$3:$N$7128))</f>
        <v>Para_SpecGas_GlowIgn_FastPowerRed_TimeDur</v>
      </c>
      <c r="IGH3" s="175" t="str">
        <f>IF(ISNA(_xlfn.XLOOKUP(IGH$4,dictionary!$M$3:$M$7128,dictionary!$N$3:$N$7128))," ",_xlfn.XLOOKUP(IGH$4,dictionary!$M$3:$M$7128,dictionary!$N$3:$N$7128))</f>
        <v>Para_SpecGas_GlowIgn_FastPowerRed_TrPos</v>
      </c>
      <c r="IGI3" s="175" t="str">
        <f>IF(ISNA(_xlfn.XLOOKUP(IGI$4,dictionary!$M$3:$M$7128,dictionary!$N$3:$N$7128))," ",_xlfn.XLOOKUP(IGI$4,dictionary!$M$3:$M$7128,dictionary!$N$3:$N$7128))</f>
        <v>Para_SpecGas_GlowIgn_ITPstep</v>
      </c>
      <c r="IGJ3" s="175" t="str">
        <f>IF(ISNA(_xlfn.XLOOKUP(IGJ$4,dictionary!$M$3:$M$7128,dictionary!$N$3:$N$7128))," ",_xlfn.XLOOKUP(IGJ$4,dictionary!$M$3:$M$7128,dictionary!$N$3:$N$7128))</f>
        <v>Para_SpecGas_GlowIgn_LambdaOffset</v>
      </c>
      <c r="IGK3" s="175" t="str">
        <f>IF(ISNA(_xlfn.XLOOKUP(IGK$4,dictionary!$M$3:$M$7128,dictionary!$N$3:$N$7128))," ",_xlfn.XLOOKUP(IGK$4,dictionary!$M$3:$M$7128,dictionary!$N$3:$N$7128))</f>
        <v>Para_SpecGas_GlowIgnPrevent</v>
      </c>
      <c r="IGL3" s="175" t="str">
        <f>IF(ISNA(_xlfn.XLOOKUP(IGL$4,dictionary!$M$3:$M$7128,dictionary!$N$3:$N$7128))," ",_xlfn.XLOOKUP(IGL$4,dictionary!$M$3:$M$7128,dictionary!$N$3:$N$7128))</f>
        <v>Para_SpecGas_O2_ActMeasure</v>
      </c>
      <c r="IGM3" s="175" t="str">
        <f>IF(ISNA(_xlfn.XLOOKUP(IGM$4,dictionary!$M$3:$M$7128,dictionary!$N$3:$N$7128))," ",_xlfn.XLOOKUP(IGM$4,dictionary!$M$3:$M$7128,dictionary!$N$3:$N$7128))</f>
        <v>Para_SpecGas_O2_ActShutdownMax</v>
      </c>
      <c r="IGN3" s="175" t="str">
        <f>IF(ISNA(_xlfn.XLOOKUP(IGN$4,dictionary!$M$3:$M$7128,dictionary!$N$3:$N$7128))," ",_xlfn.XLOOKUP(IGN$4,dictionary!$M$3:$M$7128,dictionary!$N$3:$N$7128))</f>
        <v>Para_SpecGas_O2_HysMaxSd</v>
      </c>
      <c r="IGO3" s="175" t="str">
        <f>IF(ISNA(_xlfn.XLOOKUP(IGO$4,dictionary!$M$3:$M$7128,dictionary!$N$3:$N$7128))," ",_xlfn.XLOOKUP(IGO$4,dictionary!$M$3:$M$7128,dictionary!$N$3:$N$7128))</f>
        <v>Para_SpecGas_O2_LimitMaxSd</v>
      </c>
      <c r="IGP3" s="175" t="str">
        <f>IF(ISNA(_xlfn.XLOOKUP(IGP$4,dictionary!$M$3:$M$7128,dictionary!$N$3:$N$7128))," ",_xlfn.XLOOKUP(IGP$4,dictionary!$M$3:$M$7128,dictionary!$N$3:$N$7128))</f>
        <v>Para_SpecGas_O2_Range20mA</v>
      </c>
      <c r="IGQ3" s="175" t="str">
        <f>IF(ISNA(_xlfn.XLOOKUP(IGQ$4,dictionary!$M$3:$M$7128,dictionary!$N$3:$N$7128))," ",_xlfn.XLOOKUP(IGQ$4,dictionary!$M$3:$M$7128,dictionary!$N$3:$N$7128))</f>
        <v>Para_SpecGas_O2_Range4mA</v>
      </c>
      <c r="IGR3" s="175" t="str">
        <f>IF(ISNA(_xlfn.XLOOKUP(IGR$4,dictionary!$M$3:$M$7128,dictionary!$N$3:$N$7128))," ",_xlfn.XLOOKUP(IGR$4,dictionary!$M$3:$M$7128,dictionary!$N$3:$N$7128))</f>
        <v>Para_SpecGas_SucPress_ActMeasure</v>
      </c>
      <c r="IGS3" s="175" t="str">
        <f>IF(ISNA(_xlfn.XLOOKUP(IGS$4,dictionary!$M$3:$M$7128,dictionary!$N$3:$N$7128))," ",_xlfn.XLOOKUP(IGS$4,dictionary!$M$3:$M$7128,dictionary!$N$3:$N$7128))</f>
        <v>Para_SpecGas_SucPress_ActPowerRed</v>
      </c>
      <c r="IGT3" s="175" t="str">
        <f>IF(ISNA(_xlfn.XLOOKUP(IGT$4,dictionary!$M$3:$M$7128,dictionary!$N$3:$N$7128))," ",_xlfn.XLOOKUP(IGT$4,dictionary!$M$3:$M$7128,dictionary!$N$3:$N$7128))</f>
        <v>Para_SpecGas_SucPress_EndPRed</v>
      </c>
      <c r="IGU3" s="175" t="str">
        <f>IF(ISNA(_xlfn.XLOOKUP(IGU$4,dictionary!$M$3:$M$7128,dictionary!$N$3:$N$7128))," ",_xlfn.XLOOKUP(IGU$4,dictionary!$M$3:$M$7128,dictionary!$N$3:$N$7128))</f>
        <v>Para_SpecGas_SucPress_HysMaxAlarm</v>
      </c>
      <c r="IGV3" s="175" t="str">
        <f>IF(ISNA(_xlfn.XLOOKUP(IGV$4,dictionary!$M$3:$M$7128,dictionary!$N$3:$N$7128))," ",_xlfn.XLOOKUP(IGV$4,dictionary!$M$3:$M$7128,dictionary!$N$3:$N$7128))</f>
        <v>Para_SpecGas_SucPress_HysMinAlarm</v>
      </c>
      <c r="IGW3" s="175" t="str">
        <f>IF(ISNA(_xlfn.XLOOKUP(IGW$4,dictionary!$M$3:$M$7128,dictionary!$N$3:$N$7128))," ",_xlfn.XLOOKUP(IGW$4,dictionary!$M$3:$M$7128,dictionary!$N$3:$N$7128))</f>
        <v>Para_SpecGas_SucPress_LimitMaxAlarm</v>
      </c>
      <c r="IGX3" s="175" t="str">
        <f>IF(ISNA(_xlfn.XLOOKUP(IGX$4,dictionary!$M$3:$M$7128,dictionary!$N$3:$N$7128))," ",_xlfn.XLOOKUP(IGX$4,dictionary!$M$3:$M$7128,dictionary!$N$3:$N$7128))</f>
        <v>Para_SpecGas_SucPress_LimitMinAlarm</v>
      </c>
      <c r="IGY3" s="175" t="str">
        <f>IF(ISNA(_xlfn.XLOOKUP(IGY$4,dictionary!$M$3:$M$7128,dictionary!$N$3:$N$7128))," ",_xlfn.XLOOKUP(IGY$4,dictionary!$M$3:$M$7128,dictionary!$N$3:$N$7128))</f>
        <v>Para_SpecGas_SucPress_Range20mA</v>
      </c>
      <c r="IGZ3" s="175" t="str">
        <f>IF(ISNA(_xlfn.XLOOKUP(IGZ$4,dictionary!$M$3:$M$7128,dictionary!$N$3:$N$7128))," ",_xlfn.XLOOKUP(IGZ$4,dictionary!$M$3:$M$7128,dictionary!$N$3:$N$7128))</f>
        <v>Para_SpecGas_SucPress_Range4mA</v>
      </c>
      <c r="IHA3" s="175" t="str">
        <f>IF(ISNA(_xlfn.XLOOKUP(IHA$4,dictionary!$M$3:$M$7128,dictionary!$N$3:$N$7128))," ",_xlfn.XLOOKUP(IHA$4,dictionary!$M$3:$M$7128,dictionary!$N$3:$N$7128))</f>
        <v>Para_SpecGas_SucPress_StartPRed</v>
      </c>
      <c r="IHB3" s="175" t="str">
        <f>IF(ISNA(_xlfn.XLOOKUP(IHB$4,dictionary!$M$3:$M$7128,dictionary!$N$3:$N$7128))," ",_xlfn.XLOOKUP(IHB$4,dictionary!$M$3:$M$7128,dictionary!$N$3:$N$7128))</f>
        <v>Para_SpecGas_TwoIgnition</v>
      </c>
      <c r="IHC3" s="175" t="str">
        <f>IF(ISNA(_xlfn.XLOOKUP(IHC$4,dictionary!$M$3:$M$7128,dictionary!$N$3:$N$7128))," ",_xlfn.XLOOKUP(IHC$4,dictionary!$M$3:$M$7128,dictionary!$N$3:$N$7128))</f>
        <v>Para_SpecGas_TwoN2Valves</v>
      </c>
      <c r="IHD3" s="175" t="str">
        <f>IF(ISNA(_xlfn.XLOOKUP(IHD$4,dictionary!$M$3:$M$7128,dictionary!$N$3:$N$7128))," ",_xlfn.XLOOKUP(IHD$4,dictionary!$M$3:$M$7128,dictionary!$N$3:$N$7128))</f>
        <v>Para_Speed_Ctr_Active</v>
      </c>
      <c r="IHE3" s="175" t="str">
        <f>IF(ISNA(_xlfn.XLOOKUP(IHE$4,dictionary!$M$3:$M$7128,dictionary!$N$3:$N$7128))," ",_xlfn.XLOOKUP(IHE$4,dictionary!$M$3:$M$7128,dictionary!$N$3:$N$7128))</f>
        <v>Para_Speed_Ctr_ActStartCompBypassOpen</v>
      </c>
      <c r="IHF3" s="175" t="str">
        <f>IF(ISNA(_xlfn.XLOOKUP(IHF$4,dictionary!$M$3:$M$7128,dictionary!$N$3:$N$7128))," ",_xlfn.XLOOKUP(IHF$4,dictionary!$M$3:$M$7128,dictionary!$N$3:$N$7128))</f>
        <v>Para_Speed_Ctr_TrDComp</v>
      </c>
      <c r="IHG3" s="175" t="str">
        <f>IF(ISNA(_xlfn.XLOOKUP(IHG$4,dictionary!$M$3:$M$7128,dictionary!$N$3:$N$7128))," ",_xlfn.XLOOKUP(IHG$4,dictionary!$M$3:$M$7128,dictionary!$N$3:$N$7128))</f>
        <v>Para_Speed_Ctr_TrIComp</v>
      </c>
      <c r="IHH3" s="175" t="str">
        <f>IF(ISNA(_xlfn.XLOOKUP(IHH$4,dictionary!$M$3:$M$7128,dictionary!$N$3:$N$7128))," ",_xlfn.XLOOKUP(IHH$4,dictionary!$M$3:$M$7128,dictionary!$N$3:$N$7128))</f>
        <v>Para_Speed_Ctr_TrPComp</v>
      </c>
      <c r="IHI3" s="175" t="str">
        <f>IF(ISNA(_xlfn.XLOOKUP(IHI$4,dictionary!$M$3:$M$7128,dictionary!$N$3:$N$7128))," ",_xlfn.XLOOKUP(IHI$4,dictionary!$M$3:$M$7128,dictionary!$N$3:$N$7128))</f>
        <v>Para_Speed_Ctr_TrYMax</v>
      </c>
      <c r="IHJ3" s="175" t="str">
        <f>IF(ISNA(_xlfn.XLOOKUP(IHJ$4,dictionary!$M$3:$M$7128,dictionary!$N$3:$N$7128))," ",_xlfn.XLOOKUP(IHJ$4,dictionary!$M$3:$M$7128,dictionary!$N$3:$N$7128))</f>
        <v>Para_Speed_Ctr_TrYMin</v>
      </c>
      <c r="IHK3" s="175" t="str">
        <f>IF(ISNA(_xlfn.XLOOKUP(IHK$4,dictionary!$M$3:$M$7128,dictionary!$N$3:$N$7128))," ",_xlfn.XLOOKUP(IHK$4,dictionary!$M$3:$M$7128,dictionary!$N$3:$N$7128))</f>
        <v>Para_Speed_ExtSet_Curr1</v>
      </c>
      <c r="IHL3" s="175" t="str">
        <f>IF(ISNA(_xlfn.XLOOKUP(IHL$4,dictionary!$M$3:$M$7128,dictionary!$N$3:$N$7128))," ",_xlfn.XLOOKUP(IHL$4,dictionary!$M$3:$M$7128,dictionary!$N$3:$N$7128))</f>
        <v>Para_Speed_ExtSet_Curr2</v>
      </c>
      <c r="IHM3" s="175" t="str">
        <f>IF(ISNA(_xlfn.XLOOKUP(IHM$4,dictionary!$M$3:$M$7128,dictionary!$N$3:$N$7128))," ",_xlfn.XLOOKUP(IHM$4,dictionary!$M$3:$M$7128,dictionary!$N$3:$N$7128))</f>
        <v>Para_Speed_ExtSet_Point1</v>
      </c>
      <c r="IHN3" s="175" t="str">
        <f>IF(ISNA(_xlfn.XLOOKUP(IHN$4,dictionary!$M$3:$M$7128,dictionary!$N$3:$N$7128))," ",_xlfn.XLOOKUP(IHN$4,dictionary!$M$3:$M$7128,dictionary!$N$3:$N$7128))</f>
        <v>Para_Speed_ExtSet_Point2</v>
      </c>
      <c r="IHO3" s="175" t="str">
        <f>IF(ISNA(_xlfn.XLOOKUP(IHO$4,dictionary!$M$3:$M$7128,dictionary!$N$3:$N$7128))," ",_xlfn.XLOOKUP(IHO$4,dictionary!$M$3:$M$7128,dictionary!$N$3:$N$7128))</f>
        <v>Para_Speed_Limit_Gr1495</v>
      </c>
      <c r="IHP3" s="175" t="str">
        <f>IF(ISNA(_xlfn.XLOOKUP(IHP$4,dictionary!$M$3:$M$7128,dictionary!$N$3:$N$7128))," ",_xlfn.XLOOKUP(IHP$4,dictionary!$M$3:$M$7128,dictionary!$N$3:$N$7128))</f>
        <v>Para_Speed_Limit_Gr1495Hys</v>
      </c>
      <c r="IHQ3" s="175" t="str">
        <f>IF(ISNA(_xlfn.XLOOKUP(IHQ$4,dictionary!$M$3:$M$7128,dictionary!$N$3:$N$7128))," ",_xlfn.XLOOKUP(IHQ$4,dictionary!$M$3:$M$7128,dictionary!$N$3:$N$7128))</f>
        <v>Para_Speed_Limit_Limit1</v>
      </c>
      <c r="IHR3" s="175" t="str">
        <f>IF(ISNA(_xlfn.XLOOKUP(IHR$4,dictionary!$M$3:$M$7128,dictionary!$N$3:$N$7128))," ",_xlfn.XLOOKUP(IHR$4,dictionary!$M$3:$M$7128,dictionary!$N$3:$N$7128))</f>
        <v>Para_Speed_Limit_Limit1Hys</v>
      </c>
      <c r="IHS3" s="175" t="str">
        <f>IF(ISNA(_xlfn.XLOOKUP(IHS$4,dictionary!$M$3:$M$7128,dictionary!$N$3:$N$7128))," ",_xlfn.XLOOKUP(IHS$4,dictionary!$M$3:$M$7128,dictionary!$N$3:$N$7128))</f>
        <v>Para_Speed_Limit_OverSpeed</v>
      </c>
      <c r="IHT3" s="175" t="str">
        <f>IF(ISNA(_xlfn.XLOOKUP(IHT$4,dictionary!$M$3:$M$7128,dictionary!$N$3:$N$7128))," ",_xlfn.XLOOKUP(IHT$4,dictionary!$M$3:$M$7128,dictionary!$N$3:$N$7128))</f>
        <v>Para_Speed_Limit_OverSpeedHys</v>
      </c>
      <c r="IHU3" s="175" t="str">
        <f>IF(ISNA(_xlfn.XLOOKUP(IHU$4,dictionary!$M$3:$M$7128,dictionary!$N$3:$N$7128))," ",_xlfn.XLOOKUP(IHU$4,dictionary!$M$3:$M$7128,dictionary!$N$3:$N$7128))</f>
        <v>Para_Speed_Limit_RunUp</v>
      </c>
      <c r="IHV3" s="175" t="str">
        <f>IF(ISNA(_xlfn.XLOOKUP(IHV$4,dictionary!$M$3:$M$7128,dictionary!$N$3:$N$7128))," ",_xlfn.XLOOKUP(IHV$4,dictionary!$M$3:$M$7128,dictionary!$N$3:$N$7128))</f>
        <v>Para_Speed_Limit_RunUpHys</v>
      </c>
      <c r="IHW3" s="175" t="str">
        <f>IF(ISNA(_xlfn.XLOOKUP(IHW$4,dictionary!$M$3:$M$7128,dictionary!$N$3:$N$7128))," ",_xlfn.XLOOKUP(IHW$4,dictionary!$M$3:$M$7128,dictionary!$N$3:$N$7128))</f>
        <v>Para_Speed_Limit_Sm1505</v>
      </c>
      <c r="IHX3" s="175" t="str">
        <f>IF(ISNA(_xlfn.XLOOKUP(IHX$4,dictionary!$M$3:$M$7128,dictionary!$N$3:$N$7128))," ",_xlfn.XLOOKUP(IHX$4,dictionary!$M$3:$M$7128,dictionary!$N$3:$N$7128))</f>
        <v>Para_Speed_Limit_Sm1505Hys</v>
      </c>
      <c r="IHY3" s="175" t="str">
        <f>IF(ISNA(_xlfn.XLOOKUP(IHY$4,dictionary!$M$3:$M$7128,dictionary!$N$3:$N$7128))," ",_xlfn.XLOOKUP(IHY$4,dictionary!$M$3:$M$7128,dictionary!$N$3:$N$7128))</f>
        <v>Para_Speed_Limit_Start</v>
      </c>
      <c r="IHZ3" s="175" t="str">
        <f>IF(ISNA(_xlfn.XLOOKUP(IHZ$4,dictionary!$M$3:$M$7128,dictionary!$N$3:$N$7128))," ",_xlfn.XLOOKUP(IHZ$4,dictionary!$M$3:$M$7128,dictionary!$N$3:$N$7128))</f>
        <v>Para_Speed_Limit_StartHys</v>
      </c>
      <c r="IIA3" s="175" t="str">
        <f>IF(ISNA(_xlfn.XLOOKUP(IIA$4,dictionary!$M$3:$M$7128,dictionary!$N$3:$N$7128))," ",_xlfn.XLOOKUP(IIA$4,dictionary!$M$3:$M$7128,dictionary!$N$3:$N$7128))</f>
        <v>Para_Speed_Limit_StartSpeedMon</v>
      </c>
      <c r="IIB3" s="175" t="str">
        <f>IF(ISNA(_xlfn.XLOOKUP(IIB$4,dictionary!$M$3:$M$7128,dictionary!$N$3:$N$7128))," ",_xlfn.XLOOKUP(IIB$4,dictionary!$M$3:$M$7128,dictionary!$N$3:$N$7128))</f>
        <v>Para_Speed_Limit_StartSpeedMonHys</v>
      </c>
      <c r="IIC3" s="175" t="str">
        <f>IF(ISNA(_xlfn.XLOOKUP(IIC$4,dictionary!$M$3:$M$7128,dictionary!$N$3:$N$7128))," ",_xlfn.XLOOKUP(IIC$4,dictionary!$M$3:$M$7128,dictionary!$N$3:$N$7128))</f>
        <v>N nom</v>
      </c>
      <c r="IID3" s="175" t="str">
        <f>IF(ISNA(_xlfn.XLOOKUP(IID$4,dictionary!$M$3:$M$7128,dictionary!$N$3:$N$7128))," ",_xlfn.XLOOKUP(IID$4,dictionary!$M$3:$M$7128,dictionary!$N$3:$N$7128))</f>
        <v>Para_Speed_Ramp_Ramp</v>
      </c>
      <c r="IIE3" s="175" t="str">
        <f>IF(ISNA(_xlfn.XLOOKUP(IIE$4,dictionary!$M$3:$M$7128,dictionary!$N$3:$N$7128))," ",_xlfn.XLOOKUP(IIE$4,dictionary!$M$3:$M$7128,dictionary!$N$3:$N$7128))</f>
        <v>Para_System_HA_Pt100InputFilter</v>
      </c>
      <c r="IIF3" s="175" t="str">
        <f>IF(ISNA(_xlfn.XLOOKUP(IIF$4,dictionary!$M$3:$M$7128,dictionary!$N$3:$N$7128))," ",_xlfn.XLOOKUP(IIF$4,dictionary!$M$3:$M$7128,dictionary!$N$3:$N$7128))</f>
        <v>Para_System_IPC_T_IPC_Board_LimHi</v>
      </c>
      <c r="IIG3" s="175" t="str">
        <f>IF(ISNA(_xlfn.XLOOKUP(IIG$4,dictionary!$M$3:$M$7128,dictionary!$N$3:$N$7128))," ",_xlfn.XLOOKUP(IIG$4,dictionary!$M$3:$M$7128,dictionary!$N$3:$N$7128))</f>
        <v>Para_System_IPC_T_IPC_CFast_LimHi</v>
      </c>
      <c r="IIH3" s="175" t="str">
        <f>IF(ISNA(_xlfn.XLOOKUP(IIH$4,dictionary!$M$3:$M$7128,dictionary!$N$3:$N$7128))," ",_xlfn.XLOOKUP(IIH$4,dictionary!$M$3:$M$7128,dictionary!$N$3:$N$7128))</f>
        <v>Para_System_IPC_T_IPC_Chipset_LimHi</v>
      </c>
      <c r="III3" s="175" t="str">
        <f>IF(ISNA(_xlfn.XLOOKUP(III$4,dictionary!$M$3:$M$7128,dictionary!$N$3:$N$7128))," ",_xlfn.XLOOKUP(III$4,dictionary!$M$3:$M$7128,dictionary!$N$3:$N$7128))</f>
        <v>Para_System_IPC_T_IPC_CPU_LimHi</v>
      </c>
      <c r="IIJ3" s="175" t="str">
        <f>IF(ISNA(_xlfn.XLOOKUP(IIJ$4,dictionary!$M$3:$M$7128,dictionary!$N$3:$N$7128))," ",_xlfn.XLOOKUP(IIJ$4,dictionary!$M$3:$M$7128,dictionary!$N$3:$N$7128))</f>
        <v>Para_System_IPC_T_IPC_PS_LimHi</v>
      </c>
      <c r="IIK3" s="175" t="str">
        <f>IF(ISNA(_xlfn.XLOOKUP(IIK$4,dictionary!$M$3:$M$7128,dictionary!$N$3:$N$7128))," ",_xlfn.XLOOKUP(IIK$4,dictionary!$M$3:$M$7128,dictionary!$N$3:$N$7128))</f>
        <v>Para_Tecjet_Gas1_AirDemandMin</v>
      </c>
      <c r="IIL3" s="175" t="str">
        <f>IF(ISNA(_xlfn.XLOOKUP(IIL$4,dictionary!$M$3:$M$7128,dictionary!$N$3:$N$7128))," ",_xlfn.XLOOKUP(IIL$4,dictionary!$M$3:$M$7128,dictionary!$N$3:$N$7128))</f>
        <v>Para_Tecjet_Gas1_CalorificValue</v>
      </c>
      <c r="IIM3" s="175" t="str">
        <f>IF(ISNA(_xlfn.XLOOKUP(IIM$4,dictionary!$M$3:$M$7128,dictionary!$N$3:$N$7128))," ",_xlfn.XLOOKUP(IIM$4,dictionary!$M$3:$M$7128,dictionary!$N$3:$N$7128))</f>
        <v>Para_Tecjet_Gas1_StandGasDens</v>
      </c>
      <c r="IIN3" s="175" t="str">
        <f>IF(ISNA(_xlfn.XLOOKUP(IIN$4,dictionary!$M$3:$M$7128,dictionary!$N$3:$N$7128))," ",_xlfn.XLOOKUP(IIN$4,dictionary!$M$3:$M$7128,dictionary!$N$3:$N$7128))</f>
        <v>Para_Tecjet_Gas1_TecJetOffsetIsland</v>
      </c>
      <c r="IIO3" s="175" t="str">
        <f>IF(ISNA(_xlfn.XLOOKUP(IIO$4,dictionary!$M$3:$M$7128,dictionary!$N$3:$N$7128))," ",_xlfn.XLOOKUP(IIO$4,dictionary!$M$3:$M$7128,dictionary!$N$3:$N$7128))</f>
        <v>Para_Tecjet_Gas1_TecJetOffsetNet</v>
      </c>
      <c r="IIP3" s="175" t="str">
        <f>IF(ISNA(_xlfn.XLOOKUP(IIP$4,dictionary!$M$3:$M$7128,dictionary!$N$3:$N$7128))," ",_xlfn.XLOOKUP(IIP$4,dictionary!$M$3:$M$7128,dictionary!$N$3:$N$7128))</f>
        <v>Para_Tecjet_Gas1_TecJetPoint1</v>
      </c>
      <c r="IIQ3" s="175" t="str">
        <f>IF(ISNA(_xlfn.XLOOKUP(IIQ$4,dictionary!$M$3:$M$7128,dictionary!$N$3:$N$7128))," ",_xlfn.XLOOKUP(IIQ$4,dictionary!$M$3:$M$7128,dictionary!$N$3:$N$7128))</f>
        <v>Para_Tecjet_Gas1_TecJetPoint2</v>
      </c>
      <c r="IIR3" s="175" t="str">
        <f>IF(ISNA(_xlfn.XLOOKUP(IIR$4,dictionary!$M$3:$M$7128,dictionary!$N$3:$N$7128))," ",_xlfn.XLOOKUP(IIR$4,dictionary!$M$3:$M$7128,dictionary!$N$3:$N$7128))</f>
        <v>Para_Tecjet_Gas1_TempOilPoint1</v>
      </c>
      <c r="IIS3" s="175" t="str">
        <f>IF(ISNA(_xlfn.XLOOKUP(IIS$4,dictionary!$M$3:$M$7128,dictionary!$N$3:$N$7128))," ",_xlfn.XLOOKUP(IIS$4,dictionary!$M$3:$M$7128,dictionary!$N$3:$N$7128))</f>
        <v>Para_Tecjet_Gas1_TempOilPoint2</v>
      </c>
      <c r="IIT3" s="175" t="str">
        <f>IF(ISNA(_xlfn.XLOOKUP(IIT$4,dictionary!$M$3:$M$7128,dictionary!$N$3:$N$7128))," ",_xlfn.XLOOKUP(IIT$4,dictionary!$M$3:$M$7128,dictionary!$N$3:$N$7128))</f>
        <v>Para_Tecjet_Gas2_AirDemandMin</v>
      </c>
      <c r="IIU3" s="175" t="str">
        <f>IF(ISNA(_xlfn.XLOOKUP(IIU$4,dictionary!$M$3:$M$7128,dictionary!$N$3:$N$7128))," ",_xlfn.XLOOKUP(IIU$4,dictionary!$M$3:$M$7128,dictionary!$N$3:$N$7128))</f>
        <v>Para_Tecjet_Gas2_CalorificValue</v>
      </c>
      <c r="IIV3" s="175" t="str">
        <f>IF(ISNA(_xlfn.XLOOKUP(IIV$4,dictionary!$M$3:$M$7128,dictionary!$N$3:$N$7128))," ",_xlfn.XLOOKUP(IIV$4,dictionary!$M$3:$M$7128,dictionary!$N$3:$N$7128))</f>
        <v>Para_Tecjet_Gas2_StandGasDens</v>
      </c>
      <c r="IIW3" s="175" t="str">
        <f>IF(ISNA(_xlfn.XLOOKUP(IIW$4,dictionary!$M$3:$M$7128,dictionary!$N$3:$N$7128))," ",_xlfn.XLOOKUP(IIW$4,dictionary!$M$3:$M$7128,dictionary!$N$3:$N$7128))</f>
        <v>Para_Tecjet_Gas2_TecJetOffsetIsland</v>
      </c>
      <c r="IIX3" s="175" t="str">
        <f>IF(ISNA(_xlfn.XLOOKUP(IIX$4,dictionary!$M$3:$M$7128,dictionary!$N$3:$N$7128))," ",_xlfn.XLOOKUP(IIX$4,dictionary!$M$3:$M$7128,dictionary!$N$3:$N$7128))</f>
        <v>Para_Tecjet_Gas2_TecJetOffsetNet</v>
      </c>
      <c r="IIY3" s="175" t="str">
        <f>IF(ISNA(_xlfn.XLOOKUP(IIY$4,dictionary!$M$3:$M$7128,dictionary!$N$3:$N$7128))," ",_xlfn.XLOOKUP(IIY$4,dictionary!$M$3:$M$7128,dictionary!$N$3:$N$7128))</f>
        <v>Para_Tecjet_Gas2_TecJetPoint1</v>
      </c>
      <c r="IIZ3" s="175" t="str">
        <f>IF(ISNA(_xlfn.XLOOKUP(IIZ$4,dictionary!$M$3:$M$7128,dictionary!$N$3:$N$7128))," ",_xlfn.XLOOKUP(IIZ$4,dictionary!$M$3:$M$7128,dictionary!$N$3:$N$7128))</f>
        <v>Para_Tecjet_Gas2_TecJetPoint2</v>
      </c>
      <c r="IJA3" s="175" t="str">
        <f>IF(ISNA(_xlfn.XLOOKUP(IJA$4,dictionary!$M$3:$M$7128,dictionary!$N$3:$N$7128))," ",_xlfn.XLOOKUP(IJA$4,dictionary!$M$3:$M$7128,dictionary!$N$3:$N$7128))</f>
        <v>Para_Tecjet_Gas2_TempOilPoint1</v>
      </c>
      <c r="IJB3" s="175" t="str">
        <f>IF(ISNA(_xlfn.XLOOKUP(IJB$4,dictionary!$M$3:$M$7128,dictionary!$N$3:$N$7128))," ",_xlfn.XLOOKUP(IJB$4,dictionary!$M$3:$M$7128,dictionary!$N$3:$N$7128))</f>
        <v>Para_Tecjet_Gas2_TempOilPoint2</v>
      </c>
      <c r="IJC3" s="175" t="str">
        <f>IF(ISNA(_xlfn.XLOOKUP(IJC$4,dictionary!$M$3:$M$7128,dictionary!$N$3:$N$7128))," ",_xlfn.XLOOKUP(IJC$4,dictionary!$M$3:$M$7128,dictionary!$N$3:$N$7128))</f>
        <v>Para_Tecjet_Gas3_AirDemandMin</v>
      </c>
      <c r="IJD3" s="175" t="str">
        <f>IF(ISNA(_xlfn.XLOOKUP(IJD$4,dictionary!$M$3:$M$7128,dictionary!$N$3:$N$7128))," ",_xlfn.XLOOKUP(IJD$4,dictionary!$M$3:$M$7128,dictionary!$N$3:$N$7128))</f>
        <v>Para_Tecjet_Gas3_CalorificValue</v>
      </c>
      <c r="IJE3" s="175" t="str">
        <f>IF(ISNA(_xlfn.XLOOKUP(IJE$4,dictionary!$M$3:$M$7128,dictionary!$N$3:$N$7128))," ",_xlfn.XLOOKUP(IJE$4,dictionary!$M$3:$M$7128,dictionary!$N$3:$N$7128))</f>
        <v>Para_Tecjet_Gas3_StandGasDens</v>
      </c>
      <c r="IJF3" s="175" t="str">
        <f>IF(ISNA(_xlfn.XLOOKUP(IJF$4,dictionary!$M$3:$M$7128,dictionary!$N$3:$N$7128))," ",_xlfn.XLOOKUP(IJF$4,dictionary!$M$3:$M$7128,dictionary!$N$3:$N$7128))</f>
        <v>Para_Tecjet_Gas3_TecJetOffsetIsland</v>
      </c>
      <c r="IJG3" s="175" t="str">
        <f>IF(ISNA(_xlfn.XLOOKUP(IJG$4,dictionary!$M$3:$M$7128,dictionary!$N$3:$N$7128))," ",_xlfn.XLOOKUP(IJG$4,dictionary!$M$3:$M$7128,dictionary!$N$3:$N$7128))</f>
        <v>Para_Tecjet_Gas3_TecJetOffsetNet</v>
      </c>
      <c r="IJH3" s="175" t="str">
        <f>IF(ISNA(_xlfn.XLOOKUP(IJH$4,dictionary!$M$3:$M$7128,dictionary!$N$3:$N$7128))," ",_xlfn.XLOOKUP(IJH$4,dictionary!$M$3:$M$7128,dictionary!$N$3:$N$7128))</f>
        <v>Para_Tecjet_Gas3_TecJetPoint1</v>
      </c>
      <c r="IJI3" s="175" t="str">
        <f>IF(ISNA(_xlfn.XLOOKUP(IJI$4,dictionary!$M$3:$M$7128,dictionary!$N$3:$N$7128))," ",_xlfn.XLOOKUP(IJI$4,dictionary!$M$3:$M$7128,dictionary!$N$3:$N$7128))</f>
        <v>Para_Tecjet_Gas3_TecJetPoint2</v>
      </c>
      <c r="IJJ3" s="175" t="str">
        <f>IF(ISNA(_xlfn.XLOOKUP(IJJ$4,dictionary!$M$3:$M$7128,dictionary!$N$3:$N$7128))," ",_xlfn.XLOOKUP(IJJ$4,dictionary!$M$3:$M$7128,dictionary!$N$3:$N$7128))</f>
        <v>Para_Tecjet_Gas3_TempOilPoint1</v>
      </c>
      <c r="IJK3" s="175" t="str">
        <f>IF(ISNA(_xlfn.XLOOKUP(IJK$4,dictionary!$M$3:$M$7128,dictionary!$N$3:$N$7128))," ",_xlfn.XLOOKUP(IJK$4,dictionary!$M$3:$M$7128,dictionary!$N$3:$N$7128))</f>
        <v>Para_Tecjet_Gas3_TempOilPoint2</v>
      </c>
      <c r="IJL3" s="175" t="str">
        <f>IF(ISNA(_xlfn.XLOOKUP(IJL$4,dictionary!$M$3:$M$7128,dictionary!$N$3:$N$7128))," ",_xlfn.XLOOKUP(IJL$4,dictionary!$M$3:$M$7128,dictionary!$N$3:$N$7128))</f>
        <v>Para_Tecjet_Gas4_AirDemandMin</v>
      </c>
      <c r="IJM3" s="175" t="str">
        <f>IF(ISNA(_xlfn.XLOOKUP(IJM$4,dictionary!$M$3:$M$7128,dictionary!$N$3:$N$7128))," ",_xlfn.XLOOKUP(IJM$4,dictionary!$M$3:$M$7128,dictionary!$N$3:$N$7128))</f>
        <v>Para_Tecjet_Gas4_CalorificValue</v>
      </c>
      <c r="IJN3" s="175" t="str">
        <f>IF(ISNA(_xlfn.XLOOKUP(IJN$4,dictionary!$M$3:$M$7128,dictionary!$N$3:$N$7128))," ",_xlfn.XLOOKUP(IJN$4,dictionary!$M$3:$M$7128,dictionary!$N$3:$N$7128))</f>
        <v>Para_Tecjet_Gas4_StandGasDens</v>
      </c>
      <c r="IJO3" s="175" t="str">
        <f>IF(ISNA(_xlfn.XLOOKUP(IJO$4,dictionary!$M$3:$M$7128,dictionary!$N$3:$N$7128))," ",_xlfn.XLOOKUP(IJO$4,dictionary!$M$3:$M$7128,dictionary!$N$3:$N$7128))</f>
        <v>Para_Tecjet_Gas4_TecJetOffsetIsland</v>
      </c>
      <c r="IJP3" s="175" t="str">
        <f>IF(ISNA(_xlfn.XLOOKUP(IJP$4,dictionary!$M$3:$M$7128,dictionary!$N$3:$N$7128))," ",_xlfn.XLOOKUP(IJP$4,dictionary!$M$3:$M$7128,dictionary!$N$3:$N$7128))</f>
        <v>Para_Tecjet_Gas4_TecJetOffsetNet</v>
      </c>
      <c r="IJQ3" s="175" t="str">
        <f>IF(ISNA(_xlfn.XLOOKUP(IJQ$4,dictionary!$M$3:$M$7128,dictionary!$N$3:$N$7128))," ",_xlfn.XLOOKUP(IJQ$4,dictionary!$M$3:$M$7128,dictionary!$N$3:$N$7128))</f>
        <v>Para_Tecjet_Gas4_TecJetPoint1</v>
      </c>
      <c r="IJR3" s="175" t="str">
        <f>IF(ISNA(_xlfn.XLOOKUP(IJR$4,dictionary!$M$3:$M$7128,dictionary!$N$3:$N$7128))," ",_xlfn.XLOOKUP(IJR$4,dictionary!$M$3:$M$7128,dictionary!$N$3:$N$7128))</f>
        <v>Para_Tecjet_Gas4_TecJetPoint2</v>
      </c>
      <c r="IJS3" s="175" t="str">
        <f>IF(ISNA(_xlfn.XLOOKUP(IJS$4,dictionary!$M$3:$M$7128,dictionary!$N$3:$N$7128))," ",_xlfn.XLOOKUP(IJS$4,dictionary!$M$3:$M$7128,dictionary!$N$3:$N$7128))</f>
        <v>Para_Tecjet_Gas4_TempOilPoint1</v>
      </c>
      <c r="IJT3" s="175" t="str">
        <f>IF(ISNA(_xlfn.XLOOKUP(IJT$4,dictionary!$M$3:$M$7128,dictionary!$N$3:$N$7128))," ",_xlfn.XLOOKUP(IJT$4,dictionary!$M$3:$M$7128,dictionary!$N$3:$N$7128))</f>
        <v>Para_Tecjet_Gas4_TempOilPoint2</v>
      </c>
      <c r="IJU3" s="175" t="str">
        <f>IF(ISNA(_xlfn.XLOOKUP(IJU$4,dictionary!$M$3:$M$7128,dictionary!$N$3:$N$7128))," ",_xlfn.XLOOKUP(IJU$4,dictionary!$M$3:$M$7128,dictionary!$N$3:$N$7128))</f>
        <v>Para_Tecjet_IdleLambdaCtr_Delay1</v>
      </c>
      <c r="IJV3" s="175" t="str">
        <f>IF(ISNA(_xlfn.XLOOKUP(IJV$4,dictionary!$M$3:$M$7128,dictionary!$N$3:$N$7128))," ",_xlfn.XLOOKUP(IJV$4,dictionary!$M$3:$M$7128,dictionary!$N$3:$N$7128))</f>
        <v>Para_Tecjet_IdleLambdaCtr_Delay2</v>
      </c>
      <c r="IJW3" s="175" t="str">
        <f>IF(ISNA(_xlfn.XLOOKUP(IJW$4,dictionary!$M$3:$M$7128,dictionary!$N$3:$N$7128))," ",_xlfn.XLOOKUP(IJW$4,dictionary!$M$3:$M$7128,dictionary!$N$3:$N$7128))</f>
        <v>Para_Tecjet_IdleLambdaCtr_Gas1_TecJetDP</v>
      </c>
      <c r="IJX3" s="175" t="str">
        <f>IF(ISNA(_xlfn.XLOOKUP(IJX$4,dictionary!$M$3:$M$7128,dictionary!$N$3:$N$7128))," ",_xlfn.XLOOKUP(IJX$4,dictionary!$M$3:$M$7128,dictionary!$N$3:$N$7128))</f>
        <v>Para_Tecjet_IdleLambdaCtr_Gas1_TrPos</v>
      </c>
      <c r="IJY3" s="175" t="str">
        <f>IF(ISNA(_xlfn.XLOOKUP(IJY$4,dictionary!$M$3:$M$7128,dictionary!$N$3:$N$7128))," ",_xlfn.XLOOKUP(IJY$4,dictionary!$M$3:$M$7128,dictionary!$N$3:$N$7128))</f>
        <v>Para_Tecjet_IdleLambdaCtr_Gas2_TecJetDP</v>
      </c>
      <c r="IJZ3" s="175" t="str">
        <f>IF(ISNA(_xlfn.XLOOKUP(IJZ$4,dictionary!$M$3:$M$7128,dictionary!$N$3:$N$7128))," ",_xlfn.XLOOKUP(IJZ$4,dictionary!$M$3:$M$7128,dictionary!$N$3:$N$7128))</f>
        <v>Para_Tecjet_IdleLambdaCtr_Gas2_TrPos</v>
      </c>
      <c r="IKA3" s="175" t="str">
        <f>IF(ISNA(_xlfn.XLOOKUP(IKA$4,dictionary!$M$3:$M$7128,dictionary!$N$3:$N$7128))," ",_xlfn.XLOOKUP(IKA$4,dictionary!$M$3:$M$7128,dictionary!$N$3:$N$7128))</f>
        <v>Para_Tecjet_IdleLambdaCtr_Gas3_TecJetDP</v>
      </c>
      <c r="IKB3" s="175" t="str">
        <f>IF(ISNA(_xlfn.XLOOKUP(IKB$4,dictionary!$M$3:$M$7128,dictionary!$N$3:$N$7128))," ",_xlfn.XLOOKUP(IKB$4,dictionary!$M$3:$M$7128,dictionary!$N$3:$N$7128))</f>
        <v>Para_Tecjet_IdleLambdaCtr_Gas3_TrPos</v>
      </c>
      <c r="IKC3" s="175" t="str">
        <f>IF(ISNA(_xlfn.XLOOKUP(IKC$4,dictionary!$M$3:$M$7128,dictionary!$N$3:$N$7128))," ",_xlfn.XLOOKUP(IKC$4,dictionary!$M$3:$M$7128,dictionary!$N$3:$N$7128))</f>
        <v>Para_Tecjet_IdleLambdaCtr_Gas4_TecJetDP</v>
      </c>
      <c r="IKD3" s="175" t="str">
        <f>IF(ISNA(_xlfn.XLOOKUP(IKD$4,dictionary!$M$3:$M$7128,dictionary!$N$3:$N$7128))," ",_xlfn.XLOOKUP(IKD$4,dictionary!$M$3:$M$7128,dictionary!$N$3:$N$7128))</f>
        <v>Para_Tecjet_IdleLambdaCtr_Gas4_TrPos</v>
      </c>
      <c r="IKE3" s="175" t="str">
        <f>IF(ISNA(_xlfn.XLOOKUP(IKE$4,dictionary!$M$3:$M$7128,dictionary!$N$3:$N$7128))," ",_xlfn.XLOOKUP(IKE$4,dictionary!$M$3:$M$7128,dictionary!$N$3:$N$7128))</f>
        <v>Para_Tecjet_IdleLambdaCtr_IComp</v>
      </c>
      <c r="IKF3" s="175" t="str">
        <f>IF(ISNA(_xlfn.XLOOKUP(IKF$4,dictionary!$M$3:$M$7128,dictionary!$N$3:$N$7128))," ",_xlfn.XLOOKUP(IKF$4,dictionary!$M$3:$M$7128,dictionary!$N$3:$N$7128))</f>
        <v>Para_Tecjet_IdleLambdaCtr_PComp</v>
      </c>
      <c r="IKG3" s="175" t="str">
        <f>IF(ISNA(_xlfn.XLOOKUP(IKG$4,dictionary!$M$3:$M$7128,dictionary!$N$3:$N$7128))," ",_xlfn.XLOOKUP(IKG$4,dictionary!$M$3:$M$7128,dictionary!$N$3:$N$7128))</f>
        <v>Para_Tecjet_LambdaAdapStartup_LambdaOffsetX2</v>
      </c>
      <c r="IKH3" s="175" t="str">
        <f>IF(ISNA(_xlfn.XLOOKUP(IKH$4,dictionary!$M$3:$M$7128,dictionary!$N$3:$N$7128))," ",_xlfn.XLOOKUP(IKH$4,dictionary!$M$3:$M$7128,dictionary!$N$3:$N$7128))</f>
        <v>Para_Tecjet_LambdaAdapStartup_LambdaOffsetX3</v>
      </c>
      <c r="IKI3" s="175" t="str">
        <f>IF(ISNA(_xlfn.XLOOKUP(IKI$4,dictionary!$M$3:$M$7128,dictionary!$N$3:$N$7128))," ",_xlfn.XLOOKUP(IKI$4,dictionary!$M$3:$M$7128,dictionary!$N$3:$N$7128))</f>
        <v>Para_Tecjet_LambdaAdapStartup_LambdaOffsetY1</v>
      </c>
      <c r="IKJ3" s="175" t="str">
        <f>IF(ISNA(_xlfn.XLOOKUP(IKJ$4,dictionary!$M$3:$M$7128,dictionary!$N$3:$N$7128))," ",_xlfn.XLOOKUP(IKJ$4,dictionary!$M$3:$M$7128,dictionary!$N$3:$N$7128))</f>
        <v>Para_Tecjet_LambdaAdapStartup_LambdaOffsetY2</v>
      </c>
      <c r="IKK3" s="175" t="str">
        <f>IF(ISNA(_xlfn.XLOOKUP(IKK$4,dictionary!$M$3:$M$7128,dictionary!$N$3:$N$7128))," ",_xlfn.XLOOKUP(IKK$4,dictionary!$M$3:$M$7128,dictionary!$N$3:$N$7128))</f>
        <v>Para_Tecjet_LambdaAdapStartup_LambdaStartMin</v>
      </c>
      <c r="IKL3" s="175" t="str">
        <f>IF(ISNA(_xlfn.XLOOKUP(IKL$4,dictionary!$M$3:$M$7128,dictionary!$N$3:$N$7128))," ",_xlfn.XLOOKUP(IKL$4,dictionary!$M$3:$M$7128,dictionary!$N$3:$N$7128))</f>
        <v>Para_Tecjet_TempOilMax</v>
      </c>
      <c r="IKM3" s="175" t="str">
        <f>IF(ISNA(_xlfn.XLOOKUP(IKM$4,dictionary!$M$3:$M$7128,dictionary!$N$3:$N$7128))," ",_xlfn.XLOOKUP(IKM$4,dictionary!$M$3:$M$7128,dictionary!$N$3:$N$7128))</f>
        <v>Para_Tecjet_TempOilMin</v>
      </c>
      <c r="IKN3" s="175" t="str">
        <f>IF(ISNA(_xlfn.XLOOKUP(IKN$4,dictionary!$M$3:$M$7128,dictionary!$N$3:$N$7128))," ",_xlfn.XLOOKUP(IKN$4,dictionary!$M$3:$M$7128,dictionary!$N$3:$N$7128))</f>
        <v>TJ Vol Eff</v>
      </c>
      <c r="IKO3" s="175" t="str">
        <f>IF(ISNA(_xlfn.XLOOKUP(IKO$4,dictionary!$M$3:$M$7128,dictionary!$N$3:$N$7128))," ",_xlfn.XLOOKUP(IKO$4,dictionary!$M$3:$M$7128,dictionary!$N$3:$N$7128))</f>
        <v>Para_UniversalIO_Ana_InFirst</v>
      </c>
      <c r="IKP3" s="175" t="str">
        <f>IF(ISNA(_xlfn.XLOOKUP(IKP$4,dictionary!$M$3:$M$7128,dictionary!$N$3:$N$7128))," ",_xlfn.XLOOKUP(IKP$4,dictionary!$M$3:$M$7128,dictionary!$N$3:$N$7128))</f>
        <v>Para_UniversalIO_Ana_InLast</v>
      </c>
      <c r="IKQ3" s="175" t="str">
        <f>IF(ISNA(_xlfn.XLOOKUP(IKQ$4,dictionary!$M$3:$M$7128,dictionary!$N$3:$N$7128))," ",_xlfn.XLOOKUP(IKQ$4,dictionary!$M$3:$M$7128,dictionary!$N$3:$N$7128))</f>
        <v>Para_UniversalIO_Ana_OutFirst</v>
      </c>
      <c r="IKR3" s="175" t="str">
        <f>IF(ISNA(_xlfn.XLOOKUP(IKR$4,dictionary!$M$3:$M$7128,dictionary!$N$3:$N$7128))," ",_xlfn.XLOOKUP(IKR$4,dictionary!$M$3:$M$7128,dictionary!$N$3:$N$7128))</f>
        <v>Para_UniversalIO_Ana_OutLast</v>
      </c>
      <c r="IKS3" s="175" t="str">
        <f>IF(ISNA(_xlfn.XLOOKUP(IKS$4,dictionary!$M$3:$M$7128,dictionary!$N$3:$N$7128))," ",_xlfn.XLOOKUP(IKS$4,dictionary!$M$3:$M$7128,dictionary!$N$3:$N$7128))</f>
        <v>Para_UniversalIO_Dig_CntFirst</v>
      </c>
      <c r="IKT3" s="175" t="str">
        <f>IF(ISNA(_xlfn.XLOOKUP(IKT$4,dictionary!$M$3:$M$7128,dictionary!$N$3:$N$7128))," ",_xlfn.XLOOKUP(IKT$4,dictionary!$M$3:$M$7128,dictionary!$N$3:$N$7128))</f>
        <v>Para_UniversalIO_Dig_CntLast</v>
      </c>
      <c r="IKU3" s="175" t="str">
        <f>IF(ISNA(_xlfn.XLOOKUP(IKU$4,dictionary!$M$3:$M$7128,dictionary!$N$3:$N$7128))," ",_xlfn.XLOOKUP(IKU$4,dictionary!$M$3:$M$7128,dictionary!$N$3:$N$7128))</f>
        <v>Para_UniversalIO_Dig_FlagFirst</v>
      </c>
      <c r="IKV3" s="175" t="str">
        <f>IF(ISNA(_xlfn.XLOOKUP(IKV$4,dictionary!$M$3:$M$7128,dictionary!$N$3:$N$7128))," ",_xlfn.XLOOKUP(IKV$4,dictionary!$M$3:$M$7128,dictionary!$N$3:$N$7128))</f>
        <v>Para_UniversalIO_Dig_FlagLast</v>
      </c>
      <c r="IKW3" s="175" t="str">
        <f>IF(ISNA(_xlfn.XLOOKUP(IKW$4,dictionary!$M$3:$M$7128,dictionary!$N$3:$N$7128))," ",_xlfn.XLOOKUP(IKW$4,dictionary!$M$3:$M$7128,dictionary!$N$3:$N$7128))</f>
        <v>Para_UniversalIO_Dig_InFirst</v>
      </c>
      <c r="IKX3" s="175" t="str">
        <f>IF(ISNA(_xlfn.XLOOKUP(IKX$4,dictionary!$M$3:$M$7128,dictionary!$N$3:$N$7128))," ",_xlfn.XLOOKUP(IKX$4,dictionary!$M$3:$M$7128,dictionary!$N$3:$N$7128))</f>
        <v>Para_UniversalIO_Dig_InLast</v>
      </c>
      <c r="IKY3" s="175" t="str">
        <f>IF(ISNA(_xlfn.XLOOKUP(IKY$4,dictionary!$M$3:$M$7128,dictionary!$N$3:$N$7128))," ",_xlfn.XLOOKUP(IKY$4,dictionary!$M$3:$M$7128,dictionary!$N$3:$N$7128))</f>
        <v>Para_UniversalIO_Dig_OutFirst</v>
      </c>
      <c r="IKZ3" s="175" t="str">
        <f>IF(ISNA(_xlfn.XLOOKUP(IKZ$4,dictionary!$M$3:$M$7128,dictionary!$N$3:$N$7128))," ",_xlfn.XLOOKUP(IKZ$4,dictionary!$M$3:$M$7128,dictionary!$N$3:$N$7128))</f>
        <v>Para_UniversalIO_Dig_OutLast</v>
      </c>
      <c r="ILA3" s="175" t="str">
        <f>IF(ISNA(_xlfn.XLOOKUP(ILA$4,dictionary!$M$3:$M$7128,dictionary!$N$3:$N$7128))," ",_xlfn.XLOOKUP(ILA$4,dictionary!$M$3:$M$7128,dictionary!$N$3:$N$7128))</f>
        <v>Para_Visu_ActRemoteRequest</v>
      </c>
      <c r="ILB3" s="175" t="str">
        <f>IF(ISNA(_xlfn.XLOOKUP(ILB$4,dictionary!$M$3:$M$7128,dictionary!$N$3:$N$7128))," ",_xlfn.XLOOKUP(ILB$4,dictionary!$M$3:$M$7128,dictionary!$N$3:$N$7128))</f>
        <v>Para_Visu_Aux_ActAirInLou1</v>
      </c>
      <c r="ILC3" s="175" t="str">
        <f>IF(ISNA(_xlfn.XLOOKUP(ILC$4,dictionary!$M$3:$M$7128,dictionary!$N$3:$N$7128))," ",_xlfn.XLOOKUP(ILC$4,dictionary!$M$3:$M$7128,dictionary!$N$3:$N$7128))</f>
        <v>Para_Visu_Aux_ActAirInLou2</v>
      </c>
      <c r="ILD3" s="175" t="str">
        <f>IF(ISNA(_xlfn.XLOOKUP(ILD$4,dictionary!$M$3:$M$7128,dictionary!$N$3:$N$7128))," ",_xlfn.XLOOKUP(ILD$4,dictionary!$M$3:$M$7128,dictionary!$N$3:$N$7128))</f>
        <v>Para_Visu_Aux_ActAirInVent1</v>
      </c>
      <c r="ILE3" s="175" t="str">
        <f>IF(ISNA(_xlfn.XLOOKUP(ILE$4,dictionary!$M$3:$M$7128,dictionary!$N$3:$N$7128))," ",_xlfn.XLOOKUP(ILE$4,dictionary!$M$3:$M$7128,dictionary!$N$3:$N$7128))</f>
        <v>Para_Visu_Aux_ActAirInVent2</v>
      </c>
      <c r="ILF3" s="175" t="str">
        <f>IF(ISNA(_xlfn.XLOOKUP(ILF$4,dictionary!$M$3:$M$7128,dictionary!$N$3:$N$7128))," ",_xlfn.XLOOKUP(ILF$4,dictionary!$M$3:$M$7128,dictionary!$N$3:$N$7128))</f>
        <v>Para_Visu_Aux_ActAirInVentF</v>
      </c>
      <c r="ILG3" s="175" t="str">
        <f>IF(ISNA(_xlfn.XLOOKUP(ILG$4,dictionary!$M$3:$M$7128,dictionary!$N$3:$N$7128))," ",_xlfn.XLOOKUP(ILG$4,dictionary!$M$3:$M$7128,dictionary!$N$3:$N$7128))</f>
        <v>Para_Visu_Aux_ActAirOutLou</v>
      </c>
      <c r="ILH3" s="175" t="str">
        <f>IF(ISNA(_xlfn.XLOOKUP(ILH$4,dictionary!$M$3:$M$7128,dictionary!$N$3:$N$7128))," ",_xlfn.XLOOKUP(ILH$4,dictionary!$M$3:$M$7128,dictionary!$N$3:$N$7128))</f>
        <v>Para_Visu_Aux_ActCoolRadStage1</v>
      </c>
      <c r="ILI3" s="175" t="str">
        <f>IF(ISNA(_xlfn.XLOOKUP(ILI$4,dictionary!$M$3:$M$7128,dictionary!$N$3:$N$7128))," ",_xlfn.XLOOKUP(ILI$4,dictionary!$M$3:$M$7128,dictionary!$N$3:$N$7128))</f>
        <v>Para_Visu_Aux_ActCoolRadStage2</v>
      </c>
      <c r="ILJ3" s="175" t="str">
        <f>IF(ISNA(_xlfn.XLOOKUP(ILJ$4,dictionary!$M$3:$M$7128,dictionary!$N$3:$N$7128))," ",_xlfn.XLOOKUP(ILJ$4,dictionary!$M$3:$M$7128,dictionary!$N$3:$N$7128))</f>
        <v>Para_Visu_Aux_ActCoolRadStageX</v>
      </c>
      <c r="ILK3" s="175" t="str">
        <f>IF(ISNA(_xlfn.XLOOKUP(ILK$4,dictionary!$M$3:$M$7128,dictionary!$N$3:$N$7128))," ",_xlfn.XLOOKUP(ILK$4,dictionary!$M$3:$M$7128,dictionary!$N$3:$N$7128))</f>
        <v>Para_Visu_Aux_ActExhGasValveBypass</v>
      </c>
      <c r="ILL3" s="175" t="str">
        <f>IF(ISNA(_xlfn.XLOOKUP(ILL$4,dictionary!$M$3:$M$7128,dictionary!$N$3:$N$7128))," ",_xlfn.XLOOKUP(ILL$4,dictionary!$M$3:$M$7128,dictionary!$N$3:$N$7128))</f>
        <v>Para_Visu_Aux_ActExhGasValveHeatEx</v>
      </c>
      <c r="ILM3" s="175" t="str">
        <f>IF(ISNA(_xlfn.XLOOKUP(ILM$4,dictionary!$M$3:$M$7128,dictionary!$N$3:$N$7128))," ",_xlfn.XLOOKUP(ILM$4,dictionary!$M$3:$M$7128,dictionary!$N$3:$N$7128))</f>
        <v>Para_Visu_Aux_ActMixCoolRadStageX</v>
      </c>
      <c r="ILN3" s="175" t="str">
        <f>IF(ISNA(_xlfn.XLOOKUP(ILN$4,dictionary!$M$3:$M$7128,dictionary!$N$3:$N$7128))," ",_xlfn.XLOOKUP(ILN$4,dictionary!$M$3:$M$7128,dictionary!$N$3:$N$7128))</f>
        <v>Para_Visu_Aux_ActPreHeat</v>
      </c>
      <c r="ILO3" s="175" t="str">
        <f>IF(ISNA(_xlfn.XLOOKUP(ILO$4,dictionary!$M$3:$M$7128,dictionary!$N$3:$N$7128))," ",_xlfn.XLOOKUP(ILO$4,dictionary!$M$3:$M$7128,dictionary!$N$3:$N$7128))</f>
        <v>Para_Visu_Aux_ActPreHeatWatPump</v>
      </c>
      <c r="ILP3" s="175" t="str">
        <f>IF(ISNA(_xlfn.XLOOKUP(ILP$4,dictionary!$M$3:$M$7128,dictionary!$N$3:$N$7128))," ",_xlfn.XLOOKUP(ILP$4,dictionary!$M$3:$M$7128,dictionary!$N$3:$N$7128))</f>
        <v>Para_Visu_Counter_MaintCountName1</v>
      </c>
      <c r="ILQ3" s="175" t="str">
        <f>IF(ISNA(_xlfn.XLOOKUP(ILQ$4,dictionary!$M$3:$M$7128,dictionary!$N$3:$N$7128))," ",_xlfn.XLOOKUP(ILQ$4,dictionary!$M$3:$M$7128,dictionary!$N$3:$N$7128))</f>
        <v>Para_Visu_Counter_MaintCountName1_uc_NEx</v>
      </c>
      <c r="ILR3" s="175" t="str">
        <f>IF(ISNA(_xlfn.XLOOKUP(ILR$4,dictionary!$M$3:$M$7128,dictionary!$N$3:$N$7128))," ",_xlfn.XLOOKUP(ILR$4,dictionary!$M$3:$M$7128,dictionary!$N$3:$N$7128))</f>
        <v>Para_Visu_Counter_MaintCountName2</v>
      </c>
      <c r="ILS3" s="175" t="str">
        <f>IF(ISNA(_xlfn.XLOOKUP(ILS$4,dictionary!$M$3:$M$7128,dictionary!$N$3:$N$7128))," ",_xlfn.XLOOKUP(ILS$4,dictionary!$M$3:$M$7128,dictionary!$N$3:$N$7128))</f>
        <v>Para_Visu_Counter_MaintCountName2_uc_NEx</v>
      </c>
      <c r="ILT3" s="175" t="str">
        <f>IF(ISNA(_xlfn.XLOOKUP(ILT$4,dictionary!$M$3:$M$7128,dictionary!$N$3:$N$7128))," ",_xlfn.XLOOKUP(ILT$4,dictionary!$M$3:$M$7128,dictionary!$N$3:$N$7128))</f>
        <v>Para_Visu_Counter_MaintCountName3</v>
      </c>
      <c r="ILU3" s="175" t="str">
        <f>IF(ISNA(_xlfn.XLOOKUP(ILU$4,dictionary!$M$3:$M$7128,dictionary!$N$3:$N$7128))," ",_xlfn.XLOOKUP(ILU$4,dictionary!$M$3:$M$7128,dictionary!$N$3:$N$7128))</f>
        <v>Para_Visu_Counter_MaintCountName3_uc_NEx</v>
      </c>
      <c r="ILV3" s="175" t="str">
        <f>IF(ISNA(_xlfn.XLOOKUP(ILV$4,dictionary!$M$3:$M$7128,dictionary!$N$3:$N$7128))," ",_xlfn.XLOOKUP(ILV$4,dictionary!$M$3:$M$7128,dictionary!$N$3:$N$7128))</f>
        <v>Para_Visu_Counter_MaintCountName4</v>
      </c>
      <c r="ILW3" s="175" t="str">
        <f>IF(ISNA(_xlfn.XLOOKUP(ILW$4,dictionary!$M$3:$M$7128,dictionary!$N$3:$N$7128))," ",_xlfn.XLOOKUP(ILW$4,dictionary!$M$3:$M$7128,dictionary!$N$3:$N$7128))</f>
        <v>Para_Visu_Counter_MaintCountName4_uc_NEx</v>
      </c>
      <c r="ILX3" s="175" t="str">
        <f>IF(ISNA(_xlfn.XLOOKUP(ILX$4,dictionary!$M$3:$M$7128,dictionary!$N$3:$N$7128))," ",_xlfn.XLOOKUP(ILX$4,dictionary!$M$3:$M$7128,dictionary!$N$3:$N$7128))</f>
        <v>Para_Visu_Counter_MaintCountNameF1</v>
      </c>
      <c r="ILY3" s="175" t="str">
        <f>IF(ISNA(_xlfn.XLOOKUP(ILY$4,dictionary!$M$3:$M$7128,dictionary!$N$3:$N$7128))," ",_xlfn.XLOOKUP(ILY$4,dictionary!$M$3:$M$7128,dictionary!$N$3:$N$7128))</f>
        <v>Para_Visu_Counter_MaintCountNameF1_uc_NEx</v>
      </c>
      <c r="ILZ3" s="175" t="str">
        <f>IF(ISNA(_xlfn.XLOOKUP(ILZ$4,dictionary!$M$3:$M$7128,dictionary!$N$3:$N$7128))," ",_xlfn.XLOOKUP(ILZ$4,dictionary!$M$3:$M$7128,dictionary!$N$3:$N$7128))</f>
        <v>Para_Visu_Counter_MaintCountNameF2</v>
      </c>
      <c r="IMA3" s="175" t="str">
        <f>IF(ISNA(_xlfn.XLOOKUP(IMA$4,dictionary!$M$3:$M$7128,dictionary!$N$3:$N$7128))," ",_xlfn.XLOOKUP(IMA$4,dictionary!$M$3:$M$7128,dictionary!$N$3:$N$7128))</f>
        <v>Para_Visu_Counter_MaintCountNameF2_uc_NEx</v>
      </c>
      <c r="IMB3" s="175" t="str">
        <f>IF(ISNA(_xlfn.XLOOKUP(IMB$4,dictionary!$M$3:$M$7128,dictionary!$N$3:$N$7128))," ",_xlfn.XLOOKUP(IMB$4,dictionary!$M$3:$M$7128,dictionary!$N$3:$N$7128))</f>
        <v>Para_Visu_Counter_MaintCountNameF3</v>
      </c>
      <c r="IMC3" s="175" t="str">
        <f>IF(ISNA(_xlfn.XLOOKUP(IMC$4,dictionary!$M$3:$M$7128,dictionary!$N$3:$N$7128))," ",_xlfn.XLOOKUP(IMC$4,dictionary!$M$3:$M$7128,dictionary!$N$3:$N$7128))</f>
        <v>Para_Visu_Counter_MaintCountNameF3_uc_NEx</v>
      </c>
      <c r="IMD3" s="175" t="str">
        <f>IF(ISNA(_xlfn.XLOOKUP(IMD$4,dictionary!$M$3:$M$7128,dictionary!$N$3:$N$7128))," ",_xlfn.XLOOKUP(IMD$4,dictionary!$M$3:$M$7128,dictionary!$N$3:$N$7128))</f>
        <v>Para_Visu_Counter_MaintCountNameF4</v>
      </c>
      <c r="IME3" s="175" t="str">
        <f>IF(ISNA(_xlfn.XLOOKUP(IME$4,dictionary!$M$3:$M$7128,dictionary!$N$3:$N$7128))," ",_xlfn.XLOOKUP(IME$4,dictionary!$M$3:$M$7128,dictionary!$N$3:$N$7128))</f>
        <v>Para_Visu_Counter_MaintCountNameF4_uc_NEx</v>
      </c>
      <c r="IMF3" s="175" t="str">
        <f>IF(ISNA(_xlfn.XLOOKUP(IMF$4,dictionary!$M$3:$M$7128,dictionary!$N$3:$N$7128))," ",_xlfn.XLOOKUP(IMF$4,dictionary!$M$3:$M$7128,dictionary!$N$3:$N$7128))</f>
        <v>Para_Visu_Counter_ResCountName1</v>
      </c>
      <c r="IMG3" s="175" t="str">
        <f>IF(ISNA(_xlfn.XLOOKUP(IMG$4,dictionary!$M$3:$M$7128,dictionary!$N$3:$N$7128))," ",_xlfn.XLOOKUP(IMG$4,dictionary!$M$3:$M$7128,dictionary!$N$3:$N$7128))</f>
        <v>Para_Visu_Counter_ResCountName2</v>
      </c>
      <c r="IMH3" s="175" t="str">
        <f>IF(ISNA(_xlfn.XLOOKUP(IMH$4,dictionary!$M$3:$M$7128,dictionary!$N$3:$N$7128))," ",_xlfn.XLOOKUP(IMH$4,dictionary!$M$3:$M$7128,dictionary!$N$3:$N$7128))</f>
        <v>Para_Visu_Counter_ResCountName3</v>
      </c>
      <c r="IMI3" s="175" t="str">
        <f>IF(ISNA(_xlfn.XLOOKUP(IMI$4,dictionary!$M$3:$M$7128,dictionary!$N$3:$N$7128))," ",_xlfn.XLOOKUP(IMI$4,dictionary!$M$3:$M$7128,dictionary!$N$3:$N$7128))</f>
        <v>Para_Visu_Counter_ResCountName4</v>
      </c>
      <c r="IMJ3" s="175" t="str">
        <f>IF(ISNA(_xlfn.XLOOKUP(IMJ$4,dictionary!$M$3:$M$7128,dictionary!$N$3:$N$7128))," ",_xlfn.XLOOKUP(IMJ$4,dictionary!$M$3:$M$7128,dictionary!$N$3:$N$7128))</f>
        <v>Para_Visu_Counter_ResCountNameF1</v>
      </c>
      <c r="IMK3" s="175" t="str">
        <f>IF(ISNA(_xlfn.XLOOKUP(IMK$4,dictionary!$M$3:$M$7128,dictionary!$N$3:$N$7128))," ",_xlfn.XLOOKUP(IMK$4,dictionary!$M$3:$M$7128,dictionary!$N$3:$N$7128))</f>
        <v>Para_Visu_Counter_ResCountNameF2</v>
      </c>
      <c r="IML3" s="175" t="str">
        <f>IF(ISNA(_xlfn.XLOOKUP(IML$4,dictionary!$M$3:$M$7128,dictionary!$N$3:$N$7128))," ",_xlfn.XLOOKUP(IML$4,dictionary!$M$3:$M$7128,dictionary!$N$3:$N$7128))</f>
        <v>Para_Visu_Counter_ResCountNameF3</v>
      </c>
      <c r="IMM3" s="175" t="str">
        <f>IF(ISNA(_xlfn.XLOOKUP(IMM$4,dictionary!$M$3:$M$7128,dictionary!$N$3:$N$7128))," ",_xlfn.XLOOKUP(IMM$4,dictionary!$M$3:$M$7128,dictionary!$N$3:$N$7128))</f>
        <v>Para_Visu_Counter_ResCountNameF4</v>
      </c>
      <c r="IMN3" s="175" t="str">
        <f>IF(ISNA(_xlfn.XLOOKUP(IMN$4,dictionary!$M$3:$M$7128,dictionary!$N$3:$N$7128))," ",_xlfn.XLOOKUP(IMN$4,dictionary!$M$3:$M$7128,dictionary!$N$3:$N$7128))</f>
        <v>Para_Visu_Counter_ResCountUnit1</v>
      </c>
      <c r="IMO3" s="175" t="str">
        <f>IF(ISNA(_xlfn.XLOOKUP(IMO$4,dictionary!$M$3:$M$7128,dictionary!$N$3:$N$7128))," ",_xlfn.XLOOKUP(IMO$4,dictionary!$M$3:$M$7128,dictionary!$N$3:$N$7128))</f>
        <v>Para_Visu_Counter_ResCountUnit2</v>
      </c>
      <c r="IMP3" s="175" t="str">
        <f>IF(ISNA(_xlfn.XLOOKUP(IMP$4,dictionary!$M$3:$M$7128,dictionary!$N$3:$N$7128))," ",_xlfn.XLOOKUP(IMP$4,dictionary!$M$3:$M$7128,dictionary!$N$3:$N$7128))</f>
        <v>Para_Visu_Counter_ResCountUnit3</v>
      </c>
      <c r="IMQ3" s="175" t="str">
        <f>IF(ISNA(_xlfn.XLOOKUP(IMQ$4,dictionary!$M$3:$M$7128,dictionary!$N$3:$N$7128))," ",_xlfn.XLOOKUP(IMQ$4,dictionary!$M$3:$M$7128,dictionary!$N$3:$N$7128))</f>
        <v>Para_Visu_Counter_ResCountUnit4</v>
      </c>
      <c r="IMR3" s="175" t="str">
        <f>IF(ISNA(_xlfn.XLOOKUP(IMR$4,dictionary!$M$3:$M$7128,dictionary!$N$3:$N$7128))," ",_xlfn.XLOOKUP(IMR$4,dictionary!$M$3:$M$7128,dictionary!$N$3:$N$7128))</f>
        <v>Para_Visu_Ele_ActGenNetPath</v>
      </c>
      <c r="IMS3" s="175" t="str">
        <f>IF(ISNA(_xlfn.XLOOKUP(IMS$4,dictionary!$M$3:$M$7128,dictionary!$N$3:$N$7128))," ",_xlfn.XLOOKUP(IMS$4,dictionary!$M$3:$M$7128,dictionary!$N$3:$N$7128))</f>
        <v>Para_Visu_Ele_ActNetOK_NEx</v>
      </c>
      <c r="IMT3" s="175" t="str">
        <f>IF(ISNA(_xlfn.XLOOKUP(IMT$4,dictionary!$M$3:$M$7128,dictionary!$N$3:$N$7128))," ",_xlfn.XLOOKUP(IMT$4,dictionary!$M$3:$M$7128,dictionary!$N$3:$N$7128))</f>
        <v>Para_Visu_Ele_ActTrGenDown</v>
      </c>
      <c r="IMU3" s="175" t="str">
        <f>IF(ISNA(_xlfn.XLOOKUP(IMU$4,dictionary!$M$3:$M$7128,dictionary!$N$3:$N$7128))," ",_xlfn.XLOOKUP(IMU$4,dictionary!$M$3:$M$7128,dictionary!$N$3:$N$7128))</f>
        <v>Para_Visu_Ele_ActTrGenUp</v>
      </c>
      <c r="IMV3" s="175" t="str">
        <f>IF(ISNA(_xlfn.XLOOKUP(IMV$4,dictionary!$M$3:$M$7128,dictionary!$N$3:$N$7128))," ",_xlfn.XLOOKUP(IMV$4,dictionary!$M$3:$M$7128,dictionary!$N$3:$N$7128))</f>
        <v>Para_Visu_Ele_ActTrNetDown</v>
      </c>
      <c r="IMW3" s="175" t="str">
        <f>IF(ISNA(_xlfn.XLOOKUP(IMW$4,dictionary!$M$3:$M$7128,dictionary!$N$3:$N$7128))," ",_xlfn.XLOOKUP(IMW$4,dictionary!$M$3:$M$7128,dictionary!$N$3:$N$7128))</f>
        <v>Para_Visu_Ele_ActTrNetUp</v>
      </c>
      <c r="IMX3" s="175" t="str">
        <f>IF(ISNA(_xlfn.XLOOKUP(IMX$4,dictionary!$M$3:$M$7128,dictionary!$N$3:$N$7128))," ",_xlfn.XLOOKUP(IMX$4,dictionary!$M$3:$M$7128,dictionary!$N$3:$N$7128))</f>
        <v>Para_Visu_Hyd_ActCoolWaterCircuit</v>
      </c>
      <c r="IMY3" s="175" t="str">
        <f>IF(ISNA(_xlfn.XLOOKUP(IMY$4,dictionary!$M$3:$M$7128,dictionary!$N$3:$N$7128))," ",_xlfn.XLOOKUP(IMY$4,dictionary!$M$3:$M$7128,dictionary!$N$3:$N$7128))</f>
        <v>Para_Visu_Hyd_ActDeskCooler</v>
      </c>
      <c r="IMZ3" s="175" t="str">
        <f>IF(ISNA(_xlfn.XLOOKUP(IMZ$4,dictionary!$M$3:$M$7128,dictionary!$N$3:$N$7128))," ",_xlfn.XLOOKUP(IMZ$4,dictionary!$M$3:$M$7128,dictionary!$N$3:$N$7128))</f>
        <v>Para_Visu_Hyd_ActExtHeating</v>
      </c>
      <c r="INA3" s="175" t="str">
        <f>IF(ISNA(_xlfn.XLOOKUP(INA$4,dictionary!$M$3:$M$7128,dictionary!$N$3:$N$7128))," ",_xlfn.XLOOKUP(INA$4,dictionary!$M$3:$M$7128,dictionary!$N$3:$N$7128))</f>
        <v>Para_Visu_Hyd_ActIntHeating</v>
      </c>
      <c r="INB3" s="175" t="str">
        <f>IF(ISNA(_xlfn.XLOOKUP(INB$4,dictionary!$M$3:$M$7128,dictionary!$N$3:$N$7128))," ",_xlfn.XLOOKUP(INB$4,dictionary!$M$3:$M$7128,dictionary!$N$3:$N$7128))</f>
        <v>Para_Visu_Hyd_ActOil2Stage</v>
      </c>
      <c r="INC3" s="175" t="str">
        <f>IF(ISNA(_xlfn.XLOOKUP(INC$4,dictionary!$M$3:$M$7128,dictionary!$N$3:$N$7128))," ",_xlfn.XLOOKUP(INC$4,dictionary!$M$3:$M$7128,dictionary!$N$3:$N$7128))</f>
        <v>Para_Visu_Hyd_ActOilPreLubPumpAC</v>
      </c>
      <c r="IND3" s="175" t="str">
        <f>IF(ISNA(_xlfn.XLOOKUP(IND$4,dictionary!$M$3:$M$7128,dictionary!$N$3:$N$7128))," ",_xlfn.XLOOKUP(IND$4,dictionary!$M$3:$M$7128,dictionary!$N$3:$N$7128))</f>
        <v>Para_Visu_Hyd_ActOilPreLubPumpDC</v>
      </c>
      <c r="INE3" s="175" t="str">
        <f>IF(ISNA(_xlfn.XLOOKUP(INE$4,dictionary!$M$3:$M$7128,dictionary!$N$3:$N$7128))," ",_xlfn.XLOOKUP(INE$4,dictionary!$M$3:$M$7128,dictionary!$N$3:$N$7128))</f>
        <v>Para_Visu_Hyd_ActTC</v>
      </c>
      <c r="INF3" s="175" t="str">
        <f>IF(ISNA(_xlfn.XLOOKUP(INF$4,dictionary!$M$3:$M$7128,dictionary!$N$3:$N$7128))," ",_xlfn.XLOOKUP(INF$4,dictionary!$M$3:$M$7128,dictionary!$N$3:$N$7128))</f>
        <v>Para_Visu_UserLevelAck</v>
      </c>
      <c r="ING3" s="175" t="str">
        <f>IF(ISNA(_xlfn.XLOOKUP(ING$4,dictionary!$M$3:$M$7128,dictionary!$N$3:$N$7128))," ",_xlfn.XLOOKUP(ING$4,dictionary!$M$3:$M$7128,dictionary!$N$3:$N$7128))</f>
        <v>PBC_HeatChar10_Cyl01</v>
      </c>
      <c r="INH3" s="175" t="str">
        <f>IF(ISNA(_xlfn.XLOOKUP(INH$4,dictionary!$M$3:$M$7128,dictionary!$N$3:$N$7128))," ",_xlfn.XLOOKUP(INH$4,dictionary!$M$3:$M$7128,dictionary!$N$3:$N$7128))</f>
        <v>PBC_HeatChar10_Cyl02</v>
      </c>
      <c r="INI3" s="175" t="str">
        <f>IF(ISNA(_xlfn.XLOOKUP(INI$4,dictionary!$M$3:$M$7128,dictionary!$N$3:$N$7128))," ",_xlfn.XLOOKUP(INI$4,dictionary!$M$3:$M$7128,dictionary!$N$3:$N$7128))</f>
        <v>PBC_HeatChar10_Cyl03</v>
      </c>
      <c r="INJ3" s="175" t="str">
        <f>IF(ISNA(_xlfn.XLOOKUP(INJ$4,dictionary!$M$3:$M$7128,dictionary!$N$3:$N$7128))," ",_xlfn.XLOOKUP(INJ$4,dictionary!$M$3:$M$7128,dictionary!$N$3:$N$7128))</f>
        <v>PBC_HeatChar10_Cyl04</v>
      </c>
      <c r="INK3" s="175" t="str">
        <f>IF(ISNA(_xlfn.XLOOKUP(INK$4,dictionary!$M$3:$M$7128,dictionary!$N$3:$N$7128))," ",_xlfn.XLOOKUP(INK$4,dictionary!$M$3:$M$7128,dictionary!$N$3:$N$7128))</f>
        <v>PBC_HeatChar10_Cyl05</v>
      </c>
      <c r="INL3" s="175" t="str">
        <f>IF(ISNA(_xlfn.XLOOKUP(INL$4,dictionary!$M$3:$M$7128,dictionary!$N$3:$N$7128))," ",_xlfn.XLOOKUP(INL$4,dictionary!$M$3:$M$7128,dictionary!$N$3:$N$7128))</f>
        <v>PBC_HeatChar10_Cyl06</v>
      </c>
      <c r="INM3" s="175" t="str">
        <f>IF(ISNA(_xlfn.XLOOKUP(INM$4,dictionary!$M$3:$M$7128,dictionary!$N$3:$N$7128))," ",_xlfn.XLOOKUP(INM$4,dictionary!$M$3:$M$7128,dictionary!$N$3:$N$7128))</f>
        <v>PBC_HeatChar10_Cyl07</v>
      </c>
      <c r="INN3" s="175" t="str">
        <f>IF(ISNA(_xlfn.XLOOKUP(INN$4,dictionary!$M$3:$M$7128,dictionary!$N$3:$N$7128))," ",_xlfn.XLOOKUP(INN$4,dictionary!$M$3:$M$7128,dictionary!$N$3:$N$7128))</f>
        <v>PBC_HeatChar10_Cyl08</v>
      </c>
      <c r="INO3" s="175" t="str">
        <f>IF(ISNA(_xlfn.XLOOKUP(INO$4,dictionary!$M$3:$M$7128,dictionary!$N$3:$N$7128))," ",_xlfn.XLOOKUP(INO$4,dictionary!$M$3:$M$7128,dictionary!$N$3:$N$7128))</f>
        <v>PBC_HeatChar10_Cyl09</v>
      </c>
      <c r="INP3" s="175" t="str">
        <f>IF(ISNA(_xlfn.XLOOKUP(INP$4,dictionary!$M$3:$M$7128,dictionary!$N$3:$N$7128))," ",_xlfn.XLOOKUP(INP$4,dictionary!$M$3:$M$7128,dictionary!$N$3:$N$7128))</f>
        <v>PBC_HeatChar10_Cyl10</v>
      </c>
      <c r="INQ3" s="175" t="str">
        <f>IF(ISNA(_xlfn.XLOOKUP(INQ$4,dictionary!$M$3:$M$7128,dictionary!$N$3:$N$7128))," ",_xlfn.XLOOKUP(INQ$4,dictionary!$M$3:$M$7128,dictionary!$N$3:$N$7128))</f>
        <v>PBC_HeatChar10_Cyl11</v>
      </c>
      <c r="INR3" s="175" t="str">
        <f>IF(ISNA(_xlfn.XLOOKUP(INR$4,dictionary!$M$3:$M$7128,dictionary!$N$3:$N$7128))," ",_xlfn.XLOOKUP(INR$4,dictionary!$M$3:$M$7128,dictionary!$N$3:$N$7128))</f>
        <v>PBC_HeatChar10_Cyl12</v>
      </c>
      <c r="INS3" s="175" t="str">
        <f>IF(ISNA(_xlfn.XLOOKUP(INS$4,dictionary!$M$3:$M$7128,dictionary!$N$3:$N$7128))," ",_xlfn.XLOOKUP(INS$4,dictionary!$M$3:$M$7128,dictionary!$N$3:$N$7128))</f>
        <v>PBC_HeatChar10_Cyl13</v>
      </c>
      <c r="INT3" s="175" t="str">
        <f>IF(ISNA(_xlfn.XLOOKUP(INT$4,dictionary!$M$3:$M$7128,dictionary!$N$3:$N$7128))," ",_xlfn.XLOOKUP(INT$4,dictionary!$M$3:$M$7128,dictionary!$N$3:$N$7128))</f>
        <v>PBC_HeatChar10_Cyl14</v>
      </c>
      <c r="INU3" s="175" t="str">
        <f>IF(ISNA(_xlfn.XLOOKUP(INU$4,dictionary!$M$3:$M$7128,dictionary!$N$3:$N$7128))," ",_xlfn.XLOOKUP(INU$4,dictionary!$M$3:$M$7128,dictionary!$N$3:$N$7128))</f>
        <v>PBC_HeatChar10_Cyl15</v>
      </c>
      <c r="INV3" s="175" t="str">
        <f>IF(ISNA(_xlfn.XLOOKUP(INV$4,dictionary!$M$3:$M$7128,dictionary!$N$3:$N$7128))," ",_xlfn.XLOOKUP(INV$4,dictionary!$M$3:$M$7128,dictionary!$N$3:$N$7128))</f>
        <v>PBC_HeatChar10_Cyl16</v>
      </c>
      <c r="INW3" s="175" t="str">
        <f>IF(ISNA(_xlfn.XLOOKUP(INW$4,dictionary!$M$3:$M$7128,dictionary!$N$3:$N$7128))," ",_xlfn.XLOOKUP(INW$4,dictionary!$M$3:$M$7128,dictionary!$N$3:$N$7128))</f>
        <v>PBC_HeatChar10_Cyl17</v>
      </c>
      <c r="INX3" s="175" t="str">
        <f>IF(ISNA(_xlfn.XLOOKUP(INX$4,dictionary!$M$3:$M$7128,dictionary!$N$3:$N$7128))," ",_xlfn.XLOOKUP(INX$4,dictionary!$M$3:$M$7128,dictionary!$N$3:$N$7128))</f>
        <v>PBC_HeatChar10_Cyl18</v>
      </c>
      <c r="INY3" s="175" t="str">
        <f>IF(ISNA(_xlfn.XLOOKUP(INY$4,dictionary!$M$3:$M$7128,dictionary!$N$3:$N$7128))," ",_xlfn.XLOOKUP(INY$4,dictionary!$M$3:$M$7128,dictionary!$N$3:$N$7128))</f>
        <v>PBC_HeatChar10_Cyl19</v>
      </c>
      <c r="INZ3" s="175" t="str">
        <f>IF(ISNA(_xlfn.XLOOKUP(INZ$4,dictionary!$M$3:$M$7128,dictionary!$N$3:$N$7128))," ",_xlfn.XLOOKUP(INZ$4,dictionary!$M$3:$M$7128,dictionary!$N$3:$N$7128))</f>
        <v>PBC_HeatChar10_Cyl20</v>
      </c>
      <c r="IOA3" s="175" t="str">
        <f>IF(ISNA(_xlfn.XLOOKUP(IOA$4,dictionary!$M$3:$M$7128,dictionary!$N$3:$N$7128))," ",_xlfn.XLOOKUP(IOA$4,dictionary!$M$3:$M$7128,dictionary!$N$3:$N$7128))</f>
        <v>PBC_HeatChar10_Cyl21</v>
      </c>
      <c r="IOB3" s="175" t="str">
        <f>IF(ISNA(_xlfn.XLOOKUP(IOB$4,dictionary!$M$3:$M$7128,dictionary!$N$3:$N$7128))," ",_xlfn.XLOOKUP(IOB$4,dictionary!$M$3:$M$7128,dictionary!$N$3:$N$7128))</f>
        <v>PBC_HeatChar10_Cyl22</v>
      </c>
      <c r="IOC3" s="175" t="str">
        <f>IF(ISNA(_xlfn.XLOOKUP(IOC$4,dictionary!$M$3:$M$7128,dictionary!$N$3:$N$7128))," ",_xlfn.XLOOKUP(IOC$4,dictionary!$M$3:$M$7128,dictionary!$N$3:$N$7128))</f>
        <v>PBC_HeatChar10_Cyl23</v>
      </c>
      <c r="IOD3" s="175" t="str">
        <f>IF(ISNA(_xlfn.XLOOKUP(IOD$4,dictionary!$M$3:$M$7128,dictionary!$N$3:$N$7128))," ",_xlfn.XLOOKUP(IOD$4,dictionary!$M$3:$M$7128,dictionary!$N$3:$N$7128))</f>
        <v>PBC_HeatChar10_Cyl24</v>
      </c>
      <c r="IOE3" s="175" t="str">
        <f>IF(ISNA(_xlfn.XLOOKUP(IOE$4,dictionary!$M$3:$M$7128,dictionary!$N$3:$N$7128))," ",_xlfn.XLOOKUP(IOE$4,dictionary!$M$3:$M$7128,dictionary!$N$3:$N$7128))</f>
        <v>PBC_HeatChar90_Cyl01</v>
      </c>
      <c r="IOF3" s="175" t="str">
        <f>IF(ISNA(_xlfn.XLOOKUP(IOF$4,dictionary!$M$3:$M$7128,dictionary!$N$3:$N$7128))," ",_xlfn.XLOOKUP(IOF$4,dictionary!$M$3:$M$7128,dictionary!$N$3:$N$7128))</f>
        <v>PBC_HeatChar90_Cyl02</v>
      </c>
      <c r="IOG3" s="175" t="str">
        <f>IF(ISNA(_xlfn.XLOOKUP(IOG$4,dictionary!$M$3:$M$7128,dictionary!$N$3:$N$7128))," ",_xlfn.XLOOKUP(IOG$4,dictionary!$M$3:$M$7128,dictionary!$N$3:$N$7128))</f>
        <v>PBC_HeatChar90_Cyl03</v>
      </c>
      <c r="IOH3" s="175" t="str">
        <f>IF(ISNA(_xlfn.XLOOKUP(IOH$4,dictionary!$M$3:$M$7128,dictionary!$N$3:$N$7128))," ",_xlfn.XLOOKUP(IOH$4,dictionary!$M$3:$M$7128,dictionary!$N$3:$N$7128))</f>
        <v>PBC_HeatChar90_Cyl04</v>
      </c>
      <c r="IOI3" s="175" t="str">
        <f>IF(ISNA(_xlfn.XLOOKUP(IOI$4,dictionary!$M$3:$M$7128,dictionary!$N$3:$N$7128))," ",_xlfn.XLOOKUP(IOI$4,dictionary!$M$3:$M$7128,dictionary!$N$3:$N$7128))</f>
        <v>PBC_HeatChar90_Cyl05</v>
      </c>
      <c r="IOJ3" s="175" t="str">
        <f>IF(ISNA(_xlfn.XLOOKUP(IOJ$4,dictionary!$M$3:$M$7128,dictionary!$N$3:$N$7128))," ",_xlfn.XLOOKUP(IOJ$4,dictionary!$M$3:$M$7128,dictionary!$N$3:$N$7128))</f>
        <v>PBC_HeatChar90_Cyl06</v>
      </c>
      <c r="IOK3" s="175" t="str">
        <f>IF(ISNA(_xlfn.XLOOKUP(IOK$4,dictionary!$M$3:$M$7128,dictionary!$N$3:$N$7128))," ",_xlfn.XLOOKUP(IOK$4,dictionary!$M$3:$M$7128,dictionary!$N$3:$N$7128))</f>
        <v>PBC_HeatChar90_Cyl07</v>
      </c>
      <c r="IOL3" s="175" t="str">
        <f>IF(ISNA(_xlfn.XLOOKUP(IOL$4,dictionary!$M$3:$M$7128,dictionary!$N$3:$N$7128))," ",_xlfn.XLOOKUP(IOL$4,dictionary!$M$3:$M$7128,dictionary!$N$3:$N$7128))</f>
        <v>PBC_HeatChar90_Cyl08</v>
      </c>
      <c r="IOM3" s="175" t="str">
        <f>IF(ISNA(_xlfn.XLOOKUP(IOM$4,dictionary!$M$3:$M$7128,dictionary!$N$3:$N$7128))," ",_xlfn.XLOOKUP(IOM$4,dictionary!$M$3:$M$7128,dictionary!$N$3:$N$7128))</f>
        <v>PBC_HeatChar90_Cyl09</v>
      </c>
      <c r="ION3" s="175" t="str">
        <f>IF(ISNA(_xlfn.XLOOKUP(ION$4,dictionary!$M$3:$M$7128,dictionary!$N$3:$N$7128))," ",_xlfn.XLOOKUP(ION$4,dictionary!$M$3:$M$7128,dictionary!$N$3:$N$7128))</f>
        <v>PBC_HeatChar90_Cyl10</v>
      </c>
      <c r="IOO3" s="175" t="str">
        <f>IF(ISNA(_xlfn.XLOOKUP(IOO$4,dictionary!$M$3:$M$7128,dictionary!$N$3:$N$7128))," ",_xlfn.XLOOKUP(IOO$4,dictionary!$M$3:$M$7128,dictionary!$N$3:$N$7128))</f>
        <v>PBC_HeatChar90_Cyl11</v>
      </c>
      <c r="IOP3" s="175" t="str">
        <f>IF(ISNA(_xlfn.XLOOKUP(IOP$4,dictionary!$M$3:$M$7128,dictionary!$N$3:$N$7128))," ",_xlfn.XLOOKUP(IOP$4,dictionary!$M$3:$M$7128,dictionary!$N$3:$N$7128))</f>
        <v>PBC_HeatChar90_Cyl12</v>
      </c>
      <c r="IOQ3" s="175" t="str">
        <f>IF(ISNA(_xlfn.XLOOKUP(IOQ$4,dictionary!$M$3:$M$7128,dictionary!$N$3:$N$7128))," ",_xlfn.XLOOKUP(IOQ$4,dictionary!$M$3:$M$7128,dictionary!$N$3:$N$7128))</f>
        <v>PBC_HeatChar90_Cyl13</v>
      </c>
      <c r="IOR3" s="175" t="str">
        <f>IF(ISNA(_xlfn.XLOOKUP(IOR$4,dictionary!$M$3:$M$7128,dictionary!$N$3:$N$7128))," ",_xlfn.XLOOKUP(IOR$4,dictionary!$M$3:$M$7128,dictionary!$N$3:$N$7128))</f>
        <v>PBC_HeatChar90_Cyl14</v>
      </c>
      <c r="IOS3" s="175" t="str">
        <f>IF(ISNA(_xlfn.XLOOKUP(IOS$4,dictionary!$M$3:$M$7128,dictionary!$N$3:$N$7128))," ",_xlfn.XLOOKUP(IOS$4,dictionary!$M$3:$M$7128,dictionary!$N$3:$N$7128))</f>
        <v>PBC_HeatChar90_Cyl15</v>
      </c>
      <c r="IOT3" s="175" t="str">
        <f>IF(ISNA(_xlfn.XLOOKUP(IOT$4,dictionary!$M$3:$M$7128,dictionary!$N$3:$N$7128))," ",_xlfn.XLOOKUP(IOT$4,dictionary!$M$3:$M$7128,dictionary!$N$3:$N$7128))</f>
        <v>PBC_HeatChar90_Cyl16</v>
      </c>
      <c r="IOU3" s="175" t="str">
        <f>IF(ISNA(_xlfn.XLOOKUP(IOU$4,dictionary!$M$3:$M$7128,dictionary!$N$3:$N$7128))," ",_xlfn.XLOOKUP(IOU$4,dictionary!$M$3:$M$7128,dictionary!$N$3:$N$7128))</f>
        <v>PBC_HeatChar90_Cyl17</v>
      </c>
      <c r="IOV3" s="175" t="str">
        <f>IF(ISNA(_xlfn.XLOOKUP(IOV$4,dictionary!$M$3:$M$7128,dictionary!$N$3:$N$7128))," ",_xlfn.XLOOKUP(IOV$4,dictionary!$M$3:$M$7128,dictionary!$N$3:$N$7128))</f>
        <v>PBC_HeatChar90_Cyl18</v>
      </c>
      <c r="IOW3" s="175" t="str">
        <f>IF(ISNA(_xlfn.XLOOKUP(IOW$4,dictionary!$M$3:$M$7128,dictionary!$N$3:$N$7128))," ",_xlfn.XLOOKUP(IOW$4,dictionary!$M$3:$M$7128,dictionary!$N$3:$N$7128))</f>
        <v>PBC_HeatChar90_Cyl19</v>
      </c>
      <c r="IOX3" s="175" t="str">
        <f>IF(ISNA(_xlfn.XLOOKUP(IOX$4,dictionary!$M$3:$M$7128,dictionary!$N$3:$N$7128))," ",_xlfn.XLOOKUP(IOX$4,dictionary!$M$3:$M$7128,dictionary!$N$3:$N$7128))</f>
        <v>PBC_HeatChar90_Cyl20</v>
      </c>
      <c r="IOY3" s="175" t="str">
        <f>IF(ISNA(_xlfn.XLOOKUP(IOY$4,dictionary!$M$3:$M$7128,dictionary!$N$3:$N$7128))," ",_xlfn.XLOOKUP(IOY$4,dictionary!$M$3:$M$7128,dictionary!$N$3:$N$7128))</f>
        <v>PBC_HeatChar90_Cyl21</v>
      </c>
      <c r="IOZ3" s="175" t="str">
        <f>IF(ISNA(_xlfn.XLOOKUP(IOZ$4,dictionary!$M$3:$M$7128,dictionary!$N$3:$N$7128))," ",_xlfn.XLOOKUP(IOZ$4,dictionary!$M$3:$M$7128,dictionary!$N$3:$N$7128))</f>
        <v>PBC_HeatChar90_Cyl22</v>
      </c>
      <c r="IPA3" s="175" t="str">
        <f>IF(ISNA(_xlfn.XLOOKUP(IPA$4,dictionary!$M$3:$M$7128,dictionary!$N$3:$N$7128))," ",_xlfn.XLOOKUP(IPA$4,dictionary!$M$3:$M$7128,dictionary!$N$3:$N$7128))</f>
        <v>PBC_HeatChar90_Cyl23</v>
      </c>
      <c r="IPB3" s="175" t="str">
        <f>IF(ISNA(_xlfn.XLOOKUP(IPB$4,dictionary!$M$3:$M$7128,dictionary!$N$3:$N$7128))," ",_xlfn.XLOOKUP(IPB$4,dictionary!$M$3:$M$7128,dictionary!$N$3:$N$7128))</f>
        <v>PBC_HeatChar90_Cyl24</v>
      </c>
      <c r="IPC3" s="175" t="str">
        <f>IF(ISNA(_xlfn.XLOOKUP(IPC$4,dictionary!$M$3:$M$7128,dictionary!$N$3:$N$7128))," ",_xlfn.XLOOKUP(IPC$4,dictionary!$M$3:$M$7128,dictionary!$N$3:$N$7128))</f>
        <v>PBC_HeatCharVar_Avg</v>
      </c>
      <c r="IPD3" s="175" t="str">
        <f>IF(ISNA(_xlfn.XLOOKUP(IPD$4,dictionary!$M$3:$M$7128,dictionary!$N$3:$N$7128))," ",_xlfn.XLOOKUP(IPD$4,dictionary!$M$3:$M$7128,dictionary!$N$3:$N$7128))</f>
        <v>PBC_HeatCharVar_Cyl01</v>
      </c>
      <c r="IPE3" s="175" t="str">
        <f>IF(ISNA(_xlfn.XLOOKUP(IPE$4,dictionary!$M$3:$M$7128,dictionary!$N$3:$N$7128))," ",_xlfn.XLOOKUP(IPE$4,dictionary!$M$3:$M$7128,dictionary!$N$3:$N$7128))</f>
        <v>PBC_HeatCharVar_Cyl02</v>
      </c>
      <c r="IPF3" s="175" t="str">
        <f>IF(ISNA(_xlfn.XLOOKUP(IPF$4,dictionary!$M$3:$M$7128,dictionary!$N$3:$N$7128))," ",_xlfn.XLOOKUP(IPF$4,dictionary!$M$3:$M$7128,dictionary!$N$3:$N$7128))</f>
        <v>PBC_HeatCharVar_Cyl03</v>
      </c>
      <c r="IPG3" s="175" t="str">
        <f>IF(ISNA(_xlfn.XLOOKUP(IPG$4,dictionary!$M$3:$M$7128,dictionary!$N$3:$N$7128))," ",_xlfn.XLOOKUP(IPG$4,dictionary!$M$3:$M$7128,dictionary!$N$3:$N$7128))</f>
        <v>PBC_HeatCharVar_Cyl04</v>
      </c>
      <c r="IPH3" s="175" t="str">
        <f>IF(ISNA(_xlfn.XLOOKUP(IPH$4,dictionary!$M$3:$M$7128,dictionary!$N$3:$N$7128))," ",_xlfn.XLOOKUP(IPH$4,dictionary!$M$3:$M$7128,dictionary!$N$3:$N$7128))</f>
        <v>PBC_HeatCharVar_Cyl05</v>
      </c>
      <c r="IPI3" s="175" t="str">
        <f>IF(ISNA(_xlfn.XLOOKUP(IPI$4,dictionary!$M$3:$M$7128,dictionary!$N$3:$N$7128))," ",_xlfn.XLOOKUP(IPI$4,dictionary!$M$3:$M$7128,dictionary!$N$3:$N$7128))</f>
        <v>PBC_HeatCharVar_Cyl06</v>
      </c>
      <c r="IPJ3" s="175" t="str">
        <f>IF(ISNA(_xlfn.XLOOKUP(IPJ$4,dictionary!$M$3:$M$7128,dictionary!$N$3:$N$7128))," ",_xlfn.XLOOKUP(IPJ$4,dictionary!$M$3:$M$7128,dictionary!$N$3:$N$7128))</f>
        <v>PBC_HeatCharVar_Cyl07</v>
      </c>
      <c r="IPK3" s="175" t="str">
        <f>IF(ISNA(_xlfn.XLOOKUP(IPK$4,dictionary!$M$3:$M$7128,dictionary!$N$3:$N$7128))," ",_xlfn.XLOOKUP(IPK$4,dictionary!$M$3:$M$7128,dictionary!$N$3:$N$7128))</f>
        <v>PBC_HeatCharVar_Cyl08</v>
      </c>
      <c r="IPL3" s="175" t="str">
        <f>IF(ISNA(_xlfn.XLOOKUP(IPL$4,dictionary!$M$3:$M$7128,dictionary!$N$3:$N$7128))," ",_xlfn.XLOOKUP(IPL$4,dictionary!$M$3:$M$7128,dictionary!$N$3:$N$7128))</f>
        <v>PBC_HeatCharVar_Cyl09</v>
      </c>
      <c r="IPM3" s="175" t="str">
        <f>IF(ISNA(_xlfn.XLOOKUP(IPM$4,dictionary!$M$3:$M$7128,dictionary!$N$3:$N$7128))," ",_xlfn.XLOOKUP(IPM$4,dictionary!$M$3:$M$7128,dictionary!$N$3:$N$7128))</f>
        <v>PBC_HeatCharVar_Cyl10</v>
      </c>
      <c r="IPN3" s="175" t="str">
        <f>IF(ISNA(_xlfn.XLOOKUP(IPN$4,dictionary!$M$3:$M$7128,dictionary!$N$3:$N$7128))," ",_xlfn.XLOOKUP(IPN$4,dictionary!$M$3:$M$7128,dictionary!$N$3:$N$7128))</f>
        <v>PBC_HeatCharVar_Cyl11</v>
      </c>
      <c r="IPO3" s="175" t="str">
        <f>IF(ISNA(_xlfn.XLOOKUP(IPO$4,dictionary!$M$3:$M$7128,dictionary!$N$3:$N$7128))," ",_xlfn.XLOOKUP(IPO$4,dictionary!$M$3:$M$7128,dictionary!$N$3:$N$7128))</f>
        <v>PBC_HeatCharVar_Cyl12</v>
      </c>
      <c r="IPP3" s="175" t="str">
        <f>IF(ISNA(_xlfn.XLOOKUP(IPP$4,dictionary!$M$3:$M$7128,dictionary!$N$3:$N$7128))," ",_xlfn.XLOOKUP(IPP$4,dictionary!$M$3:$M$7128,dictionary!$N$3:$N$7128))</f>
        <v>PBC_HeatCharVar_Cyl13</v>
      </c>
      <c r="IPQ3" s="175" t="str">
        <f>IF(ISNA(_xlfn.XLOOKUP(IPQ$4,dictionary!$M$3:$M$7128,dictionary!$N$3:$N$7128))," ",_xlfn.XLOOKUP(IPQ$4,dictionary!$M$3:$M$7128,dictionary!$N$3:$N$7128))</f>
        <v>PBC_HeatCharVar_Cyl14</v>
      </c>
      <c r="IPR3" s="175" t="str">
        <f>IF(ISNA(_xlfn.XLOOKUP(IPR$4,dictionary!$M$3:$M$7128,dictionary!$N$3:$N$7128))," ",_xlfn.XLOOKUP(IPR$4,dictionary!$M$3:$M$7128,dictionary!$N$3:$N$7128))</f>
        <v>PBC_HeatCharVar_Cyl15</v>
      </c>
      <c r="IPS3" s="175" t="str">
        <f>IF(ISNA(_xlfn.XLOOKUP(IPS$4,dictionary!$M$3:$M$7128,dictionary!$N$3:$N$7128))," ",_xlfn.XLOOKUP(IPS$4,dictionary!$M$3:$M$7128,dictionary!$N$3:$N$7128))</f>
        <v>PBC_HeatCharVar_Cyl16</v>
      </c>
      <c r="IPT3" s="175" t="str">
        <f>IF(ISNA(_xlfn.XLOOKUP(IPT$4,dictionary!$M$3:$M$7128,dictionary!$N$3:$N$7128))," ",_xlfn.XLOOKUP(IPT$4,dictionary!$M$3:$M$7128,dictionary!$N$3:$N$7128))</f>
        <v>PBC_HeatCharVar_Cyl17</v>
      </c>
      <c r="IPU3" s="175" t="str">
        <f>IF(ISNA(_xlfn.XLOOKUP(IPU$4,dictionary!$M$3:$M$7128,dictionary!$N$3:$N$7128))," ",_xlfn.XLOOKUP(IPU$4,dictionary!$M$3:$M$7128,dictionary!$N$3:$N$7128))</f>
        <v>PBC_HeatCharVar_Cyl18</v>
      </c>
      <c r="IPV3" s="175" t="str">
        <f>IF(ISNA(_xlfn.XLOOKUP(IPV$4,dictionary!$M$3:$M$7128,dictionary!$N$3:$N$7128))," ",_xlfn.XLOOKUP(IPV$4,dictionary!$M$3:$M$7128,dictionary!$N$3:$N$7128))</f>
        <v>PBC_HeatCharVar_Cyl19</v>
      </c>
      <c r="IPW3" s="175" t="str">
        <f>IF(ISNA(_xlfn.XLOOKUP(IPW$4,dictionary!$M$3:$M$7128,dictionary!$N$3:$N$7128))," ",_xlfn.XLOOKUP(IPW$4,dictionary!$M$3:$M$7128,dictionary!$N$3:$N$7128))</f>
        <v>PBC_HeatCharVar_Cyl20</v>
      </c>
      <c r="IPX3" s="175" t="str">
        <f>IF(ISNA(_xlfn.XLOOKUP(IPX$4,dictionary!$M$3:$M$7128,dictionary!$N$3:$N$7128))," ",_xlfn.XLOOKUP(IPX$4,dictionary!$M$3:$M$7128,dictionary!$N$3:$N$7128))</f>
        <v>PBC_HeatCharVar_Cyl21</v>
      </c>
      <c r="IPY3" s="175" t="str">
        <f>IF(ISNA(_xlfn.XLOOKUP(IPY$4,dictionary!$M$3:$M$7128,dictionary!$N$3:$N$7128))," ",_xlfn.XLOOKUP(IPY$4,dictionary!$M$3:$M$7128,dictionary!$N$3:$N$7128))</f>
        <v>PBC_HeatCharVar_Cyl22</v>
      </c>
      <c r="IPZ3" s="175" t="str">
        <f>IF(ISNA(_xlfn.XLOOKUP(IPZ$4,dictionary!$M$3:$M$7128,dictionary!$N$3:$N$7128))," ",_xlfn.XLOOKUP(IPZ$4,dictionary!$M$3:$M$7128,dictionary!$N$3:$N$7128))</f>
        <v>PBC_HeatCharVar_Cyl23</v>
      </c>
      <c r="IQA3" s="175" t="str">
        <f>IF(ISNA(_xlfn.XLOOKUP(IQA$4,dictionary!$M$3:$M$7128,dictionary!$N$3:$N$7128))," ",_xlfn.XLOOKUP(IQA$4,dictionary!$M$3:$M$7128,dictionary!$N$3:$N$7128))</f>
        <v>PBC_HeatCharVar_Cyl24</v>
      </c>
      <c r="IQB3" s="175" t="str">
        <f>IF(ISNA(_xlfn.XLOOKUP(IQB$4,dictionary!$M$3:$M$7128,dictionary!$N$3:$N$7128))," ",_xlfn.XLOOKUP(IQB$4,dictionary!$M$3:$M$7128,dictionary!$N$3:$N$7128))</f>
        <v>PBC_HeatCharVar_Max</v>
      </c>
      <c r="IQC3" s="175" t="str">
        <f>IF(ISNA(_xlfn.XLOOKUP(IQC$4,dictionary!$M$3:$M$7128,dictionary!$N$3:$N$7128))," ",_xlfn.XLOOKUP(IQC$4,dictionary!$M$3:$M$7128,dictionary!$N$3:$N$7128))</f>
        <v>PBC_HeatCharVar_Min</v>
      </c>
      <c r="IQD3" s="175" t="str">
        <f>IF(ISNA(_xlfn.XLOOKUP(IQD$4,dictionary!$M$3:$M$7128,dictionary!$N$3:$N$7128))," ",_xlfn.XLOOKUP(IQD$4,dictionary!$M$3:$M$7128,dictionary!$N$3:$N$7128))</f>
        <v>PBC_Press49bfTDC_Avg</v>
      </c>
      <c r="IQE3" s="175" t="str">
        <f>IF(ISNA(_xlfn.XLOOKUP(IQE$4,dictionary!$M$3:$M$7128,dictionary!$N$3:$N$7128))," ",_xlfn.XLOOKUP(IQE$4,dictionary!$M$3:$M$7128,dictionary!$N$3:$N$7128))</f>
        <v>PBC_Press49bfTDC_Cyl01</v>
      </c>
      <c r="IQF3" s="175" t="str">
        <f>IF(ISNA(_xlfn.XLOOKUP(IQF$4,dictionary!$M$3:$M$7128,dictionary!$N$3:$N$7128))," ",_xlfn.XLOOKUP(IQF$4,dictionary!$M$3:$M$7128,dictionary!$N$3:$N$7128))</f>
        <v>PBC_Press49bfTDC_Cyl02</v>
      </c>
      <c r="IQG3" s="175" t="str">
        <f>IF(ISNA(_xlfn.XLOOKUP(IQG$4,dictionary!$M$3:$M$7128,dictionary!$N$3:$N$7128))," ",_xlfn.XLOOKUP(IQG$4,dictionary!$M$3:$M$7128,dictionary!$N$3:$N$7128))</f>
        <v>PBC_Press49bfTDC_Cyl03</v>
      </c>
      <c r="IQH3" s="175" t="str">
        <f>IF(ISNA(_xlfn.XLOOKUP(IQH$4,dictionary!$M$3:$M$7128,dictionary!$N$3:$N$7128))," ",_xlfn.XLOOKUP(IQH$4,dictionary!$M$3:$M$7128,dictionary!$N$3:$N$7128))</f>
        <v>PBC_Press49bfTDC_Cyl04</v>
      </c>
      <c r="IQI3" s="175" t="str">
        <f>IF(ISNA(_xlfn.XLOOKUP(IQI$4,dictionary!$M$3:$M$7128,dictionary!$N$3:$N$7128))," ",_xlfn.XLOOKUP(IQI$4,dictionary!$M$3:$M$7128,dictionary!$N$3:$N$7128))</f>
        <v>PBC_Press49bfTDC_Cyl05</v>
      </c>
      <c r="IQJ3" s="175" t="str">
        <f>IF(ISNA(_xlfn.XLOOKUP(IQJ$4,dictionary!$M$3:$M$7128,dictionary!$N$3:$N$7128))," ",_xlfn.XLOOKUP(IQJ$4,dictionary!$M$3:$M$7128,dictionary!$N$3:$N$7128))</f>
        <v>PBC_Press49bfTDC_Cyl06</v>
      </c>
      <c r="IQK3" s="175" t="str">
        <f>IF(ISNA(_xlfn.XLOOKUP(IQK$4,dictionary!$M$3:$M$7128,dictionary!$N$3:$N$7128))," ",_xlfn.XLOOKUP(IQK$4,dictionary!$M$3:$M$7128,dictionary!$N$3:$N$7128))</f>
        <v>PBC_Press49bfTDC_Cyl07</v>
      </c>
      <c r="IQL3" s="175" t="str">
        <f>IF(ISNA(_xlfn.XLOOKUP(IQL$4,dictionary!$M$3:$M$7128,dictionary!$N$3:$N$7128))," ",_xlfn.XLOOKUP(IQL$4,dictionary!$M$3:$M$7128,dictionary!$N$3:$N$7128))</f>
        <v>PBC_Press49bfTDC_Cyl08</v>
      </c>
      <c r="IQM3" s="175" t="str">
        <f>IF(ISNA(_xlfn.XLOOKUP(IQM$4,dictionary!$M$3:$M$7128,dictionary!$N$3:$N$7128))," ",_xlfn.XLOOKUP(IQM$4,dictionary!$M$3:$M$7128,dictionary!$N$3:$N$7128))</f>
        <v>PBC_Press49bfTDC_Cyl09</v>
      </c>
      <c r="IQN3" s="175" t="str">
        <f>IF(ISNA(_xlfn.XLOOKUP(IQN$4,dictionary!$M$3:$M$7128,dictionary!$N$3:$N$7128))," ",_xlfn.XLOOKUP(IQN$4,dictionary!$M$3:$M$7128,dictionary!$N$3:$N$7128))</f>
        <v>PBC_Press49bfTDC_Cyl10</v>
      </c>
      <c r="IQO3" s="175" t="str">
        <f>IF(ISNA(_xlfn.XLOOKUP(IQO$4,dictionary!$M$3:$M$7128,dictionary!$N$3:$N$7128))," ",_xlfn.XLOOKUP(IQO$4,dictionary!$M$3:$M$7128,dictionary!$N$3:$N$7128))</f>
        <v>PBC_Press49bfTDC_Cyl11</v>
      </c>
      <c r="IQP3" s="175" t="str">
        <f>IF(ISNA(_xlfn.XLOOKUP(IQP$4,dictionary!$M$3:$M$7128,dictionary!$N$3:$N$7128))," ",_xlfn.XLOOKUP(IQP$4,dictionary!$M$3:$M$7128,dictionary!$N$3:$N$7128))</f>
        <v>PBC_Press49bfTDC_Cyl12</v>
      </c>
      <c r="IQQ3" s="175" t="str">
        <f>IF(ISNA(_xlfn.XLOOKUP(IQQ$4,dictionary!$M$3:$M$7128,dictionary!$N$3:$N$7128))," ",_xlfn.XLOOKUP(IQQ$4,dictionary!$M$3:$M$7128,dictionary!$N$3:$N$7128))</f>
        <v>PBC_Press49bfTDC_Cyl13</v>
      </c>
      <c r="IQR3" s="175" t="str">
        <f>IF(ISNA(_xlfn.XLOOKUP(IQR$4,dictionary!$M$3:$M$7128,dictionary!$N$3:$N$7128))," ",_xlfn.XLOOKUP(IQR$4,dictionary!$M$3:$M$7128,dictionary!$N$3:$N$7128))</f>
        <v>PBC_Press49bfTDC_Cyl14</v>
      </c>
      <c r="IQS3" s="175" t="str">
        <f>IF(ISNA(_xlfn.XLOOKUP(IQS$4,dictionary!$M$3:$M$7128,dictionary!$N$3:$N$7128))," ",_xlfn.XLOOKUP(IQS$4,dictionary!$M$3:$M$7128,dictionary!$N$3:$N$7128))</f>
        <v>PBC_Press49bfTDC_Cyl15</v>
      </c>
      <c r="IQT3" s="175" t="str">
        <f>IF(ISNA(_xlfn.XLOOKUP(IQT$4,dictionary!$M$3:$M$7128,dictionary!$N$3:$N$7128))," ",_xlfn.XLOOKUP(IQT$4,dictionary!$M$3:$M$7128,dictionary!$N$3:$N$7128))</f>
        <v>PBC_Press49bfTDC_Cyl16</v>
      </c>
      <c r="IQU3" s="175" t="str">
        <f>IF(ISNA(_xlfn.XLOOKUP(IQU$4,dictionary!$M$3:$M$7128,dictionary!$N$3:$N$7128))," ",_xlfn.XLOOKUP(IQU$4,dictionary!$M$3:$M$7128,dictionary!$N$3:$N$7128))</f>
        <v>PBC_Press49bfTDC_Cyl17</v>
      </c>
      <c r="IQV3" s="175" t="str">
        <f>IF(ISNA(_xlfn.XLOOKUP(IQV$4,dictionary!$M$3:$M$7128,dictionary!$N$3:$N$7128))," ",_xlfn.XLOOKUP(IQV$4,dictionary!$M$3:$M$7128,dictionary!$N$3:$N$7128))</f>
        <v>PBC_Press49bfTDC_Cyl18</v>
      </c>
      <c r="IQW3" s="175" t="str">
        <f>IF(ISNA(_xlfn.XLOOKUP(IQW$4,dictionary!$M$3:$M$7128,dictionary!$N$3:$N$7128))," ",_xlfn.XLOOKUP(IQW$4,dictionary!$M$3:$M$7128,dictionary!$N$3:$N$7128))</f>
        <v>PBC_Press49bfTDC_Cyl19</v>
      </c>
      <c r="IQX3" s="175" t="str">
        <f>IF(ISNA(_xlfn.XLOOKUP(IQX$4,dictionary!$M$3:$M$7128,dictionary!$N$3:$N$7128))," ",_xlfn.XLOOKUP(IQX$4,dictionary!$M$3:$M$7128,dictionary!$N$3:$N$7128))</f>
        <v>PBC_Press49bfTDC_Cyl20</v>
      </c>
      <c r="IQY3" s="175" t="str">
        <f>IF(ISNA(_xlfn.XLOOKUP(IQY$4,dictionary!$M$3:$M$7128,dictionary!$N$3:$N$7128))," ",_xlfn.XLOOKUP(IQY$4,dictionary!$M$3:$M$7128,dictionary!$N$3:$N$7128))</f>
        <v>PBC_Press49bfTDC_Cyl21</v>
      </c>
      <c r="IQZ3" s="175" t="str">
        <f>IF(ISNA(_xlfn.XLOOKUP(IQZ$4,dictionary!$M$3:$M$7128,dictionary!$N$3:$N$7128))," ",_xlfn.XLOOKUP(IQZ$4,dictionary!$M$3:$M$7128,dictionary!$N$3:$N$7128))</f>
        <v>PBC_Press49bfTDC_Cyl22</v>
      </c>
      <c r="IRA3" s="175" t="str">
        <f>IF(ISNA(_xlfn.XLOOKUP(IRA$4,dictionary!$M$3:$M$7128,dictionary!$N$3:$N$7128))," ",_xlfn.XLOOKUP(IRA$4,dictionary!$M$3:$M$7128,dictionary!$N$3:$N$7128))</f>
        <v>PBC_Press49bfTDC_Cyl23</v>
      </c>
      <c r="IRB3" s="175" t="str">
        <f>IF(ISNA(_xlfn.XLOOKUP(IRB$4,dictionary!$M$3:$M$7128,dictionary!$N$3:$N$7128))," ",_xlfn.XLOOKUP(IRB$4,dictionary!$M$3:$M$7128,dictionary!$N$3:$N$7128))</f>
        <v>PBC_Press49bfTDC_Cyl24</v>
      </c>
      <c r="IRC3" s="175" t="str">
        <f>IF(ISNA(_xlfn.XLOOKUP(IRC$4,dictionary!$M$3:$M$7128,dictionary!$N$3:$N$7128))," ",_xlfn.XLOOKUP(IRC$4,dictionary!$M$3:$M$7128,dictionary!$N$3:$N$7128))</f>
        <v>PBC_Press49bfTDC_Max</v>
      </c>
      <c r="IRD3" s="175" t="str">
        <f>IF(ISNA(_xlfn.XLOOKUP(IRD$4,dictionary!$M$3:$M$7128,dictionary!$N$3:$N$7128))," ",_xlfn.XLOOKUP(IRD$4,dictionary!$M$3:$M$7128,dictionary!$N$3:$N$7128))</f>
        <v>PBC_Press49bfTDC_Min</v>
      </c>
      <c r="IRE3" s="175" t="str">
        <f>IF(ISNA(_xlfn.XLOOKUP(IRE$4,dictionary!$M$3:$M$7128,dictionary!$N$3:$N$7128))," ",_xlfn.XLOOKUP(IRE$4,dictionary!$M$3:$M$7128,dictionary!$N$3:$N$7128))</f>
        <v>PBC_PressMean_Avg</v>
      </c>
      <c r="IRF3" s="175" t="str">
        <f>IF(ISNA(_xlfn.XLOOKUP(IRF$4,dictionary!$M$3:$M$7128,dictionary!$N$3:$N$7128))," ",_xlfn.XLOOKUP(IRF$4,dictionary!$M$3:$M$7128,dictionary!$N$3:$N$7128))</f>
        <v>PBC_PressMean_Cyl01</v>
      </c>
      <c r="IRG3" s="175" t="str">
        <f>IF(ISNA(_xlfn.XLOOKUP(IRG$4,dictionary!$M$3:$M$7128,dictionary!$N$3:$N$7128))," ",_xlfn.XLOOKUP(IRG$4,dictionary!$M$3:$M$7128,dictionary!$N$3:$N$7128))</f>
        <v>PBC_PressMean_Cyl02</v>
      </c>
      <c r="IRH3" s="175" t="str">
        <f>IF(ISNA(_xlfn.XLOOKUP(IRH$4,dictionary!$M$3:$M$7128,dictionary!$N$3:$N$7128))," ",_xlfn.XLOOKUP(IRH$4,dictionary!$M$3:$M$7128,dictionary!$N$3:$N$7128))</f>
        <v>PBC_PressMean_Cyl03</v>
      </c>
      <c r="IRI3" s="175" t="str">
        <f>IF(ISNA(_xlfn.XLOOKUP(IRI$4,dictionary!$M$3:$M$7128,dictionary!$N$3:$N$7128))," ",_xlfn.XLOOKUP(IRI$4,dictionary!$M$3:$M$7128,dictionary!$N$3:$N$7128))</f>
        <v>PBC_PressMean_Cyl04</v>
      </c>
      <c r="IRJ3" s="175" t="str">
        <f>IF(ISNA(_xlfn.XLOOKUP(IRJ$4,dictionary!$M$3:$M$7128,dictionary!$N$3:$N$7128))," ",_xlfn.XLOOKUP(IRJ$4,dictionary!$M$3:$M$7128,dictionary!$N$3:$N$7128))</f>
        <v>PBC_PressMean_Cyl05</v>
      </c>
      <c r="IRK3" s="175" t="str">
        <f>IF(ISNA(_xlfn.XLOOKUP(IRK$4,dictionary!$M$3:$M$7128,dictionary!$N$3:$N$7128))," ",_xlfn.XLOOKUP(IRK$4,dictionary!$M$3:$M$7128,dictionary!$N$3:$N$7128))</f>
        <v>PBC_PressMean_Cyl06</v>
      </c>
      <c r="IRL3" s="175" t="str">
        <f>IF(ISNA(_xlfn.XLOOKUP(IRL$4,dictionary!$M$3:$M$7128,dictionary!$N$3:$N$7128))," ",_xlfn.XLOOKUP(IRL$4,dictionary!$M$3:$M$7128,dictionary!$N$3:$N$7128))</f>
        <v>PBC_PressMean_Cyl07</v>
      </c>
      <c r="IRM3" s="175" t="str">
        <f>IF(ISNA(_xlfn.XLOOKUP(IRM$4,dictionary!$M$3:$M$7128,dictionary!$N$3:$N$7128))," ",_xlfn.XLOOKUP(IRM$4,dictionary!$M$3:$M$7128,dictionary!$N$3:$N$7128))</f>
        <v>PBC_PressMean_Cyl08</v>
      </c>
      <c r="IRN3" s="175" t="str">
        <f>IF(ISNA(_xlfn.XLOOKUP(IRN$4,dictionary!$M$3:$M$7128,dictionary!$N$3:$N$7128))," ",_xlfn.XLOOKUP(IRN$4,dictionary!$M$3:$M$7128,dictionary!$N$3:$N$7128))</f>
        <v>PBC_PressMean_Cyl09</v>
      </c>
      <c r="IRO3" s="175" t="str">
        <f>IF(ISNA(_xlfn.XLOOKUP(IRO$4,dictionary!$M$3:$M$7128,dictionary!$N$3:$N$7128))," ",_xlfn.XLOOKUP(IRO$4,dictionary!$M$3:$M$7128,dictionary!$N$3:$N$7128))</f>
        <v>PBC_PressMean_Cyl10</v>
      </c>
      <c r="IRP3" s="175" t="str">
        <f>IF(ISNA(_xlfn.XLOOKUP(IRP$4,dictionary!$M$3:$M$7128,dictionary!$N$3:$N$7128))," ",_xlfn.XLOOKUP(IRP$4,dictionary!$M$3:$M$7128,dictionary!$N$3:$N$7128))</f>
        <v>PBC_PressMean_Cyl11</v>
      </c>
      <c r="IRQ3" s="175" t="str">
        <f>IF(ISNA(_xlfn.XLOOKUP(IRQ$4,dictionary!$M$3:$M$7128,dictionary!$N$3:$N$7128))," ",_xlfn.XLOOKUP(IRQ$4,dictionary!$M$3:$M$7128,dictionary!$N$3:$N$7128))</f>
        <v>PBC_PressMean_Cyl12</v>
      </c>
      <c r="IRR3" s="175" t="str">
        <f>IF(ISNA(_xlfn.XLOOKUP(IRR$4,dictionary!$M$3:$M$7128,dictionary!$N$3:$N$7128))," ",_xlfn.XLOOKUP(IRR$4,dictionary!$M$3:$M$7128,dictionary!$N$3:$N$7128))</f>
        <v>PBC_PressMean_Cyl13</v>
      </c>
      <c r="IRS3" s="175" t="str">
        <f>IF(ISNA(_xlfn.XLOOKUP(IRS$4,dictionary!$M$3:$M$7128,dictionary!$N$3:$N$7128))," ",_xlfn.XLOOKUP(IRS$4,dictionary!$M$3:$M$7128,dictionary!$N$3:$N$7128))</f>
        <v>PBC_PressMean_Cyl14</v>
      </c>
      <c r="IRT3" s="175" t="str">
        <f>IF(ISNA(_xlfn.XLOOKUP(IRT$4,dictionary!$M$3:$M$7128,dictionary!$N$3:$N$7128))," ",_xlfn.XLOOKUP(IRT$4,dictionary!$M$3:$M$7128,dictionary!$N$3:$N$7128))</f>
        <v>PBC_PressMean_Cyl15</v>
      </c>
      <c r="IRU3" s="175" t="str">
        <f>IF(ISNA(_xlfn.XLOOKUP(IRU$4,dictionary!$M$3:$M$7128,dictionary!$N$3:$N$7128))," ",_xlfn.XLOOKUP(IRU$4,dictionary!$M$3:$M$7128,dictionary!$N$3:$N$7128))</f>
        <v>PBC_PressMean_Cyl16</v>
      </c>
      <c r="IRV3" s="175" t="str">
        <f>IF(ISNA(_xlfn.XLOOKUP(IRV$4,dictionary!$M$3:$M$7128,dictionary!$N$3:$N$7128))," ",_xlfn.XLOOKUP(IRV$4,dictionary!$M$3:$M$7128,dictionary!$N$3:$N$7128))</f>
        <v>PBC_PressMean_Cyl17</v>
      </c>
      <c r="IRW3" s="175" t="str">
        <f>IF(ISNA(_xlfn.XLOOKUP(IRW$4,dictionary!$M$3:$M$7128,dictionary!$N$3:$N$7128))," ",_xlfn.XLOOKUP(IRW$4,dictionary!$M$3:$M$7128,dictionary!$N$3:$N$7128))</f>
        <v>PBC_PressMean_Cyl18</v>
      </c>
      <c r="IRX3" s="175" t="str">
        <f>IF(ISNA(_xlfn.XLOOKUP(IRX$4,dictionary!$M$3:$M$7128,dictionary!$N$3:$N$7128))," ",_xlfn.XLOOKUP(IRX$4,dictionary!$M$3:$M$7128,dictionary!$N$3:$N$7128))</f>
        <v>PBC_PressMean_Cyl19</v>
      </c>
      <c r="IRY3" s="175" t="str">
        <f>IF(ISNA(_xlfn.XLOOKUP(IRY$4,dictionary!$M$3:$M$7128,dictionary!$N$3:$N$7128))," ",_xlfn.XLOOKUP(IRY$4,dictionary!$M$3:$M$7128,dictionary!$N$3:$N$7128))</f>
        <v>PBC_PressMean_Cyl20</v>
      </c>
      <c r="IRZ3" s="175" t="str">
        <f>IF(ISNA(_xlfn.XLOOKUP(IRZ$4,dictionary!$M$3:$M$7128,dictionary!$N$3:$N$7128))," ",_xlfn.XLOOKUP(IRZ$4,dictionary!$M$3:$M$7128,dictionary!$N$3:$N$7128))</f>
        <v>PBC_PressMean_Cyl21</v>
      </c>
      <c r="ISA3" s="175" t="str">
        <f>IF(ISNA(_xlfn.XLOOKUP(ISA$4,dictionary!$M$3:$M$7128,dictionary!$N$3:$N$7128))," ",_xlfn.XLOOKUP(ISA$4,dictionary!$M$3:$M$7128,dictionary!$N$3:$N$7128))</f>
        <v>PBC_PressMean_Cyl22</v>
      </c>
      <c r="ISB3" s="175" t="str">
        <f>IF(ISNA(_xlfn.XLOOKUP(ISB$4,dictionary!$M$3:$M$7128,dictionary!$N$3:$N$7128))," ",_xlfn.XLOOKUP(ISB$4,dictionary!$M$3:$M$7128,dictionary!$N$3:$N$7128))</f>
        <v>PBC_PressMean_Cyl23</v>
      </c>
      <c r="ISC3" s="175" t="str">
        <f>IF(ISNA(_xlfn.XLOOKUP(ISC$4,dictionary!$M$3:$M$7128,dictionary!$N$3:$N$7128))," ",_xlfn.XLOOKUP(ISC$4,dictionary!$M$3:$M$7128,dictionary!$N$3:$N$7128))</f>
        <v>PBC_PressMean_Cyl24</v>
      </c>
      <c r="ISD3" s="175" t="str">
        <f>IF(ISNA(_xlfn.XLOOKUP(ISD$4,dictionary!$M$3:$M$7128,dictionary!$N$3:$N$7128))," ",_xlfn.XLOOKUP(ISD$4,dictionary!$M$3:$M$7128,dictionary!$N$3:$N$7128))</f>
        <v>PBC_PressMean_Max</v>
      </c>
      <c r="ISE3" s="175" t="str">
        <f>IF(ISNA(_xlfn.XLOOKUP(ISE$4,dictionary!$M$3:$M$7128,dictionary!$N$3:$N$7128))," ",_xlfn.XLOOKUP(ISE$4,dictionary!$M$3:$M$7128,dictionary!$N$3:$N$7128))</f>
        <v>PBC_PressMean_Min</v>
      </c>
      <c r="ISF3" s="175" t="str">
        <f>IF(ISNA(_xlfn.XLOOKUP(ISF$4,dictionary!$M$3:$M$7128,dictionary!$N$3:$N$7128))," ",_xlfn.XLOOKUP(ISF$4,dictionary!$M$3:$M$7128,dictionary!$N$3:$N$7128))</f>
        <v>PI_Commissioning</v>
      </c>
      <c r="ISG3" s="175" t="str">
        <f>IF(ISNA(_xlfn.XLOOKUP(ISG$4,dictionary!$M$3:$M$7128,dictionary!$N$3:$N$7128))," ",_xlfn.XLOOKUP(ISG$4,dictionary!$M$3:$M$7128,dictionary!$N$3:$N$7128))</f>
        <v>PI_Duration_Avg</v>
      </c>
      <c r="ISH3" s="175" t="str">
        <f>IF(ISNA(_xlfn.XLOOKUP(ISH$4,dictionary!$M$3:$M$7128,dictionary!$N$3:$N$7128))," ",_xlfn.XLOOKUP(ISH$4,dictionary!$M$3:$M$7128,dictionary!$N$3:$N$7128))</f>
        <v>PI_Duration_Cyl01</v>
      </c>
      <c r="ISI3" s="175" t="str">
        <f>IF(ISNA(_xlfn.XLOOKUP(ISI$4,dictionary!$M$3:$M$7128,dictionary!$N$3:$N$7128))," ",_xlfn.XLOOKUP(ISI$4,dictionary!$M$3:$M$7128,dictionary!$N$3:$N$7128))</f>
        <v>PI_Duration_Cyl02</v>
      </c>
      <c r="ISJ3" s="175" t="str">
        <f>IF(ISNA(_xlfn.XLOOKUP(ISJ$4,dictionary!$M$3:$M$7128,dictionary!$N$3:$N$7128))," ",_xlfn.XLOOKUP(ISJ$4,dictionary!$M$3:$M$7128,dictionary!$N$3:$N$7128))</f>
        <v>PI_Duration_Cyl03</v>
      </c>
      <c r="ISK3" s="175" t="str">
        <f>IF(ISNA(_xlfn.XLOOKUP(ISK$4,dictionary!$M$3:$M$7128,dictionary!$N$3:$N$7128))," ",_xlfn.XLOOKUP(ISK$4,dictionary!$M$3:$M$7128,dictionary!$N$3:$N$7128))</f>
        <v>PI_Duration_Cyl04</v>
      </c>
      <c r="ISL3" s="175" t="str">
        <f>IF(ISNA(_xlfn.XLOOKUP(ISL$4,dictionary!$M$3:$M$7128,dictionary!$N$3:$N$7128))," ",_xlfn.XLOOKUP(ISL$4,dictionary!$M$3:$M$7128,dictionary!$N$3:$N$7128))</f>
        <v>PI_Duration_Cyl05</v>
      </c>
      <c r="ISM3" s="175" t="str">
        <f>IF(ISNA(_xlfn.XLOOKUP(ISM$4,dictionary!$M$3:$M$7128,dictionary!$N$3:$N$7128))," ",_xlfn.XLOOKUP(ISM$4,dictionary!$M$3:$M$7128,dictionary!$N$3:$N$7128))</f>
        <v>PI_Duration_Cyl06</v>
      </c>
      <c r="ISN3" s="175" t="str">
        <f>IF(ISNA(_xlfn.XLOOKUP(ISN$4,dictionary!$M$3:$M$7128,dictionary!$N$3:$N$7128))," ",_xlfn.XLOOKUP(ISN$4,dictionary!$M$3:$M$7128,dictionary!$N$3:$N$7128))</f>
        <v>PI_Duration_Cyl07</v>
      </c>
      <c r="ISO3" s="175" t="str">
        <f>IF(ISNA(_xlfn.XLOOKUP(ISO$4,dictionary!$M$3:$M$7128,dictionary!$N$3:$N$7128))," ",_xlfn.XLOOKUP(ISO$4,dictionary!$M$3:$M$7128,dictionary!$N$3:$N$7128))</f>
        <v>PI_Duration_Cyl08</v>
      </c>
      <c r="ISP3" s="175" t="str">
        <f>IF(ISNA(_xlfn.XLOOKUP(ISP$4,dictionary!$M$3:$M$7128,dictionary!$N$3:$N$7128))," ",_xlfn.XLOOKUP(ISP$4,dictionary!$M$3:$M$7128,dictionary!$N$3:$N$7128))</f>
        <v>PI_Duration_Cyl09</v>
      </c>
      <c r="ISQ3" s="175" t="str">
        <f>IF(ISNA(_xlfn.XLOOKUP(ISQ$4,dictionary!$M$3:$M$7128,dictionary!$N$3:$N$7128))," ",_xlfn.XLOOKUP(ISQ$4,dictionary!$M$3:$M$7128,dictionary!$N$3:$N$7128))</f>
        <v>PI_Duration_Cyl10</v>
      </c>
      <c r="ISR3" s="175" t="str">
        <f>IF(ISNA(_xlfn.XLOOKUP(ISR$4,dictionary!$M$3:$M$7128,dictionary!$N$3:$N$7128))," ",_xlfn.XLOOKUP(ISR$4,dictionary!$M$3:$M$7128,dictionary!$N$3:$N$7128))</f>
        <v>PI_Duration_Cyl11</v>
      </c>
      <c r="ISS3" s="175" t="str">
        <f>IF(ISNA(_xlfn.XLOOKUP(ISS$4,dictionary!$M$3:$M$7128,dictionary!$N$3:$N$7128))," ",_xlfn.XLOOKUP(ISS$4,dictionary!$M$3:$M$7128,dictionary!$N$3:$N$7128))</f>
        <v>PI_Duration_Cyl12</v>
      </c>
      <c r="IST3" s="175" t="str">
        <f>IF(ISNA(_xlfn.XLOOKUP(IST$4,dictionary!$M$3:$M$7128,dictionary!$N$3:$N$7128))," ",_xlfn.XLOOKUP(IST$4,dictionary!$M$3:$M$7128,dictionary!$N$3:$N$7128))</f>
        <v>PI_Duration_Cyl13</v>
      </c>
      <c r="ISU3" s="175" t="str">
        <f>IF(ISNA(_xlfn.XLOOKUP(ISU$4,dictionary!$M$3:$M$7128,dictionary!$N$3:$N$7128))," ",_xlfn.XLOOKUP(ISU$4,dictionary!$M$3:$M$7128,dictionary!$N$3:$N$7128))</f>
        <v>PI_Duration_Cyl14</v>
      </c>
      <c r="ISV3" s="175" t="str">
        <f>IF(ISNA(_xlfn.XLOOKUP(ISV$4,dictionary!$M$3:$M$7128,dictionary!$N$3:$N$7128))," ",_xlfn.XLOOKUP(ISV$4,dictionary!$M$3:$M$7128,dictionary!$N$3:$N$7128))</f>
        <v>PI_Duration_Cyl15</v>
      </c>
      <c r="ISW3" s="175" t="str">
        <f>IF(ISNA(_xlfn.XLOOKUP(ISW$4,dictionary!$M$3:$M$7128,dictionary!$N$3:$N$7128))," ",_xlfn.XLOOKUP(ISW$4,dictionary!$M$3:$M$7128,dictionary!$N$3:$N$7128))</f>
        <v>PI_Duration_Cyl16</v>
      </c>
      <c r="ISX3" s="175" t="str">
        <f>IF(ISNA(_xlfn.XLOOKUP(ISX$4,dictionary!$M$3:$M$7128,dictionary!$N$3:$N$7128))," ",_xlfn.XLOOKUP(ISX$4,dictionary!$M$3:$M$7128,dictionary!$N$3:$N$7128))</f>
        <v>PI_Duration_Cyl17</v>
      </c>
      <c r="ISY3" s="175" t="str">
        <f>IF(ISNA(_xlfn.XLOOKUP(ISY$4,dictionary!$M$3:$M$7128,dictionary!$N$3:$N$7128))," ",_xlfn.XLOOKUP(ISY$4,dictionary!$M$3:$M$7128,dictionary!$N$3:$N$7128))</f>
        <v>PI_Duration_Cyl18</v>
      </c>
      <c r="ISZ3" s="175" t="str">
        <f>IF(ISNA(_xlfn.XLOOKUP(ISZ$4,dictionary!$M$3:$M$7128,dictionary!$N$3:$N$7128))," ",_xlfn.XLOOKUP(ISZ$4,dictionary!$M$3:$M$7128,dictionary!$N$3:$N$7128))</f>
        <v>PI_Duration_Cyl19</v>
      </c>
      <c r="ITA3" s="175" t="str">
        <f>IF(ISNA(_xlfn.XLOOKUP(ITA$4,dictionary!$M$3:$M$7128,dictionary!$N$3:$N$7128))," ",_xlfn.XLOOKUP(ITA$4,dictionary!$M$3:$M$7128,dictionary!$N$3:$N$7128))</f>
        <v>PI_Duration_Cyl20</v>
      </c>
      <c r="ITB3" s="175" t="str">
        <f>IF(ISNA(_xlfn.XLOOKUP(ITB$4,dictionary!$M$3:$M$7128,dictionary!$N$3:$N$7128))," ",_xlfn.XLOOKUP(ITB$4,dictionary!$M$3:$M$7128,dictionary!$N$3:$N$7128))</f>
        <v>PI_Duration_Cyl21</v>
      </c>
      <c r="ITC3" s="175" t="str">
        <f>IF(ISNA(_xlfn.XLOOKUP(ITC$4,dictionary!$M$3:$M$7128,dictionary!$N$3:$N$7128))," ",_xlfn.XLOOKUP(ITC$4,dictionary!$M$3:$M$7128,dictionary!$N$3:$N$7128))</f>
        <v>PI_Duration_Cyl22</v>
      </c>
      <c r="ITD3" s="175" t="str">
        <f>IF(ISNA(_xlfn.XLOOKUP(ITD$4,dictionary!$M$3:$M$7128,dictionary!$N$3:$N$7128))," ",_xlfn.XLOOKUP(ITD$4,dictionary!$M$3:$M$7128,dictionary!$N$3:$N$7128))</f>
        <v>PI_Duration_Cyl23</v>
      </c>
      <c r="ITE3" s="175" t="str">
        <f>IF(ISNA(_xlfn.XLOOKUP(ITE$4,dictionary!$M$3:$M$7128,dictionary!$N$3:$N$7128))," ",_xlfn.XLOOKUP(ITE$4,dictionary!$M$3:$M$7128,dictionary!$N$3:$N$7128))</f>
        <v>PI_Duration_Cyl24</v>
      </c>
      <c r="ITF3" s="175" t="str">
        <f>IF(ISNA(_xlfn.XLOOKUP(ITF$4,dictionary!$M$3:$M$7128,dictionary!$N$3:$N$7128))," ",_xlfn.XLOOKUP(ITF$4,dictionary!$M$3:$M$7128,dictionary!$N$3:$N$7128))</f>
        <v>PI_Duration_Max</v>
      </c>
      <c r="ITG3" s="175" t="str">
        <f>IF(ISNA(_xlfn.XLOOKUP(ITG$4,dictionary!$M$3:$M$7128,dictionary!$N$3:$N$7128))," ",_xlfn.XLOOKUP(ITG$4,dictionary!$M$3:$M$7128,dictionary!$N$3:$N$7128))</f>
        <v>PI_Duration_Min</v>
      </c>
      <c r="ITH3" s="175" t="str">
        <f>IF(ISNA(_xlfn.XLOOKUP(ITH$4,dictionary!$M$3:$M$7128,dictionary!$N$3:$N$7128))," ",_xlfn.XLOOKUP(ITH$4,dictionary!$M$3:$M$7128,dictionary!$N$3:$N$7128))</f>
        <v>PI_Man_Req</v>
      </c>
      <c r="ITI3" s="175" t="str">
        <f>IF(ISNA(_xlfn.XLOOKUP(ITI$4,dictionary!$M$3:$M$7128,dictionary!$N$3:$N$7128))," ",_xlfn.XLOOKUP(ITI$4,dictionary!$M$3:$M$7128,dictionary!$N$3:$N$7128))</f>
        <v>PI_Numb_SkipCyl_Act</v>
      </c>
      <c r="ITJ3" s="175" t="str">
        <f>IF(ISNA(_xlfn.XLOOKUP(ITJ$4,dictionary!$M$3:$M$7128,dictionary!$N$3:$N$7128))," ",_xlfn.XLOOKUP(ITJ$4,dictionary!$M$3:$M$7128,dictionary!$N$3:$N$7128))</f>
        <v>PI_Required</v>
      </c>
      <c r="ITK3" s="175" t="str">
        <f>IF(ISNA(_xlfn.XLOOKUP(ITK$4,dictionary!$M$3:$M$7128,dictionary!$N$3:$N$7128))," ",_xlfn.XLOOKUP(ITK$4,dictionary!$M$3:$M$7128,dictionary!$N$3:$N$7128))</f>
        <v>PI_ResetMap</v>
      </c>
      <c r="ITL3" s="175" t="str">
        <f>IF(ISNA(_xlfn.XLOOKUP(ITL$4,dictionary!$M$3:$M$7128,dictionary!$N$3:$N$7128))," ",_xlfn.XLOOKUP(ITL$4,dictionary!$M$3:$M$7128,dictionary!$N$3:$N$7128))</f>
        <v>PI_SteadyState</v>
      </c>
      <c r="ITM3" s="175" t="str">
        <f>IF(ISNA(_xlfn.XLOOKUP(ITM$4,dictionary!$M$3:$M$7128,dictionary!$N$3:$N$7128))," ",_xlfn.XLOOKUP(ITM$4,dictionary!$M$3:$M$7128,dictionary!$N$3:$N$7128))</f>
        <v>pole_slipping_counter</v>
      </c>
      <c r="ITN3" s="175" t="str">
        <f>IF(ISNA(_xlfn.XLOOKUP(ITN$4,dictionary!$M$3:$M$7128,dictionary!$N$3:$N$7128))," ",_xlfn.XLOOKUP(ITN$4,dictionary!$M$3:$M$7128,dictionary!$N$3:$N$7128))</f>
        <v>P Act</v>
      </c>
      <c r="ITO3" s="175" t="str">
        <f>IF(ISNA(_xlfn.XLOOKUP(ITO$4,dictionary!$M$3:$M$7128,dictionary!$N$3:$N$7128))," ",_xlfn.XLOOKUP(ITO$4,dictionary!$M$3:$M$7128,dictionary!$N$3:$N$7128))</f>
        <v>Power_PowerActUnfilt</v>
      </c>
      <c r="ITP3" s="175" t="str">
        <f>IF(ISNA(_xlfn.XLOOKUP(ITP$4,dictionary!$M$3:$M$7128,dictionary!$N$3:$N$7128))," ",_xlfn.XLOOKUP(ITP$4,dictionary!$M$3:$M$7128,dictionary!$N$3:$N$7128))</f>
        <v>Power_PowerMax</v>
      </c>
      <c r="ITQ3" s="175" t="str">
        <f>IF(ISNA(_xlfn.XLOOKUP(ITQ$4,dictionary!$M$3:$M$7128,dictionary!$N$3:$N$7128))," ",_xlfn.XLOOKUP(ITQ$4,dictionary!$M$3:$M$7128,dictionary!$N$3:$N$7128))</f>
        <v>P nom</v>
      </c>
      <c r="ITR3" s="175" t="str">
        <f>IF(ISNA(_xlfn.XLOOKUP(ITR$4,dictionary!$M$3:$M$7128,dictionary!$N$3:$N$7128))," ",_xlfn.XLOOKUP(ITR$4,dictionary!$M$3:$M$7128,dictionary!$N$3:$N$7128))</f>
        <v>Pred ext</v>
      </c>
      <c r="ITS3" s="175" t="str">
        <f>IF(ISNA(_xlfn.XLOOKUP(ITS$4,dictionary!$M$3:$M$7128,dictionary!$N$3:$N$7128))," ",_xlfn.XLOOKUP(ITS$4,dictionary!$M$3:$M$7128,dictionary!$N$3:$N$7128))</f>
        <v>Pred Bus</v>
      </c>
      <c r="ITT3" s="175" t="str">
        <f>IF(ISNA(_xlfn.XLOOKUP(ITT$4,dictionary!$M$3:$M$7128,dictionary!$N$3:$N$7128))," ",_xlfn.XLOOKUP(ITT$4,dictionary!$M$3:$M$7128,dictionary!$N$3:$N$7128))</f>
        <v>Pred knock</v>
      </c>
      <c r="ITU3" s="175" t="str">
        <f>IF(ISNA(_xlfn.XLOOKUP(ITU$4,dictionary!$M$3:$M$7128,dictionary!$N$3:$N$7128))," ",_xlfn.XLOOKUP(ITU$4,dictionary!$M$3:$M$7128,dictionary!$N$3:$N$7128))</f>
        <v>Pred misfire</v>
      </c>
      <c r="ITV3" s="175" t="str">
        <f>IF(ISNA(_xlfn.XLOOKUP(ITV$4,dictionary!$M$3:$M$7128,dictionary!$N$3:$N$7128))," ",_xlfn.XLOOKUP(ITV$4,dictionary!$M$3:$M$7128,dictionary!$N$3:$N$7128))</f>
        <v>Pred mixtemp</v>
      </c>
      <c r="ITW3" s="175" t="str">
        <f>IF(ISNA(_xlfn.XLOOKUP(ITW$4,dictionary!$M$3:$M$7128,dictionary!$N$3:$N$7128))," ",_xlfn.XLOOKUP(ITW$4,dictionary!$M$3:$M$7128,dictionary!$N$3:$N$7128))</f>
        <v>P red Act</v>
      </c>
      <c r="ITX3" s="175" t="str">
        <f>IF(ISNA(_xlfn.XLOOKUP(ITX$4,dictionary!$M$3:$M$7128,dictionary!$N$3:$N$7128))," ",_xlfn.XLOOKUP(ITX$4,dictionary!$M$3:$M$7128,dictionary!$N$3:$N$7128))</f>
        <v>Power_SetPower</v>
      </c>
      <c r="ITY3" s="175" t="str">
        <f>IF(ISNA(_xlfn.XLOOKUP(ITY$4,dictionary!$M$3:$M$7128,dictionary!$N$3:$N$7128))," ",_xlfn.XLOOKUP(ITY$4,dictionary!$M$3:$M$7128,dictionary!$N$3:$N$7128))</f>
        <v>Power_SetPowerExtInt</v>
      </c>
      <c r="ITZ3" s="175" t="str">
        <f>IF(ISNA(_xlfn.XLOOKUP(ITZ$4,dictionary!$M$3:$M$7128,dictionary!$N$3:$N$7128))," ",_xlfn.XLOOKUP(ITZ$4,dictionary!$M$3:$M$7128,dictionary!$N$3:$N$7128))</f>
        <v>Power_SetPowerUnred</v>
      </c>
      <c r="IUA3" s="175" t="str">
        <f>IF(ISNA(_xlfn.XLOOKUP(IUA$4,dictionary!$M$3:$M$7128,dictionary!$N$3:$N$7128))," ",_xlfn.XLOOKUP(IUA$4,dictionary!$M$3:$M$7128,dictionary!$N$3:$N$7128))</f>
        <v>P11 A</v>
      </c>
      <c r="IUB3" s="175" t="str">
        <f>IF(ISNA(_xlfn.XLOOKUP(IUB$4,dictionary!$M$3:$M$7128,dictionary!$N$3:$N$7128))," ",_xlfn.XLOOKUP(IUB$4,dictionary!$M$3:$M$7128,dictionary!$N$3:$N$7128))</f>
        <v>P11 B</v>
      </c>
      <c r="IUC3" s="175" t="str">
        <f>IF(ISNA(_xlfn.XLOOKUP(IUC$4,dictionary!$M$3:$M$7128,dictionary!$N$3:$N$7128))," ",_xlfn.XLOOKUP(IUC$4,dictionary!$M$3:$M$7128,dictionary!$N$3:$N$7128))</f>
        <v>pr_egahptc_a</v>
      </c>
      <c r="IUD3" s="175" t="str">
        <f>IF(ISNA(_xlfn.XLOOKUP(IUD$4,dictionary!$M$3:$M$7128,dictionary!$N$3:$N$7128))," ",_xlfn.XLOOKUP(IUD$4,dictionary!$M$3:$M$7128,dictionary!$N$3:$N$7128))</f>
        <v>pr_egahptc_b</v>
      </c>
      <c r="IUE3" s="175" t="str">
        <f>IF(ISNA(_xlfn.XLOOKUP(IUE$4,dictionary!$M$3:$M$7128,dictionary!$N$3:$N$7128))," ",_xlfn.XLOOKUP(IUE$4,dictionary!$M$3:$M$7128,dictionary!$N$3:$N$7128))</f>
        <v>pr_egalptc_a</v>
      </c>
      <c r="IUF3" s="175" t="str">
        <f>IF(ISNA(_xlfn.XLOOKUP(IUF$4,dictionary!$M$3:$M$7128,dictionary!$N$3:$N$7128))," ",_xlfn.XLOOKUP(IUF$4,dictionary!$M$3:$M$7128,dictionary!$N$3:$N$7128))</f>
        <v>pr_egalptc_b</v>
      </c>
      <c r="IUG3" s="175" t="str">
        <f>IF(ISNA(_xlfn.XLOOKUP(IUG$4,dictionary!$M$3:$M$7128,dictionary!$N$3:$N$7128))," ",_xlfn.XLOOKUP(IUG$4,dictionary!$M$3:$M$7128,dictionary!$N$3:$N$7128))</f>
        <v>pr_egbhptc_a</v>
      </c>
      <c r="IUH3" s="175" t="str">
        <f>IF(ISNA(_xlfn.XLOOKUP(IUH$4,dictionary!$M$3:$M$7128,dictionary!$N$3:$N$7128))," ",_xlfn.XLOOKUP(IUH$4,dictionary!$M$3:$M$7128,dictionary!$N$3:$N$7128))</f>
        <v>pr_egbhptc_b</v>
      </c>
      <c r="IUI3" s="175" t="str">
        <f>IF(ISNA(_xlfn.XLOOKUP(IUI$4,dictionary!$M$3:$M$7128,dictionary!$N$3:$N$7128))," ",_xlfn.XLOOKUP(IUI$4,dictionary!$M$3:$M$7128,dictionary!$N$3:$N$7128))</f>
        <v>E since Start</v>
      </c>
      <c r="IUJ3" s="175" t="str">
        <f>IF(ISNA(_xlfn.XLOOKUP(IUJ$4,dictionary!$M$3:$M$7128,dictionary!$N$3:$N$7128))," ",_xlfn.XLOOKUP(IUJ$4,dictionary!$M$3:$M$7128,dictionary!$N$3:$N$7128))</f>
        <v>h since Start</v>
      </c>
      <c r="IUK3" s="175" t="str">
        <f>IF(ISNA(_xlfn.XLOOKUP(IUK$4,dictionary!$M$3:$M$7128,dictionary!$N$3:$N$7128))," ",_xlfn.XLOOKUP(IUK$4,dictionary!$M$3:$M$7128,dictionary!$N$3:$N$7128))</f>
        <v>Crankcase Pressure</v>
      </c>
      <c r="IUL3" s="175" t="str">
        <f>IF(ISNA(_xlfn.XLOOKUP(IUL$4,dictionary!$M$3:$M$7128,dictionary!$N$3:$N$7128))," ",_xlfn.XLOOKUP(IUL$4,dictionary!$M$3:$M$7128,dictionary!$N$3:$N$7128))</f>
        <v>Oil P limit</v>
      </c>
      <c r="IUM3" s="175" t="str">
        <f>IF(ISNA(_xlfn.XLOOKUP(IUM$4,dictionary!$M$3:$M$7128,dictionary!$N$3:$N$7128))," ",_xlfn.XLOOKUP(IUM$4,dictionary!$M$3:$M$7128,dictionary!$N$3:$N$7128))</f>
        <v>LOC Avg</v>
      </c>
      <c r="IUN3" s="175" t="str">
        <f>IF(ISNA(_xlfn.XLOOKUP(IUN$4,dictionary!$M$3:$M$7128,dictionary!$N$3:$N$7128))," ",_xlfn.XLOOKUP(IUN$4,dictionary!$M$3:$M$7128,dictionary!$N$3:$N$7128))</f>
        <v>DP Oilfilter</v>
      </c>
      <c r="IUO3" s="175" t="str">
        <f>IF(ISNA(_xlfn.XLOOKUP(IUO$4,dictionary!$M$3:$M$7128,dictionary!$N$3:$N$7128))," ",_xlfn.XLOOKUP(IUO$4,dictionary!$M$3:$M$7128,dictionary!$N$3:$N$7128))</f>
        <v>rP_Ramp_Act</v>
      </c>
      <c r="IUP3" s="175" t="str">
        <f>IF(ISNA(_xlfn.XLOOKUP(IUP$4,dictionary!$M$3:$M$7128,dictionary!$N$3:$N$7128))," ",_xlfn.XLOOKUP(IUP$4,dictionary!$M$3:$M$7128,dictionary!$N$3:$N$7128))</f>
        <v>LoadRamp</v>
      </c>
      <c r="IUQ3" s="175" t="str">
        <f>IF(ISNA(_xlfn.XLOOKUP(IUQ$4,dictionary!$M$3:$M$7128,dictionary!$N$3:$N$7128))," ",_xlfn.XLOOKUP(IUQ$4,dictionary!$M$3:$M$7128,dictionary!$N$3:$N$7128))</f>
        <v>rP_Targ_LastStart</v>
      </c>
      <c r="IUR3" s="175" t="str">
        <f>IF(ISNA(_xlfn.XLOOKUP(IUR$4,dictionary!$M$3:$M$7128,dictionary!$N$3:$N$7128))," ",_xlfn.XLOOKUP(IUR$4,dictionary!$M$3:$M$7128,dictionary!$N$3:$N$7128))</f>
        <v>rpr_oil_lptc_in_a</v>
      </c>
      <c r="IUS3" s="175" t="str">
        <f>IF(ISNA(_xlfn.XLOOKUP(IUS$4,dictionary!$M$3:$M$7128,dictionary!$N$3:$N$7128))," ",_xlfn.XLOOKUP(IUS$4,dictionary!$M$3:$M$7128,dictionary!$N$3:$N$7128))</f>
        <v>rpr_oil_lptc_in_b</v>
      </c>
      <c r="IUT3" s="175" t="str">
        <f>IF(ISNA(_xlfn.XLOOKUP(IUT$4,dictionary!$M$3:$M$7128,dictionary!$N$3:$N$7128))," ",_xlfn.XLOOKUP(IUT$4,dictionary!$M$3:$M$7128,dictionary!$N$3:$N$7128))</f>
        <v>rpr_tc_eof_after</v>
      </c>
      <c r="IUU3" s="175" t="str">
        <f>IF(ISNA(_xlfn.XLOOKUP(IUU$4,dictionary!$M$3:$M$7128,dictionary!$N$3:$N$7128))," ",_xlfn.XLOOKUP(IUU$4,dictionary!$M$3:$M$7128,dictionary!$N$3:$N$7128))</f>
        <v>rT_ECW_FS_Perm</v>
      </c>
      <c r="IUV3" s="175" t="str">
        <f>IF(ISNA(_xlfn.XLOOKUP(IUV$4,dictionary!$M$3:$M$7128,dictionary!$N$3:$N$7128))," ",_xlfn.XLOOKUP(IUV$4,dictionary!$M$3:$M$7128,dictionary!$N$3:$N$7128))</f>
        <v>rT_EGaHPTC</v>
      </c>
      <c r="IUW3" s="175" t="str">
        <f>IF(ISNA(_xlfn.XLOOKUP(IUW$4,dictionary!$M$3:$M$7128,dictionary!$N$3:$N$7128))," ",_xlfn.XLOOKUP(IUW$4,dictionary!$M$3:$M$7128,dictionary!$N$3:$N$7128))</f>
        <v>rT_EO_FS_Perm</v>
      </c>
      <c r="IUX3" s="175" t="str">
        <f>IF(ISNA(_xlfn.XLOOKUP(IUX$4,dictionary!$M$3:$M$7128,dictionary!$N$3:$N$7128))," ",_xlfn.XLOOKUP(IUX$4,dictionary!$M$3:$M$7128,dictionary!$N$3:$N$7128))</f>
        <v>rt_eo_pan</v>
      </c>
      <c r="IUY3" s="175" t="str">
        <f>IF(ISNA(_xlfn.XLOOKUP(IUY$4,dictionary!$M$3:$M$7128,dictionary!$N$3:$N$7128))," ",_xlfn.XLOOKUP(IUY$4,dictionary!$M$3:$M$7128,dictionary!$N$3:$N$7128))</f>
        <v>rTi_Load_0</v>
      </c>
      <c r="IUZ3" s="175" t="str">
        <f>IF(ISNA(_xlfn.XLOOKUP(IUZ$4,dictionary!$M$3:$M$7128,dictionary!$N$3:$N$7128))," ",_xlfn.XLOOKUP(IUZ$4,dictionary!$M$3:$M$7128,dictionary!$N$3:$N$7128))</f>
        <v>rTi_Load_2</v>
      </c>
      <c r="IVA3" s="175" t="str">
        <f>IF(ISNA(_xlfn.XLOOKUP(IVA$4,dictionary!$M$3:$M$7128,dictionary!$N$3:$N$7128))," ",_xlfn.XLOOKUP(IVA$4,dictionary!$M$3:$M$7128,dictionary!$N$3:$N$7128))</f>
        <v>rTi_Prep_0</v>
      </c>
      <c r="IVB3" s="175" t="str">
        <f>IF(ISNA(_xlfn.XLOOKUP(IVB$4,dictionary!$M$3:$M$7128,dictionary!$N$3:$N$7128))," ",_xlfn.XLOOKUP(IVB$4,dictionary!$M$3:$M$7128,dictionary!$N$3:$N$7128))</f>
        <v>rTi_Prep_1</v>
      </c>
      <c r="IVC3" s="175" t="str">
        <f>IF(ISNA(_xlfn.XLOOKUP(IVC$4,dictionary!$M$3:$M$7128,dictionary!$N$3:$N$7128))," ",_xlfn.XLOOKUP(IVC$4,dictionary!$M$3:$M$7128,dictionary!$N$3:$N$7128))</f>
        <v>rTi_Prep_2</v>
      </c>
      <c r="IVD3" s="175" t="str">
        <f>IF(ISNA(_xlfn.XLOOKUP(IVD$4,dictionary!$M$3:$M$7128,dictionary!$N$3:$N$7128))," ",_xlfn.XLOOKUP(IVD$4,dictionary!$M$3:$M$7128,dictionary!$N$3:$N$7128))</f>
        <v>rTi_Speedup_0</v>
      </c>
      <c r="IVE3" s="175" t="str">
        <f>IF(ISNA(_xlfn.XLOOKUP(IVE$4,dictionary!$M$3:$M$7128,dictionary!$N$3:$N$7128))," ",_xlfn.XLOOKUP(IVE$4,dictionary!$M$3:$M$7128,dictionary!$N$3:$N$7128))</f>
        <v>rTi_Speedup_1</v>
      </c>
      <c r="IVF3" s="175" t="str">
        <f>IF(ISNA(_xlfn.XLOOKUP(IVF$4,dictionary!$M$3:$M$7128,dictionary!$N$3:$N$7128))," ",_xlfn.XLOOKUP(IVF$4,dictionary!$M$3:$M$7128,dictionary!$N$3:$N$7128))</f>
        <v>rTi_Speedup_2</v>
      </c>
      <c r="IVG3" s="175" t="str">
        <f>IF(ISNA(_xlfn.XLOOKUP(IVG$4,dictionary!$M$3:$M$7128,dictionary!$N$3:$N$7128))," ",_xlfn.XLOOKUP(IVG$4,dictionary!$M$3:$M$7128,dictionary!$N$3:$N$7128))</f>
        <v>rTi_Start_0</v>
      </c>
      <c r="IVH3" s="175" t="str">
        <f>IF(ISNA(_xlfn.XLOOKUP(IVH$4,dictionary!$M$3:$M$7128,dictionary!$N$3:$N$7128))," ",_xlfn.XLOOKUP(IVH$4,dictionary!$M$3:$M$7128,dictionary!$N$3:$N$7128))</f>
        <v>rTi_Start_1</v>
      </c>
      <c r="IVI3" s="175" t="str">
        <f>IF(ISNA(_xlfn.XLOOKUP(IVI$4,dictionary!$M$3:$M$7128,dictionary!$N$3:$N$7128))," ",_xlfn.XLOOKUP(IVI$4,dictionary!$M$3:$M$7128,dictionary!$N$3:$N$7128))</f>
        <v>rTi_Start_2</v>
      </c>
      <c r="IVJ3" s="175" t="str">
        <f>IF(ISNA(_xlfn.XLOOKUP(IVJ$4,dictionary!$M$3:$M$7128,dictionary!$N$3:$N$7128))," ",_xlfn.XLOOKUP(IVJ$4,dictionary!$M$3:$M$7128,dictionary!$N$3:$N$7128))</f>
        <v>rTi_SumLoad</v>
      </c>
      <c r="IVK3" s="175" t="str">
        <f>IF(ISNA(_xlfn.XLOOKUP(IVK$4,dictionary!$M$3:$M$7128,dictionary!$N$3:$N$7128))," ",_xlfn.XLOOKUP(IVK$4,dictionary!$M$3:$M$7128,dictionary!$N$3:$N$7128))</f>
        <v>rTi_SumSync</v>
      </c>
      <c r="IVL3" s="175" t="str">
        <f>IF(ISNA(_xlfn.XLOOKUP(IVL$4,dictionary!$M$3:$M$7128,dictionary!$N$3:$N$7128))," ",_xlfn.XLOOKUP(IVL$4,dictionary!$M$3:$M$7128,dictionary!$N$3:$N$7128))</f>
        <v>rTi_Sync_0</v>
      </c>
      <c r="IVM3" s="175" t="str">
        <f>IF(ISNA(_xlfn.XLOOKUP(IVM$4,dictionary!$M$3:$M$7128,dictionary!$N$3:$N$7128))," ",_xlfn.XLOOKUP(IVM$4,dictionary!$M$3:$M$7128,dictionary!$N$3:$N$7128))</f>
        <v>rTi_Sync_1</v>
      </c>
      <c r="IVN3" s="175" t="str">
        <f>IF(ISNA(_xlfn.XLOOKUP(IVN$4,dictionary!$M$3:$M$7128,dictionary!$N$3:$N$7128))," ",_xlfn.XLOOKUP(IVN$4,dictionary!$M$3:$M$7128,dictionary!$N$3:$N$7128))</f>
        <v>rTi_Sync_2</v>
      </c>
      <c r="IVO3" s="175" t="str">
        <f>IF(ISNA(_xlfn.XLOOKUP(IVO$4,dictionary!$M$3:$M$7128,dictionary!$N$3:$N$7128))," ",_xlfn.XLOOKUP(IVO$4,dictionary!$M$3:$M$7128,dictionary!$N$3:$N$7128))</f>
        <v>rTi_Targ</v>
      </c>
      <c r="IVP3" s="175" t="str">
        <f>IF(ISNA(_xlfn.XLOOKUP(IVP$4,dictionary!$M$3:$M$7128,dictionary!$N$3:$N$7128))," ",_xlfn.XLOOKUP(IVP$4,dictionary!$M$3:$M$7128,dictionary!$N$3:$N$7128))</f>
        <v>Safi Temp</v>
      </c>
      <c r="IVQ3" s="175" t="str">
        <f>IF(ISNA(_xlfn.XLOOKUP(IVQ$4,dictionary!$M$3:$M$7128,dictionary!$N$3:$N$7128))," ",_xlfn.XLOOKUP(IVQ$4,dictionary!$M$3:$M$7128,dictionary!$N$3:$N$7128))</f>
        <v>safi_valvelashset_1</v>
      </c>
      <c r="IVR3" s="175" t="str">
        <f>IF(ISNA(_xlfn.XLOOKUP(IVR$4,dictionary!$M$3:$M$7128,dictionary!$N$3:$N$7128))," ",_xlfn.XLOOKUP(IVR$4,dictionary!$M$3:$M$7128,dictionary!$N$3:$N$7128))</f>
        <v>safi_valvelashset_10</v>
      </c>
      <c r="IVS3" s="175" t="str">
        <f>IF(ISNA(_xlfn.XLOOKUP(IVS$4,dictionary!$M$3:$M$7128,dictionary!$N$3:$N$7128))," ",_xlfn.XLOOKUP(IVS$4,dictionary!$M$3:$M$7128,dictionary!$N$3:$N$7128))</f>
        <v>safi_valvelashset_11</v>
      </c>
      <c r="IVT3" s="175" t="str">
        <f>IF(ISNA(_xlfn.XLOOKUP(IVT$4,dictionary!$M$3:$M$7128,dictionary!$N$3:$N$7128))," ",_xlfn.XLOOKUP(IVT$4,dictionary!$M$3:$M$7128,dictionary!$N$3:$N$7128))</f>
        <v>safi_valvelashset_12</v>
      </c>
      <c r="IVU3" s="175" t="str">
        <f>IF(ISNA(_xlfn.XLOOKUP(IVU$4,dictionary!$M$3:$M$7128,dictionary!$N$3:$N$7128))," ",_xlfn.XLOOKUP(IVU$4,dictionary!$M$3:$M$7128,dictionary!$N$3:$N$7128))</f>
        <v>safi_valvelashset_13</v>
      </c>
      <c r="IVV3" s="175" t="str">
        <f>IF(ISNA(_xlfn.XLOOKUP(IVV$4,dictionary!$M$3:$M$7128,dictionary!$N$3:$N$7128))," ",_xlfn.XLOOKUP(IVV$4,dictionary!$M$3:$M$7128,dictionary!$N$3:$N$7128))</f>
        <v>safi_valvelashset_14</v>
      </c>
      <c r="IVW3" s="175" t="str">
        <f>IF(ISNA(_xlfn.XLOOKUP(IVW$4,dictionary!$M$3:$M$7128,dictionary!$N$3:$N$7128))," ",_xlfn.XLOOKUP(IVW$4,dictionary!$M$3:$M$7128,dictionary!$N$3:$N$7128))</f>
        <v>safi_valvelashset_15</v>
      </c>
      <c r="IVX3" s="175" t="str">
        <f>IF(ISNA(_xlfn.XLOOKUP(IVX$4,dictionary!$M$3:$M$7128,dictionary!$N$3:$N$7128))," ",_xlfn.XLOOKUP(IVX$4,dictionary!$M$3:$M$7128,dictionary!$N$3:$N$7128))</f>
        <v>safi_valvelashset_16</v>
      </c>
      <c r="IVY3" s="175" t="str">
        <f>IF(ISNA(_xlfn.XLOOKUP(IVY$4,dictionary!$M$3:$M$7128,dictionary!$N$3:$N$7128))," ",_xlfn.XLOOKUP(IVY$4,dictionary!$M$3:$M$7128,dictionary!$N$3:$N$7128))</f>
        <v>safi_valvelashset_17</v>
      </c>
      <c r="IVZ3" s="175" t="str">
        <f>IF(ISNA(_xlfn.XLOOKUP(IVZ$4,dictionary!$M$3:$M$7128,dictionary!$N$3:$N$7128))," ",_xlfn.XLOOKUP(IVZ$4,dictionary!$M$3:$M$7128,dictionary!$N$3:$N$7128))</f>
        <v>safi_valvelashset_18</v>
      </c>
      <c r="IWA3" s="175" t="str">
        <f>IF(ISNA(_xlfn.XLOOKUP(IWA$4,dictionary!$M$3:$M$7128,dictionary!$N$3:$N$7128))," ",_xlfn.XLOOKUP(IWA$4,dictionary!$M$3:$M$7128,dictionary!$N$3:$N$7128))</f>
        <v>safi_valvelashset_19</v>
      </c>
      <c r="IWB3" s="175" t="str">
        <f>IF(ISNA(_xlfn.XLOOKUP(IWB$4,dictionary!$M$3:$M$7128,dictionary!$N$3:$N$7128))," ",_xlfn.XLOOKUP(IWB$4,dictionary!$M$3:$M$7128,dictionary!$N$3:$N$7128))</f>
        <v>safi_valvelashset_2</v>
      </c>
      <c r="IWC3" s="175" t="str">
        <f>IF(ISNA(_xlfn.XLOOKUP(IWC$4,dictionary!$M$3:$M$7128,dictionary!$N$3:$N$7128))," ",_xlfn.XLOOKUP(IWC$4,dictionary!$M$3:$M$7128,dictionary!$N$3:$N$7128))</f>
        <v>safi_valvelashset_20</v>
      </c>
      <c r="IWD3" s="175" t="str">
        <f>IF(ISNA(_xlfn.XLOOKUP(IWD$4,dictionary!$M$3:$M$7128,dictionary!$N$3:$N$7128))," ",_xlfn.XLOOKUP(IWD$4,dictionary!$M$3:$M$7128,dictionary!$N$3:$N$7128))</f>
        <v>safi_valvelashset_21</v>
      </c>
      <c r="IWE3" s="175" t="str">
        <f>IF(ISNA(_xlfn.XLOOKUP(IWE$4,dictionary!$M$3:$M$7128,dictionary!$N$3:$N$7128))," ",_xlfn.XLOOKUP(IWE$4,dictionary!$M$3:$M$7128,dictionary!$N$3:$N$7128))</f>
        <v>safi_valvelashset_22</v>
      </c>
      <c r="IWF3" s="175" t="str">
        <f>IF(ISNA(_xlfn.XLOOKUP(IWF$4,dictionary!$M$3:$M$7128,dictionary!$N$3:$N$7128))," ",_xlfn.XLOOKUP(IWF$4,dictionary!$M$3:$M$7128,dictionary!$N$3:$N$7128))</f>
        <v>safi_valvelashset_23</v>
      </c>
      <c r="IWG3" s="175" t="str">
        <f>IF(ISNA(_xlfn.XLOOKUP(IWG$4,dictionary!$M$3:$M$7128,dictionary!$N$3:$N$7128))," ",_xlfn.XLOOKUP(IWG$4,dictionary!$M$3:$M$7128,dictionary!$N$3:$N$7128))</f>
        <v>safi_valvelashset_24</v>
      </c>
      <c r="IWH3" s="175" t="str">
        <f>IF(ISNA(_xlfn.XLOOKUP(IWH$4,dictionary!$M$3:$M$7128,dictionary!$N$3:$N$7128))," ",_xlfn.XLOOKUP(IWH$4,dictionary!$M$3:$M$7128,dictionary!$N$3:$N$7128))</f>
        <v>safi_valvelashset_3</v>
      </c>
      <c r="IWI3" s="175" t="str">
        <f>IF(ISNA(_xlfn.XLOOKUP(IWI$4,dictionary!$M$3:$M$7128,dictionary!$N$3:$N$7128))," ",_xlfn.XLOOKUP(IWI$4,dictionary!$M$3:$M$7128,dictionary!$N$3:$N$7128))</f>
        <v>safi_valvelashset_4</v>
      </c>
      <c r="IWJ3" s="175" t="str">
        <f>IF(ISNA(_xlfn.XLOOKUP(IWJ$4,dictionary!$M$3:$M$7128,dictionary!$N$3:$N$7128))," ",_xlfn.XLOOKUP(IWJ$4,dictionary!$M$3:$M$7128,dictionary!$N$3:$N$7128))</f>
        <v>safi_valvelashset_5</v>
      </c>
      <c r="IWK3" s="175" t="str">
        <f>IF(ISNA(_xlfn.XLOOKUP(IWK$4,dictionary!$M$3:$M$7128,dictionary!$N$3:$N$7128))," ",_xlfn.XLOOKUP(IWK$4,dictionary!$M$3:$M$7128,dictionary!$N$3:$N$7128))</f>
        <v>safi_valvelashset_6</v>
      </c>
      <c r="IWL3" s="175" t="str">
        <f>IF(ISNA(_xlfn.XLOOKUP(IWL$4,dictionary!$M$3:$M$7128,dictionary!$N$3:$N$7128))," ",_xlfn.XLOOKUP(IWL$4,dictionary!$M$3:$M$7128,dictionary!$N$3:$N$7128))</f>
        <v>safi_valvelashset_7</v>
      </c>
      <c r="IWM3" s="175" t="str">
        <f>IF(ISNA(_xlfn.XLOOKUP(IWM$4,dictionary!$M$3:$M$7128,dictionary!$N$3:$N$7128))," ",_xlfn.XLOOKUP(IWM$4,dictionary!$M$3:$M$7128,dictionary!$N$3:$N$7128))</f>
        <v>safi_valvelashset_8</v>
      </c>
      <c r="IWN3" s="175" t="str">
        <f>IF(ISNA(_xlfn.XLOOKUP(IWN$4,dictionary!$M$3:$M$7128,dictionary!$N$3:$N$7128))," ",_xlfn.XLOOKUP(IWN$4,dictionary!$M$3:$M$7128,dictionary!$N$3:$N$7128))</f>
        <v>safi_valvelashset_9</v>
      </c>
      <c r="IWO3" s="175" t="str">
        <f>IF(ISNA(_xlfn.XLOOKUP(IWO$4,dictionary!$M$3:$M$7128,dictionary!$N$3:$N$7128))," ",_xlfn.XLOOKUP(IWO$4,dictionary!$M$3:$M$7128,dictionary!$N$3:$N$7128))</f>
        <v>Safi W3 Z1</v>
      </c>
      <c r="IWP3" s="175" t="str">
        <f>IF(ISNA(_xlfn.XLOOKUP(IWP$4,dictionary!$M$3:$M$7128,dictionary!$N$3:$N$7128))," ",_xlfn.XLOOKUP(IWP$4,dictionary!$M$3:$M$7128,dictionary!$N$3:$N$7128))</f>
        <v>Safi W3 Z10</v>
      </c>
      <c r="IWQ3" s="175" t="str">
        <f>IF(ISNA(_xlfn.XLOOKUP(IWQ$4,dictionary!$M$3:$M$7128,dictionary!$N$3:$N$7128))," ",_xlfn.XLOOKUP(IWQ$4,dictionary!$M$3:$M$7128,dictionary!$N$3:$N$7128))</f>
        <v>Safi W3 Z11</v>
      </c>
      <c r="IWR3" s="175" t="str">
        <f>IF(ISNA(_xlfn.XLOOKUP(IWR$4,dictionary!$M$3:$M$7128,dictionary!$N$3:$N$7128))," ",_xlfn.XLOOKUP(IWR$4,dictionary!$M$3:$M$7128,dictionary!$N$3:$N$7128))</f>
        <v>Safi W3 Z12</v>
      </c>
      <c r="IWS3" s="175" t="str">
        <f>IF(ISNA(_xlfn.XLOOKUP(IWS$4,dictionary!$M$3:$M$7128,dictionary!$N$3:$N$7128))," ",_xlfn.XLOOKUP(IWS$4,dictionary!$M$3:$M$7128,dictionary!$N$3:$N$7128))</f>
        <v>Safi W3 Z13</v>
      </c>
      <c r="IWT3" s="175" t="str">
        <f>IF(ISNA(_xlfn.XLOOKUP(IWT$4,dictionary!$M$3:$M$7128,dictionary!$N$3:$N$7128))," ",_xlfn.XLOOKUP(IWT$4,dictionary!$M$3:$M$7128,dictionary!$N$3:$N$7128))</f>
        <v>Safi W3 Z14</v>
      </c>
      <c r="IWU3" s="175" t="str">
        <f>IF(ISNA(_xlfn.XLOOKUP(IWU$4,dictionary!$M$3:$M$7128,dictionary!$N$3:$N$7128))," ",_xlfn.XLOOKUP(IWU$4,dictionary!$M$3:$M$7128,dictionary!$N$3:$N$7128))</f>
        <v>Safi W3 Z15</v>
      </c>
      <c r="IWV3" s="175" t="str">
        <f>IF(ISNA(_xlfn.XLOOKUP(IWV$4,dictionary!$M$3:$M$7128,dictionary!$N$3:$N$7128))," ",_xlfn.XLOOKUP(IWV$4,dictionary!$M$3:$M$7128,dictionary!$N$3:$N$7128))</f>
        <v>Safi W3 Z16</v>
      </c>
      <c r="IWW3" s="175" t="str">
        <f>IF(ISNA(_xlfn.XLOOKUP(IWW$4,dictionary!$M$3:$M$7128,dictionary!$N$3:$N$7128))," ",_xlfn.XLOOKUP(IWW$4,dictionary!$M$3:$M$7128,dictionary!$N$3:$N$7128))</f>
        <v>Safi W3 Z17</v>
      </c>
      <c r="IWX3" s="175" t="str">
        <f>IF(ISNA(_xlfn.XLOOKUP(IWX$4,dictionary!$M$3:$M$7128,dictionary!$N$3:$N$7128))," ",_xlfn.XLOOKUP(IWX$4,dictionary!$M$3:$M$7128,dictionary!$N$3:$N$7128))</f>
        <v>Safi W3 Z18</v>
      </c>
      <c r="IWY3" s="175" t="str">
        <f>IF(ISNA(_xlfn.XLOOKUP(IWY$4,dictionary!$M$3:$M$7128,dictionary!$N$3:$N$7128))," ",_xlfn.XLOOKUP(IWY$4,dictionary!$M$3:$M$7128,dictionary!$N$3:$N$7128))</f>
        <v>Safi W3 Z19</v>
      </c>
      <c r="IWZ3" s="175" t="str">
        <f>IF(ISNA(_xlfn.XLOOKUP(IWZ$4,dictionary!$M$3:$M$7128,dictionary!$N$3:$N$7128))," ",_xlfn.XLOOKUP(IWZ$4,dictionary!$M$3:$M$7128,dictionary!$N$3:$N$7128))</f>
        <v>Safi W3 Z2</v>
      </c>
      <c r="IXA3" s="175" t="str">
        <f>IF(ISNA(_xlfn.XLOOKUP(IXA$4,dictionary!$M$3:$M$7128,dictionary!$N$3:$N$7128))," ",_xlfn.XLOOKUP(IXA$4,dictionary!$M$3:$M$7128,dictionary!$N$3:$N$7128))</f>
        <v>Safi W3 Z20</v>
      </c>
      <c r="IXB3" s="175" t="str">
        <f>IF(ISNA(_xlfn.XLOOKUP(IXB$4,dictionary!$M$3:$M$7128,dictionary!$N$3:$N$7128))," ",_xlfn.XLOOKUP(IXB$4,dictionary!$M$3:$M$7128,dictionary!$N$3:$N$7128))</f>
        <v>Safi W3 Z21</v>
      </c>
      <c r="IXC3" s="175" t="str">
        <f>IF(ISNA(_xlfn.XLOOKUP(IXC$4,dictionary!$M$3:$M$7128,dictionary!$N$3:$N$7128))," ",_xlfn.XLOOKUP(IXC$4,dictionary!$M$3:$M$7128,dictionary!$N$3:$N$7128))</f>
        <v>Safi W3 Z22</v>
      </c>
      <c r="IXD3" s="175" t="str">
        <f>IF(ISNA(_xlfn.XLOOKUP(IXD$4,dictionary!$M$3:$M$7128,dictionary!$N$3:$N$7128))," ",_xlfn.XLOOKUP(IXD$4,dictionary!$M$3:$M$7128,dictionary!$N$3:$N$7128))</f>
        <v>Safi W3 Z23</v>
      </c>
      <c r="IXE3" s="175" t="str">
        <f>IF(ISNA(_xlfn.XLOOKUP(IXE$4,dictionary!$M$3:$M$7128,dictionary!$N$3:$N$7128))," ",_xlfn.XLOOKUP(IXE$4,dictionary!$M$3:$M$7128,dictionary!$N$3:$N$7128))</f>
        <v>Safi W3 Z24</v>
      </c>
      <c r="IXF3" s="175" t="str">
        <f>IF(ISNA(_xlfn.XLOOKUP(IXF$4,dictionary!$M$3:$M$7128,dictionary!$N$3:$N$7128))," ",_xlfn.XLOOKUP(IXF$4,dictionary!$M$3:$M$7128,dictionary!$N$3:$N$7128))</f>
        <v>Safi W3 Z3</v>
      </c>
      <c r="IXG3" s="175" t="str">
        <f>IF(ISNA(_xlfn.XLOOKUP(IXG$4,dictionary!$M$3:$M$7128,dictionary!$N$3:$N$7128))," ",_xlfn.XLOOKUP(IXG$4,dictionary!$M$3:$M$7128,dictionary!$N$3:$N$7128))</f>
        <v>Safi W3 Z4</v>
      </c>
      <c r="IXH3" s="175" t="str">
        <f>IF(ISNA(_xlfn.XLOOKUP(IXH$4,dictionary!$M$3:$M$7128,dictionary!$N$3:$N$7128))," ",_xlfn.XLOOKUP(IXH$4,dictionary!$M$3:$M$7128,dictionary!$N$3:$N$7128))</f>
        <v>Safi W3 Z5</v>
      </c>
      <c r="IXI3" s="175" t="str">
        <f>IF(ISNA(_xlfn.XLOOKUP(IXI$4,dictionary!$M$3:$M$7128,dictionary!$N$3:$N$7128))," ",_xlfn.XLOOKUP(IXI$4,dictionary!$M$3:$M$7128,dictionary!$N$3:$N$7128))</f>
        <v>Safi W3 Z6</v>
      </c>
      <c r="IXJ3" s="175" t="str">
        <f>IF(ISNA(_xlfn.XLOOKUP(IXJ$4,dictionary!$M$3:$M$7128,dictionary!$N$3:$N$7128))," ",_xlfn.XLOOKUP(IXJ$4,dictionary!$M$3:$M$7128,dictionary!$N$3:$N$7128))</f>
        <v>Safi W3 Z7</v>
      </c>
      <c r="IXK3" s="175" t="str">
        <f>IF(ISNA(_xlfn.XLOOKUP(IXK$4,dictionary!$M$3:$M$7128,dictionary!$N$3:$N$7128))," ",_xlfn.XLOOKUP(IXK$4,dictionary!$M$3:$M$7128,dictionary!$N$3:$N$7128))</f>
        <v>Safi W3 Z8</v>
      </c>
      <c r="IXL3" s="175" t="str">
        <f>IF(ISNA(_xlfn.XLOOKUP(IXL$4,dictionary!$M$3:$M$7128,dictionary!$N$3:$N$7128))," ",_xlfn.XLOOKUP(IXL$4,dictionary!$M$3:$M$7128,dictionary!$N$3:$N$7128))</f>
        <v>Safi W3 Z9</v>
      </c>
      <c r="IXM3" s="175" t="str">
        <f>IF(ISNA(_xlfn.XLOOKUP(IXM$4,dictionary!$M$3:$M$7128,dictionary!$N$3:$N$7128))," ",_xlfn.XLOOKUP(IXM$4,dictionary!$M$3:$M$7128,dictionary!$N$3:$N$7128))</f>
        <v>Safi W4 Z1</v>
      </c>
      <c r="IXN3" s="175" t="str">
        <f>IF(ISNA(_xlfn.XLOOKUP(IXN$4,dictionary!$M$3:$M$7128,dictionary!$N$3:$N$7128))," ",_xlfn.XLOOKUP(IXN$4,dictionary!$M$3:$M$7128,dictionary!$N$3:$N$7128))</f>
        <v>Safi W4 Z10</v>
      </c>
      <c r="IXO3" s="175" t="str">
        <f>IF(ISNA(_xlfn.XLOOKUP(IXO$4,dictionary!$M$3:$M$7128,dictionary!$N$3:$N$7128))," ",_xlfn.XLOOKUP(IXO$4,dictionary!$M$3:$M$7128,dictionary!$N$3:$N$7128))</f>
        <v>Safi W4 Z11</v>
      </c>
      <c r="IXP3" s="175" t="str">
        <f>IF(ISNA(_xlfn.XLOOKUP(IXP$4,dictionary!$M$3:$M$7128,dictionary!$N$3:$N$7128))," ",_xlfn.XLOOKUP(IXP$4,dictionary!$M$3:$M$7128,dictionary!$N$3:$N$7128))</f>
        <v>Safi W4 Z12</v>
      </c>
      <c r="IXQ3" s="175" t="str">
        <f>IF(ISNA(_xlfn.XLOOKUP(IXQ$4,dictionary!$M$3:$M$7128,dictionary!$N$3:$N$7128))," ",_xlfn.XLOOKUP(IXQ$4,dictionary!$M$3:$M$7128,dictionary!$N$3:$N$7128))</f>
        <v>Safi W4 Z13</v>
      </c>
      <c r="IXR3" s="175" t="str">
        <f>IF(ISNA(_xlfn.XLOOKUP(IXR$4,dictionary!$M$3:$M$7128,dictionary!$N$3:$N$7128))," ",_xlfn.XLOOKUP(IXR$4,dictionary!$M$3:$M$7128,dictionary!$N$3:$N$7128))</f>
        <v>Safi W4 Z14</v>
      </c>
      <c r="IXS3" s="175" t="str">
        <f>IF(ISNA(_xlfn.XLOOKUP(IXS$4,dictionary!$M$3:$M$7128,dictionary!$N$3:$N$7128))," ",_xlfn.XLOOKUP(IXS$4,dictionary!$M$3:$M$7128,dictionary!$N$3:$N$7128))</f>
        <v>Safi W4 Z15</v>
      </c>
      <c r="IXT3" s="175" t="str">
        <f>IF(ISNA(_xlfn.XLOOKUP(IXT$4,dictionary!$M$3:$M$7128,dictionary!$N$3:$N$7128))," ",_xlfn.XLOOKUP(IXT$4,dictionary!$M$3:$M$7128,dictionary!$N$3:$N$7128))</f>
        <v>Safi W4 Z16</v>
      </c>
      <c r="IXU3" s="175" t="str">
        <f>IF(ISNA(_xlfn.XLOOKUP(IXU$4,dictionary!$M$3:$M$7128,dictionary!$N$3:$N$7128))," ",_xlfn.XLOOKUP(IXU$4,dictionary!$M$3:$M$7128,dictionary!$N$3:$N$7128))</f>
        <v>Safi W4 Z17</v>
      </c>
      <c r="IXV3" s="175" t="str">
        <f>IF(ISNA(_xlfn.XLOOKUP(IXV$4,dictionary!$M$3:$M$7128,dictionary!$N$3:$N$7128))," ",_xlfn.XLOOKUP(IXV$4,dictionary!$M$3:$M$7128,dictionary!$N$3:$N$7128))</f>
        <v>Safi W4 Z18</v>
      </c>
      <c r="IXW3" s="175" t="str">
        <f>IF(ISNA(_xlfn.XLOOKUP(IXW$4,dictionary!$M$3:$M$7128,dictionary!$N$3:$N$7128))," ",_xlfn.XLOOKUP(IXW$4,dictionary!$M$3:$M$7128,dictionary!$N$3:$N$7128))</f>
        <v>Safi W4 Z19</v>
      </c>
      <c r="IXX3" s="175" t="str">
        <f>IF(ISNA(_xlfn.XLOOKUP(IXX$4,dictionary!$M$3:$M$7128,dictionary!$N$3:$N$7128))," ",_xlfn.XLOOKUP(IXX$4,dictionary!$M$3:$M$7128,dictionary!$N$3:$N$7128))</f>
        <v>Safi W4 Z2</v>
      </c>
      <c r="IXY3" s="175" t="str">
        <f>IF(ISNA(_xlfn.XLOOKUP(IXY$4,dictionary!$M$3:$M$7128,dictionary!$N$3:$N$7128))," ",_xlfn.XLOOKUP(IXY$4,dictionary!$M$3:$M$7128,dictionary!$N$3:$N$7128))</f>
        <v>Safi W4 Z20</v>
      </c>
      <c r="IXZ3" s="175" t="str">
        <f>IF(ISNA(_xlfn.XLOOKUP(IXZ$4,dictionary!$M$3:$M$7128,dictionary!$N$3:$N$7128))," ",_xlfn.XLOOKUP(IXZ$4,dictionary!$M$3:$M$7128,dictionary!$N$3:$N$7128))</f>
        <v>Safi W4 Z21</v>
      </c>
      <c r="IYA3" s="175" t="str">
        <f>IF(ISNA(_xlfn.XLOOKUP(IYA$4,dictionary!$M$3:$M$7128,dictionary!$N$3:$N$7128))," ",_xlfn.XLOOKUP(IYA$4,dictionary!$M$3:$M$7128,dictionary!$N$3:$N$7128))</f>
        <v>Safi W4 Z22</v>
      </c>
      <c r="IYB3" s="175" t="str">
        <f>IF(ISNA(_xlfn.XLOOKUP(IYB$4,dictionary!$M$3:$M$7128,dictionary!$N$3:$N$7128))," ",_xlfn.XLOOKUP(IYB$4,dictionary!$M$3:$M$7128,dictionary!$N$3:$N$7128))</f>
        <v>Safi W4 Z23</v>
      </c>
      <c r="IYC3" s="175" t="str">
        <f>IF(ISNA(_xlfn.XLOOKUP(IYC$4,dictionary!$M$3:$M$7128,dictionary!$N$3:$N$7128))," ",_xlfn.XLOOKUP(IYC$4,dictionary!$M$3:$M$7128,dictionary!$N$3:$N$7128))</f>
        <v>Safi W4 Z24</v>
      </c>
      <c r="IYD3" s="175" t="str">
        <f>IF(ISNA(_xlfn.XLOOKUP(IYD$4,dictionary!$M$3:$M$7128,dictionary!$N$3:$N$7128))," ",_xlfn.XLOOKUP(IYD$4,dictionary!$M$3:$M$7128,dictionary!$N$3:$N$7128))</f>
        <v>Safi W4 Z3</v>
      </c>
      <c r="IYE3" s="175" t="str">
        <f>IF(ISNA(_xlfn.XLOOKUP(IYE$4,dictionary!$M$3:$M$7128,dictionary!$N$3:$N$7128))," ",_xlfn.XLOOKUP(IYE$4,dictionary!$M$3:$M$7128,dictionary!$N$3:$N$7128))</f>
        <v>Safi W4 Z4</v>
      </c>
      <c r="IYF3" s="175" t="str">
        <f>IF(ISNA(_xlfn.XLOOKUP(IYF$4,dictionary!$M$3:$M$7128,dictionary!$N$3:$N$7128))," ",_xlfn.XLOOKUP(IYF$4,dictionary!$M$3:$M$7128,dictionary!$N$3:$N$7128))</f>
        <v>Safi W4 Z5</v>
      </c>
      <c r="IYG3" s="175" t="str">
        <f>IF(ISNA(_xlfn.XLOOKUP(IYG$4,dictionary!$M$3:$M$7128,dictionary!$N$3:$N$7128))," ",_xlfn.XLOOKUP(IYG$4,dictionary!$M$3:$M$7128,dictionary!$N$3:$N$7128))</f>
        <v>Safi W4 Z6</v>
      </c>
      <c r="IYH3" s="175" t="str">
        <f>IF(ISNA(_xlfn.XLOOKUP(IYH$4,dictionary!$M$3:$M$7128,dictionary!$N$3:$N$7128))," ",_xlfn.XLOOKUP(IYH$4,dictionary!$M$3:$M$7128,dictionary!$N$3:$N$7128))</f>
        <v>Safi W4 Z7</v>
      </c>
      <c r="IYI3" s="175" t="str">
        <f>IF(ISNA(_xlfn.XLOOKUP(IYI$4,dictionary!$M$3:$M$7128,dictionary!$N$3:$N$7128))," ",_xlfn.XLOOKUP(IYI$4,dictionary!$M$3:$M$7128,dictionary!$N$3:$N$7128))</f>
        <v>Safi W4 Z8</v>
      </c>
      <c r="IYJ3" s="175" t="str">
        <f>IF(ISNA(_xlfn.XLOOKUP(IYJ$4,dictionary!$M$3:$M$7128,dictionary!$N$3:$N$7128))," ",_xlfn.XLOOKUP(IYJ$4,dictionary!$M$3:$M$7128,dictionary!$N$3:$N$7128))</f>
        <v>Safi W4 Z9</v>
      </c>
      <c r="IYK3" s="175" t="str">
        <f>IF(ISNA(_xlfn.XLOOKUP(IYK$4,dictionary!$M$3:$M$7128,dictionary!$N$3:$N$7128))," ",_xlfn.XLOOKUP(IYK$4,dictionary!$M$3:$M$7128,dictionary!$N$3:$N$7128))</f>
        <v>SCR_Catalyst_RUL</v>
      </c>
      <c r="IYL3" s="175" t="str">
        <f>IF(ISNA(_xlfn.XLOOKUP(IYL$4,dictionary!$M$3:$M$7128,dictionary!$N$3:$N$7128))," ",_xlfn.XLOOKUP(IYL$4,dictionary!$M$3:$M$7128,dictionary!$N$3:$N$7128))</f>
        <v>SendingDataCondition</v>
      </c>
      <c r="IYM3" s="175" t="str">
        <f>IF(ISNA(_xlfn.XLOOKUP(IYM$4,dictionary!$M$3:$M$7128,dictionary!$N$3:$N$7128))," ",_xlfn.XLOOKUP(IYM$4,dictionary!$M$3:$M$7128,dictionary!$N$3:$N$7128))</f>
        <v>SendingDataConditionNumeric</v>
      </c>
      <c r="IYN3" s="175" t="str">
        <f>IF(ISNA(_xlfn.XLOOKUP(IYN$4,dictionary!$M$3:$M$7128,dictionary!$N$3:$N$7128))," ",_xlfn.XLOOKUP(IYN$4,dictionary!$M$3:$M$7128,dictionary!$N$3:$N$7128))</f>
        <v>Slow Down Time</v>
      </c>
      <c r="IYO3" s="175" t="str">
        <f>IF(ISNA(_xlfn.XLOOKUP(IYO$4,dictionary!$M$3:$M$7128,dictionary!$N$3:$N$7128))," ",_xlfn.XLOOKUP(IYO$4,dictionary!$M$3:$M$7128,dictionary!$N$3:$N$7128))</f>
        <v>SlowDownTime01</v>
      </c>
      <c r="IYP3" s="175" t="str">
        <f>IF(ISNA(_xlfn.XLOOKUP(IYP$4,dictionary!$M$3:$M$7128,dictionary!$N$3:$N$7128))," ",_xlfn.XLOOKUP(IYP$4,dictionary!$M$3:$M$7128,dictionary!$N$3:$N$7128))</f>
        <v>SlowDownTime02</v>
      </c>
      <c r="IYQ3" s="175" t="str">
        <f>IF(ISNA(_xlfn.XLOOKUP(IYQ$4,dictionary!$M$3:$M$7128,dictionary!$N$3:$N$7128))," ",_xlfn.XLOOKUP(IYQ$4,dictionary!$M$3:$M$7128,dictionary!$N$3:$N$7128))</f>
        <v>SlowDownTime03</v>
      </c>
      <c r="IYR3" s="175" t="str">
        <f>IF(ISNA(_xlfn.XLOOKUP(IYR$4,dictionary!$M$3:$M$7128,dictionary!$N$3:$N$7128))," ",_xlfn.XLOOKUP(IYR$4,dictionary!$M$3:$M$7128,dictionary!$N$3:$N$7128))</f>
        <v>SlowDownTime04</v>
      </c>
      <c r="IYS3" s="175" t="str">
        <f>IF(ISNA(_xlfn.XLOOKUP(IYS$4,dictionary!$M$3:$M$7128,dictionary!$N$3:$N$7128))," ",_xlfn.XLOOKUP(IYS$4,dictionary!$M$3:$M$7128,dictionary!$N$3:$N$7128))</f>
        <v>SlowDownTime05</v>
      </c>
      <c r="IYT3" s="175" t="str">
        <f>IF(ISNA(_xlfn.XLOOKUP(IYT$4,dictionary!$M$3:$M$7128,dictionary!$N$3:$N$7128))," ",_xlfn.XLOOKUP(IYT$4,dictionary!$M$3:$M$7128,dictionary!$N$3:$N$7128))</f>
        <v>SlowDownTime06</v>
      </c>
      <c r="IYU3" s="175" t="str">
        <f>IF(ISNA(_xlfn.XLOOKUP(IYU$4,dictionary!$M$3:$M$7128,dictionary!$N$3:$N$7128))," ",_xlfn.XLOOKUP(IYU$4,dictionary!$M$3:$M$7128,dictionary!$N$3:$N$7128))</f>
        <v>SlowDownTime07</v>
      </c>
      <c r="IYV3" s="175" t="str">
        <f>IF(ISNA(_xlfn.XLOOKUP(IYV$4,dictionary!$M$3:$M$7128,dictionary!$N$3:$N$7128))," ",_xlfn.XLOOKUP(IYV$4,dictionary!$M$3:$M$7128,dictionary!$N$3:$N$7128))</f>
        <v>SlowDownTime08</v>
      </c>
      <c r="IYW3" s="175" t="str">
        <f>IF(ISNA(_xlfn.XLOOKUP(IYW$4,dictionary!$M$3:$M$7128,dictionary!$N$3:$N$7128))," ",_xlfn.XLOOKUP(IYW$4,dictionary!$M$3:$M$7128,dictionary!$N$3:$N$7128))</f>
        <v>SlowDownTime09</v>
      </c>
      <c r="IYX3" s="175" t="str">
        <f>IF(ISNA(_xlfn.XLOOKUP(IYX$4,dictionary!$M$3:$M$7128,dictionary!$N$3:$N$7128))," ",_xlfn.XLOOKUP(IYX$4,dictionary!$M$3:$M$7128,dictionary!$N$3:$N$7128))</f>
        <v>SlowDownTime10</v>
      </c>
      <c r="IYY3" s="175" t="str">
        <f>IF(ISNA(_xlfn.XLOOKUP(IYY$4,dictionary!$M$3:$M$7128,dictionary!$N$3:$N$7128))," ",_xlfn.XLOOKUP(IYY$4,dictionary!$M$3:$M$7128,dictionary!$N$3:$N$7128))</f>
        <v>SlowDownTime11</v>
      </c>
      <c r="IYZ3" s="175" t="str">
        <f>IF(ISNA(_xlfn.XLOOKUP(IYZ$4,dictionary!$M$3:$M$7128,dictionary!$N$3:$N$7128))," ",_xlfn.XLOOKUP(IYZ$4,dictionary!$M$3:$M$7128,dictionary!$N$3:$N$7128))</f>
        <v>SlowDownTime12</v>
      </c>
      <c r="IZA3" s="175" t="str">
        <f>IF(ISNA(_xlfn.XLOOKUP(IZA$4,dictionary!$M$3:$M$7128,dictionary!$N$3:$N$7128))," ",_xlfn.XLOOKUP(IZA$4,dictionary!$M$3:$M$7128,dictionary!$N$3:$N$7128))</f>
        <v>SlowDownTime13</v>
      </c>
      <c r="IZB3" s="175" t="str">
        <f>IF(ISNA(_xlfn.XLOOKUP(IZB$4,dictionary!$M$3:$M$7128,dictionary!$N$3:$N$7128))," ",_xlfn.XLOOKUP(IZB$4,dictionary!$M$3:$M$7128,dictionary!$N$3:$N$7128))</f>
        <v>SlowDownTime14</v>
      </c>
      <c r="IZC3" s="175" t="str">
        <f>IF(ISNA(_xlfn.XLOOKUP(IZC$4,dictionary!$M$3:$M$7128,dictionary!$N$3:$N$7128))," ",_xlfn.XLOOKUP(IZC$4,dictionary!$M$3:$M$7128,dictionary!$N$3:$N$7128))</f>
        <v>SlowDownTime15</v>
      </c>
      <c r="IZD3" s="175" t="str">
        <f>IF(ISNA(_xlfn.XLOOKUP(IZD$4,dictionary!$M$3:$M$7128,dictionary!$N$3:$N$7128))," ",_xlfn.XLOOKUP(IZD$4,dictionary!$M$3:$M$7128,dictionary!$N$3:$N$7128))</f>
        <v>SlowDownTime16</v>
      </c>
      <c r="IZE3" s="175" t="str">
        <f>IF(ISNA(_xlfn.XLOOKUP(IZE$4,dictionary!$M$3:$M$7128,dictionary!$N$3:$N$7128))," ",_xlfn.XLOOKUP(IZE$4,dictionary!$M$3:$M$7128,dictionary!$N$3:$N$7128))</f>
        <v>SlowDownTime17</v>
      </c>
      <c r="IZF3" s="175" t="str">
        <f>IF(ISNA(_xlfn.XLOOKUP(IZF$4,dictionary!$M$3:$M$7128,dictionary!$N$3:$N$7128))," ",_xlfn.XLOOKUP(IZF$4,dictionary!$M$3:$M$7128,dictionary!$N$3:$N$7128))</f>
        <v>SlowDownTime18</v>
      </c>
      <c r="IZG3" s="175" t="str">
        <f>IF(ISNA(_xlfn.XLOOKUP(IZG$4,dictionary!$M$3:$M$7128,dictionary!$N$3:$N$7128))," ",_xlfn.XLOOKUP(IZG$4,dictionary!$M$3:$M$7128,dictionary!$N$3:$N$7128))</f>
        <v>SlowDownTime19</v>
      </c>
      <c r="IZH3" s="175" t="str">
        <f>IF(ISNA(_xlfn.XLOOKUP(IZH$4,dictionary!$M$3:$M$7128,dictionary!$N$3:$N$7128))," ",_xlfn.XLOOKUP(IZH$4,dictionary!$M$3:$M$7128,dictionary!$N$3:$N$7128))</f>
        <v>Spark_Plug_RUL01</v>
      </c>
      <c r="IZI3" s="175" t="str">
        <f>IF(ISNA(_xlfn.XLOOKUP(IZI$4,dictionary!$M$3:$M$7128,dictionary!$N$3:$N$7128))," ",_xlfn.XLOOKUP(IZI$4,dictionary!$M$3:$M$7128,dictionary!$N$3:$N$7128))</f>
        <v>Spark_Plug_RUL02</v>
      </c>
      <c r="IZJ3" s="175" t="str">
        <f>IF(ISNA(_xlfn.XLOOKUP(IZJ$4,dictionary!$M$3:$M$7128,dictionary!$N$3:$N$7128))," ",_xlfn.XLOOKUP(IZJ$4,dictionary!$M$3:$M$7128,dictionary!$N$3:$N$7128))</f>
        <v>Spark_Plug_RUL03</v>
      </c>
      <c r="IZK3" s="175" t="str">
        <f>IF(ISNA(_xlfn.XLOOKUP(IZK$4,dictionary!$M$3:$M$7128,dictionary!$N$3:$N$7128))," ",_xlfn.XLOOKUP(IZK$4,dictionary!$M$3:$M$7128,dictionary!$N$3:$N$7128))</f>
        <v>Spark_Plug_RUL04</v>
      </c>
      <c r="IZL3" s="175" t="str">
        <f>IF(ISNA(_xlfn.XLOOKUP(IZL$4,dictionary!$M$3:$M$7128,dictionary!$N$3:$N$7128))," ",_xlfn.XLOOKUP(IZL$4,dictionary!$M$3:$M$7128,dictionary!$N$3:$N$7128))</f>
        <v>Spark_Plug_RUL05</v>
      </c>
      <c r="IZM3" s="175" t="str">
        <f>IF(ISNA(_xlfn.XLOOKUP(IZM$4,dictionary!$M$3:$M$7128,dictionary!$N$3:$N$7128))," ",_xlfn.XLOOKUP(IZM$4,dictionary!$M$3:$M$7128,dictionary!$N$3:$N$7128))</f>
        <v>Spark_Plug_RUL06</v>
      </c>
      <c r="IZN3" s="175" t="str">
        <f>IF(ISNA(_xlfn.XLOOKUP(IZN$4,dictionary!$M$3:$M$7128,dictionary!$N$3:$N$7128))," ",_xlfn.XLOOKUP(IZN$4,dictionary!$M$3:$M$7128,dictionary!$N$3:$N$7128))</f>
        <v>Spark_Plug_RUL07</v>
      </c>
      <c r="IZO3" s="175" t="str">
        <f>IF(ISNA(_xlfn.XLOOKUP(IZO$4,dictionary!$M$3:$M$7128,dictionary!$N$3:$N$7128))," ",_xlfn.XLOOKUP(IZO$4,dictionary!$M$3:$M$7128,dictionary!$N$3:$N$7128))</f>
        <v>Spark_Plug_RUL08</v>
      </c>
      <c r="IZP3" s="175" t="str">
        <f>IF(ISNA(_xlfn.XLOOKUP(IZP$4,dictionary!$M$3:$M$7128,dictionary!$N$3:$N$7128))," ",_xlfn.XLOOKUP(IZP$4,dictionary!$M$3:$M$7128,dictionary!$N$3:$N$7128))</f>
        <v>Spark_Plug_RUL09</v>
      </c>
      <c r="IZQ3" s="175" t="str">
        <f>IF(ISNA(_xlfn.XLOOKUP(IZQ$4,dictionary!$M$3:$M$7128,dictionary!$N$3:$N$7128))," ",_xlfn.XLOOKUP(IZQ$4,dictionary!$M$3:$M$7128,dictionary!$N$3:$N$7128))</f>
        <v>Spark_Plug_RUL10</v>
      </c>
      <c r="IZR3" s="175" t="str">
        <f>IF(ISNA(_xlfn.XLOOKUP(IZR$4,dictionary!$M$3:$M$7128,dictionary!$N$3:$N$7128))," ",_xlfn.XLOOKUP(IZR$4,dictionary!$M$3:$M$7128,dictionary!$N$3:$N$7128))</f>
        <v>Spark_Plug_RUL11</v>
      </c>
      <c r="IZS3" s="175" t="str">
        <f>IF(ISNA(_xlfn.XLOOKUP(IZS$4,dictionary!$M$3:$M$7128,dictionary!$N$3:$N$7128))," ",_xlfn.XLOOKUP(IZS$4,dictionary!$M$3:$M$7128,dictionary!$N$3:$N$7128))</f>
        <v>Spark_Plug_RUL12</v>
      </c>
      <c r="IZT3" s="175" t="str">
        <f>IF(ISNA(_xlfn.XLOOKUP(IZT$4,dictionary!$M$3:$M$7128,dictionary!$N$3:$N$7128))," ",_xlfn.XLOOKUP(IZT$4,dictionary!$M$3:$M$7128,dictionary!$N$3:$N$7128))</f>
        <v>Spark_Plug_RUL13</v>
      </c>
      <c r="IZU3" s="175" t="str">
        <f>IF(ISNA(_xlfn.XLOOKUP(IZU$4,dictionary!$M$3:$M$7128,dictionary!$N$3:$N$7128))," ",_xlfn.XLOOKUP(IZU$4,dictionary!$M$3:$M$7128,dictionary!$N$3:$N$7128))</f>
        <v>Spark_Plug_RUL14</v>
      </c>
      <c r="IZV3" s="175" t="str">
        <f>IF(ISNA(_xlfn.XLOOKUP(IZV$4,dictionary!$M$3:$M$7128,dictionary!$N$3:$N$7128))," ",_xlfn.XLOOKUP(IZV$4,dictionary!$M$3:$M$7128,dictionary!$N$3:$N$7128))</f>
        <v>Spark_Plug_RUL15</v>
      </c>
      <c r="IZW3" s="175" t="str">
        <f>IF(ISNA(_xlfn.XLOOKUP(IZW$4,dictionary!$M$3:$M$7128,dictionary!$N$3:$N$7128))," ",_xlfn.XLOOKUP(IZW$4,dictionary!$M$3:$M$7128,dictionary!$N$3:$N$7128))</f>
        <v>Spark_Plug_RUL16</v>
      </c>
      <c r="IZX3" s="175" t="str">
        <f>IF(ISNA(_xlfn.XLOOKUP(IZX$4,dictionary!$M$3:$M$7128,dictionary!$N$3:$N$7128))," ",_xlfn.XLOOKUP(IZX$4,dictionary!$M$3:$M$7128,dictionary!$N$3:$N$7128))</f>
        <v>Spark_Plug_RUL17</v>
      </c>
      <c r="IZY3" s="175" t="str">
        <f>IF(ISNA(_xlfn.XLOOKUP(IZY$4,dictionary!$M$3:$M$7128,dictionary!$N$3:$N$7128))," ",_xlfn.XLOOKUP(IZY$4,dictionary!$M$3:$M$7128,dictionary!$N$3:$N$7128))</f>
        <v>Spark_Plug_RUL18</v>
      </c>
      <c r="IZZ3" s="175" t="str">
        <f>IF(ISNA(_xlfn.XLOOKUP(IZZ$4,dictionary!$M$3:$M$7128,dictionary!$N$3:$N$7128))," ",_xlfn.XLOOKUP(IZZ$4,dictionary!$M$3:$M$7128,dictionary!$N$3:$N$7128))</f>
        <v>Spark_Plug_RUL19</v>
      </c>
      <c r="JAA3" s="175" t="str">
        <f>IF(ISNA(_xlfn.XLOOKUP(JAA$4,dictionary!$M$3:$M$7128,dictionary!$N$3:$N$7128))," ",_xlfn.XLOOKUP(JAA$4,dictionary!$M$3:$M$7128,dictionary!$N$3:$N$7128))</f>
        <v>Spark_Plug_RUL20</v>
      </c>
      <c r="JAB3" s="175" t="str">
        <f>IF(ISNA(_xlfn.XLOOKUP(JAB$4,dictionary!$M$3:$M$7128,dictionary!$N$3:$N$7128))," ",_xlfn.XLOOKUP(JAB$4,dictionary!$M$3:$M$7128,dictionary!$N$3:$N$7128))</f>
        <v>Spark_Plug_RUL21</v>
      </c>
      <c r="JAC3" s="175" t="str">
        <f>IF(ISNA(_xlfn.XLOOKUP(JAC$4,dictionary!$M$3:$M$7128,dictionary!$N$3:$N$7128))," ",_xlfn.XLOOKUP(JAC$4,dictionary!$M$3:$M$7128,dictionary!$N$3:$N$7128))</f>
        <v>Spark_Plug_RUL22</v>
      </c>
      <c r="JAD3" s="175" t="str">
        <f>IF(ISNA(_xlfn.XLOOKUP(JAD$4,dictionary!$M$3:$M$7128,dictionary!$N$3:$N$7128))," ",_xlfn.XLOOKUP(JAD$4,dictionary!$M$3:$M$7128,dictionary!$N$3:$N$7128))</f>
        <v>Spark_Plug_RUL23</v>
      </c>
      <c r="JAE3" s="175" t="str">
        <f>IF(ISNA(_xlfn.XLOOKUP(JAE$4,dictionary!$M$3:$M$7128,dictionary!$N$3:$N$7128))," ",_xlfn.XLOOKUP(JAE$4,dictionary!$M$3:$M$7128,dictionary!$N$3:$N$7128))</f>
        <v>Spark_Plug_RUL24</v>
      </c>
      <c r="JAF3" s="175" t="str">
        <f>IF(ISNA(_xlfn.XLOOKUP(JAF$4,dictionary!$M$3:$M$7128,dictionary!$N$3:$N$7128))," ",_xlfn.XLOOKUP(JAF$4,dictionary!$M$3:$M$7128,dictionary!$N$3:$N$7128))</f>
        <v>SPW_calc_starts_per_week</v>
      </c>
      <c r="JAG3" s="175" t="str">
        <f>IF(ISNA(_xlfn.XLOOKUP(JAG$4,dictionary!$M$3:$M$7128,dictionary!$N$3:$N$7128))," ",_xlfn.XLOOKUP(JAG$4,dictionary!$M$3:$M$7128,dictionary!$N$3:$N$7128))</f>
        <v>StartsCnt_Statistic</v>
      </c>
      <c r="JAH3" s="175" t="str">
        <f>IF(ISNA(_xlfn.XLOOKUP(JAH$4,dictionary!$M$3:$M$7128,dictionary!$N$3:$N$7128))," ",_xlfn.XLOOKUP(JAH$4,dictionary!$M$3:$M$7128,dictionary!$N$3:$N$7128))</f>
        <v>OP NetP</v>
      </c>
      <c r="JAI3" s="175" t="str">
        <f>IF(ISNA(_xlfn.XLOOKUP(JAI$4,dictionary!$M$3:$M$7128,dictionary!$N$3:$N$7128))," ",_xlfn.XLOOKUP(JAI$4,dictionary!$M$3:$M$7128,dictionary!$N$3:$N$7128))</f>
        <v>systeminfo_availablememory</v>
      </c>
      <c r="JAJ3" s="175" t="str">
        <f>IF(ISNA(_xlfn.XLOOKUP(JAJ$4,dictionary!$M$3:$M$7128,dictionary!$N$3:$N$7128))," ",_xlfn.XLOOKUP(JAJ$4,dictionary!$M$3:$M$7128,dictionary!$N$3:$N$7128))</f>
        <v>systeminfo_cpuutilization</v>
      </c>
      <c r="JAK3" s="175" t="str">
        <f>IF(ISNA(_xlfn.XLOOKUP(JAK$4,dictionary!$M$3:$M$7128,dictionary!$N$3:$N$7128))," ",_xlfn.XLOOKUP(JAK$4,dictionary!$M$3:$M$7128,dictionary!$N$3:$N$7128))</f>
        <v>systeminfo_diskwriteperformance</v>
      </c>
      <c r="JAL3" s="175" t="str">
        <f>IF(ISNA(_xlfn.XLOOKUP(JAL$4,dictionary!$M$3:$M$7128,dictionary!$N$3:$N$7128))," ",_xlfn.XLOOKUP(JAL$4,dictionary!$M$3:$M$7128,dictionary!$N$3:$N$7128))</f>
        <v>systeminfo_externaldrive_averageerasecount</v>
      </c>
      <c r="JAM3" s="175" t="str">
        <f>IF(ISNA(_xlfn.XLOOKUP(JAM$4,dictionary!$M$3:$M$7128,dictionary!$N$3:$N$7128))," ",_xlfn.XLOOKUP(JAM$4,dictionary!$M$3:$M$7128,dictionary!$N$3:$N$7128))</f>
        <v>systeminfo_externaldrive_lifetimepercentage</v>
      </c>
      <c r="JAN3" s="175" t="str">
        <f>IF(ISNA(_xlfn.XLOOKUP(JAN$4,dictionary!$M$3:$M$7128,dictionary!$N$3:$N$7128))," ",_xlfn.XLOOKUP(JAN$4,dictionary!$M$3:$M$7128,dictionary!$N$3:$N$7128))</f>
        <v>systeminfo_externaldrive_poweronhours</v>
      </c>
      <c r="JAO3" s="175" t="str">
        <f>IF(ISNA(_xlfn.XLOOKUP(JAO$4,dictionary!$M$3:$M$7128,dictionary!$N$3:$N$7128))," ",_xlfn.XLOOKUP(JAO$4,dictionary!$M$3:$M$7128,dictionary!$N$3:$N$7128))</f>
        <v>systeminfo_freediskspace</v>
      </c>
      <c r="JAP3" s="175" t="str">
        <f>IF(ISNA(_xlfn.XLOOKUP(JAP$4,dictionary!$M$3:$M$7128,dictionary!$N$3:$N$7128))," ",_xlfn.XLOOKUP(JAP$4,dictionary!$M$3:$M$7128,dictionary!$N$3:$N$7128))</f>
        <v>systeminfo_internaldrive_averageerasecount</v>
      </c>
      <c r="JAQ3" s="175" t="str">
        <f>IF(ISNA(_xlfn.XLOOKUP(JAQ$4,dictionary!$M$3:$M$7128,dictionary!$N$3:$N$7128))," ",_xlfn.XLOOKUP(JAQ$4,dictionary!$M$3:$M$7128,dictionary!$N$3:$N$7128))</f>
        <v>systeminfo_internaldrive_lifetimepercentage</v>
      </c>
      <c r="JAR3" s="175" t="str">
        <f>IF(ISNA(_xlfn.XLOOKUP(JAR$4,dictionary!$M$3:$M$7128,dictionary!$N$3:$N$7128))," ",_xlfn.XLOOKUP(JAR$4,dictionary!$M$3:$M$7128,dictionary!$N$3:$N$7128))</f>
        <v>systeminfo_internaldrive_poweronhours</v>
      </c>
      <c r="JAS3" s="175" t="str">
        <f>IF(ISNA(_xlfn.XLOOKUP(JAS$4,dictionary!$M$3:$M$7128,dictionary!$N$3:$N$7128))," ",_xlfn.XLOOKUP(JAS$4,dictionary!$M$3:$M$7128,dictionary!$N$3:$N$7128))</f>
        <v>systeminfo_systemuptime</v>
      </c>
      <c r="JAT3" s="175" t="str">
        <f>IF(ISNA(_xlfn.XLOOKUP(JAT$4,dictionary!$M$3:$M$7128,dictionary!$N$3:$N$7128))," ",_xlfn.XLOOKUP(JAT$4,dictionary!$M$3:$M$7128,dictionary!$N$3:$N$7128))</f>
        <v>T11 A</v>
      </c>
      <c r="JAU3" s="175" t="str">
        <f>IF(ISNA(_xlfn.XLOOKUP(JAU$4,dictionary!$M$3:$M$7128,dictionary!$N$3:$N$7128))," ",_xlfn.XLOOKUP(JAU$4,dictionary!$M$3:$M$7128,dictionary!$N$3:$N$7128))</f>
        <v>T11 B</v>
      </c>
      <c r="JAV3" s="175" t="str">
        <f>IF(ISNA(_xlfn.XLOOKUP(JAV$4,dictionary!$M$3:$M$7128,dictionary!$N$3:$N$7128))," ",_xlfn.XLOOKUP(JAV$4,dictionary!$M$3:$M$7128,dictionary!$N$3:$N$7128))</f>
        <v>t_egahptc_a</v>
      </c>
      <c r="JAW3" s="175" t="str">
        <f>IF(ISNA(_xlfn.XLOOKUP(JAW$4,dictionary!$M$3:$M$7128,dictionary!$N$3:$N$7128))," ",_xlfn.XLOOKUP(JAW$4,dictionary!$M$3:$M$7128,dictionary!$N$3:$N$7128))</f>
        <v>t_egahptc_b</v>
      </c>
      <c r="JAX3" s="175" t="str">
        <f>IF(ISNA(_xlfn.XLOOKUP(JAX$4,dictionary!$M$3:$M$7128,dictionary!$N$3:$N$7128))," ",_xlfn.XLOOKUP(JAX$4,dictionary!$M$3:$M$7128,dictionary!$N$3:$N$7128))</f>
        <v>t_egbhptc_a</v>
      </c>
      <c r="JAY3" s="175" t="str">
        <f>IF(ISNA(_xlfn.XLOOKUP(JAY$4,dictionary!$M$3:$M$7128,dictionary!$N$3:$N$7128))," ",_xlfn.XLOOKUP(JAY$4,dictionary!$M$3:$M$7128,dictionary!$N$3:$N$7128))</f>
        <v>t_egbhptc_b</v>
      </c>
      <c r="JAZ3" s="175" t="str">
        <f>IF(ISNA(_xlfn.XLOOKUP(JAZ$4,dictionary!$M$3:$M$7128,dictionary!$N$3:$N$7128))," ",_xlfn.XLOOKUP(JAZ$4,dictionary!$M$3:$M$7128,dictionary!$N$3:$N$7128))</f>
        <v>TC_SurgeEvents</v>
      </c>
      <c r="JBA3" s="175" t="str">
        <f>IF(ISNA(_xlfn.XLOOKUP(JBA$4,dictionary!$M$3:$M$7128,dictionary!$N$3:$N$7128))," ",_xlfn.XLOOKUP(JBA$4,dictionary!$M$3:$M$7128,dictionary!$N$3:$N$7128))</f>
        <v>TJ Gas DP</v>
      </c>
      <c r="JBB3" s="175" t="str">
        <f>IF(ISNA(_xlfn.XLOOKUP(JBB$4,dictionary!$M$3:$M$7128,dictionary!$N$3:$N$7128))," ",_xlfn.XLOOKUP(JBB$4,dictionary!$M$3:$M$7128,dictionary!$N$3:$N$7128))</f>
        <v>TecJet_GasDiffPress2</v>
      </c>
      <c r="JBC3" s="175" t="str">
        <f>IF(ISNA(_xlfn.XLOOKUP(JBC$4,dictionary!$M$3:$M$7128,dictionary!$N$3:$N$7128))," ",_xlfn.XLOOKUP(JBC$4,dictionary!$M$3:$M$7128,dictionary!$N$3:$N$7128))</f>
        <v>TecJet_GasDiffPress3</v>
      </c>
      <c r="JBD3" s="175" t="str">
        <f>IF(ISNA(_xlfn.XLOOKUP(JBD$4,dictionary!$M$3:$M$7128,dictionary!$N$3:$N$7128))," ",_xlfn.XLOOKUP(JBD$4,dictionary!$M$3:$M$7128,dictionary!$N$3:$N$7128))</f>
        <v>TecJet_GasDiffPress4</v>
      </c>
      <c r="JBE3" s="175" t="str">
        <f>IF(ISNA(_xlfn.XLOOKUP(JBE$4,dictionary!$M$3:$M$7128,dictionary!$N$3:$N$7128))," ",_xlfn.XLOOKUP(JBE$4,dictionary!$M$3:$M$7128,dictionary!$N$3:$N$7128))</f>
        <v>TJ Gas Flow</v>
      </c>
      <c r="JBF3" s="175" t="str">
        <f>IF(ISNA(_xlfn.XLOOKUP(JBF$4,dictionary!$M$3:$M$7128,dictionary!$N$3:$N$7128))," ",_xlfn.XLOOKUP(JBF$4,dictionary!$M$3:$M$7128,dictionary!$N$3:$N$7128))</f>
        <v>TecJet_GasFlow2</v>
      </c>
      <c r="JBG3" s="175" t="str">
        <f>IF(ISNA(_xlfn.XLOOKUP(JBG$4,dictionary!$M$3:$M$7128,dictionary!$N$3:$N$7128))," ",_xlfn.XLOOKUP(JBG$4,dictionary!$M$3:$M$7128,dictionary!$N$3:$N$7128))</f>
        <v>TecJet_GasFlow3</v>
      </c>
      <c r="JBH3" s="175" t="str">
        <f>IF(ISNA(_xlfn.XLOOKUP(JBH$4,dictionary!$M$3:$M$7128,dictionary!$N$3:$N$7128))," ",_xlfn.XLOOKUP(JBH$4,dictionary!$M$3:$M$7128,dictionary!$N$3:$N$7128))</f>
        <v>TecJet_GasFlow4</v>
      </c>
      <c r="JBI3" s="175" t="str">
        <f>IF(ISNA(_xlfn.XLOOKUP(JBI$4,dictionary!$M$3:$M$7128,dictionary!$N$3:$N$7128))," ",_xlfn.XLOOKUP(JBI$4,dictionary!$M$3:$M$7128,dictionary!$N$3:$N$7128))</f>
        <v>TJ Gas P</v>
      </c>
      <c r="JBJ3" s="175" t="str">
        <f>IF(ISNA(_xlfn.XLOOKUP(JBJ$4,dictionary!$M$3:$M$7128,dictionary!$N$3:$N$7128))," ",_xlfn.XLOOKUP(JBJ$4,dictionary!$M$3:$M$7128,dictionary!$N$3:$N$7128))</f>
        <v>TecJet_GasPress2</v>
      </c>
      <c r="JBK3" s="175" t="str">
        <f>IF(ISNA(_xlfn.XLOOKUP(JBK$4,dictionary!$M$3:$M$7128,dictionary!$N$3:$N$7128))," ",_xlfn.XLOOKUP(JBK$4,dictionary!$M$3:$M$7128,dictionary!$N$3:$N$7128))</f>
        <v>TecJet_GasPress3</v>
      </c>
      <c r="JBL3" s="175" t="str">
        <f>IF(ISNA(_xlfn.XLOOKUP(JBL$4,dictionary!$M$3:$M$7128,dictionary!$N$3:$N$7128))," ",_xlfn.XLOOKUP(JBL$4,dictionary!$M$3:$M$7128,dictionary!$N$3:$N$7128))</f>
        <v>TecJet_GasPress4</v>
      </c>
      <c r="JBM3" s="175" t="str">
        <f>IF(ISNA(_xlfn.XLOOKUP(JBM$4,dictionary!$M$3:$M$7128,dictionary!$N$3:$N$7128))," ",_xlfn.XLOOKUP(JBM$4,dictionary!$M$3:$M$7128,dictionary!$N$3:$N$7128))</f>
        <v>TJ Gas T</v>
      </c>
      <c r="JBN3" s="175" t="str">
        <f>IF(ISNA(_xlfn.XLOOKUP(JBN$4,dictionary!$M$3:$M$7128,dictionary!$N$3:$N$7128))," ",_xlfn.XLOOKUP(JBN$4,dictionary!$M$3:$M$7128,dictionary!$N$3:$N$7128))</f>
        <v>TecJet_GasTemp2</v>
      </c>
      <c r="JBO3" s="175" t="str">
        <f>IF(ISNA(_xlfn.XLOOKUP(JBO$4,dictionary!$M$3:$M$7128,dictionary!$N$3:$N$7128))," ",_xlfn.XLOOKUP(JBO$4,dictionary!$M$3:$M$7128,dictionary!$N$3:$N$7128))</f>
        <v>TecJet_GasTemp3</v>
      </c>
      <c r="JBP3" s="175" t="str">
        <f>IF(ISNA(_xlfn.XLOOKUP(JBP$4,dictionary!$M$3:$M$7128,dictionary!$N$3:$N$7128))," ",_xlfn.XLOOKUP(JBP$4,dictionary!$M$3:$M$7128,dictionary!$N$3:$N$7128))</f>
        <v>TecJet_GasTemp4</v>
      </c>
      <c r="JBQ3" s="175" t="str">
        <f>IF(ISNA(_xlfn.XLOOKUP(JBQ$4,dictionary!$M$3:$M$7128,dictionary!$N$3:$N$7128))," ",_xlfn.XLOOKUP(JBQ$4,dictionary!$M$3:$M$7128,dictionary!$N$3:$N$7128))</f>
        <v>LambdaTJ</v>
      </c>
      <c r="JBR3" s="175" t="str">
        <f>IF(ISNA(_xlfn.XLOOKUP(JBR$4,dictionary!$M$3:$M$7128,dictionary!$N$3:$N$7128))," ",_xlfn.XLOOKUP(JBR$4,dictionary!$M$3:$M$7128,dictionary!$N$3:$N$7128))</f>
        <v>TecJet_Lambda2</v>
      </c>
      <c r="JBS3" s="175" t="str">
        <f>IF(ISNA(_xlfn.XLOOKUP(JBS$4,dictionary!$M$3:$M$7128,dictionary!$N$3:$N$7128))," ",_xlfn.XLOOKUP(JBS$4,dictionary!$M$3:$M$7128,dictionary!$N$3:$N$7128))</f>
        <v>TecJet_Lambda3</v>
      </c>
      <c r="JBT3" s="175" t="str">
        <f>IF(ISNA(_xlfn.XLOOKUP(JBT$4,dictionary!$M$3:$M$7128,dictionary!$N$3:$N$7128))," ",_xlfn.XLOOKUP(JBT$4,dictionary!$M$3:$M$7128,dictionary!$N$3:$N$7128))</f>
        <v>TecJet_Lambda4</v>
      </c>
      <c r="JBU3" s="175" t="str">
        <f>IF(ISNA(_xlfn.XLOOKUP(JBU$4,dictionary!$M$3:$M$7128,dictionary!$N$3:$N$7128))," ",_xlfn.XLOOKUP(JBU$4,dictionary!$M$3:$M$7128,dictionary!$N$3:$N$7128))</f>
        <v>TJ pos</v>
      </c>
      <c r="JBV3" s="175" t="str">
        <f>IF(ISNA(_xlfn.XLOOKUP(JBV$4,dictionary!$M$3:$M$7128,dictionary!$N$3:$N$7128))," ",_xlfn.XLOOKUP(JBV$4,dictionary!$M$3:$M$7128,dictionary!$N$3:$N$7128))</f>
        <v>TecJet_ValvePos2</v>
      </c>
      <c r="JBW3" s="175" t="str">
        <f>IF(ISNA(_xlfn.XLOOKUP(JBW$4,dictionary!$M$3:$M$7128,dictionary!$N$3:$N$7128))," ",_xlfn.XLOOKUP(JBW$4,dictionary!$M$3:$M$7128,dictionary!$N$3:$N$7128))</f>
        <v>TecJet_ValvePos3</v>
      </c>
      <c r="JBX3" s="175" t="str">
        <f>IF(ISNA(_xlfn.XLOOKUP(JBX$4,dictionary!$M$3:$M$7128,dictionary!$N$3:$N$7128))," ",_xlfn.XLOOKUP(JBX$4,dictionary!$M$3:$M$7128,dictionary!$N$3:$N$7128))</f>
        <v>TecJet_ValvePos4</v>
      </c>
      <c r="JBY3" s="175" t="str">
        <f>IF(ISNA(_xlfn.XLOOKUP(JBY$4,dictionary!$M$3:$M$7128,dictionary!$N$3:$N$7128))," ",_xlfn.XLOOKUP(JBY$4,dictionary!$M$3:$M$7128,dictionary!$N$3:$N$7128))</f>
        <v>thermalreactor_bpos_thr_val_mid</v>
      </c>
      <c r="JBZ3" s="175" t="str">
        <f>IF(ISNA(_xlfn.XLOOKUP(JBZ$4,dictionary!$M$3:$M$7128,dictionary!$N$3:$N$7128))," ",_xlfn.XLOOKUP(JBZ$4,dictionary!$M$3:$M$7128,dictionary!$N$3:$N$7128))</f>
        <v>thermalreactor_icnt_ophours_reactor</v>
      </c>
      <c r="JCA3" s="175" t="str">
        <f>IF(ISNA(_xlfn.XLOOKUP(JCA$4,dictionary!$M$3:$M$7128,dictionary!$N$3:$N$7128))," ",_xlfn.XLOOKUP(JCA$4,dictionary!$M$3:$M$7128,dictionary!$N$3:$N$7128))</f>
        <v>thermalreactor_rt_thr_chamber</v>
      </c>
      <c r="JCB3" s="175" t="str">
        <f>IF(ISNA(_xlfn.XLOOKUP(JCB$4,dictionary!$M$3:$M$7128,dictionary!$N$3:$N$7128))," ",_xlfn.XLOOKUP(JCB$4,dictionary!$M$3:$M$7128,dictionary!$N$3:$N$7128))</f>
        <v>turbocharger_post_cooling_detection</v>
      </c>
      <c r="JCC3" s="175" t="str">
        <f>IF(ISNA(_xlfn.XLOOKUP(JCC$4,dictionary!$M$3:$M$7128,dictionary!$N$3:$N$7128))," ",_xlfn.XLOOKUP(JCC$4,dictionary!$M$3:$M$7128,dictionary!$N$3:$N$7128))</f>
        <v>turbocharger_post_cooling_detection_lpa</v>
      </c>
      <c r="JCD3" s="175" t="str">
        <f>IF(ISNA(_xlfn.XLOOKUP(JCD$4,dictionary!$M$3:$M$7128,dictionary!$N$3:$N$7128))," ",_xlfn.XLOOKUP(JCD$4,dictionary!$M$3:$M$7128,dictionary!$N$3:$N$7128))</f>
        <v>turbocharger_post_cooling_detection_lpb</v>
      </c>
      <c r="JCE3" s="175" t="str">
        <f>IF(ISNA(_xlfn.XLOOKUP(JCE$4,dictionary!$M$3:$M$7128,dictionary!$N$3:$N$7128))," ",_xlfn.XLOOKUP(JCE$4,dictionary!$M$3:$M$7128,dictionary!$N$3:$N$7128))</f>
        <v>turbocharger_post_cooling_v2_cumulative_counter</v>
      </c>
      <c r="JCF3" s="175" t="str">
        <f>IF(ISNA(_xlfn.XLOOKUP(JCF$4,dictionary!$M$3:$M$7128,dictionary!$N$3:$N$7128))," ",_xlfn.XLOOKUP(JCF$4,dictionary!$M$3:$M$7128,dictionary!$N$3:$N$7128))</f>
        <v>valverecession_cyl01_deltaOphSinceInit</v>
      </c>
      <c r="JCG3" s="175" t="str">
        <f>IF(ISNA(_xlfn.XLOOKUP(JCG$4,dictionary!$M$3:$M$7128,dictionary!$N$3:$N$7128))," ",_xlfn.XLOOKUP(JCG$4,dictionary!$M$3:$M$7128,dictionary!$N$3:$N$7128))</f>
        <v>valverecession_cyl01_new_cyl_head</v>
      </c>
      <c r="JCH3" s="175" t="str">
        <f>IF(ISNA(_xlfn.XLOOKUP(JCH$4,dictionary!$M$3:$M$7128,dictionary!$N$3:$N$7128))," ",_xlfn.XLOOKUP(JCH$4,dictionary!$M$3:$M$7128,dictionary!$N$3:$N$7128))</f>
        <v>valverecession_cyl02_deltaOphSinceInit</v>
      </c>
      <c r="JCI3" s="175" t="str">
        <f>IF(ISNA(_xlfn.XLOOKUP(JCI$4,dictionary!$M$3:$M$7128,dictionary!$N$3:$N$7128))," ",_xlfn.XLOOKUP(JCI$4,dictionary!$M$3:$M$7128,dictionary!$N$3:$N$7128))</f>
        <v>valverecession_cyl02_new_cyl_head</v>
      </c>
      <c r="JCJ3" s="175" t="str">
        <f>IF(ISNA(_xlfn.XLOOKUP(JCJ$4,dictionary!$M$3:$M$7128,dictionary!$N$3:$N$7128))," ",_xlfn.XLOOKUP(JCJ$4,dictionary!$M$3:$M$7128,dictionary!$N$3:$N$7128))</f>
        <v>valverecession_cyl03_deltaOphSinceInit</v>
      </c>
      <c r="JCK3" s="175" t="str">
        <f>IF(ISNA(_xlfn.XLOOKUP(JCK$4,dictionary!$M$3:$M$7128,dictionary!$N$3:$N$7128))," ",_xlfn.XLOOKUP(JCK$4,dictionary!$M$3:$M$7128,dictionary!$N$3:$N$7128))</f>
        <v>valverecession_cyl03_new_cyl_head</v>
      </c>
      <c r="JCL3" s="175" t="str">
        <f>IF(ISNA(_xlfn.XLOOKUP(JCL$4,dictionary!$M$3:$M$7128,dictionary!$N$3:$N$7128))," ",_xlfn.XLOOKUP(JCL$4,dictionary!$M$3:$M$7128,dictionary!$N$3:$N$7128))</f>
        <v>valverecession_cyl04_deltaOphSinceInit</v>
      </c>
      <c r="JCM3" s="175" t="str">
        <f>IF(ISNA(_xlfn.XLOOKUP(JCM$4,dictionary!$M$3:$M$7128,dictionary!$N$3:$N$7128))," ",_xlfn.XLOOKUP(JCM$4,dictionary!$M$3:$M$7128,dictionary!$N$3:$N$7128))</f>
        <v>valverecession_cyl04_new_cyl_head</v>
      </c>
      <c r="JCN3" s="175" t="str">
        <f>IF(ISNA(_xlfn.XLOOKUP(JCN$4,dictionary!$M$3:$M$7128,dictionary!$N$3:$N$7128))," ",_xlfn.XLOOKUP(JCN$4,dictionary!$M$3:$M$7128,dictionary!$N$3:$N$7128))</f>
        <v>valverecession_cyl05_deltaOphSinceInit</v>
      </c>
      <c r="JCO3" s="175" t="str">
        <f>IF(ISNA(_xlfn.XLOOKUP(JCO$4,dictionary!$M$3:$M$7128,dictionary!$N$3:$N$7128))," ",_xlfn.XLOOKUP(JCO$4,dictionary!$M$3:$M$7128,dictionary!$N$3:$N$7128))</f>
        <v>valverecession_cyl05_new_cyl_head</v>
      </c>
      <c r="JCP3" s="175" t="str">
        <f>IF(ISNA(_xlfn.XLOOKUP(JCP$4,dictionary!$M$3:$M$7128,dictionary!$N$3:$N$7128))," ",_xlfn.XLOOKUP(JCP$4,dictionary!$M$3:$M$7128,dictionary!$N$3:$N$7128))</f>
        <v>valverecession_cyl06_deltaOphSinceInit</v>
      </c>
      <c r="JCQ3" s="175" t="str">
        <f>IF(ISNA(_xlfn.XLOOKUP(JCQ$4,dictionary!$M$3:$M$7128,dictionary!$N$3:$N$7128))," ",_xlfn.XLOOKUP(JCQ$4,dictionary!$M$3:$M$7128,dictionary!$N$3:$N$7128))</f>
        <v>valverecession_cyl06_new_cyl_head</v>
      </c>
      <c r="JCR3" s="175" t="str">
        <f>IF(ISNA(_xlfn.XLOOKUP(JCR$4,dictionary!$M$3:$M$7128,dictionary!$N$3:$N$7128))," ",_xlfn.XLOOKUP(JCR$4,dictionary!$M$3:$M$7128,dictionary!$N$3:$N$7128))</f>
        <v>valverecession_cyl07_deltaOphSinceInit</v>
      </c>
      <c r="JCS3" s="175" t="str">
        <f>IF(ISNA(_xlfn.XLOOKUP(JCS$4,dictionary!$M$3:$M$7128,dictionary!$N$3:$N$7128))," ",_xlfn.XLOOKUP(JCS$4,dictionary!$M$3:$M$7128,dictionary!$N$3:$N$7128))</f>
        <v>valverecession_cyl07_new_cyl_head</v>
      </c>
      <c r="JCT3" s="175" t="str">
        <f>IF(ISNA(_xlfn.XLOOKUP(JCT$4,dictionary!$M$3:$M$7128,dictionary!$N$3:$N$7128))," ",_xlfn.XLOOKUP(JCT$4,dictionary!$M$3:$M$7128,dictionary!$N$3:$N$7128))</f>
        <v>valverecession_cyl08_deltaOphSinceInit</v>
      </c>
      <c r="JCU3" s="175" t="str">
        <f>IF(ISNA(_xlfn.XLOOKUP(JCU$4,dictionary!$M$3:$M$7128,dictionary!$N$3:$N$7128))," ",_xlfn.XLOOKUP(JCU$4,dictionary!$M$3:$M$7128,dictionary!$N$3:$N$7128))</f>
        <v>valverecession_cyl08_new_cyl_head</v>
      </c>
      <c r="JCV3" s="175" t="str">
        <f>IF(ISNA(_xlfn.XLOOKUP(JCV$4,dictionary!$M$3:$M$7128,dictionary!$N$3:$N$7128))," ",_xlfn.XLOOKUP(JCV$4,dictionary!$M$3:$M$7128,dictionary!$N$3:$N$7128))</f>
        <v>valverecession_cyl09_deltaOphSinceInit</v>
      </c>
      <c r="JCW3" s="175" t="str">
        <f>IF(ISNA(_xlfn.XLOOKUP(JCW$4,dictionary!$M$3:$M$7128,dictionary!$N$3:$N$7128))," ",_xlfn.XLOOKUP(JCW$4,dictionary!$M$3:$M$7128,dictionary!$N$3:$N$7128))</f>
        <v>valverecession_cyl09_new_cyl_head</v>
      </c>
      <c r="JCX3" s="175" t="str">
        <f>IF(ISNA(_xlfn.XLOOKUP(JCX$4,dictionary!$M$3:$M$7128,dictionary!$N$3:$N$7128))," ",_xlfn.XLOOKUP(JCX$4,dictionary!$M$3:$M$7128,dictionary!$N$3:$N$7128))</f>
        <v>valverecession_cyl10_deltaOphSinceInit</v>
      </c>
      <c r="JCY3" s="175" t="str">
        <f>IF(ISNA(_xlfn.XLOOKUP(JCY$4,dictionary!$M$3:$M$7128,dictionary!$N$3:$N$7128))," ",_xlfn.XLOOKUP(JCY$4,dictionary!$M$3:$M$7128,dictionary!$N$3:$N$7128))</f>
        <v>valverecession_cyl10_new_cyl_head</v>
      </c>
      <c r="JCZ3" s="175" t="str">
        <f>IF(ISNA(_xlfn.XLOOKUP(JCZ$4,dictionary!$M$3:$M$7128,dictionary!$N$3:$N$7128))," ",_xlfn.XLOOKUP(JCZ$4,dictionary!$M$3:$M$7128,dictionary!$N$3:$N$7128))</f>
        <v>valverecession_cyl11_deltaOphSinceInit</v>
      </c>
      <c r="JDA3" s="175" t="str">
        <f>IF(ISNA(_xlfn.XLOOKUP(JDA$4,dictionary!$M$3:$M$7128,dictionary!$N$3:$N$7128))," ",_xlfn.XLOOKUP(JDA$4,dictionary!$M$3:$M$7128,dictionary!$N$3:$N$7128))</f>
        <v>valverecession_cyl11_new_cyl_head</v>
      </c>
      <c r="JDB3" s="175" t="str">
        <f>IF(ISNA(_xlfn.XLOOKUP(JDB$4,dictionary!$M$3:$M$7128,dictionary!$N$3:$N$7128))," ",_xlfn.XLOOKUP(JDB$4,dictionary!$M$3:$M$7128,dictionary!$N$3:$N$7128))</f>
        <v>valverecession_cyl12_deltaOphSinceInit</v>
      </c>
      <c r="JDC3" s="175" t="str">
        <f>IF(ISNA(_xlfn.XLOOKUP(JDC$4,dictionary!$M$3:$M$7128,dictionary!$N$3:$N$7128))," ",_xlfn.XLOOKUP(JDC$4,dictionary!$M$3:$M$7128,dictionary!$N$3:$N$7128))</f>
        <v>valverecession_cyl12_new_cyl_head</v>
      </c>
      <c r="JDD3" s="175" t="str">
        <f>IF(ISNA(_xlfn.XLOOKUP(JDD$4,dictionary!$M$3:$M$7128,dictionary!$N$3:$N$7128))," ",_xlfn.XLOOKUP(JDD$4,dictionary!$M$3:$M$7128,dictionary!$N$3:$N$7128))</f>
        <v>valverecession_cyl13_deltaOphSinceInit</v>
      </c>
      <c r="JDE3" s="175" t="str">
        <f>IF(ISNA(_xlfn.XLOOKUP(JDE$4,dictionary!$M$3:$M$7128,dictionary!$N$3:$N$7128))," ",_xlfn.XLOOKUP(JDE$4,dictionary!$M$3:$M$7128,dictionary!$N$3:$N$7128))</f>
        <v>valverecession_cyl13_new_cyl_head</v>
      </c>
      <c r="JDF3" s="175" t="str">
        <f>IF(ISNA(_xlfn.XLOOKUP(JDF$4,dictionary!$M$3:$M$7128,dictionary!$N$3:$N$7128))," ",_xlfn.XLOOKUP(JDF$4,dictionary!$M$3:$M$7128,dictionary!$N$3:$N$7128))</f>
        <v>valverecession_cyl14_deltaOphSinceInit</v>
      </c>
      <c r="JDG3" s="175" t="str">
        <f>IF(ISNA(_xlfn.XLOOKUP(JDG$4,dictionary!$M$3:$M$7128,dictionary!$N$3:$N$7128))," ",_xlfn.XLOOKUP(JDG$4,dictionary!$M$3:$M$7128,dictionary!$N$3:$N$7128))</f>
        <v>valverecession_cyl14_new_cyl_head</v>
      </c>
      <c r="JDH3" s="175" t="str">
        <f>IF(ISNA(_xlfn.XLOOKUP(JDH$4,dictionary!$M$3:$M$7128,dictionary!$N$3:$N$7128))," ",_xlfn.XLOOKUP(JDH$4,dictionary!$M$3:$M$7128,dictionary!$N$3:$N$7128))</f>
        <v>valverecession_cyl15_deltaOphSinceInit</v>
      </c>
      <c r="JDI3" s="175" t="str">
        <f>IF(ISNA(_xlfn.XLOOKUP(JDI$4,dictionary!$M$3:$M$7128,dictionary!$N$3:$N$7128))," ",_xlfn.XLOOKUP(JDI$4,dictionary!$M$3:$M$7128,dictionary!$N$3:$N$7128))</f>
        <v>valverecession_cyl15_new_cyl_head</v>
      </c>
      <c r="JDJ3" s="175" t="str">
        <f>IF(ISNA(_xlfn.XLOOKUP(JDJ$4,dictionary!$M$3:$M$7128,dictionary!$N$3:$N$7128))," ",_xlfn.XLOOKUP(JDJ$4,dictionary!$M$3:$M$7128,dictionary!$N$3:$N$7128))</f>
        <v>valverecession_cyl16_deltaOphSinceInit</v>
      </c>
      <c r="JDK3" s="175" t="str">
        <f>IF(ISNA(_xlfn.XLOOKUP(JDK$4,dictionary!$M$3:$M$7128,dictionary!$N$3:$N$7128))," ",_xlfn.XLOOKUP(JDK$4,dictionary!$M$3:$M$7128,dictionary!$N$3:$N$7128))</f>
        <v>valverecession_cyl16_new_cyl_head</v>
      </c>
      <c r="JDL3" s="175" t="str">
        <f>IF(ISNA(_xlfn.XLOOKUP(JDL$4,dictionary!$M$3:$M$7128,dictionary!$N$3:$N$7128))," ",_xlfn.XLOOKUP(JDL$4,dictionary!$M$3:$M$7128,dictionary!$N$3:$N$7128))</f>
        <v>valverecession_cyl17_deltaOphSinceInit</v>
      </c>
      <c r="JDM3" s="175" t="str">
        <f>IF(ISNA(_xlfn.XLOOKUP(JDM$4,dictionary!$M$3:$M$7128,dictionary!$N$3:$N$7128))," ",_xlfn.XLOOKUP(JDM$4,dictionary!$M$3:$M$7128,dictionary!$N$3:$N$7128))</f>
        <v>valverecession_cyl17_new_cyl_head</v>
      </c>
      <c r="JDN3" s="175" t="str">
        <f>IF(ISNA(_xlfn.XLOOKUP(JDN$4,dictionary!$M$3:$M$7128,dictionary!$N$3:$N$7128))," ",_xlfn.XLOOKUP(JDN$4,dictionary!$M$3:$M$7128,dictionary!$N$3:$N$7128))</f>
        <v>valverecession_cyl18_deltaOphSinceInit</v>
      </c>
      <c r="JDO3" s="175" t="str">
        <f>IF(ISNA(_xlfn.XLOOKUP(JDO$4,dictionary!$M$3:$M$7128,dictionary!$N$3:$N$7128))," ",_xlfn.XLOOKUP(JDO$4,dictionary!$M$3:$M$7128,dictionary!$N$3:$N$7128))</f>
        <v>valverecession_cyl18_new_cyl_head</v>
      </c>
      <c r="JDP3" s="175" t="str">
        <f>IF(ISNA(_xlfn.XLOOKUP(JDP$4,dictionary!$M$3:$M$7128,dictionary!$N$3:$N$7128))," ",_xlfn.XLOOKUP(JDP$4,dictionary!$M$3:$M$7128,dictionary!$N$3:$N$7128))</f>
        <v>valverecession_cyl19_deltaOphSinceInit</v>
      </c>
      <c r="JDQ3" s="175" t="str">
        <f>IF(ISNA(_xlfn.XLOOKUP(JDQ$4,dictionary!$M$3:$M$7128,dictionary!$N$3:$N$7128))," ",_xlfn.XLOOKUP(JDQ$4,dictionary!$M$3:$M$7128,dictionary!$N$3:$N$7128))</f>
        <v>valverecession_cyl19_new_cyl_head</v>
      </c>
      <c r="JDR3" s="175" t="str">
        <f>IF(ISNA(_xlfn.XLOOKUP(JDR$4,dictionary!$M$3:$M$7128,dictionary!$N$3:$N$7128))," ",_xlfn.XLOOKUP(JDR$4,dictionary!$M$3:$M$7128,dictionary!$N$3:$N$7128))</f>
        <v>valverecession_cyl20_deltaOphSinceInit</v>
      </c>
      <c r="JDS3" s="175" t="str">
        <f>IF(ISNA(_xlfn.XLOOKUP(JDS$4,dictionary!$M$3:$M$7128,dictionary!$N$3:$N$7128))," ",_xlfn.XLOOKUP(JDS$4,dictionary!$M$3:$M$7128,dictionary!$N$3:$N$7128))</f>
        <v>valverecession_cyl20_new_cyl_head</v>
      </c>
      <c r="JDT3" s="175" t="str">
        <f>IF(ISNA(_xlfn.XLOOKUP(JDT$4,dictionary!$M$3:$M$7128,dictionary!$N$3:$N$7128))," ",_xlfn.XLOOKUP(JDT$4,dictionary!$M$3:$M$7128,dictionary!$N$3:$N$7128))</f>
        <v>valverecession_cyl21_deltaOphSinceInit</v>
      </c>
      <c r="JDU3" s="175" t="str">
        <f>IF(ISNA(_xlfn.XLOOKUP(JDU$4,dictionary!$M$3:$M$7128,dictionary!$N$3:$N$7128))," ",_xlfn.XLOOKUP(JDU$4,dictionary!$M$3:$M$7128,dictionary!$N$3:$N$7128))</f>
        <v>valverecession_cyl21_new_cyl_head</v>
      </c>
      <c r="JDV3" s="175" t="str">
        <f>IF(ISNA(_xlfn.XLOOKUP(JDV$4,dictionary!$M$3:$M$7128,dictionary!$N$3:$N$7128))," ",_xlfn.XLOOKUP(JDV$4,dictionary!$M$3:$M$7128,dictionary!$N$3:$N$7128))</f>
        <v>valverecession_cyl22_deltaOphSinceInit</v>
      </c>
      <c r="JDW3" s="175" t="str">
        <f>IF(ISNA(_xlfn.XLOOKUP(JDW$4,dictionary!$M$3:$M$7128,dictionary!$N$3:$N$7128))," ",_xlfn.XLOOKUP(JDW$4,dictionary!$M$3:$M$7128,dictionary!$N$3:$N$7128))</f>
        <v>valverecession_cyl22_new_cyl_head</v>
      </c>
      <c r="JDX3" s="175" t="str">
        <f>IF(ISNA(_xlfn.XLOOKUP(JDX$4,dictionary!$M$3:$M$7128,dictionary!$N$3:$N$7128))," ",_xlfn.XLOOKUP(JDX$4,dictionary!$M$3:$M$7128,dictionary!$N$3:$N$7128))</f>
        <v>valverecession_cyl23_deltaOphSinceInit</v>
      </c>
      <c r="JDY3" s="175" t="str">
        <f>IF(ISNA(_xlfn.XLOOKUP(JDY$4,dictionary!$M$3:$M$7128,dictionary!$N$3:$N$7128))," ",_xlfn.XLOOKUP(JDY$4,dictionary!$M$3:$M$7128,dictionary!$N$3:$N$7128))</f>
        <v>valverecession_cyl23_new_cyl_head</v>
      </c>
      <c r="JDZ3" s="175" t="str">
        <f>IF(ISNA(_xlfn.XLOOKUP(JDZ$4,dictionary!$M$3:$M$7128,dictionary!$N$3:$N$7128))," ",_xlfn.XLOOKUP(JDZ$4,dictionary!$M$3:$M$7128,dictionary!$N$3:$N$7128))</f>
        <v>valverecession_cyl24_deltaOphSinceInit</v>
      </c>
      <c r="JEA3" s="175" t="str">
        <f>IF(ISNA(_xlfn.XLOOKUP(JEA$4,dictionary!$M$3:$M$7128,dictionary!$N$3:$N$7128))," ",_xlfn.XLOOKUP(JEA$4,dictionary!$M$3:$M$7128,dictionary!$N$3:$N$7128))</f>
        <v>valverecession_cyl24_new_cyl_head</v>
      </c>
      <c r="JEB3" s="175" t="str">
        <f>IF(ISNA(_xlfn.XLOOKUP(JEB$4,dictionary!$M$3:$M$7128,dictionary!$N$3:$N$7128))," ",_xlfn.XLOOKUP(JEB$4,dictionary!$M$3:$M$7128,dictionary!$N$3:$N$7128))</f>
        <v>valverecession_lev_cyl01_deltaVRSinceInit</v>
      </c>
      <c r="JEC3" s="175" t="str">
        <f>IF(ISNA(_xlfn.XLOOKUP(JEC$4,dictionary!$M$3:$M$7128,dictionary!$N$3:$N$7128))," ",_xlfn.XLOOKUP(JEC$4,dictionary!$M$3:$M$7128,dictionary!$N$3:$N$7128))</f>
        <v>valverecession_lev_cyl01_init</v>
      </c>
      <c r="JED3" s="175" t="str">
        <f>IF(ISNA(_xlfn.XLOOKUP(JED$4,dictionary!$M$3:$M$7128,dictionary!$N$3:$N$7128))," ",_xlfn.XLOOKUP(JED$4,dictionary!$M$3:$M$7128,dictionary!$N$3:$N$7128))</f>
        <v>valverecession_lev_cyl02_deltaVRSinceInit</v>
      </c>
      <c r="JEE3" s="175" t="str">
        <f>IF(ISNA(_xlfn.XLOOKUP(JEE$4,dictionary!$M$3:$M$7128,dictionary!$N$3:$N$7128))," ",_xlfn.XLOOKUP(JEE$4,dictionary!$M$3:$M$7128,dictionary!$N$3:$N$7128))</f>
        <v>valverecession_lev_cyl02_init</v>
      </c>
      <c r="JEF3" s="175" t="str">
        <f>IF(ISNA(_xlfn.XLOOKUP(JEF$4,dictionary!$M$3:$M$7128,dictionary!$N$3:$N$7128))," ",_xlfn.XLOOKUP(JEF$4,dictionary!$M$3:$M$7128,dictionary!$N$3:$N$7128))</f>
        <v>valverecession_lev_cyl03_deltaVRSinceInit</v>
      </c>
      <c r="JEG3" s="175" t="str">
        <f>IF(ISNA(_xlfn.XLOOKUP(JEG$4,dictionary!$M$3:$M$7128,dictionary!$N$3:$N$7128))," ",_xlfn.XLOOKUP(JEG$4,dictionary!$M$3:$M$7128,dictionary!$N$3:$N$7128))</f>
        <v>valverecession_lev_cyl03_init</v>
      </c>
      <c r="JEH3" s="175" t="str">
        <f>IF(ISNA(_xlfn.XLOOKUP(JEH$4,dictionary!$M$3:$M$7128,dictionary!$N$3:$N$7128))," ",_xlfn.XLOOKUP(JEH$4,dictionary!$M$3:$M$7128,dictionary!$N$3:$N$7128))</f>
        <v>valverecession_lev_cyl04_deltaVRSinceInit</v>
      </c>
      <c r="JEI3" s="175" t="str">
        <f>IF(ISNA(_xlfn.XLOOKUP(JEI$4,dictionary!$M$3:$M$7128,dictionary!$N$3:$N$7128))," ",_xlfn.XLOOKUP(JEI$4,dictionary!$M$3:$M$7128,dictionary!$N$3:$N$7128))</f>
        <v>valverecession_lev_cyl04_init</v>
      </c>
      <c r="JEJ3" s="175" t="str">
        <f>IF(ISNA(_xlfn.XLOOKUP(JEJ$4,dictionary!$M$3:$M$7128,dictionary!$N$3:$N$7128))," ",_xlfn.XLOOKUP(JEJ$4,dictionary!$M$3:$M$7128,dictionary!$N$3:$N$7128))</f>
        <v>valverecession_lev_cyl05_deltaVRSinceInit</v>
      </c>
      <c r="JEK3" s="175" t="str">
        <f>IF(ISNA(_xlfn.XLOOKUP(JEK$4,dictionary!$M$3:$M$7128,dictionary!$N$3:$N$7128))," ",_xlfn.XLOOKUP(JEK$4,dictionary!$M$3:$M$7128,dictionary!$N$3:$N$7128))</f>
        <v>valverecession_lev_cyl05_init</v>
      </c>
      <c r="JEL3" s="175" t="str">
        <f>IF(ISNA(_xlfn.XLOOKUP(JEL$4,dictionary!$M$3:$M$7128,dictionary!$N$3:$N$7128))," ",_xlfn.XLOOKUP(JEL$4,dictionary!$M$3:$M$7128,dictionary!$N$3:$N$7128))</f>
        <v>valverecession_lev_cyl06_deltaVRSinceInit</v>
      </c>
      <c r="JEM3" s="175" t="str">
        <f>IF(ISNA(_xlfn.XLOOKUP(JEM$4,dictionary!$M$3:$M$7128,dictionary!$N$3:$N$7128))," ",_xlfn.XLOOKUP(JEM$4,dictionary!$M$3:$M$7128,dictionary!$N$3:$N$7128))</f>
        <v>valverecession_lev_cyl06_init</v>
      </c>
      <c r="JEN3" s="175" t="str">
        <f>IF(ISNA(_xlfn.XLOOKUP(JEN$4,dictionary!$M$3:$M$7128,dictionary!$N$3:$N$7128))," ",_xlfn.XLOOKUP(JEN$4,dictionary!$M$3:$M$7128,dictionary!$N$3:$N$7128))</f>
        <v>valverecession_lev_cyl07_deltaVRSinceInit</v>
      </c>
      <c r="JEO3" s="175" t="str">
        <f>IF(ISNA(_xlfn.XLOOKUP(JEO$4,dictionary!$M$3:$M$7128,dictionary!$N$3:$N$7128))," ",_xlfn.XLOOKUP(JEO$4,dictionary!$M$3:$M$7128,dictionary!$N$3:$N$7128))</f>
        <v>valverecession_lev_cyl07_init</v>
      </c>
      <c r="JEP3" s="175" t="str">
        <f>IF(ISNA(_xlfn.XLOOKUP(JEP$4,dictionary!$M$3:$M$7128,dictionary!$N$3:$N$7128))," ",_xlfn.XLOOKUP(JEP$4,dictionary!$M$3:$M$7128,dictionary!$N$3:$N$7128))</f>
        <v>valverecession_lev_cyl08_deltaVRSinceInit</v>
      </c>
      <c r="JEQ3" s="175" t="str">
        <f>IF(ISNA(_xlfn.XLOOKUP(JEQ$4,dictionary!$M$3:$M$7128,dictionary!$N$3:$N$7128))," ",_xlfn.XLOOKUP(JEQ$4,dictionary!$M$3:$M$7128,dictionary!$N$3:$N$7128))</f>
        <v>valverecession_lev_cyl08_init</v>
      </c>
      <c r="JER3" s="175" t="str">
        <f>IF(ISNA(_xlfn.XLOOKUP(JER$4,dictionary!$M$3:$M$7128,dictionary!$N$3:$N$7128))," ",_xlfn.XLOOKUP(JER$4,dictionary!$M$3:$M$7128,dictionary!$N$3:$N$7128))</f>
        <v>valverecession_lev_cyl09_deltaVRSinceInit</v>
      </c>
      <c r="JES3" s="175" t="str">
        <f>IF(ISNA(_xlfn.XLOOKUP(JES$4,dictionary!$M$3:$M$7128,dictionary!$N$3:$N$7128))," ",_xlfn.XLOOKUP(JES$4,dictionary!$M$3:$M$7128,dictionary!$N$3:$N$7128))</f>
        <v>valverecession_lev_cyl09_init</v>
      </c>
      <c r="JET3" s="175" t="str">
        <f>IF(ISNA(_xlfn.XLOOKUP(JET$4,dictionary!$M$3:$M$7128,dictionary!$N$3:$N$7128))," ",_xlfn.XLOOKUP(JET$4,dictionary!$M$3:$M$7128,dictionary!$N$3:$N$7128))</f>
        <v>valverecession_lev_cyl10_deltaVRSinceInit</v>
      </c>
      <c r="JEU3" s="175" t="str">
        <f>IF(ISNA(_xlfn.XLOOKUP(JEU$4,dictionary!$M$3:$M$7128,dictionary!$N$3:$N$7128))," ",_xlfn.XLOOKUP(JEU$4,dictionary!$M$3:$M$7128,dictionary!$N$3:$N$7128))</f>
        <v>valverecession_lev_cyl10_init</v>
      </c>
      <c r="JEV3" s="175" t="str">
        <f>IF(ISNA(_xlfn.XLOOKUP(JEV$4,dictionary!$M$3:$M$7128,dictionary!$N$3:$N$7128))," ",_xlfn.XLOOKUP(JEV$4,dictionary!$M$3:$M$7128,dictionary!$N$3:$N$7128))</f>
        <v>valverecession_lev_cyl11_deltaVRSinceInit</v>
      </c>
      <c r="JEW3" s="175" t="str">
        <f>IF(ISNA(_xlfn.XLOOKUP(JEW$4,dictionary!$M$3:$M$7128,dictionary!$N$3:$N$7128))," ",_xlfn.XLOOKUP(JEW$4,dictionary!$M$3:$M$7128,dictionary!$N$3:$N$7128))</f>
        <v>valverecession_lev_cyl11_init</v>
      </c>
      <c r="JEX3" s="175" t="str">
        <f>IF(ISNA(_xlfn.XLOOKUP(JEX$4,dictionary!$M$3:$M$7128,dictionary!$N$3:$N$7128))," ",_xlfn.XLOOKUP(JEX$4,dictionary!$M$3:$M$7128,dictionary!$N$3:$N$7128))</f>
        <v>valverecession_lev_cyl12_deltaVRSinceInit</v>
      </c>
      <c r="JEY3" s="175" t="str">
        <f>IF(ISNA(_xlfn.XLOOKUP(JEY$4,dictionary!$M$3:$M$7128,dictionary!$N$3:$N$7128))," ",_xlfn.XLOOKUP(JEY$4,dictionary!$M$3:$M$7128,dictionary!$N$3:$N$7128))</f>
        <v>valverecession_lev_cyl12_init</v>
      </c>
      <c r="JEZ3" s="175" t="str">
        <f>IF(ISNA(_xlfn.XLOOKUP(JEZ$4,dictionary!$M$3:$M$7128,dictionary!$N$3:$N$7128))," ",_xlfn.XLOOKUP(JEZ$4,dictionary!$M$3:$M$7128,dictionary!$N$3:$N$7128))</f>
        <v>valverecession_lev_cyl13_deltaVRSinceInit</v>
      </c>
      <c r="JFA3" s="175" t="str">
        <f>IF(ISNA(_xlfn.XLOOKUP(JFA$4,dictionary!$M$3:$M$7128,dictionary!$N$3:$N$7128))," ",_xlfn.XLOOKUP(JFA$4,dictionary!$M$3:$M$7128,dictionary!$N$3:$N$7128))</f>
        <v>valverecession_lev_cyl13_init</v>
      </c>
      <c r="JFB3" s="175" t="str">
        <f>IF(ISNA(_xlfn.XLOOKUP(JFB$4,dictionary!$M$3:$M$7128,dictionary!$N$3:$N$7128))," ",_xlfn.XLOOKUP(JFB$4,dictionary!$M$3:$M$7128,dictionary!$N$3:$N$7128))</f>
        <v>valverecession_lev_cyl14_deltaVRSinceInit</v>
      </c>
      <c r="JFC3" s="175" t="str">
        <f>IF(ISNA(_xlfn.XLOOKUP(JFC$4,dictionary!$M$3:$M$7128,dictionary!$N$3:$N$7128))," ",_xlfn.XLOOKUP(JFC$4,dictionary!$M$3:$M$7128,dictionary!$N$3:$N$7128))</f>
        <v>valverecession_lev_cyl14_init</v>
      </c>
      <c r="JFD3" s="175" t="str">
        <f>IF(ISNA(_xlfn.XLOOKUP(JFD$4,dictionary!$M$3:$M$7128,dictionary!$N$3:$N$7128))," ",_xlfn.XLOOKUP(JFD$4,dictionary!$M$3:$M$7128,dictionary!$N$3:$N$7128))</f>
        <v>valverecession_lev_cyl15_deltaVRSinceInit</v>
      </c>
      <c r="JFE3" s="175" t="str">
        <f>IF(ISNA(_xlfn.XLOOKUP(JFE$4,dictionary!$M$3:$M$7128,dictionary!$N$3:$N$7128))," ",_xlfn.XLOOKUP(JFE$4,dictionary!$M$3:$M$7128,dictionary!$N$3:$N$7128))</f>
        <v>valverecession_lev_cyl15_init</v>
      </c>
      <c r="JFF3" s="175" t="str">
        <f>IF(ISNA(_xlfn.XLOOKUP(JFF$4,dictionary!$M$3:$M$7128,dictionary!$N$3:$N$7128))," ",_xlfn.XLOOKUP(JFF$4,dictionary!$M$3:$M$7128,dictionary!$N$3:$N$7128))</f>
        <v>valverecession_lev_cyl16_deltaVRSinceInit</v>
      </c>
      <c r="JFG3" s="175" t="str">
        <f>IF(ISNA(_xlfn.XLOOKUP(JFG$4,dictionary!$M$3:$M$7128,dictionary!$N$3:$N$7128))," ",_xlfn.XLOOKUP(JFG$4,dictionary!$M$3:$M$7128,dictionary!$N$3:$N$7128))</f>
        <v>valverecession_lev_cyl16_init</v>
      </c>
      <c r="JFH3" s="175" t="str">
        <f>IF(ISNA(_xlfn.XLOOKUP(JFH$4,dictionary!$M$3:$M$7128,dictionary!$N$3:$N$7128))," ",_xlfn.XLOOKUP(JFH$4,dictionary!$M$3:$M$7128,dictionary!$N$3:$N$7128))</f>
        <v>valverecession_lev_cyl17_deltaVRSinceInit</v>
      </c>
      <c r="JFI3" s="175" t="str">
        <f>IF(ISNA(_xlfn.XLOOKUP(JFI$4,dictionary!$M$3:$M$7128,dictionary!$N$3:$N$7128))," ",_xlfn.XLOOKUP(JFI$4,dictionary!$M$3:$M$7128,dictionary!$N$3:$N$7128))</f>
        <v>valverecession_lev_cyl17_init</v>
      </c>
      <c r="JFJ3" s="175" t="str">
        <f>IF(ISNA(_xlfn.XLOOKUP(JFJ$4,dictionary!$M$3:$M$7128,dictionary!$N$3:$N$7128))," ",_xlfn.XLOOKUP(JFJ$4,dictionary!$M$3:$M$7128,dictionary!$N$3:$N$7128))</f>
        <v>valverecession_lev_cyl18_deltaVRSinceInit</v>
      </c>
      <c r="JFK3" s="175" t="str">
        <f>IF(ISNA(_xlfn.XLOOKUP(JFK$4,dictionary!$M$3:$M$7128,dictionary!$N$3:$N$7128))," ",_xlfn.XLOOKUP(JFK$4,dictionary!$M$3:$M$7128,dictionary!$N$3:$N$7128))</f>
        <v>valverecession_lev_cyl18_init</v>
      </c>
      <c r="JFL3" s="175" t="str">
        <f>IF(ISNA(_xlfn.XLOOKUP(JFL$4,dictionary!$M$3:$M$7128,dictionary!$N$3:$N$7128))," ",_xlfn.XLOOKUP(JFL$4,dictionary!$M$3:$M$7128,dictionary!$N$3:$N$7128))</f>
        <v>valverecession_lev_cyl19_deltaVRSinceInit</v>
      </c>
      <c r="JFM3" s="175" t="str">
        <f>IF(ISNA(_xlfn.XLOOKUP(JFM$4,dictionary!$M$3:$M$7128,dictionary!$N$3:$N$7128))," ",_xlfn.XLOOKUP(JFM$4,dictionary!$M$3:$M$7128,dictionary!$N$3:$N$7128))</f>
        <v>valverecession_lev_cyl19_init</v>
      </c>
      <c r="JFN3" s="175" t="str">
        <f>IF(ISNA(_xlfn.XLOOKUP(JFN$4,dictionary!$M$3:$M$7128,dictionary!$N$3:$N$7128))," ",_xlfn.XLOOKUP(JFN$4,dictionary!$M$3:$M$7128,dictionary!$N$3:$N$7128))</f>
        <v>valverecession_lev_cyl20_deltaVRSinceInit</v>
      </c>
      <c r="JFO3" s="175" t="str">
        <f>IF(ISNA(_xlfn.XLOOKUP(JFO$4,dictionary!$M$3:$M$7128,dictionary!$N$3:$N$7128))," ",_xlfn.XLOOKUP(JFO$4,dictionary!$M$3:$M$7128,dictionary!$N$3:$N$7128))</f>
        <v>valverecession_lev_cyl20_init</v>
      </c>
      <c r="JFP3" s="175" t="str">
        <f>IF(ISNA(_xlfn.XLOOKUP(JFP$4,dictionary!$M$3:$M$7128,dictionary!$N$3:$N$7128))," ",_xlfn.XLOOKUP(JFP$4,dictionary!$M$3:$M$7128,dictionary!$N$3:$N$7128))</f>
        <v>valverecession_lev_cyl21_deltaVRSinceInit</v>
      </c>
      <c r="JFQ3" s="175" t="str">
        <f>IF(ISNA(_xlfn.XLOOKUP(JFQ$4,dictionary!$M$3:$M$7128,dictionary!$N$3:$N$7128))," ",_xlfn.XLOOKUP(JFQ$4,dictionary!$M$3:$M$7128,dictionary!$N$3:$N$7128))</f>
        <v>valverecession_lev_cyl21_init</v>
      </c>
      <c r="JFR3" s="175" t="str">
        <f>IF(ISNA(_xlfn.XLOOKUP(JFR$4,dictionary!$M$3:$M$7128,dictionary!$N$3:$N$7128))," ",_xlfn.XLOOKUP(JFR$4,dictionary!$M$3:$M$7128,dictionary!$N$3:$N$7128))</f>
        <v>valverecession_lev_cyl22_deltaVRSinceInit</v>
      </c>
      <c r="JFS3" s="175" t="str">
        <f>IF(ISNA(_xlfn.XLOOKUP(JFS$4,dictionary!$M$3:$M$7128,dictionary!$N$3:$N$7128))," ",_xlfn.XLOOKUP(JFS$4,dictionary!$M$3:$M$7128,dictionary!$N$3:$N$7128))</f>
        <v>valverecession_lev_cyl22_init</v>
      </c>
      <c r="JFT3" s="175" t="str">
        <f>IF(ISNA(_xlfn.XLOOKUP(JFT$4,dictionary!$M$3:$M$7128,dictionary!$N$3:$N$7128))," ",_xlfn.XLOOKUP(JFT$4,dictionary!$M$3:$M$7128,dictionary!$N$3:$N$7128))</f>
        <v>valverecession_lev_cyl23_deltaVRSinceInit</v>
      </c>
      <c r="JFU3" s="175" t="str">
        <f>IF(ISNA(_xlfn.XLOOKUP(JFU$4,dictionary!$M$3:$M$7128,dictionary!$N$3:$N$7128))," ",_xlfn.XLOOKUP(JFU$4,dictionary!$M$3:$M$7128,dictionary!$N$3:$N$7128))</f>
        <v>valverecession_lev_cyl23_init</v>
      </c>
      <c r="JFV3" s="175" t="str">
        <f>IF(ISNA(_xlfn.XLOOKUP(JFV$4,dictionary!$M$3:$M$7128,dictionary!$N$3:$N$7128))," ",_xlfn.XLOOKUP(JFV$4,dictionary!$M$3:$M$7128,dictionary!$N$3:$N$7128))</f>
        <v>valverecession_lev_cyl24_deltaVRSinceInit</v>
      </c>
      <c r="JFW3" s="175" t="str">
        <f>IF(ISNA(_xlfn.XLOOKUP(JFW$4,dictionary!$M$3:$M$7128,dictionary!$N$3:$N$7128))," ",_xlfn.XLOOKUP(JFW$4,dictionary!$M$3:$M$7128,dictionary!$N$3:$N$7128))</f>
        <v>valverecession_lev_cyl24_init</v>
      </c>
      <c r="JFX3" s="175" t="str">
        <f>IF(ISNA(_xlfn.XLOOKUP(JFX$4,dictionary!$M$3:$M$7128,dictionary!$N$3:$N$7128))," ",_xlfn.XLOOKUP(JFX$4,dictionary!$M$3:$M$7128,dictionary!$N$3:$N$7128))</f>
        <v>valverecession_liv_cyl01_deltaVRSinceInit</v>
      </c>
      <c r="JFY3" s="175" t="str">
        <f>IF(ISNA(_xlfn.XLOOKUP(JFY$4,dictionary!$M$3:$M$7128,dictionary!$N$3:$N$7128))," ",_xlfn.XLOOKUP(JFY$4,dictionary!$M$3:$M$7128,dictionary!$N$3:$N$7128))</f>
        <v>valverecession_liv_cyl01_init</v>
      </c>
      <c r="JFZ3" s="175" t="str">
        <f>IF(ISNA(_xlfn.XLOOKUP(JFZ$4,dictionary!$M$3:$M$7128,dictionary!$N$3:$N$7128))," ",_xlfn.XLOOKUP(JFZ$4,dictionary!$M$3:$M$7128,dictionary!$N$3:$N$7128))</f>
        <v>valverecession_liv_cyl02_deltaVRSinceInit</v>
      </c>
      <c r="JGA3" s="175" t="str">
        <f>IF(ISNA(_xlfn.XLOOKUP(JGA$4,dictionary!$M$3:$M$7128,dictionary!$N$3:$N$7128))," ",_xlfn.XLOOKUP(JGA$4,dictionary!$M$3:$M$7128,dictionary!$N$3:$N$7128))</f>
        <v>valverecession_liv_cyl02_init</v>
      </c>
      <c r="JGB3" s="175" t="str">
        <f>IF(ISNA(_xlfn.XLOOKUP(JGB$4,dictionary!$M$3:$M$7128,dictionary!$N$3:$N$7128))," ",_xlfn.XLOOKUP(JGB$4,dictionary!$M$3:$M$7128,dictionary!$N$3:$N$7128))</f>
        <v>valverecession_liv_cyl03_deltaVRSinceInit</v>
      </c>
      <c r="JGC3" s="175" t="str">
        <f>IF(ISNA(_xlfn.XLOOKUP(JGC$4,dictionary!$M$3:$M$7128,dictionary!$N$3:$N$7128))," ",_xlfn.XLOOKUP(JGC$4,dictionary!$M$3:$M$7128,dictionary!$N$3:$N$7128))</f>
        <v>valverecession_liv_cyl03_init</v>
      </c>
      <c r="JGD3" s="175" t="str">
        <f>IF(ISNA(_xlfn.XLOOKUP(JGD$4,dictionary!$M$3:$M$7128,dictionary!$N$3:$N$7128))," ",_xlfn.XLOOKUP(JGD$4,dictionary!$M$3:$M$7128,dictionary!$N$3:$N$7128))</f>
        <v>valverecession_liv_cyl04_deltaVRSinceInit</v>
      </c>
      <c r="JGE3" s="175" t="str">
        <f>IF(ISNA(_xlfn.XLOOKUP(JGE$4,dictionary!$M$3:$M$7128,dictionary!$N$3:$N$7128))," ",_xlfn.XLOOKUP(JGE$4,dictionary!$M$3:$M$7128,dictionary!$N$3:$N$7128))</f>
        <v>valverecession_liv_cyl04_init</v>
      </c>
      <c r="JGF3" s="175" t="str">
        <f>IF(ISNA(_xlfn.XLOOKUP(JGF$4,dictionary!$M$3:$M$7128,dictionary!$N$3:$N$7128))," ",_xlfn.XLOOKUP(JGF$4,dictionary!$M$3:$M$7128,dictionary!$N$3:$N$7128))</f>
        <v>valverecession_liv_cyl05_deltaVRSinceInit</v>
      </c>
      <c r="JGG3" s="175" t="str">
        <f>IF(ISNA(_xlfn.XLOOKUP(JGG$4,dictionary!$M$3:$M$7128,dictionary!$N$3:$N$7128))," ",_xlfn.XLOOKUP(JGG$4,dictionary!$M$3:$M$7128,dictionary!$N$3:$N$7128))</f>
        <v>valverecession_liv_cyl05_init</v>
      </c>
      <c r="JGH3" s="175" t="str">
        <f>IF(ISNA(_xlfn.XLOOKUP(JGH$4,dictionary!$M$3:$M$7128,dictionary!$N$3:$N$7128))," ",_xlfn.XLOOKUP(JGH$4,dictionary!$M$3:$M$7128,dictionary!$N$3:$N$7128))</f>
        <v>valverecession_liv_cyl06_deltaVRSinceInit</v>
      </c>
      <c r="JGI3" s="175" t="str">
        <f>IF(ISNA(_xlfn.XLOOKUP(JGI$4,dictionary!$M$3:$M$7128,dictionary!$N$3:$N$7128))," ",_xlfn.XLOOKUP(JGI$4,dictionary!$M$3:$M$7128,dictionary!$N$3:$N$7128))</f>
        <v>valverecession_liv_cyl06_init</v>
      </c>
      <c r="JGJ3" s="175" t="str">
        <f>IF(ISNA(_xlfn.XLOOKUP(JGJ$4,dictionary!$M$3:$M$7128,dictionary!$N$3:$N$7128))," ",_xlfn.XLOOKUP(JGJ$4,dictionary!$M$3:$M$7128,dictionary!$N$3:$N$7128))</f>
        <v>valverecession_liv_cyl07_deltaVRSinceInit</v>
      </c>
      <c r="JGK3" s="175" t="str">
        <f>IF(ISNA(_xlfn.XLOOKUP(JGK$4,dictionary!$M$3:$M$7128,dictionary!$N$3:$N$7128))," ",_xlfn.XLOOKUP(JGK$4,dictionary!$M$3:$M$7128,dictionary!$N$3:$N$7128))</f>
        <v>valverecession_liv_cyl07_init</v>
      </c>
      <c r="JGL3" s="175" t="str">
        <f>IF(ISNA(_xlfn.XLOOKUP(JGL$4,dictionary!$M$3:$M$7128,dictionary!$N$3:$N$7128))," ",_xlfn.XLOOKUP(JGL$4,dictionary!$M$3:$M$7128,dictionary!$N$3:$N$7128))</f>
        <v>valverecession_liv_cyl08_deltaVRSinceInit</v>
      </c>
      <c r="JGM3" s="175" t="str">
        <f>IF(ISNA(_xlfn.XLOOKUP(JGM$4,dictionary!$M$3:$M$7128,dictionary!$N$3:$N$7128))," ",_xlfn.XLOOKUP(JGM$4,dictionary!$M$3:$M$7128,dictionary!$N$3:$N$7128))</f>
        <v>valverecession_liv_cyl08_init</v>
      </c>
      <c r="JGN3" s="175" t="str">
        <f>IF(ISNA(_xlfn.XLOOKUP(JGN$4,dictionary!$M$3:$M$7128,dictionary!$N$3:$N$7128))," ",_xlfn.XLOOKUP(JGN$4,dictionary!$M$3:$M$7128,dictionary!$N$3:$N$7128))</f>
        <v>valverecession_liv_cyl09_deltaVRSinceInit</v>
      </c>
      <c r="JGO3" s="175" t="str">
        <f>IF(ISNA(_xlfn.XLOOKUP(JGO$4,dictionary!$M$3:$M$7128,dictionary!$N$3:$N$7128))," ",_xlfn.XLOOKUP(JGO$4,dictionary!$M$3:$M$7128,dictionary!$N$3:$N$7128))</f>
        <v>valverecession_liv_cyl09_init</v>
      </c>
      <c r="JGP3" s="175" t="str">
        <f>IF(ISNA(_xlfn.XLOOKUP(JGP$4,dictionary!$M$3:$M$7128,dictionary!$N$3:$N$7128))," ",_xlfn.XLOOKUP(JGP$4,dictionary!$M$3:$M$7128,dictionary!$N$3:$N$7128))</f>
        <v>valverecession_liv_cyl10_deltaVRSinceInit</v>
      </c>
      <c r="JGQ3" s="175" t="str">
        <f>IF(ISNA(_xlfn.XLOOKUP(JGQ$4,dictionary!$M$3:$M$7128,dictionary!$N$3:$N$7128))," ",_xlfn.XLOOKUP(JGQ$4,dictionary!$M$3:$M$7128,dictionary!$N$3:$N$7128))</f>
        <v>valverecession_liv_cyl10_init</v>
      </c>
      <c r="JGR3" s="175" t="str">
        <f>IF(ISNA(_xlfn.XLOOKUP(JGR$4,dictionary!$M$3:$M$7128,dictionary!$N$3:$N$7128))," ",_xlfn.XLOOKUP(JGR$4,dictionary!$M$3:$M$7128,dictionary!$N$3:$N$7128))</f>
        <v>valverecession_liv_cyl11_deltaVRSinceInit</v>
      </c>
      <c r="JGS3" s="175" t="str">
        <f>IF(ISNA(_xlfn.XLOOKUP(JGS$4,dictionary!$M$3:$M$7128,dictionary!$N$3:$N$7128))," ",_xlfn.XLOOKUP(JGS$4,dictionary!$M$3:$M$7128,dictionary!$N$3:$N$7128))</f>
        <v>valverecession_liv_cyl11_init</v>
      </c>
      <c r="JGT3" s="175" t="str">
        <f>IF(ISNA(_xlfn.XLOOKUP(JGT$4,dictionary!$M$3:$M$7128,dictionary!$N$3:$N$7128))," ",_xlfn.XLOOKUP(JGT$4,dictionary!$M$3:$M$7128,dictionary!$N$3:$N$7128))</f>
        <v>valverecession_liv_cyl12_deltaVRSinceInit</v>
      </c>
      <c r="JGU3" s="175" t="str">
        <f>IF(ISNA(_xlfn.XLOOKUP(JGU$4,dictionary!$M$3:$M$7128,dictionary!$N$3:$N$7128))," ",_xlfn.XLOOKUP(JGU$4,dictionary!$M$3:$M$7128,dictionary!$N$3:$N$7128))</f>
        <v>valverecession_liv_cyl12_init</v>
      </c>
      <c r="JGV3" s="175" t="str">
        <f>IF(ISNA(_xlfn.XLOOKUP(JGV$4,dictionary!$M$3:$M$7128,dictionary!$N$3:$N$7128))," ",_xlfn.XLOOKUP(JGV$4,dictionary!$M$3:$M$7128,dictionary!$N$3:$N$7128))</f>
        <v>valverecession_liv_cyl13_deltaVRSinceInit</v>
      </c>
      <c r="JGW3" s="175" t="str">
        <f>IF(ISNA(_xlfn.XLOOKUP(JGW$4,dictionary!$M$3:$M$7128,dictionary!$N$3:$N$7128))," ",_xlfn.XLOOKUP(JGW$4,dictionary!$M$3:$M$7128,dictionary!$N$3:$N$7128))</f>
        <v>valverecession_liv_cyl13_init</v>
      </c>
      <c r="JGX3" s="175" t="str">
        <f>IF(ISNA(_xlfn.XLOOKUP(JGX$4,dictionary!$M$3:$M$7128,dictionary!$N$3:$N$7128))," ",_xlfn.XLOOKUP(JGX$4,dictionary!$M$3:$M$7128,dictionary!$N$3:$N$7128))</f>
        <v>valverecession_liv_cyl14_deltaVRSinceInit</v>
      </c>
      <c r="JGY3" s="175" t="str">
        <f>IF(ISNA(_xlfn.XLOOKUP(JGY$4,dictionary!$M$3:$M$7128,dictionary!$N$3:$N$7128))," ",_xlfn.XLOOKUP(JGY$4,dictionary!$M$3:$M$7128,dictionary!$N$3:$N$7128))</f>
        <v>valverecession_liv_cyl14_init</v>
      </c>
      <c r="JGZ3" s="175" t="str">
        <f>IF(ISNA(_xlfn.XLOOKUP(JGZ$4,dictionary!$M$3:$M$7128,dictionary!$N$3:$N$7128))," ",_xlfn.XLOOKUP(JGZ$4,dictionary!$M$3:$M$7128,dictionary!$N$3:$N$7128))</f>
        <v>valverecession_liv_cyl15_deltaVRSinceInit</v>
      </c>
      <c r="JHA3" s="175" t="str">
        <f>IF(ISNA(_xlfn.XLOOKUP(JHA$4,dictionary!$M$3:$M$7128,dictionary!$N$3:$N$7128))," ",_xlfn.XLOOKUP(JHA$4,dictionary!$M$3:$M$7128,dictionary!$N$3:$N$7128))</f>
        <v>valverecession_liv_cyl15_init</v>
      </c>
      <c r="JHB3" s="175" t="str">
        <f>IF(ISNA(_xlfn.XLOOKUP(JHB$4,dictionary!$M$3:$M$7128,dictionary!$N$3:$N$7128))," ",_xlfn.XLOOKUP(JHB$4,dictionary!$M$3:$M$7128,dictionary!$N$3:$N$7128))</f>
        <v>valverecession_liv_cyl16_deltaVRSinceInit</v>
      </c>
      <c r="JHC3" s="175" t="str">
        <f>IF(ISNA(_xlfn.XLOOKUP(JHC$4,dictionary!$M$3:$M$7128,dictionary!$N$3:$N$7128))," ",_xlfn.XLOOKUP(JHC$4,dictionary!$M$3:$M$7128,dictionary!$N$3:$N$7128))</f>
        <v>valverecession_liv_cyl16_init</v>
      </c>
      <c r="JHD3" s="175" t="str">
        <f>IF(ISNA(_xlfn.XLOOKUP(JHD$4,dictionary!$M$3:$M$7128,dictionary!$N$3:$N$7128))," ",_xlfn.XLOOKUP(JHD$4,dictionary!$M$3:$M$7128,dictionary!$N$3:$N$7128))</f>
        <v>valverecession_liv_cyl17_deltaVRSinceInit</v>
      </c>
      <c r="JHE3" s="175" t="str">
        <f>IF(ISNA(_xlfn.XLOOKUP(JHE$4,dictionary!$M$3:$M$7128,dictionary!$N$3:$N$7128))," ",_xlfn.XLOOKUP(JHE$4,dictionary!$M$3:$M$7128,dictionary!$N$3:$N$7128))</f>
        <v>valverecession_liv_cyl17_init</v>
      </c>
      <c r="JHF3" s="175" t="str">
        <f>IF(ISNA(_xlfn.XLOOKUP(JHF$4,dictionary!$M$3:$M$7128,dictionary!$N$3:$N$7128))," ",_xlfn.XLOOKUP(JHF$4,dictionary!$M$3:$M$7128,dictionary!$N$3:$N$7128))</f>
        <v>valverecession_liv_cyl18_deltaVRSinceInit</v>
      </c>
      <c r="JHG3" s="175" t="str">
        <f>IF(ISNA(_xlfn.XLOOKUP(JHG$4,dictionary!$M$3:$M$7128,dictionary!$N$3:$N$7128))," ",_xlfn.XLOOKUP(JHG$4,dictionary!$M$3:$M$7128,dictionary!$N$3:$N$7128))</f>
        <v>valverecession_liv_cyl18_init</v>
      </c>
      <c r="JHH3" s="175" t="str">
        <f>IF(ISNA(_xlfn.XLOOKUP(JHH$4,dictionary!$M$3:$M$7128,dictionary!$N$3:$N$7128))," ",_xlfn.XLOOKUP(JHH$4,dictionary!$M$3:$M$7128,dictionary!$N$3:$N$7128))</f>
        <v>valverecession_liv_cyl19_deltaVRSinceInit</v>
      </c>
      <c r="JHI3" s="175" t="str">
        <f>IF(ISNA(_xlfn.XLOOKUP(JHI$4,dictionary!$M$3:$M$7128,dictionary!$N$3:$N$7128))," ",_xlfn.XLOOKUP(JHI$4,dictionary!$M$3:$M$7128,dictionary!$N$3:$N$7128))</f>
        <v>valverecession_liv_cyl19_init</v>
      </c>
      <c r="JHJ3" s="175" t="str">
        <f>IF(ISNA(_xlfn.XLOOKUP(JHJ$4,dictionary!$M$3:$M$7128,dictionary!$N$3:$N$7128))," ",_xlfn.XLOOKUP(JHJ$4,dictionary!$M$3:$M$7128,dictionary!$N$3:$N$7128))</f>
        <v>valverecession_liv_cyl20_deltaVRSinceInit</v>
      </c>
      <c r="JHK3" s="175" t="str">
        <f>IF(ISNA(_xlfn.XLOOKUP(JHK$4,dictionary!$M$3:$M$7128,dictionary!$N$3:$N$7128))," ",_xlfn.XLOOKUP(JHK$4,dictionary!$M$3:$M$7128,dictionary!$N$3:$N$7128))</f>
        <v>valverecession_liv_cyl20_init</v>
      </c>
      <c r="JHL3" s="175" t="str">
        <f>IF(ISNA(_xlfn.XLOOKUP(JHL$4,dictionary!$M$3:$M$7128,dictionary!$N$3:$N$7128))," ",_xlfn.XLOOKUP(JHL$4,dictionary!$M$3:$M$7128,dictionary!$N$3:$N$7128))</f>
        <v>valverecession_liv_cyl21_deltaVRSinceInit</v>
      </c>
      <c r="JHM3" s="175" t="str">
        <f>IF(ISNA(_xlfn.XLOOKUP(JHM$4,dictionary!$M$3:$M$7128,dictionary!$N$3:$N$7128))," ",_xlfn.XLOOKUP(JHM$4,dictionary!$M$3:$M$7128,dictionary!$N$3:$N$7128))</f>
        <v>valverecession_liv_cyl21_init</v>
      </c>
      <c r="JHN3" s="175" t="str">
        <f>IF(ISNA(_xlfn.XLOOKUP(JHN$4,dictionary!$M$3:$M$7128,dictionary!$N$3:$N$7128))," ",_xlfn.XLOOKUP(JHN$4,dictionary!$M$3:$M$7128,dictionary!$N$3:$N$7128))</f>
        <v>valverecession_liv_cyl22_deltaVRSinceInit</v>
      </c>
      <c r="JHO3" s="175" t="str">
        <f>IF(ISNA(_xlfn.XLOOKUP(JHO$4,dictionary!$M$3:$M$7128,dictionary!$N$3:$N$7128))," ",_xlfn.XLOOKUP(JHO$4,dictionary!$M$3:$M$7128,dictionary!$N$3:$N$7128))</f>
        <v>valverecession_liv_cyl22_init</v>
      </c>
      <c r="JHP3" s="175" t="str">
        <f>IF(ISNA(_xlfn.XLOOKUP(JHP$4,dictionary!$M$3:$M$7128,dictionary!$N$3:$N$7128))," ",_xlfn.XLOOKUP(JHP$4,dictionary!$M$3:$M$7128,dictionary!$N$3:$N$7128))</f>
        <v>valverecession_liv_cyl23_deltaVRSinceInit</v>
      </c>
      <c r="JHQ3" s="175" t="str">
        <f>IF(ISNA(_xlfn.XLOOKUP(JHQ$4,dictionary!$M$3:$M$7128,dictionary!$N$3:$N$7128))," ",_xlfn.XLOOKUP(JHQ$4,dictionary!$M$3:$M$7128,dictionary!$N$3:$N$7128))</f>
        <v>valverecession_liv_cyl23_init</v>
      </c>
      <c r="JHR3" s="175" t="str">
        <f>IF(ISNA(_xlfn.XLOOKUP(JHR$4,dictionary!$M$3:$M$7128,dictionary!$N$3:$N$7128))," ",_xlfn.XLOOKUP(JHR$4,dictionary!$M$3:$M$7128,dictionary!$N$3:$N$7128))</f>
        <v>valverecession_liv_cyl24_deltaVRSinceInit</v>
      </c>
      <c r="JHS3" s="175" t="str">
        <f>IF(ISNA(_xlfn.XLOOKUP(JHS$4,dictionary!$M$3:$M$7128,dictionary!$N$3:$N$7128))," ",_xlfn.XLOOKUP(JHS$4,dictionary!$M$3:$M$7128,dictionary!$N$3:$N$7128))</f>
        <v>valverecession_liv_cyl24_init</v>
      </c>
      <c r="JHT3" s="175" t="str">
        <f>IF(ISNA(_xlfn.XLOOKUP(JHT$4,dictionary!$M$3:$M$7128,dictionary!$N$3:$N$7128))," ",_xlfn.XLOOKUP(JHT$4,dictionary!$M$3:$M$7128,dictionary!$N$3:$N$7128))</f>
        <v>valverecession_rev_cyl01_deltaVRSinceInit</v>
      </c>
      <c r="JHU3" s="175" t="str">
        <f>IF(ISNA(_xlfn.XLOOKUP(JHU$4,dictionary!$M$3:$M$7128,dictionary!$N$3:$N$7128))," ",_xlfn.XLOOKUP(JHU$4,dictionary!$M$3:$M$7128,dictionary!$N$3:$N$7128))</f>
        <v>valverecession_rev_cyl01_init</v>
      </c>
      <c r="JHV3" s="175" t="str">
        <f>IF(ISNA(_xlfn.XLOOKUP(JHV$4,dictionary!$M$3:$M$7128,dictionary!$N$3:$N$7128))," ",_xlfn.XLOOKUP(JHV$4,dictionary!$M$3:$M$7128,dictionary!$N$3:$N$7128))</f>
        <v>valverecession_rev_cyl02_deltaVRSinceInit</v>
      </c>
      <c r="JHW3" s="175" t="str">
        <f>IF(ISNA(_xlfn.XLOOKUP(JHW$4,dictionary!$M$3:$M$7128,dictionary!$N$3:$N$7128))," ",_xlfn.XLOOKUP(JHW$4,dictionary!$M$3:$M$7128,dictionary!$N$3:$N$7128))</f>
        <v>valverecession_rev_cyl02_init</v>
      </c>
      <c r="JHX3" s="175" t="str">
        <f>IF(ISNA(_xlfn.XLOOKUP(JHX$4,dictionary!$M$3:$M$7128,dictionary!$N$3:$N$7128))," ",_xlfn.XLOOKUP(JHX$4,dictionary!$M$3:$M$7128,dictionary!$N$3:$N$7128))</f>
        <v>valverecession_rev_cyl03_deltaVRSinceInit</v>
      </c>
      <c r="JHY3" s="175" t="str">
        <f>IF(ISNA(_xlfn.XLOOKUP(JHY$4,dictionary!$M$3:$M$7128,dictionary!$N$3:$N$7128))," ",_xlfn.XLOOKUP(JHY$4,dictionary!$M$3:$M$7128,dictionary!$N$3:$N$7128))</f>
        <v>valverecession_rev_cyl03_init</v>
      </c>
      <c r="JHZ3" s="175" t="str">
        <f>IF(ISNA(_xlfn.XLOOKUP(JHZ$4,dictionary!$M$3:$M$7128,dictionary!$N$3:$N$7128))," ",_xlfn.XLOOKUP(JHZ$4,dictionary!$M$3:$M$7128,dictionary!$N$3:$N$7128))</f>
        <v>valverecession_rev_cyl04_deltaVRSinceInit</v>
      </c>
      <c r="JIA3" s="175" t="str">
        <f>IF(ISNA(_xlfn.XLOOKUP(JIA$4,dictionary!$M$3:$M$7128,dictionary!$N$3:$N$7128))," ",_xlfn.XLOOKUP(JIA$4,dictionary!$M$3:$M$7128,dictionary!$N$3:$N$7128))</f>
        <v>valverecession_rev_cyl04_init</v>
      </c>
      <c r="JIB3" s="175" t="str">
        <f>IF(ISNA(_xlfn.XLOOKUP(JIB$4,dictionary!$M$3:$M$7128,dictionary!$N$3:$N$7128))," ",_xlfn.XLOOKUP(JIB$4,dictionary!$M$3:$M$7128,dictionary!$N$3:$N$7128))</f>
        <v>valverecession_rev_cyl05_deltaVRSinceInit</v>
      </c>
      <c r="JIC3" s="175" t="str">
        <f>IF(ISNA(_xlfn.XLOOKUP(JIC$4,dictionary!$M$3:$M$7128,dictionary!$N$3:$N$7128))," ",_xlfn.XLOOKUP(JIC$4,dictionary!$M$3:$M$7128,dictionary!$N$3:$N$7128))</f>
        <v>valverecession_rev_cyl05_init</v>
      </c>
      <c r="JID3" s="175" t="str">
        <f>IF(ISNA(_xlfn.XLOOKUP(JID$4,dictionary!$M$3:$M$7128,dictionary!$N$3:$N$7128))," ",_xlfn.XLOOKUP(JID$4,dictionary!$M$3:$M$7128,dictionary!$N$3:$N$7128))</f>
        <v>valverecession_rev_cyl06_deltaVRSinceInit</v>
      </c>
      <c r="JIE3" s="175" t="str">
        <f>IF(ISNA(_xlfn.XLOOKUP(JIE$4,dictionary!$M$3:$M$7128,dictionary!$N$3:$N$7128))," ",_xlfn.XLOOKUP(JIE$4,dictionary!$M$3:$M$7128,dictionary!$N$3:$N$7128))</f>
        <v>valverecession_rev_cyl06_init</v>
      </c>
      <c r="JIF3" s="175" t="str">
        <f>IF(ISNA(_xlfn.XLOOKUP(JIF$4,dictionary!$M$3:$M$7128,dictionary!$N$3:$N$7128))," ",_xlfn.XLOOKUP(JIF$4,dictionary!$M$3:$M$7128,dictionary!$N$3:$N$7128))</f>
        <v>valverecession_rev_cyl07_deltaVRSinceInit</v>
      </c>
      <c r="JIG3" s="175" t="str">
        <f>IF(ISNA(_xlfn.XLOOKUP(JIG$4,dictionary!$M$3:$M$7128,dictionary!$N$3:$N$7128))," ",_xlfn.XLOOKUP(JIG$4,dictionary!$M$3:$M$7128,dictionary!$N$3:$N$7128))</f>
        <v>valverecession_rev_cyl07_init</v>
      </c>
      <c r="JIH3" s="175" t="str">
        <f>IF(ISNA(_xlfn.XLOOKUP(JIH$4,dictionary!$M$3:$M$7128,dictionary!$N$3:$N$7128))," ",_xlfn.XLOOKUP(JIH$4,dictionary!$M$3:$M$7128,dictionary!$N$3:$N$7128))</f>
        <v>valverecession_rev_cyl08_deltaVRSinceInit</v>
      </c>
      <c r="JII3" s="175" t="str">
        <f>IF(ISNA(_xlfn.XLOOKUP(JII$4,dictionary!$M$3:$M$7128,dictionary!$N$3:$N$7128))," ",_xlfn.XLOOKUP(JII$4,dictionary!$M$3:$M$7128,dictionary!$N$3:$N$7128))</f>
        <v>valverecession_rev_cyl08_init</v>
      </c>
      <c r="JIJ3" s="175" t="str">
        <f>IF(ISNA(_xlfn.XLOOKUP(JIJ$4,dictionary!$M$3:$M$7128,dictionary!$N$3:$N$7128))," ",_xlfn.XLOOKUP(JIJ$4,dictionary!$M$3:$M$7128,dictionary!$N$3:$N$7128))</f>
        <v>valverecession_rev_cyl09_deltaVRSinceInit</v>
      </c>
      <c r="JIK3" s="175" t="str">
        <f>IF(ISNA(_xlfn.XLOOKUP(JIK$4,dictionary!$M$3:$M$7128,dictionary!$N$3:$N$7128))," ",_xlfn.XLOOKUP(JIK$4,dictionary!$M$3:$M$7128,dictionary!$N$3:$N$7128))</f>
        <v>valverecession_rev_cyl09_init</v>
      </c>
      <c r="JIL3" s="175" t="str">
        <f>IF(ISNA(_xlfn.XLOOKUP(JIL$4,dictionary!$M$3:$M$7128,dictionary!$N$3:$N$7128))," ",_xlfn.XLOOKUP(JIL$4,dictionary!$M$3:$M$7128,dictionary!$N$3:$N$7128))</f>
        <v>valverecession_rev_cyl10_deltaVRSinceInit</v>
      </c>
      <c r="JIM3" s="175" t="str">
        <f>IF(ISNA(_xlfn.XLOOKUP(JIM$4,dictionary!$M$3:$M$7128,dictionary!$N$3:$N$7128))," ",_xlfn.XLOOKUP(JIM$4,dictionary!$M$3:$M$7128,dictionary!$N$3:$N$7128))</f>
        <v>valverecession_rev_cyl10_init</v>
      </c>
      <c r="JIN3" s="175" t="str">
        <f>IF(ISNA(_xlfn.XLOOKUP(JIN$4,dictionary!$M$3:$M$7128,dictionary!$N$3:$N$7128))," ",_xlfn.XLOOKUP(JIN$4,dictionary!$M$3:$M$7128,dictionary!$N$3:$N$7128))</f>
        <v>valverecession_rev_cyl11_deltaVRSinceInit</v>
      </c>
      <c r="JIO3" s="175" t="str">
        <f>IF(ISNA(_xlfn.XLOOKUP(JIO$4,dictionary!$M$3:$M$7128,dictionary!$N$3:$N$7128))," ",_xlfn.XLOOKUP(JIO$4,dictionary!$M$3:$M$7128,dictionary!$N$3:$N$7128))</f>
        <v>valverecession_rev_cyl11_init</v>
      </c>
      <c r="JIP3" s="175" t="str">
        <f>IF(ISNA(_xlfn.XLOOKUP(JIP$4,dictionary!$M$3:$M$7128,dictionary!$N$3:$N$7128))," ",_xlfn.XLOOKUP(JIP$4,dictionary!$M$3:$M$7128,dictionary!$N$3:$N$7128))</f>
        <v>valverecession_rev_cyl12_deltaVRSinceInit</v>
      </c>
      <c r="JIQ3" s="175" t="str">
        <f>IF(ISNA(_xlfn.XLOOKUP(JIQ$4,dictionary!$M$3:$M$7128,dictionary!$N$3:$N$7128))," ",_xlfn.XLOOKUP(JIQ$4,dictionary!$M$3:$M$7128,dictionary!$N$3:$N$7128))</f>
        <v>valverecession_rev_cyl12_init</v>
      </c>
      <c r="JIR3" s="175" t="str">
        <f>IF(ISNA(_xlfn.XLOOKUP(JIR$4,dictionary!$M$3:$M$7128,dictionary!$N$3:$N$7128))," ",_xlfn.XLOOKUP(JIR$4,dictionary!$M$3:$M$7128,dictionary!$N$3:$N$7128))</f>
        <v>valverecession_rev_cyl13_deltaVRSinceInit</v>
      </c>
      <c r="JIS3" s="175" t="str">
        <f>IF(ISNA(_xlfn.XLOOKUP(JIS$4,dictionary!$M$3:$M$7128,dictionary!$N$3:$N$7128))," ",_xlfn.XLOOKUP(JIS$4,dictionary!$M$3:$M$7128,dictionary!$N$3:$N$7128))</f>
        <v>valverecession_rev_cyl13_init</v>
      </c>
      <c r="JIT3" s="175" t="str">
        <f>IF(ISNA(_xlfn.XLOOKUP(JIT$4,dictionary!$M$3:$M$7128,dictionary!$N$3:$N$7128))," ",_xlfn.XLOOKUP(JIT$4,dictionary!$M$3:$M$7128,dictionary!$N$3:$N$7128))</f>
        <v>valverecession_rev_cyl14_deltaVRSinceInit</v>
      </c>
      <c r="JIU3" s="175" t="str">
        <f>IF(ISNA(_xlfn.XLOOKUP(JIU$4,dictionary!$M$3:$M$7128,dictionary!$N$3:$N$7128))," ",_xlfn.XLOOKUP(JIU$4,dictionary!$M$3:$M$7128,dictionary!$N$3:$N$7128))</f>
        <v>valverecession_rev_cyl14_init</v>
      </c>
      <c r="JIV3" s="175" t="str">
        <f>IF(ISNA(_xlfn.XLOOKUP(JIV$4,dictionary!$M$3:$M$7128,dictionary!$N$3:$N$7128))," ",_xlfn.XLOOKUP(JIV$4,dictionary!$M$3:$M$7128,dictionary!$N$3:$N$7128))</f>
        <v>valverecession_rev_cyl15_deltaVRSinceInit</v>
      </c>
      <c r="JIW3" s="175" t="str">
        <f>IF(ISNA(_xlfn.XLOOKUP(JIW$4,dictionary!$M$3:$M$7128,dictionary!$N$3:$N$7128))," ",_xlfn.XLOOKUP(JIW$4,dictionary!$M$3:$M$7128,dictionary!$N$3:$N$7128))</f>
        <v>valverecession_rev_cyl15_init</v>
      </c>
      <c r="JIX3" s="175" t="str">
        <f>IF(ISNA(_xlfn.XLOOKUP(JIX$4,dictionary!$M$3:$M$7128,dictionary!$N$3:$N$7128))," ",_xlfn.XLOOKUP(JIX$4,dictionary!$M$3:$M$7128,dictionary!$N$3:$N$7128))</f>
        <v>valverecession_rev_cyl16_deltaVRSinceInit</v>
      </c>
      <c r="JIY3" s="175" t="str">
        <f>IF(ISNA(_xlfn.XLOOKUP(JIY$4,dictionary!$M$3:$M$7128,dictionary!$N$3:$N$7128))," ",_xlfn.XLOOKUP(JIY$4,dictionary!$M$3:$M$7128,dictionary!$N$3:$N$7128))</f>
        <v>valverecession_rev_cyl16_init</v>
      </c>
      <c r="JIZ3" s="175" t="str">
        <f>IF(ISNA(_xlfn.XLOOKUP(JIZ$4,dictionary!$M$3:$M$7128,dictionary!$N$3:$N$7128))," ",_xlfn.XLOOKUP(JIZ$4,dictionary!$M$3:$M$7128,dictionary!$N$3:$N$7128))</f>
        <v>valverecession_rev_cyl17_deltaVRSinceInit</v>
      </c>
      <c r="JJA3" s="175" t="str">
        <f>IF(ISNA(_xlfn.XLOOKUP(JJA$4,dictionary!$M$3:$M$7128,dictionary!$N$3:$N$7128))," ",_xlfn.XLOOKUP(JJA$4,dictionary!$M$3:$M$7128,dictionary!$N$3:$N$7128))</f>
        <v>valverecession_rev_cyl17_init</v>
      </c>
      <c r="JJB3" s="175" t="str">
        <f>IF(ISNA(_xlfn.XLOOKUP(JJB$4,dictionary!$M$3:$M$7128,dictionary!$N$3:$N$7128))," ",_xlfn.XLOOKUP(JJB$4,dictionary!$M$3:$M$7128,dictionary!$N$3:$N$7128))</f>
        <v>valverecession_rev_cyl18_deltaVRSinceInit</v>
      </c>
      <c r="JJC3" s="175" t="str">
        <f>IF(ISNA(_xlfn.XLOOKUP(JJC$4,dictionary!$M$3:$M$7128,dictionary!$N$3:$N$7128))," ",_xlfn.XLOOKUP(JJC$4,dictionary!$M$3:$M$7128,dictionary!$N$3:$N$7128))</f>
        <v>valverecession_rev_cyl18_init</v>
      </c>
      <c r="JJD3" s="175" t="str">
        <f>IF(ISNA(_xlfn.XLOOKUP(JJD$4,dictionary!$M$3:$M$7128,dictionary!$N$3:$N$7128))," ",_xlfn.XLOOKUP(JJD$4,dictionary!$M$3:$M$7128,dictionary!$N$3:$N$7128))</f>
        <v>valverecession_rev_cyl19_deltaVRSinceInit</v>
      </c>
      <c r="JJE3" s="175" t="str">
        <f>IF(ISNA(_xlfn.XLOOKUP(JJE$4,dictionary!$M$3:$M$7128,dictionary!$N$3:$N$7128))," ",_xlfn.XLOOKUP(JJE$4,dictionary!$M$3:$M$7128,dictionary!$N$3:$N$7128))</f>
        <v>valverecession_rev_cyl19_init</v>
      </c>
      <c r="JJF3" s="175" t="str">
        <f>IF(ISNA(_xlfn.XLOOKUP(JJF$4,dictionary!$M$3:$M$7128,dictionary!$N$3:$N$7128))," ",_xlfn.XLOOKUP(JJF$4,dictionary!$M$3:$M$7128,dictionary!$N$3:$N$7128))</f>
        <v>valverecession_rev_cyl20_deltaVRSinceInit</v>
      </c>
      <c r="JJG3" s="175" t="str">
        <f>IF(ISNA(_xlfn.XLOOKUP(JJG$4,dictionary!$M$3:$M$7128,dictionary!$N$3:$N$7128))," ",_xlfn.XLOOKUP(JJG$4,dictionary!$M$3:$M$7128,dictionary!$N$3:$N$7128))</f>
        <v>valverecession_rev_cyl20_init</v>
      </c>
      <c r="JJH3" s="175" t="str">
        <f>IF(ISNA(_xlfn.XLOOKUP(JJH$4,dictionary!$M$3:$M$7128,dictionary!$N$3:$N$7128))," ",_xlfn.XLOOKUP(JJH$4,dictionary!$M$3:$M$7128,dictionary!$N$3:$N$7128))</f>
        <v>valverecession_rev_cyl21_deltaVRSinceInit</v>
      </c>
      <c r="JJI3" s="175" t="str">
        <f>IF(ISNA(_xlfn.XLOOKUP(JJI$4,dictionary!$M$3:$M$7128,dictionary!$N$3:$N$7128))," ",_xlfn.XLOOKUP(JJI$4,dictionary!$M$3:$M$7128,dictionary!$N$3:$N$7128))</f>
        <v>valverecession_rev_cyl21_init</v>
      </c>
      <c r="JJJ3" s="175" t="str">
        <f>IF(ISNA(_xlfn.XLOOKUP(JJJ$4,dictionary!$M$3:$M$7128,dictionary!$N$3:$N$7128))," ",_xlfn.XLOOKUP(JJJ$4,dictionary!$M$3:$M$7128,dictionary!$N$3:$N$7128))</f>
        <v>valverecession_rev_cyl22_deltaVRSinceInit</v>
      </c>
      <c r="JJK3" s="175" t="str">
        <f>IF(ISNA(_xlfn.XLOOKUP(JJK$4,dictionary!$M$3:$M$7128,dictionary!$N$3:$N$7128))," ",_xlfn.XLOOKUP(JJK$4,dictionary!$M$3:$M$7128,dictionary!$N$3:$N$7128))</f>
        <v>valverecession_rev_cyl22_init</v>
      </c>
      <c r="JJL3" s="175" t="str">
        <f>IF(ISNA(_xlfn.XLOOKUP(JJL$4,dictionary!$M$3:$M$7128,dictionary!$N$3:$N$7128))," ",_xlfn.XLOOKUP(JJL$4,dictionary!$M$3:$M$7128,dictionary!$N$3:$N$7128))</f>
        <v>valverecession_rev_cyl23_deltaVRSinceInit</v>
      </c>
      <c r="JJM3" s="175" t="str">
        <f>IF(ISNA(_xlfn.XLOOKUP(JJM$4,dictionary!$M$3:$M$7128,dictionary!$N$3:$N$7128))," ",_xlfn.XLOOKUP(JJM$4,dictionary!$M$3:$M$7128,dictionary!$N$3:$N$7128))</f>
        <v>valverecession_rev_cyl23_init</v>
      </c>
      <c r="JJN3" s="175" t="str">
        <f>IF(ISNA(_xlfn.XLOOKUP(JJN$4,dictionary!$M$3:$M$7128,dictionary!$N$3:$N$7128))," ",_xlfn.XLOOKUP(JJN$4,dictionary!$M$3:$M$7128,dictionary!$N$3:$N$7128))</f>
        <v>valverecession_rev_cyl24_deltaVRSinceInit</v>
      </c>
      <c r="JJO3" s="175" t="str">
        <f>IF(ISNA(_xlfn.XLOOKUP(JJO$4,dictionary!$M$3:$M$7128,dictionary!$N$3:$N$7128))," ",_xlfn.XLOOKUP(JJO$4,dictionary!$M$3:$M$7128,dictionary!$N$3:$N$7128))</f>
        <v>valverecession_rev_cyl24_init</v>
      </c>
      <c r="JJP3" s="175" t="str">
        <f>IF(ISNA(_xlfn.XLOOKUP(JJP$4,dictionary!$M$3:$M$7128,dictionary!$N$3:$N$7128))," ",_xlfn.XLOOKUP(JJP$4,dictionary!$M$3:$M$7128,dictionary!$N$3:$N$7128))</f>
        <v>valverecession_riv_cyl01_deltaVRSinceInit</v>
      </c>
      <c r="JJQ3" s="175" t="str">
        <f>IF(ISNA(_xlfn.XLOOKUP(JJQ$4,dictionary!$M$3:$M$7128,dictionary!$N$3:$N$7128))," ",_xlfn.XLOOKUP(JJQ$4,dictionary!$M$3:$M$7128,dictionary!$N$3:$N$7128))</f>
        <v>valverecession_riv_cyl01_init</v>
      </c>
      <c r="JJR3" s="175" t="str">
        <f>IF(ISNA(_xlfn.XLOOKUP(JJR$4,dictionary!$M$3:$M$7128,dictionary!$N$3:$N$7128))," ",_xlfn.XLOOKUP(JJR$4,dictionary!$M$3:$M$7128,dictionary!$N$3:$N$7128))</f>
        <v>valverecession_riv_cyl02_deltaVRSinceInit</v>
      </c>
      <c r="JJS3" s="175" t="str">
        <f>IF(ISNA(_xlfn.XLOOKUP(JJS$4,dictionary!$M$3:$M$7128,dictionary!$N$3:$N$7128))," ",_xlfn.XLOOKUP(JJS$4,dictionary!$M$3:$M$7128,dictionary!$N$3:$N$7128))</f>
        <v>valverecession_riv_cyl02_init</v>
      </c>
      <c r="JJT3" s="175" t="str">
        <f>IF(ISNA(_xlfn.XLOOKUP(JJT$4,dictionary!$M$3:$M$7128,dictionary!$N$3:$N$7128))," ",_xlfn.XLOOKUP(JJT$4,dictionary!$M$3:$M$7128,dictionary!$N$3:$N$7128))</f>
        <v>valverecession_riv_cyl03_deltaVRSinceInit</v>
      </c>
      <c r="JJU3" s="175" t="str">
        <f>IF(ISNA(_xlfn.XLOOKUP(JJU$4,dictionary!$M$3:$M$7128,dictionary!$N$3:$N$7128))," ",_xlfn.XLOOKUP(JJU$4,dictionary!$M$3:$M$7128,dictionary!$N$3:$N$7128))</f>
        <v>valverecession_riv_cyl03_init</v>
      </c>
      <c r="JJV3" s="175" t="str">
        <f>IF(ISNA(_xlfn.XLOOKUP(JJV$4,dictionary!$M$3:$M$7128,dictionary!$N$3:$N$7128))," ",_xlfn.XLOOKUP(JJV$4,dictionary!$M$3:$M$7128,dictionary!$N$3:$N$7128))</f>
        <v>valverecession_riv_cyl04_deltaVRSinceInit</v>
      </c>
      <c r="JJW3" s="175" t="str">
        <f>IF(ISNA(_xlfn.XLOOKUP(JJW$4,dictionary!$M$3:$M$7128,dictionary!$N$3:$N$7128))," ",_xlfn.XLOOKUP(JJW$4,dictionary!$M$3:$M$7128,dictionary!$N$3:$N$7128))</f>
        <v>valverecession_riv_cyl04_init</v>
      </c>
      <c r="JJX3" s="175" t="str">
        <f>IF(ISNA(_xlfn.XLOOKUP(JJX$4,dictionary!$M$3:$M$7128,dictionary!$N$3:$N$7128))," ",_xlfn.XLOOKUP(JJX$4,dictionary!$M$3:$M$7128,dictionary!$N$3:$N$7128))</f>
        <v>valverecession_riv_cyl05_deltaVRSinceInit</v>
      </c>
      <c r="JJY3" s="175" t="str">
        <f>IF(ISNA(_xlfn.XLOOKUP(JJY$4,dictionary!$M$3:$M$7128,dictionary!$N$3:$N$7128))," ",_xlfn.XLOOKUP(JJY$4,dictionary!$M$3:$M$7128,dictionary!$N$3:$N$7128))</f>
        <v>valverecession_riv_cyl05_init</v>
      </c>
      <c r="JJZ3" s="175" t="str">
        <f>IF(ISNA(_xlfn.XLOOKUP(JJZ$4,dictionary!$M$3:$M$7128,dictionary!$N$3:$N$7128))," ",_xlfn.XLOOKUP(JJZ$4,dictionary!$M$3:$M$7128,dictionary!$N$3:$N$7128))</f>
        <v>valverecession_riv_cyl06_deltaVRSinceInit</v>
      </c>
      <c r="JKA3" s="175" t="str">
        <f>IF(ISNA(_xlfn.XLOOKUP(JKA$4,dictionary!$M$3:$M$7128,dictionary!$N$3:$N$7128))," ",_xlfn.XLOOKUP(JKA$4,dictionary!$M$3:$M$7128,dictionary!$N$3:$N$7128))</f>
        <v>valverecession_riv_cyl06_init</v>
      </c>
      <c r="JKB3" s="175" t="str">
        <f>IF(ISNA(_xlfn.XLOOKUP(JKB$4,dictionary!$M$3:$M$7128,dictionary!$N$3:$N$7128))," ",_xlfn.XLOOKUP(JKB$4,dictionary!$M$3:$M$7128,dictionary!$N$3:$N$7128))</f>
        <v>valverecession_riv_cyl07_deltaVRSinceInit</v>
      </c>
      <c r="JKC3" s="175" t="str">
        <f>IF(ISNA(_xlfn.XLOOKUP(JKC$4,dictionary!$M$3:$M$7128,dictionary!$N$3:$N$7128))," ",_xlfn.XLOOKUP(JKC$4,dictionary!$M$3:$M$7128,dictionary!$N$3:$N$7128))</f>
        <v>valverecession_riv_cyl07_init</v>
      </c>
      <c r="JKD3" s="175" t="str">
        <f>IF(ISNA(_xlfn.XLOOKUP(JKD$4,dictionary!$M$3:$M$7128,dictionary!$N$3:$N$7128))," ",_xlfn.XLOOKUP(JKD$4,dictionary!$M$3:$M$7128,dictionary!$N$3:$N$7128))</f>
        <v>valverecession_riv_cyl08_deltaVRSinceInit</v>
      </c>
      <c r="JKE3" s="175" t="str">
        <f>IF(ISNA(_xlfn.XLOOKUP(JKE$4,dictionary!$M$3:$M$7128,dictionary!$N$3:$N$7128))," ",_xlfn.XLOOKUP(JKE$4,dictionary!$M$3:$M$7128,dictionary!$N$3:$N$7128))</f>
        <v>valverecession_riv_cyl08_init</v>
      </c>
      <c r="JKF3" s="175" t="str">
        <f>IF(ISNA(_xlfn.XLOOKUP(JKF$4,dictionary!$M$3:$M$7128,dictionary!$N$3:$N$7128))," ",_xlfn.XLOOKUP(JKF$4,dictionary!$M$3:$M$7128,dictionary!$N$3:$N$7128))</f>
        <v>valverecession_riv_cyl09_deltaVRSinceInit</v>
      </c>
      <c r="JKG3" s="175" t="str">
        <f>IF(ISNA(_xlfn.XLOOKUP(JKG$4,dictionary!$M$3:$M$7128,dictionary!$N$3:$N$7128))," ",_xlfn.XLOOKUP(JKG$4,dictionary!$M$3:$M$7128,dictionary!$N$3:$N$7128))</f>
        <v>valverecession_riv_cyl09_init</v>
      </c>
      <c r="JKH3" s="175" t="str">
        <f>IF(ISNA(_xlfn.XLOOKUP(JKH$4,dictionary!$M$3:$M$7128,dictionary!$N$3:$N$7128))," ",_xlfn.XLOOKUP(JKH$4,dictionary!$M$3:$M$7128,dictionary!$N$3:$N$7128))</f>
        <v>valverecession_riv_cyl10_deltaVRSinceInit</v>
      </c>
      <c r="JKI3" s="175" t="str">
        <f>IF(ISNA(_xlfn.XLOOKUP(JKI$4,dictionary!$M$3:$M$7128,dictionary!$N$3:$N$7128))," ",_xlfn.XLOOKUP(JKI$4,dictionary!$M$3:$M$7128,dictionary!$N$3:$N$7128))</f>
        <v>valverecession_riv_cyl10_init</v>
      </c>
      <c r="JKJ3" s="175" t="str">
        <f>IF(ISNA(_xlfn.XLOOKUP(JKJ$4,dictionary!$M$3:$M$7128,dictionary!$N$3:$N$7128))," ",_xlfn.XLOOKUP(JKJ$4,dictionary!$M$3:$M$7128,dictionary!$N$3:$N$7128))</f>
        <v>valverecession_riv_cyl11_deltaVRSinceInit</v>
      </c>
      <c r="JKK3" s="175" t="str">
        <f>IF(ISNA(_xlfn.XLOOKUP(JKK$4,dictionary!$M$3:$M$7128,dictionary!$N$3:$N$7128))," ",_xlfn.XLOOKUP(JKK$4,dictionary!$M$3:$M$7128,dictionary!$N$3:$N$7128))</f>
        <v>valverecession_riv_cyl11_init</v>
      </c>
      <c r="JKL3" s="175" t="str">
        <f>IF(ISNA(_xlfn.XLOOKUP(JKL$4,dictionary!$M$3:$M$7128,dictionary!$N$3:$N$7128))," ",_xlfn.XLOOKUP(JKL$4,dictionary!$M$3:$M$7128,dictionary!$N$3:$N$7128))</f>
        <v>valverecession_riv_cyl12_deltaVRSinceInit</v>
      </c>
      <c r="JKM3" s="175" t="str">
        <f>IF(ISNA(_xlfn.XLOOKUP(JKM$4,dictionary!$M$3:$M$7128,dictionary!$N$3:$N$7128))," ",_xlfn.XLOOKUP(JKM$4,dictionary!$M$3:$M$7128,dictionary!$N$3:$N$7128))</f>
        <v>valverecession_riv_cyl12_init</v>
      </c>
      <c r="JKN3" s="175" t="str">
        <f>IF(ISNA(_xlfn.XLOOKUP(JKN$4,dictionary!$M$3:$M$7128,dictionary!$N$3:$N$7128))," ",_xlfn.XLOOKUP(JKN$4,dictionary!$M$3:$M$7128,dictionary!$N$3:$N$7128))</f>
        <v>valverecession_riv_cyl13_deltaVRSinceInit</v>
      </c>
      <c r="JKO3" s="175" t="str">
        <f>IF(ISNA(_xlfn.XLOOKUP(JKO$4,dictionary!$M$3:$M$7128,dictionary!$N$3:$N$7128))," ",_xlfn.XLOOKUP(JKO$4,dictionary!$M$3:$M$7128,dictionary!$N$3:$N$7128))</f>
        <v>valverecession_riv_cyl13_init</v>
      </c>
      <c r="JKP3" s="175" t="str">
        <f>IF(ISNA(_xlfn.XLOOKUP(JKP$4,dictionary!$M$3:$M$7128,dictionary!$N$3:$N$7128))," ",_xlfn.XLOOKUP(JKP$4,dictionary!$M$3:$M$7128,dictionary!$N$3:$N$7128))</f>
        <v>valverecession_riv_cyl14_deltaVRSinceInit</v>
      </c>
      <c r="JKQ3" s="175" t="str">
        <f>IF(ISNA(_xlfn.XLOOKUP(JKQ$4,dictionary!$M$3:$M$7128,dictionary!$N$3:$N$7128))," ",_xlfn.XLOOKUP(JKQ$4,dictionary!$M$3:$M$7128,dictionary!$N$3:$N$7128))</f>
        <v>valverecession_riv_cyl14_init</v>
      </c>
      <c r="JKR3" s="175" t="str">
        <f>IF(ISNA(_xlfn.XLOOKUP(JKR$4,dictionary!$M$3:$M$7128,dictionary!$N$3:$N$7128))," ",_xlfn.XLOOKUP(JKR$4,dictionary!$M$3:$M$7128,dictionary!$N$3:$N$7128))</f>
        <v>valverecession_riv_cyl15_deltaVRSinceInit</v>
      </c>
      <c r="JKS3" s="175" t="str">
        <f>IF(ISNA(_xlfn.XLOOKUP(JKS$4,dictionary!$M$3:$M$7128,dictionary!$N$3:$N$7128))," ",_xlfn.XLOOKUP(JKS$4,dictionary!$M$3:$M$7128,dictionary!$N$3:$N$7128))</f>
        <v>valverecession_riv_cyl15_init</v>
      </c>
      <c r="JKT3" s="175" t="str">
        <f>IF(ISNA(_xlfn.XLOOKUP(JKT$4,dictionary!$M$3:$M$7128,dictionary!$N$3:$N$7128))," ",_xlfn.XLOOKUP(JKT$4,dictionary!$M$3:$M$7128,dictionary!$N$3:$N$7128))</f>
        <v>valverecession_riv_cyl16_deltaVRSinceInit</v>
      </c>
      <c r="JKU3" s="175" t="str">
        <f>IF(ISNA(_xlfn.XLOOKUP(JKU$4,dictionary!$M$3:$M$7128,dictionary!$N$3:$N$7128))," ",_xlfn.XLOOKUP(JKU$4,dictionary!$M$3:$M$7128,dictionary!$N$3:$N$7128))</f>
        <v>valverecession_riv_cyl16_init</v>
      </c>
      <c r="JKV3" s="175" t="str">
        <f>IF(ISNA(_xlfn.XLOOKUP(JKV$4,dictionary!$M$3:$M$7128,dictionary!$N$3:$N$7128))," ",_xlfn.XLOOKUP(JKV$4,dictionary!$M$3:$M$7128,dictionary!$N$3:$N$7128))</f>
        <v>valverecession_riv_cyl17_deltaVRSinceInit</v>
      </c>
      <c r="JKW3" s="175" t="str">
        <f>IF(ISNA(_xlfn.XLOOKUP(JKW$4,dictionary!$M$3:$M$7128,dictionary!$N$3:$N$7128))," ",_xlfn.XLOOKUP(JKW$4,dictionary!$M$3:$M$7128,dictionary!$N$3:$N$7128))</f>
        <v>valverecession_riv_cyl17_init</v>
      </c>
      <c r="JKX3" s="175" t="str">
        <f>IF(ISNA(_xlfn.XLOOKUP(JKX$4,dictionary!$M$3:$M$7128,dictionary!$N$3:$N$7128))," ",_xlfn.XLOOKUP(JKX$4,dictionary!$M$3:$M$7128,dictionary!$N$3:$N$7128))</f>
        <v>valverecession_riv_cyl18_deltaVRSinceInit</v>
      </c>
      <c r="JKY3" s="175" t="str">
        <f>IF(ISNA(_xlfn.XLOOKUP(JKY$4,dictionary!$M$3:$M$7128,dictionary!$N$3:$N$7128))," ",_xlfn.XLOOKUP(JKY$4,dictionary!$M$3:$M$7128,dictionary!$N$3:$N$7128))</f>
        <v>valverecession_riv_cyl18_init</v>
      </c>
      <c r="JKZ3" s="175" t="str">
        <f>IF(ISNA(_xlfn.XLOOKUP(JKZ$4,dictionary!$M$3:$M$7128,dictionary!$N$3:$N$7128))," ",_xlfn.XLOOKUP(JKZ$4,dictionary!$M$3:$M$7128,dictionary!$N$3:$N$7128))</f>
        <v>valverecession_riv_cyl19_deltaVRSinceInit</v>
      </c>
      <c r="JLA3" s="175" t="str">
        <f>IF(ISNA(_xlfn.XLOOKUP(JLA$4,dictionary!$M$3:$M$7128,dictionary!$N$3:$N$7128))," ",_xlfn.XLOOKUP(JLA$4,dictionary!$M$3:$M$7128,dictionary!$N$3:$N$7128))</f>
        <v>valverecession_riv_cyl19_init</v>
      </c>
      <c r="JLB3" s="175" t="str">
        <f>IF(ISNA(_xlfn.XLOOKUP(JLB$4,dictionary!$M$3:$M$7128,dictionary!$N$3:$N$7128))," ",_xlfn.XLOOKUP(JLB$4,dictionary!$M$3:$M$7128,dictionary!$N$3:$N$7128))</f>
        <v>valverecession_riv_cyl20_deltaVRSinceInit</v>
      </c>
      <c r="JLC3" s="175" t="str">
        <f>IF(ISNA(_xlfn.XLOOKUP(JLC$4,dictionary!$M$3:$M$7128,dictionary!$N$3:$N$7128))," ",_xlfn.XLOOKUP(JLC$4,dictionary!$M$3:$M$7128,dictionary!$N$3:$N$7128))</f>
        <v>valverecession_riv_cyl20_init</v>
      </c>
      <c r="JLD3" s="175" t="str">
        <f>IF(ISNA(_xlfn.XLOOKUP(JLD$4,dictionary!$M$3:$M$7128,dictionary!$N$3:$N$7128))," ",_xlfn.XLOOKUP(JLD$4,dictionary!$M$3:$M$7128,dictionary!$N$3:$N$7128))</f>
        <v>valverecession_riv_cyl21_deltaVRSinceInit</v>
      </c>
      <c r="JLE3" s="175" t="str">
        <f>IF(ISNA(_xlfn.XLOOKUP(JLE$4,dictionary!$M$3:$M$7128,dictionary!$N$3:$N$7128))," ",_xlfn.XLOOKUP(JLE$4,dictionary!$M$3:$M$7128,dictionary!$N$3:$N$7128))</f>
        <v>valverecession_riv_cyl21_init</v>
      </c>
      <c r="JLF3" s="175" t="str">
        <f>IF(ISNA(_xlfn.XLOOKUP(JLF$4,dictionary!$M$3:$M$7128,dictionary!$N$3:$N$7128))," ",_xlfn.XLOOKUP(JLF$4,dictionary!$M$3:$M$7128,dictionary!$N$3:$N$7128))</f>
        <v>valverecession_riv_cyl22_deltaVRSinceInit</v>
      </c>
      <c r="JLG3" s="175" t="str">
        <f>IF(ISNA(_xlfn.XLOOKUP(JLG$4,dictionary!$M$3:$M$7128,dictionary!$N$3:$N$7128))," ",_xlfn.XLOOKUP(JLG$4,dictionary!$M$3:$M$7128,dictionary!$N$3:$N$7128))</f>
        <v>valverecession_riv_cyl22_init</v>
      </c>
      <c r="JLH3" s="175" t="str">
        <f>IF(ISNA(_xlfn.XLOOKUP(JLH$4,dictionary!$M$3:$M$7128,dictionary!$N$3:$N$7128))," ",_xlfn.XLOOKUP(JLH$4,dictionary!$M$3:$M$7128,dictionary!$N$3:$N$7128))</f>
        <v>valverecession_riv_cyl23_deltaVRSinceInit</v>
      </c>
      <c r="JLI3" s="175" t="str">
        <f>IF(ISNA(_xlfn.XLOOKUP(JLI$4,dictionary!$M$3:$M$7128,dictionary!$N$3:$N$7128))," ",_xlfn.XLOOKUP(JLI$4,dictionary!$M$3:$M$7128,dictionary!$N$3:$N$7128))</f>
        <v>valverecession_riv_cyl23_init</v>
      </c>
      <c r="JLJ3" s="175" t="str">
        <f>IF(ISNA(_xlfn.XLOOKUP(JLJ$4,dictionary!$M$3:$M$7128,dictionary!$N$3:$N$7128))," ",_xlfn.XLOOKUP(JLJ$4,dictionary!$M$3:$M$7128,dictionary!$N$3:$N$7128))</f>
        <v>valverecession_riv_cyl24_deltaVRSinceInit</v>
      </c>
      <c r="JLK3" s="175" t="str">
        <f>IF(ISNA(_xlfn.XLOOKUP(JLK$4,dictionary!$M$3:$M$7128,dictionary!$N$3:$N$7128))," ",_xlfn.XLOOKUP(JLK$4,dictionary!$M$3:$M$7128,dictionary!$N$3:$N$7128))</f>
        <v>valverecession_riv_cyl24_init</v>
      </c>
      <c r="JLL3" s="175" t="str">
        <f>IF(ISNA(_xlfn.XLOOKUP(JLL$4,dictionary!$M$3:$M$7128,dictionary!$N$3:$N$7128))," ",_xlfn.XLOOKUP(JLL$4,dictionary!$M$3:$M$7128,dictionary!$N$3:$N$7128))</f>
        <v>Various_Bits_ColAlarm</v>
      </c>
      <c r="JLM3" s="175" t="str">
        <f>IF(ISNA(_xlfn.XLOOKUP(JLM$4,dictionary!$M$3:$M$7128,dictionary!$N$3:$N$7128))," ",_xlfn.XLOOKUP(JLM$4,dictionary!$M$3:$M$7128,dictionary!$N$3:$N$7128))</f>
        <v>Alarm ?</v>
      </c>
      <c r="JLN3" s="175" t="str">
        <f>IF(ISNA(_xlfn.XLOOKUP(JLN$4,dictionary!$M$3:$M$7128,dictionary!$N$3:$N$7128))," ",_xlfn.XLOOKUP(JLN$4,dictionary!$M$3:$M$7128,dictionary!$N$3:$N$7128))</f>
        <v>Wanrning ?</v>
      </c>
      <c r="JLO3" s="175" t="str">
        <f>IF(ISNA(_xlfn.XLOOKUP(JLO$4,dictionary!$M$3:$M$7128,dictionary!$N$3:$N$7128))," ",_xlfn.XLOOKUP(JLO$4,dictionary!$M$3:$M$7128,dictionary!$N$3:$N$7128))</f>
        <v>OP Switch on</v>
      </c>
      <c r="JLP3" s="175" t="str">
        <f>IF(ISNA(_xlfn.XLOOKUP(JLP$4,dictionary!$M$3:$M$7128,dictionary!$N$3:$N$7128))," ",_xlfn.XLOOKUP(JLP$4,dictionary!$M$3:$M$7128,dictionary!$N$3:$N$7128))</f>
        <v>OP on</v>
      </c>
      <c r="JLQ3" s="175" t="str">
        <f>IF(ISNA(_xlfn.XLOOKUP(JLQ$4,dictionary!$M$3:$M$7128,dictionary!$N$3:$N$7128))," ",_xlfn.XLOOKUP(JLQ$4,dictionary!$M$3:$M$7128,dictionary!$N$3:$N$7128))</f>
        <v>Status No</v>
      </c>
      <c r="JLR3" s="175" t="str">
        <f>IF(ISNA(_xlfn.XLOOKUP(JLR$4,dictionary!$M$3:$M$7128,dictionary!$N$3:$N$7128))," ",_xlfn.XLOOKUP(JLR$4,dictionary!$M$3:$M$7128,dictionary!$N$3:$N$7128))</f>
        <v>Various_SetValues_SetWasteGate</v>
      </c>
      <c r="JLS3" s="175" t="str">
        <f>IF(ISNA(_xlfn.XLOOKUP(JLS$4,dictionary!$M$3:$M$7128,dictionary!$N$3:$N$7128))," ",_xlfn.XLOOKUP(JLS$4,dictionary!$M$3:$M$7128,dictionary!$N$3:$N$7128))</f>
        <v>DK pos</v>
      </c>
      <c r="JLT3" s="175" t="str">
        <f>IF(ISNA(_xlfn.XLOOKUP(JLT$4,dictionary!$M$3:$M$7128,dictionary!$N$3:$N$7128))," ",_xlfn.XLOOKUP(JLT$4,dictionary!$M$3:$M$7128,dictionary!$N$3:$N$7128))</f>
        <v>Various_Values_PosThrottleA1</v>
      </c>
      <c r="JLU3" s="175" t="str">
        <f>IF(ISNA(_xlfn.XLOOKUP(JLU$4,dictionary!$M$3:$M$7128,dictionary!$N$3:$N$7128))," ",_xlfn.XLOOKUP(JLU$4,dictionary!$M$3:$M$7128,dictionary!$N$3:$N$7128))</f>
        <v>Various_Values_PosThrottleA2</v>
      </c>
      <c r="JLV3" s="175" t="str">
        <f>IF(ISNA(_xlfn.XLOOKUP(JLV$4,dictionary!$M$3:$M$7128,dictionary!$N$3:$N$7128))," ",_xlfn.XLOOKUP(JLV$4,dictionary!$M$3:$M$7128,dictionary!$N$3:$N$7128))</f>
        <v>Various_Values_PosThrottleB1</v>
      </c>
      <c r="JLW3" s="175" t="str">
        <f>IF(ISNA(_xlfn.XLOOKUP(JLW$4,dictionary!$M$3:$M$7128,dictionary!$N$3:$N$7128))," ",_xlfn.XLOOKUP(JLW$4,dictionary!$M$3:$M$7128,dictionary!$N$3:$N$7128))</f>
        <v>Various_Values_PosThrottleB2</v>
      </c>
      <c r="JLX3" s="175" t="str">
        <f>IF(ISNA(_xlfn.XLOOKUP(JLX$4,dictionary!$M$3:$M$7128,dictionary!$N$3:$N$7128))," ",_xlfn.XLOOKUP(JLX$4,dictionary!$M$3:$M$7128,dictionary!$N$3:$N$7128))</f>
        <v>BP pos</v>
      </c>
      <c r="JLY3" s="175" t="str">
        <f>IF(ISNA(_xlfn.XLOOKUP(JLY$4,dictionary!$M$3:$M$7128,dictionary!$N$3:$N$7128))," ",_xlfn.XLOOKUP(JLY$4,dictionary!$M$3:$M$7128,dictionary!$N$3:$N$7128))</f>
        <v>Various_Values_PosTurboBypassA1</v>
      </c>
      <c r="JLZ3" s="175" t="str">
        <f>IF(ISNA(_xlfn.XLOOKUP(JLZ$4,dictionary!$M$3:$M$7128,dictionary!$N$3:$N$7128))," ",_xlfn.XLOOKUP(JLZ$4,dictionary!$M$3:$M$7128,dictionary!$N$3:$N$7128))</f>
        <v>Various_Values_PosTurboBypassA2</v>
      </c>
      <c r="JMA3" s="175" t="str">
        <f>IF(ISNA(_xlfn.XLOOKUP(JMA$4,dictionary!$M$3:$M$7128,dictionary!$N$3:$N$7128))," ",_xlfn.XLOOKUP(JMA$4,dictionary!$M$3:$M$7128,dictionary!$N$3:$N$7128))</f>
        <v>Various_Values_PosTurboBypassB1</v>
      </c>
      <c r="JMB3" s="175" t="str">
        <f>IF(ISNA(_xlfn.XLOOKUP(JMB$4,dictionary!$M$3:$M$7128,dictionary!$N$3:$N$7128))," ",_xlfn.XLOOKUP(JMB$4,dictionary!$M$3:$M$7128,dictionary!$N$3:$N$7128))</f>
        <v>Various_Values_PosTurboBypassB2</v>
      </c>
      <c r="JMC3" s="175" t="str">
        <f>IF(ISNA(_xlfn.XLOOKUP(JMC$4,dictionary!$M$3:$M$7128,dictionary!$N$3:$N$7128))," ",_xlfn.XLOOKUP(JMC$4,dictionary!$M$3:$M$7128,dictionary!$N$3:$N$7128))</f>
        <v>Various_Values_PosWasteGateA</v>
      </c>
      <c r="JMD3" s="175" t="str">
        <f>IF(ISNA(_xlfn.XLOOKUP(JMD$4,dictionary!$M$3:$M$7128,dictionary!$N$3:$N$7128))," ",_xlfn.XLOOKUP(JMD$4,dictionary!$M$3:$M$7128,dictionary!$N$3:$N$7128))</f>
        <v>Various_Values_PosWasteGateB</v>
      </c>
      <c r="JME3" s="175" t="str">
        <f>IF(ISNA(_xlfn.XLOOKUP(JME$4,dictionary!$M$3:$M$7128,dictionary!$N$3:$N$7128))," ",_xlfn.XLOOKUP(JME$4,dictionary!$M$3:$M$7128,dictionary!$N$3:$N$7128))</f>
        <v>P2'</v>
      </c>
      <c r="JMF3" s="175" t="str">
        <f>IF(ISNA(_xlfn.XLOOKUP(JMF$4,dictionary!$M$3:$M$7128,dictionary!$N$3:$N$7128))," ",_xlfn.XLOOKUP(JMF$4,dictionary!$M$3:$M$7128,dictionary!$N$3:$N$7128))</f>
        <v>Various_Values_PressBoostP2</v>
      </c>
      <c r="JMG3" s="175" t="str">
        <f>IF(ISNA(_xlfn.XLOOKUP(JMG$4,dictionary!$M$3:$M$7128,dictionary!$N$3:$N$7128))," ",_xlfn.XLOOKUP(JMG$4,dictionary!$M$3:$M$7128,dictionary!$N$3:$N$7128))</f>
        <v>Various_Values_PressBoostP2A</v>
      </c>
      <c r="JMH3" s="175" t="str">
        <f>IF(ISNA(_xlfn.XLOOKUP(JMH$4,dictionary!$M$3:$M$7128,dictionary!$N$3:$N$7128))," ",_xlfn.XLOOKUP(JMH$4,dictionary!$M$3:$M$7128,dictionary!$N$3:$N$7128))</f>
        <v>Various_Values_PressBoostP2B</v>
      </c>
      <c r="JMI3" s="175" t="str">
        <f>IF(ISNA(_xlfn.XLOOKUP(JMI$4,dictionary!$M$3:$M$7128,dictionary!$N$3:$N$7128))," ",_xlfn.XLOOKUP(JMI$4,dictionary!$M$3:$M$7128,dictionary!$N$3:$N$7128))</f>
        <v>Various_Values_PressBoostP2sA</v>
      </c>
      <c r="JMJ3" s="175" t="str">
        <f>IF(ISNA(_xlfn.XLOOKUP(JMJ$4,dictionary!$M$3:$M$7128,dictionary!$N$3:$N$7128))," ",_xlfn.XLOOKUP(JMJ$4,dictionary!$M$3:$M$7128,dictionary!$N$3:$N$7128))</f>
        <v>Various_Values_PressBoostP2sB</v>
      </c>
      <c r="JMK3" s="175" t="str">
        <f>IF(ISNA(_xlfn.XLOOKUP(JMK$4,dictionary!$M$3:$M$7128,dictionary!$N$3:$N$7128))," ",_xlfn.XLOOKUP(JMK$4,dictionary!$M$3:$M$7128,dictionary!$N$3:$N$7128))</f>
        <v>Various_Values_PressBoostUnfilt</v>
      </c>
      <c r="JML3" s="175" t="str">
        <f>IF(ISNA(_xlfn.XLOOKUP(JML$4,dictionary!$M$3:$M$7128,dictionary!$N$3:$N$7128))," ",_xlfn.XLOOKUP(JML$4,dictionary!$M$3:$M$7128,dictionary!$N$3:$N$7128))</f>
        <v>Various_Values_SetPosThrottleA1</v>
      </c>
      <c r="JMM3" s="175" t="str">
        <f>IF(ISNA(_xlfn.XLOOKUP(JMM$4,dictionary!$M$3:$M$7128,dictionary!$N$3:$N$7128))," ",_xlfn.XLOOKUP(JMM$4,dictionary!$M$3:$M$7128,dictionary!$N$3:$N$7128))</f>
        <v>Various_Values_SetPosThrottleA2</v>
      </c>
      <c r="JMN3" s="175" t="str">
        <f>IF(ISNA(_xlfn.XLOOKUP(JMN$4,dictionary!$M$3:$M$7128,dictionary!$N$3:$N$7128))," ",_xlfn.XLOOKUP(JMN$4,dictionary!$M$3:$M$7128,dictionary!$N$3:$N$7128))</f>
        <v>Various_Values_SetPosThrottleB1</v>
      </c>
      <c r="JMO3" s="175" t="str">
        <f>IF(ISNA(_xlfn.XLOOKUP(JMO$4,dictionary!$M$3:$M$7128,dictionary!$N$3:$N$7128))," ",_xlfn.XLOOKUP(JMO$4,dictionary!$M$3:$M$7128,dictionary!$N$3:$N$7128))</f>
        <v>Various_Values_SetPosThrottleB2</v>
      </c>
      <c r="JMP3" s="175" t="str">
        <f>IF(ISNA(_xlfn.XLOOKUP(JMP$4,dictionary!$M$3:$M$7128,dictionary!$N$3:$N$7128))," ",_xlfn.XLOOKUP(JMP$4,dictionary!$M$3:$M$7128,dictionary!$N$3:$N$7128))</f>
        <v>Various_Values_SetPosTurboBypassA1</v>
      </c>
      <c r="JMQ3" s="175" t="str">
        <f>IF(ISNA(_xlfn.XLOOKUP(JMQ$4,dictionary!$M$3:$M$7128,dictionary!$N$3:$N$7128))," ",_xlfn.XLOOKUP(JMQ$4,dictionary!$M$3:$M$7128,dictionary!$N$3:$N$7128))</f>
        <v>Various_Values_SetPosTurboBypassA2</v>
      </c>
      <c r="JMR3" s="175" t="str">
        <f>IF(ISNA(_xlfn.XLOOKUP(JMR$4,dictionary!$M$3:$M$7128,dictionary!$N$3:$N$7128))," ",_xlfn.XLOOKUP(JMR$4,dictionary!$M$3:$M$7128,dictionary!$N$3:$N$7128))</f>
        <v>Various_Values_SetPosTurboBypassB1</v>
      </c>
      <c r="JMS3" s="175" t="str">
        <f>IF(ISNA(_xlfn.XLOOKUP(JMS$4,dictionary!$M$3:$M$7128,dictionary!$N$3:$N$7128))," ",_xlfn.XLOOKUP(JMS$4,dictionary!$M$3:$M$7128,dictionary!$N$3:$N$7128))</f>
        <v>Various_Values_SetPosTurboBypassB2</v>
      </c>
      <c r="JMT3" s="175" t="str">
        <f>IF(ISNA(_xlfn.XLOOKUP(JMT$4,dictionary!$M$3:$M$7128,dictionary!$N$3:$N$7128))," ",_xlfn.XLOOKUP(JMT$4,dictionary!$M$3:$M$7128,dictionary!$N$3:$N$7128))</f>
        <v>Various_Values_SetPressBoost</v>
      </c>
      <c r="JMU3" s="175" t="str">
        <f>IF(ISNA(_xlfn.XLOOKUP(JMU$4,dictionary!$M$3:$M$7128,dictionary!$N$3:$N$7128))," ",_xlfn.XLOOKUP(JMU$4,dictionary!$M$3:$M$7128,dictionary!$N$3:$N$7128))</f>
        <v>Various_Values_SetSpeed</v>
      </c>
      <c r="JMV3" s="175" t="str">
        <f>IF(ISNA(_xlfn.XLOOKUP(JMV$4,dictionary!$M$3:$M$7128,dictionary!$N$3:$N$7128))," ",_xlfn.XLOOKUP(JMV$4,dictionary!$M$3:$M$7128,dictionary!$N$3:$N$7128))</f>
        <v>N Act</v>
      </c>
      <c r="JMW3" s="175" t="str">
        <f>IF(ISNA(_xlfn.XLOOKUP(JMW$4,dictionary!$M$3:$M$7128,dictionary!$N$3:$N$7128))," ",_xlfn.XLOOKUP(JMW$4,dictionary!$M$3:$M$7128,dictionary!$N$3:$N$7128))</f>
        <v>Various_Values_TempIntakeAir</v>
      </c>
      <c r="JMX3" s="175" t="str">
        <f>IF(ISNA(_xlfn.XLOOKUP(JMX$4,dictionary!$M$3:$M$7128,dictionary!$N$3:$N$7128))," ",_xlfn.XLOOKUP(JMX$4,dictionary!$M$3:$M$7128,dictionary!$N$3:$N$7128))</f>
        <v>T2'</v>
      </c>
      <c r="JMY3" s="175" t="str">
        <f>IF(ISNA(_xlfn.XLOOKUP(JMY$4,dictionary!$M$3:$M$7128,dictionary!$N$3:$N$7128))," ",_xlfn.XLOOKUP(JMY$4,dictionary!$M$3:$M$7128,dictionary!$N$3:$N$7128))</f>
        <v>Various_Values_TempT2A</v>
      </c>
      <c r="JMZ3" s="175" t="str">
        <f>IF(ISNA(_xlfn.XLOOKUP(JMZ$4,dictionary!$M$3:$M$7128,dictionary!$N$3:$N$7128))," ",_xlfn.XLOOKUP(JMZ$4,dictionary!$M$3:$M$7128,dictionary!$N$3:$N$7128))</f>
        <v>Various_Values_TempT2B</v>
      </c>
      <c r="JNA3" s="175" t="str">
        <f>IF(ISNA(_xlfn.XLOOKUP(JNA$4,dictionary!$M$3:$M$7128,dictionary!$N$3:$N$7128))," ",_xlfn.XLOOKUP(JNA$4,dictionary!$M$3:$M$7128,dictionary!$N$3:$N$7128))</f>
        <v>Various_Values_TempT2sA</v>
      </c>
      <c r="JNB3" s="175" t="str">
        <f>IF(ISNA(_xlfn.XLOOKUP(JNB$4,dictionary!$M$3:$M$7128,dictionary!$N$3:$N$7128))," ",_xlfn.XLOOKUP(JNB$4,dictionary!$M$3:$M$7128,dictionary!$N$3:$N$7128))</f>
        <v>Various_Values_TempT2sB</v>
      </c>
      <c r="JNC3" s="175" t="str">
        <f>IF(ISNA(_xlfn.XLOOKUP(JNC$4,dictionary!$M$3:$M$7128,dictionary!$N$3:$N$7128))," ",_xlfn.XLOOKUP(JNC$4,dictionary!$M$3:$M$7128,dictionary!$N$3:$N$7128))</f>
        <v>name</v>
      </c>
      <c r="JND3" s="176"/>
      <c r="JNE3" s="176"/>
      <c r="JNF3" s="176"/>
      <c r="JNG3" s="176"/>
      <c r="JNH3" s="176"/>
      <c r="JNI3" s="176"/>
      <c r="JNJ3" s="176"/>
      <c r="JNK3" s="176"/>
      <c r="JNL3" s="176"/>
      <c r="JNM3" s="176"/>
      <c r="JNN3" s="176"/>
      <c r="JNO3" s="176"/>
      <c r="JNP3" s="176"/>
      <c r="JNQ3" s="176"/>
      <c r="JNR3" s="176"/>
      <c r="JNS3" s="176"/>
      <c r="JNT3" s="176"/>
      <c r="JNU3" s="176"/>
      <c r="JNV3" s="176"/>
      <c r="JNW3" s="176"/>
      <c r="JNX3" s="176"/>
      <c r="JNY3" s="176"/>
      <c r="JNZ3" s="176"/>
      <c r="JOA3" s="176"/>
      <c r="JOB3" s="176"/>
      <c r="JOC3" s="176"/>
      <c r="JOD3" s="176"/>
      <c r="JOE3" s="176"/>
      <c r="JOF3" s="176"/>
      <c r="JOG3" s="176"/>
      <c r="JOH3" s="176"/>
      <c r="JOI3" s="176"/>
      <c r="JOJ3" s="176"/>
      <c r="JOK3" s="176"/>
      <c r="JOL3" s="176"/>
      <c r="JOM3" s="176"/>
      <c r="JON3" s="176"/>
      <c r="JOO3" s="176"/>
      <c r="JOP3" s="176"/>
      <c r="JOQ3" s="176"/>
      <c r="JOR3" s="176"/>
      <c r="JOS3" s="176"/>
      <c r="JOT3" s="176"/>
      <c r="JOU3" s="176"/>
      <c r="JOV3" s="176"/>
      <c r="JOW3" s="176"/>
      <c r="JOX3" s="176"/>
      <c r="JOY3" s="176"/>
      <c r="JOZ3" s="176"/>
      <c r="JPA3" s="176"/>
      <c r="JPB3" s="176"/>
      <c r="JPC3" s="176"/>
      <c r="JPD3" s="176"/>
      <c r="JPE3" s="176"/>
      <c r="JPF3" s="176"/>
      <c r="JPG3" s="176"/>
      <c r="JPH3" s="176"/>
      <c r="JPI3" s="176"/>
      <c r="JPJ3" s="176"/>
      <c r="JPK3" s="176"/>
      <c r="JPL3" s="176"/>
      <c r="JPM3" s="176"/>
      <c r="JPN3" s="176"/>
      <c r="JPO3" s="176"/>
      <c r="JPP3" s="176"/>
      <c r="JPQ3" s="176"/>
      <c r="JPR3" s="176"/>
      <c r="JPS3" s="176"/>
      <c r="JPT3" s="176"/>
      <c r="JPU3" s="176"/>
      <c r="JPV3" s="176"/>
      <c r="JPW3" s="176"/>
      <c r="JPX3" s="176"/>
      <c r="JPY3" s="176"/>
      <c r="JPZ3" s="176"/>
      <c r="JQA3" s="176"/>
      <c r="JQB3" s="176"/>
      <c r="JQC3" s="176"/>
      <c r="JQD3" s="176"/>
      <c r="JQE3" s="176"/>
      <c r="JQF3" s="176"/>
      <c r="JQG3" s="176"/>
      <c r="JQH3" s="176"/>
      <c r="JQI3" s="176"/>
      <c r="JQJ3" s="176"/>
      <c r="JQK3" s="176"/>
      <c r="JQL3" s="176"/>
      <c r="JQM3" s="176"/>
      <c r="JQN3" s="176"/>
      <c r="JQO3" s="176"/>
      <c r="JQP3" s="176"/>
      <c r="JQQ3" s="176"/>
      <c r="JQR3" s="176"/>
      <c r="JQS3" s="176"/>
      <c r="JQT3" s="176"/>
      <c r="JQU3" s="176"/>
      <c r="JQV3" s="176"/>
      <c r="JQW3" s="176"/>
      <c r="JQX3" s="176"/>
      <c r="JQY3" s="176"/>
      <c r="JQZ3" s="176"/>
      <c r="JRA3" s="176"/>
      <c r="JRB3" s="176"/>
      <c r="JRC3" s="176"/>
      <c r="JRD3" s="176"/>
      <c r="JRE3" s="176"/>
      <c r="JRF3" s="176"/>
      <c r="JRG3" s="176"/>
      <c r="JRH3" s="176"/>
      <c r="JRI3" s="176"/>
      <c r="JRJ3" s="176"/>
      <c r="JRK3" s="176"/>
      <c r="JRL3" s="176"/>
      <c r="JRM3" s="176"/>
      <c r="JRN3" s="176"/>
      <c r="JRO3" s="176"/>
      <c r="JRP3" s="176"/>
      <c r="JRQ3" s="176"/>
      <c r="JRR3" s="176"/>
      <c r="JRS3" s="176"/>
      <c r="JRT3" s="176"/>
      <c r="JRU3" s="176"/>
      <c r="JRV3" s="176"/>
      <c r="JRW3" s="176"/>
      <c r="JRX3" s="176"/>
      <c r="JRY3" s="176"/>
      <c r="JRZ3" s="176"/>
      <c r="JSA3" s="176"/>
      <c r="JSB3" s="176"/>
      <c r="JSC3" s="176"/>
      <c r="JSD3" s="176"/>
    </row>
    <row r="4" spans="1:7258" s="182" customFormat="1" ht="20" customHeight="1" x14ac:dyDescent="0.2">
      <c r="A4" s="180"/>
      <c r="B4" s="157" t="s">
        <v>580</v>
      </c>
      <c r="C4" s="157" t="s">
        <v>581</v>
      </c>
      <c r="D4" s="180" t="s">
        <v>582</v>
      </c>
      <c r="E4" s="180" t="s">
        <v>583</v>
      </c>
      <c r="F4" s="180" t="s">
        <v>584</v>
      </c>
      <c r="G4" s="180" t="s">
        <v>585</v>
      </c>
      <c r="H4" s="180" t="s">
        <v>586</v>
      </c>
      <c r="I4" s="180" t="s">
        <v>587</v>
      </c>
      <c r="J4" s="180" t="s">
        <v>588</v>
      </c>
      <c r="K4" s="180" t="s">
        <v>589</v>
      </c>
      <c r="L4" s="180" t="s">
        <v>590</v>
      </c>
      <c r="M4" s="180" t="s">
        <v>591</v>
      </c>
      <c r="N4" s="180" t="s">
        <v>592</v>
      </c>
      <c r="O4" s="180" t="s">
        <v>593</v>
      </c>
      <c r="P4" s="180" t="s">
        <v>594</v>
      </c>
      <c r="Q4" s="180" t="s">
        <v>595</v>
      </c>
      <c r="R4" s="180" t="s">
        <v>596</v>
      </c>
      <c r="S4" s="180" t="s">
        <v>597</v>
      </c>
      <c r="T4" s="180" t="s">
        <v>598</v>
      </c>
      <c r="U4" s="180" t="s">
        <v>599</v>
      </c>
      <c r="V4" s="180" t="s">
        <v>600</v>
      </c>
      <c r="W4" s="180" t="s">
        <v>601</v>
      </c>
      <c r="X4" s="180" t="s">
        <v>602</v>
      </c>
      <c r="Y4" s="180" t="s">
        <v>603</v>
      </c>
      <c r="Z4" s="180" t="s">
        <v>604</v>
      </c>
      <c r="AA4" s="180" t="s">
        <v>605</v>
      </c>
      <c r="AB4" s="180" t="s">
        <v>606</v>
      </c>
      <c r="AC4" s="180" t="s">
        <v>607</v>
      </c>
      <c r="AD4" s="180" t="s">
        <v>608</v>
      </c>
      <c r="AE4" s="180" t="s">
        <v>609</v>
      </c>
      <c r="AF4" s="180" t="s">
        <v>610</v>
      </c>
      <c r="AG4" s="180" t="s">
        <v>611</v>
      </c>
      <c r="AH4" s="180" t="s">
        <v>612</v>
      </c>
      <c r="AI4" s="180" t="s">
        <v>613</v>
      </c>
      <c r="AJ4" s="180" t="s">
        <v>614</v>
      </c>
      <c r="AK4" s="180" t="s">
        <v>615</v>
      </c>
      <c r="AL4" s="180" t="s">
        <v>616</v>
      </c>
      <c r="AM4" s="180" t="s">
        <v>617</v>
      </c>
      <c r="AN4" s="180" t="s">
        <v>618</v>
      </c>
      <c r="AO4" s="180" t="s">
        <v>619</v>
      </c>
      <c r="AP4" s="180" t="s">
        <v>620</v>
      </c>
      <c r="AQ4" s="180" t="s">
        <v>621</v>
      </c>
      <c r="AR4" s="180" t="s">
        <v>622</v>
      </c>
      <c r="AS4" s="180" t="s">
        <v>623</v>
      </c>
      <c r="AT4" s="180" t="s">
        <v>624</v>
      </c>
      <c r="AU4" s="180" t="s">
        <v>625</v>
      </c>
      <c r="AV4" s="180" t="s">
        <v>626</v>
      </c>
      <c r="AW4" s="180" t="s">
        <v>627</v>
      </c>
      <c r="AX4" s="180" t="s">
        <v>628</v>
      </c>
      <c r="AY4" s="180" t="s">
        <v>629</v>
      </c>
      <c r="AZ4" s="180" t="s">
        <v>630</v>
      </c>
      <c r="BA4" s="180" t="s">
        <v>631</v>
      </c>
      <c r="BB4" s="180" t="s">
        <v>632</v>
      </c>
      <c r="BC4" s="180" t="s">
        <v>633</v>
      </c>
      <c r="BD4" s="180" t="s">
        <v>634</v>
      </c>
      <c r="BE4" s="180" t="s">
        <v>635</v>
      </c>
      <c r="BF4" s="180" t="s">
        <v>636</v>
      </c>
      <c r="BG4" s="180" t="s">
        <v>637</v>
      </c>
      <c r="BH4" s="180" t="s">
        <v>638</v>
      </c>
      <c r="BI4" s="180" t="s">
        <v>639</v>
      </c>
      <c r="BJ4" s="180" t="s">
        <v>640</v>
      </c>
      <c r="BK4" s="180" t="s">
        <v>641</v>
      </c>
      <c r="BL4" s="180" t="s">
        <v>642</v>
      </c>
      <c r="BM4" s="180" t="s">
        <v>643</v>
      </c>
      <c r="BN4" s="180" t="s">
        <v>644</v>
      </c>
      <c r="BO4" s="180" t="s">
        <v>645</v>
      </c>
      <c r="BP4" s="180" t="s">
        <v>646</v>
      </c>
      <c r="BQ4" s="180" t="s">
        <v>647</v>
      </c>
      <c r="BR4" s="180" t="s">
        <v>648</v>
      </c>
      <c r="BS4" s="180" t="s">
        <v>649</v>
      </c>
      <c r="BT4" s="180" t="s">
        <v>650</v>
      </c>
      <c r="BU4" s="180" t="s">
        <v>651</v>
      </c>
      <c r="BV4" s="180" t="s">
        <v>652</v>
      </c>
      <c r="BW4" s="180" t="s">
        <v>653</v>
      </c>
      <c r="BX4" s="180" t="s">
        <v>654</v>
      </c>
      <c r="BY4" s="180" t="s">
        <v>655</v>
      </c>
      <c r="BZ4" s="180" t="s">
        <v>656</v>
      </c>
      <c r="CA4" s="180" t="s">
        <v>657</v>
      </c>
      <c r="CB4" s="180" t="s">
        <v>658</v>
      </c>
      <c r="CC4" s="180" t="s">
        <v>659</v>
      </c>
      <c r="CD4" s="180" t="s">
        <v>660</v>
      </c>
      <c r="CE4" s="180" t="s">
        <v>661</v>
      </c>
      <c r="CF4" s="180" t="s">
        <v>662</v>
      </c>
      <c r="CG4" s="180" t="s">
        <v>663</v>
      </c>
      <c r="CH4" s="180" t="s">
        <v>664</v>
      </c>
      <c r="CI4" s="180" t="s">
        <v>665</v>
      </c>
      <c r="CJ4" s="180" t="s">
        <v>666</v>
      </c>
      <c r="CK4" s="180" t="s">
        <v>667</v>
      </c>
      <c r="CL4" s="180" t="s">
        <v>668</v>
      </c>
      <c r="CM4" s="180" t="s">
        <v>669</v>
      </c>
      <c r="CN4" s="180" t="s">
        <v>670</v>
      </c>
      <c r="CO4" s="180" t="s">
        <v>671</v>
      </c>
      <c r="CP4" s="180" t="s">
        <v>672</v>
      </c>
      <c r="CQ4" s="180" t="s">
        <v>673</v>
      </c>
      <c r="CR4" s="180" t="s">
        <v>674</v>
      </c>
      <c r="CS4" s="180" t="s">
        <v>675</v>
      </c>
      <c r="CT4" s="180" t="s">
        <v>676</v>
      </c>
      <c r="CU4" s="180" t="s">
        <v>677</v>
      </c>
      <c r="CV4" s="180" t="s">
        <v>678</v>
      </c>
      <c r="CW4" s="180" t="s">
        <v>679</v>
      </c>
      <c r="CX4" s="180" t="s">
        <v>680</v>
      </c>
      <c r="CY4" s="180" t="s">
        <v>681</v>
      </c>
      <c r="CZ4" s="180" t="s">
        <v>682</v>
      </c>
      <c r="DA4" s="180" t="s">
        <v>683</v>
      </c>
      <c r="DB4" s="180" t="s">
        <v>684</v>
      </c>
      <c r="DC4" s="180" t="s">
        <v>685</v>
      </c>
      <c r="DD4" s="180" t="s">
        <v>686</v>
      </c>
      <c r="DE4" s="180" t="s">
        <v>687</v>
      </c>
      <c r="DF4" s="180" t="s">
        <v>688</v>
      </c>
      <c r="DG4" s="180" t="s">
        <v>689</v>
      </c>
      <c r="DH4" s="180" t="s">
        <v>690</v>
      </c>
      <c r="DI4" s="180" t="s">
        <v>691</v>
      </c>
      <c r="DJ4" s="180" t="s">
        <v>692</v>
      </c>
      <c r="DK4" s="180" t="s">
        <v>693</v>
      </c>
      <c r="DL4" s="180" t="s">
        <v>694</v>
      </c>
      <c r="DM4" s="180" t="s">
        <v>695</v>
      </c>
      <c r="DN4" s="180" t="s">
        <v>696</v>
      </c>
      <c r="DO4" s="180" t="s">
        <v>697</v>
      </c>
      <c r="DP4" s="180" t="s">
        <v>698</v>
      </c>
      <c r="DQ4" s="180" t="s">
        <v>699</v>
      </c>
      <c r="DR4" s="180" t="s">
        <v>700</v>
      </c>
      <c r="DS4" s="180" t="s">
        <v>701</v>
      </c>
      <c r="DT4" s="180" t="s">
        <v>702</v>
      </c>
      <c r="DU4" s="180" t="s">
        <v>703</v>
      </c>
      <c r="DV4" s="180" t="s">
        <v>704</v>
      </c>
      <c r="DW4" s="180" t="s">
        <v>705</v>
      </c>
      <c r="DX4" s="180" t="s">
        <v>706</v>
      </c>
      <c r="DY4" s="180" t="s">
        <v>707</v>
      </c>
      <c r="DZ4" s="180" t="s">
        <v>708</v>
      </c>
      <c r="EA4" s="180" t="s">
        <v>709</v>
      </c>
      <c r="EB4" s="180" t="s">
        <v>710</v>
      </c>
      <c r="EC4" s="180" t="s">
        <v>711</v>
      </c>
      <c r="ED4" s="180" t="s">
        <v>712</v>
      </c>
      <c r="EE4" s="180" t="s">
        <v>713</v>
      </c>
      <c r="EF4" s="180" t="s">
        <v>714</v>
      </c>
      <c r="EG4" s="180" t="s">
        <v>715</v>
      </c>
      <c r="EH4" s="180" t="s">
        <v>716</v>
      </c>
      <c r="EI4" s="180" t="s">
        <v>717</v>
      </c>
      <c r="EJ4" s="180" t="s">
        <v>718</v>
      </c>
      <c r="EK4" s="180" t="s">
        <v>719</v>
      </c>
      <c r="EL4" s="180" t="s">
        <v>720</v>
      </c>
      <c r="EM4" s="180" t="s">
        <v>721</v>
      </c>
      <c r="EN4" s="180" t="s">
        <v>722</v>
      </c>
      <c r="EO4" s="180" t="s">
        <v>723</v>
      </c>
      <c r="EP4" s="180" t="s">
        <v>724</v>
      </c>
      <c r="EQ4" s="180" t="s">
        <v>725</v>
      </c>
      <c r="ER4" s="180" t="s">
        <v>726</v>
      </c>
      <c r="ES4" s="180" t="s">
        <v>727</v>
      </c>
      <c r="ET4" s="180" t="s">
        <v>728</v>
      </c>
      <c r="EU4" s="180" t="s">
        <v>729</v>
      </c>
      <c r="EV4" s="180" t="s">
        <v>730</v>
      </c>
      <c r="EW4" s="180" t="s">
        <v>731</v>
      </c>
      <c r="EX4" s="180" t="s">
        <v>732</v>
      </c>
      <c r="EY4" s="180" t="s">
        <v>733</v>
      </c>
      <c r="EZ4" s="180" t="s">
        <v>734</v>
      </c>
      <c r="FA4" s="180" t="s">
        <v>735</v>
      </c>
      <c r="FB4" s="180" t="s">
        <v>736</v>
      </c>
      <c r="FC4" s="180" t="s">
        <v>737</v>
      </c>
      <c r="FD4" s="180" t="s">
        <v>738</v>
      </c>
      <c r="FE4" s="180" t="s">
        <v>739</v>
      </c>
      <c r="FF4" s="180" t="s">
        <v>740</v>
      </c>
      <c r="FG4" s="180" t="s">
        <v>741</v>
      </c>
      <c r="FH4" s="180" t="s">
        <v>742</v>
      </c>
      <c r="FI4" s="180" t="s">
        <v>743</v>
      </c>
      <c r="FJ4" s="180" t="s">
        <v>744</v>
      </c>
      <c r="FK4" s="180" t="s">
        <v>745</v>
      </c>
      <c r="FL4" s="180" t="s">
        <v>746</v>
      </c>
      <c r="FM4" s="180" t="s">
        <v>747</v>
      </c>
      <c r="FN4" s="180" t="s">
        <v>748</v>
      </c>
      <c r="FO4" s="180" t="s">
        <v>749</v>
      </c>
      <c r="FP4" s="180" t="s">
        <v>750</v>
      </c>
      <c r="FQ4" s="180" t="s">
        <v>751</v>
      </c>
      <c r="FR4" s="180" t="s">
        <v>752</v>
      </c>
      <c r="FS4" s="180" t="s">
        <v>159</v>
      </c>
      <c r="FT4" s="180" t="s">
        <v>753</v>
      </c>
      <c r="FU4" s="180" t="s">
        <v>754</v>
      </c>
      <c r="FV4" s="180" t="s">
        <v>755</v>
      </c>
      <c r="FW4" s="180" t="s">
        <v>756</v>
      </c>
      <c r="FX4" s="180" t="s">
        <v>757</v>
      </c>
      <c r="FY4" s="180" t="s">
        <v>758</v>
      </c>
      <c r="FZ4" s="180" t="s">
        <v>759</v>
      </c>
      <c r="GA4" s="180" t="s">
        <v>760</v>
      </c>
      <c r="GB4" s="180" t="s">
        <v>761</v>
      </c>
      <c r="GC4" s="180" t="s">
        <v>762</v>
      </c>
      <c r="GD4" s="180" t="s">
        <v>763</v>
      </c>
      <c r="GE4" s="180" t="s">
        <v>764</v>
      </c>
      <c r="GF4" s="180" t="s">
        <v>765</v>
      </c>
      <c r="GG4" s="180" t="s">
        <v>766</v>
      </c>
      <c r="GH4" s="180" t="s">
        <v>767</v>
      </c>
      <c r="GI4" s="180" t="s">
        <v>768</v>
      </c>
      <c r="GJ4" s="180" t="s">
        <v>769</v>
      </c>
      <c r="GK4" s="180" t="s">
        <v>770</v>
      </c>
      <c r="GL4" s="180" t="s">
        <v>771</v>
      </c>
      <c r="GM4" s="180" t="s">
        <v>772</v>
      </c>
      <c r="GN4" s="180" t="s">
        <v>773</v>
      </c>
      <c r="GO4" s="180" t="s">
        <v>774</v>
      </c>
      <c r="GP4" s="180" t="s">
        <v>775</v>
      </c>
      <c r="GQ4" s="180" t="s">
        <v>776</v>
      </c>
      <c r="GR4" s="180" t="s">
        <v>777</v>
      </c>
      <c r="GS4" s="180" t="s">
        <v>778</v>
      </c>
      <c r="GT4" s="180" t="s">
        <v>779</v>
      </c>
      <c r="GU4" s="180" t="s">
        <v>780</v>
      </c>
      <c r="GV4" s="180" t="s">
        <v>781</v>
      </c>
      <c r="GW4" s="180" t="s">
        <v>782</v>
      </c>
      <c r="GX4" s="180" t="s">
        <v>783</v>
      </c>
      <c r="GY4" s="180" t="s">
        <v>784</v>
      </c>
      <c r="GZ4" s="180" t="s">
        <v>785</v>
      </c>
      <c r="HA4" s="180" t="s">
        <v>786</v>
      </c>
      <c r="HB4" s="180" t="s">
        <v>787</v>
      </c>
      <c r="HC4" s="180" t="s">
        <v>788</v>
      </c>
      <c r="HD4" s="180" t="s">
        <v>789</v>
      </c>
      <c r="HE4" s="180" t="s">
        <v>790</v>
      </c>
      <c r="HF4" s="180" t="s">
        <v>791</v>
      </c>
      <c r="HG4" s="180" t="s">
        <v>792</v>
      </c>
      <c r="HH4" s="180" t="s">
        <v>793</v>
      </c>
      <c r="HI4" s="180" t="s">
        <v>794</v>
      </c>
      <c r="HJ4" s="180" t="s">
        <v>795</v>
      </c>
      <c r="HK4" s="180" t="s">
        <v>796</v>
      </c>
      <c r="HL4" s="180" t="s">
        <v>797</v>
      </c>
      <c r="HM4" s="180" t="s">
        <v>798</v>
      </c>
      <c r="HN4" s="180" t="s">
        <v>799</v>
      </c>
      <c r="HO4" s="180" t="s">
        <v>800</v>
      </c>
      <c r="HP4" s="180" t="s">
        <v>801</v>
      </c>
      <c r="HQ4" s="180" t="s">
        <v>802</v>
      </c>
      <c r="HR4" s="180" t="s">
        <v>803</v>
      </c>
      <c r="HS4" s="180" t="s">
        <v>804</v>
      </c>
      <c r="HT4" s="180" t="s">
        <v>805</v>
      </c>
      <c r="HU4" s="180" t="s">
        <v>806</v>
      </c>
      <c r="HV4" s="180" t="s">
        <v>807</v>
      </c>
      <c r="HW4" s="180" t="s">
        <v>808</v>
      </c>
      <c r="HX4" s="180" t="s">
        <v>809</v>
      </c>
      <c r="HY4" s="180" t="s">
        <v>810</v>
      </c>
      <c r="HZ4" s="180" t="s">
        <v>811</v>
      </c>
      <c r="IA4" s="180" t="s">
        <v>812</v>
      </c>
      <c r="IB4" s="180" t="s">
        <v>813</v>
      </c>
      <c r="IC4" s="180" t="s">
        <v>814</v>
      </c>
      <c r="ID4" s="180" t="s">
        <v>815</v>
      </c>
      <c r="IE4" s="180" t="s">
        <v>816</v>
      </c>
      <c r="IF4" s="180" t="s">
        <v>817</v>
      </c>
      <c r="IG4" s="180" t="s">
        <v>818</v>
      </c>
      <c r="IH4" s="180" t="s">
        <v>819</v>
      </c>
      <c r="II4" s="180" t="s">
        <v>820</v>
      </c>
      <c r="IJ4" s="180" t="s">
        <v>821</v>
      </c>
      <c r="IK4" s="180" t="s">
        <v>822</v>
      </c>
      <c r="IL4" s="180" t="s">
        <v>823</v>
      </c>
      <c r="IM4" s="180" t="s">
        <v>824</v>
      </c>
      <c r="IN4" s="180" t="s">
        <v>825</v>
      </c>
      <c r="IO4" s="180" t="s">
        <v>826</v>
      </c>
      <c r="IP4" s="180" t="s">
        <v>827</v>
      </c>
      <c r="IQ4" s="180" t="s">
        <v>828</v>
      </c>
      <c r="IR4" s="180" t="s">
        <v>829</v>
      </c>
      <c r="IS4" s="180" t="s">
        <v>830</v>
      </c>
      <c r="IT4" s="180" t="s">
        <v>831</v>
      </c>
      <c r="IU4" s="180" t="s">
        <v>832</v>
      </c>
      <c r="IV4" s="180" t="s">
        <v>833</v>
      </c>
      <c r="IW4" s="180" t="s">
        <v>834</v>
      </c>
      <c r="IX4" s="180" t="s">
        <v>835</v>
      </c>
      <c r="IY4" s="180" t="s">
        <v>836</v>
      </c>
      <c r="IZ4" s="180" t="s">
        <v>837</v>
      </c>
      <c r="JA4" s="180" t="s">
        <v>838</v>
      </c>
      <c r="JB4" s="180" t="s">
        <v>839</v>
      </c>
      <c r="JC4" s="180" t="s">
        <v>840</v>
      </c>
      <c r="JD4" s="180" t="s">
        <v>841</v>
      </c>
      <c r="JE4" s="180" t="s">
        <v>842</v>
      </c>
      <c r="JF4" s="180" t="s">
        <v>843</v>
      </c>
      <c r="JG4" s="180" t="s">
        <v>844</v>
      </c>
      <c r="JH4" s="180" t="s">
        <v>845</v>
      </c>
      <c r="JI4" s="180" t="s">
        <v>846</v>
      </c>
      <c r="JJ4" s="180" t="s">
        <v>847</v>
      </c>
      <c r="JK4" s="180" t="s">
        <v>848</v>
      </c>
      <c r="JL4" s="180" t="s">
        <v>849</v>
      </c>
      <c r="JM4" s="180" t="s">
        <v>850</v>
      </c>
      <c r="JN4" s="180" t="s">
        <v>851</v>
      </c>
      <c r="JO4" s="180" t="s">
        <v>852</v>
      </c>
      <c r="JP4" s="180" t="s">
        <v>853</v>
      </c>
      <c r="JQ4" s="180" t="s">
        <v>854</v>
      </c>
      <c r="JR4" s="180" t="s">
        <v>855</v>
      </c>
      <c r="JS4" s="180" t="s">
        <v>856</v>
      </c>
      <c r="JT4" s="180" t="s">
        <v>857</v>
      </c>
      <c r="JU4" s="180" t="s">
        <v>858</v>
      </c>
      <c r="JV4" s="180" t="s">
        <v>859</v>
      </c>
      <c r="JW4" s="180" t="s">
        <v>860</v>
      </c>
      <c r="JX4" s="180" t="s">
        <v>861</v>
      </c>
      <c r="JY4" s="180" t="s">
        <v>862</v>
      </c>
      <c r="JZ4" s="180" t="s">
        <v>863</v>
      </c>
      <c r="KA4" s="180" t="s">
        <v>864</v>
      </c>
      <c r="KB4" s="180" t="s">
        <v>865</v>
      </c>
      <c r="KC4" s="180" t="s">
        <v>8174</v>
      </c>
      <c r="KD4" s="180" t="s">
        <v>866</v>
      </c>
      <c r="KE4" s="180" t="s">
        <v>867</v>
      </c>
      <c r="KF4" s="180" t="s">
        <v>868</v>
      </c>
      <c r="KG4" s="180" t="s">
        <v>869</v>
      </c>
      <c r="KH4" s="180" t="s">
        <v>870</v>
      </c>
      <c r="KI4" s="180" t="s">
        <v>871</v>
      </c>
      <c r="KJ4" s="180" t="s">
        <v>872</v>
      </c>
      <c r="KK4" s="180" t="s">
        <v>873</v>
      </c>
      <c r="KL4" s="180" t="s">
        <v>874</v>
      </c>
      <c r="KM4" s="180" t="s">
        <v>875</v>
      </c>
      <c r="KN4" s="180" t="s">
        <v>876</v>
      </c>
      <c r="KO4" s="180" t="s">
        <v>877</v>
      </c>
      <c r="KP4" s="180" t="s">
        <v>878</v>
      </c>
      <c r="KQ4" s="180" t="s">
        <v>879</v>
      </c>
      <c r="KR4" s="180" t="s">
        <v>880</v>
      </c>
      <c r="KS4" s="180" t="s">
        <v>881</v>
      </c>
      <c r="KT4" s="180" t="s">
        <v>882</v>
      </c>
      <c r="KU4" s="180" t="s">
        <v>883</v>
      </c>
      <c r="KV4" s="180" t="s">
        <v>884</v>
      </c>
      <c r="KW4" s="180" t="s">
        <v>885</v>
      </c>
      <c r="KX4" s="180" t="s">
        <v>886</v>
      </c>
      <c r="KY4" s="180" t="s">
        <v>887</v>
      </c>
      <c r="KZ4" s="180" t="s">
        <v>888</v>
      </c>
      <c r="LA4" s="180" t="s">
        <v>889</v>
      </c>
      <c r="LB4" s="180" t="s">
        <v>890</v>
      </c>
      <c r="LC4" s="180" t="s">
        <v>891</v>
      </c>
      <c r="LD4" s="180" t="s">
        <v>892</v>
      </c>
      <c r="LE4" s="180" t="s">
        <v>893</v>
      </c>
      <c r="LF4" s="180" t="s">
        <v>894</v>
      </c>
      <c r="LG4" s="180" t="s">
        <v>895</v>
      </c>
      <c r="LH4" s="180" t="s">
        <v>896</v>
      </c>
      <c r="LI4" s="180" t="s">
        <v>897</v>
      </c>
      <c r="LJ4" s="180" t="s">
        <v>898</v>
      </c>
      <c r="LK4" s="180" t="s">
        <v>899</v>
      </c>
      <c r="LL4" s="180" t="s">
        <v>900</v>
      </c>
      <c r="LM4" s="180" t="s">
        <v>901</v>
      </c>
      <c r="LN4" s="180" t="s">
        <v>902</v>
      </c>
      <c r="LO4" s="180" t="s">
        <v>903</v>
      </c>
      <c r="LP4" s="180" t="s">
        <v>904</v>
      </c>
      <c r="LQ4" s="180" t="s">
        <v>905</v>
      </c>
      <c r="LR4" s="180" t="s">
        <v>906</v>
      </c>
      <c r="LS4" s="180" t="s">
        <v>907</v>
      </c>
      <c r="LT4" s="180" t="s">
        <v>908</v>
      </c>
      <c r="LU4" s="180" t="s">
        <v>909</v>
      </c>
      <c r="LV4" s="180" t="s">
        <v>910</v>
      </c>
      <c r="LW4" s="180" t="s">
        <v>911</v>
      </c>
      <c r="LX4" s="180" t="s">
        <v>912</v>
      </c>
      <c r="LY4" s="180" t="s">
        <v>913</v>
      </c>
      <c r="LZ4" s="180" t="s">
        <v>914</v>
      </c>
      <c r="MA4" s="180" t="s">
        <v>915</v>
      </c>
      <c r="MB4" s="180" t="s">
        <v>916</v>
      </c>
      <c r="MC4" s="180" t="s">
        <v>917</v>
      </c>
      <c r="MD4" s="180" t="s">
        <v>918</v>
      </c>
      <c r="ME4" s="180" t="s">
        <v>919</v>
      </c>
      <c r="MF4" s="180" t="s">
        <v>920</v>
      </c>
      <c r="MG4" s="180" t="s">
        <v>921</v>
      </c>
      <c r="MH4" s="180" t="s">
        <v>922</v>
      </c>
      <c r="MI4" s="180" t="s">
        <v>923</v>
      </c>
      <c r="MJ4" s="180" t="s">
        <v>924</v>
      </c>
      <c r="MK4" s="180" t="s">
        <v>925</v>
      </c>
      <c r="ML4" s="180" t="s">
        <v>926</v>
      </c>
      <c r="MM4" s="180" t="s">
        <v>927</v>
      </c>
      <c r="MN4" s="180" t="s">
        <v>928</v>
      </c>
      <c r="MO4" s="180" t="s">
        <v>929</v>
      </c>
      <c r="MP4" s="180" t="s">
        <v>930</v>
      </c>
      <c r="MQ4" s="180" t="s">
        <v>931</v>
      </c>
      <c r="MR4" s="180" t="s">
        <v>932</v>
      </c>
      <c r="MS4" s="180" t="s">
        <v>933</v>
      </c>
      <c r="MT4" s="180" t="s">
        <v>934</v>
      </c>
      <c r="MU4" s="180" t="s">
        <v>935</v>
      </c>
      <c r="MV4" s="180" t="s">
        <v>936</v>
      </c>
      <c r="MW4" s="180" t="s">
        <v>937</v>
      </c>
      <c r="MX4" s="180" t="s">
        <v>938</v>
      </c>
      <c r="MY4" s="180" t="s">
        <v>939</v>
      </c>
      <c r="MZ4" s="180" t="s">
        <v>940</v>
      </c>
      <c r="NA4" s="180" t="s">
        <v>941</v>
      </c>
      <c r="NB4" s="180" t="s">
        <v>942</v>
      </c>
      <c r="NC4" s="180" t="s">
        <v>943</v>
      </c>
      <c r="ND4" s="180" t="s">
        <v>944</v>
      </c>
      <c r="NE4" s="180" t="s">
        <v>945</v>
      </c>
      <c r="NF4" s="180" t="s">
        <v>946</v>
      </c>
      <c r="NG4" s="180" t="s">
        <v>947</v>
      </c>
      <c r="NH4" s="180" t="s">
        <v>948</v>
      </c>
      <c r="NI4" s="180" t="s">
        <v>949</v>
      </c>
      <c r="NJ4" s="180" t="s">
        <v>950</v>
      </c>
      <c r="NK4" s="180" t="s">
        <v>951</v>
      </c>
      <c r="NL4" s="180" t="s">
        <v>952</v>
      </c>
      <c r="NM4" s="180" t="s">
        <v>953</v>
      </c>
      <c r="NN4" s="180" t="s">
        <v>954</v>
      </c>
      <c r="NO4" s="180" t="s">
        <v>955</v>
      </c>
      <c r="NP4" s="180" t="s">
        <v>956</v>
      </c>
      <c r="NQ4" s="180" t="s">
        <v>957</v>
      </c>
      <c r="NR4" s="180" t="s">
        <v>958</v>
      </c>
      <c r="NS4" s="180" t="s">
        <v>959</v>
      </c>
      <c r="NT4" s="180" t="s">
        <v>960</v>
      </c>
      <c r="NU4" s="180" t="s">
        <v>961</v>
      </c>
      <c r="NV4" s="180" t="s">
        <v>962</v>
      </c>
      <c r="NW4" s="180" t="s">
        <v>963</v>
      </c>
      <c r="NX4" s="180" t="s">
        <v>964</v>
      </c>
      <c r="NY4" s="180" t="s">
        <v>965</v>
      </c>
      <c r="NZ4" s="180" t="s">
        <v>966</v>
      </c>
      <c r="OA4" s="180" t="s">
        <v>967</v>
      </c>
      <c r="OB4" s="180" t="s">
        <v>968</v>
      </c>
      <c r="OC4" s="180" t="s">
        <v>969</v>
      </c>
      <c r="OD4" s="180" t="s">
        <v>970</v>
      </c>
      <c r="OE4" s="180" t="s">
        <v>971</v>
      </c>
      <c r="OF4" s="180" t="s">
        <v>972</v>
      </c>
      <c r="OG4" s="180" t="s">
        <v>973</v>
      </c>
      <c r="OH4" s="180" t="s">
        <v>974</v>
      </c>
      <c r="OI4" s="180" t="s">
        <v>975</v>
      </c>
      <c r="OJ4" s="180" t="s">
        <v>976</v>
      </c>
      <c r="OK4" s="180" t="s">
        <v>977</v>
      </c>
      <c r="OL4" s="180" t="s">
        <v>978</v>
      </c>
      <c r="OM4" s="180" t="s">
        <v>979</v>
      </c>
      <c r="ON4" s="180" t="s">
        <v>980</v>
      </c>
      <c r="OO4" s="180" t="s">
        <v>981</v>
      </c>
      <c r="OP4" s="180" t="s">
        <v>982</v>
      </c>
      <c r="OQ4" s="180" t="s">
        <v>983</v>
      </c>
      <c r="OR4" s="180" t="s">
        <v>984</v>
      </c>
      <c r="OS4" s="180" t="s">
        <v>985</v>
      </c>
      <c r="OT4" s="180" t="s">
        <v>986</v>
      </c>
      <c r="OU4" s="180" t="s">
        <v>987</v>
      </c>
      <c r="OV4" s="180" t="s">
        <v>988</v>
      </c>
      <c r="OW4" s="180" t="s">
        <v>989</v>
      </c>
      <c r="OX4" s="180" t="s">
        <v>990</v>
      </c>
      <c r="OY4" s="180" t="s">
        <v>991</v>
      </c>
      <c r="OZ4" s="180" t="s">
        <v>992</v>
      </c>
      <c r="PA4" s="180" t="s">
        <v>993</v>
      </c>
      <c r="PB4" s="180" t="s">
        <v>994</v>
      </c>
      <c r="PC4" s="180" t="s">
        <v>995</v>
      </c>
      <c r="PD4" s="180" t="s">
        <v>996</v>
      </c>
      <c r="PE4" s="180" t="s">
        <v>997</v>
      </c>
      <c r="PF4" s="180" t="s">
        <v>998</v>
      </c>
      <c r="PG4" s="180" t="s">
        <v>999</v>
      </c>
      <c r="PH4" s="180" t="s">
        <v>1000</v>
      </c>
      <c r="PI4" s="180" t="s">
        <v>1001</v>
      </c>
      <c r="PJ4" s="180" t="s">
        <v>1002</v>
      </c>
      <c r="PK4" s="180" t="s">
        <v>1003</v>
      </c>
      <c r="PL4" s="180" t="s">
        <v>1004</v>
      </c>
      <c r="PM4" s="180" t="s">
        <v>1005</v>
      </c>
      <c r="PN4" s="180" t="s">
        <v>1006</v>
      </c>
      <c r="PO4" s="180" t="s">
        <v>1007</v>
      </c>
      <c r="PP4" s="180" t="s">
        <v>1008</v>
      </c>
      <c r="PQ4" s="180" t="s">
        <v>1009</v>
      </c>
      <c r="PR4" s="180" t="s">
        <v>1010</v>
      </c>
      <c r="PS4" s="180" t="s">
        <v>1011</v>
      </c>
      <c r="PT4" s="180" t="s">
        <v>1012</v>
      </c>
      <c r="PU4" s="180" t="s">
        <v>1013</v>
      </c>
      <c r="PV4" s="180" t="s">
        <v>1014</v>
      </c>
      <c r="PW4" s="180" t="s">
        <v>1015</v>
      </c>
      <c r="PX4" s="180" t="s">
        <v>1016</v>
      </c>
      <c r="PY4" s="180" t="s">
        <v>1017</v>
      </c>
      <c r="PZ4" s="180" t="s">
        <v>1018</v>
      </c>
      <c r="QA4" s="180" t="s">
        <v>1019</v>
      </c>
      <c r="QB4" s="180" t="s">
        <v>1020</v>
      </c>
      <c r="QC4" s="180" t="s">
        <v>1021</v>
      </c>
      <c r="QD4" s="180" t="s">
        <v>1022</v>
      </c>
      <c r="QE4" s="180" t="s">
        <v>1023</v>
      </c>
      <c r="QF4" s="180" t="s">
        <v>1024</v>
      </c>
      <c r="QG4" s="180" t="s">
        <v>1025</v>
      </c>
      <c r="QH4" s="180" t="s">
        <v>1026</v>
      </c>
      <c r="QI4" s="180" t="s">
        <v>1027</v>
      </c>
      <c r="QJ4" s="180" t="s">
        <v>1028</v>
      </c>
      <c r="QK4" s="180" t="s">
        <v>1029</v>
      </c>
      <c r="QL4" s="180" t="s">
        <v>1030</v>
      </c>
      <c r="QM4" s="180" t="s">
        <v>1031</v>
      </c>
      <c r="QN4" s="180" t="s">
        <v>1032</v>
      </c>
      <c r="QO4" s="180" t="s">
        <v>1033</v>
      </c>
      <c r="QP4" s="180" t="s">
        <v>1034</v>
      </c>
      <c r="QQ4" s="180" t="s">
        <v>1035</v>
      </c>
      <c r="QR4" s="180" t="s">
        <v>1036</v>
      </c>
      <c r="QS4" s="180" t="s">
        <v>1037</v>
      </c>
      <c r="QT4" s="180" t="s">
        <v>1038</v>
      </c>
      <c r="QU4" s="180" t="s">
        <v>1039</v>
      </c>
      <c r="QV4" s="180" t="s">
        <v>1040</v>
      </c>
      <c r="QW4" s="180" t="s">
        <v>1041</v>
      </c>
      <c r="QX4" s="180" t="s">
        <v>1042</v>
      </c>
      <c r="QY4" s="180" t="s">
        <v>1043</v>
      </c>
      <c r="QZ4" s="180" t="s">
        <v>1044</v>
      </c>
      <c r="RA4" s="180" t="s">
        <v>1045</v>
      </c>
      <c r="RB4" s="180" t="s">
        <v>1046</v>
      </c>
      <c r="RC4" s="180" t="s">
        <v>1047</v>
      </c>
      <c r="RD4" s="180" t="s">
        <v>1048</v>
      </c>
      <c r="RE4" s="180" t="s">
        <v>1049</v>
      </c>
      <c r="RF4" s="180" t="s">
        <v>1050</v>
      </c>
      <c r="RG4" s="180" t="s">
        <v>1051</v>
      </c>
      <c r="RH4" s="180" t="s">
        <v>1052</v>
      </c>
      <c r="RI4" s="180" t="s">
        <v>1053</v>
      </c>
      <c r="RJ4" s="180" t="s">
        <v>1054</v>
      </c>
      <c r="RK4" s="180" t="s">
        <v>1055</v>
      </c>
      <c r="RL4" s="180" t="s">
        <v>1056</v>
      </c>
      <c r="RM4" s="180" t="s">
        <v>1057</v>
      </c>
      <c r="RN4" s="180" t="s">
        <v>1058</v>
      </c>
      <c r="RO4" s="180" t="s">
        <v>1059</v>
      </c>
      <c r="RP4" s="180" t="s">
        <v>1060</v>
      </c>
      <c r="RQ4" s="180" t="s">
        <v>1061</v>
      </c>
      <c r="RR4" s="180" t="s">
        <v>1062</v>
      </c>
      <c r="RS4" s="180" t="s">
        <v>1063</v>
      </c>
      <c r="RT4" s="180" t="s">
        <v>1064</v>
      </c>
      <c r="RU4" s="180" t="s">
        <v>1065</v>
      </c>
      <c r="RV4" s="180" t="s">
        <v>1066</v>
      </c>
      <c r="RW4" s="180" t="s">
        <v>1067</v>
      </c>
      <c r="RX4" s="180" t="s">
        <v>1068</v>
      </c>
      <c r="RY4" s="180" t="s">
        <v>1069</v>
      </c>
      <c r="RZ4" s="180" t="s">
        <v>1070</v>
      </c>
      <c r="SA4" s="180" t="s">
        <v>1071</v>
      </c>
      <c r="SB4" s="180" t="s">
        <v>1072</v>
      </c>
      <c r="SC4" s="180" t="s">
        <v>1073</v>
      </c>
      <c r="SD4" s="180" t="s">
        <v>1074</v>
      </c>
      <c r="SE4" s="180" t="s">
        <v>1075</v>
      </c>
      <c r="SF4" s="180" t="s">
        <v>1076</v>
      </c>
      <c r="SG4" s="180" t="s">
        <v>1077</v>
      </c>
      <c r="SH4" s="180" t="s">
        <v>1078</v>
      </c>
      <c r="SI4" s="180" t="s">
        <v>1079</v>
      </c>
      <c r="SJ4" s="180" t="s">
        <v>1080</v>
      </c>
      <c r="SK4" s="180" t="s">
        <v>1081</v>
      </c>
      <c r="SL4" s="180" t="s">
        <v>1082</v>
      </c>
      <c r="SM4" s="180" t="s">
        <v>1083</v>
      </c>
      <c r="SN4" s="180" t="s">
        <v>1084</v>
      </c>
      <c r="SO4" s="180" t="s">
        <v>1085</v>
      </c>
      <c r="SP4" s="180" t="s">
        <v>1086</v>
      </c>
      <c r="SQ4" s="180" t="s">
        <v>1087</v>
      </c>
      <c r="SR4" s="180" t="s">
        <v>1088</v>
      </c>
      <c r="SS4" s="180" t="s">
        <v>1089</v>
      </c>
      <c r="ST4" s="180" t="s">
        <v>1090</v>
      </c>
      <c r="SU4" s="180" t="s">
        <v>1091</v>
      </c>
      <c r="SV4" s="180" t="s">
        <v>1092</v>
      </c>
      <c r="SW4" s="180" t="s">
        <v>1093</v>
      </c>
      <c r="SX4" s="180" t="s">
        <v>1094</v>
      </c>
      <c r="SY4" s="180" t="s">
        <v>1095</v>
      </c>
      <c r="SZ4" s="180" t="s">
        <v>1096</v>
      </c>
      <c r="TA4" s="180" t="s">
        <v>1097</v>
      </c>
      <c r="TB4" s="180" t="s">
        <v>1098</v>
      </c>
      <c r="TC4" s="180" t="s">
        <v>1099</v>
      </c>
      <c r="TD4" s="180" t="s">
        <v>1100</v>
      </c>
      <c r="TE4" s="180" t="s">
        <v>1101</v>
      </c>
      <c r="TF4" s="180" t="s">
        <v>1102</v>
      </c>
      <c r="TG4" s="180" t="s">
        <v>1103</v>
      </c>
      <c r="TH4" s="180" t="s">
        <v>1104</v>
      </c>
      <c r="TI4" s="180" t="s">
        <v>1105</v>
      </c>
      <c r="TJ4" s="180" t="s">
        <v>1106</v>
      </c>
      <c r="TK4" s="180" t="s">
        <v>1107</v>
      </c>
      <c r="TL4" s="180" t="s">
        <v>1108</v>
      </c>
      <c r="TM4" s="180" t="s">
        <v>1109</v>
      </c>
      <c r="TN4" s="180" t="s">
        <v>1110</v>
      </c>
      <c r="TO4" s="180" t="s">
        <v>1111</v>
      </c>
      <c r="TP4" s="180" t="s">
        <v>1112</v>
      </c>
      <c r="TQ4" s="180" t="s">
        <v>1113</v>
      </c>
      <c r="TR4" s="180" t="s">
        <v>1114</v>
      </c>
      <c r="TS4" s="180" t="s">
        <v>1115</v>
      </c>
      <c r="TT4" s="180" t="s">
        <v>1116</v>
      </c>
      <c r="TU4" s="180" t="s">
        <v>1117</v>
      </c>
      <c r="TV4" s="180" t="s">
        <v>1118</v>
      </c>
      <c r="TW4" s="180" t="s">
        <v>1119</v>
      </c>
      <c r="TX4" s="180" t="s">
        <v>1120</v>
      </c>
      <c r="TY4" s="180" t="s">
        <v>1121</v>
      </c>
      <c r="TZ4" s="180" t="s">
        <v>1122</v>
      </c>
      <c r="UA4" s="180" t="s">
        <v>1123</v>
      </c>
      <c r="UB4" s="180" t="s">
        <v>1124</v>
      </c>
      <c r="UC4" s="180" t="s">
        <v>1125</v>
      </c>
      <c r="UD4" s="180" t="s">
        <v>1126</v>
      </c>
      <c r="UE4" s="180" t="s">
        <v>1127</v>
      </c>
      <c r="UF4" s="180" t="s">
        <v>1128</v>
      </c>
      <c r="UG4" s="180" t="s">
        <v>1129</v>
      </c>
      <c r="UH4" s="180" t="s">
        <v>1130</v>
      </c>
      <c r="UI4" s="180" t="s">
        <v>1131</v>
      </c>
      <c r="UJ4" s="180" t="s">
        <v>1132</v>
      </c>
      <c r="UK4" s="180" t="s">
        <v>1133</v>
      </c>
      <c r="UL4" s="180" t="s">
        <v>1134</v>
      </c>
      <c r="UM4" s="180" t="s">
        <v>1135</v>
      </c>
      <c r="UN4" s="180" t="s">
        <v>1136</v>
      </c>
      <c r="UO4" s="180" t="s">
        <v>1137</v>
      </c>
      <c r="UP4" s="180" t="s">
        <v>1138</v>
      </c>
      <c r="UQ4" s="180" t="s">
        <v>1139</v>
      </c>
      <c r="UR4" s="180" t="s">
        <v>1140</v>
      </c>
      <c r="US4" s="180" t="s">
        <v>1141</v>
      </c>
      <c r="UT4" s="180" t="s">
        <v>1142</v>
      </c>
      <c r="UU4" s="180" t="s">
        <v>1143</v>
      </c>
      <c r="UV4" s="180" t="s">
        <v>1144</v>
      </c>
      <c r="UW4" s="180" t="s">
        <v>1145</v>
      </c>
      <c r="UX4" s="180" t="s">
        <v>1146</v>
      </c>
      <c r="UY4" s="180" t="s">
        <v>1147</v>
      </c>
      <c r="UZ4" s="180" t="s">
        <v>1148</v>
      </c>
      <c r="VA4" s="180" t="s">
        <v>1149</v>
      </c>
      <c r="VB4" s="180" t="s">
        <v>1150</v>
      </c>
      <c r="VC4" s="180" t="s">
        <v>1151</v>
      </c>
      <c r="VD4" s="180" t="s">
        <v>1152</v>
      </c>
      <c r="VE4" s="180" t="s">
        <v>1153</v>
      </c>
      <c r="VF4" s="180" t="s">
        <v>1154</v>
      </c>
      <c r="VG4" s="180" t="s">
        <v>1155</v>
      </c>
      <c r="VH4" s="180" t="s">
        <v>1156</v>
      </c>
      <c r="VI4" s="180" t="s">
        <v>1157</v>
      </c>
      <c r="VJ4" s="180" t="s">
        <v>1158</v>
      </c>
      <c r="VK4" s="180" t="s">
        <v>1159</v>
      </c>
      <c r="VL4" s="180" t="s">
        <v>1160</v>
      </c>
      <c r="VM4" s="180" t="s">
        <v>1161</v>
      </c>
      <c r="VN4" s="180" t="s">
        <v>1162</v>
      </c>
      <c r="VO4" s="180" t="s">
        <v>1163</v>
      </c>
      <c r="VP4" s="180" t="s">
        <v>1164</v>
      </c>
      <c r="VQ4" s="180" t="s">
        <v>1165</v>
      </c>
      <c r="VR4" s="180" t="s">
        <v>1166</v>
      </c>
      <c r="VS4" s="180" t="s">
        <v>1167</v>
      </c>
      <c r="VT4" s="180" t="s">
        <v>1168</v>
      </c>
      <c r="VU4" s="180" t="s">
        <v>1169</v>
      </c>
      <c r="VV4" s="180" t="s">
        <v>1170</v>
      </c>
      <c r="VW4" s="180" t="s">
        <v>1171</v>
      </c>
      <c r="VX4" s="180" t="s">
        <v>1172</v>
      </c>
      <c r="VY4" s="180" t="s">
        <v>1173</v>
      </c>
      <c r="VZ4" s="180" t="s">
        <v>1174</v>
      </c>
      <c r="WA4" s="180" t="s">
        <v>1175</v>
      </c>
      <c r="WB4" s="180" t="s">
        <v>1176</v>
      </c>
      <c r="WC4" s="180" t="s">
        <v>1177</v>
      </c>
      <c r="WD4" s="180" t="s">
        <v>1178</v>
      </c>
      <c r="WE4" s="180" t="s">
        <v>1179</v>
      </c>
      <c r="WF4" s="180" t="s">
        <v>1180</v>
      </c>
      <c r="WG4" s="180" t="s">
        <v>1181</v>
      </c>
      <c r="WH4" s="180" t="s">
        <v>1182</v>
      </c>
      <c r="WI4" s="180" t="s">
        <v>1183</v>
      </c>
      <c r="WJ4" s="180" t="s">
        <v>1184</v>
      </c>
      <c r="WK4" s="180" t="s">
        <v>1185</v>
      </c>
      <c r="WL4" s="180" t="s">
        <v>1186</v>
      </c>
      <c r="WM4" s="180" t="s">
        <v>1187</v>
      </c>
      <c r="WN4" s="180" t="s">
        <v>1188</v>
      </c>
      <c r="WO4" s="180" t="s">
        <v>1189</v>
      </c>
      <c r="WP4" s="180" t="s">
        <v>1190</v>
      </c>
      <c r="WQ4" s="180" t="s">
        <v>1191</v>
      </c>
      <c r="WR4" s="180" t="s">
        <v>1192</v>
      </c>
      <c r="WS4" s="180" t="s">
        <v>1193</v>
      </c>
      <c r="WT4" s="180" t="s">
        <v>1194</v>
      </c>
      <c r="WU4" s="180" t="s">
        <v>1195</v>
      </c>
      <c r="WV4" s="180" t="s">
        <v>1196</v>
      </c>
      <c r="WW4" s="180" t="s">
        <v>1197</v>
      </c>
      <c r="WX4" s="180" t="s">
        <v>1198</v>
      </c>
      <c r="WY4" s="180" t="s">
        <v>1199</v>
      </c>
      <c r="WZ4" s="180" t="s">
        <v>1200</v>
      </c>
      <c r="XA4" s="180" t="s">
        <v>1201</v>
      </c>
      <c r="XB4" s="180" t="s">
        <v>1202</v>
      </c>
      <c r="XC4" s="180" t="s">
        <v>1203</v>
      </c>
      <c r="XD4" s="180" t="s">
        <v>1204</v>
      </c>
      <c r="XE4" s="180" t="s">
        <v>1205</v>
      </c>
      <c r="XF4" s="180" t="s">
        <v>1206</v>
      </c>
      <c r="XG4" s="180" t="s">
        <v>1207</v>
      </c>
      <c r="XH4" s="180" t="s">
        <v>1208</v>
      </c>
      <c r="XI4" s="180" t="s">
        <v>1209</v>
      </c>
      <c r="XJ4" s="180" t="s">
        <v>1210</v>
      </c>
      <c r="XK4" s="180" t="s">
        <v>1211</v>
      </c>
      <c r="XL4" s="180" t="s">
        <v>1212</v>
      </c>
      <c r="XM4" s="180" t="s">
        <v>1213</v>
      </c>
      <c r="XN4" s="180" t="s">
        <v>1214</v>
      </c>
      <c r="XO4" s="180" t="s">
        <v>1215</v>
      </c>
      <c r="XP4" s="180" t="s">
        <v>1216</v>
      </c>
      <c r="XQ4" s="180" t="s">
        <v>1217</v>
      </c>
      <c r="XR4" s="180" t="s">
        <v>1218</v>
      </c>
      <c r="XS4" s="180" t="s">
        <v>1219</v>
      </c>
      <c r="XT4" s="180" t="s">
        <v>1220</v>
      </c>
      <c r="XU4" s="180" t="s">
        <v>1221</v>
      </c>
      <c r="XV4" s="180" t="s">
        <v>1222</v>
      </c>
      <c r="XW4" s="180" t="s">
        <v>1223</v>
      </c>
      <c r="XX4" s="180" t="s">
        <v>1224</v>
      </c>
      <c r="XY4" s="180" t="s">
        <v>1225</v>
      </c>
      <c r="XZ4" s="180" t="s">
        <v>1226</v>
      </c>
      <c r="YA4" s="180" t="s">
        <v>1227</v>
      </c>
      <c r="YB4" s="180" t="s">
        <v>1228</v>
      </c>
      <c r="YC4" s="180" t="s">
        <v>1229</v>
      </c>
      <c r="YD4" s="180" t="s">
        <v>1230</v>
      </c>
      <c r="YE4" s="180" t="s">
        <v>1231</v>
      </c>
      <c r="YF4" s="180" t="s">
        <v>1232</v>
      </c>
      <c r="YG4" s="180" t="s">
        <v>1233</v>
      </c>
      <c r="YH4" s="180" t="s">
        <v>1234</v>
      </c>
      <c r="YI4" s="180" t="s">
        <v>1235</v>
      </c>
      <c r="YJ4" s="180" t="s">
        <v>1236</v>
      </c>
      <c r="YK4" s="180" t="s">
        <v>1237</v>
      </c>
      <c r="YL4" s="180" t="s">
        <v>1238</v>
      </c>
      <c r="YM4" s="180" t="s">
        <v>1239</v>
      </c>
      <c r="YN4" s="180" t="s">
        <v>1240</v>
      </c>
      <c r="YO4" s="180" t="s">
        <v>1241</v>
      </c>
      <c r="YP4" s="180" t="s">
        <v>1242</v>
      </c>
      <c r="YQ4" s="180" t="s">
        <v>1243</v>
      </c>
      <c r="YR4" s="180" t="s">
        <v>1244</v>
      </c>
      <c r="YS4" s="180" t="s">
        <v>1245</v>
      </c>
      <c r="YT4" s="180" t="s">
        <v>1246</v>
      </c>
      <c r="YU4" s="180" t="s">
        <v>1247</v>
      </c>
      <c r="YV4" s="180" t="s">
        <v>1248</v>
      </c>
      <c r="YW4" s="180" t="s">
        <v>1249</v>
      </c>
      <c r="YX4" s="180" t="s">
        <v>1250</v>
      </c>
      <c r="YY4" s="180" t="s">
        <v>1251</v>
      </c>
      <c r="YZ4" s="180" t="s">
        <v>1252</v>
      </c>
      <c r="ZA4" s="180" t="s">
        <v>1253</v>
      </c>
      <c r="ZB4" s="180" t="s">
        <v>1254</v>
      </c>
      <c r="ZC4" s="180" t="s">
        <v>1255</v>
      </c>
      <c r="ZD4" s="180" t="s">
        <v>1256</v>
      </c>
      <c r="ZE4" s="180" t="s">
        <v>1257</v>
      </c>
      <c r="ZF4" s="180" t="s">
        <v>1258</v>
      </c>
      <c r="ZG4" s="180" t="s">
        <v>1259</v>
      </c>
      <c r="ZH4" s="180" t="s">
        <v>1260</v>
      </c>
      <c r="ZI4" s="180" t="s">
        <v>1261</v>
      </c>
      <c r="ZJ4" s="180" t="s">
        <v>1262</v>
      </c>
      <c r="ZK4" s="180" t="s">
        <v>1263</v>
      </c>
      <c r="ZL4" s="180" t="s">
        <v>1264</v>
      </c>
      <c r="ZM4" s="180" t="s">
        <v>1265</v>
      </c>
      <c r="ZN4" s="180" t="s">
        <v>1266</v>
      </c>
      <c r="ZO4" s="180" t="s">
        <v>1267</v>
      </c>
      <c r="ZP4" s="180" t="s">
        <v>1268</v>
      </c>
      <c r="ZQ4" s="180" t="s">
        <v>1269</v>
      </c>
      <c r="ZR4" s="180" t="s">
        <v>1270</v>
      </c>
      <c r="ZS4" s="180" t="s">
        <v>1271</v>
      </c>
      <c r="ZT4" s="180" t="s">
        <v>1272</v>
      </c>
      <c r="ZU4" s="180" t="s">
        <v>1273</v>
      </c>
      <c r="ZV4" s="180" t="s">
        <v>1274</v>
      </c>
      <c r="ZW4" s="180" t="s">
        <v>1275</v>
      </c>
      <c r="ZX4" s="180" t="s">
        <v>1276</v>
      </c>
      <c r="ZY4" s="180" t="s">
        <v>1277</v>
      </c>
      <c r="ZZ4" s="180" t="s">
        <v>1278</v>
      </c>
      <c r="AAA4" s="180" t="s">
        <v>1279</v>
      </c>
      <c r="AAB4" s="180" t="s">
        <v>1280</v>
      </c>
      <c r="AAC4" s="180" t="s">
        <v>1281</v>
      </c>
      <c r="AAD4" s="180" t="s">
        <v>1282</v>
      </c>
      <c r="AAE4" s="180" t="s">
        <v>1283</v>
      </c>
      <c r="AAF4" s="180" t="s">
        <v>1284</v>
      </c>
      <c r="AAG4" s="180" t="s">
        <v>1285</v>
      </c>
      <c r="AAH4" s="180" t="s">
        <v>1286</v>
      </c>
      <c r="AAI4" s="180" t="s">
        <v>1287</v>
      </c>
      <c r="AAJ4" s="180" t="s">
        <v>1288</v>
      </c>
      <c r="AAK4" s="180" t="s">
        <v>1289</v>
      </c>
      <c r="AAL4" s="180" t="s">
        <v>1290</v>
      </c>
      <c r="AAM4" s="180" t="s">
        <v>1291</v>
      </c>
      <c r="AAN4" s="180" t="s">
        <v>1292</v>
      </c>
      <c r="AAO4" s="180" t="s">
        <v>1293</v>
      </c>
      <c r="AAP4" s="180" t="s">
        <v>1294</v>
      </c>
      <c r="AAQ4" s="180" t="s">
        <v>1295</v>
      </c>
      <c r="AAR4" s="180" t="s">
        <v>1296</v>
      </c>
      <c r="AAS4" s="180" t="s">
        <v>1297</v>
      </c>
      <c r="AAT4" s="180" t="s">
        <v>1298</v>
      </c>
      <c r="AAU4" s="180" t="s">
        <v>1299</v>
      </c>
      <c r="AAV4" s="180" t="s">
        <v>1300</v>
      </c>
      <c r="AAW4" s="180" t="s">
        <v>1301</v>
      </c>
      <c r="AAX4" s="180" t="s">
        <v>1302</v>
      </c>
      <c r="AAY4" s="180" t="s">
        <v>1303</v>
      </c>
      <c r="AAZ4" s="180" t="s">
        <v>1304</v>
      </c>
      <c r="ABA4" s="180" t="s">
        <v>1305</v>
      </c>
      <c r="ABB4" s="180" t="s">
        <v>1306</v>
      </c>
      <c r="ABC4" s="180" t="s">
        <v>1307</v>
      </c>
      <c r="ABD4" s="180" t="s">
        <v>1308</v>
      </c>
      <c r="ABE4" s="180" t="s">
        <v>1309</v>
      </c>
      <c r="ABF4" s="180" t="s">
        <v>1310</v>
      </c>
      <c r="ABG4" s="180" t="s">
        <v>1311</v>
      </c>
      <c r="ABH4" s="180" t="s">
        <v>1312</v>
      </c>
      <c r="ABI4" s="180" t="s">
        <v>1313</v>
      </c>
      <c r="ABJ4" s="180" t="s">
        <v>1314</v>
      </c>
      <c r="ABK4" s="180" t="s">
        <v>1315</v>
      </c>
      <c r="ABL4" s="180" t="s">
        <v>1316</v>
      </c>
      <c r="ABM4" s="180" t="s">
        <v>1317</v>
      </c>
      <c r="ABN4" s="180" t="s">
        <v>1318</v>
      </c>
      <c r="ABO4" s="180" t="s">
        <v>1319</v>
      </c>
      <c r="ABP4" s="180" t="s">
        <v>1320</v>
      </c>
      <c r="ABQ4" s="180" t="s">
        <v>1321</v>
      </c>
      <c r="ABR4" s="180" t="s">
        <v>1322</v>
      </c>
      <c r="ABS4" s="180" t="s">
        <v>1323</v>
      </c>
      <c r="ABT4" s="180" t="s">
        <v>1324</v>
      </c>
      <c r="ABU4" s="180" t="s">
        <v>1325</v>
      </c>
      <c r="ABV4" s="180" t="s">
        <v>1326</v>
      </c>
      <c r="ABW4" s="180" t="s">
        <v>1327</v>
      </c>
      <c r="ABX4" s="180" t="s">
        <v>1328</v>
      </c>
      <c r="ABY4" s="180" t="s">
        <v>1329</v>
      </c>
      <c r="ABZ4" s="180" t="s">
        <v>1330</v>
      </c>
      <c r="ACA4" s="180" t="s">
        <v>1331</v>
      </c>
      <c r="ACB4" s="180" t="s">
        <v>1332</v>
      </c>
      <c r="ACC4" s="180" t="s">
        <v>1333</v>
      </c>
      <c r="ACD4" s="180" t="s">
        <v>1334</v>
      </c>
      <c r="ACE4" s="180" t="s">
        <v>1335</v>
      </c>
      <c r="ACF4" s="180" t="s">
        <v>1336</v>
      </c>
      <c r="ACG4" s="180" t="s">
        <v>1337</v>
      </c>
      <c r="ACH4" s="180" t="s">
        <v>1338</v>
      </c>
      <c r="ACI4" s="180" t="s">
        <v>1339</v>
      </c>
      <c r="ACJ4" s="180" t="s">
        <v>1340</v>
      </c>
      <c r="ACK4" s="180" t="s">
        <v>1341</v>
      </c>
      <c r="ACL4" s="180" t="s">
        <v>1342</v>
      </c>
      <c r="ACM4" s="180" t="s">
        <v>1343</v>
      </c>
      <c r="ACN4" s="180" t="s">
        <v>1344</v>
      </c>
      <c r="ACO4" s="180" t="s">
        <v>1345</v>
      </c>
      <c r="ACP4" s="180" t="s">
        <v>1346</v>
      </c>
      <c r="ACQ4" s="180" t="s">
        <v>1347</v>
      </c>
      <c r="ACR4" s="180" t="s">
        <v>1348</v>
      </c>
      <c r="ACS4" s="180" t="s">
        <v>1349</v>
      </c>
      <c r="ACT4" s="180" t="s">
        <v>1350</v>
      </c>
      <c r="ACU4" s="180" t="s">
        <v>1351</v>
      </c>
      <c r="ACV4" s="180" t="s">
        <v>1352</v>
      </c>
      <c r="ACW4" s="180" t="s">
        <v>1353</v>
      </c>
      <c r="ACX4" s="180" t="s">
        <v>1354</v>
      </c>
      <c r="ACY4" s="180" t="s">
        <v>1355</v>
      </c>
      <c r="ACZ4" s="180" t="s">
        <v>1356</v>
      </c>
      <c r="ADA4" s="180" t="s">
        <v>1357</v>
      </c>
      <c r="ADB4" s="180" t="s">
        <v>1358</v>
      </c>
      <c r="ADC4" s="180" t="s">
        <v>1359</v>
      </c>
      <c r="ADD4" s="180" t="s">
        <v>1360</v>
      </c>
      <c r="ADE4" s="180" t="s">
        <v>1361</v>
      </c>
      <c r="ADF4" s="180" t="s">
        <v>1362</v>
      </c>
      <c r="ADG4" s="180" t="s">
        <v>1363</v>
      </c>
      <c r="ADH4" s="180" t="s">
        <v>1364</v>
      </c>
      <c r="ADI4" s="180" t="s">
        <v>1365</v>
      </c>
      <c r="ADJ4" s="180" t="s">
        <v>1366</v>
      </c>
      <c r="ADK4" s="180" t="s">
        <v>1367</v>
      </c>
      <c r="ADL4" s="180" t="s">
        <v>1368</v>
      </c>
      <c r="ADM4" s="180" t="s">
        <v>1369</v>
      </c>
      <c r="ADN4" s="180" t="s">
        <v>1370</v>
      </c>
      <c r="ADO4" s="180" t="s">
        <v>1371</v>
      </c>
      <c r="ADP4" s="180" t="s">
        <v>1372</v>
      </c>
      <c r="ADQ4" s="180" t="s">
        <v>1373</v>
      </c>
      <c r="ADR4" s="180" t="s">
        <v>1374</v>
      </c>
      <c r="ADS4" s="180" t="s">
        <v>1375</v>
      </c>
      <c r="ADT4" s="180" t="s">
        <v>1376</v>
      </c>
      <c r="ADU4" s="180" t="s">
        <v>1377</v>
      </c>
      <c r="ADV4" s="180" t="s">
        <v>1378</v>
      </c>
      <c r="ADW4" s="180" t="s">
        <v>1379</v>
      </c>
      <c r="ADX4" s="180" t="s">
        <v>1380</v>
      </c>
      <c r="ADY4" s="180" t="s">
        <v>1381</v>
      </c>
      <c r="ADZ4" s="180" t="s">
        <v>1382</v>
      </c>
      <c r="AEA4" s="180" t="s">
        <v>1383</v>
      </c>
      <c r="AEB4" s="180" t="s">
        <v>1384</v>
      </c>
      <c r="AEC4" s="180" t="s">
        <v>1385</v>
      </c>
      <c r="AED4" s="180" t="s">
        <v>1386</v>
      </c>
      <c r="AEE4" s="180" t="s">
        <v>1387</v>
      </c>
      <c r="AEF4" s="180" t="s">
        <v>1388</v>
      </c>
      <c r="AEG4" s="180" t="s">
        <v>1389</v>
      </c>
      <c r="AEH4" s="180" t="s">
        <v>1390</v>
      </c>
      <c r="AEI4" s="180" t="s">
        <v>1391</v>
      </c>
      <c r="AEJ4" s="180" t="s">
        <v>1392</v>
      </c>
      <c r="AEK4" s="180" t="s">
        <v>1393</v>
      </c>
      <c r="AEL4" s="180" t="s">
        <v>1394</v>
      </c>
      <c r="AEM4" s="180" t="s">
        <v>1395</v>
      </c>
      <c r="AEN4" s="180" t="s">
        <v>1396</v>
      </c>
      <c r="AEO4" s="180" t="s">
        <v>1397</v>
      </c>
      <c r="AEP4" s="180" t="s">
        <v>1398</v>
      </c>
      <c r="AEQ4" s="180" t="s">
        <v>1399</v>
      </c>
      <c r="AER4" s="180" t="s">
        <v>1400</v>
      </c>
      <c r="AES4" s="180" t="s">
        <v>1401</v>
      </c>
      <c r="AET4" s="180" t="s">
        <v>1402</v>
      </c>
      <c r="AEU4" s="180" t="s">
        <v>1403</v>
      </c>
      <c r="AEV4" s="180" t="s">
        <v>1404</v>
      </c>
      <c r="AEW4" s="180" t="s">
        <v>1405</v>
      </c>
      <c r="AEX4" s="180" t="s">
        <v>1406</v>
      </c>
      <c r="AEY4" s="180" t="s">
        <v>1407</v>
      </c>
      <c r="AEZ4" s="180" t="s">
        <v>1408</v>
      </c>
      <c r="AFA4" s="180" t="s">
        <v>1409</v>
      </c>
      <c r="AFB4" s="180" t="s">
        <v>1410</v>
      </c>
      <c r="AFC4" s="180" t="s">
        <v>1411</v>
      </c>
      <c r="AFD4" s="180" t="s">
        <v>1412</v>
      </c>
      <c r="AFE4" s="180" t="s">
        <v>1413</v>
      </c>
      <c r="AFF4" s="180" t="s">
        <v>1414</v>
      </c>
      <c r="AFG4" s="180" t="s">
        <v>1415</v>
      </c>
      <c r="AFH4" s="180" t="s">
        <v>1416</v>
      </c>
      <c r="AFI4" s="180" t="s">
        <v>1417</v>
      </c>
      <c r="AFJ4" s="180" t="s">
        <v>1418</v>
      </c>
      <c r="AFK4" s="180" t="s">
        <v>1419</v>
      </c>
      <c r="AFL4" s="180" t="s">
        <v>1420</v>
      </c>
      <c r="AFM4" s="180" t="s">
        <v>1421</v>
      </c>
      <c r="AFN4" s="180" t="s">
        <v>1422</v>
      </c>
      <c r="AFO4" s="180" t="s">
        <v>1423</v>
      </c>
      <c r="AFP4" s="180" t="s">
        <v>1424</v>
      </c>
      <c r="AFQ4" s="180" t="s">
        <v>1425</v>
      </c>
      <c r="AFR4" s="180" t="s">
        <v>1426</v>
      </c>
      <c r="AFS4" s="180" t="s">
        <v>1427</v>
      </c>
      <c r="AFT4" s="180" t="s">
        <v>1428</v>
      </c>
      <c r="AFU4" s="180" t="s">
        <v>1429</v>
      </c>
      <c r="AFV4" s="180" t="s">
        <v>1430</v>
      </c>
      <c r="AFW4" s="180" t="s">
        <v>1431</v>
      </c>
      <c r="AFX4" s="180" t="s">
        <v>1432</v>
      </c>
      <c r="AFY4" s="180" t="s">
        <v>1433</v>
      </c>
      <c r="AFZ4" s="180" t="s">
        <v>1434</v>
      </c>
      <c r="AGA4" s="180" t="s">
        <v>1435</v>
      </c>
      <c r="AGB4" s="180" t="s">
        <v>1436</v>
      </c>
      <c r="AGC4" s="180" t="s">
        <v>1437</v>
      </c>
      <c r="AGD4" s="180" t="s">
        <v>1438</v>
      </c>
      <c r="AGE4" s="180" t="s">
        <v>1439</v>
      </c>
      <c r="AGF4" s="180" t="s">
        <v>1440</v>
      </c>
      <c r="AGG4" s="180" t="s">
        <v>1441</v>
      </c>
      <c r="AGH4" s="180" t="s">
        <v>1442</v>
      </c>
      <c r="AGI4" s="180" t="s">
        <v>1443</v>
      </c>
      <c r="AGJ4" s="180" t="s">
        <v>1444</v>
      </c>
      <c r="AGK4" s="180" t="s">
        <v>1445</v>
      </c>
      <c r="AGL4" s="180" t="s">
        <v>1446</v>
      </c>
      <c r="AGM4" s="180" t="s">
        <v>1447</v>
      </c>
      <c r="AGN4" s="180" t="s">
        <v>1448</v>
      </c>
      <c r="AGO4" s="180" t="s">
        <v>1449</v>
      </c>
      <c r="AGP4" s="180" t="s">
        <v>1450</v>
      </c>
      <c r="AGQ4" s="180" t="s">
        <v>1451</v>
      </c>
      <c r="AGR4" s="180" t="s">
        <v>1452</v>
      </c>
      <c r="AGS4" s="180" t="s">
        <v>1453</v>
      </c>
      <c r="AGT4" s="180" t="s">
        <v>1454</v>
      </c>
      <c r="AGU4" s="180" t="s">
        <v>1455</v>
      </c>
      <c r="AGV4" s="180" t="s">
        <v>1456</v>
      </c>
      <c r="AGW4" s="180" t="s">
        <v>1457</v>
      </c>
      <c r="AGX4" s="180" t="s">
        <v>1458</v>
      </c>
      <c r="AGY4" s="180" t="s">
        <v>1459</v>
      </c>
      <c r="AGZ4" s="180" t="s">
        <v>1460</v>
      </c>
      <c r="AHA4" s="180" t="s">
        <v>1461</v>
      </c>
      <c r="AHB4" s="180" t="s">
        <v>1462</v>
      </c>
      <c r="AHC4" s="180" t="s">
        <v>1463</v>
      </c>
      <c r="AHD4" s="180" t="s">
        <v>1464</v>
      </c>
      <c r="AHE4" s="180" t="s">
        <v>1465</v>
      </c>
      <c r="AHF4" s="180" t="s">
        <v>1466</v>
      </c>
      <c r="AHG4" s="180" t="s">
        <v>1467</v>
      </c>
      <c r="AHH4" s="180" t="s">
        <v>1468</v>
      </c>
      <c r="AHI4" s="180" t="s">
        <v>1469</v>
      </c>
      <c r="AHJ4" s="180" t="s">
        <v>1470</v>
      </c>
      <c r="AHK4" s="180" t="s">
        <v>1471</v>
      </c>
      <c r="AHL4" s="180" t="s">
        <v>1472</v>
      </c>
      <c r="AHM4" s="180" t="s">
        <v>1473</v>
      </c>
      <c r="AHN4" s="180" t="s">
        <v>1474</v>
      </c>
      <c r="AHO4" s="180" t="s">
        <v>1475</v>
      </c>
      <c r="AHP4" s="180" t="s">
        <v>1476</v>
      </c>
      <c r="AHQ4" s="180" t="s">
        <v>1477</v>
      </c>
      <c r="AHR4" s="180" t="s">
        <v>1478</v>
      </c>
      <c r="AHS4" s="180" t="s">
        <v>1479</v>
      </c>
      <c r="AHT4" s="180" t="s">
        <v>1480</v>
      </c>
      <c r="AHU4" s="180" t="s">
        <v>1481</v>
      </c>
      <c r="AHV4" s="180" t="s">
        <v>1482</v>
      </c>
      <c r="AHW4" s="180" t="s">
        <v>1483</v>
      </c>
      <c r="AHX4" s="180" t="s">
        <v>1484</v>
      </c>
      <c r="AHY4" s="180" t="s">
        <v>1485</v>
      </c>
      <c r="AHZ4" s="180" t="s">
        <v>1486</v>
      </c>
      <c r="AIA4" s="180" t="s">
        <v>1487</v>
      </c>
      <c r="AIB4" s="180" t="s">
        <v>1488</v>
      </c>
      <c r="AIC4" s="180" t="s">
        <v>1489</v>
      </c>
      <c r="AID4" s="180" t="s">
        <v>1490</v>
      </c>
      <c r="AIE4" s="180" t="s">
        <v>1491</v>
      </c>
      <c r="AIF4" s="180" t="s">
        <v>1492</v>
      </c>
      <c r="AIG4" s="180" t="s">
        <v>1493</v>
      </c>
      <c r="AIH4" s="180" t="s">
        <v>1494</v>
      </c>
      <c r="AII4" s="180" t="s">
        <v>1495</v>
      </c>
      <c r="AIJ4" s="180" t="s">
        <v>1496</v>
      </c>
      <c r="AIK4" s="180" t="s">
        <v>1497</v>
      </c>
      <c r="AIL4" s="180" t="s">
        <v>1498</v>
      </c>
      <c r="AIM4" s="180" t="s">
        <v>1499</v>
      </c>
      <c r="AIN4" s="180" t="s">
        <v>1500</v>
      </c>
      <c r="AIO4" s="180" t="s">
        <v>1501</v>
      </c>
      <c r="AIP4" s="180" t="s">
        <v>1502</v>
      </c>
      <c r="AIQ4" s="180" t="s">
        <v>1503</v>
      </c>
      <c r="AIR4" s="180" t="s">
        <v>1504</v>
      </c>
      <c r="AIS4" s="180" t="s">
        <v>1505</v>
      </c>
      <c r="AIT4" s="180" t="s">
        <v>1506</v>
      </c>
      <c r="AIU4" s="180" t="s">
        <v>1507</v>
      </c>
      <c r="AIV4" s="180" t="s">
        <v>1508</v>
      </c>
      <c r="AIW4" s="180" t="s">
        <v>1509</v>
      </c>
      <c r="AIX4" s="180" t="s">
        <v>1510</v>
      </c>
      <c r="AIY4" s="180" t="s">
        <v>1511</v>
      </c>
      <c r="AIZ4" s="180" t="s">
        <v>1512</v>
      </c>
      <c r="AJA4" s="180" t="s">
        <v>1513</v>
      </c>
      <c r="AJB4" s="180" t="s">
        <v>1514</v>
      </c>
      <c r="AJC4" s="180" t="s">
        <v>1515</v>
      </c>
      <c r="AJD4" s="180" t="s">
        <v>1516</v>
      </c>
      <c r="AJE4" s="180" t="s">
        <v>1517</v>
      </c>
      <c r="AJF4" s="180" t="s">
        <v>1518</v>
      </c>
      <c r="AJG4" s="180" t="s">
        <v>1519</v>
      </c>
      <c r="AJH4" s="180" t="s">
        <v>1520</v>
      </c>
      <c r="AJI4" s="180" t="s">
        <v>1521</v>
      </c>
      <c r="AJJ4" s="180" t="s">
        <v>1522</v>
      </c>
      <c r="AJK4" s="180" t="s">
        <v>1523</v>
      </c>
      <c r="AJL4" s="180" t="s">
        <v>1524</v>
      </c>
      <c r="AJM4" s="180" t="s">
        <v>1525</v>
      </c>
      <c r="AJN4" s="180" t="s">
        <v>1526</v>
      </c>
      <c r="AJO4" s="180" t="s">
        <v>1527</v>
      </c>
      <c r="AJP4" s="180" t="s">
        <v>1528</v>
      </c>
      <c r="AJQ4" s="180" t="s">
        <v>1529</v>
      </c>
      <c r="AJR4" s="180" t="s">
        <v>1530</v>
      </c>
      <c r="AJS4" s="180" t="s">
        <v>1531</v>
      </c>
      <c r="AJT4" s="180" t="s">
        <v>1532</v>
      </c>
      <c r="AJU4" s="180" t="s">
        <v>1533</v>
      </c>
      <c r="AJV4" s="180" t="s">
        <v>1534</v>
      </c>
      <c r="AJW4" s="180" t="s">
        <v>1535</v>
      </c>
      <c r="AJX4" s="180" t="s">
        <v>1536</v>
      </c>
      <c r="AJY4" s="180" t="s">
        <v>1537</v>
      </c>
      <c r="AJZ4" s="180" t="s">
        <v>1538</v>
      </c>
      <c r="AKA4" s="180" t="s">
        <v>1539</v>
      </c>
      <c r="AKB4" s="180" t="s">
        <v>1540</v>
      </c>
      <c r="AKC4" s="180" t="s">
        <v>1541</v>
      </c>
      <c r="AKD4" s="180" t="s">
        <v>1542</v>
      </c>
      <c r="AKE4" s="180" t="s">
        <v>1543</v>
      </c>
      <c r="AKF4" s="180" t="s">
        <v>1544</v>
      </c>
      <c r="AKG4" s="180" t="s">
        <v>1545</v>
      </c>
      <c r="AKH4" s="180" t="s">
        <v>1546</v>
      </c>
      <c r="AKI4" s="180" t="s">
        <v>1547</v>
      </c>
      <c r="AKJ4" s="180" t="s">
        <v>1548</v>
      </c>
      <c r="AKK4" s="180" t="s">
        <v>1549</v>
      </c>
      <c r="AKL4" s="180" t="s">
        <v>1550</v>
      </c>
      <c r="AKM4" s="180" t="s">
        <v>1551</v>
      </c>
      <c r="AKN4" s="180" t="s">
        <v>1552</v>
      </c>
      <c r="AKO4" s="180" t="s">
        <v>1553</v>
      </c>
      <c r="AKP4" s="180" t="s">
        <v>1554</v>
      </c>
      <c r="AKQ4" s="180" t="s">
        <v>1555</v>
      </c>
      <c r="AKR4" s="180" t="s">
        <v>1556</v>
      </c>
      <c r="AKS4" s="180" t="s">
        <v>1557</v>
      </c>
      <c r="AKT4" s="180" t="s">
        <v>1558</v>
      </c>
      <c r="AKU4" s="180" t="s">
        <v>1559</v>
      </c>
      <c r="AKV4" s="180" t="s">
        <v>1560</v>
      </c>
      <c r="AKW4" s="180" t="s">
        <v>1561</v>
      </c>
      <c r="AKX4" s="180" t="s">
        <v>1562</v>
      </c>
      <c r="AKY4" s="180" t="s">
        <v>1563</v>
      </c>
      <c r="AKZ4" s="180" t="s">
        <v>1564</v>
      </c>
      <c r="ALA4" s="180" t="s">
        <v>1565</v>
      </c>
      <c r="ALB4" s="180" t="s">
        <v>1566</v>
      </c>
      <c r="ALC4" s="180" t="s">
        <v>1567</v>
      </c>
      <c r="ALD4" s="180" t="s">
        <v>1568</v>
      </c>
      <c r="ALE4" s="180" t="s">
        <v>1569</v>
      </c>
      <c r="ALF4" s="180" t="s">
        <v>1570</v>
      </c>
      <c r="ALG4" s="180" t="s">
        <v>1571</v>
      </c>
      <c r="ALH4" s="180" t="s">
        <v>1572</v>
      </c>
      <c r="ALI4" s="180" t="s">
        <v>1573</v>
      </c>
      <c r="ALJ4" s="180" t="s">
        <v>1574</v>
      </c>
      <c r="ALK4" s="180" t="s">
        <v>1575</v>
      </c>
      <c r="ALL4" s="180" t="s">
        <v>1576</v>
      </c>
      <c r="ALM4" s="180" t="s">
        <v>1577</v>
      </c>
      <c r="ALN4" s="180" t="s">
        <v>1578</v>
      </c>
      <c r="ALO4" s="180" t="s">
        <v>1579</v>
      </c>
      <c r="ALP4" s="180" t="s">
        <v>1580</v>
      </c>
      <c r="ALQ4" s="180" t="s">
        <v>1581</v>
      </c>
      <c r="ALR4" s="180" t="s">
        <v>1582</v>
      </c>
      <c r="ALS4" s="180" t="s">
        <v>1583</v>
      </c>
      <c r="ALT4" s="180" t="s">
        <v>1584</v>
      </c>
      <c r="ALU4" s="180" t="s">
        <v>1585</v>
      </c>
      <c r="ALV4" s="180" t="s">
        <v>1586</v>
      </c>
      <c r="ALW4" s="180" t="s">
        <v>1587</v>
      </c>
      <c r="ALX4" s="180" t="s">
        <v>1588</v>
      </c>
      <c r="ALY4" s="180" t="s">
        <v>1589</v>
      </c>
      <c r="ALZ4" s="180" t="s">
        <v>1590</v>
      </c>
      <c r="AMA4" s="180" t="s">
        <v>1591</v>
      </c>
      <c r="AMB4" s="180" t="s">
        <v>1592</v>
      </c>
      <c r="AMC4" s="180" t="s">
        <v>1593</v>
      </c>
      <c r="AMD4" s="180" t="s">
        <v>1594</v>
      </c>
      <c r="AME4" s="180" t="s">
        <v>1595</v>
      </c>
      <c r="AMF4" s="180" t="s">
        <v>1596</v>
      </c>
      <c r="AMG4" s="180" t="s">
        <v>1597</v>
      </c>
      <c r="AMH4" s="180" t="s">
        <v>1598</v>
      </c>
      <c r="AMI4" s="180" t="s">
        <v>1599</v>
      </c>
      <c r="AMJ4" s="180" t="s">
        <v>1600</v>
      </c>
      <c r="AMK4" s="180" t="s">
        <v>1601</v>
      </c>
      <c r="AML4" s="180" t="s">
        <v>1602</v>
      </c>
      <c r="AMM4" s="180" t="s">
        <v>1603</v>
      </c>
      <c r="AMN4" s="180" t="s">
        <v>1604</v>
      </c>
      <c r="AMO4" s="180" t="s">
        <v>1605</v>
      </c>
      <c r="AMP4" s="180" t="s">
        <v>1606</v>
      </c>
      <c r="AMQ4" s="180" t="s">
        <v>1607</v>
      </c>
      <c r="AMR4" s="180" t="s">
        <v>1608</v>
      </c>
      <c r="AMS4" s="180" t="s">
        <v>1609</v>
      </c>
      <c r="AMT4" s="180" t="s">
        <v>1610</v>
      </c>
      <c r="AMU4" s="180" t="s">
        <v>1611</v>
      </c>
      <c r="AMV4" s="180" t="s">
        <v>1612</v>
      </c>
      <c r="AMW4" s="180" t="s">
        <v>1613</v>
      </c>
      <c r="AMX4" s="180" t="s">
        <v>1614</v>
      </c>
      <c r="AMY4" s="180" t="s">
        <v>1615</v>
      </c>
      <c r="AMZ4" s="180" t="s">
        <v>1616</v>
      </c>
      <c r="ANA4" s="180" t="s">
        <v>1617</v>
      </c>
      <c r="ANB4" s="180" t="s">
        <v>1618</v>
      </c>
      <c r="ANC4" s="180" t="s">
        <v>1619</v>
      </c>
      <c r="AND4" s="180" t="s">
        <v>1620</v>
      </c>
      <c r="ANE4" s="180" t="s">
        <v>1621</v>
      </c>
      <c r="ANF4" s="180" t="s">
        <v>1622</v>
      </c>
      <c r="ANG4" s="180" t="s">
        <v>1623</v>
      </c>
      <c r="ANH4" s="180" t="s">
        <v>1624</v>
      </c>
      <c r="ANI4" s="180" t="s">
        <v>1625</v>
      </c>
      <c r="ANJ4" s="180" t="s">
        <v>1626</v>
      </c>
      <c r="ANK4" s="180" t="s">
        <v>1627</v>
      </c>
      <c r="ANL4" s="180" t="s">
        <v>1628</v>
      </c>
      <c r="ANM4" s="180" t="s">
        <v>1629</v>
      </c>
      <c r="ANN4" s="180" t="s">
        <v>1630</v>
      </c>
      <c r="ANO4" s="180" t="s">
        <v>1631</v>
      </c>
      <c r="ANP4" s="180" t="s">
        <v>1632</v>
      </c>
      <c r="ANQ4" s="180" t="s">
        <v>1633</v>
      </c>
      <c r="ANR4" s="180" t="s">
        <v>1634</v>
      </c>
      <c r="ANS4" s="180" t="s">
        <v>1635</v>
      </c>
      <c r="ANT4" s="180" t="s">
        <v>1636</v>
      </c>
      <c r="ANU4" s="180" t="s">
        <v>1637</v>
      </c>
      <c r="ANV4" s="180" t="s">
        <v>1638</v>
      </c>
      <c r="ANW4" s="180" t="s">
        <v>1639</v>
      </c>
      <c r="ANX4" s="180" t="s">
        <v>1640</v>
      </c>
      <c r="ANY4" s="180" t="s">
        <v>1641</v>
      </c>
      <c r="ANZ4" s="180" t="s">
        <v>1642</v>
      </c>
      <c r="AOA4" s="180" t="s">
        <v>1643</v>
      </c>
      <c r="AOB4" s="180" t="s">
        <v>1644</v>
      </c>
      <c r="AOC4" s="180" t="s">
        <v>1645</v>
      </c>
      <c r="AOD4" s="180" t="s">
        <v>1646</v>
      </c>
      <c r="AOE4" s="180" t="s">
        <v>1647</v>
      </c>
      <c r="AOF4" s="180" t="s">
        <v>1648</v>
      </c>
      <c r="AOG4" s="180" t="s">
        <v>1649</v>
      </c>
      <c r="AOH4" s="180" t="s">
        <v>1650</v>
      </c>
      <c r="AOI4" s="180" t="s">
        <v>1651</v>
      </c>
      <c r="AOJ4" s="180" t="s">
        <v>1652</v>
      </c>
      <c r="AOK4" s="180" t="s">
        <v>1653</v>
      </c>
      <c r="AOL4" s="180" t="s">
        <v>1654</v>
      </c>
      <c r="AOM4" s="180" t="s">
        <v>1655</v>
      </c>
      <c r="AON4" s="180" t="s">
        <v>1656</v>
      </c>
      <c r="AOO4" s="180" t="s">
        <v>1657</v>
      </c>
      <c r="AOP4" s="180" t="s">
        <v>1658</v>
      </c>
      <c r="AOQ4" s="180" t="s">
        <v>1659</v>
      </c>
      <c r="AOR4" s="180" t="s">
        <v>1660</v>
      </c>
      <c r="AOS4" s="180" t="s">
        <v>1661</v>
      </c>
      <c r="AOT4" s="180" t="s">
        <v>1662</v>
      </c>
      <c r="AOU4" s="180" t="s">
        <v>1663</v>
      </c>
      <c r="AOV4" s="180" t="s">
        <v>1664</v>
      </c>
      <c r="AOW4" s="180" t="s">
        <v>1665</v>
      </c>
      <c r="AOX4" s="180" t="s">
        <v>1666</v>
      </c>
      <c r="AOY4" s="180" t="s">
        <v>1667</v>
      </c>
      <c r="AOZ4" s="180" t="s">
        <v>1668</v>
      </c>
      <c r="APA4" s="180" t="s">
        <v>1669</v>
      </c>
      <c r="APB4" s="180" t="s">
        <v>1670</v>
      </c>
      <c r="APC4" s="180" t="s">
        <v>1671</v>
      </c>
      <c r="APD4" s="180" t="s">
        <v>1672</v>
      </c>
      <c r="APE4" s="180" t="s">
        <v>1673</v>
      </c>
      <c r="APF4" s="180" t="s">
        <v>1674</v>
      </c>
      <c r="APG4" s="180" t="s">
        <v>1675</v>
      </c>
      <c r="APH4" s="180" t="s">
        <v>1676</v>
      </c>
      <c r="API4" s="180" t="s">
        <v>1677</v>
      </c>
      <c r="APJ4" s="180" t="s">
        <v>1678</v>
      </c>
      <c r="APK4" s="180" t="s">
        <v>1679</v>
      </c>
      <c r="APL4" s="180" t="s">
        <v>1680</v>
      </c>
      <c r="APM4" s="180" t="s">
        <v>1681</v>
      </c>
      <c r="APN4" s="180" t="s">
        <v>1682</v>
      </c>
      <c r="APO4" s="180" t="s">
        <v>1683</v>
      </c>
      <c r="APP4" s="180" t="s">
        <v>1684</v>
      </c>
      <c r="APQ4" s="180" t="s">
        <v>1685</v>
      </c>
      <c r="APR4" s="180" t="s">
        <v>1686</v>
      </c>
      <c r="APS4" s="180" t="s">
        <v>1687</v>
      </c>
      <c r="APT4" s="180" t="s">
        <v>1688</v>
      </c>
      <c r="APU4" s="180" t="s">
        <v>1689</v>
      </c>
      <c r="APV4" s="180" t="s">
        <v>1690</v>
      </c>
      <c r="APW4" s="180" t="s">
        <v>1691</v>
      </c>
      <c r="APX4" s="180" t="s">
        <v>1692</v>
      </c>
      <c r="APY4" s="180" t="s">
        <v>1693</v>
      </c>
      <c r="APZ4" s="180" t="s">
        <v>1694</v>
      </c>
      <c r="AQA4" s="180" t="s">
        <v>1695</v>
      </c>
      <c r="AQB4" s="180" t="s">
        <v>1696</v>
      </c>
      <c r="AQC4" s="180" t="s">
        <v>1697</v>
      </c>
      <c r="AQD4" s="180" t="s">
        <v>1698</v>
      </c>
      <c r="AQE4" s="180" t="s">
        <v>1699</v>
      </c>
      <c r="AQF4" s="180" t="s">
        <v>1700</v>
      </c>
      <c r="AQG4" s="180" t="s">
        <v>1701</v>
      </c>
      <c r="AQH4" s="180" t="s">
        <v>1702</v>
      </c>
      <c r="AQI4" s="180" t="s">
        <v>1703</v>
      </c>
      <c r="AQJ4" s="180" t="s">
        <v>1704</v>
      </c>
      <c r="AQK4" s="180" t="s">
        <v>1705</v>
      </c>
      <c r="AQL4" s="180" t="s">
        <v>1706</v>
      </c>
      <c r="AQM4" s="180" t="s">
        <v>1707</v>
      </c>
      <c r="AQN4" s="180" t="s">
        <v>1708</v>
      </c>
      <c r="AQO4" s="180" t="s">
        <v>1709</v>
      </c>
      <c r="AQP4" s="180" t="s">
        <v>1710</v>
      </c>
      <c r="AQQ4" s="180" t="s">
        <v>1711</v>
      </c>
      <c r="AQR4" s="180" t="s">
        <v>1712</v>
      </c>
      <c r="AQS4" s="180" t="s">
        <v>1713</v>
      </c>
      <c r="AQT4" s="180" t="s">
        <v>1714</v>
      </c>
      <c r="AQU4" s="180" t="s">
        <v>1715</v>
      </c>
      <c r="AQV4" s="180" t="s">
        <v>1716</v>
      </c>
      <c r="AQW4" s="180" t="s">
        <v>1717</v>
      </c>
      <c r="AQX4" s="180" t="s">
        <v>1718</v>
      </c>
      <c r="AQY4" s="180" t="s">
        <v>1719</v>
      </c>
      <c r="AQZ4" s="180" t="s">
        <v>1720</v>
      </c>
      <c r="ARA4" s="180" t="s">
        <v>1721</v>
      </c>
      <c r="ARB4" s="180" t="s">
        <v>1722</v>
      </c>
      <c r="ARC4" s="180" t="s">
        <v>1723</v>
      </c>
      <c r="ARD4" s="180" t="s">
        <v>1724</v>
      </c>
      <c r="ARE4" s="180" t="s">
        <v>1725</v>
      </c>
      <c r="ARF4" s="180" t="s">
        <v>1726</v>
      </c>
      <c r="ARG4" s="180" t="s">
        <v>1727</v>
      </c>
      <c r="ARH4" s="180" t="s">
        <v>1728</v>
      </c>
      <c r="ARI4" s="180" t="s">
        <v>1729</v>
      </c>
      <c r="ARJ4" s="180" t="s">
        <v>1730</v>
      </c>
      <c r="ARK4" s="180" t="s">
        <v>1731</v>
      </c>
      <c r="ARL4" s="180" t="s">
        <v>1732</v>
      </c>
      <c r="ARM4" s="180" t="s">
        <v>1733</v>
      </c>
      <c r="ARN4" s="180" t="s">
        <v>1734</v>
      </c>
      <c r="ARO4" s="180" t="s">
        <v>1735</v>
      </c>
      <c r="ARP4" s="180" t="s">
        <v>1736</v>
      </c>
      <c r="ARQ4" s="180" t="s">
        <v>1737</v>
      </c>
      <c r="ARR4" s="180" t="s">
        <v>1738</v>
      </c>
      <c r="ARS4" s="180" t="s">
        <v>1739</v>
      </c>
      <c r="ART4" s="180" t="s">
        <v>1740</v>
      </c>
      <c r="ARU4" s="180" t="s">
        <v>1741</v>
      </c>
      <c r="ARV4" s="180" t="s">
        <v>1742</v>
      </c>
      <c r="ARW4" s="180" t="s">
        <v>1743</v>
      </c>
      <c r="ARX4" s="180" t="s">
        <v>1744</v>
      </c>
      <c r="ARY4" s="180" t="s">
        <v>1745</v>
      </c>
      <c r="ARZ4" s="180" t="s">
        <v>1746</v>
      </c>
      <c r="ASA4" s="180" t="s">
        <v>8175</v>
      </c>
      <c r="ASB4" s="180" t="s">
        <v>8176</v>
      </c>
      <c r="ASC4" s="180" t="s">
        <v>8177</v>
      </c>
      <c r="ASD4" s="180" t="s">
        <v>8178</v>
      </c>
      <c r="ASE4" s="180" t="s">
        <v>8179</v>
      </c>
      <c r="ASF4" s="180" t="s">
        <v>8180</v>
      </c>
      <c r="ASG4" s="180" t="s">
        <v>8181</v>
      </c>
      <c r="ASH4" s="180" t="s">
        <v>8182</v>
      </c>
      <c r="ASI4" s="180" t="s">
        <v>8183</v>
      </c>
      <c r="ASJ4" s="180" t="s">
        <v>8184</v>
      </c>
      <c r="ASK4" s="180" t="s">
        <v>8185</v>
      </c>
      <c r="ASL4" s="180" t="s">
        <v>8186</v>
      </c>
      <c r="ASM4" s="180" t="s">
        <v>8187</v>
      </c>
      <c r="ASN4" s="180" t="s">
        <v>8188</v>
      </c>
      <c r="ASO4" s="180" t="s">
        <v>8189</v>
      </c>
      <c r="ASP4" s="180" t="s">
        <v>8190</v>
      </c>
      <c r="ASQ4" s="180" t="s">
        <v>8191</v>
      </c>
      <c r="ASR4" s="180" t="s">
        <v>8192</v>
      </c>
      <c r="ASS4" s="180" t="s">
        <v>8193</v>
      </c>
      <c r="AST4" s="180" t="s">
        <v>8194</v>
      </c>
      <c r="ASU4" s="180" t="s">
        <v>8195</v>
      </c>
      <c r="ASV4" s="180" t="s">
        <v>8196</v>
      </c>
      <c r="ASW4" s="180" t="s">
        <v>8197</v>
      </c>
      <c r="ASX4" s="180" t="s">
        <v>8198</v>
      </c>
      <c r="ASY4" s="180" t="s">
        <v>8199</v>
      </c>
      <c r="ASZ4" s="180" t="s">
        <v>8200</v>
      </c>
      <c r="ATA4" s="180" t="s">
        <v>8201</v>
      </c>
      <c r="ATB4" s="180" t="s">
        <v>8202</v>
      </c>
      <c r="ATC4" s="180" t="s">
        <v>8203</v>
      </c>
      <c r="ATD4" s="180" t="s">
        <v>8204</v>
      </c>
      <c r="ATE4" s="180" t="s">
        <v>1747</v>
      </c>
      <c r="ATF4" s="180" t="s">
        <v>1748</v>
      </c>
      <c r="ATG4" s="180" t="s">
        <v>1749</v>
      </c>
      <c r="ATH4" s="180" t="s">
        <v>1750</v>
      </c>
      <c r="ATI4" s="180" t="s">
        <v>1751</v>
      </c>
      <c r="ATJ4" s="180" t="s">
        <v>1752</v>
      </c>
      <c r="ATK4" s="180" t="s">
        <v>1753</v>
      </c>
      <c r="ATL4" s="180" t="s">
        <v>1754</v>
      </c>
      <c r="ATM4" s="180" t="s">
        <v>1755</v>
      </c>
      <c r="ATN4" s="180" t="s">
        <v>1756</v>
      </c>
      <c r="ATO4" s="180" t="s">
        <v>1757</v>
      </c>
      <c r="ATP4" s="180" t="s">
        <v>1758</v>
      </c>
      <c r="ATQ4" s="180" t="s">
        <v>1759</v>
      </c>
      <c r="ATR4" s="180" t="s">
        <v>1760</v>
      </c>
      <c r="ATS4" s="180" t="s">
        <v>1761</v>
      </c>
      <c r="ATT4" s="180" t="s">
        <v>1762</v>
      </c>
      <c r="ATU4" s="180" t="s">
        <v>1763</v>
      </c>
      <c r="ATV4" s="180" t="s">
        <v>1764</v>
      </c>
      <c r="ATW4" s="180" t="s">
        <v>1765</v>
      </c>
      <c r="ATX4" s="180" t="s">
        <v>1766</v>
      </c>
      <c r="ATY4" s="180" t="s">
        <v>1767</v>
      </c>
      <c r="ATZ4" s="180" t="s">
        <v>1768</v>
      </c>
      <c r="AUA4" s="180" t="s">
        <v>1769</v>
      </c>
      <c r="AUB4" s="180" t="s">
        <v>1770</v>
      </c>
      <c r="AUC4" s="180" t="s">
        <v>1771</v>
      </c>
      <c r="AUD4" s="180" t="s">
        <v>1772</v>
      </c>
      <c r="AUE4" s="180" t="s">
        <v>1773</v>
      </c>
      <c r="AUF4" s="180" t="s">
        <v>1774</v>
      </c>
      <c r="AUG4" s="180" t="s">
        <v>1775</v>
      </c>
      <c r="AUH4" s="180" t="s">
        <v>1776</v>
      </c>
      <c r="AUI4" s="180" t="s">
        <v>1777</v>
      </c>
      <c r="AUJ4" s="180" t="s">
        <v>1778</v>
      </c>
      <c r="AUK4" s="180" t="s">
        <v>1779</v>
      </c>
      <c r="AUL4" s="180" t="s">
        <v>1780</v>
      </c>
      <c r="AUM4" s="180" t="s">
        <v>1781</v>
      </c>
      <c r="AUN4" s="180" t="s">
        <v>1782</v>
      </c>
      <c r="AUO4" s="180" t="s">
        <v>1783</v>
      </c>
      <c r="AUP4" s="180" t="s">
        <v>1784</v>
      </c>
      <c r="AUQ4" s="180" t="s">
        <v>1785</v>
      </c>
      <c r="AUR4" s="180" t="s">
        <v>1786</v>
      </c>
      <c r="AUS4" s="180" t="s">
        <v>1787</v>
      </c>
      <c r="AUT4" s="180" t="s">
        <v>1788</v>
      </c>
      <c r="AUU4" s="180" t="s">
        <v>1789</v>
      </c>
      <c r="AUV4" s="180" t="s">
        <v>1790</v>
      </c>
      <c r="AUW4" s="180" t="s">
        <v>1791</v>
      </c>
      <c r="AUX4" s="180" t="s">
        <v>1792</v>
      </c>
      <c r="AUY4" s="180" t="s">
        <v>1793</v>
      </c>
      <c r="AUZ4" s="180" t="s">
        <v>1794</v>
      </c>
      <c r="AVA4" s="180" t="s">
        <v>8205</v>
      </c>
      <c r="AVB4" s="180" t="s">
        <v>8206</v>
      </c>
      <c r="AVC4" s="180" t="s">
        <v>8207</v>
      </c>
      <c r="AVD4" s="180" t="s">
        <v>8208</v>
      </c>
      <c r="AVE4" s="180" t="s">
        <v>1795</v>
      </c>
      <c r="AVF4" s="180" t="s">
        <v>1796</v>
      </c>
      <c r="AVG4" s="180" t="s">
        <v>1797</v>
      </c>
      <c r="AVH4" s="180" t="s">
        <v>1798</v>
      </c>
      <c r="AVI4" s="180" t="s">
        <v>1799</v>
      </c>
      <c r="AVJ4" s="180" t="s">
        <v>1800</v>
      </c>
      <c r="AVK4" s="180" t="s">
        <v>1801</v>
      </c>
      <c r="AVL4" s="180" t="s">
        <v>1802</v>
      </c>
      <c r="AVM4" s="180" t="s">
        <v>1803</v>
      </c>
      <c r="AVN4" s="180" t="s">
        <v>1804</v>
      </c>
      <c r="AVO4" s="180" t="s">
        <v>1805</v>
      </c>
      <c r="AVP4" s="180" t="s">
        <v>1806</v>
      </c>
      <c r="AVQ4" s="180" t="s">
        <v>1807</v>
      </c>
      <c r="AVR4" s="180" t="s">
        <v>1808</v>
      </c>
      <c r="AVS4" s="180" t="s">
        <v>1809</v>
      </c>
      <c r="AVT4" s="180" t="s">
        <v>1810</v>
      </c>
      <c r="AVU4" s="180" t="s">
        <v>1811</v>
      </c>
      <c r="AVV4" s="180" t="s">
        <v>1812</v>
      </c>
      <c r="AVW4" s="180" t="s">
        <v>1813</v>
      </c>
      <c r="AVX4" s="180" t="s">
        <v>1814</v>
      </c>
      <c r="AVY4" s="180" t="s">
        <v>1815</v>
      </c>
      <c r="AVZ4" s="180" t="s">
        <v>1816</v>
      </c>
      <c r="AWA4" s="180" t="s">
        <v>1817</v>
      </c>
      <c r="AWB4" s="180" t="s">
        <v>1818</v>
      </c>
      <c r="AWC4" s="180" t="s">
        <v>1819</v>
      </c>
      <c r="AWD4" s="180" t="s">
        <v>1820</v>
      </c>
      <c r="AWE4" s="180" t="s">
        <v>1821</v>
      </c>
      <c r="AWF4" s="180" t="s">
        <v>1822</v>
      </c>
      <c r="AWG4" s="180" t="s">
        <v>1823</v>
      </c>
      <c r="AWH4" s="180" t="s">
        <v>1824</v>
      </c>
      <c r="AWI4" s="180" t="s">
        <v>1825</v>
      </c>
      <c r="AWJ4" s="180" t="s">
        <v>1826</v>
      </c>
      <c r="AWK4" s="180" t="s">
        <v>1827</v>
      </c>
      <c r="AWL4" s="180" t="s">
        <v>1828</v>
      </c>
      <c r="AWM4" s="180" t="s">
        <v>1829</v>
      </c>
      <c r="AWN4" s="180" t="s">
        <v>1830</v>
      </c>
      <c r="AWO4" s="180" t="s">
        <v>1831</v>
      </c>
      <c r="AWP4" s="180" t="s">
        <v>1832</v>
      </c>
      <c r="AWQ4" s="180" t="s">
        <v>1833</v>
      </c>
      <c r="AWR4" s="180" t="s">
        <v>1834</v>
      </c>
      <c r="AWS4" s="180" t="s">
        <v>1835</v>
      </c>
      <c r="AWT4" s="180" t="s">
        <v>1836</v>
      </c>
      <c r="AWU4" s="180" t="s">
        <v>1837</v>
      </c>
      <c r="AWV4" s="180" t="s">
        <v>1838</v>
      </c>
      <c r="AWW4" s="180" t="s">
        <v>1839</v>
      </c>
      <c r="AWX4" s="180" t="s">
        <v>1840</v>
      </c>
      <c r="AWY4" s="180" t="s">
        <v>1841</v>
      </c>
      <c r="AWZ4" s="180" t="s">
        <v>1842</v>
      </c>
      <c r="AXA4" s="180" t="s">
        <v>1843</v>
      </c>
      <c r="AXB4" s="180" t="s">
        <v>1844</v>
      </c>
      <c r="AXC4" s="180" t="s">
        <v>1845</v>
      </c>
      <c r="AXD4" s="180" t="s">
        <v>1846</v>
      </c>
      <c r="AXE4" s="180" t="s">
        <v>1847</v>
      </c>
      <c r="AXF4" s="180" t="s">
        <v>1848</v>
      </c>
      <c r="AXG4" s="180" t="s">
        <v>1849</v>
      </c>
      <c r="AXH4" s="180" t="s">
        <v>1850</v>
      </c>
      <c r="AXI4" s="180" t="s">
        <v>1851</v>
      </c>
      <c r="AXJ4" s="180" t="s">
        <v>1852</v>
      </c>
      <c r="AXK4" s="180" t="s">
        <v>1853</v>
      </c>
      <c r="AXL4" s="180" t="s">
        <v>1854</v>
      </c>
      <c r="AXM4" s="180" t="s">
        <v>1855</v>
      </c>
      <c r="AXN4" s="180" t="s">
        <v>1856</v>
      </c>
      <c r="AXO4" s="180" t="s">
        <v>1857</v>
      </c>
      <c r="AXP4" s="180" t="s">
        <v>1858</v>
      </c>
      <c r="AXQ4" s="180" t="s">
        <v>1859</v>
      </c>
      <c r="AXR4" s="180" t="s">
        <v>1860</v>
      </c>
      <c r="AXS4" s="180" t="s">
        <v>1861</v>
      </c>
      <c r="AXT4" s="180" t="s">
        <v>1862</v>
      </c>
      <c r="AXU4" s="180" t="s">
        <v>1863</v>
      </c>
      <c r="AXV4" s="180" t="s">
        <v>1864</v>
      </c>
      <c r="AXW4" s="180" t="s">
        <v>1865</v>
      </c>
      <c r="AXX4" s="180" t="s">
        <v>1866</v>
      </c>
      <c r="AXY4" s="180" t="s">
        <v>1867</v>
      </c>
      <c r="AXZ4" s="180" t="s">
        <v>1868</v>
      </c>
      <c r="AYA4" s="180" t="s">
        <v>1869</v>
      </c>
      <c r="AYB4" s="180" t="s">
        <v>1870</v>
      </c>
      <c r="AYC4" s="180" t="s">
        <v>1871</v>
      </c>
      <c r="AYD4" s="180" t="s">
        <v>1872</v>
      </c>
      <c r="AYE4" s="180" t="s">
        <v>1873</v>
      </c>
      <c r="AYF4" s="180" t="s">
        <v>1874</v>
      </c>
      <c r="AYG4" s="180" t="s">
        <v>1875</v>
      </c>
      <c r="AYH4" s="180" t="s">
        <v>1876</v>
      </c>
      <c r="AYI4" s="180" t="s">
        <v>1877</v>
      </c>
      <c r="AYJ4" s="180" t="s">
        <v>1878</v>
      </c>
      <c r="AYK4" s="180" t="s">
        <v>1879</v>
      </c>
      <c r="AYL4" s="180" t="s">
        <v>1880</v>
      </c>
      <c r="AYM4" s="180" t="s">
        <v>1881</v>
      </c>
      <c r="AYN4" s="180" t="s">
        <v>1882</v>
      </c>
      <c r="AYO4" s="180" t="s">
        <v>1883</v>
      </c>
      <c r="AYP4" s="180" t="s">
        <v>1884</v>
      </c>
      <c r="AYQ4" s="180" t="s">
        <v>1885</v>
      </c>
      <c r="AYR4" s="180" t="s">
        <v>1886</v>
      </c>
      <c r="AYS4" s="180" t="s">
        <v>1887</v>
      </c>
      <c r="AYT4" s="180" t="s">
        <v>1888</v>
      </c>
      <c r="AYU4" s="180" t="s">
        <v>1889</v>
      </c>
      <c r="AYV4" s="180" t="s">
        <v>1890</v>
      </c>
      <c r="AYW4" s="180" t="s">
        <v>1891</v>
      </c>
      <c r="AYX4" s="180" t="s">
        <v>1892</v>
      </c>
      <c r="AYY4" s="180" t="s">
        <v>1893</v>
      </c>
      <c r="AYZ4" s="180" t="s">
        <v>1894</v>
      </c>
      <c r="AZA4" s="180" t="s">
        <v>1895</v>
      </c>
      <c r="AZB4" s="180" t="s">
        <v>1896</v>
      </c>
      <c r="AZC4" s="180" t="s">
        <v>1897</v>
      </c>
      <c r="AZD4" s="180" t="s">
        <v>1898</v>
      </c>
      <c r="AZE4" s="180" t="s">
        <v>1899</v>
      </c>
      <c r="AZF4" s="180" t="s">
        <v>1900</v>
      </c>
      <c r="AZG4" s="180" t="s">
        <v>1901</v>
      </c>
      <c r="AZH4" s="180" t="s">
        <v>1902</v>
      </c>
      <c r="AZI4" s="180" t="s">
        <v>1903</v>
      </c>
      <c r="AZJ4" s="180" t="s">
        <v>1904</v>
      </c>
      <c r="AZK4" s="180" t="s">
        <v>1905</v>
      </c>
      <c r="AZL4" s="180" t="s">
        <v>1906</v>
      </c>
      <c r="AZM4" s="180" t="s">
        <v>1907</v>
      </c>
      <c r="AZN4" s="180" t="s">
        <v>1908</v>
      </c>
      <c r="AZO4" s="180" t="s">
        <v>1909</v>
      </c>
      <c r="AZP4" s="180" t="s">
        <v>1910</v>
      </c>
      <c r="AZQ4" s="180" t="s">
        <v>1911</v>
      </c>
      <c r="AZR4" s="180" t="s">
        <v>1912</v>
      </c>
      <c r="AZS4" s="180" t="s">
        <v>1913</v>
      </c>
      <c r="AZT4" s="180" t="s">
        <v>1914</v>
      </c>
      <c r="AZU4" s="180" t="s">
        <v>1915</v>
      </c>
      <c r="AZV4" s="180" t="s">
        <v>1916</v>
      </c>
      <c r="AZW4" s="180" t="s">
        <v>1917</v>
      </c>
      <c r="AZX4" s="180" t="s">
        <v>1918</v>
      </c>
      <c r="AZY4" s="180" t="s">
        <v>1919</v>
      </c>
      <c r="AZZ4" s="180" t="s">
        <v>1920</v>
      </c>
      <c r="BAA4" s="180" t="s">
        <v>1921</v>
      </c>
      <c r="BAB4" s="180" t="s">
        <v>1922</v>
      </c>
      <c r="BAC4" s="180" t="s">
        <v>1923</v>
      </c>
      <c r="BAD4" s="180" t="s">
        <v>1924</v>
      </c>
      <c r="BAE4" s="180" t="s">
        <v>1925</v>
      </c>
      <c r="BAF4" s="180" t="s">
        <v>1926</v>
      </c>
      <c r="BAG4" s="180" t="s">
        <v>1927</v>
      </c>
      <c r="BAH4" s="180" t="s">
        <v>1928</v>
      </c>
      <c r="BAI4" s="180" t="s">
        <v>1929</v>
      </c>
      <c r="BAJ4" s="180" t="s">
        <v>1930</v>
      </c>
      <c r="BAK4" s="180" t="s">
        <v>1931</v>
      </c>
      <c r="BAL4" s="180" t="s">
        <v>1932</v>
      </c>
      <c r="BAM4" s="180" t="s">
        <v>1933</v>
      </c>
      <c r="BAN4" s="180" t="s">
        <v>1934</v>
      </c>
      <c r="BAO4" s="180" t="s">
        <v>1935</v>
      </c>
      <c r="BAP4" s="180" t="s">
        <v>1936</v>
      </c>
      <c r="BAQ4" s="180" t="s">
        <v>1937</v>
      </c>
      <c r="BAR4" s="180" t="s">
        <v>1938</v>
      </c>
      <c r="BAS4" s="180" t="s">
        <v>1939</v>
      </c>
      <c r="BAT4" s="180" t="s">
        <v>1940</v>
      </c>
      <c r="BAU4" s="180" t="s">
        <v>1941</v>
      </c>
      <c r="BAV4" s="180" t="s">
        <v>1942</v>
      </c>
      <c r="BAW4" s="180" t="s">
        <v>1943</v>
      </c>
      <c r="BAX4" s="180" t="s">
        <v>1944</v>
      </c>
      <c r="BAY4" s="180" t="s">
        <v>1945</v>
      </c>
      <c r="BAZ4" s="180" t="s">
        <v>1946</v>
      </c>
      <c r="BBA4" s="180" t="s">
        <v>1947</v>
      </c>
      <c r="BBB4" s="180" t="s">
        <v>1948</v>
      </c>
      <c r="BBC4" s="180" t="s">
        <v>1949</v>
      </c>
      <c r="BBD4" s="180" t="s">
        <v>1950</v>
      </c>
      <c r="BBE4" s="180" t="s">
        <v>1951</v>
      </c>
      <c r="BBF4" s="180" t="s">
        <v>1952</v>
      </c>
      <c r="BBG4" s="180" t="s">
        <v>1953</v>
      </c>
      <c r="BBH4" s="180" t="s">
        <v>1954</v>
      </c>
      <c r="BBI4" s="180" t="s">
        <v>1955</v>
      </c>
      <c r="BBJ4" s="180" t="s">
        <v>1956</v>
      </c>
      <c r="BBK4" s="180" t="s">
        <v>1957</v>
      </c>
      <c r="BBL4" s="180" t="s">
        <v>1958</v>
      </c>
      <c r="BBM4" s="180" t="s">
        <v>1959</v>
      </c>
      <c r="BBN4" s="180" t="s">
        <v>1960</v>
      </c>
      <c r="BBO4" s="180" t="s">
        <v>1961</v>
      </c>
      <c r="BBP4" s="180" t="s">
        <v>1962</v>
      </c>
      <c r="BBQ4" s="180" t="s">
        <v>1963</v>
      </c>
      <c r="BBR4" s="180" t="s">
        <v>1964</v>
      </c>
      <c r="BBS4" s="180" t="s">
        <v>1965</v>
      </c>
      <c r="BBT4" s="180" t="s">
        <v>1966</v>
      </c>
      <c r="BBU4" s="180" t="s">
        <v>1967</v>
      </c>
      <c r="BBV4" s="180" t="s">
        <v>1968</v>
      </c>
      <c r="BBW4" s="180" t="s">
        <v>1969</v>
      </c>
      <c r="BBX4" s="180" t="s">
        <v>1970</v>
      </c>
      <c r="BBY4" s="180" t="s">
        <v>1971</v>
      </c>
      <c r="BBZ4" s="180" t="s">
        <v>1972</v>
      </c>
      <c r="BCA4" s="180" t="s">
        <v>1973</v>
      </c>
      <c r="BCB4" s="180" t="s">
        <v>1974</v>
      </c>
      <c r="BCC4" s="180" t="s">
        <v>1975</v>
      </c>
      <c r="BCD4" s="180" t="s">
        <v>1976</v>
      </c>
      <c r="BCE4" s="180" t="s">
        <v>1977</v>
      </c>
      <c r="BCF4" s="180" t="s">
        <v>1978</v>
      </c>
      <c r="BCG4" s="180" t="s">
        <v>1979</v>
      </c>
      <c r="BCH4" s="180" t="s">
        <v>1980</v>
      </c>
      <c r="BCI4" s="180" t="s">
        <v>1981</v>
      </c>
      <c r="BCJ4" s="180" t="s">
        <v>1982</v>
      </c>
      <c r="BCK4" s="180" t="s">
        <v>1983</v>
      </c>
      <c r="BCL4" s="180" t="s">
        <v>1984</v>
      </c>
      <c r="BCM4" s="180" t="s">
        <v>1985</v>
      </c>
      <c r="BCN4" s="180" t="s">
        <v>1986</v>
      </c>
      <c r="BCO4" s="180" t="s">
        <v>1987</v>
      </c>
      <c r="BCP4" s="180" t="s">
        <v>1988</v>
      </c>
      <c r="BCQ4" s="180" t="s">
        <v>1989</v>
      </c>
      <c r="BCR4" s="180" t="s">
        <v>1990</v>
      </c>
      <c r="BCS4" s="180" t="s">
        <v>1991</v>
      </c>
      <c r="BCT4" s="180" t="s">
        <v>1992</v>
      </c>
      <c r="BCU4" s="180" t="s">
        <v>1993</v>
      </c>
      <c r="BCV4" s="180" t="s">
        <v>1994</v>
      </c>
      <c r="BCW4" s="180" t="s">
        <v>1995</v>
      </c>
      <c r="BCX4" s="180" t="s">
        <v>1996</v>
      </c>
      <c r="BCY4" s="180" t="s">
        <v>1997</v>
      </c>
      <c r="BCZ4" s="180" t="s">
        <v>1998</v>
      </c>
      <c r="BDA4" s="180" t="s">
        <v>1999</v>
      </c>
      <c r="BDB4" s="180" t="s">
        <v>2000</v>
      </c>
      <c r="BDC4" s="180" t="s">
        <v>2001</v>
      </c>
      <c r="BDD4" s="180" t="s">
        <v>2002</v>
      </c>
      <c r="BDE4" s="180" t="s">
        <v>2003</v>
      </c>
      <c r="BDF4" s="180" t="s">
        <v>2004</v>
      </c>
      <c r="BDG4" s="180" t="s">
        <v>2005</v>
      </c>
      <c r="BDH4" s="180" t="s">
        <v>2006</v>
      </c>
      <c r="BDI4" s="180" t="s">
        <v>2007</v>
      </c>
      <c r="BDJ4" s="180" t="s">
        <v>2008</v>
      </c>
      <c r="BDK4" s="180" t="s">
        <v>2009</v>
      </c>
      <c r="BDL4" s="180" t="s">
        <v>2010</v>
      </c>
      <c r="BDM4" s="180" t="s">
        <v>2011</v>
      </c>
      <c r="BDN4" s="180" t="s">
        <v>2012</v>
      </c>
      <c r="BDO4" s="180" t="s">
        <v>2013</v>
      </c>
      <c r="BDP4" s="180" t="s">
        <v>2014</v>
      </c>
      <c r="BDQ4" s="180" t="s">
        <v>2015</v>
      </c>
      <c r="BDR4" s="180" t="s">
        <v>2016</v>
      </c>
      <c r="BDS4" s="180" t="s">
        <v>2017</v>
      </c>
      <c r="BDT4" s="180" t="s">
        <v>2018</v>
      </c>
      <c r="BDU4" s="180" t="s">
        <v>2019</v>
      </c>
      <c r="BDV4" s="180" t="s">
        <v>2020</v>
      </c>
      <c r="BDW4" s="180" t="s">
        <v>2021</v>
      </c>
      <c r="BDX4" s="180" t="s">
        <v>2022</v>
      </c>
      <c r="BDY4" s="180" t="s">
        <v>2023</v>
      </c>
      <c r="BDZ4" s="180" t="s">
        <v>2024</v>
      </c>
      <c r="BEA4" s="180" t="s">
        <v>2025</v>
      </c>
      <c r="BEB4" s="180" t="s">
        <v>2026</v>
      </c>
      <c r="BEC4" s="180" t="s">
        <v>2027</v>
      </c>
      <c r="BED4" s="180" t="s">
        <v>2028</v>
      </c>
      <c r="BEE4" s="180" t="s">
        <v>2029</v>
      </c>
      <c r="BEF4" s="180" t="s">
        <v>2030</v>
      </c>
      <c r="BEG4" s="180" t="s">
        <v>2031</v>
      </c>
      <c r="BEH4" s="180" t="s">
        <v>2032</v>
      </c>
      <c r="BEI4" s="180" t="s">
        <v>2033</v>
      </c>
      <c r="BEJ4" s="180" t="s">
        <v>2034</v>
      </c>
      <c r="BEK4" s="180" t="s">
        <v>2035</v>
      </c>
      <c r="BEL4" s="180" t="s">
        <v>2036</v>
      </c>
      <c r="BEM4" s="180" t="s">
        <v>2037</v>
      </c>
      <c r="BEN4" s="180" t="s">
        <v>2038</v>
      </c>
      <c r="BEO4" s="180" t="s">
        <v>2039</v>
      </c>
      <c r="BEP4" s="180" t="s">
        <v>2040</v>
      </c>
      <c r="BEQ4" s="180" t="s">
        <v>2041</v>
      </c>
      <c r="BER4" s="180" t="s">
        <v>2042</v>
      </c>
      <c r="BES4" s="180" t="s">
        <v>2043</v>
      </c>
      <c r="BET4" s="180" t="s">
        <v>2044</v>
      </c>
      <c r="BEU4" s="180" t="s">
        <v>2045</v>
      </c>
      <c r="BEV4" s="180" t="s">
        <v>2046</v>
      </c>
      <c r="BEW4" s="180" t="s">
        <v>2047</v>
      </c>
      <c r="BEX4" s="180" t="s">
        <v>2048</v>
      </c>
      <c r="BEY4" s="180" t="s">
        <v>2049</v>
      </c>
      <c r="BEZ4" s="180" t="s">
        <v>2050</v>
      </c>
      <c r="BFA4" s="180" t="s">
        <v>2051</v>
      </c>
      <c r="BFB4" s="180" t="s">
        <v>2052</v>
      </c>
      <c r="BFC4" s="180" t="s">
        <v>2053</v>
      </c>
      <c r="BFD4" s="180" t="s">
        <v>2054</v>
      </c>
      <c r="BFE4" s="180" t="s">
        <v>2055</v>
      </c>
      <c r="BFF4" s="180" t="s">
        <v>2056</v>
      </c>
      <c r="BFG4" s="180" t="s">
        <v>2057</v>
      </c>
      <c r="BFH4" s="180" t="s">
        <v>2058</v>
      </c>
      <c r="BFI4" s="180" t="s">
        <v>2059</v>
      </c>
      <c r="BFJ4" s="180" t="s">
        <v>2060</v>
      </c>
      <c r="BFK4" s="180" t="s">
        <v>2061</v>
      </c>
      <c r="BFL4" s="180" t="s">
        <v>2062</v>
      </c>
      <c r="BFM4" s="180" t="s">
        <v>2063</v>
      </c>
      <c r="BFN4" s="180" t="s">
        <v>2064</v>
      </c>
      <c r="BFO4" s="180" t="s">
        <v>2065</v>
      </c>
      <c r="BFP4" s="180" t="s">
        <v>2066</v>
      </c>
      <c r="BFQ4" s="180" t="s">
        <v>2067</v>
      </c>
      <c r="BFR4" s="180" t="s">
        <v>2068</v>
      </c>
      <c r="BFS4" s="180" t="s">
        <v>2069</v>
      </c>
      <c r="BFT4" s="180" t="s">
        <v>2070</v>
      </c>
      <c r="BFU4" s="180" t="s">
        <v>2071</v>
      </c>
      <c r="BFV4" s="180" t="s">
        <v>2072</v>
      </c>
      <c r="BFW4" s="180" t="s">
        <v>2073</v>
      </c>
      <c r="BFX4" s="180" t="s">
        <v>2074</v>
      </c>
      <c r="BFY4" s="180" t="s">
        <v>2075</v>
      </c>
      <c r="BFZ4" s="180" t="s">
        <v>2076</v>
      </c>
      <c r="BGA4" s="180" t="s">
        <v>2077</v>
      </c>
      <c r="BGB4" s="180" t="s">
        <v>2078</v>
      </c>
      <c r="BGC4" s="180" t="s">
        <v>2079</v>
      </c>
      <c r="BGD4" s="180" t="s">
        <v>2080</v>
      </c>
      <c r="BGE4" s="180" t="s">
        <v>2081</v>
      </c>
      <c r="BGF4" s="180" t="s">
        <v>2082</v>
      </c>
      <c r="BGG4" s="180" t="s">
        <v>2083</v>
      </c>
      <c r="BGH4" s="180" t="s">
        <v>2084</v>
      </c>
      <c r="BGI4" s="180" t="s">
        <v>2085</v>
      </c>
      <c r="BGJ4" s="180" t="s">
        <v>2086</v>
      </c>
      <c r="BGK4" s="180" t="s">
        <v>2087</v>
      </c>
      <c r="BGL4" s="180" t="s">
        <v>2088</v>
      </c>
      <c r="BGM4" s="180" t="s">
        <v>2089</v>
      </c>
      <c r="BGN4" s="180" t="s">
        <v>2090</v>
      </c>
      <c r="BGO4" s="180" t="s">
        <v>2091</v>
      </c>
      <c r="BGP4" s="180" t="s">
        <v>2092</v>
      </c>
      <c r="BGQ4" s="180" t="s">
        <v>2093</v>
      </c>
      <c r="BGR4" s="180" t="s">
        <v>2094</v>
      </c>
      <c r="BGS4" s="180" t="s">
        <v>2095</v>
      </c>
      <c r="BGT4" s="180" t="s">
        <v>2096</v>
      </c>
      <c r="BGU4" s="180" t="s">
        <v>2097</v>
      </c>
      <c r="BGV4" s="180" t="s">
        <v>2098</v>
      </c>
      <c r="BGW4" s="180" t="s">
        <v>2099</v>
      </c>
      <c r="BGX4" s="180" t="s">
        <v>2100</v>
      </c>
      <c r="BGY4" s="180" t="s">
        <v>2101</v>
      </c>
      <c r="BGZ4" s="180" t="s">
        <v>2102</v>
      </c>
      <c r="BHA4" s="180" t="s">
        <v>2103</v>
      </c>
      <c r="BHB4" s="180" t="s">
        <v>2104</v>
      </c>
      <c r="BHC4" s="180" t="s">
        <v>2105</v>
      </c>
      <c r="BHD4" s="180" t="s">
        <v>2106</v>
      </c>
      <c r="BHE4" s="180" t="s">
        <v>2107</v>
      </c>
      <c r="BHF4" s="180" t="s">
        <v>2108</v>
      </c>
      <c r="BHG4" s="180" t="s">
        <v>2109</v>
      </c>
      <c r="BHH4" s="180" t="s">
        <v>2110</v>
      </c>
      <c r="BHI4" s="180" t="s">
        <v>2111</v>
      </c>
      <c r="BHJ4" s="180" t="s">
        <v>2112</v>
      </c>
      <c r="BHK4" s="180" t="s">
        <v>2113</v>
      </c>
      <c r="BHL4" s="180" t="s">
        <v>2114</v>
      </c>
      <c r="BHM4" s="180" t="s">
        <v>2115</v>
      </c>
      <c r="BHN4" s="180" t="s">
        <v>2116</v>
      </c>
      <c r="BHO4" s="180" t="s">
        <v>2117</v>
      </c>
      <c r="BHP4" s="180" t="s">
        <v>2118</v>
      </c>
      <c r="BHQ4" s="180" t="s">
        <v>2119</v>
      </c>
      <c r="BHR4" s="180" t="s">
        <v>2120</v>
      </c>
      <c r="BHS4" s="180" t="s">
        <v>2121</v>
      </c>
      <c r="BHT4" s="180" t="s">
        <v>2122</v>
      </c>
      <c r="BHU4" s="180" t="s">
        <v>2123</v>
      </c>
      <c r="BHV4" s="180" t="s">
        <v>2124</v>
      </c>
      <c r="BHW4" s="180" t="s">
        <v>2125</v>
      </c>
      <c r="BHX4" s="180" t="s">
        <v>2126</v>
      </c>
      <c r="BHY4" s="180" t="s">
        <v>2127</v>
      </c>
      <c r="BHZ4" s="180" t="s">
        <v>2128</v>
      </c>
      <c r="BIA4" s="180" t="s">
        <v>2129</v>
      </c>
      <c r="BIB4" s="180" t="s">
        <v>2130</v>
      </c>
      <c r="BIC4" s="180" t="s">
        <v>2131</v>
      </c>
      <c r="BID4" s="180" t="s">
        <v>2132</v>
      </c>
      <c r="BIE4" s="180" t="s">
        <v>2133</v>
      </c>
      <c r="BIF4" s="180" t="s">
        <v>2134</v>
      </c>
      <c r="BIG4" s="180" t="s">
        <v>2135</v>
      </c>
      <c r="BIH4" s="180" t="s">
        <v>2136</v>
      </c>
      <c r="BII4" s="180" t="s">
        <v>2137</v>
      </c>
      <c r="BIJ4" s="180" t="s">
        <v>2138</v>
      </c>
      <c r="BIK4" s="180" t="s">
        <v>2139</v>
      </c>
      <c r="BIL4" s="180" t="s">
        <v>2140</v>
      </c>
      <c r="BIM4" s="180" t="s">
        <v>2141</v>
      </c>
      <c r="BIN4" s="180" t="s">
        <v>2142</v>
      </c>
      <c r="BIO4" s="180" t="s">
        <v>2143</v>
      </c>
      <c r="BIP4" s="180" t="s">
        <v>2144</v>
      </c>
      <c r="BIQ4" s="180" t="s">
        <v>2145</v>
      </c>
      <c r="BIR4" s="180" t="s">
        <v>2146</v>
      </c>
      <c r="BIS4" s="180" t="s">
        <v>2147</v>
      </c>
      <c r="BIT4" s="180" t="s">
        <v>2148</v>
      </c>
      <c r="BIU4" s="180" t="s">
        <v>2149</v>
      </c>
      <c r="BIV4" s="180" t="s">
        <v>2150</v>
      </c>
      <c r="BIW4" s="180" t="s">
        <v>2151</v>
      </c>
      <c r="BIX4" s="180" t="s">
        <v>2152</v>
      </c>
      <c r="BIY4" s="180" t="s">
        <v>2153</v>
      </c>
      <c r="BIZ4" s="180" t="s">
        <v>2154</v>
      </c>
      <c r="BJA4" s="180" t="s">
        <v>2155</v>
      </c>
      <c r="BJB4" s="180" t="s">
        <v>2156</v>
      </c>
      <c r="BJC4" s="180" t="s">
        <v>2157</v>
      </c>
      <c r="BJD4" s="180" t="s">
        <v>2158</v>
      </c>
      <c r="BJE4" s="180" t="s">
        <v>2159</v>
      </c>
      <c r="BJF4" s="180" t="s">
        <v>2160</v>
      </c>
      <c r="BJG4" s="180" t="s">
        <v>2161</v>
      </c>
      <c r="BJH4" s="180" t="s">
        <v>2162</v>
      </c>
      <c r="BJI4" s="180" t="s">
        <v>2163</v>
      </c>
      <c r="BJJ4" s="180" t="s">
        <v>2164</v>
      </c>
      <c r="BJK4" s="180" t="s">
        <v>2165</v>
      </c>
      <c r="BJL4" s="180" t="s">
        <v>2166</v>
      </c>
      <c r="BJM4" s="180" t="s">
        <v>2167</v>
      </c>
      <c r="BJN4" s="180" t="s">
        <v>2168</v>
      </c>
      <c r="BJO4" s="180" t="s">
        <v>2169</v>
      </c>
      <c r="BJP4" s="180" t="s">
        <v>2170</v>
      </c>
      <c r="BJQ4" s="180" t="s">
        <v>2171</v>
      </c>
      <c r="BJR4" s="180" t="s">
        <v>2172</v>
      </c>
      <c r="BJS4" s="180" t="s">
        <v>2173</v>
      </c>
      <c r="BJT4" s="180" t="s">
        <v>2174</v>
      </c>
      <c r="BJU4" s="180" t="s">
        <v>2175</v>
      </c>
      <c r="BJV4" s="180" t="s">
        <v>2176</v>
      </c>
      <c r="BJW4" s="180" t="s">
        <v>2177</v>
      </c>
      <c r="BJX4" s="180" t="s">
        <v>2178</v>
      </c>
      <c r="BJY4" s="180" t="s">
        <v>2179</v>
      </c>
      <c r="BJZ4" s="180" t="s">
        <v>2180</v>
      </c>
      <c r="BKA4" s="180" t="s">
        <v>2181</v>
      </c>
      <c r="BKB4" s="180" t="s">
        <v>2182</v>
      </c>
      <c r="BKC4" s="180" t="s">
        <v>2183</v>
      </c>
      <c r="BKD4" s="180" t="s">
        <v>2184</v>
      </c>
      <c r="BKE4" s="180" t="s">
        <v>2185</v>
      </c>
      <c r="BKF4" s="180" t="s">
        <v>2186</v>
      </c>
      <c r="BKG4" s="180" t="s">
        <v>2187</v>
      </c>
      <c r="BKH4" s="180" t="s">
        <v>2188</v>
      </c>
      <c r="BKI4" s="180" t="s">
        <v>2189</v>
      </c>
      <c r="BKJ4" s="180" t="s">
        <v>2190</v>
      </c>
      <c r="BKK4" s="180" t="s">
        <v>2191</v>
      </c>
      <c r="BKL4" s="180" t="s">
        <v>2192</v>
      </c>
      <c r="BKM4" s="180" t="s">
        <v>2193</v>
      </c>
      <c r="BKN4" s="180" t="s">
        <v>2194</v>
      </c>
      <c r="BKO4" s="180" t="s">
        <v>2195</v>
      </c>
      <c r="BKP4" s="180" t="s">
        <v>2196</v>
      </c>
      <c r="BKQ4" s="180" t="s">
        <v>2197</v>
      </c>
      <c r="BKR4" s="180" t="s">
        <v>2198</v>
      </c>
      <c r="BKS4" s="180" t="s">
        <v>2199</v>
      </c>
      <c r="BKT4" s="180" t="s">
        <v>2200</v>
      </c>
      <c r="BKU4" s="180" t="s">
        <v>2201</v>
      </c>
      <c r="BKV4" s="180" t="s">
        <v>2202</v>
      </c>
      <c r="BKW4" s="180" t="s">
        <v>2203</v>
      </c>
      <c r="BKX4" s="180" t="s">
        <v>2204</v>
      </c>
      <c r="BKY4" s="180" t="s">
        <v>2205</v>
      </c>
      <c r="BKZ4" s="180" t="s">
        <v>2206</v>
      </c>
      <c r="BLA4" s="180" t="s">
        <v>2207</v>
      </c>
      <c r="BLB4" s="180" t="s">
        <v>2208</v>
      </c>
      <c r="BLC4" s="180" t="s">
        <v>2209</v>
      </c>
      <c r="BLD4" s="180" t="s">
        <v>2210</v>
      </c>
      <c r="BLE4" s="180" t="s">
        <v>2211</v>
      </c>
      <c r="BLF4" s="180" t="s">
        <v>2212</v>
      </c>
      <c r="BLG4" s="180" t="s">
        <v>2213</v>
      </c>
      <c r="BLH4" s="180" t="s">
        <v>2214</v>
      </c>
      <c r="BLI4" s="180" t="s">
        <v>2215</v>
      </c>
      <c r="BLJ4" s="180" t="s">
        <v>2216</v>
      </c>
      <c r="BLK4" s="180" t="s">
        <v>2217</v>
      </c>
      <c r="BLL4" s="180" t="s">
        <v>2218</v>
      </c>
      <c r="BLM4" s="180" t="s">
        <v>2219</v>
      </c>
      <c r="BLN4" s="180" t="s">
        <v>2220</v>
      </c>
      <c r="BLO4" s="180" t="s">
        <v>2221</v>
      </c>
      <c r="BLP4" s="180" t="s">
        <v>2222</v>
      </c>
      <c r="BLQ4" s="180" t="s">
        <v>2223</v>
      </c>
      <c r="BLR4" s="180" t="s">
        <v>2224</v>
      </c>
      <c r="BLS4" s="180" t="s">
        <v>2225</v>
      </c>
      <c r="BLT4" s="180" t="s">
        <v>2226</v>
      </c>
      <c r="BLU4" s="180" t="s">
        <v>2227</v>
      </c>
      <c r="BLV4" s="180" t="s">
        <v>2228</v>
      </c>
      <c r="BLW4" s="180" t="s">
        <v>2229</v>
      </c>
      <c r="BLX4" s="180" t="s">
        <v>2230</v>
      </c>
      <c r="BLY4" s="180" t="s">
        <v>2231</v>
      </c>
      <c r="BLZ4" s="180" t="s">
        <v>2232</v>
      </c>
      <c r="BMA4" s="180" t="s">
        <v>2233</v>
      </c>
      <c r="BMB4" s="180" t="s">
        <v>2234</v>
      </c>
      <c r="BMC4" s="180" t="s">
        <v>2235</v>
      </c>
      <c r="BMD4" s="180" t="s">
        <v>2236</v>
      </c>
      <c r="BME4" s="180" t="s">
        <v>2237</v>
      </c>
      <c r="BMF4" s="180" t="s">
        <v>2238</v>
      </c>
      <c r="BMG4" s="180" t="s">
        <v>2239</v>
      </c>
      <c r="BMH4" s="180" t="s">
        <v>2240</v>
      </c>
      <c r="BMI4" s="180" t="s">
        <v>2241</v>
      </c>
      <c r="BMJ4" s="180" t="s">
        <v>2242</v>
      </c>
      <c r="BMK4" s="180" t="s">
        <v>2243</v>
      </c>
      <c r="BML4" s="180" t="s">
        <v>2244</v>
      </c>
      <c r="BMM4" s="180" t="s">
        <v>2245</v>
      </c>
      <c r="BMN4" s="180" t="s">
        <v>2246</v>
      </c>
      <c r="BMO4" s="180" t="s">
        <v>2247</v>
      </c>
      <c r="BMP4" s="180" t="s">
        <v>2248</v>
      </c>
      <c r="BMQ4" s="180" t="s">
        <v>2249</v>
      </c>
      <c r="BMR4" s="180" t="s">
        <v>2250</v>
      </c>
      <c r="BMS4" s="180" t="s">
        <v>2251</v>
      </c>
      <c r="BMT4" s="180" t="s">
        <v>2252</v>
      </c>
      <c r="BMU4" s="180" t="s">
        <v>2253</v>
      </c>
      <c r="BMV4" s="180" t="s">
        <v>2254</v>
      </c>
      <c r="BMW4" s="180" t="s">
        <v>2255</v>
      </c>
      <c r="BMX4" s="180" t="s">
        <v>2256</v>
      </c>
      <c r="BMY4" s="180" t="s">
        <v>2257</v>
      </c>
      <c r="BMZ4" s="180" t="s">
        <v>2258</v>
      </c>
      <c r="BNA4" s="180" t="s">
        <v>2259</v>
      </c>
      <c r="BNB4" s="180" t="s">
        <v>2260</v>
      </c>
      <c r="BNC4" s="180" t="s">
        <v>2261</v>
      </c>
      <c r="BND4" s="180" t="s">
        <v>2262</v>
      </c>
      <c r="BNE4" s="180" t="s">
        <v>2263</v>
      </c>
      <c r="BNF4" s="180" t="s">
        <v>2264</v>
      </c>
      <c r="BNG4" s="180" t="s">
        <v>2265</v>
      </c>
      <c r="BNH4" s="180" t="s">
        <v>2266</v>
      </c>
      <c r="BNI4" s="180" t="s">
        <v>2267</v>
      </c>
      <c r="BNJ4" s="180" t="s">
        <v>2268</v>
      </c>
      <c r="BNK4" s="180" t="s">
        <v>2269</v>
      </c>
      <c r="BNL4" s="180" t="s">
        <v>2270</v>
      </c>
      <c r="BNM4" s="180" t="s">
        <v>2271</v>
      </c>
      <c r="BNN4" s="180" t="s">
        <v>2272</v>
      </c>
      <c r="BNO4" s="180" t="s">
        <v>2273</v>
      </c>
      <c r="BNP4" s="180" t="s">
        <v>2274</v>
      </c>
      <c r="BNQ4" s="180" t="s">
        <v>2275</v>
      </c>
      <c r="BNR4" s="180" t="s">
        <v>2276</v>
      </c>
      <c r="BNS4" s="180" t="s">
        <v>2277</v>
      </c>
      <c r="BNT4" s="180" t="s">
        <v>2278</v>
      </c>
      <c r="BNU4" s="180" t="s">
        <v>2279</v>
      </c>
      <c r="BNV4" s="180" t="s">
        <v>2280</v>
      </c>
      <c r="BNW4" s="180" t="s">
        <v>2281</v>
      </c>
      <c r="BNX4" s="180" t="s">
        <v>2282</v>
      </c>
      <c r="BNY4" s="180" t="s">
        <v>2283</v>
      </c>
      <c r="BNZ4" s="180" t="s">
        <v>2284</v>
      </c>
      <c r="BOA4" s="180" t="s">
        <v>2285</v>
      </c>
      <c r="BOB4" s="180" t="s">
        <v>2286</v>
      </c>
      <c r="BOC4" s="180" t="s">
        <v>2287</v>
      </c>
      <c r="BOD4" s="180" t="s">
        <v>2288</v>
      </c>
      <c r="BOE4" s="180" t="s">
        <v>2289</v>
      </c>
      <c r="BOF4" s="180" t="s">
        <v>2290</v>
      </c>
      <c r="BOG4" s="180" t="s">
        <v>2291</v>
      </c>
      <c r="BOH4" s="180" t="s">
        <v>2292</v>
      </c>
      <c r="BOI4" s="180" t="s">
        <v>2293</v>
      </c>
      <c r="BOJ4" s="180" t="s">
        <v>2294</v>
      </c>
      <c r="BOK4" s="180" t="s">
        <v>2295</v>
      </c>
      <c r="BOL4" s="180" t="s">
        <v>2296</v>
      </c>
      <c r="BOM4" s="180" t="s">
        <v>2297</v>
      </c>
      <c r="BON4" s="180" t="s">
        <v>2298</v>
      </c>
      <c r="BOO4" s="180" t="s">
        <v>2299</v>
      </c>
      <c r="BOP4" s="180" t="s">
        <v>2300</v>
      </c>
      <c r="BOQ4" s="180" t="s">
        <v>2301</v>
      </c>
      <c r="BOR4" s="180" t="s">
        <v>2302</v>
      </c>
      <c r="BOS4" s="180" t="s">
        <v>2303</v>
      </c>
      <c r="BOT4" s="180" t="s">
        <v>2304</v>
      </c>
      <c r="BOU4" s="180" t="s">
        <v>2305</v>
      </c>
      <c r="BOV4" s="180" t="s">
        <v>2306</v>
      </c>
      <c r="BOW4" s="180" t="s">
        <v>2307</v>
      </c>
      <c r="BOX4" s="180" t="s">
        <v>2308</v>
      </c>
      <c r="BOY4" s="180" t="s">
        <v>2309</v>
      </c>
      <c r="BOZ4" s="180" t="s">
        <v>2310</v>
      </c>
      <c r="BPA4" s="180" t="s">
        <v>2311</v>
      </c>
      <c r="BPB4" s="180" t="s">
        <v>2312</v>
      </c>
      <c r="BPC4" s="180" t="s">
        <v>2313</v>
      </c>
      <c r="BPD4" s="180" t="s">
        <v>2314</v>
      </c>
      <c r="BPE4" s="180" t="s">
        <v>2315</v>
      </c>
      <c r="BPF4" s="180" t="s">
        <v>2316</v>
      </c>
      <c r="BPG4" s="180" t="s">
        <v>2317</v>
      </c>
      <c r="BPH4" s="180" t="s">
        <v>2318</v>
      </c>
      <c r="BPI4" s="180" t="s">
        <v>2319</v>
      </c>
      <c r="BPJ4" s="180" t="s">
        <v>2320</v>
      </c>
      <c r="BPK4" s="180" t="s">
        <v>2321</v>
      </c>
      <c r="BPL4" s="180" t="s">
        <v>2322</v>
      </c>
      <c r="BPM4" s="180" t="s">
        <v>2323</v>
      </c>
      <c r="BPN4" s="180" t="s">
        <v>2324</v>
      </c>
      <c r="BPO4" s="180" t="s">
        <v>2325</v>
      </c>
      <c r="BPP4" s="180" t="s">
        <v>2326</v>
      </c>
      <c r="BPQ4" s="180" t="s">
        <v>2327</v>
      </c>
      <c r="BPR4" s="180" t="s">
        <v>2328</v>
      </c>
      <c r="BPS4" s="180" t="s">
        <v>2329</v>
      </c>
      <c r="BPT4" s="180" t="s">
        <v>2330</v>
      </c>
      <c r="BPU4" s="180" t="s">
        <v>2331</v>
      </c>
      <c r="BPV4" s="180" t="s">
        <v>2332</v>
      </c>
      <c r="BPW4" s="180" t="s">
        <v>2333</v>
      </c>
      <c r="BPX4" s="180" t="s">
        <v>2334</v>
      </c>
      <c r="BPY4" s="180" t="s">
        <v>2335</v>
      </c>
      <c r="BPZ4" s="180" t="s">
        <v>2336</v>
      </c>
      <c r="BQA4" s="180" t="s">
        <v>2337</v>
      </c>
      <c r="BQB4" s="180" t="s">
        <v>2338</v>
      </c>
      <c r="BQC4" s="180" t="s">
        <v>2339</v>
      </c>
      <c r="BQD4" s="180" t="s">
        <v>2340</v>
      </c>
      <c r="BQE4" s="180" t="s">
        <v>2341</v>
      </c>
      <c r="BQF4" s="180" t="s">
        <v>2342</v>
      </c>
      <c r="BQG4" s="180" t="s">
        <v>2343</v>
      </c>
      <c r="BQH4" s="180" t="s">
        <v>2344</v>
      </c>
      <c r="BQI4" s="180" t="s">
        <v>2345</v>
      </c>
      <c r="BQJ4" s="180" t="s">
        <v>2346</v>
      </c>
      <c r="BQK4" s="180" t="s">
        <v>2347</v>
      </c>
      <c r="BQL4" s="180" t="s">
        <v>2348</v>
      </c>
      <c r="BQM4" s="180" t="s">
        <v>2349</v>
      </c>
      <c r="BQN4" s="180" t="s">
        <v>2350</v>
      </c>
      <c r="BQO4" s="180" t="s">
        <v>2351</v>
      </c>
      <c r="BQP4" s="180" t="s">
        <v>2352</v>
      </c>
      <c r="BQQ4" s="180" t="s">
        <v>2353</v>
      </c>
      <c r="BQR4" s="180" t="s">
        <v>2354</v>
      </c>
      <c r="BQS4" s="180" t="s">
        <v>2355</v>
      </c>
      <c r="BQT4" s="180" t="s">
        <v>2356</v>
      </c>
      <c r="BQU4" s="180" t="s">
        <v>2357</v>
      </c>
      <c r="BQV4" s="180" t="s">
        <v>2358</v>
      </c>
      <c r="BQW4" s="180" t="s">
        <v>2359</v>
      </c>
      <c r="BQX4" s="180" t="s">
        <v>2360</v>
      </c>
      <c r="BQY4" s="180" t="s">
        <v>2361</v>
      </c>
      <c r="BQZ4" s="180" t="s">
        <v>2362</v>
      </c>
      <c r="BRA4" s="180" t="s">
        <v>2363</v>
      </c>
      <c r="BRB4" s="180" t="s">
        <v>2364</v>
      </c>
      <c r="BRC4" s="180" t="s">
        <v>2365</v>
      </c>
      <c r="BRD4" s="180" t="s">
        <v>2366</v>
      </c>
      <c r="BRE4" s="180" t="s">
        <v>2367</v>
      </c>
      <c r="BRF4" s="180" t="s">
        <v>2368</v>
      </c>
      <c r="BRG4" s="180" t="s">
        <v>2369</v>
      </c>
      <c r="BRH4" s="180" t="s">
        <v>2370</v>
      </c>
      <c r="BRI4" s="180" t="s">
        <v>2371</v>
      </c>
      <c r="BRJ4" s="180" t="s">
        <v>2372</v>
      </c>
      <c r="BRK4" s="180" t="s">
        <v>2373</v>
      </c>
      <c r="BRL4" s="180" t="s">
        <v>2374</v>
      </c>
      <c r="BRM4" s="180" t="s">
        <v>2375</v>
      </c>
      <c r="BRN4" s="180" t="s">
        <v>2376</v>
      </c>
      <c r="BRO4" s="180" t="s">
        <v>2377</v>
      </c>
      <c r="BRP4" s="180" t="s">
        <v>2378</v>
      </c>
      <c r="BRQ4" s="180" t="s">
        <v>2379</v>
      </c>
      <c r="BRR4" s="180" t="s">
        <v>2380</v>
      </c>
      <c r="BRS4" s="180" t="s">
        <v>2381</v>
      </c>
      <c r="BRT4" s="180" t="s">
        <v>2382</v>
      </c>
      <c r="BRU4" s="180" t="s">
        <v>2383</v>
      </c>
      <c r="BRV4" s="180" t="s">
        <v>2384</v>
      </c>
      <c r="BRW4" s="180" t="s">
        <v>2385</v>
      </c>
      <c r="BRX4" s="180" t="s">
        <v>2386</v>
      </c>
      <c r="BRY4" s="180" t="s">
        <v>2387</v>
      </c>
      <c r="BRZ4" s="180" t="s">
        <v>2388</v>
      </c>
      <c r="BSA4" s="180" t="s">
        <v>2389</v>
      </c>
      <c r="BSB4" s="180" t="s">
        <v>2390</v>
      </c>
      <c r="BSC4" s="180" t="s">
        <v>2391</v>
      </c>
      <c r="BSD4" s="180" t="s">
        <v>2392</v>
      </c>
      <c r="BSE4" s="180" t="s">
        <v>2393</v>
      </c>
      <c r="BSF4" s="180" t="s">
        <v>2394</v>
      </c>
      <c r="BSG4" s="180" t="s">
        <v>2395</v>
      </c>
      <c r="BSH4" s="180" t="s">
        <v>2396</v>
      </c>
      <c r="BSI4" s="180" t="s">
        <v>2397</v>
      </c>
      <c r="BSJ4" s="180" t="s">
        <v>2398</v>
      </c>
      <c r="BSK4" s="180" t="s">
        <v>2399</v>
      </c>
      <c r="BSL4" s="180" t="s">
        <v>2400</v>
      </c>
      <c r="BSM4" s="180" t="s">
        <v>2401</v>
      </c>
      <c r="BSN4" s="180" t="s">
        <v>2402</v>
      </c>
      <c r="BSO4" s="180" t="s">
        <v>2403</v>
      </c>
      <c r="BSP4" s="180" t="s">
        <v>2404</v>
      </c>
      <c r="BSQ4" s="180" t="s">
        <v>2405</v>
      </c>
      <c r="BSR4" s="180" t="s">
        <v>2406</v>
      </c>
      <c r="BSS4" s="180" t="s">
        <v>2407</v>
      </c>
      <c r="BST4" s="180" t="s">
        <v>2408</v>
      </c>
      <c r="BSU4" s="180" t="s">
        <v>2409</v>
      </c>
      <c r="BSV4" s="180" t="s">
        <v>2410</v>
      </c>
      <c r="BSW4" s="180" t="s">
        <v>2411</v>
      </c>
      <c r="BSX4" s="180" t="s">
        <v>2412</v>
      </c>
      <c r="BSY4" s="180" t="s">
        <v>2413</v>
      </c>
      <c r="BSZ4" s="180" t="s">
        <v>2414</v>
      </c>
      <c r="BTA4" s="180" t="s">
        <v>2415</v>
      </c>
      <c r="BTB4" s="180" t="s">
        <v>2416</v>
      </c>
      <c r="BTC4" s="180" t="s">
        <v>2417</v>
      </c>
      <c r="BTD4" s="180" t="s">
        <v>2418</v>
      </c>
      <c r="BTE4" s="180" t="s">
        <v>2419</v>
      </c>
      <c r="BTF4" s="180" t="s">
        <v>2420</v>
      </c>
      <c r="BTG4" s="180" t="s">
        <v>2421</v>
      </c>
      <c r="BTH4" s="180" t="s">
        <v>2422</v>
      </c>
      <c r="BTI4" s="180" t="s">
        <v>2423</v>
      </c>
      <c r="BTJ4" s="180" t="s">
        <v>2424</v>
      </c>
      <c r="BTK4" s="180" t="s">
        <v>2425</v>
      </c>
      <c r="BTL4" s="180" t="s">
        <v>2426</v>
      </c>
      <c r="BTM4" s="180" t="s">
        <v>2427</v>
      </c>
      <c r="BTN4" s="180" t="s">
        <v>2428</v>
      </c>
      <c r="BTO4" s="180" t="s">
        <v>2429</v>
      </c>
      <c r="BTP4" s="180" t="s">
        <v>2430</v>
      </c>
      <c r="BTQ4" s="180" t="s">
        <v>2431</v>
      </c>
      <c r="BTR4" s="180" t="s">
        <v>2432</v>
      </c>
      <c r="BTS4" s="180" t="s">
        <v>2433</v>
      </c>
      <c r="BTT4" s="180" t="s">
        <v>2434</v>
      </c>
      <c r="BTU4" s="180" t="s">
        <v>2435</v>
      </c>
      <c r="BTV4" s="180" t="s">
        <v>2436</v>
      </c>
      <c r="BTW4" s="180" t="s">
        <v>2437</v>
      </c>
      <c r="BTX4" s="180" t="s">
        <v>2438</v>
      </c>
      <c r="BTY4" s="180" t="s">
        <v>2439</v>
      </c>
      <c r="BTZ4" s="180" t="s">
        <v>2440</v>
      </c>
      <c r="BUA4" s="180" t="s">
        <v>2441</v>
      </c>
      <c r="BUB4" s="180" t="s">
        <v>2442</v>
      </c>
      <c r="BUC4" s="180" t="s">
        <v>2443</v>
      </c>
      <c r="BUD4" s="180" t="s">
        <v>2444</v>
      </c>
      <c r="BUE4" s="180" t="s">
        <v>2445</v>
      </c>
      <c r="BUF4" s="180" t="s">
        <v>2446</v>
      </c>
      <c r="BUG4" s="180" t="s">
        <v>2447</v>
      </c>
      <c r="BUH4" s="180" t="s">
        <v>2448</v>
      </c>
      <c r="BUI4" s="180" t="s">
        <v>2449</v>
      </c>
      <c r="BUJ4" s="180" t="s">
        <v>2450</v>
      </c>
      <c r="BUK4" s="180" t="s">
        <v>2451</v>
      </c>
      <c r="BUL4" s="180" t="s">
        <v>2452</v>
      </c>
      <c r="BUM4" s="180" t="s">
        <v>2453</v>
      </c>
      <c r="BUN4" s="180" t="s">
        <v>2454</v>
      </c>
      <c r="BUO4" s="180" t="s">
        <v>2455</v>
      </c>
      <c r="BUP4" s="180" t="s">
        <v>2456</v>
      </c>
      <c r="BUQ4" s="180" t="s">
        <v>2457</v>
      </c>
      <c r="BUR4" s="180" t="s">
        <v>2458</v>
      </c>
      <c r="BUS4" s="180" t="s">
        <v>2459</v>
      </c>
      <c r="BUT4" s="180" t="s">
        <v>2460</v>
      </c>
      <c r="BUU4" s="180" t="s">
        <v>2461</v>
      </c>
      <c r="BUV4" s="180" t="s">
        <v>2462</v>
      </c>
      <c r="BUW4" s="180" t="s">
        <v>2463</v>
      </c>
      <c r="BUX4" s="180" t="s">
        <v>2464</v>
      </c>
      <c r="BUY4" s="180" t="s">
        <v>2465</v>
      </c>
      <c r="BUZ4" s="180" t="s">
        <v>2466</v>
      </c>
      <c r="BVA4" s="180" t="s">
        <v>2467</v>
      </c>
      <c r="BVB4" s="180" t="s">
        <v>2468</v>
      </c>
      <c r="BVC4" s="180" t="s">
        <v>2469</v>
      </c>
      <c r="BVD4" s="180" t="s">
        <v>2470</v>
      </c>
      <c r="BVE4" s="180" t="s">
        <v>2471</v>
      </c>
      <c r="BVF4" s="180" t="s">
        <v>2472</v>
      </c>
      <c r="BVG4" s="180" t="s">
        <v>2473</v>
      </c>
      <c r="BVH4" s="180" t="s">
        <v>2474</v>
      </c>
      <c r="BVI4" s="180" t="s">
        <v>2475</v>
      </c>
      <c r="BVJ4" s="180" t="s">
        <v>2476</v>
      </c>
      <c r="BVK4" s="180" t="s">
        <v>2477</v>
      </c>
      <c r="BVL4" s="180" t="s">
        <v>2478</v>
      </c>
      <c r="BVM4" s="180" t="s">
        <v>2479</v>
      </c>
      <c r="BVN4" s="180" t="s">
        <v>2480</v>
      </c>
      <c r="BVO4" s="180" t="s">
        <v>2481</v>
      </c>
      <c r="BVP4" s="180" t="s">
        <v>2482</v>
      </c>
      <c r="BVQ4" s="180" t="s">
        <v>2483</v>
      </c>
      <c r="BVR4" s="180" t="s">
        <v>2484</v>
      </c>
      <c r="BVS4" s="180" t="s">
        <v>2485</v>
      </c>
      <c r="BVT4" s="180" t="s">
        <v>2486</v>
      </c>
      <c r="BVU4" s="180" t="s">
        <v>2487</v>
      </c>
      <c r="BVV4" s="180" t="s">
        <v>2488</v>
      </c>
      <c r="BVW4" s="180" t="s">
        <v>2489</v>
      </c>
      <c r="BVX4" s="180" t="s">
        <v>2490</v>
      </c>
      <c r="BVY4" s="180" t="s">
        <v>2491</v>
      </c>
      <c r="BVZ4" s="180" t="s">
        <v>2492</v>
      </c>
      <c r="BWA4" s="180" t="s">
        <v>2493</v>
      </c>
      <c r="BWB4" s="180" t="s">
        <v>2494</v>
      </c>
      <c r="BWC4" s="180" t="s">
        <v>2495</v>
      </c>
      <c r="BWD4" s="180" t="s">
        <v>2496</v>
      </c>
      <c r="BWE4" s="180" t="s">
        <v>2497</v>
      </c>
      <c r="BWF4" s="180" t="s">
        <v>2498</v>
      </c>
      <c r="BWG4" s="180" t="s">
        <v>2499</v>
      </c>
      <c r="BWH4" s="180" t="s">
        <v>2500</v>
      </c>
      <c r="BWI4" s="180" t="s">
        <v>2501</v>
      </c>
      <c r="BWJ4" s="180" t="s">
        <v>2502</v>
      </c>
      <c r="BWK4" s="180" t="s">
        <v>2503</v>
      </c>
      <c r="BWL4" s="180" t="s">
        <v>2504</v>
      </c>
      <c r="BWM4" s="180" t="s">
        <v>2505</v>
      </c>
      <c r="BWN4" s="180" t="s">
        <v>2506</v>
      </c>
      <c r="BWO4" s="180" t="s">
        <v>2507</v>
      </c>
      <c r="BWP4" s="180" t="s">
        <v>2508</v>
      </c>
      <c r="BWQ4" s="180" t="s">
        <v>2509</v>
      </c>
      <c r="BWR4" s="180" t="s">
        <v>2510</v>
      </c>
      <c r="BWS4" s="180" t="s">
        <v>2511</v>
      </c>
      <c r="BWT4" s="180" t="s">
        <v>2512</v>
      </c>
      <c r="BWU4" s="180" t="s">
        <v>2513</v>
      </c>
      <c r="BWV4" s="180" t="s">
        <v>2514</v>
      </c>
      <c r="BWW4" s="180" t="s">
        <v>2515</v>
      </c>
      <c r="BWX4" s="180" t="s">
        <v>2516</v>
      </c>
      <c r="BWY4" s="180" t="s">
        <v>2517</v>
      </c>
      <c r="BWZ4" s="180" t="s">
        <v>2518</v>
      </c>
      <c r="BXA4" s="180" t="s">
        <v>2519</v>
      </c>
      <c r="BXB4" s="180" t="s">
        <v>2520</v>
      </c>
      <c r="BXC4" s="180" t="s">
        <v>2521</v>
      </c>
      <c r="BXD4" s="180" t="s">
        <v>2522</v>
      </c>
      <c r="BXE4" s="180" t="s">
        <v>2523</v>
      </c>
      <c r="BXF4" s="180" t="s">
        <v>2524</v>
      </c>
      <c r="BXG4" s="180" t="s">
        <v>2525</v>
      </c>
      <c r="BXH4" s="180" t="s">
        <v>2526</v>
      </c>
      <c r="BXI4" s="180" t="s">
        <v>2527</v>
      </c>
      <c r="BXJ4" s="180" t="s">
        <v>2528</v>
      </c>
      <c r="BXK4" s="180" t="s">
        <v>2529</v>
      </c>
      <c r="BXL4" s="180" t="s">
        <v>2530</v>
      </c>
      <c r="BXM4" s="180" t="s">
        <v>2531</v>
      </c>
      <c r="BXN4" s="180" t="s">
        <v>2532</v>
      </c>
      <c r="BXO4" s="180" t="s">
        <v>2533</v>
      </c>
      <c r="BXP4" s="180" t="s">
        <v>2534</v>
      </c>
      <c r="BXQ4" s="180" t="s">
        <v>2535</v>
      </c>
      <c r="BXR4" s="180" t="s">
        <v>2536</v>
      </c>
      <c r="BXS4" s="180" t="s">
        <v>2537</v>
      </c>
      <c r="BXT4" s="180" t="s">
        <v>2538</v>
      </c>
      <c r="BXU4" s="180" t="s">
        <v>2539</v>
      </c>
      <c r="BXV4" s="180" t="s">
        <v>2540</v>
      </c>
      <c r="BXW4" s="180" t="s">
        <v>2541</v>
      </c>
      <c r="BXX4" s="180" t="s">
        <v>2542</v>
      </c>
      <c r="BXY4" s="180" t="s">
        <v>2543</v>
      </c>
      <c r="BXZ4" s="180" t="s">
        <v>2544</v>
      </c>
      <c r="BYA4" s="180" t="s">
        <v>2545</v>
      </c>
      <c r="BYB4" s="180" t="s">
        <v>2546</v>
      </c>
      <c r="BYC4" s="180" t="s">
        <v>2547</v>
      </c>
      <c r="BYD4" s="180" t="s">
        <v>2548</v>
      </c>
      <c r="BYE4" s="180" t="s">
        <v>2549</v>
      </c>
      <c r="BYF4" s="180" t="s">
        <v>2550</v>
      </c>
      <c r="BYG4" s="180" t="s">
        <v>2551</v>
      </c>
      <c r="BYH4" s="180" t="s">
        <v>2552</v>
      </c>
      <c r="BYI4" s="180" t="s">
        <v>2553</v>
      </c>
      <c r="BYJ4" s="180" t="s">
        <v>2554</v>
      </c>
      <c r="BYK4" s="180" t="s">
        <v>2555</v>
      </c>
      <c r="BYL4" s="180" t="s">
        <v>2556</v>
      </c>
      <c r="BYM4" s="180" t="s">
        <v>2557</v>
      </c>
      <c r="BYN4" s="180" t="s">
        <v>2558</v>
      </c>
      <c r="BYO4" s="180" t="s">
        <v>2559</v>
      </c>
      <c r="BYP4" s="180" t="s">
        <v>2560</v>
      </c>
      <c r="BYQ4" s="180" t="s">
        <v>2561</v>
      </c>
      <c r="BYR4" s="180" t="s">
        <v>2562</v>
      </c>
      <c r="BYS4" s="180" t="s">
        <v>2563</v>
      </c>
      <c r="BYT4" s="180" t="s">
        <v>2564</v>
      </c>
      <c r="BYU4" s="180" t="s">
        <v>2565</v>
      </c>
      <c r="BYV4" s="180" t="s">
        <v>2566</v>
      </c>
      <c r="BYW4" s="180" t="s">
        <v>2567</v>
      </c>
      <c r="BYX4" s="180" t="s">
        <v>2568</v>
      </c>
      <c r="BYY4" s="180" t="s">
        <v>2569</v>
      </c>
      <c r="BYZ4" s="180" t="s">
        <v>2570</v>
      </c>
      <c r="BZA4" s="180" t="s">
        <v>2571</v>
      </c>
      <c r="BZB4" s="180" t="s">
        <v>2572</v>
      </c>
      <c r="BZC4" s="180" t="s">
        <v>2573</v>
      </c>
      <c r="BZD4" s="180" t="s">
        <v>2574</v>
      </c>
      <c r="BZE4" s="180" t="s">
        <v>2575</v>
      </c>
      <c r="BZF4" s="180" t="s">
        <v>2576</v>
      </c>
      <c r="BZG4" s="180" t="s">
        <v>2577</v>
      </c>
      <c r="BZH4" s="180" t="s">
        <v>2578</v>
      </c>
      <c r="BZI4" s="180" t="s">
        <v>2579</v>
      </c>
      <c r="BZJ4" s="180" t="s">
        <v>2580</v>
      </c>
      <c r="BZK4" s="180" t="s">
        <v>2581</v>
      </c>
      <c r="BZL4" s="180" t="s">
        <v>2582</v>
      </c>
      <c r="BZM4" s="180" t="s">
        <v>2583</v>
      </c>
      <c r="BZN4" s="180" t="s">
        <v>2584</v>
      </c>
      <c r="BZO4" s="180" t="s">
        <v>2585</v>
      </c>
      <c r="BZP4" s="180" t="s">
        <v>2586</v>
      </c>
      <c r="BZQ4" s="180" t="s">
        <v>2587</v>
      </c>
      <c r="BZR4" s="180" t="s">
        <v>2588</v>
      </c>
      <c r="BZS4" s="180" t="s">
        <v>2589</v>
      </c>
      <c r="BZT4" s="180" t="s">
        <v>2590</v>
      </c>
      <c r="BZU4" s="180" t="s">
        <v>2591</v>
      </c>
      <c r="BZV4" s="180" t="s">
        <v>2592</v>
      </c>
      <c r="BZW4" s="180" t="s">
        <v>2593</v>
      </c>
      <c r="BZX4" s="180" t="s">
        <v>2594</v>
      </c>
      <c r="BZY4" s="180" t="s">
        <v>2595</v>
      </c>
      <c r="BZZ4" s="180" t="s">
        <v>2596</v>
      </c>
      <c r="CAA4" s="180" t="s">
        <v>2597</v>
      </c>
      <c r="CAB4" s="180" t="s">
        <v>2598</v>
      </c>
      <c r="CAC4" s="180" t="s">
        <v>2599</v>
      </c>
      <c r="CAD4" s="180" t="s">
        <v>2600</v>
      </c>
      <c r="CAE4" s="180" t="s">
        <v>2601</v>
      </c>
      <c r="CAF4" s="180" t="s">
        <v>2602</v>
      </c>
      <c r="CAG4" s="180" t="s">
        <v>2603</v>
      </c>
      <c r="CAH4" s="180" t="s">
        <v>2604</v>
      </c>
      <c r="CAI4" s="180" t="s">
        <v>2605</v>
      </c>
      <c r="CAJ4" s="180" t="s">
        <v>2606</v>
      </c>
      <c r="CAK4" s="180" t="s">
        <v>2607</v>
      </c>
      <c r="CAL4" s="180" t="s">
        <v>2608</v>
      </c>
      <c r="CAM4" s="180" t="s">
        <v>2609</v>
      </c>
      <c r="CAN4" s="180" t="s">
        <v>2610</v>
      </c>
      <c r="CAO4" s="180" t="s">
        <v>2611</v>
      </c>
      <c r="CAP4" s="180" t="s">
        <v>2612</v>
      </c>
      <c r="CAQ4" s="180" t="s">
        <v>2613</v>
      </c>
      <c r="CAR4" s="180" t="s">
        <v>2614</v>
      </c>
      <c r="CAS4" s="180" t="s">
        <v>2615</v>
      </c>
      <c r="CAT4" s="180" t="s">
        <v>2616</v>
      </c>
      <c r="CAU4" s="180" t="s">
        <v>2617</v>
      </c>
      <c r="CAV4" s="180" t="s">
        <v>2618</v>
      </c>
      <c r="CAW4" s="180" t="s">
        <v>2619</v>
      </c>
      <c r="CAX4" s="180" t="s">
        <v>2620</v>
      </c>
      <c r="CAY4" s="180" t="s">
        <v>2621</v>
      </c>
      <c r="CAZ4" s="180" t="s">
        <v>2622</v>
      </c>
      <c r="CBA4" s="180" t="s">
        <v>2623</v>
      </c>
      <c r="CBB4" s="180" t="s">
        <v>2624</v>
      </c>
      <c r="CBC4" s="180" t="s">
        <v>2625</v>
      </c>
      <c r="CBD4" s="180" t="s">
        <v>2626</v>
      </c>
      <c r="CBE4" s="180" t="s">
        <v>2627</v>
      </c>
      <c r="CBF4" s="180" t="s">
        <v>2628</v>
      </c>
      <c r="CBG4" s="180" t="s">
        <v>2629</v>
      </c>
      <c r="CBH4" s="180" t="s">
        <v>2630</v>
      </c>
      <c r="CBI4" s="180" t="s">
        <v>2631</v>
      </c>
      <c r="CBJ4" s="180" t="s">
        <v>2632</v>
      </c>
      <c r="CBK4" s="180" t="s">
        <v>2633</v>
      </c>
      <c r="CBL4" s="180" t="s">
        <v>2634</v>
      </c>
      <c r="CBM4" s="180" t="s">
        <v>2635</v>
      </c>
      <c r="CBN4" s="180" t="s">
        <v>2636</v>
      </c>
      <c r="CBO4" s="180" t="s">
        <v>2637</v>
      </c>
      <c r="CBP4" s="180" t="s">
        <v>2638</v>
      </c>
      <c r="CBQ4" s="180" t="s">
        <v>2639</v>
      </c>
      <c r="CBR4" s="180" t="s">
        <v>2640</v>
      </c>
      <c r="CBS4" s="180" t="s">
        <v>2641</v>
      </c>
      <c r="CBT4" s="180" t="s">
        <v>2642</v>
      </c>
      <c r="CBU4" s="180" t="s">
        <v>2643</v>
      </c>
      <c r="CBV4" s="180" t="s">
        <v>2644</v>
      </c>
      <c r="CBW4" s="180" t="s">
        <v>2645</v>
      </c>
      <c r="CBX4" s="180" t="s">
        <v>2646</v>
      </c>
      <c r="CBY4" s="180" t="s">
        <v>2647</v>
      </c>
      <c r="CBZ4" s="180" t="s">
        <v>2648</v>
      </c>
      <c r="CCA4" s="180" t="s">
        <v>2649</v>
      </c>
      <c r="CCB4" s="180" t="s">
        <v>2650</v>
      </c>
      <c r="CCC4" s="180" t="s">
        <v>2651</v>
      </c>
      <c r="CCD4" s="180" t="s">
        <v>2652</v>
      </c>
      <c r="CCE4" s="180" t="s">
        <v>2653</v>
      </c>
      <c r="CCF4" s="180" t="s">
        <v>2654</v>
      </c>
      <c r="CCG4" s="180" t="s">
        <v>2655</v>
      </c>
      <c r="CCH4" s="180" t="s">
        <v>2656</v>
      </c>
      <c r="CCI4" s="180" t="s">
        <v>2657</v>
      </c>
      <c r="CCJ4" s="180" t="s">
        <v>2658</v>
      </c>
      <c r="CCK4" s="180" t="s">
        <v>2659</v>
      </c>
      <c r="CCL4" s="180" t="s">
        <v>2660</v>
      </c>
      <c r="CCM4" s="180" t="s">
        <v>2661</v>
      </c>
      <c r="CCN4" s="180" t="s">
        <v>2662</v>
      </c>
      <c r="CCO4" s="180" t="s">
        <v>2663</v>
      </c>
      <c r="CCP4" s="180" t="s">
        <v>2664</v>
      </c>
      <c r="CCQ4" s="180" t="s">
        <v>2665</v>
      </c>
      <c r="CCR4" s="180" t="s">
        <v>2666</v>
      </c>
      <c r="CCS4" s="180" t="s">
        <v>2667</v>
      </c>
      <c r="CCT4" s="180" t="s">
        <v>2668</v>
      </c>
      <c r="CCU4" s="180" t="s">
        <v>2669</v>
      </c>
      <c r="CCV4" s="180" t="s">
        <v>2670</v>
      </c>
      <c r="CCW4" s="180" t="s">
        <v>2671</v>
      </c>
      <c r="CCX4" s="180" t="s">
        <v>2672</v>
      </c>
      <c r="CCY4" s="180" t="s">
        <v>2673</v>
      </c>
      <c r="CCZ4" s="180" t="s">
        <v>2674</v>
      </c>
      <c r="CDA4" s="180" t="s">
        <v>2675</v>
      </c>
      <c r="CDB4" s="180" t="s">
        <v>2676</v>
      </c>
      <c r="CDC4" s="180" t="s">
        <v>2677</v>
      </c>
      <c r="CDD4" s="180" t="s">
        <v>2678</v>
      </c>
      <c r="CDE4" s="180" t="s">
        <v>2679</v>
      </c>
      <c r="CDF4" s="180" t="s">
        <v>2680</v>
      </c>
      <c r="CDG4" s="180" t="s">
        <v>2681</v>
      </c>
      <c r="CDH4" s="180" t="s">
        <v>2682</v>
      </c>
      <c r="CDI4" s="180" t="s">
        <v>2683</v>
      </c>
      <c r="CDJ4" s="180" t="s">
        <v>2684</v>
      </c>
      <c r="CDK4" s="180" t="s">
        <v>2685</v>
      </c>
      <c r="CDL4" s="180" t="s">
        <v>2686</v>
      </c>
      <c r="CDM4" s="180" t="s">
        <v>2687</v>
      </c>
      <c r="CDN4" s="180" t="s">
        <v>2688</v>
      </c>
      <c r="CDO4" s="180" t="s">
        <v>2689</v>
      </c>
      <c r="CDP4" s="180" t="s">
        <v>2690</v>
      </c>
      <c r="CDQ4" s="180" t="s">
        <v>2691</v>
      </c>
      <c r="CDR4" s="180" t="s">
        <v>2692</v>
      </c>
      <c r="CDS4" s="180" t="s">
        <v>2693</v>
      </c>
      <c r="CDT4" s="180" t="s">
        <v>2694</v>
      </c>
      <c r="CDU4" s="180" t="s">
        <v>2695</v>
      </c>
      <c r="CDV4" s="180" t="s">
        <v>2696</v>
      </c>
      <c r="CDW4" s="180" t="s">
        <v>2697</v>
      </c>
      <c r="CDX4" s="180" t="s">
        <v>2698</v>
      </c>
      <c r="CDY4" s="180" t="s">
        <v>2699</v>
      </c>
      <c r="CDZ4" s="180" t="s">
        <v>2700</v>
      </c>
      <c r="CEA4" s="180" t="s">
        <v>2701</v>
      </c>
      <c r="CEB4" s="180" t="s">
        <v>2702</v>
      </c>
      <c r="CEC4" s="180" t="s">
        <v>2703</v>
      </c>
      <c r="CED4" s="180" t="s">
        <v>2704</v>
      </c>
      <c r="CEE4" s="180" t="s">
        <v>2705</v>
      </c>
      <c r="CEF4" s="180" t="s">
        <v>2706</v>
      </c>
      <c r="CEG4" s="180" t="s">
        <v>2707</v>
      </c>
      <c r="CEH4" s="180" t="s">
        <v>2708</v>
      </c>
      <c r="CEI4" s="180" t="s">
        <v>2709</v>
      </c>
      <c r="CEJ4" s="180" t="s">
        <v>2710</v>
      </c>
      <c r="CEK4" s="180" t="s">
        <v>2711</v>
      </c>
      <c r="CEL4" s="180" t="s">
        <v>2712</v>
      </c>
      <c r="CEM4" s="180" t="s">
        <v>2713</v>
      </c>
      <c r="CEN4" s="180" t="s">
        <v>2714</v>
      </c>
      <c r="CEO4" s="180" t="s">
        <v>2715</v>
      </c>
      <c r="CEP4" s="180" t="s">
        <v>2716</v>
      </c>
      <c r="CEQ4" s="180" t="s">
        <v>2717</v>
      </c>
      <c r="CER4" s="180" t="s">
        <v>2718</v>
      </c>
      <c r="CES4" s="180" t="s">
        <v>2719</v>
      </c>
      <c r="CET4" s="180" t="s">
        <v>2720</v>
      </c>
      <c r="CEU4" s="180" t="s">
        <v>2721</v>
      </c>
      <c r="CEV4" s="180" t="s">
        <v>2722</v>
      </c>
      <c r="CEW4" s="180" t="s">
        <v>2723</v>
      </c>
      <c r="CEX4" s="180" t="s">
        <v>2724</v>
      </c>
      <c r="CEY4" s="180" t="s">
        <v>2725</v>
      </c>
      <c r="CEZ4" s="180" t="s">
        <v>2726</v>
      </c>
      <c r="CFA4" s="180" t="s">
        <v>2727</v>
      </c>
      <c r="CFB4" s="180" t="s">
        <v>2728</v>
      </c>
      <c r="CFC4" s="180" t="s">
        <v>2729</v>
      </c>
      <c r="CFD4" s="180" t="s">
        <v>2730</v>
      </c>
      <c r="CFE4" s="180" t="s">
        <v>2731</v>
      </c>
      <c r="CFF4" s="180" t="s">
        <v>2732</v>
      </c>
      <c r="CFG4" s="180" t="s">
        <v>2733</v>
      </c>
      <c r="CFH4" s="180" t="s">
        <v>2734</v>
      </c>
      <c r="CFI4" s="180" t="s">
        <v>2735</v>
      </c>
      <c r="CFJ4" s="180" t="s">
        <v>2736</v>
      </c>
      <c r="CFK4" s="180" t="s">
        <v>2737</v>
      </c>
      <c r="CFL4" s="180" t="s">
        <v>2738</v>
      </c>
      <c r="CFM4" s="180" t="s">
        <v>2739</v>
      </c>
      <c r="CFN4" s="180" t="s">
        <v>2740</v>
      </c>
      <c r="CFO4" s="180" t="s">
        <v>2741</v>
      </c>
      <c r="CFP4" s="180" t="s">
        <v>2742</v>
      </c>
      <c r="CFQ4" s="180" t="s">
        <v>2743</v>
      </c>
      <c r="CFR4" s="180" t="s">
        <v>2744</v>
      </c>
      <c r="CFS4" s="180" t="s">
        <v>2745</v>
      </c>
      <c r="CFT4" s="180" t="s">
        <v>2746</v>
      </c>
      <c r="CFU4" s="180" t="s">
        <v>2747</v>
      </c>
      <c r="CFV4" s="180" t="s">
        <v>2748</v>
      </c>
      <c r="CFW4" s="180" t="s">
        <v>2749</v>
      </c>
      <c r="CFX4" s="180" t="s">
        <v>2750</v>
      </c>
      <c r="CFY4" s="180" t="s">
        <v>2751</v>
      </c>
      <c r="CFZ4" s="180" t="s">
        <v>2752</v>
      </c>
      <c r="CGA4" s="180" t="s">
        <v>2753</v>
      </c>
      <c r="CGB4" s="180" t="s">
        <v>2754</v>
      </c>
      <c r="CGC4" s="180" t="s">
        <v>2755</v>
      </c>
      <c r="CGD4" s="180" t="s">
        <v>2756</v>
      </c>
      <c r="CGE4" s="180" t="s">
        <v>2757</v>
      </c>
      <c r="CGF4" s="180" t="s">
        <v>2758</v>
      </c>
      <c r="CGG4" s="180" t="s">
        <v>2759</v>
      </c>
      <c r="CGH4" s="180" t="s">
        <v>2760</v>
      </c>
      <c r="CGI4" s="180" t="s">
        <v>2761</v>
      </c>
      <c r="CGJ4" s="180" t="s">
        <v>2762</v>
      </c>
      <c r="CGK4" s="180" t="s">
        <v>2763</v>
      </c>
      <c r="CGL4" s="180" t="s">
        <v>2764</v>
      </c>
      <c r="CGM4" s="180" t="s">
        <v>2765</v>
      </c>
      <c r="CGN4" s="180" t="s">
        <v>2766</v>
      </c>
      <c r="CGO4" s="180" t="s">
        <v>2767</v>
      </c>
      <c r="CGP4" s="180" t="s">
        <v>2768</v>
      </c>
      <c r="CGQ4" s="180" t="s">
        <v>2769</v>
      </c>
      <c r="CGR4" s="180" t="s">
        <v>2770</v>
      </c>
      <c r="CGS4" s="180" t="s">
        <v>2771</v>
      </c>
      <c r="CGT4" s="180" t="s">
        <v>2772</v>
      </c>
      <c r="CGU4" s="180" t="s">
        <v>2773</v>
      </c>
      <c r="CGV4" s="180" t="s">
        <v>2774</v>
      </c>
      <c r="CGW4" s="180" t="s">
        <v>2775</v>
      </c>
      <c r="CGX4" s="180" t="s">
        <v>2776</v>
      </c>
      <c r="CGY4" s="180" t="s">
        <v>2777</v>
      </c>
      <c r="CGZ4" s="180" t="s">
        <v>2778</v>
      </c>
      <c r="CHA4" s="180" t="s">
        <v>2779</v>
      </c>
      <c r="CHB4" s="180" t="s">
        <v>2780</v>
      </c>
      <c r="CHC4" s="180" t="s">
        <v>2781</v>
      </c>
      <c r="CHD4" s="180" t="s">
        <v>2782</v>
      </c>
      <c r="CHE4" s="180" t="s">
        <v>2783</v>
      </c>
      <c r="CHF4" s="180" t="s">
        <v>2784</v>
      </c>
      <c r="CHG4" s="180" t="s">
        <v>2785</v>
      </c>
      <c r="CHH4" s="180" t="s">
        <v>2786</v>
      </c>
      <c r="CHI4" s="180" t="s">
        <v>2787</v>
      </c>
      <c r="CHJ4" s="180" t="s">
        <v>2788</v>
      </c>
      <c r="CHK4" s="180" t="s">
        <v>2789</v>
      </c>
      <c r="CHL4" s="180" t="s">
        <v>2790</v>
      </c>
      <c r="CHM4" s="180" t="s">
        <v>2791</v>
      </c>
      <c r="CHN4" s="180" t="s">
        <v>2792</v>
      </c>
      <c r="CHO4" s="180" t="s">
        <v>2793</v>
      </c>
      <c r="CHP4" s="180" t="s">
        <v>2794</v>
      </c>
      <c r="CHQ4" s="180" t="s">
        <v>2795</v>
      </c>
      <c r="CHR4" s="180" t="s">
        <v>2796</v>
      </c>
      <c r="CHS4" s="180" t="s">
        <v>2797</v>
      </c>
      <c r="CHT4" s="180" t="s">
        <v>2798</v>
      </c>
      <c r="CHU4" s="180" t="s">
        <v>2799</v>
      </c>
      <c r="CHV4" s="180" t="s">
        <v>2800</v>
      </c>
      <c r="CHW4" s="180" t="s">
        <v>2801</v>
      </c>
      <c r="CHX4" s="180" t="s">
        <v>2802</v>
      </c>
      <c r="CHY4" s="180" t="s">
        <v>2803</v>
      </c>
      <c r="CHZ4" s="180" t="s">
        <v>2804</v>
      </c>
      <c r="CIA4" s="180" t="s">
        <v>2805</v>
      </c>
      <c r="CIB4" s="180" t="s">
        <v>2806</v>
      </c>
      <c r="CIC4" s="180" t="s">
        <v>2807</v>
      </c>
      <c r="CID4" s="180" t="s">
        <v>2808</v>
      </c>
      <c r="CIE4" s="180" t="s">
        <v>2809</v>
      </c>
      <c r="CIF4" s="180" t="s">
        <v>2810</v>
      </c>
      <c r="CIG4" s="180" t="s">
        <v>2811</v>
      </c>
      <c r="CIH4" s="180" t="s">
        <v>2812</v>
      </c>
      <c r="CII4" s="180" t="s">
        <v>2813</v>
      </c>
      <c r="CIJ4" s="180" t="s">
        <v>2814</v>
      </c>
      <c r="CIK4" s="180" t="s">
        <v>2815</v>
      </c>
      <c r="CIL4" s="180" t="s">
        <v>2816</v>
      </c>
      <c r="CIM4" s="180" t="s">
        <v>2817</v>
      </c>
      <c r="CIN4" s="180" t="s">
        <v>2818</v>
      </c>
      <c r="CIO4" s="180" t="s">
        <v>2819</v>
      </c>
      <c r="CIP4" s="180" t="s">
        <v>2820</v>
      </c>
      <c r="CIQ4" s="180" t="s">
        <v>2821</v>
      </c>
      <c r="CIR4" s="180" t="s">
        <v>2822</v>
      </c>
      <c r="CIS4" s="180" t="s">
        <v>2823</v>
      </c>
      <c r="CIT4" s="180" t="s">
        <v>2824</v>
      </c>
      <c r="CIU4" s="180" t="s">
        <v>2825</v>
      </c>
      <c r="CIV4" s="180" t="s">
        <v>2826</v>
      </c>
      <c r="CIW4" s="180" t="s">
        <v>2827</v>
      </c>
      <c r="CIX4" s="180" t="s">
        <v>2828</v>
      </c>
      <c r="CIY4" s="180" t="s">
        <v>2829</v>
      </c>
      <c r="CIZ4" s="180" t="s">
        <v>2830</v>
      </c>
      <c r="CJA4" s="180" t="s">
        <v>2831</v>
      </c>
      <c r="CJB4" s="180" t="s">
        <v>2832</v>
      </c>
      <c r="CJC4" s="180" t="s">
        <v>2833</v>
      </c>
      <c r="CJD4" s="180" t="s">
        <v>2834</v>
      </c>
      <c r="CJE4" s="180" t="s">
        <v>2835</v>
      </c>
      <c r="CJF4" s="180" t="s">
        <v>2836</v>
      </c>
      <c r="CJG4" s="180" t="s">
        <v>2837</v>
      </c>
      <c r="CJH4" s="180" t="s">
        <v>2838</v>
      </c>
      <c r="CJI4" s="180" t="s">
        <v>2839</v>
      </c>
      <c r="CJJ4" s="180" t="s">
        <v>2840</v>
      </c>
      <c r="CJK4" s="180" t="s">
        <v>2841</v>
      </c>
      <c r="CJL4" s="180" t="s">
        <v>2842</v>
      </c>
      <c r="CJM4" s="180" t="s">
        <v>2843</v>
      </c>
      <c r="CJN4" s="180" t="s">
        <v>2844</v>
      </c>
      <c r="CJO4" s="180" t="s">
        <v>2845</v>
      </c>
      <c r="CJP4" s="180" t="s">
        <v>2846</v>
      </c>
      <c r="CJQ4" s="180" t="s">
        <v>2847</v>
      </c>
      <c r="CJR4" s="180" t="s">
        <v>2848</v>
      </c>
      <c r="CJS4" s="180" t="s">
        <v>2849</v>
      </c>
      <c r="CJT4" s="180" t="s">
        <v>2850</v>
      </c>
      <c r="CJU4" s="180" t="s">
        <v>2851</v>
      </c>
      <c r="CJV4" s="180" t="s">
        <v>2852</v>
      </c>
      <c r="CJW4" s="180" t="s">
        <v>2853</v>
      </c>
      <c r="CJX4" s="180" t="s">
        <v>2854</v>
      </c>
      <c r="CJY4" s="180" t="s">
        <v>2855</v>
      </c>
      <c r="CJZ4" s="180" t="s">
        <v>2856</v>
      </c>
      <c r="CKA4" s="180" t="s">
        <v>2857</v>
      </c>
      <c r="CKB4" s="180" t="s">
        <v>2858</v>
      </c>
      <c r="CKC4" s="180" t="s">
        <v>2859</v>
      </c>
      <c r="CKD4" s="180" t="s">
        <v>2860</v>
      </c>
      <c r="CKE4" s="180" t="s">
        <v>2861</v>
      </c>
      <c r="CKF4" s="180" t="s">
        <v>2862</v>
      </c>
      <c r="CKG4" s="180" t="s">
        <v>2863</v>
      </c>
      <c r="CKH4" s="180" t="s">
        <v>2864</v>
      </c>
      <c r="CKI4" s="180" t="s">
        <v>2865</v>
      </c>
      <c r="CKJ4" s="180" t="s">
        <v>2866</v>
      </c>
      <c r="CKK4" s="180" t="s">
        <v>2867</v>
      </c>
      <c r="CKL4" s="180" t="s">
        <v>2868</v>
      </c>
      <c r="CKM4" s="180" t="s">
        <v>2869</v>
      </c>
      <c r="CKN4" s="180" t="s">
        <v>2870</v>
      </c>
      <c r="CKO4" s="180" t="s">
        <v>2871</v>
      </c>
      <c r="CKP4" s="180" t="s">
        <v>2872</v>
      </c>
      <c r="CKQ4" s="180" t="s">
        <v>2873</v>
      </c>
      <c r="CKR4" s="180" t="s">
        <v>2874</v>
      </c>
      <c r="CKS4" s="180" t="s">
        <v>2875</v>
      </c>
      <c r="CKT4" s="180" t="s">
        <v>2876</v>
      </c>
      <c r="CKU4" s="180" t="s">
        <v>2877</v>
      </c>
      <c r="CKV4" s="180" t="s">
        <v>2878</v>
      </c>
      <c r="CKW4" s="180" t="s">
        <v>2879</v>
      </c>
      <c r="CKX4" s="180" t="s">
        <v>2880</v>
      </c>
      <c r="CKY4" s="180" t="s">
        <v>2881</v>
      </c>
      <c r="CKZ4" s="180" t="s">
        <v>2882</v>
      </c>
      <c r="CLA4" s="180" t="s">
        <v>2883</v>
      </c>
      <c r="CLB4" s="180" t="s">
        <v>2884</v>
      </c>
      <c r="CLC4" s="180" t="s">
        <v>2885</v>
      </c>
      <c r="CLD4" s="180" t="s">
        <v>2886</v>
      </c>
      <c r="CLE4" s="180" t="s">
        <v>2887</v>
      </c>
      <c r="CLF4" s="180" t="s">
        <v>2888</v>
      </c>
      <c r="CLG4" s="180" t="s">
        <v>2889</v>
      </c>
      <c r="CLH4" s="180" t="s">
        <v>2890</v>
      </c>
      <c r="CLI4" s="180" t="s">
        <v>2891</v>
      </c>
      <c r="CLJ4" s="180" t="s">
        <v>2892</v>
      </c>
      <c r="CLK4" s="180" t="s">
        <v>2893</v>
      </c>
      <c r="CLL4" s="180" t="s">
        <v>2894</v>
      </c>
      <c r="CLM4" s="180" t="s">
        <v>2895</v>
      </c>
      <c r="CLN4" s="180" t="s">
        <v>2896</v>
      </c>
      <c r="CLO4" s="180" t="s">
        <v>2897</v>
      </c>
      <c r="CLP4" s="180" t="s">
        <v>2898</v>
      </c>
      <c r="CLQ4" s="180" t="s">
        <v>2899</v>
      </c>
      <c r="CLR4" s="180" t="s">
        <v>2900</v>
      </c>
      <c r="CLS4" s="180" t="s">
        <v>2901</v>
      </c>
      <c r="CLT4" s="180" t="s">
        <v>2902</v>
      </c>
      <c r="CLU4" s="180" t="s">
        <v>2903</v>
      </c>
      <c r="CLV4" s="180" t="s">
        <v>2904</v>
      </c>
      <c r="CLW4" s="180" t="s">
        <v>2905</v>
      </c>
      <c r="CLX4" s="180" t="s">
        <v>2906</v>
      </c>
      <c r="CLY4" s="180" t="s">
        <v>2907</v>
      </c>
      <c r="CLZ4" s="180" t="s">
        <v>2908</v>
      </c>
      <c r="CMA4" s="180" t="s">
        <v>2909</v>
      </c>
      <c r="CMB4" s="180" t="s">
        <v>2910</v>
      </c>
      <c r="CMC4" s="180" t="s">
        <v>2911</v>
      </c>
      <c r="CMD4" s="180" t="s">
        <v>2912</v>
      </c>
      <c r="CME4" s="180" t="s">
        <v>2913</v>
      </c>
      <c r="CMF4" s="180" t="s">
        <v>2914</v>
      </c>
      <c r="CMG4" s="180" t="s">
        <v>2915</v>
      </c>
      <c r="CMH4" s="180" t="s">
        <v>2916</v>
      </c>
      <c r="CMI4" s="180" t="s">
        <v>2917</v>
      </c>
      <c r="CMJ4" s="180" t="s">
        <v>2918</v>
      </c>
      <c r="CMK4" s="180" t="s">
        <v>2919</v>
      </c>
      <c r="CML4" s="180" t="s">
        <v>2920</v>
      </c>
      <c r="CMM4" s="180" t="s">
        <v>2921</v>
      </c>
      <c r="CMN4" s="180" t="s">
        <v>2922</v>
      </c>
      <c r="CMO4" s="180" t="s">
        <v>2923</v>
      </c>
      <c r="CMP4" s="180" t="s">
        <v>2924</v>
      </c>
      <c r="CMQ4" s="180" t="s">
        <v>2925</v>
      </c>
      <c r="CMR4" s="180" t="s">
        <v>2926</v>
      </c>
      <c r="CMS4" s="180" t="s">
        <v>2927</v>
      </c>
      <c r="CMT4" s="180" t="s">
        <v>2928</v>
      </c>
      <c r="CMU4" s="180" t="s">
        <v>2929</v>
      </c>
      <c r="CMV4" s="180" t="s">
        <v>2930</v>
      </c>
      <c r="CMW4" s="180" t="s">
        <v>2931</v>
      </c>
      <c r="CMX4" s="180" t="s">
        <v>2932</v>
      </c>
      <c r="CMY4" s="180" t="s">
        <v>2933</v>
      </c>
      <c r="CMZ4" s="180" t="s">
        <v>2934</v>
      </c>
      <c r="CNA4" s="180" t="s">
        <v>2935</v>
      </c>
      <c r="CNB4" s="180" t="s">
        <v>2936</v>
      </c>
      <c r="CNC4" s="180" t="s">
        <v>2937</v>
      </c>
      <c r="CND4" s="180" t="s">
        <v>2938</v>
      </c>
      <c r="CNE4" s="180" t="s">
        <v>2939</v>
      </c>
      <c r="CNF4" s="180" t="s">
        <v>2940</v>
      </c>
      <c r="CNG4" s="180" t="s">
        <v>2941</v>
      </c>
      <c r="CNH4" s="180" t="s">
        <v>2942</v>
      </c>
      <c r="CNI4" s="180" t="s">
        <v>2943</v>
      </c>
      <c r="CNJ4" s="180" t="s">
        <v>2944</v>
      </c>
      <c r="CNK4" s="180" t="s">
        <v>2945</v>
      </c>
      <c r="CNL4" s="180" t="s">
        <v>2946</v>
      </c>
      <c r="CNM4" s="180" t="s">
        <v>2947</v>
      </c>
      <c r="CNN4" s="180" t="s">
        <v>2948</v>
      </c>
      <c r="CNO4" s="180" t="s">
        <v>2949</v>
      </c>
      <c r="CNP4" s="180" t="s">
        <v>2950</v>
      </c>
      <c r="CNQ4" s="180" t="s">
        <v>2951</v>
      </c>
      <c r="CNR4" s="180" t="s">
        <v>2952</v>
      </c>
      <c r="CNS4" s="180" t="s">
        <v>2953</v>
      </c>
      <c r="CNT4" s="180" t="s">
        <v>2954</v>
      </c>
      <c r="CNU4" s="180" t="s">
        <v>2955</v>
      </c>
      <c r="CNV4" s="180" t="s">
        <v>2956</v>
      </c>
      <c r="CNW4" s="180" t="s">
        <v>2957</v>
      </c>
      <c r="CNX4" s="180" t="s">
        <v>2958</v>
      </c>
      <c r="CNY4" s="180" t="s">
        <v>2959</v>
      </c>
      <c r="CNZ4" s="180" t="s">
        <v>2960</v>
      </c>
      <c r="COA4" s="180" t="s">
        <v>2961</v>
      </c>
      <c r="COB4" s="180" t="s">
        <v>2962</v>
      </c>
      <c r="COC4" s="180" t="s">
        <v>2963</v>
      </c>
      <c r="COD4" s="180" t="s">
        <v>2964</v>
      </c>
      <c r="COE4" s="180" t="s">
        <v>2965</v>
      </c>
      <c r="COF4" s="180" t="s">
        <v>2966</v>
      </c>
      <c r="COG4" s="180" t="s">
        <v>2967</v>
      </c>
      <c r="COH4" s="180" t="s">
        <v>2968</v>
      </c>
      <c r="COI4" s="180" t="s">
        <v>2969</v>
      </c>
      <c r="COJ4" s="180" t="s">
        <v>2970</v>
      </c>
      <c r="COK4" s="180" t="s">
        <v>2971</v>
      </c>
      <c r="COL4" s="180" t="s">
        <v>2972</v>
      </c>
      <c r="COM4" s="180" t="s">
        <v>2973</v>
      </c>
      <c r="CON4" s="180" t="s">
        <v>2974</v>
      </c>
      <c r="COO4" s="180" t="s">
        <v>2975</v>
      </c>
      <c r="COP4" s="180" t="s">
        <v>2976</v>
      </c>
      <c r="COQ4" s="180" t="s">
        <v>2977</v>
      </c>
      <c r="COR4" s="180" t="s">
        <v>2978</v>
      </c>
      <c r="COS4" s="180" t="s">
        <v>2979</v>
      </c>
      <c r="COT4" s="180" t="s">
        <v>2980</v>
      </c>
      <c r="COU4" s="180" t="s">
        <v>2981</v>
      </c>
      <c r="COV4" s="180" t="s">
        <v>2982</v>
      </c>
      <c r="COW4" s="180" t="s">
        <v>2983</v>
      </c>
      <c r="COX4" s="180" t="s">
        <v>2984</v>
      </c>
      <c r="COY4" s="180" t="s">
        <v>2985</v>
      </c>
      <c r="COZ4" s="180" t="s">
        <v>2986</v>
      </c>
      <c r="CPA4" s="180" t="s">
        <v>2987</v>
      </c>
      <c r="CPB4" s="180" t="s">
        <v>2988</v>
      </c>
      <c r="CPC4" s="180" t="s">
        <v>2989</v>
      </c>
      <c r="CPD4" s="180" t="s">
        <v>2990</v>
      </c>
      <c r="CPE4" s="180" t="s">
        <v>2991</v>
      </c>
      <c r="CPF4" s="180" t="s">
        <v>2992</v>
      </c>
      <c r="CPG4" s="180" t="s">
        <v>2993</v>
      </c>
      <c r="CPH4" s="180" t="s">
        <v>2994</v>
      </c>
      <c r="CPI4" s="180" t="s">
        <v>2995</v>
      </c>
      <c r="CPJ4" s="180" t="s">
        <v>2996</v>
      </c>
      <c r="CPK4" s="180" t="s">
        <v>2997</v>
      </c>
      <c r="CPL4" s="180" t="s">
        <v>2998</v>
      </c>
      <c r="CPM4" s="180" t="s">
        <v>2999</v>
      </c>
      <c r="CPN4" s="180" t="s">
        <v>3000</v>
      </c>
      <c r="CPO4" s="180" t="s">
        <v>3001</v>
      </c>
      <c r="CPP4" s="180" t="s">
        <v>3002</v>
      </c>
      <c r="CPQ4" s="180" t="s">
        <v>3003</v>
      </c>
      <c r="CPR4" s="180" t="s">
        <v>3004</v>
      </c>
      <c r="CPS4" s="180" t="s">
        <v>3005</v>
      </c>
      <c r="CPT4" s="180" t="s">
        <v>3006</v>
      </c>
      <c r="CPU4" s="180" t="s">
        <v>3007</v>
      </c>
      <c r="CPV4" s="180" t="s">
        <v>3008</v>
      </c>
      <c r="CPW4" s="180" t="s">
        <v>3009</v>
      </c>
      <c r="CPX4" s="180" t="s">
        <v>3010</v>
      </c>
      <c r="CPY4" s="180" t="s">
        <v>3011</v>
      </c>
      <c r="CPZ4" s="180" t="s">
        <v>3012</v>
      </c>
      <c r="CQA4" s="180" t="s">
        <v>3013</v>
      </c>
      <c r="CQB4" s="180" t="s">
        <v>3014</v>
      </c>
      <c r="CQC4" s="180" t="s">
        <v>3015</v>
      </c>
      <c r="CQD4" s="180" t="s">
        <v>3016</v>
      </c>
      <c r="CQE4" s="180" t="s">
        <v>3017</v>
      </c>
      <c r="CQF4" s="180" t="s">
        <v>3018</v>
      </c>
      <c r="CQG4" s="180" t="s">
        <v>3019</v>
      </c>
      <c r="CQH4" s="180" t="s">
        <v>3020</v>
      </c>
      <c r="CQI4" s="180" t="s">
        <v>3021</v>
      </c>
      <c r="CQJ4" s="180" t="s">
        <v>3022</v>
      </c>
      <c r="CQK4" s="180" t="s">
        <v>3023</v>
      </c>
      <c r="CQL4" s="180" t="s">
        <v>3024</v>
      </c>
      <c r="CQM4" s="180" t="s">
        <v>3025</v>
      </c>
      <c r="CQN4" s="180" t="s">
        <v>3026</v>
      </c>
      <c r="CQO4" s="180" t="s">
        <v>3027</v>
      </c>
      <c r="CQP4" s="180" t="s">
        <v>3028</v>
      </c>
      <c r="CQQ4" s="180" t="s">
        <v>3029</v>
      </c>
      <c r="CQR4" s="180" t="s">
        <v>3030</v>
      </c>
      <c r="CQS4" s="180" t="s">
        <v>3031</v>
      </c>
      <c r="CQT4" s="180" t="s">
        <v>3032</v>
      </c>
      <c r="CQU4" s="180" t="s">
        <v>3033</v>
      </c>
      <c r="CQV4" s="180" t="s">
        <v>3034</v>
      </c>
      <c r="CQW4" s="180" t="s">
        <v>3035</v>
      </c>
      <c r="CQX4" s="180" t="s">
        <v>3036</v>
      </c>
      <c r="CQY4" s="180" t="s">
        <v>3037</v>
      </c>
      <c r="CQZ4" s="180" t="s">
        <v>3038</v>
      </c>
      <c r="CRA4" s="180" t="s">
        <v>3039</v>
      </c>
      <c r="CRB4" s="180" t="s">
        <v>3040</v>
      </c>
      <c r="CRC4" s="180" t="s">
        <v>3041</v>
      </c>
      <c r="CRD4" s="180" t="s">
        <v>3042</v>
      </c>
      <c r="CRE4" s="180" t="s">
        <v>3043</v>
      </c>
      <c r="CRF4" s="180" t="s">
        <v>3044</v>
      </c>
      <c r="CRG4" s="180" t="s">
        <v>3045</v>
      </c>
      <c r="CRH4" s="180" t="s">
        <v>3046</v>
      </c>
      <c r="CRI4" s="180" t="s">
        <v>3047</v>
      </c>
      <c r="CRJ4" s="180" t="s">
        <v>3048</v>
      </c>
      <c r="CRK4" s="180" t="s">
        <v>3049</v>
      </c>
      <c r="CRL4" s="180" t="s">
        <v>3050</v>
      </c>
      <c r="CRM4" s="180" t="s">
        <v>3051</v>
      </c>
      <c r="CRN4" s="180" t="s">
        <v>3052</v>
      </c>
      <c r="CRO4" s="180" t="s">
        <v>3053</v>
      </c>
      <c r="CRP4" s="180" t="s">
        <v>3054</v>
      </c>
      <c r="CRQ4" s="180" t="s">
        <v>3055</v>
      </c>
      <c r="CRR4" s="180" t="s">
        <v>3056</v>
      </c>
      <c r="CRS4" s="180" t="s">
        <v>3057</v>
      </c>
      <c r="CRT4" s="180" t="s">
        <v>3058</v>
      </c>
      <c r="CRU4" s="180" t="s">
        <v>3059</v>
      </c>
      <c r="CRV4" s="180" t="s">
        <v>3060</v>
      </c>
      <c r="CRW4" s="180" t="s">
        <v>3061</v>
      </c>
      <c r="CRX4" s="180" t="s">
        <v>3062</v>
      </c>
      <c r="CRY4" s="180" t="s">
        <v>3063</v>
      </c>
      <c r="CRZ4" s="180" t="s">
        <v>3064</v>
      </c>
      <c r="CSA4" s="180" t="s">
        <v>3065</v>
      </c>
      <c r="CSB4" s="180" t="s">
        <v>3066</v>
      </c>
      <c r="CSC4" s="180" t="s">
        <v>3067</v>
      </c>
      <c r="CSD4" s="180" t="s">
        <v>3068</v>
      </c>
      <c r="CSE4" s="180" t="s">
        <v>3069</v>
      </c>
      <c r="CSF4" s="180" t="s">
        <v>3070</v>
      </c>
      <c r="CSG4" s="180" t="s">
        <v>3071</v>
      </c>
      <c r="CSH4" s="180" t="s">
        <v>3072</v>
      </c>
      <c r="CSI4" s="180" t="s">
        <v>3073</v>
      </c>
      <c r="CSJ4" s="180" t="s">
        <v>3074</v>
      </c>
      <c r="CSK4" s="180" t="s">
        <v>3075</v>
      </c>
      <c r="CSL4" s="180" t="s">
        <v>3076</v>
      </c>
      <c r="CSM4" s="180" t="s">
        <v>3077</v>
      </c>
      <c r="CSN4" s="180" t="s">
        <v>3078</v>
      </c>
      <c r="CSO4" s="180" t="s">
        <v>3079</v>
      </c>
      <c r="CSP4" s="180" t="s">
        <v>3080</v>
      </c>
      <c r="CSQ4" s="180" t="s">
        <v>3081</v>
      </c>
      <c r="CSR4" s="180" t="s">
        <v>3082</v>
      </c>
      <c r="CSS4" s="180" t="s">
        <v>3083</v>
      </c>
      <c r="CST4" s="180" t="s">
        <v>3084</v>
      </c>
      <c r="CSU4" s="180" t="s">
        <v>3085</v>
      </c>
      <c r="CSV4" s="180" t="s">
        <v>3086</v>
      </c>
      <c r="CSW4" s="180" t="s">
        <v>3087</v>
      </c>
      <c r="CSX4" s="180" t="s">
        <v>3088</v>
      </c>
      <c r="CSY4" s="180" t="s">
        <v>3089</v>
      </c>
      <c r="CSZ4" s="180" t="s">
        <v>3090</v>
      </c>
      <c r="CTA4" s="180" t="s">
        <v>3091</v>
      </c>
      <c r="CTB4" s="180" t="s">
        <v>3092</v>
      </c>
      <c r="CTC4" s="180" t="s">
        <v>3093</v>
      </c>
      <c r="CTD4" s="180" t="s">
        <v>3094</v>
      </c>
      <c r="CTE4" s="180" t="s">
        <v>3095</v>
      </c>
      <c r="CTF4" s="180" t="s">
        <v>3096</v>
      </c>
      <c r="CTG4" s="180" t="s">
        <v>3097</v>
      </c>
      <c r="CTH4" s="180" t="s">
        <v>3098</v>
      </c>
      <c r="CTI4" s="180" t="s">
        <v>3099</v>
      </c>
      <c r="CTJ4" s="180" t="s">
        <v>3100</v>
      </c>
      <c r="CTK4" s="180" t="s">
        <v>3101</v>
      </c>
      <c r="CTL4" s="180" t="s">
        <v>3102</v>
      </c>
      <c r="CTM4" s="180" t="s">
        <v>3103</v>
      </c>
      <c r="CTN4" s="180" t="s">
        <v>3104</v>
      </c>
      <c r="CTO4" s="180" t="s">
        <v>3105</v>
      </c>
      <c r="CTP4" s="180" t="s">
        <v>3106</v>
      </c>
      <c r="CTQ4" s="180" t="s">
        <v>3107</v>
      </c>
      <c r="CTR4" s="180" t="s">
        <v>3108</v>
      </c>
      <c r="CTS4" s="180" t="s">
        <v>3109</v>
      </c>
      <c r="CTT4" s="180" t="s">
        <v>3110</v>
      </c>
      <c r="CTU4" s="180" t="s">
        <v>3111</v>
      </c>
      <c r="CTV4" s="180" t="s">
        <v>3112</v>
      </c>
      <c r="CTW4" s="180" t="s">
        <v>3113</v>
      </c>
      <c r="CTX4" s="180" t="s">
        <v>3114</v>
      </c>
      <c r="CTY4" s="180" t="s">
        <v>3115</v>
      </c>
      <c r="CTZ4" s="180" t="s">
        <v>3116</v>
      </c>
      <c r="CUA4" s="180" t="s">
        <v>3117</v>
      </c>
      <c r="CUB4" s="180" t="s">
        <v>3118</v>
      </c>
      <c r="CUC4" s="180" t="s">
        <v>3119</v>
      </c>
      <c r="CUD4" s="180" t="s">
        <v>3120</v>
      </c>
      <c r="CUE4" s="180" t="s">
        <v>3121</v>
      </c>
      <c r="CUF4" s="180" t="s">
        <v>3122</v>
      </c>
      <c r="CUG4" s="180" t="s">
        <v>3123</v>
      </c>
      <c r="CUH4" s="180" t="s">
        <v>3124</v>
      </c>
      <c r="CUI4" s="180" t="s">
        <v>3125</v>
      </c>
      <c r="CUJ4" s="180" t="s">
        <v>3126</v>
      </c>
      <c r="CUK4" s="180" t="s">
        <v>3127</v>
      </c>
      <c r="CUL4" s="180" t="s">
        <v>3128</v>
      </c>
      <c r="CUM4" s="180" t="s">
        <v>3129</v>
      </c>
      <c r="CUN4" s="180" t="s">
        <v>3130</v>
      </c>
      <c r="CUO4" s="180" t="s">
        <v>3131</v>
      </c>
      <c r="CUP4" s="180" t="s">
        <v>3132</v>
      </c>
      <c r="CUQ4" s="180" t="s">
        <v>3133</v>
      </c>
      <c r="CUR4" s="180" t="s">
        <v>3134</v>
      </c>
      <c r="CUS4" s="180" t="s">
        <v>3135</v>
      </c>
      <c r="CUT4" s="180" t="s">
        <v>3136</v>
      </c>
      <c r="CUU4" s="180" t="s">
        <v>3137</v>
      </c>
      <c r="CUV4" s="180" t="s">
        <v>3138</v>
      </c>
      <c r="CUW4" s="180" t="s">
        <v>3139</v>
      </c>
      <c r="CUX4" s="180" t="s">
        <v>3140</v>
      </c>
      <c r="CUY4" s="180" t="s">
        <v>3141</v>
      </c>
      <c r="CUZ4" s="180" t="s">
        <v>3142</v>
      </c>
      <c r="CVA4" s="180" t="s">
        <v>3143</v>
      </c>
      <c r="CVB4" s="180" t="s">
        <v>3144</v>
      </c>
      <c r="CVC4" s="180" t="s">
        <v>3145</v>
      </c>
      <c r="CVD4" s="180" t="s">
        <v>3146</v>
      </c>
      <c r="CVE4" s="180" t="s">
        <v>3147</v>
      </c>
      <c r="CVF4" s="180" t="s">
        <v>3148</v>
      </c>
      <c r="CVG4" s="180" t="s">
        <v>3149</v>
      </c>
      <c r="CVH4" s="180" t="s">
        <v>3150</v>
      </c>
      <c r="CVI4" s="180" t="s">
        <v>3151</v>
      </c>
      <c r="CVJ4" s="180" t="s">
        <v>3152</v>
      </c>
      <c r="CVK4" s="180" t="s">
        <v>3153</v>
      </c>
      <c r="CVL4" s="180" t="s">
        <v>3154</v>
      </c>
      <c r="CVM4" s="180" t="s">
        <v>3155</v>
      </c>
      <c r="CVN4" s="180" t="s">
        <v>3156</v>
      </c>
      <c r="CVO4" s="180" t="s">
        <v>3157</v>
      </c>
      <c r="CVP4" s="180" t="s">
        <v>3158</v>
      </c>
      <c r="CVQ4" s="180" t="s">
        <v>3159</v>
      </c>
      <c r="CVR4" s="180" t="s">
        <v>3160</v>
      </c>
      <c r="CVS4" s="180" t="s">
        <v>3161</v>
      </c>
      <c r="CVT4" s="180" t="s">
        <v>3162</v>
      </c>
      <c r="CVU4" s="180" t="s">
        <v>3163</v>
      </c>
      <c r="CVV4" s="180" t="s">
        <v>3164</v>
      </c>
      <c r="CVW4" s="180" t="s">
        <v>3165</v>
      </c>
      <c r="CVX4" s="180" t="s">
        <v>3166</v>
      </c>
      <c r="CVY4" s="180" t="s">
        <v>3167</v>
      </c>
      <c r="CVZ4" s="180" t="s">
        <v>3168</v>
      </c>
      <c r="CWA4" s="180" t="s">
        <v>3169</v>
      </c>
      <c r="CWB4" s="180" t="s">
        <v>3170</v>
      </c>
      <c r="CWC4" s="180" t="s">
        <v>3171</v>
      </c>
      <c r="CWD4" s="180" t="s">
        <v>3172</v>
      </c>
      <c r="CWE4" s="180" t="s">
        <v>3173</v>
      </c>
      <c r="CWF4" s="180" t="s">
        <v>3174</v>
      </c>
      <c r="CWG4" s="180" t="s">
        <v>3175</v>
      </c>
      <c r="CWH4" s="180" t="s">
        <v>3176</v>
      </c>
      <c r="CWI4" s="180" t="s">
        <v>3177</v>
      </c>
      <c r="CWJ4" s="180" t="s">
        <v>3178</v>
      </c>
      <c r="CWK4" s="180" t="s">
        <v>3179</v>
      </c>
      <c r="CWL4" s="180" t="s">
        <v>3180</v>
      </c>
      <c r="CWM4" s="180" t="s">
        <v>3181</v>
      </c>
      <c r="CWN4" s="180" t="s">
        <v>3182</v>
      </c>
      <c r="CWO4" s="180" t="s">
        <v>3183</v>
      </c>
      <c r="CWP4" s="180" t="s">
        <v>3184</v>
      </c>
      <c r="CWQ4" s="180" t="s">
        <v>3185</v>
      </c>
      <c r="CWR4" s="180" t="s">
        <v>3186</v>
      </c>
      <c r="CWS4" s="180" t="s">
        <v>3187</v>
      </c>
      <c r="CWT4" s="180" t="s">
        <v>3188</v>
      </c>
      <c r="CWU4" s="180" t="s">
        <v>3189</v>
      </c>
      <c r="CWV4" s="180" t="s">
        <v>3190</v>
      </c>
      <c r="CWW4" s="180" t="s">
        <v>3191</v>
      </c>
      <c r="CWX4" s="180" t="s">
        <v>3192</v>
      </c>
      <c r="CWY4" s="180" t="s">
        <v>3193</v>
      </c>
      <c r="CWZ4" s="180" t="s">
        <v>3194</v>
      </c>
      <c r="CXA4" s="180" t="s">
        <v>3195</v>
      </c>
      <c r="CXB4" s="180" t="s">
        <v>3196</v>
      </c>
      <c r="CXC4" s="180" t="s">
        <v>3197</v>
      </c>
      <c r="CXD4" s="180" t="s">
        <v>3198</v>
      </c>
      <c r="CXE4" s="180" t="s">
        <v>3199</v>
      </c>
      <c r="CXF4" s="180" t="s">
        <v>3200</v>
      </c>
      <c r="CXG4" s="180" t="s">
        <v>3201</v>
      </c>
      <c r="CXH4" s="180" t="s">
        <v>3202</v>
      </c>
      <c r="CXI4" s="180" t="s">
        <v>3203</v>
      </c>
      <c r="CXJ4" s="180" t="s">
        <v>3204</v>
      </c>
      <c r="CXK4" s="180" t="s">
        <v>3205</v>
      </c>
      <c r="CXL4" s="180" t="s">
        <v>3206</v>
      </c>
      <c r="CXM4" s="180" t="s">
        <v>3207</v>
      </c>
      <c r="CXN4" s="180" t="s">
        <v>3208</v>
      </c>
      <c r="CXO4" s="180" t="s">
        <v>3209</v>
      </c>
      <c r="CXP4" s="180" t="s">
        <v>3210</v>
      </c>
      <c r="CXQ4" s="180" t="s">
        <v>3211</v>
      </c>
      <c r="CXR4" s="180" t="s">
        <v>3212</v>
      </c>
      <c r="CXS4" s="180" t="s">
        <v>3213</v>
      </c>
      <c r="CXT4" s="180" t="s">
        <v>3214</v>
      </c>
      <c r="CXU4" s="180" t="s">
        <v>3215</v>
      </c>
      <c r="CXV4" s="180" t="s">
        <v>3216</v>
      </c>
      <c r="CXW4" s="180" t="s">
        <v>3217</v>
      </c>
      <c r="CXX4" s="180" t="s">
        <v>3218</v>
      </c>
      <c r="CXY4" s="180" t="s">
        <v>3219</v>
      </c>
      <c r="CXZ4" s="180" t="s">
        <v>3220</v>
      </c>
      <c r="CYA4" s="180" t="s">
        <v>3221</v>
      </c>
      <c r="CYB4" s="180" t="s">
        <v>3222</v>
      </c>
      <c r="CYC4" s="180" t="s">
        <v>3223</v>
      </c>
      <c r="CYD4" s="180" t="s">
        <v>3224</v>
      </c>
      <c r="CYE4" s="180" t="s">
        <v>3225</v>
      </c>
      <c r="CYF4" s="180" t="s">
        <v>3226</v>
      </c>
      <c r="CYG4" s="180" t="s">
        <v>3227</v>
      </c>
      <c r="CYH4" s="180" t="s">
        <v>3228</v>
      </c>
      <c r="CYI4" s="180" t="s">
        <v>3229</v>
      </c>
      <c r="CYJ4" s="180" t="s">
        <v>3230</v>
      </c>
      <c r="CYK4" s="180" t="s">
        <v>3231</v>
      </c>
      <c r="CYL4" s="180" t="s">
        <v>3232</v>
      </c>
      <c r="CYM4" s="180" t="s">
        <v>3233</v>
      </c>
      <c r="CYN4" s="180" t="s">
        <v>3234</v>
      </c>
      <c r="CYO4" s="180" t="s">
        <v>3235</v>
      </c>
      <c r="CYP4" s="180" t="s">
        <v>3236</v>
      </c>
      <c r="CYQ4" s="180" t="s">
        <v>3237</v>
      </c>
      <c r="CYR4" s="180" t="s">
        <v>3238</v>
      </c>
      <c r="CYS4" s="180" t="s">
        <v>3239</v>
      </c>
      <c r="CYT4" s="180" t="s">
        <v>3240</v>
      </c>
      <c r="CYU4" s="180" t="s">
        <v>3241</v>
      </c>
      <c r="CYV4" s="180" t="s">
        <v>3242</v>
      </c>
      <c r="CYW4" s="180" t="s">
        <v>3243</v>
      </c>
      <c r="CYX4" s="180" t="s">
        <v>3244</v>
      </c>
      <c r="CYY4" s="180" t="s">
        <v>3245</v>
      </c>
      <c r="CYZ4" s="180" t="s">
        <v>3246</v>
      </c>
      <c r="CZA4" s="180" t="s">
        <v>3247</v>
      </c>
      <c r="CZB4" s="180" t="s">
        <v>3248</v>
      </c>
      <c r="CZC4" s="180" t="s">
        <v>3249</v>
      </c>
      <c r="CZD4" s="180" t="s">
        <v>3250</v>
      </c>
      <c r="CZE4" s="180" t="s">
        <v>3251</v>
      </c>
      <c r="CZF4" s="180" t="s">
        <v>3252</v>
      </c>
      <c r="CZG4" s="180" t="s">
        <v>3253</v>
      </c>
      <c r="CZH4" s="180" t="s">
        <v>3254</v>
      </c>
      <c r="CZI4" s="180" t="s">
        <v>3255</v>
      </c>
      <c r="CZJ4" s="180" t="s">
        <v>3256</v>
      </c>
      <c r="CZK4" s="180" t="s">
        <v>3257</v>
      </c>
      <c r="CZL4" s="180" t="s">
        <v>3258</v>
      </c>
      <c r="CZM4" s="180" t="s">
        <v>3259</v>
      </c>
      <c r="CZN4" s="180" t="s">
        <v>3260</v>
      </c>
      <c r="CZO4" s="180" t="s">
        <v>3261</v>
      </c>
      <c r="CZP4" s="180" t="s">
        <v>3262</v>
      </c>
      <c r="CZQ4" s="180" t="s">
        <v>3263</v>
      </c>
      <c r="CZR4" s="180" t="s">
        <v>3264</v>
      </c>
      <c r="CZS4" s="180" t="s">
        <v>3265</v>
      </c>
      <c r="CZT4" s="180" t="s">
        <v>3266</v>
      </c>
      <c r="CZU4" s="180" t="s">
        <v>3267</v>
      </c>
      <c r="CZV4" s="180" t="s">
        <v>3268</v>
      </c>
      <c r="CZW4" s="180" t="s">
        <v>3269</v>
      </c>
      <c r="CZX4" s="180" t="s">
        <v>3270</v>
      </c>
      <c r="CZY4" s="180" t="s">
        <v>3271</v>
      </c>
      <c r="CZZ4" s="180" t="s">
        <v>3272</v>
      </c>
      <c r="DAA4" s="180" t="s">
        <v>3273</v>
      </c>
      <c r="DAB4" s="180" t="s">
        <v>3274</v>
      </c>
      <c r="DAC4" s="180" t="s">
        <v>3275</v>
      </c>
      <c r="DAD4" s="180" t="s">
        <v>3276</v>
      </c>
      <c r="DAE4" s="180" t="s">
        <v>3277</v>
      </c>
      <c r="DAF4" s="180" t="s">
        <v>3278</v>
      </c>
      <c r="DAG4" s="180" t="s">
        <v>3279</v>
      </c>
      <c r="DAH4" s="180" t="s">
        <v>3280</v>
      </c>
      <c r="DAI4" s="180" t="s">
        <v>3281</v>
      </c>
      <c r="DAJ4" s="180" t="s">
        <v>3282</v>
      </c>
      <c r="DAK4" s="180" t="s">
        <v>3283</v>
      </c>
      <c r="DAL4" s="180" t="s">
        <v>3284</v>
      </c>
      <c r="DAM4" s="180" t="s">
        <v>3285</v>
      </c>
      <c r="DAN4" s="180" t="s">
        <v>3286</v>
      </c>
      <c r="DAO4" s="180" t="s">
        <v>3287</v>
      </c>
      <c r="DAP4" s="180" t="s">
        <v>3288</v>
      </c>
      <c r="DAQ4" s="180" t="s">
        <v>3289</v>
      </c>
      <c r="DAR4" s="180" t="s">
        <v>3290</v>
      </c>
      <c r="DAS4" s="180" t="s">
        <v>3291</v>
      </c>
      <c r="DAT4" s="180" t="s">
        <v>3292</v>
      </c>
      <c r="DAU4" s="180" t="s">
        <v>3293</v>
      </c>
      <c r="DAV4" s="180" t="s">
        <v>3294</v>
      </c>
      <c r="DAW4" s="180" t="s">
        <v>3295</v>
      </c>
      <c r="DAX4" s="180" t="s">
        <v>3296</v>
      </c>
      <c r="DAY4" s="180" t="s">
        <v>3297</v>
      </c>
      <c r="DAZ4" s="180" t="s">
        <v>3298</v>
      </c>
      <c r="DBA4" s="180" t="s">
        <v>3299</v>
      </c>
      <c r="DBB4" s="180" t="s">
        <v>3300</v>
      </c>
      <c r="DBC4" s="180" t="s">
        <v>3301</v>
      </c>
      <c r="DBD4" s="180" t="s">
        <v>3302</v>
      </c>
      <c r="DBE4" s="180" t="s">
        <v>3303</v>
      </c>
      <c r="DBF4" s="180" t="s">
        <v>3304</v>
      </c>
      <c r="DBG4" s="180" t="s">
        <v>3305</v>
      </c>
      <c r="DBH4" s="180" t="s">
        <v>3306</v>
      </c>
      <c r="DBI4" s="180" t="s">
        <v>3307</v>
      </c>
      <c r="DBJ4" s="180" t="s">
        <v>3308</v>
      </c>
      <c r="DBK4" s="180" t="s">
        <v>3309</v>
      </c>
      <c r="DBL4" s="180" t="s">
        <v>3310</v>
      </c>
      <c r="DBM4" s="180" t="s">
        <v>3311</v>
      </c>
      <c r="DBN4" s="180" t="s">
        <v>3312</v>
      </c>
      <c r="DBO4" s="180" t="s">
        <v>3313</v>
      </c>
      <c r="DBP4" s="180" t="s">
        <v>3314</v>
      </c>
      <c r="DBQ4" s="180" t="s">
        <v>3315</v>
      </c>
      <c r="DBR4" s="180" t="s">
        <v>3316</v>
      </c>
      <c r="DBS4" s="180" t="s">
        <v>3317</v>
      </c>
      <c r="DBT4" s="180" t="s">
        <v>3318</v>
      </c>
      <c r="DBU4" s="180" t="s">
        <v>3319</v>
      </c>
      <c r="DBV4" s="180" t="s">
        <v>3320</v>
      </c>
      <c r="DBW4" s="180" t="s">
        <v>3321</v>
      </c>
      <c r="DBX4" s="180" t="s">
        <v>3322</v>
      </c>
      <c r="DBY4" s="180" t="s">
        <v>3323</v>
      </c>
      <c r="DBZ4" s="180" t="s">
        <v>3324</v>
      </c>
      <c r="DCA4" s="180" t="s">
        <v>3325</v>
      </c>
      <c r="DCB4" s="180" t="s">
        <v>3326</v>
      </c>
      <c r="DCC4" s="180" t="s">
        <v>3327</v>
      </c>
      <c r="DCD4" s="180" t="s">
        <v>3328</v>
      </c>
      <c r="DCE4" s="180" t="s">
        <v>3329</v>
      </c>
      <c r="DCF4" s="180" t="s">
        <v>3330</v>
      </c>
      <c r="DCG4" s="180" t="s">
        <v>3331</v>
      </c>
      <c r="DCH4" s="180" t="s">
        <v>3332</v>
      </c>
      <c r="DCI4" s="180" t="s">
        <v>3333</v>
      </c>
      <c r="DCJ4" s="180" t="s">
        <v>3334</v>
      </c>
      <c r="DCK4" s="180" t="s">
        <v>3335</v>
      </c>
      <c r="DCL4" s="180" t="s">
        <v>3336</v>
      </c>
      <c r="DCM4" s="180" t="s">
        <v>3337</v>
      </c>
      <c r="DCN4" s="180" t="s">
        <v>3338</v>
      </c>
      <c r="DCO4" s="180" t="s">
        <v>3339</v>
      </c>
      <c r="DCP4" s="180" t="s">
        <v>3340</v>
      </c>
      <c r="DCQ4" s="180" t="s">
        <v>3341</v>
      </c>
      <c r="DCR4" s="180" t="s">
        <v>3342</v>
      </c>
      <c r="DCS4" s="180" t="s">
        <v>3343</v>
      </c>
      <c r="DCT4" s="180" t="s">
        <v>3344</v>
      </c>
      <c r="DCU4" s="180" t="s">
        <v>3345</v>
      </c>
      <c r="DCV4" s="180" t="s">
        <v>3346</v>
      </c>
      <c r="DCW4" s="180" t="s">
        <v>3347</v>
      </c>
      <c r="DCX4" s="180" t="s">
        <v>3348</v>
      </c>
      <c r="DCY4" s="180" t="s">
        <v>3349</v>
      </c>
      <c r="DCZ4" s="180" t="s">
        <v>3350</v>
      </c>
      <c r="DDA4" s="180" t="s">
        <v>3351</v>
      </c>
      <c r="DDB4" s="180" t="s">
        <v>3352</v>
      </c>
      <c r="DDC4" s="180" t="s">
        <v>3353</v>
      </c>
      <c r="DDD4" s="180" t="s">
        <v>3354</v>
      </c>
      <c r="DDE4" s="180" t="s">
        <v>3355</v>
      </c>
      <c r="DDF4" s="180" t="s">
        <v>3356</v>
      </c>
      <c r="DDG4" s="180" t="s">
        <v>3357</v>
      </c>
      <c r="DDH4" s="180" t="s">
        <v>3358</v>
      </c>
      <c r="DDI4" s="180" t="s">
        <v>3359</v>
      </c>
      <c r="DDJ4" s="180" t="s">
        <v>3360</v>
      </c>
      <c r="DDK4" s="180" t="s">
        <v>3361</v>
      </c>
      <c r="DDL4" s="180" t="s">
        <v>3362</v>
      </c>
      <c r="DDM4" s="180" t="s">
        <v>3363</v>
      </c>
      <c r="DDN4" s="180" t="s">
        <v>3364</v>
      </c>
      <c r="DDO4" s="180" t="s">
        <v>3365</v>
      </c>
      <c r="DDP4" s="180" t="s">
        <v>3366</v>
      </c>
      <c r="DDQ4" s="180" t="s">
        <v>3367</v>
      </c>
      <c r="DDR4" s="180" t="s">
        <v>3368</v>
      </c>
      <c r="DDS4" s="180" t="s">
        <v>3369</v>
      </c>
      <c r="DDT4" s="180" t="s">
        <v>3370</v>
      </c>
      <c r="DDU4" s="180" t="s">
        <v>3371</v>
      </c>
      <c r="DDV4" s="180" t="s">
        <v>3372</v>
      </c>
      <c r="DDW4" s="180" t="s">
        <v>3373</v>
      </c>
      <c r="DDX4" s="180" t="s">
        <v>3374</v>
      </c>
      <c r="DDY4" s="180" t="s">
        <v>3375</v>
      </c>
      <c r="DDZ4" s="180" t="s">
        <v>3376</v>
      </c>
      <c r="DEA4" s="180" t="s">
        <v>3377</v>
      </c>
      <c r="DEB4" s="180" t="s">
        <v>3378</v>
      </c>
      <c r="DEC4" s="180" t="s">
        <v>3379</v>
      </c>
      <c r="DED4" s="180" t="s">
        <v>3380</v>
      </c>
      <c r="DEE4" s="180" t="s">
        <v>3381</v>
      </c>
      <c r="DEF4" s="180" t="s">
        <v>3382</v>
      </c>
      <c r="DEG4" s="180" t="s">
        <v>3383</v>
      </c>
      <c r="DEH4" s="180" t="s">
        <v>3384</v>
      </c>
      <c r="DEI4" s="180" t="s">
        <v>3385</v>
      </c>
      <c r="DEJ4" s="180" t="s">
        <v>3386</v>
      </c>
      <c r="DEK4" s="180" t="s">
        <v>3387</v>
      </c>
      <c r="DEL4" s="180" t="s">
        <v>3388</v>
      </c>
      <c r="DEM4" s="180" t="s">
        <v>3389</v>
      </c>
      <c r="DEN4" s="180" t="s">
        <v>3390</v>
      </c>
      <c r="DEO4" s="180" t="s">
        <v>3391</v>
      </c>
      <c r="DEP4" s="180" t="s">
        <v>3392</v>
      </c>
      <c r="DEQ4" s="180" t="s">
        <v>3393</v>
      </c>
      <c r="DER4" s="180" t="s">
        <v>3394</v>
      </c>
      <c r="DES4" s="180" t="s">
        <v>3395</v>
      </c>
      <c r="DET4" s="180" t="s">
        <v>3396</v>
      </c>
      <c r="DEU4" s="180" t="s">
        <v>3397</v>
      </c>
      <c r="DEV4" s="180" t="s">
        <v>3398</v>
      </c>
      <c r="DEW4" s="180" t="s">
        <v>3399</v>
      </c>
      <c r="DEX4" s="180" t="s">
        <v>3400</v>
      </c>
      <c r="DEY4" s="180" t="s">
        <v>3401</v>
      </c>
      <c r="DEZ4" s="180" t="s">
        <v>3402</v>
      </c>
      <c r="DFA4" s="180" t="s">
        <v>3403</v>
      </c>
      <c r="DFB4" s="180" t="s">
        <v>3404</v>
      </c>
      <c r="DFC4" s="180" t="s">
        <v>3405</v>
      </c>
      <c r="DFD4" s="180" t="s">
        <v>3406</v>
      </c>
      <c r="DFE4" s="180" t="s">
        <v>3407</v>
      </c>
      <c r="DFF4" s="180" t="s">
        <v>3408</v>
      </c>
      <c r="DFG4" s="180" t="s">
        <v>3409</v>
      </c>
      <c r="DFH4" s="180" t="s">
        <v>3410</v>
      </c>
      <c r="DFI4" s="180" t="s">
        <v>3411</v>
      </c>
      <c r="DFJ4" s="180" t="s">
        <v>3412</v>
      </c>
      <c r="DFK4" s="180" t="s">
        <v>3413</v>
      </c>
      <c r="DFL4" s="180" t="s">
        <v>3414</v>
      </c>
      <c r="DFM4" s="180" t="s">
        <v>3415</v>
      </c>
      <c r="DFN4" s="180" t="s">
        <v>3416</v>
      </c>
      <c r="DFO4" s="180" t="s">
        <v>3417</v>
      </c>
      <c r="DFP4" s="180" t="s">
        <v>3418</v>
      </c>
      <c r="DFQ4" s="180" t="s">
        <v>3419</v>
      </c>
      <c r="DFR4" s="180" t="s">
        <v>3420</v>
      </c>
      <c r="DFS4" s="180" t="s">
        <v>3421</v>
      </c>
      <c r="DFT4" s="180" t="s">
        <v>3422</v>
      </c>
      <c r="DFU4" s="180" t="s">
        <v>3423</v>
      </c>
      <c r="DFV4" s="180" t="s">
        <v>3424</v>
      </c>
      <c r="DFW4" s="180" t="s">
        <v>3425</v>
      </c>
      <c r="DFX4" s="180" t="s">
        <v>3426</v>
      </c>
      <c r="DFY4" s="180" t="s">
        <v>3427</v>
      </c>
      <c r="DFZ4" s="180" t="s">
        <v>3428</v>
      </c>
      <c r="DGA4" s="180" t="s">
        <v>3429</v>
      </c>
      <c r="DGB4" s="180" t="s">
        <v>3430</v>
      </c>
      <c r="DGC4" s="180" t="s">
        <v>3431</v>
      </c>
      <c r="DGD4" s="180" t="s">
        <v>3432</v>
      </c>
      <c r="DGE4" s="180" t="s">
        <v>3433</v>
      </c>
      <c r="DGF4" s="180" t="s">
        <v>3434</v>
      </c>
      <c r="DGG4" s="180" t="s">
        <v>3435</v>
      </c>
      <c r="DGH4" s="180" t="s">
        <v>3436</v>
      </c>
      <c r="DGI4" s="180" t="s">
        <v>3437</v>
      </c>
      <c r="DGJ4" s="180" t="s">
        <v>3438</v>
      </c>
      <c r="DGK4" s="180" t="s">
        <v>3439</v>
      </c>
      <c r="DGL4" s="180" t="s">
        <v>3440</v>
      </c>
      <c r="DGM4" s="180" t="s">
        <v>3441</v>
      </c>
      <c r="DGN4" s="180" t="s">
        <v>3442</v>
      </c>
      <c r="DGO4" s="180" t="s">
        <v>3443</v>
      </c>
      <c r="DGP4" s="180" t="s">
        <v>3444</v>
      </c>
      <c r="DGQ4" s="180" t="s">
        <v>3445</v>
      </c>
      <c r="DGR4" s="180" t="s">
        <v>3446</v>
      </c>
      <c r="DGS4" s="180" t="s">
        <v>3447</v>
      </c>
      <c r="DGT4" s="180" t="s">
        <v>3448</v>
      </c>
      <c r="DGU4" s="180" t="s">
        <v>3449</v>
      </c>
      <c r="DGV4" s="180" t="s">
        <v>3450</v>
      </c>
      <c r="DGW4" s="180" t="s">
        <v>3451</v>
      </c>
      <c r="DGX4" s="180" t="s">
        <v>3452</v>
      </c>
      <c r="DGY4" s="180" t="s">
        <v>3453</v>
      </c>
      <c r="DGZ4" s="180" t="s">
        <v>3454</v>
      </c>
      <c r="DHA4" s="180" t="s">
        <v>3455</v>
      </c>
      <c r="DHB4" s="180" t="s">
        <v>3456</v>
      </c>
      <c r="DHC4" s="180" t="s">
        <v>3457</v>
      </c>
      <c r="DHD4" s="180" t="s">
        <v>3458</v>
      </c>
      <c r="DHE4" s="180" t="s">
        <v>3459</v>
      </c>
      <c r="DHF4" s="180" t="s">
        <v>3460</v>
      </c>
      <c r="DHG4" s="180" t="s">
        <v>3461</v>
      </c>
      <c r="DHH4" s="180" t="s">
        <v>3462</v>
      </c>
      <c r="DHI4" s="180" t="s">
        <v>3463</v>
      </c>
      <c r="DHJ4" s="180" t="s">
        <v>3464</v>
      </c>
      <c r="DHK4" s="180" t="s">
        <v>3465</v>
      </c>
      <c r="DHL4" s="180" t="s">
        <v>3466</v>
      </c>
      <c r="DHM4" s="180" t="s">
        <v>3467</v>
      </c>
      <c r="DHN4" s="180" t="s">
        <v>3468</v>
      </c>
      <c r="DHO4" s="180" t="s">
        <v>3469</v>
      </c>
      <c r="DHP4" s="180" t="s">
        <v>3470</v>
      </c>
      <c r="DHQ4" s="180" t="s">
        <v>3471</v>
      </c>
      <c r="DHR4" s="180" t="s">
        <v>3472</v>
      </c>
      <c r="DHS4" s="180" t="s">
        <v>3473</v>
      </c>
      <c r="DHT4" s="180" t="s">
        <v>3474</v>
      </c>
      <c r="DHU4" s="180" t="s">
        <v>3475</v>
      </c>
      <c r="DHV4" s="180" t="s">
        <v>3476</v>
      </c>
      <c r="DHW4" s="180" t="s">
        <v>3477</v>
      </c>
      <c r="DHX4" s="180" t="s">
        <v>3478</v>
      </c>
      <c r="DHY4" s="180" t="s">
        <v>3479</v>
      </c>
      <c r="DHZ4" s="180" t="s">
        <v>3480</v>
      </c>
      <c r="DIA4" s="180" t="s">
        <v>3481</v>
      </c>
      <c r="DIB4" s="180" t="s">
        <v>3482</v>
      </c>
      <c r="DIC4" s="180" t="s">
        <v>3483</v>
      </c>
      <c r="DID4" s="180" t="s">
        <v>3484</v>
      </c>
      <c r="DIE4" s="180" t="s">
        <v>3485</v>
      </c>
      <c r="DIF4" s="180" t="s">
        <v>3486</v>
      </c>
      <c r="DIG4" s="180" t="s">
        <v>3487</v>
      </c>
      <c r="DIH4" s="180" t="s">
        <v>3488</v>
      </c>
      <c r="DII4" s="180" t="s">
        <v>3489</v>
      </c>
      <c r="DIJ4" s="180" t="s">
        <v>3490</v>
      </c>
      <c r="DIK4" s="180" t="s">
        <v>3491</v>
      </c>
      <c r="DIL4" s="180" t="s">
        <v>3492</v>
      </c>
      <c r="DIM4" s="180" t="s">
        <v>3493</v>
      </c>
      <c r="DIN4" s="180" t="s">
        <v>3494</v>
      </c>
      <c r="DIO4" s="180" t="s">
        <v>3495</v>
      </c>
      <c r="DIP4" s="180" t="s">
        <v>3496</v>
      </c>
      <c r="DIQ4" s="180" t="s">
        <v>3497</v>
      </c>
      <c r="DIR4" s="180" t="s">
        <v>3498</v>
      </c>
      <c r="DIS4" s="180" t="s">
        <v>3499</v>
      </c>
      <c r="DIT4" s="180" t="s">
        <v>3500</v>
      </c>
      <c r="DIU4" s="180" t="s">
        <v>3501</v>
      </c>
      <c r="DIV4" s="180" t="s">
        <v>3502</v>
      </c>
      <c r="DIW4" s="180" t="s">
        <v>3503</v>
      </c>
      <c r="DIX4" s="180" t="s">
        <v>3504</v>
      </c>
      <c r="DIY4" s="180" t="s">
        <v>3505</v>
      </c>
      <c r="DIZ4" s="180" t="s">
        <v>3506</v>
      </c>
      <c r="DJA4" s="180" t="s">
        <v>3507</v>
      </c>
      <c r="DJB4" s="180" t="s">
        <v>3508</v>
      </c>
      <c r="DJC4" s="180" t="s">
        <v>3509</v>
      </c>
      <c r="DJD4" s="180" t="s">
        <v>3510</v>
      </c>
      <c r="DJE4" s="180" t="s">
        <v>3511</v>
      </c>
      <c r="DJF4" s="180" t="s">
        <v>3512</v>
      </c>
      <c r="DJG4" s="180" t="s">
        <v>3513</v>
      </c>
      <c r="DJH4" s="180" t="s">
        <v>3514</v>
      </c>
      <c r="DJI4" s="180" t="s">
        <v>3515</v>
      </c>
      <c r="DJJ4" s="180" t="s">
        <v>3516</v>
      </c>
      <c r="DJK4" s="180" t="s">
        <v>3517</v>
      </c>
      <c r="DJL4" s="180" t="s">
        <v>3518</v>
      </c>
      <c r="DJM4" s="180" t="s">
        <v>3519</v>
      </c>
      <c r="DJN4" s="180" t="s">
        <v>3520</v>
      </c>
      <c r="DJO4" s="180" t="s">
        <v>3521</v>
      </c>
      <c r="DJP4" s="180" t="s">
        <v>3522</v>
      </c>
      <c r="DJQ4" s="180" t="s">
        <v>3523</v>
      </c>
      <c r="DJR4" s="180" t="s">
        <v>3524</v>
      </c>
      <c r="DJS4" s="180" t="s">
        <v>3525</v>
      </c>
      <c r="DJT4" s="180" t="s">
        <v>3526</v>
      </c>
      <c r="DJU4" s="180" t="s">
        <v>3527</v>
      </c>
      <c r="DJV4" s="180" t="s">
        <v>3528</v>
      </c>
      <c r="DJW4" s="180" t="s">
        <v>3529</v>
      </c>
      <c r="DJX4" s="180" t="s">
        <v>3530</v>
      </c>
      <c r="DJY4" s="180" t="s">
        <v>3531</v>
      </c>
      <c r="DJZ4" s="180" t="s">
        <v>3532</v>
      </c>
      <c r="DKA4" s="180" t="s">
        <v>3533</v>
      </c>
      <c r="DKB4" s="180" t="s">
        <v>3534</v>
      </c>
      <c r="DKC4" s="180" t="s">
        <v>3535</v>
      </c>
      <c r="DKD4" s="180" t="s">
        <v>3536</v>
      </c>
      <c r="DKE4" s="180" t="s">
        <v>3537</v>
      </c>
      <c r="DKF4" s="180" t="s">
        <v>3538</v>
      </c>
      <c r="DKG4" s="180" t="s">
        <v>3539</v>
      </c>
      <c r="DKH4" s="180" t="s">
        <v>3540</v>
      </c>
      <c r="DKI4" s="180" t="s">
        <v>3541</v>
      </c>
      <c r="DKJ4" s="180" t="s">
        <v>3542</v>
      </c>
      <c r="DKK4" s="180" t="s">
        <v>3543</v>
      </c>
      <c r="DKL4" s="180" t="s">
        <v>3544</v>
      </c>
      <c r="DKM4" s="180" t="s">
        <v>3545</v>
      </c>
      <c r="DKN4" s="180" t="s">
        <v>3546</v>
      </c>
      <c r="DKO4" s="180" t="s">
        <v>3547</v>
      </c>
      <c r="DKP4" s="180" t="s">
        <v>3548</v>
      </c>
      <c r="DKQ4" s="180" t="s">
        <v>3549</v>
      </c>
      <c r="DKR4" s="180" t="s">
        <v>3550</v>
      </c>
      <c r="DKS4" s="180" t="s">
        <v>3551</v>
      </c>
      <c r="DKT4" s="180" t="s">
        <v>3552</v>
      </c>
      <c r="DKU4" s="180" t="s">
        <v>3553</v>
      </c>
      <c r="DKV4" s="180" t="s">
        <v>3554</v>
      </c>
      <c r="DKW4" s="180" t="s">
        <v>3555</v>
      </c>
      <c r="DKX4" s="180" t="s">
        <v>3556</v>
      </c>
      <c r="DKY4" s="180" t="s">
        <v>3557</v>
      </c>
      <c r="DKZ4" s="180" t="s">
        <v>3558</v>
      </c>
      <c r="DLA4" s="180" t="s">
        <v>3559</v>
      </c>
      <c r="DLB4" s="180" t="s">
        <v>3560</v>
      </c>
      <c r="DLC4" s="180" t="s">
        <v>3561</v>
      </c>
      <c r="DLD4" s="180" t="s">
        <v>3562</v>
      </c>
      <c r="DLE4" s="180" t="s">
        <v>3563</v>
      </c>
      <c r="DLF4" s="180" t="s">
        <v>3564</v>
      </c>
      <c r="DLG4" s="180" t="s">
        <v>3565</v>
      </c>
      <c r="DLH4" s="180" t="s">
        <v>3566</v>
      </c>
      <c r="DLI4" s="180" t="s">
        <v>3567</v>
      </c>
      <c r="DLJ4" s="180" t="s">
        <v>3568</v>
      </c>
      <c r="DLK4" s="180" t="s">
        <v>3569</v>
      </c>
      <c r="DLL4" s="180" t="s">
        <v>3570</v>
      </c>
      <c r="DLM4" s="180" t="s">
        <v>3571</v>
      </c>
      <c r="DLN4" s="180" t="s">
        <v>3572</v>
      </c>
      <c r="DLO4" s="180" t="s">
        <v>3573</v>
      </c>
      <c r="DLP4" s="180" t="s">
        <v>3574</v>
      </c>
      <c r="DLQ4" s="180" t="s">
        <v>3575</v>
      </c>
      <c r="DLR4" s="180" t="s">
        <v>3576</v>
      </c>
      <c r="DLS4" s="180" t="s">
        <v>3577</v>
      </c>
      <c r="DLT4" s="180" t="s">
        <v>3578</v>
      </c>
      <c r="DLU4" s="180" t="s">
        <v>3579</v>
      </c>
      <c r="DLV4" s="180" t="s">
        <v>3580</v>
      </c>
      <c r="DLW4" s="180" t="s">
        <v>3581</v>
      </c>
      <c r="DLX4" s="180" t="s">
        <v>3582</v>
      </c>
      <c r="DLY4" s="180" t="s">
        <v>3583</v>
      </c>
      <c r="DLZ4" s="180" t="s">
        <v>3584</v>
      </c>
      <c r="DMA4" s="180" t="s">
        <v>3585</v>
      </c>
      <c r="DMB4" s="180" t="s">
        <v>3586</v>
      </c>
      <c r="DMC4" s="180" t="s">
        <v>3587</v>
      </c>
      <c r="DMD4" s="180" t="s">
        <v>3588</v>
      </c>
      <c r="DME4" s="180" t="s">
        <v>3589</v>
      </c>
      <c r="DMF4" s="180" t="s">
        <v>3590</v>
      </c>
      <c r="DMG4" s="180" t="s">
        <v>3591</v>
      </c>
      <c r="DMH4" s="180" t="s">
        <v>3592</v>
      </c>
      <c r="DMI4" s="180" t="s">
        <v>3593</v>
      </c>
      <c r="DMJ4" s="180" t="s">
        <v>3594</v>
      </c>
      <c r="DMK4" s="180" t="s">
        <v>3595</v>
      </c>
      <c r="DML4" s="180" t="s">
        <v>3596</v>
      </c>
      <c r="DMM4" s="180" t="s">
        <v>3597</v>
      </c>
      <c r="DMN4" s="180" t="s">
        <v>3598</v>
      </c>
      <c r="DMO4" s="180" t="s">
        <v>3599</v>
      </c>
      <c r="DMP4" s="180" t="s">
        <v>3600</v>
      </c>
      <c r="DMQ4" s="180" t="s">
        <v>3601</v>
      </c>
      <c r="DMR4" s="180" t="s">
        <v>3602</v>
      </c>
      <c r="DMS4" s="180" t="s">
        <v>3603</v>
      </c>
      <c r="DMT4" s="180" t="s">
        <v>3604</v>
      </c>
      <c r="DMU4" s="180" t="s">
        <v>3605</v>
      </c>
      <c r="DMV4" s="180" t="s">
        <v>3606</v>
      </c>
      <c r="DMW4" s="180" t="s">
        <v>3607</v>
      </c>
      <c r="DMX4" s="180" t="s">
        <v>3608</v>
      </c>
      <c r="DMY4" s="180" t="s">
        <v>3609</v>
      </c>
      <c r="DMZ4" s="180" t="s">
        <v>3610</v>
      </c>
      <c r="DNA4" s="180" t="s">
        <v>3611</v>
      </c>
      <c r="DNB4" s="180" t="s">
        <v>3612</v>
      </c>
      <c r="DNC4" s="180" t="s">
        <v>3613</v>
      </c>
      <c r="DND4" s="180" t="s">
        <v>3614</v>
      </c>
      <c r="DNE4" s="180" t="s">
        <v>3615</v>
      </c>
      <c r="DNF4" s="180" t="s">
        <v>3616</v>
      </c>
      <c r="DNG4" s="180" t="s">
        <v>3617</v>
      </c>
      <c r="DNH4" s="180" t="s">
        <v>3618</v>
      </c>
      <c r="DNI4" s="180" t="s">
        <v>3619</v>
      </c>
      <c r="DNJ4" s="180" t="s">
        <v>3620</v>
      </c>
      <c r="DNK4" s="180" t="s">
        <v>3621</v>
      </c>
      <c r="DNL4" s="180" t="s">
        <v>3622</v>
      </c>
      <c r="DNM4" s="180" t="s">
        <v>3623</v>
      </c>
      <c r="DNN4" s="180" t="s">
        <v>3624</v>
      </c>
      <c r="DNO4" s="180" t="s">
        <v>3625</v>
      </c>
      <c r="DNP4" s="180" t="s">
        <v>3626</v>
      </c>
      <c r="DNQ4" s="180" t="s">
        <v>3627</v>
      </c>
      <c r="DNR4" s="180" t="s">
        <v>3628</v>
      </c>
      <c r="DNS4" s="180" t="s">
        <v>3629</v>
      </c>
      <c r="DNT4" s="180" t="s">
        <v>3630</v>
      </c>
      <c r="DNU4" s="180" t="s">
        <v>3631</v>
      </c>
      <c r="DNV4" s="180" t="s">
        <v>3632</v>
      </c>
      <c r="DNW4" s="180" t="s">
        <v>3633</v>
      </c>
      <c r="DNX4" s="180" t="s">
        <v>3634</v>
      </c>
      <c r="DNY4" s="180" t="s">
        <v>3635</v>
      </c>
      <c r="DNZ4" s="180" t="s">
        <v>3636</v>
      </c>
      <c r="DOA4" s="180" t="s">
        <v>3637</v>
      </c>
      <c r="DOB4" s="180" t="s">
        <v>3638</v>
      </c>
      <c r="DOC4" s="180" t="s">
        <v>3639</v>
      </c>
      <c r="DOD4" s="180" t="s">
        <v>3640</v>
      </c>
      <c r="DOE4" s="180" t="s">
        <v>3641</v>
      </c>
      <c r="DOF4" s="180" t="s">
        <v>3642</v>
      </c>
      <c r="DOG4" s="180" t="s">
        <v>3643</v>
      </c>
      <c r="DOH4" s="180" t="s">
        <v>3644</v>
      </c>
      <c r="DOI4" s="180" t="s">
        <v>3645</v>
      </c>
      <c r="DOJ4" s="180" t="s">
        <v>3646</v>
      </c>
      <c r="DOK4" s="180" t="s">
        <v>3647</v>
      </c>
      <c r="DOL4" s="180" t="s">
        <v>3648</v>
      </c>
      <c r="DOM4" s="180" t="s">
        <v>3649</v>
      </c>
      <c r="DON4" s="180" t="s">
        <v>3650</v>
      </c>
      <c r="DOO4" s="180" t="s">
        <v>3651</v>
      </c>
      <c r="DOP4" s="180" t="s">
        <v>3652</v>
      </c>
      <c r="DOQ4" s="180" t="s">
        <v>3653</v>
      </c>
      <c r="DOR4" s="180" t="s">
        <v>3654</v>
      </c>
      <c r="DOS4" s="180" t="s">
        <v>3655</v>
      </c>
      <c r="DOT4" s="180" t="s">
        <v>3656</v>
      </c>
      <c r="DOU4" s="180" t="s">
        <v>3657</v>
      </c>
      <c r="DOV4" s="180" t="s">
        <v>3658</v>
      </c>
      <c r="DOW4" s="180" t="s">
        <v>3659</v>
      </c>
      <c r="DOX4" s="180" t="s">
        <v>3660</v>
      </c>
      <c r="DOY4" s="180" t="s">
        <v>3661</v>
      </c>
      <c r="DOZ4" s="180" t="s">
        <v>3662</v>
      </c>
      <c r="DPA4" s="180" t="s">
        <v>3663</v>
      </c>
      <c r="DPB4" s="180" t="s">
        <v>3664</v>
      </c>
      <c r="DPC4" s="180" t="s">
        <v>3665</v>
      </c>
      <c r="DPD4" s="180" t="s">
        <v>3666</v>
      </c>
      <c r="DPE4" s="180" t="s">
        <v>3667</v>
      </c>
      <c r="DPF4" s="180" t="s">
        <v>3668</v>
      </c>
      <c r="DPG4" s="180" t="s">
        <v>3669</v>
      </c>
      <c r="DPH4" s="180" t="s">
        <v>3670</v>
      </c>
      <c r="DPI4" s="180" t="s">
        <v>3671</v>
      </c>
      <c r="DPJ4" s="180" t="s">
        <v>3672</v>
      </c>
      <c r="DPK4" s="180" t="s">
        <v>3673</v>
      </c>
      <c r="DPL4" s="180" t="s">
        <v>3674</v>
      </c>
      <c r="DPM4" s="180" t="s">
        <v>3675</v>
      </c>
      <c r="DPN4" s="180" t="s">
        <v>3676</v>
      </c>
      <c r="DPO4" s="180" t="s">
        <v>3677</v>
      </c>
      <c r="DPP4" s="180" t="s">
        <v>3678</v>
      </c>
      <c r="DPQ4" s="180" t="s">
        <v>3679</v>
      </c>
      <c r="DPR4" s="180" t="s">
        <v>3680</v>
      </c>
      <c r="DPS4" s="180" t="s">
        <v>3681</v>
      </c>
      <c r="DPT4" s="180" t="s">
        <v>3682</v>
      </c>
      <c r="DPU4" s="180" t="s">
        <v>3683</v>
      </c>
      <c r="DPV4" s="180" t="s">
        <v>3684</v>
      </c>
      <c r="DPW4" s="180" t="s">
        <v>3685</v>
      </c>
      <c r="DPX4" s="180" t="s">
        <v>3686</v>
      </c>
      <c r="DPY4" s="180" t="s">
        <v>3687</v>
      </c>
      <c r="DPZ4" s="180" t="s">
        <v>3688</v>
      </c>
      <c r="DQA4" s="180" t="s">
        <v>3689</v>
      </c>
      <c r="DQB4" s="180" t="s">
        <v>3690</v>
      </c>
      <c r="DQC4" s="180" t="s">
        <v>3691</v>
      </c>
      <c r="DQD4" s="180" t="s">
        <v>3692</v>
      </c>
      <c r="DQE4" s="180" t="s">
        <v>3693</v>
      </c>
      <c r="DQF4" s="180" t="s">
        <v>3694</v>
      </c>
      <c r="DQG4" s="180" t="s">
        <v>3695</v>
      </c>
      <c r="DQH4" s="180" t="s">
        <v>3696</v>
      </c>
      <c r="DQI4" s="180" t="s">
        <v>3697</v>
      </c>
      <c r="DQJ4" s="180" t="s">
        <v>3698</v>
      </c>
      <c r="DQK4" s="180" t="s">
        <v>3699</v>
      </c>
      <c r="DQL4" s="180" t="s">
        <v>3700</v>
      </c>
      <c r="DQM4" s="180" t="s">
        <v>3701</v>
      </c>
      <c r="DQN4" s="180" t="s">
        <v>3702</v>
      </c>
      <c r="DQO4" s="180" t="s">
        <v>3703</v>
      </c>
      <c r="DQP4" s="180" t="s">
        <v>3704</v>
      </c>
      <c r="DQQ4" s="180" t="s">
        <v>3705</v>
      </c>
      <c r="DQR4" s="180" t="s">
        <v>3706</v>
      </c>
      <c r="DQS4" s="180" t="s">
        <v>3707</v>
      </c>
      <c r="DQT4" s="180" t="s">
        <v>3708</v>
      </c>
      <c r="DQU4" s="180" t="s">
        <v>3709</v>
      </c>
      <c r="DQV4" s="180" t="s">
        <v>3710</v>
      </c>
      <c r="DQW4" s="180" t="s">
        <v>3711</v>
      </c>
      <c r="DQX4" s="180" t="s">
        <v>3712</v>
      </c>
      <c r="DQY4" s="180" t="s">
        <v>3713</v>
      </c>
      <c r="DQZ4" s="180" t="s">
        <v>3714</v>
      </c>
      <c r="DRA4" s="180" t="s">
        <v>3715</v>
      </c>
      <c r="DRB4" s="180" t="s">
        <v>3716</v>
      </c>
      <c r="DRC4" s="180" t="s">
        <v>3717</v>
      </c>
      <c r="DRD4" s="180" t="s">
        <v>3718</v>
      </c>
      <c r="DRE4" s="180" t="s">
        <v>3719</v>
      </c>
      <c r="DRF4" s="180" t="s">
        <v>3720</v>
      </c>
      <c r="DRG4" s="180" t="s">
        <v>3721</v>
      </c>
      <c r="DRH4" s="180" t="s">
        <v>3722</v>
      </c>
      <c r="DRI4" s="180" t="s">
        <v>3723</v>
      </c>
      <c r="DRJ4" s="180" t="s">
        <v>3724</v>
      </c>
      <c r="DRK4" s="180" t="s">
        <v>3725</v>
      </c>
      <c r="DRL4" s="180" t="s">
        <v>3726</v>
      </c>
      <c r="DRM4" s="180" t="s">
        <v>3727</v>
      </c>
      <c r="DRN4" s="180" t="s">
        <v>3728</v>
      </c>
      <c r="DRO4" s="180" t="s">
        <v>3729</v>
      </c>
      <c r="DRP4" s="180" t="s">
        <v>3730</v>
      </c>
      <c r="DRQ4" s="180" t="s">
        <v>3731</v>
      </c>
      <c r="DRR4" s="180" t="s">
        <v>3732</v>
      </c>
      <c r="DRS4" s="180" t="s">
        <v>3733</v>
      </c>
      <c r="DRT4" s="180" t="s">
        <v>3734</v>
      </c>
      <c r="DRU4" s="180" t="s">
        <v>3735</v>
      </c>
      <c r="DRV4" s="180" t="s">
        <v>3736</v>
      </c>
      <c r="DRW4" s="180" t="s">
        <v>3737</v>
      </c>
      <c r="DRX4" s="180" t="s">
        <v>3738</v>
      </c>
      <c r="DRY4" s="180" t="s">
        <v>3739</v>
      </c>
      <c r="DRZ4" s="180" t="s">
        <v>3740</v>
      </c>
      <c r="DSA4" s="180" t="s">
        <v>3741</v>
      </c>
      <c r="DSB4" s="180" t="s">
        <v>3742</v>
      </c>
      <c r="DSC4" s="180" t="s">
        <v>3743</v>
      </c>
      <c r="DSD4" s="180" t="s">
        <v>3744</v>
      </c>
      <c r="DSE4" s="180" t="s">
        <v>3745</v>
      </c>
      <c r="DSF4" s="180" t="s">
        <v>3746</v>
      </c>
      <c r="DSG4" s="180" t="s">
        <v>3747</v>
      </c>
      <c r="DSH4" s="180" t="s">
        <v>3748</v>
      </c>
      <c r="DSI4" s="180" t="s">
        <v>3749</v>
      </c>
      <c r="DSJ4" s="180" t="s">
        <v>3750</v>
      </c>
      <c r="DSK4" s="180" t="s">
        <v>3751</v>
      </c>
      <c r="DSL4" s="180" t="s">
        <v>3752</v>
      </c>
      <c r="DSM4" s="180" t="s">
        <v>3753</v>
      </c>
      <c r="DSN4" s="180" t="s">
        <v>3754</v>
      </c>
      <c r="DSO4" s="180" t="s">
        <v>3755</v>
      </c>
      <c r="DSP4" s="180" t="s">
        <v>3756</v>
      </c>
      <c r="DSQ4" s="180" t="s">
        <v>3757</v>
      </c>
      <c r="DSR4" s="180" t="s">
        <v>3758</v>
      </c>
      <c r="DSS4" s="180" t="s">
        <v>3759</v>
      </c>
      <c r="DST4" s="180" t="s">
        <v>3760</v>
      </c>
      <c r="DSU4" s="180" t="s">
        <v>3761</v>
      </c>
      <c r="DSV4" s="180" t="s">
        <v>3762</v>
      </c>
      <c r="DSW4" s="180" t="s">
        <v>3763</v>
      </c>
      <c r="DSX4" s="180" t="s">
        <v>3764</v>
      </c>
      <c r="DSY4" s="180" t="s">
        <v>3765</v>
      </c>
      <c r="DSZ4" s="180" t="s">
        <v>3766</v>
      </c>
      <c r="DTA4" s="180" t="s">
        <v>3767</v>
      </c>
      <c r="DTB4" s="180" t="s">
        <v>3768</v>
      </c>
      <c r="DTC4" s="180" t="s">
        <v>3769</v>
      </c>
      <c r="DTD4" s="180" t="s">
        <v>3770</v>
      </c>
      <c r="DTE4" s="180" t="s">
        <v>3771</v>
      </c>
      <c r="DTF4" s="180" t="s">
        <v>3772</v>
      </c>
      <c r="DTG4" s="180" t="s">
        <v>3773</v>
      </c>
      <c r="DTH4" s="180" t="s">
        <v>3774</v>
      </c>
      <c r="DTI4" s="180" t="s">
        <v>3775</v>
      </c>
      <c r="DTJ4" s="180" t="s">
        <v>3776</v>
      </c>
      <c r="DTK4" s="180" t="s">
        <v>3777</v>
      </c>
      <c r="DTL4" s="180" t="s">
        <v>3778</v>
      </c>
      <c r="DTM4" s="180" t="s">
        <v>3779</v>
      </c>
      <c r="DTN4" s="180" t="s">
        <v>3780</v>
      </c>
      <c r="DTO4" s="180" t="s">
        <v>3781</v>
      </c>
      <c r="DTP4" s="180" t="s">
        <v>3782</v>
      </c>
      <c r="DTQ4" s="180" t="s">
        <v>3783</v>
      </c>
      <c r="DTR4" s="180" t="s">
        <v>3784</v>
      </c>
      <c r="DTS4" s="180" t="s">
        <v>3785</v>
      </c>
      <c r="DTT4" s="180" t="s">
        <v>3786</v>
      </c>
      <c r="DTU4" s="180" t="s">
        <v>3787</v>
      </c>
      <c r="DTV4" s="180" t="s">
        <v>3788</v>
      </c>
      <c r="DTW4" s="180" t="s">
        <v>3789</v>
      </c>
      <c r="DTX4" s="180" t="s">
        <v>3790</v>
      </c>
      <c r="DTY4" s="180" t="s">
        <v>3791</v>
      </c>
      <c r="DTZ4" s="180" t="s">
        <v>3792</v>
      </c>
      <c r="DUA4" s="180" t="s">
        <v>3793</v>
      </c>
      <c r="DUB4" s="180" t="s">
        <v>3794</v>
      </c>
      <c r="DUC4" s="180" t="s">
        <v>3795</v>
      </c>
      <c r="DUD4" s="180" t="s">
        <v>3796</v>
      </c>
      <c r="DUE4" s="180" t="s">
        <v>3797</v>
      </c>
      <c r="DUF4" s="180" t="s">
        <v>3798</v>
      </c>
      <c r="DUG4" s="180" t="s">
        <v>3799</v>
      </c>
      <c r="DUH4" s="180" t="s">
        <v>3800</v>
      </c>
      <c r="DUI4" s="180" t="s">
        <v>3801</v>
      </c>
      <c r="DUJ4" s="180" t="s">
        <v>3802</v>
      </c>
      <c r="DUK4" s="180" t="s">
        <v>3803</v>
      </c>
      <c r="DUL4" s="180" t="s">
        <v>3804</v>
      </c>
      <c r="DUM4" s="180" t="s">
        <v>3805</v>
      </c>
      <c r="DUN4" s="180" t="s">
        <v>3806</v>
      </c>
      <c r="DUO4" s="180" t="s">
        <v>3807</v>
      </c>
      <c r="DUP4" s="180" t="s">
        <v>3808</v>
      </c>
      <c r="DUQ4" s="180" t="s">
        <v>3809</v>
      </c>
      <c r="DUR4" s="180" t="s">
        <v>3810</v>
      </c>
      <c r="DUS4" s="180" t="s">
        <v>3811</v>
      </c>
      <c r="DUT4" s="180" t="s">
        <v>3812</v>
      </c>
      <c r="DUU4" s="180" t="s">
        <v>3813</v>
      </c>
      <c r="DUV4" s="180" t="s">
        <v>3814</v>
      </c>
      <c r="DUW4" s="180" t="s">
        <v>3815</v>
      </c>
      <c r="DUX4" s="180" t="s">
        <v>3816</v>
      </c>
      <c r="DUY4" s="180" t="s">
        <v>3817</v>
      </c>
      <c r="DUZ4" s="180" t="s">
        <v>3818</v>
      </c>
      <c r="DVA4" s="180" t="s">
        <v>3819</v>
      </c>
      <c r="DVB4" s="180" t="s">
        <v>3820</v>
      </c>
      <c r="DVC4" s="180" t="s">
        <v>3821</v>
      </c>
      <c r="DVD4" s="180" t="s">
        <v>3822</v>
      </c>
      <c r="DVE4" s="180" t="s">
        <v>3823</v>
      </c>
      <c r="DVF4" s="180" t="s">
        <v>3824</v>
      </c>
      <c r="DVG4" s="180" t="s">
        <v>3825</v>
      </c>
      <c r="DVH4" s="180" t="s">
        <v>3826</v>
      </c>
      <c r="DVI4" s="180" t="s">
        <v>3827</v>
      </c>
      <c r="DVJ4" s="180" t="s">
        <v>3828</v>
      </c>
      <c r="DVK4" s="180" t="s">
        <v>3829</v>
      </c>
      <c r="DVL4" s="180" t="s">
        <v>3830</v>
      </c>
      <c r="DVM4" s="180" t="s">
        <v>3831</v>
      </c>
      <c r="DVN4" s="180" t="s">
        <v>3832</v>
      </c>
      <c r="DVO4" s="180" t="s">
        <v>3833</v>
      </c>
      <c r="DVP4" s="180" t="s">
        <v>3834</v>
      </c>
      <c r="DVQ4" s="180" t="s">
        <v>3835</v>
      </c>
      <c r="DVR4" s="180" t="s">
        <v>3836</v>
      </c>
      <c r="DVS4" s="180" t="s">
        <v>3837</v>
      </c>
      <c r="DVT4" s="180" t="s">
        <v>3838</v>
      </c>
      <c r="DVU4" s="180" t="s">
        <v>3839</v>
      </c>
      <c r="DVV4" s="180" t="s">
        <v>3840</v>
      </c>
      <c r="DVW4" s="180" t="s">
        <v>3841</v>
      </c>
      <c r="DVX4" s="180" t="s">
        <v>3842</v>
      </c>
      <c r="DVY4" s="180" t="s">
        <v>3843</v>
      </c>
      <c r="DVZ4" s="180" t="s">
        <v>3844</v>
      </c>
      <c r="DWA4" s="180" t="s">
        <v>3845</v>
      </c>
      <c r="DWB4" s="180" t="s">
        <v>3846</v>
      </c>
      <c r="DWC4" s="180" t="s">
        <v>3847</v>
      </c>
      <c r="DWD4" s="180" t="s">
        <v>3848</v>
      </c>
      <c r="DWE4" s="180" t="s">
        <v>3849</v>
      </c>
      <c r="DWF4" s="180" t="s">
        <v>3850</v>
      </c>
      <c r="DWG4" s="180" t="s">
        <v>3851</v>
      </c>
      <c r="DWH4" s="180" t="s">
        <v>3852</v>
      </c>
      <c r="DWI4" s="180" t="s">
        <v>3853</v>
      </c>
      <c r="DWJ4" s="180" t="s">
        <v>3854</v>
      </c>
      <c r="DWK4" s="180" t="s">
        <v>3855</v>
      </c>
      <c r="DWL4" s="180" t="s">
        <v>3856</v>
      </c>
      <c r="DWM4" s="180" t="s">
        <v>3857</v>
      </c>
      <c r="DWN4" s="180" t="s">
        <v>3858</v>
      </c>
      <c r="DWO4" s="180" t="s">
        <v>3859</v>
      </c>
      <c r="DWP4" s="180" t="s">
        <v>3860</v>
      </c>
      <c r="DWQ4" s="180" t="s">
        <v>3861</v>
      </c>
      <c r="DWR4" s="180" t="s">
        <v>3862</v>
      </c>
      <c r="DWS4" s="180" t="s">
        <v>3863</v>
      </c>
      <c r="DWT4" s="180" t="s">
        <v>3864</v>
      </c>
      <c r="DWU4" s="180" t="s">
        <v>3865</v>
      </c>
      <c r="DWV4" s="180" t="s">
        <v>3866</v>
      </c>
      <c r="DWW4" s="180" t="s">
        <v>3867</v>
      </c>
      <c r="DWX4" s="180" t="s">
        <v>3868</v>
      </c>
      <c r="DWY4" s="180" t="s">
        <v>3869</v>
      </c>
      <c r="DWZ4" s="180" t="s">
        <v>3870</v>
      </c>
      <c r="DXA4" s="180" t="s">
        <v>3871</v>
      </c>
      <c r="DXB4" s="180" t="s">
        <v>3872</v>
      </c>
      <c r="DXC4" s="180" t="s">
        <v>3873</v>
      </c>
      <c r="DXD4" s="180" t="s">
        <v>3874</v>
      </c>
      <c r="DXE4" s="180" t="s">
        <v>3875</v>
      </c>
      <c r="DXF4" s="180" t="s">
        <v>3876</v>
      </c>
      <c r="DXG4" s="180" t="s">
        <v>3877</v>
      </c>
      <c r="DXH4" s="180" t="s">
        <v>3878</v>
      </c>
      <c r="DXI4" s="180" t="s">
        <v>3879</v>
      </c>
      <c r="DXJ4" s="180" t="s">
        <v>3880</v>
      </c>
      <c r="DXK4" s="180" t="s">
        <v>3881</v>
      </c>
      <c r="DXL4" s="180" t="s">
        <v>3882</v>
      </c>
      <c r="DXM4" s="180" t="s">
        <v>3883</v>
      </c>
      <c r="DXN4" s="180" t="s">
        <v>3884</v>
      </c>
      <c r="DXO4" s="180" t="s">
        <v>3885</v>
      </c>
      <c r="DXP4" s="180" t="s">
        <v>3886</v>
      </c>
      <c r="DXQ4" s="180" t="s">
        <v>3887</v>
      </c>
      <c r="DXR4" s="180" t="s">
        <v>3888</v>
      </c>
      <c r="DXS4" s="180" t="s">
        <v>3889</v>
      </c>
      <c r="DXT4" s="180" t="s">
        <v>3890</v>
      </c>
      <c r="DXU4" s="180" t="s">
        <v>3891</v>
      </c>
      <c r="DXV4" s="180" t="s">
        <v>3892</v>
      </c>
      <c r="DXW4" s="180" t="s">
        <v>3893</v>
      </c>
      <c r="DXX4" s="180" t="s">
        <v>3894</v>
      </c>
      <c r="DXY4" s="180" t="s">
        <v>3895</v>
      </c>
      <c r="DXZ4" s="180" t="s">
        <v>3896</v>
      </c>
      <c r="DYA4" s="180" t="s">
        <v>3897</v>
      </c>
      <c r="DYB4" s="180" t="s">
        <v>3898</v>
      </c>
      <c r="DYC4" s="180" t="s">
        <v>3899</v>
      </c>
      <c r="DYD4" s="180" t="s">
        <v>3900</v>
      </c>
      <c r="DYE4" s="180" t="s">
        <v>3901</v>
      </c>
      <c r="DYF4" s="180" t="s">
        <v>3902</v>
      </c>
      <c r="DYG4" s="180" t="s">
        <v>3903</v>
      </c>
      <c r="DYH4" s="180" t="s">
        <v>3904</v>
      </c>
      <c r="DYI4" s="180" t="s">
        <v>3905</v>
      </c>
      <c r="DYJ4" s="180" t="s">
        <v>3906</v>
      </c>
      <c r="DYK4" s="180" t="s">
        <v>3907</v>
      </c>
      <c r="DYL4" s="180" t="s">
        <v>3908</v>
      </c>
      <c r="DYM4" s="180" t="s">
        <v>3909</v>
      </c>
      <c r="DYN4" s="180" t="s">
        <v>3910</v>
      </c>
      <c r="DYO4" s="180" t="s">
        <v>3911</v>
      </c>
      <c r="DYP4" s="180" t="s">
        <v>3912</v>
      </c>
      <c r="DYQ4" s="180" t="s">
        <v>3913</v>
      </c>
      <c r="DYR4" s="180" t="s">
        <v>3914</v>
      </c>
      <c r="DYS4" s="180" t="s">
        <v>3915</v>
      </c>
      <c r="DYT4" s="180" t="s">
        <v>3916</v>
      </c>
      <c r="DYU4" s="180" t="s">
        <v>3917</v>
      </c>
      <c r="DYV4" s="180" t="s">
        <v>3918</v>
      </c>
      <c r="DYW4" s="180" t="s">
        <v>3919</v>
      </c>
      <c r="DYX4" s="180" t="s">
        <v>3920</v>
      </c>
      <c r="DYY4" s="180" t="s">
        <v>3921</v>
      </c>
      <c r="DYZ4" s="180" t="s">
        <v>3922</v>
      </c>
      <c r="DZA4" s="180" t="s">
        <v>3923</v>
      </c>
      <c r="DZB4" s="180" t="s">
        <v>3924</v>
      </c>
      <c r="DZC4" s="180" t="s">
        <v>3925</v>
      </c>
      <c r="DZD4" s="180" t="s">
        <v>3926</v>
      </c>
      <c r="DZE4" s="180" t="s">
        <v>3927</v>
      </c>
      <c r="DZF4" s="180" t="s">
        <v>3928</v>
      </c>
      <c r="DZG4" s="180" t="s">
        <v>3929</v>
      </c>
      <c r="DZH4" s="180" t="s">
        <v>3930</v>
      </c>
      <c r="DZI4" s="180" t="s">
        <v>3931</v>
      </c>
      <c r="DZJ4" s="180" t="s">
        <v>3932</v>
      </c>
      <c r="DZK4" s="180" t="s">
        <v>3933</v>
      </c>
      <c r="DZL4" s="180" t="s">
        <v>3934</v>
      </c>
      <c r="DZM4" s="180" t="s">
        <v>3935</v>
      </c>
      <c r="DZN4" s="180" t="s">
        <v>3936</v>
      </c>
      <c r="DZO4" s="180" t="s">
        <v>3937</v>
      </c>
      <c r="DZP4" s="180" t="s">
        <v>3938</v>
      </c>
      <c r="DZQ4" s="180" t="s">
        <v>3939</v>
      </c>
      <c r="DZR4" s="180" t="s">
        <v>3940</v>
      </c>
      <c r="DZS4" s="180" t="s">
        <v>3941</v>
      </c>
      <c r="DZT4" s="180" t="s">
        <v>3942</v>
      </c>
      <c r="DZU4" s="180" t="s">
        <v>3943</v>
      </c>
      <c r="DZV4" s="180" t="s">
        <v>3944</v>
      </c>
      <c r="DZW4" s="180" t="s">
        <v>3945</v>
      </c>
      <c r="DZX4" s="180" t="s">
        <v>3946</v>
      </c>
      <c r="DZY4" s="180" t="s">
        <v>3947</v>
      </c>
      <c r="DZZ4" s="180" t="s">
        <v>3948</v>
      </c>
      <c r="EAA4" s="180" t="s">
        <v>3949</v>
      </c>
      <c r="EAB4" s="180" t="s">
        <v>3950</v>
      </c>
      <c r="EAC4" s="180" t="s">
        <v>3951</v>
      </c>
      <c r="EAD4" s="180" t="s">
        <v>3952</v>
      </c>
      <c r="EAE4" s="180" t="s">
        <v>3953</v>
      </c>
      <c r="EAF4" s="180" t="s">
        <v>3954</v>
      </c>
      <c r="EAG4" s="180" t="s">
        <v>3955</v>
      </c>
      <c r="EAH4" s="180" t="s">
        <v>3956</v>
      </c>
      <c r="EAI4" s="180" t="s">
        <v>3957</v>
      </c>
      <c r="EAJ4" s="180" t="s">
        <v>3958</v>
      </c>
      <c r="EAK4" s="180" t="s">
        <v>3959</v>
      </c>
      <c r="EAL4" s="180" t="s">
        <v>3960</v>
      </c>
      <c r="EAM4" s="180" t="s">
        <v>3961</v>
      </c>
      <c r="EAN4" s="180" t="s">
        <v>3962</v>
      </c>
      <c r="EAO4" s="180" t="s">
        <v>3963</v>
      </c>
      <c r="EAP4" s="180" t="s">
        <v>3964</v>
      </c>
      <c r="EAQ4" s="180" t="s">
        <v>3965</v>
      </c>
      <c r="EAR4" s="180" t="s">
        <v>3966</v>
      </c>
      <c r="EAS4" s="180" t="s">
        <v>3967</v>
      </c>
      <c r="EAT4" s="180" t="s">
        <v>3968</v>
      </c>
      <c r="EAU4" s="180" t="s">
        <v>3969</v>
      </c>
      <c r="EAV4" s="180" t="s">
        <v>3970</v>
      </c>
      <c r="EAW4" s="180" t="s">
        <v>3971</v>
      </c>
      <c r="EAX4" s="180" t="s">
        <v>3972</v>
      </c>
      <c r="EAY4" s="180" t="s">
        <v>3973</v>
      </c>
      <c r="EAZ4" s="180" t="s">
        <v>3974</v>
      </c>
      <c r="EBA4" s="180" t="s">
        <v>3975</v>
      </c>
      <c r="EBB4" s="180" t="s">
        <v>3976</v>
      </c>
      <c r="EBC4" s="180" t="s">
        <v>3977</v>
      </c>
      <c r="EBD4" s="180" t="s">
        <v>3978</v>
      </c>
      <c r="EBE4" s="180" t="s">
        <v>3979</v>
      </c>
      <c r="EBF4" s="180" t="s">
        <v>3980</v>
      </c>
      <c r="EBG4" s="180" t="s">
        <v>3981</v>
      </c>
      <c r="EBH4" s="180" t="s">
        <v>3982</v>
      </c>
      <c r="EBI4" s="180" t="s">
        <v>3983</v>
      </c>
      <c r="EBJ4" s="180" t="s">
        <v>3984</v>
      </c>
      <c r="EBK4" s="180" t="s">
        <v>3985</v>
      </c>
      <c r="EBL4" s="180" t="s">
        <v>3986</v>
      </c>
      <c r="EBM4" s="180" t="s">
        <v>3987</v>
      </c>
      <c r="EBN4" s="180" t="s">
        <v>3988</v>
      </c>
      <c r="EBO4" s="180" t="s">
        <v>3989</v>
      </c>
      <c r="EBP4" s="180" t="s">
        <v>3990</v>
      </c>
      <c r="EBQ4" s="180" t="s">
        <v>3991</v>
      </c>
      <c r="EBR4" s="180" t="s">
        <v>3992</v>
      </c>
      <c r="EBS4" s="180" t="s">
        <v>3993</v>
      </c>
      <c r="EBT4" s="180" t="s">
        <v>3994</v>
      </c>
      <c r="EBU4" s="180" t="s">
        <v>3995</v>
      </c>
      <c r="EBV4" s="180" t="s">
        <v>3996</v>
      </c>
      <c r="EBW4" s="180" t="s">
        <v>3997</v>
      </c>
      <c r="EBX4" s="180" t="s">
        <v>3998</v>
      </c>
      <c r="EBY4" s="180" t="s">
        <v>3999</v>
      </c>
      <c r="EBZ4" s="180" t="s">
        <v>4000</v>
      </c>
      <c r="ECA4" s="180" t="s">
        <v>4001</v>
      </c>
      <c r="ECB4" s="180" t="s">
        <v>4002</v>
      </c>
      <c r="ECC4" s="180" t="s">
        <v>4003</v>
      </c>
      <c r="ECD4" s="180" t="s">
        <v>4004</v>
      </c>
      <c r="ECE4" s="180" t="s">
        <v>4005</v>
      </c>
      <c r="ECF4" s="180" t="s">
        <v>4006</v>
      </c>
      <c r="ECG4" s="180" t="s">
        <v>4007</v>
      </c>
      <c r="ECH4" s="180" t="s">
        <v>4008</v>
      </c>
      <c r="ECI4" s="180" t="s">
        <v>4009</v>
      </c>
      <c r="ECJ4" s="180" t="s">
        <v>4010</v>
      </c>
      <c r="ECK4" s="180" t="s">
        <v>4011</v>
      </c>
      <c r="ECL4" s="180" t="s">
        <v>4012</v>
      </c>
      <c r="ECM4" s="180" t="s">
        <v>4013</v>
      </c>
      <c r="ECN4" s="180" t="s">
        <v>4014</v>
      </c>
      <c r="ECO4" s="180" t="s">
        <v>4015</v>
      </c>
      <c r="ECP4" s="180" t="s">
        <v>4016</v>
      </c>
      <c r="ECQ4" s="180" t="s">
        <v>4017</v>
      </c>
      <c r="ECR4" s="180" t="s">
        <v>4018</v>
      </c>
      <c r="ECS4" s="180" t="s">
        <v>4019</v>
      </c>
      <c r="ECT4" s="180" t="s">
        <v>4020</v>
      </c>
      <c r="ECU4" s="180" t="s">
        <v>4021</v>
      </c>
      <c r="ECV4" s="180" t="s">
        <v>4022</v>
      </c>
      <c r="ECW4" s="180" t="s">
        <v>4023</v>
      </c>
      <c r="ECX4" s="180" t="s">
        <v>4024</v>
      </c>
      <c r="ECY4" s="180" t="s">
        <v>4025</v>
      </c>
      <c r="ECZ4" s="180" t="s">
        <v>4026</v>
      </c>
      <c r="EDA4" s="180" t="s">
        <v>4027</v>
      </c>
      <c r="EDB4" s="180" t="s">
        <v>4028</v>
      </c>
      <c r="EDC4" s="180" t="s">
        <v>4029</v>
      </c>
      <c r="EDD4" s="180" t="s">
        <v>4030</v>
      </c>
      <c r="EDE4" s="180" t="s">
        <v>4031</v>
      </c>
      <c r="EDF4" s="180" t="s">
        <v>4032</v>
      </c>
      <c r="EDG4" s="180" t="s">
        <v>4033</v>
      </c>
      <c r="EDH4" s="180" t="s">
        <v>4034</v>
      </c>
      <c r="EDI4" s="180" t="s">
        <v>4035</v>
      </c>
      <c r="EDJ4" s="180" t="s">
        <v>4036</v>
      </c>
      <c r="EDK4" s="180" t="s">
        <v>4037</v>
      </c>
      <c r="EDL4" s="180" t="s">
        <v>4038</v>
      </c>
      <c r="EDM4" s="180" t="s">
        <v>4039</v>
      </c>
      <c r="EDN4" s="180" t="s">
        <v>4040</v>
      </c>
      <c r="EDO4" s="180" t="s">
        <v>4041</v>
      </c>
      <c r="EDP4" s="180" t="s">
        <v>4042</v>
      </c>
      <c r="EDQ4" s="180" t="s">
        <v>4043</v>
      </c>
      <c r="EDR4" s="180" t="s">
        <v>4044</v>
      </c>
      <c r="EDS4" s="180" t="s">
        <v>4045</v>
      </c>
      <c r="EDT4" s="180" t="s">
        <v>4046</v>
      </c>
      <c r="EDU4" s="180" t="s">
        <v>4047</v>
      </c>
      <c r="EDV4" s="180" t="s">
        <v>4048</v>
      </c>
      <c r="EDW4" s="180" t="s">
        <v>4049</v>
      </c>
      <c r="EDX4" s="180" t="s">
        <v>4050</v>
      </c>
      <c r="EDY4" s="180" t="s">
        <v>4051</v>
      </c>
      <c r="EDZ4" s="180" t="s">
        <v>4052</v>
      </c>
      <c r="EEA4" s="180" t="s">
        <v>4053</v>
      </c>
      <c r="EEB4" s="180" t="s">
        <v>4054</v>
      </c>
      <c r="EEC4" s="180" t="s">
        <v>4055</v>
      </c>
      <c r="EED4" s="180" t="s">
        <v>4056</v>
      </c>
      <c r="EEE4" s="180" t="s">
        <v>4057</v>
      </c>
      <c r="EEF4" s="180" t="s">
        <v>4058</v>
      </c>
      <c r="EEG4" s="180" t="s">
        <v>4059</v>
      </c>
      <c r="EEH4" s="180" t="s">
        <v>4060</v>
      </c>
      <c r="EEI4" s="180" t="s">
        <v>4061</v>
      </c>
      <c r="EEJ4" s="180" t="s">
        <v>4062</v>
      </c>
      <c r="EEK4" s="180" t="s">
        <v>4063</v>
      </c>
      <c r="EEL4" s="180" t="s">
        <v>4064</v>
      </c>
      <c r="EEM4" s="180" t="s">
        <v>4065</v>
      </c>
      <c r="EEN4" s="180" t="s">
        <v>4066</v>
      </c>
      <c r="EEO4" s="180" t="s">
        <v>4067</v>
      </c>
      <c r="EEP4" s="180" t="s">
        <v>4068</v>
      </c>
      <c r="EEQ4" s="180" t="s">
        <v>4069</v>
      </c>
      <c r="EER4" s="180" t="s">
        <v>4070</v>
      </c>
      <c r="EES4" s="180" t="s">
        <v>4071</v>
      </c>
      <c r="EET4" s="180" t="s">
        <v>4072</v>
      </c>
      <c r="EEU4" s="180" t="s">
        <v>4073</v>
      </c>
      <c r="EEV4" s="180" t="s">
        <v>4074</v>
      </c>
      <c r="EEW4" s="180" t="s">
        <v>4075</v>
      </c>
      <c r="EEX4" s="180" t="s">
        <v>4076</v>
      </c>
      <c r="EEY4" s="180" t="s">
        <v>4077</v>
      </c>
      <c r="EEZ4" s="180" t="s">
        <v>4078</v>
      </c>
      <c r="EFA4" s="180" t="s">
        <v>4079</v>
      </c>
      <c r="EFB4" s="180" t="s">
        <v>4080</v>
      </c>
      <c r="EFC4" s="180" t="s">
        <v>4081</v>
      </c>
      <c r="EFD4" s="180" t="s">
        <v>4082</v>
      </c>
      <c r="EFE4" s="180" t="s">
        <v>4083</v>
      </c>
      <c r="EFF4" s="180" t="s">
        <v>4084</v>
      </c>
      <c r="EFG4" s="180" t="s">
        <v>4085</v>
      </c>
      <c r="EFH4" s="180" t="s">
        <v>4086</v>
      </c>
      <c r="EFI4" s="180" t="s">
        <v>4087</v>
      </c>
      <c r="EFJ4" s="180" t="s">
        <v>4088</v>
      </c>
      <c r="EFK4" s="180" t="s">
        <v>4089</v>
      </c>
      <c r="EFL4" s="180" t="s">
        <v>4090</v>
      </c>
      <c r="EFM4" s="180" t="s">
        <v>4091</v>
      </c>
      <c r="EFN4" s="180" t="s">
        <v>4092</v>
      </c>
      <c r="EFO4" s="180" t="s">
        <v>4093</v>
      </c>
      <c r="EFP4" s="180" t="s">
        <v>4094</v>
      </c>
      <c r="EFQ4" s="180" t="s">
        <v>4095</v>
      </c>
      <c r="EFR4" s="180" t="s">
        <v>4096</v>
      </c>
      <c r="EFS4" s="180" t="s">
        <v>4097</v>
      </c>
      <c r="EFT4" s="180" t="s">
        <v>4098</v>
      </c>
      <c r="EFU4" s="180" t="s">
        <v>4099</v>
      </c>
      <c r="EFV4" s="180" t="s">
        <v>4100</v>
      </c>
      <c r="EFW4" s="180" t="s">
        <v>4101</v>
      </c>
      <c r="EFX4" s="180" t="s">
        <v>4102</v>
      </c>
      <c r="EFY4" s="180" t="s">
        <v>4103</v>
      </c>
      <c r="EFZ4" s="180" t="s">
        <v>4104</v>
      </c>
      <c r="EGA4" s="180" t="s">
        <v>4105</v>
      </c>
      <c r="EGB4" s="180" t="s">
        <v>4106</v>
      </c>
      <c r="EGC4" s="180" t="s">
        <v>4107</v>
      </c>
      <c r="EGD4" s="180" t="s">
        <v>4108</v>
      </c>
      <c r="EGE4" s="180" t="s">
        <v>4109</v>
      </c>
      <c r="EGF4" s="180" t="s">
        <v>4110</v>
      </c>
      <c r="EGG4" s="180" t="s">
        <v>4111</v>
      </c>
      <c r="EGH4" s="180" t="s">
        <v>4112</v>
      </c>
      <c r="EGI4" s="180" t="s">
        <v>4113</v>
      </c>
      <c r="EGJ4" s="180" t="s">
        <v>4114</v>
      </c>
      <c r="EGK4" s="180" t="s">
        <v>4115</v>
      </c>
      <c r="EGL4" s="180" t="s">
        <v>4116</v>
      </c>
      <c r="EGM4" s="180" t="s">
        <v>4117</v>
      </c>
      <c r="EGN4" s="180" t="s">
        <v>4118</v>
      </c>
      <c r="EGO4" s="180" t="s">
        <v>4119</v>
      </c>
      <c r="EGP4" s="180" t="s">
        <v>4120</v>
      </c>
      <c r="EGQ4" s="180" t="s">
        <v>4121</v>
      </c>
      <c r="EGR4" s="180" t="s">
        <v>4122</v>
      </c>
      <c r="EGS4" s="180" t="s">
        <v>4123</v>
      </c>
      <c r="EGT4" s="180" t="s">
        <v>4124</v>
      </c>
      <c r="EGU4" s="180" t="s">
        <v>4125</v>
      </c>
      <c r="EGV4" s="180" t="s">
        <v>4126</v>
      </c>
      <c r="EGW4" s="180" t="s">
        <v>4127</v>
      </c>
      <c r="EGX4" s="180" t="s">
        <v>4128</v>
      </c>
      <c r="EGY4" s="180" t="s">
        <v>4129</v>
      </c>
      <c r="EGZ4" s="180" t="s">
        <v>4130</v>
      </c>
      <c r="EHA4" s="180" t="s">
        <v>4131</v>
      </c>
      <c r="EHB4" s="180" t="s">
        <v>4132</v>
      </c>
      <c r="EHC4" s="180" t="s">
        <v>4133</v>
      </c>
      <c r="EHD4" s="180" t="s">
        <v>4134</v>
      </c>
      <c r="EHE4" s="180" t="s">
        <v>4135</v>
      </c>
      <c r="EHF4" s="180" t="s">
        <v>4136</v>
      </c>
      <c r="EHG4" s="180" t="s">
        <v>4137</v>
      </c>
      <c r="EHH4" s="180" t="s">
        <v>4138</v>
      </c>
      <c r="EHI4" s="180" t="s">
        <v>4139</v>
      </c>
      <c r="EHJ4" s="180" t="s">
        <v>4140</v>
      </c>
      <c r="EHK4" s="180" t="s">
        <v>4141</v>
      </c>
      <c r="EHL4" s="180" t="s">
        <v>4142</v>
      </c>
      <c r="EHM4" s="180" t="s">
        <v>4143</v>
      </c>
      <c r="EHN4" s="180" t="s">
        <v>4144</v>
      </c>
      <c r="EHO4" s="180" t="s">
        <v>4145</v>
      </c>
      <c r="EHP4" s="180" t="s">
        <v>4146</v>
      </c>
      <c r="EHQ4" s="180" t="s">
        <v>4147</v>
      </c>
      <c r="EHR4" s="180" t="s">
        <v>4148</v>
      </c>
      <c r="EHS4" s="180" t="s">
        <v>4149</v>
      </c>
      <c r="EHT4" s="180" t="s">
        <v>4150</v>
      </c>
      <c r="EHU4" s="180" t="s">
        <v>4151</v>
      </c>
      <c r="EHV4" s="180" t="s">
        <v>4152</v>
      </c>
      <c r="EHW4" s="180" t="s">
        <v>4153</v>
      </c>
      <c r="EHX4" s="180" t="s">
        <v>4154</v>
      </c>
      <c r="EHY4" s="180" t="s">
        <v>4155</v>
      </c>
      <c r="EHZ4" s="180" t="s">
        <v>4156</v>
      </c>
      <c r="EIA4" s="180" t="s">
        <v>4157</v>
      </c>
      <c r="EIB4" s="180" t="s">
        <v>4158</v>
      </c>
      <c r="EIC4" s="180" t="s">
        <v>4159</v>
      </c>
      <c r="EID4" s="180" t="s">
        <v>4160</v>
      </c>
      <c r="EIE4" s="180" t="s">
        <v>4161</v>
      </c>
      <c r="EIF4" s="180" t="s">
        <v>4162</v>
      </c>
      <c r="EIG4" s="180" t="s">
        <v>4163</v>
      </c>
      <c r="EIH4" s="180" t="s">
        <v>4164</v>
      </c>
      <c r="EII4" s="180" t="s">
        <v>4165</v>
      </c>
      <c r="EIJ4" s="180" t="s">
        <v>4166</v>
      </c>
      <c r="EIK4" s="180" t="s">
        <v>4167</v>
      </c>
      <c r="EIL4" s="180" t="s">
        <v>4168</v>
      </c>
      <c r="EIM4" s="180" t="s">
        <v>4169</v>
      </c>
      <c r="EIN4" s="180" t="s">
        <v>4170</v>
      </c>
      <c r="EIO4" s="180" t="s">
        <v>4171</v>
      </c>
      <c r="EIP4" s="180" t="s">
        <v>4172</v>
      </c>
      <c r="EIQ4" s="180" t="s">
        <v>4173</v>
      </c>
      <c r="EIR4" s="180" t="s">
        <v>4174</v>
      </c>
      <c r="EIS4" s="180" t="s">
        <v>4175</v>
      </c>
      <c r="EIT4" s="180" t="s">
        <v>4176</v>
      </c>
      <c r="EIU4" s="180" t="s">
        <v>4177</v>
      </c>
      <c r="EIV4" s="180" t="s">
        <v>4178</v>
      </c>
      <c r="EIW4" s="180" t="s">
        <v>4179</v>
      </c>
      <c r="EIX4" s="180" t="s">
        <v>4180</v>
      </c>
      <c r="EIY4" s="180" t="s">
        <v>4181</v>
      </c>
      <c r="EIZ4" s="180" t="s">
        <v>4182</v>
      </c>
      <c r="EJA4" s="180" t="s">
        <v>4183</v>
      </c>
      <c r="EJB4" s="180" t="s">
        <v>4184</v>
      </c>
      <c r="EJC4" s="180" t="s">
        <v>4185</v>
      </c>
      <c r="EJD4" s="180" t="s">
        <v>4186</v>
      </c>
      <c r="EJE4" s="180" t="s">
        <v>4187</v>
      </c>
      <c r="EJF4" s="180" t="s">
        <v>4188</v>
      </c>
      <c r="EJG4" s="180" t="s">
        <v>4189</v>
      </c>
      <c r="EJH4" s="180" t="s">
        <v>4190</v>
      </c>
      <c r="EJI4" s="180" t="s">
        <v>4191</v>
      </c>
      <c r="EJJ4" s="180" t="s">
        <v>4192</v>
      </c>
      <c r="EJK4" s="180" t="s">
        <v>4193</v>
      </c>
      <c r="EJL4" s="180" t="s">
        <v>4194</v>
      </c>
      <c r="EJM4" s="180" t="s">
        <v>4195</v>
      </c>
      <c r="EJN4" s="180" t="s">
        <v>4196</v>
      </c>
      <c r="EJO4" s="180" t="s">
        <v>4197</v>
      </c>
      <c r="EJP4" s="180" t="s">
        <v>4198</v>
      </c>
      <c r="EJQ4" s="180" t="s">
        <v>4199</v>
      </c>
      <c r="EJR4" s="180" t="s">
        <v>4200</v>
      </c>
      <c r="EJS4" s="180" t="s">
        <v>4201</v>
      </c>
      <c r="EJT4" s="180" t="s">
        <v>4202</v>
      </c>
      <c r="EJU4" s="180" t="s">
        <v>4203</v>
      </c>
      <c r="EJV4" s="180" t="s">
        <v>4204</v>
      </c>
      <c r="EJW4" s="180" t="s">
        <v>4205</v>
      </c>
      <c r="EJX4" s="180" t="s">
        <v>4206</v>
      </c>
      <c r="EJY4" s="180" t="s">
        <v>4207</v>
      </c>
      <c r="EJZ4" s="180" t="s">
        <v>4208</v>
      </c>
      <c r="EKA4" s="180" t="s">
        <v>4209</v>
      </c>
      <c r="EKB4" s="180" t="s">
        <v>4210</v>
      </c>
      <c r="EKC4" s="180" t="s">
        <v>4211</v>
      </c>
      <c r="EKD4" s="180" t="s">
        <v>4212</v>
      </c>
      <c r="EKE4" s="180" t="s">
        <v>4213</v>
      </c>
      <c r="EKF4" s="180" t="s">
        <v>4214</v>
      </c>
      <c r="EKG4" s="180" t="s">
        <v>4215</v>
      </c>
      <c r="EKH4" s="180" t="s">
        <v>4216</v>
      </c>
      <c r="EKI4" s="180" t="s">
        <v>4217</v>
      </c>
      <c r="EKJ4" s="180" t="s">
        <v>4218</v>
      </c>
      <c r="EKK4" s="180" t="s">
        <v>4219</v>
      </c>
      <c r="EKL4" s="180" t="s">
        <v>4220</v>
      </c>
      <c r="EKM4" s="180" t="s">
        <v>4221</v>
      </c>
      <c r="EKN4" s="180" t="s">
        <v>4222</v>
      </c>
      <c r="EKO4" s="180" t="s">
        <v>4223</v>
      </c>
      <c r="EKP4" s="180" t="s">
        <v>4224</v>
      </c>
      <c r="EKQ4" s="180" t="s">
        <v>4225</v>
      </c>
      <c r="EKR4" s="180" t="s">
        <v>4226</v>
      </c>
      <c r="EKS4" s="180" t="s">
        <v>4227</v>
      </c>
      <c r="EKT4" s="180" t="s">
        <v>4228</v>
      </c>
      <c r="EKU4" s="180" t="s">
        <v>4229</v>
      </c>
      <c r="EKV4" s="180" t="s">
        <v>4230</v>
      </c>
      <c r="EKW4" s="180" t="s">
        <v>4231</v>
      </c>
      <c r="EKX4" s="180" t="s">
        <v>4232</v>
      </c>
      <c r="EKY4" s="180" t="s">
        <v>4233</v>
      </c>
      <c r="EKZ4" s="180" t="s">
        <v>4234</v>
      </c>
      <c r="ELA4" s="180" t="s">
        <v>4235</v>
      </c>
      <c r="ELB4" s="180" t="s">
        <v>4236</v>
      </c>
      <c r="ELC4" s="180" t="s">
        <v>4237</v>
      </c>
      <c r="ELD4" s="180" t="s">
        <v>4238</v>
      </c>
      <c r="ELE4" s="180" t="s">
        <v>4239</v>
      </c>
      <c r="ELF4" s="180" t="s">
        <v>4240</v>
      </c>
      <c r="ELG4" s="180" t="s">
        <v>4241</v>
      </c>
      <c r="ELH4" s="180" t="s">
        <v>4242</v>
      </c>
      <c r="ELI4" s="180" t="s">
        <v>4243</v>
      </c>
      <c r="ELJ4" s="180" t="s">
        <v>4244</v>
      </c>
      <c r="ELK4" s="180" t="s">
        <v>4245</v>
      </c>
      <c r="ELL4" s="180" t="s">
        <v>4246</v>
      </c>
      <c r="ELM4" s="180" t="s">
        <v>4247</v>
      </c>
      <c r="ELN4" s="180" t="s">
        <v>4248</v>
      </c>
      <c r="ELO4" s="180" t="s">
        <v>4249</v>
      </c>
      <c r="ELP4" s="180" t="s">
        <v>4250</v>
      </c>
      <c r="ELQ4" s="180" t="s">
        <v>4251</v>
      </c>
      <c r="ELR4" s="180" t="s">
        <v>4252</v>
      </c>
      <c r="ELS4" s="180" t="s">
        <v>4253</v>
      </c>
      <c r="ELT4" s="180" t="s">
        <v>4254</v>
      </c>
      <c r="ELU4" s="180" t="s">
        <v>4255</v>
      </c>
      <c r="ELV4" s="180" t="s">
        <v>4256</v>
      </c>
      <c r="ELW4" s="180" t="s">
        <v>4257</v>
      </c>
      <c r="ELX4" s="180" t="s">
        <v>4258</v>
      </c>
      <c r="ELY4" s="180" t="s">
        <v>4259</v>
      </c>
      <c r="ELZ4" s="180" t="s">
        <v>4260</v>
      </c>
      <c r="EMA4" s="180" t="s">
        <v>4261</v>
      </c>
      <c r="EMB4" s="180" t="s">
        <v>4262</v>
      </c>
      <c r="EMC4" s="180" t="s">
        <v>4263</v>
      </c>
      <c r="EMD4" s="180" t="s">
        <v>4264</v>
      </c>
      <c r="EME4" s="180" t="s">
        <v>4265</v>
      </c>
      <c r="EMF4" s="180" t="s">
        <v>4266</v>
      </c>
      <c r="EMG4" s="180" t="s">
        <v>4267</v>
      </c>
      <c r="EMH4" s="180" t="s">
        <v>4268</v>
      </c>
      <c r="EMI4" s="180" t="s">
        <v>4269</v>
      </c>
      <c r="EMJ4" s="180" t="s">
        <v>4270</v>
      </c>
      <c r="EMK4" s="180" t="s">
        <v>4271</v>
      </c>
      <c r="EML4" s="180" t="s">
        <v>4272</v>
      </c>
      <c r="EMM4" s="180" t="s">
        <v>4273</v>
      </c>
      <c r="EMN4" s="180" t="s">
        <v>4274</v>
      </c>
      <c r="EMO4" s="180" t="s">
        <v>4275</v>
      </c>
      <c r="EMP4" s="180" t="s">
        <v>4276</v>
      </c>
      <c r="EMQ4" s="180" t="s">
        <v>4277</v>
      </c>
      <c r="EMR4" s="180" t="s">
        <v>4278</v>
      </c>
      <c r="EMS4" s="180" t="s">
        <v>4279</v>
      </c>
      <c r="EMT4" s="180" t="s">
        <v>4280</v>
      </c>
      <c r="EMU4" s="180" t="s">
        <v>4281</v>
      </c>
      <c r="EMV4" s="180" t="s">
        <v>4282</v>
      </c>
      <c r="EMW4" s="180" t="s">
        <v>4283</v>
      </c>
      <c r="EMX4" s="180" t="s">
        <v>4284</v>
      </c>
      <c r="EMY4" s="180" t="s">
        <v>4285</v>
      </c>
      <c r="EMZ4" s="180" t="s">
        <v>4286</v>
      </c>
      <c r="ENA4" s="180" t="s">
        <v>4287</v>
      </c>
      <c r="ENB4" s="180" t="s">
        <v>4288</v>
      </c>
      <c r="ENC4" s="180" t="s">
        <v>4289</v>
      </c>
      <c r="END4" s="180" t="s">
        <v>4290</v>
      </c>
      <c r="ENE4" s="180" t="s">
        <v>4291</v>
      </c>
      <c r="ENF4" s="180" t="s">
        <v>4292</v>
      </c>
      <c r="ENG4" s="180" t="s">
        <v>4293</v>
      </c>
      <c r="ENH4" s="180" t="s">
        <v>4294</v>
      </c>
      <c r="ENI4" s="180" t="s">
        <v>4295</v>
      </c>
      <c r="ENJ4" s="180" t="s">
        <v>4296</v>
      </c>
      <c r="ENK4" s="180" t="s">
        <v>4297</v>
      </c>
      <c r="ENL4" s="180" t="s">
        <v>4298</v>
      </c>
      <c r="ENM4" s="180" t="s">
        <v>4299</v>
      </c>
      <c r="ENN4" s="180" t="s">
        <v>4300</v>
      </c>
      <c r="ENO4" s="180" t="s">
        <v>4301</v>
      </c>
      <c r="ENP4" s="180" t="s">
        <v>4302</v>
      </c>
      <c r="ENQ4" s="180" t="s">
        <v>4303</v>
      </c>
      <c r="ENR4" s="180" t="s">
        <v>4304</v>
      </c>
      <c r="ENS4" s="180" t="s">
        <v>4305</v>
      </c>
      <c r="ENT4" s="180" t="s">
        <v>4306</v>
      </c>
      <c r="ENU4" s="180" t="s">
        <v>4307</v>
      </c>
      <c r="ENV4" s="180" t="s">
        <v>4308</v>
      </c>
      <c r="ENW4" s="180" t="s">
        <v>4309</v>
      </c>
      <c r="ENX4" s="180" t="s">
        <v>4310</v>
      </c>
      <c r="ENY4" s="180" t="s">
        <v>4311</v>
      </c>
      <c r="ENZ4" s="180" t="s">
        <v>4312</v>
      </c>
      <c r="EOA4" s="180" t="s">
        <v>4313</v>
      </c>
      <c r="EOB4" s="180" t="s">
        <v>4314</v>
      </c>
      <c r="EOC4" s="180" t="s">
        <v>4315</v>
      </c>
      <c r="EOD4" s="180" t="s">
        <v>4316</v>
      </c>
      <c r="EOE4" s="180" t="s">
        <v>4317</v>
      </c>
      <c r="EOF4" s="180" t="s">
        <v>4318</v>
      </c>
      <c r="EOG4" s="180" t="s">
        <v>4319</v>
      </c>
      <c r="EOH4" s="180" t="s">
        <v>4320</v>
      </c>
      <c r="EOI4" s="180" t="s">
        <v>4321</v>
      </c>
      <c r="EOJ4" s="180" t="s">
        <v>4322</v>
      </c>
      <c r="EOK4" s="180" t="s">
        <v>4323</v>
      </c>
      <c r="EOL4" s="180" t="s">
        <v>4324</v>
      </c>
      <c r="EOM4" s="180" t="s">
        <v>4325</v>
      </c>
      <c r="EON4" s="180" t="s">
        <v>4326</v>
      </c>
      <c r="EOO4" s="180" t="s">
        <v>4327</v>
      </c>
      <c r="EOP4" s="180" t="s">
        <v>4328</v>
      </c>
      <c r="EOQ4" s="180" t="s">
        <v>4329</v>
      </c>
      <c r="EOR4" s="180" t="s">
        <v>4330</v>
      </c>
      <c r="EOS4" s="180" t="s">
        <v>4331</v>
      </c>
      <c r="EOT4" s="180" t="s">
        <v>4332</v>
      </c>
      <c r="EOU4" s="180" t="s">
        <v>4333</v>
      </c>
      <c r="EOV4" s="180" t="s">
        <v>4334</v>
      </c>
      <c r="EOW4" s="180" t="s">
        <v>4335</v>
      </c>
      <c r="EOX4" s="180" t="s">
        <v>4336</v>
      </c>
      <c r="EOY4" s="180" t="s">
        <v>4337</v>
      </c>
      <c r="EOZ4" s="180" t="s">
        <v>4338</v>
      </c>
      <c r="EPA4" s="180" t="s">
        <v>4339</v>
      </c>
      <c r="EPB4" s="180" t="s">
        <v>4340</v>
      </c>
      <c r="EPC4" s="180" t="s">
        <v>4341</v>
      </c>
      <c r="EPD4" s="180" t="s">
        <v>4342</v>
      </c>
      <c r="EPE4" s="180" t="s">
        <v>4343</v>
      </c>
      <c r="EPF4" s="180" t="s">
        <v>4344</v>
      </c>
      <c r="EPG4" s="180" t="s">
        <v>4345</v>
      </c>
      <c r="EPH4" s="180" t="s">
        <v>4346</v>
      </c>
      <c r="EPI4" s="180" t="s">
        <v>4347</v>
      </c>
      <c r="EPJ4" s="180" t="s">
        <v>4348</v>
      </c>
      <c r="EPK4" s="180" t="s">
        <v>4349</v>
      </c>
      <c r="EPL4" s="180" t="s">
        <v>4350</v>
      </c>
      <c r="EPM4" s="180" t="s">
        <v>4351</v>
      </c>
      <c r="EPN4" s="180" t="s">
        <v>4352</v>
      </c>
      <c r="EPO4" s="180" t="s">
        <v>4353</v>
      </c>
      <c r="EPP4" s="180" t="s">
        <v>4354</v>
      </c>
      <c r="EPQ4" s="180" t="s">
        <v>4355</v>
      </c>
      <c r="EPR4" s="180" t="s">
        <v>4356</v>
      </c>
      <c r="EPS4" s="180" t="s">
        <v>4357</v>
      </c>
      <c r="EPT4" s="180" t="s">
        <v>4358</v>
      </c>
      <c r="EPU4" s="180" t="s">
        <v>4359</v>
      </c>
      <c r="EPV4" s="180" t="s">
        <v>4360</v>
      </c>
      <c r="EPW4" s="180" t="s">
        <v>4361</v>
      </c>
      <c r="EPX4" s="180" t="s">
        <v>4362</v>
      </c>
      <c r="EPY4" s="180" t="s">
        <v>4363</v>
      </c>
      <c r="EPZ4" s="180" t="s">
        <v>4364</v>
      </c>
      <c r="EQA4" s="180" t="s">
        <v>4365</v>
      </c>
      <c r="EQB4" s="180" t="s">
        <v>4366</v>
      </c>
      <c r="EQC4" s="180" t="s">
        <v>4367</v>
      </c>
      <c r="EQD4" s="180" t="s">
        <v>4368</v>
      </c>
      <c r="EQE4" s="180" t="s">
        <v>4369</v>
      </c>
      <c r="EQF4" s="180" t="s">
        <v>4370</v>
      </c>
      <c r="EQG4" s="180" t="s">
        <v>4371</v>
      </c>
      <c r="EQH4" s="180" t="s">
        <v>4372</v>
      </c>
      <c r="EQI4" s="180" t="s">
        <v>4373</v>
      </c>
      <c r="EQJ4" s="180" t="s">
        <v>4374</v>
      </c>
      <c r="EQK4" s="180" t="s">
        <v>4375</v>
      </c>
      <c r="EQL4" s="180" t="s">
        <v>4376</v>
      </c>
      <c r="EQM4" s="180" t="s">
        <v>4377</v>
      </c>
      <c r="EQN4" s="180" t="s">
        <v>4378</v>
      </c>
      <c r="EQO4" s="180" t="s">
        <v>4379</v>
      </c>
      <c r="EQP4" s="180" t="s">
        <v>4380</v>
      </c>
      <c r="EQQ4" s="180" t="s">
        <v>4381</v>
      </c>
      <c r="EQR4" s="180" t="s">
        <v>4382</v>
      </c>
      <c r="EQS4" s="180" t="s">
        <v>4383</v>
      </c>
      <c r="EQT4" s="180" t="s">
        <v>4384</v>
      </c>
      <c r="EQU4" s="180" t="s">
        <v>4385</v>
      </c>
      <c r="EQV4" s="180" t="s">
        <v>4386</v>
      </c>
      <c r="EQW4" s="180" t="s">
        <v>4387</v>
      </c>
      <c r="EQX4" s="180" t="s">
        <v>4388</v>
      </c>
      <c r="EQY4" s="180" t="s">
        <v>4389</v>
      </c>
      <c r="EQZ4" s="180" t="s">
        <v>4390</v>
      </c>
      <c r="ERA4" s="180" t="s">
        <v>4391</v>
      </c>
      <c r="ERB4" s="180" t="s">
        <v>4392</v>
      </c>
      <c r="ERC4" s="180" t="s">
        <v>4393</v>
      </c>
      <c r="ERD4" s="180" t="s">
        <v>4394</v>
      </c>
      <c r="ERE4" s="180" t="s">
        <v>4395</v>
      </c>
      <c r="ERF4" s="180" t="s">
        <v>4396</v>
      </c>
      <c r="ERG4" s="180" t="s">
        <v>4397</v>
      </c>
      <c r="ERH4" s="180" t="s">
        <v>4398</v>
      </c>
      <c r="ERI4" s="180" t="s">
        <v>4399</v>
      </c>
      <c r="ERJ4" s="180" t="s">
        <v>4400</v>
      </c>
      <c r="ERK4" s="180" t="s">
        <v>4401</v>
      </c>
      <c r="ERL4" s="180" t="s">
        <v>4402</v>
      </c>
      <c r="ERM4" s="180" t="s">
        <v>4403</v>
      </c>
      <c r="ERN4" s="180" t="s">
        <v>4404</v>
      </c>
      <c r="ERO4" s="180" t="s">
        <v>4405</v>
      </c>
      <c r="ERP4" s="180" t="s">
        <v>4406</v>
      </c>
      <c r="ERQ4" s="180" t="s">
        <v>4407</v>
      </c>
      <c r="ERR4" s="180" t="s">
        <v>4408</v>
      </c>
      <c r="ERS4" s="180" t="s">
        <v>4409</v>
      </c>
      <c r="ERT4" s="180" t="s">
        <v>4410</v>
      </c>
      <c r="ERU4" s="180" t="s">
        <v>4411</v>
      </c>
      <c r="ERV4" s="180" t="s">
        <v>4412</v>
      </c>
      <c r="ERW4" s="180" t="s">
        <v>4413</v>
      </c>
      <c r="ERX4" s="180" t="s">
        <v>4414</v>
      </c>
      <c r="ERY4" s="180" t="s">
        <v>4415</v>
      </c>
      <c r="ERZ4" s="180" t="s">
        <v>4416</v>
      </c>
      <c r="ESA4" s="180" t="s">
        <v>4417</v>
      </c>
      <c r="ESB4" s="180" t="s">
        <v>4418</v>
      </c>
      <c r="ESC4" s="180" t="s">
        <v>4419</v>
      </c>
      <c r="ESD4" s="180" t="s">
        <v>4420</v>
      </c>
      <c r="ESE4" s="180" t="s">
        <v>4421</v>
      </c>
      <c r="ESF4" s="180" t="s">
        <v>4422</v>
      </c>
      <c r="ESG4" s="180" t="s">
        <v>4423</v>
      </c>
      <c r="ESH4" s="180" t="s">
        <v>4424</v>
      </c>
      <c r="ESI4" s="180" t="s">
        <v>4425</v>
      </c>
      <c r="ESJ4" s="180" t="s">
        <v>4426</v>
      </c>
      <c r="ESK4" s="180" t="s">
        <v>4427</v>
      </c>
      <c r="ESL4" s="180" t="s">
        <v>4428</v>
      </c>
      <c r="ESM4" s="180" t="s">
        <v>4429</v>
      </c>
      <c r="ESN4" s="180" t="s">
        <v>4430</v>
      </c>
      <c r="ESO4" s="180" t="s">
        <v>4431</v>
      </c>
      <c r="ESP4" s="180" t="s">
        <v>4432</v>
      </c>
      <c r="ESQ4" s="180" t="s">
        <v>4433</v>
      </c>
      <c r="ESR4" s="180" t="s">
        <v>4434</v>
      </c>
      <c r="ESS4" s="180" t="s">
        <v>4435</v>
      </c>
      <c r="EST4" s="180" t="s">
        <v>4436</v>
      </c>
      <c r="ESU4" s="180" t="s">
        <v>4437</v>
      </c>
      <c r="ESV4" s="180" t="s">
        <v>4438</v>
      </c>
      <c r="ESW4" s="180" t="s">
        <v>4439</v>
      </c>
      <c r="ESX4" s="180" t="s">
        <v>4440</v>
      </c>
      <c r="ESY4" s="180" t="s">
        <v>4441</v>
      </c>
      <c r="ESZ4" s="180" t="s">
        <v>4442</v>
      </c>
      <c r="ETA4" s="180" t="s">
        <v>4443</v>
      </c>
      <c r="ETB4" s="180" t="s">
        <v>4444</v>
      </c>
      <c r="ETC4" s="180" t="s">
        <v>4445</v>
      </c>
      <c r="ETD4" s="180" t="s">
        <v>4446</v>
      </c>
      <c r="ETE4" s="180" t="s">
        <v>4447</v>
      </c>
      <c r="ETF4" s="180" t="s">
        <v>4448</v>
      </c>
      <c r="ETG4" s="180" t="s">
        <v>4449</v>
      </c>
      <c r="ETH4" s="180" t="s">
        <v>4450</v>
      </c>
      <c r="ETI4" s="180" t="s">
        <v>4451</v>
      </c>
      <c r="ETJ4" s="180" t="s">
        <v>4452</v>
      </c>
      <c r="ETK4" s="180" t="s">
        <v>4453</v>
      </c>
      <c r="ETL4" s="180" t="s">
        <v>4454</v>
      </c>
      <c r="ETM4" s="180" t="s">
        <v>4455</v>
      </c>
      <c r="ETN4" s="180" t="s">
        <v>4456</v>
      </c>
      <c r="ETO4" s="180" t="s">
        <v>4457</v>
      </c>
      <c r="ETP4" s="180" t="s">
        <v>4458</v>
      </c>
      <c r="ETQ4" s="180" t="s">
        <v>4459</v>
      </c>
      <c r="ETR4" s="180" t="s">
        <v>4460</v>
      </c>
      <c r="ETS4" s="180" t="s">
        <v>4461</v>
      </c>
      <c r="ETT4" s="180" t="s">
        <v>4462</v>
      </c>
      <c r="ETU4" s="180" t="s">
        <v>4463</v>
      </c>
      <c r="ETV4" s="180" t="s">
        <v>4464</v>
      </c>
      <c r="ETW4" s="180" t="s">
        <v>4465</v>
      </c>
      <c r="ETX4" s="180" t="s">
        <v>4466</v>
      </c>
      <c r="ETY4" s="180" t="s">
        <v>4467</v>
      </c>
      <c r="ETZ4" s="180" t="s">
        <v>4468</v>
      </c>
      <c r="EUA4" s="180" t="s">
        <v>4469</v>
      </c>
      <c r="EUB4" s="180" t="s">
        <v>4470</v>
      </c>
      <c r="EUC4" s="180" t="s">
        <v>4471</v>
      </c>
      <c r="EUD4" s="180" t="s">
        <v>4472</v>
      </c>
      <c r="EUE4" s="180" t="s">
        <v>4473</v>
      </c>
      <c r="EUF4" s="180" t="s">
        <v>4474</v>
      </c>
      <c r="EUG4" s="180" t="s">
        <v>4475</v>
      </c>
      <c r="EUH4" s="180" t="s">
        <v>4476</v>
      </c>
      <c r="EUI4" s="180" t="s">
        <v>4477</v>
      </c>
      <c r="EUJ4" s="180" t="s">
        <v>4478</v>
      </c>
      <c r="EUK4" s="180" t="s">
        <v>4479</v>
      </c>
      <c r="EUL4" s="180" t="s">
        <v>4480</v>
      </c>
      <c r="EUM4" s="180" t="s">
        <v>4481</v>
      </c>
      <c r="EUN4" s="180" t="s">
        <v>4482</v>
      </c>
      <c r="EUO4" s="180" t="s">
        <v>4483</v>
      </c>
      <c r="EUP4" s="180" t="s">
        <v>4484</v>
      </c>
      <c r="EUQ4" s="180" t="s">
        <v>4485</v>
      </c>
      <c r="EUR4" s="180" t="s">
        <v>4486</v>
      </c>
      <c r="EUS4" s="180" t="s">
        <v>4487</v>
      </c>
      <c r="EUT4" s="180" t="s">
        <v>4488</v>
      </c>
      <c r="EUU4" s="180" t="s">
        <v>4489</v>
      </c>
      <c r="EUV4" s="180" t="s">
        <v>4490</v>
      </c>
      <c r="EUW4" s="180" t="s">
        <v>4491</v>
      </c>
      <c r="EUX4" s="180" t="s">
        <v>4492</v>
      </c>
      <c r="EUY4" s="180" t="s">
        <v>4493</v>
      </c>
      <c r="EUZ4" s="180" t="s">
        <v>4494</v>
      </c>
      <c r="EVA4" s="180" t="s">
        <v>4495</v>
      </c>
      <c r="EVB4" s="180" t="s">
        <v>4496</v>
      </c>
      <c r="EVC4" s="180" t="s">
        <v>4497</v>
      </c>
      <c r="EVD4" s="180" t="s">
        <v>4498</v>
      </c>
      <c r="EVE4" s="180" t="s">
        <v>4499</v>
      </c>
      <c r="EVF4" s="180" t="s">
        <v>4500</v>
      </c>
      <c r="EVG4" s="180" t="s">
        <v>4501</v>
      </c>
      <c r="EVH4" s="180" t="s">
        <v>4502</v>
      </c>
      <c r="EVI4" s="180" t="s">
        <v>4503</v>
      </c>
      <c r="EVJ4" s="180" t="s">
        <v>4504</v>
      </c>
      <c r="EVK4" s="180" t="s">
        <v>4505</v>
      </c>
      <c r="EVL4" s="180" t="s">
        <v>4506</v>
      </c>
      <c r="EVM4" s="180" t="s">
        <v>4507</v>
      </c>
      <c r="EVN4" s="180" t="s">
        <v>4508</v>
      </c>
      <c r="EVO4" s="180" t="s">
        <v>4509</v>
      </c>
      <c r="EVP4" s="180" t="s">
        <v>4510</v>
      </c>
      <c r="EVQ4" s="180" t="s">
        <v>4511</v>
      </c>
      <c r="EVR4" s="180" t="s">
        <v>4512</v>
      </c>
      <c r="EVS4" s="180" t="s">
        <v>4513</v>
      </c>
      <c r="EVT4" s="180" t="s">
        <v>4514</v>
      </c>
      <c r="EVU4" s="180" t="s">
        <v>4515</v>
      </c>
      <c r="EVV4" s="180" t="s">
        <v>4516</v>
      </c>
      <c r="EVW4" s="180" t="s">
        <v>4517</v>
      </c>
      <c r="EVX4" s="180" t="s">
        <v>4518</v>
      </c>
      <c r="EVY4" s="180" t="s">
        <v>4519</v>
      </c>
      <c r="EVZ4" s="180" t="s">
        <v>4520</v>
      </c>
      <c r="EWA4" s="180" t="s">
        <v>4521</v>
      </c>
      <c r="EWB4" s="180" t="s">
        <v>4522</v>
      </c>
      <c r="EWC4" s="180" t="s">
        <v>4523</v>
      </c>
      <c r="EWD4" s="180" t="s">
        <v>4524</v>
      </c>
      <c r="EWE4" s="180" t="s">
        <v>4525</v>
      </c>
      <c r="EWF4" s="180" t="s">
        <v>4526</v>
      </c>
      <c r="EWG4" s="180" t="s">
        <v>4527</v>
      </c>
      <c r="EWH4" s="180" t="s">
        <v>4528</v>
      </c>
      <c r="EWI4" s="180" t="s">
        <v>4529</v>
      </c>
      <c r="EWJ4" s="180" t="s">
        <v>4530</v>
      </c>
      <c r="EWK4" s="180" t="s">
        <v>4531</v>
      </c>
      <c r="EWL4" s="180" t="s">
        <v>4532</v>
      </c>
      <c r="EWM4" s="180" t="s">
        <v>4533</v>
      </c>
      <c r="EWN4" s="180" t="s">
        <v>4534</v>
      </c>
      <c r="EWO4" s="180" t="s">
        <v>4535</v>
      </c>
      <c r="EWP4" s="180" t="s">
        <v>4536</v>
      </c>
      <c r="EWQ4" s="180" t="s">
        <v>4537</v>
      </c>
      <c r="EWR4" s="180" t="s">
        <v>4538</v>
      </c>
      <c r="EWS4" s="180" t="s">
        <v>4539</v>
      </c>
      <c r="EWT4" s="180" t="s">
        <v>4540</v>
      </c>
      <c r="EWU4" s="180" t="s">
        <v>4541</v>
      </c>
      <c r="EWV4" s="180" t="s">
        <v>4542</v>
      </c>
      <c r="EWW4" s="180" t="s">
        <v>4543</v>
      </c>
      <c r="EWX4" s="180" t="s">
        <v>4544</v>
      </c>
      <c r="EWY4" s="180" t="s">
        <v>4545</v>
      </c>
      <c r="EWZ4" s="180" t="s">
        <v>4546</v>
      </c>
      <c r="EXA4" s="180" t="s">
        <v>4547</v>
      </c>
      <c r="EXB4" s="180" t="s">
        <v>4548</v>
      </c>
      <c r="EXC4" s="180" t="s">
        <v>4549</v>
      </c>
      <c r="EXD4" s="180" t="s">
        <v>4550</v>
      </c>
      <c r="EXE4" s="180" t="s">
        <v>4551</v>
      </c>
      <c r="EXF4" s="180" t="s">
        <v>4552</v>
      </c>
      <c r="EXG4" s="180" t="s">
        <v>4553</v>
      </c>
      <c r="EXH4" s="180" t="s">
        <v>4554</v>
      </c>
      <c r="EXI4" s="180" t="s">
        <v>4555</v>
      </c>
      <c r="EXJ4" s="180" t="s">
        <v>4556</v>
      </c>
      <c r="EXK4" s="180" t="s">
        <v>4557</v>
      </c>
      <c r="EXL4" s="180" t="s">
        <v>4558</v>
      </c>
      <c r="EXM4" s="180" t="s">
        <v>4559</v>
      </c>
      <c r="EXN4" s="180" t="s">
        <v>4560</v>
      </c>
      <c r="EXO4" s="180" t="s">
        <v>4561</v>
      </c>
      <c r="EXP4" s="180" t="s">
        <v>4562</v>
      </c>
      <c r="EXQ4" s="180" t="s">
        <v>4563</v>
      </c>
      <c r="EXR4" s="180" t="s">
        <v>4564</v>
      </c>
      <c r="EXS4" s="180" t="s">
        <v>4565</v>
      </c>
      <c r="EXT4" s="180" t="s">
        <v>4566</v>
      </c>
      <c r="EXU4" s="180" t="s">
        <v>4567</v>
      </c>
      <c r="EXV4" s="180" t="s">
        <v>4568</v>
      </c>
      <c r="EXW4" s="180" t="s">
        <v>4569</v>
      </c>
      <c r="EXX4" s="180" t="s">
        <v>4570</v>
      </c>
      <c r="EXY4" s="180" t="s">
        <v>4571</v>
      </c>
      <c r="EXZ4" s="180" t="s">
        <v>4572</v>
      </c>
      <c r="EYA4" s="180" t="s">
        <v>4573</v>
      </c>
      <c r="EYB4" s="180" t="s">
        <v>4574</v>
      </c>
      <c r="EYC4" s="180" t="s">
        <v>4575</v>
      </c>
      <c r="EYD4" s="180" t="s">
        <v>4576</v>
      </c>
      <c r="EYE4" s="180" t="s">
        <v>4577</v>
      </c>
      <c r="EYF4" s="180" t="s">
        <v>4578</v>
      </c>
      <c r="EYG4" s="180" t="s">
        <v>4579</v>
      </c>
      <c r="EYH4" s="180" t="s">
        <v>4580</v>
      </c>
      <c r="EYI4" s="180" t="s">
        <v>4581</v>
      </c>
      <c r="EYJ4" s="180" t="s">
        <v>4582</v>
      </c>
      <c r="EYK4" s="180" t="s">
        <v>4583</v>
      </c>
      <c r="EYL4" s="180" t="s">
        <v>4584</v>
      </c>
      <c r="EYM4" s="180" t="s">
        <v>4585</v>
      </c>
      <c r="EYN4" s="180" t="s">
        <v>4586</v>
      </c>
      <c r="EYO4" s="180" t="s">
        <v>4587</v>
      </c>
      <c r="EYP4" s="180" t="s">
        <v>4588</v>
      </c>
      <c r="EYQ4" s="180" t="s">
        <v>4589</v>
      </c>
      <c r="EYR4" s="180" t="s">
        <v>4590</v>
      </c>
      <c r="EYS4" s="180" t="s">
        <v>4591</v>
      </c>
      <c r="EYT4" s="180" t="s">
        <v>4592</v>
      </c>
      <c r="EYU4" s="180" t="s">
        <v>4593</v>
      </c>
      <c r="EYV4" s="180" t="s">
        <v>4594</v>
      </c>
      <c r="EYW4" s="180" t="s">
        <v>4595</v>
      </c>
      <c r="EYX4" s="180" t="s">
        <v>4596</v>
      </c>
      <c r="EYY4" s="180" t="s">
        <v>4597</v>
      </c>
      <c r="EYZ4" s="180" t="s">
        <v>4598</v>
      </c>
      <c r="EZA4" s="180" t="s">
        <v>4599</v>
      </c>
      <c r="EZB4" s="180" t="s">
        <v>4600</v>
      </c>
      <c r="EZC4" s="180" t="s">
        <v>4601</v>
      </c>
      <c r="EZD4" s="180" t="s">
        <v>4602</v>
      </c>
      <c r="EZE4" s="180" t="s">
        <v>4603</v>
      </c>
      <c r="EZF4" s="180" t="s">
        <v>4604</v>
      </c>
      <c r="EZG4" s="180" t="s">
        <v>4605</v>
      </c>
      <c r="EZH4" s="180" t="s">
        <v>4606</v>
      </c>
      <c r="EZI4" s="180" t="s">
        <v>4607</v>
      </c>
      <c r="EZJ4" s="180" t="s">
        <v>4608</v>
      </c>
      <c r="EZK4" s="180" t="s">
        <v>4609</v>
      </c>
      <c r="EZL4" s="180" t="s">
        <v>4610</v>
      </c>
      <c r="EZM4" s="180" t="s">
        <v>4611</v>
      </c>
      <c r="EZN4" s="180" t="s">
        <v>4612</v>
      </c>
      <c r="EZO4" s="180" t="s">
        <v>4613</v>
      </c>
      <c r="EZP4" s="180" t="s">
        <v>4614</v>
      </c>
      <c r="EZQ4" s="180" t="s">
        <v>4615</v>
      </c>
      <c r="EZR4" s="180" t="s">
        <v>4616</v>
      </c>
      <c r="EZS4" s="180" t="s">
        <v>4617</v>
      </c>
      <c r="EZT4" s="180" t="s">
        <v>4618</v>
      </c>
      <c r="EZU4" s="180" t="s">
        <v>4619</v>
      </c>
      <c r="EZV4" s="180" t="s">
        <v>4620</v>
      </c>
      <c r="EZW4" s="180" t="s">
        <v>4621</v>
      </c>
      <c r="EZX4" s="180" t="s">
        <v>4622</v>
      </c>
      <c r="EZY4" s="180" t="s">
        <v>4623</v>
      </c>
      <c r="EZZ4" s="180" t="s">
        <v>4624</v>
      </c>
      <c r="FAA4" s="180" t="s">
        <v>4625</v>
      </c>
      <c r="FAB4" s="180" t="s">
        <v>4626</v>
      </c>
      <c r="FAC4" s="180" t="s">
        <v>4627</v>
      </c>
      <c r="FAD4" s="180" t="s">
        <v>4628</v>
      </c>
      <c r="FAE4" s="180" t="s">
        <v>4629</v>
      </c>
      <c r="FAF4" s="180" t="s">
        <v>4630</v>
      </c>
      <c r="FAG4" s="180" t="s">
        <v>4631</v>
      </c>
      <c r="FAH4" s="180" t="s">
        <v>4632</v>
      </c>
      <c r="FAI4" s="180" t="s">
        <v>4633</v>
      </c>
      <c r="FAJ4" s="180" t="s">
        <v>4634</v>
      </c>
      <c r="FAK4" s="180" t="s">
        <v>4635</v>
      </c>
      <c r="FAL4" s="180" t="s">
        <v>4636</v>
      </c>
      <c r="FAM4" s="180" t="s">
        <v>4637</v>
      </c>
      <c r="FAN4" s="180" t="s">
        <v>4638</v>
      </c>
      <c r="FAO4" s="180" t="s">
        <v>4639</v>
      </c>
      <c r="FAP4" s="180" t="s">
        <v>4640</v>
      </c>
      <c r="FAQ4" s="180" t="s">
        <v>4641</v>
      </c>
      <c r="FAR4" s="180" t="s">
        <v>4642</v>
      </c>
      <c r="FAS4" s="180" t="s">
        <v>4643</v>
      </c>
      <c r="FAT4" s="180" t="s">
        <v>4644</v>
      </c>
      <c r="FAU4" s="180" t="s">
        <v>4645</v>
      </c>
      <c r="FAV4" s="180" t="s">
        <v>4646</v>
      </c>
      <c r="FAW4" s="180" t="s">
        <v>4647</v>
      </c>
      <c r="FAX4" s="180" t="s">
        <v>4648</v>
      </c>
      <c r="FAY4" s="180" t="s">
        <v>4649</v>
      </c>
      <c r="FAZ4" s="180" t="s">
        <v>4650</v>
      </c>
      <c r="FBA4" s="180" t="s">
        <v>4651</v>
      </c>
      <c r="FBB4" s="180" t="s">
        <v>4652</v>
      </c>
      <c r="FBC4" s="180" t="s">
        <v>4653</v>
      </c>
      <c r="FBD4" s="180" t="s">
        <v>4654</v>
      </c>
      <c r="FBE4" s="180" t="s">
        <v>4655</v>
      </c>
      <c r="FBF4" s="180" t="s">
        <v>4656</v>
      </c>
      <c r="FBG4" s="180" t="s">
        <v>4657</v>
      </c>
      <c r="FBH4" s="180" t="s">
        <v>4658</v>
      </c>
      <c r="FBI4" s="180" t="s">
        <v>4659</v>
      </c>
      <c r="FBJ4" s="180" t="s">
        <v>4660</v>
      </c>
      <c r="FBK4" s="180" t="s">
        <v>4661</v>
      </c>
      <c r="FBL4" s="180" t="s">
        <v>4662</v>
      </c>
      <c r="FBM4" s="180" t="s">
        <v>4663</v>
      </c>
      <c r="FBN4" s="180" t="s">
        <v>4664</v>
      </c>
      <c r="FBO4" s="180" t="s">
        <v>4665</v>
      </c>
      <c r="FBP4" s="180" t="s">
        <v>4666</v>
      </c>
      <c r="FBQ4" s="180" t="s">
        <v>4667</v>
      </c>
      <c r="FBR4" s="180" t="s">
        <v>4668</v>
      </c>
      <c r="FBS4" s="180" t="s">
        <v>4669</v>
      </c>
      <c r="FBT4" s="180" t="s">
        <v>4670</v>
      </c>
      <c r="FBU4" s="180" t="s">
        <v>4671</v>
      </c>
      <c r="FBV4" s="180" t="s">
        <v>4672</v>
      </c>
      <c r="FBW4" s="180" t="s">
        <v>4673</v>
      </c>
      <c r="FBX4" s="180" t="s">
        <v>4674</v>
      </c>
      <c r="FBY4" s="180" t="s">
        <v>4675</v>
      </c>
      <c r="FBZ4" s="180" t="s">
        <v>4676</v>
      </c>
      <c r="FCA4" s="180" t="s">
        <v>4677</v>
      </c>
      <c r="FCB4" s="180" t="s">
        <v>4678</v>
      </c>
      <c r="FCC4" s="180" t="s">
        <v>4679</v>
      </c>
      <c r="FCD4" s="180" t="s">
        <v>4680</v>
      </c>
      <c r="FCE4" s="180" t="s">
        <v>4681</v>
      </c>
      <c r="FCF4" s="180" t="s">
        <v>4682</v>
      </c>
      <c r="FCG4" s="180" t="s">
        <v>4683</v>
      </c>
      <c r="FCH4" s="180" t="s">
        <v>4684</v>
      </c>
      <c r="FCI4" s="180" t="s">
        <v>4685</v>
      </c>
      <c r="FCJ4" s="180" t="s">
        <v>4686</v>
      </c>
      <c r="FCK4" s="180" t="s">
        <v>4687</v>
      </c>
      <c r="FCL4" s="180" t="s">
        <v>4688</v>
      </c>
      <c r="FCM4" s="180" t="s">
        <v>4689</v>
      </c>
      <c r="FCN4" s="180" t="s">
        <v>4690</v>
      </c>
      <c r="FCO4" s="180" t="s">
        <v>4691</v>
      </c>
      <c r="FCP4" s="180" t="s">
        <v>4692</v>
      </c>
      <c r="FCQ4" s="180" t="s">
        <v>4693</v>
      </c>
      <c r="FCR4" s="180" t="s">
        <v>4694</v>
      </c>
      <c r="FCS4" s="180" t="s">
        <v>4695</v>
      </c>
      <c r="FCT4" s="180" t="s">
        <v>4696</v>
      </c>
      <c r="FCU4" s="180" t="s">
        <v>4697</v>
      </c>
      <c r="FCV4" s="180" t="s">
        <v>4698</v>
      </c>
      <c r="FCW4" s="180" t="s">
        <v>4699</v>
      </c>
      <c r="FCX4" s="180" t="s">
        <v>4700</v>
      </c>
      <c r="FCY4" s="180" t="s">
        <v>4701</v>
      </c>
      <c r="FCZ4" s="180" t="s">
        <v>4702</v>
      </c>
      <c r="FDA4" s="180" t="s">
        <v>4703</v>
      </c>
      <c r="FDB4" s="180" t="s">
        <v>4704</v>
      </c>
      <c r="FDC4" s="180" t="s">
        <v>4705</v>
      </c>
      <c r="FDD4" s="180" t="s">
        <v>4706</v>
      </c>
      <c r="FDE4" s="180" t="s">
        <v>4707</v>
      </c>
      <c r="FDF4" s="180" t="s">
        <v>4708</v>
      </c>
      <c r="FDG4" s="180" t="s">
        <v>4709</v>
      </c>
      <c r="FDH4" s="180" t="s">
        <v>4710</v>
      </c>
      <c r="FDI4" s="180" t="s">
        <v>4711</v>
      </c>
      <c r="FDJ4" s="180" t="s">
        <v>4712</v>
      </c>
      <c r="FDK4" s="180" t="s">
        <v>4713</v>
      </c>
      <c r="FDL4" s="180" t="s">
        <v>4714</v>
      </c>
      <c r="FDM4" s="180" t="s">
        <v>4715</v>
      </c>
      <c r="FDN4" s="180" t="s">
        <v>4716</v>
      </c>
      <c r="FDO4" s="180" t="s">
        <v>4717</v>
      </c>
      <c r="FDP4" s="180" t="s">
        <v>4718</v>
      </c>
      <c r="FDQ4" s="180" t="s">
        <v>4719</v>
      </c>
      <c r="FDR4" s="180" t="s">
        <v>4720</v>
      </c>
      <c r="FDS4" s="180" t="s">
        <v>4721</v>
      </c>
      <c r="FDT4" s="180" t="s">
        <v>4722</v>
      </c>
      <c r="FDU4" s="180" t="s">
        <v>4723</v>
      </c>
      <c r="FDV4" s="180" t="s">
        <v>4724</v>
      </c>
      <c r="FDW4" s="180" t="s">
        <v>4725</v>
      </c>
      <c r="FDX4" s="180" t="s">
        <v>4726</v>
      </c>
      <c r="FDY4" s="180" t="s">
        <v>4727</v>
      </c>
      <c r="FDZ4" s="180" t="s">
        <v>4728</v>
      </c>
      <c r="FEA4" s="180" t="s">
        <v>4729</v>
      </c>
      <c r="FEB4" s="180" t="s">
        <v>4730</v>
      </c>
      <c r="FEC4" s="180" t="s">
        <v>4731</v>
      </c>
      <c r="FED4" s="180" t="s">
        <v>4732</v>
      </c>
      <c r="FEE4" s="180" t="s">
        <v>4733</v>
      </c>
      <c r="FEF4" s="180" t="s">
        <v>4734</v>
      </c>
      <c r="FEG4" s="180" t="s">
        <v>4735</v>
      </c>
      <c r="FEH4" s="180" t="s">
        <v>4736</v>
      </c>
      <c r="FEI4" s="180" t="s">
        <v>4737</v>
      </c>
      <c r="FEJ4" s="180" t="s">
        <v>4738</v>
      </c>
      <c r="FEK4" s="180" t="s">
        <v>4739</v>
      </c>
      <c r="FEL4" s="180" t="s">
        <v>4740</v>
      </c>
      <c r="FEM4" s="180" t="s">
        <v>4741</v>
      </c>
      <c r="FEN4" s="180" t="s">
        <v>4742</v>
      </c>
      <c r="FEO4" s="180" t="s">
        <v>4743</v>
      </c>
      <c r="FEP4" s="180" t="s">
        <v>4744</v>
      </c>
      <c r="FEQ4" s="180" t="s">
        <v>4745</v>
      </c>
      <c r="FER4" s="180" t="s">
        <v>4746</v>
      </c>
      <c r="FES4" s="180" t="s">
        <v>4747</v>
      </c>
      <c r="FET4" s="180" t="s">
        <v>4748</v>
      </c>
      <c r="FEU4" s="180" t="s">
        <v>4749</v>
      </c>
      <c r="FEV4" s="180" t="s">
        <v>4750</v>
      </c>
      <c r="FEW4" s="180" t="s">
        <v>4751</v>
      </c>
      <c r="FEX4" s="180" t="s">
        <v>4752</v>
      </c>
      <c r="FEY4" s="180" t="s">
        <v>4753</v>
      </c>
      <c r="FEZ4" s="180" t="s">
        <v>4754</v>
      </c>
      <c r="FFA4" s="180" t="s">
        <v>4755</v>
      </c>
      <c r="FFB4" s="180" t="s">
        <v>4756</v>
      </c>
      <c r="FFC4" s="180" t="s">
        <v>4757</v>
      </c>
      <c r="FFD4" s="180" t="s">
        <v>4758</v>
      </c>
      <c r="FFE4" s="180" t="s">
        <v>4759</v>
      </c>
      <c r="FFF4" s="180" t="s">
        <v>4760</v>
      </c>
      <c r="FFG4" s="180" t="s">
        <v>4761</v>
      </c>
      <c r="FFH4" s="180" t="s">
        <v>4762</v>
      </c>
      <c r="FFI4" s="180" t="s">
        <v>4763</v>
      </c>
      <c r="FFJ4" s="180" t="s">
        <v>4764</v>
      </c>
      <c r="FFK4" s="180" t="s">
        <v>4765</v>
      </c>
      <c r="FFL4" s="180" t="s">
        <v>4766</v>
      </c>
      <c r="FFM4" s="180" t="s">
        <v>4767</v>
      </c>
      <c r="FFN4" s="180" t="s">
        <v>4768</v>
      </c>
      <c r="FFO4" s="180" t="s">
        <v>4769</v>
      </c>
      <c r="FFP4" s="180" t="s">
        <v>4770</v>
      </c>
      <c r="FFQ4" s="180" t="s">
        <v>4771</v>
      </c>
      <c r="FFR4" s="180" t="s">
        <v>4772</v>
      </c>
      <c r="FFS4" s="180" t="s">
        <v>4773</v>
      </c>
      <c r="FFT4" s="180" t="s">
        <v>4774</v>
      </c>
      <c r="FFU4" s="180" t="s">
        <v>4775</v>
      </c>
      <c r="FFV4" s="180" t="s">
        <v>4776</v>
      </c>
      <c r="FFW4" s="180" t="s">
        <v>4777</v>
      </c>
      <c r="FFX4" s="180" t="s">
        <v>4778</v>
      </c>
      <c r="FFY4" s="180" t="s">
        <v>4779</v>
      </c>
      <c r="FFZ4" s="180" t="s">
        <v>4780</v>
      </c>
      <c r="FGA4" s="180" t="s">
        <v>4781</v>
      </c>
      <c r="FGB4" s="180" t="s">
        <v>4782</v>
      </c>
      <c r="FGC4" s="180" t="s">
        <v>4783</v>
      </c>
      <c r="FGD4" s="180" t="s">
        <v>4784</v>
      </c>
      <c r="FGE4" s="180" t="s">
        <v>4785</v>
      </c>
      <c r="FGF4" s="180" t="s">
        <v>4786</v>
      </c>
      <c r="FGG4" s="180" t="s">
        <v>4787</v>
      </c>
      <c r="FGH4" s="180" t="s">
        <v>4788</v>
      </c>
      <c r="FGI4" s="180" t="s">
        <v>4789</v>
      </c>
      <c r="FGJ4" s="180" t="s">
        <v>4790</v>
      </c>
      <c r="FGK4" s="180" t="s">
        <v>4791</v>
      </c>
      <c r="FGL4" s="180" t="s">
        <v>4792</v>
      </c>
      <c r="FGM4" s="180" t="s">
        <v>4793</v>
      </c>
      <c r="FGN4" s="180" t="s">
        <v>4794</v>
      </c>
      <c r="FGO4" s="180" t="s">
        <v>4795</v>
      </c>
      <c r="FGP4" s="180" t="s">
        <v>4796</v>
      </c>
      <c r="FGQ4" s="180" t="s">
        <v>4797</v>
      </c>
      <c r="FGR4" s="180" t="s">
        <v>4798</v>
      </c>
      <c r="FGS4" s="180" t="s">
        <v>4799</v>
      </c>
      <c r="FGT4" s="180" t="s">
        <v>4800</v>
      </c>
      <c r="FGU4" s="180" t="s">
        <v>4801</v>
      </c>
      <c r="FGV4" s="180" t="s">
        <v>4802</v>
      </c>
      <c r="FGW4" s="180" t="s">
        <v>4803</v>
      </c>
      <c r="FGX4" s="180" t="s">
        <v>4804</v>
      </c>
      <c r="FGY4" s="180" t="s">
        <v>4805</v>
      </c>
      <c r="FGZ4" s="180" t="s">
        <v>4806</v>
      </c>
      <c r="FHA4" s="180" t="s">
        <v>4807</v>
      </c>
      <c r="FHB4" s="180" t="s">
        <v>4808</v>
      </c>
      <c r="FHC4" s="180" t="s">
        <v>4809</v>
      </c>
      <c r="FHD4" s="180" t="s">
        <v>4810</v>
      </c>
      <c r="FHE4" s="180" t="s">
        <v>4811</v>
      </c>
      <c r="FHF4" s="180" t="s">
        <v>4812</v>
      </c>
      <c r="FHG4" s="180" t="s">
        <v>4813</v>
      </c>
      <c r="FHH4" s="180" t="s">
        <v>4814</v>
      </c>
      <c r="FHI4" s="180" t="s">
        <v>4815</v>
      </c>
      <c r="FHJ4" s="180" t="s">
        <v>4816</v>
      </c>
      <c r="FHK4" s="180" t="s">
        <v>4817</v>
      </c>
      <c r="FHL4" s="180" t="s">
        <v>4818</v>
      </c>
      <c r="FHM4" s="180" t="s">
        <v>4819</v>
      </c>
      <c r="FHN4" s="180" t="s">
        <v>4820</v>
      </c>
      <c r="FHO4" s="180" t="s">
        <v>4821</v>
      </c>
      <c r="FHP4" s="180" t="s">
        <v>4822</v>
      </c>
      <c r="FHQ4" s="180" t="s">
        <v>4823</v>
      </c>
      <c r="FHR4" s="180" t="s">
        <v>4824</v>
      </c>
      <c r="FHS4" s="180" t="s">
        <v>4825</v>
      </c>
      <c r="FHT4" s="180" t="s">
        <v>4826</v>
      </c>
      <c r="FHU4" s="180" t="s">
        <v>4827</v>
      </c>
      <c r="FHV4" s="180" t="s">
        <v>4828</v>
      </c>
      <c r="FHW4" s="180" t="s">
        <v>4829</v>
      </c>
      <c r="FHX4" s="180" t="s">
        <v>4830</v>
      </c>
      <c r="FHY4" s="180" t="s">
        <v>4831</v>
      </c>
      <c r="FHZ4" s="180" t="s">
        <v>4832</v>
      </c>
      <c r="FIA4" s="180" t="s">
        <v>4833</v>
      </c>
      <c r="FIB4" s="180" t="s">
        <v>4834</v>
      </c>
      <c r="FIC4" s="180" t="s">
        <v>4835</v>
      </c>
      <c r="FID4" s="180" t="s">
        <v>4836</v>
      </c>
      <c r="FIE4" s="180" t="s">
        <v>4837</v>
      </c>
      <c r="FIF4" s="180" t="s">
        <v>4838</v>
      </c>
      <c r="FIG4" s="180" t="s">
        <v>4839</v>
      </c>
      <c r="FIH4" s="180" t="s">
        <v>4840</v>
      </c>
      <c r="FII4" s="180" t="s">
        <v>4841</v>
      </c>
      <c r="FIJ4" s="180" t="s">
        <v>4842</v>
      </c>
      <c r="FIK4" s="180" t="s">
        <v>4843</v>
      </c>
      <c r="FIL4" s="180" t="s">
        <v>4844</v>
      </c>
      <c r="FIM4" s="180" t="s">
        <v>4845</v>
      </c>
      <c r="FIN4" s="180" t="s">
        <v>4846</v>
      </c>
      <c r="FIO4" s="180" t="s">
        <v>4847</v>
      </c>
      <c r="FIP4" s="180" t="s">
        <v>4848</v>
      </c>
      <c r="FIQ4" s="180" t="s">
        <v>4849</v>
      </c>
      <c r="FIR4" s="180" t="s">
        <v>4850</v>
      </c>
      <c r="FIS4" s="180" t="s">
        <v>4851</v>
      </c>
      <c r="FIT4" s="180" t="s">
        <v>4852</v>
      </c>
      <c r="FIU4" s="180" t="s">
        <v>4853</v>
      </c>
      <c r="FIV4" s="180" t="s">
        <v>4854</v>
      </c>
      <c r="FIW4" s="180" t="s">
        <v>4855</v>
      </c>
      <c r="FIX4" s="180" t="s">
        <v>4856</v>
      </c>
      <c r="FIY4" s="180" t="s">
        <v>4857</v>
      </c>
      <c r="FIZ4" s="180" t="s">
        <v>4858</v>
      </c>
      <c r="FJA4" s="180" t="s">
        <v>4859</v>
      </c>
      <c r="FJB4" s="180" t="s">
        <v>4860</v>
      </c>
      <c r="FJC4" s="180" t="s">
        <v>4861</v>
      </c>
      <c r="FJD4" s="180" t="s">
        <v>4862</v>
      </c>
      <c r="FJE4" s="180" t="s">
        <v>4863</v>
      </c>
      <c r="FJF4" s="180" t="s">
        <v>4864</v>
      </c>
      <c r="FJG4" s="180" t="s">
        <v>4865</v>
      </c>
      <c r="FJH4" s="180" t="s">
        <v>4866</v>
      </c>
      <c r="FJI4" s="180" t="s">
        <v>4867</v>
      </c>
      <c r="FJJ4" s="180" t="s">
        <v>4868</v>
      </c>
      <c r="FJK4" s="180" t="s">
        <v>4869</v>
      </c>
      <c r="FJL4" s="180" t="s">
        <v>4870</v>
      </c>
      <c r="FJM4" s="180" t="s">
        <v>4871</v>
      </c>
      <c r="FJN4" s="180" t="s">
        <v>4872</v>
      </c>
      <c r="FJO4" s="180" t="s">
        <v>4873</v>
      </c>
      <c r="FJP4" s="180" t="s">
        <v>4874</v>
      </c>
      <c r="FJQ4" s="180" t="s">
        <v>4875</v>
      </c>
      <c r="FJR4" s="180" t="s">
        <v>4876</v>
      </c>
      <c r="FJS4" s="180" t="s">
        <v>4877</v>
      </c>
      <c r="FJT4" s="180" t="s">
        <v>4878</v>
      </c>
      <c r="FJU4" s="180" t="s">
        <v>4879</v>
      </c>
      <c r="FJV4" s="180" t="s">
        <v>4880</v>
      </c>
      <c r="FJW4" s="180" t="s">
        <v>4881</v>
      </c>
      <c r="FJX4" s="180" t="s">
        <v>4882</v>
      </c>
      <c r="FJY4" s="180" t="s">
        <v>4883</v>
      </c>
      <c r="FJZ4" s="180" t="s">
        <v>4884</v>
      </c>
      <c r="FKA4" s="180" t="s">
        <v>4885</v>
      </c>
      <c r="FKB4" s="180" t="s">
        <v>4886</v>
      </c>
      <c r="FKC4" s="180" t="s">
        <v>4887</v>
      </c>
      <c r="FKD4" s="180" t="s">
        <v>4888</v>
      </c>
      <c r="FKE4" s="180" t="s">
        <v>4889</v>
      </c>
      <c r="FKF4" s="180" t="s">
        <v>4890</v>
      </c>
      <c r="FKG4" s="180" t="s">
        <v>4891</v>
      </c>
      <c r="FKH4" s="180" t="s">
        <v>4892</v>
      </c>
      <c r="FKI4" s="180" t="s">
        <v>4893</v>
      </c>
      <c r="FKJ4" s="180" t="s">
        <v>4894</v>
      </c>
      <c r="FKK4" s="180" t="s">
        <v>4895</v>
      </c>
      <c r="FKL4" s="180" t="s">
        <v>4896</v>
      </c>
      <c r="FKM4" s="180" t="s">
        <v>4897</v>
      </c>
      <c r="FKN4" s="180" t="s">
        <v>4898</v>
      </c>
      <c r="FKO4" s="180" t="s">
        <v>4899</v>
      </c>
      <c r="FKP4" s="180" t="s">
        <v>4900</v>
      </c>
      <c r="FKQ4" s="180" t="s">
        <v>4901</v>
      </c>
      <c r="FKR4" s="180" t="s">
        <v>4902</v>
      </c>
      <c r="FKS4" s="180" t="s">
        <v>4903</v>
      </c>
      <c r="FKT4" s="180" t="s">
        <v>4904</v>
      </c>
      <c r="FKU4" s="180" t="s">
        <v>4905</v>
      </c>
      <c r="FKV4" s="180" t="s">
        <v>4906</v>
      </c>
      <c r="FKW4" s="180" t="s">
        <v>4907</v>
      </c>
      <c r="FKX4" s="180" t="s">
        <v>4908</v>
      </c>
      <c r="FKY4" s="180" t="s">
        <v>4909</v>
      </c>
      <c r="FKZ4" s="180" t="s">
        <v>4910</v>
      </c>
      <c r="FLA4" s="180" t="s">
        <v>4911</v>
      </c>
      <c r="FLB4" s="180" t="s">
        <v>4912</v>
      </c>
      <c r="FLC4" s="180" t="s">
        <v>4913</v>
      </c>
      <c r="FLD4" s="180" t="s">
        <v>4914</v>
      </c>
      <c r="FLE4" s="180" t="s">
        <v>4915</v>
      </c>
      <c r="FLF4" s="180" t="s">
        <v>4916</v>
      </c>
      <c r="FLG4" s="180" t="s">
        <v>4917</v>
      </c>
      <c r="FLH4" s="180" t="s">
        <v>4918</v>
      </c>
      <c r="FLI4" s="180" t="s">
        <v>4919</v>
      </c>
      <c r="FLJ4" s="180" t="s">
        <v>4920</v>
      </c>
      <c r="FLK4" s="180" t="s">
        <v>4921</v>
      </c>
      <c r="FLL4" s="180" t="s">
        <v>4922</v>
      </c>
      <c r="FLM4" s="180" t="s">
        <v>4923</v>
      </c>
      <c r="FLN4" s="180" t="s">
        <v>4924</v>
      </c>
      <c r="FLO4" s="180" t="s">
        <v>4925</v>
      </c>
      <c r="FLP4" s="180" t="s">
        <v>4926</v>
      </c>
      <c r="FLQ4" s="180" t="s">
        <v>4927</v>
      </c>
      <c r="FLR4" s="180" t="s">
        <v>4928</v>
      </c>
      <c r="FLS4" s="180" t="s">
        <v>4929</v>
      </c>
      <c r="FLT4" s="180" t="s">
        <v>4930</v>
      </c>
      <c r="FLU4" s="180" t="s">
        <v>4931</v>
      </c>
      <c r="FLV4" s="180" t="s">
        <v>4932</v>
      </c>
      <c r="FLW4" s="180" t="s">
        <v>4933</v>
      </c>
      <c r="FLX4" s="180" t="s">
        <v>4934</v>
      </c>
      <c r="FLY4" s="180" t="s">
        <v>4935</v>
      </c>
      <c r="FLZ4" s="180" t="s">
        <v>4936</v>
      </c>
      <c r="FMA4" s="180" t="s">
        <v>4937</v>
      </c>
      <c r="FMB4" s="180" t="s">
        <v>4938</v>
      </c>
      <c r="FMC4" s="180" t="s">
        <v>4939</v>
      </c>
      <c r="FMD4" s="180" t="s">
        <v>4940</v>
      </c>
      <c r="FME4" s="180" t="s">
        <v>4941</v>
      </c>
      <c r="FMF4" s="180" t="s">
        <v>4942</v>
      </c>
      <c r="FMG4" s="180" t="s">
        <v>4943</v>
      </c>
      <c r="FMH4" s="180" t="s">
        <v>4944</v>
      </c>
      <c r="FMI4" s="180" t="s">
        <v>4945</v>
      </c>
      <c r="FMJ4" s="180" t="s">
        <v>4946</v>
      </c>
      <c r="FMK4" s="180" t="s">
        <v>4947</v>
      </c>
      <c r="FML4" s="180" t="s">
        <v>4948</v>
      </c>
      <c r="FMM4" s="180" t="s">
        <v>4949</v>
      </c>
      <c r="FMN4" s="180" t="s">
        <v>4950</v>
      </c>
      <c r="FMO4" s="180" t="s">
        <v>4951</v>
      </c>
      <c r="FMP4" s="180" t="s">
        <v>4952</v>
      </c>
      <c r="FMQ4" s="180" t="s">
        <v>4953</v>
      </c>
      <c r="FMR4" s="180" t="s">
        <v>4954</v>
      </c>
      <c r="FMS4" s="180" t="s">
        <v>4955</v>
      </c>
      <c r="FMT4" s="180" t="s">
        <v>4956</v>
      </c>
      <c r="FMU4" s="180" t="s">
        <v>4957</v>
      </c>
      <c r="FMV4" s="180" t="s">
        <v>4958</v>
      </c>
      <c r="FMW4" s="180" t="s">
        <v>4959</v>
      </c>
      <c r="FMX4" s="180" t="s">
        <v>4960</v>
      </c>
      <c r="FMY4" s="180" t="s">
        <v>4961</v>
      </c>
      <c r="FMZ4" s="180" t="s">
        <v>4962</v>
      </c>
      <c r="FNA4" s="180" t="s">
        <v>4963</v>
      </c>
      <c r="FNB4" s="180" t="s">
        <v>4964</v>
      </c>
      <c r="FNC4" s="180" t="s">
        <v>4965</v>
      </c>
      <c r="FND4" s="180" t="s">
        <v>4966</v>
      </c>
      <c r="FNE4" s="180" t="s">
        <v>4967</v>
      </c>
      <c r="FNF4" s="180" t="s">
        <v>4968</v>
      </c>
      <c r="FNG4" s="180" t="s">
        <v>4969</v>
      </c>
      <c r="FNH4" s="180" t="s">
        <v>4970</v>
      </c>
      <c r="FNI4" s="180" t="s">
        <v>4971</v>
      </c>
      <c r="FNJ4" s="180" t="s">
        <v>4972</v>
      </c>
      <c r="FNK4" s="180" t="s">
        <v>4973</v>
      </c>
      <c r="FNL4" s="180" t="s">
        <v>4974</v>
      </c>
      <c r="FNM4" s="180" t="s">
        <v>4975</v>
      </c>
      <c r="FNN4" s="180" t="s">
        <v>4976</v>
      </c>
      <c r="FNO4" s="180" t="s">
        <v>4977</v>
      </c>
      <c r="FNP4" s="180" t="s">
        <v>4978</v>
      </c>
      <c r="FNQ4" s="180" t="s">
        <v>4979</v>
      </c>
      <c r="FNR4" s="180" t="s">
        <v>4980</v>
      </c>
      <c r="FNS4" s="180" t="s">
        <v>4981</v>
      </c>
      <c r="FNT4" s="180" t="s">
        <v>4982</v>
      </c>
      <c r="FNU4" s="180" t="s">
        <v>4983</v>
      </c>
      <c r="FNV4" s="180" t="s">
        <v>4984</v>
      </c>
      <c r="FNW4" s="180" t="s">
        <v>4985</v>
      </c>
      <c r="FNX4" s="180" t="s">
        <v>4986</v>
      </c>
      <c r="FNY4" s="180" t="s">
        <v>4987</v>
      </c>
      <c r="FNZ4" s="180" t="s">
        <v>4988</v>
      </c>
      <c r="FOA4" s="180" t="s">
        <v>4989</v>
      </c>
      <c r="FOB4" s="180" t="s">
        <v>4990</v>
      </c>
      <c r="FOC4" s="180" t="s">
        <v>4991</v>
      </c>
      <c r="FOD4" s="180" t="s">
        <v>4992</v>
      </c>
      <c r="FOE4" s="180" t="s">
        <v>4993</v>
      </c>
      <c r="FOF4" s="180" t="s">
        <v>4994</v>
      </c>
      <c r="FOG4" s="180" t="s">
        <v>4995</v>
      </c>
      <c r="FOH4" s="180" t="s">
        <v>4996</v>
      </c>
      <c r="FOI4" s="180" t="s">
        <v>4997</v>
      </c>
      <c r="FOJ4" s="180" t="s">
        <v>4998</v>
      </c>
      <c r="FOK4" s="180" t="s">
        <v>4999</v>
      </c>
      <c r="FOL4" s="180" t="s">
        <v>5000</v>
      </c>
      <c r="FOM4" s="180" t="s">
        <v>5001</v>
      </c>
      <c r="FON4" s="180" t="s">
        <v>5002</v>
      </c>
      <c r="FOO4" s="180" t="s">
        <v>5003</v>
      </c>
      <c r="FOP4" s="180" t="s">
        <v>5004</v>
      </c>
      <c r="FOQ4" s="180" t="s">
        <v>5005</v>
      </c>
      <c r="FOR4" s="180" t="s">
        <v>5006</v>
      </c>
      <c r="FOS4" s="180" t="s">
        <v>5007</v>
      </c>
      <c r="FOT4" s="180" t="s">
        <v>5008</v>
      </c>
      <c r="FOU4" s="180" t="s">
        <v>5009</v>
      </c>
      <c r="FOV4" s="180" t="s">
        <v>5010</v>
      </c>
      <c r="FOW4" s="180" t="s">
        <v>5011</v>
      </c>
      <c r="FOX4" s="180" t="s">
        <v>5012</v>
      </c>
      <c r="FOY4" s="180" t="s">
        <v>5013</v>
      </c>
      <c r="FOZ4" s="180" t="s">
        <v>5014</v>
      </c>
      <c r="FPA4" s="180" t="s">
        <v>5015</v>
      </c>
      <c r="FPB4" s="180" t="s">
        <v>5016</v>
      </c>
      <c r="FPC4" s="180" t="s">
        <v>5017</v>
      </c>
      <c r="FPD4" s="180" t="s">
        <v>5018</v>
      </c>
      <c r="FPE4" s="180" t="s">
        <v>5019</v>
      </c>
      <c r="FPF4" s="180" t="s">
        <v>5020</v>
      </c>
      <c r="FPG4" s="180" t="s">
        <v>5021</v>
      </c>
      <c r="FPH4" s="180" t="s">
        <v>5022</v>
      </c>
      <c r="FPI4" s="180" t="s">
        <v>5023</v>
      </c>
      <c r="FPJ4" s="180" t="s">
        <v>5024</v>
      </c>
      <c r="FPK4" s="180" t="s">
        <v>5025</v>
      </c>
      <c r="FPL4" s="180" t="s">
        <v>5026</v>
      </c>
      <c r="FPM4" s="180" t="s">
        <v>5027</v>
      </c>
      <c r="FPN4" s="180" t="s">
        <v>5028</v>
      </c>
      <c r="FPO4" s="180" t="s">
        <v>5029</v>
      </c>
      <c r="FPP4" s="180" t="s">
        <v>5030</v>
      </c>
      <c r="FPQ4" s="180" t="s">
        <v>5031</v>
      </c>
      <c r="FPR4" s="180" t="s">
        <v>5032</v>
      </c>
      <c r="FPS4" s="180" t="s">
        <v>5033</v>
      </c>
      <c r="FPT4" s="180" t="s">
        <v>5034</v>
      </c>
      <c r="FPU4" s="180" t="s">
        <v>5035</v>
      </c>
      <c r="FPV4" s="180" t="s">
        <v>5036</v>
      </c>
      <c r="FPW4" s="180" t="s">
        <v>5037</v>
      </c>
      <c r="FPX4" s="180" t="s">
        <v>5038</v>
      </c>
      <c r="FPY4" s="180" t="s">
        <v>5039</v>
      </c>
      <c r="FPZ4" s="180" t="s">
        <v>5040</v>
      </c>
      <c r="FQA4" s="180" t="s">
        <v>5041</v>
      </c>
      <c r="FQB4" s="180" t="s">
        <v>5042</v>
      </c>
      <c r="FQC4" s="180" t="s">
        <v>5043</v>
      </c>
      <c r="FQD4" s="180" t="s">
        <v>5044</v>
      </c>
      <c r="FQE4" s="180" t="s">
        <v>5045</v>
      </c>
      <c r="FQF4" s="180" t="s">
        <v>5046</v>
      </c>
      <c r="FQG4" s="180" t="s">
        <v>5047</v>
      </c>
      <c r="FQH4" s="180" t="s">
        <v>5048</v>
      </c>
      <c r="FQI4" s="180" t="s">
        <v>5049</v>
      </c>
      <c r="FQJ4" s="180" t="s">
        <v>5050</v>
      </c>
      <c r="FQK4" s="180" t="s">
        <v>5051</v>
      </c>
      <c r="FQL4" s="180" t="s">
        <v>5052</v>
      </c>
      <c r="FQM4" s="180" t="s">
        <v>5053</v>
      </c>
      <c r="FQN4" s="180" t="s">
        <v>5054</v>
      </c>
      <c r="FQO4" s="180" t="s">
        <v>5055</v>
      </c>
      <c r="FQP4" s="180" t="s">
        <v>5056</v>
      </c>
      <c r="FQQ4" s="180" t="s">
        <v>5057</v>
      </c>
      <c r="FQR4" s="180" t="s">
        <v>5058</v>
      </c>
      <c r="FQS4" s="180" t="s">
        <v>5059</v>
      </c>
      <c r="FQT4" s="180" t="s">
        <v>5060</v>
      </c>
      <c r="FQU4" s="180" t="s">
        <v>5061</v>
      </c>
      <c r="FQV4" s="180" t="s">
        <v>5062</v>
      </c>
      <c r="FQW4" s="180" t="s">
        <v>5063</v>
      </c>
      <c r="FQX4" s="180" t="s">
        <v>5064</v>
      </c>
      <c r="FQY4" s="180" t="s">
        <v>5065</v>
      </c>
      <c r="FQZ4" s="180" t="s">
        <v>5066</v>
      </c>
      <c r="FRA4" s="180" t="s">
        <v>5067</v>
      </c>
      <c r="FRB4" s="180" t="s">
        <v>5068</v>
      </c>
      <c r="FRC4" s="180" t="s">
        <v>5069</v>
      </c>
      <c r="FRD4" s="180" t="s">
        <v>5070</v>
      </c>
      <c r="FRE4" s="180" t="s">
        <v>5071</v>
      </c>
      <c r="FRF4" s="180" t="s">
        <v>5072</v>
      </c>
      <c r="FRG4" s="180" t="s">
        <v>5073</v>
      </c>
      <c r="FRH4" s="180" t="s">
        <v>5074</v>
      </c>
      <c r="FRI4" s="180" t="s">
        <v>5075</v>
      </c>
      <c r="FRJ4" s="180" t="s">
        <v>5076</v>
      </c>
      <c r="FRK4" s="180" t="s">
        <v>5077</v>
      </c>
      <c r="FRL4" s="180" t="s">
        <v>5078</v>
      </c>
      <c r="FRM4" s="180" t="s">
        <v>5079</v>
      </c>
      <c r="FRN4" s="180" t="s">
        <v>5080</v>
      </c>
      <c r="FRO4" s="180" t="s">
        <v>5081</v>
      </c>
      <c r="FRP4" s="180" t="s">
        <v>5082</v>
      </c>
      <c r="FRQ4" s="180" t="s">
        <v>5083</v>
      </c>
      <c r="FRR4" s="180" t="s">
        <v>5084</v>
      </c>
      <c r="FRS4" s="180" t="s">
        <v>5085</v>
      </c>
      <c r="FRT4" s="180" t="s">
        <v>5086</v>
      </c>
      <c r="FRU4" s="180" t="s">
        <v>5087</v>
      </c>
      <c r="FRV4" s="180" t="s">
        <v>5088</v>
      </c>
      <c r="FRW4" s="180" t="s">
        <v>5089</v>
      </c>
      <c r="FRX4" s="180" t="s">
        <v>5090</v>
      </c>
      <c r="FRY4" s="180" t="s">
        <v>5091</v>
      </c>
      <c r="FRZ4" s="180" t="s">
        <v>5092</v>
      </c>
      <c r="FSA4" s="180" t="s">
        <v>5093</v>
      </c>
      <c r="FSB4" s="180" t="s">
        <v>5094</v>
      </c>
      <c r="FSC4" s="180" t="s">
        <v>5095</v>
      </c>
      <c r="FSD4" s="180" t="s">
        <v>5096</v>
      </c>
      <c r="FSE4" s="180" t="s">
        <v>5097</v>
      </c>
      <c r="FSF4" s="180" t="s">
        <v>5098</v>
      </c>
      <c r="FSG4" s="180" t="s">
        <v>5099</v>
      </c>
      <c r="FSH4" s="180" t="s">
        <v>5100</v>
      </c>
      <c r="FSI4" s="180" t="s">
        <v>5101</v>
      </c>
      <c r="FSJ4" s="180" t="s">
        <v>5102</v>
      </c>
      <c r="FSK4" s="180" t="s">
        <v>5103</v>
      </c>
      <c r="FSL4" s="180" t="s">
        <v>5104</v>
      </c>
      <c r="FSM4" s="180" t="s">
        <v>5105</v>
      </c>
      <c r="FSN4" s="180" t="s">
        <v>5106</v>
      </c>
      <c r="FSO4" s="180" t="s">
        <v>5107</v>
      </c>
      <c r="FSP4" s="180" t="s">
        <v>5108</v>
      </c>
      <c r="FSQ4" s="180" t="s">
        <v>5109</v>
      </c>
      <c r="FSR4" s="180" t="s">
        <v>5110</v>
      </c>
      <c r="FSS4" s="180" t="s">
        <v>5111</v>
      </c>
      <c r="FST4" s="180" t="s">
        <v>5112</v>
      </c>
      <c r="FSU4" s="180" t="s">
        <v>5113</v>
      </c>
      <c r="FSV4" s="180" t="s">
        <v>5114</v>
      </c>
      <c r="FSW4" s="180" t="s">
        <v>5115</v>
      </c>
      <c r="FSX4" s="180" t="s">
        <v>5116</v>
      </c>
      <c r="FSY4" s="180" t="s">
        <v>5117</v>
      </c>
      <c r="FSZ4" s="180" t="s">
        <v>5118</v>
      </c>
      <c r="FTA4" s="180" t="s">
        <v>5119</v>
      </c>
      <c r="FTB4" s="180" t="s">
        <v>5120</v>
      </c>
      <c r="FTC4" s="180" t="s">
        <v>5121</v>
      </c>
      <c r="FTD4" s="180" t="s">
        <v>5122</v>
      </c>
      <c r="FTE4" s="180" t="s">
        <v>5123</v>
      </c>
      <c r="FTF4" s="180" t="s">
        <v>5124</v>
      </c>
      <c r="FTG4" s="180" t="s">
        <v>5125</v>
      </c>
      <c r="FTH4" s="180" t="s">
        <v>5126</v>
      </c>
      <c r="FTI4" s="180" t="s">
        <v>5127</v>
      </c>
      <c r="FTJ4" s="180" t="s">
        <v>5128</v>
      </c>
      <c r="FTK4" s="180" t="s">
        <v>5129</v>
      </c>
      <c r="FTL4" s="180" t="s">
        <v>5130</v>
      </c>
      <c r="FTM4" s="180" t="s">
        <v>5131</v>
      </c>
      <c r="FTN4" s="180" t="s">
        <v>5132</v>
      </c>
      <c r="FTO4" s="180" t="s">
        <v>5133</v>
      </c>
      <c r="FTP4" s="180" t="s">
        <v>5134</v>
      </c>
      <c r="FTQ4" s="180" t="s">
        <v>5135</v>
      </c>
      <c r="FTR4" s="180" t="s">
        <v>5136</v>
      </c>
      <c r="FTS4" s="180" t="s">
        <v>5137</v>
      </c>
      <c r="FTT4" s="180" t="s">
        <v>5138</v>
      </c>
      <c r="FTU4" s="180" t="s">
        <v>5139</v>
      </c>
      <c r="FTV4" s="180" t="s">
        <v>5140</v>
      </c>
      <c r="FTW4" s="180" t="s">
        <v>5141</v>
      </c>
      <c r="FTX4" s="180" t="s">
        <v>5142</v>
      </c>
      <c r="FTY4" s="180" t="s">
        <v>5143</v>
      </c>
      <c r="FTZ4" s="180" t="s">
        <v>5144</v>
      </c>
      <c r="FUA4" s="180" t="s">
        <v>5145</v>
      </c>
      <c r="FUB4" s="180" t="s">
        <v>5146</v>
      </c>
      <c r="FUC4" s="180" t="s">
        <v>5147</v>
      </c>
      <c r="FUD4" s="180" t="s">
        <v>5148</v>
      </c>
      <c r="FUE4" s="180" t="s">
        <v>5149</v>
      </c>
      <c r="FUF4" s="180" t="s">
        <v>5150</v>
      </c>
      <c r="FUG4" s="180" t="s">
        <v>5151</v>
      </c>
      <c r="FUH4" s="180" t="s">
        <v>5152</v>
      </c>
      <c r="FUI4" s="180" t="s">
        <v>5153</v>
      </c>
      <c r="FUJ4" s="180" t="s">
        <v>5154</v>
      </c>
      <c r="FUK4" s="180" t="s">
        <v>5155</v>
      </c>
      <c r="FUL4" s="180" t="s">
        <v>5156</v>
      </c>
      <c r="FUM4" s="180" t="s">
        <v>5157</v>
      </c>
      <c r="FUN4" s="180" t="s">
        <v>5158</v>
      </c>
      <c r="FUO4" s="180" t="s">
        <v>5159</v>
      </c>
      <c r="FUP4" s="180" t="s">
        <v>5160</v>
      </c>
      <c r="FUQ4" s="180" t="s">
        <v>5161</v>
      </c>
      <c r="FUR4" s="180" t="s">
        <v>5162</v>
      </c>
      <c r="FUS4" s="180" t="s">
        <v>5163</v>
      </c>
      <c r="FUT4" s="180" t="s">
        <v>5164</v>
      </c>
      <c r="FUU4" s="180" t="s">
        <v>5165</v>
      </c>
      <c r="FUV4" s="180" t="s">
        <v>5166</v>
      </c>
      <c r="FUW4" s="180" t="s">
        <v>5167</v>
      </c>
      <c r="FUX4" s="180" t="s">
        <v>5168</v>
      </c>
      <c r="FUY4" s="180" t="s">
        <v>5169</v>
      </c>
      <c r="FUZ4" s="180" t="s">
        <v>5170</v>
      </c>
      <c r="FVA4" s="180" t="s">
        <v>5171</v>
      </c>
      <c r="FVB4" s="180" t="s">
        <v>5172</v>
      </c>
      <c r="FVC4" s="180" t="s">
        <v>5173</v>
      </c>
      <c r="FVD4" s="180" t="s">
        <v>5174</v>
      </c>
      <c r="FVE4" s="180" t="s">
        <v>5175</v>
      </c>
      <c r="FVF4" s="180" t="s">
        <v>5176</v>
      </c>
      <c r="FVG4" s="180" t="s">
        <v>5177</v>
      </c>
      <c r="FVH4" s="180" t="s">
        <v>5178</v>
      </c>
      <c r="FVI4" s="180" t="s">
        <v>5179</v>
      </c>
      <c r="FVJ4" s="180" t="s">
        <v>5180</v>
      </c>
      <c r="FVK4" s="180" t="s">
        <v>5181</v>
      </c>
      <c r="FVL4" s="180" t="s">
        <v>5182</v>
      </c>
      <c r="FVM4" s="180" t="s">
        <v>5183</v>
      </c>
      <c r="FVN4" s="180" t="s">
        <v>5184</v>
      </c>
      <c r="FVO4" s="180" t="s">
        <v>5185</v>
      </c>
      <c r="FVP4" s="180" t="s">
        <v>5186</v>
      </c>
      <c r="FVQ4" s="180" t="s">
        <v>5187</v>
      </c>
      <c r="FVR4" s="180" t="s">
        <v>5188</v>
      </c>
      <c r="FVS4" s="180" t="s">
        <v>5189</v>
      </c>
      <c r="FVT4" s="180" t="s">
        <v>5190</v>
      </c>
      <c r="FVU4" s="180" t="s">
        <v>5191</v>
      </c>
      <c r="FVV4" s="180" t="s">
        <v>5192</v>
      </c>
      <c r="FVW4" s="180" t="s">
        <v>5193</v>
      </c>
      <c r="FVX4" s="180" t="s">
        <v>5194</v>
      </c>
      <c r="FVY4" s="180" t="s">
        <v>5195</v>
      </c>
      <c r="FVZ4" s="180" t="s">
        <v>5196</v>
      </c>
      <c r="FWA4" s="180" t="s">
        <v>5197</v>
      </c>
      <c r="FWB4" s="180" t="s">
        <v>5198</v>
      </c>
      <c r="FWC4" s="180" t="s">
        <v>5199</v>
      </c>
      <c r="FWD4" s="180" t="s">
        <v>5200</v>
      </c>
      <c r="FWE4" s="180" t="s">
        <v>5201</v>
      </c>
      <c r="FWF4" s="180" t="s">
        <v>5202</v>
      </c>
      <c r="FWG4" s="180" t="s">
        <v>5203</v>
      </c>
      <c r="FWH4" s="180" t="s">
        <v>5204</v>
      </c>
      <c r="FWI4" s="180" t="s">
        <v>5205</v>
      </c>
      <c r="FWJ4" s="180" t="s">
        <v>5206</v>
      </c>
      <c r="FWK4" s="180" t="s">
        <v>5207</v>
      </c>
      <c r="FWL4" s="180" t="s">
        <v>5208</v>
      </c>
      <c r="FWM4" s="180" t="s">
        <v>5209</v>
      </c>
      <c r="FWN4" s="180" t="s">
        <v>5210</v>
      </c>
      <c r="FWO4" s="180" t="s">
        <v>5211</v>
      </c>
      <c r="FWP4" s="180" t="s">
        <v>5212</v>
      </c>
      <c r="FWQ4" s="180" t="s">
        <v>5213</v>
      </c>
      <c r="FWR4" s="180" t="s">
        <v>5214</v>
      </c>
      <c r="FWS4" s="180" t="s">
        <v>5215</v>
      </c>
      <c r="FWT4" s="180" t="s">
        <v>5216</v>
      </c>
      <c r="FWU4" s="180" t="s">
        <v>5217</v>
      </c>
      <c r="FWV4" s="180" t="s">
        <v>5218</v>
      </c>
      <c r="FWW4" s="180" t="s">
        <v>5219</v>
      </c>
      <c r="FWX4" s="180" t="s">
        <v>5220</v>
      </c>
      <c r="FWY4" s="180" t="s">
        <v>5221</v>
      </c>
      <c r="FWZ4" s="180" t="s">
        <v>5222</v>
      </c>
      <c r="FXA4" s="180" t="s">
        <v>5223</v>
      </c>
      <c r="FXB4" s="180" t="s">
        <v>5224</v>
      </c>
      <c r="FXC4" s="180" t="s">
        <v>5225</v>
      </c>
      <c r="FXD4" s="180" t="s">
        <v>5226</v>
      </c>
      <c r="FXE4" s="180" t="s">
        <v>5227</v>
      </c>
      <c r="FXF4" s="180" t="s">
        <v>5228</v>
      </c>
      <c r="FXG4" s="180" t="s">
        <v>5229</v>
      </c>
      <c r="FXH4" s="180" t="s">
        <v>5230</v>
      </c>
      <c r="FXI4" s="180" t="s">
        <v>5231</v>
      </c>
      <c r="FXJ4" s="180" t="s">
        <v>5232</v>
      </c>
      <c r="FXK4" s="180" t="s">
        <v>5233</v>
      </c>
      <c r="FXL4" s="180" t="s">
        <v>5234</v>
      </c>
      <c r="FXM4" s="180" t="s">
        <v>5235</v>
      </c>
      <c r="FXN4" s="180" t="s">
        <v>5236</v>
      </c>
      <c r="FXO4" s="180" t="s">
        <v>5237</v>
      </c>
      <c r="FXP4" s="180" t="s">
        <v>5238</v>
      </c>
      <c r="FXQ4" s="180" t="s">
        <v>5239</v>
      </c>
      <c r="FXR4" s="180" t="s">
        <v>5240</v>
      </c>
      <c r="FXS4" s="180" t="s">
        <v>5241</v>
      </c>
      <c r="FXT4" s="180" t="s">
        <v>5242</v>
      </c>
      <c r="FXU4" s="180" t="s">
        <v>5243</v>
      </c>
      <c r="FXV4" s="180" t="s">
        <v>5244</v>
      </c>
      <c r="FXW4" s="180" t="s">
        <v>5245</v>
      </c>
      <c r="FXX4" s="180" t="s">
        <v>5246</v>
      </c>
      <c r="FXY4" s="180" t="s">
        <v>5247</v>
      </c>
      <c r="FXZ4" s="180" t="s">
        <v>5248</v>
      </c>
      <c r="FYA4" s="180" t="s">
        <v>5249</v>
      </c>
      <c r="FYB4" s="180" t="s">
        <v>5250</v>
      </c>
      <c r="FYC4" s="180" t="s">
        <v>5251</v>
      </c>
      <c r="FYD4" s="180" t="s">
        <v>5252</v>
      </c>
      <c r="FYE4" s="180" t="s">
        <v>5253</v>
      </c>
      <c r="FYF4" s="180" t="s">
        <v>5254</v>
      </c>
      <c r="FYG4" s="180" t="s">
        <v>5255</v>
      </c>
      <c r="FYH4" s="180" t="s">
        <v>5256</v>
      </c>
      <c r="FYI4" s="180" t="s">
        <v>5257</v>
      </c>
      <c r="FYJ4" s="180" t="s">
        <v>5258</v>
      </c>
      <c r="FYK4" s="180" t="s">
        <v>5259</v>
      </c>
      <c r="FYL4" s="180" t="s">
        <v>5260</v>
      </c>
      <c r="FYM4" s="180" t="s">
        <v>5261</v>
      </c>
      <c r="FYN4" s="180" t="s">
        <v>5262</v>
      </c>
      <c r="FYO4" s="180" t="s">
        <v>5263</v>
      </c>
      <c r="FYP4" s="180" t="s">
        <v>5264</v>
      </c>
      <c r="FYQ4" s="180" t="s">
        <v>5265</v>
      </c>
      <c r="FYR4" s="180" t="s">
        <v>5266</v>
      </c>
      <c r="FYS4" s="180" t="s">
        <v>5267</v>
      </c>
      <c r="FYT4" s="180" t="s">
        <v>5268</v>
      </c>
      <c r="FYU4" s="180" t="s">
        <v>5269</v>
      </c>
      <c r="FYV4" s="180" t="s">
        <v>5270</v>
      </c>
      <c r="FYW4" s="180" t="s">
        <v>5271</v>
      </c>
      <c r="FYX4" s="180" t="s">
        <v>5272</v>
      </c>
      <c r="FYY4" s="180" t="s">
        <v>5273</v>
      </c>
      <c r="FYZ4" s="180" t="s">
        <v>5274</v>
      </c>
      <c r="FZA4" s="180" t="s">
        <v>5275</v>
      </c>
      <c r="FZB4" s="180" t="s">
        <v>5276</v>
      </c>
      <c r="FZC4" s="180" t="s">
        <v>5277</v>
      </c>
      <c r="FZD4" s="180" t="s">
        <v>5278</v>
      </c>
      <c r="FZE4" s="180" t="s">
        <v>5279</v>
      </c>
      <c r="FZF4" s="180" t="s">
        <v>5280</v>
      </c>
      <c r="FZG4" s="180" t="s">
        <v>5281</v>
      </c>
      <c r="FZH4" s="180" t="s">
        <v>5282</v>
      </c>
      <c r="FZI4" s="180" t="s">
        <v>5283</v>
      </c>
      <c r="FZJ4" s="180" t="s">
        <v>5284</v>
      </c>
      <c r="FZK4" s="180" t="s">
        <v>5285</v>
      </c>
      <c r="FZL4" s="180" t="s">
        <v>5286</v>
      </c>
      <c r="FZM4" s="180" t="s">
        <v>5287</v>
      </c>
      <c r="FZN4" s="180" t="s">
        <v>5288</v>
      </c>
      <c r="FZO4" s="180" t="s">
        <v>5289</v>
      </c>
      <c r="FZP4" s="180" t="s">
        <v>5290</v>
      </c>
      <c r="FZQ4" s="180" t="s">
        <v>5291</v>
      </c>
      <c r="FZR4" s="180" t="s">
        <v>5292</v>
      </c>
      <c r="FZS4" s="180" t="s">
        <v>5293</v>
      </c>
      <c r="FZT4" s="180" t="s">
        <v>5294</v>
      </c>
      <c r="FZU4" s="180" t="s">
        <v>5295</v>
      </c>
      <c r="FZV4" s="180" t="s">
        <v>5296</v>
      </c>
      <c r="FZW4" s="180" t="s">
        <v>5297</v>
      </c>
      <c r="FZX4" s="180" t="s">
        <v>5298</v>
      </c>
      <c r="FZY4" s="180" t="s">
        <v>5299</v>
      </c>
      <c r="FZZ4" s="180" t="s">
        <v>5300</v>
      </c>
      <c r="GAA4" s="180" t="s">
        <v>5301</v>
      </c>
      <c r="GAB4" s="180" t="s">
        <v>5302</v>
      </c>
      <c r="GAC4" s="180" t="s">
        <v>5303</v>
      </c>
      <c r="GAD4" s="180" t="s">
        <v>5304</v>
      </c>
      <c r="GAE4" s="180" t="s">
        <v>5305</v>
      </c>
      <c r="GAF4" s="180" t="s">
        <v>5306</v>
      </c>
      <c r="GAG4" s="180" t="s">
        <v>5307</v>
      </c>
      <c r="GAH4" s="180" t="s">
        <v>5308</v>
      </c>
      <c r="GAI4" s="180" t="s">
        <v>5309</v>
      </c>
      <c r="GAJ4" s="180" t="s">
        <v>5310</v>
      </c>
      <c r="GAK4" s="180" t="s">
        <v>5311</v>
      </c>
      <c r="GAL4" s="180" t="s">
        <v>5312</v>
      </c>
      <c r="GAM4" s="180" t="s">
        <v>5313</v>
      </c>
      <c r="GAN4" s="180" t="s">
        <v>5314</v>
      </c>
      <c r="GAO4" s="180" t="s">
        <v>5315</v>
      </c>
      <c r="GAP4" s="180" t="s">
        <v>5316</v>
      </c>
      <c r="GAQ4" s="180" t="s">
        <v>5317</v>
      </c>
      <c r="GAR4" s="180" t="s">
        <v>5318</v>
      </c>
      <c r="GAS4" s="180" t="s">
        <v>5319</v>
      </c>
      <c r="GAT4" s="180" t="s">
        <v>5320</v>
      </c>
      <c r="GAU4" s="180" t="s">
        <v>5321</v>
      </c>
      <c r="GAV4" s="180" t="s">
        <v>5322</v>
      </c>
      <c r="GAW4" s="180" t="s">
        <v>5323</v>
      </c>
      <c r="GAX4" s="180" t="s">
        <v>5324</v>
      </c>
      <c r="GAY4" s="180" t="s">
        <v>5325</v>
      </c>
      <c r="GAZ4" s="180" t="s">
        <v>5326</v>
      </c>
      <c r="GBA4" s="180" t="s">
        <v>5327</v>
      </c>
      <c r="GBB4" s="180" t="s">
        <v>5328</v>
      </c>
      <c r="GBC4" s="180" t="s">
        <v>5329</v>
      </c>
      <c r="GBD4" s="180" t="s">
        <v>5330</v>
      </c>
      <c r="GBE4" s="180" t="s">
        <v>5331</v>
      </c>
      <c r="GBF4" s="180" t="s">
        <v>5332</v>
      </c>
      <c r="GBG4" s="180" t="s">
        <v>5333</v>
      </c>
      <c r="GBH4" s="180" t="s">
        <v>5334</v>
      </c>
      <c r="GBI4" s="180" t="s">
        <v>5335</v>
      </c>
      <c r="GBJ4" s="180" t="s">
        <v>5336</v>
      </c>
      <c r="GBK4" s="180" t="s">
        <v>5337</v>
      </c>
      <c r="GBL4" s="180" t="s">
        <v>5338</v>
      </c>
      <c r="GBM4" s="180" t="s">
        <v>5339</v>
      </c>
      <c r="GBN4" s="180" t="s">
        <v>5340</v>
      </c>
      <c r="GBO4" s="180" t="s">
        <v>5341</v>
      </c>
      <c r="GBP4" s="180" t="s">
        <v>5342</v>
      </c>
      <c r="GBQ4" s="180" t="s">
        <v>5343</v>
      </c>
      <c r="GBR4" s="180" t="s">
        <v>5344</v>
      </c>
      <c r="GBS4" s="180" t="s">
        <v>5345</v>
      </c>
      <c r="GBT4" s="180" t="s">
        <v>5346</v>
      </c>
      <c r="GBU4" s="180" t="s">
        <v>5347</v>
      </c>
      <c r="GBV4" s="180" t="s">
        <v>5348</v>
      </c>
      <c r="GBW4" s="180" t="s">
        <v>5349</v>
      </c>
      <c r="GBX4" s="180" t="s">
        <v>5350</v>
      </c>
      <c r="GBY4" s="180" t="s">
        <v>5351</v>
      </c>
      <c r="GBZ4" s="180" t="s">
        <v>5352</v>
      </c>
      <c r="GCA4" s="180" t="s">
        <v>5353</v>
      </c>
      <c r="GCB4" s="180" t="s">
        <v>5354</v>
      </c>
      <c r="GCC4" s="180" t="s">
        <v>5355</v>
      </c>
      <c r="GCD4" s="180" t="s">
        <v>5356</v>
      </c>
      <c r="GCE4" s="180" t="s">
        <v>5357</v>
      </c>
      <c r="GCF4" s="180" t="s">
        <v>5358</v>
      </c>
      <c r="GCG4" s="180" t="s">
        <v>5359</v>
      </c>
      <c r="GCH4" s="180" t="s">
        <v>5360</v>
      </c>
      <c r="GCI4" s="180" t="s">
        <v>5361</v>
      </c>
      <c r="GCJ4" s="180" t="s">
        <v>5362</v>
      </c>
      <c r="GCK4" s="180" t="s">
        <v>5363</v>
      </c>
      <c r="GCL4" s="180" t="s">
        <v>5364</v>
      </c>
      <c r="GCM4" s="180" t="s">
        <v>5365</v>
      </c>
      <c r="GCN4" s="180" t="s">
        <v>5366</v>
      </c>
      <c r="GCO4" s="180" t="s">
        <v>5367</v>
      </c>
      <c r="GCP4" s="180" t="s">
        <v>5368</v>
      </c>
      <c r="GCQ4" s="180" t="s">
        <v>5369</v>
      </c>
      <c r="GCR4" s="180" t="s">
        <v>5370</v>
      </c>
      <c r="GCS4" s="180" t="s">
        <v>5371</v>
      </c>
      <c r="GCT4" s="180" t="s">
        <v>5372</v>
      </c>
      <c r="GCU4" s="180" t="s">
        <v>5373</v>
      </c>
      <c r="GCV4" s="180" t="s">
        <v>5374</v>
      </c>
      <c r="GCW4" s="180" t="s">
        <v>5375</v>
      </c>
      <c r="GCX4" s="180" t="s">
        <v>5376</v>
      </c>
      <c r="GCY4" s="180" t="s">
        <v>5377</v>
      </c>
      <c r="GCZ4" s="180" t="s">
        <v>5378</v>
      </c>
      <c r="GDA4" s="180" t="s">
        <v>5379</v>
      </c>
      <c r="GDB4" s="180" t="s">
        <v>5380</v>
      </c>
      <c r="GDC4" s="180" t="s">
        <v>5381</v>
      </c>
      <c r="GDD4" s="180" t="s">
        <v>5382</v>
      </c>
      <c r="GDE4" s="180" t="s">
        <v>5383</v>
      </c>
      <c r="GDF4" s="180" t="s">
        <v>5384</v>
      </c>
      <c r="GDG4" s="180" t="s">
        <v>5385</v>
      </c>
      <c r="GDH4" s="180" t="s">
        <v>5386</v>
      </c>
      <c r="GDI4" s="180" t="s">
        <v>5387</v>
      </c>
      <c r="GDJ4" s="180" t="s">
        <v>5388</v>
      </c>
      <c r="GDK4" s="180" t="s">
        <v>5389</v>
      </c>
      <c r="GDL4" s="180" t="s">
        <v>5390</v>
      </c>
      <c r="GDM4" s="180" t="s">
        <v>5391</v>
      </c>
      <c r="GDN4" s="180" t="s">
        <v>5392</v>
      </c>
      <c r="GDO4" s="180" t="s">
        <v>5393</v>
      </c>
      <c r="GDP4" s="180" t="s">
        <v>5394</v>
      </c>
      <c r="GDQ4" s="180" t="s">
        <v>5395</v>
      </c>
      <c r="GDR4" s="180" t="s">
        <v>5396</v>
      </c>
      <c r="GDS4" s="180" t="s">
        <v>5397</v>
      </c>
      <c r="GDT4" s="180" t="s">
        <v>5398</v>
      </c>
      <c r="GDU4" s="180" t="s">
        <v>5399</v>
      </c>
      <c r="GDV4" s="180" t="s">
        <v>5400</v>
      </c>
      <c r="GDW4" s="180" t="s">
        <v>5401</v>
      </c>
      <c r="GDX4" s="180" t="s">
        <v>5402</v>
      </c>
      <c r="GDY4" s="180" t="s">
        <v>5403</v>
      </c>
      <c r="GDZ4" s="180" t="s">
        <v>5404</v>
      </c>
      <c r="GEA4" s="180" t="s">
        <v>5405</v>
      </c>
      <c r="GEB4" s="180" t="s">
        <v>5406</v>
      </c>
      <c r="GEC4" s="180" t="s">
        <v>5407</v>
      </c>
      <c r="GED4" s="180" t="s">
        <v>5408</v>
      </c>
      <c r="GEE4" s="180" t="s">
        <v>5409</v>
      </c>
      <c r="GEF4" s="180" t="s">
        <v>5410</v>
      </c>
      <c r="GEG4" s="180" t="s">
        <v>5411</v>
      </c>
      <c r="GEH4" s="180" t="s">
        <v>5412</v>
      </c>
      <c r="GEI4" s="180" t="s">
        <v>5413</v>
      </c>
      <c r="GEJ4" s="180" t="s">
        <v>5414</v>
      </c>
      <c r="GEK4" s="180" t="s">
        <v>5415</v>
      </c>
      <c r="GEL4" s="180" t="s">
        <v>5416</v>
      </c>
      <c r="GEM4" s="180" t="s">
        <v>5417</v>
      </c>
      <c r="GEN4" s="180" t="s">
        <v>5418</v>
      </c>
      <c r="GEO4" s="180" t="s">
        <v>5419</v>
      </c>
      <c r="GEP4" s="180" t="s">
        <v>5420</v>
      </c>
      <c r="GEQ4" s="180" t="s">
        <v>5421</v>
      </c>
      <c r="GER4" s="180" t="s">
        <v>5422</v>
      </c>
      <c r="GES4" s="180" t="s">
        <v>5423</v>
      </c>
      <c r="GET4" s="180" t="s">
        <v>5424</v>
      </c>
      <c r="GEU4" s="180" t="s">
        <v>5425</v>
      </c>
      <c r="GEV4" s="180" t="s">
        <v>5426</v>
      </c>
      <c r="GEW4" s="180" t="s">
        <v>5427</v>
      </c>
      <c r="GEX4" s="180" t="s">
        <v>5428</v>
      </c>
      <c r="GEY4" s="180" t="s">
        <v>5429</v>
      </c>
      <c r="GEZ4" s="180" t="s">
        <v>5430</v>
      </c>
      <c r="GFA4" s="180" t="s">
        <v>5431</v>
      </c>
      <c r="GFB4" s="180" t="s">
        <v>5432</v>
      </c>
      <c r="GFC4" s="180" t="s">
        <v>5433</v>
      </c>
      <c r="GFD4" s="180" t="s">
        <v>5434</v>
      </c>
      <c r="GFE4" s="180" t="s">
        <v>5435</v>
      </c>
      <c r="GFF4" s="180" t="s">
        <v>5436</v>
      </c>
      <c r="GFG4" s="180" t="s">
        <v>5437</v>
      </c>
      <c r="GFH4" s="180" t="s">
        <v>5438</v>
      </c>
      <c r="GFI4" s="180" t="s">
        <v>5439</v>
      </c>
      <c r="GFJ4" s="180" t="s">
        <v>5440</v>
      </c>
      <c r="GFK4" s="180" t="s">
        <v>5441</v>
      </c>
      <c r="GFL4" s="180" t="s">
        <v>5442</v>
      </c>
      <c r="GFM4" s="180" t="s">
        <v>5443</v>
      </c>
      <c r="GFN4" s="180" t="s">
        <v>5444</v>
      </c>
      <c r="GFO4" s="180" t="s">
        <v>5445</v>
      </c>
      <c r="GFP4" s="180" t="s">
        <v>5446</v>
      </c>
      <c r="GFQ4" s="180" t="s">
        <v>5447</v>
      </c>
      <c r="GFR4" s="180" t="s">
        <v>5448</v>
      </c>
      <c r="GFS4" s="180" t="s">
        <v>5449</v>
      </c>
      <c r="GFT4" s="180" t="s">
        <v>5450</v>
      </c>
      <c r="GFU4" s="180" t="s">
        <v>5451</v>
      </c>
      <c r="GFV4" s="180" t="s">
        <v>5452</v>
      </c>
      <c r="GFW4" s="180" t="s">
        <v>5453</v>
      </c>
      <c r="GFX4" s="180" t="s">
        <v>5454</v>
      </c>
      <c r="GFY4" s="180" t="s">
        <v>5455</v>
      </c>
      <c r="GFZ4" s="180" t="s">
        <v>5456</v>
      </c>
      <c r="GGA4" s="180" t="s">
        <v>5457</v>
      </c>
      <c r="GGB4" s="180" t="s">
        <v>5458</v>
      </c>
      <c r="GGC4" s="180" t="s">
        <v>5459</v>
      </c>
      <c r="GGD4" s="180" t="s">
        <v>5460</v>
      </c>
      <c r="GGE4" s="180" t="s">
        <v>5461</v>
      </c>
      <c r="GGF4" s="180" t="s">
        <v>5462</v>
      </c>
      <c r="GGG4" s="180" t="s">
        <v>5463</v>
      </c>
      <c r="GGH4" s="180" t="s">
        <v>5464</v>
      </c>
      <c r="GGI4" s="180" t="s">
        <v>5465</v>
      </c>
      <c r="GGJ4" s="180" t="s">
        <v>5466</v>
      </c>
      <c r="GGK4" s="180" t="s">
        <v>5467</v>
      </c>
      <c r="GGL4" s="180" t="s">
        <v>5468</v>
      </c>
      <c r="GGM4" s="180" t="s">
        <v>5469</v>
      </c>
      <c r="GGN4" s="180" t="s">
        <v>5470</v>
      </c>
      <c r="GGO4" s="180" t="s">
        <v>5471</v>
      </c>
      <c r="GGP4" s="180" t="s">
        <v>5472</v>
      </c>
      <c r="GGQ4" s="180" t="s">
        <v>5473</v>
      </c>
      <c r="GGR4" s="180" t="s">
        <v>5474</v>
      </c>
      <c r="GGS4" s="180" t="s">
        <v>5475</v>
      </c>
      <c r="GGT4" s="180" t="s">
        <v>5476</v>
      </c>
      <c r="GGU4" s="180" t="s">
        <v>5477</v>
      </c>
      <c r="GGV4" s="180" t="s">
        <v>5478</v>
      </c>
      <c r="GGW4" s="180" t="s">
        <v>5479</v>
      </c>
      <c r="GGX4" s="180" t="s">
        <v>5480</v>
      </c>
      <c r="GGY4" s="180" t="s">
        <v>5481</v>
      </c>
      <c r="GGZ4" s="180" t="s">
        <v>5482</v>
      </c>
      <c r="GHA4" s="180" t="s">
        <v>5483</v>
      </c>
      <c r="GHB4" s="180" t="s">
        <v>5484</v>
      </c>
      <c r="GHC4" s="180" t="s">
        <v>5485</v>
      </c>
      <c r="GHD4" s="180" t="s">
        <v>5486</v>
      </c>
      <c r="GHE4" s="180" t="s">
        <v>5487</v>
      </c>
      <c r="GHF4" s="180" t="s">
        <v>5488</v>
      </c>
      <c r="GHG4" s="180" t="s">
        <v>5489</v>
      </c>
      <c r="GHH4" s="180" t="s">
        <v>5490</v>
      </c>
      <c r="GHI4" s="180" t="s">
        <v>5491</v>
      </c>
      <c r="GHJ4" s="180" t="s">
        <v>5492</v>
      </c>
      <c r="GHK4" s="180" t="s">
        <v>5493</v>
      </c>
      <c r="GHL4" s="180" t="s">
        <v>5494</v>
      </c>
      <c r="GHM4" s="180" t="s">
        <v>5495</v>
      </c>
      <c r="GHN4" s="180" t="s">
        <v>5496</v>
      </c>
      <c r="GHO4" s="180" t="s">
        <v>5497</v>
      </c>
      <c r="GHP4" s="180" t="s">
        <v>5498</v>
      </c>
      <c r="GHQ4" s="180" t="s">
        <v>5499</v>
      </c>
      <c r="GHR4" s="180" t="s">
        <v>5500</v>
      </c>
      <c r="GHS4" s="180" t="s">
        <v>5501</v>
      </c>
      <c r="GHT4" s="180" t="s">
        <v>5502</v>
      </c>
      <c r="GHU4" s="180" t="s">
        <v>5503</v>
      </c>
      <c r="GHV4" s="180" t="s">
        <v>5504</v>
      </c>
      <c r="GHW4" s="180" t="s">
        <v>5505</v>
      </c>
      <c r="GHX4" s="180" t="s">
        <v>5506</v>
      </c>
      <c r="GHY4" s="180" t="s">
        <v>5507</v>
      </c>
      <c r="GHZ4" s="180" t="s">
        <v>5508</v>
      </c>
      <c r="GIA4" s="180" t="s">
        <v>5509</v>
      </c>
      <c r="GIB4" s="180" t="s">
        <v>5510</v>
      </c>
      <c r="GIC4" s="180" t="s">
        <v>5511</v>
      </c>
      <c r="GID4" s="180" t="s">
        <v>5512</v>
      </c>
      <c r="GIE4" s="180" t="s">
        <v>5513</v>
      </c>
      <c r="GIF4" s="180" t="s">
        <v>5514</v>
      </c>
      <c r="GIG4" s="180" t="s">
        <v>5515</v>
      </c>
      <c r="GIH4" s="180" t="s">
        <v>5516</v>
      </c>
      <c r="GII4" s="180" t="s">
        <v>5517</v>
      </c>
      <c r="GIJ4" s="180" t="s">
        <v>5518</v>
      </c>
      <c r="GIK4" s="180" t="s">
        <v>5519</v>
      </c>
      <c r="GIL4" s="180" t="s">
        <v>5520</v>
      </c>
      <c r="GIM4" s="180" t="s">
        <v>5521</v>
      </c>
      <c r="GIN4" s="180" t="s">
        <v>5522</v>
      </c>
      <c r="GIO4" s="180" t="s">
        <v>5523</v>
      </c>
      <c r="GIP4" s="180" t="s">
        <v>5524</v>
      </c>
      <c r="GIQ4" s="180" t="s">
        <v>5525</v>
      </c>
      <c r="GIR4" s="180" t="s">
        <v>5526</v>
      </c>
      <c r="GIS4" s="180" t="s">
        <v>5527</v>
      </c>
      <c r="GIT4" s="180" t="s">
        <v>5528</v>
      </c>
      <c r="GIU4" s="180" t="s">
        <v>5529</v>
      </c>
      <c r="GIV4" s="180" t="s">
        <v>5530</v>
      </c>
      <c r="GIW4" s="180" t="s">
        <v>5531</v>
      </c>
      <c r="GIX4" s="180" t="s">
        <v>5532</v>
      </c>
      <c r="GIY4" s="180" t="s">
        <v>5533</v>
      </c>
      <c r="GIZ4" s="180" t="s">
        <v>5534</v>
      </c>
      <c r="GJA4" s="180" t="s">
        <v>5535</v>
      </c>
      <c r="GJB4" s="180" t="s">
        <v>5536</v>
      </c>
      <c r="GJC4" s="180" t="s">
        <v>5537</v>
      </c>
      <c r="GJD4" s="180" t="s">
        <v>5538</v>
      </c>
      <c r="GJE4" s="180" t="s">
        <v>5539</v>
      </c>
      <c r="GJF4" s="180" t="s">
        <v>5540</v>
      </c>
      <c r="GJG4" s="180" t="s">
        <v>5541</v>
      </c>
      <c r="GJH4" s="180" t="s">
        <v>5542</v>
      </c>
      <c r="GJI4" s="180" t="s">
        <v>5543</v>
      </c>
      <c r="GJJ4" s="180" t="s">
        <v>5544</v>
      </c>
      <c r="GJK4" s="180" t="s">
        <v>5545</v>
      </c>
      <c r="GJL4" s="180" t="s">
        <v>5546</v>
      </c>
      <c r="GJM4" s="180" t="s">
        <v>5547</v>
      </c>
      <c r="GJN4" s="180" t="s">
        <v>5548</v>
      </c>
      <c r="GJO4" s="180" t="s">
        <v>5549</v>
      </c>
      <c r="GJP4" s="180" t="s">
        <v>5550</v>
      </c>
      <c r="GJQ4" s="180" t="s">
        <v>5551</v>
      </c>
      <c r="GJR4" s="180" t="s">
        <v>5552</v>
      </c>
      <c r="GJS4" s="180" t="s">
        <v>5553</v>
      </c>
      <c r="GJT4" s="180" t="s">
        <v>5554</v>
      </c>
      <c r="GJU4" s="180" t="s">
        <v>5555</v>
      </c>
      <c r="GJV4" s="180" t="s">
        <v>5556</v>
      </c>
      <c r="GJW4" s="180" t="s">
        <v>5557</v>
      </c>
      <c r="GJX4" s="180" t="s">
        <v>5558</v>
      </c>
      <c r="GJY4" s="180" t="s">
        <v>5559</v>
      </c>
      <c r="GJZ4" s="180" t="s">
        <v>5560</v>
      </c>
      <c r="GKA4" s="180" t="s">
        <v>5561</v>
      </c>
      <c r="GKB4" s="180" t="s">
        <v>5562</v>
      </c>
      <c r="GKC4" s="180" t="s">
        <v>5563</v>
      </c>
      <c r="GKD4" s="180" t="s">
        <v>5564</v>
      </c>
      <c r="GKE4" s="180" t="s">
        <v>5565</v>
      </c>
      <c r="GKF4" s="180" t="s">
        <v>5566</v>
      </c>
      <c r="GKG4" s="180" t="s">
        <v>5567</v>
      </c>
      <c r="GKH4" s="180" t="s">
        <v>5568</v>
      </c>
      <c r="GKI4" s="180" t="s">
        <v>5569</v>
      </c>
      <c r="GKJ4" s="180" t="s">
        <v>5570</v>
      </c>
      <c r="GKK4" s="180" t="s">
        <v>5571</v>
      </c>
      <c r="GKL4" s="180" t="s">
        <v>5572</v>
      </c>
      <c r="GKM4" s="180" t="s">
        <v>5573</v>
      </c>
      <c r="GKN4" s="180" t="s">
        <v>5574</v>
      </c>
      <c r="GKO4" s="180" t="s">
        <v>5575</v>
      </c>
      <c r="GKP4" s="180" t="s">
        <v>5576</v>
      </c>
      <c r="GKQ4" s="180" t="s">
        <v>5577</v>
      </c>
      <c r="GKR4" s="180" t="s">
        <v>5578</v>
      </c>
      <c r="GKS4" s="180" t="s">
        <v>5579</v>
      </c>
      <c r="GKT4" s="180" t="s">
        <v>5580</v>
      </c>
      <c r="GKU4" s="180" t="s">
        <v>5581</v>
      </c>
      <c r="GKV4" s="180" t="s">
        <v>5582</v>
      </c>
      <c r="GKW4" s="180" t="s">
        <v>5583</v>
      </c>
      <c r="GKX4" s="180" t="s">
        <v>5584</v>
      </c>
      <c r="GKY4" s="180" t="s">
        <v>5585</v>
      </c>
      <c r="GKZ4" s="180" t="s">
        <v>5586</v>
      </c>
      <c r="GLA4" s="180" t="s">
        <v>5587</v>
      </c>
      <c r="GLB4" s="180" t="s">
        <v>5588</v>
      </c>
      <c r="GLC4" s="180" t="s">
        <v>5589</v>
      </c>
      <c r="GLD4" s="180" t="s">
        <v>5590</v>
      </c>
      <c r="GLE4" s="180" t="s">
        <v>5591</v>
      </c>
      <c r="GLF4" s="180" t="s">
        <v>5592</v>
      </c>
      <c r="GLG4" s="180" t="s">
        <v>5593</v>
      </c>
      <c r="GLH4" s="180" t="s">
        <v>5594</v>
      </c>
      <c r="GLI4" s="180" t="s">
        <v>5595</v>
      </c>
      <c r="GLJ4" s="180" t="s">
        <v>5596</v>
      </c>
      <c r="GLK4" s="180" t="s">
        <v>5597</v>
      </c>
      <c r="GLL4" s="180" t="s">
        <v>5598</v>
      </c>
      <c r="GLM4" s="180" t="s">
        <v>5599</v>
      </c>
      <c r="GLN4" s="180" t="s">
        <v>5600</v>
      </c>
      <c r="GLO4" s="180" t="s">
        <v>5601</v>
      </c>
      <c r="GLP4" s="180" t="s">
        <v>5602</v>
      </c>
      <c r="GLQ4" s="180" t="s">
        <v>5603</v>
      </c>
      <c r="GLR4" s="180" t="s">
        <v>5604</v>
      </c>
      <c r="GLS4" s="180" t="s">
        <v>5605</v>
      </c>
      <c r="GLT4" s="180" t="s">
        <v>5606</v>
      </c>
      <c r="GLU4" s="180" t="s">
        <v>5607</v>
      </c>
      <c r="GLV4" s="180" t="s">
        <v>5608</v>
      </c>
      <c r="GLW4" s="180" t="s">
        <v>5609</v>
      </c>
      <c r="GLX4" s="180" t="s">
        <v>5610</v>
      </c>
      <c r="GLY4" s="180" t="s">
        <v>5611</v>
      </c>
      <c r="GLZ4" s="180" t="s">
        <v>5612</v>
      </c>
      <c r="GMA4" s="180" t="s">
        <v>5613</v>
      </c>
      <c r="GMB4" s="180" t="s">
        <v>5614</v>
      </c>
      <c r="GMC4" s="180" t="s">
        <v>5615</v>
      </c>
      <c r="GMD4" s="180" t="s">
        <v>5616</v>
      </c>
      <c r="GME4" s="180" t="s">
        <v>5617</v>
      </c>
      <c r="GMF4" s="180" t="s">
        <v>5618</v>
      </c>
      <c r="GMG4" s="180" t="s">
        <v>5619</v>
      </c>
      <c r="GMH4" s="180" t="s">
        <v>5620</v>
      </c>
      <c r="GMI4" s="180" t="s">
        <v>5621</v>
      </c>
      <c r="GMJ4" s="180" t="s">
        <v>5622</v>
      </c>
      <c r="GMK4" s="180" t="s">
        <v>5623</v>
      </c>
      <c r="GML4" s="180" t="s">
        <v>5624</v>
      </c>
      <c r="GMM4" s="180" t="s">
        <v>5625</v>
      </c>
      <c r="GMN4" s="180" t="s">
        <v>5626</v>
      </c>
      <c r="GMO4" s="180" t="s">
        <v>5627</v>
      </c>
      <c r="GMP4" s="180" t="s">
        <v>5628</v>
      </c>
      <c r="GMQ4" s="180" t="s">
        <v>5629</v>
      </c>
      <c r="GMR4" s="180" t="s">
        <v>5630</v>
      </c>
      <c r="GMS4" s="180" t="s">
        <v>5631</v>
      </c>
      <c r="GMT4" s="180" t="s">
        <v>5632</v>
      </c>
      <c r="GMU4" s="180" t="s">
        <v>5633</v>
      </c>
      <c r="GMV4" s="180" t="s">
        <v>5634</v>
      </c>
      <c r="GMW4" s="180" t="s">
        <v>5635</v>
      </c>
      <c r="GMX4" s="180" t="s">
        <v>5636</v>
      </c>
      <c r="GMY4" s="180" t="s">
        <v>5637</v>
      </c>
      <c r="GMZ4" s="180" t="s">
        <v>5638</v>
      </c>
      <c r="GNA4" s="180" t="s">
        <v>5639</v>
      </c>
      <c r="GNB4" s="180" t="s">
        <v>5640</v>
      </c>
      <c r="GNC4" s="180" t="s">
        <v>5641</v>
      </c>
      <c r="GND4" s="180" t="s">
        <v>5642</v>
      </c>
      <c r="GNE4" s="180" t="s">
        <v>5643</v>
      </c>
      <c r="GNF4" s="180" t="s">
        <v>5644</v>
      </c>
      <c r="GNG4" s="180" t="s">
        <v>5645</v>
      </c>
      <c r="GNH4" s="180" t="s">
        <v>5646</v>
      </c>
      <c r="GNI4" s="180" t="s">
        <v>5647</v>
      </c>
      <c r="GNJ4" s="180" t="s">
        <v>5648</v>
      </c>
      <c r="GNK4" s="180" t="s">
        <v>5649</v>
      </c>
      <c r="GNL4" s="180" t="s">
        <v>5650</v>
      </c>
      <c r="GNM4" s="180" t="s">
        <v>5651</v>
      </c>
      <c r="GNN4" s="180" t="s">
        <v>5652</v>
      </c>
      <c r="GNO4" s="180" t="s">
        <v>5653</v>
      </c>
      <c r="GNP4" s="180" t="s">
        <v>5654</v>
      </c>
      <c r="GNQ4" s="180" t="s">
        <v>5655</v>
      </c>
      <c r="GNR4" s="180" t="s">
        <v>5656</v>
      </c>
      <c r="GNS4" s="180" t="s">
        <v>5657</v>
      </c>
      <c r="GNT4" s="180" t="s">
        <v>5658</v>
      </c>
      <c r="GNU4" s="180" t="s">
        <v>5659</v>
      </c>
      <c r="GNV4" s="180" t="s">
        <v>5660</v>
      </c>
      <c r="GNW4" s="180" t="s">
        <v>5661</v>
      </c>
      <c r="GNX4" s="180" t="s">
        <v>5662</v>
      </c>
      <c r="GNY4" s="180" t="s">
        <v>5663</v>
      </c>
      <c r="GNZ4" s="180" t="s">
        <v>5664</v>
      </c>
      <c r="GOA4" s="180" t="s">
        <v>5665</v>
      </c>
      <c r="GOB4" s="180" t="s">
        <v>5666</v>
      </c>
      <c r="GOC4" s="180" t="s">
        <v>5667</v>
      </c>
      <c r="GOD4" s="180" t="s">
        <v>5668</v>
      </c>
      <c r="GOE4" s="180" t="s">
        <v>5669</v>
      </c>
      <c r="GOF4" s="180" t="s">
        <v>5670</v>
      </c>
      <c r="GOG4" s="180" t="s">
        <v>5671</v>
      </c>
      <c r="GOH4" s="180" t="s">
        <v>5672</v>
      </c>
      <c r="GOI4" s="180" t="s">
        <v>5673</v>
      </c>
      <c r="GOJ4" s="180" t="s">
        <v>5674</v>
      </c>
      <c r="GOK4" s="180" t="s">
        <v>5675</v>
      </c>
      <c r="GOL4" s="180" t="s">
        <v>5676</v>
      </c>
      <c r="GOM4" s="180" t="s">
        <v>5677</v>
      </c>
      <c r="GON4" s="180" t="s">
        <v>5678</v>
      </c>
      <c r="GOO4" s="180" t="s">
        <v>5679</v>
      </c>
      <c r="GOP4" s="180" t="s">
        <v>5680</v>
      </c>
      <c r="GOQ4" s="180" t="s">
        <v>5681</v>
      </c>
      <c r="GOR4" s="180" t="s">
        <v>5682</v>
      </c>
      <c r="GOS4" s="180" t="s">
        <v>5683</v>
      </c>
      <c r="GOT4" s="180" t="s">
        <v>5684</v>
      </c>
      <c r="GOU4" s="180" t="s">
        <v>5685</v>
      </c>
      <c r="GOV4" s="180" t="s">
        <v>5686</v>
      </c>
      <c r="GOW4" s="180" t="s">
        <v>5687</v>
      </c>
      <c r="GOX4" s="180" t="s">
        <v>5688</v>
      </c>
      <c r="GOY4" s="180" t="s">
        <v>5689</v>
      </c>
      <c r="GOZ4" s="180" t="s">
        <v>5690</v>
      </c>
      <c r="GPA4" s="180" t="s">
        <v>5691</v>
      </c>
      <c r="GPB4" s="180" t="s">
        <v>5692</v>
      </c>
      <c r="GPC4" s="180" t="s">
        <v>5693</v>
      </c>
      <c r="GPD4" s="180" t="s">
        <v>5694</v>
      </c>
      <c r="GPE4" s="180" t="s">
        <v>5695</v>
      </c>
      <c r="GPF4" s="180" t="s">
        <v>5696</v>
      </c>
      <c r="GPG4" s="180" t="s">
        <v>5697</v>
      </c>
      <c r="GPH4" s="180" t="s">
        <v>5698</v>
      </c>
      <c r="GPI4" s="180" t="s">
        <v>5699</v>
      </c>
      <c r="GPJ4" s="180" t="s">
        <v>5700</v>
      </c>
      <c r="GPK4" s="180" t="s">
        <v>5701</v>
      </c>
      <c r="GPL4" s="180" t="s">
        <v>5702</v>
      </c>
      <c r="GPM4" s="180" t="s">
        <v>5703</v>
      </c>
      <c r="GPN4" s="180" t="s">
        <v>5704</v>
      </c>
      <c r="GPO4" s="180" t="s">
        <v>5705</v>
      </c>
      <c r="GPP4" s="180" t="s">
        <v>5706</v>
      </c>
      <c r="GPQ4" s="180" t="s">
        <v>5707</v>
      </c>
      <c r="GPR4" s="180" t="s">
        <v>5708</v>
      </c>
      <c r="GPS4" s="180" t="s">
        <v>5709</v>
      </c>
      <c r="GPT4" s="180" t="s">
        <v>5710</v>
      </c>
      <c r="GPU4" s="180" t="s">
        <v>5711</v>
      </c>
      <c r="GPV4" s="180" t="s">
        <v>5712</v>
      </c>
      <c r="GPW4" s="180" t="s">
        <v>5713</v>
      </c>
      <c r="GPX4" s="180" t="s">
        <v>5714</v>
      </c>
      <c r="GPY4" s="180" t="s">
        <v>5715</v>
      </c>
      <c r="GPZ4" s="180" t="s">
        <v>5716</v>
      </c>
      <c r="GQA4" s="180" t="s">
        <v>5717</v>
      </c>
      <c r="GQB4" s="180" t="s">
        <v>5718</v>
      </c>
      <c r="GQC4" s="180" t="s">
        <v>5719</v>
      </c>
      <c r="GQD4" s="180" t="s">
        <v>5720</v>
      </c>
      <c r="GQE4" s="180" t="s">
        <v>5721</v>
      </c>
      <c r="GQF4" s="180" t="s">
        <v>5722</v>
      </c>
      <c r="GQG4" s="180" t="s">
        <v>5723</v>
      </c>
      <c r="GQH4" s="180" t="s">
        <v>5724</v>
      </c>
      <c r="GQI4" s="180" t="s">
        <v>5725</v>
      </c>
      <c r="GQJ4" s="180" t="s">
        <v>5726</v>
      </c>
      <c r="GQK4" s="180" t="s">
        <v>5727</v>
      </c>
      <c r="GQL4" s="180" t="s">
        <v>5728</v>
      </c>
      <c r="GQM4" s="180" t="s">
        <v>5729</v>
      </c>
      <c r="GQN4" s="180" t="s">
        <v>5730</v>
      </c>
      <c r="GQO4" s="180" t="s">
        <v>5731</v>
      </c>
      <c r="GQP4" s="180" t="s">
        <v>5732</v>
      </c>
      <c r="GQQ4" s="180" t="s">
        <v>5733</v>
      </c>
      <c r="GQR4" s="180" t="s">
        <v>5734</v>
      </c>
      <c r="GQS4" s="180" t="s">
        <v>5735</v>
      </c>
      <c r="GQT4" s="180" t="s">
        <v>5736</v>
      </c>
      <c r="GQU4" s="180" t="s">
        <v>5737</v>
      </c>
      <c r="GQV4" s="180" t="s">
        <v>5738</v>
      </c>
      <c r="GQW4" s="180" t="s">
        <v>5739</v>
      </c>
      <c r="GQX4" s="180" t="s">
        <v>5740</v>
      </c>
      <c r="GQY4" s="180" t="s">
        <v>5741</v>
      </c>
      <c r="GQZ4" s="180" t="s">
        <v>5742</v>
      </c>
      <c r="GRA4" s="180" t="s">
        <v>5743</v>
      </c>
      <c r="GRB4" s="180" t="s">
        <v>5744</v>
      </c>
      <c r="GRC4" s="180" t="s">
        <v>5745</v>
      </c>
      <c r="GRD4" s="180" t="s">
        <v>5746</v>
      </c>
      <c r="GRE4" s="180" t="s">
        <v>5747</v>
      </c>
      <c r="GRF4" s="180" t="s">
        <v>5748</v>
      </c>
      <c r="GRG4" s="180" t="s">
        <v>5749</v>
      </c>
      <c r="GRH4" s="180" t="s">
        <v>5750</v>
      </c>
      <c r="GRI4" s="180" t="s">
        <v>5751</v>
      </c>
      <c r="GRJ4" s="180" t="s">
        <v>5752</v>
      </c>
      <c r="GRK4" s="180" t="s">
        <v>5753</v>
      </c>
      <c r="GRL4" s="180" t="s">
        <v>5754</v>
      </c>
      <c r="GRM4" s="180" t="s">
        <v>5755</v>
      </c>
      <c r="GRN4" s="180" t="s">
        <v>5756</v>
      </c>
      <c r="GRO4" s="180" t="s">
        <v>5757</v>
      </c>
      <c r="GRP4" s="180" t="s">
        <v>5758</v>
      </c>
      <c r="GRQ4" s="180" t="s">
        <v>5759</v>
      </c>
      <c r="GRR4" s="180" t="s">
        <v>5760</v>
      </c>
      <c r="GRS4" s="180" t="s">
        <v>5761</v>
      </c>
      <c r="GRT4" s="180" t="s">
        <v>5762</v>
      </c>
      <c r="GRU4" s="180" t="s">
        <v>5763</v>
      </c>
      <c r="GRV4" s="180" t="s">
        <v>5764</v>
      </c>
      <c r="GRW4" s="180" t="s">
        <v>5765</v>
      </c>
      <c r="GRX4" s="180" t="s">
        <v>5766</v>
      </c>
      <c r="GRY4" s="180" t="s">
        <v>5767</v>
      </c>
      <c r="GRZ4" s="180" t="s">
        <v>5768</v>
      </c>
      <c r="GSA4" s="180" t="s">
        <v>5769</v>
      </c>
      <c r="GSB4" s="180" t="s">
        <v>5770</v>
      </c>
      <c r="GSC4" s="180" t="s">
        <v>5771</v>
      </c>
      <c r="GSD4" s="180" t="s">
        <v>5772</v>
      </c>
      <c r="GSE4" s="180" t="s">
        <v>5773</v>
      </c>
      <c r="GSF4" s="180" t="s">
        <v>5774</v>
      </c>
      <c r="GSG4" s="180" t="s">
        <v>5775</v>
      </c>
      <c r="GSH4" s="180" t="s">
        <v>5776</v>
      </c>
      <c r="GSI4" s="180" t="s">
        <v>5777</v>
      </c>
      <c r="GSJ4" s="180" t="s">
        <v>5778</v>
      </c>
      <c r="GSK4" s="180" t="s">
        <v>5779</v>
      </c>
      <c r="GSL4" s="180" t="s">
        <v>5780</v>
      </c>
      <c r="GSM4" s="180" t="s">
        <v>5781</v>
      </c>
      <c r="GSN4" s="180" t="s">
        <v>5782</v>
      </c>
      <c r="GSO4" s="180" t="s">
        <v>5783</v>
      </c>
      <c r="GSP4" s="180" t="s">
        <v>5784</v>
      </c>
      <c r="GSQ4" s="180" t="s">
        <v>5785</v>
      </c>
      <c r="GSR4" s="180" t="s">
        <v>5786</v>
      </c>
      <c r="GSS4" s="180" t="s">
        <v>5787</v>
      </c>
      <c r="GST4" s="180" t="s">
        <v>5788</v>
      </c>
      <c r="GSU4" s="180" t="s">
        <v>5789</v>
      </c>
      <c r="GSV4" s="180" t="s">
        <v>5790</v>
      </c>
      <c r="GSW4" s="180" t="s">
        <v>5791</v>
      </c>
      <c r="GSX4" s="180" t="s">
        <v>5792</v>
      </c>
      <c r="GSY4" s="180" t="s">
        <v>5793</v>
      </c>
      <c r="GSZ4" s="180" t="s">
        <v>5794</v>
      </c>
      <c r="GTA4" s="180" t="s">
        <v>5795</v>
      </c>
      <c r="GTB4" s="180" t="s">
        <v>5796</v>
      </c>
      <c r="GTC4" s="180" t="s">
        <v>5797</v>
      </c>
      <c r="GTD4" s="180" t="s">
        <v>5798</v>
      </c>
      <c r="GTE4" s="180" t="s">
        <v>5799</v>
      </c>
      <c r="GTF4" s="180" t="s">
        <v>5800</v>
      </c>
      <c r="GTG4" s="180" t="s">
        <v>5801</v>
      </c>
      <c r="GTH4" s="180" t="s">
        <v>5802</v>
      </c>
      <c r="GTI4" s="180" t="s">
        <v>5803</v>
      </c>
      <c r="GTJ4" s="180" t="s">
        <v>5804</v>
      </c>
      <c r="GTK4" s="180" t="s">
        <v>5805</v>
      </c>
      <c r="GTL4" s="180" t="s">
        <v>5806</v>
      </c>
      <c r="GTM4" s="180" t="s">
        <v>5807</v>
      </c>
      <c r="GTN4" s="180" t="s">
        <v>5808</v>
      </c>
      <c r="GTO4" s="180" t="s">
        <v>5809</v>
      </c>
      <c r="GTP4" s="180" t="s">
        <v>5810</v>
      </c>
      <c r="GTQ4" s="180" t="s">
        <v>5811</v>
      </c>
      <c r="GTR4" s="180" t="s">
        <v>5812</v>
      </c>
      <c r="GTS4" s="180" t="s">
        <v>5813</v>
      </c>
      <c r="GTT4" s="180" t="s">
        <v>5814</v>
      </c>
      <c r="GTU4" s="180" t="s">
        <v>5815</v>
      </c>
      <c r="GTV4" s="180" t="s">
        <v>5816</v>
      </c>
      <c r="GTW4" s="180" t="s">
        <v>5817</v>
      </c>
      <c r="GTX4" s="180" t="s">
        <v>5818</v>
      </c>
      <c r="GTY4" s="180" t="s">
        <v>5819</v>
      </c>
      <c r="GTZ4" s="180" t="s">
        <v>5820</v>
      </c>
      <c r="GUA4" s="180" t="s">
        <v>5821</v>
      </c>
      <c r="GUB4" s="180" t="s">
        <v>5822</v>
      </c>
      <c r="GUC4" s="180" t="s">
        <v>5823</v>
      </c>
      <c r="GUD4" s="180" t="s">
        <v>5824</v>
      </c>
      <c r="GUE4" s="180" t="s">
        <v>5825</v>
      </c>
      <c r="GUF4" s="180" t="s">
        <v>5826</v>
      </c>
      <c r="GUG4" s="180" t="s">
        <v>5827</v>
      </c>
      <c r="GUH4" s="180" t="s">
        <v>5828</v>
      </c>
      <c r="GUI4" s="180" t="s">
        <v>5829</v>
      </c>
      <c r="GUJ4" s="180" t="s">
        <v>5830</v>
      </c>
      <c r="GUK4" s="180" t="s">
        <v>5831</v>
      </c>
      <c r="GUL4" s="180" t="s">
        <v>5832</v>
      </c>
      <c r="GUM4" s="180" t="s">
        <v>5833</v>
      </c>
      <c r="GUN4" s="180" t="s">
        <v>5834</v>
      </c>
      <c r="GUO4" s="180" t="s">
        <v>5835</v>
      </c>
      <c r="GUP4" s="180" t="s">
        <v>5836</v>
      </c>
      <c r="GUQ4" s="180" t="s">
        <v>5837</v>
      </c>
      <c r="GUR4" s="180" t="s">
        <v>5838</v>
      </c>
      <c r="GUS4" s="180" t="s">
        <v>5839</v>
      </c>
      <c r="GUT4" s="180" t="s">
        <v>5840</v>
      </c>
      <c r="GUU4" s="180" t="s">
        <v>5841</v>
      </c>
      <c r="GUV4" s="180" t="s">
        <v>5842</v>
      </c>
      <c r="GUW4" s="180" t="s">
        <v>5843</v>
      </c>
      <c r="GUX4" s="180" t="s">
        <v>5844</v>
      </c>
      <c r="GUY4" s="180" t="s">
        <v>5845</v>
      </c>
      <c r="GUZ4" s="180" t="s">
        <v>5846</v>
      </c>
      <c r="GVA4" s="180" t="s">
        <v>5847</v>
      </c>
      <c r="GVB4" s="180" t="s">
        <v>5848</v>
      </c>
      <c r="GVC4" s="180" t="s">
        <v>5849</v>
      </c>
      <c r="GVD4" s="180" t="s">
        <v>5850</v>
      </c>
      <c r="GVE4" s="180" t="s">
        <v>5851</v>
      </c>
      <c r="GVF4" s="180" t="s">
        <v>5852</v>
      </c>
      <c r="GVG4" s="180" t="s">
        <v>5853</v>
      </c>
      <c r="GVH4" s="180" t="s">
        <v>5854</v>
      </c>
      <c r="GVI4" s="180" t="s">
        <v>5855</v>
      </c>
      <c r="GVJ4" s="180" t="s">
        <v>5856</v>
      </c>
      <c r="GVK4" s="180" t="s">
        <v>5857</v>
      </c>
      <c r="GVL4" s="180" t="s">
        <v>5858</v>
      </c>
      <c r="GVM4" s="180" t="s">
        <v>5859</v>
      </c>
      <c r="GVN4" s="180" t="s">
        <v>5860</v>
      </c>
      <c r="GVO4" s="180" t="s">
        <v>5861</v>
      </c>
      <c r="GVP4" s="180" t="s">
        <v>5862</v>
      </c>
      <c r="GVQ4" s="180" t="s">
        <v>5863</v>
      </c>
      <c r="GVR4" s="180" t="s">
        <v>5864</v>
      </c>
      <c r="GVS4" s="180" t="s">
        <v>5865</v>
      </c>
      <c r="GVT4" s="180" t="s">
        <v>5866</v>
      </c>
      <c r="GVU4" s="180" t="s">
        <v>5867</v>
      </c>
      <c r="GVV4" s="180" t="s">
        <v>5868</v>
      </c>
      <c r="GVW4" s="180" t="s">
        <v>5869</v>
      </c>
      <c r="GVX4" s="180" t="s">
        <v>5870</v>
      </c>
      <c r="GVY4" s="180" t="s">
        <v>5871</v>
      </c>
      <c r="GVZ4" s="180" t="s">
        <v>5872</v>
      </c>
      <c r="GWA4" s="180" t="s">
        <v>5873</v>
      </c>
      <c r="GWB4" s="180" t="s">
        <v>5874</v>
      </c>
      <c r="GWC4" s="180" t="s">
        <v>5875</v>
      </c>
      <c r="GWD4" s="180" t="s">
        <v>5876</v>
      </c>
      <c r="GWE4" s="180" t="s">
        <v>5877</v>
      </c>
      <c r="GWF4" s="180" t="s">
        <v>5878</v>
      </c>
      <c r="GWG4" s="180" t="s">
        <v>5879</v>
      </c>
      <c r="GWH4" s="180" t="s">
        <v>5880</v>
      </c>
      <c r="GWI4" s="180" t="s">
        <v>5881</v>
      </c>
      <c r="GWJ4" s="180" t="s">
        <v>5882</v>
      </c>
      <c r="GWK4" s="180" t="s">
        <v>5883</v>
      </c>
      <c r="GWL4" s="180" t="s">
        <v>5884</v>
      </c>
      <c r="GWM4" s="180" t="s">
        <v>5885</v>
      </c>
      <c r="GWN4" s="180" t="s">
        <v>5886</v>
      </c>
      <c r="GWO4" s="180" t="s">
        <v>5887</v>
      </c>
      <c r="GWP4" s="180" t="s">
        <v>5888</v>
      </c>
      <c r="GWQ4" s="180" t="s">
        <v>5889</v>
      </c>
      <c r="GWR4" s="180" t="s">
        <v>5890</v>
      </c>
      <c r="GWS4" s="180" t="s">
        <v>5891</v>
      </c>
      <c r="GWT4" s="180" t="s">
        <v>5892</v>
      </c>
      <c r="GWU4" s="180" t="s">
        <v>5893</v>
      </c>
      <c r="GWV4" s="180" t="s">
        <v>5894</v>
      </c>
      <c r="GWW4" s="180" t="s">
        <v>5895</v>
      </c>
      <c r="GWX4" s="180" t="s">
        <v>5896</v>
      </c>
      <c r="GWY4" s="180" t="s">
        <v>5897</v>
      </c>
      <c r="GWZ4" s="180" t="s">
        <v>5898</v>
      </c>
      <c r="GXA4" s="180" t="s">
        <v>5899</v>
      </c>
      <c r="GXB4" s="180" t="s">
        <v>5900</v>
      </c>
      <c r="GXC4" s="180" t="s">
        <v>5901</v>
      </c>
      <c r="GXD4" s="180" t="s">
        <v>5902</v>
      </c>
      <c r="GXE4" s="180" t="s">
        <v>5903</v>
      </c>
      <c r="GXF4" s="180" t="s">
        <v>5904</v>
      </c>
      <c r="GXG4" s="180" t="s">
        <v>5905</v>
      </c>
      <c r="GXH4" s="180" t="s">
        <v>5906</v>
      </c>
      <c r="GXI4" s="180" t="s">
        <v>5907</v>
      </c>
      <c r="GXJ4" s="180" t="s">
        <v>5908</v>
      </c>
      <c r="GXK4" s="180" t="s">
        <v>5909</v>
      </c>
      <c r="GXL4" s="180" t="s">
        <v>5910</v>
      </c>
      <c r="GXM4" s="180" t="s">
        <v>5911</v>
      </c>
      <c r="GXN4" s="180" t="s">
        <v>5912</v>
      </c>
      <c r="GXO4" s="180" t="s">
        <v>5913</v>
      </c>
      <c r="GXP4" s="180" t="s">
        <v>5914</v>
      </c>
      <c r="GXQ4" s="180" t="s">
        <v>5915</v>
      </c>
      <c r="GXR4" s="180" t="s">
        <v>5916</v>
      </c>
      <c r="GXS4" s="180" t="s">
        <v>5917</v>
      </c>
      <c r="GXT4" s="180" t="s">
        <v>5918</v>
      </c>
      <c r="GXU4" s="180" t="s">
        <v>5919</v>
      </c>
      <c r="GXV4" s="180" t="s">
        <v>5920</v>
      </c>
      <c r="GXW4" s="180" t="s">
        <v>5921</v>
      </c>
      <c r="GXX4" s="180" t="s">
        <v>5922</v>
      </c>
      <c r="GXY4" s="180" t="s">
        <v>5923</v>
      </c>
      <c r="GXZ4" s="180" t="s">
        <v>5924</v>
      </c>
      <c r="GYA4" s="180" t="s">
        <v>5925</v>
      </c>
      <c r="GYB4" s="180" t="s">
        <v>5926</v>
      </c>
      <c r="GYC4" s="180" t="s">
        <v>5927</v>
      </c>
      <c r="GYD4" s="180" t="s">
        <v>5928</v>
      </c>
      <c r="GYE4" s="180" t="s">
        <v>5929</v>
      </c>
      <c r="GYF4" s="180" t="s">
        <v>5930</v>
      </c>
      <c r="GYG4" s="180" t="s">
        <v>5931</v>
      </c>
      <c r="GYH4" s="180" t="s">
        <v>5932</v>
      </c>
      <c r="GYI4" s="180" t="s">
        <v>5933</v>
      </c>
      <c r="GYJ4" s="180" t="s">
        <v>5934</v>
      </c>
      <c r="GYK4" s="180" t="s">
        <v>5935</v>
      </c>
      <c r="GYL4" s="180" t="s">
        <v>5936</v>
      </c>
      <c r="GYM4" s="180" t="s">
        <v>5937</v>
      </c>
      <c r="GYN4" s="180" t="s">
        <v>5938</v>
      </c>
      <c r="GYO4" s="180" t="s">
        <v>5939</v>
      </c>
      <c r="GYP4" s="180" t="s">
        <v>5940</v>
      </c>
      <c r="GYQ4" s="180" t="s">
        <v>5941</v>
      </c>
      <c r="GYR4" s="180" t="s">
        <v>5942</v>
      </c>
      <c r="GYS4" s="180" t="s">
        <v>5943</v>
      </c>
      <c r="GYT4" s="180" t="s">
        <v>5944</v>
      </c>
      <c r="GYU4" s="180" t="s">
        <v>5945</v>
      </c>
      <c r="GYV4" s="180" t="s">
        <v>5946</v>
      </c>
      <c r="GYW4" s="180" t="s">
        <v>5947</v>
      </c>
      <c r="GYX4" s="180" t="s">
        <v>5948</v>
      </c>
      <c r="GYY4" s="180" t="s">
        <v>5949</v>
      </c>
      <c r="GYZ4" s="180" t="s">
        <v>5950</v>
      </c>
      <c r="GZA4" s="180" t="s">
        <v>5951</v>
      </c>
      <c r="GZB4" s="180" t="s">
        <v>5952</v>
      </c>
      <c r="GZC4" s="180" t="s">
        <v>5953</v>
      </c>
      <c r="GZD4" s="180" t="s">
        <v>5954</v>
      </c>
      <c r="GZE4" s="180" t="s">
        <v>5955</v>
      </c>
      <c r="GZF4" s="180" t="s">
        <v>5956</v>
      </c>
      <c r="GZG4" s="180" t="s">
        <v>5957</v>
      </c>
      <c r="GZH4" s="180" t="s">
        <v>5958</v>
      </c>
      <c r="GZI4" s="180" t="s">
        <v>5959</v>
      </c>
      <c r="GZJ4" s="180" t="s">
        <v>5960</v>
      </c>
      <c r="GZK4" s="180" t="s">
        <v>5961</v>
      </c>
      <c r="GZL4" s="180" t="s">
        <v>5962</v>
      </c>
      <c r="GZM4" s="180" t="s">
        <v>5963</v>
      </c>
      <c r="GZN4" s="180" t="s">
        <v>5964</v>
      </c>
      <c r="GZO4" s="180" t="s">
        <v>5965</v>
      </c>
      <c r="GZP4" s="180" t="s">
        <v>5966</v>
      </c>
      <c r="GZQ4" s="180" t="s">
        <v>5967</v>
      </c>
      <c r="GZR4" s="180" t="s">
        <v>5968</v>
      </c>
      <c r="GZS4" s="180" t="s">
        <v>5969</v>
      </c>
      <c r="GZT4" s="180" t="s">
        <v>5970</v>
      </c>
      <c r="GZU4" s="180" t="s">
        <v>5971</v>
      </c>
      <c r="GZV4" s="180" t="s">
        <v>5972</v>
      </c>
      <c r="GZW4" s="180" t="s">
        <v>5973</v>
      </c>
      <c r="GZX4" s="180" t="s">
        <v>5974</v>
      </c>
      <c r="GZY4" s="180" t="s">
        <v>5975</v>
      </c>
      <c r="GZZ4" s="180" t="s">
        <v>5976</v>
      </c>
      <c r="HAA4" s="180" t="s">
        <v>5977</v>
      </c>
      <c r="HAB4" s="180" t="s">
        <v>5978</v>
      </c>
      <c r="HAC4" s="180" t="s">
        <v>5979</v>
      </c>
      <c r="HAD4" s="180" t="s">
        <v>5980</v>
      </c>
      <c r="HAE4" s="180" t="s">
        <v>5981</v>
      </c>
      <c r="HAF4" s="180" t="s">
        <v>5982</v>
      </c>
      <c r="HAG4" s="180" t="s">
        <v>5983</v>
      </c>
      <c r="HAH4" s="180" t="s">
        <v>5984</v>
      </c>
      <c r="HAI4" s="180" t="s">
        <v>5985</v>
      </c>
      <c r="HAJ4" s="180" t="s">
        <v>5986</v>
      </c>
      <c r="HAK4" s="180" t="s">
        <v>5987</v>
      </c>
      <c r="HAL4" s="180" t="s">
        <v>5988</v>
      </c>
      <c r="HAM4" s="180" t="s">
        <v>5989</v>
      </c>
      <c r="HAN4" s="180" t="s">
        <v>5990</v>
      </c>
      <c r="HAO4" s="180" t="s">
        <v>5991</v>
      </c>
      <c r="HAP4" s="180" t="s">
        <v>5992</v>
      </c>
      <c r="HAQ4" s="180" t="s">
        <v>5993</v>
      </c>
      <c r="HAR4" s="180" t="s">
        <v>5994</v>
      </c>
      <c r="HAS4" s="180" t="s">
        <v>5995</v>
      </c>
      <c r="HAT4" s="180" t="s">
        <v>5996</v>
      </c>
      <c r="HAU4" s="180" t="s">
        <v>5997</v>
      </c>
      <c r="HAV4" s="180" t="s">
        <v>5998</v>
      </c>
      <c r="HAW4" s="180" t="s">
        <v>5999</v>
      </c>
      <c r="HAX4" s="180" t="s">
        <v>6000</v>
      </c>
      <c r="HAY4" s="180" t="s">
        <v>6001</v>
      </c>
      <c r="HAZ4" s="180" t="s">
        <v>6002</v>
      </c>
      <c r="HBA4" s="180" t="s">
        <v>6003</v>
      </c>
      <c r="HBB4" s="180" t="s">
        <v>6004</v>
      </c>
      <c r="HBC4" s="180" t="s">
        <v>6005</v>
      </c>
      <c r="HBD4" s="180" t="s">
        <v>6006</v>
      </c>
      <c r="HBE4" s="180" t="s">
        <v>6007</v>
      </c>
      <c r="HBF4" s="180" t="s">
        <v>6008</v>
      </c>
      <c r="HBG4" s="180" t="s">
        <v>6009</v>
      </c>
      <c r="HBH4" s="180" t="s">
        <v>6010</v>
      </c>
      <c r="HBI4" s="180" t="s">
        <v>6011</v>
      </c>
      <c r="HBJ4" s="180" t="s">
        <v>6012</v>
      </c>
      <c r="HBK4" s="180" t="s">
        <v>6013</v>
      </c>
      <c r="HBL4" s="180" t="s">
        <v>6014</v>
      </c>
      <c r="HBM4" s="180" t="s">
        <v>6015</v>
      </c>
      <c r="HBN4" s="180" t="s">
        <v>6016</v>
      </c>
      <c r="HBO4" s="180" t="s">
        <v>6017</v>
      </c>
      <c r="HBP4" s="180" t="s">
        <v>6018</v>
      </c>
      <c r="HBQ4" s="180" t="s">
        <v>6019</v>
      </c>
      <c r="HBR4" s="180" t="s">
        <v>6020</v>
      </c>
      <c r="HBS4" s="180" t="s">
        <v>6021</v>
      </c>
      <c r="HBT4" s="180" t="s">
        <v>6022</v>
      </c>
      <c r="HBU4" s="180" t="s">
        <v>6023</v>
      </c>
      <c r="HBV4" s="180" t="s">
        <v>6024</v>
      </c>
      <c r="HBW4" s="180" t="s">
        <v>6025</v>
      </c>
      <c r="HBX4" s="180" t="s">
        <v>6026</v>
      </c>
      <c r="HBY4" s="180" t="s">
        <v>6027</v>
      </c>
      <c r="HBZ4" s="180" t="s">
        <v>6028</v>
      </c>
      <c r="HCA4" s="180" t="s">
        <v>6029</v>
      </c>
      <c r="HCB4" s="180" t="s">
        <v>6030</v>
      </c>
      <c r="HCC4" s="180" t="s">
        <v>6031</v>
      </c>
      <c r="HCD4" s="180" t="s">
        <v>6032</v>
      </c>
      <c r="HCE4" s="180" t="s">
        <v>6033</v>
      </c>
      <c r="HCF4" s="180" t="s">
        <v>6034</v>
      </c>
      <c r="HCG4" s="180" t="s">
        <v>6035</v>
      </c>
      <c r="HCH4" s="180" t="s">
        <v>6036</v>
      </c>
      <c r="HCI4" s="180" t="s">
        <v>6037</v>
      </c>
      <c r="HCJ4" s="180" t="s">
        <v>6038</v>
      </c>
      <c r="HCK4" s="180" t="s">
        <v>6039</v>
      </c>
      <c r="HCL4" s="180" t="s">
        <v>6040</v>
      </c>
      <c r="HCM4" s="180" t="s">
        <v>6041</v>
      </c>
      <c r="HCN4" s="180" t="s">
        <v>6042</v>
      </c>
      <c r="HCO4" s="180" t="s">
        <v>6043</v>
      </c>
      <c r="HCP4" s="180" t="s">
        <v>6044</v>
      </c>
      <c r="HCQ4" s="180" t="s">
        <v>6045</v>
      </c>
      <c r="HCR4" s="180" t="s">
        <v>6046</v>
      </c>
      <c r="HCS4" s="180" t="s">
        <v>6047</v>
      </c>
      <c r="HCT4" s="180" t="s">
        <v>6048</v>
      </c>
      <c r="HCU4" s="180" t="s">
        <v>6049</v>
      </c>
      <c r="HCV4" s="180" t="s">
        <v>6050</v>
      </c>
      <c r="HCW4" s="180" t="s">
        <v>6051</v>
      </c>
      <c r="HCX4" s="180" t="s">
        <v>6052</v>
      </c>
      <c r="HCY4" s="180" t="s">
        <v>6053</v>
      </c>
      <c r="HCZ4" s="180" t="s">
        <v>6054</v>
      </c>
      <c r="HDA4" s="180" t="s">
        <v>6055</v>
      </c>
      <c r="HDB4" s="180" t="s">
        <v>6056</v>
      </c>
      <c r="HDC4" s="180" t="s">
        <v>6057</v>
      </c>
      <c r="HDD4" s="180" t="s">
        <v>6058</v>
      </c>
      <c r="HDE4" s="180" t="s">
        <v>6059</v>
      </c>
      <c r="HDF4" s="180" t="s">
        <v>6060</v>
      </c>
      <c r="HDG4" s="180" t="s">
        <v>6061</v>
      </c>
      <c r="HDH4" s="180" t="s">
        <v>6062</v>
      </c>
      <c r="HDI4" s="180" t="s">
        <v>6063</v>
      </c>
      <c r="HDJ4" s="180" t="s">
        <v>6064</v>
      </c>
      <c r="HDK4" s="180" t="s">
        <v>6065</v>
      </c>
      <c r="HDL4" s="180" t="s">
        <v>6066</v>
      </c>
      <c r="HDM4" s="180" t="s">
        <v>6067</v>
      </c>
      <c r="HDN4" s="180" t="s">
        <v>6068</v>
      </c>
      <c r="HDO4" s="180" t="s">
        <v>6069</v>
      </c>
      <c r="HDP4" s="180" t="s">
        <v>6070</v>
      </c>
      <c r="HDQ4" s="180" t="s">
        <v>6071</v>
      </c>
      <c r="HDR4" s="180" t="s">
        <v>6072</v>
      </c>
      <c r="HDS4" s="180" t="s">
        <v>6073</v>
      </c>
      <c r="HDT4" s="180" t="s">
        <v>6074</v>
      </c>
      <c r="HDU4" s="180" t="s">
        <v>6075</v>
      </c>
      <c r="HDV4" s="180" t="s">
        <v>6076</v>
      </c>
      <c r="HDW4" s="180" t="s">
        <v>6077</v>
      </c>
      <c r="HDX4" s="180" t="s">
        <v>6078</v>
      </c>
      <c r="HDY4" s="180" t="s">
        <v>6079</v>
      </c>
      <c r="HDZ4" s="180" t="s">
        <v>6080</v>
      </c>
      <c r="HEA4" s="180" t="s">
        <v>6081</v>
      </c>
      <c r="HEB4" s="180" t="s">
        <v>6082</v>
      </c>
      <c r="HEC4" s="180" t="s">
        <v>6083</v>
      </c>
      <c r="HED4" s="180" t="s">
        <v>6084</v>
      </c>
      <c r="HEE4" s="180" t="s">
        <v>6085</v>
      </c>
      <c r="HEF4" s="180" t="s">
        <v>6086</v>
      </c>
      <c r="HEG4" s="180" t="s">
        <v>6087</v>
      </c>
      <c r="HEH4" s="180" t="s">
        <v>6088</v>
      </c>
      <c r="HEI4" s="180" t="s">
        <v>6089</v>
      </c>
      <c r="HEJ4" s="180" t="s">
        <v>6090</v>
      </c>
      <c r="HEK4" s="180" t="s">
        <v>6091</v>
      </c>
      <c r="HEL4" s="180" t="s">
        <v>6092</v>
      </c>
      <c r="HEM4" s="180" t="s">
        <v>6093</v>
      </c>
      <c r="HEN4" s="180" t="s">
        <v>6094</v>
      </c>
      <c r="HEO4" s="180" t="s">
        <v>6095</v>
      </c>
      <c r="HEP4" s="180" t="s">
        <v>6096</v>
      </c>
      <c r="HEQ4" s="180" t="s">
        <v>6097</v>
      </c>
      <c r="HER4" s="180" t="s">
        <v>6098</v>
      </c>
      <c r="HES4" s="180" t="s">
        <v>6099</v>
      </c>
      <c r="HET4" s="180" t="s">
        <v>6100</v>
      </c>
      <c r="HEU4" s="180" t="s">
        <v>6101</v>
      </c>
      <c r="HEV4" s="180" t="s">
        <v>6102</v>
      </c>
      <c r="HEW4" s="180" t="s">
        <v>6103</v>
      </c>
      <c r="HEX4" s="180" t="s">
        <v>6104</v>
      </c>
      <c r="HEY4" s="180" t="s">
        <v>6105</v>
      </c>
      <c r="HEZ4" s="180" t="s">
        <v>6106</v>
      </c>
      <c r="HFA4" s="180" t="s">
        <v>6107</v>
      </c>
      <c r="HFB4" s="180" t="s">
        <v>6108</v>
      </c>
      <c r="HFC4" s="180" t="s">
        <v>6109</v>
      </c>
      <c r="HFD4" s="180" t="s">
        <v>6110</v>
      </c>
      <c r="HFE4" s="180" t="s">
        <v>6111</v>
      </c>
      <c r="HFF4" s="180" t="s">
        <v>6112</v>
      </c>
      <c r="HFG4" s="180" t="s">
        <v>6113</v>
      </c>
      <c r="HFH4" s="180" t="s">
        <v>6114</v>
      </c>
      <c r="HFI4" s="180" t="s">
        <v>6115</v>
      </c>
      <c r="HFJ4" s="180" t="s">
        <v>6116</v>
      </c>
      <c r="HFK4" s="180" t="s">
        <v>6117</v>
      </c>
      <c r="HFL4" s="180" t="s">
        <v>6118</v>
      </c>
      <c r="HFM4" s="180" t="s">
        <v>6119</v>
      </c>
      <c r="HFN4" s="180" t="s">
        <v>6120</v>
      </c>
      <c r="HFO4" s="180" t="s">
        <v>6121</v>
      </c>
      <c r="HFP4" s="180" t="s">
        <v>6122</v>
      </c>
      <c r="HFQ4" s="180" t="s">
        <v>6123</v>
      </c>
      <c r="HFR4" s="180" t="s">
        <v>6124</v>
      </c>
      <c r="HFS4" s="180" t="s">
        <v>6125</v>
      </c>
      <c r="HFT4" s="180" t="s">
        <v>6126</v>
      </c>
      <c r="HFU4" s="180" t="s">
        <v>6127</v>
      </c>
      <c r="HFV4" s="180" t="s">
        <v>6128</v>
      </c>
      <c r="HFW4" s="180" t="s">
        <v>6129</v>
      </c>
      <c r="HFX4" s="180" t="s">
        <v>6130</v>
      </c>
      <c r="HFY4" s="180" t="s">
        <v>6131</v>
      </c>
      <c r="HFZ4" s="180" t="s">
        <v>6132</v>
      </c>
      <c r="HGA4" s="180" t="s">
        <v>6133</v>
      </c>
      <c r="HGB4" s="180" t="s">
        <v>6134</v>
      </c>
      <c r="HGC4" s="180" t="s">
        <v>6135</v>
      </c>
      <c r="HGD4" s="180" t="s">
        <v>6136</v>
      </c>
      <c r="HGE4" s="180" t="s">
        <v>6137</v>
      </c>
      <c r="HGF4" s="180" t="s">
        <v>6138</v>
      </c>
      <c r="HGG4" s="180" t="s">
        <v>6139</v>
      </c>
      <c r="HGH4" s="180" t="s">
        <v>6140</v>
      </c>
      <c r="HGI4" s="180" t="s">
        <v>6141</v>
      </c>
      <c r="HGJ4" s="180" t="s">
        <v>6142</v>
      </c>
      <c r="HGK4" s="180" t="s">
        <v>6143</v>
      </c>
      <c r="HGL4" s="180" t="s">
        <v>6144</v>
      </c>
      <c r="HGM4" s="180" t="s">
        <v>6145</v>
      </c>
      <c r="HGN4" s="180" t="s">
        <v>6146</v>
      </c>
      <c r="HGO4" s="180" t="s">
        <v>6147</v>
      </c>
      <c r="HGP4" s="180" t="s">
        <v>6148</v>
      </c>
      <c r="HGQ4" s="180" t="s">
        <v>6149</v>
      </c>
      <c r="HGR4" s="180" t="s">
        <v>6150</v>
      </c>
      <c r="HGS4" s="180" t="s">
        <v>6151</v>
      </c>
      <c r="HGT4" s="180" t="s">
        <v>6152</v>
      </c>
      <c r="HGU4" s="180" t="s">
        <v>6153</v>
      </c>
      <c r="HGV4" s="180" t="s">
        <v>6154</v>
      </c>
      <c r="HGW4" s="180" t="s">
        <v>6155</v>
      </c>
      <c r="HGX4" s="180" t="s">
        <v>6156</v>
      </c>
      <c r="HGY4" s="180" t="s">
        <v>6157</v>
      </c>
      <c r="HGZ4" s="180" t="s">
        <v>6158</v>
      </c>
      <c r="HHA4" s="180" t="s">
        <v>6159</v>
      </c>
      <c r="HHB4" s="180" t="s">
        <v>6160</v>
      </c>
      <c r="HHC4" s="180" t="s">
        <v>6161</v>
      </c>
      <c r="HHD4" s="180" t="s">
        <v>6162</v>
      </c>
      <c r="HHE4" s="180" t="s">
        <v>6163</v>
      </c>
      <c r="HHF4" s="180" t="s">
        <v>6164</v>
      </c>
      <c r="HHG4" s="180" t="s">
        <v>6165</v>
      </c>
      <c r="HHH4" s="180" t="s">
        <v>6166</v>
      </c>
      <c r="HHI4" s="180" t="s">
        <v>6167</v>
      </c>
      <c r="HHJ4" s="180" t="s">
        <v>6168</v>
      </c>
      <c r="HHK4" s="180" t="s">
        <v>6169</v>
      </c>
      <c r="HHL4" s="180" t="s">
        <v>6170</v>
      </c>
      <c r="HHM4" s="180" t="s">
        <v>6171</v>
      </c>
      <c r="HHN4" s="180" t="s">
        <v>6172</v>
      </c>
      <c r="HHO4" s="180" t="s">
        <v>6173</v>
      </c>
      <c r="HHP4" s="180" t="s">
        <v>6174</v>
      </c>
      <c r="HHQ4" s="180" t="s">
        <v>6175</v>
      </c>
      <c r="HHR4" s="180" t="s">
        <v>6176</v>
      </c>
      <c r="HHS4" s="180" t="s">
        <v>6177</v>
      </c>
      <c r="HHT4" s="180" t="s">
        <v>6178</v>
      </c>
      <c r="HHU4" s="180" t="s">
        <v>6179</v>
      </c>
      <c r="HHV4" s="180" t="s">
        <v>6180</v>
      </c>
      <c r="HHW4" s="180" t="s">
        <v>6181</v>
      </c>
      <c r="HHX4" s="180" t="s">
        <v>6182</v>
      </c>
      <c r="HHY4" s="180" t="s">
        <v>6183</v>
      </c>
      <c r="HHZ4" s="180" t="s">
        <v>6184</v>
      </c>
      <c r="HIA4" s="180" t="s">
        <v>6185</v>
      </c>
      <c r="HIB4" s="180" t="s">
        <v>6186</v>
      </c>
      <c r="HIC4" s="180" t="s">
        <v>6187</v>
      </c>
      <c r="HID4" s="180" t="s">
        <v>6188</v>
      </c>
      <c r="HIE4" s="180" t="s">
        <v>6189</v>
      </c>
      <c r="HIF4" s="180" t="s">
        <v>6190</v>
      </c>
      <c r="HIG4" s="180" t="s">
        <v>6191</v>
      </c>
      <c r="HIH4" s="180" t="s">
        <v>6192</v>
      </c>
      <c r="HII4" s="180" t="s">
        <v>6193</v>
      </c>
      <c r="HIJ4" s="180" t="s">
        <v>6194</v>
      </c>
      <c r="HIK4" s="180" t="s">
        <v>6195</v>
      </c>
      <c r="HIL4" s="180" t="s">
        <v>6196</v>
      </c>
      <c r="HIM4" s="180" t="s">
        <v>6197</v>
      </c>
      <c r="HIN4" s="180" t="s">
        <v>6198</v>
      </c>
      <c r="HIO4" s="180" t="s">
        <v>6199</v>
      </c>
      <c r="HIP4" s="180" t="s">
        <v>6200</v>
      </c>
      <c r="HIQ4" s="180" t="s">
        <v>6201</v>
      </c>
      <c r="HIR4" s="180" t="s">
        <v>6202</v>
      </c>
      <c r="HIS4" s="180" t="s">
        <v>6203</v>
      </c>
      <c r="HIT4" s="180" t="s">
        <v>6204</v>
      </c>
      <c r="HIU4" s="180" t="s">
        <v>6205</v>
      </c>
      <c r="HIV4" s="180" t="s">
        <v>6206</v>
      </c>
      <c r="HIW4" s="180" t="s">
        <v>6207</v>
      </c>
      <c r="HIX4" s="180" t="s">
        <v>6208</v>
      </c>
      <c r="HIY4" s="180" t="s">
        <v>6209</v>
      </c>
      <c r="HIZ4" s="180" t="s">
        <v>6210</v>
      </c>
      <c r="HJA4" s="180" t="s">
        <v>6211</v>
      </c>
      <c r="HJB4" s="180" t="s">
        <v>6212</v>
      </c>
      <c r="HJC4" s="180" t="s">
        <v>6213</v>
      </c>
      <c r="HJD4" s="180" t="s">
        <v>6214</v>
      </c>
      <c r="HJE4" s="180" t="s">
        <v>6215</v>
      </c>
      <c r="HJF4" s="180" t="s">
        <v>6216</v>
      </c>
      <c r="HJG4" s="180" t="s">
        <v>6217</v>
      </c>
      <c r="HJH4" s="180" t="s">
        <v>6218</v>
      </c>
      <c r="HJI4" s="180" t="s">
        <v>6219</v>
      </c>
      <c r="HJJ4" s="180" t="s">
        <v>6220</v>
      </c>
      <c r="HJK4" s="180" t="s">
        <v>6221</v>
      </c>
      <c r="HJL4" s="180" t="s">
        <v>6222</v>
      </c>
      <c r="HJM4" s="180" t="s">
        <v>6223</v>
      </c>
      <c r="HJN4" s="180" t="s">
        <v>6224</v>
      </c>
      <c r="HJO4" s="180" t="s">
        <v>6225</v>
      </c>
      <c r="HJP4" s="180" t="s">
        <v>6226</v>
      </c>
      <c r="HJQ4" s="180" t="s">
        <v>6227</v>
      </c>
      <c r="HJR4" s="180" t="s">
        <v>6228</v>
      </c>
      <c r="HJS4" s="180" t="s">
        <v>6229</v>
      </c>
      <c r="HJT4" s="180" t="s">
        <v>6230</v>
      </c>
      <c r="HJU4" s="180" t="s">
        <v>6231</v>
      </c>
      <c r="HJV4" s="180" t="s">
        <v>6232</v>
      </c>
      <c r="HJW4" s="180" t="s">
        <v>6233</v>
      </c>
      <c r="HJX4" s="180" t="s">
        <v>6234</v>
      </c>
      <c r="HJY4" s="180" t="s">
        <v>6235</v>
      </c>
      <c r="HJZ4" s="180" t="s">
        <v>6236</v>
      </c>
      <c r="HKA4" s="180" t="s">
        <v>6237</v>
      </c>
      <c r="HKB4" s="180" t="s">
        <v>6238</v>
      </c>
      <c r="HKC4" s="180" t="s">
        <v>6239</v>
      </c>
      <c r="HKD4" s="180" t="s">
        <v>6240</v>
      </c>
      <c r="HKE4" s="180" t="s">
        <v>6241</v>
      </c>
      <c r="HKF4" s="180" t="s">
        <v>6242</v>
      </c>
      <c r="HKG4" s="180" t="s">
        <v>6243</v>
      </c>
      <c r="HKH4" s="180" t="s">
        <v>6244</v>
      </c>
      <c r="HKI4" s="180" t="s">
        <v>6245</v>
      </c>
      <c r="HKJ4" s="180" t="s">
        <v>6246</v>
      </c>
      <c r="HKK4" s="180" t="s">
        <v>6247</v>
      </c>
      <c r="HKL4" s="180" t="s">
        <v>6248</v>
      </c>
      <c r="HKM4" s="180" t="s">
        <v>6249</v>
      </c>
      <c r="HKN4" s="180" t="s">
        <v>6250</v>
      </c>
      <c r="HKO4" s="180" t="s">
        <v>6251</v>
      </c>
      <c r="HKP4" s="180" t="s">
        <v>6252</v>
      </c>
      <c r="HKQ4" s="180" t="s">
        <v>6253</v>
      </c>
      <c r="HKR4" s="180" t="s">
        <v>6254</v>
      </c>
      <c r="HKS4" s="180" t="s">
        <v>6255</v>
      </c>
      <c r="HKT4" s="180" t="s">
        <v>6256</v>
      </c>
      <c r="HKU4" s="180" t="s">
        <v>6257</v>
      </c>
      <c r="HKV4" s="180" t="s">
        <v>6258</v>
      </c>
      <c r="HKW4" s="180" t="s">
        <v>6259</v>
      </c>
      <c r="HKX4" s="180" t="s">
        <v>6260</v>
      </c>
      <c r="HKY4" s="180" t="s">
        <v>6261</v>
      </c>
      <c r="HKZ4" s="180" t="s">
        <v>6262</v>
      </c>
      <c r="HLA4" s="180" t="s">
        <v>6263</v>
      </c>
      <c r="HLB4" s="180" t="s">
        <v>6264</v>
      </c>
      <c r="HLC4" s="180" t="s">
        <v>6265</v>
      </c>
      <c r="HLD4" s="180" t="s">
        <v>6266</v>
      </c>
      <c r="HLE4" s="180" t="s">
        <v>6267</v>
      </c>
      <c r="HLF4" s="180" t="s">
        <v>6268</v>
      </c>
      <c r="HLG4" s="180" t="s">
        <v>6269</v>
      </c>
      <c r="HLH4" s="180" t="s">
        <v>6270</v>
      </c>
      <c r="HLI4" s="180" t="s">
        <v>6271</v>
      </c>
      <c r="HLJ4" s="180" t="s">
        <v>6272</v>
      </c>
      <c r="HLK4" s="180" t="s">
        <v>6273</v>
      </c>
      <c r="HLL4" s="180" t="s">
        <v>6274</v>
      </c>
      <c r="HLM4" s="180" t="s">
        <v>6275</v>
      </c>
      <c r="HLN4" s="180" t="s">
        <v>6276</v>
      </c>
      <c r="HLO4" s="180" t="s">
        <v>6277</v>
      </c>
      <c r="HLP4" s="180" t="s">
        <v>6278</v>
      </c>
      <c r="HLQ4" s="180" t="s">
        <v>6279</v>
      </c>
      <c r="HLR4" s="180" t="s">
        <v>6280</v>
      </c>
      <c r="HLS4" s="180" t="s">
        <v>6281</v>
      </c>
      <c r="HLT4" s="180" t="s">
        <v>6282</v>
      </c>
      <c r="HLU4" s="180" t="s">
        <v>6283</v>
      </c>
      <c r="HLV4" s="180" t="s">
        <v>6284</v>
      </c>
      <c r="HLW4" s="180" t="s">
        <v>6285</v>
      </c>
      <c r="HLX4" s="180" t="s">
        <v>6286</v>
      </c>
      <c r="HLY4" s="180" t="s">
        <v>6287</v>
      </c>
      <c r="HLZ4" s="180" t="s">
        <v>6288</v>
      </c>
      <c r="HMA4" s="180" t="s">
        <v>6289</v>
      </c>
      <c r="HMB4" s="180" t="s">
        <v>6290</v>
      </c>
      <c r="HMC4" s="180" t="s">
        <v>6291</v>
      </c>
      <c r="HMD4" s="180" t="s">
        <v>6292</v>
      </c>
      <c r="HME4" s="180" t="s">
        <v>6293</v>
      </c>
      <c r="HMF4" s="180" t="s">
        <v>6294</v>
      </c>
      <c r="HMG4" s="180" t="s">
        <v>6295</v>
      </c>
      <c r="HMH4" s="180" t="s">
        <v>6296</v>
      </c>
      <c r="HMI4" s="180" t="s">
        <v>6297</v>
      </c>
      <c r="HMJ4" s="180" t="s">
        <v>6298</v>
      </c>
      <c r="HMK4" s="180" t="s">
        <v>6299</v>
      </c>
      <c r="HML4" s="180" t="s">
        <v>6300</v>
      </c>
      <c r="HMM4" s="180" t="s">
        <v>6301</v>
      </c>
      <c r="HMN4" s="180" t="s">
        <v>6302</v>
      </c>
      <c r="HMO4" s="180" t="s">
        <v>6303</v>
      </c>
      <c r="HMP4" s="180" t="s">
        <v>6304</v>
      </c>
      <c r="HMQ4" s="180" t="s">
        <v>6305</v>
      </c>
      <c r="HMR4" s="180" t="s">
        <v>6306</v>
      </c>
      <c r="HMS4" s="180" t="s">
        <v>6307</v>
      </c>
      <c r="HMT4" s="180" t="s">
        <v>6308</v>
      </c>
      <c r="HMU4" s="180" t="s">
        <v>6309</v>
      </c>
      <c r="HMV4" s="180" t="s">
        <v>6310</v>
      </c>
      <c r="HMW4" s="180" t="s">
        <v>6311</v>
      </c>
      <c r="HMX4" s="180" t="s">
        <v>6312</v>
      </c>
      <c r="HMY4" s="180" t="s">
        <v>6313</v>
      </c>
      <c r="HMZ4" s="180" t="s">
        <v>6314</v>
      </c>
      <c r="HNA4" s="180" t="s">
        <v>6315</v>
      </c>
      <c r="HNB4" s="180" t="s">
        <v>6316</v>
      </c>
      <c r="HNC4" s="180" t="s">
        <v>6317</v>
      </c>
      <c r="HND4" s="180" t="s">
        <v>6318</v>
      </c>
      <c r="HNE4" s="180" t="s">
        <v>6319</v>
      </c>
      <c r="HNF4" s="180" t="s">
        <v>6320</v>
      </c>
      <c r="HNG4" s="180" t="s">
        <v>6321</v>
      </c>
      <c r="HNH4" s="180" t="s">
        <v>6322</v>
      </c>
      <c r="HNI4" s="180" t="s">
        <v>6323</v>
      </c>
      <c r="HNJ4" s="180" t="s">
        <v>6324</v>
      </c>
      <c r="HNK4" s="180" t="s">
        <v>6325</v>
      </c>
      <c r="HNL4" s="180" t="s">
        <v>6326</v>
      </c>
      <c r="HNM4" s="180" t="s">
        <v>6327</v>
      </c>
      <c r="HNN4" s="180" t="s">
        <v>6328</v>
      </c>
      <c r="HNO4" s="180" t="s">
        <v>6329</v>
      </c>
      <c r="HNP4" s="180" t="s">
        <v>6330</v>
      </c>
      <c r="HNQ4" s="180" t="s">
        <v>6331</v>
      </c>
      <c r="HNR4" s="180" t="s">
        <v>6332</v>
      </c>
      <c r="HNS4" s="180" t="s">
        <v>6333</v>
      </c>
      <c r="HNT4" s="180" t="s">
        <v>6334</v>
      </c>
      <c r="HNU4" s="180" t="s">
        <v>6335</v>
      </c>
      <c r="HNV4" s="180" t="s">
        <v>6336</v>
      </c>
      <c r="HNW4" s="180" t="s">
        <v>6337</v>
      </c>
      <c r="HNX4" s="180" t="s">
        <v>6338</v>
      </c>
      <c r="HNY4" s="180" t="s">
        <v>6339</v>
      </c>
      <c r="HNZ4" s="180" t="s">
        <v>6340</v>
      </c>
      <c r="HOA4" s="180" t="s">
        <v>6341</v>
      </c>
      <c r="HOB4" s="180" t="s">
        <v>6342</v>
      </c>
      <c r="HOC4" s="180" t="s">
        <v>6343</v>
      </c>
      <c r="HOD4" s="180" t="s">
        <v>6344</v>
      </c>
      <c r="HOE4" s="180" t="s">
        <v>6345</v>
      </c>
      <c r="HOF4" s="180" t="s">
        <v>6346</v>
      </c>
      <c r="HOG4" s="180" t="s">
        <v>6347</v>
      </c>
      <c r="HOH4" s="180" t="s">
        <v>6348</v>
      </c>
      <c r="HOI4" s="180" t="s">
        <v>6349</v>
      </c>
      <c r="HOJ4" s="180" t="s">
        <v>6350</v>
      </c>
      <c r="HOK4" s="180" t="s">
        <v>6351</v>
      </c>
      <c r="HOL4" s="180" t="s">
        <v>6352</v>
      </c>
      <c r="HOM4" s="180" t="s">
        <v>6353</v>
      </c>
      <c r="HON4" s="180" t="s">
        <v>6354</v>
      </c>
      <c r="HOO4" s="180" t="s">
        <v>6355</v>
      </c>
      <c r="HOP4" s="180" t="s">
        <v>6356</v>
      </c>
      <c r="HOQ4" s="180" t="s">
        <v>6357</v>
      </c>
      <c r="HOR4" s="180" t="s">
        <v>6358</v>
      </c>
      <c r="HOS4" s="180" t="s">
        <v>6359</v>
      </c>
      <c r="HOT4" s="180" t="s">
        <v>6360</v>
      </c>
      <c r="HOU4" s="180" t="s">
        <v>6361</v>
      </c>
      <c r="HOV4" s="180" t="s">
        <v>6362</v>
      </c>
      <c r="HOW4" s="180" t="s">
        <v>6363</v>
      </c>
      <c r="HOX4" s="180" t="s">
        <v>6364</v>
      </c>
      <c r="HOY4" s="180" t="s">
        <v>6365</v>
      </c>
      <c r="HOZ4" s="180" t="s">
        <v>6366</v>
      </c>
      <c r="HPA4" s="180" t="s">
        <v>6367</v>
      </c>
      <c r="HPB4" s="180" t="s">
        <v>6368</v>
      </c>
      <c r="HPC4" s="180" t="s">
        <v>6369</v>
      </c>
      <c r="HPD4" s="180" t="s">
        <v>6370</v>
      </c>
      <c r="HPE4" s="180" t="s">
        <v>6371</v>
      </c>
      <c r="HPF4" s="180" t="s">
        <v>6372</v>
      </c>
      <c r="HPG4" s="180" t="s">
        <v>6373</v>
      </c>
      <c r="HPH4" s="180" t="s">
        <v>6374</v>
      </c>
      <c r="HPI4" s="180" t="s">
        <v>6375</v>
      </c>
      <c r="HPJ4" s="180" t="s">
        <v>6376</v>
      </c>
      <c r="HPK4" s="180" t="s">
        <v>6377</v>
      </c>
      <c r="HPL4" s="180" t="s">
        <v>6378</v>
      </c>
      <c r="HPM4" s="180" t="s">
        <v>6379</v>
      </c>
      <c r="HPN4" s="180" t="s">
        <v>6380</v>
      </c>
      <c r="HPO4" s="180" t="s">
        <v>6381</v>
      </c>
      <c r="HPP4" s="180" t="s">
        <v>6382</v>
      </c>
      <c r="HPQ4" s="180" t="s">
        <v>6383</v>
      </c>
      <c r="HPR4" s="180" t="s">
        <v>6384</v>
      </c>
      <c r="HPS4" s="180" t="s">
        <v>6385</v>
      </c>
      <c r="HPT4" s="180" t="s">
        <v>6386</v>
      </c>
      <c r="HPU4" s="180" t="s">
        <v>6387</v>
      </c>
      <c r="HPV4" s="180" t="s">
        <v>6388</v>
      </c>
      <c r="HPW4" s="180" t="s">
        <v>6389</v>
      </c>
      <c r="HPX4" s="180" t="s">
        <v>6390</v>
      </c>
      <c r="HPY4" s="180" t="s">
        <v>6391</v>
      </c>
      <c r="HPZ4" s="180" t="s">
        <v>6392</v>
      </c>
      <c r="HQA4" s="180" t="s">
        <v>6393</v>
      </c>
      <c r="HQB4" s="180" t="s">
        <v>6394</v>
      </c>
      <c r="HQC4" s="180" t="s">
        <v>6395</v>
      </c>
      <c r="HQD4" s="180" t="s">
        <v>6396</v>
      </c>
      <c r="HQE4" s="180" t="s">
        <v>6397</v>
      </c>
      <c r="HQF4" s="180" t="s">
        <v>6398</v>
      </c>
      <c r="HQG4" s="180" t="s">
        <v>6399</v>
      </c>
      <c r="HQH4" s="180" t="s">
        <v>6400</v>
      </c>
      <c r="HQI4" s="180" t="s">
        <v>6401</v>
      </c>
      <c r="HQJ4" s="180" t="s">
        <v>6402</v>
      </c>
      <c r="HQK4" s="180" t="s">
        <v>6403</v>
      </c>
      <c r="HQL4" s="180" t="s">
        <v>6404</v>
      </c>
      <c r="HQM4" s="180" t="s">
        <v>6405</v>
      </c>
      <c r="HQN4" s="180" t="s">
        <v>6406</v>
      </c>
      <c r="HQO4" s="180" t="s">
        <v>6407</v>
      </c>
      <c r="HQP4" s="180" t="s">
        <v>6408</v>
      </c>
      <c r="HQQ4" s="180" t="s">
        <v>6409</v>
      </c>
      <c r="HQR4" s="180" t="s">
        <v>6410</v>
      </c>
      <c r="HQS4" s="180" t="s">
        <v>6411</v>
      </c>
      <c r="HQT4" s="180" t="s">
        <v>6412</v>
      </c>
      <c r="HQU4" s="180" t="s">
        <v>6413</v>
      </c>
      <c r="HQV4" s="180" t="s">
        <v>6414</v>
      </c>
      <c r="HQW4" s="180" t="s">
        <v>6415</v>
      </c>
      <c r="HQX4" s="180" t="s">
        <v>6416</v>
      </c>
      <c r="HQY4" s="180" t="s">
        <v>6417</v>
      </c>
      <c r="HQZ4" s="180" t="s">
        <v>6418</v>
      </c>
      <c r="HRA4" s="180" t="s">
        <v>6419</v>
      </c>
      <c r="HRB4" s="180" t="s">
        <v>6420</v>
      </c>
      <c r="HRC4" s="180" t="s">
        <v>6421</v>
      </c>
      <c r="HRD4" s="180" t="s">
        <v>6422</v>
      </c>
      <c r="HRE4" s="180" t="s">
        <v>6423</v>
      </c>
      <c r="HRF4" s="180" t="s">
        <v>6424</v>
      </c>
      <c r="HRG4" s="180" t="s">
        <v>6425</v>
      </c>
      <c r="HRH4" s="180" t="s">
        <v>6426</v>
      </c>
      <c r="HRI4" s="180" t="s">
        <v>6427</v>
      </c>
      <c r="HRJ4" s="180" t="s">
        <v>6428</v>
      </c>
      <c r="HRK4" s="180" t="s">
        <v>6429</v>
      </c>
      <c r="HRL4" s="180" t="s">
        <v>6430</v>
      </c>
      <c r="HRM4" s="180" t="s">
        <v>6431</v>
      </c>
      <c r="HRN4" s="180" t="s">
        <v>6432</v>
      </c>
      <c r="HRO4" s="180" t="s">
        <v>6433</v>
      </c>
      <c r="HRP4" s="180" t="s">
        <v>6434</v>
      </c>
      <c r="HRQ4" s="180" t="s">
        <v>6435</v>
      </c>
      <c r="HRR4" s="180" t="s">
        <v>6436</v>
      </c>
      <c r="HRS4" s="180" t="s">
        <v>6437</v>
      </c>
      <c r="HRT4" s="180" t="s">
        <v>6438</v>
      </c>
      <c r="HRU4" s="180" t="s">
        <v>6439</v>
      </c>
      <c r="HRV4" s="180" t="s">
        <v>6440</v>
      </c>
      <c r="HRW4" s="180" t="s">
        <v>6441</v>
      </c>
      <c r="HRX4" s="180" t="s">
        <v>6442</v>
      </c>
      <c r="HRY4" s="180" t="s">
        <v>6443</v>
      </c>
      <c r="HRZ4" s="180" t="s">
        <v>6444</v>
      </c>
      <c r="HSA4" s="180" t="s">
        <v>6445</v>
      </c>
      <c r="HSB4" s="180" t="s">
        <v>6446</v>
      </c>
      <c r="HSC4" s="180" t="s">
        <v>6447</v>
      </c>
      <c r="HSD4" s="180" t="s">
        <v>6448</v>
      </c>
      <c r="HSE4" s="180" t="s">
        <v>6449</v>
      </c>
      <c r="HSF4" s="180" t="s">
        <v>6450</v>
      </c>
      <c r="HSG4" s="180" t="s">
        <v>6451</v>
      </c>
      <c r="HSH4" s="180" t="s">
        <v>6452</v>
      </c>
      <c r="HSI4" s="180" t="s">
        <v>6453</v>
      </c>
      <c r="HSJ4" s="180" t="s">
        <v>6454</v>
      </c>
      <c r="HSK4" s="180" t="s">
        <v>6455</v>
      </c>
      <c r="HSL4" s="180" t="s">
        <v>6456</v>
      </c>
      <c r="HSM4" s="180" t="s">
        <v>6457</v>
      </c>
      <c r="HSN4" s="180" t="s">
        <v>6458</v>
      </c>
      <c r="HSO4" s="180" t="s">
        <v>6459</v>
      </c>
      <c r="HSP4" s="180" t="s">
        <v>6460</v>
      </c>
      <c r="HSQ4" s="180" t="s">
        <v>6461</v>
      </c>
      <c r="HSR4" s="180" t="s">
        <v>6462</v>
      </c>
      <c r="HSS4" s="180" t="s">
        <v>6463</v>
      </c>
      <c r="HST4" s="180" t="s">
        <v>6464</v>
      </c>
      <c r="HSU4" s="180" t="s">
        <v>6465</v>
      </c>
      <c r="HSV4" s="180" t="s">
        <v>6466</v>
      </c>
      <c r="HSW4" s="180" t="s">
        <v>6467</v>
      </c>
      <c r="HSX4" s="180" t="s">
        <v>6468</v>
      </c>
      <c r="HSY4" s="180" t="s">
        <v>6469</v>
      </c>
      <c r="HSZ4" s="180" t="s">
        <v>6470</v>
      </c>
      <c r="HTA4" s="180" t="s">
        <v>6471</v>
      </c>
      <c r="HTB4" s="180" t="s">
        <v>6472</v>
      </c>
      <c r="HTC4" s="180" t="s">
        <v>6473</v>
      </c>
      <c r="HTD4" s="180" t="s">
        <v>6474</v>
      </c>
      <c r="HTE4" s="180" t="s">
        <v>6475</v>
      </c>
      <c r="HTF4" s="180" t="s">
        <v>6476</v>
      </c>
      <c r="HTG4" s="180" t="s">
        <v>6477</v>
      </c>
      <c r="HTH4" s="180" t="s">
        <v>6478</v>
      </c>
      <c r="HTI4" s="180" t="s">
        <v>6479</v>
      </c>
      <c r="HTJ4" s="180" t="s">
        <v>6480</v>
      </c>
      <c r="HTK4" s="180" t="s">
        <v>6481</v>
      </c>
      <c r="HTL4" s="180" t="s">
        <v>6482</v>
      </c>
      <c r="HTM4" s="180" t="s">
        <v>6483</v>
      </c>
      <c r="HTN4" s="180" t="s">
        <v>6484</v>
      </c>
      <c r="HTO4" s="180" t="s">
        <v>6485</v>
      </c>
      <c r="HTP4" s="180" t="s">
        <v>6486</v>
      </c>
      <c r="HTQ4" s="180" t="s">
        <v>6487</v>
      </c>
      <c r="HTR4" s="180" t="s">
        <v>6488</v>
      </c>
      <c r="HTS4" s="180" t="s">
        <v>6489</v>
      </c>
      <c r="HTT4" s="180" t="s">
        <v>6490</v>
      </c>
      <c r="HTU4" s="180" t="s">
        <v>6491</v>
      </c>
      <c r="HTV4" s="180" t="s">
        <v>6492</v>
      </c>
      <c r="HTW4" s="180" t="s">
        <v>6493</v>
      </c>
      <c r="HTX4" s="180" t="s">
        <v>6494</v>
      </c>
      <c r="HTY4" s="180" t="s">
        <v>6495</v>
      </c>
      <c r="HTZ4" s="180" t="s">
        <v>6496</v>
      </c>
      <c r="HUA4" s="180" t="s">
        <v>6497</v>
      </c>
      <c r="HUB4" s="180" t="s">
        <v>6498</v>
      </c>
      <c r="HUC4" s="180" t="s">
        <v>6499</v>
      </c>
      <c r="HUD4" s="180" t="s">
        <v>6500</v>
      </c>
      <c r="HUE4" s="180" t="s">
        <v>6501</v>
      </c>
      <c r="HUF4" s="180" t="s">
        <v>6502</v>
      </c>
      <c r="HUG4" s="180" t="s">
        <v>6503</v>
      </c>
      <c r="HUH4" s="180" t="s">
        <v>6504</v>
      </c>
      <c r="HUI4" s="180" t="s">
        <v>6505</v>
      </c>
      <c r="HUJ4" s="180" t="s">
        <v>6506</v>
      </c>
      <c r="HUK4" s="180" t="s">
        <v>6507</v>
      </c>
      <c r="HUL4" s="180" t="s">
        <v>6508</v>
      </c>
      <c r="HUM4" s="180" t="s">
        <v>6509</v>
      </c>
      <c r="HUN4" s="180" t="s">
        <v>6510</v>
      </c>
      <c r="HUO4" s="180" t="s">
        <v>6511</v>
      </c>
      <c r="HUP4" s="180" t="s">
        <v>6512</v>
      </c>
      <c r="HUQ4" s="180" t="s">
        <v>6513</v>
      </c>
      <c r="HUR4" s="180" t="s">
        <v>6514</v>
      </c>
      <c r="HUS4" s="180" t="s">
        <v>6515</v>
      </c>
      <c r="HUT4" s="180" t="s">
        <v>6516</v>
      </c>
      <c r="HUU4" s="180" t="s">
        <v>6517</v>
      </c>
      <c r="HUV4" s="180" t="s">
        <v>6518</v>
      </c>
      <c r="HUW4" s="180" t="s">
        <v>6519</v>
      </c>
      <c r="HUX4" s="180" t="s">
        <v>6520</v>
      </c>
      <c r="HUY4" s="180" t="s">
        <v>6521</v>
      </c>
      <c r="HUZ4" s="180" t="s">
        <v>6522</v>
      </c>
      <c r="HVA4" s="180" t="s">
        <v>6523</v>
      </c>
      <c r="HVB4" s="180" t="s">
        <v>6524</v>
      </c>
      <c r="HVC4" s="180" t="s">
        <v>6525</v>
      </c>
      <c r="HVD4" s="180" t="s">
        <v>6526</v>
      </c>
      <c r="HVE4" s="180" t="s">
        <v>6527</v>
      </c>
      <c r="HVF4" s="180" t="s">
        <v>6528</v>
      </c>
      <c r="HVG4" s="180" t="s">
        <v>6529</v>
      </c>
      <c r="HVH4" s="180" t="s">
        <v>6530</v>
      </c>
      <c r="HVI4" s="180" t="s">
        <v>6531</v>
      </c>
      <c r="HVJ4" s="180" t="s">
        <v>6532</v>
      </c>
      <c r="HVK4" s="180" t="s">
        <v>6533</v>
      </c>
      <c r="HVL4" s="180" t="s">
        <v>6534</v>
      </c>
      <c r="HVM4" s="180" t="s">
        <v>6535</v>
      </c>
      <c r="HVN4" s="180" t="s">
        <v>6536</v>
      </c>
      <c r="HVO4" s="180" t="s">
        <v>6537</v>
      </c>
      <c r="HVP4" s="180" t="s">
        <v>6538</v>
      </c>
      <c r="HVQ4" s="180" t="s">
        <v>6539</v>
      </c>
      <c r="HVR4" s="180" t="s">
        <v>6540</v>
      </c>
      <c r="HVS4" s="180" t="s">
        <v>6541</v>
      </c>
      <c r="HVT4" s="180" t="s">
        <v>6542</v>
      </c>
      <c r="HVU4" s="180" t="s">
        <v>6543</v>
      </c>
      <c r="HVV4" s="180" t="s">
        <v>6544</v>
      </c>
      <c r="HVW4" s="180" t="s">
        <v>6545</v>
      </c>
      <c r="HVX4" s="180" t="s">
        <v>6546</v>
      </c>
      <c r="HVY4" s="180" t="s">
        <v>6547</v>
      </c>
      <c r="HVZ4" s="180" t="s">
        <v>6548</v>
      </c>
      <c r="HWA4" s="180" t="s">
        <v>6549</v>
      </c>
      <c r="HWB4" s="180" t="s">
        <v>6550</v>
      </c>
      <c r="HWC4" s="180" t="s">
        <v>6551</v>
      </c>
      <c r="HWD4" s="180" t="s">
        <v>6552</v>
      </c>
      <c r="HWE4" s="180" t="s">
        <v>6553</v>
      </c>
      <c r="HWF4" s="180" t="s">
        <v>6554</v>
      </c>
      <c r="HWG4" s="180" t="s">
        <v>6555</v>
      </c>
      <c r="HWH4" s="180" t="s">
        <v>6556</v>
      </c>
      <c r="HWI4" s="180" t="s">
        <v>6557</v>
      </c>
      <c r="HWJ4" s="180" t="s">
        <v>6558</v>
      </c>
      <c r="HWK4" s="180" t="s">
        <v>6559</v>
      </c>
      <c r="HWL4" s="180" t="s">
        <v>6560</v>
      </c>
      <c r="HWM4" s="180" t="s">
        <v>6561</v>
      </c>
      <c r="HWN4" s="180" t="s">
        <v>6562</v>
      </c>
      <c r="HWO4" s="180" t="s">
        <v>6563</v>
      </c>
      <c r="HWP4" s="180" t="s">
        <v>6564</v>
      </c>
      <c r="HWQ4" s="180" t="s">
        <v>6565</v>
      </c>
      <c r="HWR4" s="180" t="s">
        <v>6566</v>
      </c>
      <c r="HWS4" s="180" t="s">
        <v>6567</v>
      </c>
      <c r="HWT4" s="180" t="s">
        <v>6568</v>
      </c>
      <c r="HWU4" s="180" t="s">
        <v>6569</v>
      </c>
      <c r="HWV4" s="180" t="s">
        <v>6570</v>
      </c>
      <c r="HWW4" s="180" t="s">
        <v>6571</v>
      </c>
      <c r="HWX4" s="180" t="s">
        <v>6572</v>
      </c>
      <c r="HWY4" s="180" t="s">
        <v>6573</v>
      </c>
      <c r="HWZ4" s="180" t="s">
        <v>6574</v>
      </c>
      <c r="HXA4" s="180" t="s">
        <v>6575</v>
      </c>
      <c r="HXB4" s="180" t="s">
        <v>6576</v>
      </c>
      <c r="HXC4" s="180" t="s">
        <v>6577</v>
      </c>
      <c r="HXD4" s="180" t="s">
        <v>6578</v>
      </c>
      <c r="HXE4" s="180" t="s">
        <v>6579</v>
      </c>
      <c r="HXF4" s="180" t="s">
        <v>6580</v>
      </c>
      <c r="HXG4" s="180" t="s">
        <v>6581</v>
      </c>
      <c r="HXH4" s="180" t="s">
        <v>6582</v>
      </c>
      <c r="HXI4" s="180" t="s">
        <v>6583</v>
      </c>
      <c r="HXJ4" s="180" t="s">
        <v>6584</v>
      </c>
      <c r="HXK4" s="180" t="s">
        <v>6585</v>
      </c>
      <c r="HXL4" s="180" t="s">
        <v>6586</v>
      </c>
      <c r="HXM4" s="180" t="s">
        <v>6587</v>
      </c>
      <c r="HXN4" s="180" t="s">
        <v>6588</v>
      </c>
      <c r="HXO4" s="180" t="s">
        <v>6589</v>
      </c>
      <c r="HXP4" s="180" t="s">
        <v>6590</v>
      </c>
      <c r="HXQ4" s="180" t="s">
        <v>6591</v>
      </c>
      <c r="HXR4" s="180" t="s">
        <v>6592</v>
      </c>
      <c r="HXS4" s="180" t="s">
        <v>6593</v>
      </c>
      <c r="HXT4" s="180" t="s">
        <v>6594</v>
      </c>
      <c r="HXU4" s="180" t="s">
        <v>6595</v>
      </c>
      <c r="HXV4" s="180" t="s">
        <v>6596</v>
      </c>
      <c r="HXW4" s="180" t="s">
        <v>6597</v>
      </c>
      <c r="HXX4" s="180" t="s">
        <v>6598</v>
      </c>
      <c r="HXY4" s="180" t="s">
        <v>6599</v>
      </c>
      <c r="HXZ4" s="180" t="s">
        <v>6600</v>
      </c>
      <c r="HYA4" s="180" t="s">
        <v>6601</v>
      </c>
      <c r="HYB4" s="180" t="s">
        <v>6602</v>
      </c>
      <c r="HYC4" s="180" t="s">
        <v>6603</v>
      </c>
      <c r="HYD4" s="180" t="s">
        <v>6604</v>
      </c>
      <c r="HYE4" s="180" t="s">
        <v>6605</v>
      </c>
      <c r="HYF4" s="180" t="s">
        <v>6606</v>
      </c>
      <c r="HYG4" s="180" t="s">
        <v>6607</v>
      </c>
      <c r="HYH4" s="180" t="s">
        <v>6608</v>
      </c>
      <c r="HYI4" s="180" t="s">
        <v>6609</v>
      </c>
      <c r="HYJ4" s="180" t="s">
        <v>6610</v>
      </c>
      <c r="HYK4" s="180" t="s">
        <v>6611</v>
      </c>
      <c r="HYL4" s="180" t="s">
        <v>6612</v>
      </c>
      <c r="HYM4" s="180" t="s">
        <v>6613</v>
      </c>
      <c r="HYN4" s="180" t="s">
        <v>6614</v>
      </c>
      <c r="HYO4" s="180" t="s">
        <v>6615</v>
      </c>
      <c r="HYP4" s="180" t="s">
        <v>6616</v>
      </c>
      <c r="HYQ4" s="180" t="s">
        <v>6617</v>
      </c>
      <c r="HYR4" s="180" t="s">
        <v>6618</v>
      </c>
      <c r="HYS4" s="180" t="s">
        <v>6619</v>
      </c>
      <c r="HYT4" s="180" t="s">
        <v>6620</v>
      </c>
      <c r="HYU4" s="180" t="s">
        <v>6621</v>
      </c>
      <c r="HYV4" s="180" t="s">
        <v>6622</v>
      </c>
      <c r="HYW4" s="180" t="s">
        <v>6623</v>
      </c>
      <c r="HYX4" s="180" t="s">
        <v>6624</v>
      </c>
      <c r="HYY4" s="180" t="s">
        <v>6625</v>
      </c>
      <c r="HYZ4" s="180" t="s">
        <v>6626</v>
      </c>
      <c r="HZA4" s="180" t="s">
        <v>6627</v>
      </c>
      <c r="HZB4" s="180" t="s">
        <v>6628</v>
      </c>
      <c r="HZC4" s="180" t="s">
        <v>6629</v>
      </c>
      <c r="HZD4" s="180" t="s">
        <v>6630</v>
      </c>
      <c r="HZE4" s="180" t="s">
        <v>6631</v>
      </c>
      <c r="HZF4" s="180" t="s">
        <v>6632</v>
      </c>
      <c r="HZG4" s="180" t="s">
        <v>6633</v>
      </c>
      <c r="HZH4" s="180" t="s">
        <v>6634</v>
      </c>
      <c r="HZI4" s="180" t="s">
        <v>6635</v>
      </c>
      <c r="HZJ4" s="180" t="s">
        <v>6636</v>
      </c>
      <c r="HZK4" s="180" t="s">
        <v>6637</v>
      </c>
      <c r="HZL4" s="180" t="s">
        <v>6638</v>
      </c>
      <c r="HZM4" s="180" t="s">
        <v>6639</v>
      </c>
      <c r="HZN4" s="180" t="s">
        <v>6640</v>
      </c>
      <c r="HZO4" s="180" t="s">
        <v>6641</v>
      </c>
      <c r="HZP4" s="180" t="s">
        <v>6642</v>
      </c>
      <c r="HZQ4" s="180" t="s">
        <v>6643</v>
      </c>
      <c r="HZR4" s="180" t="s">
        <v>6644</v>
      </c>
      <c r="HZS4" s="180" t="s">
        <v>6645</v>
      </c>
      <c r="HZT4" s="180" t="s">
        <v>6646</v>
      </c>
      <c r="HZU4" s="180" t="s">
        <v>6647</v>
      </c>
      <c r="HZV4" s="180" t="s">
        <v>6648</v>
      </c>
      <c r="HZW4" s="180" t="s">
        <v>6649</v>
      </c>
      <c r="HZX4" s="180" t="s">
        <v>6650</v>
      </c>
      <c r="HZY4" s="180" t="s">
        <v>6651</v>
      </c>
      <c r="HZZ4" s="180" t="s">
        <v>6652</v>
      </c>
      <c r="IAA4" s="180" t="s">
        <v>6653</v>
      </c>
      <c r="IAB4" s="180" t="s">
        <v>6654</v>
      </c>
      <c r="IAC4" s="180" t="s">
        <v>6655</v>
      </c>
      <c r="IAD4" s="180" t="s">
        <v>6656</v>
      </c>
      <c r="IAE4" s="180" t="s">
        <v>6657</v>
      </c>
      <c r="IAF4" s="180" t="s">
        <v>6658</v>
      </c>
      <c r="IAG4" s="180" t="s">
        <v>6659</v>
      </c>
      <c r="IAH4" s="180" t="s">
        <v>6660</v>
      </c>
      <c r="IAI4" s="180" t="s">
        <v>6661</v>
      </c>
      <c r="IAJ4" s="180" t="s">
        <v>6662</v>
      </c>
      <c r="IAK4" s="180" t="s">
        <v>6663</v>
      </c>
      <c r="IAL4" s="180" t="s">
        <v>6664</v>
      </c>
      <c r="IAM4" s="180" t="s">
        <v>6665</v>
      </c>
      <c r="IAN4" s="180" t="s">
        <v>6666</v>
      </c>
      <c r="IAO4" s="180" t="s">
        <v>6667</v>
      </c>
      <c r="IAP4" s="180" t="s">
        <v>6668</v>
      </c>
      <c r="IAQ4" s="180" t="s">
        <v>6669</v>
      </c>
      <c r="IAR4" s="180" t="s">
        <v>6670</v>
      </c>
      <c r="IAS4" s="180" t="s">
        <v>6671</v>
      </c>
      <c r="IAT4" s="180" t="s">
        <v>6672</v>
      </c>
      <c r="IAU4" s="180" t="s">
        <v>6673</v>
      </c>
      <c r="IAV4" s="180" t="s">
        <v>6674</v>
      </c>
      <c r="IAW4" s="180" t="s">
        <v>6675</v>
      </c>
      <c r="IAX4" s="180" t="s">
        <v>6676</v>
      </c>
      <c r="IAY4" s="180" t="s">
        <v>6677</v>
      </c>
      <c r="IAZ4" s="180" t="s">
        <v>6678</v>
      </c>
      <c r="IBA4" s="180" t="s">
        <v>6679</v>
      </c>
      <c r="IBB4" s="180" t="s">
        <v>6680</v>
      </c>
      <c r="IBC4" s="180" t="s">
        <v>6681</v>
      </c>
      <c r="IBD4" s="180" t="s">
        <v>6682</v>
      </c>
      <c r="IBE4" s="180" t="s">
        <v>6683</v>
      </c>
      <c r="IBF4" s="180" t="s">
        <v>6684</v>
      </c>
      <c r="IBG4" s="180" t="s">
        <v>6685</v>
      </c>
      <c r="IBH4" s="180" t="s">
        <v>6686</v>
      </c>
      <c r="IBI4" s="180" t="s">
        <v>6687</v>
      </c>
      <c r="IBJ4" s="180" t="s">
        <v>6688</v>
      </c>
      <c r="IBK4" s="180" t="s">
        <v>6689</v>
      </c>
      <c r="IBL4" s="180" t="s">
        <v>6690</v>
      </c>
      <c r="IBM4" s="180" t="s">
        <v>6691</v>
      </c>
      <c r="IBN4" s="180" t="s">
        <v>6692</v>
      </c>
      <c r="IBO4" s="180" t="s">
        <v>6693</v>
      </c>
      <c r="IBP4" s="180" t="s">
        <v>6694</v>
      </c>
      <c r="IBQ4" s="180" t="s">
        <v>6695</v>
      </c>
      <c r="IBR4" s="180" t="s">
        <v>6696</v>
      </c>
      <c r="IBS4" s="180" t="s">
        <v>6697</v>
      </c>
      <c r="IBT4" s="180" t="s">
        <v>6698</v>
      </c>
      <c r="IBU4" s="180" t="s">
        <v>6699</v>
      </c>
      <c r="IBV4" s="180" t="s">
        <v>6700</v>
      </c>
      <c r="IBW4" s="180" t="s">
        <v>6701</v>
      </c>
      <c r="IBX4" s="180" t="s">
        <v>6702</v>
      </c>
      <c r="IBY4" s="180" t="s">
        <v>6703</v>
      </c>
      <c r="IBZ4" s="180" t="s">
        <v>6704</v>
      </c>
      <c r="ICA4" s="180" t="s">
        <v>6705</v>
      </c>
      <c r="ICB4" s="180" t="s">
        <v>6706</v>
      </c>
      <c r="ICC4" s="180" t="s">
        <v>6707</v>
      </c>
      <c r="ICD4" s="180" t="s">
        <v>6708</v>
      </c>
      <c r="ICE4" s="180" t="s">
        <v>6709</v>
      </c>
      <c r="ICF4" s="180" t="s">
        <v>6710</v>
      </c>
      <c r="ICG4" s="180" t="s">
        <v>6711</v>
      </c>
      <c r="ICH4" s="180" t="s">
        <v>6712</v>
      </c>
      <c r="ICI4" s="180" t="s">
        <v>6713</v>
      </c>
      <c r="ICJ4" s="180" t="s">
        <v>6714</v>
      </c>
      <c r="ICK4" s="180" t="s">
        <v>6715</v>
      </c>
      <c r="ICL4" s="180" t="s">
        <v>6716</v>
      </c>
      <c r="ICM4" s="180" t="s">
        <v>6717</v>
      </c>
      <c r="ICN4" s="180" t="s">
        <v>6718</v>
      </c>
      <c r="ICO4" s="180" t="s">
        <v>6719</v>
      </c>
      <c r="ICP4" s="180" t="s">
        <v>6720</v>
      </c>
      <c r="ICQ4" s="180" t="s">
        <v>6721</v>
      </c>
      <c r="ICR4" s="180" t="s">
        <v>6722</v>
      </c>
      <c r="ICS4" s="180" t="s">
        <v>6723</v>
      </c>
      <c r="ICT4" s="180" t="s">
        <v>6724</v>
      </c>
      <c r="ICU4" s="180" t="s">
        <v>6725</v>
      </c>
      <c r="ICV4" s="180" t="s">
        <v>6726</v>
      </c>
      <c r="ICW4" s="180" t="s">
        <v>6727</v>
      </c>
      <c r="ICX4" s="180" t="s">
        <v>6728</v>
      </c>
      <c r="ICY4" s="180" t="s">
        <v>6729</v>
      </c>
      <c r="ICZ4" s="180" t="s">
        <v>6730</v>
      </c>
      <c r="IDA4" s="180" t="s">
        <v>6731</v>
      </c>
      <c r="IDB4" s="180" t="s">
        <v>6732</v>
      </c>
      <c r="IDC4" s="180" t="s">
        <v>6733</v>
      </c>
      <c r="IDD4" s="180" t="s">
        <v>6734</v>
      </c>
      <c r="IDE4" s="180" t="s">
        <v>6735</v>
      </c>
      <c r="IDF4" s="180" t="s">
        <v>6736</v>
      </c>
      <c r="IDG4" s="180" t="s">
        <v>6737</v>
      </c>
      <c r="IDH4" s="180" t="s">
        <v>6738</v>
      </c>
      <c r="IDI4" s="180" t="s">
        <v>6739</v>
      </c>
      <c r="IDJ4" s="180" t="s">
        <v>6740</v>
      </c>
      <c r="IDK4" s="180" t="s">
        <v>6741</v>
      </c>
      <c r="IDL4" s="180" t="s">
        <v>6742</v>
      </c>
      <c r="IDM4" s="180" t="s">
        <v>6743</v>
      </c>
      <c r="IDN4" s="180" t="s">
        <v>6744</v>
      </c>
      <c r="IDO4" s="180" t="s">
        <v>6745</v>
      </c>
      <c r="IDP4" s="180" t="s">
        <v>6746</v>
      </c>
      <c r="IDQ4" s="180" t="s">
        <v>6747</v>
      </c>
      <c r="IDR4" s="180" t="s">
        <v>6748</v>
      </c>
      <c r="IDS4" s="180" t="s">
        <v>6749</v>
      </c>
      <c r="IDT4" s="180" t="s">
        <v>6750</v>
      </c>
      <c r="IDU4" s="180" t="s">
        <v>6751</v>
      </c>
      <c r="IDV4" s="180" t="s">
        <v>6752</v>
      </c>
      <c r="IDW4" s="180" t="s">
        <v>6753</v>
      </c>
      <c r="IDX4" s="180" t="s">
        <v>6754</v>
      </c>
      <c r="IDY4" s="180" t="s">
        <v>6755</v>
      </c>
      <c r="IDZ4" s="180" t="s">
        <v>6756</v>
      </c>
      <c r="IEA4" s="180" t="s">
        <v>6757</v>
      </c>
      <c r="IEB4" s="180" t="s">
        <v>6758</v>
      </c>
      <c r="IEC4" s="180" t="s">
        <v>6759</v>
      </c>
      <c r="IED4" s="180" t="s">
        <v>6760</v>
      </c>
      <c r="IEE4" s="180" t="s">
        <v>6761</v>
      </c>
      <c r="IEF4" s="180" t="s">
        <v>6762</v>
      </c>
      <c r="IEG4" s="180" t="s">
        <v>6763</v>
      </c>
      <c r="IEH4" s="180" t="s">
        <v>6764</v>
      </c>
      <c r="IEI4" s="180" t="s">
        <v>6765</v>
      </c>
      <c r="IEJ4" s="180" t="s">
        <v>6766</v>
      </c>
      <c r="IEK4" s="180" t="s">
        <v>6767</v>
      </c>
      <c r="IEL4" s="180" t="s">
        <v>6768</v>
      </c>
      <c r="IEM4" s="180" t="s">
        <v>6769</v>
      </c>
      <c r="IEN4" s="180" t="s">
        <v>6770</v>
      </c>
      <c r="IEO4" s="180" t="s">
        <v>6771</v>
      </c>
      <c r="IEP4" s="180" t="s">
        <v>6772</v>
      </c>
      <c r="IEQ4" s="180" t="s">
        <v>6773</v>
      </c>
      <c r="IER4" s="180" t="s">
        <v>6774</v>
      </c>
      <c r="IES4" s="180" t="s">
        <v>6775</v>
      </c>
      <c r="IET4" s="180" t="s">
        <v>6776</v>
      </c>
      <c r="IEU4" s="180" t="s">
        <v>6777</v>
      </c>
      <c r="IEV4" s="180" t="s">
        <v>6778</v>
      </c>
      <c r="IEW4" s="180" t="s">
        <v>6779</v>
      </c>
      <c r="IEX4" s="180" t="s">
        <v>6780</v>
      </c>
      <c r="IEY4" s="180" t="s">
        <v>6781</v>
      </c>
      <c r="IEZ4" s="180" t="s">
        <v>6782</v>
      </c>
      <c r="IFA4" s="180" t="s">
        <v>6783</v>
      </c>
      <c r="IFB4" s="180" t="s">
        <v>6784</v>
      </c>
      <c r="IFC4" s="180" t="s">
        <v>6785</v>
      </c>
      <c r="IFD4" s="180" t="s">
        <v>6786</v>
      </c>
      <c r="IFE4" s="180" t="s">
        <v>6787</v>
      </c>
      <c r="IFF4" s="180" t="s">
        <v>6788</v>
      </c>
      <c r="IFG4" s="180" t="s">
        <v>6789</v>
      </c>
      <c r="IFH4" s="180" t="s">
        <v>6790</v>
      </c>
      <c r="IFI4" s="180" t="s">
        <v>6791</v>
      </c>
      <c r="IFJ4" s="180" t="s">
        <v>6792</v>
      </c>
      <c r="IFK4" s="180" t="s">
        <v>6793</v>
      </c>
      <c r="IFL4" s="180" t="s">
        <v>6794</v>
      </c>
      <c r="IFM4" s="180" t="s">
        <v>6795</v>
      </c>
      <c r="IFN4" s="180" t="s">
        <v>6796</v>
      </c>
      <c r="IFO4" s="180" t="s">
        <v>6797</v>
      </c>
      <c r="IFP4" s="180" t="s">
        <v>6798</v>
      </c>
      <c r="IFQ4" s="180" t="s">
        <v>6799</v>
      </c>
      <c r="IFR4" s="180" t="s">
        <v>6800</v>
      </c>
      <c r="IFS4" s="180" t="s">
        <v>6801</v>
      </c>
      <c r="IFT4" s="180" t="s">
        <v>6802</v>
      </c>
      <c r="IFU4" s="180" t="s">
        <v>6803</v>
      </c>
      <c r="IFV4" s="180" t="s">
        <v>6804</v>
      </c>
      <c r="IFW4" s="180" t="s">
        <v>6805</v>
      </c>
      <c r="IFX4" s="180" t="s">
        <v>6806</v>
      </c>
      <c r="IFY4" s="180" t="s">
        <v>6807</v>
      </c>
      <c r="IFZ4" s="180" t="s">
        <v>6808</v>
      </c>
      <c r="IGA4" s="180" t="s">
        <v>6809</v>
      </c>
      <c r="IGB4" s="180" t="s">
        <v>6810</v>
      </c>
      <c r="IGC4" s="180" t="s">
        <v>6811</v>
      </c>
      <c r="IGD4" s="180" t="s">
        <v>6812</v>
      </c>
      <c r="IGE4" s="180" t="s">
        <v>6813</v>
      </c>
      <c r="IGF4" s="180" t="s">
        <v>6814</v>
      </c>
      <c r="IGG4" s="180" t="s">
        <v>6815</v>
      </c>
      <c r="IGH4" s="180" t="s">
        <v>6816</v>
      </c>
      <c r="IGI4" s="180" t="s">
        <v>6817</v>
      </c>
      <c r="IGJ4" s="180" t="s">
        <v>6818</v>
      </c>
      <c r="IGK4" s="180" t="s">
        <v>6819</v>
      </c>
      <c r="IGL4" s="180" t="s">
        <v>6820</v>
      </c>
      <c r="IGM4" s="180" t="s">
        <v>6821</v>
      </c>
      <c r="IGN4" s="180" t="s">
        <v>6822</v>
      </c>
      <c r="IGO4" s="180" t="s">
        <v>6823</v>
      </c>
      <c r="IGP4" s="180" t="s">
        <v>6824</v>
      </c>
      <c r="IGQ4" s="180" t="s">
        <v>6825</v>
      </c>
      <c r="IGR4" s="180" t="s">
        <v>6826</v>
      </c>
      <c r="IGS4" s="180" t="s">
        <v>6827</v>
      </c>
      <c r="IGT4" s="180" t="s">
        <v>6828</v>
      </c>
      <c r="IGU4" s="180" t="s">
        <v>6829</v>
      </c>
      <c r="IGV4" s="180" t="s">
        <v>6830</v>
      </c>
      <c r="IGW4" s="180" t="s">
        <v>6831</v>
      </c>
      <c r="IGX4" s="180" t="s">
        <v>6832</v>
      </c>
      <c r="IGY4" s="180" t="s">
        <v>6833</v>
      </c>
      <c r="IGZ4" s="180" t="s">
        <v>6834</v>
      </c>
      <c r="IHA4" s="180" t="s">
        <v>6835</v>
      </c>
      <c r="IHB4" s="180" t="s">
        <v>6836</v>
      </c>
      <c r="IHC4" s="180" t="s">
        <v>6837</v>
      </c>
      <c r="IHD4" s="180" t="s">
        <v>6838</v>
      </c>
      <c r="IHE4" s="180" t="s">
        <v>6839</v>
      </c>
      <c r="IHF4" s="180" t="s">
        <v>6840</v>
      </c>
      <c r="IHG4" s="180" t="s">
        <v>6841</v>
      </c>
      <c r="IHH4" s="180" t="s">
        <v>6842</v>
      </c>
      <c r="IHI4" s="180" t="s">
        <v>6843</v>
      </c>
      <c r="IHJ4" s="180" t="s">
        <v>6844</v>
      </c>
      <c r="IHK4" s="180" t="s">
        <v>6845</v>
      </c>
      <c r="IHL4" s="180" t="s">
        <v>6846</v>
      </c>
      <c r="IHM4" s="180" t="s">
        <v>6847</v>
      </c>
      <c r="IHN4" s="180" t="s">
        <v>6848</v>
      </c>
      <c r="IHO4" s="180" t="s">
        <v>6849</v>
      </c>
      <c r="IHP4" s="180" t="s">
        <v>6850</v>
      </c>
      <c r="IHQ4" s="180" t="s">
        <v>6851</v>
      </c>
      <c r="IHR4" s="180" t="s">
        <v>6852</v>
      </c>
      <c r="IHS4" s="180" t="s">
        <v>6853</v>
      </c>
      <c r="IHT4" s="180" t="s">
        <v>6854</v>
      </c>
      <c r="IHU4" s="180" t="s">
        <v>6855</v>
      </c>
      <c r="IHV4" s="180" t="s">
        <v>6856</v>
      </c>
      <c r="IHW4" s="180" t="s">
        <v>6857</v>
      </c>
      <c r="IHX4" s="180" t="s">
        <v>6858</v>
      </c>
      <c r="IHY4" s="180" t="s">
        <v>6859</v>
      </c>
      <c r="IHZ4" s="180" t="s">
        <v>6860</v>
      </c>
      <c r="IIA4" s="180" t="s">
        <v>6861</v>
      </c>
      <c r="IIB4" s="180" t="s">
        <v>6862</v>
      </c>
      <c r="IIC4" s="180" t="s">
        <v>6863</v>
      </c>
      <c r="IID4" s="180" t="s">
        <v>6864</v>
      </c>
      <c r="IIE4" s="180" t="s">
        <v>6865</v>
      </c>
      <c r="IIF4" s="180" t="s">
        <v>6866</v>
      </c>
      <c r="IIG4" s="180" t="s">
        <v>6867</v>
      </c>
      <c r="IIH4" s="180" t="s">
        <v>6868</v>
      </c>
      <c r="III4" s="180" t="s">
        <v>6869</v>
      </c>
      <c r="IIJ4" s="180" t="s">
        <v>6870</v>
      </c>
      <c r="IIK4" s="180" t="s">
        <v>6871</v>
      </c>
      <c r="IIL4" s="180" t="s">
        <v>6872</v>
      </c>
      <c r="IIM4" s="180" t="s">
        <v>6873</v>
      </c>
      <c r="IIN4" s="180" t="s">
        <v>6874</v>
      </c>
      <c r="IIO4" s="180" t="s">
        <v>6875</v>
      </c>
      <c r="IIP4" s="180" t="s">
        <v>6876</v>
      </c>
      <c r="IIQ4" s="180" t="s">
        <v>6877</v>
      </c>
      <c r="IIR4" s="180" t="s">
        <v>6878</v>
      </c>
      <c r="IIS4" s="180" t="s">
        <v>6879</v>
      </c>
      <c r="IIT4" s="180" t="s">
        <v>6880</v>
      </c>
      <c r="IIU4" s="180" t="s">
        <v>6881</v>
      </c>
      <c r="IIV4" s="180" t="s">
        <v>6882</v>
      </c>
      <c r="IIW4" s="180" t="s">
        <v>6883</v>
      </c>
      <c r="IIX4" s="180" t="s">
        <v>6884</v>
      </c>
      <c r="IIY4" s="180" t="s">
        <v>6885</v>
      </c>
      <c r="IIZ4" s="180" t="s">
        <v>6886</v>
      </c>
      <c r="IJA4" s="180" t="s">
        <v>6887</v>
      </c>
      <c r="IJB4" s="180" t="s">
        <v>6888</v>
      </c>
      <c r="IJC4" s="180" t="s">
        <v>6889</v>
      </c>
      <c r="IJD4" s="180" t="s">
        <v>6890</v>
      </c>
      <c r="IJE4" s="180" t="s">
        <v>6891</v>
      </c>
      <c r="IJF4" s="180" t="s">
        <v>6892</v>
      </c>
      <c r="IJG4" s="180" t="s">
        <v>6893</v>
      </c>
      <c r="IJH4" s="180" t="s">
        <v>6894</v>
      </c>
      <c r="IJI4" s="180" t="s">
        <v>6895</v>
      </c>
      <c r="IJJ4" s="180" t="s">
        <v>6896</v>
      </c>
      <c r="IJK4" s="180" t="s">
        <v>6897</v>
      </c>
      <c r="IJL4" s="180" t="s">
        <v>6898</v>
      </c>
      <c r="IJM4" s="180" t="s">
        <v>6899</v>
      </c>
      <c r="IJN4" s="180" t="s">
        <v>6900</v>
      </c>
      <c r="IJO4" s="180" t="s">
        <v>6901</v>
      </c>
      <c r="IJP4" s="180" t="s">
        <v>6902</v>
      </c>
      <c r="IJQ4" s="180" t="s">
        <v>6903</v>
      </c>
      <c r="IJR4" s="180" t="s">
        <v>6904</v>
      </c>
      <c r="IJS4" s="180" t="s">
        <v>6905</v>
      </c>
      <c r="IJT4" s="180" t="s">
        <v>6906</v>
      </c>
      <c r="IJU4" s="180" t="s">
        <v>6907</v>
      </c>
      <c r="IJV4" s="180" t="s">
        <v>6908</v>
      </c>
      <c r="IJW4" s="180" t="s">
        <v>6909</v>
      </c>
      <c r="IJX4" s="180" t="s">
        <v>6910</v>
      </c>
      <c r="IJY4" s="180" t="s">
        <v>6911</v>
      </c>
      <c r="IJZ4" s="180" t="s">
        <v>6912</v>
      </c>
      <c r="IKA4" s="180" t="s">
        <v>6913</v>
      </c>
      <c r="IKB4" s="180" t="s">
        <v>6914</v>
      </c>
      <c r="IKC4" s="180" t="s">
        <v>6915</v>
      </c>
      <c r="IKD4" s="180" t="s">
        <v>6916</v>
      </c>
      <c r="IKE4" s="180" t="s">
        <v>6917</v>
      </c>
      <c r="IKF4" s="180" t="s">
        <v>6918</v>
      </c>
      <c r="IKG4" s="180" t="s">
        <v>6919</v>
      </c>
      <c r="IKH4" s="180" t="s">
        <v>6920</v>
      </c>
      <c r="IKI4" s="180" t="s">
        <v>6921</v>
      </c>
      <c r="IKJ4" s="180" t="s">
        <v>6922</v>
      </c>
      <c r="IKK4" s="180" t="s">
        <v>6923</v>
      </c>
      <c r="IKL4" s="180" t="s">
        <v>6924</v>
      </c>
      <c r="IKM4" s="180" t="s">
        <v>6925</v>
      </c>
      <c r="IKN4" s="180" t="s">
        <v>6926</v>
      </c>
      <c r="IKO4" s="180" t="s">
        <v>6927</v>
      </c>
      <c r="IKP4" s="180" t="s">
        <v>6928</v>
      </c>
      <c r="IKQ4" s="180" t="s">
        <v>6929</v>
      </c>
      <c r="IKR4" s="180" t="s">
        <v>6930</v>
      </c>
      <c r="IKS4" s="180" t="s">
        <v>6931</v>
      </c>
      <c r="IKT4" s="180" t="s">
        <v>6932</v>
      </c>
      <c r="IKU4" s="180" t="s">
        <v>6933</v>
      </c>
      <c r="IKV4" s="180" t="s">
        <v>6934</v>
      </c>
      <c r="IKW4" s="180" t="s">
        <v>6935</v>
      </c>
      <c r="IKX4" s="180" t="s">
        <v>6936</v>
      </c>
      <c r="IKY4" s="180" t="s">
        <v>6937</v>
      </c>
      <c r="IKZ4" s="180" t="s">
        <v>6938</v>
      </c>
      <c r="ILA4" s="180" t="s">
        <v>6939</v>
      </c>
      <c r="ILB4" s="180" t="s">
        <v>6940</v>
      </c>
      <c r="ILC4" s="180" t="s">
        <v>6941</v>
      </c>
      <c r="ILD4" s="180" t="s">
        <v>6942</v>
      </c>
      <c r="ILE4" s="180" t="s">
        <v>6943</v>
      </c>
      <c r="ILF4" s="180" t="s">
        <v>6944</v>
      </c>
      <c r="ILG4" s="180" t="s">
        <v>6945</v>
      </c>
      <c r="ILH4" s="180" t="s">
        <v>6946</v>
      </c>
      <c r="ILI4" s="180" t="s">
        <v>6947</v>
      </c>
      <c r="ILJ4" s="180" t="s">
        <v>6948</v>
      </c>
      <c r="ILK4" s="180" t="s">
        <v>6949</v>
      </c>
      <c r="ILL4" s="180" t="s">
        <v>6950</v>
      </c>
      <c r="ILM4" s="180" t="s">
        <v>6951</v>
      </c>
      <c r="ILN4" s="180" t="s">
        <v>6952</v>
      </c>
      <c r="ILO4" s="180" t="s">
        <v>6953</v>
      </c>
      <c r="ILP4" s="180" t="s">
        <v>6954</v>
      </c>
      <c r="ILQ4" s="180" t="s">
        <v>6955</v>
      </c>
      <c r="ILR4" s="180" t="s">
        <v>6956</v>
      </c>
      <c r="ILS4" s="180" t="s">
        <v>6957</v>
      </c>
      <c r="ILT4" s="180" t="s">
        <v>6958</v>
      </c>
      <c r="ILU4" s="180" t="s">
        <v>6959</v>
      </c>
      <c r="ILV4" s="180" t="s">
        <v>6960</v>
      </c>
      <c r="ILW4" s="180" t="s">
        <v>6961</v>
      </c>
      <c r="ILX4" s="180" t="s">
        <v>6962</v>
      </c>
      <c r="ILY4" s="180" t="s">
        <v>6963</v>
      </c>
      <c r="ILZ4" s="180" t="s">
        <v>6964</v>
      </c>
      <c r="IMA4" s="180" t="s">
        <v>6965</v>
      </c>
      <c r="IMB4" s="180" t="s">
        <v>6966</v>
      </c>
      <c r="IMC4" s="180" t="s">
        <v>6967</v>
      </c>
      <c r="IMD4" s="180" t="s">
        <v>6968</v>
      </c>
      <c r="IME4" s="180" t="s">
        <v>6969</v>
      </c>
      <c r="IMF4" s="180" t="s">
        <v>6970</v>
      </c>
      <c r="IMG4" s="180" t="s">
        <v>6971</v>
      </c>
      <c r="IMH4" s="180" t="s">
        <v>6972</v>
      </c>
      <c r="IMI4" s="180" t="s">
        <v>6973</v>
      </c>
      <c r="IMJ4" s="180" t="s">
        <v>6974</v>
      </c>
      <c r="IMK4" s="180" t="s">
        <v>6975</v>
      </c>
      <c r="IML4" s="180" t="s">
        <v>6976</v>
      </c>
      <c r="IMM4" s="180" t="s">
        <v>6977</v>
      </c>
      <c r="IMN4" s="180" t="s">
        <v>6978</v>
      </c>
      <c r="IMO4" s="180" t="s">
        <v>6979</v>
      </c>
      <c r="IMP4" s="180" t="s">
        <v>6980</v>
      </c>
      <c r="IMQ4" s="180" t="s">
        <v>6981</v>
      </c>
      <c r="IMR4" s="180" t="s">
        <v>6982</v>
      </c>
      <c r="IMS4" s="180" t="s">
        <v>6983</v>
      </c>
      <c r="IMT4" s="180" t="s">
        <v>6984</v>
      </c>
      <c r="IMU4" s="180" t="s">
        <v>6985</v>
      </c>
      <c r="IMV4" s="180" t="s">
        <v>6986</v>
      </c>
      <c r="IMW4" s="180" t="s">
        <v>6987</v>
      </c>
      <c r="IMX4" s="180" t="s">
        <v>6988</v>
      </c>
      <c r="IMY4" s="180" t="s">
        <v>6989</v>
      </c>
      <c r="IMZ4" s="180" t="s">
        <v>6990</v>
      </c>
      <c r="INA4" s="180" t="s">
        <v>6991</v>
      </c>
      <c r="INB4" s="180" t="s">
        <v>6992</v>
      </c>
      <c r="INC4" s="180" t="s">
        <v>6993</v>
      </c>
      <c r="IND4" s="180" t="s">
        <v>6994</v>
      </c>
      <c r="INE4" s="180" t="s">
        <v>6995</v>
      </c>
      <c r="INF4" s="180" t="s">
        <v>6996</v>
      </c>
      <c r="ING4" s="180" t="s">
        <v>6997</v>
      </c>
      <c r="INH4" s="180" t="s">
        <v>6998</v>
      </c>
      <c r="INI4" s="180" t="s">
        <v>6999</v>
      </c>
      <c r="INJ4" s="180" t="s">
        <v>7000</v>
      </c>
      <c r="INK4" s="180" t="s">
        <v>7001</v>
      </c>
      <c r="INL4" s="180" t="s">
        <v>7002</v>
      </c>
      <c r="INM4" s="180" t="s">
        <v>7003</v>
      </c>
      <c r="INN4" s="180" t="s">
        <v>7004</v>
      </c>
      <c r="INO4" s="180" t="s">
        <v>7005</v>
      </c>
      <c r="INP4" s="180" t="s">
        <v>7006</v>
      </c>
      <c r="INQ4" s="180" t="s">
        <v>7007</v>
      </c>
      <c r="INR4" s="180" t="s">
        <v>7008</v>
      </c>
      <c r="INS4" s="180" t="s">
        <v>7009</v>
      </c>
      <c r="INT4" s="180" t="s">
        <v>7010</v>
      </c>
      <c r="INU4" s="180" t="s">
        <v>7011</v>
      </c>
      <c r="INV4" s="180" t="s">
        <v>7012</v>
      </c>
      <c r="INW4" s="180" t="s">
        <v>7013</v>
      </c>
      <c r="INX4" s="180" t="s">
        <v>7014</v>
      </c>
      <c r="INY4" s="180" t="s">
        <v>7015</v>
      </c>
      <c r="INZ4" s="180" t="s">
        <v>7016</v>
      </c>
      <c r="IOA4" s="180" t="s">
        <v>7017</v>
      </c>
      <c r="IOB4" s="180" t="s">
        <v>7018</v>
      </c>
      <c r="IOC4" s="180" t="s">
        <v>7019</v>
      </c>
      <c r="IOD4" s="180" t="s">
        <v>7020</v>
      </c>
      <c r="IOE4" s="180" t="s">
        <v>7021</v>
      </c>
      <c r="IOF4" s="180" t="s">
        <v>7022</v>
      </c>
      <c r="IOG4" s="180" t="s">
        <v>7023</v>
      </c>
      <c r="IOH4" s="180" t="s">
        <v>7024</v>
      </c>
      <c r="IOI4" s="180" t="s">
        <v>7025</v>
      </c>
      <c r="IOJ4" s="180" t="s">
        <v>7026</v>
      </c>
      <c r="IOK4" s="180" t="s">
        <v>7027</v>
      </c>
      <c r="IOL4" s="180" t="s">
        <v>7028</v>
      </c>
      <c r="IOM4" s="180" t="s">
        <v>7029</v>
      </c>
      <c r="ION4" s="180" t="s">
        <v>7030</v>
      </c>
      <c r="IOO4" s="180" t="s">
        <v>7031</v>
      </c>
      <c r="IOP4" s="180" t="s">
        <v>7032</v>
      </c>
      <c r="IOQ4" s="180" t="s">
        <v>7033</v>
      </c>
      <c r="IOR4" s="180" t="s">
        <v>7034</v>
      </c>
      <c r="IOS4" s="180" t="s">
        <v>7035</v>
      </c>
      <c r="IOT4" s="180" t="s">
        <v>7036</v>
      </c>
      <c r="IOU4" s="180" t="s">
        <v>7037</v>
      </c>
      <c r="IOV4" s="180" t="s">
        <v>7038</v>
      </c>
      <c r="IOW4" s="180" t="s">
        <v>7039</v>
      </c>
      <c r="IOX4" s="180" t="s">
        <v>7040</v>
      </c>
      <c r="IOY4" s="180" t="s">
        <v>7041</v>
      </c>
      <c r="IOZ4" s="180" t="s">
        <v>7042</v>
      </c>
      <c r="IPA4" s="180" t="s">
        <v>7043</v>
      </c>
      <c r="IPB4" s="180" t="s">
        <v>7044</v>
      </c>
      <c r="IPC4" s="180" t="s">
        <v>7045</v>
      </c>
      <c r="IPD4" s="180" t="s">
        <v>7046</v>
      </c>
      <c r="IPE4" s="180" t="s">
        <v>7047</v>
      </c>
      <c r="IPF4" s="180" t="s">
        <v>7048</v>
      </c>
      <c r="IPG4" s="180" t="s">
        <v>7049</v>
      </c>
      <c r="IPH4" s="180" t="s">
        <v>7050</v>
      </c>
      <c r="IPI4" s="180" t="s">
        <v>7051</v>
      </c>
      <c r="IPJ4" s="180" t="s">
        <v>7052</v>
      </c>
      <c r="IPK4" s="180" t="s">
        <v>7053</v>
      </c>
      <c r="IPL4" s="180" t="s">
        <v>7054</v>
      </c>
      <c r="IPM4" s="180" t="s">
        <v>7055</v>
      </c>
      <c r="IPN4" s="180" t="s">
        <v>7056</v>
      </c>
      <c r="IPO4" s="180" t="s">
        <v>7057</v>
      </c>
      <c r="IPP4" s="180" t="s">
        <v>7058</v>
      </c>
      <c r="IPQ4" s="180" t="s">
        <v>7059</v>
      </c>
      <c r="IPR4" s="180" t="s">
        <v>7060</v>
      </c>
      <c r="IPS4" s="180" t="s">
        <v>7061</v>
      </c>
      <c r="IPT4" s="180" t="s">
        <v>7062</v>
      </c>
      <c r="IPU4" s="180" t="s">
        <v>7063</v>
      </c>
      <c r="IPV4" s="180" t="s">
        <v>7064</v>
      </c>
      <c r="IPW4" s="180" t="s">
        <v>7065</v>
      </c>
      <c r="IPX4" s="180" t="s">
        <v>7066</v>
      </c>
      <c r="IPY4" s="180" t="s">
        <v>7067</v>
      </c>
      <c r="IPZ4" s="180" t="s">
        <v>7068</v>
      </c>
      <c r="IQA4" s="180" t="s">
        <v>7069</v>
      </c>
      <c r="IQB4" s="180" t="s">
        <v>7070</v>
      </c>
      <c r="IQC4" s="180" t="s">
        <v>7071</v>
      </c>
      <c r="IQD4" s="180" t="s">
        <v>7072</v>
      </c>
      <c r="IQE4" s="180" t="s">
        <v>7073</v>
      </c>
      <c r="IQF4" s="180" t="s">
        <v>7074</v>
      </c>
      <c r="IQG4" s="180" t="s">
        <v>7075</v>
      </c>
      <c r="IQH4" s="180" t="s">
        <v>7076</v>
      </c>
      <c r="IQI4" s="180" t="s">
        <v>7077</v>
      </c>
      <c r="IQJ4" s="180" t="s">
        <v>7078</v>
      </c>
      <c r="IQK4" s="180" t="s">
        <v>7079</v>
      </c>
      <c r="IQL4" s="180" t="s">
        <v>7080</v>
      </c>
      <c r="IQM4" s="180" t="s">
        <v>7081</v>
      </c>
      <c r="IQN4" s="180" t="s">
        <v>7082</v>
      </c>
      <c r="IQO4" s="180" t="s">
        <v>7083</v>
      </c>
      <c r="IQP4" s="180" t="s">
        <v>7084</v>
      </c>
      <c r="IQQ4" s="180" t="s">
        <v>7085</v>
      </c>
      <c r="IQR4" s="180" t="s">
        <v>7086</v>
      </c>
      <c r="IQS4" s="180" t="s">
        <v>7087</v>
      </c>
      <c r="IQT4" s="180" t="s">
        <v>7088</v>
      </c>
      <c r="IQU4" s="180" t="s">
        <v>7089</v>
      </c>
      <c r="IQV4" s="180" t="s">
        <v>7090</v>
      </c>
      <c r="IQW4" s="180" t="s">
        <v>7091</v>
      </c>
      <c r="IQX4" s="180" t="s">
        <v>7092</v>
      </c>
      <c r="IQY4" s="180" t="s">
        <v>7093</v>
      </c>
      <c r="IQZ4" s="180" t="s">
        <v>7094</v>
      </c>
      <c r="IRA4" s="180" t="s">
        <v>7095</v>
      </c>
      <c r="IRB4" s="180" t="s">
        <v>7096</v>
      </c>
      <c r="IRC4" s="180" t="s">
        <v>7097</v>
      </c>
      <c r="IRD4" s="180" t="s">
        <v>7098</v>
      </c>
      <c r="IRE4" s="180" t="s">
        <v>7099</v>
      </c>
      <c r="IRF4" s="180" t="s">
        <v>7100</v>
      </c>
      <c r="IRG4" s="180" t="s">
        <v>7101</v>
      </c>
      <c r="IRH4" s="180" t="s">
        <v>7102</v>
      </c>
      <c r="IRI4" s="180" t="s">
        <v>7103</v>
      </c>
      <c r="IRJ4" s="180" t="s">
        <v>7104</v>
      </c>
      <c r="IRK4" s="180" t="s">
        <v>7105</v>
      </c>
      <c r="IRL4" s="180" t="s">
        <v>7106</v>
      </c>
      <c r="IRM4" s="180" t="s">
        <v>7107</v>
      </c>
      <c r="IRN4" s="180" t="s">
        <v>7108</v>
      </c>
      <c r="IRO4" s="180" t="s">
        <v>7109</v>
      </c>
      <c r="IRP4" s="180" t="s">
        <v>7110</v>
      </c>
      <c r="IRQ4" s="180" t="s">
        <v>7111</v>
      </c>
      <c r="IRR4" s="180" t="s">
        <v>7112</v>
      </c>
      <c r="IRS4" s="180" t="s">
        <v>7113</v>
      </c>
      <c r="IRT4" s="180" t="s">
        <v>7114</v>
      </c>
      <c r="IRU4" s="180" t="s">
        <v>7115</v>
      </c>
      <c r="IRV4" s="180" t="s">
        <v>7116</v>
      </c>
      <c r="IRW4" s="180" t="s">
        <v>7117</v>
      </c>
      <c r="IRX4" s="180" t="s">
        <v>7118</v>
      </c>
      <c r="IRY4" s="180" t="s">
        <v>7119</v>
      </c>
      <c r="IRZ4" s="180" t="s">
        <v>7120</v>
      </c>
      <c r="ISA4" s="180" t="s">
        <v>7121</v>
      </c>
      <c r="ISB4" s="180" t="s">
        <v>7122</v>
      </c>
      <c r="ISC4" s="180" t="s">
        <v>7123</v>
      </c>
      <c r="ISD4" s="180" t="s">
        <v>7124</v>
      </c>
      <c r="ISE4" s="180" t="s">
        <v>7125</v>
      </c>
      <c r="ISF4" s="180" t="s">
        <v>7126</v>
      </c>
      <c r="ISG4" s="180" t="s">
        <v>7127</v>
      </c>
      <c r="ISH4" s="180" t="s">
        <v>7128</v>
      </c>
      <c r="ISI4" s="180" t="s">
        <v>7129</v>
      </c>
      <c r="ISJ4" s="180" t="s">
        <v>7130</v>
      </c>
      <c r="ISK4" s="180" t="s">
        <v>7131</v>
      </c>
      <c r="ISL4" s="180" t="s">
        <v>7132</v>
      </c>
      <c r="ISM4" s="180" t="s">
        <v>7133</v>
      </c>
      <c r="ISN4" s="180" t="s">
        <v>7134</v>
      </c>
      <c r="ISO4" s="180" t="s">
        <v>7135</v>
      </c>
      <c r="ISP4" s="180" t="s">
        <v>7136</v>
      </c>
      <c r="ISQ4" s="180" t="s">
        <v>7137</v>
      </c>
      <c r="ISR4" s="180" t="s">
        <v>7138</v>
      </c>
      <c r="ISS4" s="180" t="s">
        <v>7139</v>
      </c>
      <c r="IST4" s="180" t="s">
        <v>7140</v>
      </c>
      <c r="ISU4" s="180" t="s">
        <v>7141</v>
      </c>
      <c r="ISV4" s="180" t="s">
        <v>7142</v>
      </c>
      <c r="ISW4" s="180" t="s">
        <v>7143</v>
      </c>
      <c r="ISX4" s="180" t="s">
        <v>7144</v>
      </c>
      <c r="ISY4" s="180" t="s">
        <v>7145</v>
      </c>
      <c r="ISZ4" s="180" t="s">
        <v>7146</v>
      </c>
      <c r="ITA4" s="180" t="s">
        <v>7147</v>
      </c>
      <c r="ITB4" s="180" t="s">
        <v>7148</v>
      </c>
      <c r="ITC4" s="180" t="s">
        <v>7149</v>
      </c>
      <c r="ITD4" s="180" t="s">
        <v>7150</v>
      </c>
      <c r="ITE4" s="180" t="s">
        <v>7151</v>
      </c>
      <c r="ITF4" s="180" t="s">
        <v>7152</v>
      </c>
      <c r="ITG4" s="180" t="s">
        <v>7153</v>
      </c>
      <c r="ITH4" s="180" t="s">
        <v>7154</v>
      </c>
      <c r="ITI4" s="180" t="s">
        <v>7155</v>
      </c>
      <c r="ITJ4" s="180" t="s">
        <v>7156</v>
      </c>
      <c r="ITK4" s="180" t="s">
        <v>7157</v>
      </c>
      <c r="ITL4" s="180" t="s">
        <v>7158</v>
      </c>
      <c r="ITM4" s="180" t="s">
        <v>7159</v>
      </c>
      <c r="ITN4" s="180" t="s">
        <v>166</v>
      </c>
      <c r="ITO4" s="180" t="s">
        <v>7160</v>
      </c>
      <c r="ITP4" s="180" t="s">
        <v>7161</v>
      </c>
      <c r="ITQ4" s="180" t="s">
        <v>7162</v>
      </c>
      <c r="ITR4" s="180" t="s">
        <v>7163</v>
      </c>
      <c r="ITS4" s="180" t="s">
        <v>7164</v>
      </c>
      <c r="ITT4" s="180" t="s">
        <v>7165</v>
      </c>
      <c r="ITU4" s="180" t="s">
        <v>7166</v>
      </c>
      <c r="ITV4" s="180" t="s">
        <v>7167</v>
      </c>
      <c r="ITW4" s="180" t="s">
        <v>7168</v>
      </c>
      <c r="ITX4" s="180" t="s">
        <v>7169</v>
      </c>
      <c r="ITY4" s="180" t="s">
        <v>7170</v>
      </c>
      <c r="ITZ4" s="180" t="s">
        <v>7171</v>
      </c>
      <c r="IUA4" s="180" t="s">
        <v>7172</v>
      </c>
      <c r="IUB4" s="180" t="s">
        <v>7173</v>
      </c>
      <c r="IUC4" s="180" t="s">
        <v>7174</v>
      </c>
      <c r="IUD4" s="180" t="s">
        <v>7175</v>
      </c>
      <c r="IUE4" s="180" t="s">
        <v>7176</v>
      </c>
      <c r="IUF4" s="180" t="s">
        <v>7177</v>
      </c>
      <c r="IUG4" s="180" t="s">
        <v>7178</v>
      </c>
      <c r="IUH4" s="180" t="s">
        <v>7179</v>
      </c>
      <c r="IUI4" s="180" t="s">
        <v>7180</v>
      </c>
      <c r="IUJ4" s="180" t="s">
        <v>7181</v>
      </c>
      <c r="IUK4" s="180" t="s">
        <v>155</v>
      </c>
      <c r="IUL4" s="180" t="s">
        <v>7182</v>
      </c>
      <c r="IUM4" s="180" t="s">
        <v>150</v>
      </c>
      <c r="IUN4" s="180" t="s">
        <v>156</v>
      </c>
      <c r="IUO4" s="180" t="s">
        <v>7183</v>
      </c>
      <c r="IUP4" s="180" t="s">
        <v>7184</v>
      </c>
      <c r="IUQ4" s="180" t="s">
        <v>7185</v>
      </c>
      <c r="IUR4" s="180" t="s">
        <v>7186</v>
      </c>
      <c r="IUS4" s="180" t="s">
        <v>7187</v>
      </c>
      <c r="IUT4" s="180" t="s">
        <v>7188</v>
      </c>
      <c r="IUU4" s="180" t="s">
        <v>7189</v>
      </c>
      <c r="IUV4" s="180" t="s">
        <v>7190</v>
      </c>
      <c r="IUW4" s="180" t="s">
        <v>7191</v>
      </c>
      <c r="IUX4" s="180" t="s">
        <v>7192</v>
      </c>
      <c r="IUY4" s="180" t="s">
        <v>7193</v>
      </c>
      <c r="IUZ4" s="180" t="s">
        <v>7194</v>
      </c>
      <c r="IVA4" s="180" t="s">
        <v>7195</v>
      </c>
      <c r="IVB4" s="180" t="s">
        <v>7196</v>
      </c>
      <c r="IVC4" s="180" t="s">
        <v>7197</v>
      </c>
      <c r="IVD4" s="180" t="s">
        <v>7198</v>
      </c>
      <c r="IVE4" s="180" t="s">
        <v>7199</v>
      </c>
      <c r="IVF4" s="180" t="s">
        <v>7200</v>
      </c>
      <c r="IVG4" s="180" t="s">
        <v>7201</v>
      </c>
      <c r="IVH4" s="180" t="s">
        <v>7202</v>
      </c>
      <c r="IVI4" s="180" t="s">
        <v>7203</v>
      </c>
      <c r="IVJ4" s="180" t="s">
        <v>7204</v>
      </c>
      <c r="IVK4" s="180" t="s">
        <v>7205</v>
      </c>
      <c r="IVL4" s="180" t="s">
        <v>7206</v>
      </c>
      <c r="IVM4" s="180" t="s">
        <v>7207</v>
      </c>
      <c r="IVN4" s="180" t="s">
        <v>7208</v>
      </c>
      <c r="IVO4" s="180" t="s">
        <v>7209</v>
      </c>
      <c r="IVP4" s="180" t="s">
        <v>7210</v>
      </c>
      <c r="IVQ4" s="180" t="s">
        <v>7211</v>
      </c>
      <c r="IVR4" s="180" t="s">
        <v>7212</v>
      </c>
      <c r="IVS4" s="180" t="s">
        <v>7213</v>
      </c>
      <c r="IVT4" s="180" t="s">
        <v>7214</v>
      </c>
      <c r="IVU4" s="180" t="s">
        <v>7215</v>
      </c>
      <c r="IVV4" s="180" t="s">
        <v>7216</v>
      </c>
      <c r="IVW4" s="180" t="s">
        <v>7217</v>
      </c>
      <c r="IVX4" s="180" t="s">
        <v>7218</v>
      </c>
      <c r="IVY4" s="180" t="s">
        <v>7219</v>
      </c>
      <c r="IVZ4" s="180" t="s">
        <v>7220</v>
      </c>
      <c r="IWA4" s="180" t="s">
        <v>7221</v>
      </c>
      <c r="IWB4" s="180" t="s">
        <v>7222</v>
      </c>
      <c r="IWC4" s="180" t="s">
        <v>7223</v>
      </c>
      <c r="IWD4" s="180" t="s">
        <v>7224</v>
      </c>
      <c r="IWE4" s="180" t="s">
        <v>7225</v>
      </c>
      <c r="IWF4" s="180" t="s">
        <v>7226</v>
      </c>
      <c r="IWG4" s="180" t="s">
        <v>7227</v>
      </c>
      <c r="IWH4" s="180" t="s">
        <v>7228</v>
      </c>
      <c r="IWI4" s="180" t="s">
        <v>7229</v>
      </c>
      <c r="IWJ4" s="180" t="s">
        <v>7230</v>
      </c>
      <c r="IWK4" s="180" t="s">
        <v>7231</v>
      </c>
      <c r="IWL4" s="180" t="s">
        <v>7232</v>
      </c>
      <c r="IWM4" s="180" t="s">
        <v>7233</v>
      </c>
      <c r="IWN4" s="180" t="s">
        <v>7234</v>
      </c>
      <c r="IWO4" s="180" t="s">
        <v>7235</v>
      </c>
      <c r="IWP4" s="180" t="s">
        <v>7236</v>
      </c>
      <c r="IWQ4" s="180" t="s">
        <v>7237</v>
      </c>
      <c r="IWR4" s="180" t="s">
        <v>7238</v>
      </c>
      <c r="IWS4" s="180" t="s">
        <v>7239</v>
      </c>
      <c r="IWT4" s="180" t="s">
        <v>7240</v>
      </c>
      <c r="IWU4" s="180" t="s">
        <v>7241</v>
      </c>
      <c r="IWV4" s="180" t="s">
        <v>7242</v>
      </c>
      <c r="IWW4" s="180" t="s">
        <v>7243</v>
      </c>
      <c r="IWX4" s="180" t="s">
        <v>7244</v>
      </c>
      <c r="IWY4" s="180" t="s">
        <v>7245</v>
      </c>
      <c r="IWZ4" s="180" t="s">
        <v>7246</v>
      </c>
      <c r="IXA4" s="180" t="s">
        <v>7247</v>
      </c>
      <c r="IXB4" s="180" t="s">
        <v>7248</v>
      </c>
      <c r="IXC4" s="180" t="s">
        <v>7249</v>
      </c>
      <c r="IXD4" s="180" t="s">
        <v>7250</v>
      </c>
      <c r="IXE4" s="180" t="s">
        <v>7251</v>
      </c>
      <c r="IXF4" s="180" t="s">
        <v>7252</v>
      </c>
      <c r="IXG4" s="180" t="s">
        <v>7253</v>
      </c>
      <c r="IXH4" s="180" t="s">
        <v>7254</v>
      </c>
      <c r="IXI4" s="180" t="s">
        <v>7255</v>
      </c>
      <c r="IXJ4" s="180" t="s">
        <v>7256</v>
      </c>
      <c r="IXK4" s="180" t="s">
        <v>7257</v>
      </c>
      <c r="IXL4" s="180" t="s">
        <v>7258</v>
      </c>
      <c r="IXM4" s="180" t="s">
        <v>7259</v>
      </c>
      <c r="IXN4" s="180" t="s">
        <v>7260</v>
      </c>
      <c r="IXO4" s="180" t="s">
        <v>7261</v>
      </c>
      <c r="IXP4" s="180" t="s">
        <v>7262</v>
      </c>
      <c r="IXQ4" s="180" t="s">
        <v>7263</v>
      </c>
      <c r="IXR4" s="180" t="s">
        <v>7264</v>
      </c>
      <c r="IXS4" s="180" t="s">
        <v>7265</v>
      </c>
      <c r="IXT4" s="180" t="s">
        <v>7266</v>
      </c>
      <c r="IXU4" s="180" t="s">
        <v>7267</v>
      </c>
      <c r="IXV4" s="180" t="s">
        <v>7268</v>
      </c>
      <c r="IXW4" s="180" t="s">
        <v>7269</v>
      </c>
      <c r="IXX4" s="180" t="s">
        <v>7270</v>
      </c>
      <c r="IXY4" s="180" t="s">
        <v>7271</v>
      </c>
      <c r="IXZ4" s="180" t="s">
        <v>7272</v>
      </c>
      <c r="IYA4" s="180" t="s">
        <v>7273</v>
      </c>
      <c r="IYB4" s="180" t="s">
        <v>7274</v>
      </c>
      <c r="IYC4" s="180" t="s">
        <v>7275</v>
      </c>
      <c r="IYD4" s="180" t="s">
        <v>7276</v>
      </c>
      <c r="IYE4" s="180" t="s">
        <v>7277</v>
      </c>
      <c r="IYF4" s="180" t="s">
        <v>7278</v>
      </c>
      <c r="IYG4" s="180" t="s">
        <v>7279</v>
      </c>
      <c r="IYH4" s="180" t="s">
        <v>7280</v>
      </c>
      <c r="IYI4" s="180" t="s">
        <v>7281</v>
      </c>
      <c r="IYJ4" s="180" t="s">
        <v>7282</v>
      </c>
      <c r="IYK4" s="180" t="s">
        <v>7283</v>
      </c>
      <c r="IYL4" s="180" t="s">
        <v>7284</v>
      </c>
      <c r="IYM4" s="180" t="s">
        <v>7285</v>
      </c>
      <c r="IYN4" s="180" t="s">
        <v>7286</v>
      </c>
      <c r="IYO4" s="180" t="s">
        <v>7287</v>
      </c>
      <c r="IYP4" s="180" t="s">
        <v>7288</v>
      </c>
      <c r="IYQ4" s="180" t="s">
        <v>7289</v>
      </c>
      <c r="IYR4" s="180" t="s">
        <v>7290</v>
      </c>
      <c r="IYS4" s="180" t="s">
        <v>7291</v>
      </c>
      <c r="IYT4" s="180" t="s">
        <v>7292</v>
      </c>
      <c r="IYU4" s="180" t="s">
        <v>7293</v>
      </c>
      <c r="IYV4" s="180" t="s">
        <v>7294</v>
      </c>
      <c r="IYW4" s="180" t="s">
        <v>7295</v>
      </c>
      <c r="IYX4" s="180" t="s">
        <v>7296</v>
      </c>
      <c r="IYY4" s="180" t="s">
        <v>7297</v>
      </c>
      <c r="IYZ4" s="180" t="s">
        <v>7298</v>
      </c>
      <c r="IZA4" s="180" t="s">
        <v>7299</v>
      </c>
      <c r="IZB4" s="180" t="s">
        <v>7300</v>
      </c>
      <c r="IZC4" s="180" t="s">
        <v>7301</v>
      </c>
      <c r="IZD4" s="180" t="s">
        <v>7302</v>
      </c>
      <c r="IZE4" s="180" t="s">
        <v>7303</v>
      </c>
      <c r="IZF4" s="180" t="s">
        <v>7304</v>
      </c>
      <c r="IZG4" s="180" t="s">
        <v>7305</v>
      </c>
      <c r="IZH4" s="180" t="s">
        <v>7306</v>
      </c>
      <c r="IZI4" s="180" t="s">
        <v>7307</v>
      </c>
      <c r="IZJ4" s="180" t="s">
        <v>7308</v>
      </c>
      <c r="IZK4" s="180" t="s">
        <v>7309</v>
      </c>
      <c r="IZL4" s="180" t="s">
        <v>7310</v>
      </c>
      <c r="IZM4" s="180" t="s">
        <v>7311</v>
      </c>
      <c r="IZN4" s="180" t="s">
        <v>7312</v>
      </c>
      <c r="IZO4" s="180" t="s">
        <v>7313</v>
      </c>
      <c r="IZP4" s="180" t="s">
        <v>7314</v>
      </c>
      <c r="IZQ4" s="180" t="s">
        <v>7315</v>
      </c>
      <c r="IZR4" s="180" t="s">
        <v>7316</v>
      </c>
      <c r="IZS4" s="180" t="s">
        <v>7317</v>
      </c>
      <c r="IZT4" s="180" t="s">
        <v>7318</v>
      </c>
      <c r="IZU4" s="180" t="s">
        <v>7319</v>
      </c>
      <c r="IZV4" s="180" t="s">
        <v>7320</v>
      </c>
      <c r="IZW4" s="180" t="s">
        <v>7321</v>
      </c>
      <c r="IZX4" s="180" t="s">
        <v>7322</v>
      </c>
      <c r="IZY4" s="180" t="s">
        <v>7323</v>
      </c>
      <c r="IZZ4" s="180" t="s">
        <v>7324</v>
      </c>
      <c r="JAA4" s="180" t="s">
        <v>7325</v>
      </c>
      <c r="JAB4" s="180" t="s">
        <v>7326</v>
      </c>
      <c r="JAC4" s="180" t="s">
        <v>7327</v>
      </c>
      <c r="JAD4" s="180" t="s">
        <v>7328</v>
      </c>
      <c r="JAE4" s="180" t="s">
        <v>7329</v>
      </c>
      <c r="JAF4" s="180" t="s">
        <v>7330</v>
      </c>
      <c r="JAG4" s="180" t="s">
        <v>7331</v>
      </c>
      <c r="JAH4" s="180" t="s">
        <v>7332</v>
      </c>
      <c r="JAI4" s="180" t="s">
        <v>7333</v>
      </c>
      <c r="JAJ4" s="180" t="s">
        <v>7334</v>
      </c>
      <c r="JAK4" s="180" t="s">
        <v>7335</v>
      </c>
      <c r="JAL4" s="180" t="s">
        <v>7336</v>
      </c>
      <c r="JAM4" s="180" t="s">
        <v>7337</v>
      </c>
      <c r="JAN4" s="180" t="s">
        <v>7338</v>
      </c>
      <c r="JAO4" s="180" t="s">
        <v>7339</v>
      </c>
      <c r="JAP4" s="180" t="s">
        <v>7340</v>
      </c>
      <c r="JAQ4" s="180" t="s">
        <v>7341</v>
      </c>
      <c r="JAR4" s="180" t="s">
        <v>7342</v>
      </c>
      <c r="JAS4" s="180" t="s">
        <v>7343</v>
      </c>
      <c r="JAT4" s="180" t="s">
        <v>7344</v>
      </c>
      <c r="JAU4" s="180" t="s">
        <v>7345</v>
      </c>
      <c r="JAV4" s="180" t="s">
        <v>7346</v>
      </c>
      <c r="JAW4" s="180" t="s">
        <v>7347</v>
      </c>
      <c r="JAX4" s="180" t="s">
        <v>7348</v>
      </c>
      <c r="JAY4" s="180" t="s">
        <v>7349</v>
      </c>
      <c r="JAZ4" s="180" t="s">
        <v>7350</v>
      </c>
      <c r="JBA4" s="180" t="s">
        <v>7351</v>
      </c>
      <c r="JBB4" s="180" t="s">
        <v>7352</v>
      </c>
      <c r="JBC4" s="180" t="s">
        <v>7353</v>
      </c>
      <c r="JBD4" s="180" t="s">
        <v>7354</v>
      </c>
      <c r="JBE4" s="180" t="s">
        <v>7355</v>
      </c>
      <c r="JBF4" s="180" t="s">
        <v>7356</v>
      </c>
      <c r="JBG4" s="180" t="s">
        <v>7357</v>
      </c>
      <c r="JBH4" s="180" t="s">
        <v>7358</v>
      </c>
      <c r="JBI4" s="180" t="s">
        <v>7359</v>
      </c>
      <c r="JBJ4" s="180" t="s">
        <v>7360</v>
      </c>
      <c r="JBK4" s="180" t="s">
        <v>7361</v>
      </c>
      <c r="JBL4" s="180" t="s">
        <v>7362</v>
      </c>
      <c r="JBM4" s="180" t="s">
        <v>7363</v>
      </c>
      <c r="JBN4" s="180" t="s">
        <v>7364</v>
      </c>
      <c r="JBO4" s="180" t="s">
        <v>7365</v>
      </c>
      <c r="JBP4" s="180" t="s">
        <v>7366</v>
      </c>
      <c r="JBQ4" s="180" t="s">
        <v>7367</v>
      </c>
      <c r="JBR4" s="180" t="s">
        <v>7368</v>
      </c>
      <c r="JBS4" s="180" t="s">
        <v>7369</v>
      </c>
      <c r="JBT4" s="180" t="s">
        <v>7370</v>
      </c>
      <c r="JBU4" s="180" t="s">
        <v>7371</v>
      </c>
      <c r="JBV4" s="180" t="s">
        <v>7372</v>
      </c>
      <c r="JBW4" s="180" t="s">
        <v>7373</v>
      </c>
      <c r="JBX4" s="180" t="s">
        <v>7374</v>
      </c>
      <c r="JBY4" s="180" t="s">
        <v>7375</v>
      </c>
      <c r="JBZ4" s="180" t="s">
        <v>7376</v>
      </c>
      <c r="JCA4" s="180" t="s">
        <v>7377</v>
      </c>
      <c r="JCB4" s="180" t="s">
        <v>7378</v>
      </c>
      <c r="JCC4" s="180" t="s">
        <v>8209</v>
      </c>
      <c r="JCD4" s="180" t="s">
        <v>8210</v>
      </c>
      <c r="JCE4" s="180" t="s">
        <v>7379</v>
      </c>
      <c r="JCF4" s="180" t="s">
        <v>7380</v>
      </c>
      <c r="JCG4" s="180" t="s">
        <v>7381</v>
      </c>
      <c r="JCH4" s="180" t="s">
        <v>7382</v>
      </c>
      <c r="JCI4" s="180" t="s">
        <v>7383</v>
      </c>
      <c r="JCJ4" s="180" t="s">
        <v>7384</v>
      </c>
      <c r="JCK4" s="180" t="s">
        <v>7385</v>
      </c>
      <c r="JCL4" s="180" t="s">
        <v>7386</v>
      </c>
      <c r="JCM4" s="180" t="s">
        <v>7387</v>
      </c>
      <c r="JCN4" s="180" t="s">
        <v>7388</v>
      </c>
      <c r="JCO4" s="180" t="s">
        <v>7389</v>
      </c>
      <c r="JCP4" s="180" t="s">
        <v>7390</v>
      </c>
      <c r="JCQ4" s="180" t="s">
        <v>7391</v>
      </c>
      <c r="JCR4" s="180" t="s">
        <v>7392</v>
      </c>
      <c r="JCS4" s="180" t="s">
        <v>7393</v>
      </c>
      <c r="JCT4" s="180" t="s">
        <v>7394</v>
      </c>
      <c r="JCU4" s="180" t="s">
        <v>7395</v>
      </c>
      <c r="JCV4" s="180" t="s">
        <v>7396</v>
      </c>
      <c r="JCW4" s="180" t="s">
        <v>7397</v>
      </c>
      <c r="JCX4" s="180" t="s">
        <v>7398</v>
      </c>
      <c r="JCY4" s="180" t="s">
        <v>7399</v>
      </c>
      <c r="JCZ4" s="180" t="s">
        <v>7400</v>
      </c>
      <c r="JDA4" s="180" t="s">
        <v>7401</v>
      </c>
      <c r="JDB4" s="180" t="s">
        <v>7402</v>
      </c>
      <c r="JDC4" s="180" t="s">
        <v>7403</v>
      </c>
      <c r="JDD4" s="180" t="s">
        <v>7404</v>
      </c>
      <c r="JDE4" s="180" t="s">
        <v>7405</v>
      </c>
      <c r="JDF4" s="180" t="s">
        <v>7406</v>
      </c>
      <c r="JDG4" s="180" t="s">
        <v>7407</v>
      </c>
      <c r="JDH4" s="180" t="s">
        <v>7408</v>
      </c>
      <c r="JDI4" s="180" t="s">
        <v>7409</v>
      </c>
      <c r="JDJ4" s="180" t="s">
        <v>7410</v>
      </c>
      <c r="JDK4" s="180" t="s">
        <v>7411</v>
      </c>
      <c r="JDL4" s="180" t="s">
        <v>7412</v>
      </c>
      <c r="JDM4" s="180" t="s">
        <v>7413</v>
      </c>
      <c r="JDN4" s="180" t="s">
        <v>7414</v>
      </c>
      <c r="JDO4" s="180" t="s">
        <v>7415</v>
      </c>
      <c r="JDP4" s="180" t="s">
        <v>7416</v>
      </c>
      <c r="JDQ4" s="180" t="s">
        <v>7417</v>
      </c>
      <c r="JDR4" s="180" t="s">
        <v>7418</v>
      </c>
      <c r="JDS4" s="180" t="s">
        <v>7419</v>
      </c>
      <c r="JDT4" s="180" t="s">
        <v>7420</v>
      </c>
      <c r="JDU4" s="180" t="s">
        <v>7421</v>
      </c>
      <c r="JDV4" s="180" t="s">
        <v>7422</v>
      </c>
      <c r="JDW4" s="180" t="s">
        <v>7423</v>
      </c>
      <c r="JDX4" s="180" t="s">
        <v>7424</v>
      </c>
      <c r="JDY4" s="180" t="s">
        <v>7425</v>
      </c>
      <c r="JDZ4" s="180" t="s">
        <v>7426</v>
      </c>
      <c r="JEA4" s="180" t="s">
        <v>7427</v>
      </c>
      <c r="JEB4" s="180" t="s">
        <v>7428</v>
      </c>
      <c r="JEC4" s="180" t="s">
        <v>7429</v>
      </c>
      <c r="JED4" s="180" t="s">
        <v>7430</v>
      </c>
      <c r="JEE4" s="180" t="s">
        <v>7431</v>
      </c>
      <c r="JEF4" s="180" t="s">
        <v>7432</v>
      </c>
      <c r="JEG4" s="180" t="s">
        <v>7433</v>
      </c>
      <c r="JEH4" s="180" t="s">
        <v>7434</v>
      </c>
      <c r="JEI4" s="180" t="s">
        <v>7435</v>
      </c>
      <c r="JEJ4" s="180" t="s">
        <v>7436</v>
      </c>
      <c r="JEK4" s="180" t="s">
        <v>7437</v>
      </c>
      <c r="JEL4" s="180" t="s">
        <v>7438</v>
      </c>
      <c r="JEM4" s="180" t="s">
        <v>7439</v>
      </c>
      <c r="JEN4" s="180" t="s">
        <v>7440</v>
      </c>
      <c r="JEO4" s="180" t="s">
        <v>7441</v>
      </c>
      <c r="JEP4" s="180" t="s">
        <v>7442</v>
      </c>
      <c r="JEQ4" s="180" t="s">
        <v>7443</v>
      </c>
      <c r="JER4" s="180" t="s">
        <v>7444</v>
      </c>
      <c r="JES4" s="180" t="s">
        <v>7445</v>
      </c>
      <c r="JET4" s="180" t="s">
        <v>7446</v>
      </c>
      <c r="JEU4" s="180" t="s">
        <v>7447</v>
      </c>
      <c r="JEV4" s="180" t="s">
        <v>7448</v>
      </c>
      <c r="JEW4" s="180" t="s">
        <v>7449</v>
      </c>
      <c r="JEX4" s="180" t="s">
        <v>7450</v>
      </c>
      <c r="JEY4" s="180" t="s">
        <v>7451</v>
      </c>
      <c r="JEZ4" s="180" t="s">
        <v>7452</v>
      </c>
      <c r="JFA4" s="180" t="s">
        <v>7453</v>
      </c>
      <c r="JFB4" s="180" t="s">
        <v>7454</v>
      </c>
      <c r="JFC4" s="180" t="s">
        <v>7455</v>
      </c>
      <c r="JFD4" s="180" t="s">
        <v>7456</v>
      </c>
      <c r="JFE4" s="180" t="s">
        <v>7457</v>
      </c>
      <c r="JFF4" s="180" t="s">
        <v>7458</v>
      </c>
      <c r="JFG4" s="180" t="s">
        <v>7459</v>
      </c>
      <c r="JFH4" s="180" t="s">
        <v>7460</v>
      </c>
      <c r="JFI4" s="180" t="s">
        <v>7461</v>
      </c>
      <c r="JFJ4" s="180" t="s">
        <v>7462</v>
      </c>
      <c r="JFK4" s="180" t="s">
        <v>7463</v>
      </c>
      <c r="JFL4" s="180" t="s">
        <v>7464</v>
      </c>
      <c r="JFM4" s="180" t="s">
        <v>7465</v>
      </c>
      <c r="JFN4" s="180" t="s">
        <v>7466</v>
      </c>
      <c r="JFO4" s="180" t="s">
        <v>7467</v>
      </c>
      <c r="JFP4" s="180" t="s">
        <v>7468</v>
      </c>
      <c r="JFQ4" s="180" t="s">
        <v>7469</v>
      </c>
      <c r="JFR4" s="180" t="s">
        <v>7470</v>
      </c>
      <c r="JFS4" s="180" t="s">
        <v>7471</v>
      </c>
      <c r="JFT4" s="180" t="s">
        <v>7472</v>
      </c>
      <c r="JFU4" s="180" t="s">
        <v>7473</v>
      </c>
      <c r="JFV4" s="180" t="s">
        <v>7474</v>
      </c>
      <c r="JFW4" s="180" t="s">
        <v>7475</v>
      </c>
      <c r="JFX4" s="180" t="s">
        <v>7476</v>
      </c>
      <c r="JFY4" s="180" t="s">
        <v>7477</v>
      </c>
      <c r="JFZ4" s="180" t="s">
        <v>7478</v>
      </c>
      <c r="JGA4" s="180" t="s">
        <v>7479</v>
      </c>
      <c r="JGB4" s="180" t="s">
        <v>7480</v>
      </c>
      <c r="JGC4" s="180" t="s">
        <v>7481</v>
      </c>
      <c r="JGD4" s="180" t="s">
        <v>7482</v>
      </c>
      <c r="JGE4" s="180" t="s">
        <v>7483</v>
      </c>
      <c r="JGF4" s="180" t="s">
        <v>7484</v>
      </c>
      <c r="JGG4" s="180" t="s">
        <v>7485</v>
      </c>
      <c r="JGH4" s="180" t="s">
        <v>7486</v>
      </c>
      <c r="JGI4" s="180" t="s">
        <v>7487</v>
      </c>
      <c r="JGJ4" s="180" t="s">
        <v>7488</v>
      </c>
      <c r="JGK4" s="180" t="s">
        <v>7489</v>
      </c>
      <c r="JGL4" s="180" t="s">
        <v>7490</v>
      </c>
      <c r="JGM4" s="180" t="s">
        <v>7491</v>
      </c>
      <c r="JGN4" s="180" t="s">
        <v>7492</v>
      </c>
      <c r="JGO4" s="180" t="s">
        <v>7493</v>
      </c>
      <c r="JGP4" s="180" t="s">
        <v>7494</v>
      </c>
      <c r="JGQ4" s="180" t="s">
        <v>7495</v>
      </c>
      <c r="JGR4" s="180" t="s">
        <v>7496</v>
      </c>
      <c r="JGS4" s="180" t="s">
        <v>7497</v>
      </c>
      <c r="JGT4" s="180" t="s">
        <v>7498</v>
      </c>
      <c r="JGU4" s="180" t="s">
        <v>7499</v>
      </c>
      <c r="JGV4" s="180" t="s">
        <v>7500</v>
      </c>
      <c r="JGW4" s="180" t="s">
        <v>7501</v>
      </c>
      <c r="JGX4" s="180" t="s">
        <v>7502</v>
      </c>
      <c r="JGY4" s="180" t="s">
        <v>7503</v>
      </c>
      <c r="JGZ4" s="180" t="s">
        <v>7504</v>
      </c>
      <c r="JHA4" s="180" t="s">
        <v>7505</v>
      </c>
      <c r="JHB4" s="180" t="s">
        <v>7506</v>
      </c>
      <c r="JHC4" s="180" t="s">
        <v>7507</v>
      </c>
      <c r="JHD4" s="180" t="s">
        <v>7508</v>
      </c>
      <c r="JHE4" s="180" t="s">
        <v>7509</v>
      </c>
      <c r="JHF4" s="180" t="s">
        <v>7510</v>
      </c>
      <c r="JHG4" s="180" t="s">
        <v>7511</v>
      </c>
      <c r="JHH4" s="180" t="s">
        <v>7512</v>
      </c>
      <c r="JHI4" s="180" t="s">
        <v>7513</v>
      </c>
      <c r="JHJ4" s="180" t="s">
        <v>7514</v>
      </c>
      <c r="JHK4" s="180" t="s">
        <v>7515</v>
      </c>
      <c r="JHL4" s="180" t="s">
        <v>7516</v>
      </c>
      <c r="JHM4" s="180" t="s">
        <v>7517</v>
      </c>
      <c r="JHN4" s="180" t="s">
        <v>7518</v>
      </c>
      <c r="JHO4" s="180" t="s">
        <v>7519</v>
      </c>
      <c r="JHP4" s="180" t="s">
        <v>7520</v>
      </c>
      <c r="JHQ4" s="180" t="s">
        <v>7521</v>
      </c>
      <c r="JHR4" s="180" t="s">
        <v>7522</v>
      </c>
      <c r="JHS4" s="180" t="s">
        <v>7523</v>
      </c>
      <c r="JHT4" s="180" t="s">
        <v>7524</v>
      </c>
      <c r="JHU4" s="180" t="s">
        <v>7525</v>
      </c>
      <c r="JHV4" s="180" t="s">
        <v>7526</v>
      </c>
      <c r="JHW4" s="180" t="s">
        <v>7527</v>
      </c>
      <c r="JHX4" s="180" t="s">
        <v>7528</v>
      </c>
      <c r="JHY4" s="180" t="s">
        <v>7529</v>
      </c>
      <c r="JHZ4" s="180" t="s">
        <v>7530</v>
      </c>
      <c r="JIA4" s="180" t="s">
        <v>7531</v>
      </c>
      <c r="JIB4" s="180" t="s">
        <v>7532</v>
      </c>
      <c r="JIC4" s="180" t="s">
        <v>7533</v>
      </c>
      <c r="JID4" s="180" t="s">
        <v>7534</v>
      </c>
      <c r="JIE4" s="180" t="s">
        <v>7535</v>
      </c>
      <c r="JIF4" s="180" t="s">
        <v>7536</v>
      </c>
      <c r="JIG4" s="180" t="s">
        <v>7537</v>
      </c>
      <c r="JIH4" s="180" t="s">
        <v>7538</v>
      </c>
      <c r="JII4" s="180" t="s">
        <v>7539</v>
      </c>
      <c r="JIJ4" s="180" t="s">
        <v>7540</v>
      </c>
      <c r="JIK4" s="180" t="s">
        <v>7541</v>
      </c>
      <c r="JIL4" s="180" t="s">
        <v>7542</v>
      </c>
      <c r="JIM4" s="180" t="s">
        <v>7543</v>
      </c>
      <c r="JIN4" s="180" t="s">
        <v>7544</v>
      </c>
      <c r="JIO4" s="180" t="s">
        <v>7545</v>
      </c>
      <c r="JIP4" s="180" t="s">
        <v>7546</v>
      </c>
      <c r="JIQ4" s="180" t="s">
        <v>7547</v>
      </c>
      <c r="JIR4" s="180" t="s">
        <v>7548</v>
      </c>
      <c r="JIS4" s="180" t="s">
        <v>7549</v>
      </c>
      <c r="JIT4" s="180" t="s">
        <v>7550</v>
      </c>
      <c r="JIU4" s="180" t="s">
        <v>7551</v>
      </c>
      <c r="JIV4" s="180" t="s">
        <v>7552</v>
      </c>
      <c r="JIW4" s="180" t="s">
        <v>7553</v>
      </c>
      <c r="JIX4" s="180" t="s">
        <v>7554</v>
      </c>
      <c r="JIY4" s="180" t="s">
        <v>7555</v>
      </c>
      <c r="JIZ4" s="180" t="s">
        <v>7556</v>
      </c>
      <c r="JJA4" s="180" t="s">
        <v>7557</v>
      </c>
      <c r="JJB4" s="180" t="s">
        <v>7558</v>
      </c>
      <c r="JJC4" s="180" t="s">
        <v>7559</v>
      </c>
      <c r="JJD4" s="180" t="s">
        <v>7560</v>
      </c>
      <c r="JJE4" s="180" t="s">
        <v>7561</v>
      </c>
      <c r="JJF4" s="180" t="s">
        <v>7562</v>
      </c>
      <c r="JJG4" s="180" t="s">
        <v>7563</v>
      </c>
      <c r="JJH4" s="180" t="s">
        <v>7564</v>
      </c>
      <c r="JJI4" s="180" t="s">
        <v>7565</v>
      </c>
      <c r="JJJ4" s="180" t="s">
        <v>7566</v>
      </c>
      <c r="JJK4" s="180" t="s">
        <v>7567</v>
      </c>
      <c r="JJL4" s="180" t="s">
        <v>7568</v>
      </c>
      <c r="JJM4" s="180" t="s">
        <v>7569</v>
      </c>
      <c r="JJN4" s="180" t="s">
        <v>7570</v>
      </c>
      <c r="JJO4" s="180" t="s">
        <v>7571</v>
      </c>
      <c r="JJP4" s="180" t="s">
        <v>7572</v>
      </c>
      <c r="JJQ4" s="180" t="s">
        <v>7573</v>
      </c>
      <c r="JJR4" s="180" t="s">
        <v>7574</v>
      </c>
      <c r="JJS4" s="180" t="s">
        <v>7575</v>
      </c>
      <c r="JJT4" s="180" t="s">
        <v>7576</v>
      </c>
      <c r="JJU4" s="180" t="s">
        <v>7577</v>
      </c>
      <c r="JJV4" s="180" t="s">
        <v>7578</v>
      </c>
      <c r="JJW4" s="180" t="s">
        <v>7579</v>
      </c>
      <c r="JJX4" s="180" t="s">
        <v>7580</v>
      </c>
      <c r="JJY4" s="180" t="s">
        <v>7581</v>
      </c>
      <c r="JJZ4" s="180" t="s">
        <v>7582</v>
      </c>
      <c r="JKA4" s="180" t="s">
        <v>7583</v>
      </c>
      <c r="JKB4" s="180" t="s">
        <v>7584</v>
      </c>
      <c r="JKC4" s="180" t="s">
        <v>7585</v>
      </c>
      <c r="JKD4" s="180" t="s">
        <v>7586</v>
      </c>
      <c r="JKE4" s="180" t="s">
        <v>7587</v>
      </c>
      <c r="JKF4" s="180" t="s">
        <v>7588</v>
      </c>
      <c r="JKG4" s="180" t="s">
        <v>7589</v>
      </c>
      <c r="JKH4" s="180" t="s">
        <v>7590</v>
      </c>
      <c r="JKI4" s="180" t="s">
        <v>7591</v>
      </c>
      <c r="JKJ4" s="180" t="s">
        <v>7592</v>
      </c>
      <c r="JKK4" s="180" t="s">
        <v>7593</v>
      </c>
      <c r="JKL4" s="180" t="s">
        <v>7594</v>
      </c>
      <c r="JKM4" s="180" t="s">
        <v>7595</v>
      </c>
      <c r="JKN4" s="180" t="s">
        <v>7596</v>
      </c>
      <c r="JKO4" s="180" t="s">
        <v>7597</v>
      </c>
      <c r="JKP4" s="180" t="s">
        <v>7598</v>
      </c>
      <c r="JKQ4" s="180" t="s">
        <v>7599</v>
      </c>
      <c r="JKR4" s="180" t="s">
        <v>7600</v>
      </c>
      <c r="JKS4" s="180" t="s">
        <v>7601</v>
      </c>
      <c r="JKT4" s="180" t="s">
        <v>7602</v>
      </c>
      <c r="JKU4" s="180" t="s">
        <v>7603</v>
      </c>
      <c r="JKV4" s="180" t="s">
        <v>7604</v>
      </c>
      <c r="JKW4" s="180" t="s">
        <v>7605</v>
      </c>
      <c r="JKX4" s="180" t="s">
        <v>7606</v>
      </c>
      <c r="JKY4" s="180" t="s">
        <v>7607</v>
      </c>
      <c r="JKZ4" s="180" t="s">
        <v>7608</v>
      </c>
      <c r="JLA4" s="180" t="s">
        <v>7609</v>
      </c>
      <c r="JLB4" s="180" t="s">
        <v>7610</v>
      </c>
      <c r="JLC4" s="180" t="s">
        <v>7611</v>
      </c>
      <c r="JLD4" s="180" t="s">
        <v>7612</v>
      </c>
      <c r="JLE4" s="180" t="s">
        <v>7613</v>
      </c>
      <c r="JLF4" s="180" t="s">
        <v>7614</v>
      </c>
      <c r="JLG4" s="180" t="s">
        <v>7615</v>
      </c>
      <c r="JLH4" s="180" t="s">
        <v>7616</v>
      </c>
      <c r="JLI4" s="180" t="s">
        <v>7617</v>
      </c>
      <c r="JLJ4" s="180" t="s">
        <v>7618</v>
      </c>
      <c r="JLK4" s="180" t="s">
        <v>7619</v>
      </c>
      <c r="JLL4" s="180" t="s">
        <v>7620</v>
      </c>
      <c r="JLM4" s="180" t="s">
        <v>7621</v>
      </c>
      <c r="JLN4" s="180" t="s">
        <v>7622</v>
      </c>
      <c r="JLO4" s="180" t="s">
        <v>7623</v>
      </c>
      <c r="JLP4" s="180" t="s">
        <v>7624</v>
      </c>
      <c r="JLQ4" s="180" t="s">
        <v>7625</v>
      </c>
      <c r="JLR4" s="180" t="s">
        <v>7626</v>
      </c>
      <c r="JLS4" s="180" t="s">
        <v>7627</v>
      </c>
      <c r="JLT4" s="180" t="s">
        <v>7628</v>
      </c>
      <c r="JLU4" s="180" t="s">
        <v>7629</v>
      </c>
      <c r="JLV4" s="180" t="s">
        <v>7630</v>
      </c>
      <c r="JLW4" s="180" t="s">
        <v>7631</v>
      </c>
      <c r="JLX4" s="180" t="s">
        <v>7632</v>
      </c>
      <c r="JLY4" s="180" t="s">
        <v>7633</v>
      </c>
      <c r="JLZ4" s="180" t="s">
        <v>7634</v>
      </c>
      <c r="JMA4" s="180" t="s">
        <v>7635</v>
      </c>
      <c r="JMB4" s="180" t="s">
        <v>7636</v>
      </c>
      <c r="JMC4" s="180" t="s">
        <v>7637</v>
      </c>
      <c r="JMD4" s="180" t="s">
        <v>7638</v>
      </c>
      <c r="JME4" s="180" t="s">
        <v>7639</v>
      </c>
      <c r="JMF4" s="180" t="s">
        <v>7640</v>
      </c>
      <c r="JMG4" s="180" t="s">
        <v>7641</v>
      </c>
      <c r="JMH4" s="180" t="s">
        <v>7642</v>
      </c>
      <c r="JMI4" s="180" t="s">
        <v>7643</v>
      </c>
      <c r="JMJ4" s="180" t="s">
        <v>7644</v>
      </c>
      <c r="JMK4" s="180" t="s">
        <v>7645</v>
      </c>
      <c r="JML4" s="180" t="s">
        <v>7646</v>
      </c>
      <c r="JMM4" s="180" t="s">
        <v>7647</v>
      </c>
      <c r="JMN4" s="180" t="s">
        <v>7648</v>
      </c>
      <c r="JMO4" s="180" t="s">
        <v>7649</v>
      </c>
      <c r="JMP4" s="180" t="s">
        <v>7650</v>
      </c>
      <c r="JMQ4" s="180" t="s">
        <v>7651</v>
      </c>
      <c r="JMR4" s="180" t="s">
        <v>7652</v>
      </c>
      <c r="JMS4" s="180" t="s">
        <v>7653</v>
      </c>
      <c r="JMT4" s="180" t="s">
        <v>7654</v>
      </c>
      <c r="JMU4" s="180" t="s">
        <v>7655</v>
      </c>
      <c r="JMV4" s="180" t="s">
        <v>7656</v>
      </c>
      <c r="JMW4" s="180" t="s">
        <v>7657</v>
      </c>
      <c r="JMX4" s="180" t="s">
        <v>7658</v>
      </c>
      <c r="JMY4" s="180" t="s">
        <v>7659</v>
      </c>
      <c r="JMZ4" s="180" t="s">
        <v>7660</v>
      </c>
      <c r="JNA4" s="180" t="s">
        <v>7661</v>
      </c>
      <c r="JNB4" s="180" t="s">
        <v>7662</v>
      </c>
      <c r="JNC4" s="180" t="s">
        <v>169</v>
      </c>
      <c r="JND4" s="181"/>
      <c r="JNE4" s="181"/>
      <c r="JNF4" s="181"/>
      <c r="JNG4" s="181"/>
      <c r="JNH4" s="181"/>
      <c r="JNI4" s="181"/>
      <c r="JNJ4" s="181"/>
      <c r="JNK4" s="181"/>
      <c r="JNL4" s="181"/>
      <c r="JNM4" s="181"/>
      <c r="JNN4" s="181"/>
      <c r="JNO4" s="181"/>
      <c r="JNP4" s="181"/>
      <c r="JNQ4" s="181"/>
      <c r="JNR4" s="181"/>
      <c r="JNS4" s="181"/>
      <c r="JNT4" s="181"/>
      <c r="JNU4" s="181"/>
      <c r="JNV4" s="181"/>
      <c r="JNW4" s="181"/>
      <c r="JNX4" s="181"/>
      <c r="JNY4" s="181"/>
      <c r="JNZ4" s="181"/>
      <c r="JOA4" s="181"/>
      <c r="JOB4" s="181"/>
      <c r="JOC4" s="181"/>
      <c r="JOD4" s="181"/>
      <c r="JOE4" s="181"/>
      <c r="JOF4" s="181"/>
      <c r="JOG4" s="181"/>
      <c r="JOH4" s="181"/>
      <c r="JOI4" s="181"/>
      <c r="JOJ4" s="181"/>
      <c r="JOK4" s="181"/>
      <c r="JOL4" s="181"/>
      <c r="JOM4" s="181"/>
      <c r="JON4" s="181"/>
      <c r="JOO4" s="181"/>
      <c r="JOP4" s="181"/>
      <c r="JOQ4" s="181"/>
      <c r="JOR4" s="181"/>
      <c r="JOS4" s="181"/>
      <c r="JOT4" s="181"/>
      <c r="JOU4" s="181"/>
      <c r="JOV4" s="181"/>
      <c r="JOW4" s="181"/>
      <c r="JOX4" s="181"/>
      <c r="JOY4" s="181"/>
      <c r="JOZ4" s="181"/>
      <c r="JPA4" s="181"/>
      <c r="JPB4" s="181"/>
      <c r="JPC4" s="181"/>
      <c r="JPD4" s="181"/>
      <c r="JPE4" s="181"/>
      <c r="JPF4" s="181"/>
      <c r="JPG4" s="181"/>
      <c r="JPH4" s="181"/>
      <c r="JPI4" s="181"/>
      <c r="JPJ4" s="181"/>
      <c r="JPK4" s="181"/>
      <c r="JPL4" s="181"/>
      <c r="JPM4" s="181"/>
      <c r="JPN4" s="181"/>
      <c r="JPO4" s="181"/>
      <c r="JPP4" s="181"/>
      <c r="JPQ4" s="181"/>
      <c r="JPR4" s="181"/>
      <c r="JPS4" s="181"/>
      <c r="JPT4" s="181"/>
      <c r="JPU4" s="181"/>
      <c r="JPV4" s="181"/>
      <c r="JPW4" s="181"/>
      <c r="JPX4" s="181"/>
      <c r="JPY4" s="181"/>
      <c r="JPZ4" s="181"/>
      <c r="JQA4" s="181"/>
      <c r="JQB4" s="181"/>
      <c r="JQC4" s="181"/>
      <c r="JQD4" s="181"/>
      <c r="JQE4" s="181"/>
      <c r="JQF4" s="181"/>
      <c r="JQG4" s="181"/>
      <c r="JQH4" s="181"/>
      <c r="JQI4" s="181"/>
      <c r="JQJ4" s="181"/>
      <c r="JQK4" s="181"/>
      <c r="JQL4" s="181"/>
      <c r="JQM4" s="181"/>
      <c r="JQN4" s="181"/>
      <c r="JQO4" s="181"/>
      <c r="JQP4" s="181"/>
      <c r="JQQ4" s="181"/>
      <c r="JQR4" s="181"/>
      <c r="JQS4" s="181"/>
      <c r="JQT4" s="181"/>
      <c r="JQU4" s="181"/>
      <c r="JQV4" s="181"/>
      <c r="JQW4" s="181"/>
      <c r="JQX4" s="181"/>
      <c r="JQY4" s="181"/>
      <c r="JQZ4" s="181"/>
      <c r="JRA4" s="181"/>
      <c r="JRB4" s="181"/>
      <c r="JRC4" s="181"/>
      <c r="JRD4" s="181"/>
      <c r="JRE4" s="181"/>
      <c r="JRF4" s="181"/>
      <c r="JRG4" s="181"/>
      <c r="JRH4" s="181"/>
      <c r="JRI4" s="181"/>
      <c r="JRJ4" s="181"/>
      <c r="JRK4" s="181"/>
      <c r="JRL4" s="181"/>
      <c r="JRM4" s="181"/>
      <c r="JRN4" s="181"/>
      <c r="JRO4" s="181"/>
      <c r="JRP4" s="181"/>
      <c r="JRQ4" s="181"/>
      <c r="JRR4" s="181"/>
      <c r="JRS4" s="181"/>
      <c r="JRT4" s="181"/>
      <c r="JRU4" s="181"/>
      <c r="JRV4" s="181"/>
      <c r="JRW4" s="181"/>
      <c r="JRX4" s="181"/>
      <c r="JRY4" s="181"/>
      <c r="JRZ4" s="181"/>
      <c r="JSA4" s="181"/>
      <c r="JSB4" s="181"/>
      <c r="JSC4" s="181"/>
      <c r="JSD4" s="181"/>
    </row>
    <row r="5" spans="1:7258" ht="15" customHeight="1" x14ac:dyDescent="0.2">
      <c r="A5" s="258">
        <v>0</v>
      </c>
      <c r="B5" s="107" t="s">
        <v>7788</v>
      </c>
      <c r="C5" s="101">
        <v>39</v>
      </c>
      <c r="D5" s="61">
        <v>1</v>
      </c>
      <c r="E5" s="61">
        <v>0</v>
      </c>
      <c r="F5" s="61" t="s">
        <v>8228</v>
      </c>
      <c r="I5" s="61">
        <v>0</v>
      </c>
      <c r="J5" s="61">
        <v>0</v>
      </c>
      <c r="O5" s="61">
        <v>0</v>
      </c>
      <c r="P5" s="61">
        <v>0</v>
      </c>
      <c r="Q5" s="61">
        <v>0</v>
      </c>
      <c r="R5" s="61">
        <v>-1552</v>
      </c>
      <c r="W5" s="61">
        <v>5.69</v>
      </c>
      <c r="X5" s="61">
        <v>0</v>
      </c>
      <c r="Z5" s="61">
        <v>0</v>
      </c>
      <c r="AA5" s="61">
        <v>0</v>
      </c>
      <c r="AB5" s="61">
        <v>0</v>
      </c>
      <c r="AC5" s="61">
        <v>0</v>
      </c>
      <c r="AD5" s="61">
        <v>0</v>
      </c>
      <c r="AM5" s="61">
        <v>3.4</v>
      </c>
      <c r="AN5" s="61">
        <v>6673</v>
      </c>
      <c r="AO5" s="61">
        <v>0</v>
      </c>
      <c r="AP5" s="61">
        <v>0</v>
      </c>
      <c r="AQ5" s="61">
        <v>0</v>
      </c>
      <c r="AR5" s="61">
        <v>0</v>
      </c>
      <c r="AS5" s="61">
        <v>0</v>
      </c>
      <c r="AT5" s="61">
        <v>0</v>
      </c>
      <c r="AU5" s="61">
        <v>0</v>
      </c>
      <c r="AV5" s="61">
        <v>0</v>
      </c>
      <c r="AW5" s="61">
        <v>0</v>
      </c>
      <c r="AX5" s="61">
        <v>0</v>
      </c>
      <c r="AY5" s="61">
        <v>0</v>
      </c>
      <c r="AZ5" s="61">
        <v>0</v>
      </c>
      <c r="BA5" s="61">
        <v>0</v>
      </c>
      <c r="BB5" s="61">
        <v>0</v>
      </c>
      <c r="BC5" s="61">
        <v>0</v>
      </c>
      <c r="BD5" s="61">
        <v>0</v>
      </c>
      <c r="BE5" s="61">
        <v>0</v>
      </c>
      <c r="BF5" s="61">
        <v>0</v>
      </c>
      <c r="BG5" s="61">
        <v>0</v>
      </c>
      <c r="BH5" s="61">
        <v>0</v>
      </c>
      <c r="BM5" s="61">
        <v>0</v>
      </c>
      <c r="BN5" s="61">
        <v>0</v>
      </c>
      <c r="BO5" s="61">
        <v>0</v>
      </c>
      <c r="BP5" s="61">
        <v>0</v>
      </c>
      <c r="BQ5" s="61">
        <v>0</v>
      </c>
      <c r="BR5" s="61">
        <v>0</v>
      </c>
      <c r="BS5" s="61">
        <v>0</v>
      </c>
      <c r="BT5" s="61">
        <v>0</v>
      </c>
      <c r="BU5" s="61">
        <v>0</v>
      </c>
      <c r="BV5" s="61">
        <v>0</v>
      </c>
      <c r="BW5" s="61">
        <v>0</v>
      </c>
      <c r="BX5" s="61">
        <v>0</v>
      </c>
      <c r="BY5" s="61">
        <v>0</v>
      </c>
      <c r="EU5" s="61">
        <v>0.02</v>
      </c>
      <c r="EV5" s="61">
        <v>0.01</v>
      </c>
      <c r="FA5" s="61">
        <v>0</v>
      </c>
      <c r="FC5" s="61">
        <v>0</v>
      </c>
      <c r="FD5" s="61">
        <v>0</v>
      </c>
      <c r="FE5" s="61">
        <v>0</v>
      </c>
      <c r="FK5" s="61">
        <v>98404</v>
      </c>
      <c r="FL5" s="61">
        <v>98404</v>
      </c>
      <c r="FM5" s="61">
        <v>98404</v>
      </c>
      <c r="FN5" s="61">
        <v>98404</v>
      </c>
      <c r="FS5" s="61">
        <v>32886</v>
      </c>
      <c r="FT5" s="61">
        <v>53705</v>
      </c>
      <c r="FU5" s="61">
        <v>53705</v>
      </c>
      <c r="FV5" s="61">
        <v>11</v>
      </c>
      <c r="FW5" s="61">
        <v>390</v>
      </c>
      <c r="FX5" s="61">
        <v>53</v>
      </c>
      <c r="FY5" s="61">
        <v>53.6</v>
      </c>
      <c r="FZ5" s="61">
        <v>0</v>
      </c>
      <c r="GA5" s="61">
        <v>73</v>
      </c>
      <c r="GB5" s="61">
        <v>0</v>
      </c>
      <c r="GC5" s="61">
        <v>0</v>
      </c>
      <c r="GD5" s="61">
        <v>70</v>
      </c>
      <c r="GE5" s="61">
        <v>0</v>
      </c>
      <c r="GF5" s="61">
        <v>0</v>
      </c>
      <c r="GG5" s="61">
        <v>28</v>
      </c>
      <c r="GH5" s="61">
        <v>0</v>
      </c>
      <c r="GI5" s="61">
        <v>0</v>
      </c>
      <c r="GJ5" s="61">
        <v>95.5</v>
      </c>
      <c r="GK5" s="61">
        <v>95.6</v>
      </c>
      <c r="GL5" s="61">
        <v>34.700000000000003</v>
      </c>
      <c r="GM5" s="61">
        <v>90</v>
      </c>
      <c r="GN5" s="61">
        <v>92.7</v>
      </c>
      <c r="GO5" s="61">
        <v>100</v>
      </c>
      <c r="GP5" s="61">
        <v>50</v>
      </c>
      <c r="GQ5" s="61">
        <v>53.6</v>
      </c>
      <c r="GR5" s="61">
        <v>100</v>
      </c>
      <c r="GS5" s="61">
        <v>0</v>
      </c>
      <c r="GT5" s="61">
        <v>0</v>
      </c>
      <c r="GU5" s="61">
        <v>0</v>
      </c>
      <c r="GV5" s="61">
        <v>0</v>
      </c>
      <c r="GW5" s="61">
        <v>0</v>
      </c>
      <c r="GX5" s="61">
        <v>0</v>
      </c>
      <c r="GY5" s="61">
        <v>0</v>
      </c>
      <c r="GZ5" s="61">
        <v>0</v>
      </c>
      <c r="HA5" s="61">
        <v>0</v>
      </c>
      <c r="HB5" s="61">
        <v>0</v>
      </c>
      <c r="HC5" s="61">
        <v>0</v>
      </c>
      <c r="HD5" s="61">
        <v>0</v>
      </c>
      <c r="HE5" s="61">
        <v>0</v>
      </c>
      <c r="HF5" s="61">
        <v>0</v>
      </c>
      <c r="HG5" s="61">
        <v>0</v>
      </c>
      <c r="HH5" s="61">
        <v>0</v>
      </c>
      <c r="HI5" s="61">
        <v>0</v>
      </c>
      <c r="HJ5" s="61">
        <v>0</v>
      </c>
      <c r="HK5" s="61">
        <v>0</v>
      </c>
      <c r="HL5" s="61">
        <v>0</v>
      </c>
      <c r="HM5" s="61">
        <v>0</v>
      </c>
      <c r="HN5" s="61">
        <v>0</v>
      </c>
      <c r="HO5" s="61">
        <v>0</v>
      </c>
      <c r="HP5" s="61">
        <v>0</v>
      </c>
      <c r="HQ5" s="61">
        <v>0</v>
      </c>
      <c r="HR5" s="61">
        <v>0</v>
      </c>
      <c r="HS5" s="61">
        <v>0</v>
      </c>
      <c r="SQ5" s="61">
        <v>0</v>
      </c>
      <c r="SR5" s="61">
        <v>44</v>
      </c>
      <c r="SS5" s="61">
        <v>1</v>
      </c>
      <c r="SX5" s="61">
        <v>-20.260000000000002</v>
      </c>
      <c r="SY5" s="61">
        <v>1</v>
      </c>
      <c r="TB5" s="61">
        <v>0</v>
      </c>
      <c r="TC5" s="61">
        <v>0</v>
      </c>
      <c r="TD5" s="61">
        <v>0</v>
      </c>
      <c r="TE5" s="61">
        <v>0</v>
      </c>
      <c r="TJ5" s="61">
        <v>40.630000000000003</v>
      </c>
      <c r="TK5" s="61">
        <v>40.71</v>
      </c>
      <c r="TL5" s="61">
        <v>32.950000000000003</v>
      </c>
      <c r="TM5" s="61">
        <v>32.56</v>
      </c>
      <c r="TN5" s="61">
        <v>0</v>
      </c>
      <c r="TO5" s="61">
        <v>0</v>
      </c>
      <c r="TP5" s="61">
        <v>0</v>
      </c>
      <c r="TQ5" s="61">
        <v>0</v>
      </c>
      <c r="TR5" s="61">
        <v>528.20000000000005</v>
      </c>
      <c r="TS5" s="61">
        <v>532.4</v>
      </c>
      <c r="TT5" s="61">
        <v>531.9</v>
      </c>
      <c r="TU5" s="61">
        <v>531.5</v>
      </c>
      <c r="TV5" s="61">
        <v>532</v>
      </c>
      <c r="TW5" s="61">
        <v>533.29999999999995</v>
      </c>
      <c r="TX5" s="61">
        <v>534.1</v>
      </c>
      <c r="TY5" s="61">
        <v>533.70000000000005</v>
      </c>
      <c r="TZ5" s="61">
        <v>535.20000000000005</v>
      </c>
      <c r="UA5" s="61">
        <v>530.70000000000005</v>
      </c>
      <c r="UB5" s="61">
        <v>535.20000000000005</v>
      </c>
      <c r="UC5" s="61">
        <v>531.70000000000005</v>
      </c>
      <c r="UD5" s="61">
        <v>532.70000000000005</v>
      </c>
      <c r="UE5" s="61">
        <v>530.9</v>
      </c>
      <c r="UF5" s="61">
        <v>530</v>
      </c>
      <c r="UG5" s="61">
        <v>531.4</v>
      </c>
      <c r="UH5" s="61">
        <v>534.29999999999995</v>
      </c>
      <c r="UI5" s="61">
        <v>531.70000000000005</v>
      </c>
      <c r="UJ5" s="61">
        <v>533.79999999999995</v>
      </c>
      <c r="UK5" s="61">
        <v>535.20000000000005</v>
      </c>
      <c r="UL5" s="61">
        <v>533.70000000000005</v>
      </c>
      <c r="UM5" s="61">
        <v>533.79999999999995</v>
      </c>
      <c r="UN5" s="61">
        <v>532.70000000000005</v>
      </c>
      <c r="UO5" s="61">
        <v>535.79999999999995</v>
      </c>
      <c r="UP5" s="61">
        <v>532</v>
      </c>
      <c r="UQ5" s="61">
        <v>532</v>
      </c>
      <c r="UR5" s="61">
        <v>536</v>
      </c>
      <c r="US5" s="61">
        <v>536</v>
      </c>
      <c r="UT5" s="61">
        <v>528</v>
      </c>
      <c r="UU5" s="61">
        <v>527</v>
      </c>
      <c r="UV5" s="61">
        <v>0</v>
      </c>
      <c r="UW5" s="61">
        <v>0</v>
      </c>
      <c r="UX5" s="61">
        <v>0</v>
      </c>
      <c r="UY5" s="61">
        <v>336</v>
      </c>
      <c r="UZ5" s="61">
        <v>336</v>
      </c>
      <c r="VA5" s="61">
        <v>9</v>
      </c>
      <c r="VB5" s="61">
        <v>0</v>
      </c>
      <c r="VC5" s="61">
        <v>0</v>
      </c>
      <c r="WT5" s="61">
        <v>0</v>
      </c>
      <c r="WU5" s="61">
        <v>0</v>
      </c>
      <c r="WV5" s="61">
        <v>0</v>
      </c>
      <c r="WW5" s="61">
        <v>196.9</v>
      </c>
      <c r="WX5" s="61">
        <v>196.9</v>
      </c>
      <c r="WY5" s="61">
        <v>0</v>
      </c>
      <c r="XB5" s="61">
        <v>0</v>
      </c>
      <c r="XC5" s="61">
        <v>0</v>
      </c>
      <c r="XE5" s="61">
        <v>0</v>
      </c>
      <c r="XN5" s="61">
        <v>57.7</v>
      </c>
      <c r="XO5" s="61">
        <v>49.5</v>
      </c>
      <c r="XP5" s="61">
        <v>0</v>
      </c>
      <c r="XQ5" s="61">
        <v>0</v>
      </c>
      <c r="XR5" s="61">
        <v>73.5</v>
      </c>
      <c r="XS5" s="61">
        <v>70.599999999999994</v>
      </c>
      <c r="XT5" s="61">
        <v>72.7</v>
      </c>
      <c r="XU5" s="61">
        <v>29.7</v>
      </c>
      <c r="XV5" s="61">
        <v>57.8</v>
      </c>
      <c r="XW5" s="61">
        <v>49.5</v>
      </c>
      <c r="XX5" s="61">
        <v>57.330804869522872</v>
      </c>
      <c r="XY5" s="61">
        <v>48.670129932701542</v>
      </c>
      <c r="XZ5" s="61">
        <v>20848</v>
      </c>
      <c r="YE5" s="61">
        <v>50</v>
      </c>
      <c r="YM5" s="61">
        <v>10275</v>
      </c>
      <c r="YN5" s="61">
        <v>5971</v>
      </c>
      <c r="YO5" s="61">
        <v>10264</v>
      </c>
      <c r="YP5" s="61">
        <v>5977</v>
      </c>
      <c r="YQ5" s="61">
        <v>10263</v>
      </c>
      <c r="YR5" s="61">
        <v>5966</v>
      </c>
      <c r="YT5" s="61">
        <v>13758</v>
      </c>
      <c r="YU5" s="61">
        <v>4586</v>
      </c>
      <c r="YV5" s="61">
        <v>3</v>
      </c>
      <c r="YW5" s="61">
        <v>3.2344820000000003E-2</v>
      </c>
      <c r="YX5" s="61">
        <v>500</v>
      </c>
      <c r="YY5" s="61">
        <v>2.44</v>
      </c>
      <c r="YZ5" s="61">
        <v>-46</v>
      </c>
      <c r="ZA5" s="61">
        <v>3.96</v>
      </c>
      <c r="ZB5" s="61">
        <v>0.88</v>
      </c>
      <c r="ZC5" s="61">
        <v>0</v>
      </c>
      <c r="ZD5" s="61">
        <v>0</v>
      </c>
      <c r="ZE5" s="61">
        <v>86.6</v>
      </c>
      <c r="ZF5" s="61">
        <v>78.400000000000006</v>
      </c>
      <c r="ZG5" s="61">
        <v>0</v>
      </c>
      <c r="ZH5" s="61">
        <v>0</v>
      </c>
      <c r="ZI5" s="61">
        <v>0</v>
      </c>
      <c r="ZJ5" s="61">
        <v>73.7</v>
      </c>
      <c r="ZL5" s="61">
        <v>0</v>
      </c>
      <c r="ZN5" s="61">
        <v>23</v>
      </c>
      <c r="ZO5" s="61">
        <v>3</v>
      </c>
      <c r="ZP5" s="61">
        <v>3</v>
      </c>
      <c r="ZQ5" s="61">
        <v>3</v>
      </c>
      <c r="ZR5" s="61">
        <v>3</v>
      </c>
      <c r="ZS5" s="61">
        <v>3</v>
      </c>
      <c r="ZT5" s="61">
        <v>3</v>
      </c>
      <c r="ZU5" s="61">
        <v>3</v>
      </c>
      <c r="ZV5" s="61">
        <v>3</v>
      </c>
      <c r="ZW5" s="61">
        <v>3</v>
      </c>
      <c r="ZX5" s="61">
        <v>3</v>
      </c>
      <c r="ZY5" s="61">
        <v>3</v>
      </c>
      <c r="ZZ5" s="61">
        <v>3</v>
      </c>
      <c r="AAA5" s="61">
        <v>3</v>
      </c>
      <c r="AAB5" s="61">
        <v>3</v>
      </c>
      <c r="AAC5" s="61">
        <v>3</v>
      </c>
      <c r="AAD5" s="61">
        <v>3</v>
      </c>
      <c r="AAE5" s="61">
        <v>3</v>
      </c>
      <c r="AAF5" s="61">
        <v>3</v>
      </c>
      <c r="AAG5" s="61">
        <v>3</v>
      </c>
      <c r="AAH5" s="61">
        <v>3</v>
      </c>
      <c r="AAI5" s="61">
        <v>3</v>
      </c>
      <c r="AAJ5" s="61">
        <v>3</v>
      </c>
      <c r="AAK5" s="61">
        <v>3</v>
      </c>
      <c r="AAL5" s="61">
        <v>3</v>
      </c>
      <c r="AAM5" s="61">
        <v>56.7</v>
      </c>
      <c r="AAN5" s="61">
        <v>46.2</v>
      </c>
      <c r="AAO5" s="61">
        <v>56.5</v>
      </c>
      <c r="AAP5" s="61">
        <v>54.2</v>
      </c>
      <c r="AAQ5" s="61">
        <v>57.2</v>
      </c>
      <c r="AAR5" s="61">
        <v>52.1</v>
      </c>
      <c r="AAS5" s="61">
        <v>51.2</v>
      </c>
      <c r="AAT5" s="61">
        <v>71.3</v>
      </c>
      <c r="AAU5" s="61">
        <v>63</v>
      </c>
      <c r="AAV5" s="61">
        <v>50.6</v>
      </c>
      <c r="AAW5" s="61">
        <v>48.8</v>
      </c>
      <c r="AAX5" s="61">
        <v>56.8</v>
      </c>
      <c r="AAY5" s="61">
        <v>1.24</v>
      </c>
      <c r="AAZ5" s="61">
        <v>1.24</v>
      </c>
      <c r="ABA5" s="61">
        <v>1.24</v>
      </c>
      <c r="ABC5" s="61">
        <v>1.24</v>
      </c>
      <c r="ABD5" s="61">
        <v>1.24</v>
      </c>
      <c r="ABE5" s="61">
        <v>1.24</v>
      </c>
      <c r="ABF5" s="61">
        <v>1.24</v>
      </c>
      <c r="ABG5" s="61">
        <v>1.24</v>
      </c>
      <c r="ABH5" s="61">
        <v>1.24</v>
      </c>
      <c r="ABI5" s="61">
        <v>1.24</v>
      </c>
      <c r="ABJ5" s="61">
        <v>1.24</v>
      </c>
      <c r="ABK5" s="61">
        <v>1.0880000000000001</v>
      </c>
      <c r="ABL5" s="61">
        <v>1.0880000000000001</v>
      </c>
      <c r="ABM5" s="61">
        <v>1.0880000000000001</v>
      </c>
      <c r="ABN5" s="61">
        <v>1.0880000000000001</v>
      </c>
      <c r="ABO5" s="61">
        <v>1.0880000000000001</v>
      </c>
      <c r="ABP5" s="61">
        <v>1.0880000000000001</v>
      </c>
      <c r="ABQ5" s="61">
        <v>1.0880000000000001</v>
      </c>
      <c r="ABR5" s="61">
        <v>1.0880000000000001</v>
      </c>
      <c r="ABS5" s="61">
        <v>1.0880000000000001</v>
      </c>
      <c r="ABT5" s="61">
        <v>1.0880000000000001</v>
      </c>
      <c r="ABU5" s="61">
        <v>1.0880000000000001</v>
      </c>
      <c r="ABV5" s="61">
        <v>1.0880000000000001</v>
      </c>
      <c r="ACI5" s="61">
        <v>32908</v>
      </c>
      <c r="ACJ5" s="61">
        <v>32907.9</v>
      </c>
      <c r="ACK5" s="61">
        <v>32908.1</v>
      </c>
      <c r="ACL5" s="61">
        <v>32908.1</v>
      </c>
      <c r="ACM5" s="61">
        <v>32907.9</v>
      </c>
      <c r="ACN5" s="61">
        <v>32907.699999999997</v>
      </c>
      <c r="ACO5" s="61">
        <v>32908</v>
      </c>
      <c r="ACP5" s="61">
        <v>32907.800000000003</v>
      </c>
      <c r="ACQ5" s="61">
        <v>32908.199999999997</v>
      </c>
      <c r="ACR5" s="61">
        <v>2035.4</v>
      </c>
      <c r="ACS5" s="61">
        <v>32908</v>
      </c>
      <c r="ACT5" s="61">
        <v>32908</v>
      </c>
      <c r="ACU5" s="123">
        <v>42172</v>
      </c>
      <c r="ACV5" s="123">
        <v>42172</v>
      </c>
      <c r="ACY5" s="123">
        <v>42171</v>
      </c>
      <c r="ADB5" s="123">
        <v>42172</v>
      </c>
      <c r="ADG5" s="123">
        <v>42172</v>
      </c>
      <c r="ADJ5" s="123">
        <v>42171</v>
      </c>
      <c r="ADM5" s="123">
        <v>42172</v>
      </c>
      <c r="ADP5" s="123">
        <v>42172</v>
      </c>
      <c r="ADS5" s="123">
        <v>42171</v>
      </c>
      <c r="ADV5" s="123">
        <v>42229</v>
      </c>
      <c r="ADY5" s="123">
        <v>42172</v>
      </c>
      <c r="AEB5" s="123">
        <v>42172</v>
      </c>
      <c r="AEE5" s="61">
        <v>22779</v>
      </c>
      <c r="AEF5" s="61">
        <v>22777</v>
      </c>
      <c r="AEG5" s="61">
        <v>22741</v>
      </c>
      <c r="AEH5" s="61">
        <v>22808</v>
      </c>
      <c r="AEI5" s="61">
        <v>22809</v>
      </c>
      <c r="AEJ5" s="61">
        <v>22740</v>
      </c>
      <c r="AEK5" s="61">
        <v>22778</v>
      </c>
      <c r="AEL5" s="61">
        <v>22781</v>
      </c>
      <c r="AEM5" s="61">
        <v>22742</v>
      </c>
      <c r="AEN5" s="61">
        <v>24583</v>
      </c>
      <c r="AEO5" s="61">
        <v>22810</v>
      </c>
      <c r="AEP5" s="61">
        <v>22764</v>
      </c>
      <c r="AEQ5" s="61">
        <v>7.7</v>
      </c>
      <c r="AER5" s="61">
        <v>7.7</v>
      </c>
      <c r="AES5" s="61">
        <v>7.7</v>
      </c>
      <c r="AET5" s="61">
        <v>7.7</v>
      </c>
      <c r="AEU5" s="61">
        <v>7.7</v>
      </c>
      <c r="AEV5" s="61">
        <v>7.7</v>
      </c>
      <c r="AEW5" s="61">
        <v>7.7</v>
      </c>
      <c r="AEX5" s="61">
        <v>7.7</v>
      </c>
      <c r="AEY5" s="61">
        <v>7.7</v>
      </c>
      <c r="AEZ5" s="61">
        <v>7.7</v>
      </c>
      <c r="AFA5" s="61">
        <v>7.7</v>
      </c>
      <c r="AFB5" s="61">
        <v>7.7</v>
      </c>
      <c r="AFC5" s="61">
        <v>2</v>
      </c>
      <c r="AFD5" s="61">
        <v>0</v>
      </c>
      <c r="AFE5" s="61">
        <v>2</v>
      </c>
      <c r="AFF5" s="61">
        <v>0</v>
      </c>
      <c r="AFG5" s="61">
        <v>0</v>
      </c>
      <c r="AFH5" s="61">
        <v>0</v>
      </c>
      <c r="AFI5" s="61">
        <v>0</v>
      </c>
      <c r="AFJ5" s="61">
        <v>0</v>
      </c>
      <c r="AFK5" s="61">
        <v>2</v>
      </c>
      <c r="AFL5" s="61">
        <v>0</v>
      </c>
      <c r="AFM5" s="61">
        <v>0</v>
      </c>
      <c r="AFN5" s="61">
        <v>0</v>
      </c>
      <c r="AGI5" s="61">
        <v>1</v>
      </c>
      <c r="AGJ5" s="61">
        <v>1</v>
      </c>
      <c r="AGL5" s="61">
        <v>0</v>
      </c>
      <c r="AGM5" s="61">
        <v>0</v>
      </c>
      <c r="AGN5" s="61">
        <v>-15.2</v>
      </c>
      <c r="AGO5" s="61">
        <v>-15.2</v>
      </c>
      <c r="AGP5" s="61">
        <v>-15.2</v>
      </c>
      <c r="AGQ5" s="61">
        <v>-15.2</v>
      </c>
      <c r="AGR5" s="61">
        <v>-15.2</v>
      </c>
      <c r="AGS5" s="61">
        <v>-15.2</v>
      </c>
      <c r="AGT5" s="61">
        <v>-15.2</v>
      </c>
      <c r="AGU5" s="61">
        <v>-15.2</v>
      </c>
      <c r="AGV5" s="61">
        <v>-15.2</v>
      </c>
      <c r="AGW5" s="61">
        <v>-15.2</v>
      </c>
      <c r="AGX5" s="61">
        <v>-15.2</v>
      </c>
      <c r="AGY5" s="61">
        <v>-15.2</v>
      </c>
      <c r="AGZ5" s="61">
        <v>-15.2</v>
      </c>
      <c r="AHA5" s="61">
        <v>-15.2</v>
      </c>
      <c r="AHB5" s="61">
        <v>-15.2</v>
      </c>
      <c r="AHC5" s="61">
        <v>-15.2</v>
      </c>
      <c r="AHD5" s="61">
        <v>-15.2</v>
      </c>
      <c r="AHE5" s="61">
        <v>-15.2</v>
      </c>
      <c r="AHF5" s="61">
        <v>-15.2</v>
      </c>
      <c r="AHG5" s="61">
        <v>-15.2</v>
      </c>
      <c r="AHH5" s="61">
        <v>-15.2</v>
      </c>
      <c r="AHI5" s="61">
        <v>-15.2</v>
      </c>
      <c r="AHJ5" s="61">
        <v>-15.2</v>
      </c>
      <c r="AHK5" s="61">
        <v>-15.2</v>
      </c>
      <c r="AHL5" s="61">
        <v>286</v>
      </c>
      <c r="AHM5" s="61">
        <v>254</v>
      </c>
      <c r="AHN5" s="61">
        <v>127</v>
      </c>
      <c r="AHO5" s="61">
        <v>143</v>
      </c>
      <c r="AHP5" s="61">
        <v>143</v>
      </c>
      <c r="AHQ5" s="61">
        <v>159</v>
      </c>
      <c r="AHR5" s="61">
        <v>207</v>
      </c>
      <c r="AHS5" s="61">
        <v>127</v>
      </c>
      <c r="AHT5" s="61">
        <v>143</v>
      </c>
      <c r="AHU5" s="61">
        <v>221</v>
      </c>
      <c r="AHV5" s="61">
        <v>111</v>
      </c>
      <c r="AHW5" s="61">
        <v>111</v>
      </c>
      <c r="AHX5" s="61">
        <v>207</v>
      </c>
      <c r="AHY5" s="61">
        <v>176</v>
      </c>
      <c r="AHZ5" s="61">
        <v>221</v>
      </c>
      <c r="AIA5" s="61">
        <v>111</v>
      </c>
      <c r="AIB5" s="61">
        <v>143</v>
      </c>
      <c r="AIC5" s="61">
        <v>127</v>
      </c>
      <c r="AID5" s="61">
        <v>127</v>
      </c>
      <c r="AIE5" s="61">
        <v>127</v>
      </c>
      <c r="AIF5" s="61">
        <v>159</v>
      </c>
      <c r="AIG5" s="61">
        <v>127</v>
      </c>
      <c r="AIH5" s="61">
        <v>127</v>
      </c>
      <c r="AII5" s="61">
        <v>143</v>
      </c>
      <c r="AIJ5" s="61">
        <v>0</v>
      </c>
      <c r="AIK5" s="61">
        <v>0</v>
      </c>
      <c r="AIL5" s="61">
        <v>0</v>
      </c>
      <c r="AIM5" s="61">
        <v>0</v>
      </c>
      <c r="AIN5" s="61">
        <v>0</v>
      </c>
      <c r="AIO5" s="61">
        <v>0</v>
      </c>
      <c r="AIP5" s="61">
        <v>0</v>
      </c>
      <c r="AIQ5" s="61">
        <v>0</v>
      </c>
      <c r="AIR5" s="61">
        <v>0</v>
      </c>
      <c r="AIS5" s="61">
        <v>0</v>
      </c>
      <c r="AIT5" s="61">
        <v>0</v>
      </c>
      <c r="AIU5" s="61">
        <v>0</v>
      </c>
      <c r="AIV5" s="61">
        <v>0</v>
      </c>
      <c r="AIW5" s="61">
        <v>0</v>
      </c>
      <c r="AIX5" s="61">
        <v>0</v>
      </c>
      <c r="AIY5" s="61">
        <v>0</v>
      </c>
      <c r="AIZ5" s="61">
        <v>0</v>
      </c>
      <c r="AJA5" s="61">
        <v>0</v>
      </c>
      <c r="AJB5" s="61">
        <v>0</v>
      </c>
      <c r="AJC5" s="61">
        <v>0</v>
      </c>
      <c r="AJD5" s="61">
        <v>0</v>
      </c>
      <c r="AJE5" s="61">
        <v>0</v>
      </c>
      <c r="AJF5" s="61">
        <v>0</v>
      </c>
      <c r="AJG5" s="61">
        <v>0</v>
      </c>
      <c r="AJH5" s="61">
        <v>0</v>
      </c>
      <c r="AJI5" s="61">
        <v>0</v>
      </c>
      <c r="AJJ5" s="61">
        <v>0</v>
      </c>
      <c r="AJK5" s="61">
        <v>0</v>
      </c>
      <c r="AJL5" s="61">
        <v>0</v>
      </c>
      <c r="AJM5" s="61">
        <v>0</v>
      </c>
      <c r="AJN5" s="61">
        <v>0</v>
      </c>
      <c r="AJO5" s="61">
        <v>0</v>
      </c>
      <c r="AJP5" s="61">
        <v>0</v>
      </c>
      <c r="AJQ5" s="61">
        <v>0</v>
      </c>
      <c r="AJR5" s="61">
        <v>0</v>
      </c>
      <c r="AJS5" s="61">
        <v>0</v>
      </c>
      <c r="AJT5" s="61">
        <v>0</v>
      </c>
      <c r="AJU5" s="61">
        <v>0</v>
      </c>
      <c r="AJV5" s="61">
        <v>0</v>
      </c>
      <c r="AJW5" s="61">
        <v>0</v>
      </c>
      <c r="AJX5" s="61">
        <v>0</v>
      </c>
      <c r="AJY5" s="61">
        <v>0</v>
      </c>
      <c r="AJZ5" s="61">
        <v>0</v>
      </c>
      <c r="AKA5" s="61">
        <v>0</v>
      </c>
      <c r="AKB5" s="61">
        <v>0</v>
      </c>
      <c r="AKC5" s="61">
        <v>0</v>
      </c>
      <c r="AKD5" s="61">
        <v>0</v>
      </c>
      <c r="AKE5" s="61">
        <v>0</v>
      </c>
      <c r="AKF5" s="61">
        <v>0</v>
      </c>
      <c r="AKG5" s="61">
        <v>0</v>
      </c>
      <c r="AKH5" s="61">
        <v>0</v>
      </c>
      <c r="AKI5" s="61">
        <v>0</v>
      </c>
      <c r="AKJ5" s="61">
        <v>0</v>
      </c>
      <c r="AKK5" s="61">
        <v>0</v>
      </c>
      <c r="AKL5" s="61">
        <v>0</v>
      </c>
      <c r="AKM5" s="61">
        <v>1406</v>
      </c>
      <c r="AKN5" s="61">
        <v>2036</v>
      </c>
      <c r="AKO5" s="61">
        <v>926</v>
      </c>
      <c r="AKP5" s="61">
        <v>1251</v>
      </c>
      <c r="AKQ5" s="61">
        <v>836</v>
      </c>
      <c r="AKR5" s="61">
        <v>1931</v>
      </c>
      <c r="AKS5" s="61">
        <v>1512</v>
      </c>
      <c r="AKT5" s="61">
        <v>1905</v>
      </c>
      <c r="AKU5" s="61">
        <v>1118</v>
      </c>
      <c r="AKV5" s="61">
        <v>1761</v>
      </c>
      <c r="AKW5" s="61">
        <v>1356</v>
      </c>
      <c r="AKX5" s="61">
        <v>1451</v>
      </c>
      <c r="AKY5" s="61">
        <v>1884</v>
      </c>
      <c r="AKZ5" s="61">
        <v>1328</v>
      </c>
      <c r="ALA5" s="61">
        <v>2065</v>
      </c>
      <c r="ALB5" s="61">
        <v>1323</v>
      </c>
      <c r="ALC5" s="61">
        <v>1327</v>
      </c>
      <c r="ALD5" s="61">
        <v>2202</v>
      </c>
      <c r="ALE5" s="61">
        <v>1309</v>
      </c>
      <c r="ALF5" s="61">
        <v>1328</v>
      </c>
      <c r="ALG5" s="61">
        <v>1980</v>
      </c>
      <c r="ALH5" s="61">
        <v>1381</v>
      </c>
      <c r="ALI5" s="61">
        <v>1611</v>
      </c>
      <c r="ALJ5" s="61">
        <v>1672</v>
      </c>
      <c r="ALK5" s="61">
        <v>-14</v>
      </c>
      <c r="ALM5" s="61">
        <v>0</v>
      </c>
      <c r="ALO5" s="61">
        <v>0</v>
      </c>
      <c r="ALP5" s="61">
        <v>0</v>
      </c>
      <c r="ALQ5" s="61">
        <v>7.79</v>
      </c>
      <c r="ALR5" s="61">
        <v>7.81</v>
      </c>
      <c r="ALS5" s="61">
        <v>7.91</v>
      </c>
      <c r="ALT5" s="61">
        <v>7.68</v>
      </c>
      <c r="ALU5" s="61">
        <v>7.68</v>
      </c>
      <c r="ALV5" s="61">
        <v>7.78</v>
      </c>
      <c r="ALW5" s="61">
        <v>7.84</v>
      </c>
      <c r="ALX5" s="61">
        <v>7.78</v>
      </c>
      <c r="ALY5" s="61">
        <v>7.78</v>
      </c>
      <c r="ALZ5" s="61">
        <v>7.69</v>
      </c>
      <c r="AMA5" s="61">
        <v>7.68</v>
      </c>
      <c r="AMB5" s="61">
        <v>7.67</v>
      </c>
      <c r="AMC5" s="61">
        <v>7.72</v>
      </c>
      <c r="AMD5" s="61">
        <v>7.91</v>
      </c>
      <c r="AME5" s="61">
        <v>7.68</v>
      </c>
      <c r="AMF5" s="61">
        <v>7.78</v>
      </c>
      <c r="AMG5" s="61">
        <v>7.81</v>
      </c>
      <c r="AMH5" s="61">
        <v>7.86</v>
      </c>
      <c r="AMI5" s="61">
        <v>7.87</v>
      </c>
      <c r="AMJ5" s="61">
        <v>7.84</v>
      </c>
      <c r="AMK5" s="61">
        <v>7.84</v>
      </c>
      <c r="AML5" s="61">
        <v>7.85</v>
      </c>
      <c r="AMM5" s="61">
        <v>7.76</v>
      </c>
      <c r="AMN5" s="61">
        <v>7.78</v>
      </c>
      <c r="AMO5" s="61">
        <v>-0.19</v>
      </c>
      <c r="AMP5" s="61">
        <v>-0.11</v>
      </c>
      <c r="AMQ5" s="61">
        <v>-0.37</v>
      </c>
      <c r="AMR5" s="61">
        <v>-0.46</v>
      </c>
      <c r="AMS5" s="61">
        <v>-0.27</v>
      </c>
      <c r="AMT5" s="61">
        <v>-0.45</v>
      </c>
      <c r="AMU5" s="61">
        <v>-0.24</v>
      </c>
      <c r="AMV5" s="61">
        <v>-0.22</v>
      </c>
      <c r="AMW5" s="61">
        <v>-0.42</v>
      </c>
      <c r="AMX5" s="61">
        <v>-0.37</v>
      </c>
      <c r="AMY5" s="61">
        <v>-0.32</v>
      </c>
      <c r="AMZ5" s="61">
        <v>-0.24</v>
      </c>
      <c r="ANA5" s="61">
        <v>-0.27</v>
      </c>
      <c r="ANB5" s="61">
        <v>-0.31</v>
      </c>
      <c r="ANC5" s="61">
        <v>-0.27</v>
      </c>
      <c r="AND5" s="61">
        <v>-0.46</v>
      </c>
      <c r="ANE5" s="61">
        <v>-0.34</v>
      </c>
      <c r="ANF5" s="61">
        <v>-0.28000000000000003</v>
      </c>
      <c r="ANG5" s="61">
        <v>-0.42</v>
      </c>
      <c r="ANH5" s="61">
        <v>-0.42</v>
      </c>
      <c r="ANI5" s="61">
        <v>-0.24</v>
      </c>
      <c r="ANJ5" s="61">
        <v>-0.36</v>
      </c>
      <c r="ANK5" s="61">
        <v>-0.32</v>
      </c>
      <c r="ANL5" s="61">
        <v>-0.18</v>
      </c>
      <c r="ANM5" s="61">
        <v>7.81</v>
      </c>
      <c r="ANN5" s="61">
        <v>7.72</v>
      </c>
      <c r="ANO5" s="61">
        <v>7.78</v>
      </c>
      <c r="ANP5" s="61">
        <v>7.89</v>
      </c>
      <c r="ANQ5" s="61">
        <v>7.76</v>
      </c>
      <c r="ANR5" s="61">
        <v>7.72</v>
      </c>
      <c r="ANS5" s="61">
        <v>7.92</v>
      </c>
      <c r="ANT5" s="61">
        <v>7.82</v>
      </c>
      <c r="ANU5" s="61">
        <v>7.91</v>
      </c>
      <c r="ANV5" s="61">
        <v>7.76</v>
      </c>
      <c r="ANW5" s="61">
        <v>7.75</v>
      </c>
      <c r="ANX5" s="61">
        <v>7.74</v>
      </c>
      <c r="ANY5" s="61">
        <v>7.84</v>
      </c>
      <c r="ANZ5" s="61">
        <v>7.84</v>
      </c>
      <c r="AOA5" s="61">
        <v>7.73</v>
      </c>
      <c r="AOB5" s="61">
        <v>7.69</v>
      </c>
      <c r="AOC5" s="61">
        <v>7.72</v>
      </c>
      <c r="AOD5" s="61">
        <v>7.72</v>
      </c>
      <c r="AOE5" s="61">
        <v>7.79</v>
      </c>
      <c r="AOF5" s="61">
        <v>7.92</v>
      </c>
      <c r="AOG5" s="61">
        <v>7.78</v>
      </c>
      <c r="AOH5" s="61">
        <v>7.78</v>
      </c>
      <c r="AOI5" s="61">
        <v>7.8</v>
      </c>
      <c r="AOJ5" s="61">
        <v>7.91</v>
      </c>
      <c r="AOK5" s="61">
        <v>-0.22</v>
      </c>
      <c r="AOL5" s="61">
        <v>-0.09</v>
      </c>
      <c r="AOM5" s="61">
        <v>-0.41</v>
      </c>
      <c r="AON5" s="61">
        <v>-0.39</v>
      </c>
      <c r="AOO5" s="61">
        <v>-0.38</v>
      </c>
      <c r="AOP5" s="61">
        <v>-0.37</v>
      </c>
      <c r="AOQ5" s="61">
        <v>-0.27</v>
      </c>
      <c r="AOR5" s="61">
        <v>-0.31</v>
      </c>
      <c r="AOS5" s="61">
        <v>-0.39</v>
      </c>
      <c r="AOT5" s="61">
        <v>-0.42</v>
      </c>
      <c r="AOU5" s="61">
        <v>-0.28999999999999998</v>
      </c>
      <c r="AOV5" s="61">
        <v>-0.32</v>
      </c>
      <c r="AOW5" s="61">
        <v>-0.32</v>
      </c>
      <c r="AOX5" s="61">
        <v>-0.28999999999999998</v>
      </c>
      <c r="AOY5" s="61">
        <v>-0.36</v>
      </c>
      <c r="AOZ5" s="61">
        <v>-0.38</v>
      </c>
      <c r="APA5" s="61">
        <v>-0.42</v>
      </c>
      <c r="APB5" s="61">
        <v>-0.21</v>
      </c>
      <c r="APC5" s="61">
        <v>-0.37</v>
      </c>
      <c r="APD5" s="61">
        <v>-0.39</v>
      </c>
      <c r="APE5" s="61">
        <v>-0.37</v>
      </c>
      <c r="APF5" s="61">
        <v>-0.28999999999999998</v>
      </c>
      <c r="APG5" s="61">
        <v>-0.19</v>
      </c>
      <c r="APH5" s="61">
        <v>-0.22</v>
      </c>
      <c r="API5" s="61">
        <v>143914.29999999999</v>
      </c>
      <c r="APK5" s="61">
        <v>51018.7</v>
      </c>
      <c r="APM5" s="61">
        <v>258</v>
      </c>
      <c r="APN5" s="61">
        <v>0.02</v>
      </c>
      <c r="APO5" s="61">
        <v>0</v>
      </c>
      <c r="APP5" s="61">
        <v>1359</v>
      </c>
      <c r="APQ5" s="61">
        <v>1</v>
      </c>
      <c r="APR5" s="61">
        <v>0</v>
      </c>
      <c r="APS5" s="61">
        <v>10265</v>
      </c>
      <c r="AQX5" s="61" t="s">
        <v>19</v>
      </c>
      <c r="AQY5" s="61">
        <v>17.899999999999999</v>
      </c>
      <c r="AQZ5" s="61">
        <v>19.399999999999999</v>
      </c>
      <c r="ARA5" s="61">
        <v>17.899999999999999</v>
      </c>
      <c r="ARB5" s="61">
        <v>18.399999999999999</v>
      </c>
      <c r="ARC5" s="61">
        <v>17.5</v>
      </c>
      <c r="ARD5" s="61">
        <v>18.3</v>
      </c>
      <c r="ARE5" s="61">
        <v>18.7</v>
      </c>
      <c r="ARF5" s="61">
        <v>18.8</v>
      </c>
      <c r="ARG5" s="61">
        <v>17.100000000000001</v>
      </c>
      <c r="ARH5" s="61">
        <v>18.399999999999999</v>
      </c>
      <c r="ARI5" s="61">
        <v>18.2</v>
      </c>
      <c r="ARJ5" s="61">
        <v>18.7</v>
      </c>
      <c r="ARK5" s="61">
        <v>18.2</v>
      </c>
      <c r="ARL5" s="61">
        <v>18</v>
      </c>
      <c r="ARM5" s="61">
        <v>18.8</v>
      </c>
      <c r="ARN5" s="61">
        <v>17.3</v>
      </c>
      <c r="ARO5" s="61">
        <v>16.600000000000001</v>
      </c>
      <c r="ARP5" s="61">
        <v>17.5</v>
      </c>
      <c r="ARQ5" s="61">
        <v>18.899999999999999</v>
      </c>
      <c r="ARR5" s="61">
        <v>17.7</v>
      </c>
      <c r="ARS5" s="61">
        <v>16.8</v>
      </c>
      <c r="ART5" s="61">
        <v>18.3</v>
      </c>
      <c r="ARU5" s="61">
        <v>17.2</v>
      </c>
      <c r="ARV5" s="61">
        <v>17.2</v>
      </c>
      <c r="ARW5" s="61">
        <v>17.3</v>
      </c>
      <c r="ARX5" s="61">
        <v>19.399999999999999</v>
      </c>
      <c r="ARY5" s="61">
        <v>16.600000000000001</v>
      </c>
      <c r="ARZ5" s="61">
        <v>1282</v>
      </c>
      <c r="AVE5" s="61" t="s">
        <v>7683</v>
      </c>
      <c r="AVF5" s="61">
        <v>50</v>
      </c>
      <c r="AVG5" s="61" t="s">
        <v>7752</v>
      </c>
      <c r="AVH5" s="61">
        <v>0</v>
      </c>
      <c r="AVI5" s="61">
        <v>0</v>
      </c>
      <c r="AVK5" s="61">
        <v>83.82</v>
      </c>
      <c r="AWU5" s="61">
        <v>0</v>
      </c>
      <c r="AWV5" s="61">
        <v>0</v>
      </c>
      <c r="AWW5" s="61">
        <v>0</v>
      </c>
      <c r="AWX5" s="61">
        <v>0</v>
      </c>
      <c r="AWY5" s="61">
        <v>0</v>
      </c>
      <c r="AWZ5" s="61">
        <v>0</v>
      </c>
      <c r="AXK5" s="61">
        <v>0</v>
      </c>
      <c r="AYK5" s="61">
        <v>60</v>
      </c>
      <c r="AYL5" s="61">
        <v>30</v>
      </c>
      <c r="AYM5" s="61">
        <v>30</v>
      </c>
      <c r="AYO5" s="61">
        <v>1.4</v>
      </c>
      <c r="AYP5" s="61">
        <v>20</v>
      </c>
      <c r="AYQ5" s="61">
        <v>1.5</v>
      </c>
      <c r="AYR5" s="61">
        <v>80</v>
      </c>
      <c r="AYS5" s="61">
        <v>0</v>
      </c>
      <c r="AYT5" s="61">
        <v>0</v>
      </c>
      <c r="AYU5" s="61">
        <v>11</v>
      </c>
      <c r="AYV5" s="61">
        <v>0</v>
      </c>
      <c r="AZB5" s="61">
        <v>0</v>
      </c>
      <c r="AZC5" s="61">
        <v>0</v>
      </c>
      <c r="AZD5" s="61">
        <v>0</v>
      </c>
      <c r="AZE5" s="61">
        <v>0</v>
      </c>
      <c r="AZF5" s="61">
        <v>0</v>
      </c>
      <c r="AZG5" s="61">
        <v>0</v>
      </c>
      <c r="AZH5" s="61">
        <v>0</v>
      </c>
      <c r="AZI5" s="61">
        <v>0</v>
      </c>
      <c r="AZJ5" s="61">
        <v>0</v>
      </c>
      <c r="AZK5" s="61">
        <v>0</v>
      </c>
      <c r="AZL5" s="61">
        <v>0</v>
      </c>
      <c r="AZM5" s="61">
        <v>0</v>
      </c>
      <c r="AZN5" s="61">
        <v>0</v>
      </c>
      <c r="AZO5" s="61">
        <v>0</v>
      </c>
      <c r="AZP5" s="61">
        <v>0</v>
      </c>
      <c r="AZQ5" s="61">
        <v>0</v>
      </c>
      <c r="AZR5" s="61">
        <v>0</v>
      </c>
      <c r="AZS5" s="61">
        <v>0</v>
      </c>
      <c r="AZT5" s="61">
        <v>0</v>
      </c>
      <c r="AZU5" s="61">
        <v>0</v>
      </c>
      <c r="AZV5" s="61">
        <v>0</v>
      </c>
      <c r="AZW5" s="61">
        <v>0</v>
      </c>
      <c r="AZX5" s="61">
        <v>0</v>
      </c>
      <c r="AZY5" s="61">
        <v>0</v>
      </c>
      <c r="AZZ5" s="61">
        <v>0</v>
      </c>
      <c r="BAA5" s="61">
        <v>0</v>
      </c>
      <c r="BAB5" s="61">
        <v>0</v>
      </c>
      <c r="BAC5" s="61">
        <v>0</v>
      </c>
      <c r="BAD5" s="61">
        <v>0</v>
      </c>
      <c r="BAE5" s="61">
        <v>0</v>
      </c>
      <c r="BAG5" s="61">
        <v>2</v>
      </c>
      <c r="BAH5" s="61">
        <v>2</v>
      </c>
      <c r="BAI5" s="61">
        <v>20</v>
      </c>
      <c r="BAJ5" s="61">
        <v>25</v>
      </c>
      <c r="BAK5" s="61">
        <v>42</v>
      </c>
      <c r="BAL5" s="61">
        <v>0</v>
      </c>
      <c r="BAM5" s="61">
        <v>0</v>
      </c>
      <c r="BAN5" s="61">
        <v>0</v>
      </c>
      <c r="BAO5" s="61">
        <v>0</v>
      </c>
      <c r="BAP5" s="61">
        <v>0</v>
      </c>
      <c r="BAQ5" s="61">
        <v>0</v>
      </c>
      <c r="BAR5" s="61">
        <v>0</v>
      </c>
      <c r="BAV5" s="61">
        <v>2</v>
      </c>
      <c r="BAW5" s="61">
        <v>2</v>
      </c>
      <c r="BAX5" s="61">
        <v>2</v>
      </c>
      <c r="BAY5" s="61">
        <v>2</v>
      </c>
      <c r="BAZ5" s="61">
        <v>60</v>
      </c>
      <c r="BBA5" s="61">
        <v>60</v>
      </c>
      <c r="BBB5" s="61">
        <v>60</v>
      </c>
      <c r="BBC5" s="61">
        <v>60</v>
      </c>
      <c r="BBD5" s="61">
        <v>1</v>
      </c>
      <c r="BBE5" s="61">
        <v>50</v>
      </c>
      <c r="BBF5" s="61">
        <v>50</v>
      </c>
      <c r="BBG5" s="61">
        <v>-1000</v>
      </c>
      <c r="BBH5" s="61">
        <v>200</v>
      </c>
      <c r="BBI5" s="61">
        <v>-1000</v>
      </c>
      <c r="BBJ5" s="61">
        <v>-1700</v>
      </c>
      <c r="BBK5" s="61">
        <v>-200</v>
      </c>
      <c r="BBL5" s="61">
        <v>-1700</v>
      </c>
      <c r="BBM5" s="61">
        <v>10</v>
      </c>
      <c r="BBN5" s="61">
        <v>0</v>
      </c>
      <c r="BBO5" s="61">
        <v>50</v>
      </c>
      <c r="BBP5" s="61">
        <v>1300</v>
      </c>
      <c r="BBQ5" s="61">
        <v>6.7</v>
      </c>
      <c r="BBR5" s="61">
        <v>5.6</v>
      </c>
      <c r="BBS5" s="61">
        <v>6.9</v>
      </c>
      <c r="BBT5" s="61">
        <v>0.1</v>
      </c>
      <c r="BBU5" s="61">
        <v>2.7</v>
      </c>
      <c r="BBV5" s="61">
        <v>0.1</v>
      </c>
      <c r="BBX5" s="61">
        <v>1</v>
      </c>
      <c r="BBY5" s="61">
        <v>0</v>
      </c>
      <c r="BBZ5" s="61">
        <v>0</v>
      </c>
      <c r="BCA5" s="61">
        <v>0</v>
      </c>
      <c r="BCB5" s="61">
        <v>0</v>
      </c>
      <c r="BCC5" s="61">
        <v>0</v>
      </c>
      <c r="BCD5" s="61">
        <v>0</v>
      </c>
      <c r="BCE5" s="61">
        <v>0</v>
      </c>
      <c r="BCF5" s="61">
        <v>0.2</v>
      </c>
      <c r="BCG5" s="61">
        <v>0</v>
      </c>
      <c r="BCH5" s="61">
        <v>0</v>
      </c>
      <c r="BCI5" s="61">
        <v>0</v>
      </c>
      <c r="BCJ5" s="61">
        <v>4.5</v>
      </c>
      <c r="BCK5" s="61">
        <v>0</v>
      </c>
      <c r="BCL5" s="61">
        <v>0</v>
      </c>
      <c r="BCM5" s="61">
        <v>10</v>
      </c>
      <c r="BCN5" s="61">
        <v>0</v>
      </c>
      <c r="BCO5" s="61">
        <v>0</v>
      </c>
      <c r="BCP5" s="61">
        <v>0</v>
      </c>
      <c r="BCQ5" s="61">
        <v>0</v>
      </c>
      <c r="BCS5" s="61">
        <v>0</v>
      </c>
      <c r="BCT5" s="61">
        <v>5</v>
      </c>
      <c r="BCU5" s="61">
        <v>5</v>
      </c>
      <c r="BCV5" s="61">
        <v>5</v>
      </c>
      <c r="BCW5" s="61">
        <v>5</v>
      </c>
      <c r="BCX5" s="61">
        <v>5</v>
      </c>
      <c r="BCY5" s="61">
        <v>60</v>
      </c>
      <c r="BCZ5" s="61">
        <v>28</v>
      </c>
      <c r="BDA5" s="61">
        <v>40</v>
      </c>
      <c r="BDB5" s="61">
        <v>30</v>
      </c>
      <c r="BDC5" s="61">
        <v>50</v>
      </c>
      <c r="BDD5" s="61">
        <v>180</v>
      </c>
      <c r="BDE5" s="61">
        <v>28</v>
      </c>
      <c r="BDF5" s="61">
        <v>40</v>
      </c>
      <c r="BFM5" s="61">
        <v>0</v>
      </c>
      <c r="BFN5" s="61">
        <v>0</v>
      </c>
      <c r="BFO5" s="61">
        <v>1</v>
      </c>
      <c r="BFP5" s="61">
        <v>100</v>
      </c>
      <c r="BFQ5" s="61">
        <v>0</v>
      </c>
      <c r="BFR5" s="61">
        <v>0</v>
      </c>
      <c r="BFS5" s="61">
        <v>0</v>
      </c>
      <c r="BFT5" s="61">
        <v>0</v>
      </c>
      <c r="BFU5" s="61">
        <v>0.1</v>
      </c>
      <c r="BFV5" s="61">
        <v>0</v>
      </c>
      <c r="BFW5" s="61">
        <v>205</v>
      </c>
      <c r="BFX5" s="61">
        <v>205</v>
      </c>
      <c r="BFY5" s="61">
        <v>0</v>
      </c>
      <c r="BFZ5" s="61">
        <v>0</v>
      </c>
      <c r="BGA5" s="61">
        <v>0</v>
      </c>
      <c r="BGD5" s="61">
        <v>0</v>
      </c>
      <c r="BGE5" s="61">
        <v>1</v>
      </c>
      <c r="BGF5" s="61">
        <v>1</v>
      </c>
      <c r="BGG5" s="61">
        <v>0</v>
      </c>
      <c r="BGH5" s="61">
        <v>0</v>
      </c>
      <c r="BGI5" s="61">
        <v>0</v>
      </c>
      <c r="BGJ5" s="61">
        <v>120</v>
      </c>
      <c r="BGK5" s="61">
        <v>1</v>
      </c>
      <c r="BGL5" s="61">
        <v>50</v>
      </c>
      <c r="BGM5" s="61">
        <v>30</v>
      </c>
      <c r="BGN5" s="61">
        <v>30</v>
      </c>
      <c r="BGO5" s="61">
        <v>15</v>
      </c>
      <c r="BGP5" s="61">
        <v>120</v>
      </c>
      <c r="BGQ5" s="61">
        <v>0</v>
      </c>
      <c r="BGR5" s="61">
        <v>100</v>
      </c>
      <c r="BGS5" s="61">
        <v>100</v>
      </c>
      <c r="BGT5" s="61">
        <v>0</v>
      </c>
      <c r="BGU5" s="61">
        <v>0</v>
      </c>
      <c r="BGV5" s="61">
        <v>0</v>
      </c>
      <c r="BGW5" s="61">
        <v>100</v>
      </c>
      <c r="BGX5" s="61">
        <v>0</v>
      </c>
      <c r="BGY5" s="61">
        <v>0</v>
      </c>
      <c r="BGZ5" s="61">
        <v>100</v>
      </c>
      <c r="BHA5" s="61">
        <v>100</v>
      </c>
      <c r="BHB5" s="61">
        <v>1</v>
      </c>
      <c r="BHC5" s="61">
        <v>100</v>
      </c>
      <c r="BHD5" s="61">
        <v>0</v>
      </c>
      <c r="BHE5" s="61">
        <v>0</v>
      </c>
      <c r="BHF5" s="61">
        <v>0</v>
      </c>
      <c r="BHG5" s="61">
        <v>0</v>
      </c>
      <c r="BHH5" s="61">
        <v>0.1</v>
      </c>
      <c r="BHI5" s="61">
        <v>0</v>
      </c>
      <c r="BHJ5" s="61">
        <v>205</v>
      </c>
      <c r="BHK5" s="61">
        <v>205</v>
      </c>
      <c r="BHL5" s="61">
        <v>0</v>
      </c>
      <c r="BHM5" s="61">
        <v>0</v>
      </c>
      <c r="BHN5" s="61">
        <v>0</v>
      </c>
      <c r="BHQ5" s="61">
        <v>0</v>
      </c>
      <c r="BHR5" s="61">
        <v>1</v>
      </c>
      <c r="BHS5" s="61">
        <v>1</v>
      </c>
      <c r="BHT5" s="61">
        <v>0</v>
      </c>
      <c r="BHU5" s="61">
        <v>0</v>
      </c>
      <c r="BHV5" s="61">
        <v>0</v>
      </c>
      <c r="BHW5" s="61">
        <v>120</v>
      </c>
      <c r="BHX5" s="61">
        <v>1</v>
      </c>
      <c r="BHY5" s="61">
        <v>50</v>
      </c>
      <c r="BHZ5" s="61">
        <v>30</v>
      </c>
      <c r="BIA5" s="61">
        <v>30</v>
      </c>
      <c r="BIB5" s="61">
        <v>15</v>
      </c>
      <c r="BIC5" s="61">
        <v>120</v>
      </c>
      <c r="BID5" s="61">
        <v>0</v>
      </c>
      <c r="BIE5" s="61">
        <v>100</v>
      </c>
      <c r="BIF5" s="61">
        <v>100</v>
      </c>
      <c r="BIG5" s="61">
        <v>0</v>
      </c>
      <c r="BIH5" s="61">
        <v>0</v>
      </c>
      <c r="BII5" s="61">
        <v>0</v>
      </c>
      <c r="BIJ5" s="61">
        <v>100</v>
      </c>
      <c r="BIK5" s="61">
        <v>0</v>
      </c>
      <c r="BIL5" s="61">
        <v>0</v>
      </c>
      <c r="BIM5" s="61">
        <v>100</v>
      </c>
      <c r="BIN5" s="61">
        <v>100</v>
      </c>
      <c r="BIO5" s="61">
        <v>1</v>
      </c>
      <c r="BIP5" s="61">
        <v>100</v>
      </c>
      <c r="BIQ5" s="61">
        <v>0</v>
      </c>
      <c r="BIR5" s="61">
        <v>0</v>
      </c>
      <c r="BIS5" s="61">
        <v>0</v>
      </c>
      <c r="BIT5" s="61">
        <v>0</v>
      </c>
      <c r="BIU5" s="61">
        <v>0.1</v>
      </c>
      <c r="BIV5" s="61">
        <v>0</v>
      </c>
      <c r="BIW5" s="61">
        <v>205</v>
      </c>
      <c r="BIX5" s="61">
        <v>205</v>
      </c>
      <c r="BIY5" s="61">
        <v>0</v>
      </c>
      <c r="BIZ5" s="61">
        <v>0</v>
      </c>
      <c r="BJA5" s="61">
        <v>0</v>
      </c>
      <c r="BJD5" s="61">
        <v>0</v>
      </c>
      <c r="BJE5" s="61">
        <v>1</v>
      </c>
      <c r="BJF5" s="61">
        <v>1</v>
      </c>
      <c r="BJG5" s="61">
        <v>0</v>
      </c>
      <c r="BJH5" s="61">
        <v>0</v>
      </c>
      <c r="BJI5" s="61">
        <v>0</v>
      </c>
      <c r="BJJ5" s="61">
        <v>120</v>
      </c>
      <c r="BJK5" s="61">
        <v>1</v>
      </c>
      <c r="BJL5" s="61">
        <v>50</v>
      </c>
      <c r="BJM5" s="61">
        <v>30</v>
      </c>
      <c r="BJN5" s="61">
        <v>30</v>
      </c>
      <c r="BJO5" s="61">
        <v>15</v>
      </c>
      <c r="BJP5" s="61">
        <v>120</v>
      </c>
      <c r="BJQ5" s="61">
        <v>0</v>
      </c>
      <c r="BJR5" s="61">
        <v>100</v>
      </c>
      <c r="BJS5" s="61">
        <v>100</v>
      </c>
      <c r="BJT5" s="61">
        <v>0</v>
      </c>
      <c r="BJU5" s="61">
        <v>0</v>
      </c>
      <c r="BJV5" s="61">
        <v>0</v>
      </c>
      <c r="BJW5" s="61">
        <v>100</v>
      </c>
      <c r="BJX5" s="61">
        <v>0</v>
      </c>
      <c r="BJY5" s="61">
        <v>0</v>
      </c>
      <c r="BJZ5" s="61">
        <v>100</v>
      </c>
      <c r="BKA5" s="61">
        <v>100</v>
      </c>
      <c r="BKB5" s="61">
        <v>1</v>
      </c>
      <c r="BKC5" s="61">
        <v>100</v>
      </c>
      <c r="BKD5" s="61">
        <v>0</v>
      </c>
      <c r="BKE5" s="61">
        <v>0</v>
      </c>
      <c r="BKF5" s="61">
        <v>0</v>
      </c>
      <c r="BKG5" s="61">
        <v>0</v>
      </c>
      <c r="BKH5" s="61">
        <v>0.1</v>
      </c>
      <c r="BKI5" s="61">
        <v>0</v>
      </c>
      <c r="BKJ5" s="61">
        <v>205</v>
      </c>
      <c r="BKK5" s="61">
        <v>205</v>
      </c>
      <c r="BKL5" s="61">
        <v>0</v>
      </c>
      <c r="BKM5" s="61">
        <v>0</v>
      </c>
      <c r="BKN5" s="61">
        <v>0</v>
      </c>
      <c r="BKQ5" s="61">
        <v>0</v>
      </c>
      <c r="BKR5" s="61">
        <v>1</v>
      </c>
      <c r="BKS5" s="61">
        <v>1</v>
      </c>
      <c r="BKT5" s="61">
        <v>0</v>
      </c>
      <c r="BKU5" s="61">
        <v>0</v>
      </c>
      <c r="BKV5" s="61">
        <v>0</v>
      </c>
      <c r="BKW5" s="61">
        <v>120</v>
      </c>
      <c r="BKX5" s="61">
        <v>1</v>
      </c>
      <c r="BKY5" s="61">
        <v>50</v>
      </c>
      <c r="BKZ5" s="61">
        <v>30</v>
      </c>
      <c r="BLA5" s="61">
        <v>30</v>
      </c>
      <c r="BLB5" s="61">
        <v>15</v>
      </c>
      <c r="BLC5" s="61">
        <v>120</v>
      </c>
      <c r="BLD5" s="61">
        <v>0</v>
      </c>
      <c r="BLE5" s="61">
        <v>100</v>
      </c>
      <c r="BLF5" s="61">
        <v>100</v>
      </c>
      <c r="BLG5" s="61">
        <v>0</v>
      </c>
      <c r="BLH5" s="61">
        <v>0</v>
      </c>
      <c r="BLI5" s="61">
        <v>0</v>
      </c>
      <c r="BLJ5" s="61">
        <v>100</v>
      </c>
      <c r="BLK5" s="61">
        <v>0</v>
      </c>
      <c r="BLL5" s="61">
        <v>0</v>
      </c>
      <c r="BLM5" s="61">
        <v>100</v>
      </c>
      <c r="BLN5" s="61">
        <v>100</v>
      </c>
      <c r="BLO5" s="61">
        <v>100</v>
      </c>
      <c r="BLP5" s="61">
        <v>0</v>
      </c>
      <c r="BLQ5" s="61">
        <v>0</v>
      </c>
      <c r="BLR5" s="61">
        <v>0</v>
      </c>
      <c r="BLS5" s="61">
        <v>0</v>
      </c>
      <c r="BLT5" s="61">
        <v>0.1</v>
      </c>
      <c r="BLU5" s="61">
        <v>0</v>
      </c>
      <c r="BLV5" s="61">
        <v>205</v>
      </c>
      <c r="BLW5" s="61">
        <v>205</v>
      </c>
      <c r="BLX5" s="61">
        <v>0</v>
      </c>
      <c r="BLY5" s="61">
        <v>0</v>
      </c>
      <c r="BLZ5" s="61">
        <v>0</v>
      </c>
      <c r="BMC5" s="61">
        <v>0</v>
      </c>
      <c r="BMD5" s="61">
        <v>1</v>
      </c>
      <c r="BME5" s="61">
        <v>1</v>
      </c>
      <c r="BMF5" s="61">
        <v>0</v>
      </c>
      <c r="BMG5" s="61">
        <v>0</v>
      </c>
      <c r="BMH5" s="61">
        <v>0</v>
      </c>
      <c r="BMI5" s="61">
        <v>120</v>
      </c>
      <c r="BMJ5" s="61">
        <v>1</v>
      </c>
      <c r="BMK5" s="61">
        <v>50</v>
      </c>
      <c r="BML5" s="61">
        <v>30</v>
      </c>
      <c r="BMM5" s="61">
        <v>30</v>
      </c>
      <c r="BMN5" s="61">
        <v>15</v>
      </c>
      <c r="BMO5" s="61">
        <v>120</v>
      </c>
      <c r="BMP5" s="61">
        <v>0</v>
      </c>
      <c r="BMQ5" s="61">
        <v>100</v>
      </c>
      <c r="BMR5" s="61">
        <v>100</v>
      </c>
      <c r="BMS5" s="61">
        <v>0</v>
      </c>
      <c r="BMT5" s="61">
        <v>0</v>
      </c>
      <c r="BMU5" s="61">
        <v>0</v>
      </c>
      <c r="BMV5" s="61">
        <v>100</v>
      </c>
      <c r="BMW5" s="61">
        <v>0</v>
      </c>
      <c r="BMX5" s="61">
        <v>0</v>
      </c>
      <c r="BMY5" s="61">
        <v>100</v>
      </c>
      <c r="BMZ5" s="61">
        <v>100</v>
      </c>
      <c r="BNA5" s="61">
        <v>100</v>
      </c>
      <c r="BNB5" s="61">
        <v>0</v>
      </c>
      <c r="BNC5" s="61">
        <v>0</v>
      </c>
      <c r="BND5" s="61">
        <v>0</v>
      </c>
      <c r="BNE5" s="61">
        <v>0</v>
      </c>
      <c r="BNF5" s="61">
        <v>0.1</v>
      </c>
      <c r="BNG5" s="61">
        <v>0</v>
      </c>
      <c r="BNH5" s="61">
        <v>205</v>
      </c>
      <c r="BNI5" s="61">
        <v>205</v>
      </c>
      <c r="BNJ5" s="61">
        <v>0</v>
      </c>
      <c r="BNK5" s="61">
        <v>0</v>
      </c>
      <c r="BNL5" s="61">
        <v>0</v>
      </c>
      <c r="BNO5" s="61">
        <v>0</v>
      </c>
      <c r="BNP5" s="61">
        <v>1</v>
      </c>
      <c r="BNQ5" s="61">
        <v>1</v>
      </c>
      <c r="BNR5" s="61">
        <v>0</v>
      </c>
      <c r="BNS5" s="61">
        <v>0</v>
      </c>
      <c r="BNT5" s="61">
        <v>0</v>
      </c>
      <c r="BNU5" s="61">
        <v>120</v>
      </c>
      <c r="BNV5" s="61">
        <v>1</v>
      </c>
      <c r="BNW5" s="61">
        <v>50</v>
      </c>
      <c r="BNX5" s="61">
        <v>30</v>
      </c>
      <c r="BNY5" s="61">
        <v>30</v>
      </c>
      <c r="BNZ5" s="61">
        <v>15</v>
      </c>
      <c r="BOA5" s="61">
        <v>120</v>
      </c>
      <c r="BOB5" s="61">
        <v>0</v>
      </c>
      <c r="BOC5" s="61">
        <v>100</v>
      </c>
      <c r="BOD5" s="61">
        <v>100</v>
      </c>
      <c r="BOE5" s="61">
        <v>0</v>
      </c>
      <c r="BOF5" s="61">
        <v>0</v>
      </c>
      <c r="BOG5" s="61">
        <v>0</v>
      </c>
      <c r="BOH5" s="61">
        <v>100</v>
      </c>
      <c r="BOI5" s="61">
        <v>0</v>
      </c>
      <c r="BOJ5" s="61">
        <v>0</v>
      </c>
      <c r="BOK5" s="61">
        <v>100</v>
      </c>
      <c r="BOL5" s="61">
        <v>100</v>
      </c>
      <c r="BOM5" s="61">
        <v>100</v>
      </c>
      <c r="BON5" s="61">
        <v>0</v>
      </c>
      <c r="BOO5" s="61">
        <v>0</v>
      </c>
      <c r="BOP5" s="61">
        <v>0</v>
      </c>
      <c r="BOQ5" s="61">
        <v>0</v>
      </c>
      <c r="BOR5" s="61">
        <v>0.1</v>
      </c>
      <c r="BOS5" s="61">
        <v>0</v>
      </c>
      <c r="BOT5" s="61">
        <v>205</v>
      </c>
      <c r="BOU5" s="61">
        <v>205</v>
      </c>
      <c r="BOV5" s="61">
        <v>0</v>
      </c>
      <c r="BOW5" s="61">
        <v>0</v>
      </c>
      <c r="BOX5" s="61">
        <v>0</v>
      </c>
      <c r="BPA5" s="61">
        <v>0</v>
      </c>
      <c r="BPB5" s="61">
        <v>1</v>
      </c>
      <c r="BPC5" s="61">
        <v>1</v>
      </c>
      <c r="BPD5" s="61">
        <v>0</v>
      </c>
      <c r="BPE5" s="61">
        <v>0</v>
      </c>
      <c r="BPF5" s="61">
        <v>0</v>
      </c>
      <c r="BPG5" s="61">
        <v>120</v>
      </c>
      <c r="BPH5" s="61">
        <v>1</v>
      </c>
      <c r="BPI5" s="61">
        <v>50</v>
      </c>
      <c r="BPJ5" s="61">
        <v>30</v>
      </c>
      <c r="BPK5" s="61">
        <v>30</v>
      </c>
      <c r="BPL5" s="61">
        <v>15</v>
      </c>
      <c r="BPM5" s="61">
        <v>120</v>
      </c>
      <c r="BPN5" s="61">
        <v>0</v>
      </c>
      <c r="BPO5" s="61">
        <v>100</v>
      </c>
      <c r="BPP5" s="61">
        <v>100</v>
      </c>
      <c r="BPQ5" s="61">
        <v>0</v>
      </c>
      <c r="BPR5" s="61">
        <v>0</v>
      </c>
      <c r="BPS5" s="61">
        <v>0</v>
      </c>
      <c r="BPT5" s="61">
        <v>100</v>
      </c>
      <c r="BPU5" s="61">
        <v>0</v>
      </c>
      <c r="BPV5" s="61">
        <v>0</v>
      </c>
      <c r="BPW5" s="61">
        <v>100</v>
      </c>
      <c r="BPX5" s="61">
        <v>100</v>
      </c>
      <c r="BPY5" s="61">
        <v>100</v>
      </c>
      <c r="BPZ5" s="61">
        <v>0</v>
      </c>
      <c r="BQA5" s="61">
        <v>0</v>
      </c>
      <c r="BQB5" s="61">
        <v>0</v>
      </c>
      <c r="BQC5" s="61">
        <v>0</v>
      </c>
      <c r="BQD5" s="61">
        <v>0.1</v>
      </c>
      <c r="BQE5" s="61">
        <v>0</v>
      </c>
      <c r="BQF5" s="61">
        <v>205</v>
      </c>
      <c r="BQG5" s="61">
        <v>205</v>
      </c>
      <c r="BQH5" s="61">
        <v>0</v>
      </c>
      <c r="BQI5" s="61">
        <v>0</v>
      </c>
      <c r="BQJ5" s="61">
        <v>0</v>
      </c>
      <c r="BQM5" s="61">
        <v>0</v>
      </c>
      <c r="BQN5" s="61">
        <v>1</v>
      </c>
      <c r="BQO5" s="61">
        <v>1</v>
      </c>
      <c r="BQP5" s="61">
        <v>0</v>
      </c>
      <c r="BQQ5" s="61">
        <v>0</v>
      </c>
      <c r="BQR5" s="61">
        <v>0</v>
      </c>
      <c r="BQS5" s="61">
        <v>120</v>
      </c>
      <c r="BQT5" s="61">
        <v>1</v>
      </c>
      <c r="BQU5" s="61">
        <v>50</v>
      </c>
      <c r="BQV5" s="61">
        <v>30</v>
      </c>
      <c r="BQW5" s="61">
        <v>30</v>
      </c>
      <c r="BQX5" s="61">
        <v>15</v>
      </c>
      <c r="BQY5" s="61">
        <v>120</v>
      </c>
      <c r="BQZ5" s="61">
        <v>0</v>
      </c>
      <c r="BRA5" s="61">
        <v>100</v>
      </c>
      <c r="BRB5" s="61">
        <v>100</v>
      </c>
      <c r="BRC5" s="61">
        <v>0</v>
      </c>
      <c r="BRD5" s="61">
        <v>0</v>
      </c>
      <c r="BRE5" s="61">
        <v>0</v>
      </c>
      <c r="BRF5" s="61">
        <v>100</v>
      </c>
      <c r="BRG5" s="61">
        <v>0</v>
      </c>
      <c r="BRH5" s="61">
        <v>0</v>
      </c>
      <c r="BRI5" s="61">
        <v>100</v>
      </c>
      <c r="BRJ5" s="61">
        <v>100</v>
      </c>
      <c r="BRK5" s="61">
        <v>100</v>
      </c>
      <c r="BRL5" s="61">
        <v>2050</v>
      </c>
      <c r="BRM5" s="61">
        <v>2.0499999999999998</v>
      </c>
      <c r="BRN5" s="61">
        <v>0.1</v>
      </c>
      <c r="BRO5" s="61">
        <v>24.201000000000001</v>
      </c>
      <c r="BRP5" s="61">
        <v>24.201000000000001</v>
      </c>
      <c r="BRQ5" s="61">
        <v>1</v>
      </c>
      <c r="BRR5" s="61">
        <v>4.0780000000000003</v>
      </c>
      <c r="BRS5" s="61">
        <v>4.0780000000000003</v>
      </c>
      <c r="BRT5" s="61">
        <v>0</v>
      </c>
      <c r="BRU5" s="61">
        <v>120</v>
      </c>
      <c r="BRV5" s="61">
        <v>50</v>
      </c>
      <c r="BRW5" s="61">
        <v>30</v>
      </c>
      <c r="BRX5" s="61">
        <v>30</v>
      </c>
      <c r="BRY5" s="61">
        <v>15</v>
      </c>
      <c r="BRZ5" s="61">
        <v>73</v>
      </c>
      <c r="BSA5" s="61">
        <v>73</v>
      </c>
      <c r="BSB5" s="61">
        <v>100</v>
      </c>
      <c r="BSC5" s="61">
        <v>0.1</v>
      </c>
      <c r="BSD5" s="61">
        <v>73</v>
      </c>
      <c r="BSE5" s="61">
        <v>0</v>
      </c>
      <c r="BSF5" s="61">
        <v>0</v>
      </c>
      <c r="BSG5" s="61">
        <v>100</v>
      </c>
      <c r="BSH5" s="61">
        <v>0</v>
      </c>
      <c r="BSI5" s="61">
        <v>0</v>
      </c>
      <c r="BSJ5" s="61">
        <v>100</v>
      </c>
      <c r="BSK5" s="61">
        <v>100</v>
      </c>
      <c r="BSL5" s="61">
        <v>100</v>
      </c>
      <c r="BSM5" s="61">
        <v>0</v>
      </c>
      <c r="BSN5" s="61">
        <v>0</v>
      </c>
      <c r="BSO5" s="61">
        <v>0.1</v>
      </c>
      <c r="BSP5" s="61">
        <v>5.0000000000000001E-3</v>
      </c>
      <c r="BSQ5" s="61">
        <v>5.0000000000000001E-3</v>
      </c>
      <c r="BSR5" s="61">
        <v>1</v>
      </c>
      <c r="BSS5" s="61">
        <v>1</v>
      </c>
      <c r="BST5" s="61">
        <v>1</v>
      </c>
      <c r="BSU5" s="61">
        <v>0</v>
      </c>
      <c r="BSV5" s="61">
        <v>120</v>
      </c>
      <c r="BSW5" s="61">
        <v>50</v>
      </c>
      <c r="BSX5" s="61">
        <v>30</v>
      </c>
      <c r="BSY5" s="61">
        <v>30</v>
      </c>
      <c r="BSZ5" s="61">
        <v>15</v>
      </c>
      <c r="BTA5" s="61">
        <v>70</v>
      </c>
      <c r="BTB5" s="61">
        <v>70</v>
      </c>
      <c r="BTC5" s="61">
        <v>100</v>
      </c>
      <c r="BTD5" s="61">
        <v>100</v>
      </c>
      <c r="BTE5" s="61">
        <v>70</v>
      </c>
      <c r="BTF5" s="61">
        <v>0</v>
      </c>
      <c r="BTG5" s="61">
        <v>0</v>
      </c>
      <c r="BTH5" s="61">
        <v>100</v>
      </c>
      <c r="BTI5" s="61">
        <v>0</v>
      </c>
      <c r="BTJ5" s="61">
        <v>0</v>
      </c>
      <c r="BTK5" s="61">
        <v>100</v>
      </c>
      <c r="BTL5" s="61">
        <v>100</v>
      </c>
      <c r="BTM5" s="61">
        <v>100</v>
      </c>
      <c r="BTN5" s="61">
        <v>0</v>
      </c>
      <c r="BTO5" s="61">
        <v>0</v>
      </c>
      <c r="BTP5" s="61">
        <v>0.2</v>
      </c>
      <c r="BTQ5" s="61">
        <v>205</v>
      </c>
      <c r="BTR5" s="61">
        <v>205</v>
      </c>
      <c r="BTS5" s="61">
        <v>1</v>
      </c>
      <c r="BTT5" s="61">
        <v>1</v>
      </c>
      <c r="BTU5" s="61">
        <v>1</v>
      </c>
      <c r="BTV5" s="61">
        <v>0</v>
      </c>
      <c r="BTW5" s="61">
        <v>120</v>
      </c>
      <c r="BTX5" s="61">
        <v>50</v>
      </c>
      <c r="BTY5" s="61">
        <v>30</v>
      </c>
      <c r="BTZ5" s="61">
        <v>30</v>
      </c>
      <c r="BUA5" s="61">
        <v>15</v>
      </c>
      <c r="BUB5" s="61">
        <v>40</v>
      </c>
      <c r="BUC5" s="61">
        <v>20</v>
      </c>
      <c r="BUD5" s="61">
        <v>1</v>
      </c>
      <c r="BUE5" s="61">
        <v>0.1</v>
      </c>
      <c r="BUF5" s="61">
        <v>20</v>
      </c>
      <c r="BUG5" s="61">
        <v>0</v>
      </c>
      <c r="BUH5" s="61">
        <v>0</v>
      </c>
      <c r="BUI5" s="61">
        <v>100</v>
      </c>
      <c r="BUJ5" s="61">
        <v>0</v>
      </c>
      <c r="BUK5" s="61">
        <v>0</v>
      </c>
      <c r="BUL5" s="61">
        <v>100</v>
      </c>
      <c r="BUM5" s="61">
        <v>100</v>
      </c>
      <c r="BUN5" s="61">
        <v>100</v>
      </c>
      <c r="BUO5" s="61">
        <v>0</v>
      </c>
      <c r="BUP5" s="61">
        <v>0.3</v>
      </c>
      <c r="BUQ5" s="61">
        <v>3.5</v>
      </c>
      <c r="BUR5" s="61">
        <v>1</v>
      </c>
      <c r="BUS5" s="61">
        <v>0.2</v>
      </c>
      <c r="BUT5" s="61">
        <v>0</v>
      </c>
      <c r="BUU5" s="61">
        <v>200</v>
      </c>
      <c r="BUV5" s="61">
        <v>50</v>
      </c>
      <c r="BUW5" s="61">
        <v>30</v>
      </c>
      <c r="BUX5" s="61">
        <v>30</v>
      </c>
      <c r="BUY5" s="61">
        <v>30</v>
      </c>
      <c r="BUZ5" s="61">
        <v>110</v>
      </c>
      <c r="BVA5" s="61">
        <v>70</v>
      </c>
      <c r="BVB5" s="61">
        <v>1</v>
      </c>
      <c r="BVC5" s="61">
        <v>1</v>
      </c>
      <c r="BVD5" s="61">
        <v>100</v>
      </c>
      <c r="BVE5" s="61">
        <v>0</v>
      </c>
      <c r="BVF5" s="61">
        <v>0</v>
      </c>
      <c r="BVG5" s="61">
        <v>100</v>
      </c>
      <c r="BVH5" s="61">
        <v>0</v>
      </c>
      <c r="BVI5" s="61">
        <v>10</v>
      </c>
      <c r="BVJ5" s="61">
        <v>100</v>
      </c>
      <c r="BVK5" s="61">
        <v>0</v>
      </c>
      <c r="BVL5" s="61">
        <v>0.1</v>
      </c>
      <c r="BVM5" s="61">
        <v>205</v>
      </c>
      <c r="BVN5" s="61">
        <v>1</v>
      </c>
      <c r="BVO5" s="61">
        <v>1</v>
      </c>
      <c r="BVP5" s="61">
        <v>0</v>
      </c>
      <c r="BVQ5" s="61">
        <v>120</v>
      </c>
      <c r="BVR5" s="61">
        <v>50</v>
      </c>
      <c r="BVS5" s="61">
        <v>30</v>
      </c>
      <c r="BVT5" s="61">
        <v>30</v>
      </c>
      <c r="BVU5" s="61">
        <v>15</v>
      </c>
      <c r="BVV5" s="61">
        <v>99</v>
      </c>
      <c r="BVW5" s="61">
        <v>85</v>
      </c>
      <c r="BVX5" s="61">
        <v>100</v>
      </c>
      <c r="BVY5" s="61">
        <v>100</v>
      </c>
      <c r="BVZ5" s="61">
        <v>90</v>
      </c>
      <c r="BWA5" s="61">
        <v>0</v>
      </c>
      <c r="BWB5" s="61">
        <v>0</v>
      </c>
      <c r="BWC5" s="61">
        <v>100</v>
      </c>
      <c r="BWD5" s="61">
        <v>0</v>
      </c>
      <c r="BWE5" s="61">
        <v>100</v>
      </c>
      <c r="BWF5" s="61">
        <v>100</v>
      </c>
      <c r="BWG5" s="61">
        <v>0</v>
      </c>
      <c r="BWH5" s="61">
        <v>0.1</v>
      </c>
      <c r="BWI5" s="61">
        <v>40</v>
      </c>
      <c r="BWJ5" s="61">
        <v>1</v>
      </c>
      <c r="BWK5" s="61">
        <v>1</v>
      </c>
      <c r="BWL5" s="61">
        <v>30</v>
      </c>
      <c r="BWM5" s="61">
        <v>80</v>
      </c>
      <c r="BWN5" s="61">
        <v>50</v>
      </c>
      <c r="BWO5" s="61">
        <v>30</v>
      </c>
      <c r="BWP5" s="61">
        <v>30</v>
      </c>
      <c r="BWQ5" s="61">
        <v>15</v>
      </c>
      <c r="BWR5" s="61">
        <v>80</v>
      </c>
      <c r="BWS5" s="61">
        <v>30</v>
      </c>
      <c r="BWT5" s="61">
        <v>0.5</v>
      </c>
      <c r="BWU5" s="61">
        <v>0.5</v>
      </c>
      <c r="BWV5" s="61">
        <v>50</v>
      </c>
      <c r="BWW5" s="61">
        <v>0</v>
      </c>
      <c r="BWX5" s="61">
        <v>10</v>
      </c>
      <c r="BWY5" s="61">
        <v>100</v>
      </c>
      <c r="BWZ5" s="61">
        <v>10</v>
      </c>
      <c r="BXA5" s="61">
        <v>100</v>
      </c>
      <c r="BXB5" s="61">
        <v>100</v>
      </c>
      <c r="BXC5" s="61">
        <v>0</v>
      </c>
      <c r="BXD5" s="61">
        <v>1</v>
      </c>
      <c r="BXE5" s="61">
        <v>205</v>
      </c>
      <c r="BXF5" s="61">
        <v>0</v>
      </c>
      <c r="BXG5" s="61">
        <v>1</v>
      </c>
      <c r="BXH5" s="61">
        <v>0</v>
      </c>
      <c r="BXI5" s="61">
        <v>400</v>
      </c>
      <c r="BXJ5" s="61">
        <v>50</v>
      </c>
      <c r="BXK5" s="61">
        <v>30</v>
      </c>
      <c r="BXL5" s="61">
        <v>30</v>
      </c>
      <c r="BXM5" s="61">
        <v>15</v>
      </c>
      <c r="BXN5" s="61">
        <v>400</v>
      </c>
      <c r="BXO5" s="61">
        <v>0</v>
      </c>
      <c r="BXP5" s="61">
        <v>320</v>
      </c>
      <c r="BXQ5" s="61">
        <v>320</v>
      </c>
      <c r="BXR5" s="61">
        <v>0</v>
      </c>
      <c r="BXS5" s="61">
        <v>0</v>
      </c>
      <c r="BXT5" s="61">
        <v>0</v>
      </c>
      <c r="BXU5" s="61">
        <v>100</v>
      </c>
      <c r="BXV5" s="61">
        <v>0</v>
      </c>
      <c r="BXW5" s="61">
        <v>100</v>
      </c>
      <c r="DPD5" s="61">
        <v>84241</v>
      </c>
      <c r="DPE5" s="61">
        <v>1</v>
      </c>
      <c r="DPF5" s="61">
        <v>0</v>
      </c>
      <c r="DPG5" s="61">
        <v>0</v>
      </c>
      <c r="DPH5" s="61">
        <v>0</v>
      </c>
      <c r="DPI5" s="61">
        <v>0</v>
      </c>
      <c r="DPJ5" s="61">
        <v>0</v>
      </c>
      <c r="DPK5" s="61">
        <v>0</v>
      </c>
      <c r="DPL5" s="61">
        <v>0</v>
      </c>
      <c r="DPM5" s="61">
        <v>0</v>
      </c>
      <c r="DPN5" s="61">
        <v>0</v>
      </c>
      <c r="DPO5" s="61">
        <v>0</v>
      </c>
      <c r="DPP5" s="61">
        <v>0</v>
      </c>
      <c r="DPQ5" s="61">
        <v>0</v>
      </c>
      <c r="DPR5" s="61">
        <v>0</v>
      </c>
      <c r="DPS5" s="61">
        <v>1</v>
      </c>
      <c r="DPT5" s="61">
        <v>0</v>
      </c>
      <c r="DPU5" s="61">
        <v>0</v>
      </c>
      <c r="DPV5" s="61">
        <v>0</v>
      </c>
      <c r="DPW5" s="61">
        <v>0</v>
      </c>
      <c r="DPX5" s="61">
        <v>1</v>
      </c>
      <c r="DPY5" s="61">
        <v>0</v>
      </c>
      <c r="DPZ5" s="61">
        <v>1</v>
      </c>
      <c r="DQA5" s="61">
        <v>1</v>
      </c>
      <c r="DQB5" s="61">
        <v>0</v>
      </c>
      <c r="DQC5" s="61">
        <v>0</v>
      </c>
      <c r="DQD5" s="61">
        <v>0</v>
      </c>
      <c r="DQE5" s="61">
        <v>0</v>
      </c>
      <c r="DQF5" s="61">
        <v>1</v>
      </c>
      <c r="DQG5" s="61">
        <v>0</v>
      </c>
      <c r="DQH5" s="61">
        <v>0</v>
      </c>
      <c r="DQI5" s="61">
        <v>0</v>
      </c>
      <c r="DQJ5" s="61">
        <v>0</v>
      </c>
      <c r="DQK5" s="61">
        <v>0</v>
      </c>
      <c r="DQL5" s="61">
        <v>0</v>
      </c>
      <c r="DQM5" s="61">
        <v>0</v>
      </c>
      <c r="DQN5" s="61">
        <v>0</v>
      </c>
      <c r="DQO5" s="61">
        <v>0</v>
      </c>
      <c r="DQP5" s="61">
        <v>0</v>
      </c>
      <c r="DQQ5" s="61">
        <v>0</v>
      </c>
      <c r="DQR5" s="61">
        <v>0</v>
      </c>
      <c r="DQS5" s="61">
        <v>1</v>
      </c>
      <c r="DQT5" s="61">
        <v>1</v>
      </c>
      <c r="DQU5" s="61">
        <v>0</v>
      </c>
      <c r="DQV5" s="61">
        <v>1</v>
      </c>
      <c r="DQW5" s="61">
        <v>1</v>
      </c>
      <c r="DQX5" s="61">
        <v>0</v>
      </c>
      <c r="DQY5" s="61">
        <v>1</v>
      </c>
      <c r="DQZ5" s="61">
        <v>0</v>
      </c>
      <c r="DRA5" s="61">
        <v>1</v>
      </c>
      <c r="DRB5" s="61">
        <v>1</v>
      </c>
      <c r="DRC5" s="61">
        <v>1</v>
      </c>
      <c r="DRD5" s="61">
        <v>1</v>
      </c>
      <c r="DRE5" s="61">
        <v>1</v>
      </c>
      <c r="DRF5" s="61">
        <v>1</v>
      </c>
      <c r="DRG5" s="61">
        <v>1</v>
      </c>
      <c r="DRH5" s="61">
        <v>1</v>
      </c>
      <c r="DRI5" s="61">
        <v>0</v>
      </c>
      <c r="DRJ5" s="61">
        <v>0</v>
      </c>
      <c r="DRK5" s="61" t="s">
        <v>38</v>
      </c>
      <c r="DRL5" s="61" t="s">
        <v>7753</v>
      </c>
      <c r="DRM5" s="61" t="s">
        <v>7789</v>
      </c>
      <c r="DRN5" s="61">
        <v>0</v>
      </c>
      <c r="DRO5" s="61">
        <v>1145166</v>
      </c>
      <c r="DRP5" s="61">
        <v>624</v>
      </c>
      <c r="DRQ5" s="61">
        <v>0</v>
      </c>
      <c r="DRR5" s="61">
        <v>0</v>
      </c>
      <c r="DRS5" s="61">
        <v>12239</v>
      </c>
      <c r="DRT5" s="61" t="s">
        <v>7790</v>
      </c>
      <c r="DRU5" s="61">
        <v>11</v>
      </c>
      <c r="DRV5" s="61">
        <v>0</v>
      </c>
      <c r="DRW5" s="61">
        <v>337</v>
      </c>
      <c r="DRX5" s="61">
        <v>0</v>
      </c>
      <c r="DRY5" s="61">
        <v>1</v>
      </c>
      <c r="DRZ5" s="61">
        <v>1</v>
      </c>
      <c r="DSA5" s="61">
        <v>1</v>
      </c>
      <c r="DSB5" s="61">
        <v>2</v>
      </c>
      <c r="DSC5" s="61">
        <v>503220</v>
      </c>
      <c r="DSD5" s="61">
        <v>569784</v>
      </c>
      <c r="DSE5" s="61">
        <v>115762</v>
      </c>
      <c r="DSF5" s="61">
        <v>1</v>
      </c>
      <c r="DSG5" s="61">
        <v>3.4</v>
      </c>
      <c r="DSH5" s="61">
        <v>0.3</v>
      </c>
      <c r="DSI5" s="61">
        <v>3.4</v>
      </c>
      <c r="DSJ5" s="61" t="s">
        <v>7789</v>
      </c>
      <c r="ECH5" s="61">
        <v>0</v>
      </c>
      <c r="ECI5" s="61">
        <v>1</v>
      </c>
      <c r="ECJ5" s="61">
        <v>0</v>
      </c>
      <c r="ECK5" s="61">
        <v>1</v>
      </c>
      <c r="ECL5" s="61">
        <v>1</v>
      </c>
      <c r="ECM5" s="61">
        <v>0</v>
      </c>
      <c r="ECN5" s="61">
        <v>0</v>
      </c>
      <c r="ECO5" s="61">
        <v>0</v>
      </c>
      <c r="ECP5" s="61">
        <v>0</v>
      </c>
      <c r="ECQ5" s="61">
        <v>0</v>
      </c>
      <c r="ECR5" s="61">
        <v>0</v>
      </c>
      <c r="ECS5" s="61">
        <v>0</v>
      </c>
      <c r="ECT5" s="61">
        <v>0</v>
      </c>
      <c r="EDX5" s="61">
        <v>0</v>
      </c>
      <c r="EDY5" s="61">
        <v>100</v>
      </c>
      <c r="EDZ5" s="61">
        <v>5</v>
      </c>
      <c r="EEA5" s="61">
        <v>0</v>
      </c>
      <c r="EEB5" s="61">
        <v>0</v>
      </c>
      <c r="EEC5" s="61">
        <v>0</v>
      </c>
      <c r="EED5" s="61">
        <v>0</v>
      </c>
      <c r="EEE5" s="61">
        <v>0</v>
      </c>
      <c r="EEF5" s="61">
        <v>0</v>
      </c>
      <c r="EEG5" s="61">
        <v>500</v>
      </c>
      <c r="EEN5" s="61">
        <v>48</v>
      </c>
      <c r="EEO5" s="61">
        <v>20</v>
      </c>
      <c r="EEP5" s="61">
        <v>0</v>
      </c>
      <c r="EEQ5" s="61">
        <v>180</v>
      </c>
      <c r="EER5" s="61">
        <v>360</v>
      </c>
      <c r="EES5" s="61">
        <v>720</v>
      </c>
      <c r="EET5" s="61">
        <v>700</v>
      </c>
      <c r="EEU5" s="61">
        <v>630</v>
      </c>
      <c r="EEV5" s="61">
        <v>630</v>
      </c>
      <c r="EEW5" s="61">
        <v>625</v>
      </c>
      <c r="EEX5" s="61">
        <v>20</v>
      </c>
      <c r="EEY5" s="61">
        <v>40</v>
      </c>
      <c r="EIJ5" s="61">
        <v>60</v>
      </c>
      <c r="EIK5" s="61">
        <v>60</v>
      </c>
      <c r="EIL5" s="61">
        <v>0</v>
      </c>
      <c r="EIM5" s="61">
        <v>0</v>
      </c>
      <c r="EIN5" s="61">
        <v>1</v>
      </c>
      <c r="EIO5" s="61">
        <v>1</v>
      </c>
      <c r="EIP5" s="61">
        <v>2</v>
      </c>
      <c r="EIQ5" s="61">
        <v>38</v>
      </c>
      <c r="EIR5" s="61">
        <v>2</v>
      </c>
      <c r="EIS5" s="61">
        <v>60</v>
      </c>
      <c r="EIT5" s="61">
        <v>0</v>
      </c>
      <c r="EIU5" s="61">
        <v>44.8</v>
      </c>
      <c r="EIV5" s="61">
        <v>2</v>
      </c>
      <c r="EIW5" s="61">
        <v>60</v>
      </c>
      <c r="EIX5" s="61">
        <v>0</v>
      </c>
      <c r="EIY5" s="61">
        <v>44.8</v>
      </c>
      <c r="EIZ5" s="61">
        <v>2</v>
      </c>
      <c r="EJA5" s="61">
        <v>5</v>
      </c>
      <c r="EJB5" s="61">
        <v>250</v>
      </c>
      <c r="EJC5" s="61">
        <v>100</v>
      </c>
      <c r="EJD5" s="61">
        <v>250</v>
      </c>
      <c r="EJE5" s="61">
        <v>250</v>
      </c>
      <c r="EJF5" s="61">
        <v>100</v>
      </c>
      <c r="EJG5" s="61">
        <v>100</v>
      </c>
      <c r="EJH5" s="61">
        <v>1000</v>
      </c>
      <c r="EJI5" s="61">
        <v>640</v>
      </c>
      <c r="EJJ5" s="61">
        <v>680</v>
      </c>
      <c r="EJK5" s="61">
        <v>5</v>
      </c>
      <c r="EJL5" s="61">
        <v>640</v>
      </c>
      <c r="EJM5" s="61">
        <v>5</v>
      </c>
      <c r="EJN5" s="61">
        <v>650</v>
      </c>
      <c r="EJO5" s="61">
        <v>640</v>
      </c>
      <c r="EJP5" s="61">
        <v>5</v>
      </c>
      <c r="EJQ5" s="61">
        <v>650</v>
      </c>
      <c r="EJR5" s="61">
        <v>5</v>
      </c>
      <c r="EJS5" s="61">
        <v>1000</v>
      </c>
      <c r="EJT5" s="61">
        <v>5</v>
      </c>
      <c r="EJU5" s="61">
        <v>15</v>
      </c>
      <c r="EJV5" s="61">
        <v>300</v>
      </c>
      <c r="EJW5" s="61">
        <v>20</v>
      </c>
      <c r="EJX5" s="61">
        <v>50</v>
      </c>
      <c r="EJY5" s="61">
        <v>650</v>
      </c>
      <c r="EJZ5" s="61">
        <v>5</v>
      </c>
      <c r="EKA5" s="61">
        <v>1000</v>
      </c>
      <c r="EKB5" s="61">
        <v>5</v>
      </c>
      <c r="EKC5" s="61">
        <v>1000</v>
      </c>
      <c r="EKD5" s="61">
        <v>100</v>
      </c>
      <c r="EPD5" s="61">
        <v>10.042999999999999</v>
      </c>
      <c r="EPE5" s="61">
        <v>9.7100000000000009</v>
      </c>
      <c r="EPF5" s="61">
        <v>1.3160000000000001</v>
      </c>
      <c r="EPG5" s="61">
        <v>0.73499999999999999</v>
      </c>
      <c r="EPH5" s="61">
        <v>10.042999999999999</v>
      </c>
      <c r="EPI5" s="61">
        <v>9.7100000000000009</v>
      </c>
      <c r="EPJ5" s="61">
        <v>1.3160000000000001</v>
      </c>
      <c r="EPK5" s="61">
        <v>0.73499999999999999</v>
      </c>
      <c r="EPL5" s="61">
        <v>10.042999999999999</v>
      </c>
      <c r="EPM5" s="61">
        <v>9.7100000000000009</v>
      </c>
      <c r="EPN5" s="61">
        <v>1.3160000000000001</v>
      </c>
      <c r="EPO5" s="61">
        <v>0.73499999999999999</v>
      </c>
      <c r="EPP5" s="61">
        <v>10.042999999999999</v>
      </c>
      <c r="EPQ5" s="61">
        <v>9.7100000000000009</v>
      </c>
      <c r="EPR5" s="61">
        <v>1.3160000000000001</v>
      </c>
      <c r="EPS5" s="61">
        <v>0.73499999999999999</v>
      </c>
      <c r="EPT5" s="61">
        <v>20</v>
      </c>
      <c r="EPU5" s="61">
        <v>30</v>
      </c>
      <c r="EPV5" s="61">
        <v>0</v>
      </c>
      <c r="EPW5" s="61">
        <v>0</v>
      </c>
      <c r="EPX5" s="61">
        <v>155</v>
      </c>
      <c r="EPY5" s="61">
        <v>170</v>
      </c>
      <c r="EPZ5" s="61">
        <v>0</v>
      </c>
      <c r="EQA5" s="61">
        <v>0</v>
      </c>
      <c r="EQB5" s="61">
        <v>30</v>
      </c>
      <c r="EQC5" s="61">
        <v>75</v>
      </c>
      <c r="EQD5" s="61">
        <v>20</v>
      </c>
      <c r="EQE5" s="61">
        <v>30</v>
      </c>
      <c r="EQF5" s="61">
        <v>0</v>
      </c>
      <c r="EQG5" s="61">
        <v>0</v>
      </c>
      <c r="EQH5" s="61">
        <v>155</v>
      </c>
      <c r="EQI5" s="61">
        <v>175</v>
      </c>
      <c r="EQJ5" s="61">
        <v>0</v>
      </c>
      <c r="EQK5" s="61">
        <v>0</v>
      </c>
      <c r="EQL5" s="61">
        <v>30</v>
      </c>
      <c r="EQM5" s="61">
        <v>75</v>
      </c>
      <c r="EQN5" s="61">
        <v>20</v>
      </c>
      <c r="EQO5" s="61">
        <v>30</v>
      </c>
      <c r="EQP5" s="61">
        <v>0</v>
      </c>
      <c r="EQQ5" s="61">
        <v>0</v>
      </c>
      <c r="EQR5" s="61">
        <v>155</v>
      </c>
      <c r="EQS5" s="61">
        <v>175</v>
      </c>
      <c r="EQT5" s="61">
        <v>0</v>
      </c>
      <c r="EQU5" s="61">
        <v>0</v>
      </c>
      <c r="EQV5" s="61">
        <v>30</v>
      </c>
      <c r="EQW5" s="61">
        <v>75</v>
      </c>
      <c r="EQX5" s="61">
        <v>20</v>
      </c>
      <c r="EQY5" s="61">
        <v>30</v>
      </c>
      <c r="EQZ5" s="61">
        <v>0</v>
      </c>
      <c r="ERA5" s="61">
        <v>0</v>
      </c>
      <c r="ERB5" s="61">
        <v>155</v>
      </c>
      <c r="ERC5" s="61">
        <v>175</v>
      </c>
      <c r="ERD5" s="61">
        <v>0</v>
      </c>
      <c r="ERE5" s="61">
        <v>0</v>
      </c>
      <c r="ERF5" s="61">
        <v>30</v>
      </c>
      <c r="ERG5" s="61">
        <v>75</v>
      </c>
      <c r="ERH5" s="61">
        <v>4</v>
      </c>
      <c r="ERI5" s="61">
        <v>4</v>
      </c>
      <c r="ERJ5" s="61">
        <v>50</v>
      </c>
      <c r="ERK5" s="61">
        <v>10</v>
      </c>
      <c r="ERL5" s="61">
        <v>0</v>
      </c>
      <c r="ERM5" s="61">
        <v>10</v>
      </c>
      <c r="ERN5" s="61">
        <v>0</v>
      </c>
      <c r="ERO5" s="61">
        <v>10</v>
      </c>
      <c r="ERP5" s="61">
        <v>0</v>
      </c>
      <c r="ERQ5" s="61">
        <v>10</v>
      </c>
      <c r="ERR5" s="61">
        <v>15</v>
      </c>
      <c r="ERS5" s="61">
        <v>-30</v>
      </c>
      <c r="ERT5" s="61">
        <v>120</v>
      </c>
      <c r="ERU5" s="61">
        <v>0</v>
      </c>
      <c r="ERV5" s="61">
        <v>30000</v>
      </c>
      <c r="ERW5" s="61">
        <v>30000</v>
      </c>
      <c r="ERX5" s="61">
        <v>17500</v>
      </c>
      <c r="ERY5" s="61">
        <v>0</v>
      </c>
      <c r="ERZ5" s="61">
        <v>40</v>
      </c>
      <c r="ESA5" s="61">
        <v>40</v>
      </c>
      <c r="ESB5" s="61">
        <v>40</v>
      </c>
      <c r="ESC5" s="61">
        <v>0</v>
      </c>
      <c r="ESD5" s="61">
        <v>40</v>
      </c>
      <c r="ESE5" s="61">
        <v>40</v>
      </c>
      <c r="ESF5" s="61">
        <v>40</v>
      </c>
      <c r="ESG5" s="61">
        <v>0</v>
      </c>
      <c r="ESH5" s="61">
        <v>40</v>
      </c>
      <c r="ESI5" s="61">
        <v>40</v>
      </c>
      <c r="ESJ5" s="61">
        <v>40</v>
      </c>
      <c r="ESK5" s="61">
        <v>0</v>
      </c>
      <c r="ESL5" s="61">
        <v>40</v>
      </c>
      <c r="ESM5" s="61">
        <v>40</v>
      </c>
      <c r="ESN5" s="61">
        <v>40</v>
      </c>
      <c r="ESO5" s="61">
        <v>1410</v>
      </c>
      <c r="ESP5" s="61">
        <v>1410</v>
      </c>
      <c r="ESQ5" s="61">
        <v>1410</v>
      </c>
      <c r="ESR5" s="61">
        <v>400</v>
      </c>
      <c r="ESS5" s="61">
        <v>400</v>
      </c>
      <c r="EST5" s="61">
        <v>60000</v>
      </c>
      <c r="ESU5" s="61">
        <v>60000</v>
      </c>
      <c r="ESV5" s="61">
        <v>100</v>
      </c>
      <c r="ESW5" s="61">
        <v>30</v>
      </c>
      <c r="ESX5" s="61">
        <v>0</v>
      </c>
      <c r="ESY5" s="61">
        <v>20</v>
      </c>
      <c r="ESZ5" s="61">
        <v>0.8</v>
      </c>
      <c r="ETA5" s="61">
        <v>0.9</v>
      </c>
      <c r="ETB5" s="61">
        <v>1</v>
      </c>
      <c r="ETC5" s="61">
        <v>-0.98</v>
      </c>
      <c r="ETD5" s="61">
        <v>-0.95</v>
      </c>
      <c r="ETE5" s="61">
        <v>0.8</v>
      </c>
      <c r="ETF5" s="61">
        <v>-0.97</v>
      </c>
      <c r="ETG5" s="61">
        <v>1</v>
      </c>
      <c r="ETH5" s="61">
        <v>7</v>
      </c>
      <c r="ETI5" s="61">
        <v>0.95</v>
      </c>
      <c r="ETJ5" s="61">
        <v>-0.95</v>
      </c>
      <c r="ETK5" s="61">
        <v>20</v>
      </c>
      <c r="ETL5" s="61">
        <v>80</v>
      </c>
      <c r="ETM5" s="61">
        <v>5468</v>
      </c>
      <c r="ETN5" s="61">
        <v>80</v>
      </c>
      <c r="ETO5" s="61">
        <v>85</v>
      </c>
      <c r="ETP5" s="61">
        <v>2.0299999999999998</v>
      </c>
      <c r="ETQ5" s="61">
        <v>0.95</v>
      </c>
      <c r="ETR5" s="61">
        <v>0.9</v>
      </c>
      <c r="ETS5" s="61">
        <v>0.9</v>
      </c>
      <c r="ETT5" s="61">
        <v>0.9</v>
      </c>
      <c r="ETU5" s="61">
        <v>0.95</v>
      </c>
      <c r="ETV5" s="61">
        <v>1</v>
      </c>
      <c r="ETW5" s="61">
        <v>5</v>
      </c>
      <c r="ETX5" s="61">
        <v>0</v>
      </c>
      <c r="ETY5" s="61">
        <v>9</v>
      </c>
      <c r="ETZ5" s="61">
        <v>0</v>
      </c>
      <c r="EUA5" s="61">
        <v>12</v>
      </c>
      <c r="EUB5" s="61">
        <v>0</v>
      </c>
      <c r="EUC5" s="61">
        <v>14</v>
      </c>
      <c r="EUD5" s="61">
        <v>0</v>
      </c>
      <c r="EUE5" s="61">
        <v>18</v>
      </c>
      <c r="EUF5" s="61">
        <v>0</v>
      </c>
      <c r="EUG5" s="61">
        <v>22</v>
      </c>
      <c r="EUH5" s="61">
        <v>0</v>
      </c>
      <c r="EUI5" s="61">
        <v>7</v>
      </c>
      <c r="EUJ5" s="61">
        <v>1</v>
      </c>
      <c r="EUK5" s="61">
        <v>-10</v>
      </c>
      <c r="EUL5" s="61">
        <v>10</v>
      </c>
      <c r="EUM5" s="61">
        <v>0.85</v>
      </c>
      <c r="EUN5" s="61">
        <v>0.9</v>
      </c>
      <c r="EUO5" s="61">
        <v>0.95</v>
      </c>
      <c r="EUP5" s="61">
        <v>1</v>
      </c>
      <c r="EUQ5" s="61">
        <v>-0.97</v>
      </c>
      <c r="EUR5" s="61">
        <v>-0.95</v>
      </c>
      <c r="EUS5" s="61">
        <v>0.5</v>
      </c>
      <c r="EUT5" s="61">
        <v>0</v>
      </c>
      <c r="EUU5" s="61">
        <v>0</v>
      </c>
      <c r="EUV5" s="61">
        <v>85</v>
      </c>
      <c r="EUW5" s="61">
        <v>90</v>
      </c>
      <c r="EUX5" s="61">
        <v>95</v>
      </c>
      <c r="EUY5" s="61">
        <v>100</v>
      </c>
      <c r="EUZ5" s="61">
        <v>105</v>
      </c>
      <c r="EVA5" s="61">
        <v>110</v>
      </c>
      <c r="EVB5" s="61">
        <v>4</v>
      </c>
      <c r="EVC5" s="61">
        <v>5</v>
      </c>
      <c r="EVD5" s="61">
        <v>135</v>
      </c>
      <c r="EVE5" s="61">
        <v>1</v>
      </c>
      <c r="EVF5" s="61">
        <v>1</v>
      </c>
      <c r="EVG5" s="61">
        <v>0</v>
      </c>
      <c r="EVH5" s="61">
        <v>0</v>
      </c>
      <c r="EVI5" s="61">
        <v>0</v>
      </c>
      <c r="EVJ5" s="61">
        <v>0</v>
      </c>
      <c r="EVK5" s="61">
        <v>1</v>
      </c>
      <c r="EVL5" s="61">
        <v>1</v>
      </c>
      <c r="EVM5" s="61">
        <v>0</v>
      </c>
      <c r="EVN5" s="61">
        <v>0</v>
      </c>
      <c r="EVO5" s="61">
        <v>0</v>
      </c>
      <c r="EVP5" s="61">
        <v>0</v>
      </c>
      <c r="EVQ5" s="61">
        <v>0</v>
      </c>
      <c r="EVR5" s="61">
        <v>0</v>
      </c>
      <c r="EVS5" s="61">
        <v>0</v>
      </c>
      <c r="EVT5" s="61">
        <v>85</v>
      </c>
      <c r="EVU5" s="61">
        <v>90</v>
      </c>
      <c r="EVV5" s="61">
        <v>85</v>
      </c>
      <c r="EVW5" s="61">
        <v>90</v>
      </c>
      <c r="EVX5" s="61">
        <v>5</v>
      </c>
      <c r="EVY5" s="61">
        <v>5</v>
      </c>
      <c r="EVZ5" s="61">
        <v>10</v>
      </c>
      <c r="EWA5" s="61">
        <v>10</v>
      </c>
      <c r="EWB5" s="61">
        <v>140</v>
      </c>
      <c r="EWC5" s="61">
        <v>155</v>
      </c>
      <c r="EWD5" s="61">
        <v>140</v>
      </c>
      <c r="EWE5" s="61">
        <v>155</v>
      </c>
      <c r="EWF5" s="61">
        <v>140</v>
      </c>
      <c r="EWG5" s="61">
        <v>155</v>
      </c>
      <c r="EWH5" s="61">
        <v>140</v>
      </c>
      <c r="EWI5" s="61">
        <v>5</v>
      </c>
      <c r="EWJ5" s="61">
        <v>175</v>
      </c>
      <c r="EWK5" s="61">
        <v>5</v>
      </c>
      <c r="EWL5" s="61">
        <v>5</v>
      </c>
      <c r="EWM5" s="61">
        <v>1</v>
      </c>
      <c r="EWN5" s="61">
        <v>53.3</v>
      </c>
      <c r="EWO5" s="61">
        <v>1</v>
      </c>
      <c r="EWP5" s="61">
        <v>300</v>
      </c>
      <c r="EWQ5" s="61">
        <v>1</v>
      </c>
      <c r="EWR5" s="61">
        <v>0</v>
      </c>
      <c r="EWS5" s="61">
        <v>150</v>
      </c>
      <c r="EWT5" s="61">
        <v>1000</v>
      </c>
      <c r="EWU5" s="61">
        <v>80</v>
      </c>
      <c r="EWV5" s="61">
        <v>60</v>
      </c>
      <c r="EWW5" s="61">
        <v>45</v>
      </c>
      <c r="EWX5" s="61">
        <v>3000</v>
      </c>
      <c r="EWY5" s="61">
        <v>0</v>
      </c>
      <c r="EWZ5" s="61">
        <v>75</v>
      </c>
      <c r="EXA5" s="61">
        <v>1.5</v>
      </c>
      <c r="EXB5" s="61">
        <v>0</v>
      </c>
      <c r="EXC5" s="61">
        <v>0</v>
      </c>
      <c r="EXE5" s="61">
        <v>60</v>
      </c>
      <c r="EXF5" s="61">
        <v>0.1</v>
      </c>
      <c r="EXG5" s="61">
        <v>1.1100000000000001</v>
      </c>
      <c r="EXH5" s="61">
        <v>30</v>
      </c>
      <c r="EXI5" s="61">
        <v>0</v>
      </c>
      <c r="EXJ5" s="61">
        <v>60</v>
      </c>
      <c r="EXK5" s="61">
        <v>75</v>
      </c>
      <c r="EXL5" s="61">
        <v>90</v>
      </c>
      <c r="EXM5" s="61">
        <v>100</v>
      </c>
      <c r="EXN5" s="61">
        <v>100</v>
      </c>
      <c r="EXO5" s="61">
        <v>4</v>
      </c>
      <c r="EXP5" s="61">
        <v>20</v>
      </c>
      <c r="EXQ5" s="61">
        <v>312</v>
      </c>
      <c r="EXR5" s="61">
        <v>624</v>
      </c>
      <c r="EXS5" s="61">
        <v>0</v>
      </c>
      <c r="EXT5" s="61">
        <v>5000</v>
      </c>
      <c r="EXU5" s="61">
        <v>45</v>
      </c>
      <c r="EXV5" s="61">
        <v>5</v>
      </c>
      <c r="EXW5" s="61">
        <v>0</v>
      </c>
      <c r="EXX5" s="61">
        <v>75</v>
      </c>
      <c r="EXY5" s="61">
        <v>50</v>
      </c>
      <c r="EXZ5" s="61">
        <v>50</v>
      </c>
      <c r="EYA5" s="61">
        <v>50</v>
      </c>
      <c r="EYB5" s="61">
        <v>0</v>
      </c>
      <c r="EYC5" s="61">
        <v>4</v>
      </c>
      <c r="EYD5" s="61">
        <v>20</v>
      </c>
      <c r="EYE5" s="61">
        <v>5000</v>
      </c>
      <c r="EYF5" s="61">
        <v>5000</v>
      </c>
      <c r="EYG5" s="61">
        <v>1</v>
      </c>
      <c r="EYH5" s="61">
        <v>0</v>
      </c>
      <c r="EYI5" s="61">
        <v>10</v>
      </c>
      <c r="EYJ5" s="61">
        <v>0</v>
      </c>
      <c r="EYK5" s="61">
        <v>1</v>
      </c>
      <c r="EYL5" s="61">
        <v>3</v>
      </c>
      <c r="EYM5" s="61">
        <v>0.95</v>
      </c>
      <c r="EYN5" s="61">
        <v>0.98</v>
      </c>
      <c r="EYO5" s="61">
        <v>1</v>
      </c>
      <c r="EYP5" s="61">
        <v>-0.98</v>
      </c>
      <c r="EYQ5" s="61">
        <v>-0.95</v>
      </c>
      <c r="EYR5" s="61">
        <v>4</v>
      </c>
      <c r="EYS5" s="61">
        <v>20</v>
      </c>
      <c r="EYT5" s="61">
        <v>0.8</v>
      </c>
      <c r="EYU5" s="61">
        <v>-0.95</v>
      </c>
      <c r="EYV5" s="61">
        <v>1</v>
      </c>
      <c r="EYW5" s="61">
        <v>0</v>
      </c>
      <c r="EYX5" s="61">
        <v>0</v>
      </c>
      <c r="EYY5" s="61">
        <v>100</v>
      </c>
      <c r="EYZ5" s="61">
        <v>0</v>
      </c>
      <c r="EZA5" s="61">
        <v>100</v>
      </c>
      <c r="EZB5" s="61">
        <v>4</v>
      </c>
      <c r="EZC5" s="61">
        <v>20</v>
      </c>
      <c r="EZD5" s="61">
        <v>100</v>
      </c>
      <c r="EZE5" s="61">
        <v>100</v>
      </c>
      <c r="EZF5" s="61">
        <v>10500</v>
      </c>
      <c r="EZG5" s="61">
        <v>0</v>
      </c>
      <c r="EZH5" s="61">
        <v>0</v>
      </c>
      <c r="EZI5" s="61">
        <v>0</v>
      </c>
      <c r="EZJ5" s="61">
        <v>0</v>
      </c>
      <c r="EZK5" s="61">
        <v>3</v>
      </c>
      <c r="EZL5" s="61">
        <v>-1445</v>
      </c>
      <c r="EZM5" s="61">
        <v>-893</v>
      </c>
      <c r="EZN5" s="61">
        <v>0</v>
      </c>
      <c r="EZO5" s="61">
        <v>893</v>
      </c>
      <c r="EZP5" s="61">
        <v>1445</v>
      </c>
      <c r="EZQ5" s="61">
        <v>4</v>
      </c>
      <c r="EZR5" s="61">
        <v>20</v>
      </c>
      <c r="EZS5" s="61">
        <v>-1445</v>
      </c>
      <c r="EZT5" s="61">
        <v>1445</v>
      </c>
      <c r="EZU5" s="61">
        <v>0</v>
      </c>
      <c r="EZV5" s="61">
        <v>0</v>
      </c>
      <c r="EZW5" s="61">
        <v>4</v>
      </c>
      <c r="EZX5" s="61">
        <v>20</v>
      </c>
      <c r="EZY5" s="61">
        <v>-1445</v>
      </c>
      <c r="EZZ5" s="61">
        <v>1445</v>
      </c>
      <c r="FAA5" s="61">
        <v>5000</v>
      </c>
      <c r="FAB5" s="61">
        <v>0</v>
      </c>
      <c r="FAC5" s="61">
        <v>0</v>
      </c>
      <c r="FAD5" s="61">
        <v>0.8</v>
      </c>
      <c r="FAE5" s="61">
        <v>-0.8</v>
      </c>
      <c r="FAF5" s="61">
        <v>-10000</v>
      </c>
      <c r="FAG5" s="61">
        <v>10000</v>
      </c>
      <c r="FAT5" s="61">
        <v>10</v>
      </c>
      <c r="FAU5" s="61">
        <v>3.3</v>
      </c>
      <c r="FAV5" s="61">
        <v>0.2</v>
      </c>
      <c r="FAW5" s="61">
        <v>3</v>
      </c>
      <c r="FAX5" s="61">
        <v>0.05</v>
      </c>
      <c r="FAY5" s="61">
        <v>1</v>
      </c>
      <c r="FAZ5" s="61">
        <v>1.5</v>
      </c>
      <c r="FBA5" s="61">
        <v>0.05</v>
      </c>
      <c r="FBB5" s="61">
        <v>0.05</v>
      </c>
      <c r="FBC5" s="61">
        <v>120</v>
      </c>
      <c r="FBD5" s="61">
        <v>5</v>
      </c>
      <c r="FBE5" s="61">
        <v>120</v>
      </c>
      <c r="FBF5" s="61">
        <v>5</v>
      </c>
      <c r="FBG5" s="61">
        <v>55</v>
      </c>
      <c r="FBH5" s="61">
        <v>5</v>
      </c>
      <c r="FBI5" s="61">
        <v>97</v>
      </c>
      <c r="FBJ5" s="61">
        <v>0.1</v>
      </c>
      <c r="FBK5" s="61">
        <v>37</v>
      </c>
      <c r="FBL5" s="61">
        <v>3</v>
      </c>
      <c r="FBM5" s="61">
        <v>60</v>
      </c>
      <c r="FBN5" s="61">
        <v>4</v>
      </c>
      <c r="FBO5" s="61">
        <v>100</v>
      </c>
      <c r="FBP5" s="61">
        <v>-100</v>
      </c>
      <c r="FBQ5" s="61">
        <v>1</v>
      </c>
      <c r="FBR5" s="61">
        <v>50</v>
      </c>
      <c r="FBS5" s="61">
        <v>0</v>
      </c>
      <c r="FBT5" s="61">
        <v>0</v>
      </c>
      <c r="FBU5" s="61">
        <v>20</v>
      </c>
      <c r="FBV5" s="61">
        <v>2</v>
      </c>
      <c r="FBW5" s="61">
        <v>0</v>
      </c>
      <c r="FBX5" s="61">
        <v>0</v>
      </c>
      <c r="FBY5" s="61">
        <v>3</v>
      </c>
      <c r="FBZ5" s="61">
        <v>100</v>
      </c>
      <c r="FCA5" s="61">
        <v>0</v>
      </c>
      <c r="FCB5" s="61">
        <v>0</v>
      </c>
      <c r="FCC5" s="61">
        <v>0</v>
      </c>
      <c r="FCD5" s="61">
        <v>0</v>
      </c>
      <c r="FCE5" s="61">
        <v>0</v>
      </c>
      <c r="FCF5" s="61">
        <v>0</v>
      </c>
      <c r="FCG5" s="61">
        <v>0</v>
      </c>
      <c r="FCH5" s="61">
        <v>0</v>
      </c>
      <c r="FCI5" s="61">
        <v>10</v>
      </c>
      <c r="FCJ5" s="61">
        <v>0</v>
      </c>
      <c r="FCK5" s="61">
        <v>0</v>
      </c>
      <c r="FCL5" s="61">
        <v>0</v>
      </c>
      <c r="FCM5" s="61">
        <v>0</v>
      </c>
      <c r="FCN5" s="61">
        <v>3</v>
      </c>
      <c r="FCO5" s="61">
        <v>0.05</v>
      </c>
      <c r="FCP5" s="61">
        <v>10</v>
      </c>
      <c r="FCQ5" s="61">
        <v>0.5</v>
      </c>
      <c r="FCR5" s="61">
        <v>5.2</v>
      </c>
      <c r="FCS5" s="61">
        <v>600</v>
      </c>
      <c r="FCT5" s="61">
        <v>0.01</v>
      </c>
      <c r="FCU5" s="61">
        <v>0.3</v>
      </c>
      <c r="FCV5" s="61">
        <v>0.1</v>
      </c>
      <c r="FCW5" s="61">
        <v>0.4</v>
      </c>
      <c r="FCX5" s="61">
        <v>0.1</v>
      </c>
      <c r="FCY5" s="61">
        <v>0.5</v>
      </c>
      <c r="FCZ5" s="61">
        <v>500</v>
      </c>
      <c r="FDA5" s="61">
        <v>1500</v>
      </c>
      <c r="FDB5" s="61">
        <v>3.5</v>
      </c>
      <c r="FDC5" s="61">
        <v>0.1</v>
      </c>
      <c r="FDD5" s="61">
        <v>0.3</v>
      </c>
      <c r="FDE5" s="61">
        <v>0.1</v>
      </c>
      <c r="FDF5" s="61">
        <v>1.2</v>
      </c>
      <c r="FDG5" s="61">
        <v>0.1</v>
      </c>
      <c r="FDH5" s="61">
        <v>0.3</v>
      </c>
      <c r="FDI5" s="61">
        <v>1</v>
      </c>
      <c r="FDJ5" s="61">
        <v>0.1</v>
      </c>
      <c r="FDK5" s="61">
        <v>500</v>
      </c>
      <c r="FDL5" s="61">
        <v>1500</v>
      </c>
      <c r="FDM5" s="61">
        <v>5</v>
      </c>
      <c r="FDN5" s="61">
        <v>1.5</v>
      </c>
      <c r="FDO5" s="61">
        <v>2</v>
      </c>
      <c r="FDP5" s="61">
        <v>3</v>
      </c>
      <c r="FDQ5" s="61">
        <v>180</v>
      </c>
      <c r="FDR5" s="61">
        <v>180</v>
      </c>
      <c r="FDS5" s="61">
        <v>180</v>
      </c>
      <c r="FDT5" s="61">
        <v>60</v>
      </c>
      <c r="FDU5" s="61">
        <v>10</v>
      </c>
      <c r="FDV5" s="61">
        <v>0</v>
      </c>
      <c r="FDW5" s="61">
        <v>1</v>
      </c>
      <c r="FDX5" s="61">
        <v>120</v>
      </c>
      <c r="FDY5" s="61">
        <v>2</v>
      </c>
      <c r="FDZ5" s="61">
        <v>120</v>
      </c>
      <c r="FEA5" s="61">
        <v>2</v>
      </c>
      <c r="FEB5" s="61">
        <v>0</v>
      </c>
      <c r="FEC5" s="61">
        <v>0</v>
      </c>
      <c r="FED5" s="61">
        <v>0</v>
      </c>
      <c r="FEE5" s="61">
        <v>0</v>
      </c>
      <c r="FEF5" s="61">
        <v>83</v>
      </c>
      <c r="FEG5" s="61">
        <v>0.1</v>
      </c>
      <c r="FEH5" s="61">
        <v>0</v>
      </c>
      <c r="FEI5" s="61">
        <v>0</v>
      </c>
      <c r="FEJ5" s="61">
        <v>1</v>
      </c>
      <c r="FEK5" s="61">
        <v>120</v>
      </c>
      <c r="FEL5" s="61">
        <v>0</v>
      </c>
      <c r="FEM5" s="61">
        <v>0</v>
      </c>
      <c r="FEN5" s="61">
        <v>120</v>
      </c>
      <c r="FEO5" s="61">
        <v>120</v>
      </c>
      <c r="FEP5" s="61">
        <v>2</v>
      </c>
      <c r="FEQ5" s="61">
        <v>2</v>
      </c>
      <c r="FER5" s="61">
        <v>120</v>
      </c>
      <c r="FES5" s="61">
        <v>0</v>
      </c>
      <c r="FET5" s="61">
        <v>0</v>
      </c>
      <c r="FEU5" s="61">
        <v>120</v>
      </c>
      <c r="FEV5" s="61">
        <v>120</v>
      </c>
      <c r="FEW5" s="61">
        <v>2</v>
      </c>
      <c r="FEX5" s="61">
        <v>2</v>
      </c>
      <c r="FEY5" s="61">
        <v>0</v>
      </c>
      <c r="FEZ5" s="61">
        <v>73</v>
      </c>
      <c r="FFA5" s="61">
        <v>2</v>
      </c>
      <c r="FFB5" s="61">
        <v>1</v>
      </c>
      <c r="FFC5" s="61">
        <v>0</v>
      </c>
      <c r="FFD5" s="61">
        <v>78</v>
      </c>
      <c r="FFE5" s="61">
        <v>120</v>
      </c>
      <c r="FFF5" s="61">
        <v>2</v>
      </c>
      <c r="FFG5" s="61">
        <v>0.5</v>
      </c>
      <c r="FFH5" s="61">
        <v>120</v>
      </c>
      <c r="FFI5" s="61">
        <v>1</v>
      </c>
      <c r="FFJ5" s="61">
        <v>0</v>
      </c>
      <c r="FFK5" s="61">
        <v>0</v>
      </c>
      <c r="FFL5" s="61">
        <v>99</v>
      </c>
      <c r="FFM5" s="61">
        <v>2</v>
      </c>
      <c r="FFN5" s="61">
        <v>2</v>
      </c>
      <c r="FLV5" s="61">
        <v>1</v>
      </c>
      <c r="FLW5" s="61">
        <v>100</v>
      </c>
      <c r="FLX5" s="61">
        <v>27</v>
      </c>
      <c r="FLY5" s="61">
        <v>20</v>
      </c>
      <c r="FLZ5" s="61">
        <v>20</v>
      </c>
      <c r="FMA5" s="61">
        <v>20</v>
      </c>
      <c r="FMB5" s="61">
        <v>20</v>
      </c>
      <c r="FMC5" s="61">
        <v>18</v>
      </c>
      <c r="FMD5" s="61">
        <v>18</v>
      </c>
      <c r="FME5" s="61">
        <v>18</v>
      </c>
      <c r="FMF5" s="61">
        <v>18</v>
      </c>
      <c r="FMG5" s="61">
        <v>18</v>
      </c>
      <c r="FMH5" s="61">
        <v>18</v>
      </c>
      <c r="FMI5" s="61">
        <v>18</v>
      </c>
      <c r="FMJ5" s="61">
        <v>18</v>
      </c>
      <c r="FMK5" s="61">
        <v>10</v>
      </c>
      <c r="FML5" s="61">
        <v>13</v>
      </c>
      <c r="FMM5" s="61">
        <v>13</v>
      </c>
      <c r="FMN5" s="61">
        <v>13</v>
      </c>
      <c r="FMO5" s="61">
        <v>13</v>
      </c>
      <c r="FMP5" s="61">
        <v>4</v>
      </c>
      <c r="FMQ5" s="61">
        <v>4</v>
      </c>
      <c r="FMR5" s="61">
        <v>20</v>
      </c>
      <c r="FMS5" s="61">
        <v>7.5</v>
      </c>
      <c r="FMT5" s="61">
        <v>22.5</v>
      </c>
      <c r="FMU5" s="61">
        <v>0</v>
      </c>
      <c r="FMV5" s="61">
        <v>1</v>
      </c>
      <c r="FMW5" s="61">
        <v>12</v>
      </c>
      <c r="FMX5" s="61">
        <v>30</v>
      </c>
      <c r="FMY5" s="61">
        <v>7</v>
      </c>
      <c r="FMZ5" s="61">
        <v>48</v>
      </c>
      <c r="FNA5" s="61">
        <v>650</v>
      </c>
      <c r="FNB5" s="61">
        <v>950</v>
      </c>
      <c r="FNC5" s="61">
        <v>4000</v>
      </c>
      <c r="FND5" s="61">
        <v>30</v>
      </c>
      <c r="FNE5" s="61">
        <v>6</v>
      </c>
      <c r="FNF5" s="61">
        <v>10</v>
      </c>
      <c r="FNG5" s="61">
        <v>3</v>
      </c>
      <c r="FNH5" s="61">
        <v>42</v>
      </c>
      <c r="FNI5" s="61">
        <v>48</v>
      </c>
      <c r="FNJ5" s="61">
        <v>924</v>
      </c>
      <c r="FNK5" s="61">
        <v>60</v>
      </c>
      <c r="FNL5" s="61">
        <v>100</v>
      </c>
      <c r="FNM5" s="61">
        <v>75</v>
      </c>
      <c r="FNN5" s="61">
        <v>50</v>
      </c>
      <c r="FNO5" s="61">
        <v>30</v>
      </c>
      <c r="FNP5" s="61">
        <v>10</v>
      </c>
      <c r="FNQ5" s="61">
        <v>13</v>
      </c>
      <c r="FNR5" s="61">
        <v>33</v>
      </c>
      <c r="FNS5" s="61">
        <v>17</v>
      </c>
      <c r="FNT5" s="61">
        <v>17</v>
      </c>
      <c r="FNU5" s="61">
        <v>13</v>
      </c>
      <c r="FNV5" s="61">
        <v>1</v>
      </c>
      <c r="FNW5" s="61">
        <v>250</v>
      </c>
      <c r="FNX5" s="61">
        <v>40</v>
      </c>
      <c r="FNY5" s="61">
        <v>80</v>
      </c>
      <c r="FNZ5" s="61">
        <v>3</v>
      </c>
      <c r="FOA5" s="61">
        <v>15</v>
      </c>
      <c r="FOB5" s="61">
        <v>1800</v>
      </c>
      <c r="FOC5" s="61">
        <v>50</v>
      </c>
      <c r="FOD5" s="61">
        <v>300</v>
      </c>
      <c r="FOE5" s="61">
        <v>100</v>
      </c>
      <c r="FOF5" s="61">
        <v>15</v>
      </c>
      <c r="FOG5" s="61">
        <v>50</v>
      </c>
      <c r="FOH5" s="61">
        <v>300</v>
      </c>
      <c r="FOI5" s="61">
        <v>1800</v>
      </c>
      <c r="FOJ5" s="61">
        <v>1800</v>
      </c>
      <c r="FOK5" s="61">
        <v>0</v>
      </c>
      <c r="FOL5" s="61">
        <v>50</v>
      </c>
      <c r="FOM5" s="61">
        <v>50</v>
      </c>
      <c r="FON5" s="61">
        <v>1800</v>
      </c>
      <c r="FOO5" s="61">
        <v>1800</v>
      </c>
      <c r="FOP5" s="61">
        <v>0</v>
      </c>
      <c r="FOQ5" s="61">
        <v>50</v>
      </c>
      <c r="FOR5" s="61">
        <v>50</v>
      </c>
      <c r="FOS5" s="61">
        <v>0</v>
      </c>
      <c r="FOT5" s="61">
        <v>0</v>
      </c>
      <c r="FOU5" s="61">
        <v>990</v>
      </c>
      <c r="FOV5" s="61">
        <v>-950</v>
      </c>
      <c r="FOW5" s="61">
        <v>-650</v>
      </c>
      <c r="FOX5" s="61">
        <v>0</v>
      </c>
      <c r="FOY5" s="61">
        <v>1000</v>
      </c>
      <c r="FOZ5" s="61">
        <v>10</v>
      </c>
      <c r="FPA5" s="61">
        <v>400</v>
      </c>
      <c r="FPB5" s="61">
        <v>25</v>
      </c>
      <c r="FPC5" s="61">
        <v>500</v>
      </c>
      <c r="FPD5" s="61">
        <v>100</v>
      </c>
      <c r="FPE5" s="61">
        <v>0</v>
      </c>
      <c r="FPF5" s="61">
        <v>700</v>
      </c>
      <c r="FPG5" s="61">
        <v>15</v>
      </c>
      <c r="FPH5" s="61">
        <v>750</v>
      </c>
      <c r="FPI5" s="61">
        <v>95</v>
      </c>
      <c r="FPJ5" s="61">
        <v>2</v>
      </c>
      <c r="FPK5" s="61">
        <v>1000</v>
      </c>
      <c r="FPL5" s="61">
        <v>1000</v>
      </c>
      <c r="FPM5" s="61">
        <v>1000</v>
      </c>
      <c r="FPN5" s="61">
        <v>1000</v>
      </c>
      <c r="FPO5" s="61">
        <v>-0.05</v>
      </c>
      <c r="FPP5" s="61">
        <v>-0.02</v>
      </c>
      <c r="FPQ5" s="61">
        <v>0.02</v>
      </c>
      <c r="FPR5" s="61">
        <v>0.02</v>
      </c>
      <c r="FPS5" s="61">
        <v>95</v>
      </c>
      <c r="FPT5" s="61">
        <v>100</v>
      </c>
      <c r="FPU5" s="61">
        <v>100</v>
      </c>
      <c r="FPV5" s="61">
        <v>30</v>
      </c>
      <c r="FPW5" s="61">
        <v>0</v>
      </c>
      <c r="FPX5" s="61">
        <v>100</v>
      </c>
      <c r="FPY5" s="61">
        <v>10</v>
      </c>
      <c r="FPZ5" s="61">
        <v>10000</v>
      </c>
      <c r="FQA5" s="61">
        <v>1400</v>
      </c>
      <c r="FQB5" s="61">
        <v>100</v>
      </c>
      <c r="FQC5" s="61">
        <v>20</v>
      </c>
      <c r="FQD5" s="61">
        <v>0</v>
      </c>
      <c r="FQE5" s="61">
        <v>100</v>
      </c>
      <c r="FQF5" s="61">
        <v>0</v>
      </c>
      <c r="FQG5" s="61">
        <v>0</v>
      </c>
      <c r="FQH5" s="61">
        <v>0</v>
      </c>
      <c r="FQI5" s="61">
        <v>0</v>
      </c>
      <c r="FQJ5" s="61">
        <v>0</v>
      </c>
      <c r="FQK5" s="61">
        <v>200</v>
      </c>
      <c r="FQL5" s="61">
        <v>850</v>
      </c>
      <c r="FQM5" s="61">
        <v>30</v>
      </c>
      <c r="FQN5" s="61">
        <v>0</v>
      </c>
      <c r="FQO5" s="61">
        <v>400</v>
      </c>
      <c r="FQP5" s="61">
        <v>-1</v>
      </c>
      <c r="FQQ5" s="61">
        <v>4</v>
      </c>
      <c r="FQR5" s="61">
        <v>3</v>
      </c>
      <c r="FQS5" s="61">
        <v>10</v>
      </c>
      <c r="FQT5" s="61">
        <v>60</v>
      </c>
      <c r="FQU5" s="61">
        <v>120</v>
      </c>
      <c r="FQV5" s="61">
        <v>3</v>
      </c>
      <c r="FQW5" s="61">
        <v>5</v>
      </c>
      <c r="FQX5" s="61">
        <v>5</v>
      </c>
      <c r="FQY5" s="61">
        <v>5</v>
      </c>
      <c r="FQZ5" s="61">
        <v>-5</v>
      </c>
      <c r="FRA5" s="61">
        <v>-5</v>
      </c>
      <c r="FRB5" s="61">
        <v>-5</v>
      </c>
      <c r="FRC5" s="61">
        <v>-5</v>
      </c>
      <c r="FRD5" s="61">
        <v>13</v>
      </c>
      <c r="FRE5" s="61">
        <v>13</v>
      </c>
      <c r="FRF5" s="61">
        <v>13</v>
      </c>
      <c r="FRG5" s="61">
        <v>13</v>
      </c>
      <c r="FRH5" s="61">
        <v>4.5</v>
      </c>
      <c r="FRI5" s="61">
        <v>4.5</v>
      </c>
      <c r="FRJ5" s="61">
        <v>45</v>
      </c>
      <c r="FRK5" s="61">
        <v>660</v>
      </c>
      <c r="FRL5" s="61">
        <v>660</v>
      </c>
      <c r="FRM5" s="61">
        <v>-144</v>
      </c>
      <c r="FRN5" s="61">
        <v>0</v>
      </c>
      <c r="FRO5" s="61">
        <v>60</v>
      </c>
      <c r="FRP5" s="61">
        <v>50</v>
      </c>
      <c r="FRQ5" s="61">
        <v>1</v>
      </c>
      <c r="FRR5" s="61">
        <v>1</v>
      </c>
      <c r="FRS5" s="61">
        <v>1</v>
      </c>
      <c r="FRT5" s="61">
        <v>1</v>
      </c>
      <c r="FRU5" s="61">
        <v>1</v>
      </c>
      <c r="FRV5" s="61">
        <v>1</v>
      </c>
      <c r="FRW5" s="61">
        <v>1</v>
      </c>
      <c r="FRX5" s="61">
        <v>1</v>
      </c>
      <c r="FRY5" s="61">
        <v>1</v>
      </c>
      <c r="FRZ5" s="61">
        <v>1</v>
      </c>
      <c r="FSA5" s="61">
        <v>1</v>
      </c>
      <c r="FSB5" s="61">
        <v>1</v>
      </c>
      <c r="FSC5" s="61">
        <v>1</v>
      </c>
      <c r="FSD5" s="61">
        <v>1</v>
      </c>
      <c r="FSE5" s="61">
        <v>1</v>
      </c>
      <c r="FSF5" s="61">
        <v>1</v>
      </c>
      <c r="FSG5" s="61">
        <v>1</v>
      </c>
      <c r="FSH5" s="61">
        <v>1</v>
      </c>
      <c r="FSI5" s="61">
        <v>1</v>
      </c>
      <c r="FSJ5" s="61">
        <v>1</v>
      </c>
      <c r="FSK5" s="61">
        <v>1</v>
      </c>
      <c r="FSL5" s="61">
        <v>1</v>
      </c>
      <c r="FSM5" s="61">
        <v>1</v>
      </c>
      <c r="FSN5" s="61">
        <v>1</v>
      </c>
      <c r="FSO5" s="61">
        <v>0</v>
      </c>
      <c r="FSP5" s="61">
        <v>4</v>
      </c>
      <c r="FSQ5" s="61">
        <v>500</v>
      </c>
      <c r="FSR5" s="61">
        <v>30</v>
      </c>
      <c r="FSS5" s="61">
        <v>8000</v>
      </c>
      <c r="FST5" s="61">
        <v>8000</v>
      </c>
      <c r="FSU5" s="61">
        <v>8</v>
      </c>
      <c r="FSV5" s="61">
        <v>40</v>
      </c>
      <c r="FSW5" s="61">
        <v>0</v>
      </c>
      <c r="FSX5" s="61">
        <v>0</v>
      </c>
      <c r="FSY5" s="61">
        <v>0</v>
      </c>
      <c r="FSZ5" s="61">
        <v>1200</v>
      </c>
      <c r="FTA5" s="61">
        <v>1500</v>
      </c>
      <c r="FTB5" s="61">
        <v>10000</v>
      </c>
      <c r="FTC5" s="61">
        <v>2</v>
      </c>
      <c r="FTD5" s="61">
        <v>50</v>
      </c>
      <c r="FTE5" s="61">
        <v>0</v>
      </c>
      <c r="FTF5" s="61">
        <v>0</v>
      </c>
      <c r="FTG5" s="61">
        <v>100</v>
      </c>
      <c r="FTH5" s="61">
        <v>100</v>
      </c>
      <c r="FTI5" s="61">
        <v>2</v>
      </c>
      <c r="FTJ5" s="61">
        <v>100</v>
      </c>
      <c r="FTK5" s="61">
        <v>50</v>
      </c>
      <c r="FTL5" s="61">
        <v>10</v>
      </c>
      <c r="FTM5" s="61">
        <v>25</v>
      </c>
      <c r="FTN5" s="61">
        <v>2500</v>
      </c>
      <c r="FTO5" s="61">
        <v>1</v>
      </c>
      <c r="FTP5" s="61">
        <v>0</v>
      </c>
      <c r="FTQ5" s="61">
        <v>1</v>
      </c>
      <c r="FTR5" s="61">
        <v>0</v>
      </c>
      <c r="FTS5" s="61">
        <v>380</v>
      </c>
      <c r="FTT5" s="61">
        <v>1</v>
      </c>
      <c r="FTU5" s="61">
        <v>-30</v>
      </c>
      <c r="FTV5" s="61">
        <v>-9</v>
      </c>
      <c r="FTW5" s="61">
        <v>4300</v>
      </c>
      <c r="FTX5" s="61">
        <v>1300</v>
      </c>
      <c r="FTY5" s="61">
        <v>10</v>
      </c>
      <c r="FTZ5" s="61">
        <v>4300</v>
      </c>
      <c r="FUA5" s="61">
        <v>2600</v>
      </c>
      <c r="FUB5" s="61">
        <v>60</v>
      </c>
      <c r="FUC5" s="61">
        <v>0</v>
      </c>
      <c r="FUD5" s="61">
        <v>0</v>
      </c>
      <c r="FUE5" s="61">
        <v>30</v>
      </c>
      <c r="FUF5" s="61">
        <v>10</v>
      </c>
      <c r="FUG5" s="61">
        <v>300</v>
      </c>
      <c r="FUH5" s="61">
        <v>15</v>
      </c>
      <c r="FUI5" s="61">
        <v>230</v>
      </c>
      <c r="FUJ5" s="61">
        <v>110</v>
      </c>
      <c r="FUK5" s="61">
        <v>30</v>
      </c>
      <c r="FUL5" s="61">
        <v>10</v>
      </c>
      <c r="FUM5" s="61">
        <v>300</v>
      </c>
      <c r="FUN5" s="61">
        <v>15</v>
      </c>
      <c r="FUO5" s="61">
        <v>2.2999999999999998</v>
      </c>
      <c r="FUP5" s="61">
        <v>1.1000000000000001</v>
      </c>
      <c r="FUQ5" s="61">
        <v>0</v>
      </c>
      <c r="FUR5" s="61">
        <v>0</v>
      </c>
      <c r="FUS5" s="61">
        <v>0</v>
      </c>
      <c r="FUT5" s="61">
        <v>0</v>
      </c>
      <c r="FUU5" s="61">
        <v>0</v>
      </c>
      <c r="FUV5" s="61">
        <v>4396</v>
      </c>
      <c r="FUW5" s="61">
        <v>2199</v>
      </c>
      <c r="FUX5" s="61">
        <v>5930</v>
      </c>
      <c r="FUY5" s="61">
        <v>3024</v>
      </c>
      <c r="FUZ5" s="61">
        <v>1496</v>
      </c>
      <c r="FVA5" s="61">
        <v>1498</v>
      </c>
      <c r="FVB5" s="61">
        <v>0</v>
      </c>
      <c r="FVC5" s="61">
        <v>53.7</v>
      </c>
      <c r="FVD5" s="61">
        <v>50.8</v>
      </c>
      <c r="FVE5" s="61">
        <v>0</v>
      </c>
      <c r="FVF5" s="61">
        <v>660</v>
      </c>
      <c r="FVG5" s="61">
        <v>10</v>
      </c>
      <c r="FVH5" s="61">
        <v>30</v>
      </c>
      <c r="FVI5" s="61">
        <v>10</v>
      </c>
      <c r="FVJ5" s="61">
        <v>300</v>
      </c>
      <c r="FVK5" s="61">
        <v>15</v>
      </c>
      <c r="FVL5" s="61">
        <v>230</v>
      </c>
      <c r="FVM5" s="61">
        <v>110</v>
      </c>
      <c r="FVN5" s="61">
        <v>30</v>
      </c>
      <c r="FVO5" s="61">
        <v>10</v>
      </c>
      <c r="FVP5" s="61">
        <v>300</v>
      </c>
      <c r="FVQ5" s="61">
        <v>15</v>
      </c>
      <c r="FVR5" s="61">
        <v>2.2999999999999998</v>
      </c>
      <c r="FVS5" s="61">
        <v>1.1000000000000001</v>
      </c>
      <c r="FVT5" s="61">
        <v>0</v>
      </c>
      <c r="FVU5" s="61">
        <v>0</v>
      </c>
      <c r="FVV5" s="61">
        <v>0</v>
      </c>
      <c r="FVW5" s="61">
        <v>0</v>
      </c>
      <c r="FVX5" s="61">
        <v>0</v>
      </c>
      <c r="FVY5" s="61">
        <v>4750</v>
      </c>
      <c r="FVZ5" s="61">
        <v>2000</v>
      </c>
      <c r="FWA5" s="61">
        <v>4900</v>
      </c>
      <c r="FWB5" s="61">
        <v>2150</v>
      </c>
      <c r="FWC5" s="61">
        <v>1500</v>
      </c>
      <c r="FWD5" s="61">
        <v>1500</v>
      </c>
      <c r="FWE5" s="61">
        <v>0</v>
      </c>
      <c r="FWF5" s="61">
        <v>50</v>
      </c>
      <c r="FWG5" s="61">
        <v>50</v>
      </c>
      <c r="FWH5" s="61">
        <v>0</v>
      </c>
      <c r="FWI5" s="61">
        <v>660</v>
      </c>
      <c r="FWJ5" s="61">
        <v>10</v>
      </c>
      <c r="FWK5" s="61">
        <v>30</v>
      </c>
      <c r="FWL5" s="61">
        <v>10</v>
      </c>
      <c r="FWM5" s="61">
        <v>300</v>
      </c>
      <c r="FWN5" s="61">
        <v>15</v>
      </c>
      <c r="FWO5" s="61">
        <v>230</v>
      </c>
      <c r="FWP5" s="61">
        <v>110</v>
      </c>
      <c r="FWQ5" s="61">
        <v>30</v>
      </c>
      <c r="FWR5" s="61">
        <v>10</v>
      </c>
      <c r="FWS5" s="61">
        <v>300</v>
      </c>
      <c r="FWT5" s="61">
        <v>15</v>
      </c>
      <c r="FWU5" s="61">
        <v>2.2999999999999998</v>
      </c>
      <c r="FWV5" s="61">
        <v>1.1000000000000001</v>
      </c>
      <c r="FWW5" s="61">
        <v>0</v>
      </c>
      <c r="FWX5" s="61">
        <v>0</v>
      </c>
      <c r="FWY5" s="61">
        <v>0</v>
      </c>
      <c r="FWZ5" s="61">
        <v>0</v>
      </c>
      <c r="FXA5" s="61">
        <v>0</v>
      </c>
      <c r="FXB5" s="61">
        <v>4750</v>
      </c>
      <c r="FXC5" s="61">
        <v>2000</v>
      </c>
      <c r="FXD5" s="61">
        <v>4900</v>
      </c>
      <c r="FXE5" s="61">
        <v>2150</v>
      </c>
      <c r="FXF5" s="61">
        <v>1500</v>
      </c>
      <c r="FXG5" s="61">
        <v>1500</v>
      </c>
      <c r="FXH5" s="61">
        <v>0</v>
      </c>
      <c r="FXI5" s="61">
        <v>50</v>
      </c>
      <c r="FXJ5" s="61">
        <v>50</v>
      </c>
      <c r="FXK5" s="61">
        <v>0</v>
      </c>
      <c r="FXL5" s="61">
        <v>660</v>
      </c>
      <c r="FXM5" s="61">
        <v>10</v>
      </c>
      <c r="FXN5" s="61">
        <v>30</v>
      </c>
      <c r="FXO5" s="61">
        <v>10</v>
      </c>
      <c r="FXP5" s="61">
        <v>300</v>
      </c>
      <c r="FXQ5" s="61">
        <v>15</v>
      </c>
      <c r="FXR5" s="61">
        <v>230</v>
      </c>
      <c r="FXS5" s="61">
        <v>110</v>
      </c>
      <c r="FXT5" s="61">
        <v>30</v>
      </c>
      <c r="FXU5" s="61">
        <v>10</v>
      </c>
      <c r="FXV5" s="61">
        <v>300</v>
      </c>
      <c r="FXW5" s="61">
        <v>15</v>
      </c>
      <c r="FXX5" s="61">
        <v>2.2999999999999998</v>
      </c>
      <c r="FXY5" s="61">
        <v>1.1000000000000001</v>
      </c>
      <c r="FXZ5" s="61">
        <v>0</v>
      </c>
      <c r="FYA5" s="61">
        <v>0</v>
      </c>
      <c r="FYB5" s="61">
        <v>0</v>
      </c>
      <c r="FYC5" s="61">
        <v>0</v>
      </c>
      <c r="FYD5" s="61">
        <v>0</v>
      </c>
      <c r="FYE5" s="61">
        <v>4750</v>
      </c>
      <c r="FYF5" s="61">
        <v>2000</v>
      </c>
      <c r="FYG5" s="61">
        <v>4900</v>
      </c>
      <c r="FYH5" s="61">
        <v>2150</v>
      </c>
      <c r="FYI5" s="61">
        <v>1500</v>
      </c>
      <c r="FYJ5" s="61">
        <v>1500</v>
      </c>
      <c r="FYK5" s="61">
        <v>0</v>
      </c>
      <c r="FYL5" s="61">
        <v>50</v>
      </c>
      <c r="FYM5" s="61">
        <v>50</v>
      </c>
      <c r="FYN5" s="61">
        <v>0</v>
      </c>
      <c r="FYO5" s="61">
        <v>660</v>
      </c>
      <c r="FYP5" s="61">
        <v>10</v>
      </c>
      <c r="FYQ5" s="61">
        <v>0</v>
      </c>
      <c r="FYR5" s="61">
        <v>1000</v>
      </c>
      <c r="FYS5" s="61">
        <v>300</v>
      </c>
      <c r="FYT5" s="61">
        <v>48</v>
      </c>
      <c r="FYU5" s="61">
        <v>-1.6</v>
      </c>
      <c r="FYV5" s="61">
        <v>-4</v>
      </c>
      <c r="FYW5" s="61">
        <v>100</v>
      </c>
      <c r="FYX5" s="61">
        <v>10</v>
      </c>
      <c r="FYY5" s="61">
        <v>0</v>
      </c>
      <c r="FYZ5" s="61">
        <v>1</v>
      </c>
      <c r="FZA5" s="61">
        <v>10</v>
      </c>
      <c r="FZB5" s="61">
        <v>0</v>
      </c>
      <c r="FZC5" s="61">
        <v>0.5</v>
      </c>
      <c r="FZD5" s="61">
        <v>45</v>
      </c>
      <c r="FZE5" s="61">
        <v>0</v>
      </c>
      <c r="FZF5" s="61">
        <v>50</v>
      </c>
      <c r="FZG5" s="61">
        <v>0</v>
      </c>
      <c r="FZH5" s="61">
        <v>30</v>
      </c>
      <c r="FZI5" s="61">
        <v>100</v>
      </c>
      <c r="FZJ5" s="61">
        <v>50</v>
      </c>
      <c r="FZK5" s="61">
        <v>100</v>
      </c>
      <c r="FZL5" s="61">
        <v>12000</v>
      </c>
      <c r="FZM5" s="61">
        <v>0</v>
      </c>
      <c r="FZN5" s="61">
        <v>0</v>
      </c>
      <c r="FZO5" s="61">
        <v>0</v>
      </c>
      <c r="FZP5" s="61">
        <v>0</v>
      </c>
      <c r="FZQ5" s="61">
        <v>0</v>
      </c>
      <c r="FZR5" s="61">
        <v>0</v>
      </c>
      <c r="GAJ5" s="61">
        <v>0</v>
      </c>
      <c r="GAK5" s="61">
        <v>0</v>
      </c>
      <c r="GAM5" s="61">
        <v>1</v>
      </c>
      <c r="GAN5" s="61">
        <v>1</v>
      </c>
      <c r="GAO5" s="61">
        <v>5</v>
      </c>
      <c r="GAP5" s="61">
        <v>0.1</v>
      </c>
      <c r="GAQ5" s="61">
        <v>0.1</v>
      </c>
      <c r="GAR5" s="61">
        <v>80</v>
      </c>
      <c r="GAS5" s="61">
        <v>0.1</v>
      </c>
      <c r="GAT5" s="61">
        <v>35</v>
      </c>
      <c r="GAU5" s="61">
        <v>100</v>
      </c>
      <c r="GAV5" s="61">
        <v>2010000</v>
      </c>
      <c r="GAW5" s="61">
        <v>2010</v>
      </c>
      <c r="GAX5" s="61">
        <v>0.5</v>
      </c>
      <c r="GAY5" s="61">
        <v>15</v>
      </c>
      <c r="GAZ5" s="61">
        <v>15</v>
      </c>
      <c r="GBA5" s="61">
        <v>1</v>
      </c>
      <c r="GBB5" s="61">
        <v>2</v>
      </c>
      <c r="GBC5" s="61">
        <v>2</v>
      </c>
      <c r="GBD5" s="61">
        <v>120</v>
      </c>
      <c r="GBE5" s="61">
        <v>50</v>
      </c>
      <c r="GBF5" s="61">
        <v>30</v>
      </c>
      <c r="GBG5" s="61">
        <v>30</v>
      </c>
      <c r="GBH5" s="61">
        <v>15</v>
      </c>
      <c r="GBI5" s="61">
        <v>53</v>
      </c>
      <c r="GBJ5" s="61">
        <v>53</v>
      </c>
      <c r="GBK5" s="61">
        <v>53</v>
      </c>
      <c r="GBL5" s="61">
        <v>53</v>
      </c>
      <c r="GBM5" s="61">
        <v>63</v>
      </c>
      <c r="GBN5" s="61">
        <v>30</v>
      </c>
      <c r="GBO5" s="61">
        <v>0.1</v>
      </c>
      <c r="GBP5" s="61">
        <v>0.1</v>
      </c>
      <c r="GBQ5" s="61">
        <v>0</v>
      </c>
      <c r="GBR5" s="61">
        <v>100</v>
      </c>
      <c r="GBS5" s="61">
        <v>0</v>
      </c>
      <c r="GBT5" s="61">
        <v>0</v>
      </c>
      <c r="GBU5" s="61">
        <v>100</v>
      </c>
      <c r="GBV5" s="61">
        <v>100</v>
      </c>
      <c r="GBZ5" s="61">
        <v>3</v>
      </c>
      <c r="GCA5" s="61">
        <v>55</v>
      </c>
      <c r="GCB5" s="61">
        <v>57</v>
      </c>
      <c r="GCC5" s="61">
        <v>2</v>
      </c>
      <c r="GCD5" s="61">
        <v>2</v>
      </c>
      <c r="GCE5" s="61">
        <v>60</v>
      </c>
      <c r="GCF5" s="61">
        <v>0.1</v>
      </c>
      <c r="GCG5" s="61">
        <v>30</v>
      </c>
      <c r="GCH5" s="61">
        <v>1</v>
      </c>
      <c r="GCI5" s="61">
        <v>0</v>
      </c>
      <c r="GCJ5" s="61">
        <v>0</v>
      </c>
      <c r="GCK5" s="61">
        <v>0</v>
      </c>
      <c r="GCL5" s="61">
        <v>0</v>
      </c>
      <c r="GCM5" s="61">
        <v>0</v>
      </c>
      <c r="GCN5" s="61">
        <v>0</v>
      </c>
      <c r="GCO5" s="61">
        <v>0</v>
      </c>
      <c r="GCP5" s="61">
        <v>0</v>
      </c>
      <c r="GCQ5" s="61">
        <v>0</v>
      </c>
      <c r="GCR5" s="61">
        <v>14140</v>
      </c>
      <c r="GCS5" s="61">
        <v>0</v>
      </c>
      <c r="GCT5" s="61">
        <v>1</v>
      </c>
      <c r="GCU5" s="61">
        <v>0</v>
      </c>
      <c r="GCV5" s="61">
        <v>1</v>
      </c>
      <c r="GCW5" s="61">
        <v>20</v>
      </c>
      <c r="GCX5" s="61">
        <v>30</v>
      </c>
      <c r="GCY5" s="61">
        <v>1</v>
      </c>
      <c r="GCZ5" s="61">
        <v>301</v>
      </c>
      <c r="GDA5" s="61">
        <v>1</v>
      </c>
      <c r="GDB5" s="61">
        <v>250</v>
      </c>
      <c r="GDC5" s="61">
        <v>0.8</v>
      </c>
      <c r="GDD5" s="61">
        <v>110</v>
      </c>
      <c r="GDE5" s="61">
        <v>0.2</v>
      </c>
      <c r="GDF5" s="61">
        <v>-0.2</v>
      </c>
      <c r="GDG5" s="61">
        <v>1</v>
      </c>
      <c r="GDH5" s="61">
        <v>100</v>
      </c>
      <c r="GDI5" s="61">
        <v>0.2</v>
      </c>
      <c r="GDJ5" s="61">
        <v>150</v>
      </c>
      <c r="GDK5" s="61">
        <v>69</v>
      </c>
      <c r="GDL5" s="61">
        <v>150</v>
      </c>
      <c r="GDM5" s="61">
        <v>150</v>
      </c>
      <c r="GDN5" s="61">
        <v>105</v>
      </c>
      <c r="GDO5" s="61">
        <v>500</v>
      </c>
      <c r="GDP5" s="61">
        <v>50</v>
      </c>
      <c r="GDQ5" s="61">
        <v>10500</v>
      </c>
      <c r="GDR5" s="61">
        <v>110</v>
      </c>
      <c r="GDS5" s="61">
        <v>10</v>
      </c>
      <c r="GDT5" s="61">
        <v>120</v>
      </c>
      <c r="GDU5" s="61">
        <v>4</v>
      </c>
      <c r="GDV5" s="61">
        <v>7</v>
      </c>
      <c r="GDW5" s="61">
        <v>-1225</v>
      </c>
      <c r="GDX5" s="61">
        <v>4900</v>
      </c>
      <c r="GDY5" s="61">
        <v>0</v>
      </c>
      <c r="GDZ5" s="61">
        <v>0.2</v>
      </c>
      <c r="GEA5" s="61">
        <v>100</v>
      </c>
      <c r="GEB5" s="61">
        <v>200</v>
      </c>
      <c r="GEC5" s="61">
        <v>0</v>
      </c>
      <c r="GED5" s="61">
        <v>80</v>
      </c>
      <c r="GEE5" s="61">
        <v>2</v>
      </c>
      <c r="GEF5" s="61">
        <v>85</v>
      </c>
      <c r="GEG5" s="61">
        <v>45</v>
      </c>
      <c r="GEH5" s="61">
        <v>0.5</v>
      </c>
      <c r="GEI5" s="61">
        <v>10</v>
      </c>
      <c r="GEJ5" s="61">
        <v>4</v>
      </c>
      <c r="GEK5" s="61">
        <v>3</v>
      </c>
      <c r="GEL5" s="61">
        <v>20</v>
      </c>
      <c r="GEM5" s="61">
        <v>10</v>
      </c>
      <c r="GEN5" s="61">
        <v>3</v>
      </c>
      <c r="GEO5" s="61">
        <v>15000</v>
      </c>
      <c r="GEP5" s="61">
        <v>15000</v>
      </c>
      <c r="GEQ5" s="61">
        <v>0</v>
      </c>
      <c r="GER5" s="61">
        <v>0</v>
      </c>
      <c r="GES5" s="61">
        <v>0</v>
      </c>
      <c r="GET5" s="61">
        <v>0</v>
      </c>
      <c r="GEU5" s="61">
        <v>0</v>
      </c>
      <c r="GEV5" s="61">
        <v>0</v>
      </c>
      <c r="GEW5" s="61">
        <v>0</v>
      </c>
      <c r="GEX5" s="61">
        <v>0</v>
      </c>
      <c r="GEY5" s="61">
        <v>0</v>
      </c>
      <c r="GEZ5" s="61">
        <v>0</v>
      </c>
      <c r="GFA5" s="61">
        <v>0</v>
      </c>
      <c r="GFB5" s="61">
        <v>1</v>
      </c>
      <c r="GFC5" s="61">
        <v>0</v>
      </c>
      <c r="GFD5" s="61">
        <v>0</v>
      </c>
      <c r="GFE5" s="61">
        <v>0</v>
      </c>
      <c r="GFF5" s="61">
        <v>0</v>
      </c>
      <c r="GFG5" s="61">
        <v>0</v>
      </c>
      <c r="GFH5" s="61">
        <v>0</v>
      </c>
      <c r="GFI5" s="61">
        <v>0</v>
      </c>
      <c r="GFJ5" s="61">
        <v>0</v>
      </c>
      <c r="GFK5" s="61">
        <v>0</v>
      </c>
      <c r="GFL5" s="61">
        <v>100</v>
      </c>
      <c r="GFM5" s="61">
        <v>0</v>
      </c>
      <c r="GFN5" s="61">
        <v>0</v>
      </c>
      <c r="GFO5" s="61">
        <v>100</v>
      </c>
      <c r="GFP5" s="61">
        <v>0</v>
      </c>
      <c r="GFQ5" s="61">
        <v>0</v>
      </c>
      <c r="GFR5" s="61">
        <v>10500</v>
      </c>
      <c r="GFS5" s="61">
        <v>0</v>
      </c>
      <c r="GFT5" s="61">
        <v>0</v>
      </c>
      <c r="GFU5" s="61">
        <v>0</v>
      </c>
      <c r="GFV5" s="61">
        <v>0</v>
      </c>
      <c r="GFW5" s="61">
        <v>0</v>
      </c>
      <c r="GFX5" s="61">
        <v>-5000</v>
      </c>
      <c r="GFY5" s="61">
        <v>5000</v>
      </c>
      <c r="GFZ5" s="61">
        <v>0</v>
      </c>
      <c r="GGA5" s="61">
        <v>0</v>
      </c>
      <c r="GGB5" s="61">
        <v>0</v>
      </c>
      <c r="GGC5" s="61">
        <v>0</v>
      </c>
      <c r="GGD5" s="61">
        <v>0</v>
      </c>
      <c r="GGE5" s="61">
        <v>0</v>
      </c>
      <c r="GGF5" s="61">
        <v>0</v>
      </c>
      <c r="GGG5" s="61">
        <v>0</v>
      </c>
      <c r="GGH5" s="61">
        <v>0</v>
      </c>
      <c r="GGI5" s="61">
        <v>0</v>
      </c>
      <c r="GGJ5" s="61">
        <v>0</v>
      </c>
      <c r="GGK5" s="61">
        <v>0</v>
      </c>
      <c r="GGL5" s="61">
        <v>0</v>
      </c>
      <c r="GGM5" s="61">
        <v>0</v>
      </c>
      <c r="GGN5" s="61">
        <v>0</v>
      </c>
      <c r="GGO5" s="61">
        <v>0</v>
      </c>
      <c r="GGP5" s="61">
        <v>0</v>
      </c>
      <c r="GGQ5" s="61">
        <v>0</v>
      </c>
      <c r="GGR5" s="61">
        <v>0</v>
      </c>
      <c r="GGS5" s="61">
        <v>0</v>
      </c>
      <c r="GGT5" s="61">
        <v>0</v>
      </c>
      <c r="GGU5" s="61">
        <v>0</v>
      </c>
      <c r="GGV5" s="61">
        <v>0</v>
      </c>
      <c r="GGW5" s="61">
        <v>0</v>
      </c>
      <c r="GGX5" s="61">
        <v>0</v>
      </c>
      <c r="GGY5" s="61">
        <v>0</v>
      </c>
      <c r="GGZ5" s="61">
        <v>0</v>
      </c>
      <c r="GHA5" s="61">
        <v>0</v>
      </c>
      <c r="GHB5" s="61">
        <v>0</v>
      </c>
      <c r="GHC5" s="61">
        <v>0</v>
      </c>
      <c r="GHD5" s="61">
        <v>0</v>
      </c>
      <c r="GHE5" s="61">
        <v>0</v>
      </c>
      <c r="GHF5" s="61">
        <v>0</v>
      </c>
      <c r="GHG5" s="61">
        <v>0</v>
      </c>
      <c r="GHH5" s="61">
        <v>0</v>
      </c>
      <c r="GHI5" s="61">
        <v>0</v>
      </c>
      <c r="GHJ5" s="61">
        <v>0</v>
      </c>
      <c r="GHK5" s="61">
        <v>0</v>
      </c>
      <c r="GHL5" s="61">
        <v>0</v>
      </c>
      <c r="GHM5" s="61">
        <v>0</v>
      </c>
      <c r="GHN5" s="61">
        <v>0</v>
      </c>
      <c r="GHO5" s="61">
        <v>0</v>
      </c>
      <c r="GHP5" s="61">
        <v>0</v>
      </c>
      <c r="GHQ5" s="61">
        <v>0</v>
      </c>
      <c r="GHR5" s="61">
        <v>0</v>
      </c>
      <c r="GHS5" s="61">
        <v>0</v>
      </c>
      <c r="GHT5" s="61">
        <v>0</v>
      </c>
      <c r="HJI5" s="61">
        <v>0</v>
      </c>
      <c r="HJJ5" s="61">
        <v>0</v>
      </c>
      <c r="HJK5" s="61">
        <v>1</v>
      </c>
      <c r="HJL5" s="61">
        <v>1</v>
      </c>
      <c r="HJM5" s="61">
        <v>8</v>
      </c>
      <c r="HJN5" s="61">
        <v>2</v>
      </c>
      <c r="HJO5" s="61">
        <v>5</v>
      </c>
      <c r="HJP5" s="61">
        <v>35</v>
      </c>
      <c r="HJQ5" s="61">
        <v>30</v>
      </c>
      <c r="HJR5" s="61">
        <v>20</v>
      </c>
      <c r="HJS5" s="61">
        <v>30</v>
      </c>
      <c r="HJT5" s="61">
        <v>32</v>
      </c>
      <c r="HJU5" s="61">
        <v>10</v>
      </c>
      <c r="HJV5" s="61">
        <v>6</v>
      </c>
      <c r="HJW5" s="61">
        <v>30</v>
      </c>
      <c r="HJX5" s="61">
        <v>0</v>
      </c>
      <c r="HJY5" s="61">
        <v>140</v>
      </c>
      <c r="HJZ5" s="61">
        <v>250</v>
      </c>
      <c r="HKA5" s="61">
        <v>40</v>
      </c>
      <c r="HKB5" s="61">
        <v>30</v>
      </c>
      <c r="HKC5" s="61">
        <v>10</v>
      </c>
      <c r="HKD5" s="61">
        <v>3</v>
      </c>
      <c r="HKE5" s="61">
        <v>5</v>
      </c>
      <c r="HKF5" s="61">
        <v>40</v>
      </c>
      <c r="HKG5" s="61">
        <v>30</v>
      </c>
      <c r="HKH5" s="61">
        <v>4</v>
      </c>
      <c r="HKI5" s="61">
        <v>6</v>
      </c>
      <c r="HKJ5" s="61">
        <v>3</v>
      </c>
      <c r="HKK5" s="61">
        <v>10</v>
      </c>
      <c r="HKL5" s="61">
        <v>0</v>
      </c>
      <c r="HKM5" s="61">
        <v>0</v>
      </c>
      <c r="HKN5" s="61">
        <v>0</v>
      </c>
      <c r="HKO5" s="61">
        <v>0</v>
      </c>
      <c r="HKP5" s="61">
        <v>0</v>
      </c>
      <c r="HKQ5" s="61">
        <v>0.3</v>
      </c>
      <c r="HKR5" s="61">
        <v>0.3</v>
      </c>
      <c r="HKS5" s="61">
        <v>0.3</v>
      </c>
      <c r="HKT5" s="61">
        <v>0.3</v>
      </c>
      <c r="HKU5" s="61">
        <v>0</v>
      </c>
      <c r="HKV5" s="61">
        <v>0</v>
      </c>
      <c r="HKW5" s="61">
        <v>0</v>
      </c>
      <c r="HKX5" s="61">
        <v>0</v>
      </c>
      <c r="HKY5" s="61">
        <v>0</v>
      </c>
      <c r="HKZ5" s="61">
        <v>0</v>
      </c>
      <c r="HLA5" s="61">
        <v>0</v>
      </c>
      <c r="HLB5" s="61">
        <v>0</v>
      </c>
      <c r="HLC5" s="61">
        <v>0</v>
      </c>
      <c r="HLD5" s="61">
        <v>0</v>
      </c>
      <c r="HLE5" s="61">
        <v>0</v>
      </c>
      <c r="HLF5" s="61">
        <v>0</v>
      </c>
      <c r="HLG5" s="61">
        <v>5</v>
      </c>
      <c r="HLH5" s="61">
        <v>2</v>
      </c>
      <c r="HLI5" s="61">
        <v>70</v>
      </c>
      <c r="HLJ5" s="61">
        <v>70</v>
      </c>
      <c r="HLK5" s="61">
        <v>0</v>
      </c>
      <c r="HLL5" s="61">
        <v>5</v>
      </c>
      <c r="HLM5" s="61">
        <v>3</v>
      </c>
      <c r="HLN5" s="61">
        <v>20</v>
      </c>
      <c r="HLO5" s="61">
        <v>99</v>
      </c>
      <c r="HLP5" s="61">
        <v>2</v>
      </c>
      <c r="HLQ5" s="61">
        <v>0</v>
      </c>
      <c r="HLR5" s="61">
        <v>20</v>
      </c>
      <c r="HLS5" s="61">
        <v>5000</v>
      </c>
      <c r="HLT5" s="61">
        <v>5000</v>
      </c>
      <c r="HLU5" s="61">
        <v>60</v>
      </c>
      <c r="HLV5" s="61">
        <v>75</v>
      </c>
      <c r="HLW5" s="61">
        <v>90</v>
      </c>
      <c r="HLX5" s="61">
        <v>100</v>
      </c>
      <c r="HLY5" s="61">
        <v>100</v>
      </c>
      <c r="HLZ5" s="61">
        <v>0</v>
      </c>
      <c r="HMA5" s="61">
        <v>20</v>
      </c>
      <c r="HMB5" s="61">
        <v>2200</v>
      </c>
      <c r="HMC5" s="61">
        <v>4401</v>
      </c>
      <c r="HMD5" s="61">
        <v>2.5</v>
      </c>
      <c r="HME5" s="61">
        <v>2</v>
      </c>
      <c r="HMF5" s="61">
        <v>35</v>
      </c>
      <c r="HMG5" s="61">
        <v>45</v>
      </c>
      <c r="HMH5" s="61">
        <v>1</v>
      </c>
      <c r="HMI5" s="61">
        <v>-2</v>
      </c>
      <c r="HMJ5" s="61">
        <v>-2</v>
      </c>
      <c r="HMK5" s="61">
        <v>-2</v>
      </c>
      <c r="HML5" s="61">
        <v>-2</v>
      </c>
      <c r="HMM5" s="61">
        <v>4</v>
      </c>
      <c r="HMN5" s="61">
        <v>50</v>
      </c>
      <c r="HMO5" s="61">
        <v>2</v>
      </c>
      <c r="HMP5" s="61">
        <v>20</v>
      </c>
      <c r="HMQ5" s="61">
        <v>10</v>
      </c>
      <c r="HMR5" s="61">
        <v>40</v>
      </c>
      <c r="HMS5" s="61">
        <v>10</v>
      </c>
      <c r="HMT5" s="61">
        <v>20</v>
      </c>
      <c r="HMU5" s="61">
        <v>300</v>
      </c>
      <c r="HMV5" s="61">
        <v>0</v>
      </c>
      <c r="HMW5" s="61">
        <v>0</v>
      </c>
      <c r="HMX5" s="61">
        <v>50</v>
      </c>
      <c r="HMY5" s="61">
        <v>10</v>
      </c>
      <c r="HMZ5" s="61">
        <v>-145</v>
      </c>
      <c r="HNA5" s="61">
        <v>10</v>
      </c>
      <c r="HNB5" s="61">
        <v>10</v>
      </c>
      <c r="HNC5" s="61">
        <v>10</v>
      </c>
      <c r="HND5" s="61">
        <v>105</v>
      </c>
      <c r="HNE5" s="61">
        <v>10</v>
      </c>
      <c r="HNF5" s="61">
        <v>0.5</v>
      </c>
      <c r="HNG5" s="61">
        <v>0</v>
      </c>
      <c r="HNH5" s="61">
        <v>10</v>
      </c>
      <c r="HNI5" s="61">
        <v>4401</v>
      </c>
      <c r="HNJ5" s="61">
        <v>4401</v>
      </c>
      <c r="HNK5" s="61">
        <v>4401</v>
      </c>
      <c r="HNL5" s="61">
        <v>4401</v>
      </c>
      <c r="HNM5" s="61">
        <v>50</v>
      </c>
      <c r="HNN5" s="61">
        <v>24.5</v>
      </c>
      <c r="HNO5" s="61">
        <v>24.5</v>
      </c>
      <c r="HNP5" s="61">
        <v>24.5</v>
      </c>
      <c r="HNQ5" s="61">
        <v>24.5</v>
      </c>
      <c r="HNR5" s="61">
        <v>24.5</v>
      </c>
      <c r="HNS5" s="61">
        <v>24.5</v>
      </c>
      <c r="HNT5" s="61">
        <v>24.5</v>
      </c>
      <c r="HNU5" s="61">
        <v>24.5</v>
      </c>
      <c r="HNV5" s="61">
        <v>1</v>
      </c>
      <c r="HNW5" s="61">
        <v>10</v>
      </c>
      <c r="HNX5" s="61">
        <v>0</v>
      </c>
      <c r="HNY5" s="61">
        <v>150</v>
      </c>
      <c r="HNZ5" s="61">
        <v>1</v>
      </c>
      <c r="HOA5" s="61">
        <v>1</v>
      </c>
      <c r="HOB5" s="61">
        <v>100.6</v>
      </c>
      <c r="HOC5" s="61">
        <v>103.1</v>
      </c>
      <c r="HOD5" s="61">
        <v>98</v>
      </c>
      <c r="HOE5" s="61">
        <v>91</v>
      </c>
      <c r="HOF5" s="61">
        <v>103.1</v>
      </c>
      <c r="HOG5" s="61">
        <v>50</v>
      </c>
      <c r="HOH5" s="61">
        <v>65</v>
      </c>
      <c r="HOI5" s="61">
        <v>85</v>
      </c>
      <c r="HOJ5" s="61">
        <v>75</v>
      </c>
      <c r="HOK5" s="61">
        <v>5</v>
      </c>
      <c r="HOL5" s="61">
        <v>105</v>
      </c>
      <c r="HOM5" s="61">
        <v>120</v>
      </c>
      <c r="HON5" s="61">
        <v>95</v>
      </c>
      <c r="HOO5" s="61">
        <v>70</v>
      </c>
      <c r="HOP5" s="61">
        <v>140</v>
      </c>
      <c r="HOQ5" s="61">
        <v>0</v>
      </c>
      <c r="HOR5" s="61">
        <v>80</v>
      </c>
      <c r="HOS5" s="61">
        <v>0</v>
      </c>
      <c r="HOT5" s="61">
        <v>120</v>
      </c>
      <c r="HOU5" s="61">
        <v>1</v>
      </c>
      <c r="HOV5" s="61">
        <v>20</v>
      </c>
      <c r="HOW5" s="61">
        <v>5.55</v>
      </c>
      <c r="HOX5" s="61">
        <v>0</v>
      </c>
      <c r="HOY5" s="61">
        <v>0</v>
      </c>
      <c r="HOZ5" s="61">
        <v>120</v>
      </c>
      <c r="HPA5" s="61">
        <v>75</v>
      </c>
      <c r="HPB5" s="61">
        <v>50</v>
      </c>
      <c r="HPC5" s="61">
        <v>625</v>
      </c>
      <c r="HPD5" s="61">
        <v>4</v>
      </c>
      <c r="HPE5" s="61">
        <v>4</v>
      </c>
      <c r="HPF5" s="61">
        <v>4</v>
      </c>
      <c r="HPG5" s="61">
        <v>4</v>
      </c>
      <c r="HPH5" s="61">
        <v>56</v>
      </c>
      <c r="HPI5" s="61">
        <v>56</v>
      </c>
      <c r="HPJ5" s="61">
        <v>56</v>
      </c>
      <c r="HPK5" s="61">
        <v>56</v>
      </c>
      <c r="HPL5" s="61">
        <v>0</v>
      </c>
      <c r="HPM5" s="61">
        <v>0</v>
      </c>
      <c r="HPN5" s="61">
        <v>0</v>
      </c>
      <c r="HPO5" s="61">
        <v>0</v>
      </c>
      <c r="HPP5" s="61">
        <v>0</v>
      </c>
      <c r="HPQ5" s="61">
        <v>0</v>
      </c>
      <c r="HPR5" s="61">
        <v>0</v>
      </c>
      <c r="HPS5" s="61">
        <v>0</v>
      </c>
      <c r="HPT5" s="61">
        <v>0</v>
      </c>
      <c r="HPU5" s="61">
        <v>0</v>
      </c>
      <c r="HPV5" s="61">
        <v>0</v>
      </c>
      <c r="HPW5" s="61">
        <v>0</v>
      </c>
      <c r="HPX5" s="61">
        <v>0</v>
      </c>
      <c r="HPY5" s="61">
        <v>0</v>
      </c>
      <c r="HPZ5" s="61">
        <v>0</v>
      </c>
      <c r="HQA5" s="61">
        <v>0</v>
      </c>
      <c r="HQB5" s="61">
        <v>0</v>
      </c>
      <c r="HQC5" s="61">
        <v>0</v>
      </c>
      <c r="HQD5" s="61">
        <v>0</v>
      </c>
      <c r="HQE5" s="61">
        <v>0</v>
      </c>
      <c r="HQF5" s="61">
        <v>0</v>
      </c>
      <c r="HQG5" s="61">
        <v>0</v>
      </c>
      <c r="HQH5" s="61">
        <v>0</v>
      </c>
      <c r="HQI5" s="61">
        <v>0</v>
      </c>
      <c r="HQJ5" s="61">
        <v>0</v>
      </c>
      <c r="HQK5" s="61">
        <v>0</v>
      </c>
      <c r="HQL5" s="61">
        <v>0</v>
      </c>
      <c r="HQM5" s="61">
        <v>0</v>
      </c>
      <c r="HQN5" s="61">
        <v>0</v>
      </c>
      <c r="HQO5" s="61">
        <v>0</v>
      </c>
      <c r="HQP5" s="61">
        <v>0</v>
      </c>
      <c r="HQQ5" s="61">
        <v>0</v>
      </c>
      <c r="HQR5" s="61">
        <v>0</v>
      </c>
      <c r="HQS5" s="61">
        <v>0</v>
      </c>
      <c r="HQT5" s="61">
        <v>0</v>
      </c>
      <c r="HQU5" s="61">
        <v>0</v>
      </c>
      <c r="HQV5" s="61">
        <v>0</v>
      </c>
      <c r="HQW5" s="61">
        <v>0</v>
      </c>
      <c r="HQX5" s="61">
        <v>0</v>
      </c>
      <c r="HQY5" s="61">
        <v>0</v>
      </c>
      <c r="HQZ5" s="61">
        <v>0</v>
      </c>
      <c r="HRA5" s="61">
        <v>0</v>
      </c>
      <c r="HRB5" s="61">
        <v>0</v>
      </c>
      <c r="HRC5" s="61">
        <v>0</v>
      </c>
      <c r="HRD5" s="61">
        <v>0</v>
      </c>
      <c r="HRE5" s="61">
        <v>0</v>
      </c>
      <c r="HRF5" s="61">
        <v>0</v>
      </c>
      <c r="HRG5" s="61">
        <v>0</v>
      </c>
      <c r="HRH5" s="61">
        <v>0</v>
      </c>
      <c r="HRI5" s="61">
        <v>0</v>
      </c>
      <c r="HRJ5" s="61">
        <v>0</v>
      </c>
      <c r="HRK5" s="61">
        <v>0</v>
      </c>
      <c r="HRL5" s="61">
        <v>0</v>
      </c>
      <c r="HRM5" s="61">
        <v>0</v>
      </c>
      <c r="HRN5" s="61">
        <v>0</v>
      </c>
      <c r="HRO5" s="61">
        <v>0</v>
      </c>
      <c r="HRP5" s="61">
        <v>0</v>
      </c>
      <c r="HRQ5" s="61">
        <v>0</v>
      </c>
      <c r="HRR5" s="61">
        <v>0</v>
      </c>
      <c r="HRS5" s="61">
        <v>0</v>
      </c>
      <c r="HRT5" s="61">
        <v>0</v>
      </c>
      <c r="HRU5" s="61">
        <v>0</v>
      </c>
      <c r="HRV5" s="61">
        <v>0</v>
      </c>
      <c r="HRW5" s="61">
        <v>0</v>
      </c>
      <c r="HRX5" s="61">
        <v>1</v>
      </c>
      <c r="HRY5" s="61">
        <v>0</v>
      </c>
      <c r="HRZ5" s="61">
        <v>0</v>
      </c>
      <c r="HSA5" s="61">
        <v>0</v>
      </c>
      <c r="HSB5" s="61">
        <v>0</v>
      </c>
      <c r="HSC5" s="61">
        <v>0</v>
      </c>
      <c r="HSD5" s="61">
        <v>0</v>
      </c>
      <c r="HSE5" s="61">
        <v>0</v>
      </c>
      <c r="HSF5" s="61">
        <v>0</v>
      </c>
      <c r="HSG5" s="61">
        <v>0</v>
      </c>
      <c r="HSH5" s="61">
        <v>0</v>
      </c>
      <c r="HSI5" s="61">
        <v>0</v>
      </c>
      <c r="HSJ5" s="61">
        <v>0</v>
      </c>
      <c r="HSK5" s="61">
        <v>0</v>
      </c>
      <c r="HSL5" s="61">
        <v>0</v>
      </c>
      <c r="HSM5" s="61">
        <v>0</v>
      </c>
      <c r="HSN5" s="61">
        <v>0</v>
      </c>
      <c r="HSO5" s="61">
        <v>0</v>
      </c>
      <c r="HSP5" s="61">
        <v>0</v>
      </c>
      <c r="HSQ5" s="61">
        <v>500</v>
      </c>
      <c r="HSR5" s="61">
        <v>500</v>
      </c>
      <c r="HSS5" s="61">
        <v>500</v>
      </c>
      <c r="HST5" s="61">
        <v>800</v>
      </c>
      <c r="HSU5" s="61">
        <v>800</v>
      </c>
      <c r="HSV5" s="61">
        <v>0</v>
      </c>
      <c r="HSW5" s="61">
        <v>0</v>
      </c>
      <c r="HSX5" s="61">
        <v>0</v>
      </c>
      <c r="HSY5" s="61">
        <v>0</v>
      </c>
      <c r="HSZ5" s="61">
        <v>0</v>
      </c>
      <c r="HTA5" s="61">
        <v>0</v>
      </c>
      <c r="HVJ5" s="61">
        <v>0</v>
      </c>
      <c r="HVK5" s="61">
        <v>0</v>
      </c>
      <c r="HVL5" s="61">
        <v>0</v>
      </c>
      <c r="HVM5" s="61">
        <v>0</v>
      </c>
      <c r="HVN5" s="61">
        <v>0</v>
      </c>
      <c r="HVO5" s="61">
        <v>0</v>
      </c>
      <c r="HVP5" s="61">
        <v>0</v>
      </c>
      <c r="HVQ5" s="61">
        <v>0</v>
      </c>
      <c r="HVR5" s="61">
        <v>0</v>
      </c>
      <c r="HVS5" s="61">
        <v>0</v>
      </c>
      <c r="HVT5" s="61">
        <v>0</v>
      </c>
      <c r="HVU5" s="61">
        <v>0</v>
      </c>
      <c r="HVV5" s="61">
        <v>0</v>
      </c>
      <c r="HVW5" s="61">
        <v>0</v>
      </c>
      <c r="HVX5" s="61">
        <v>0</v>
      </c>
      <c r="HVY5" s="61">
        <v>0</v>
      </c>
      <c r="HVZ5" s="61">
        <v>0</v>
      </c>
      <c r="HWA5" s="61">
        <v>0</v>
      </c>
      <c r="HWB5" s="61">
        <v>0</v>
      </c>
      <c r="HWC5" s="61">
        <v>0</v>
      </c>
      <c r="HWD5" s="61">
        <v>0</v>
      </c>
      <c r="HWE5" s="61">
        <v>0</v>
      </c>
      <c r="HWF5" s="61">
        <v>0</v>
      </c>
      <c r="HWG5" s="61">
        <v>0</v>
      </c>
      <c r="HWH5" s="61">
        <v>0</v>
      </c>
      <c r="HWI5" s="61">
        <v>0</v>
      </c>
      <c r="HWJ5" s="61">
        <v>0</v>
      </c>
      <c r="HWK5" s="61">
        <v>0</v>
      </c>
      <c r="HWL5" s="61">
        <v>0</v>
      </c>
      <c r="HWM5" s="61">
        <v>0</v>
      </c>
      <c r="HWN5" s="61">
        <v>0</v>
      </c>
      <c r="HWO5" s="61">
        <v>0</v>
      </c>
      <c r="HWP5" s="61">
        <v>0</v>
      </c>
      <c r="HWQ5" s="61">
        <v>0</v>
      </c>
      <c r="HWR5" s="61">
        <v>0</v>
      </c>
      <c r="HWS5" s="61">
        <v>0</v>
      </c>
      <c r="HWT5" s="61">
        <v>0</v>
      </c>
      <c r="HWU5" s="61">
        <v>0</v>
      </c>
      <c r="HWV5" s="61">
        <v>0</v>
      </c>
      <c r="HWW5" s="61">
        <v>0</v>
      </c>
      <c r="HXR5" s="61">
        <v>0</v>
      </c>
      <c r="HXS5" s="61">
        <v>0</v>
      </c>
      <c r="HXT5" s="61">
        <v>0</v>
      </c>
      <c r="HXU5" s="61">
        <v>0</v>
      </c>
      <c r="HXV5" s="61">
        <v>0</v>
      </c>
      <c r="HXW5" s="61">
        <v>0</v>
      </c>
      <c r="HXX5" s="61">
        <v>0</v>
      </c>
      <c r="HXY5" s="61">
        <v>0</v>
      </c>
      <c r="HXZ5" s="61">
        <v>0</v>
      </c>
      <c r="HYA5" s="61">
        <v>0</v>
      </c>
      <c r="HYB5" s="61">
        <v>6500</v>
      </c>
      <c r="HYC5" s="61">
        <v>5000</v>
      </c>
      <c r="HYD5" s="61">
        <v>0</v>
      </c>
      <c r="HYE5" s="61">
        <v>0</v>
      </c>
      <c r="HYF5" s="61">
        <v>0</v>
      </c>
      <c r="HYG5" s="61">
        <v>0</v>
      </c>
      <c r="HYH5" s="61">
        <v>0</v>
      </c>
      <c r="HYI5" s="61">
        <v>0</v>
      </c>
      <c r="HYJ5" s="61">
        <v>0</v>
      </c>
      <c r="HYK5" s="61">
        <v>65</v>
      </c>
      <c r="HYL5" s="61">
        <v>0</v>
      </c>
      <c r="HYM5" s="61">
        <v>0</v>
      </c>
      <c r="HYN5" s="61">
        <v>0</v>
      </c>
      <c r="HYO5" s="61">
        <v>0</v>
      </c>
      <c r="HYP5" s="61">
        <v>0</v>
      </c>
      <c r="HYQ5" s="61">
        <v>0</v>
      </c>
      <c r="HYR5" s="61">
        <v>0</v>
      </c>
      <c r="HYS5" s="61">
        <v>0</v>
      </c>
      <c r="HYT5" s="61">
        <v>0</v>
      </c>
      <c r="HYU5" s="61">
        <v>0</v>
      </c>
      <c r="HYV5" s="61">
        <v>0</v>
      </c>
      <c r="HYW5" s="61">
        <v>0</v>
      </c>
      <c r="HYX5" s="61">
        <v>0</v>
      </c>
      <c r="HYY5" s="61">
        <v>0</v>
      </c>
      <c r="HYZ5" s="61">
        <v>0</v>
      </c>
      <c r="HZA5" s="61">
        <v>0</v>
      </c>
      <c r="HZB5" s="61">
        <v>0</v>
      </c>
      <c r="HZC5" s="61">
        <v>0</v>
      </c>
      <c r="HZD5" s="61">
        <v>0</v>
      </c>
      <c r="HZE5" s="61">
        <v>0</v>
      </c>
      <c r="IBN5" s="61">
        <v>1</v>
      </c>
      <c r="IBO5" s="61">
        <v>0</v>
      </c>
      <c r="IBP5" s="61">
        <v>0</v>
      </c>
      <c r="IBQ5" s="61">
        <v>0</v>
      </c>
      <c r="IBR5" s="61">
        <v>0</v>
      </c>
      <c r="IBS5" s="61">
        <v>0</v>
      </c>
      <c r="IBT5" s="61">
        <v>0</v>
      </c>
      <c r="IBU5" s="61">
        <v>0</v>
      </c>
      <c r="IBV5" s="61">
        <v>0</v>
      </c>
      <c r="IBW5" s="61">
        <v>22</v>
      </c>
      <c r="IBX5" s="61">
        <v>0</v>
      </c>
      <c r="IBY5" s="61">
        <v>0</v>
      </c>
      <c r="IBZ5" s="61">
        <v>0</v>
      </c>
      <c r="ICA5" s="61">
        <v>0</v>
      </c>
      <c r="ICB5" s="61">
        <v>0</v>
      </c>
      <c r="ICC5" s="61">
        <v>0</v>
      </c>
      <c r="ICD5" s="61">
        <v>0</v>
      </c>
      <c r="ICE5" s="61">
        <v>0</v>
      </c>
      <c r="ICF5" s="61">
        <v>0</v>
      </c>
      <c r="ICG5" s="61">
        <v>0</v>
      </c>
      <c r="ICH5" s="61">
        <v>0</v>
      </c>
      <c r="ICI5" s="61">
        <v>0</v>
      </c>
      <c r="ICJ5" s="61">
        <v>0</v>
      </c>
      <c r="ICK5" s="61">
        <v>0</v>
      </c>
      <c r="ICL5" s="61">
        <v>0</v>
      </c>
      <c r="ICM5" s="61">
        <v>0</v>
      </c>
      <c r="ICN5" s="61">
        <v>0</v>
      </c>
      <c r="ICO5" s="61">
        <v>0</v>
      </c>
      <c r="ICP5" s="61">
        <v>0</v>
      </c>
      <c r="ICQ5" s="61">
        <v>0</v>
      </c>
      <c r="ICR5" s="61">
        <v>1</v>
      </c>
      <c r="ICS5" s="61">
        <v>1</v>
      </c>
      <c r="ICT5" s="61">
        <v>1</v>
      </c>
      <c r="ICU5" s="61">
        <v>0</v>
      </c>
      <c r="ICV5" s="61">
        <v>1</v>
      </c>
      <c r="ICW5" s="61">
        <v>0</v>
      </c>
      <c r="ICX5" s="61">
        <v>0</v>
      </c>
      <c r="ICY5" s="61">
        <v>0</v>
      </c>
      <c r="ICZ5" s="61">
        <v>50</v>
      </c>
      <c r="IDA5" s="61">
        <v>48.4</v>
      </c>
      <c r="IDB5" s="61">
        <v>0</v>
      </c>
      <c r="IDC5" s="61">
        <v>0</v>
      </c>
      <c r="IDD5" s="61">
        <v>0</v>
      </c>
      <c r="IDE5" s="61">
        <v>0</v>
      </c>
      <c r="IDF5" s="61">
        <v>0</v>
      </c>
      <c r="IDG5" s="61">
        <v>0</v>
      </c>
      <c r="IDH5" s="61">
        <v>0</v>
      </c>
      <c r="IDI5" s="61">
        <v>0</v>
      </c>
      <c r="IDJ5" s="61">
        <v>0.3</v>
      </c>
      <c r="IDK5" s="61">
        <v>0.8</v>
      </c>
      <c r="IDL5" s="61">
        <v>50</v>
      </c>
      <c r="IDM5" s="61">
        <v>0</v>
      </c>
      <c r="IDN5" s="61">
        <v>0</v>
      </c>
      <c r="IDO5" s="61">
        <v>0</v>
      </c>
      <c r="IDP5" s="61">
        <v>0</v>
      </c>
      <c r="IDQ5" s="61">
        <v>10</v>
      </c>
      <c r="IDR5" s="61">
        <v>0</v>
      </c>
      <c r="IDS5" s="61">
        <v>0</v>
      </c>
      <c r="IDT5" s="61">
        <v>0</v>
      </c>
      <c r="IDU5" s="61">
        <v>0</v>
      </c>
      <c r="IDV5" s="61">
        <v>0</v>
      </c>
      <c r="IDW5" s="61">
        <v>0</v>
      </c>
      <c r="IDX5" s="61">
        <v>0</v>
      </c>
      <c r="IDY5" s="61">
        <v>0</v>
      </c>
      <c r="IDZ5" s="61">
        <v>30</v>
      </c>
      <c r="IEA5" s="61">
        <v>80</v>
      </c>
      <c r="IEB5" s="61">
        <v>50</v>
      </c>
      <c r="IEC5" s="61">
        <v>27</v>
      </c>
      <c r="IED5" s="61">
        <v>0.5</v>
      </c>
      <c r="IEE5" s="61">
        <v>0.5</v>
      </c>
      <c r="IEF5" s="61">
        <v>27</v>
      </c>
      <c r="IEG5" s="61">
        <v>100</v>
      </c>
      <c r="IEH5" s="61">
        <v>0</v>
      </c>
      <c r="IEI5" s="61">
        <v>30</v>
      </c>
      <c r="IEJ5" s="61">
        <v>27</v>
      </c>
      <c r="IEK5" s="61">
        <v>0</v>
      </c>
      <c r="IEL5" s="61">
        <v>0</v>
      </c>
      <c r="IEM5" s="61">
        <v>0</v>
      </c>
      <c r="IEN5" s="61">
        <v>0</v>
      </c>
      <c r="IEO5" s="61">
        <v>1650</v>
      </c>
      <c r="IEP5" s="61">
        <v>10</v>
      </c>
      <c r="IEQ5" s="61">
        <v>200</v>
      </c>
      <c r="IER5" s="61">
        <v>400</v>
      </c>
      <c r="IES5" s="61">
        <v>2800</v>
      </c>
      <c r="IET5" s="61">
        <v>5</v>
      </c>
      <c r="IEU5" s="61">
        <v>10000</v>
      </c>
      <c r="IEV5" s="61">
        <v>0</v>
      </c>
      <c r="IEW5" s="61">
        <v>3850</v>
      </c>
      <c r="IEX5" s="61">
        <v>0</v>
      </c>
      <c r="IEY5" s="61">
        <v>5</v>
      </c>
      <c r="IEZ5" s="61">
        <v>5</v>
      </c>
      <c r="IFA5" s="61">
        <v>50</v>
      </c>
      <c r="IFB5" s="61">
        <v>10</v>
      </c>
      <c r="IFC5" s="61">
        <v>100</v>
      </c>
      <c r="IFD5" s="61">
        <v>0</v>
      </c>
      <c r="IFE5" s="61">
        <v>0</v>
      </c>
      <c r="IFF5" s="61">
        <v>1500</v>
      </c>
      <c r="IFG5" s="61">
        <v>0</v>
      </c>
      <c r="IFH5" s="61">
        <v>0</v>
      </c>
      <c r="IFI5" s="61">
        <v>0</v>
      </c>
      <c r="IFJ5" s="61">
        <v>0</v>
      </c>
      <c r="IFK5" s="61">
        <v>5</v>
      </c>
      <c r="IFL5" s="61">
        <v>1</v>
      </c>
      <c r="IFM5" s="61">
        <v>90</v>
      </c>
      <c r="IFN5" s="61">
        <v>3</v>
      </c>
      <c r="IFO5" s="61">
        <v>35</v>
      </c>
      <c r="IFP5" s="61">
        <v>10</v>
      </c>
      <c r="IFQ5" s="61">
        <v>3</v>
      </c>
      <c r="IFR5" s="61">
        <v>200</v>
      </c>
      <c r="IFS5" s="61">
        <v>0</v>
      </c>
      <c r="IFT5" s="61">
        <v>40</v>
      </c>
      <c r="IFU5" s="61">
        <v>60</v>
      </c>
      <c r="IFV5" s="61">
        <v>35</v>
      </c>
      <c r="IFW5" s="61">
        <v>10</v>
      </c>
      <c r="IFX5" s="61">
        <v>0</v>
      </c>
      <c r="IFY5" s="61">
        <v>0</v>
      </c>
      <c r="IFZ5" s="61">
        <v>100</v>
      </c>
      <c r="IGA5" s="61">
        <v>3</v>
      </c>
      <c r="IGB5" s="61">
        <v>500</v>
      </c>
      <c r="IGC5" s="61">
        <v>15</v>
      </c>
      <c r="IGD5" s="61">
        <v>60</v>
      </c>
      <c r="IGE5" s="61">
        <v>60</v>
      </c>
      <c r="IGF5" s="61">
        <v>3</v>
      </c>
      <c r="IGG5" s="61">
        <v>30</v>
      </c>
      <c r="IGH5" s="61">
        <v>100</v>
      </c>
      <c r="IGI5" s="61">
        <v>1</v>
      </c>
      <c r="IGJ5" s="61">
        <v>0</v>
      </c>
      <c r="IGK5" s="61">
        <v>0</v>
      </c>
      <c r="IGL5" s="61">
        <v>0</v>
      </c>
      <c r="IGM5" s="61">
        <v>0</v>
      </c>
      <c r="IGN5" s="61">
        <v>0.5</v>
      </c>
      <c r="IGO5" s="61">
        <v>6</v>
      </c>
      <c r="IGP5" s="61">
        <v>25</v>
      </c>
      <c r="IGQ5" s="61">
        <v>0</v>
      </c>
      <c r="IGR5" s="61">
        <v>0</v>
      </c>
      <c r="IGS5" s="61">
        <v>0</v>
      </c>
      <c r="IGT5" s="61">
        <v>-150</v>
      </c>
      <c r="IGU5" s="61">
        <v>5</v>
      </c>
      <c r="IGV5" s="61">
        <v>5</v>
      </c>
      <c r="IGW5" s="61">
        <v>-150</v>
      </c>
      <c r="IGX5" s="61">
        <v>-10</v>
      </c>
      <c r="IGY5" s="61">
        <v>-150</v>
      </c>
      <c r="IGZ5" s="61">
        <v>0</v>
      </c>
      <c r="IHA5" s="61">
        <v>-100</v>
      </c>
      <c r="IHB5" s="61">
        <v>0</v>
      </c>
      <c r="IHC5" s="61">
        <v>0</v>
      </c>
      <c r="IHD5" s="61">
        <v>800</v>
      </c>
      <c r="IHE5" s="61">
        <v>1</v>
      </c>
      <c r="IHF5" s="61">
        <v>100</v>
      </c>
      <c r="IHG5" s="61">
        <v>7</v>
      </c>
      <c r="IHH5" s="61">
        <v>900</v>
      </c>
      <c r="IHI5" s="61">
        <v>99</v>
      </c>
      <c r="IHJ5" s="61">
        <v>2</v>
      </c>
      <c r="IHK5" s="61">
        <v>0</v>
      </c>
      <c r="IHL5" s="61">
        <v>20</v>
      </c>
      <c r="IHM5" s="61">
        <v>0</v>
      </c>
      <c r="IHN5" s="61">
        <v>1500</v>
      </c>
      <c r="IHO5" s="61">
        <v>1495</v>
      </c>
      <c r="IHP5" s="61">
        <v>1</v>
      </c>
      <c r="IHQ5" s="61">
        <v>0</v>
      </c>
      <c r="IHR5" s="61">
        <v>0</v>
      </c>
      <c r="IHS5" s="61">
        <v>1740</v>
      </c>
      <c r="IHT5" s="61">
        <v>10</v>
      </c>
      <c r="IHU5" s="61">
        <v>800</v>
      </c>
      <c r="IHV5" s="61">
        <v>10</v>
      </c>
      <c r="IHW5" s="61">
        <v>1505</v>
      </c>
      <c r="IHX5" s="61">
        <v>1</v>
      </c>
      <c r="IHY5" s="61">
        <v>250</v>
      </c>
      <c r="IHZ5" s="61">
        <v>10</v>
      </c>
      <c r="IIA5" s="61">
        <v>100</v>
      </c>
      <c r="IIB5" s="61">
        <v>2</v>
      </c>
      <c r="IIC5" s="61">
        <v>1500</v>
      </c>
      <c r="IID5" s="61">
        <v>100</v>
      </c>
      <c r="IIK5" s="61">
        <v>9.81</v>
      </c>
      <c r="IIL5" s="61">
        <v>10.24</v>
      </c>
      <c r="IIM5" s="61">
        <v>755</v>
      </c>
      <c r="IIN5" s="61">
        <v>0</v>
      </c>
      <c r="IIO5" s="61">
        <v>0</v>
      </c>
      <c r="IIP5" s="61">
        <v>1.55</v>
      </c>
      <c r="IIQ5" s="61">
        <v>1.7</v>
      </c>
      <c r="IIR5" s="61">
        <v>30</v>
      </c>
      <c r="IIS5" s="61">
        <v>75</v>
      </c>
      <c r="IIT5" s="61">
        <v>9.5399999999999991</v>
      </c>
      <c r="IIU5" s="61">
        <v>9.9710000000000001</v>
      </c>
      <c r="IIV5" s="61">
        <v>720</v>
      </c>
      <c r="IIW5" s="61">
        <v>0</v>
      </c>
      <c r="IIX5" s="61">
        <v>0</v>
      </c>
      <c r="IIY5" s="61">
        <v>1.55</v>
      </c>
      <c r="IIZ5" s="61">
        <v>1.75</v>
      </c>
      <c r="IJA5" s="61">
        <v>30</v>
      </c>
      <c r="IJB5" s="61">
        <v>75</v>
      </c>
      <c r="IJC5" s="61">
        <v>9.5399999999999991</v>
      </c>
      <c r="IJD5" s="61">
        <v>9.9710000000000001</v>
      </c>
      <c r="IJE5" s="61">
        <v>720</v>
      </c>
      <c r="IJF5" s="61">
        <v>0</v>
      </c>
      <c r="IJG5" s="61">
        <v>0</v>
      </c>
      <c r="IJH5" s="61">
        <v>1.55</v>
      </c>
      <c r="IJI5" s="61">
        <v>1.75</v>
      </c>
      <c r="IJJ5" s="61">
        <v>30</v>
      </c>
      <c r="IJK5" s="61">
        <v>75</v>
      </c>
      <c r="IJL5" s="61">
        <v>9.5399999999999991</v>
      </c>
      <c r="IJM5" s="61">
        <v>9.9710000000000001</v>
      </c>
      <c r="IJN5" s="61">
        <v>720</v>
      </c>
      <c r="IJO5" s="61">
        <v>0</v>
      </c>
      <c r="IJP5" s="61">
        <v>0</v>
      </c>
      <c r="IJQ5" s="61">
        <v>1.55</v>
      </c>
      <c r="IJR5" s="61">
        <v>1.75</v>
      </c>
      <c r="IJS5" s="61">
        <v>30</v>
      </c>
      <c r="IJT5" s="61">
        <v>75</v>
      </c>
      <c r="IJU5" s="61">
        <v>4</v>
      </c>
      <c r="IJV5" s="61">
        <v>4</v>
      </c>
      <c r="IJW5" s="61">
        <v>0.5</v>
      </c>
      <c r="IJX5" s="61">
        <v>10</v>
      </c>
      <c r="IJY5" s="61">
        <v>0</v>
      </c>
      <c r="IJZ5" s="61">
        <v>10</v>
      </c>
      <c r="IKA5" s="61">
        <v>0</v>
      </c>
      <c r="IKB5" s="61">
        <v>10</v>
      </c>
      <c r="IKC5" s="61">
        <v>0</v>
      </c>
      <c r="IKD5" s="61">
        <v>10</v>
      </c>
      <c r="IKE5" s="61">
        <v>15</v>
      </c>
      <c r="IKF5" s="61">
        <v>-30</v>
      </c>
      <c r="IKG5" s="61">
        <v>900</v>
      </c>
      <c r="IKH5" s="61">
        <v>1300</v>
      </c>
      <c r="IKI5" s="61">
        <v>0.3</v>
      </c>
      <c r="IKJ5" s="61">
        <v>0.2</v>
      </c>
      <c r="IKK5" s="61">
        <v>1.2</v>
      </c>
      <c r="IKL5" s="61">
        <v>100</v>
      </c>
      <c r="IKM5" s="61">
        <v>30</v>
      </c>
      <c r="IKN5" s="192">
        <v>0.59</v>
      </c>
      <c r="IKO5" s="61">
        <v>1</v>
      </c>
      <c r="IKP5" s="61">
        <v>20</v>
      </c>
      <c r="IKQ5" s="61">
        <v>21</v>
      </c>
      <c r="IKR5" s="61">
        <v>24</v>
      </c>
      <c r="IKS5" s="61">
        <v>9</v>
      </c>
      <c r="IKT5" s="61">
        <v>12</v>
      </c>
      <c r="IKU5" s="61">
        <v>25</v>
      </c>
      <c r="IKV5" s="61">
        <v>32</v>
      </c>
      <c r="IKW5" s="61">
        <v>1</v>
      </c>
      <c r="IKX5" s="61">
        <v>8</v>
      </c>
      <c r="IKY5" s="61">
        <v>13</v>
      </c>
      <c r="IKZ5" s="61">
        <v>24</v>
      </c>
      <c r="ILA5" s="61">
        <v>0</v>
      </c>
      <c r="ILB5" s="61">
        <v>0</v>
      </c>
      <c r="ILC5" s="61">
        <v>0</v>
      </c>
      <c r="ILD5" s="61">
        <v>0</v>
      </c>
      <c r="ILE5" s="61">
        <v>0</v>
      </c>
      <c r="ILF5" s="61">
        <v>0</v>
      </c>
      <c r="ILG5" s="61">
        <v>0</v>
      </c>
      <c r="ILH5" s="61">
        <v>0</v>
      </c>
      <c r="ILI5" s="61">
        <v>0</v>
      </c>
      <c r="ILJ5" s="61">
        <v>0</v>
      </c>
      <c r="ILK5" s="61">
        <v>0</v>
      </c>
      <c r="ILL5" s="61">
        <v>0</v>
      </c>
      <c r="ILM5" s="61">
        <v>0</v>
      </c>
      <c r="ILN5" s="61">
        <v>1</v>
      </c>
      <c r="ILO5" s="61">
        <v>1</v>
      </c>
      <c r="ILQ5" s="61" t="s">
        <v>7755</v>
      </c>
      <c r="ILS5" s="61" t="s">
        <v>7755</v>
      </c>
      <c r="ILU5" s="61" t="s">
        <v>7755</v>
      </c>
      <c r="ILW5" s="61" t="s">
        <v>7755</v>
      </c>
      <c r="ILY5" s="61" t="s">
        <v>7755</v>
      </c>
      <c r="IMA5" s="61" t="s">
        <v>7755</v>
      </c>
      <c r="IMC5" s="61" t="s">
        <v>7755</v>
      </c>
      <c r="IME5" s="61" t="s">
        <v>7755</v>
      </c>
      <c r="IMN5" s="61">
        <v>0</v>
      </c>
      <c r="IMO5" s="61">
        <v>0</v>
      </c>
      <c r="IMP5" s="61">
        <v>0</v>
      </c>
      <c r="IMQ5" s="61">
        <v>0</v>
      </c>
      <c r="IMR5" s="61">
        <v>1</v>
      </c>
      <c r="IMS5" s="61">
        <v>0</v>
      </c>
      <c r="IMT5" s="61">
        <v>1</v>
      </c>
      <c r="IMU5" s="61">
        <v>2</v>
      </c>
      <c r="IMV5" s="61">
        <v>0</v>
      </c>
      <c r="IMW5" s="61">
        <v>2</v>
      </c>
      <c r="IMX5" s="61">
        <v>1</v>
      </c>
      <c r="IMY5" s="61">
        <v>0</v>
      </c>
      <c r="IMZ5" s="61">
        <v>0</v>
      </c>
      <c r="INA5" s="61">
        <v>2</v>
      </c>
      <c r="INB5" s="61">
        <v>1</v>
      </c>
      <c r="INC5" s="61">
        <v>1</v>
      </c>
      <c r="IND5" s="61">
        <v>1</v>
      </c>
      <c r="INE5" s="61">
        <v>0</v>
      </c>
      <c r="INF5" s="61">
        <v>11</v>
      </c>
      <c r="ING5" s="61">
        <v>0</v>
      </c>
      <c r="INH5" s="61">
        <v>0</v>
      </c>
      <c r="INI5" s="61">
        <v>0</v>
      </c>
      <c r="INJ5" s="61">
        <v>0</v>
      </c>
      <c r="INK5" s="61">
        <v>0</v>
      </c>
      <c r="INL5" s="61">
        <v>0</v>
      </c>
      <c r="INM5" s="61">
        <v>0</v>
      </c>
      <c r="INN5" s="61">
        <v>0</v>
      </c>
      <c r="INO5" s="61">
        <v>0</v>
      </c>
      <c r="INP5" s="61">
        <v>0</v>
      </c>
      <c r="INQ5" s="61">
        <v>0</v>
      </c>
      <c r="INR5" s="61">
        <v>0</v>
      </c>
      <c r="INS5" s="61">
        <v>0</v>
      </c>
      <c r="INT5" s="61">
        <v>0</v>
      </c>
      <c r="INU5" s="61">
        <v>0</v>
      </c>
      <c r="INV5" s="61">
        <v>0</v>
      </c>
      <c r="INW5" s="61">
        <v>0</v>
      </c>
      <c r="INX5" s="61">
        <v>0</v>
      </c>
      <c r="INY5" s="61">
        <v>0</v>
      </c>
      <c r="INZ5" s="61">
        <v>0</v>
      </c>
      <c r="IOA5" s="61">
        <v>0</v>
      </c>
      <c r="IOB5" s="61">
        <v>0</v>
      </c>
      <c r="IOC5" s="61">
        <v>0</v>
      </c>
      <c r="IOD5" s="61">
        <v>0</v>
      </c>
      <c r="IOE5" s="61">
        <v>0</v>
      </c>
      <c r="IOF5" s="61">
        <v>0</v>
      </c>
      <c r="IOG5" s="61">
        <v>0</v>
      </c>
      <c r="IOH5" s="61">
        <v>0</v>
      </c>
      <c r="IOI5" s="61">
        <v>0</v>
      </c>
      <c r="IOJ5" s="61">
        <v>0</v>
      </c>
      <c r="IOK5" s="61">
        <v>0</v>
      </c>
      <c r="IOL5" s="61">
        <v>0</v>
      </c>
      <c r="IOM5" s="61">
        <v>0</v>
      </c>
      <c r="ION5" s="61">
        <v>0</v>
      </c>
      <c r="IOO5" s="61">
        <v>0</v>
      </c>
      <c r="IOP5" s="61">
        <v>0</v>
      </c>
      <c r="IOQ5" s="61">
        <v>0</v>
      </c>
      <c r="IOR5" s="61">
        <v>0</v>
      </c>
      <c r="IOS5" s="61">
        <v>0</v>
      </c>
      <c r="IOT5" s="61">
        <v>0</v>
      </c>
      <c r="IOU5" s="61">
        <v>0</v>
      </c>
      <c r="IOV5" s="61">
        <v>0</v>
      </c>
      <c r="IOW5" s="61">
        <v>0</v>
      </c>
      <c r="IOX5" s="61">
        <v>0</v>
      </c>
      <c r="IOY5" s="61">
        <v>0</v>
      </c>
      <c r="IOZ5" s="61">
        <v>0</v>
      </c>
      <c r="IPA5" s="61">
        <v>0</v>
      </c>
      <c r="IPB5" s="61">
        <v>0</v>
      </c>
      <c r="IPC5" s="61">
        <v>0</v>
      </c>
      <c r="IPD5" s="61">
        <v>0</v>
      </c>
      <c r="IPE5" s="61">
        <v>0</v>
      </c>
      <c r="IPF5" s="61">
        <v>0</v>
      </c>
      <c r="IPG5" s="61">
        <v>0</v>
      </c>
      <c r="IPH5" s="61">
        <v>0</v>
      </c>
      <c r="IPI5" s="61">
        <v>0</v>
      </c>
      <c r="IPJ5" s="61">
        <v>0</v>
      </c>
      <c r="IPK5" s="61">
        <v>0</v>
      </c>
      <c r="IPL5" s="61">
        <v>0</v>
      </c>
      <c r="IPM5" s="61">
        <v>0</v>
      </c>
      <c r="IPN5" s="61">
        <v>0</v>
      </c>
      <c r="IPO5" s="61">
        <v>0</v>
      </c>
      <c r="IPP5" s="61">
        <v>0</v>
      </c>
      <c r="IPQ5" s="61">
        <v>0</v>
      </c>
      <c r="IPR5" s="61">
        <v>0</v>
      </c>
      <c r="IPS5" s="61">
        <v>0</v>
      </c>
      <c r="IPT5" s="61">
        <v>0</v>
      </c>
      <c r="IPU5" s="61">
        <v>0</v>
      </c>
      <c r="IPV5" s="61">
        <v>0</v>
      </c>
      <c r="IPW5" s="61">
        <v>0</v>
      </c>
      <c r="IPX5" s="61">
        <v>0</v>
      </c>
      <c r="IPY5" s="61">
        <v>0</v>
      </c>
      <c r="IPZ5" s="61">
        <v>0</v>
      </c>
      <c r="IQA5" s="61">
        <v>0</v>
      </c>
      <c r="IQB5" s="61">
        <v>0</v>
      </c>
      <c r="IQC5" s="61">
        <v>0</v>
      </c>
      <c r="IRE5" s="61">
        <v>0</v>
      </c>
      <c r="IRF5" s="61">
        <v>0</v>
      </c>
      <c r="IRG5" s="61">
        <v>0</v>
      </c>
      <c r="IRH5" s="61">
        <v>0</v>
      </c>
      <c r="IRI5" s="61">
        <v>0</v>
      </c>
      <c r="IRJ5" s="61">
        <v>0</v>
      </c>
      <c r="IRK5" s="61">
        <v>0</v>
      </c>
      <c r="IRL5" s="61">
        <v>0</v>
      </c>
      <c r="IRM5" s="61">
        <v>0</v>
      </c>
      <c r="IRN5" s="61">
        <v>0</v>
      </c>
      <c r="IRO5" s="61">
        <v>0</v>
      </c>
      <c r="IRP5" s="61">
        <v>0</v>
      </c>
      <c r="IRQ5" s="61">
        <v>0</v>
      </c>
      <c r="IRR5" s="61">
        <v>0</v>
      </c>
      <c r="IRS5" s="61">
        <v>0</v>
      </c>
      <c r="IRT5" s="61">
        <v>0</v>
      </c>
      <c r="IRU5" s="61">
        <v>0</v>
      </c>
      <c r="IRV5" s="61">
        <v>0</v>
      </c>
      <c r="IRW5" s="61">
        <v>0</v>
      </c>
      <c r="IRX5" s="61">
        <v>0</v>
      </c>
      <c r="IRY5" s="61">
        <v>0</v>
      </c>
      <c r="IRZ5" s="61">
        <v>0</v>
      </c>
      <c r="ISA5" s="61">
        <v>0</v>
      </c>
      <c r="ISB5" s="61">
        <v>0</v>
      </c>
      <c r="ISC5" s="61">
        <v>0</v>
      </c>
      <c r="ISD5" s="61">
        <v>0</v>
      </c>
      <c r="ISE5" s="61">
        <v>0</v>
      </c>
      <c r="ISG5" s="61">
        <v>0</v>
      </c>
      <c r="ISH5" s="61">
        <v>0</v>
      </c>
      <c r="ISI5" s="61">
        <v>0</v>
      </c>
      <c r="ISJ5" s="61">
        <v>0</v>
      </c>
      <c r="ISK5" s="61">
        <v>0</v>
      </c>
      <c r="ISL5" s="61">
        <v>0</v>
      </c>
      <c r="ISM5" s="61">
        <v>0</v>
      </c>
      <c r="ISN5" s="61">
        <v>0</v>
      </c>
      <c r="ISO5" s="61">
        <v>0</v>
      </c>
      <c r="ISP5" s="61">
        <v>0</v>
      </c>
      <c r="ISQ5" s="61">
        <v>0</v>
      </c>
      <c r="ISR5" s="61">
        <v>0</v>
      </c>
      <c r="ISS5" s="61">
        <v>0</v>
      </c>
      <c r="IST5" s="61">
        <v>0</v>
      </c>
      <c r="ISU5" s="61">
        <v>0</v>
      </c>
      <c r="ISV5" s="61">
        <v>0</v>
      </c>
      <c r="ISW5" s="61">
        <v>0</v>
      </c>
      <c r="ISX5" s="61">
        <v>0</v>
      </c>
      <c r="ISY5" s="61">
        <v>0</v>
      </c>
      <c r="ISZ5" s="61">
        <v>0</v>
      </c>
      <c r="ITA5" s="61">
        <v>0</v>
      </c>
      <c r="ITB5" s="61">
        <v>0</v>
      </c>
      <c r="ITC5" s="61">
        <v>0</v>
      </c>
      <c r="ITD5" s="61">
        <v>0</v>
      </c>
      <c r="ITE5" s="61">
        <v>0</v>
      </c>
      <c r="ITF5" s="61">
        <v>0</v>
      </c>
      <c r="ITG5" s="61">
        <v>0</v>
      </c>
      <c r="ITM5" s="61">
        <v>0</v>
      </c>
      <c r="ITN5" s="61">
        <v>4396</v>
      </c>
      <c r="ITO5" s="61">
        <v>4405</v>
      </c>
      <c r="ITP5" s="61">
        <v>4401</v>
      </c>
      <c r="ITQ5" s="61">
        <v>4401</v>
      </c>
      <c r="ITR5" s="61">
        <v>0</v>
      </c>
      <c r="ITS5" s="61">
        <v>0</v>
      </c>
      <c r="ITT5" s="61">
        <v>0</v>
      </c>
      <c r="ITU5" s="61">
        <v>0</v>
      </c>
      <c r="ITV5" s="61">
        <v>0</v>
      </c>
      <c r="ITW5" s="61">
        <v>0</v>
      </c>
      <c r="ITX5" s="61">
        <v>4401</v>
      </c>
      <c r="ITY5" s="61">
        <v>0</v>
      </c>
      <c r="ITZ5" s="61">
        <v>4401</v>
      </c>
      <c r="IUK5" s="61">
        <v>-46.6</v>
      </c>
      <c r="IUL5" s="61">
        <v>3.9669999999999996</v>
      </c>
      <c r="IUM5" s="61">
        <v>2.6815455000000002E-2</v>
      </c>
      <c r="IUN5" s="61">
        <v>0.87336363636363645</v>
      </c>
      <c r="IVP5" s="61">
        <v>55.29</v>
      </c>
      <c r="IYL5" s="61" t="s">
        <v>7684</v>
      </c>
      <c r="IYM5" s="61">
        <v>30</v>
      </c>
      <c r="IZH5" s="61">
        <v>1116</v>
      </c>
      <c r="IZI5" s="61">
        <v>1585</v>
      </c>
      <c r="IZJ5" s="61">
        <v>1200</v>
      </c>
      <c r="IZK5" s="61">
        <v>1643</v>
      </c>
      <c r="IZL5" s="61">
        <v>1408</v>
      </c>
      <c r="IZM5" s="61">
        <v>1239</v>
      </c>
      <c r="IZN5" s="61">
        <v>1223</v>
      </c>
      <c r="IZO5" s="61">
        <v>2018</v>
      </c>
      <c r="IZP5" s="61">
        <v>1171</v>
      </c>
      <c r="IZQ5" s="61">
        <v>1320</v>
      </c>
      <c r="IZR5" s="61">
        <v>1384</v>
      </c>
      <c r="IZS5" s="61">
        <v>1373</v>
      </c>
      <c r="IZT5" s="61">
        <v>1393</v>
      </c>
      <c r="IZU5" s="61">
        <v>1207</v>
      </c>
      <c r="IZV5" s="61">
        <v>1696</v>
      </c>
      <c r="IZW5" s="61">
        <v>1860</v>
      </c>
      <c r="IZX5" s="61">
        <v>1768</v>
      </c>
      <c r="IZY5" s="61">
        <v>1124</v>
      </c>
      <c r="IZZ5" s="61">
        <v>1513</v>
      </c>
      <c r="JAA5" s="61">
        <v>1600</v>
      </c>
      <c r="JAB5" s="61">
        <v>1255</v>
      </c>
      <c r="JAC5" s="61">
        <v>1848</v>
      </c>
      <c r="JAD5" s="61">
        <v>1510</v>
      </c>
      <c r="JAE5" s="61">
        <v>1643</v>
      </c>
      <c r="JBA5" s="61">
        <v>109.9</v>
      </c>
      <c r="JBB5" s="61">
        <v>0</v>
      </c>
      <c r="JBC5" s="61">
        <v>0</v>
      </c>
      <c r="JBD5" s="61">
        <v>0</v>
      </c>
      <c r="JBE5" s="61">
        <v>257.77100000000002</v>
      </c>
      <c r="JBF5" s="61">
        <v>0</v>
      </c>
      <c r="JBG5" s="61">
        <v>0</v>
      </c>
      <c r="JBH5" s="61">
        <v>0</v>
      </c>
      <c r="JBI5" s="61">
        <v>1082.5</v>
      </c>
      <c r="JBJ5" s="61">
        <v>0</v>
      </c>
      <c r="JBK5" s="61">
        <v>0</v>
      </c>
      <c r="JBL5" s="61">
        <v>0</v>
      </c>
      <c r="JBM5" s="61">
        <v>7.5</v>
      </c>
      <c r="JBN5" s="61">
        <v>0</v>
      </c>
      <c r="JBO5" s="61">
        <v>0</v>
      </c>
      <c r="JBP5" s="61">
        <v>0</v>
      </c>
      <c r="JBQ5" s="61">
        <v>1.9690000000000001</v>
      </c>
      <c r="JBR5" s="61">
        <v>1.9690000000000001</v>
      </c>
      <c r="JBS5" s="61">
        <v>1.9690000000000001</v>
      </c>
      <c r="JBT5" s="61">
        <v>1.9690000000000001</v>
      </c>
      <c r="JBU5" s="61">
        <v>25.7</v>
      </c>
      <c r="JBV5" s="61">
        <v>0</v>
      </c>
      <c r="JBW5" s="61">
        <v>0</v>
      </c>
      <c r="JBX5" s="61">
        <v>0</v>
      </c>
      <c r="JCG5" s="61">
        <v>1</v>
      </c>
      <c r="JCH5" s="61">
        <v>14505</v>
      </c>
      <c r="JCI5" s="61">
        <v>1</v>
      </c>
      <c r="JCJ5" s="61">
        <v>14505</v>
      </c>
      <c r="JCK5" s="61">
        <v>1</v>
      </c>
      <c r="JCL5" s="61">
        <v>14505</v>
      </c>
      <c r="JCM5" s="61">
        <v>1</v>
      </c>
      <c r="JCN5" s="61">
        <v>14505</v>
      </c>
      <c r="JCO5" s="61">
        <v>1</v>
      </c>
      <c r="JCP5" s="61">
        <v>14505</v>
      </c>
      <c r="JCQ5" s="61">
        <v>1</v>
      </c>
      <c r="JCS5" s="61">
        <v>1</v>
      </c>
      <c r="JCT5" s="61">
        <v>14505</v>
      </c>
      <c r="JCU5" s="61">
        <v>1</v>
      </c>
      <c r="JCV5" s="61">
        <v>14505</v>
      </c>
      <c r="JCW5" s="61">
        <v>1</v>
      </c>
      <c r="JCX5" s="61">
        <v>14505</v>
      </c>
      <c r="JCY5" s="61">
        <v>1</v>
      </c>
      <c r="JDA5" s="61">
        <v>1</v>
      </c>
      <c r="JDC5" s="61">
        <v>1</v>
      </c>
      <c r="JDE5" s="61">
        <v>1</v>
      </c>
      <c r="JDF5" s="61">
        <v>14505</v>
      </c>
      <c r="JDG5" s="61">
        <v>1</v>
      </c>
      <c r="JDI5" s="61">
        <v>1</v>
      </c>
      <c r="JDJ5" s="61">
        <v>14505</v>
      </c>
      <c r="JDK5" s="61">
        <v>1</v>
      </c>
      <c r="JDL5" s="61">
        <v>14505</v>
      </c>
      <c r="JDM5" s="61">
        <v>1</v>
      </c>
      <c r="JDO5" s="61">
        <v>1</v>
      </c>
      <c r="JDP5" s="61">
        <v>14505</v>
      </c>
      <c r="JDQ5" s="61">
        <v>1</v>
      </c>
      <c r="JDR5" s="61">
        <v>14505</v>
      </c>
      <c r="JDS5" s="61">
        <v>1</v>
      </c>
      <c r="JDT5" s="61">
        <v>14505</v>
      </c>
      <c r="JDU5" s="61">
        <v>1</v>
      </c>
      <c r="JDW5" s="61">
        <v>1</v>
      </c>
      <c r="JDY5" s="61">
        <v>1</v>
      </c>
      <c r="JDZ5" s="61">
        <v>14505</v>
      </c>
      <c r="JEA5" s="61">
        <v>1</v>
      </c>
      <c r="JEB5" s="61">
        <v>0</v>
      </c>
      <c r="JEC5" s="61">
        <v>7.79</v>
      </c>
      <c r="JED5" s="61">
        <v>0.39999999999999947</v>
      </c>
      <c r="JEE5" s="61">
        <v>7.7</v>
      </c>
      <c r="JEF5" s="61">
        <v>0</v>
      </c>
      <c r="JEG5" s="61">
        <v>8.1</v>
      </c>
      <c r="JEH5" s="61">
        <v>3.1000000000000005</v>
      </c>
      <c r="JEI5" s="61">
        <v>7.8</v>
      </c>
      <c r="JEJ5" s="61">
        <v>0.39999999999999947</v>
      </c>
      <c r="JEK5" s="61">
        <v>7.7</v>
      </c>
      <c r="JEL5" s="61">
        <v>0.5</v>
      </c>
      <c r="JEM5" s="61">
        <v>7.5</v>
      </c>
      <c r="JEN5" s="61">
        <v>0</v>
      </c>
      <c r="JEO5" s="61">
        <v>7.84</v>
      </c>
      <c r="JEP5" s="61">
        <v>0.70000000000000018</v>
      </c>
      <c r="JEQ5" s="61">
        <v>7.7</v>
      </c>
      <c r="JER5" s="61">
        <v>1.4000000000000004</v>
      </c>
      <c r="JES5" s="61">
        <v>7.6</v>
      </c>
      <c r="JET5" s="61">
        <v>0.59999999999999964</v>
      </c>
      <c r="JEU5" s="61">
        <v>7.4</v>
      </c>
      <c r="JEV5" s="61">
        <v>0</v>
      </c>
      <c r="JEW5" s="61">
        <v>7.68</v>
      </c>
      <c r="JEX5" s="61">
        <v>0</v>
      </c>
      <c r="JEY5" s="61">
        <v>7.67</v>
      </c>
      <c r="JEZ5" s="61">
        <v>0</v>
      </c>
      <c r="JFA5" s="61">
        <v>7.72</v>
      </c>
      <c r="JFB5" s="61">
        <v>2.5</v>
      </c>
      <c r="JFC5" s="61">
        <v>7.5</v>
      </c>
      <c r="JFD5" s="61">
        <v>0</v>
      </c>
      <c r="JFE5" s="61">
        <v>7.68</v>
      </c>
      <c r="JFF5" s="61">
        <v>0.20000000000000018</v>
      </c>
      <c r="JFG5" s="61">
        <v>7.5</v>
      </c>
      <c r="JFH5" s="61">
        <v>2.7</v>
      </c>
      <c r="JFI5" s="61">
        <v>7.7</v>
      </c>
      <c r="JFJ5" s="61">
        <v>0</v>
      </c>
      <c r="JFK5" s="61">
        <v>7.86</v>
      </c>
      <c r="JFL5" s="61">
        <v>0.19999999999999929</v>
      </c>
      <c r="JFM5" s="61">
        <v>7.4</v>
      </c>
      <c r="JFN5" s="61">
        <v>0.70000000000000018</v>
      </c>
      <c r="JFO5" s="61">
        <v>7.7</v>
      </c>
      <c r="JFP5" s="61">
        <v>0.40000000000000036</v>
      </c>
      <c r="JFQ5" s="61">
        <v>7.6</v>
      </c>
      <c r="JFR5" s="61">
        <v>0</v>
      </c>
      <c r="JFS5" s="61">
        <v>7.85</v>
      </c>
      <c r="JFT5" s="61">
        <v>0</v>
      </c>
      <c r="JFU5" s="61">
        <v>7.76</v>
      </c>
      <c r="JFV5" s="61">
        <v>1.1500000000000004</v>
      </c>
      <c r="JFW5" s="61">
        <v>7.65</v>
      </c>
      <c r="JFX5" s="61">
        <v>0</v>
      </c>
      <c r="JFY5" s="61">
        <v>-0.19</v>
      </c>
      <c r="JFZ5" s="61">
        <v>0</v>
      </c>
      <c r="JGA5" s="61">
        <v>0</v>
      </c>
      <c r="JGB5" s="61">
        <v>0</v>
      </c>
      <c r="JGC5" s="61">
        <v>0</v>
      </c>
      <c r="JGD5" s="61">
        <v>0</v>
      </c>
      <c r="JGE5" s="61">
        <v>0</v>
      </c>
      <c r="JGF5" s="61">
        <v>0</v>
      </c>
      <c r="JGG5" s="61">
        <v>0</v>
      </c>
      <c r="JGH5" s="61">
        <v>0</v>
      </c>
      <c r="JGI5" s="61">
        <v>0</v>
      </c>
      <c r="JGJ5" s="61">
        <v>0</v>
      </c>
      <c r="JGK5" s="61">
        <v>-0.24</v>
      </c>
      <c r="JGL5" s="61">
        <v>0</v>
      </c>
      <c r="JGM5" s="61">
        <v>0</v>
      </c>
      <c r="JGN5" s="61">
        <v>0</v>
      </c>
      <c r="JGO5" s="61">
        <v>0</v>
      </c>
      <c r="JGP5" s="61">
        <v>0</v>
      </c>
      <c r="JGQ5" s="61">
        <v>0</v>
      </c>
      <c r="JGR5" s="61">
        <v>0</v>
      </c>
      <c r="JGS5" s="61">
        <v>-0.32</v>
      </c>
      <c r="JGT5" s="61">
        <v>0</v>
      </c>
      <c r="JGU5" s="61">
        <v>-0.24</v>
      </c>
      <c r="JGV5" s="61">
        <v>0</v>
      </c>
      <c r="JGW5" s="61">
        <v>-0.27</v>
      </c>
      <c r="JGX5" s="61">
        <v>0</v>
      </c>
      <c r="JGY5" s="61">
        <v>0</v>
      </c>
      <c r="JGZ5" s="61">
        <v>0</v>
      </c>
      <c r="JHA5" s="61">
        <v>-0.27</v>
      </c>
      <c r="JHB5" s="61">
        <v>0</v>
      </c>
      <c r="JHC5" s="61">
        <v>0</v>
      </c>
      <c r="JHD5" s="61">
        <v>0</v>
      </c>
      <c r="JHE5" s="61">
        <v>0</v>
      </c>
      <c r="JHF5" s="61">
        <v>0</v>
      </c>
      <c r="JHG5" s="61">
        <v>-0.28000000000000003</v>
      </c>
      <c r="JHH5" s="61">
        <v>0</v>
      </c>
      <c r="JHI5" s="61">
        <v>0</v>
      </c>
      <c r="JHJ5" s="61">
        <v>0</v>
      </c>
      <c r="JHK5" s="61">
        <v>0</v>
      </c>
      <c r="JHL5" s="61">
        <v>0</v>
      </c>
      <c r="JHM5" s="61">
        <v>0</v>
      </c>
      <c r="JHN5" s="61">
        <v>0</v>
      </c>
      <c r="JHO5" s="61">
        <v>-0.36</v>
      </c>
      <c r="JHP5" s="61">
        <v>0</v>
      </c>
      <c r="JHQ5" s="61">
        <v>-0.32</v>
      </c>
      <c r="JHR5" s="61">
        <v>0</v>
      </c>
      <c r="JHS5" s="61">
        <v>0</v>
      </c>
      <c r="JHT5" s="61">
        <v>0</v>
      </c>
      <c r="JHU5" s="61">
        <v>7.81</v>
      </c>
      <c r="JHV5" s="61">
        <v>0.29999999999999982</v>
      </c>
      <c r="JHW5" s="61">
        <v>7.8</v>
      </c>
      <c r="JHX5" s="61">
        <v>0</v>
      </c>
      <c r="JHY5" s="61">
        <v>8</v>
      </c>
      <c r="JHZ5" s="61">
        <v>1</v>
      </c>
      <c r="JIA5" s="61">
        <v>8</v>
      </c>
      <c r="JIB5" s="61">
        <v>0.29999999999999982</v>
      </c>
      <c r="JIC5" s="61">
        <v>7.7</v>
      </c>
      <c r="JID5" s="61">
        <v>0.40000000000000036</v>
      </c>
      <c r="JIE5" s="61">
        <v>7.5</v>
      </c>
      <c r="JIF5" s="61">
        <v>0</v>
      </c>
      <c r="JIG5" s="61">
        <v>7.92</v>
      </c>
      <c r="JIH5" s="61">
        <v>0.60000000000000053</v>
      </c>
      <c r="JII5" s="61">
        <v>7.7</v>
      </c>
      <c r="JIJ5" s="61">
        <v>0.60000000000000053</v>
      </c>
      <c r="JIK5" s="61">
        <v>7.7</v>
      </c>
      <c r="JIL5" s="61">
        <v>0.39999999999999947</v>
      </c>
      <c r="JIM5" s="61">
        <v>7.4</v>
      </c>
      <c r="JIN5" s="61">
        <v>0</v>
      </c>
      <c r="JIO5" s="61">
        <v>7.75</v>
      </c>
      <c r="JIP5" s="61">
        <v>0</v>
      </c>
      <c r="JIQ5" s="61">
        <v>7.74</v>
      </c>
      <c r="JIR5" s="61">
        <v>0</v>
      </c>
      <c r="JIS5" s="61">
        <v>7.84</v>
      </c>
      <c r="JIT5" s="61">
        <v>0.90000000000000036</v>
      </c>
      <c r="JIU5" s="61">
        <v>7.5</v>
      </c>
      <c r="JIV5" s="61">
        <v>0</v>
      </c>
      <c r="JIW5" s="61">
        <v>7.73</v>
      </c>
      <c r="JIX5" s="61">
        <v>0.20000000000000018</v>
      </c>
      <c r="JIY5" s="61">
        <v>7.5</v>
      </c>
      <c r="JIZ5" s="61">
        <v>0.70000000000000018</v>
      </c>
      <c r="JJA5" s="61">
        <v>7.7</v>
      </c>
      <c r="JJB5" s="61">
        <v>0</v>
      </c>
      <c r="JJC5" s="61">
        <v>7.72</v>
      </c>
      <c r="JJD5" s="61">
        <v>0.39999999999999947</v>
      </c>
      <c r="JJE5" s="61">
        <v>7.4</v>
      </c>
      <c r="JJF5" s="61">
        <v>0.60000000000000053</v>
      </c>
      <c r="JJG5" s="61">
        <v>7.7</v>
      </c>
      <c r="JJH5" s="61">
        <v>0.34999999999999964</v>
      </c>
      <c r="JJI5" s="61">
        <v>7.75</v>
      </c>
      <c r="JJJ5" s="61">
        <v>0</v>
      </c>
      <c r="JJK5" s="61">
        <v>7.78</v>
      </c>
      <c r="JJL5" s="61">
        <v>0</v>
      </c>
      <c r="JJM5" s="61">
        <v>7.8</v>
      </c>
      <c r="JJN5" s="61">
        <v>0.65000000000000036</v>
      </c>
      <c r="JJO5" s="61">
        <v>7.65</v>
      </c>
      <c r="JJP5" s="61">
        <v>0</v>
      </c>
      <c r="JJQ5" s="61">
        <v>-0.22</v>
      </c>
      <c r="JJR5" s="61">
        <v>0</v>
      </c>
      <c r="JJS5" s="61">
        <v>0</v>
      </c>
      <c r="JJT5" s="61">
        <v>0</v>
      </c>
      <c r="JJU5" s="61">
        <v>0</v>
      </c>
      <c r="JJV5" s="61">
        <v>0</v>
      </c>
      <c r="JJW5" s="61">
        <v>0</v>
      </c>
      <c r="JJX5" s="61">
        <v>0</v>
      </c>
      <c r="JJY5" s="61">
        <v>0</v>
      </c>
      <c r="JJZ5" s="61">
        <v>0</v>
      </c>
      <c r="JKA5" s="61">
        <v>0</v>
      </c>
      <c r="JKB5" s="61">
        <v>0</v>
      </c>
      <c r="JKC5" s="61">
        <v>-0.27</v>
      </c>
      <c r="JKD5" s="61">
        <v>0</v>
      </c>
      <c r="JKE5" s="61">
        <v>0</v>
      </c>
      <c r="JKF5" s="61">
        <v>0</v>
      </c>
      <c r="JKG5" s="61">
        <v>0</v>
      </c>
      <c r="JKH5" s="61">
        <v>0</v>
      </c>
      <c r="JKI5" s="61">
        <v>0</v>
      </c>
      <c r="JKJ5" s="61">
        <v>0</v>
      </c>
      <c r="JKK5" s="61">
        <v>-0.28999999999999998</v>
      </c>
      <c r="JKL5" s="61">
        <v>0</v>
      </c>
      <c r="JKM5" s="61">
        <v>-0.32</v>
      </c>
      <c r="JKN5" s="61">
        <v>0</v>
      </c>
      <c r="JKO5" s="61">
        <v>-0.32</v>
      </c>
      <c r="JKP5" s="61">
        <v>0</v>
      </c>
      <c r="JKQ5" s="61">
        <v>0</v>
      </c>
      <c r="JKR5" s="61">
        <v>0</v>
      </c>
      <c r="JKS5" s="61">
        <v>-0.36</v>
      </c>
      <c r="JKT5" s="61">
        <v>0</v>
      </c>
      <c r="JKU5" s="61">
        <v>0</v>
      </c>
      <c r="JKV5" s="61">
        <v>0</v>
      </c>
      <c r="JKW5" s="61">
        <v>0</v>
      </c>
      <c r="JKX5" s="61">
        <v>0</v>
      </c>
      <c r="JKY5" s="61">
        <v>-0.21</v>
      </c>
      <c r="JKZ5" s="61">
        <v>0</v>
      </c>
      <c r="JLA5" s="61">
        <v>0</v>
      </c>
      <c r="JLB5" s="61">
        <v>0</v>
      </c>
      <c r="JLC5" s="61">
        <v>0</v>
      </c>
      <c r="JLD5" s="61">
        <v>0</v>
      </c>
      <c r="JLE5" s="61">
        <v>0</v>
      </c>
      <c r="JLF5" s="61">
        <v>0</v>
      </c>
      <c r="JLG5" s="61">
        <v>-0.28999999999999998</v>
      </c>
      <c r="JLH5" s="61">
        <v>0</v>
      </c>
      <c r="JLI5" s="61">
        <v>-0.19</v>
      </c>
      <c r="JLJ5" s="61">
        <v>0</v>
      </c>
      <c r="JLK5" s="61">
        <v>0</v>
      </c>
      <c r="JLM5" s="61">
        <v>0</v>
      </c>
      <c r="JLN5" s="61">
        <v>0</v>
      </c>
      <c r="JLO5" s="61">
        <v>1</v>
      </c>
      <c r="JLP5" s="61">
        <v>1</v>
      </c>
      <c r="JLQ5" s="61">
        <v>17</v>
      </c>
      <c r="JLR5" s="61">
        <v>0</v>
      </c>
      <c r="JLS5" s="61">
        <v>98.8</v>
      </c>
      <c r="JLT5" s="61">
        <v>98.5</v>
      </c>
      <c r="JLU5" s="61">
        <v>98.7</v>
      </c>
      <c r="JLV5" s="61">
        <v>-24.9</v>
      </c>
      <c r="JLW5" s="61">
        <v>-24.9</v>
      </c>
      <c r="JLX5" s="61">
        <v>8.4</v>
      </c>
      <c r="JLY5" s="61">
        <v>8.1</v>
      </c>
      <c r="JLZ5" s="61">
        <v>-24.9</v>
      </c>
      <c r="JMA5" s="61">
        <v>8.1999999999999993</v>
      </c>
      <c r="JMB5" s="61">
        <v>-24.9</v>
      </c>
      <c r="JMC5" s="61">
        <v>-24.9</v>
      </c>
      <c r="JMD5" s="61">
        <v>-24.9</v>
      </c>
      <c r="JME5" s="61">
        <v>6.0049999999999999</v>
      </c>
      <c r="JMF5" s="61">
        <v>6.1</v>
      </c>
      <c r="JMG5" s="61">
        <v>5.95</v>
      </c>
      <c r="JMH5" s="61">
        <v>-2.5</v>
      </c>
      <c r="JMI5" s="61">
        <v>5.98</v>
      </c>
      <c r="JMJ5" s="61">
        <v>-2.5</v>
      </c>
      <c r="JMK5" s="61">
        <v>22239</v>
      </c>
      <c r="JML5" s="61">
        <v>98.8</v>
      </c>
      <c r="JMM5" s="61">
        <v>98.8</v>
      </c>
      <c r="JMN5" s="61">
        <v>98.8</v>
      </c>
      <c r="JMO5" s="61">
        <v>98.8</v>
      </c>
      <c r="JMP5" s="61">
        <v>8.4</v>
      </c>
      <c r="JMQ5" s="61">
        <v>8.4</v>
      </c>
      <c r="JMR5" s="61">
        <v>8.4</v>
      </c>
      <c r="JMS5" s="61">
        <v>8.4</v>
      </c>
      <c r="JMT5" s="61">
        <v>6.0190000000000001</v>
      </c>
      <c r="JMU5" s="61">
        <v>1500</v>
      </c>
      <c r="JMV5" s="61">
        <v>1499</v>
      </c>
      <c r="JMW5" s="61">
        <v>10.4</v>
      </c>
      <c r="JMX5" s="61">
        <v>53.6</v>
      </c>
      <c r="JMY5" s="61">
        <v>0</v>
      </c>
      <c r="JMZ5" s="61">
        <v>0</v>
      </c>
      <c r="JNA5" s="61">
        <v>53.6</v>
      </c>
      <c r="JNB5" s="61">
        <v>-30</v>
      </c>
      <c r="JNC5" s="61" t="s">
        <v>146</v>
      </c>
    </row>
    <row r="6" spans="1:7258" ht="15" customHeight="1" x14ac:dyDescent="0.2">
      <c r="A6" s="258">
        <v>1</v>
      </c>
      <c r="B6" s="107" t="s">
        <v>7760</v>
      </c>
      <c r="C6" s="101">
        <v>37</v>
      </c>
      <c r="D6" s="61">
        <v>1</v>
      </c>
      <c r="E6" s="61">
        <v>0</v>
      </c>
      <c r="F6" s="61" t="s">
        <v>8232</v>
      </c>
      <c r="G6" s="61">
        <v>0</v>
      </c>
      <c r="H6" s="61">
        <v>0</v>
      </c>
      <c r="I6" s="61">
        <v>0</v>
      </c>
      <c r="J6" s="61">
        <v>0</v>
      </c>
      <c r="K6" s="61">
        <v>0</v>
      </c>
      <c r="L6" s="61">
        <v>0</v>
      </c>
      <c r="M6" s="61">
        <v>-0.92</v>
      </c>
      <c r="N6" s="61">
        <v>4.1900000000000004</v>
      </c>
      <c r="O6" s="61">
        <v>0</v>
      </c>
      <c r="P6" s="61">
        <v>0</v>
      </c>
      <c r="Q6" s="61">
        <v>0</v>
      </c>
      <c r="R6" s="61">
        <v>-126</v>
      </c>
      <c r="S6" s="61">
        <v>0</v>
      </c>
      <c r="T6" s="61">
        <v>4.16</v>
      </c>
      <c r="U6" s="61">
        <v>0</v>
      </c>
      <c r="V6" s="61">
        <v>3.12</v>
      </c>
      <c r="W6" s="61">
        <v>4.2300000000000004</v>
      </c>
      <c r="X6" s="61">
        <v>26.8</v>
      </c>
      <c r="Y6" s="61">
        <v>0</v>
      </c>
      <c r="Z6" s="61">
        <v>0</v>
      </c>
      <c r="AA6" s="61">
        <v>0</v>
      </c>
      <c r="AB6" s="61">
        <v>0</v>
      </c>
      <c r="AC6" s="61">
        <v>0</v>
      </c>
      <c r="AD6" s="61">
        <v>0</v>
      </c>
      <c r="AE6" s="61">
        <v>0</v>
      </c>
      <c r="AF6" s="61">
        <v>0</v>
      </c>
      <c r="AG6" s="61">
        <v>5.23</v>
      </c>
      <c r="AH6" s="61">
        <v>0</v>
      </c>
      <c r="AI6" s="61">
        <v>5.23</v>
      </c>
      <c r="AJ6" s="61">
        <v>0</v>
      </c>
      <c r="AK6" s="61">
        <v>0</v>
      </c>
      <c r="AL6" s="61">
        <v>0</v>
      </c>
      <c r="AM6" s="61" t="s">
        <v>7792</v>
      </c>
      <c r="AN6" s="61">
        <v>3319</v>
      </c>
      <c r="AO6" s="61">
        <v>0</v>
      </c>
      <c r="AP6" s="61">
        <v>0</v>
      </c>
      <c r="AQ6" s="61">
        <v>0</v>
      </c>
      <c r="AR6" s="61">
        <v>0</v>
      </c>
      <c r="AS6" s="61">
        <v>0</v>
      </c>
      <c r="AT6" s="61">
        <v>0</v>
      </c>
      <c r="AU6" s="61">
        <v>0</v>
      </c>
      <c r="AV6" s="61">
        <v>0</v>
      </c>
      <c r="AW6" s="61">
        <v>0</v>
      </c>
      <c r="AX6" s="61">
        <v>0</v>
      </c>
      <c r="AY6" s="61">
        <v>0</v>
      </c>
      <c r="AZ6" s="61">
        <v>0</v>
      </c>
      <c r="BA6" s="61">
        <v>0</v>
      </c>
      <c r="BB6" s="61">
        <v>0</v>
      </c>
      <c r="BC6" s="61">
        <v>0</v>
      </c>
      <c r="BD6" s="61">
        <v>0</v>
      </c>
      <c r="BE6" s="61">
        <v>0</v>
      </c>
      <c r="BF6" s="61">
        <v>0</v>
      </c>
      <c r="BG6" s="61">
        <v>0</v>
      </c>
      <c r="BH6" s="61">
        <v>0</v>
      </c>
      <c r="BI6" s="61">
        <v>0</v>
      </c>
      <c r="BJ6" s="61">
        <v>0</v>
      </c>
      <c r="BK6" s="61">
        <v>0</v>
      </c>
      <c r="BL6" s="61">
        <v>0</v>
      </c>
      <c r="BM6" s="61">
        <v>0</v>
      </c>
      <c r="BN6" s="61">
        <v>0</v>
      </c>
      <c r="BO6" s="61">
        <v>0</v>
      </c>
      <c r="BP6" s="61">
        <v>0</v>
      </c>
      <c r="BQ6" s="61">
        <v>0</v>
      </c>
      <c r="BR6" s="61">
        <v>0</v>
      </c>
      <c r="BS6" s="61">
        <v>0</v>
      </c>
      <c r="BT6" s="61">
        <v>0</v>
      </c>
      <c r="BU6" s="61">
        <v>0</v>
      </c>
      <c r="BV6" s="61">
        <v>0</v>
      </c>
      <c r="BW6" s="61">
        <v>0</v>
      </c>
      <c r="BX6" s="61">
        <v>0</v>
      </c>
      <c r="BY6" s="61">
        <v>0</v>
      </c>
      <c r="BZ6" s="61">
        <v>0</v>
      </c>
      <c r="CA6" s="61">
        <v>1</v>
      </c>
      <c r="CB6" s="61">
        <v>0</v>
      </c>
      <c r="CC6" s="61">
        <v>1</v>
      </c>
      <c r="CD6" s="61">
        <v>1</v>
      </c>
      <c r="CE6" s="61">
        <v>1</v>
      </c>
      <c r="CF6" s="61">
        <v>1</v>
      </c>
      <c r="CH6" s="61">
        <v>12307</v>
      </c>
      <c r="CI6" s="61">
        <v>0</v>
      </c>
      <c r="CJ6" s="61">
        <v>0</v>
      </c>
      <c r="CK6" s="61">
        <v>0</v>
      </c>
      <c r="CL6" s="61">
        <v>0</v>
      </c>
      <c r="CM6" s="61">
        <v>0</v>
      </c>
      <c r="CN6" s="61">
        <v>0</v>
      </c>
      <c r="CO6" s="61">
        <v>0</v>
      </c>
      <c r="CP6" s="61">
        <v>0</v>
      </c>
      <c r="CQ6" s="61">
        <v>0</v>
      </c>
      <c r="CR6" s="61">
        <v>0</v>
      </c>
      <c r="CS6" s="61">
        <v>0</v>
      </c>
      <c r="CT6" s="61">
        <v>0</v>
      </c>
      <c r="CU6" s="61">
        <v>0</v>
      </c>
      <c r="CV6" s="61">
        <v>0</v>
      </c>
      <c r="CW6" s="61">
        <v>0</v>
      </c>
      <c r="CX6" s="61">
        <v>0</v>
      </c>
      <c r="CY6" s="61">
        <v>0</v>
      </c>
      <c r="CZ6" s="61">
        <v>0</v>
      </c>
      <c r="DA6" s="61">
        <v>0</v>
      </c>
      <c r="DB6" s="61">
        <v>0</v>
      </c>
      <c r="DC6" s="61">
        <v>0</v>
      </c>
      <c r="DD6" s="61">
        <v>0</v>
      </c>
      <c r="DE6" s="61">
        <v>0</v>
      </c>
      <c r="DF6" s="61">
        <v>0</v>
      </c>
      <c r="DG6" s="61">
        <v>0</v>
      </c>
      <c r="DH6" s="61">
        <v>0</v>
      </c>
      <c r="DI6" s="61">
        <v>0</v>
      </c>
      <c r="DJ6" s="61">
        <v>0</v>
      </c>
      <c r="DK6" s="61">
        <v>0</v>
      </c>
      <c r="DL6" s="61">
        <v>0</v>
      </c>
      <c r="DM6" s="61">
        <v>0</v>
      </c>
      <c r="DN6" s="61">
        <v>0</v>
      </c>
      <c r="DO6" s="61">
        <v>0</v>
      </c>
      <c r="DP6" s="61">
        <v>0</v>
      </c>
      <c r="DQ6" s="61">
        <v>0</v>
      </c>
      <c r="DR6" s="61">
        <v>0</v>
      </c>
      <c r="DS6" s="61">
        <v>0</v>
      </c>
      <c r="DT6" s="61">
        <v>0</v>
      </c>
      <c r="DU6" s="61">
        <v>0</v>
      </c>
      <c r="DV6" s="61">
        <v>0</v>
      </c>
      <c r="DW6" s="61">
        <v>0</v>
      </c>
      <c r="DX6" s="61">
        <v>0</v>
      </c>
      <c r="DY6" s="61">
        <v>0</v>
      </c>
      <c r="DZ6" s="61">
        <v>0</v>
      </c>
      <c r="EA6" s="61">
        <v>0</v>
      </c>
      <c r="EB6" s="61">
        <v>0</v>
      </c>
      <c r="EC6" s="61">
        <v>0</v>
      </c>
      <c r="ED6" s="61">
        <v>0</v>
      </c>
      <c r="EE6" s="61">
        <v>0</v>
      </c>
      <c r="EF6" s="61">
        <v>0</v>
      </c>
      <c r="EG6" s="61">
        <v>0</v>
      </c>
      <c r="EH6" s="61">
        <v>0</v>
      </c>
      <c r="EI6" s="61">
        <v>0</v>
      </c>
      <c r="EJ6" s="61">
        <v>0</v>
      </c>
      <c r="EK6" s="61">
        <v>0</v>
      </c>
      <c r="EL6" s="61">
        <v>0</v>
      </c>
      <c r="EM6" s="61">
        <v>0</v>
      </c>
      <c r="EN6" s="61">
        <v>0</v>
      </c>
      <c r="EO6" s="61">
        <v>0</v>
      </c>
      <c r="EP6" s="61">
        <v>0</v>
      </c>
      <c r="EQ6" s="61">
        <v>0</v>
      </c>
      <c r="ER6" s="61">
        <v>0</v>
      </c>
      <c r="ES6" s="61">
        <v>0</v>
      </c>
      <c r="ET6" s="61">
        <v>0</v>
      </c>
      <c r="EU6" s="61">
        <v>0.02</v>
      </c>
      <c r="EV6" s="61">
        <v>0.01</v>
      </c>
      <c r="EW6" s="61">
        <v>3745192</v>
      </c>
      <c r="EX6" s="61">
        <v>65800</v>
      </c>
      <c r="EY6" s="61">
        <v>93347</v>
      </c>
      <c r="EZ6" s="61">
        <v>25978</v>
      </c>
      <c r="FA6" s="61">
        <v>84611583</v>
      </c>
      <c r="FB6" s="61">
        <v>0</v>
      </c>
      <c r="FC6" s="61">
        <v>352140</v>
      </c>
      <c r="FD6" s="61">
        <v>1027323</v>
      </c>
      <c r="FE6" s="61">
        <v>74695</v>
      </c>
      <c r="FF6" s="61">
        <v>0</v>
      </c>
      <c r="FG6" s="61">
        <v>0</v>
      </c>
      <c r="FH6" s="61">
        <v>0</v>
      </c>
      <c r="FI6" s="61">
        <v>0</v>
      </c>
      <c r="FJ6" s="61">
        <v>0</v>
      </c>
      <c r="FK6" s="61">
        <v>427</v>
      </c>
      <c r="FL6" s="61">
        <v>1055</v>
      </c>
      <c r="FM6" s="61">
        <v>97</v>
      </c>
      <c r="FN6" s="61">
        <v>55</v>
      </c>
      <c r="FO6" s="61">
        <v>27736</v>
      </c>
      <c r="FP6" s="61">
        <v>27736</v>
      </c>
      <c r="FQ6" s="61">
        <v>698252</v>
      </c>
      <c r="FR6" s="61">
        <v>798252</v>
      </c>
      <c r="FS6" s="61">
        <v>32264</v>
      </c>
      <c r="FT6" s="61">
        <v>32268</v>
      </c>
      <c r="FU6" s="61">
        <v>32268</v>
      </c>
      <c r="FV6" s="61">
        <v>1257</v>
      </c>
      <c r="FW6" s="61">
        <v>1482</v>
      </c>
      <c r="FX6" s="61">
        <v>49.7</v>
      </c>
      <c r="FY6" s="61">
        <v>44.4</v>
      </c>
      <c r="FZ6" s="61">
        <v>73.400000000000006</v>
      </c>
      <c r="GA6" s="61">
        <v>70</v>
      </c>
      <c r="GB6" s="61">
        <v>70.7</v>
      </c>
      <c r="GC6" s="61">
        <v>75.099999999999994</v>
      </c>
      <c r="GD6" s="61">
        <v>0</v>
      </c>
      <c r="GE6" s="61">
        <v>0</v>
      </c>
      <c r="GF6" s="61">
        <v>0</v>
      </c>
      <c r="GG6" s="61">
        <v>30</v>
      </c>
      <c r="GH6" s="61">
        <v>26.8</v>
      </c>
      <c r="GI6" s="61">
        <v>0</v>
      </c>
      <c r="GJ6" s="61">
        <v>0</v>
      </c>
      <c r="GK6" s="61">
        <v>0</v>
      </c>
      <c r="GL6" s="61">
        <v>0</v>
      </c>
      <c r="GM6" s="61">
        <v>127.9</v>
      </c>
      <c r="GN6" s="61">
        <v>127.1</v>
      </c>
      <c r="GO6" s="61">
        <v>35</v>
      </c>
      <c r="GP6" s="61">
        <v>44.4</v>
      </c>
      <c r="GQ6" s="61">
        <v>44.4</v>
      </c>
      <c r="GR6" s="61">
        <v>0</v>
      </c>
      <c r="GS6" s="61">
        <v>87.9</v>
      </c>
      <c r="GT6" s="61">
        <v>87.9</v>
      </c>
      <c r="GU6" s="61">
        <v>0</v>
      </c>
      <c r="GV6" s="61">
        <v>120</v>
      </c>
      <c r="GW6" s="61">
        <v>601.4</v>
      </c>
      <c r="GX6" s="61">
        <v>0</v>
      </c>
      <c r="GY6" s="61">
        <v>0</v>
      </c>
      <c r="GZ6" s="61">
        <v>0</v>
      </c>
      <c r="HA6" s="61">
        <v>0</v>
      </c>
      <c r="HB6" s="61">
        <v>0</v>
      </c>
      <c r="HC6" s="61">
        <v>0</v>
      </c>
      <c r="HD6" s="61">
        <v>0</v>
      </c>
      <c r="HE6" s="61">
        <v>0</v>
      </c>
      <c r="HF6" s="61">
        <v>0</v>
      </c>
      <c r="HG6" s="61">
        <v>0</v>
      </c>
      <c r="HH6" s="61">
        <v>0</v>
      </c>
      <c r="HI6" s="61">
        <v>0</v>
      </c>
      <c r="HJ6" s="61">
        <v>0</v>
      </c>
      <c r="HK6" s="61">
        <v>0</v>
      </c>
      <c r="HL6" s="61">
        <v>0</v>
      </c>
      <c r="HM6" s="61">
        <v>0</v>
      </c>
      <c r="HN6" s="61">
        <v>0</v>
      </c>
      <c r="HO6" s="61">
        <v>0</v>
      </c>
      <c r="HP6" s="61">
        <v>0</v>
      </c>
      <c r="HQ6" s="61">
        <v>0</v>
      </c>
      <c r="HR6" s="61">
        <v>0</v>
      </c>
      <c r="HS6" s="61">
        <v>0</v>
      </c>
      <c r="HT6" s="61">
        <v>127.9</v>
      </c>
      <c r="HU6" s="61">
        <v>25.8</v>
      </c>
      <c r="HV6" s="61">
        <v>601.4</v>
      </c>
      <c r="HW6" s="61">
        <v>6.4</v>
      </c>
      <c r="HX6" s="61">
        <v>7.5</v>
      </c>
      <c r="HY6" s="61">
        <v>1951.9</v>
      </c>
      <c r="HZ6" s="61">
        <v>7.5</v>
      </c>
      <c r="IA6" s="61">
        <v>7.3</v>
      </c>
      <c r="IB6" s="61">
        <v>1.7</v>
      </c>
      <c r="IC6" s="61">
        <v>2.2000000000000002</v>
      </c>
      <c r="ID6" s="61">
        <v>22657.3</v>
      </c>
      <c r="IE6" s="61">
        <v>2380.9</v>
      </c>
      <c r="IF6" s="61">
        <v>55</v>
      </c>
      <c r="IG6" s="61">
        <v>39.299999999999997</v>
      </c>
      <c r="IH6" s="61">
        <v>31.3</v>
      </c>
      <c r="II6" s="61">
        <v>94.4</v>
      </c>
      <c r="IJ6" s="61">
        <v>0</v>
      </c>
      <c r="IK6" s="61">
        <v>0</v>
      </c>
      <c r="IL6" s="61">
        <v>0</v>
      </c>
      <c r="IM6" s="61">
        <v>0</v>
      </c>
      <c r="IN6" s="61">
        <v>0</v>
      </c>
      <c r="IO6" s="61">
        <v>0</v>
      </c>
      <c r="IP6" s="61">
        <v>0</v>
      </c>
      <c r="IQ6" s="61">
        <v>0</v>
      </c>
      <c r="IR6" s="61">
        <v>0</v>
      </c>
      <c r="IS6" s="61">
        <v>0</v>
      </c>
      <c r="IT6" s="61">
        <v>0</v>
      </c>
      <c r="IU6" s="61">
        <v>0</v>
      </c>
      <c r="IV6" s="61">
        <v>0</v>
      </c>
      <c r="IW6" s="61">
        <v>0</v>
      </c>
      <c r="IX6" s="61">
        <v>0</v>
      </c>
      <c r="IY6" s="61">
        <v>0</v>
      </c>
      <c r="IZ6" s="61">
        <v>0</v>
      </c>
      <c r="JA6" s="61">
        <v>0</v>
      </c>
      <c r="JB6" s="61">
        <v>0</v>
      </c>
      <c r="JC6" s="61">
        <v>0</v>
      </c>
      <c r="JD6" s="61">
        <v>0</v>
      </c>
      <c r="JE6" s="61">
        <v>0</v>
      </c>
      <c r="JF6" s="61">
        <v>0</v>
      </c>
      <c r="JG6" s="61">
        <v>0</v>
      </c>
      <c r="JH6" s="61">
        <v>0</v>
      </c>
      <c r="JI6" s="61">
        <v>0</v>
      </c>
      <c r="JJ6" s="61">
        <v>0</v>
      </c>
      <c r="JK6" s="61">
        <v>0</v>
      </c>
      <c r="JL6" s="61">
        <v>0</v>
      </c>
      <c r="JM6" s="61">
        <v>0</v>
      </c>
      <c r="JN6" s="61">
        <v>0</v>
      </c>
      <c r="JO6" s="61">
        <v>0</v>
      </c>
      <c r="JP6" s="61">
        <v>0</v>
      </c>
      <c r="JQ6" s="61">
        <v>0</v>
      </c>
      <c r="JR6" s="61">
        <v>0</v>
      </c>
      <c r="JS6" s="61">
        <v>0</v>
      </c>
      <c r="JT6" s="61">
        <v>0</v>
      </c>
      <c r="JU6" s="61">
        <v>0</v>
      </c>
      <c r="JV6" s="61">
        <v>0</v>
      </c>
      <c r="JW6" s="61">
        <v>0</v>
      </c>
      <c r="JX6" s="61">
        <v>0</v>
      </c>
      <c r="JY6" s="61">
        <v>0</v>
      </c>
      <c r="JZ6" s="61">
        <v>0</v>
      </c>
      <c r="KA6" s="61">
        <v>0</v>
      </c>
      <c r="KD6" s="61">
        <v>2</v>
      </c>
      <c r="KE6" s="61">
        <v>2</v>
      </c>
      <c r="KF6" s="61">
        <v>2</v>
      </c>
      <c r="KG6" s="61">
        <v>2</v>
      </c>
      <c r="KH6" s="61">
        <v>2</v>
      </c>
      <c r="KI6" s="61">
        <v>2</v>
      </c>
      <c r="KJ6" s="61">
        <v>2</v>
      </c>
      <c r="KK6" s="61">
        <v>2</v>
      </c>
      <c r="KL6" s="61">
        <v>2</v>
      </c>
      <c r="KM6" s="61">
        <v>2</v>
      </c>
      <c r="KN6" s="61">
        <v>2</v>
      </c>
      <c r="KO6" s="61">
        <v>2</v>
      </c>
      <c r="KP6" s="61">
        <v>2</v>
      </c>
      <c r="KQ6" s="61">
        <v>2</v>
      </c>
      <c r="KR6" s="61">
        <v>2</v>
      </c>
      <c r="KS6" s="61">
        <v>2</v>
      </c>
      <c r="KT6" s="61">
        <v>2</v>
      </c>
      <c r="KU6" s="61">
        <v>2</v>
      </c>
      <c r="KV6" s="61">
        <v>2</v>
      </c>
      <c r="KW6" s="61">
        <v>2</v>
      </c>
      <c r="KX6" s="61">
        <v>0</v>
      </c>
      <c r="KY6" s="61">
        <v>0</v>
      </c>
      <c r="KZ6" s="61">
        <v>0</v>
      </c>
      <c r="LA6" s="61">
        <v>0</v>
      </c>
      <c r="LB6" s="61">
        <v>0</v>
      </c>
      <c r="LC6" s="61">
        <v>0</v>
      </c>
      <c r="LD6" s="61">
        <v>0</v>
      </c>
      <c r="LE6" s="61">
        <v>0</v>
      </c>
      <c r="LF6" s="61">
        <v>0</v>
      </c>
      <c r="LG6" s="61">
        <v>0</v>
      </c>
      <c r="LH6" s="61">
        <v>0</v>
      </c>
      <c r="LI6" s="61">
        <v>0</v>
      </c>
      <c r="LJ6" s="61">
        <v>0</v>
      </c>
      <c r="LK6" s="61">
        <v>0</v>
      </c>
      <c r="LL6" s="61">
        <v>0</v>
      </c>
      <c r="LM6" s="61">
        <v>0</v>
      </c>
      <c r="LN6" s="61">
        <v>0</v>
      </c>
      <c r="LO6" s="61">
        <v>0</v>
      </c>
      <c r="LP6" s="61">
        <v>0</v>
      </c>
      <c r="LQ6" s="61">
        <v>0</v>
      </c>
      <c r="LR6" s="61">
        <v>0</v>
      </c>
      <c r="LS6" s="61">
        <v>0</v>
      </c>
      <c r="LT6" s="61">
        <v>0</v>
      </c>
      <c r="LU6" s="61">
        <v>0</v>
      </c>
      <c r="LV6" s="61">
        <v>0</v>
      </c>
      <c r="LW6" s="61">
        <v>0</v>
      </c>
      <c r="LX6" s="61">
        <v>0</v>
      </c>
      <c r="LY6" s="61">
        <v>0</v>
      </c>
      <c r="LZ6" s="61">
        <v>0</v>
      </c>
      <c r="MA6" s="61">
        <v>0</v>
      </c>
      <c r="MB6" s="61">
        <v>0</v>
      </c>
      <c r="MC6" s="61">
        <v>0</v>
      </c>
      <c r="MD6" s="61">
        <v>0</v>
      </c>
      <c r="ME6" s="61">
        <v>0</v>
      </c>
      <c r="MF6" s="61">
        <v>0</v>
      </c>
      <c r="MG6" s="61">
        <v>0</v>
      </c>
      <c r="MH6" s="61">
        <v>0</v>
      </c>
      <c r="MI6" s="61">
        <v>0</v>
      </c>
      <c r="MJ6" s="61">
        <v>0</v>
      </c>
      <c r="MK6" s="61">
        <v>0</v>
      </c>
      <c r="ML6" s="61">
        <v>0</v>
      </c>
      <c r="MM6" s="61">
        <v>0</v>
      </c>
      <c r="MN6" s="61">
        <v>0</v>
      </c>
      <c r="MO6" s="61">
        <v>0</v>
      </c>
      <c r="MP6" s="61">
        <v>0</v>
      </c>
      <c r="MQ6" s="61">
        <v>0</v>
      </c>
      <c r="MR6" s="61">
        <v>0</v>
      </c>
      <c r="MS6" s="61">
        <v>0</v>
      </c>
      <c r="MT6" s="61">
        <v>0</v>
      </c>
      <c r="MU6" s="61">
        <v>0</v>
      </c>
      <c r="MV6" s="61">
        <v>0</v>
      </c>
      <c r="MW6" s="61">
        <v>0</v>
      </c>
      <c r="MX6" s="61">
        <v>0</v>
      </c>
      <c r="MY6" s="61">
        <v>0</v>
      </c>
      <c r="MZ6" s="61">
        <v>0</v>
      </c>
      <c r="NA6" s="61">
        <v>0</v>
      </c>
      <c r="NB6" s="61">
        <v>0</v>
      </c>
      <c r="NC6" s="61">
        <v>0</v>
      </c>
      <c r="ND6" s="61">
        <v>0</v>
      </c>
      <c r="NE6" s="61">
        <v>0</v>
      </c>
      <c r="NF6" s="61">
        <v>0</v>
      </c>
      <c r="NG6" s="61">
        <v>0</v>
      </c>
      <c r="NH6" s="61">
        <v>0</v>
      </c>
      <c r="NI6" s="61">
        <v>0</v>
      </c>
      <c r="NJ6" s="61">
        <v>0</v>
      </c>
      <c r="NK6" s="61">
        <v>0</v>
      </c>
      <c r="NL6" s="61">
        <v>0</v>
      </c>
      <c r="NM6" s="61">
        <v>0</v>
      </c>
      <c r="NN6" s="61">
        <v>0</v>
      </c>
      <c r="NO6" s="61">
        <v>0</v>
      </c>
      <c r="NP6" s="61">
        <v>0</v>
      </c>
      <c r="NQ6" s="61">
        <v>0</v>
      </c>
      <c r="NR6" s="61">
        <v>0</v>
      </c>
      <c r="NS6" s="61">
        <v>0</v>
      </c>
      <c r="NT6" s="61">
        <v>0</v>
      </c>
      <c r="NU6" s="61">
        <v>0</v>
      </c>
      <c r="NV6" s="61">
        <v>0</v>
      </c>
      <c r="NW6" s="61">
        <v>0</v>
      </c>
      <c r="NX6" s="61">
        <v>0</v>
      </c>
      <c r="NY6" s="61">
        <v>0</v>
      </c>
      <c r="NZ6" s="61">
        <v>0</v>
      </c>
      <c r="OA6" s="61">
        <v>0</v>
      </c>
      <c r="OB6" s="61">
        <v>0</v>
      </c>
      <c r="OC6" s="61">
        <v>0</v>
      </c>
      <c r="OD6" s="61">
        <v>0</v>
      </c>
      <c r="OE6" s="61">
        <v>0</v>
      </c>
      <c r="OF6" s="61">
        <v>0</v>
      </c>
      <c r="OG6" s="61">
        <v>0</v>
      </c>
      <c r="OH6" s="61">
        <v>0</v>
      </c>
      <c r="OI6" s="61">
        <v>0</v>
      </c>
      <c r="OJ6" s="61">
        <v>0</v>
      </c>
      <c r="OK6" s="61">
        <v>0</v>
      </c>
      <c r="OL6" s="61">
        <v>0</v>
      </c>
      <c r="OM6" s="61">
        <v>0</v>
      </c>
      <c r="ON6" s="61">
        <v>0</v>
      </c>
      <c r="OO6" s="61">
        <v>0</v>
      </c>
      <c r="OP6" s="61">
        <v>0</v>
      </c>
      <c r="OQ6" s="61">
        <v>0</v>
      </c>
      <c r="OR6" s="61">
        <v>0</v>
      </c>
      <c r="OS6" s="61">
        <v>40.575773655221383</v>
      </c>
      <c r="OT6" s="61">
        <v>40.469775743378491</v>
      </c>
      <c r="OU6" s="61">
        <v>1</v>
      </c>
      <c r="OV6" s="61">
        <v>0</v>
      </c>
      <c r="OW6" s="61">
        <v>0</v>
      </c>
      <c r="OX6" s="61">
        <v>1</v>
      </c>
      <c r="OY6" s="61">
        <v>1</v>
      </c>
      <c r="OZ6" s="61">
        <v>1</v>
      </c>
      <c r="PA6" s="61">
        <v>1</v>
      </c>
      <c r="PB6" s="61">
        <v>1</v>
      </c>
      <c r="PC6" s="61">
        <v>1</v>
      </c>
      <c r="PD6" s="61">
        <v>1</v>
      </c>
      <c r="PE6" s="61">
        <v>1</v>
      </c>
      <c r="PF6" s="61">
        <v>1</v>
      </c>
      <c r="PG6" s="61">
        <v>1</v>
      </c>
      <c r="PH6" s="61">
        <v>1</v>
      </c>
      <c r="PI6" s="61">
        <v>1</v>
      </c>
      <c r="PJ6" s="61">
        <v>1</v>
      </c>
      <c r="PK6" s="61">
        <v>1</v>
      </c>
      <c r="PL6" s="61">
        <v>1</v>
      </c>
      <c r="PM6" s="61">
        <v>1</v>
      </c>
      <c r="PN6" s="61">
        <v>1</v>
      </c>
      <c r="PO6" s="61">
        <v>1</v>
      </c>
      <c r="PP6" s="61">
        <v>1</v>
      </c>
      <c r="PQ6" s="61">
        <v>1</v>
      </c>
      <c r="PR6" s="61">
        <v>1</v>
      </c>
      <c r="PS6" s="61">
        <v>1</v>
      </c>
      <c r="PT6" s="61">
        <v>1</v>
      </c>
      <c r="PU6" s="61">
        <v>1</v>
      </c>
      <c r="PV6" s="61">
        <v>0</v>
      </c>
      <c r="PW6" s="61">
        <v>0</v>
      </c>
      <c r="PX6" s="61">
        <v>0</v>
      </c>
      <c r="PY6" s="61">
        <v>0</v>
      </c>
      <c r="PZ6" s="61">
        <v>0</v>
      </c>
      <c r="QA6" s="61">
        <v>20</v>
      </c>
      <c r="QB6" s="61">
        <v>0</v>
      </c>
      <c r="QC6" s="61">
        <v>0</v>
      </c>
      <c r="QD6" s="61">
        <v>0</v>
      </c>
      <c r="QE6" s="61">
        <v>0</v>
      </c>
      <c r="QF6" s="61">
        <v>0</v>
      </c>
      <c r="QG6" s="61">
        <v>0</v>
      </c>
      <c r="QH6" s="61">
        <v>0</v>
      </c>
      <c r="QI6" s="61">
        <v>0</v>
      </c>
      <c r="QJ6" s="61">
        <v>0</v>
      </c>
      <c r="QK6" s="61">
        <v>0</v>
      </c>
      <c r="QM6" s="61">
        <v>0</v>
      </c>
      <c r="QN6" s="61">
        <v>0</v>
      </c>
      <c r="QO6" s="61">
        <v>0</v>
      </c>
      <c r="QP6" s="61">
        <v>0</v>
      </c>
      <c r="QQ6" s="61">
        <v>4.3</v>
      </c>
      <c r="QR6" s="61">
        <v>8</v>
      </c>
      <c r="QS6" s="61">
        <v>0</v>
      </c>
      <c r="QT6" s="61">
        <v>0</v>
      </c>
      <c r="QU6" s="61">
        <v>0</v>
      </c>
      <c r="QV6" s="61">
        <v>0</v>
      </c>
      <c r="QW6" s="61">
        <v>0</v>
      </c>
      <c r="QX6" s="61">
        <v>0</v>
      </c>
      <c r="QY6" s="61">
        <v>0</v>
      </c>
      <c r="QZ6" s="61">
        <v>79.3</v>
      </c>
      <c r="RA6" s="61">
        <v>0</v>
      </c>
      <c r="RB6" s="61">
        <v>0</v>
      </c>
      <c r="RC6" s="61">
        <v>0</v>
      </c>
      <c r="RD6" s="61">
        <v>0</v>
      </c>
      <c r="RE6" s="61">
        <v>0</v>
      </c>
      <c r="RF6" s="61">
        <v>0</v>
      </c>
      <c r="RG6" s="61">
        <v>0</v>
      </c>
      <c r="RH6" s="61">
        <v>0</v>
      </c>
      <c r="RI6" s="61">
        <v>0</v>
      </c>
      <c r="RJ6" s="61">
        <v>0</v>
      </c>
      <c r="RK6" s="61">
        <v>0</v>
      </c>
      <c r="RL6" s="61">
        <v>0</v>
      </c>
      <c r="RM6" s="61">
        <v>0</v>
      </c>
      <c r="RN6" s="61">
        <v>0</v>
      </c>
      <c r="RO6" s="61">
        <v>0</v>
      </c>
      <c r="RQ6" s="61">
        <v>0</v>
      </c>
      <c r="RR6" s="61">
        <v>0</v>
      </c>
      <c r="RS6" s="61">
        <v>0</v>
      </c>
      <c r="RT6" s="61">
        <v>0</v>
      </c>
      <c r="RU6" s="61">
        <v>0</v>
      </c>
      <c r="RV6" s="61">
        <v>0</v>
      </c>
      <c r="RW6" s="61">
        <v>0</v>
      </c>
      <c r="RX6" s="61">
        <v>0</v>
      </c>
      <c r="RY6" s="61">
        <v>0</v>
      </c>
      <c r="RZ6" s="61">
        <v>0</v>
      </c>
      <c r="SA6" s="61">
        <v>0</v>
      </c>
      <c r="SB6" s="61">
        <v>0</v>
      </c>
      <c r="SC6" s="61">
        <v>0</v>
      </c>
      <c r="SD6" s="61">
        <v>0</v>
      </c>
      <c r="SE6" s="61">
        <v>0</v>
      </c>
      <c r="SF6" s="61">
        <v>0</v>
      </c>
      <c r="SG6" s="61">
        <v>0</v>
      </c>
      <c r="SH6" s="61">
        <v>0</v>
      </c>
      <c r="SI6" s="61">
        <v>0</v>
      </c>
      <c r="SJ6" s="61">
        <v>0</v>
      </c>
      <c r="SK6" s="61">
        <v>0</v>
      </c>
      <c r="SL6" s="61">
        <v>0</v>
      </c>
      <c r="SM6" s="61">
        <v>0</v>
      </c>
      <c r="SN6" s="61">
        <v>0</v>
      </c>
      <c r="SO6" s="61">
        <v>0</v>
      </c>
      <c r="SP6" s="61">
        <v>1608444817016</v>
      </c>
      <c r="SQ6" s="61">
        <v>0</v>
      </c>
      <c r="SR6" s="61">
        <v>43</v>
      </c>
      <c r="SS6" s="61">
        <v>1</v>
      </c>
      <c r="ST6" s="61">
        <v>0</v>
      </c>
      <c r="SU6" s="61">
        <v>0</v>
      </c>
      <c r="SV6" s="61">
        <v>0</v>
      </c>
      <c r="SW6" s="61">
        <v>0</v>
      </c>
      <c r="SX6" s="61">
        <v>37.24</v>
      </c>
      <c r="SY6" s="61">
        <v>0</v>
      </c>
      <c r="SZ6" s="61">
        <v>0</v>
      </c>
      <c r="TA6" s="61">
        <v>1752</v>
      </c>
      <c r="TB6" s="61">
        <v>0</v>
      </c>
      <c r="TC6" s="61">
        <v>0</v>
      </c>
      <c r="TD6" s="61">
        <v>0</v>
      </c>
      <c r="TE6" s="61">
        <v>0</v>
      </c>
      <c r="TF6" s="61">
        <v>0</v>
      </c>
      <c r="TG6" s="61">
        <v>0</v>
      </c>
      <c r="TH6" s="61">
        <v>0</v>
      </c>
      <c r="TI6" s="61">
        <v>0</v>
      </c>
      <c r="TJ6" s="61">
        <v>0</v>
      </c>
      <c r="TK6" s="61">
        <v>0</v>
      </c>
      <c r="TL6" s="61">
        <v>0</v>
      </c>
      <c r="TM6" s="61">
        <v>0</v>
      </c>
      <c r="TN6" s="61">
        <v>0</v>
      </c>
      <c r="TO6" s="61">
        <v>0</v>
      </c>
      <c r="TP6" s="61">
        <v>0</v>
      </c>
      <c r="TQ6" s="61">
        <v>0</v>
      </c>
      <c r="TR6" s="61">
        <v>555</v>
      </c>
      <c r="TS6" s="61">
        <v>555</v>
      </c>
      <c r="TT6" s="61">
        <v>553</v>
      </c>
      <c r="TU6" s="61">
        <v>556</v>
      </c>
      <c r="TV6" s="61">
        <v>557</v>
      </c>
      <c r="TW6" s="61">
        <v>554</v>
      </c>
      <c r="TX6" s="61">
        <v>555</v>
      </c>
      <c r="TY6" s="61">
        <v>559</v>
      </c>
      <c r="TZ6" s="61">
        <v>553</v>
      </c>
      <c r="UA6" s="61">
        <v>553</v>
      </c>
      <c r="UB6" s="61">
        <v>556</v>
      </c>
      <c r="UC6" s="61">
        <v>556</v>
      </c>
      <c r="UD6" s="61">
        <v>563</v>
      </c>
      <c r="UE6" s="61">
        <v>557</v>
      </c>
      <c r="UF6" s="61">
        <v>555</v>
      </c>
      <c r="UG6" s="61">
        <v>553</v>
      </c>
      <c r="UH6" s="61">
        <v>0</v>
      </c>
      <c r="UI6" s="61">
        <v>0</v>
      </c>
      <c r="UJ6" s="61">
        <v>0</v>
      </c>
      <c r="UK6" s="61">
        <v>0</v>
      </c>
      <c r="UL6" s="61">
        <v>0</v>
      </c>
      <c r="UM6" s="61">
        <v>0</v>
      </c>
      <c r="UN6" s="61">
        <v>0</v>
      </c>
      <c r="UO6" s="61">
        <v>0</v>
      </c>
      <c r="UP6" s="61">
        <v>555</v>
      </c>
      <c r="UQ6" s="61">
        <v>555</v>
      </c>
      <c r="UR6" s="61">
        <v>563</v>
      </c>
      <c r="US6" s="61">
        <v>562</v>
      </c>
      <c r="UT6" s="61">
        <v>553</v>
      </c>
      <c r="UU6" s="61">
        <v>552</v>
      </c>
      <c r="UV6" s="61">
        <v>0</v>
      </c>
      <c r="UW6" s="61">
        <v>377</v>
      </c>
      <c r="UX6" s="61">
        <v>129</v>
      </c>
      <c r="UY6" s="61">
        <v>0</v>
      </c>
      <c r="UZ6" s="61">
        <v>0</v>
      </c>
      <c r="VA6" s="61">
        <v>10</v>
      </c>
      <c r="VB6" s="61">
        <v>0</v>
      </c>
      <c r="VC6" s="61">
        <v>0</v>
      </c>
      <c r="VD6" s="61">
        <v>0</v>
      </c>
      <c r="VE6" s="61">
        <v>0</v>
      </c>
      <c r="VF6" s="61">
        <v>0</v>
      </c>
      <c r="VG6" s="61">
        <v>0</v>
      </c>
      <c r="VH6" s="61">
        <v>0</v>
      </c>
      <c r="VI6" s="61">
        <v>0</v>
      </c>
      <c r="VJ6" s="61">
        <v>0</v>
      </c>
      <c r="VK6" s="61">
        <v>0</v>
      </c>
      <c r="VL6" s="61">
        <v>0</v>
      </c>
      <c r="VM6" s="61">
        <v>0</v>
      </c>
      <c r="VN6" s="61">
        <v>0</v>
      </c>
      <c r="VO6" s="61">
        <v>0</v>
      </c>
      <c r="VP6" s="61">
        <v>0</v>
      </c>
      <c r="VQ6" s="61">
        <v>0</v>
      </c>
      <c r="VR6" s="61">
        <v>0</v>
      </c>
      <c r="VS6" s="61">
        <v>0</v>
      </c>
      <c r="VT6" s="61">
        <v>0</v>
      </c>
      <c r="VU6" s="61">
        <v>0</v>
      </c>
      <c r="VV6" s="61">
        <v>0</v>
      </c>
      <c r="VW6" s="61">
        <v>0</v>
      </c>
      <c r="VX6" s="61">
        <v>0</v>
      </c>
      <c r="VY6" s="61">
        <v>0</v>
      </c>
      <c r="VZ6" s="61">
        <v>0</v>
      </c>
      <c r="WA6" s="61">
        <v>0</v>
      </c>
      <c r="WB6" s="61">
        <v>0</v>
      </c>
      <c r="WC6" s="61">
        <v>0</v>
      </c>
      <c r="WD6" s="61">
        <v>0</v>
      </c>
      <c r="WE6" s="61">
        <v>0</v>
      </c>
      <c r="WF6" s="61">
        <v>0</v>
      </c>
      <c r="WG6" s="61">
        <v>0</v>
      </c>
      <c r="WH6" s="61">
        <v>0</v>
      </c>
      <c r="WI6" s="61">
        <v>0</v>
      </c>
      <c r="WJ6" s="61">
        <v>0</v>
      </c>
      <c r="WK6" s="61">
        <v>0</v>
      </c>
      <c r="WL6" s="61">
        <v>0</v>
      </c>
      <c r="WM6" s="61">
        <v>0</v>
      </c>
      <c r="WN6" s="61">
        <v>0</v>
      </c>
      <c r="WO6" s="61">
        <v>0</v>
      </c>
      <c r="WP6" s="61">
        <v>0</v>
      </c>
      <c r="WQ6" s="61">
        <v>0</v>
      </c>
      <c r="WR6" s="61">
        <v>0</v>
      </c>
      <c r="WS6" s="61">
        <v>1</v>
      </c>
      <c r="WT6" s="61">
        <v>0</v>
      </c>
      <c r="WU6" s="61">
        <v>0</v>
      </c>
      <c r="WV6" s="61">
        <v>0</v>
      </c>
      <c r="WW6" s="61">
        <v>0</v>
      </c>
      <c r="WX6" s="61">
        <v>0</v>
      </c>
      <c r="WY6" s="61">
        <v>0</v>
      </c>
      <c r="WZ6" s="61">
        <v>0</v>
      </c>
      <c r="XA6" s="61">
        <v>0</v>
      </c>
      <c r="XB6" s="61">
        <v>987</v>
      </c>
      <c r="XC6" s="61">
        <v>0</v>
      </c>
      <c r="XD6" s="61">
        <v>0</v>
      </c>
      <c r="XE6" s="61">
        <v>0</v>
      </c>
      <c r="XF6" s="61">
        <v>2</v>
      </c>
      <c r="XG6" s="61">
        <v>0</v>
      </c>
      <c r="XH6" s="61">
        <v>0</v>
      </c>
      <c r="XI6" s="61">
        <v>0</v>
      </c>
      <c r="XJ6" s="61">
        <v>0</v>
      </c>
      <c r="XK6" s="61">
        <v>0</v>
      </c>
      <c r="XL6" s="61">
        <v>0</v>
      </c>
      <c r="XM6" s="61">
        <v>0</v>
      </c>
      <c r="XN6" s="61">
        <v>49.3</v>
      </c>
      <c r="XO6" s="61">
        <v>46</v>
      </c>
      <c r="XP6" s="61">
        <v>0</v>
      </c>
      <c r="XQ6" s="61">
        <v>0</v>
      </c>
      <c r="XR6" s="61">
        <v>94.1</v>
      </c>
      <c r="XS6" s="61">
        <v>93.8</v>
      </c>
      <c r="XT6" s="61">
        <v>92.3</v>
      </c>
      <c r="XU6" s="61">
        <v>34.5</v>
      </c>
      <c r="XV6" s="61">
        <v>48.4</v>
      </c>
      <c r="XW6" s="61">
        <v>40.5</v>
      </c>
      <c r="XX6" s="61">
        <v>51.398890813301875</v>
      </c>
      <c r="XY6" s="61">
        <v>44.792779368528969</v>
      </c>
      <c r="XZ6" s="61">
        <v>41</v>
      </c>
      <c r="YC6" s="61">
        <v>2707</v>
      </c>
      <c r="YD6" s="61">
        <v>0.98899999999999999</v>
      </c>
      <c r="YE6" s="61">
        <v>50.02</v>
      </c>
      <c r="YF6" s="61">
        <v>0</v>
      </c>
      <c r="YG6" s="61">
        <v>10255</v>
      </c>
      <c r="YH6" s="61">
        <v>5933</v>
      </c>
      <c r="YI6" s="61">
        <v>10251</v>
      </c>
      <c r="YJ6" s="61">
        <v>5913</v>
      </c>
      <c r="YK6" s="61">
        <v>10292</v>
      </c>
      <c r="YL6" s="61">
        <v>5934</v>
      </c>
      <c r="YM6" s="61">
        <v>10249</v>
      </c>
      <c r="YN6" s="61">
        <v>5939</v>
      </c>
      <c r="YO6" s="61">
        <v>10247</v>
      </c>
      <c r="YP6" s="61">
        <v>5917</v>
      </c>
      <c r="YQ6" s="61">
        <v>10299</v>
      </c>
      <c r="YR6" s="61">
        <v>5930</v>
      </c>
      <c r="YS6" s="61">
        <v>0</v>
      </c>
      <c r="YT6" s="61">
        <v>0</v>
      </c>
      <c r="YU6" s="61">
        <v>0</v>
      </c>
      <c r="YV6" s="61">
        <v>0</v>
      </c>
      <c r="YW6" s="61">
        <v>0</v>
      </c>
      <c r="YX6" s="61">
        <v>0</v>
      </c>
      <c r="YY6" s="61">
        <v>2.08</v>
      </c>
      <c r="YZ6" s="61">
        <v>-28.4</v>
      </c>
      <c r="ZA6" s="61">
        <v>4.37</v>
      </c>
      <c r="ZB6" s="61">
        <v>0.85</v>
      </c>
      <c r="ZC6" s="61">
        <v>0</v>
      </c>
      <c r="ZD6" s="61">
        <v>0</v>
      </c>
      <c r="ZE6" s="61">
        <v>87.9</v>
      </c>
      <c r="ZF6" s="61">
        <v>74.099999999999994</v>
      </c>
      <c r="ZG6" s="61">
        <v>0</v>
      </c>
      <c r="ZH6" s="61">
        <v>0</v>
      </c>
      <c r="ZI6" s="61">
        <v>0</v>
      </c>
      <c r="ZJ6" s="61">
        <v>70.7</v>
      </c>
      <c r="ZK6" s="61">
        <v>6</v>
      </c>
      <c r="ZL6" s="61">
        <v>0</v>
      </c>
      <c r="ZM6" s="61">
        <v>0</v>
      </c>
      <c r="ZN6" s="61">
        <v>24</v>
      </c>
      <c r="ZO6" s="61">
        <v>24</v>
      </c>
      <c r="ZP6" s="61">
        <v>24</v>
      </c>
      <c r="ZQ6" s="61">
        <v>24</v>
      </c>
      <c r="ZR6" s="61">
        <v>24</v>
      </c>
      <c r="ZS6" s="61">
        <v>24</v>
      </c>
      <c r="ZT6" s="61">
        <v>24</v>
      </c>
      <c r="ZU6" s="61">
        <v>24</v>
      </c>
      <c r="ZV6" s="61">
        <v>24</v>
      </c>
      <c r="ZW6" s="61">
        <v>24</v>
      </c>
      <c r="ZX6" s="61">
        <v>24</v>
      </c>
      <c r="ZY6" s="61">
        <v>24</v>
      </c>
      <c r="ZZ6" s="61">
        <v>24</v>
      </c>
      <c r="AAA6" s="61">
        <v>24</v>
      </c>
      <c r="AAB6" s="61">
        <v>24</v>
      </c>
      <c r="AAC6" s="61">
        <v>24</v>
      </c>
      <c r="AAD6" s="61">
        <v>24</v>
      </c>
      <c r="AAE6" s="61">
        <v>0</v>
      </c>
      <c r="AAF6" s="61">
        <v>0</v>
      </c>
      <c r="AAG6" s="61">
        <v>0</v>
      </c>
      <c r="AAH6" s="61">
        <v>0</v>
      </c>
      <c r="AAI6" s="61">
        <v>0</v>
      </c>
      <c r="AAJ6" s="61">
        <v>0</v>
      </c>
      <c r="AAK6" s="61">
        <v>0</v>
      </c>
      <c r="AAL6" s="61">
        <v>0</v>
      </c>
      <c r="AAM6" s="61">
        <v>59.2</v>
      </c>
      <c r="AAN6" s="61">
        <v>0</v>
      </c>
      <c r="AAO6" s="61">
        <v>0</v>
      </c>
      <c r="AAP6" s="61">
        <v>0</v>
      </c>
      <c r="AAQ6" s="61">
        <v>76.599999999999994</v>
      </c>
      <c r="AAR6" s="61">
        <v>75.7</v>
      </c>
      <c r="AAS6" s="61">
        <v>80.599999999999994</v>
      </c>
      <c r="AAT6" s="61">
        <v>50.7</v>
      </c>
      <c r="AAU6" s="61">
        <v>71</v>
      </c>
      <c r="AAV6" s="61">
        <v>71.2</v>
      </c>
      <c r="AAW6" s="61">
        <v>76.099999999999994</v>
      </c>
      <c r="AAX6" s="61">
        <v>0</v>
      </c>
      <c r="AAY6" s="61">
        <v>1.26</v>
      </c>
      <c r="AAZ6" s="61">
        <v>0</v>
      </c>
      <c r="ABA6" s="61">
        <v>0</v>
      </c>
      <c r="ABB6" s="61">
        <v>0</v>
      </c>
      <c r="ABC6" s="61">
        <v>1.26</v>
      </c>
      <c r="ABD6" s="61">
        <v>1.26</v>
      </c>
      <c r="ABE6" s="61">
        <v>1.26</v>
      </c>
      <c r="ABF6" s="61">
        <v>1.26</v>
      </c>
      <c r="ABG6" s="61">
        <v>1.26</v>
      </c>
      <c r="ABH6" s="61">
        <v>1.26</v>
      </c>
      <c r="ABI6" s="61">
        <v>1.26</v>
      </c>
      <c r="ABJ6" s="61">
        <v>0</v>
      </c>
      <c r="ABK6" s="61">
        <v>1</v>
      </c>
      <c r="ABL6" s="61">
        <v>0</v>
      </c>
      <c r="ABM6" s="61">
        <v>0</v>
      </c>
      <c r="ABN6" s="61">
        <v>0</v>
      </c>
      <c r="ABO6" s="61">
        <v>1</v>
      </c>
      <c r="ABP6" s="61">
        <v>1</v>
      </c>
      <c r="ABQ6" s="61">
        <v>1</v>
      </c>
      <c r="ABR6" s="61">
        <v>1</v>
      </c>
      <c r="ABS6" s="61">
        <v>1</v>
      </c>
      <c r="ABT6" s="61">
        <v>1</v>
      </c>
      <c r="ABU6" s="61">
        <v>1</v>
      </c>
      <c r="ABV6" s="61">
        <v>0</v>
      </c>
      <c r="ABW6" s="61">
        <v>88</v>
      </c>
      <c r="ABX6" s="61">
        <v>0</v>
      </c>
      <c r="ABY6" s="61">
        <v>0</v>
      </c>
      <c r="ABZ6" s="61">
        <v>0</v>
      </c>
      <c r="ACA6" s="61">
        <v>88</v>
      </c>
      <c r="ACB6" s="61">
        <v>88</v>
      </c>
      <c r="ACC6" s="61">
        <v>88</v>
      </c>
      <c r="ACD6" s="61">
        <v>88</v>
      </c>
      <c r="ACE6" s="61">
        <v>88</v>
      </c>
      <c r="ACF6" s="61">
        <v>88</v>
      </c>
      <c r="ACG6" s="61">
        <v>88</v>
      </c>
      <c r="ACH6" s="61">
        <v>0</v>
      </c>
      <c r="ACI6" s="61">
        <v>17165.099999999999</v>
      </c>
      <c r="ACJ6" s="61">
        <v>0</v>
      </c>
      <c r="ACK6" s="61">
        <v>0</v>
      </c>
      <c r="ACL6" s="61">
        <v>0</v>
      </c>
      <c r="ACM6" s="61">
        <v>8941.2999999999993</v>
      </c>
      <c r="ACN6" s="61">
        <v>32315.599999999999</v>
      </c>
      <c r="ACO6" s="61">
        <v>8973.7000000000007</v>
      </c>
      <c r="ACP6" s="61">
        <v>32316</v>
      </c>
      <c r="ACQ6" s="61">
        <v>32283.1</v>
      </c>
      <c r="ACR6" s="61">
        <v>32315.8</v>
      </c>
      <c r="ACS6" s="61">
        <v>32315.9</v>
      </c>
      <c r="ACT6" s="61">
        <v>0</v>
      </c>
      <c r="ACU6" s="61">
        <v>2018</v>
      </c>
      <c r="ACV6" s="61">
        <v>0</v>
      </c>
      <c r="ACW6" s="61">
        <v>0</v>
      </c>
      <c r="ACX6" s="61">
        <v>0</v>
      </c>
      <c r="ACY6" s="61">
        <v>0</v>
      </c>
      <c r="ACZ6" s="61">
        <v>0</v>
      </c>
      <c r="ADA6" s="61">
        <v>0</v>
      </c>
      <c r="ADB6" s="61">
        <v>0</v>
      </c>
      <c r="ADC6" s="61">
        <v>0</v>
      </c>
      <c r="ADD6" s="61">
        <v>0</v>
      </c>
      <c r="ADE6" s="61">
        <v>11</v>
      </c>
      <c r="ADF6" s="61">
        <v>1</v>
      </c>
      <c r="ADG6" s="61">
        <v>2018</v>
      </c>
      <c r="ADH6" s="61">
        <v>11</v>
      </c>
      <c r="ADI6" s="61">
        <v>1</v>
      </c>
      <c r="ADJ6" s="61">
        <v>2016</v>
      </c>
      <c r="ADK6" s="61">
        <v>22</v>
      </c>
      <c r="ADL6" s="61">
        <v>2</v>
      </c>
      <c r="ADM6" s="61">
        <v>2018</v>
      </c>
      <c r="ADN6" s="61">
        <v>7</v>
      </c>
      <c r="ADO6" s="61">
        <v>1</v>
      </c>
      <c r="ADP6" s="61">
        <v>2016</v>
      </c>
      <c r="ADQ6" s="61">
        <v>22</v>
      </c>
      <c r="ADR6" s="61">
        <v>2</v>
      </c>
      <c r="ADS6" s="61">
        <v>2016</v>
      </c>
      <c r="ADT6" s="61">
        <v>22</v>
      </c>
      <c r="ADU6" s="61">
        <v>2</v>
      </c>
      <c r="ADV6" s="61">
        <v>2016</v>
      </c>
      <c r="ADW6" s="61">
        <v>22</v>
      </c>
      <c r="ADX6" s="61">
        <v>2</v>
      </c>
      <c r="ADY6" s="61">
        <v>2016</v>
      </c>
      <c r="ADZ6" s="61">
        <v>23</v>
      </c>
      <c r="AEA6" s="61">
        <v>2</v>
      </c>
      <c r="AEB6" s="61">
        <v>0</v>
      </c>
      <c r="AEC6" s="61">
        <v>0</v>
      </c>
      <c r="AED6" s="61">
        <v>0</v>
      </c>
      <c r="AEE6" s="61">
        <v>38623</v>
      </c>
      <c r="AEF6" s="61">
        <v>0</v>
      </c>
      <c r="AEG6" s="61">
        <v>0</v>
      </c>
      <c r="AEH6" s="61">
        <v>0</v>
      </c>
      <c r="AEI6" s="61">
        <v>38622</v>
      </c>
      <c r="AEJ6" s="61">
        <v>28306</v>
      </c>
      <c r="AEK6" s="61">
        <v>38409</v>
      </c>
      <c r="AEL6" s="61">
        <v>28310</v>
      </c>
      <c r="AEM6" s="61">
        <v>28331</v>
      </c>
      <c r="AEN6" s="61">
        <v>28314</v>
      </c>
      <c r="AEO6" s="61">
        <v>28372</v>
      </c>
      <c r="AEP6" s="61">
        <v>0</v>
      </c>
      <c r="AEQ6" s="61">
        <v>7.73</v>
      </c>
      <c r="AER6" s="61">
        <v>0</v>
      </c>
      <c r="AES6" s="61">
        <v>0</v>
      </c>
      <c r="AET6" s="61">
        <v>0</v>
      </c>
      <c r="AEU6" s="61">
        <v>7.73</v>
      </c>
      <c r="AEV6" s="61">
        <v>7.73</v>
      </c>
      <c r="AEW6" s="61">
        <v>7.73</v>
      </c>
      <c r="AEX6" s="61">
        <v>7.73</v>
      </c>
      <c r="AEY6" s="61">
        <v>7.73</v>
      </c>
      <c r="AEZ6" s="61">
        <v>7.73</v>
      </c>
      <c r="AFA6" s="61">
        <v>7.73</v>
      </c>
      <c r="AFB6" s="61">
        <v>0</v>
      </c>
      <c r="AFC6" s="61">
        <v>0</v>
      </c>
      <c r="AFD6" s="61">
        <v>0</v>
      </c>
      <c r="AFE6" s="61">
        <v>0</v>
      </c>
      <c r="AFF6" s="61">
        <v>0</v>
      </c>
      <c r="AFG6" s="61">
        <v>0</v>
      </c>
      <c r="AFH6" s="61">
        <v>0</v>
      </c>
      <c r="AFI6" s="61">
        <v>0</v>
      </c>
      <c r="AFJ6" s="61">
        <v>0</v>
      </c>
      <c r="AFK6" s="61">
        <v>0</v>
      </c>
      <c r="AFL6" s="61">
        <v>0</v>
      </c>
      <c r="AFM6" s="61">
        <v>0</v>
      </c>
      <c r="AFN6" s="61">
        <v>0</v>
      </c>
      <c r="AFO6" s="61">
        <v>0</v>
      </c>
      <c r="AFP6" s="61">
        <v>0</v>
      </c>
      <c r="AFQ6" s="61">
        <v>0</v>
      </c>
      <c r="AFR6" s="61">
        <v>0</v>
      </c>
      <c r="AFS6" s="61">
        <v>0</v>
      </c>
      <c r="AFT6" s="61">
        <v>0</v>
      </c>
      <c r="AFU6" s="61">
        <v>0</v>
      </c>
      <c r="AFV6" s="61">
        <v>0</v>
      </c>
      <c r="AFW6" s="61">
        <v>0</v>
      </c>
      <c r="AFX6" s="61">
        <v>0</v>
      </c>
      <c r="AFY6" s="61">
        <v>0</v>
      </c>
      <c r="AFZ6" s="61">
        <v>0</v>
      </c>
      <c r="AGA6" s="61">
        <v>0</v>
      </c>
      <c r="AGB6" s="61">
        <v>0</v>
      </c>
      <c r="AGC6" s="61">
        <v>0</v>
      </c>
      <c r="AGD6" s="61">
        <v>0</v>
      </c>
      <c r="AGE6" s="61">
        <v>0</v>
      </c>
      <c r="AGF6" s="61">
        <v>0</v>
      </c>
      <c r="AGG6" s="61">
        <v>0</v>
      </c>
      <c r="AGH6" s="61">
        <v>0</v>
      </c>
      <c r="AGI6" s="61">
        <v>0</v>
      </c>
      <c r="AGJ6" s="61">
        <v>1</v>
      </c>
      <c r="AGK6" s="61">
        <v>162</v>
      </c>
      <c r="AGL6" s="61">
        <v>0</v>
      </c>
      <c r="AGM6" s="61">
        <v>0</v>
      </c>
      <c r="AGN6" s="61">
        <v>-20.100000000000001</v>
      </c>
      <c r="AGO6" s="61">
        <v>-20.100000000000001</v>
      </c>
      <c r="AGP6" s="61">
        <v>-20.100000000000001</v>
      </c>
      <c r="AGQ6" s="61">
        <v>-20.100000000000001</v>
      </c>
      <c r="AGR6" s="61">
        <v>-20.100000000000001</v>
      </c>
      <c r="AGS6" s="61">
        <v>-20.100000000000001</v>
      </c>
      <c r="AGT6" s="61">
        <v>-20.100000000000001</v>
      </c>
      <c r="AGU6" s="61">
        <v>-20.100000000000001</v>
      </c>
      <c r="AGV6" s="61">
        <v>-20.100000000000001</v>
      </c>
      <c r="AGW6" s="61">
        <v>-20.100000000000001</v>
      </c>
      <c r="AGX6" s="61">
        <v>-20.100000000000001</v>
      </c>
      <c r="AGY6" s="61">
        <v>-20.100000000000001</v>
      </c>
      <c r="AGZ6" s="61">
        <v>-20.100000000000001</v>
      </c>
      <c r="AHA6" s="61">
        <v>-20.100000000000001</v>
      </c>
      <c r="AHB6" s="61">
        <v>-20.100000000000001</v>
      </c>
      <c r="AHC6" s="61">
        <v>-20.100000000000001</v>
      </c>
      <c r="AHD6" s="61">
        <v>0</v>
      </c>
      <c r="AHE6" s="61">
        <v>0</v>
      </c>
      <c r="AHF6" s="61">
        <v>0</v>
      </c>
      <c r="AHG6" s="61">
        <v>0</v>
      </c>
      <c r="AHH6" s="61">
        <v>0</v>
      </c>
      <c r="AHI6" s="61">
        <v>0</v>
      </c>
      <c r="AHJ6" s="61">
        <v>0</v>
      </c>
      <c r="AHK6" s="61">
        <v>0</v>
      </c>
      <c r="AHL6" s="61">
        <v>79</v>
      </c>
      <c r="AHM6" s="61">
        <v>62</v>
      </c>
      <c r="AHN6" s="61">
        <v>141</v>
      </c>
      <c r="AHO6" s="61">
        <v>110</v>
      </c>
      <c r="AHP6" s="61">
        <v>110</v>
      </c>
      <c r="AHQ6" s="61">
        <v>220</v>
      </c>
      <c r="AHR6" s="61">
        <v>126</v>
      </c>
      <c r="AHS6" s="61">
        <v>110</v>
      </c>
      <c r="AHT6" s="61">
        <v>110</v>
      </c>
      <c r="AHU6" s="61">
        <v>220</v>
      </c>
      <c r="AHV6" s="61">
        <v>141</v>
      </c>
      <c r="AHW6" s="61">
        <v>189</v>
      </c>
      <c r="AHX6" s="61">
        <v>158</v>
      </c>
      <c r="AHY6" s="61">
        <v>174</v>
      </c>
      <c r="AHZ6" s="61">
        <v>94</v>
      </c>
      <c r="AIA6" s="61">
        <v>94</v>
      </c>
      <c r="AIB6" s="61">
        <v>0</v>
      </c>
      <c r="AIC6" s="61">
        <v>0</v>
      </c>
      <c r="AID6" s="61">
        <v>0</v>
      </c>
      <c r="AIE6" s="61">
        <v>0</v>
      </c>
      <c r="AIF6" s="61">
        <v>0</v>
      </c>
      <c r="AIG6" s="61">
        <v>0</v>
      </c>
      <c r="AIH6" s="61">
        <v>0</v>
      </c>
      <c r="AII6" s="61">
        <v>0</v>
      </c>
      <c r="AIJ6" s="61">
        <v>0</v>
      </c>
      <c r="AIK6" s="61">
        <v>0</v>
      </c>
      <c r="AIL6" s="61">
        <v>0</v>
      </c>
      <c r="AIM6" s="61">
        <v>0</v>
      </c>
      <c r="AIN6" s="61">
        <v>0</v>
      </c>
      <c r="AIO6" s="61">
        <v>0</v>
      </c>
      <c r="AIP6" s="61">
        <v>0</v>
      </c>
      <c r="AIQ6" s="61">
        <v>0</v>
      </c>
      <c r="AIR6" s="61">
        <v>0</v>
      </c>
      <c r="AIS6" s="61">
        <v>0</v>
      </c>
      <c r="AIT6" s="61">
        <v>0</v>
      </c>
      <c r="AIU6" s="61">
        <v>0</v>
      </c>
      <c r="AIV6" s="61">
        <v>0</v>
      </c>
      <c r="AIW6" s="61">
        <v>0</v>
      </c>
      <c r="AIX6" s="61">
        <v>0</v>
      </c>
      <c r="AIY6" s="61">
        <v>0</v>
      </c>
      <c r="AIZ6" s="61">
        <v>0</v>
      </c>
      <c r="AJA6" s="61">
        <v>0</v>
      </c>
      <c r="AJB6" s="61">
        <v>0</v>
      </c>
      <c r="AJC6" s="61">
        <v>0</v>
      </c>
      <c r="AJD6" s="61">
        <v>0</v>
      </c>
      <c r="AJE6" s="61">
        <v>0</v>
      </c>
      <c r="AJF6" s="61">
        <v>0</v>
      </c>
      <c r="AJG6" s="61">
        <v>0</v>
      </c>
      <c r="AJH6" s="61">
        <v>0</v>
      </c>
      <c r="AJI6" s="61">
        <v>0</v>
      </c>
      <c r="AJJ6" s="61">
        <v>0</v>
      </c>
      <c r="AJK6" s="61">
        <v>0</v>
      </c>
      <c r="AJL6" s="61">
        <v>0</v>
      </c>
      <c r="AJM6" s="61">
        <v>0</v>
      </c>
      <c r="AJN6" s="61">
        <v>0</v>
      </c>
      <c r="AJO6" s="61">
        <v>0</v>
      </c>
      <c r="AJP6" s="61">
        <v>0</v>
      </c>
      <c r="AJQ6" s="61">
        <v>0</v>
      </c>
      <c r="AJR6" s="61">
        <v>0</v>
      </c>
      <c r="AJS6" s="61">
        <v>0</v>
      </c>
      <c r="AJT6" s="61">
        <v>0</v>
      </c>
      <c r="AJU6" s="61">
        <v>0</v>
      </c>
      <c r="AJV6" s="61">
        <v>0</v>
      </c>
      <c r="AJW6" s="61">
        <v>0</v>
      </c>
      <c r="AJX6" s="61">
        <v>0</v>
      </c>
      <c r="AJY6" s="61">
        <v>0</v>
      </c>
      <c r="AJZ6" s="61">
        <v>0</v>
      </c>
      <c r="AKA6" s="61">
        <v>0</v>
      </c>
      <c r="AKB6" s="61">
        <v>0</v>
      </c>
      <c r="AKC6" s="61">
        <v>0</v>
      </c>
      <c r="AKD6" s="61">
        <v>0</v>
      </c>
      <c r="AKE6" s="61">
        <v>0</v>
      </c>
      <c r="AKF6" s="61">
        <v>0</v>
      </c>
      <c r="AKG6" s="61">
        <v>0</v>
      </c>
      <c r="AKH6" s="61">
        <v>0</v>
      </c>
      <c r="AKI6" s="61">
        <v>0</v>
      </c>
      <c r="AKJ6" s="61">
        <v>0</v>
      </c>
      <c r="AKK6" s="61">
        <v>0</v>
      </c>
      <c r="AKL6" s="61">
        <v>0</v>
      </c>
      <c r="AKM6" s="61">
        <v>341</v>
      </c>
      <c r="AKN6" s="61">
        <v>293</v>
      </c>
      <c r="AKO6" s="61">
        <v>329</v>
      </c>
      <c r="AKP6" s="61">
        <v>268</v>
      </c>
      <c r="AKQ6" s="61">
        <v>427</v>
      </c>
      <c r="AKR6" s="61">
        <v>390</v>
      </c>
      <c r="AKS6" s="61">
        <v>378</v>
      </c>
      <c r="AKT6" s="61">
        <v>256</v>
      </c>
      <c r="AKU6" s="61">
        <v>305</v>
      </c>
      <c r="AKV6" s="61">
        <v>268</v>
      </c>
      <c r="AKW6" s="61">
        <v>280</v>
      </c>
      <c r="AKX6" s="61">
        <v>293</v>
      </c>
      <c r="AKY6" s="61">
        <v>378</v>
      </c>
      <c r="AKZ6" s="61">
        <v>354</v>
      </c>
      <c r="ALA6" s="61">
        <v>293</v>
      </c>
      <c r="ALB6" s="61">
        <v>415</v>
      </c>
      <c r="ALC6" s="61">
        <v>0</v>
      </c>
      <c r="ALD6" s="61">
        <v>0</v>
      </c>
      <c r="ALE6" s="61">
        <v>0</v>
      </c>
      <c r="ALF6" s="61">
        <v>0</v>
      </c>
      <c r="ALG6" s="61">
        <v>0</v>
      </c>
      <c r="ALH6" s="61">
        <v>0</v>
      </c>
      <c r="ALI6" s="61">
        <v>0</v>
      </c>
      <c r="ALJ6" s="61">
        <v>0</v>
      </c>
      <c r="ALK6" s="61">
        <v>3.0000000000000001E-3</v>
      </c>
      <c r="ALL6" s="61">
        <v>4.3499999999999996</v>
      </c>
      <c r="ALM6" s="61">
        <v>0</v>
      </c>
      <c r="ALN6" s="61">
        <v>0</v>
      </c>
      <c r="ALO6" s="61">
        <v>0</v>
      </c>
      <c r="ALP6" s="61">
        <v>0</v>
      </c>
      <c r="ALQ6" s="61">
        <v>7.78</v>
      </c>
      <c r="ALR6" s="61">
        <v>7.75</v>
      </c>
      <c r="ALS6" s="61">
        <v>7.62</v>
      </c>
      <c r="ALT6" s="61">
        <v>7.5</v>
      </c>
      <c r="ALU6" s="61">
        <v>7.8</v>
      </c>
      <c r="ALV6" s="61">
        <v>7.89</v>
      </c>
      <c r="ALW6" s="61">
        <v>7.98</v>
      </c>
      <c r="ALX6" s="61">
        <v>7.85</v>
      </c>
      <c r="ALY6" s="61">
        <v>7.74</v>
      </c>
      <c r="ALZ6" s="61">
        <v>7.83</v>
      </c>
      <c r="AMA6" s="61">
        <v>7.81</v>
      </c>
      <c r="AMB6" s="61">
        <v>7.7</v>
      </c>
      <c r="AMC6" s="61">
        <v>7.64</v>
      </c>
      <c r="AMD6" s="61">
        <v>7.67</v>
      </c>
      <c r="AME6" s="61">
        <v>7.85</v>
      </c>
      <c r="AMF6" s="61">
        <v>7.5</v>
      </c>
      <c r="AMO6" s="61">
        <v>-0.1</v>
      </c>
      <c r="AMP6" s="61">
        <v>-0.41</v>
      </c>
      <c r="AMQ6" s="61">
        <v>-0.03</v>
      </c>
      <c r="AMR6" s="61">
        <v>-0.21</v>
      </c>
      <c r="AMS6" s="61">
        <v>-0.3</v>
      </c>
      <c r="AMT6" s="61">
        <v>-0.05</v>
      </c>
      <c r="AMU6" s="61">
        <v>-0.13</v>
      </c>
      <c r="AMV6" s="61">
        <v>-0.11</v>
      </c>
      <c r="AMW6" s="61">
        <v>-0.18</v>
      </c>
      <c r="AMX6" s="61">
        <v>-0.28000000000000003</v>
      </c>
      <c r="AMY6" s="61">
        <v>-0.12</v>
      </c>
      <c r="AMZ6" s="61">
        <v>-0.15</v>
      </c>
      <c r="ANA6" s="61">
        <v>-0.12</v>
      </c>
      <c r="ANB6" s="61">
        <v>-0.33</v>
      </c>
      <c r="ANC6" s="61">
        <v>-0.1</v>
      </c>
      <c r="AND6" s="61">
        <v>-0.39</v>
      </c>
      <c r="ANM6" s="61">
        <v>7.64</v>
      </c>
      <c r="ANN6" s="61">
        <v>7.89</v>
      </c>
      <c r="ANO6" s="61">
        <v>7.69</v>
      </c>
      <c r="ANP6" s="61">
        <v>7.61</v>
      </c>
      <c r="ANQ6" s="61">
        <v>7.67</v>
      </c>
      <c r="ANR6" s="61">
        <v>7.97</v>
      </c>
      <c r="ANS6" s="61">
        <v>7.94</v>
      </c>
      <c r="ANT6" s="61">
        <v>7.84</v>
      </c>
      <c r="ANU6" s="61">
        <v>7.78</v>
      </c>
      <c r="ANV6" s="61">
        <v>7.68</v>
      </c>
      <c r="ANW6" s="61">
        <v>7.84</v>
      </c>
      <c r="ANX6" s="61">
        <v>7.85</v>
      </c>
      <c r="ANY6" s="61">
        <v>7.72</v>
      </c>
      <c r="ANZ6" s="61">
        <v>7.69</v>
      </c>
      <c r="AOA6" s="61">
        <v>7.92</v>
      </c>
      <c r="AOB6" s="61">
        <v>7.5</v>
      </c>
      <c r="AOK6" s="61">
        <v>-0.47</v>
      </c>
      <c r="AOL6" s="61">
        <v>-0.1</v>
      </c>
      <c r="AOM6" s="61">
        <v>-0.22</v>
      </c>
      <c r="AON6" s="61">
        <v>-0.39</v>
      </c>
      <c r="AOO6" s="61">
        <v>-0.21</v>
      </c>
      <c r="AOP6" s="61">
        <v>-0.27</v>
      </c>
      <c r="AOQ6" s="61">
        <v>-0.08</v>
      </c>
      <c r="AOR6" s="61">
        <v>-0.22</v>
      </c>
      <c r="AOS6" s="61">
        <v>-0.1</v>
      </c>
      <c r="AOT6" s="61">
        <v>-0.36</v>
      </c>
      <c r="AOU6" s="61">
        <v>-0.04</v>
      </c>
      <c r="AOV6" s="61">
        <v>-0.35</v>
      </c>
      <c r="AOW6" s="61">
        <v>-0.19</v>
      </c>
      <c r="AOX6" s="61">
        <v>-0.18</v>
      </c>
      <c r="AOY6" s="61">
        <v>-0.32</v>
      </c>
      <c r="AOZ6" s="61">
        <v>-0.19</v>
      </c>
      <c r="API6" s="61">
        <v>85957.2</v>
      </c>
      <c r="APJ6" s="61">
        <v>0</v>
      </c>
      <c r="APK6" s="61">
        <v>28205.4</v>
      </c>
      <c r="APL6" s="61">
        <v>0</v>
      </c>
      <c r="APM6" s="61">
        <v>153</v>
      </c>
      <c r="APN6" s="61">
        <v>0.02</v>
      </c>
      <c r="APO6" s="61">
        <v>0</v>
      </c>
      <c r="APP6" s="61">
        <v>379</v>
      </c>
      <c r="APQ6" s="61">
        <v>1.06</v>
      </c>
      <c r="APR6" s="61">
        <v>0</v>
      </c>
      <c r="APS6" s="61">
        <v>10256</v>
      </c>
      <c r="APT6" s="61" t="s">
        <v>7793</v>
      </c>
      <c r="APU6" s="61" t="s">
        <v>7794</v>
      </c>
      <c r="APV6" s="61" t="s">
        <v>7795</v>
      </c>
      <c r="APW6" s="61" t="s">
        <v>7670</v>
      </c>
      <c r="APX6" s="61" t="s">
        <v>7796</v>
      </c>
      <c r="APY6" s="61" t="s">
        <v>7797</v>
      </c>
      <c r="APZ6" s="61" t="s">
        <v>7670</v>
      </c>
      <c r="AQA6" s="61" t="s">
        <v>7798</v>
      </c>
      <c r="AQB6" s="61" t="s">
        <v>7670</v>
      </c>
      <c r="AQC6" s="61" t="s">
        <v>7796</v>
      </c>
      <c r="AQD6" s="61" t="s">
        <v>7674</v>
      </c>
      <c r="AQE6" s="61" t="s">
        <v>7670</v>
      </c>
      <c r="AQF6" s="61" t="s">
        <v>7799</v>
      </c>
      <c r="AQG6" s="61" t="s">
        <v>7796</v>
      </c>
      <c r="AQH6" s="61" t="s">
        <v>7800</v>
      </c>
      <c r="AQI6" s="61" t="s">
        <v>7801</v>
      </c>
      <c r="AQJ6" s="61" t="s">
        <v>7802</v>
      </c>
      <c r="AQK6" s="61" t="s">
        <v>7803</v>
      </c>
      <c r="AQL6" s="61" t="s">
        <v>7803</v>
      </c>
      <c r="AQM6" s="61" t="s">
        <v>7804</v>
      </c>
      <c r="AQN6" s="61" t="s">
        <v>7798</v>
      </c>
      <c r="AQO6" s="61" t="s">
        <v>7803</v>
      </c>
      <c r="AQP6" s="61" t="s">
        <v>7679</v>
      </c>
      <c r="AQQ6" s="61" t="s">
        <v>7805</v>
      </c>
      <c r="AQR6" s="61" t="s">
        <v>7803</v>
      </c>
      <c r="AQS6" s="61" t="s">
        <v>7806</v>
      </c>
      <c r="AQT6" s="61" t="s">
        <v>7796</v>
      </c>
      <c r="AQU6" s="61" t="s">
        <v>7803</v>
      </c>
      <c r="AQV6" s="61" t="s">
        <v>7802</v>
      </c>
      <c r="AQW6" s="61" t="s">
        <v>7793</v>
      </c>
      <c r="AQX6" s="61" t="s">
        <v>26</v>
      </c>
      <c r="AQY6" s="61">
        <v>19.7</v>
      </c>
      <c r="AQZ6" s="61">
        <v>22.9</v>
      </c>
      <c r="ARA6" s="61">
        <v>21.3</v>
      </c>
      <c r="ARB6" s="61">
        <v>22.4</v>
      </c>
      <c r="ARC6" s="61">
        <v>18.899999999999999</v>
      </c>
      <c r="ARD6" s="61">
        <v>19.8</v>
      </c>
      <c r="ARE6" s="61">
        <v>17.600000000000001</v>
      </c>
      <c r="ARF6" s="61">
        <v>19.100000000000001</v>
      </c>
      <c r="ARG6" s="61">
        <v>21.4</v>
      </c>
      <c r="ARH6" s="61">
        <v>19.600000000000001</v>
      </c>
      <c r="ARI6" s="61">
        <v>19.399999999999999</v>
      </c>
      <c r="ARJ6" s="61">
        <v>18.5</v>
      </c>
      <c r="ARK6" s="61">
        <v>19.2</v>
      </c>
      <c r="ARL6" s="61">
        <v>17.8</v>
      </c>
      <c r="ARM6" s="61">
        <v>19.100000000000001</v>
      </c>
      <c r="ARN6" s="61">
        <v>18.399999999999999</v>
      </c>
      <c r="ARO6" s="61">
        <v>20.8</v>
      </c>
      <c r="ARP6" s="61">
        <v>0</v>
      </c>
      <c r="ARQ6" s="61">
        <v>0</v>
      </c>
      <c r="ARR6" s="61">
        <v>0</v>
      </c>
      <c r="ARS6" s="61">
        <v>0</v>
      </c>
      <c r="ART6" s="61">
        <v>0</v>
      </c>
      <c r="ARU6" s="61">
        <v>0</v>
      </c>
      <c r="ARV6" s="61">
        <v>0</v>
      </c>
      <c r="ARW6" s="61">
        <v>0</v>
      </c>
      <c r="ARX6" s="61">
        <v>22.9</v>
      </c>
      <c r="ARY6" s="61">
        <v>17.600000000000001</v>
      </c>
      <c r="ARZ6" s="61">
        <v>1305</v>
      </c>
      <c r="ATE6" s="61">
        <v>0</v>
      </c>
      <c r="ATF6" s="61">
        <v>2</v>
      </c>
      <c r="ATG6" s="61">
        <v>1</v>
      </c>
      <c r="ATH6" s="61" t="s">
        <v>7714</v>
      </c>
      <c r="ATI6" s="61">
        <v>1E-4</v>
      </c>
      <c r="ATJ6" s="61">
        <v>1606389140000</v>
      </c>
      <c r="ATK6" s="61">
        <v>1</v>
      </c>
      <c r="ATL6" s="61">
        <v>1</v>
      </c>
      <c r="ATM6" s="61">
        <v>0.15040000000000001</v>
      </c>
      <c r="ATN6" s="61">
        <v>1</v>
      </c>
      <c r="ATO6" s="61" t="s">
        <v>7714</v>
      </c>
      <c r="ATP6" s="61">
        <v>4252</v>
      </c>
      <c r="ATQ6" s="61">
        <v>1</v>
      </c>
      <c r="ATR6" s="61">
        <v>1605744000000</v>
      </c>
      <c r="ATS6" s="61" t="s">
        <v>7714</v>
      </c>
      <c r="ATT6" s="61" t="s">
        <v>7714</v>
      </c>
      <c r="ATU6" s="61" t="s">
        <v>7714</v>
      </c>
      <c r="ATV6" s="61">
        <v>0.02</v>
      </c>
      <c r="ATW6" s="61">
        <v>5.65</v>
      </c>
      <c r="ATX6" s="61">
        <v>6</v>
      </c>
      <c r="ATY6" s="61" t="s">
        <v>7714</v>
      </c>
      <c r="ATZ6" s="61">
        <v>2</v>
      </c>
      <c r="AUA6" s="61">
        <v>5.0000000000000001E-4</v>
      </c>
      <c r="AUB6" s="61">
        <v>1</v>
      </c>
      <c r="AUC6" s="61">
        <v>1</v>
      </c>
      <c r="AUD6" s="61">
        <v>1</v>
      </c>
      <c r="AUE6" s="61">
        <v>1</v>
      </c>
      <c r="AUF6" s="61">
        <v>0</v>
      </c>
      <c r="AUG6" s="61">
        <v>0</v>
      </c>
      <c r="AUH6" s="61">
        <v>1255</v>
      </c>
      <c r="AUI6" s="61">
        <v>9</v>
      </c>
      <c r="AUJ6" s="61">
        <v>3.1300000000000001E-2</v>
      </c>
      <c r="AUK6" s="61">
        <v>1</v>
      </c>
      <c r="AUL6" s="61">
        <v>1606388400000</v>
      </c>
      <c r="AUM6" s="61">
        <v>2</v>
      </c>
      <c r="AUN6" s="61">
        <v>1</v>
      </c>
      <c r="AUO6" s="61">
        <v>3</v>
      </c>
      <c r="AUP6" s="61">
        <v>2.13</v>
      </c>
      <c r="AUQ6" s="61">
        <v>3.2</v>
      </c>
      <c r="AUR6" s="61">
        <v>1007760</v>
      </c>
      <c r="AUS6" s="61">
        <v>1</v>
      </c>
      <c r="AUT6" s="61">
        <v>1</v>
      </c>
      <c r="AUU6" s="61">
        <v>31574</v>
      </c>
      <c r="AUV6" s="61">
        <v>1</v>
      </c>
      <c r="AUW6" s="61">
        <v>14.8</v>
      </c>
      <c r="AUX6" s="61">
        <v>141</v>
      </c>
      <c r="AUY6" s="61">
        <v>0.05</v>
      </c>
      <c r="AUZ6" s="61">
        <v>3.6700000000000003E-2</v>
      </c>
      <c r="AVE6" s="61" t="s">
        <v>7683</v>
      </c>
      <c r="AVF6" s="61">
        <v>50</v>
      </c>
      <c r="AVG6" s="61" t="s">
        <v>7807</v>
      </c>
      <c r="AVK6" s="61">
        <v>21.65</v>
      </c>
      <c r="AVL6" s="61">
        <v>2</v>
      </c>
      <c r="AVM6" s="61">
        <v>2</v>
      </c>
      <c r="AVN6" s="61">
        <v>50.02</v>
      </c>
      <c r="AVO6" s="61">
        <v>50.02</v>
      </c>
      <c r="AVP6" s="61">
        <v>0</v>
      </c>
      <c r="AVQ6" s="61">
        <v>50.02</v>
      </c>
      <c r="AVR6" s="61">
        <v>0</v>
      </c>
      <c r="AVS6" s="61">
        <v>0</v>
      </c>
      <c r="AVT6" s="61">
        <v>0</v>
      </c>
      <c r="AVU6" s="61">
        <v>0</v>
      </c>
      <c r="AVV6" s="61">
        <v>0</v>
      </c>
      <c r="AVW6" s="61">
        <v>0</v>
      </c>
      <c r="AVX6" s="61">
        <v>0</v>
      </c>
      <c r="AVY6" s="61">
        <v>0</v>
      </c>
      <c r="AVZ6" s="61">
        <v>0</v>
      </c>
      <c r="AWA6" s="61">
        <v>0</v>
      </c>
      <c r="AWB6" s="61">
        <v>0</v>
      </c>
      <c r="AWC6" s="61">
        <v>0</v>
      </c>
      <c r="AWD6" s="61">
        <v>0</v>
      </c>
      <c r="AWE6" s="61">
        <v>0</v>
      </c>
      <c r="AWF6" s="61">
        <v>0</v>
      </c>
      <c r="AWG6" s="61">
        <v>0</v>
      </c>
      <c r="AWH6" s="61">
        <v>0</v>
      </c>
      <c r="AWI6" s="61">
        <v>0</v>
      </c>
      <c r="AWJ6" s="61">
        <v>0</v>
      </c>
      <c r="AWK6" s="61">
        <v>0</v>
      </c>
      <c r="AWL6" s="61">
        <v>0</v>
      </c>
      <c r="AWM6" s="61">
        <v>0</v>
      </c>
      <c r="AWN6" s="61">
        <v>0</v>
      </c>
      <c r="AWO6" s="61">
        <v>0</v>
      </c>
      <c r="AWP6" s="61">
        <v>0</v>
      </c>
      <c r="AWQ6" s="61">
        <v>0</v>
      </c>
      <c r="AWR6" s="61">
        <v>0</v>
      </c>
      <c r="AWS6" s="61">
        <v>0</v>
      </c>
      <c r="AWT6" s="61">
        <v>1</v>
      </c>
      <c r="AWU6" s="61">
        <v>0</v>
      </c>
      <c r="AWV6" s="61">
        <v>0</v>
      </c>
      <c r="AWW6" s="61">
        <v>0</v>
      </c>
      <c r="AWX6" s="61">
        <v>0</v>
      </c>
      <c r="AWY6" s="61">
        <v>0</v>
      </c>
      <c r="AWZ6" s="61">
        <v>0</v>
      </c>
      <c r="AXA6" s="61">
        <v>0</v>
      </c>
      <c r="AXB6" s="61">
        <v>0</v>
      </c>
      <c r="AXC6" s="61">
        <v>12</v>
      </c>
      <c r="AXD6" s="61">
        <v>5</v>
      </c>
      <c r="AXE6" s="61">
        <v>16</v>
      </c>
      <c r="AXF6" s="61">
        <v>0</v>
      </c>
      <c r="AXG6" s="61">
        <v>0</v>
      </c>
      <c r="AXH6" s="61">
        <v>8</v>
      </c>
      <c r="AXI6" s="61">
        <v>40</v>
      </c>
      <c r="AXJ6" s="61">
        <v>0</v>
      </c>
      <c r="AXK6" s="61">
        <v>0</v>
      </c>
      <c r="AXL6" s="61">
        <v>20</v>
      </c>
      <c r="AXM6" s="61">
        <v>0</v>
      </c>
      <c r="AXN6" s="61">
        <v>0</v>
      </c>
      <c r="AXO6" s="61">
        <v>970</v>
      </c>
      <c r="AXP6" s="61">
        <v>40</v>
      </c>
      <c r="AXQ6" s="61">
        <v>0</v>
      </c>
      <c r="AXR6" s="61">
        <v>0</v>
      </c>
      <c r="AXS6" s="61">
        <v>0</v>
      </c>
      <c r="AXT6" s="61">
        <v>0</v>
      </c>
      <c r="AXU6" s="61">
        <v>0</v>
      </c>
      <c r="AXV6" s="61">
        <v>0</v>
      </c>
      <c r="AXW6" s="61">
        <v>0</v>
      </c>
      <c r="AXX6" s="61">
        <v>0</v>
      </c>
      <c r="AXY6" s="61">
        <v>9</v>
      </c>
      <c r="AXZ6" s="61">
        <v>0</v>
      </c>
      <c r="AYA6" s="61">
        <v>0</v>
      </c>
      <c r="AYB6" s="61">
        <v>1</v>
      </c>
      <c r="AYC6" s="61">
        <v>0</v>
      </c>
      <c r="AYD6" s="61">
        <v>1.4</v>
      </c>
      <c r="AYE6" s="61">
        <v>1.5</v>
      </c>
      <c r="AYF6" s="61">
        <v>20</v>
      </c>
      <c r="AYG6" s="61">
        <v>80</v>
      </c>
      <c r="AYH6" s="61">
        <v>60</v>
      </c>
      <c r="AYI6" s="61">
        <v>30</v>
      </c>
      <c r="AYJ6" s="61">
        <v>30</v>
      </c>
      <c r="AYK6" s="61">
        <v>60</v>
      </c>
      <c r="AYL6" s="61">
        <v>30</v>
      </c>
      <c r="AYM6" s="61">
        <v>30</v>
      </c>
      <c r="AYN6" s="61">
        <v>0</v>
      </c>
      <c r="AYO6" s="61">
        <v>1.4</v>
      </c>
      <c r="AYP6" s="61">
        <v>20</v>
      </c>
      <c r="AYQ6" s="61">
        <v>1.5</v>
      </c>
      <c r="AYR6" s="61">
        <v>80</v>
      </c>
      <c r="AYS6" s="61">
        <v>4</v>
      </c>
      <c r="AYT6" s="61">
        <v>0</v>
      </c>
      <c r="AYU6" s="61">
        <v>11</v>
      </c>
      <c r="AYV6" s="61">
        <v>0</v>
      </c>
      <c r="AYW6" s="61">
        <v>0</v>
      </c>
      <c r="AYX6" s="61">
        <v>0</v>
      </c>
      <c r="AYY6" s="61">
        <v>0</v>
      </c>
      <c r="AYZ6" s="61">
        <v>0</v>
      </c>
      <c r="AZA6" s="61">
        <v>7</v>
      </c>
      <c r="AZB6" s="61">
        <v>0</v>
      </c>
      <c r="AZC6" s="61">
        <v>0</v>
      </c>
      <c r="AZD6" s="61">
        <v>0</v>
      </c>
      <c r="AZE6" s="61">
        <v>0</v>
      </c>
      <c r="AZF6" s="61">
        <v>500</v>
      </c>
      <c r="AZG6" s="61">
        <v>7000</v>
      </c>
      <c r="AZH6" s="61">
        <v>300</v>
      </c>
      <c r="AZI6" s="61">
        <v>1150</v>
      </c>
      <c r="AZJ6" s="61">
        <v>0</v>
      </c>
      <c r="AZK6" s="61">
        <v>1800</v>
      </c>
      <c r="AZL6" s="61">
        <v>0</v>
      </c>
      <c r="AZM6" s="61">
        <v>0</v>
      </c>
      <c r="AZN6" s="61">
        <v>0</v>
      </c>
      <c r="AZO6" s="61">
        <v>0</v>
      </c>
      <c r="AZP6" s="61">
        <v>0</v>
      </c>
      <c r="AZQ6" s="61">
        <v>0</v>
      </c>
      <c r="AZR6" s="61">
        <v>0</v>
      </c>
      <c r="AZS6" s="61">
        <v>0</v>
      </c>
      <c r="AZT6" s="61">
        <v>0</v>
      </c>
      <c r="AZU6" s="61">
        <v>0</v>
      </c>
      <c r="AZV6" s="61">
        <v>0</v>
      </c>
      <c r="AZW6" s="61">
        <v>0</v>
      </c>
      <c r="AZX6" s="61">
        <v>0</v>
      </c>
      <c r="AZY6" s="61">
        <v>0</v>
      </c>
      <c r="AZZ6" s="61">
        <v>0</v>
      </c>
      <c r="BAA6" s="61">
        <v>0</v>
      </c>
      <c r="BAB6" s="61">
        <v>0</v>
      </c>
      <c r="BAC6" s="61">
        <v>0</v>
      </c>
      <c r="BAD6" s="61">
        <v>25</v>
      </c>
      <c r="BAE6" s="61">
        <v>0</v>
      </c>
      <c r="BAF6" s="61">
        <v>0</v>
      </c>
      <c r="BAG6" s="61">
        <v>2</v>
      </c>
      <c r="BAH6" s="61">
        <v>2</v>
      </c>
      <c r="BAI6" s="61">
        <v>20</v>
      </c>
      <c r="BAJ6" s="61">
        <v>25</v>
      </c>
      <c r="BAK6" s="61">
        <v>33</v>
      </c>
      <c r="BAL6" s="61">
        <v>0</v>
      </c>
      <c r="BAM6" s="61">
        <v>0</v>
      </c>
      <c r="BAN6" s="61">
        <v>0</v>
      </c>
      <c r="BAO6" s="61">
        <v>0</v>
      </c>
      <c r="BAP6" s="61">
        <v>0</v>
      </c>
      <c r="BAQ6" s="61">
        <v>1700</v>
      </c>
      <c r="BAR6" s="61">
        <v>800</v>
      </c>
      <c r="BAS6" s="61">
        <v>1</v>
      </c>
      <c r="BAT6" s="61">
        <v>120</v>
      </c>
      <c r="BAU6" s="61">
        <v>0</v>
      </c>
      <c r="BAV6" s="61">
        <v>2</v>
      </c>
      <c r="BAW6" s="61">
        <v>2</v>
      </c>
      <c r="BAX6" s="61">
        <v>2</v>
      </c>
      <c r="BAY6" s="61">
        <v>2</v>
      </c>
      <c r="BAZ6" s="61">
        <v>60</v>
      </c>
      <c r="BBA6" s="61">
        <v>60</v>
      </c>
      <c r="BBB6" s="61">
        <v>60</v>
      </c>
      <c r="BBC6" s="61">
        <v>60</v>
      </c>
      <c r="BBD6" s="61">
        <v>1</v>
      </c>
      <c r="BBE6" s="61">
        <v>50</v>
      </c>
      <c r="BBF6" s="61">
        <v>50</v>
      </c>
      <c r="BBG6" s="61">
        <v>214</v>
      </c>
      <c r="BBH6" s="61">
        <v>250</v>
      </c>
      <c r="BBI6" s="61">
        <v>100</v>
      </c>
      <c r="BBJ6" s="61">
        <v>-159</v>
      </c>
      <c r="BBK6" s="61">
        <v>-100</v>
      </c>
      <c r="BBL6" s="61">
        <v>-350</v>
      </c>
      <c r="BBM6" s="61">
        <v>6</v>
      </c>
      <c r="BBN6" s="61">
        <v>0</v>
      </c>
      <c r="BBO6" s="61">
        <v>50</v>
      </c>
      <c r="BBP6" s="61">
        <v>1500</v>
      </c>
      <c r="BBQ6" s="61">
        <v>3</v>
      </c>
      <c r="BBR6" s="61">
        <v>3.7</v>
      </c>
      <c r="BBS6" s="61">
        <v>3.9</v>
      </c>
      <c r="BBT6" s="61">
        <v>0.1</v>
      </c>
      <c r="BBU6" s="61">
        <v>2.7</v>
      </c>
      <c r="BBV6" s="61">
        <v>0.1</v>
      </c>
      <c r="BBW6" s="61">
        <v>0</v>
      </c>
      <c r="BBX6" s="61">
        <v>0</v>
      </c>
      <c r="BBY6" s="61">
        <v>0</v>
      </c>
      <c r="BBZ6" s="61">
        <v>500</v>
      </c>
      <c r="BCA6" s="61">
        <v>7000</v>
      </c>
      <c r="BCB6" s="61">
        <v>70</v>
      </c>
      <c r="BCC6" s="61">
        <v>-500</v>
      </c>
      <c r="BCD6" s="61">
        <v>0</v>
      </c>
      <c r="BCE6" s="61">
        <v>0</v>
      </c>
      <c r="BCF6" s="61">
        <v>2.8</v>
      </c>
      <c r="BCG6" s="61">
        <v>0</v>
      </c>
      <c r="BCH6" s="61">
        <v>0</v>
      </c>
      <c r="BCI6" s="61">
        <v>0</v>
      </c>
      <c r="BCJ6" s="61">
        <v>0</v>
      </c>
      <c r="BCK6" s="61">
        <v>0</v>
      </c>
      <c r="BCL6" s="61">
        <v>0</v>
      </c>
      <c r="BCM6" s="61">
        <v>10</v>
      </c>
      <c r="BCN6" s="61">
        <v>0</v>
      </c>
      <c r="BCO6" s="61">
        <v>0</v>
      </c>
      <c r="BCP6" s="61">
        <v>0</v>
      </c>
      <c r="BCQ6" s="61">
        <v>0</v>
      </c>
      <c r="BCR6" s="61">
        <v>0</v>
      </c>
      <c r="BCS6" s="61">
        <v>0</v>
      </c>
      <c r="BCT6" s="61">
        <v>5</v>
      </c>
      <c r="BCU6" s="61">
        <v>5</v>
      </c>
      <c r="BCV6" s="61">
        <v>5</v>
      </c>
      <c r="BCW6" s="61">
        <v>5</v>
      </c>
      <c r="BCX6" s="61">
        <v>5</v>
      </c>
      <c r="BCY6" s="61">
        <v>60</v>
      </c>
      <c r="BCZ6" s="61">
        <v>28</v>
      </c>
      <c r="BDA6" s="61">
        <v>35</v>
      </c>
      <c r="BDB6" s="61">
        <v>30</v>
      </c>
      <c r="BDC6" s="61">
        <v>50</v>
      </c>
      <c r="BDD6" s="61">
        <v>180</v>
      </c>
      <c r="BDE6" s="61">
        <v>30</v>
      </c>
      <c r="BDF6" s="61">
        <v>35</v>
      </c>
      <c r="BDG6" s="61">
        <v>0</v>
      </c>
      <c r="BDH6" s="61">
        <v>100</v>
      </c>
      <c r="BDI6" s="61">
        <v>0</v>
      </c>
      <c r="BDJ6" s="61">
        <v>0</v>
      </c>
      <c r="BDK6" s="61">
        <v>100</v>
      </c>
      <c r="BDL6" s="61">
        <v>0</v>
      </c>
      <c r="BDM6" s="61">
        <v>20</v>
      </c>
      <c r="BDN6" s="61">
        <v>2</v>
      </c>
      <c r="BDO6" s="61">
        <v>0</v>
      </c>
      <c r="BDP6" s="61">
        <v>0</v>
      </c>
      <c r="BDQ6" s="61">
        <v>0</v>
      </c>
      <c r="BDR6" s="61">
        <v>0</v>
      </c>
      <c r="BDS6" s="61">
        <v>0</v>
      </c>
      <c r="BDT6" s="61">
        <v>100</v>
      </c>
      <c r="BDU6" s="61">
        <v>0</v>
      </c>
      <c r="BDV6" s="61">
        <v>0</v>
      </c>
      <c r="BDW6" s="61">
        <v>100</v>
      </c>
      <c r="BDX6" s="61">
        <v>0</v>
      </c>
      <c r="BDY6" s="61">
        <v>10</v>
      </c>
      <c r="BDZ6" s="61">
        <v>0</v>
      </c>
      <c r="BEA6" s="61">
        <v>10</v>
      </c>
      <c r="BEB6" s="61">
        <v>2</v>
      </c>
      <c r="BEC6" s="61">
        <v>0</v>
      </c>
      <c r="BED6" s="61">
        <v>0</v>
      </c>
      <c r="BEE6" s="61">
        <v>1</v>
      </c>
      <c r="BEF6" s="61">
        <v>0</v>
      </c>
      <c r="BEG6" s="61">
        <v>0</v>
      </c>
      <c r="BEH6" s="61">
        <v>100</v>
      </c>
      <c r="BEI6" s="61">
        <v>0</v>
      </c>
      <c r="BEJ6" s="61">
        <v>0</v>
      </c>
      <c r="BEK6" s="61">
        <v>100</v>
      </c>
      <c r="BEL6" s="61">
        <v>0</v>
      </c>
      <c r="BEM6" s="61">
        <v>10</v>
      </c>
      <c r="BEN6" s="61">
        <v>0</v>
      </c>
      <c r="BEO6" s="61">
        <v>10</v>
      </c>
      <c r="BEP6" s="61">
        <v>2</v>
      </c>
      <c r="BEQ6" s="61">
        <v>0</v>
      </c>
      <c r="BER6" s="61">
        <v>0</v>
      </c>
      <c r="BES6" s="61">
        <v>0</v>
      </c>
      <c r="BET6" s="61">
        <v>100</v>
      </c>
      <c r="BEU6" s="61">
        <v>10</v>
      </c>
      <c r="BEV6" s="61">
        <v>-100</v>
      </c>
      <c r="BEW6" s="61">
        <v>10</v>
      </c>
      <c r="BEX6" s="61">
        <v>250</v>
      </c>
      <c r="BEY6" s="61">
        <v>-250</v>
      </c>
      <c r="BEZ6" s="61">
        <v>0</v>
      </c>
      <c r="BFA6" s="61">
        <v>0</v>
      </c>
      <c r="BFB6" s="61">
        <v>0</v>
      </c>
      <c r="BFC6" s="61">
        <v>0</v>
      </c>
      <c r="BFD6" s="61">
        <v>0</v>
      </c>
      <c r="BFE6" s="61">
        <v>0</v>
      </c>
      <c r="BFF6" s="61">
        <v>0</v>
      </c>
      <c r="BFG6" s="61">
        <v>0</v>
      </c>
      <c r="BFH6" s="61">
        <v>0</v>
      </c>
      <c r="BFI6" s="61">
        <v>0</v>
      </c>
      <c r="BFJ6" s="61">
        <v>0</v>
      </c>
      <c r="BFK6" s="61">
        <v>4</v>
      </c>
      <c r="BFL6" s="61">
        <v>0</v>
      </c>
      <c r="BFM6" s="61">
        <v>0</v>
      </c>
      <c r="BFN6" s="61">
        <v>0</v>
      </c>
      <c r="BFO6" s="61">
        <v>1</v>
      </c>
      <c r="BFP6" s="61">
        <v>100</v>
      </c>
      <c r="BFQ6" s="61">
        <v>1800</v>
      </c>
      <c r="BFR6" s="61">
        <v>1.8</v>
      </c>
      <c r="BFS6" s="61">
        <v>0</v>
      </c>
      <c r="BFT6" s="61">
        <v>0</v>
      </c>
      <c r="BFU6" s="61">
        <v>0.1</v>
      </c>
      <c r="BFV6" s="61">
        <v>0</v>
      </c>
      <c r="BFW6" s="61">
        <v>22</v>
      </c>
      <c r="BFX6" s="61">
        <v>22</v>
      </c>
      <c r="BFY6" s="61">
        <v>0</v>
      </c>
      <c r="BFZ6" s="61">
        <v>0</v>
      </c>
      <c r="BGA6" s="61">
        <v>1</v>
      </c>
      <c r="BGD6" s="61">
        <v>0</v>
      </c>
      <c r="BGE6" s="61">
        <v>1.75</v>
      </c>
      <c r="BGF6" s="61">
        <v>1.75</v>
      </c>
      <c r="BGG6" s="61">
        <v>0</v>
      </c>
      <c r="BGH6" s="61">
        <v>0</v>
      </c>
      <c r="BGI6" s="61">
        <v>0</v>
      </c>
      <c r="BGJ6" s="61">
        <v>140</v>
      </c>
      <c r="BGK6" s="61">
        <v>1</v>
      </c>
      <c r="BGL6" s="61">
        <v>50</v>
      </c>
      <c r="BGM6" s="61">
        <v>30</v>
      </c>
      <c r="BGN6" s="61">
        <v>30</v>
      </c>
      <c r="BGO6" s="61">
        <v>15</v>
      </c>
      <c r="BGP6" s="61">
        <v>128</v>
      </c>
      <c r="BGQ6" s="61">
        <v>117</v>
      </c>
      <c r="BGR6" s="61">
        <v>100</v>
      </c>
      <c r="BGS6" s="61">
        <v>0.01</v>
      </c>
      <c r="BGT6" s="61">
        <v>117</v>
      </c>
      <c r="BGU6" s="61">
        <v>0</v>
      </c>
      <c r="BGV6" s="61">
        <v>0</v>
      </c>
      <c r="BGW6" s="61">
        <v>100</v>
      </c>
      <c r="BGX6" s="61">
        <v>35</v>
      </c>
      <c r="BGY6" s="61">
        <v>0</v>
      </c>
      <c r="BGZ6" s="61">
        <v>100</v>
      </c>
      <c r="BHA6" s="61">
        <v>100</v>
      </c>
      <c r="BHB6" s="61">
        <v>1</v>
      </c>
      <c r="BHC6" s="61">
        <v>100</v>
      </c>
      <c r="BHD6" s="61">
        <v>1000</v>
      </c>
      <c r="BHE6" s="61">
        <v>1</v>
      </c>
      <c r="BHF6" s="61">
        <v>0</v>
      </c>
      <c r="BHG6" s="61">
        <v>0</v>
      </c>
      <c r="BHH6" s="61">
        <v>0.1</v>
      </c>
      <c r="BHI6" s="61">
        <v>0</v>
      </c>
      <c r="BHJ6" s="61">
        <v>40</v>
      </c>
      <c r="BHK6" s="61">
        <v>40</v>
      </c>
      <c r="BHL6" s="61">
        <v>0</v>
      </c>
      <c r="BHM6" s="61">
        <v>0</v>
      </c>
      <c r="BHN6" s="61">
        <v>0</v>
      </c>
      <c r="BHQ6" s="61">
        <v>0</v>
      </c>
      <c r="BHR6" s="61">
        <v>2</v>
      </c>
      <c r="BHS6" s="61">
        <v>2</v>
      </c>
      <c r="BHT6" s="61">
        <v>0</v>
      </c>
      <c r="BHU6" s="61">
        <v>0</v>
      </c>
      <c r="BHV6" s="61">
        <v>0</v>
      </c>
      <c r="BHW6" s="61">
        <v>45</v>
      </c>
      <c r="BHX6" s="61">
        <v>20</v>
      </c>
      <c r="BHY6" s="61">
        <v>50</v>
      </c>
      <c r="BHZ6" s="61">
        <v>30</v>
      </c>
      <c r="BIA6" s="61">
        <v>30</v>
      </c>
      <c r="BIB6" s="61">
        <v>15</v>
      </c>
      <c r="BIC6" s="61">
        <v>28</v>
      </c>
      <c r="BID6" s="61">
        <v>10</v>
      </c>
      <c r="BIE6" s="61">
        <v>100</v>
      </c>
      <c r="BIF6" s="61">
        <v>100</v>
      </c>
      <c r="BIG6" s="61">
        <v>22</v>
      </c>
      <c r="BIH6" s="61">
        <v>0</v>
      </c>
      <c r="BII6" s="61">
        <v>0</v>
      </c>
      <c r="BIJ6" s="61">
        <v>100</v>
      </c>
      <c r="BIK6" s="61">
        <v>48</v>
      </c>
      <c r="BIL6" s="61">
        <v>0</v>
      </c>
      <c r="BIM6" s="61">
        <v>100</v>
      </c>
      <c r="BIN6" s="61">
        <v>100</v>
      </c>
      <c r="BIO6" s="61">
        <v>1</v>
      </c>
      <c r="BIP6" s="61">
        <v>100</v>
      </c>
      <c r="BIQ6" s="61">
        <v>0</v>
      </c>
      <c r="BIR6" s="61">
        <v>0</v>
      </c>
      <c r="BIS6" s="61">
        <v>0</v>
      </c>
      <c r="BIT6" s="61">
        <v>0</v>
      </c>
      <c r="BIU6" s="61">
        <v>0.1</v>
      </c>
      <c r="BIV6" s="61">
        <v>0</v>
      </c>
      <c r="BIW6" s="61">
        <v>30</v>
      </c>
      <c r="BIX6" s="61">
        <v>30</v>
      </c>
      <c r="BIY6" s="61">
        <v>0</v>
      </c>
      <c r="BIZ6" s="61">
        <v>0</v>
      </c>
      <c r="BJA6" s="61">
        <v>1</v>
      </c>
      <c r="BJD6" s="61">
        <v>0</v>
      </c>
      <c r="BJE6" s="61">
        <v>2.2000000000000002</v>
      </c>
      <c r="BJF6" s="61">
        <v>2.2000000000000002</v>
      </c>
      <c r="BJG6" s="61">
        <v>0</v>
      </c>
      <c r="BJH6" s="61">
        <v>0</v>
      </c>
      <c r="BJI6" s="61">
        <v>0</v>
      </c>
      <c r="BJJ6" s="61">
        <v>120</v>
      </c>
      <c r="BJK6" s="61">
        <v>1</v>
      </c>
      <c r="BJL6" s="61">
        <v>50</v>
      </c>
      <c r="BJM6" s="61">
        <v>30</v>
      </c>
      <c r="BJN6" s="61">
        <v>30</v>
      </c>
      <c r="BJO6" s="61">
        <v>15</v>
      </c>
      <c r="BJP6" s="61">
        <v>105</v>
      </c>
      <c r="BJQ6" s="61">
        <v>90</v>
      </c>
      <c r="BJR6" s="61">
        <v>100</v>
      </c>
      <c r="BJS6" s="61">
        <v>0.01</v>
      </c>
      <c r="BJT6" s="61">
        <v>105</v>
      </c>
      <c r="BJU6" s="61">
        <v>0</v>
      </c>
      <c r="BJV6" s="61">
        <v>0</v>
      </c>
      <c r="BJW6" s="61">
        <v>100</v>
      </c>
      <c r="BJX6" s="61">
        <v>40</v>
      </c>
      <c r="BJY6" s="61">
        <v>0</v>
      </c>
      <c r="BJZ6" s="61">
        <v>100</v>
      </c>
      <c r="BKA6" s="61">
        <v>100</v>
      </c>
      <c r="BKB6" s="61">
        <v>1</v>
      </c>
      <c r="BKC6" s="61">
        <v>100</v>
      </c>
      <c r="BKD6" s="61">
        <v>0</v>
      </c>
      <c r="BKE6" s="61">
        <v>0</v>
      </c>
      <c r="BKF6" s="61">
        <v>0</v>
      </c>
      <c r="BKG6" s="61">
        <v>0</v>
      </c>
      <c r="BKH6" s="61">
        <v>0.1</v>
      </c>
      <c r="BKI6" s="61">
        <v>0</v>
      </c>
      <c r="BKJ6" s="61">
        <v>205</v>
      </c>
      <c r="BKK6" s="61">
        <v>205</v>
      </c>
      <c r="BKL6" s="61">
        <v>0</v>
      </c>
      <c r="BKM6" s="61">
        <v>0</v>
      </c>
      <c r="BKN6" s="61">
        <v>0</v>
      </c>
      <c r="BKQ6" s="61">
        <v>0</v>
      </c>
      <c r="BKR6" s="61">
        <v>1</v>
      </c>
      <c r="BKS6" s="61">
        <v>1</v>
      </c>
      <c r="BKT6" s="61">
        <v>0</v>
      </c>
      <c r="BKU6" s="61">
        <v>0</v>
      </c>
      <c r="BKV6" s="61">
        <v>0</v>
      </c>
      <c r="BKW6" s="61">
        <v>120</v>
      </c>
      <c r="BKX6" s="61">
        <v>1</v>
      </c>
      <c r="BKY6" s="61">
        <v>50</v>
      </c>
      <c r="BKZ6" s="61">
        <v>30</v>
      </c>
      <c r="BLA6" s="61">
        <v>30</v>
      </c>
      <c r="BLB6" s="61">
        <v>15</v>
      </c>
      <c r="BLC6" s="61">
        <v>120</v>
      </c>
      <c r="BLD6" s="61">
        <v>0</v>
      </c>
      <c r="BLE6" s="61">
        <v>100</v>
      </c>
      <c r="BLF6" s="61">
        <v>100</v>
      </c>
      <c r="BLG6" s="61">
        <v>0</v>
      </c>
      <c r="BLH6" s="61">
        <v>0</v>
      </c>
      <c r="BLI6" s="61">
        <v>0</v>
      </c>
      <c r="BLJ6" s="61">
        <v>100</v>
      </c>
      <c r="BLK6" s="61">
        <v>0</v>
      </c>
      <c r="BLL6" s="61">
        <v>0</v>
      </c>
      <c r="BLM6" s="61">
        <v>100</v>
      </c>
      <c r="BLN6" s="61">
        <v>100</v>
      </c>
      <c r="BLO6" s="61">
        <v>100</v>
      </c>
      <c r="BLP6" s="61">
        <v>0</v>
      </c>
      <c r="BLQ6" s="61">
        <v>0</v>
      </c>
      <c r="BLR6" s="61">
        <v>0</v>
      </c>
      <c r="BLS6" s="61">
        <v>0</v>
      </c>
      <c r="BLT6" s="61">
        <v>0.1</v>
      </c>
      <c r="BLU6" s="61">
        <v>0</v>
      </c>
      <c r="BLV6" s="61">
        <v>205</v>
      </c>
      <c r="BLW6" s="61">
        <v>205</v>
      </c>
      <c r="BLX6" s="61">
        <v>0</v>
      </c>
      <c r="BLY6" s="61">
        <v>0</v>
      </c>
      <c r="BLZ6" s="61">
        <v>0</v>
      </c>
      <c r="BMC6" s="61">
        <v>0</v>
      </c>
      <c r="BMD6" s="61">
        <v>1</v>
      </c>
      <c r="BME6" s="61">
        <v>1</v>
      </c>
      <c r="BMF6" s="61">
        <v>0</v>
      </c>
      <c r="BMG6" s="61">
        <v>0</v>
      </c>
      <c r="BMH6" s="61">
        <v>0</v>
      </c>
      <c r="BMI6" s="61">
        <v>120</v>
      </c>
      <c r="BMJ6" s="61">
        <v>1</v>
      </c>
      <c r="BMK6" s="61">
        <v>50</v>
      </c>
      <c r="BML6" s="61">
        <v>30</v>
      </c>
      <c r="BMM6" s="61">
        <v>30</v>
      </c>
      <c r="BMN6" s="61">
        <v>15</v>
      </c>
      <c r="BMO6" s="61">
        <v>120</v>
      </c>
      <c r="BMP6" s="61">
        <v>0</v>
      </c>
      <c r="BMQ6" s="61">
        <v>100</v>
      </c>
      <c r="BMR6" s="61">
        <v>100</v>
      </c>
      <c r="BMS6" s="61">
        <v>0</v>
      </c>
      <c r="BMT6" s="61">
        <v>0</v>
      </c>
      <c r="BMU6" s="61">
        <v>0</v>
      </c>
      <c r="BMV6" s="61">
        <v>100</v>
      </c>
      <c r="BMW6" s="61">
        <v>0</v>
      </c>
      <c r="BMX6" s="61">
        <v>0</v>
      </c>
      <c r="BMY6" s="61">
        <v>100</v>
      </c>
      <c r="BMZ6" s="61">
        <v>100</v>
      </c>
      <c r="BNA6" s="61">
        <v>100</v>
      </c>
      <c r="BNB6" s="61">
        <v>0</v>
      </c>
      <c r="BNC6" s="61">
        <v>0</v>
      </c>
      <c r="BND6" s="61">
        <v>0</v>
      </c>
      <c r="BNE6" s="61">
        <v>0</v>
      </c>
      <c r="BNF6" s="61">
        <v>0.1</v>
      </c>
      <c r="BNG6" s="61">
        <v>0</v>
      </c>
      <c r="BNH6" s="61">
        <v>205</v>
      </c>
      <c r="BNI6" s="61">
        <v>205</v>
      </c>
      <c r="BNJ6" s="61">
        <v>0</v>
      </c>
      <c r="BNK6" s="61">
        <v>0</v>
      </c>
      <c r="BNL6" s="61">
        <v>0</v>
      </c>
      <c r="BNO6" s="61">
        <v>0</v>
      </c>
      <c r="BNP6" s="61">
        <v>1</v>
      </c>
      <c r="BNQ6" s="61">
        <v>1</v>
      </c>
      <c r="BNR6" s="61">
        <v>0</v>
      </c>
      <c r="BNS6" s="61">
        <v>0</v>
      </c>
      <c r="BNT6" s="61">
        <v>0</v>
      </c>
      <c r="BNU6" s="61">
        <v>120</v>
      </c>
      <c r="BNV6" s="61">
        <v>1</v>
      </c>
      <c r="BNW6" s="61">
        <v>50</v>
      </c>
      <c r="BNX6" s="61">
        <v>30</v>
      </c>
      <c r="BNY6" s="61">
        <v>30</v>
      </c>
      <c r="BNZ6" s="61">
        <v>15</v>
      </c>
      <c r="BOA6" s="61">
        <v>120</v>
      </c>
      <c r="BOB6" s="61">
        <v>0</v>
      </c>
      <c r="BOC6" s="61">
        <v>100</v>
      </c>
      <c r="BOD6" s="61">
        <v>100</v>
      </c>
      <c r="BOE6" s="61">
        <v>0</v>
      </c>
      <c r="BOF6" s="61">
        <v>0</v>
      </c>
      <c r="BOG6" s="61">
        <v>0</v>
      </c>
      <c r="BOH6" s="61">
        <v>100</v>
      </c>
      <c r="BOI6" s="61">
        <v>0</v>
      </c>
      <c r="BOJ6" s="61">
        <v>0</v>
      </c>
      <c r="BOK6" s="61">
        <v>100</v>
      </c>
      <c r="BOL6" s="61">
        <v>100</v>
      </c>
      <c r="BOM6" s="61">
        <v>100</v>
      </c>
      <c r="BON6" s="61">
        <v>0</v>
      </c>
      <c r="BOO6" s="61">
        <v>0</v>
      </c>
      <c r="BOP6" s="61">
        <v>0</v>
      </c>
      <c r="BOQ6" s="61">
        <v>0</v>
      </c>
      <c r="BOR6" s="61">
        <v>0.1</v>
      </c>
      <c r="BOS6" s="61">
        <v>0</v>
      </c>
      <c r="BOT6" s="61">
        <v>205</v>
      </c>
      <c r="BOU6" s="61">
        <v>205</v>
      </c>
      <c r="BOV6" s="61">
        <v>0</v>
      </c>
      <c r="BOW6" s="61">
        <v>0</v>
      </c>
      <c r="BOX6" s="61">
        <v>0</v>
      </c>
      <c r="BPA6" s="61">
        <v>0</v>
      </c>
      <c r="BPB6" s="61">
        <v>1</v>
      </c>
      <c r="BPC6" s="61">
        <v>1</v>
      </c>
      <c r="BPD6" s="61">
        <v>0</v>
      </c>
      <c r="BPE6" s="61">
        <v>0</v>
      </c>
      <c r="BPF6" s="61">
        <v>0</v>
      </c>
      <c r="BPG6" s="61">
        <v>120</v>
      </c>
      <c r="BPH6" s="61">
        <v>1</v>
      </c>
      <c r="BPI6" s="61">
        <v>50</v>
      </c>
      <c r="BPJ6" s="61">
        <v>30</v>
      </c>
      <c r="BPK6" s="61">
        <v>30</v>
      </c>
      <c r="BPL6" s="61">
        <v>15</v>
      </c>
      <c r="BPM6" s="61">
        <v>120</v>
      </c>
      <c r="BPN6" s="61">
        <v>0</v>
      </c>
      <c r="BPO6" s="61">
        <v>100</v>
      </c>
      <c r="BPP6" s="61">
        <v>100</v>
      </c>
      <c r="BPQ6" s="61">
        <v>0</v>
      </c>
      <c r="BPR6" s="61">
        <v>0</v>
      </c>
      <c r="BPS6" s="61">
        <v>0</v>
      </c>
      <c r="BPT6" s="61">
        <v>100</v>
      </c>
      <c r="BPU6" s="61">
        <v>0</v>
      </c>
      <c r="BPV6" s="61">
        <v>0</v>
      </c>
      <c r="BPW6" s="61">
        <v>100</v>
      </c>
      <c r="BPX6" s="61">
        <v>100</v>
      </c>
      <c r="BPY6" s="61">
        <v>100</v>
      </c>
      <c r="BPZ6" s="61">
        <v>0</v>
      </c>
      <c r="BQA6" s="61">
        <v>0</v>
      </c>
      <c r="BQB6" s="61">
        <v>0</v>
      </c>
      <c r="BQC6" s="61">
        <v>0</v>
      </c>
      <c r="BQD6" s="61">
        <v>0.1</v>
      </c>
      <c r="BQE6" s="61">
        <v>0</v>
      </c>
      <c r="BQF6" s="61">
        <v>205</v>
      </c>
      <c r="BQG6" s="61">
        <v>205</v>
      </c>
      <c r="BQH6" s="61">
        <v>0</v>
      </c>
      <c r="BQI6" s="61">
        <v>0</v>
      </c>
      <c r="BQJ6" s="61">
        <v>0</v>
      </c>
      <c r="BQM6" s="61">
        <v>0</v>
      </c>
      <c r="BQN6" s="61">
        <v>1</v>
      </c>
      <c r="BQO6" s="61">
        <v>1</v>
      </c>
      <c r="BQP6" s="61">
        <v>0</v>
      </c>
      <c r="BQQ6" s="61">
        <v>0</v>
      </c>
      <c r="BQR6" s="61">
        <v>0</v>
      </c>
      <c r="BQS6" s="61">
        <v>120</v>
      </c>
      <c r="BQT6" s="61">
        <v>1</v>
      </c>
      <c r="BQU6" s="61">
        <v>50</v>
      </c>
      <c r="BQV6" s="61">
        <v>30</v>
      </c>
      <c r="BQW6" s="61">
        <v>30</v>
      </c>
      <c r="BQX6" s="61">
        <v>15</v>
      </c>
      <c r="BQY6" s="61">
        <v>120</v>
      </c>
      <c r="BQZ6" s="61">
        <v>0</v>
      </c>
      <c r="BRA6" s="61">
        <v>100</v>
      </c>
      <c r="BRB6" s="61">
        <v>100</v>
      </c>
      <c r="BRC6" s="61">
        <v>0</v>
      </c>
      <c r="BRD6" s="61">
        <v>0</v>
      </c>
      <c r="BRE6" s="61">
        <v>0</v>
      </c>
      <c r="BRF6" s="61">
        <v>100</v>
      </c>
      <c r="BRG6" s="61">
        <v>0</v>
      </c>
      <c r="BRH6" s="61">
        <v>0</v>
      </c>
      <c r="BRI6" s="61">
        <v>100</v>
      </c>
      <c r="BRJ6" s="61">
        <v>100</v>
      </c>
      <c r="BRK6" s="61">
        <v>100</v>
      </c>
      <c r="BRL6" s="61">
        <v>1000</v>
      </c>
      <c r="BRM6" s="61">
        <v>1</v>
      </c>
      <c r="BRN6" s="61">
        <v>0.5</v>
      </c>
      <c r="BRO6" s="61">
        <v>120</v>
      </c>
      <c r="BRP6" s="61">
        <v>120</v>
      </c>
      <c r="BRQ6" s="61">
        <v>1</v>
      </c>
      <c r="BRR6" s="61">
        <v>2</v>
      </c>
      <c r="BRS6" s="61">
        <v>2</v>
      </c>
      <c r="BRT6" s="61">
        <v>0</v>
      </c>
      <c r="BRU6" s="61">
        <v>120</v>
      </c>
      <c r="BRV6" s="61">
        <v>50</v>
      </c>
      <c r="BRW6" s="61">
        <v>30</v>
      </c>
      <c r="BRX6" s="61">
        <v>30</v>
      </c>
      <c r="BRY6" s="61">
        <v>15</v>
      </c>
      <c r="BRZ6" s="61">
        <v>75</v>
      </c>
      <c r="BSA6" s="61">
        <v>55</v>
      </c>
      <c r="BSB6" s="61">
        <v>100</v>
      </c>
      <c r="BSC6" s="61">
        <v>0.01</v>
      </c>
      <c r="BSD6" s="61">
        <v>70</v>
      </c>
      <c r="BSE6" s="61">
        <v>0</v>
      </c>
      <c r="BSF6" s="61">
        <v>30</v>
      </c>
      <c r="BSG6" s="61">
        <v>100</v>
      </c>
      <c r="BSH6" s="61">
        <v>0</v>
      </c>
      <c r="BSI6" s="61">
        <v>0</v>
      </c>
      <c r="BSJ6" s="61">
        <v>100</v>
      </c>
      <c r="BSK6" s="61">
        <v>100</v>
      </c>
      <c r="BSL6" s="61">
        <v>100</v>
      </c>
      <c r="BSM6" s="61">
        <v>0</v>
      </c>
      <c r="BSN6" s="61">
        <v>0</v>
      </c>
      <c r="BSO6" s="61">
        <v>0.1</v>
      </c>
      <c r="BSP6" s="61">
        <v>205</v>
      </c>
      <c r="BSQ6" s="61">
        <v>205</v>
      </c>
      <c r="BSR6" s="61">
        <v>1</v>
      </c>
      <c r="BSS6" s="61">
        <v>1</v>
      </c>
      <c r="BST6" s="61">
        <v>1</v>
      </c>
      <c r="BSU6" s="61">
        <v>0</v>
      </c>
      <c r="BSV6" s="61">
        <v>120</v>
      </c>
      <c r="BSW6" s="61">
        <v>50</v>
      </c>
      <c r="BSX6" s="61">
        <v>30</v>
      </c>
      <c r="BSY6" s="61">
        <v>30</v>
      </c>
      <c r="BSZ6" s="61">
        <v>15</v>
      </c>
      <c r="BTA6" s="61">
        <v>70</v>
      </c>
      <c r="BTB6" s="61">
        <v>70</v>
      </c>
      <c r="BTC6" s="61">
        <v>100</v>
      </c>
      <c r="BTD6" s="61">
        <v>100</v>
      </c>
      <c r="BTE6" s="61">
        <v>70</v>
      </c>
      <c r="BTF6" s="61">
        <v>0</v>
      </c>
      <c r="BTG6" s="61">
        <v>0</v>
      </c>
      <c r="BTH6" s="61">
        <v>100</v>
      </c>
      <c r="BTI6" s="61">
        <v>0</v>
      </c>
      <c r="BTJ6" s="61">
        <v>0</v>
      </c>
      <c r="BTK6" s="61">
        <v>100</v>
      </c>
      <c r="BTL6" s="61">
        <v>100</v>
      </c>
      <c r="BTM6" s="61">
        <v>100</v>
      </c>
      <c r="BTN6" s="61">
        <v>0</v>
      </c>
      <c r="BTO6" s="61">
        <v>0</v>
      </c>
      <c r="BTP6" s="61">
        <v>0.2</v>
      </c>
      <c r="BTQ6" s="61">
        <v>205</v>
      </c>
      <c r="BTR6" s="61">
        <v>205</v>
      </c>
      <c r="BTS6" s="61">
        <v>1</v>
      </c>
      <c r="BTT6" s="61">
        <v>1</v>
      </c>
      <c r="BTU6" s="61">
        <v>1</v>
      </c>
      <c r="BTV6" s="61">
        <v>0</v>
      </c>
      <c r="BTW6" s="61">
        <v>120</v>
      </c>
      <c r="BTX6" s="61">
        <v>50</v>
      </c>
      <c r="BTY6" s="61">
        <v>30</v>
      </c>
      <c r="BTZ6" s="61">
        <v>30</v>
      </c>
      <c r="BUA6" s="61">
        <v>15</v>
      </c>
      <c r="BUB6" s="61">
        <v>40</v>
      </c>
      <c r="BUC6" s="61">
        <v>20</v>
      </c>
      <c r="BUD6" s="61">
        <v>100</v>
      </c>
      <c r="BUE6" s="61">
        <v>100</v>
      </c>
      <c r="BUF6" s="61">
        <v>28</v>
      </c>
      <c r="BUG6" s="61">
        <v>0</v>
      </c>
      <c r="BUH6" s="61">
        <v>0</v>
      </c>
      <c r="BUI6" s="61">
        <v>10</v>
      </c>
      <c r="BUJ6" s="61">
        <v>0</v>
      </c>
      <c r="BUK6" s="61">
        <v>0</v>
      </c>
      <c r="BUL6" s="61">
        <v>100</v>
      </c>
      <c r="BUM6" s="61">
        <v>100</v>
      </c>
      <c r="BUN6" s="61">
        <v>100</v>
      </c>
      <c r="BUO6" s="61">
        <v>0.1</v>
      </c>
      <c r="BUP6" s="61">
        <v>0.1</v>
      </c>
      <c r="BUQ6" s="61">
        <v>4</v>
      </c>
      <c r="BUR6" s="61">
        <v>1</v>
      </c>
      <c r="BUS6" s="61">
        <v>0.15</v>
      </c>
      <c r="BUT6" s="61">
        <v>0</v>
      </c>
      <c r="BUU6" s="61">
        <v>200</v>
      </c>
      <c r="BUV6" s="61">
        <v>50</v>
      </c>
      <c r="BUW6" s="61">
        <v>30</v>
      </c>
      <c r="BUX6" s="61">
        <v>30</v>
      </c>
      <c r="BUY6" s="61">
        <v>30</v>
      </c>
      <c r="BUZ6" s="61">
        <v>110</v>
      </c>
      <c r="BVA6" s="61">
        <v>70</v>
      </c>
      <c r="BVB6" s="61">
        <v>1</v>
      </c>
      <c r="BVC6" s="61">
        <v>1</v>
      </c>
      <c r="BVD6" s="61">
        <v>100</v>
      </c>
      <c r="BVE6" s="61">
        <v>0</v>
      </c>
      <c r="BVF6" s="61">
        <v>0</v>
      </c>
      <c r="BVG6" s="61">
        <v>100</v>
      </c>
      <c r="BVH6" s="61">
        <v>0</v>
      </c>
      <c r="BVI6" s="61">
        <v>10</v>
      </c>
      <c r="BVJ6" s="61">
        <v>100</v>
      </c>
      <c r="BVK6" s="61">
        <v>0</v>
      </c>
      <c r="BVL6" s="61">
        <v>0.1</v>
      </c>
      <c r="BVM6" s="61">
        <v>205</v>
      </c>
      <c r="BVN6" s="61">
        <v>1</v>
      </c>
      <c r="BVO6" s="61">
        <v>1</v>
      </c>
      <c r="BVP6" s="61">
        <v>0</v>
      </c>
      <c r="BVQ6" s="61">
        <v>120</v>
      </c>
      <c r="BVR6" s="61">
        <v>50</v>
      </c>
      <c r="BVS6" s="61">
        <v>30</v>
      </c>
      <c r="BVT6" s="61">
        <v>30</v>
      </c>
      <c r="BVU6" s="61">
        <v>15</v>
      </c>
      <c r="BVV6" s="61">
        <v>120</v>
      </c>
      <c r="BVW6" s="61">
        <v>100</v>
      </c>
      <c r="BVX6" s="61">
        <v>100</v>
      </c>
      <c r="BVY6" s="61">
        <v>100</v>
      </c>
      <c r="BVZ6" s="61">
        <v>117</v>
      </c>
      <c r="BWA6" s="61">
        <v>0</v>
      </c>
      <c r="BWB6" s="61">
        <v>0</v>
      </c>
      <c r="BWC6" s="61">
        <v>100</v>
      </c>
      <c r="BWD6" s="61">
        <v>0</v>
      </c>
      <c r="BWE6" s="61">
        <v>100</v>
      </c>
      <c r="BWF6" s="61">
        <v>100</v>
      </c>
      <c r="BWG6" s="61">
        <v>0</v>
      </c>
      <c r="BWH6" s="61">
        <v>0.1</v>
      </c>
      <c r="BWI6" s="61">
        <v>40</v>
      </c>
      <c r="BWJ6" s="61">
        <v>1</v>
      </c>
      <c r="BWK6" s="61">
        <v>1</v>
      </c>
      <c r="BWL6" s="61">
        <v>30</v>
      </c>
      <c r="BWM6" s="61">
        <v>80</v>
      </c>
      <c r="BWN6" s="61">
        <v>50</v>
      </c>
      <c r="BWO6" s="61">
        <v>30</v>
      </c>
      <c r="BWP6" s="61">
        <v>30</v>
      </c>
      <c r="BWQ6" s="61">
        <v>15</v>
      </c>
      <c r="BWR6" s="61">
        <v>80</v>
      </c>
      <c r="BWS6" s="61">
        <v>30</v>
      </c>
      <c r="BWT6" s="61">
        <v>0.5</v>
      </c>
      <c r="BWU6" s="61">
        <v>0.5</v>
      </c>
      <c r="BWV6" s="61">
        <v>50</v>
      </c>
      <c r="BWW6" s="61">
        <v>0</v>
      </c>
      <c r="BWX6" s="61">
        <v>10</v>
      </c>
      <c r="BWY6" s="61">
        <v>100</v>
      </c>
      <c r="BWZ6" s="61">
        <v>10</v>
      </c>
      <c r="BXA6" s="61">
        <v>100</v>
      </c>
      <c r="BXB6" s="61">
        <v>100</v>
      </c>
      <c r="BXC6" s="61">
        <v>0</v>
      </c>
      <c r="BXD6" s="61">
        <v>1</v>
      </c>
      <c r="BXE6" s="61">
        <v>205</v>
      </c>
      <c r="BXF6" s="61">
        <v>0</v>
      </c>
      <c r="BXG6" s="61">
        <v>1</v>
      </c>
      <c r="BXH6" s="61">
        <v>0</v>
      </c>
      <c r="BXI6" s="61">
        <v>400</v>
      </c>
      <c r="BXJ6" s="61">
        <v>50</v>
      </c>
      <c r="BXK6" s="61">
        <v>30</v>
      </c>
      <c r="BXL6" s="61">
        <v>30</v>
      </c>
      <c r="BXM6" s="61">
        <v>15</v>
      </c>
      <c r="BXN6" s="61">
        <v>400</v>
      </c>
      <c r="BXO6" s="61">
        <v>0</v>
      </c>
      <c r="BXP6" s="61">
        <v>320</v>
      </c>
      <c r="BXQ6" s="61">
        <v>320</v>
      </c>
      <c r="BXR6" s="61">
        <v>0</v>
      </c>
      <c r="BXS6" s="61">
        <v>0</v>
      </c>
      <c r="BXT6" s="61">
        <v>0</v>
      </c>
      <c r="BXU6" s="61">
        <v>100</v>
      </c>
      <c r="BXV6" s="61">
        <v>0</v>
      </c>
      <c r="BXW6" s="61">
        <v>100</v>
      </c>
      <c r="BXX6" s="61">
        <v>0</v>
      </c>
      <c r="BXY6" s="61">
        <v>2</v>
      </c>
      <c r="BXZ6" s="61">
        <v>0</v>
      </c>
      <c r="BYA6" s="61">
        <v>0</v>
      </c>
      <c r="BYB6" s="61">
        <v>0</v>
      </c>
      <c r="BYC6" s="61">
        <v>0</v>
      </c>
      <c r="BYD6" s="61">
        <v>0</v>
      </c>
      <c r="BYE6" s="61">
        <v>0</v>
      </c>
      <c r="BYF6" s="61">
        <v>2</v>
      </c>
      <c r="BYG6" s="61">
        <v>0.5</v>
      </c>
      <c r="BYH6" s="61">
        <v>8</v>
      </c>
      <c r="BYI6" s="61">
        <v>9.5</v>
      </c>
      <c r="BYJ6" s="61">
        <v>4</v>
      </c>
      <c r="BYK6" s="61">
        <v>3.5</v>
      </c>
      <c r="BYL6" s="61">
        <v>0</v>
      </c>
      <c r="BYM6" s="61">
        <v>2</v>
      </c>
      <c r="BYN6" s="61">
        <v>0</v>
      </c>
      <c r="BYO6" s="61">
        <v>0</v>
      </c>
      <c r="BYP6" s="61">
        <v>0</v>
      </c>
      <c r="BYQ6" s="61">
        <v>0</v>
      </c>
      <c r="BYR6" s="61">
        <v>0</v>
      </c>
      <c r="BYS6" s="61">
        <v>0</v>
      </c>
      <c r="BYT6" s="61">
        <v>5</v>
      </c>
      <c r="BYU6" s="61">
        <v>0</v>
      </c>
      <c r="BYV6" s="61">
        <v>0</v>
      </c>
      <c r="BYW6" s="61">
        <v>0</v>
      </c>
      <c r="BYX6" s="61">
        <v>0</v>
      </c>
      <c r="BYY6" s="61">
        <v>0</v>
      </c>
      <c r="BYZ6" s="61">
        <v>0</v>
      </c>
      <c r="BZA6" s="61">
        <v>5</v>
      </c>
      <c r="BZB6" s="61">
        <v>0</v>
      </c>
      <c r="BZC6" s="61">
        <v>0</v>
      </c>
      <c r="BZD6" s="61">
        <v>0</v>
      </c>
      <c r="BZE6" s="61">
        <v>0</v>
      </c>
      <c r="BZF6" s="61">
        <v>0</v>
      </c>
      <c r="BZG6" s="61">
        <v>0</v>
      </c>
      <c r="BZH6" s="61">
        <v>5</v>
      </c>
      <c r="BZI6" s="61">
        <v>0</v>
      </c>
      <c r="BZJ6" s="61">
        <v>0</v>
      </c>
      <c r="BZK6" s="61">
        <v>0</v>
      </c>
      <c r="BZL6" s="61">
        <v>0</v>
      </c>
      <c r="BZM6" s="61">
        <v>0</v>
      </c>
      <c r="BZN6" s="61">
        <v>0</v>
      </c>
      <c r="BZO6" s="61">
        <v>5</v>
      </c>
      <c r="BZP6" s="61">
        <v>0</v>
      </c>
      <c r="BZQ6" s="61">
        <v>0</v>
      </c>
      <c r="BZR6" s="61">
        <v>0</v>
      </c>
      <c r="BZS6" s="61">
        <v>0</v>
      </c>
      <c r="BZT6" s="61">
        <v>0</v>
      </c>
      <c r="BZU6" s="61">
        <v>0</v>
      </c>
      <c r="BZV6" s="61">
        <v>0</v>
      </c>
      <c r="BZW6" s="61">
        <v>0</v>
      </c>
      <c r="BZX6" s="61">
        <v>2</v>
      </c>
      <c r="BZY6" s="61">
        <v>0</v>
      </c>
      <c r="BZZ6" s="61">
        <v>0</v>
      </c>
      <c r="CAA6" s="61">
        <v>0</v>
      </c>
      <c r="CAB6" s="61">
        <v>0</v>
      </c>
      <c r="CAC6" s="61">
        <v>0</v>
      </c>
      <c r="CAD6" s="61">
        <v>16</v>
      </c>
      <c r="CAE6" s="61">
        <v>0</v>
      </c>
      <c r="CAF6" s="61">
        <v>0</v>
      </c>
      <c r="CAG6" s="61">
        <v>0</v>
      </c>
      <c r="CAH6" s="61">
        <v>0</v>
      </c>
      <c r="CAI6" s="61">
        <v>0</v>
      </c>
      <c r="CAJ6" s="61">
        <v>0</v>
      </c>
      <c r="CAK6" s="61">
        <v>0</v>
      </c>
      <c r="CAL6" s="61">
        <v>0</v>
      </c>
      <c r="CAM6" s="61">
        <v>0</v>
      </c>
      <c r="CAN6" s="61">
        <v>0</v>
      </c>
      <c r="CAO6" s="61">
        <v>0</v>
      </c>
      <c r="CAP6" s="61">
        <v>0</v>
      </c>
      <c r="CAQ6" s="61">
        <v>0</v>
      </c>
      <c r="CAR6" s="61">
        <v>0</v>
      </c>
      <c r="CAS6" s="61">
        <v>0</v>
      </c>
      <c r="CAT6" s="61">
        <v>0</v>
      </c>
      <c r="CAU6" s="61">
        <v>0</v>
      </c>
      <c r="CAV6" s="61">
        <v>0</v>
      </c>
      <c r="CAW6" s="61">
        <v>0</v>
      </c>
      <c r="CAX6" s="61">
        <v>0</v>
      </c>
      <c r="CAY6" s="61">
        <v>0</v>
      </c>
      <c r="CAZ6" s="61">
        <v>0</v>
      </c>
      <c r="CBA6" s="61">
        <v>0</v>
      </c>
      <c r="CBB6" s="61">
        <v>0</v>
      </c>
      <c r="CBC6" s="61">
        <v>2</v>
      </c>
      <c r="CBD6" s="61">
        <v>0</v>
      </c>
      <c r="CBE6" s="61">
        <v>0</v>
      </c>
      <c r="CBF6" s="61">
        <v>0</v>
      </c>
      <c r="CBG6" s="61">
        <v>0</v>
      </c>
      <c r="CBH6" s="61">
        <v>0</v>
      </c>
      <c r="CBI6" s="61">
        <v>0</v>
      </c>
      <c r="CBJ6" s="61">
        <v>0</v>
      </c>
      <c r="CBK6" s="61">
        <v>0</v>
      </c>
      <c r="CBL6" s="61">
        <v>0</v>
      </c>
      <c r="CBM6" s="61">
        <v>0</v>
      </c>
      <c r="CBN6" s="61">
        <v>0</v>
      </c>
      <c r="CBO6" s="61">
        <v>0</v>
      </c>
      <c r="CBP6" s="61">
        <v>0</v>
      </c>
      <c r="CBQ6" s="61">
        <v>0</v>
      </c>
      <c r="CBR6" s="61">
        <v>0</v>
      </c>
      <c r="CBS6" s="61">
        <v>0</v>
      </c>
      <c r="CBT6" s="61">
        <v>0</v>
      </c>
      <c r="CBU6" s="61">
        <v>0</v>
      </c>
      <c r="CBV6" s="61">
        <v>0</v>
      </c>
      <c r="CBW6" s="61">
        <v>0</v>
      </c>
      <c r="CBX6" s="61">
        <v>0</v>
      </c>
      <c r="CBY6" s="61">
        <v>0</v>
      </c>
      <c r="CBZ6" s="61">
        <v>0</v>
      </c>
      <c r="CCA6" s="61">
        <v>0</v>
      </c>
      <c r="CCB6" s="61">
        <v>0</v>
      </c>
      <c r="CCC6" s="61">
        <v>0</v>
      </c>
      <c r="CCD6" s="61">
        <v>0</v>
      </c>
      <c r="CCE6" s="61">
        <v>0</v>
      </c>
      <c r="CCF6" s="61">
        <v>0</v>
      </c>
      <c r="CCG6" s="61">
        <v>0</v>
      </c>
      <c r="CCH6" s="61">
        <v>0</v>
      </c>
      <c r="CCI6" s="61">
        <v>0</v>
      </c>
      <c r="CCJ6" s="61">
        <v>0</v>
      </c>
      <c r="CCK6" s="61">
        <v>0</v>
      </c>
      <c r="CCL6" s="61">
        <v>0</v>
      </c>
      <c r="CCM6" s="61">
        <v>0</v>
      </c>
      <c r="CCN6" s="61">
        <v>0</v>
      </c>
      <c r="CCO6" s="61">
        <v>0</v>
      </c>
      <c r="CCP6" s="61">
        <v>0</v>
      </c>
      <c r="CCQ6" s="61">
        <v>0</v>
      </c>
      <c r="CCR6" s="61">
        <v>0</v>
      </c>
      <c r="CCS6" s="61">
        <v>0</v>
      </c>
      <c r="CCT6" s="61">
        <v>0</v>
      </c>
      <c r="CCU6" s="61">
        <v>0</v>
      </c>
      <c r="CCV6" s="61">
        <v>0</v>
      </c>
      <c r="CCW6" s="61">
        <v>0</v>
      </c>
      <c r="CCX6" s="61">
        <v>0</v>
      </c>
      <c r="CCY6" s="61">
        <v>0</v>
      </c>
      <c r="CCZ6" s="61">
        <v>0</v>
      </c>
      <c r="CDA6" s="61">
        <v>0</v>
      </c>
      <c r="CDB6" s="61">
        <v>0</v>
      </c>
      <c r="CDC6" s="61">
        <v>0</v>
      </c>
      <c r="CDD6" s="61">
        <v>0</v>
      </c>
      <c r="CDE6" s="61">
        <v>0</v>
      </c>
      <c r="CDF6" s="61">
        <v>0</v>
      </c>
      <c r="CDG6" s="61">
        <v>0</v>
      </c>
      <c r="CDH6" s="61">
        <v>0</v>
      </c>
      <c r="CDI6" s="61">
        <v>0</v>
      </c>
      <c r="CDJ6" s="61">
        <v>0</v>
      </c>
      <c r="CDK6" s="61">
        <v>0</v>
      </c>
      <c r="CDL6" s="61">
        <v>0</v>
      </c>
      <c r="CDM6" s="61">
        <v>0</v>
      </c>
      <c r="CDN6" s="61">
        <v>0</v>
      </c>
      <c r="CDO6" s="61">
        <v>0</v>
      </c>
      <c r="CDP6" s="61">
        <v>0</v>
      </c>
      <c r="CDQ6" s="61">
        <v>0</v>
      </c>
      <c r="CDR6" s="61">
        <v>0</v>
      </c>
      <c r="CDS6" s="61">
        <v>0</v>
      </c>
      <c r="CDT6" s="61">
        <v>0</v>
      </c>
      <c r="CDU6" s="61">
        <v>0</v>
      </c>
      <c r="CDV6" s="61">
        <v>0</v>
      </c>
      <c r="CDW6" s="61">
        <v>0</v>
      </c>
      <c r="CDX6" s="61">
        <v>0</v>
      </c>
      <c r="CDY6" s="61">
        <v>0</v>
      </c>
      <c r="CDZ6" s="61">
        <v>0</v>
      </c>
      <c r="CEA6" s="61">
        <v>0</v>
      </c>
      <c r="CEB6" s="61">
        <v>0</v>
      </c>
      <c r="CEC6" s="61">
        <v>0</v>
      </c>
      <c r="CED6" s="61">
        <v>0</v>
      </c>
      <c r="CEE6" s="61">
        <v>0</v>
      </c>
      <c r="CEF6" s="61">
        <v>0</v>
      </c>
      <c r="CEG6" s="61">
        <v>0</v>
      </c>
      <c r="CEH6" s="61">
        <v>0</v>
      </c>
      <c r="CEI6" s="61">
        <v>0</v>
      </c>
      <c r="CEJ6" s="61">
        <v>0</v>
      </c>
      <c r="CEK6" s="61">
        <v>0</v>
      </c>
      <c r="CEL6" s="61">
        <v>0</v>
      </c>
      <c r="CEM6" s="61">
        <v>0</v>
      </c>
      <c r="CEN6" s="61">
        <v>0</v>
      </c>
      <c r="CEO6" s="61">
        <v>0</v>
      </c>
      <c r="CEP6" s="61">
        <v>0</v>
      </c>
      <c r="CEQ6" s="61">
        <v>0</v>
      </c>
      <c r="CER6" s="61">
        <v>0</v>
      </c>
      <c r="CES6" s="61">
        <v>0</v>
      </c>
      <c r="CET6" s="61">
        <v>0</v>
      </c>
      <c r="CEU6" s="61">
        <v>0</v>
      </c>
      <c r="CEV6" s="61">
        <v>0</v>
      </c>
      <c r="CEW6" s="61">
        <v>0</v>
      </c>
      <c r="CEX6" s="61">
        <v>0</v>
      </c>
      <c r="CEY6" s="61">
        <v>0</v>
      </c>
      <c r="CEZ6" s="61">
        <v>0</v>
      </c>
      <c r="CFA6" s="61">
        <v>0</v>
      </c>
      <c r="CFB6" s="61">
        <v>0</v>
      </c>
      <c r="CFC6" s="61">
        <v>0</v>
      </c>
      <c r="CFD6" s="61">
        <v>0</v>
      </c>
      <c r="CFE6" s="61">
        <v>0</v>
      </c>
      <c r="CFF6" s="61">
        <v>0</v>
      </c>
      <c r="CFG6" s="61">
        <v>0</v>
      </c>
      <c r="CFH6" s="61">
        <v>0</v>
      </c>
      <c r="CFI6" s="61">
        <v>0</v>
      </c>
      <c r="CFJ6" s="61">
        <v>0</v>
      </c>
      <c r="CFK6" s="61">
        <v>0</v>
      </c>
      <c r="CFL6" s="61">
        <v>0</v>
      </c>
      <c r="CFM6" s="61">
        <v>0</v>
      </c>
      <c r="CFN6" s="61">
        <v>0</v>
      </c>
      <c r="CFO6" s="61">
        <v>0</v>
      </c>
      <c r="CFP6" s="61">
        <v>2</v>
      </c>
      <c r="CFQ6" s="61">
        <v>0</v>
      </c>
      <c r="CFR6" s="61">
        <v>0</v>
      </c>
      <c r="CFS6" s="61">
        <v>0</v>
      </c>
      <c r="CFT6" s="61">
        <v>0</v>
      </c>
      <c r="CFU6" s="61">
        <v>0</v>
      </c>
      <c r="CFV6" s="61">
        <v>0</v>
      </c>
      <c r="CFW6" s="61">
        <v>0</v>
      </c>
      <c r="CFX6" s="61">
        <v>0</v>
      </c>
      <c r="CFY6" s="61">
        <v>0</v>
      </c>
      <c r="CFZ6" s="61">
        <v>0</v>
      </c>
      <c r="CGA6" s="61">
        <v>0</v>
      </c>
      <c r="CGB6" s="61">
        <v>0</v>
      </c>
      <c r="CGC6" s="61">
        <v>0</v>
      </c>
      <c r="CGD6" s="61">
        <v>0</v>
      </c>
      <c r="CGE6" s="61">
        <v>0</v>
      </c>
      <c r="CGF6" s="61">
        <v>0</v>
      </c>
      <c r="CGG6" s="61">
        <v>0</v>
      </c>
      <c r="CGH6" s="61">
        <v>0</v>
      </c>
      <c r="CGI6" s="61">
        <v>0</v>
      </c>
      <c r="CGJ6" s="61">
        <v>0</v>
      </c>
      <c r="CGK6" s="61">
        <v>0</v>
      </c>
      <c r="CGL6" s="61">
        <v>0</v>
      </c>
      <c r="CGM6" s="61">
        <v>0</v>
      </c>
      <c r="CGN6" s="61">
        <v>0</v>
      </c>
      <c r="CGO6" s="61">
        <v>0</v>
      </c>
      <c r="CGP6" s="61">
        <v>0</v>
      </c>
      <c r="CGQ6" s="61">
        <v>0</v>
      </c>
      <c r="CGR6" s="61">
        <v>0</v>
      </c>
      <c r="CGS6" s="61">
        <v>0</v>
      </c>
      <c r="CGT6" s="61">
        <v>0</v>
      </c>
      <c r="CGU6" s="61">
        <v>0</v>
      </c>
      <c r="CGV6" s="61">
        <v>0</v>
      </c>
      <c r="CGW6" s="61">
        <v>0</v>
      </c>
      <c r="CGX6" s="61">
        <v>0</v>
      </c>
      <c r="CGY6" s="61">
        <v>0</v>
      </c>
      <c r="CGZ6" s="61">
        <v>0</v>
      </c>
      <c r="CHA6" s="61">
        <v>0</v>
      </c>
      <c r="CHB6" s="61">
        <v>0</v>
      </c>
      <c r="CHC6" s="61">
        <v>0</v>
      </c>
      <c r="CHD6" s="61">
        <v>0</v>
      </c>
      <c r="CHE6" s="61">
        <v>0</v>
      </c>
      <c r="CHF6" s="61">
        <v>0</v>
      </c>
      <c r="CHG6" s="61">
        <v>0</v>
      </c>
      <c r="CHH6" s="61">
        <v>0</v>
      </c>
      <c r="CHI6" s="61">
        <v>0</v>
      </c>
      <c r="CHJ6" s="61">
        <v>0</v>
      </c>
      <c r="CHK6" s="61">
        <v>0</v>
      </c>
      <c r="CHL6" s="61">
        <v>0</v>
      </c>
      <c r="CHM6" s="61">
        <v>0</v>
      </c>
      <c r="CHN6" s="61">
        <v>0</v>
      </c>
      <c r="CHO6" s="61">
        <v>0</v>
      </c>
      <c r="CHP6" s="61">
        <v>0</v>
      </c>
      <c r="CHQ6" s="61">
        <v>0</v>
      </c>
      <c r="CHR6" s="61">
        <v>0</v>
      </c>
      <c r="CHS6" s="61">
        <v>0</v>
      </c>
      <c r="CHT6" s="61">
        <v>0</v>
      </c>
      <c r="CHU6" s="61">
        <v>0</v>
      </c>
      <c r="CHV6" s="61">
        <v>0</v>
      </c>
      <c r="CHW6" s="61">
        <v>0</v>
      </c>
      <c r="CHX6" s="61">
        <v>0</v>
      </c>
      <c r="CHY6" s="61">
        <v>0</v>
      </c>
      <c r="CHZ6" s="61">
        <v>0</v>
      </c>
      <c r="CIA6" s="61">
        <v>0</v>
      </c>
      <c r="CIB6" s="61">
        <v>0</v>
      </c>
      <c r="CIC6" s="61">
        <v>0</v>
      </c>
      <c r="CID6" s="61">
        <v>0</v>
      </c>
      <c r="CIE6" s="61">
        <v>0</v>
      </c>
      <c r="CIF6" s="61">
        <v>0</v>
      </c>
      <c r="CIG6" s="61">
        <v>0</v>
      </c>
      <c r="CIH6" s="61">
        <v>0</v>
      </c>
      <c r="CII6" s="61">
        <v>0</v>
      </c>
      <c r="CIJ6" s="61">
        <v>0</v>
      </c>
      <c r="CIK6" s="61">
        <v>0</v>
      </c>
      <c r="CIL6" s="61">
        <v>0</v>
      </c>
      <c r="CIM6" s="61">
        <v>0</v>
      </c>
      <c r="CIN6" s="61">
        <v>0</v>
      </c>
      <c r="CIO6" s="61">
        <v>0</v>
      </c>
      <c r="CIP6" s="61">
        <v>0</v>
      </c>
      <c r="CIQ6" s="61">
        <v>0</v>
      </c>
      <c r="CIR6" s="61">
        <v>0</v>
      </c>
      <c r="CIS6" s="61">
        <v>0</v>
      </c>
      <c r="CIT6" s="61">
        <v>0</v>
      </c>
      <c r="CIU6" s="61">
        <v>0</v>
      </c>
      <c r="CIV6" s="61">
        <v>0</v>
      </c>
      <c r="CIW6" s="61">
        <v>0</v>
      </c>
      <c r="CIX6" s="61">
        <v>0</v>
      </c>
      <c r="CIY6" s="61">
        <v>0</v>
      </c>
      <c r="CIZ6" s="61">
        <v>0</v>
      </c>
      <c r="CJA6" s="61">
        <v>0</v>
      </c>
      <c r="CJB6" s="61">
        <v>0</v>
      </c>
      <c r="CJC6" s="61">
        <v>0</v>
      </c>
      <c r="CJD6" s="61">
        <v>0</v>
      </c>
      <c r="CJE6" s="61">
        <v>0</v>
      </c>
      <c r="CJF6" s="61">
        <v>0</v>
      </c>
      <c r="CJG6" s="61">
        <v>0</v>
      </c>
      <c r="CJH6" s="61">
        <v>0</v>
      </c>
      <c r="CJI6" s="61">
        <v>0</v>
      </c>
      <c r="CJJ6" s="61">
        <v>0</v>
      </c>
      <c r="CJK6" s="61">
        <v>0</v>
      </c>
      <c r="CJL6" s="61">
        <v>0</v>
      </c>
      <c r="CJM6" s="61">
        <v>0</v>
      </c>
      <c r="CJN6" s="61">
        <v>0</v>
      </c>
      <c r="CJO6" s="61">
        <v>0</v>
      </c>
      <c r="CJP6" s="61">
        <v>0</v>
      </c>
      <c r="CJQ6" s="61">
        <v>0</v>
      </c>
      <c r="CJR6" s="61">
        <v>0</v>
      </c>
      <c r="CJS6" s="61">
        <v>0</v>
      </c>
      <c r="CJT6" s="61">
        <v>0</v>
      </c>
      <c r="CJU6" s="61">
        <v>0</v>
      </c>
      <c r="CJV6" s="61">
        <v>0</v>
      </c>
      <c r="CJW6" s="61">
        <v>0</v>
      </c>
      <c r="CJX6" s="61">
        <v>0</v>
      </c>
      <c r="CJY6" s="61">
        <v>0</v>
      </c>
      <c r="CJZ6" s="61">
        <v>0</v>
      </c>
      <c r="CKA6" s="61">
        <v>0</v>
      </c>
      <c r="CKB6" s="61">
        <v>0</v>
      </c>
      <c r="CKC6" s="61">
        <v>2</v>
      </c>
      <c r="CKD6" s="61">
        <v>0</v>
      </c>
      <c r="CKE6" s="61">
        <v>0</v>
      </c>
      <c r="CKF6" s="61">
        <v>0</v>
      </c>
      <c r="CKG6" s="61">
        <v>0</v>
      </c>
      <c r="CKH6" s="61">
        <v>0</v>
      </c>
      <c r="CKI6" s="61">
        <v>0</v>
      </c>
      <c r="CKJ6" s="61">
        <v>0</v>
      </c>
      <c r="CKK6" s="61">
        <v>0</v>
      </c>
      <c r="CKL6" s="61">
        <v>0</v>
      </c>
      <c r="CKM6" s="61">
        <v>0</v>
      </c>
      <c r="CKN6" s="61">
        <v>0</v>
      </c>
      <c r="CKO6" s="61">
        <v>0</v>
      </c>
      <c r="CKP6" s="61">
        <v>0</v>
      </c>
      <c r="CKQ6" s="61">
        <v>0</v>
      </c>
      <c r="CKR6" s="61">
        <v>0</v>
      </c>
      <c r="CKS6" s="61">
        <v>0</v>
      </c>
      <c r="CKT6" s="61">
        <v>0</v>
      </c>
      <c r="CKU6" s="61">
        <v>0</v>
      </c>
      <c r="CKV6" s="61">
        <v>0</v>
      </c>
      <c r="CKW6" s="61">
        <v>0</v>
      </c>
      <c r="CKX6" s="61">
        <v>0</v>
      </c>
      <c r="CKY6" s="61">
        <v>0</v>
      </c>
      <c r="CKZ6" s="61">
        <v>0</v>
      </c>
      <c r="CLA6" s="61">
        <v>0</v>
      </c>
      <c r="CLB6" s="61">
        <v>0</v>
      </c>
      <c r="CLC6" s="61">
        <v>0</v>
      </c>
      <c r="CLD6" s="61">
        <v>0</v>
      </c>
      <c r="CLE6" s="61">
        <v>0</v>
      </c>
      <c r="CLF6" s="61">
        <v>0</v>
      </c>
      <c r="CLG6" s="61">
        <v>0</v>
      </c>
      <c r="CLH6" s="61">
        <v>0</v>
      </c>
      <c r="CLI6" s="61">
        <v>0</v>
      </c>
      <c r="CLJ6" s="61">
        <v>0</v>
      </c>
      <c r="CLK6" s="61">
        <v>0</v>
      </c>
      <c r="CLL6" s="61">
        <v>0</v>
      </c>
      <c r="CLM6" s="61">
        <v>0</v>
      </c>
      <c r="CLN6" s="61">
        <v>0</v>
      </c>
      <c r="CLO6" s="61">
        <v>0</v>
      </c>
      <c r="CLP6" s="61">
        <v>0</v>
      </c>
      <c r="CLQ6" s="61">
        <v>0</v>
      </c>
      <c r="CLR6" s="61">
        <v>0</v>
      </c>
      <c r="CLS6" s="61">
        <v>0</v>
      </c>
      <c r="CLT6" s="61">
        <v>0</v>
      </c>
      <c r="CLU6" s="61">
        <v>0</v>
      </c>
      <c r="CLV6" s="61">
        <v>0</v>
      </c>
      <c r="CLW6" s="61">
        <v>0</v>
      </c>
      <c r="CLX6" s="61">
        <v>0</v>
      </c>
      <c r="CLY6" s="61">
        <v>0</v>
      </c>
      <c r="CLZ6" s="61">
        <v>0</v>
      </c>
      <c r="CMA6" s="61">
        <v>0</v>
      </c>
      <c r="CMB6" s="61">
        <v>0</v>
      </c>
      <c r="CMC6" s="61">
        <v>0</v>
      </c>
      <c r="CMD6" s="61">
        <v>0</v>
      </c>
      <c r="CME6" s="61">
        <v>0</v>
      </c>
      <c r="CMF6" s="61">
        <v>0</v>
      </c>
      <c r="CMG6" s="61">
        <v>0</v>
      </c>
      <c r="CMH6" s="61">
        <v>0</v>
      </c>
      <c r="CMI6" s="61">
        <v>0</v>
      </c>
      <c r="CMJ6" s="61">
        <v>0</v>
      </c>
      <c r="CMK6" s="61">
        <v>0</v>
      </c>
      <c r="CML6" s="61">
        <v>0</v>
      </c>
      <c r="CMM6" s="61">
        <v>0</v>
      </c>
      <c r="CMN6" s="61">
        <v>0</v>
      </c>
      <c r="CMO6" s="61">
        <v>0</v>
      </c>
      <c r="CMP6" s="61">
        <v>0</v>
      </c>
      <c r="CMQ6" s="61">
        <v>0</v>
      </c>
      <c r="CMR6" s="61">
        <v>0</v>
      </c>
      <c r="CMS6" s="61">
        <v>0</v>
      </c>
      <c r="CMT6" s="61">
        <v>0</v>
      </c>
      <c r="CMU6" s="61">
        <v>0</v>
      </c>
      <c r="CMV6" s="61">
        <v>0</v>
      </c>
      <c r="CMW6" s="61">
        <v>0</v>
      </c>
      <c r="CMX6" s="61">
        <v>0</v>
      </c>
      <c r="CMY6" s="61">
        <v>0</v>
      </c>
      <c r="CMZ6" s="61">
        <v>0</v>
      </c>
      <c r="CNA6" s="61">
        <v>0</v>
      </c>
      <c r="CNB6" s="61">
        <v>0</v>
      </c>
      <c r="CNC6" s="61">
        <v>0</v>
      </c>
      <c r="CND6" s="61">
        <v>0</v>
      </c>
      <c r="CNE6" s="61">
        <v>0</v>
      </c>
      <c r="CNF6" s="61">
        <v>0</v>
      </c>
      <c r="CNG6" s="61">
        <v>0</v>
      </c>
      <c r="CNH6" s="61">
        <v>0</v>
      </c>
      <c r="CNI6" s="61">
        <v>0</v>
      </c>
      <c r="CNJ6" s="61">
        <v>0</v>
      </c>
      <c r="CNK6" s="61">
        <v>0</v>
      </c>
      <c r="CNL6" s="61">
        <v>0</v>
      </c>
      <c r="CNM6" s="61">
        <v>0</v>
      </c>
      <c r="CNN6" s="61">
        <v>0</v>
      </c>
      <c r="CNO6" s="61">
        <v>0</v>
      </c>
      <c r="CNP6" s="61">
        <v>0</v>
      </c>
      <c r="CNQ6" s="61">
        <v>0</v>
      </c>
      <c r="CNR6" s="61">
        <v>0</v>
      </c>
      <c r="CNS6" s="61">
        <v>0</v>
      </c>
      <c r="CNT6" s="61">
        <v>0</v>
      </c>
      <c r="CNU6" s="61">
        <v>0</v>
      </c>
      <c r="CNV6" s="61">
        <v>0</v>
      </c>
      <c r="CNW6" s="61">
        <v>0</v>
      </c>
      <c r="CNX6" s="61">
        <v>0</v>
      </c>
      <c r="CNY6" s="61">
        <v>0</v>
      </c>
      <c r="CNZ6" s="61">
        <v>0</v>
      </c>
      <c r="COA6" s="61">
        <v>0</v>
      </c>
      <c r="COB6" s="61">
        <v>0</v>
      </c>
      <c r="COC6" s="61">
        <v>0</v>
      </c>
      <c r="COD6" s="61">
        <v>0</v>
      </c>
      <c r="COE6" s="61">
        <v>0</v>
      </c>
      <c r="COF6" s="61">
        <v>0</v>
      </c>
      <c r="COG6" s="61">
        <v>0</v>
      </c>
      <c r="COH6" s="61">
        <v>0</v>
      </c>
      <c r="COI6" s="61">
        <v>0</v>
      </c>
      <c r="COJ6" s="61">
        <v>0</v>
      </c>
      <c r="COK6" s="61">
        <v>0</v>
      </c>
      <c r="COL6" s="61">
        <v>0</v>
      </c>
      <c r="COM6" s="61">
        <v>0</v>
      </c>
      <c r="CON6" s="61">
        <v>0</v>
      </c>
      <c r="COO6" s="61">
        <v>0</v>
      </c>
      <c r="COP6" s="61">
        <v>2</v>
      </c>
      <c r="COQ6" s="61">
        <v>0</v>
      </c>
      <c r="COR6" s="61">
        <v>0</v>
      </c>
      <c r="COS6" s="61">
        <v>0</v>
      </c>
      <c r="COT6" s="61">
        <v>0</v>
      </c>
      <c r="COU6" s="61">
        <v>0</v>
      </c>
      <c r="COV6" s="61">
        <v>0</v>
      </c>
      <c r="COW6" s="61">
        <v>0</v>
      </c>
      <c r="COX6" s="61">
        <v>0</v>
      </c>
      <c r="COY6" s="61">
        <v>0</v>
      </c>
      <c r="COZ6" s="61">
        <v>0</v>
      </c>
      <c r="CPA6" s="61">
        <v>0</v>
      </c>
      <c r="CPB6" s="61">
        <v>0</v>
      </c>
      <c r="CPC6" s="61">
        <v>0</v>
      </c>
      <c r="CPD6" s="61">
        <v>0</v>
      </c>
      <c r="CPE6" s="61">
        <v>0</v>
      </c>
      <c r="CPF6" s="61">
        <v>0</v>
      </c>
      <c r="CPG6" s="61">
        <v>0</v>
      </c>
      <c r="CPH6" s="61">
        <v>0</v>
      </c>
      <c r="CPI6" s="61">
        <v>0</v>
      </c>
      <c r="CPJ6" s="61">
        <v>0</v>
      </c>
      <c r="CPK6" s="61">
        <v>0</v>
      </c>
      <c r="CPL6" s="61">
        <v>0</v>
      </c>
      <c r="CPM6" s="61">
        <v>0</v>
      </c>
      <c r="CPN6" s="61">
        <v>0</v>
      </c>
      <c r="CPO6" s="61">
        <v>0</v>
      </c>
      <c r="CPP6" s="61">
        <v>0</v>
      </c>
      <c r="CPQ6" s="61">
        <v>0</v>
      </c>
      <c r="CPR6" s="61">
        <v>0</v>
      </c>
      <c r="CPS6" s="61">
        <v>0</v>
      </c>
      <c r="CPT6" s="61">
        <v>0</v>
      </c>
      <c r="CPU6" s="61">
        <v>0</v>
      </c>
      <c r="CPV6" s="61">
        <v>0</v>
      </c>
      <c r="CPW6" s="61">
        <v>0</v>
      </c>
      <c r="CPX6" s="61">
        <v>0</v>
      </c>
      <c r="CPY6" s="61">
        <v>0</v>
      </c>
      <c r="CPZ6" s="61">
        <v>0</v>
      </c>
      <c r="CQA6" s="61">
        <v>0</v>
      </c>
      <c r="CQB6" s="61">
        <v>0</v>
      </c>
      <c r="CQC6" s="61">
        <v>0</v>
      </c>
      <c r="CQD6" s="61">
        <v>0</v>
      </c>
      <c r="CQE6" s="61">
        <v>0</v>
      </c>
      <c r="CQF6" s="61">
        <v>0</v>
      </c>
      <c r="CQG6" s="61">
        <v>0</v>
      </c>
      <c r="CQH6" s="61">
        <v>0</v>
      </c>
      <c r="CQI6" s="61">
        <v>0</v>
      </c>
      <c r="CQJ6" s="61">
        <v>0</v>
      </c>
      <c r="CQK6" s="61">
        <v>0</v>
      </c>
      <c r="CQL6" s="61">
        <v>0</v>
      </c>
      <c r="CQM6" s="61">
        <v>0</v>
      </c>
      <c r="CQN6" s="61">
        <v>0</v>
      </c>
      <c r="CQO6" s="61">
        <v>0</v>
      </c>
      <c r="CQP6" s="61">
        <v>0</v>
      </c>
      <c r="CQQ6" s="61">
        <v>0</v>
      </c>
      <c r="CQR6" s="61">
        <v>0</v>
      </c>
      <c r="CQS6" s="61">
        <v>0</v>
      </c>
      <c r="CQT6" s="61">
        <v>0</v>
      </c>
      <c r="CQU6" s="61">
        <v>0</v>
      </c>
      <c r="CQV6" s="61">
        <v>0</v>
      </c>
      <c r="CQW6" s="61">
        <v>0</v>
      </c>
      <c r="CQX6" s="61">
        <v>0</v>
      </c>
      <c r="CQY6" s="61">
        <v>0</v>
      </c>
      <c r="CQZ6" s="61">
        <v>0</v>
      </c>
      <c r="CRA6" s="61">
        <v>0</v>
      </c>
      <c r="CRB6" s="61">
        <v>0</v>
      </c>
      <c r="CRC6" s="61">
        <v>0</v>
      </c>
      <c r="CRD6" s="61">
        <v>0</v>
      </c>
      <c r="CRE6" s="61">
        <v>0</v>
      </c>
      <c r="CRF6" s="61">
        <v>0</v>
      </c>
      <c r="CRG6" s="61">
        <v>0</v>
      </c>
      <c r="CRH6" s="61">
        <v>0</v>
      </c>
      <c r="CRI6" s="61">
        <v>0</v>
      </c>
      <c r="CRJ6" s="61">
        <v>0</v>
      </c>
      <c r="CRK6" s="61">
        <v>0</v>
      </c>
      <c r="CRL6" s="61">
        <v>0</v>
      </c>
      <c r="CRM6" s="61">
        <v>0</v>
      </c>
      <c r="CRN6" s="61">
        <v>0</v>
      </c>
      <c r="CRO6" s="61">
        <v>0</v>
      </c>
      <c r="CRP6" s="61">
        <v>0</v>
      </c>
      <c r="CRQ6" s="61">
        <v>0</v>
      </c>
      <c r="CRR6" s="61">
        <v>0</v>
      </c>
      <c r="CRS6" s="61">
        <v>0</v>
      </c>
      <c r="CRT6" s="61">
        <v>0</v>
      </c>
      <c r="CRU6" s="61">
        <v>0</v>
      </c>
      <c r="CRV6" s="61">
        <v>0</v>
      </c>
      <c r="CRW6" s="61">
        <v>0</v>
      </c>
      <c r="CRX6" s="61">
        <v>0</v>
      </c>
      <c r="CRY6" s="61">
        <v>0</v>
      </c>
      <c r="CRZ6" s="61">
        <v>0</v>
      </c>
      <c r="CSA6" s="61">
        <v>0</v>
      </c>
      <c r="CSB6" s="61">
        <v>0</v>
      </c>
      <c r="CSC6" s="61">
        <v>0</v>
      </c>
      <c r="CSD6" s="61">
        <v>0</v>
      </c>
      <c r="CSE6" s="61">
        <v>0</v>
      </c>
      <c r="CSF6" s="61">
        <v>0</v>
      </c>
      <c r="CSG6" s="61">
        <v>0</v>
      </c>
      <c r="CSH6" s="61">
        <v>0</v>
      </c>
      <c r="CSI6" s="61">
        <v>0</v>
      </c>
      <c r="CSJ6" s="61">
        <v>0</v>
      </c>
      <c r="CSK6" s="61">
        <v>0</v>
      </c>
      <c r="CSL6" s="61">
        <v>0</v>
      </c>
      <c r="CSM6" s="61">
        <v>0</v>
      </c>
      <c r="CSN6" s="61">
        <v>0</v>
      </c>
      <c r="CSO6" s="61">
        <v>0</v>
      </c>
      <c r="CSP6" s="61">
        <v>0</v>
      </c>
      <c r="CSQ6" s="61">
        <v>0</v>
      </c>
      <c r="CSR6" s="61">
        <v>0</v>
      </c>
      <c r="CSS6" s="61">
        <v>0</v>
      </c>
      <c r="CST6" s="61">
        <v>0</v>
      </c>
      <c r="CSU6" s="61">
        <v>0</v>
      </c>
      <c r="CSV6" s="61">
        <v>0</v>
      </c>
      <c r="CSW6" s="61">
        <v>0</v>
      </c>
      <c r="CSX6" s="61">
        <v>0</v>
      </c>
      <c r="CSY6" s="61">
        <v>0</v>
      </c>
      <c r="CSZ6" s="61">
        <v>0</v>
      </c>
      <c r="CTA6" s="61">
        <v>0</v>
      </c>
      <c r="CTB6" s="61">
        <v>0</v>
      </c>
      <c r="CTC6" s="61">
        <v>2</v>
      </c>
      <c r="CTD6" s="61">
        <v>0</v>
      </c>
      <c r="CTE6" s="61">
        <v>0</v>
      </c>
      <c r="CTF6" s="61">
        <v>0</v>
      </c>
      <c r="CTG6" s="61">
        <v>0</v>
      </c>
      <c r="CTH6" s="61">
        <v>0</v>
      </c>
      <c r="CTI6" s="61">
        <v>0</v>
      </c>
      <c r="CTJ6" s="61">
        <v>0</v>
      </c>
      <c r="CTK6" s="61">
        <v>0</v>
      </c>
      <c r="CTL6" s="61">
        <v>0</v>
      </c>
      <c r="CTM6" s="61">
        <v>0</v>
      </c>
      <c r="CTN6" s="61">
        <v>0</v>
      </c>
      <c r="CTO6" s="61">
        <v>0</v>
      </c>
      <c r="CTP6" s="61">
        <v>0</v>
      </c>
      <c r="CTQ6" s="61">
        <v>0</v>
      </c>
      <c r="CTR6" s="61">
        <v>0</v>
      </c>
      <c r="CTS6" s="61">
        <v>0</v>
      </c>
      <c r="CTT6" s="61">
        <v>0</v>
      </c>
      <c r="CTU6" s="61">
        <v>2</v>
      </c>
      <c r="CTV6" s="61">
        <v>0</v>
      </c>
      <c r="CTW6" s="61">
        <v>0</v>
      </c>
      <c r="CTX6" s="61">
        <v>0</v>
      </c>
      <c r="CTY6" s="61">
        <v>0</v>
      </c>
      <c r="CTZ6" s="61">
        <v>0</v>
      </c>
      <c r="CUA6" s="61">
        <v>0</v>
      </c>
      <c r="CUB6" s="61">
        <v>2</v>
      </c>
      <c r="CUC6" s="61">
        <v>0</v>
      </c>
      <c r="CUD6" s="61">
        <v>0</v>
      </c>
      <c r="CUE6" s="61">
        <v>0</v>
      </c>
      <c r="CUF6" s="61">
        <v>0</v>
      </c>
      <c r="CUG6" s="61">
        <v>0</v>
      </c>
      <c r="CUH6" s="61">
        <v>0</v>
      </c>
      <c r="CUI6" s="61">
        <v>2</v>
      </c>
      <c r="CUJ6" s="61">
        <v>0</v>
      </c>
      <c r="CUK6" s="61">
        <v>0</v>
      </c>
      <c r="CUL6" s="61">
        <v>0</v>
      </c>
      <c r="CUM6" s="61">
        <v>0</v>
      </c>
      <c r="CUN6" s="61">
        <v>0</v>
      </c>
      <c r="CUO6" s="61">
        <v>0</v>
      </c>
      <c r="CUP6" s="61">
        <v>2</v>
      </c>
      <c r="CUQ6" s="61">
        <v>0</v>
      </c>
      <c r="CUR6" s="61">
        <v>0</v>
      </c>
      <c r="CUS6" s="61">
        <v>0</v>
      </c>
      <c r="CUT6" s="61">
        <v>0</v>
      </c>
      <c r="CUU6" s="61">
        <v>0</v>
      </c>
      <c r="CUV6" s="61">
        <v>0</v>
      </c>
      <c r="CUW6" s="61">
        <v>0</v>
      </c>
      <c r="CUX6" s="61">
        <v>0</v>
      </c>
      <c r="CUY6" s="61">
        <v>0</v>
      </c>
      <c r="CUZ6" s="61">
        <v>0</v>
      </c>
      <c r="CVA6" s="61">
        <v>0</v>
      </c>
      <c r="CVB6" s="61">
        <v>0</v>
      </c>
      <c r="CVC6" s="61">
        <v>0</v>
      </c>
      <c r="CVD6" s="61">
        <v>0</v>
      </c>
      <c r="CVE6" s="61">
        <v>0</v>
      </c>
      <c r="CVF6" s="61">
        <v>0</v>
      </c>
      <c r="CVG6" s="61">
        <v>0</v>
      </c>
      <c r="CVH6" s="61">
        <v>0</v>
      </c>
      <c r="CVI6" s="61">
        <v>0</v>
      </c>
      <c r="CVJ6" s="61">
        <v>0</v>
      </c>
      <c r="CVK6" s="61">
        <v>0</v>
      </c>
      <c r="CVL6" s="61">
        <v>0</v>
      </c>
      <c r="CVM6" s="61">
        <v>0</v>
      </c>
      <c r="CVN6" s="61">
        <v>0</v>
      </c>
      <c r="CVO6" s="61">
        <v>0</v>
      </c>
      <c r="CVP6" s="61">
        <v>0</v>
      </c>
      <c r="CVQ6" s="61">
        <v>0</v>
      </c>
      <c r="CVR6" s="61">
        <v>0</v>
      </c>
      <c r="CVS6" s="61">
        <v>0</v>
      </c>
      <c r="CVT6" s="61">
        <v>0</v>
      </c>
      <c r="CVU6" s="61">
        <v>0</v>
      </c>
      <c r="CVV6" s="61">
        <v>0</v>
      </c>
      <c r="CVW6" s="61">
        <v>0</v>
      </c>
      <c r="CVX6" s="61">
        <v>20</v>
      </c>
      <c r="CVY6" s="61">
        <v>4</v>
      </c>
      <c r="CVZ6" s="61">
        <v>3000</v>
      </c>
      <c r="CWA6" s="61">
        <v>0</v>
      </c>
      <c r="CWB6" s="61">
        <v>20</v>
      </c>
      <c r="CWC6" s="61">
        <v>4</v>
      </c>
      <c r="CWD6" s="61">
        <v>1000</v>
      </c>
      <c r="CWE6" s="61">
        <v>0</v>
      </c>
      <c r="CWF6" s="61">
        <v>20</v>
      </c>
      <c r="CWG6" s="61">
        <v>4</v>
      </c>
      <c r="CWH6" s="61">
        <v>3000</v>
      </c>
      <c r="CWI6" s="61">
        <v>0</v>
      </c>
      <c r="CWJ6" s="61">
        <v>20</v>
      </c>
      <c r="CWK6" s="61">
        <v>4</v>
      </c>
      <c r="CWL6" s="61">
        <v>1000</v>
      </c>
      <c r="CWM6" s="61">
        <v>0</v>
      </c>
      <c r="CWN6" s="61">
        <v>20</v>
      </c>
      <c r="CWO6" s="61">
        <v>4</v>
      </c>
      <c r="CWP6" s="61">
        <v>2500</v>
      </c>
      <c r="CWQ6" s="61">
        <v>0</v>
      </c>
      <c r="CWR6" s="61">
        <v>20</v>
      </c>
      <c r="CWS6" s="61">
        <v>4</v>
      </c>
      <c r="CWT6" s="61">
        <v>3000</v>
      </c>
      <c r="CWU6" s="61">
        <v>0</v>
      </c>
      <c r="CWV6" s="61">
        <v>0</v>
      </c>
      <c r="CWW6" s="61">
        <v>0</v>
      </c>
      <c r="CWX6" s="61">
        <v>0</v>
      </c>
      <c r="CWY6" s="61">
        <v>0</v>
      </c>
      <c r="CWZ6" s="61">
        <v>0</v>
      </c>
      <c r="CXA6" s="61">
        <v>0</v>
      </c>
      <c r="CXB6" s="61">
        <v>0</v>
      </c>
      <c r="CXC6" s="61">
        <v>0</v>
      </c>
      <c r="CXD6" s="61">
        <v>0</v>
      </c>
      <c r="CXE6" s="61">
        <v>0</v>
      </c>
      <c r="CXF6" s="61">
        <v>0</v>
      </c>
      <c r="CXG6" s="61">
        <v>0</v>
      </c>
      <c r="CXH6" s="61">
        <v>0</v>
      </c>
      <c r="CXI6" s="61">
        <v>0</v>
      </c>
      <c r="CXJ6" s="61">
        <v>0</v>
      </c>
      <c r="CXK6" s="61">
        <v>0</v>
      </c>
      <c r="CXL6" s="61">
        <v>0</v>
      </c>
      <c r="CXM6" s="61">
        <v>0</v>
      </c>
      <c r="CXN6" s="61">
        <v>0</v>
      </c>
      <c r="CXO6" s="61">
        <v>0</v>
      </c>
      <c r="CXP6" s="61">
        <v>0</v>
      </c>
      <c r="CXQ6" s="61">
        <v>0</v>
      </c>
      <c r="CXR6" s="61">
        <v>0</v>
      </c>
      <c r="CXS6" s="61">
        <v>0</v>
      </c>
      <c r="CXT6" s="61">
        <v>0</v>
      </c>
      <c r="CXU6" s="61">
        <v>0</v>
      </c>
      <c r="CXV6" s="61">
        <v>0</v>
      </c>
      <c r="CXW6" s="61">
        <v>0</v>
      </c>
      <c r="CXX6" s="61">
        <v>0</v>
      </c>
      <c r="CXY6" s="61">
        <v>0</v>
      </c>
      <c r="CXZ6" s="61">
        <v>0</v>
      </c>
      <c r="CYA6" s="61">
        <v>0</v>
      </c>
      <c r="CYB6" s="61">
        <v>0</v>
      </c>
      <c r="CYC6" s="61">
        <v>0</v>
      </c>
      <c r="CYD6" s="61">
        <v>0</v>
      </c>
      <c r="CYE6" s="61">
        <v>0</v>
      </c>
      <c r="CYF6" s="61">
        <v>0</v>
      </c>
      <c r="CYG6" s="61">
        <v>0</v>
      </c>
      <c r="CYH6" s="61">
        <v>0</v>
      </c>
      <c r="CYI6" s="61">
        <v>0</v>
      </c>
      <c r="CYJ6" s="61">
        <v>0</v>
      </c>
      <c r="CYK6" s="61">
        <v>0</v>
      </c>
      <c r="CYL6" s="61">
        <v>0</v>
      </c>
      <c r="CYM6" s="61">
        <v>0</v>
      </c>
      <c r="CYN6" s="61">
        <v>0</v>
      </c>
      <c r="CYO6" s="61">
        <v>0</v>
      </c>
      <c r="CYP6" s="61">
        <v>0</v>
      </c>
      <c r="CYQ6" s="61">
        <v>0</v>
      </c>
      <c r="CYR6" s="61">
        <v>0</v>
      </c>
      <c r="CYS6" s="61">
        <v>0</v>
      </c>
      <c r="CYT6" s="61">
        <v>0</v>
      </c>
      <c r="CYU6" s="61">
        <v>0</v>
      </c>
      <c r="CYV6" s="61">
        <v>40</v>
      </c>
      <c r="CYW6" s="61">
        <v>0</v>
      </c>
      <c r="CYX6" s="61">
        <v>118</v>
      </c>
      <c r="CYY6" s="61">
        <v>10</v>
      </c>
      <c r="CYZ6" s="61">
        <v>122</v>
      </c>
      <c r="CZA6" s="61">
        <v>10</v>
      </c>
      <c r="CZB6" s="61">
        <v>0</v>
      </c>
      <c r="CZC6" s="61">
        <v>115</v>
      </c>
      <c r="CZD6" s="61">
        <v>118</v>
      </c>
      <c r="CZE6" s="61">
        <v>15</v>
      </c>
      <c r="CZF6" s="61">
        <v>0</v>
      </c>
      <c r="CZG6" s="61">
        <v>0</v>
      </c>
      <c r="CZH6" s="61">
        <v>0</v>
      </c>
      <c r="CZI6" s="61">
        <v>0</v>
      </c>
      <c r="CZJ6" s="61">
        <v>0</v>
      </c>
      <c r="CZK6" s="61">
        <v>0</v>
      </c>
      <c r="CZL6" s="61">
        <v>0</v>
      </c>
      <c r="CZM6" s="61">
        <v>0</v>
      </c>
      <c r="CZN6" s="61">
        <v>0</v>
      </c>
      <c r="CZO6" s="61">
        <v>0</v>
      </c>
      <c r="CZP6" s="61">
        <v>0</v>
      </c>
      <c r="CZQ6" s="61">
        <v>0</v>
      </c>
      <c r="CZR6" s="61">
        <v>0</v>
      </c>
      <c r="CZS6" s="61">
        <v>0</v>
      </c>
      <c r="CZT6" s="61">
        <v>0</v>
      </c>
      <c r="CZU6" s="61">
        <v>0</v>
      </c>
      <c r="CZV6" s="61">
        <v>0</v>
      </c>
      <c r="CZW6" s="61">
        <v>0</v>
      </c>
      <c r="CZX6" s="61">
        <v>0</v>
      </c>
      <c r="CZY6" s="61">
        <v>0</v>
      </c>
      <c r="CZZ6" s="61">
        <v>0</v>
      </c>
      <c r="DAA6" s="61">
        <v>0</v>
      </c>
      <c r="DAB6" s="61">
        <v>0</v>
      </c>
      <c r="DAC6" s="61">
        <v>0</v>
      </c>
      <c r="DAD6" s="61">
        <v>0</v>
      </c>
      <c r="DAE6" s="61">
        <v>27</v>
      </c>
      <c r="DAF6" s="61">
        <v>20</v>
      </c>
      <c r="DAG6" s="61">
        <v>20</v>
      </c>
      <c r="DAH6" s="61">
        <v>20</v>
      </c>
      <c r="DAI6" s="61">
        <v>20</v>
      </c>
      <c r="DAJ6" s="61">
        <v>18</v>
      </c>
      <c r="DAK6" s="61">
        <v>18</v>
      </c>
      <c r="DAL6" s="61">
        <v>18</v>
      </c>
      <c r="DAM6" s="61">
        <v>18</v>
      </c>
      <c r="DAN6" s="61">
        <v>5</v>
      </c>
      <c r="DAO6" s="61">
        <v>0</v>
      </c>
      <c r="DAP6" s="61">
        <v>10</v>
      </c>
      <c r="DAQ6" s="61">
        <v>48</v>
      </c>
      <c r="DAR6" s="61">
        <v>60</v>
      </c>
      <c r="DAS6" s="61">
        <v>13</v>
      </c>
      <c r="DAT6" s="61">
        <v>100</v>
      </c>
      <c r="DAU6" s="61">
        <v>33</v>
      </c>
      <c r="DAV6" s="61">
        <v>75</v>
      </c>
      <c r="DAW6" s="61">
        <v>17</v>
      </c>
      <c r="DAX6" s="61">
        <v>50</v>
      </c>
      <c r="DAY6" s="61">
        <v>17</v>
      </c>
      <c r="DAZ6" s="61">
        <v>30</v>
      </c>
      <c r="DBA6" s="61">
        <v>13</v>
      </c>
      <c r="DBB6" s="61">
        <v>10</v>
      </c>
      <c r="DBC6" s="61">
        <v>1</v>
      </c>
      <c r="DBD6" s="61">
        <v>30</v>
      </c>
      <c r="DBE6" s="61">
        <v>700</v>
      </c>
      <c r="DBF6" s="61">
        <v>10</v>
      </c>
      <c r="DBG6" s="61">
        <v>0</v>
      </c>
      <c r="DBH6" s="61">
        <v>0</v>
      </c>
      <c r="DBI6" s="61">
        <v>0</v>
      </c>
      <c r="DBJ6" s="61">
        <v>0</v>
      </c>
      <c r="DBK6" s="61">
        <v>3</v>
      </c>
      <c r="DBL6" s="61">
        <v>0</v>
      </c>
      <c r="DBM6" s="61">
        <v>0</v>
      </c>
      <c r="DBN6" s="61">
        <v>15000</v>
      </c>
      <c r="DBO6" s="61">
        <v>4000</v>
      </c>
      <c r="DBP6" s="61">
        <v>0</v>
      </c>
      <c r="DBQ6" s="61">
        <v>0</v>
      </c>
      <c r="DBR6" s="61">
        <v>30</v>
      </c>
      <c r="DBS6" s="61">
        <v>8</v>
      </c>
      <c r="DBT6" s="61">
        <v>10</v>
      </c>
      <c r="DBU6" s="61">
        <v>32</v>
      </c>
      <c r="DBV6" s="61">
        <v>30</v>
      </c>
      <c r="DBW6" s="61">
        <v>30</v>
      </c>
      <c r="DBX6" s="61">
        <v>30</v>
      </c>
      <c r="DBY6" s="61">
        <v>25</v>
      </c>
      <c r="DBZ6" s="61">
        <v>1</v>
      </c>
      <c r="DCA6" s="61">
        <v>1</v>
      </c>
      <c r="DCB6" s="61">
        <v>0</v>
      </c>
      <c r="DCC6" s="61">
        <v>0</v>
      </c>
      <c r="DCD6" s="61">
        <v>1.5</v>
      </c>
      <c r="DCE6" s="61">
        <v>1.5</v>
      </c>
      <c r="DCF6" s="61">
        <v>0</v>
      </c>
      <c r="DCG6" s="61">
        <v>2</v>
      </c>
      <c r="DCH6" s="61">
        <v>1</v>
      </c>
      <c r="DCI6" s="61">
        <v>50</v>
      </c>
      <c r="DCJ6" s="61">
        <v>3</v>
      </c>
      <c r="DCK6" s="61">
        <v>3</v>
      </c>
      <c r="DCL6" s="61">
        <v>8</v>
      </c>
      <c r="DCM6" s="61">
        <v>8</v>
      </c>
      <c r="DCN6" s="61">
        <v>1</v>
      </c>
      <c r="DCO6" s="61">
        <v>0</v>
      </c>
      <c r="DCP6" s="61">
        <v>0.03</v>
      </c>
      <c r="DCQ6" s="61">
        <v>1</v>
      </c>
      <c r="DCR6" s="61">
        <v>235</v>
      </c>
      <c r="DCS6" s="61">
        <v>100</v>
      </c>
      <c r="DCT6" s="61">
        <v>2000</v>
      </c>
      <c r="DCU6" s="61">
        <v>180</v>
      </c>
      <c r="DCV6" s="61">
        <v>-1.1499999999999999</v>
      </c>
      <c r="DCW6" s="61">
        <v>3000</v>
      </c>
      <c r="DCX6" s="61">
        <v>30</v>
      </c>
      <c r="DCY6" s="61">
        <v>200</v>
      </c>
      <c r="DCZ6" s="61">
        <v>100</v>
      </c>
      <c r="DDA6" s="61">
        <v>100</v>
      </c>
      <c r="DDB6" s="61">
        <v>100</v>
      </c>
      <c r="DDC6" s="61">
        <v>100</v>
      </c>
      <c r="DDD6" s="61">
        <v>130</v>
      </c>
      <c r="DDE6" s="61">
        <v>100</v>
      </c>
      <c r="DDF6" s="61">
        <v>100</v>
      </c>
      <c r="DDG6" s="61">
        <v>100</v>
      </c>
      <c r="DDH6" s="61">
        <v>100</v>
      </c>
      <c r="DDI6" s="61">
        <v>130</v>
      </c>
      <c r="DDJ6" s="61">
        <v>100</v>
      </c>
      <c r="DDK6" s="61">
        <v>100</v>
      </c>
      <c r="DDL6" s="61">
        <v>100</v>
      </c>
      <c r="DDM6" s="61">
        <v>100</v>
      </c>
      <c r="DDN6" s="61">
        <v>100</v>
      </c>
      <c r="DDO6" s="61">
        <v>130</v>
      </c>
      <c r="DDP6" s="61">
        <v>100</v>
      </c>
      <c r="DDQ6" s="61">
        <v>130</v>
      </c>
      <c r="DDR6" s="61">
        <v>100</v>
      </c>
      <c r="DDS6" s="61">
        <v>100</v>
      </c>
      <c r="DDT6" s="61">
        <v>100</v>
      </c>
      <c r="DDU6" s="61">
        <v>100</v>
      </c>
      <c r="DDV6" s="61">
        <v>130</v>
      </c>
      <c r="DDW6" s="61">
        <v>100</v>
      </c>
      <c r="DDX6" s="61">
        <v>0.5</v>
      </c>
      <c r="DDY6" s="61">
        <v>0.3</v>
      </c>
      <c r="DDZ6" s="61">
        <v>1</v>
      </c>
      <c r="DEA6" s="61">
        <v>1000</v>
      </c>
      <c r="DEB6" s="61">
        <v>200</v>
      </c>
      <c r="DEC6" s="61">
        <v>70</v>
      </c>
      <c r="DED6" s="61">
        <v>20</v>
      </c>
      <c r="DEE6" s="61">
        <v>80</v>
      </c>
      <c r="DEF6" s="61">
        <v>2</v>
      </c>
      <c r="DEG6" s="61">
        <v>0</v>
      </c>
      <c r="DEH6" s="61">
        <v>0</v>
      </c>
      <c r="DEI6" s="61">
        <v>0</v>
      </c>
      <c r="DEJ6" s="61">
        <v>0</v>
      </c>
      <c r="DEK6" s="61">
        <v>11</v>
      </c>
      <c r="DEL6" s="61">
        <v>-8</v>
      </c>
      <c r="DEM6" s="61">
        <v>3</v>
      </c>
      <c r="DEN6" s="61">
        <v>2</v>
      </c>
      <c r="DEO6" s="61">
        <v>0</v>
      </c>
      <c r="DEP6" s="61">
        <v>200</v>
      </c>
      <c r="DEQ6" s="61">
        <v>300</v>
      </c>
      <c r="DER6" s="61">
        <v>20</v>
      </c>
      <c r="DES6" s="61">
        <v>7</v>
      </c>
      <c r="DET6" s="61">
        <v>5</v>
      </c>
      <c r="DEU6" s="61">
        <v>30</v>
      </c>
      <c r="DEV6" s="61">
        <v>133</v>
      </c>
      <c r="DEW6" s="61">
        <v>5</v>
      </c>
      <c r="DEX6" s="61">
        <v>100</v>
      </c>
      <c r="DEY6" s="61">
        <v>3</v>
      </c>
      <c r="DEZ6" s="61">
        <v>0</v>
      </c>
      <c r="DFA6" s="61">
        <v>15</v>
      </c>
      <c r="DFB6" s="61">
        <v>60</v>
      </c>
      <c r="DFE6" s="61">
        <v>60</v>
      </c>
      <c r="DFF6" s="61">
        <v>-27</v>
      </c>
      <c r="DFG6" s="61">
        <v>5</v>
      </c>
      <c r="DFH6" s="61">
        <v>9</v>
      </c>
      <c r="DFI6" s="61">
        <v>12</v>
      </c>
      <c r="DFJ6" s="61">
        <v>14</v>
      </c>
      <c r="DFK6" s="61">
        <v>18</v>
      </c>
      <c r="DFL6" s="61">
        <v>22</v>
      </c>
      <c r="DFM6" s="61">
        <v>0</v>
      </c>
      <c r="DFN6" s="61">
        <v>0</v>
      </c>
      <c r="DFO6" s="61">
        <v>0</v>
      </c>
      <c r="DFP6" s="61">
        <v>0</v>
      </c>
      <c r="DFQ6" s="61">
        <v>0</v>
      </c>
      <c r="DFR6" s="61">
        <v>0</v>
      </c>
      <c r="DFS6" s="61">
        <v>0.95</v>
      </c>
      <c r="DFT6" s="61">
        <v>0.9</v>
      </c>
      <c r="DFU6" s="61">
        <v>0.9</v>
      </c>
      <c r="DFV6" s="61">
        <v>0.9</v>
      </c>
      <c r="DFW6" s="61">
        <v>0.95</v>
      </c>
      <c r="DFX6" s="61">
        <v>1</v>
      </c>
      <c r="DFY6" s="61">
        <v>105</v>
      </c>
      <c r="DFZ6" s="61">
        <v>95</v>
      </c>
      <c r="DGM6" s="61">
        <v>0</v>
      </c>
      <c r="DGN6" s="61">
        <v>0</v>
      </c>
      <c r="DGO6" s="61">
        <v>0</v>
      </c>
      <c r="DGP6" s="61">
        <v>0</v>
      </c>
      <c r="DGQ6" s="61">
        <v>0.5</v>
      </c>
      <c r="DGR6" s="61">
        <v>1</v>
      </c>
      <c r="DGS6" s="61">
        <v>0.5</v>
      </c>
      <c r="DGT6" s="61">
        <v>0</v>
      </c>
      <c r="DGU6" s="61">
        <v>0</v>
      </c>
      <c r="DGV6" s="61">
        <v>0</v>
      </c>
      <c r="DGW6" s="61">
        <v>0</v>
      </c>
      <c r="DGX6" s="61">
        <v>0</v>
      </c>
      <c r="DGY6" s="61">
        <v>400</v>
      </c>
      <c r="DGZ6" s="61">
        <v>0</v>
      </c>
      <c r="DHA6" s="61">
        <v>0</v>
      </c>
      <c r="DHB6" s="61">
        <v>1</v>
      </c>
      <c r="DHC6" s="61">
        <v>40</v>
      </c>
      <c r="DHD6" s="61">
        <v>0</v>
      </c>
      <c r="DHE6" s="61">
        <v>30</v>
      </c>
      <c r="DHF6" s="61">
        <v>30</v>
      </c>
      <c r="DHG6" s="61">
        <v>1</v>
      </c>
      <c r="DHH6" s="61">
        <v>1</v>
      </c>
      <c r="DHI6" s="61">
        <v>10</v>
      </c>
      <c r="DHJ6" s="61">
        <v>3</v>
      </c>
      <c r="DHK6" s="61">
        <v>1</v>
      </c>
      <c r="DHL6" s="61">
        <v>10500</v>
      </c>
      <c r="DHM6" s="61">
        <v>0</v>
      </c>
      <c r="DHN6" s="61">
        <v>0</v>
      </c>
      <c r="DHO6" s="61">
        <v>0</v>
      </c>
      <c r="DHP6" s="61">
        <v>0</v>
      </c>
      <c r="DHQ6" s="61">
        <v>1</v>
      </c>
      <c r="DHR6" s="61">
        <v>0</v>
      </c>
      <c r="DHS6" s="61">
        <v>0</v>
      </c>
      <c r="DHT6" s="61">
        <v>0</v>
      </c>
      <c r="DHU6" s="61">
        <v>0.2</v>
      </c>
      <c r="DHV6" s="61">
        <v>0.3</v>
      </c>
      <c r="DHW6" s="61">
        <v>30</v>
      </c>
      <c r="DHX6" s="61">
        <v>60</v>
      </c>
      <c r="DHY6" s="61">
        <v>65</v>
      </c>
      <c r="DHZ6" s="61">
        <v>0</v>
      </c>
      <c r="DIA6" s="61">
        <v>4</v>
      </c>
      <c r="DIB6" s="61">
        <v>4</v>
      </c>
      <c r="DIC6" s="61">
        <v>0.01</v>
      </c>
      <c r="DID6" s="61">
        <v>0.01</v>
      </c>
      <c r="DIE6" s="61">
        <v>0.2</v>
      </c>
      <c r="DIF6" s="61">
        <v>0.2</v>
      </c>
      <c r="DIG6" s="61">
        <v>1</v>
      </c>
      <c r="DIH6" s="61">
        <v>0.84</v>
      </c>
      <c r="DII6" s="61">
        <v>1</v>
      </c>
      <c r="DIJ6" s="61">
        <v>0.84</v>
      </c>
      <c r="DIK6" s="61">
        <v>1</v>
      </c>
      <c r="DIL6" s="61">
        <v>30</v>
      </c>
      <c r="DIM6" s="61">
        <v>0</v>
      </c>
      <c r="DIN6" s="61">
        <v>0</v>
      </c>
      <c r="DIO6" s="61">
        <v>0</v>
      </c>
      <c r="DIP6" s="61">
        <v>100</v>
      </c>
      <c r="DIQ6" s="61">
        <v>100</v>
      </c>
      <c r="DIR6" s="61">
        <v>10</v>
      </c>
      <c r="DIS6" s="61">
        <v>50</v>
      </c>
      <c r="DIT6" s="61">
        <v>50</v>
      </c>
      <c r="DIU6" s="61">
        <v>0</v>
      </c>
      <c r="DIV6" s="61">
        <v>0.2</v>
      </c>
      <c r="DIW6" s="61">
        <v>0.2</v>
      </c>
      <c r="DIX6" s="61">
        <v>0</v>
      </c>
      <c r="DIY6" s="61">
        <v>0</v>
      </c>
      <c r="DIZ6" s="61">
        <v>0</v>
      </c>
      <c r="DJA6" s="61">
        <v>0</v>
      </c>
      <c r="DJB6" s="61">
        <v>0</v>
      </c>
      <c r="DJC6" s="61">
        <v>0</v>
      </c>
      <c r="DJD6" s="61">
        <v>0</v>
      </c>
      <c r="DJE6" s="61">
        <v>0</v>
      </c>
      <c r="DJF6" s="61">
        <v>0</v>
      </c>
      <c r="DJG6" s="61">
        <v>30</v>
      </c>
      <c r="DJH6" s="61">
        <v>14400</v>
      </c>
      <c r="DJI6" s="61">
        <v>300</v>
      </c>
      <c r="DJJ6" s="61">
        <v>86400</v>
      </c>
      <c r="DJK6" s="61">
        <v>300</v>
      </c>
      <c r="DJL6" s="61">
        <v>1200</v>
      </c>
      <c r="DJM6" s="61">
        <v>5000</v>
      </c>
      <c r="DJN6" s="61">
        <v>-5000</v>
      </c>
      <c r="DJO6" s="61">
        <v>50</v>
      </c>
      <c r="DJP6" s="61">
        <v>0</v>
      </c>
      <c r="DJQ6" s="61">
        <v>0</v>
      </c>
      <c r="DJR6" s="61">
        <v>0</v>
      </c>
      <c r="DJS6" s="61">
        <v>0</v>
      </c>
      <c r="DJT6" s="61">
        <v>0</v>
      </c>
      <c r="DJU6" s="61">
        <v>0</v>
      </c>
      <c r="DJV6" s="61">
        <v>0</v>
      </c>
      <c r="DJW6" s="61">
        <v>0</v>
      </c>
      <c r="DJX6" s="61">
        <v>50.2</v>
      </c>
      <c r="DJY6" s="61">
        <v>47.5</v>
      </c>
      <c r="DJZ6" s="61">
        <v>0</v>
      </c>
      <c r="DKA6" s="61">
        <v>0</v>
      </c>
      <c r="DKB6" s="61">
        <v>0</v>
      </c>
      <c r="DKC6" s="61">
        <v>0</v>
      </c>
      <c r="DKD6" s="61">
        <v>0</v>
      </c>
      <c r="DKE6" s="61">
        <v>0</v>
      </c>
      <c r="DKF6" s="61">
        <v>0</v>
      </c>
      <c r="DKG6" s="61">
        <v>0</v>
      </c>
      <c r="DKH6" s="61">
        <v>1</v>
      </c>
      <c r="DKI6" s="61">
        <v>0</v>
      </c>
      <c r="DKJ6" s="61">
        <v>1400</v>
      </c>
      <c r="DKK6" s="61">
        <v>0</v>
      </c>
      <c r="DKL6" s="61">
        <v>1</v>
      </c>
      <c r="DKM6" s="61">
        <v>0</v>
      </c>
      <c r="DKN6" s="61">
        <v>0</v>
      </c>
      <c r="DKO6" s="61">
        <v>300</v>
      </c>
      <c r="DKP6" s="61">
        <v>30</v>
      </c>
      <c r="DKQ6" s="61">
        <v>8</v>
      </c>
      <c r="DKR6" s="61">
        <v>0</v>
      </c>
      <c r="DKS6" s="61">
        <v>110</v>
      </c>
      <c r="DKT6" s="61">
        <v>90</v>
      </c>
      <c r="DKU6" s="61">
        <v>35</v>
      </c>
      <c r="DKV6" s="61">
        <v>7</v>
      </c>
      <c r="DKW6" s="61">
        <v>0</v>
      </c>
      <c r="DKX6" s="61">
        <v>0</v>
      </c>
      <c r="DKY6" s="61">
        <v>1</v>
      </c>
      <c r="DKZ6" s="61">
        <v>-0.2</v>
      </c>
      <c r="DLA6" s="61">
        <v>50</v>
      </c>
      <c r="DLB6" s="61">
        <v>110</v>
      </c>
      <c r="DLC6" s="61">
        <v>80</v>
      </c>
      <c r="DLD6" s="61">
        <v>1</v>
      </c>
      <c r="DLE6" s="61">
        <v>0</v>
      </c>
      <c r="DLF6" s="61">
        <v>183</v>
      </c>
      <c r="DLG6" s="61">
        <v>200</v>
      </c>
      <c r="DLH6" s="61">
        <v>1</v>
      </c>
      <c r="DLI6" s="61">
        <v>100</v>
      </c>
      <c r="DLJ6" s="61">
        <v>10</v>
      </c>
      <c r="DLK6" s="61">
        <v>2</v>
      </c>
      <c r="DLL6" s="61">
        <v>0.3</v>
      </c>
      <c r="DLM6" s="61">
        <v>3</v>
      </c>
      <c r="DLN6" s="61">
        <v>4</v>
      </c>
      <c r="DLO6" s="61">
        <v>10</v>
      </c>
      <c r="DLP6" s="61">
        <v>0.5</v>
      </c>
      <c r="DLQ6" s="61">
        <v>4</v>
      </c>
      <c r="DLR6" s="61">
        <v>10500</v>
      </c>
      <c r="DLS6" s="61">
        <v>20</v>
      </c>
      <c r="DLT6" s="61">
        <v>10</v>
      </c>
      <c r="DLU6" s="61">
        <v>5</v>
      </c>
      <c r="DLV6" s="61">
        <v>10500</v>
      </c>
      <c r="DLW6" s="61">
        <v>0</v>
      </c>
      <c r="DLX6" s="61">
        <v>0</v>
      </c>
      <c r="DLY6" s="61">
        <v>0</v>
      </c>
      <c r="DLZ6" s="61">
        <v>0</v>
      </c>
      <c r="DMA6" s="61">
        <v>10500</v>
      </c>
      <c r="DMB6" s="61">
        <v>120</v>
      </c>
      <c r="DMC6" s="61">
        <v>90</v>
      </c>
      <c r="DMD6" s="61">
        <v>45</v>
      </c>
      <c r="DME6" s="61">
        <v>0</v>
      </c>
      <c r="DMF6" s="61">
        <v>10</v>
      </c>
      <c r="DMG6" s="61">
        <v>0</v>
      </c>
      <c r="DMH6" s="61">
        <v>0</v>
      </c>
      <c r="DMI6" s="61">
        <v>0</v>
      </c>
      <c r="DMJ6" s="61">
        <v>-0.4</v>
      </c>
      <c r="DMK6" s="61">
        <v>50</v>
      </c>
      <c r="DML6" s="61">
        <v>110</v>
      </c>
      <c r="DMM6" s="61">
        <v>80</v>
      </c>
      <c r="DMN6" s="61">
        <v>0</v>
      </c>
      <c r="DMO6" s="61">
        <v>0</v>
      </c>
      <c r="DMP6" s="61">
        <v>400</v>
      </c>
      <c r="DMQ6" s="61">
        <v>200</v>
      </c>
      <c r="DMR6" s="61">
        <v>0</v>
      </c>
      <c r="DMS6" s="61">
        <v>100</v>
      </c>
      <c r="DMT6" s="61">
        <v>100</v>
      </c>
      <c r="DMU6" s="61">
        <v>10</v>
      </c>
      <c r="DMV6" s="61">
        <v>2</v>
      </c>
      <c r="DMW6" s="61">
        <v>0.3</v>
      </c>
      <c r="DMX6" s="61">
        <v>3</v>
      </c>
      <c r="DMY6" s="61">
        <v>4</v>
      </c>
      <c r="DMZ6" s="61">
        <v>10</v>
      </c>
      <c r="DNA6" s="61">
        <v>0.5</v>
      </c>
      <c r="DNB6" s="61">
        <v>4</v>
      </c>
      <c r="DNC6" s="61">
        <v>10500</v>
      </c>
      <c r="DND6" s="61">
        <v>20</v>
      </c>
      <c r="DNE6" s="61">
        <v>10</v>
      </c>
      <c r="DNF6" s="61">
        <v>5</v>
      </c>
      <c r="DNG6" s="61">
        <v>10500</v>
      </c>
      <c r="DNH6" s="61">
        <v>0</v>
      </c>
      <c r="DNI6" s="61">
        <v>0</v>
      </c>
      <c r="DNJ6" s="61">
        <v>0</v>
      </c>
      <c r="DNK6" s="61">
        <v>0</v>
      </c>
      <c r="DNL6" s="61">
        <v>10500</v>
      </c>
      <c r="DNM6" s="61">
        <v>120</v>
      </c>
      <c r="DNN6" s="61">
        <v>90</v>
      </c>
      <c r="DNO6" s="61">
        <v>45</v>
      </c>
      <c r="DNP6" s="61">
        <v>0</v>
      </c>
      <c r="DNQ6" s="61">
        <v>0</v>
      </c>
      <c r="DNR6" s="61">
        <v>0</v>
      </c>
      <c r="DNS6" s="61">
        <v>0</v>
      </c>
      <c r="DNT6" s="61">
        <v>0</v>
      </c>
      <c r="DNU6" s="61">
        <v>0</v>
      </c>
      <c r="DNV6" s="61">
        <v>0</v>
      </c>
      <c r="DNW6" s="61">
        <v>1</v>
      </c>
      <c r="DNX6" s="61">
        <v>1</v>
      </c>
      <c r="DNY6" s="61">
        <v>0</v>
      </c>
      <c r="DNZ6" s="61">
        <v>0</v>
      </c>
      <c r="DOA6" s="61">
        <v>0</v>
      </c>
      <c r="DOB6" s="61">
        <v>6000</v>
      </c>
      <c r="DOC6" s="61">
        <v>20</v>
      </c>
      <c r="DOD6" s="61">
        <v>100</v>
      </c>
      <c r="DOE6" s="61">
        <v>50</v>
      </c>
      <c r="DOF6" s="61">
        <v>80</v>
      </c>
      <c r="DOG6" s="61">
        <v>250</v>
      </c>
      <c r="DOH6" s="61">
        <v>100</v>
      </c>
      <c r="DOI6" s="61">
        <v>230</v>
      </c>
      <c r="DOJ6" s="61">
        <v>0</v>
      </c>
      <c r="DOK6" s="61">
        <v>0</v>
      </c>
      <c r="DOL6" s="61">
        <v>0</v>
      </c>
      <c r="DOM6" s="61">
        <v>50</v>
      </c>
      <c r="DON6" s="61">
        <v>0</v>
      </c>
      <c r="DOO6" s="61">
        <v>0</v>
      </c>
      <c r="DOP6" s="61">
        <v>0</v>
      </c>
      <c r="DOQ6" s="61">
        <v>0</v>
      </c>
      <c r="DOR6" s="61">
        <v>1</v>
      </c>
      <c r="DOS6" s="61">
        <v>0</v>
      </c>
      <c r="DOT6" s="61">
        <v>5</v>
      </c>
      <c r="DOU6" s="61">
        <v>30</v>
      </c>
      <c r="DOV6" s="61">
        <v>30</v>
      </c>
      <c r="DOW6" s="61">
        <v>70</v>
      </c>
      <c r="DOX6" s="61">
        <v>490</v>
      </c>
      <c r="DOY6" s="61">
        <v>490</v>
      </c>
      <c r="DOZ6" s="61">
        <v>300</v>
      </c>
      <c r="DPA6" s="61">
        <v>30</v>
      </c>
      <c r="DPB6" s="61">
        <v>120</v>
      </c>
      <c r="DPC6" s="61">
        <v>30</v>
      </c>
      <c r="DPD6" s="61">
        <v>73448</v>
      </c>
      <c r="DPE6" s="61">
        <v>0</v>
      </c>
      <c r="DPF6" s="61">
        <v>0</v>
      </c>
      <c r="DPG6" s="61">
        <v>0</v>
      </c>
      <c r="DPH6" s="61">
        <v>0</v>
      </c>
      <c r="DPI6" s="61">
        <v>1</v>
      </c>
      <c r="DPJ6" s="61">
        <v>0</v>
      </c>
      <c r="DPK6" s="61">
        <v>0</v>
      </c>
      <c r="DPL6" s="61">
        <v>0</v>
      </c>
      <c r="DPM6" s="61">
        <v>0</v>
      </c>
      <c r="DPN6" s="61">
        <v>0</v>
      </c>
      <c r="DPO6" s="61">
        <v>0</v>
      </c>
      <c r="DPP6" s="61">
        <v>0</v>
      </c>
      <c r="DPQ6" s="61">
        <v>0</v>
      </c>
      <c r="DPR6" s="61">
        <v>0</v>
      </c>
      <c r="DPS6" s="61">
        <v>1</v>
      </c>
      <c r="DPT6" s="61">
        <v>1</v>
      </c>
      <c r="DPU6" s="61">
        <v>0</v>
      </c>
      <c r="DPV6" s="61">
        <v>0</v>
      </c>
      <c r="DPW6" s="61">
        <v>0</v>
      </c>
      <c r="DPX6" s="61">
        <v>0</v>
      </c>
      <c r="DPY6" s="61">
        <v>0</v>
      </c>
      <c r="DPZ6" s="61">
        <v>1</v>
      </c>
      <c r="DQA6" s="61">
        <v>1</v>
      </c>
      <c r="DQB6" s="61">
        <v>1</v>
      </c>
      <c r="DQC6" s="61">
        <v>1</v>
      </c>
      <c r="DQD6" s="61">
        <v>0</v>
      </c>
      <c r="DQE6" s="61">
        <v>1</v>
      </c>
      <c r="DQF6" s="61">
        <v>1</v>
      </c>
      <c r="DQG6" s="61">
        <v>1</v>
      </c>
      <c r="DQH6" s="61">
        <v>0</v>
      </c>
      <c r="DQI6" s="61">
        <v>0</v>
      </c>
      <c r="DQJ6" s="61">
        <v>1</v>
      </c>
      <c r="DQK6" s="61">
        <v>1</v>
      </c>
      <c r="DQL6" s="61">
        <v>0</v>
      </c>
      <c r="DQM6" s="61">
        <v>0</v>
      </c>
      <c r="DQN6" s="61">
        <v>0</v>
      </c>
      <c r="DQO6" s="61">
        <v>0</v>
      </c>
      <c r="DQP6" s="61">
        <v>0</v>
      </c>
      <c r="DQQ6" s="61">
        <v>0</v>
      </c>
      <c r="DQR6" s="61">
        <v>1</v>
      </c>
      <c r="DQS6" s="61">
        <v>0</v>
      </c>
      <c r="DQT6" s="61">
        <v>0</v>
      </c>
      <c r="DQU6" s="61">
        <v>0</v>
      </c>
      <c r="DQV6" s="61">
        <v>1</v>
      </c>
      <c r="DQW6" s="61">
        <v>1</v>
      </c>
      <c r="DQX6" s="61">
        <v>1</v>
      </c>
      <c r="DQY6" s="61">
        <v>1</v>
      </c>
      <c r="DQZ6" s="61">
        <v>0</v>
      </c>
      <c r="DRA6" s="61">
        <v>0</v>
      </c>
      <c r="DRB6" s="61">
        <v>1</v>
      </c>
      <c r="DRC6" s="61">
        <v>0</v>
      </c>
      <c r="DRD6" s="61">
        <v>1</v>
      </c>
      <c r="DRE6" s="61">
        <v>0</v>
      </c>
      <c r="DRF6" s="61">
        <v>0</v>
      </c>
      <c r="DRG6" s="61">
        <v>0</v>
      </c>
      <c r="DRH6" s="61">
        <v>0</v>
      </c>
      <c r="DRI6" s="61">
        <v>0</v>
      </c>
      <c r="DRJ6" s="61">
        <v>0</v>
      </c>
      <c r="DRK6" s="61" t="s">
        <v>36</v>
      </c>
      <c r="DRL6" s="61" t="s">
        <v>7753</v>
      </c>
      <c r="DRM6" s="61">
        <v>1</v>
      </c>
      <c r="DRN6" s="61">
        <v>1</v>
      </c>
      <c r="DRO6" s="61">
        <v>1175579</v>
      </c>
      <c r="DRP6" s="61">
        <v>616</v>
      </c>
      <c r="DRQ6" s="61">
        <v>0</v>
      </c>
      <c r="DRR6" s="61">
        <v>0</v>
      </c>
      <c r="DRS6" s="61">
        <v>0</v>
      </c>
      <c r="DRT6" s="61" t="s">
        <v>7754</v>
      </c>
      <c r="DRU6" s="61">
        <v>11</v>
      </c>
      <c r="DRV6" s="61">
        <v>0</v>
      </c>
      <c r="DRW6" s="61">
        <v>166</v>
      </c>
      <c r="DRX6" s="61">
        <v>0</v>
      </c>
      <c r="DRY6" s="61">
        <v>1</v>
      </c>
      <c r="DRZ6" s="61">
        <v>1</v>
      </c>
      <c r="DSA6" s="61">
        <v>1</v>
      </c>
      <c r="DSB6" s="61">
        <v>2</v>
      </c>
      <c r="DSC6" s="61">
        <v>801465</v>
      </c>
      <c r="DSD6" s="61">
        <v>569784</v>
      </c>
      <c r="DSE6" s="61">
        <v>668441</v>
      </c>
      <c r="DSF6" s="61">
        <v>1</v>
      </c>
      <c r="DSG6" s="61">
        <v>3.5</v>
      </c>
      <c r="DSH6" s="61">
        <v>1.3</v>
      </c>
      <c r="DSI6" s="61">
        <v>3.5</v>
      </c>
      <c r="DSJ6" s="61">
        <v>1</v>
      </c>
      <c r="DSK6" s="61">
        <v>0</v>
      </c>
      <c r="DSL6" s="61">
        <v>0.5</v>
      </c>
      <c r="DSM6" s="61">
        <v>0.1</v>
      </c>
      <c r="DSN6" s="61">
        <v>0.1</v>
      </c>
      <c r="DSO6" s="61">
        <v>100</v>
      </c>
      <c r="DSP6" s="61">
        <v>35</v>
      </c>
      <c r="DSQ6" s="61">
        <v>0</v>
      </c>
      <c r="DSR6" s="61">
        <v>1</v>
      </c>
      <c r="DSS6" s="61">
        <v>2</v>
      </c>
      <c r="DST6" s="61">
        <v>100</v>
      </c>
      <c r="DSU6" s="61">
        <v>0</v>
      </c>
      <c r="DSV6" s="61">
        <v>0</v>
      </c>
      <c r="DSW6" s="61">
        <v>1</v>
      </c>
      <c r="DSX6" s="61">
        <v>1</v>
      </c>
      <c r="DSY6" s="61">
        <v>1</v>
      </c>
      <c r="DSZ6" s="61">
        <v>1</v>
      </c>
      <c r="DTA6" s="61">
        <v>0</v>
      </c>
      <c r="DTB6" s="61">
        <v>0</v>
      </c>
      <c r="DTC6" s="61">
        <v>45</v>
      </c>
      <c r="DTD6" s="61">
        <v>35</v>
      </c>
      <c r="DTE6" s="61">
        <v>0</v>
      </c>
      <c r="DTF6" s="61">
        <v>100</v>
      </c>
      <c r="DTG6" s="61">
        <v>20</v>
      </c>
      <c r="DTH6" s="61">
        <v>0</v>
      </c>
      <c r="DTI6" s="61">
        <v>0</v>
      </c>
      <c r="DTJ6" s="61">
        <v>-5</v>
      </c>
      <c r="DTK6" s="61">
        <v>15</v>
      </c>
      <c r="DTL6" s="61">
        <v>80</v>
      </c>
      <c r="DTM6" s="61">
        <v>100</v>
      </c>
      <c r="DTN6" s="61">
        <v>100</v>
      </c>
      <c r="DTO6" s="61">
        <v>0</v>
      </c>
      <c r="DTP6" s="61">
        <v>0</v>
      </c>
      <c r="DTQ6" s="61">
        <v>100</v>
      </c>
      <c r="DTR6" s="61">
        <v>-100</v>
      </c>
      <c r="DTS6" s="61">
        <v>0</v>
      </c>
      <c r="DTT6" s="61">
        <v>10</v>
      </c>
      <c r="DTU6" s="61">
        <v>0</v>
      </c>
      <c r="DTV6" s="61">
        <v>0</v>
      </c>
      <c r="DTW6" s="61">
        <v>0</v>
      </c>
      <c r="DTX6" s="61">
        <v>0</v>
      </c>
      <c r="DTY6" s="61">
        <v>10</v>
      </c>
      <c r="DTZ6" s="61">
        <v>0</v>
      </c>
      <c r="DUA6" s="61">
        <v>0</v>
      </c>
      <c r="DUB6" s="61">
        <v>0</v>
      </c>
      <c r="DUC6" s="61">
        <v>0</v>
      </c>
      <c r="DUD6" s="61">
        <v>10</v>
      </c>
      <c r="DUE6" s="61">
        <v>0</v>
      </c>
      <c r="DUF6" s="61">
        <v>0</v>
      </c>
      <c r="DUG6" s="61">
        <v>0</v>
      </c>
      <c r="DUH6" s="61">
        <v>1</v>
      </c>
      <c r="DUI6" s="61">
        <v>33</v>
      </c>
      <c r="DUJ6" s="61">
        <v>30</v>
      </c>
      <c r="DUK6" s="61">
        <v>0</v>
      </c>
      <c r="DUL6" s="61">
        <v>0</v>
      </c>
      <c r="DUM6" s="61">
        <v>9600</v>
      </c>
      <c r="DUN6" s="61">
        <v>2</v>
      </c>
      <c r="DUO6" s="61">
        <v>11</v>
      </c>
      <c r="DUP6" s="61">
        <v>111</v>
      </c>
      <c r="DUQ6" s="61">
        <v>11</v>
      </c>
      <c r="DUR6" s="61">
        <v>1</v>
      </c>
      <c r="DUS6" s="61">
        <v>9600</v>
      </c>
      <c r="DUT6" s="61">
        <v>2</v>
      </c>
      <c r="DUU6" s="61">
        <v>12</v>
      </c>
      <c r="DUV6" s="61">
        <v>112</v>
      </c>
      <c r="DUW6" s="61">
        <v>12</v>
      </c>
      <c r="DUX6" s="61">
        <v>1</v>
      </c>
      <c r="DUY6" s="61">
        <v>192</v>
      </c>
      <c r="DUZ6" s="61">
        <v>200</v>
      </c>
      <c r="DVA6" s="61">
        <v>168</v>
      </c>
      <c r="DVB6" s="61">
        <v>75</v>
      </c>
      <c r="DVC6" s="61">
        <v>502</v>
      </c>
      <c r="DVD6" s="61">
        <v>1</v>
      </c>
      <c r="DVE6" s="61">
        <v>255</v>
      </c>
      <c r="DVF6" s="61">
        <v>0</v>
      </c>
      <c r="DVG6" s="61">
        <v>255</v>
      </c>
      <c r="DVH6" s="61">
        <v>255</v>
      </c>
      <c r="DVI6" s="61">
        <v>1</v>
      </c>
      <c r="DVJ6" s="61">
        <v>2</v>
      </c>
      <c r="DVK6" s="61">
        <v>1</v>
      </c>
      <c r="DVL6" s="61">
        <v>0</v>
      </c>
      <c r="DVM6" s="61">
        <v>0</v>
      </c>
      <c r="DVN6" s="61">
        <v>0</v>
      </c>
      <c r="DVO6" s="61">
        <v>0</v>
      </c>
      <c r="DVP6" s="61">
        <v>0</v>
      </c>
      <c r="DVQ6" s="61">
        <v>0</v>
      </c>
      <c r="DVR6" s="61">
        <v>0</v>
      </c>
      <c r="DVS6" s="61">
        <v>0</v>
      </c>
      <c r="DVT6" s="61">
        <v>1</v>
      </c>
      <c r="DVU6" s="61">
        <v>65</v>
      </c>
      <c r="DVV6" s="61">
        <v>1</v>
      </c>
      <c r="DVW6" s="61">
        <v>0</v>
      </c>
      <c r="DVX6" s="61">
        <v>0</v>
      </c>
      <c r="DVY6" s="61">
        <v>0</v>
      </c>
      <c r="DVZ6" s="61">
        <v>-4.5</v>
      </c>
      <c r="DWA6" s="61">
        <v>10</v>
      </c>
      <c r="DWC6" s="61">
        <v>60</v>
      </c>
      <c r="DWD6" s="61">
        <v>55</v>
      </c>
      <c r="DWE6" s="61">
        <v>0</v>
      </c>
      <c r="DWF6" s="61">
        <v>2</v>
      </c>
      <c r="DWG6" s="61">
        <v>1.65</v>
      </c>
      <c r="DWH6" s="61">
        <v>1.82</v>
      </c>
      <c r="DWI6" s="61">
        <v>0.6</v>
      </c>
      <c r="DWJ6" s="61">
        <v>0.6</v>
      </c>
      <c r="DWK6" s="61">
        <v>1</v>
      </c>
      <c r="DWL6" s="61">
        <v>0</v>
      </c>
      <c r="DWM6" s="61">
        <v>300</v>
      </c>
      <c r="DWN6" s="61">
        <v>0</v>
      </c>
      <c r="DWO6" s="61">
        <v>300</v>
      </c>
      <c r="DWP6" s="61">
        <v>0</v>
      </c>
      <c r="DWQ6" s="61">
        <v>300</v>
      </c>
      <c r="DWR6" s="61">
        <v>0</v>
      </c>
      <c r="DWS6" s="61">
        <v>300</v>
      </c>
      <c r="DWT6" s="61">
        <v>0</v>
      </c>
      <c r="DWU6" s="61">
        <v>1</v>
      </c>
      <c r="DWV6" s="61">
        <v>0.1</v>
      </c>
      <c r="DWW6" s="61">
        <v>100</v>
      </c>
      <c r="DWX6" s="61">
        <v>0</v>
      </c>
      <c r="DWY6" s="61">
        <v>0</v>
      </c>
      <c r="DWZ6" s="61">
        <v>1</v>
      </c>
      <c r="DXA6" s="61">
        <v>0.1</v>
      </c>
      <c r="DXB6" s="61">
        <v>100</v>
      </c>
      <c r="DXC6" s="61">
        <v>0</v>
      </c>
      <c r="DXD6" s="61">
        <v>0</v>
      </c>
      <c r="DXE6" s="61">
        <v>1</v>
      </c>
      <c r="DXF6" s="61">
        <v>0.1</v>
      </c>
      <c r="DXG6" s="61">
        <v>100</v>
      </c>
      <c r="DXH6" s="61">
        <v>0</v>
      </c>
      <c r="DXI6" s="61">
        <v>0</v>
      </c>
      <c r="DXJ6" s="61">
        <v>1</v>
      </c>
      <c r="DXK6" s="61">
        <v>0.1</v>
      </c>
      <c r="DXL6" s="61">
        <v>100</v>
      </c>
      <c r="DXM6" s="61">
        <v>0</v>
      </c>
      <c r="DXN6" s="61">
        <v>560</v>
      </c>
      <c r="DXO6" s="61">
        <v>560</v>
      </c>
      <c r="DXP6" s="61">
        <v>560</v>
      </c>
      <c r="DXQ6" s="61">
        <v>560</v>
      </c>
      <c r="DXR6" s="61">
        <v>20</v>
      </c>
      <c r="DXS6" s="61">
        <v>3</v>
      </c>
      <c r="DXT6" s="61">
        <v>0.1</v>
      </c>
      <c r="DXU6" s="61">
        <v>0</v>
      </c>
      <c r="DXV6" s="61">
        <v>0</v>
      </c>
      <c r="DXW6" s="61">
        <v>0</v>
      </c>
      <c r="DXX6" s="61">
        <v>15</v>
      </c>
      <c r="DXY6" s="61">
        <v>30</v>
      </c>
      <c r="DXZ6" s="61">
        <v>0.01</v>
      </c>
      <c r="DYA6" s="61">
        <v>0.4</v>
      </c>
      <c r="DYB6" s="61">
        <v>0</v>
      </c>
      <c r="DYC6" s="61">
        <v>60</v>
      </c>
      <c r="DYD6" s="61">
        <v>30</v>
      </c>
      <c r="DYE6" s="61">
        <v>0.15</v>
      </c>
      <c r="DYF6" s="61">
        <v>0</v>
      </c>
      <c r="DYG6" s="61">
        <v>0</v>
      </c>
      <c r="DYH6" s="61">
        <v>0</v>
      </c>
      <c r="DYI6" s="61">
        <v>1200</v>
      </c>
      <c r="DYJ6" s="61">
        <v>1400</v>
      </c>
      <c r="DYK6" s="61">
        <v>0</v>
      </c>
      <c r="DYL6" s="61">
        <v>0.5</v>
      </c>
      <c r="DYN6" s="61">
        <v>0</v>
      </c>
      <c r="DYO6" s="61">
        <v>0</v>
      </c>
      <c r="DYP6" s="61">
        <v>1000</v>
      </c>
      <c r="DYQ6" s="61">
        <v>1</v>
      </c>
      <c r="DYR6" s="61">
        <v>2</v>
      </c>
      <c r="DYS6" s="61">
        <v>0</v>
      </c>
      <c r="DYT6" s="61">
        <v>0.1</v>
      </c>
      <c r="DYU6" s="61">
        <v>30</v>
      </c>
      <c r="DYV6" s="61">
        <v>12.5</v>
      </c>
      <c r="DYW6" s="61">
        <v>1</v>
      </c>
      <c r="DYX6" s="61">
        <v>0.1</v>
      </c>
      <c r="DYY6" s="61">
        <v>2.2000000000000002</v>
      </c>
      <c r="DYZ6" s="61">
        <v>12.5</v>
      </c>
      <c r="DZA6" s="61">
        <v>0</v>
      </c>
      <c r="DZB6" s="61">
        <v>12</v>
      </c>
      <c r="DZC6" s="61">
        <v>0</v>
      </c>
      <c r="DZD6" s="61">
        <v>0</v>
      </c>
      <c r="DZE6" s="61">
        <v>1</v>
      </c>
      <c r="DZF6" s="61">
        <v>0</v>
      </c>
      <c r="DZQ6" s="61">
        <v>0</v>
      </c>
      <c r="DZR6" s="61">
        <v>50</v>
      </c>
      <c r="DZS6" s="61">
        <v>50</v>
      </c>
      <c r="DZT6" s="61">
        <v>50</v>
      </c>
      <c r="DZU6" s="61">
        <v>50</v>
      </c>
      <c r="DZV6" s="61">
        <v>50</v>
      </c>
      <c r="DZX6" s="61">
        <v>1</v>
      </c>
      <c r="DZY6" s="61">
        <v>5.0000000000000001E-4</v>
      </c>
      <c r="DZZ6" s="61">
        <v>5.0000000000000001E-4</v>
      </c>
      <c r="EAA6" s="61">
        <v>0</v>
      </c>
      <c r="EAB6" s="61">
        <v>80</v>
      </c>
      <c r="EAC6" s="61">
        <v>80</v>
      </c>
      <c r="EAD6" s="61">
        <v>0</v>
      </c>
      <c r="EAE6" s="61">
        <v>0</v>
      </c>
      <c r="EAF6" s="61">
        <v>0</v>
      </c>
      <c r="EAG6" s="61">
        <v>0</v>
      </c>
      <c r="EAH6" s="61">
        <v>1</v>
      </c>
      <c r="EAI6" s="61">
        <v>0</v>
      </c>
      <c r="EAJ6" s="61">
        <v>0</v>
      </c>
      <c r="EAK6" s="61">
        <v>0</v>
      </c>
      <c r="EAL6" s="61">
        <v>0</v>
      </c>
      <c r="EAM6" s="61">
        <v>100</v>
      </c>
      <c r="EAN6" s="61">
        <v>0</v>
      </c>
      <c r="EAO6" s="61">
        <v>0.3</v>
      </c>
      <c r="EAP6" s="61">
        <v>1</v>
      </c>
      <c r="EAQ6" s="61">
        <v>25</v>
      </c>
      <c r="EAR6" s="61">
        <v>6.5</v>
      </c>
      <c r="EAS6" s="61">
        <v>100</v>
      </c>
      <c r="EAT6" s="61">
        <v>0</v>
      </c>
      <c r="EAU6" s="61">
        <v>20</v>
      </c>
      <c r="EAV6" s="61">
        <v>0</v>
      </c>
      <c r="EAW6" s="61">
        <v>0.5</v>
      </c>
      <c r="EAX6" s="61">
        <v>0</v>
      </c>
      <c r="EAY6" s="61">
        <v>4</v>
      </c>
      <c r="EAZ6" s="61">
        <v>35</v>
      </c>
      <c r="EBA6" s="61">
        <v>0</v>
      </c>
      <c r="EBB6" s="61">
        <v>25</v>
      </c>
      <c r="EBC6" s="61">
        <v>10</v>
      </c>
      <c r="EBD6" s="61">
        <v>250</v>
      </c>
      <c r="EBE6" s="61">
        <v>3</v>
      </c>
      <c r="EBF6" s="61">
        <v>0.1</v>
      </c>
      <c r="EBG6" s="61">
        <v>0.1</v>
      </c>
      <c r="EBH6" s="61">
        <v>1</v>
      </c>
      <c r="EBI6" s="61">
        <v>2</v>
      </c>
      <c r="EBJ6" s="61">
        <v>0.1</v>
      </c>
      <c r="EBK6" s="61">
        <v>1</v>
      </c>
      <c r="EBL6" s="61">
        <v>10</v>
      </c>
      <c r="EBM6" s="61">
        <v>0.1</v>
      </c>
      <c r="EBN6" s="61">
        <v>1</v>
      </c>
      <c r="EBO6" s="61">
        <v>10</v>
      </c>
      <c r="EBP6" s="61">
        <v>0.1</v>
      </c>
      <c r="EBQ6" s="61">
        <v>1</v>
      </c>
      <c r="EBR6" s="61">
        <v>0</v>
      </c>
      <c r="EBS6" s="61">
        <v>1</v>
      </c>
      <c r="EBT6" s="61">
        <v>4000</v>
      </c>
      <c r="EBU6" s="61">
        <v>2000</v>
      </c>
      <c r="EBV6" s="61">
        <v>20000</v>
      </c>
      <c r="EBW6" s="61">
        <v>10000</v>
      </c>
      <c r="EBX6" s="61">
        <v>2425</v>
      </c>
      <c r="EBY6" s="61">
        <v>1212</v>
      </c>
      <c r="EBZ6" s="61">
        <v>0</v>
      </c>
      <c r="ECA6" s="61">
        <v>0</v>
      </c>
      <c r="ECB6" s="61">
        <v>2</v>
      </c>
      <c r="ECC6" s="61">
        <v>1</v>
      </c>
      <c r="ECD6" s="61">
        <v>30</v>
      </c>
      <c r="ECE6" s="61">
        <v>150</v>
      </c>
      <c r="ECF6" s="61">
        <v>20</v>
      </c>
      <c r="ECG6" s="61">
        <v>120</v>
      </c>
      <c r="ECH6" s="61">
        <v>0</v>
      </c>
      <c r="ECI6" s="61">
        <v>1</v>
      </c>
      <c r="ECJ6" s="61">
        <v>1</v>
      </c>
      <c r="ECK6" s="61">
        <v>1</v>
      </c>
      <c r="ECL6" s="61">
        <v>1</v>
      </c>
      <c r="ECM6" s="61">
        <v>1</v>
      </c>
      <c r="ECN6" s="61">
        <v>0</v>
      </c>
      <c r="ECO6" s="61">
        <v>0</v>
      </c>
      <c r="ECP6" s="61">
        <v>1</v>
      </c>
      <c r="ECQ6" s="61">
        <v>0</v>
      </c>
      <c r="ECR6" s="61">
        <v>0</v>
      </c>
      <c r="ECS6" s="61">
        <v>0</v>
      </c>
      <c r="ECT6" s="61">
        <v>0</v>
      </c>
      <c r="ECU6" s="61">
        <v>0</v>
      </c>
      <c r="ECV6" s="61">
        <v>0</v>
      </c>
      <c r="ECW6" s="61">
        <v>0</v>
      </c>
      <c r="ECX6" s="61">
        <v>0</v>
      </c>
      <c r="ECY6" s="61">
        <v>0</v>
      </c>
      <c r="ECZ6" s="61">
        <v>0</v>
      </c>
      <c r="EDA6" s="61">
        <v>0</v>
      </c>
      <c r="EDB6" s="61">
        <v>60</v>
      </c>
      <c r="EDC6" s="61">
        <v>60</v>
      </c>
      <c r="EDD6" s="61">
        <v>0</v>
      </c>
      <c r="EDE6" s="61">
        <v>200</v>
      </c>
      <c r="EDF6" s="61">
        <v>2</v>
      </c>
      <c r="EDG6" s="61">
        <v>0</v>
      </c>
      <c r="EDH6" s="61">
        <v>200</v>
      </c>
      <c r="EDI6" s="61">
        <v>200</v>
      </c>
      <c r="EDJ6" s="61">
        <v>200</v>
      </c>
      <c r="EDK6" s="61">
        <v>2</v>
      </c>
      <c r="EDL6" s="61">
        <v>200</v>
      </c>
      <c r="EDM6" s="61">
        <v>1</v>
      </c>
      <c r="EDN6" s="61">
        <v>5</v>
      </c>
      <c r="EDO6" s="61">
        <v>5</v>
      </c>
      <c r="EDP6" s="61">
        <v>1000</v>
      </c>
      <c r="EDQ6" s="61">
        <v>1000</v>
      </c>
      <c r="EDR6" s="61">
        <v>5</v>
      </c>
      <c r="EDS6" s="61">
        <v>5</v>
      </c>
      <c r="EDT6" s="61">
        <v>1000</v>
      </c>
      <c r="EDU6" s="61">
        <v>1000</v>
      </c>
      <c r="EDV6" s="61">
        <v>250</v>
      </c>
      <c r="EDW6" s="61">
        <v>100</v>
      </c>
      <c r="EDX6" s="61">
        <v>0</v>
      </c>
      <c r="EDY6" s="61">
        <v>100</v>
      </c>
      <c r="EDZ6" s="61">
        <v>5</v>
      </c>
      <c r="EEA6" s="61">
        <v>0</v>
      </c>
      <c r="EEB6" s="61">
        <v>0</v>
      </c>
      <c r="EEC6" s="61">
        <v>0</v>
      </c>
      <c r="EED6" s="61">
        <v>0</v>
      </c>
      <c r="EEE6" s="61">
        <v>0</v>
      </c>
      <c r="EEF6" s="61">
        <v>0</v>
      </c>
      <c r="EEG6" s="61">
        <v>500</v>
      </c>
      <c r="EEH6" s="61">
        <v>0</v>
      </c>
      <c r="EEI6" s="61">
        <v>0</v>
      </c>
      <c r="EEJ6" s="61">
        <v>0</v>
      </c>
      <c r="EEK6" s="61">
        <v>0</v>
      </c>
      <c r="EEL6" s="61">
        <v>0</v>
      </c>
      <c r="EEM6" s="61">
        <v>0</v>
      </c>
      <c r="EEN6" s="61">
        <v>48</v>
      </c>
      <c r="EEO6" s="61">
        <v>20</v>
      </c>
      <c r="EEP6" s="61">
        <v>0</v>
      </c>
      <c r="EEQ6" s="61">
        <v>180</v>
      </c>
      <c r="EER6" s="61">
        <v>360</v>
      </c>
      <c r="EES6" s="61">
        <v>720</v>
      </c>
      <c r="EET6" s="61">
        <v>700</v>
      </c>
      <c r="EEU6" s="61">
        <v>630</v>
      </c>
      <c r="EEV6" s="61">
        <v>630</v>
      </c>
      <c r="EEW6" s="61">
        <v>625</v>
      </c>
      <c r="EEX6" s="61">
        <v>20</v>
      </c>
      <c r="EEY6" s="61">
        <v>40</v>
      </c>
      <c r="EEZ6" s="61">
        <v>0</v>
      </c>
      <c r="EFA6" s="61">
        <v>0</v>
      </c>
      <c r="EFB6" s="61">
        <v>20</v>
      </c>
      <c r="EFC6" s="61">
        <v>20</v>
      </c>
      <c r="EFD6" s="61">
        <v>720</v>
      </c>
      <c r="EFE6" s="61">
        <v>0</v>
      </c>
      <c r="EFF6" s="61">
        <v>0</v>
      </c>
      <c r="EFG6" s="61">
        <v>600</v>
      </c>
      <c r="EFH6" s="61">
        <v>3600</v>
      </c>
      <c r="EFI6" s="61">
        <v>210</v>
      </c>
      <c r="EFJ6" s="61">
        <v>1.5</v>
      </c>
      <c r="EFK6" s="61">
        <v>1</v>
      </c>
      <c r="EFL6" s="61">
        <v>650</v>
      </c>
      <c r="EFM6" s="61">
        <v>700</v>
      </c>
      <c r="EFN6" s="61">
        <v>0</v>
      </c>
      <c r="EFO6" s="61">
        <v>0</v>
      </c>
      <c r="EFP6" s="61">
        <v>0</v>
      </c>
      <c r="EFQ6" s="61">
        <v>0</v>
      </c>
      <c r="EIF6" s="61">
        <v>0</v>
      </c>
      <c r="EIG6" s="61">
        <v>0</v>
      </c>
      <c r="EIH6" s="61">
        <v>0</v>
      </c>
      <c r="EII6" s="61">
        <v>0</v>
      </c>
      <c r="EIJ6" s="61">
        <v>0</v>
      </c>
      <c r="EIK6" s="61">
        <v>0</v>
      </c>
      <c r="EIL6" s="61">
        <v>0</v>
      </c>
      <c r="EIM6" s="61">
        <v>0</v>
      </c>
      <c r="EIN6" s="61">
        <v>0</v>
      </c>
      <c r="EIO6" s="61">
        <v>0</v>
      </c>
      <c r="EIP6" s="61">
        <v>1200</v>
      </c>
      <c r="EIQ6" s="61">
        <v>1000</v>
      </c>
      <c r="EIR6" s="61">
        <v>0</v>
      </c>
      <c r="EIS6" s="61">
        <v>0</v>
      </c>
      <c r="EIT6" s="61">
        <v>0</v>
      </c>
      <c r="EIU6" s="61">
        <v>1000</v>
      </c>
      <c r="EIV6" s="61">
        <v>0</v>
      </c>
      <c r="EIW6" s="61">
        <v>0</v>
      </c>
      <c r="EIX6" s="61">
        <v>0</v>
      </c>
      <c r="EIY6" s="61">
        <v>0</v>
      </c>
      <c r="EIZ6" s="61">
        <v>0</v>
      </c>
      <c r="EJA6" s="61">
        <v>5</v>
      </c>
      <c r="EJB6" s="61">
        <v>250</v>
      </c>
      <c r="EJC6" s="61">
        <v>250</v>
      </c>
      <c r="EJD6" s="61">
        <v>250</v>
      </c>
      <c r="EJE6" s="61">
        <v>250</v>
      </c>
      <c r="EJF6" s="61">
        <v>100</v>
      </c>
      <c r="EJG6" s="61">
        <v>50</v>
      </c>
      <c r="EJH6" s="61">
        <v>1000</v>
      </c>
      <c r="EJI6" s="61">
        <v>680</v>
      </c>
      <c r="EJJ6" s="61">
        <v>640</v>
      </c>
      <c r="EJK6" s="61">
        <v>5</v>
      </c>
      <c r="EJL6" s="61">
        <v>650</v>
      </c>
      <c r="EJM6" s="61">
        <v>5</v>
      </c>
      <c r="EJN6" s="61">
        <v>1000</v>
      </c>
      <c r="EJO6" s="61">
        <v>640</v>
      </c>
      <c r="EJP6" s="61">
        <v>5</v>
      </c>
      <c r="EJQ6" s="61">
        <v>680</v>
      </c>
      <c r="EJR6" s="61">
        <v>5</v>
      </c>
      <c r="EJS6" s="61">
        <v>1000</v>
      </c>
      <c r="EJT6" s="61">
        <v>5</v>
      </c>
      <c r="EJU6" s="61">
        <v>15</v>
      </c>
      <c r="EJV6" s="61">
        <v>300</v>
      </c>
      <c r="EJW6" s="61">
        <v>20</v>
      </c>
      <c r="EJX6" s="61">
        <v>50</v>
      </c>
      <c r="EJY6" s="61">
        <v>650</v>
      </c>
      <c r="EJZ6" s="61">
        <v>5</v>
      </c>
      <c r="EKA6" s="61">
        <v>1000</v>
      </c>
      <c r="EKB6" s="61">
        <v>5</v>
      </c>
      <c r="EKC6" s="61">
        <v>1000</v>
      </c>
      <c r="EKD6" s="61">
        <v>100</v>
      </c>
      <c r="EKE6" s="61">
        <v>0</v>
      </c>
      <c r="EKF6" s="61">
        <v>0</v>
      </c>
      <c r="EKG6" s="61">
        <v>1</v>
      </c>
      <c r="EKH6" s="61">
        <v>0</v>
      </c>
      <c r="EKI6" s="61">
        <v>0</v>
      </c>
      <c r="EKJ6" s="61">
        <v>0</v>
      </c>
      <c r="EKK6" s="61">
        <v>0</v>
      </c>
      <c r="EKL6" s="61">
        <v>1.3168800000000001</v>
      </c>
      <c r="EKM6" s="61">
        <v>10.18</v>
      </c>
      <c r="EKN6" s="61">
        <v>9.75</v>
      </c>
      <c r="EKO6" s="61">
        <v>0.76200000000000001</v>
      </c>
      <c r="EKP6" s="61">
        <v>1.3168800000000001</v>
      </c>
      <c r="EKQ6" s="61">
        <v>10</v>
      </c>
      <c r="EKR6" s="61">
        <v>9.5399999999999991</v>
      </c>
      <c r="EKS6" s="61">
        <v>0.72</v>
      </c>
      <c r="EKT6" s="61">
        <v>1.3168800000000001</v>
      </c>
      <c r="EKU6" s="61">
        <v>10</v>
      </c>
      <c r="EKV6" s="61">
        <v>9.5399999999999991</v>
      </c>
      <c r="EKW6" s="61">
        <v>0.72</v>
      </c>
      <c r="EKX6" s="61">
        <v>1.3168800000000001</v>
      </c>
      <c r="EKY6" s="61">
        <v>10</v>
      </c>
      <c r="EKZ6" s="61">
        <v>9.5399999999999991</v>
      </c>
      <c r="ELA6" s="61">
        <v>0.72</v>
      </c>
      <c r="ELB6" s="61">
        <v>0</v>
      </c>
      <c r="ELC6" s="61">
        <v>0</v>
      </c>
      <c r="ELD6" s="61">
        <v>0</v>
      </c>
      <c r="ELE6" s="61">
        <v>0</v>
      </c>
      <c r="ELF6" s="61">
        <v>0</v>
      </c>
      <c r="ELG6" s="61">
        <v>0</v>
      </c>
      <c r="ELH6" s="61">
        <v>0</v>
      </c>
      <c r="ELI6" s="61">
        <v>0</v>
      </c>
      <c r="ELJ6" s="61">
        <v>250</v>
      </c>
      <c r="ELK6" s="61">
        <v>-20</v>
      </c>
      <c r="ELL6" s="61">
        <v>0</v>
      </c>
      <c r="ELM6" s="61">
        <v>0</v>
      </c>
      <c r="ELN6" s="61">
        <v>0</v>
      </c>
      <c r="ELO6" s="61">
        <v>0</v>
      </c>
      <c r="ELP6" s="61">
        <v>0</v>
      </c>
      <c r="ELQ6" s="61">
        <v>0</v>
      </c>
      <c r="ELR6" s="61">
        <v>0</v>
      </c>
      <c r="ELS6" s="61">
        <v>0</v>
      </c>
      <c r="ELT6" s="61">
        <v>0</v>
      </c>
      <c r="ELU6" s="61">
        <v>0</v>
      </c>
      <c r="ELV6" s="61">
        <v>0</v>
      </c>
      <c r="ELW6" s="61">
        <v>0</v>
      </c>
      <c r="ELX6" s="61">
        <v>0</v>
      </c>
      <c r="ELY6" s="61">
        <v>0</v>
      </c>
      <c r="ELZ6" s="61">
        <v>0</v>
      </c>
      <c r="EMA6" s="61">
        <v>0</v>
      </c>
      <c r="EMB6" s="61">
        <v>0</v>
      </c>
      <c r="EMC6" s="61">
        <v>0</v>
      </c>
      <c r="EMD6" s="61">
        <v>0</v>
      </c>
      <c r="EME6" s="61">
        <v>0</v>
      </c>
      <c r="EMF6" s="61">
        <v>0</v>
      </c>
      <c r="EMG6" s="61">
        <v>0</v>
      </c>
      <c r="EMH6" s="61">
        <v>0</v>
      </c>
      <c r="EMI6" s="61">
        <v>0</v>
      </c>
      <c r="EMJ6" s="61">
        <v>0</v>
      </c>
      <c r="EMK6" s="61">
        <v>0</v>
      </c>
      <c r="EML6" s="61">
        <v>10</v>
      </c>
      <c r="EMM6" s="61">
        <v>0</v>
      </c>
      <c r="EMN6" s="61">
        <v>0</v>
      </c>
      <c r="EMO6" s="61">
        <v>300</v>
      </c>
      <c r="EMP6" s="61">
        <v>1</v>
      </c>
      <c r="EMQ6" s="61">
        <v>500</v>
      </c>
      <c r="EMR6" s="61">
        <v>7000</v>
      </c>
      <c r="EMS6" s="61">
        <v>30</v>
      </c>
      <c r="EMT6" s="61">
        <v>50</v>
      </c>
      <c r="EMU6" s="61">
        <v>0</v>
      </c>
      <c r="EMV6" s="61">
        <v>10000</v>
      </c>
      <c r="EMW6" s="61">
        <v>0</v>
      </c>
      <c r="EMX6" s="61">
        <v>30</v>
      </c>
      <c r="EMY6" s="61">
        <v>5</v>
      </c>
      <c r="EMZ6" s="61">
        <v>0</v>
      </c>
      <c r="ENA6" s="61">
        <v>0</v>
      </c>
      <c r="ENB6" s="61">
        <v>0</v>
      </c>
      <c r="ENC6" s="61">
        <v>0</v>
      </c>
      <c r="END6" s="61">
        <v>1</v>
      </c>
      <c r="ENE6" s="61">
        <v>0</v>
      </c>
      <c r="ENF6" s="61">
        <v>0</v>
      </c>
      <c r="ENG6" s="61">
        <v>0.3</v>
      </c>
      <c r="ENH6" s="61">
        <v>0</v>
      </c>
      <c r="ENI6" s="61">
        <v>0</v>
      </c>
      <c r="ENJ6" s="61">
        <v>0</v>
      </c>
      <c r="ENK6" s="61">
        <v>25</v>
      </c>
      <c r="ENL6" s="61">
        <v>0</v>
      </c>
      <c r="ENM6" s="61">
        <v>0</v>
      </c>
      <c r="ENN6" s="61">
        <v>10000</v>
      </c>
      <c r="ENO6" s="61">
        <v>0</v>
      </c>
      <c r="ENP6" s="61">
        <v>0</v>
      </c>
      <c r="ENQ6" s="61">
        <v>0</v>
      </c>
      <c r="ENR6" s="61">
        <v>0</v>
      </c>
      <c r="ENS6" s="61">
        <v>20</v>
      </c>
      <c r="ENT6" s="61">
        <v>1</v>
      </c>
      <c r="ENU6" s="61">
        <v>1</v>
      </c>
      <c r="ENV6" s="61">
        <v>1</v>
      </c>
      <c r="ENW6" s="61">
        <v>1</v>
      </c>
      <c r="ENX6" s="61">
        <v>0</v>
      </c>
      <c r="ENY6" s="61">
        <v>0</v>
      </c>
      <c r="ENZ6" s="61">
        <v>0</v>
      </c>
      <c r="EOA6" s="61">
        <v>0</v>
      </c>
      <c r="EOB6" s="61">
        <v>0</v>
      </c>
      <c r="EOC6" s="61">
        <v>0</v>
      </c>
      <c r="EOD6" s="61">
        <v>0</v>
      </c>
      <c r="EOE6" s="61">
        <v>0</v>
      </c>
      <c r="EOF6" s="61">
        <v>0</v>
      </c>
      <c r="EOG6" s="61">
        <v>20</v>
      </c>
      <c r="EOH6" s="61">
        <v>40</v>
      </c>
      <c r="EOI6" s="61">
        <v>0.1</v>
      </c>
      <c r="EOJ6" s="61">
        <v>0.2</v>
      </c>
      <c r="EOK6" s="61">
        <v>0</v>
      </c>
      <c r="EOL6" s="61">
        <v>0</v>
      </c>
      <c r="EOM6" s="61">
        <v>0</v>
      </c>
      <c r="EON6" s="61">
        <v>0</v>
      </c>
      <c r="EOO6" s="61">
        <v>100</v>
      </c>
      <c r="EOP6" s="61">
        <v>100</v>
      </c>
      <c r="EOQ6" s="61">
        <v>0</v>
      </c>
      <c r="EOR6" s="61">
        <v>10</v>
      </c>
      <c r="EOS6" s="61">
        <v>3</v>
      </c>
      <c r="EOT6" s="61">
        <v>100</v>
      </c>
      <c r="EOU6" s="61">
        <v>35</v>
      </c>
      <c r="EOV6" s="61">
        <v>0</v>
      </c>
      <c r="EOW6" s="61">
        <v>5</v>
      </c>
      <c r="EOX6" s="61">
        <v>40</v>
      </c>
      <c r="EOY6" s="61">
        <v>60</v>
      </c>
      <c r="EOZ6" s="61">
        <v>10</v>
      </c>
      <c r="EPA6" s="61">
        <v>0</v>
      </c>
      <c r="EPB6" s="61">
        <v>0</v>
      </c>
      <c r="EPC6" s="61">
        <v>0</v>
      </c>
      <c r="EPD6" s="61">
        <v>10.042999999999999</v>
      </c>
      <c r="EPE6" s="61">
        <v>9.7100000000000009</v>
      </c>
      <c r="EPF6" s="61">
        <v>1.3160000000000001</v>
      </c>
      <c r="EPG6" s="61">
        <v>0.73499999999999999</v>
      </c>
      <c r="EPH6" s="61">
        <v>10.042999999999999</v>
      </c>
      <c r="EPI6" s="61">
        <v>9.7100000000000009</v>
      </c>
      <c r="EPJ6" s="61">
        <v>1.3160000000000001</v>
      </c>
      <c r="EPK6" s="61">
        <v>0.73499999999999999</v>
      </c>
      <c r="EPL6" s="61">
        <v>10.042999999999999</v>
      </c>
      <c r="EPM6" s="61">
        <v>9.7100000000000009</v>
      </c>
      <c r="EPN6" s="61">
        <v>1.3160000000000001</v>
      </c>
      <c r="EPO6" s="61">
        <v>0.73499999999999999</v>
      </c>
      <c r="EPP6" s="61">
        <v>10.042999999999999</v>
      </c>
      <c r="EPQ6" s="61">
        <v>9.7100000000000009</v>
      </c>
      <c r="EPR6" s="61">
        <v>1.3160000000000001</v>
      </c>
      <c r="EPS6" s="61">
        <v>0.73499999999999999</v>
      </c>
      <c r="EPT6" s="61">
        <v>20</v>
      </c>
      <c r="EPU6" s="61">
        <v>30</v>
      </c>
      <c r="EPV6" s="61">
        <v>0</v>
      </c>
      <c r="EPW6" s="61">
        <v>0</v>
      </c>
      <c r="EPX6" s="61">
        <v>160</v>
      </c>
      <c r="EPY6" s="61">
        <v>170</v>
      </c>
      <c r="EPZ6" s="61">
        <v>0</v>
      </c>
      <c r="EQA6" s="61">
        <v>0</v>
      </c>
      <c r="EQB6" s="61">
        <v>30</v>
      </c>
      <c r="EQC6" s="61">
        <v>75</v>
      </c>
      <c r="EQD6" s="61">
        <v>20</v>
      </c>
      <c r="EQE6" s="61">
        <v>30</v>
      </c>
      <c r="EQF6" s="61">
        <v>0</v>
      </c>
      <c r="EQG6" s="61">
        <v>0</v>
      </c>
      <c r="EQH6" s="61">
        <v>155</v>
      </c>
      <c r="EQI6" s="61">
        <v>175</v>
      </c>
      <c r="EQJ6" s="61">
        <v>0</v>
      </c>
      <c r="EQK6" s="61">
        <v>0</v>
      </c>
      <c r="EQL6" s="61">
        <v>30</v>
      </c>
      <c r="EQM6" s="61">
        <v>75</v>
      </c>
      <c r="EQN6" s="61">
        <v>20</v>
      </c>
      <c r="EQO6" s="61">
        <v>30</v>
      </c>
      <c r="EQP6" s="61">
        <v>0</v>
      </c>
      <c r="EQQ6" s="61">
        <v>0</v>
      </c>
      <c r="EQR6" s="61">
        <v>155</v>
      </c>
      <c r="EQS6" s="61">
        <v>175</v>
      </c>
      <c r="EQT6" s="61">
        <v>0</v>
      </c>
      <c r="EQU6" s="61">
        <v>0</v>
      </c>
      <c r="EQV6" s="61">
        <v>30</v>
      </c>
      <c r="EQW6" s="61">
        <v>75</v>
      </c>
      <c r="EQX6" s="61">
        <v>20</v>
      </c>
      <c r="EQY6" s="61">
        <v>30</v>
      </c>
      <c r="EQZ6" s="61">
        <v>0</v>
      </c>
      <c r="ERA6" s="61">
        <v>0</v>
      </c>
      <c r="ERB6" s="61">
        <v>155</v>
      </c>
      <c r="ERC6" s="61">
        <v>175</v>
      </c>
      <c r="ERD6" s="61">
        <v>0</v>
      </c>
      <c r="ERE6" s="61">
        <v>0</v>
      </c>
      <c r="ERF6" s="61">
        <v>30</v>
      </c>
      <c r="ERG6" s="61">
        <v>75</v>
      </c>
      <c r="ERH6" s="61">
        <v>20</v>
      </c>
      <c r="ERI6" s="61">
        <v>20</v>
      </c>
      <c r="ERJ6" s="61">
        <v>5</v>
      </c>
      <c r="ERK6" s="61">
        <v>5</v>
      </c>
      <c r="ERL6" s="61">
        <v>5</v>
      </c>
      <c r="ERM6" s="61">
        <v>0</v>
      </c>
      <c r="ERN6" s="61">
        <v>5</v>
      </c>
      <c r="ERO6" s="61">
        <v>0</v>
      </c>
      <c r="ERP6" s="61">
        <v>5</v>
      </c>
      <c r="ERQ6" s="61">
        <v>0</v>
      </c>
      <c r="ERR6" s="61">
        <v>15</v>
      </c>
      <c r="ERS6" s="61">
        <v>-30</v>
      </c>
      <c r="ERT6" s="61">
        <v>120</v>
      </c>
      <c r="ERU6" s="61">
        <v>0</v>
      </c>
      <c r="ERV6" s="61">
        <v>30000</v>
      </c>
      <c r="ERW6" s="61">
        <v>30000</v>
      </c>
      <c r="ERX6" s="61">
        <v>17500</v>
      </c>
      <c r="ERY6" s="61">
        <v>0</v>
      </c>
      <c r="ERZ6" s="61">
        <v>40</v>
      </c>
      <c r="ESA6" s="61">
        <v>40</v>
      </c>
      <c r="ESB6" s="61">
        <v>40</v>
      </c>
      <c r="ESC6" s="61">
        <v>0</v>
      </c>
      <c r="ESD6" s="61">
        <v>40</v>
      </c>
      <c r="ESE6" s="61">
        <v>40</v>
      </c>
      <c r="ESF6" s="61">
        <v>40</v>
      </c>
      <c r="ESG6" s="61">
        <v>0</v>
      </c>
      <c r="ESH6" s="61">
        <v>40</v>
      </c>
      <c r="ESI6" s="61">
        <v>40</v>
      </c>
      <c r="ESJ6" s="61">
        <v>40</v>
      </c>
      <c r="ESK6" s="61">
        <v>0</v>
      </c>
      <c r="ESL6" s="61">
        <v>40</v>
      </c>
      <c r="ESM6" s="61">
        <v>40</v>
      </c>
      <c r="ESN6" s="61">
        <v>40</v>
      </c>
      <c r="ESO6" s="61">
        <v>1410</v>
      </c>
      <c r="ESP6" s="61">
        <v>1410</v>
      </c>
      <c r="ESQ6" s="61">
        <v>1410</v>
      </c>
      <c r="ESR6" s="61">
        <v>400</v>
      </c>
      <c r="ESS6" s="61">
        <v>400</v>
      </c>
      <c r="EST6" s="61">
        <v>60000</v>
      </c>
      <c r="ESU6" s="61">
        <v>60000</v>
      </c>
      <c r="ESV6" s="61">
        <v>100</v>
      </c>
      <c r="ESW6" s="61">
        <v>30</v>
      </c>
      <c r="ESX6" s="61">
        <v>0</v>
      </c>
      <c r="ESY6" s="61">
        <v>20</v>
      </c>
      <c r="ESZ6" s="61">
        <v>0.95</v>
      </c>
      <c r="ETA6" s="61">
        <v>0.98</v>
      </c>
      <c r="ETB6" s="61">
        <v>1</v>
      </c>
      <c r="ETC6" s="61">
        <v>-0.98</v>
      </c>
      <c r="ETD6" s="61">
        <v>-0.95</v>
      </c>
      <c r="ETE6" s="61">
        <v>0.8</v>
      </c>
      <c r="ETF6" s="61">
        <v>-0.95</v>
      </c>
      <c r="ETG6" s="61">
        <v>0.95</v>
      </c>
      <c r="ETH6" s="61">
        <v>5</v>
      </c>
      <c r="ETI6" s="61">
        <v>0.95</v>
      </c>
      <c r="ETJ6" s="61">
        <v>-0.95</v>
      </c>
      <c r="ETK6" s="61">
        <v>20</v>
      </c>
      <c r="ETL6" s="61">
        <v>80</v>
      </c>
      <c r="ETM6" s="61">
        <v>3328</v>
      </c>
      <c r="ETN6" s="61">
        <v>88</v>
      </c>
      <c r="ETO6" s="61">
        <v>90</v>
      </c>
      <c r="ETP6" s="61">
        <v>3</v>
      </c>
      <c r="ETQ6" s="61">
        <v>0.95</v>
      </c>
      <c r="ETR6" s="61">
        <v>0.9</v>
      </c>
      <c r="ETS6" s="61">
        <v>0.9</v>
      </c>
      <c r="ETT6" s="61">
        <v>0.9</v>
      </c>
      <c r="ETU6" s="61">
        <v>0.95</v>
      </c>
      <c r="ETV6" s="61">
        <v>1</v>
      </c>
      <c r="ETW6" s="61">
        <v>5</v>
      </c>
      <c r="ETX6" s="61">
        <v>0</v>
      </c>
      <c r="ETY6" s="61">
        <v>9</v>
      </c>
      <c r="ETZ6" s="61">
        <v>0</v>
      </c>
      <c r="EUA6" s="61">
        <v>12</v>
      </c>
      <c r="EUB6" s="61">
        <v>0</v>
      </c>
      <c r="EUC6" s="61">
        <v>14</v>
      </c>
      <c r="EUD6" s="61">
        <v>0</v>
      </c>
      <c r="EUE6" s="61">
        <v>18</v>
      </c>
      <c r="EUF6" s="61">
        <v>0</v>
      </c>
      <c r="EUG6" s="61">
        <v>22</v>
      </c>
      <c r="EUH6" s="61">
        <v>0</v>
      </c>
      <c r="EUI6" s="61">
        <v>5</v>
      </c>
      <c r="EUJ6" s="61">
        <v>1</v>
      </c>
      <c r="EUK6" s="61">
        <v>-10</v>
      </c>
      <c r="EUL6" s="61">
        <v>10</v>
      </c>
      <c r="EUM6" s="61">
        <v>0.85</v>
      </c>
      <c r="EUN6" s="61">
        <v>0.9</v>
      </c>
      <c r="EUO6" s="61">
        <v>0.95</v>
      </c>
      <c r="EUP6" s="61">
        <v>1</v>
      </c>
      <c r="EUQ6" s="61">
        <v>-0.97</v>
      </c>
      <c r="EUR6" s="61">
        <v>-0.95</v>
      </c>
      <c r="EUS6" s="61">
        <v>0.5</v>
      </c>
      <c r="EUT6" s="61">
        <v>0</v>
      </c>
      <c r="EUU6" s="61">
        <v>0</v>
      </c>
      <c r="EUV6" s="61">
        <v>85</v>
      </c>
      <c r="EUW6" s="61">
        <v>90</v>
      </c>
      <c r="EUX6" s="61">
        <v>95</v>
      </c>
      <c r="EUY6" s="61">
        <v>100</v>
      </c>
      <c r="EUZ6" s="61">
        <v>105</v>
      </c>
      <c r="EVA6" s="61">
        <v>110</v>
      </c>
      <c r="EVB6" s="61">
        <v>4</v>
      </c>
      <c r="EVC6" s="61">
        <v>5</v>
      </c>
      <c r="EVD6" s="61">
        <v>135</v>
      </c>
      <c r="EVE6" s="61">
        <v>1</v>
      </c>
      <c r="EVF6" s="61">
        <v>1</v>
      </c>
      <c r="EVG6" s="61">
        <v>0</v>
      </c>
      <c r="EVH6" s="61">
        <v>0</v>
      </c>
      <c r="EVI6" s="61">
        <v>0</v>
      </c>
      <c r="EVJ6" s="61">
        <v>0</v>
      </c>
      <c r="EVK6" s="61">
        <v>1</v>
      </c>
      <c r="EVL6" s="61">
        <v>1</v>
      </c>
      <c r="EVM6" s="61">
        <v>0</v>
      </c>
      <c r="EVN6" s="61">
        <v>0</v>
      </c>
      <c r="EVO6" s="61">
        <v>0</v>
      </c>
      <c r="EVP6" s="61">
        <v>0</v>
      </c>
      <c r="EVQ6" s="61">
        <v>0</v>
      </c>
      <c r="EVR6" s="61">
        <v>150</v>
      </c>
      <c r="EVS6" s="61">
        <v>200</v>
      </c>
      <c r="EVT6" s="61">
        <v>75</v>
      </c>
      <c r="EVU6" s="61">
        <v>90</v>
      </c>
      <c r="EVV6" s="61">
        <v>75</v>
      </c>
      <c r="EVW6" s="61">
        <v>90</v>
      </c>
      <c r="EVX6" s="61">
        <v>5</v>
      </c>
      <c r="EVY6" s="61">
        <v>5</v>
      </c>
      <c r="EVZ6" s="61">
        <v>10</v>
      </c>
      <c r="EWA6" s="61">
        <v>10</v>
      </c>
      <c r="EWB6" s="61">
        <v>140</v>
      </c>
      <c r="EWC6" s="61">
        <v>145</v>
      </c>
      <c r="EWD6" s="61">
        <v>140</v>
      </c>
      <c r="EWE6" s="61">
        <v>145</v>
      </c>
      <c r="EWF6" s="61">
        <v>140</v>
      </c>
      <c r="EWG6" s="61">
        <v>145</v>
      </c>
      <c r="EWH6" s="61">
        <v>140</v>
      </c>
      <c r="EWI6" s="61">
        <v>5</v>
      </c>
      <c r="EWJ6" s="61">
        <v>175</v>
      </c>
      <c r="EWK6" s="61">
        <v>5</v>
      </c>
      <c r="EWL6" s="61">
        <v>5</v>
      </c>
      <c r="EWM6" s="61">
        <v>1</v>
      </c>
      <c r="EWN6" s="61">
        <v>50</v>
      </c>
      <c r="EWO6" s="61">
        <v>1</v>
      </c>
      <c r="EWP6" s="61">
        <v>300</v>
      </c>
      <c r="EWQ6" s="61">
        <v>1</v>
      </c>
      <c r="EWR6" s="61">
        <v>0</v>
      </c>
      <c r="EWS6" s="61">
        <v>150</v>
      </c>
      <c r="EWT6" s="61">
        <v>1000</v>
      </c>
      <c r="EWU6" s="61">
        <v>80</v>
      </c>
      <c r="EWV6" s="61">
        <v>60</v>
      </c>
      <c r="EWW6" s="61">
        <v>45</v>
      </c>
      <c r="EWX6" s="61">
        <v>300</v>
      </c>
      <c r="EWY6" s="61">
        <v>0</v>
      </c>
      <c r="EWZ6" s="61">
        <v>75</v>
      </c>
      <c r="EXA6" s="61">
        <v>1.5</v>
      </c>
      <c r="EXB6" s="61">
        <v>0</v>
      </c>
      <c r="EXC6" s="61">
        <v>0</v>
      </c>
      <c r="EXD6" s="61">
        <v>0</v>
      </c>
      <c r="EXE6" s="61">
        <v>60</v>
      </c>
      <c r="EXF6" s="61">
        <v>0.1</v>
      </c>
      <c r="EXG6" s="61">
        <v>0.84</v>
      </c>
      <c r="EXH6" s="61">
        <v>60</v>
      </c>
      <c r="EXI6" s="61">
        <v>0</v>
      </c>
      <c r="EXJ6" s="61">
        <v>90</v>
      </c>
      <c r="EXK6" s="61">
        <v>80</v>
      </c>
      <c r="EXL6" s="61">
        <v>70</v>
      </c>
      <c r="EXM6" s="61">
        <v>60</v>
      </c>
      <c r="EXN6" s="61">
        <v>55</v>
      </c>
      <c r="EXO6" s="61">
        <v>4</v>
      </c>
      <c r="EXP6" s="61">
        <v>20</v>
      </c>
      <c r="EXQ6" s="61">
        <v>0</v>
      </c>
      <c r="EXR6" s="61">
        <v>930</v>
      </c>
      <c r="EXS6" s="61">
        <v>0</v>
      </c>
      <c r="EXT6" s="61">
        <v>5000</v>
      </c>
      <c r="EXU6" s="61">
        <v>50</v>
      </c>
      <c r="EXV6" s="61">
        <v>5</v>
      </c>
      <c r="EXW6" s="61">
        <v>0</v>
      </c>
      <c r="EXX6" s="61">
        <v>90</v>
      </c>
      <c r="EXY6" s="61">
        <v>80</v>
      </c>
      <c r="EXZ6" s="61">
        <v>70</v>
      </c>
      <c r="EYA6" s="61">
        <v>60</v>
      </c>
      <c r="EYB6" s="61">
        <v>55</v>
      </c>
      <c r="EYC6" s="61">
        <v>4</v>
      </c>
      <c r="EYD6" s="61">
        <v>20</v>
      </c>
      <c r="EYE6" s="61">
        <v>500</v>
      </c>
      <c r="EYF6" s="61">
        <v>1000</v>
      </c>
      <c r="EYG6" s="61">
        <v>1</v>
      </c>
      <c r="EYH6" s="61">
        <v>1</v>
      </c>
      <c r="EYI6" s="61">
        <v>0</v>
      </c>
      <c r="EYJ6" s="61">
        <v>0</v>
      </c>
      <c r="EYK6" s="61">
        <v>1</v>
      </c>
      <c r="EYL6" s="61">
        <v>1</v>
      </c>
      <c r="EYM6" s="61">
        <v>0.95</v>
      </c>
      <c r="EYN6" s="61">
        <v>0.98</v>
      </c>
      <c r="EYO6" s="61">
        <v>1</v>
      </c>
      <c r="EYP6" s="61">
        <v>-0.98</v>
      </c>
      <c r="EYQ6" s="61">
        <v>-0.95</v>
      </c>
      <c r="EYR6" s="61">
        <v>0</v>
      </c>
      <c r="EYS6" s="61">
        <v>20</v>
      </c>
      <c r="EYT6" s="61">
        <v>0.8</v>
      </c>
      <c r="EYU6" s="61">
        <v>-0.95</v>
      </c>
      <c r="EYV6" s="61">
        <v>0.99</v>
      </c>
      <c r="EYW6" s="61">
        <v>1</v>
      </c>
      <c r="EYX6" s="61">
        <v>0</v>
      </c>
      <c r="EYY6" s="61">
        <v>100</v>
      </c>
      <c r="EYZ6" s="61">
        <v>1</v>
      </c>
      <c r="EZA6" s="61">
        <v>100</v>
      </c>
      <c r="EZB6" s="61">
        <v>4</v>
      </c>
      <c r="EZC6" s="61">
        <v>20</v>
      </c>
      <c r="EZD6" s="61">
        <v>90</v>
      </c>
      <c r="EZE6" s="61">
        <v>110</v>
      </c>
      <c r="EZF6" s="61">
        <v>400</v>
      </c>
      <c r="EZG6" s="61">
        <v>0</v>
      </c>
      <c r="EZH6" s="61">
        <v>0</v>
      </c>
      <c r="EZI6" s="61">
        <v>0</v>
      </c>
      <c r="EZJ6" s="61">
        <v>0</v>
      </c>
      <c r="EZK6" s="61">
        <v>1</v>
      </c>
      <c r="EZL6" s="61">
        <v>100</v>
      </c>
      <c r="EZM6" s="61">
        <v>50</v>
      </c>
      <c r="EZN6" s="61">
        <v>25</v>
      </c>
      <c r="EZO6" s="61">
        <v>-25</v>
      </c>
      <c r="EZP6" s="61">
        <v>-50</v>
      </c>
      <c r="EZQ6" s="61">
        <v>4</v>
      </c>
      <c r="EZR6" s="61">
        <v>20</v>
      </c>
      <c r="EZS6" s="61">
        <v>-100</v>
      </c>
      <c r="EZT6" s="61">
        <v>100</v>
      </c>
      <c r="EZU6" s="61">
        <v>0</v>
      </c>
      <c r="EZV6" s="61">
        <v>0</v>
      </c>
      <c r="EZW6" s="61">
        <v>4</v>
      </c>
      <c r="EZX6" s="61">
        <v>20</v>
      </c>
      <c r="EZY6" s="61">
        <v>-100</v>
      </c>
      <c r="EZZ6" s="61">
        <v>100</v>
      </c>
      <c r="FAA6" s="61">
        <v>5000</v>
      </c>
      <c r="FAB6" s="61">
        <v>0</v>
      </c>
      <c r="FAC6" s="61">
        <v>0</v>
      </c>
      <c r="FAD6" s="61">
        <v>1</v>
      </c>
      <c r="FAE6" s="61">
        <v>-0.9</v>
      </c>
      <c r="FAF6" s="61">
        <v>-100</v>
      </c>
      <c r="FAG6" s="61">
        <v>100</v>
      </c>
      <c r="FAH6" s="61">
        <v>10</v>
      </c>
      <c r="FAI6" s="61">
        <v>0</v>
      </c>
      <c r="FAJ6" s="61">
        <v>100</v>
      </c>
      <c r="FAK6" s="61">
        <v>0</v>
      </c>
      <c r="FAL6" s="61">
        <v>100</v>
      </c>
      <c r="FAM6" s="61">
        <v>0</v>
      </c>
      <c r="FAN6" s="61">
        <v>800</v>
      </c>
      <c r="FAO6" s="61">
        <v>-20</v>
      </c>
      <c r="FAP6" s="61">
        <v>800</v>
      </c>
      <c r="FAQ6" s="61">
        <v>-20</v>
      </c>
      <c r="FAR6" s="61">
        <v>600</v>
      </c>
      <c r="FAS6" s="61">
        <v>0</v>
      </c>
      <c r="FAT6" s="61">
        <v>10</v>
      </c>
      <c r="FAU6" s="61">
        <v>2.5</v>
      </c>
      <c r="FAV6" s="61">
        <v>0.2</v>
      </c>
      <c r="FAW6" s="61">
        <v>3.1</v>
      </c>
      <c r="FAX6" s="61">
        <v>0.05</v>
      </c>
      <c r="FAY6" s="61">
        <v>1.5</v>
      </c>
      <c r="FAZ6" s="61">
        <v>1.9</v>
      </c>
      <c r="FBA6" s="61">
        <v>0.05</v>
      </c>
      <c r="FBB6" s="61">
        <v>0.05</v>
      </c>
      <c r="FBC6" s="61">
        <v>120</v>
      </c>
      <c r="FBD6" s="61">
        <v>5</v>
      </c>
      <c r="FBE6" s="61">
        <v>120</v>
      </c>
      <c r="FBF6" s="61">
        <v>5</v>
      </c>
      <c r="FBG6" s="61">
        <v>55</v>
      </c>
      <c r="FBH6" s="61">
        <v>5</v>
      </c>
      <c r="FBI6" s="61">
        <v>97</v>
      </c>
      <c r="FBJ6" s="61">
        <v>0.1</v>
      </c>
      <c r="FBK6" s="61">
        <v>37</v>
      </c>
      <c r="FBL6" s="61">
        <v>3</v>
      </c>
      <c r="FBM6" s="61">
        <v>60</v>
      </c>
      <c r="FBN6" s="61">
        <v>4</v>
      </c>
      <c r="FBO6" s="61">
        <v>100</v>
      </c>
      <c r="FBP6" s="61">
        <v>-100</v>
      </c>
      <c r="FBQ6" s="61">
        <v>1</v>
      </c>
      <c r="FBR6" s="61">
        <v>30</v>
      </c>
      <c r="FBS6" s="61">
        <v>0</v>
      </c>
      <c r="FBT6" s="61">
        <v>0</v>
      </c>
      <c r="FBU6" s="61">
        <v>20</v>
      </c>
      <c r="FBV6" s="61">
        <v>2</v>
      </c>
      <c r="FBW6" s="61">
        <v>0</v>
      </c>
      <c r="FBX6" s="61">
        <v>2</v>
      </c>
      <c r="FBY6" s="61">
        <v>3</v>
      </c>
      <c r="FBZ6" s="61">
        <v>100</v>
      </c>
      <c r="FCA6" s="61">
        <v>0</v>
      </c>
      <c r="FCB6" s="61">
        <v>0</v>
      </c>
      <c r="FCC6" s="61">
        <v>0</v>
      </c>
      <c r="FCD6" s="61">
        <v>0</v>
      </c>
      <c r="FCE6" s="61">
        <v>0</v>
      </c>
      <c r="FCF6" s="61">
        <v>0</v>
      </c>
      <c r="FCG6" s="61">
        <v>0</v>
      </c>
      <c r="FCH6" s="61">
        <v>0</v>
      </c>
      <c r="FCI6" s="61">
        <v>10</v>
      </c>
      <c r="FCJ6" s="61">
        <v>0.75</v>
      </c>
      <c r="FCK6" s="61">
        <v>0.1</v>
      </c>
      <c r="FCL6" s="61">
        <v>0.55000000000000004</v>
      </c>
      <c r="FCM6" s="61">
        <v>0.1</v>
      </c>
      <c r="FCN6" s="61">
        <v>3</v>
      </c>
      <c r="FCO6" s="61">
        <v>0.05</v>
      </c>
      <c r="FCP6" s="61">
        <v>10</v>
      </c>
      <c r="FCQ6" s="61">
        <v>0.5</v>
      </c>
      <c r="FCR6" s="61">
        <v>5.2</v>
      </c>
      <c r="FCS6" s="61">
        <v>600</v>
      </c>
      <c r="FCT6" s="61">
        <v>0.01</v>
      </c>
      <c r="FCU6" s="61">
        <v>0.3</v>
      </c>
      <c r="FCV6" s="61">
        <v>0.1</v>
      </c>
      <c r="FCW6" s="61">
        <v>0.5</v>
      </c>
      <c r="FCX6" s="61">
        <v>0.1</v>
      </c>
      <c r="FCY6" s="61">
        <v>0.5</v>
      </c>
      <c r="FCZ6" s="61">
        <v>500</v>
      </c>
      <c r="FDA6" s="61">
        <v>1500</v>
      </c>
      <c r="FDB6" s="61">
        <v>4.5999999999999996</v>
      </c>
      <c r="FDC6" s="61">
        <v>0.1</v>
      </c>
      <c r="FDD6" s="61">
        <v>0.3</v>
      </c>
      <c r="FDE6" s="61">
        <v>0.1</v>
      </c>
      <c r="FDF6" s="61">
        <v>1.2</v>
      </c>
      <c r="FDG6" s="61">
        <v>0.1</v>
      </c>
      <c r="FDH6" s="61">
        <v>0.3</v>
      </c>
      <c r="FDI6" s="61">
        <v>1</v>
      </c>
      <c r="FDJ6" s="61">
        <v>0.1</v>
      </c>
      <c r="FDK6" s="61">
        <v>500</v>
      </c>
      <c r="FDL6" s="61">
        <v>1500</v>
      </c>
      <c r="FDM6" s="61">
        <v>5</v>
      </c>
      <c r="FDN6" s="61">
        <v>1</v>
      </c>
      <c r="FDO6" s="61">
        <v>2</v>
      </c>
      <c r="FDP6" s="61">
        <v>3</v>
      </c>
      <c r="FDQ6" s="61">
        <v>180</v>
      </c>
      <c r="FDR6" s="61">
        <v>180</v>
      </c>
      <c r="FDS6" s="61">
        <v>180</v>
      </c>
      <c r="FDT6" s="61">
        <v>60</v>
      </c>
      <c r="FDU6" s="61">
        <v>10</v>
      </c>
      <c r="FDV6" s="61">
        <v>0</v>
      </c>
      <c r="FDW6" s="61">
        <v>1</v>
      </c>
      <c r="FDX6" s="61">
        <v>120</v>
      </c>
      <c r="FDY6" s="61">
        <v>2</v>
      </c>
      <c r="FDZ6" s="61">
        <v>120</v>
      </c>
      <c r="FEA6" s="61">
        <v>2</v>
      </c>
      <c r="FEB6" s="61">
        <v>38</v>
      </c>
      <c r="FEC6" s="61">
        <v>3</v>
      </c>
      <c r="FED6" s="61">
        <v>0</v>
      </c>
      <c r="FEE6" s="61">
        <v>0</v>
      </c>
      <c r="FEF6" s="61">
        <v>83</v>
      </c>
      <c r="FEG6" s="61">
        <v>0.1</v>
      </c>
      <c r="FEH6" s="61">
        <v>0</v>
      </c>
      <c r="FEI6" s="61">
        <v>0</v>
      </c>
      <c r="FEJ6" s="61">
        <v>1</v>
      </c>
      <c r="FEK6" s="61">
        <v>0</v>
      </c>
      <c r="FEL6" s="61">
        <v>0</v>
      </c>
      <c r="FEM6" s="61">
        <v>0</v>
      </c>
      <c r="FEN6" s="61">
        <v>75</v>
      </c>
      <c r="FEO6" s="61">
        <v>120</v>
      </c>
      <c r="FEP6" s="61">
        <v>2</v>
      </c>
      <c r="FEQ6" s="61">
        <v>2</v>
      </c>
      <c r="FER6" s="61">
        <v>0</v>
      </c>
      <c r="FES6" s="61">
        <v>0</v>
      </c>
      <c r="FET6" s="61">
        <v>0</v>
      </c>
      <c r="FEU6" s="61">
        <v>120</v>
      </c>
      <c r="FEV6" s="61">
        <v>120</v>
      </c>
      <c r="FEW6" s="61">
        <v>2</v>
      </c>
      <c r="FEX6" s="61">
        <v>2</v>
      </c>
      <c r="FEY6" s="61">
        <v>0</v>
      </c>
      <c r="FEZ6" s="61">
        <v>62</v>
      </c>
      <c r="FFA6" s="61">
        <v>2</v>
      </c>
      <c r="FFB6" s="61">
        <v>1</v>
      </c>
      <c r="FFC6" s="61">
        <v>0</v>
      </c>
      <c r="FFD6" s="61">
        <v>120</v>
      </c>
      <c r="FFE6" s="61">
        <v>120</v>
      </c>
      <c r="FFF6" s="61">
        <v>2</v>
      </c>
      <c r="FFG6" s="61">
        <v>0.5</v>
      </c>
      <c r="FFH6" s="61">
        <v>0</v>
      </c>
      <c r="FFI6" s="61">
        <v>1</v>
      </c>
      <c r="FFJ6" s="61">
        <v>0</v>
      </c>
      <c r="FFK6" s="61">
        <v>200</v>
      </c>
      <c r="FFL6" s="61">
        <v>200</v>
      </c>
      <c r="FFM6" s="61">
        <v>2</v>
      </c>
      <c r="FFN6" s="61">
        <v>2</v>
      </c>
      <c r="FFO6" s="61">
        <v>0</v>
      </c>
      <c r="FFP6" s="61">
        <v>2</v>
      </c>
      <c r="FFQ6" s="61">
        <v>0</v>
      </c>
      <c r="FFR6" s="61">
        <v>0</v>
      </c>
      <c r="FFS6" s="61">
        <v>2</v>
      </c>
      <c r="FFT6" s="61">
        <v>0</v>
      </c>
      <c r="FFU6" s="61">
        <v>0</v>
      </c>
      <c r="FFV6" s="61">
        <v>100</v>
      </c>
      <c r="FFW6" s="61">
        <v>0</v>
      </c>
      <c r="FFX6" s="61">
        <v>10</v>
      </c>
      <c r="FFY6" s="61">
        <v>0</v>
      </c>
      <c r="FFZ6" s="61">
        <v>0</v>
      </c>
      <c r="FGA6" s="61">
        <v>0</v>
      </c>
      <c r="FGB6" s="61">
        <v>2</v>
      </c>
      <c r="FGC6" s="61">
        <v>82</v>
      </c>
      <c r="FGD6" s="61">
        <v>0</v>
      </c>
      <c r="FGE6" s="61">
        <v>0</v>
      </c>
      <c r="FGF6" s="61">
        <v>0</v>
      </c>
      <c r="FGG6" s="61">
        <v>5</v>
      </c>
      <c r="FGH6" s="61">
        <v>20</v>
      </c>
      <c r="FGI6" s="61">
        <v>0</v>
      </c>
      <c r="FGJ6" s="61">
        <v>2</v>
      </c>
      <c r="FGK6" s="61">
        <v>30</v>
      </c>
      <c r="FGL6" s="61">
        <v>90</v>
      </c>
      <c r="FGM6" s="61">
        <v>0</v>
      </c>
      <c r="FGN6" s="61">
        <v>0</v>
      </c>
      <c r="FGO6" s="61">
        <v>0</v>
      </c>
      <c r="FGP6" s="61">
        <v>200</v>
      </c>
      <c r="FGQ6" s="61">
        <v>-200</v>
      </c>
      <c r="FGR6" s="61">
        <v>0</v>
      </c>
      <c r="FGS6" s="61">
        <v>-50</v>
      </c>
      <c r="FGT6" s="61">
        <v>100</v>
      </c>
      <c r="FGU6" s="61">
        <v>-100</v>
      </c>
      <c r="FGV6" s="61">
        <v>0</v>
      </c>
      <c r="FGW6" s="61">
        <v>0</v>
      </c>
      <c r="FGX6" s="61">
        <v>0</v>
      </c>
      <c r="FGY6" s="61">
        <v>200</v>
      </c>
      <c r="FGZ6" s="61">
        <v>-200</v>
      </c>
      <c r="FHA6" s="61">
        <v>20</v>
      </c>
      <c r="FHB6" s="61">
        <v>30</v>
      </c>
      <c r="FHC6" s="61">
        <v>0</v>
      </c>
      <c r="FHD6" s="61">
        <v>2</v>
      </c>
      <c r="FHE6" s="61">
        <v>0</v>
      </c>
      <c r="FHF6" s="61">
        <v>0</v>
      </c>
      <c r="FHG6" s="61">
        <v>0</v>
      </c>
      <c r="FHH6" s="61">
        <v>0</v>
      </c>
      <c r="FHI6" s="61">
        <v>0</v>
      </c>
      <c r="FHJ6" s="61">
        <v>0</v>
      </c>
      <c r="FHK6" s="61">
        <v>0</v>
      </c>
      <c r="FHL6" s="61">
        <v>16</v>
      </c>
      <c r="FHM6" s="61">
        <v>0</v>
      </c>
      <c r="FHN6" s="61">
        <v>0</v>
      </c>
      <c r="FHO6" s="61">
        <v>10</v>
      </c>
      <c r="FHP6" s="61">
        <v>0</v>
      </c>
      <c r="FHQ6" s="61">
        <v>16</v>
      </c>
      <c r="FHR6" s="61">
        <v>0</v>
      </c>
      <c r="FHS6" s="61">
        <v>0</v>
      </c>
      <c r="FHT6" s="61">
        <v>10</v>
      </c>
      <c r="FHU6" s="61">
        <v>0</v>
      </c>
      <c r="FHV6" s="61">
        <v>0</v>
      </c>
      <c r="FHW6" s="61">
        <v>0</v>
      </c>
      <c r="FHX6" s="61">
        <v>18</v>
      </c>
      <c r="FHY6" s="61">
        <v>12</v>
      </c>
      <c r="FHZ6" s="61">
        <v>35</v>
      </c>
      <c r="FIA6" s="61">
        <v>0</v>
      </c>
      <c r="FIB6" s="61">
        <v>0</v>
      </c>
      <c r="FIC6" s="61">
        <v>18</v>
      </c>
      <c r="FID6" s="61">
        <v>12</v>
      </c>
      <c r="FIE6" s="61">
        <v>35</v>
      </c>
      <c r="FIF6" s="61">
        <v>0</v>
      </c>
      <c r="FIG6" s="61">
        <v>0</v>
      </c>
      <c r="FIH6" s="61">
        <v>55</v>
      </c>
      <c r="FII6" s="61">
        <v>45</v>
      </c>
      <c r="FIJ6" s="61">
        <v>100</v>
      </c>
      <c r="FIK6" s="61">
        <v>0</v>
      </c>
      <c r="FIL6" s="61">
        <v>0</v>
      </c>
      <c r="FIM6" s="61">
        <v>15</v>
      </c>
      <c r="FIN6" s="61">
        <v>0</v>
      </c>
      <c r="FIO6" s="61">
        <v>250</v>
      </c>
      <c r="FIP6" s="61">
        <v>0</v>
      </c>
      <c r="FIQ6" s="61">
        <v>0</v>
      </c>
      <c r="FIR6" s="61">
        <v>80</v>
      </c>
      <c r="FIS6" s="61">
        <v>20</v>
      </c>
      <c r="FIT6" s="61">
        <v>100</v>
      </c>
      <c r="FIU6" s="61">
        <v>-25</v>
      </c>
      <c r="FIV6" s="61">
        <v>0</v>
      </c>
      <c r="FIW6" s="61">
        <v>60</v>
      </c>
      <c r="FIX6" s="61">
        <v>100</v>
      </c>
      <c r="FIY6" s="61">
        <v>-25</v>
      </c>
      <c r="FIZ6" s="61">
        <v>3600</v>
      </c>
      <c r="FJA6" s="61">
        <v>2</v>
      </c>
      <c r="FJB6" s="61">
        <v>0</v>
      </c>
      <c r="FJC6" s="61">
        <v>10</v>
      </c>
      <c r="FJD6" s="61">
        <v>0</v>
      </c>
      <c r="FJE6" s="61">
        <v>0</v>
      </c>
      <c r="FJF6" s="61">
        <v>9</v>
      </c>
      <c r="FJG6" s="61">
        <v>16</v>
      </c>
      <c r="FJH6" s="61">
        <v>0</v>
      </c>
      <c r="FJI6" s="61">
        <v>0</v>
      </c>
      <c r="FJJ6" s="61">
        <v>4</v>
      </c>
      <c r="FJK6" s="61">
        <v>10</v>
      </c>
      <c r="FJL6" s="61">
        <v>0</v>
      </c>
      <c r="FJM6" s="61">
        <v>0</v>
      </c>
      <c r="FJN6" s="61">
        <v>0</v>
      </c>
      <c r="FJO6" s="61">
        <v>0</v>
      </c>
      <c r="FJP6" s="61">
        <v>50</v>
      </c>
      <c r="FJQ6" s="61">
        <v>100</v>
      </c>
      <c r="FJR6" s="61">
        <v>0</v>
      </c>
      <c r="FJS6" s="61">
        <v>9.5</v>
      </c>
      <c r="FJT6" s="61">
        <v>10</v>
      </c>
      <c r="FJU6" s="61">
        <v>0.3</v>
      </c>
      <c r="FJV6" s="61">
        <v>0</v>
      </c>
      <c r="FJW6" s="61">
        <v>10</v>
      </c>
      <c r="FJX6" s="61">
        <v>0</v>
      </c>
      <c r="FJY6" s="61">
        <v>0</v>
      </c>
      <c r="FJZ6" s="61">
        <v>500</v>
      </c>
      <c r="FKA6" s="61">
        <v>0</v>
      </c>
      <c r="FKB6" s="61">
        <v>10</v>
      </c>
      <c r="FKC6" s="61">
        <v>0</v>
      </c>
      <c r="FKD6" s="61">
        <v>150</v>
      </c>
      <c r="FKE6" s="61">
        <v>-50</v>
      </c>
      <c r="FKF6" s="61">
        <v>1000</v>
      </c>
      <c r="FKG6" s="61">
        <v>0</v>
      </c>
      <c r="FKH6" s="61">
        <v>0</v>
      </c>
      <c r="FKI6" s="61">
        <v>0</v>
      </c>
      <c r="FKJ6" s="61">
        <v>0</v>
      </c>
      <c r="FKK6" s="61">
        <v>0</v>
      </c>
      <c r="FKL6" s="61">
        <v>0</v>
      </c>
      <c r="FKM6" s="61">
        <v>0</v>
      </c>
      <c r="FKN6" s="61">
        <v>0</v>
      </c>
      <c r="FKO6" s="61">
        <v>10</v>
      </c>
      <c r="FKP6" s="61">
        <v>0</v>
      </c>
      <c r="FKQ6" s="61">
        <v>0</v>
      </c>
      <c r="FKR6" s="61">
        <v>0</v>
      </c>
      <c r="FKS6" s="61">
        <v>90</v>
      </c>
      <c r="FKT6" s="61">
        <v>0</v>
      </c>
      <c r="FKU6" s="61">
        <v>16</v>
      </c>
      <c r="FKV6" s="61">
        <v>0</v>
      </c>
      <c r="FKW6" s="61">
        <v>0</v>
      </c>
      <c r="FKX6" s="61">
        <v>0</v>
      </c>
      <c r="FKY6" s="61">
        <v>0</v>
      </c>
      <c r="FKZ6" s="61">
        <v>16</v>
      </c>
      <c r="FLA6" s="61">
        <v>0</v>
      </c>
      <c r="FLB6" s="61">
        <v>0</v>
      </c>
      <c r="FLC6" s="61">
        <v>16</v>
      </c>
      <c r="FLD6" s="61">
        <v>0</v>
      </c>
      <c r="FLE6" s="61">
        <v>0</v>
      </c>
      <c r="FLF6" s="61">
        <v>0</v>
      </c>
      <c r="FLG6" s="61">
        <v>0</v>
      </c>
      <c r="FLH6" s="61">
        <v>0</v>
      </c>
      <c r="FLI6" s="61">
        <v>0</v>
      </c>
      <c r="FLJ6" s="61">
        <v>0</v>
      </c>
      <c r="FLK6" s="61">
        <v>2</v>
      </c>
      <c r="FLL6" s="61">
        <v>120</v>
      </c>
      <c r="FLM6" s="61">
        <v>0</v>
      </c>
      <c r="FLN6" s="61">
        <v>2</v>
      </c>
      <c r="FLO6" s="61">
        <v>120</v>
      </c>
      <c r="FLP6" s="61">
        <v>0</v>
      </c>
      <c r="FLQ6" s="61">
        <v>2</v>
      </c>
      <c r="FLR6" s="61">
        <v>120</v>
      </c>
      <c r="FLS6" s="61">
        <v>0</v>
      </c>
      <c r="FLT6" s="61">
        <v>2</v>
      </c>
      <c r="FLU6" s="61">
        <v>120</v>
      </c>
      <c r="FLV6" s="61">
        <v>1</v>
      </c>
      <c r="FLW6" s="61">
        <v>100</v>
      </c>
      <c r="FLX6" s="61">
        <v>25</v>
      </c>
      <c r="FLY6" s="61">
        <v>20</v>
      </c>
      <c r="FLZ6" s="61">
        <v>20</v>
      </c>
      <c r="FMA6" s="61">
        <v>20</v>
      </c>
      <c r="FMB6" s="61">
        <v>20</v>
      </c>
      <c r="FMC6" s="61">
        <v>20</v>
      </c>
      <c r="FMD6" s="61">
        <v>20</v>
      </c>
      <c r="FME6" s="61">
        <v>20</v>
      </c>
      <c r="FMF6" s="61">
        <v>20</v>
      </c>
      <c r="FMG6" s="61">
        <v>18</v>
      </c>
      <c r="FMH6" s="61">
        <v>18</v>
      </c>
      <c r="FMI6" s="61">
        <v>18</v>
      </c>
      <c r="FMJ6" s="61">
        <v>18</v>
      </c>
      <c r="FMK6" s="61">
        <v>10</v>
      </c>
      <c r="FML6" s="61">
        <v>12</v>
      </c>
      <c r="FMM6" s="61">
        <v>12</v>
      </c>
      <c r="FMN6" s="61">
        <v>12</v>
      </c>
      <c r="FMO6" s="61">
        <v>12</v>
      </c>
      <c r="FMP6" s="61">
        <v>15</v>
      </c>
      <c r="FMQ6" s="61">
        <v>4</v>
      </c>
      <c r="FMR6" s="61">
        <v>20</v>
      </c>
      <c r="FMS6" s="61">
        <v>7.5</v>
      </c>
      <c r="FMT6" s="61">
        <v>22.5</v>
      </c>
      <c r="FMU6" s="61">
        <v>0</v>
      </c>
      <c r="FMV6" s="61">
        <v>1</v>
      </c>
      <c r="FMW6" s="61">
        <v>12</v>
      </c>
      <c r="FMX6" s="61">
        <v>30</v>
      </c>
      <c r="FMY6" s="61">
        <v>7</v>
      </c>
      <c r="FMZ6" s="61">
        <v>48</v>
      </c>
      <c r="FNA6" s="61">
        <v>650</v>
      </c>
      <c r="FNB6" s="61">
        <v>950</v>
      </c>
      <c r="FNC6" s="61">
        <v>4000</v>
      </c>
      <c r="FND6" s="61">
        <v>30</v>
      </c>
      <c r="FNE6" s="61">
        <v>6</v>
      </c>
      <c r="FNF6" s="61">
        <v>10</v>
      </c>
      <c r="FNG6" s="61">
        <v>3</v>
      </c>
      <c r="FNH6" s="61">
        <v>42</v>
      </c>
      <c r="FNI6" s="61">
        <v>48</v>
      </c>
      <c r="FNJ6" s="61">
        <v>462</v>
      </c>
      <c r="FNK6" s="61">
        <v>60</v>
      </c>
      <c r="FNL6" s="61">
        <v>100</v>
      </c>
      <c r="FNM6" s="61">
        <v>75</v>
      </c>
      <c r="FNN6" s="61">
        <v>50</v>
      </c>
      <c r="FNO6" s="61">
        <v>30</v>
      </c>
      <c r="FNP6" s="61">
        <v>10</v>
      </c>
      <c r="FNQ6" s="61">
        <v>13</v>
      </c>
      <c r="FNR6" s="61">
        <v>33</v>
      </c>
      <c r="FNS6" s="61">
        <v>17</v>
      </c>
      <c r="FNT6" s="61">
        <v>17</v>
      </c>
      <c r="FNU6" s="61">
        <v>13</v>
      </c>
      <c r="FNV6" s="61">
        <v>1</v>
      </c>
      <c r="FNW6" s="61">
        <v>250</v>
      </c>
      <c r="FNX6" s="61">
        <v>40</v>
      </c>
      <c r="FNY6" s="61">
        <v>80</v>
      </c>
      <c r="FNZ6" s="61">
        <v>3</v>
      </c>
      <c r="FOA6" s="61">
        <v>15</v>
      </c>
      <c r="FOB6" s="61">
        <v>1800</v>
      </c>
      <c r="FOC6" s="61">
        <v>50</v>
      </c>
      <c r="FOD6" s="61">
        <v>300</v>
      </c>
      <c r="FOE6" s="61">
        <v>100</v>
      </c>
      <c r="FOF6" s="61">
        <v>15</v>
      </c>
      <c r="FOG6" s="61">
        <v>50</v>
      </c>
      <c r="FOH6" s="61">
        <v>300</v>
      </c>
      <c r="FOI6" s="61">
        <v>1800</v>
      </c>
      <c r="FOJ6" s="61">
        <v>1800</v>
      </c>
      <c r="FOK6" s="61">
        <v>0</v>
      </c>
      <c r="FOL6" s="61">
        <v>50</v>
      </c>
      <c r="FOM6" s="61">
        <v>50</v>
      </c>
      <c r="FON6" s="61">
        <v>1800</v>
      </c>
      <c r="FOO6" s="61">
        <v>1800</v>
      </c>
      <c r="FOP6" s="61">
        <v>0</v>
      </c>
      <c r="FOQ6" s="61">
        <v>50</v>
      </c>
      <c r="FOR6" s="61">
        <v>50</v>
      </c>
      <c r="FOS6" s="61">
        <v>1</v>
      </c>
      <c r="FOT6" s="61">
        <v>0</v>
      </c>
      <c r="FOU6" s="61">
        <v>990</v>
      </c>
      <c r="FOV6" s="61">
        <v>-950</v>
      </c>
      <c r="FOW6" s="61">
        <v>-650</v>
      </c>
      <c r="FOX6" s="61">
        <v>0</v>
      </c>
      <c r="FOY6" s="61">
        <v>1000</v>
      </c>
      <c r="FOZ6" s="61">
        <v>10</v>
      </c>
      <c r="FPA6" s="61">
        <v>650</v>
      </c>
      <c r="FPB6" s="61">
        <v>80</v>
      </c>
      <c r="FPC6" s="61">
        <v>1400</v>
      </c>
      <c r="FPD6" s="61">
        <v>100</v>
      </c>
      <c r="FPE6" s="61">
        <v>0</v>
      </c>
      <c r="FPF6" s="61">
        <v>500</v>
      </c>
      <c r="FPG6" s="61">
        <v>40</v>
      </c>
      <c r="FPH6" s="61">
        <v>1000</v>
      </c>
      <c r="FPI6" s="61">
        <v>80</v>
      </c>
      <c r="FPJ6" s="61">
        <v>0</v>
      </c>
      <c r="FPK6" s="61">
        <v>1</v>
      </c>
      <c r="FPL6" s="61">
        <v>1</v>
      </c>
      <c r="FPM6" s="61">
        <v>1</v>
      </c>
      <c r="FPN6" s="61">
        <v>1</v>
      </c>
      <c r="FPO6" s="61">
        <v>-5</v>
      </c>
      <c r="FPP6" s="61">
        <v>-2</v>
      </c>
      <c r="FPQ6" s="61">
        <v>2</v>
      </c>
      <c r="FPR6" s="61">
        <v>2</v>
      </c>
      <c r="FPS6" s="61">
        <v>95</v>
      </c>
      <c r="FPT6" s="61">
        <v>100</v>
      </c>
      <c r="FPU6" s="61">
        <v>10</v>
      </c>
      <c r="FPV6" s="61">
        <v>30</v>
      </c>
      <c r="FPW6" s="61">
        <v>0</v>
      </c>
      <c r="FPX6" s="61">
        <v>0</v>
      </c>
      <c r="FPY6" s="61">
        <v>10</v>
      </c>
      <c r="FPZ6" s="61">
        <v>10000</v>
      </c>
      <c r="FQA6" s="61">
        <v>1400</v>
      </c>
      <c r="FQB6" s="61">
        <v>100</v>
      </c>
      <c r="FQC6" s="61">
        <v>20</v>
      </c>
      <c r="FQD6" s="61">
        <v>0</v>
      </c>
      <c r="FQE6" s="61">
        <v>100</v>
      </c>
      <c r="FQF6" s="61">
        <v>4</v>
      </c>
      <c r="FQG6" s="61">
        <v>0</v>
      </c>
      <c r="FQH6" s="61">
        <v>20</v>
      </c>
      <c r="FQI6" s="61">
        <v>4000</v>
      </c>
      <c r="FQJ6" s="61">
        <v>4000</v>
      </c>
      <c r="FQK6" s="61">
        <v>100</v>
      </c>
      <c r="FQL6" s="61">
        <v>550</v>
      </c>
      <c r="FQM6" s="61">
        <v>25</v>
      </c>
      <c r="FQN6" s="61">
        <v>0</v>
      </c>
      <c r="FQO6" s="61">
        <v>400</v>
      </c>
      <c r="FQP6" s="61">
        <v>-1</v>
      </c>
      <c r="FQQ6" s="61">
        <v>4</v>
      </c>
      <c r="FQR6" s="61">
        <v>3</v>
      </c>
      <c r="FQS6" s="61">
        <v>10</v>
      </c>
      <c r="FQT6" s="61">
        <v>60</v>
      </c>
      <c r="FQU6" s="61">
        <v>120</v>
      </c>
      <c r="FQV6" s="61">
        <v>4</v>
      </c>
      <c r="FQW6" s="61">
        <v>4</v>
      </c>
      <c r="FQX6" s="61">
        <v>4</v>
      </c>
      <c r="FQY6" s="61">
        <v>4</v>
      </c>
      <c r="FQZ6" s="61">
        <v>-5</v>
      </c>
      <c r="FRA6" s="61">
        <v>-5</v>
      </c>
      <c r="FRB6" s="61">
        <v>-5</v>
      </c>
      <c r="FRC6" s="61">
        <v>-5</v>
      </c>
      <c r="FRD6" s="61">
        <v>8</v>
      </c>
      <c r="FRE6" s="61">
        <v>8</v>
      </c>
      <c r="FRF6" s="61">
        <v>8</v>
      </c>
      <c r="FRG6" s="61">
        <v>8</v>
      </c>
      <c r="FRH6" s="61">
        <v>4.5</v>
      </c>
      <c r="FRI6" s="61">
        <v>4.5</v>
      </c>
      <c r="FRJ6" s="61">
        <v>45</v>
      </c>
      <c r="FRK6" s="61">
        <v>270</v>
      </c>
      <c r="FRL6" s="61">
        <v>90</v>
      </c>
      <c r="FRM6" s="61">
        <v>-144</v>
      </c>
      <c r="FRN6" s="61">
        <v>0</v>
      </c>
      <c r="FRO6" s="61">
        <v>80</v>
      </c>
      <c r="FRP6" s="61">
        <v>350</v>
      </c>
      <c r="FRQ6" s="61">
        <v>1</v>
      </c>
      <c r="FRR6" s="61">
        <v>1</v>
      </c>
      <c r="FRS6" s="61">
        <v>1</v>
      </c>
      <c r="FRT6" s="61">
        <v>1</v>
      </c>
      <c r="FRU6" s="61">
        <v>1</v>
      </c>
      <c r="FRV6" s="61">
        <v>1</v>
      </c>
      <c r="FRW6" s="61">
        <v>1</v>
      </c>
      <c r="FRX6" s="61">
        <v>1</v>
      </c>
      <c r="FRY6" s="61">
        <v>0</v>
      </c>
      <c r="FRZ6" s="61">
        <v>0</v>
      </c>
      <c r="FSA6" s="61">
        <v>0</v>
      </c>
      <c r="FSB6" s="61">
        <v>1</v>
      </c>
      <c r="FSC6" s="61">
        <v>0</v>
      </c>
      <c r="FSD6" s="61">
        <v>0</v>
      </c>
      <c r="FSE6" s="61">
        <v>0</v>
      </c>
      <c r="FSF6" s="61">
        <v>0</v>
      </c>
      <c r="FSG6" s="61">
        <v>0</v>
      </c>
      <c r="FSH6" s="61">
        <v>1</v>
      </c>
      <c r="FSI6" s="61">
        <v>1</v>
      </c>
      <c r="FSJ6" s="61">
        <v>1</v>
      </c>
      <c r="FSK6" s="61">
        <v>1</v>
      </c>
      <c r="FSL6" s="61">
        <v>1</v>
      </c>
      <c r="FSM6" s="61">
        <v>1</v>
      </c>
      <c r="FSN6" s="61">
        <v>1</v>
      </c>
      <c r="FSO6" s="61">
        <v>0</v>
      </c>
      <c r="FSP6" s="61">
        <v>4</v>
      </c>
      <c r="FSQ6" s="61">
        <v>500</v>
      </c>
      <c r="FSR6" s="61">
        <v>30</v>
      </c>
      <c r="FSS6" s="61">
        <v>8000</v>
      </c>
      <c r="FST6" s="61">
        <v>4000</v>
      </c>
      <c r="FSU6" s="61">
        <v>8</v>
      </c>
      <c r="FSV6" s="61">
        <v>40</v>
      </c>
      <c r="FSW6" s="61">
        <v>10</v>
      </c>
      <c r="FSX6" s="61">
        <v>0</v>
      </c>
      <c r="FSY6" s="61">
        <v>0</v>
      </c>
      <c r="FSZ6" s="61">
        <v>25</v>
      </c>
      <c r="FTA6" s="61">
        <v>1500</v>
      </c>
      <c r="FTB6" s="61">
        <v>1.2</v>
      </c>
      <c r="FTC6" s="61">
        <v>2</v>
      </c>
      <c r="FTD6" s="61">
        <v>50</v>
      </c>
      <c r="FTE6" s="61">
        <v>0</v>
      </c>
      <c r="FTF6" s="61">
        <v>0</v>
      </c>
      <c r="FTG6" s="61">
        <v>100</v>
      </c>
      <c r="FTH6" s="61">
        <v>100</v>
      </c>
      <c r="FTI6" s="61">
        <v>2</v>
      </c>
      <c r="FTJ6" s="61">
        <v>100</v>
      </c>
      <c r="FTK6" s="61">
        <v>50</v>
      </c>
      <c r="FTL6" s="61">
        <v>10</v>
      </c>
      <c r="FTM6" s="61">
        <v>25</v>
      </c>
      <c r="FTN6" s="61">
        <v>2500</v>
      </c>
      <c r="FTO6" s="61">
        <v>1</v>
      </c>
      <c r="FTP6" s="61">
        <v>0</v>
      </c>
      <c r="FTQ6" s="61">
        <v>1</v>
      </c>
      <c r="FTR6" s="61">
        <v>0</v>
      </c>
      <c r="FTS6" s="61">
        <v>250</v>
      </c>
      <c r="FTT6" s="61">
        <v>0</v>
      </c>
      <c r="FTU6" s="61">
        <v>-24</v>
      </c>
      <c r="FTV6" s="61">
        <v>-13</v>
      </c>
      <c r="FTW6" s="61">
        <v>2175</v>
      </c>
      <c r="FTX6" s="61">
        <v>1280</v>
      </c>
      <c r="FTY6" s="61">
        <v>10</v>
      </c>
      <c r="FTZ6" s="61">
        <v>2175</v>
      </c>
      <c r="FUA6" s="61">
        <v>1280</v>
      </c>
      <c r="FUB6" s="61">
        <v>60</v>
      </c>
      <c r="FUC6" s="61">
        <v>0</v>
      </c>
      <c r="FUD6" s="61">
        <v>0</v>
      </c>
      <c r="FUE6" s="61">
        <v>5</v>
      </c>
      <c r="FUF6" s="61">
        <v>5</v>
      </c>
      <c r="FUG6" s="61">
        <v>300</v>
      </c>
      <c r="FUH6" s="61">
        <v>1</v>
      </c>
      <c r="FUI6" s="61">
        <v>220</v>
      </c>
      <c r="FUJ6" s="61">
        <v>120</v>
      </c>
      <c r="FUK6" s="61">
        <v>0</v>
      </c>
      <c r="FUL6" s="61">
        <v>0.19531000000000001</v>
      </c>
      <c r="FUM6" s="61">
        <v>300</v>
      </c>
      <c r="FUN6" s="61">
        <v>3.8999999999999998E-3</v>
      </c>
      <c r="FUO6" s="61">
        <v>2.5</v>
      </c>
      <c r="FUP6" s="61">
        <v>1.1000000000000001</v>
      </c>
      <c r="FUQ6" s="61">
        <v>50</v>
      </c>
      <c r="FUR6" s="61">
        <v>0</v>
      </c>
      <c r="FUS6" s="61">
        <v>50</v>
      </c>
      <c r="FUT6" s="61">
        <v>0</v>
      </c>
      <c r="FUU6" s="61">
        <v>0</v>
      </c>
      <c r="FUV6" s="61">
        <v>2669</v>
      </c>
      <c r="FUW6" s="61">
        <v>1339</v>
      </c>
      <c r="FUX6" s="61">
        <v>4320</v>
      </c>
      <c r="FUY6" s="61">
        <v>2190</v>
      </c>
      <c r="FUZ6" s="61">
        <v>1500</v>
      </c>
      <c r="FVA6" s="61">
        <v>1500</v>
      </c>
      <c r="FVB6" s="61">
        <v>0</v>
      </c>
      <c r="FVC6" s="61">
        <v>50</v>
      </c>
      <c r="FVD6" s="61">
        <v>50</v>
      </c>
      <c r="FVE6" s="61">
        <v>0</v>
      </c>
      <c r="FVF6" s="61">
        <v>400</v>
      </c>
      <c r="FVG6" s="61">
        <v>100</v>
      </c>
      <c r="FVH6" s="61">
        <v>15</v>
      </c>
      <c r="FVI6" s="61">
        <v>5</v>
      </c>
      <c r="FVJ6" s="61">
        <v>300</v>
      </c>
      <c r="FVK6" s="61">
        <v>1</v>
      </c>
      <c r="FVL6" s="61">
        <v>220</v>
      </c>
      <c r="FVM6" s="61">
        <v>120</v>
      </c>
      <c r="FVN6" s="61">
        <v>0</v>
      </c>
      <c r="FVO6" s="61">
        <v>0.19531000000000001</v>
      </c>
      <c r="FVP6" s="61">
        <v>300</v>
      </c>
      <c r="FVQ6" s="61">
        <v>3.8999999999999998E-3</v>
      </c>
      <c r="FVR6" s="61">
        <v>2.5</v>
      </c>
      <c r="FVS6" s="61">
        <v>1.1000000000000001</v>
      </c>
      <c r="FVT6" s="61">
        <v>0</v>
      </c>
      <c r="FVU6" s="61">
        <v>0</v>
      </c>
      <c r="FVV6" s="61">
        <v>0</v>
      </c>
      <c r="FVW6" s="61">
        <v>0</v>
      </c>
      <c r="FVX6" s="61">
        <v>0</v>
      </c>
      <c r="FVY6" s="61">
        <v>2190</v>
      </c>
      <c r="FVZ6" s="61">
        <v>1100</v>
      </c>
      <c r="FWA6" s="61">
        <v>2950</v>
      </c>
      <c r="FWB6" s="61">
        <v>1550</v>
      </c>
      <c r="FWC6" s="61">
        <v>1500</v>
      </c>
      <c r="FWD6" s="61">
        <v>1500</v>
      </c>
      <c r="FWE6" s="61">
        <v>0</v>
      </c>
      <c r="FWF6" s="61">
        <v>47</v>
      </c>
      <c r="FWG6" s="61">
        <v>44</v>
      </c>
      <c r="FWH6" s="61">
        <v>0</v>
      </c>
      <c r="FWI6" s="61">
        <v>400</v>
      </c>
      <c r="FWJ6" s="61">
        <v>100</v>
      </c>
      <c r="FWK6" s="61">
        <v>15</v>
      </c>
      <c r="FWL6" s="61">
        <v>5</v>
      </c>
      <c r="FWM6" s="61">
        <v>300</v>
      </c>
      <c r="FWN6" s="61">
        <v>1</v>
      </c>
      <c r="FWO6" s="61">
        <v>220</v>
      </c>
      <c r="FWP6" s="61">
        <v>120</v>
      </c>
      <c r="FWQ6" s="61">
        <v>0</v>
      </c>
      <c r="FWR6" s="61">
        <v>0.19531000000000001</v>
      </c>
      <c r="FWS6" s="61">
        <v>300</v>
      </c>
      <c r="FWT6" s="61">
        <v>3.8999999999999998E-3</v>
      </c>
      <c r="FWU6" s="61">
        <v>2.5</v>
      </c>
      <c r="FWV6" s="61">
        <v>1.1000000000000001</v>
      </c>
      <c r="FWW6" s="61">
        <v>0</v>
      </c>
      <c r="FWX6" s="61">
        <v>0</v>
      </c>
      <c r="FWY6" s="61">
        <v>0</v>
      </c>
      <c r="FWZ6" s="61">
        <v>0</v>
      </c>
      <c r="FXA6" s="61">
        <v>0</v>
      </c>
      <c r="FXB6" s="61">
        <v>2190</v>
      </c>
      <c r="FXC6" s="61">
        <v>1100</v>
      </c>
      <c r="FXD6" s="61">
        <v>2950</v>
      </c>
      <c r="FXE6" s="61">
        <v>1550</v>
      </c>
      <c r="FXF6" s="61">
        <v>1500</v>
      </c>
      <c r="FXG6" s="61">
        <v>1500</v>
      </c>
      <c r="FXH6" s="61">
        <v>0</v>
      </c>
      <c r="FXI6" s="61">
        <v>47</v>
      </c>
      <c r="FXJ6" s="61">
        <v>44</v>
      </c>
      <c r="FXK6" s="61">
        <v>0</v>
      </c>
      <c r="FXL6" s="61">
        <v>400</v>
      </c>
      <c r="FXM6" s="61">
        <v>100</v>
      </c>
      <c r="FXN6" s="61">
        <v>15</v>
      </c>
      <c r="FXO6" s="61">
        <v>5</v>
      </c>
      <c r="FXP6" s="61">
        <v>300</v>
      </c>
      <c r="FXQ6" s="61">
        <v>1</v>
      </c>
      <c r="FXR6" s="61">
        <v>220</v>
      </c>
      <c r="FXS6" s="61">
        <v>120</v>
      </c>
      <c r="FXT6" s="61">
        <v>0</v>
      </c>
      <c r="FXU6" s="61">
        <v>0.19531000000000001</v>
      </c>
      <c r="FXV6" s="61">
        <v>300</v>
      </c>
      <c r="FXW6" s="61">
        <v>3.8999999999999998E-3</v>
      </c>
      <c r="FXX6" s="61">
        <v>2.5</v>
      </c>
      <c r="FXY6" s="61">
        <v>1.1000000000000001</v>
      </c>
      <c r="FXZ6" s="61">
        <v>0</v>
      </c>
      <c r="FYA6" s="61">
        <v>0</v>
      </c>
      <c r="FYB6" s="61">
        <v>0</v>
      </c>
      <c r="FYC6" s="61">
        <v>0</v>
      </c>
      <c r="FYD6" s="61">
        <v>0</v>
      </c>
      <c r="FYE6" s="61">
        <v>2190</v>
      </c>
      <c r="FYF6" s="61">
        <v>1100</v>
      </c>
      <c r="FYG6" s="61">
        <v>2950</v>
      </c>
      <c r="FYH6" s="61">
        <v>1550</v>
      </c>
      <c r="FYI6" s="61">
        <v>1500</v>
      </c>
      <c r="FYJ6" s="61">
        <v>1500</v>
      </c>
      <c r="FYK6" s="61">
        <v>0</v>
      </c>
      <c r="FYL6" s="61">
        <v>47</v>
      </c>
      <c r="FYM6" s="61">
        <v>44</v>
      </c>
      <c r="FYN6" s="61">
        <v>0</v>
      </c>
      <c r="FYO6" s="61">
        <v>400</v>
      </c>
      <c r="FYP6" s="61">
        <v>100</v>
      </c>
      <c r="FYQ6" s="61">
        <v>0</v>
      </c>
      <c r="FYR6" s="61">
        <v>1000</v>
      </c>
      <c r="FYS6" s="61">
        <v>600</v>
      </c>
      <c r="FYT6" s="61">
        <v>50</v>
      </c>
      <c r="FYU6" s="61">
        <v>-0.5</v>
      </c>
      <c r="FYV6" s="61">
        <v>-5</v>
      </c>
      <c r="FYW6" s="61">
        <v>120</v>
      </c>
      <c r="FYX6" s="61">
        <v>6</v>
      </c>
      <c r="FYY6" s="61">
        <v>0</v>
      </c>
      <c r="FYZ6" s="61">
        <v>1</v>
      </c>
      <c r="FZA6" s="61">
        <v>6</v>
      </c>
      <c r="FZB6" s="61">
        <v>0</v>
      </c>
      <c r="FZC6" s="61">
        <v>0.5</v>
      </c>
      <c r="FZD6" s="61">
        <v>45</v>
      </c>
      <c r="FZE6" s="61">
        <v>0</v>
      </c>
      <c r="FZF6" s="61">
        <v>50</v>
      </c>
      <c r="FZG6" s="61">
        <v>0</v>
      </c>
      <c r="FZH6" s="61">
        <v>30</v>
      </c>
      <c r="FZI6" s="61">
        <v>100</v>
      </c>
      <c r="FZJ6" s="61">
        <v>50</v>
      </c>
      <c r="FZK6" s="61">
        <v>100</v>
      </c>
      <c r="FZL6" s="61">
        <v>12000</v>
      </c>
      <c r="FZM6" s="61">
        <v>100</v>
      </c>
      <c r="FZN6" s="61">
        <v>-100</v>
      </c>
      <c r="FZO6" s="61">
        <v>0</v>
      </c>
      <c r="FZP6" s="61">
        <v>0</v>
      </c>
      <c r="FZQ6" s="61">
        <v>-25</v>
      </c>
      <c r="FZR6" s="61">
        <v>0</v>
      </c>
      <c r="FZS6" s="61">
        <v>0</v>
      </c>
      <c r="FZT6" s="61">
        <v>0</v>
      </c>
      <c r="FZU6" s="61">
        <v>0</v>
      </c>
      <c r="FZV6" s="61">
        <v>0</v>
      </c>
      <c r="FZW6" s="61">
        <v>0</v>
      </c>
      <c r="FZX6" s="61">
        <v>1</v>
      </c>
      <c r="FZY6" s="61">
        <v>0</v>
      </c>
      <c r="FZZ6" s="61">
        <v>0</v>
      </c>
      <c r="GAA6" s="61">
        <v>6</v>
      </c>
      <c r="GAB6" s="61">
        <v>0</v>
      </c>
      <c r="GAC6" s="61">
        <v>0.5</v>
      </c>
      <c r="GAD6" s="61">
        <v>0</v>
      </c>
      <c r="GAE6" s="61">
        <v>0</v>
      </c>
      <c r="GAF6" s="61">
        <v>120000</v>
      </c>
      <c r="GAG6" s="61">
        <v>0</v>
      </c>
      <c r="GAH6" s="61">
        <v>120000</v>
      </c>
      <c r="GAI6" s="61">
        <v>0</v>
      </c>
      <c r="GAJ6" s="61">
        <v>0</v>
      </c>
      <c r="GAK6" s="61">
        <v>4</v>
      </c>
      <c r="GAL6" s="61">
        <v>0</v>
      </c>
      <c r="GAM6" s="61">
        <v>0</v>
      </c>
      <c r="GAN6" s="61">
        <v>0</v>
      </c>
      <c r="GAO6" s="61">
        <v>0</v>
      </c>
      <c r="GAP6" s="61">
        <v>0</v>
      </c>
      <c r="GAQ6" s="61">
        <v>0</v>
      </c>
      <c r="GAR6" s="61">
        <v>75</v>
      </c>
      <c r="GAS6" s="61">
        <v>0</v>
      </c>
      <c r="GAT6" s="61">
        <v>40</v>
      </c>
      <c r="GAU6" s="61">
        <v>100</v>
      </c>
      <c r="GAV6" s="61">
        <v>0</v>
      </c>
      <c r="GAW6" s="61">
        <v>0</v>
      </c>
      <c r="GAX6" s="61">
        <v>0.1</v>
      </c>
      <c r="GAY6" s="61">
        <v>100</v>
      </c>
      <c r="GAZ6" s="61">
        <v>100</v>
      </c>
      <c r="GBA6" s="61">
        <v>1</v>
      </c>
      <c r="GBB6" s="61">
        <v>6</v>
      </c>
      <c r="GBC6" s="61">
        <v>6</v>
      </c>
      <c r="GBD6" s="61">
        <v>120</v>
      </c>
      <c r="GBE6" s="61">
        <v>50</v>
      </c>
      <c r="GBF6" s="61">
        <v>30</v>
      </c>
      <c r="GBG6" s="61">
        <v>30</v>
      </c>
      <c r="GBH6" s="61">
        <v>15</v>
      </c>
      <c r="GBI6" s="61">
        <v>55</v>
      </c>
      <c r="GBJ6" s="61">
        <v>50</v>
      </c>
      <c r="GBK6" s="61">
        <v>50</v>
      </c>
      <c r="GBL6" s="61">
        <v>50</v>
      </c>
      <c r="GBM6" s="61">
        <v>60</v>
      </c>
      <c r="GBN6" s="61">
        <v>35</v>
      </c>
      <c r="GBO6" s="61">
        <v>0.1</v>
      </c>
      <c r="GBP6" s="61">
        <v>0.01</v>
      </c>
      <c r="GBQ6" s="61">
        <v>0</v>
      </c>
      <c r="GBR6" s="61">
        <v>100</v>
      </c>
      <c r="GBS6" s="61">
        <v>0</v>
      </c>
      <c r="GBT6" s="61">
        <v>0</v>
      </c>
      <c r="GBU6" s="61">
        <v>100</v>
      </c>
      <c r="GBV6" s="61">
        <v>100</v>
      </c>
      <c r="GBW6" s="61">
        <v>0</v>
      </c>
      <c r="GBX6" s="61">
        <v>0</v>
      </c>
      <c r="GBY6" s="61">
        <v>1</v>
      </c>
      <c r="GBZ6" s="61">
        <v>3</v>
      </c>
      <c r="GCA6" s="61">
        <v>47</v>
      </c>
      <c r="GCB6" s="61">
        <v>49</v>
      </c>
      <c r="GCC6" s="61">
        <v>2</v>
      </c>
      <c r="GCD6" s="61">
        <v>2</v>
      </c>
      <c r="GCE6" s="61">
        <v>62</v>
      </c>
      <c r="GCF6" s="61">
        <v>0</v>
      </c>
      <c r="GCG6" s="61">
        <v>35</v>
      </c>
      <c r="GCH6" s="61">
        <v>0</v>
      </c>
      <c r="GCI6" s="61">
        <v>0</v>
      </c>
      <c r="GCJ6" s="61">
        <v>0</v>
      </c>
      <c r="GCK6" s="61">
        <v>0</v>
      </c>
      <c r="GCL6" s="61">
        <v>0</v>
      </c>
      <c r="GCM6" s="61">
        <v>0</v>
      </c>
      <c r="GCN6" s="61">
        <v>0</v>
      </c>
      <c r="GCO6" s="61">
        <v>0</v>
      </c>
      <c r="GCP6" s="61">
        <v>0</v>
      </c>
      <c r="GCQ6" s="61">
        <v>0</v>
      </c>
      <c r="GCR6" s="61">
        <v>14140</v>
      </c>
      <c r="GCS6" s="61">
        <v>0</v>
      </c>
      <c r="GCT6" s="61">
        <v>1</v>
      </c>
      <c r="GCU6" s="61">
        <v>0</v>
      </c>
      <c r="GCV6" s="61">
        <v>1</v>
      </c>
      <c r="GCW6" s="61">
        <v>20</v>
      </c>
      <c r="GCX6" s="61">
        <v>30</v>
      </c>
      <c r="GCY6" s="61">
        <v>1</v>
      </c>
      <c r="GCZ6" s="61">
        <v>183</v>
      </c>
      <c r="GDA6" s="61">
        <v>0</v>
      </c>
      <c r="GDB6" s="61">
        <v>200</v>
      </c>
      <c r="GDC6" s="61">
        <v>0.8</v>
      </c>
      <c r="GDD6" s="61">
        <v>110</v>
      </c>
      <c r="GDE6" s="61">
        <v>0.2</v>
      </c>
      <c r="GDF6" s="61">
        <v>-0.2</v>
      </c>
      <c r="GDG6" s="61">
        <v>1</v>
      </c>
      <c r="GDH6" s="61">
        <v>100</v>
      </c>
      <c r="GDI6" s="61">
        <v>0.2</v>
      </c>
      <c r="GDJ6" s="61">
        <v>100</v>
      </c>
      <c r="GDK6" s="61">
        <v>250</v>
      </c>
      <c r="GDL6" s="61">
        <v>100</v>
      </c>
      <c r="GDM6" s="61">
        <v>100</v>
      </c>
      <c r="GDN6" s="61">
        <v>100</v>
      </c>
      <c r="GDO6" s="61">
        <v>500</v>
      </c>
      <c r="GDP6" s="61">
        <v>50</v>
      </c>
      <c r="GDQ6" s="61">
        <v>10500</v>
      </c>
      <c r="GDR6" s="61">
        <v>110</v>
      </c>
      <c r="GDS6" s="61">
        <v>10</v>
      </c>
      <c r="GDT6" s="61">
        <v>120</v>
      </c>
      <c r="GDU6" s="61">
        <v>4</v>
      </c>
      <c r="GDV6" s="61">
        <v>7</v>
      </c>
      <c r="GDW6" s="61">
        <v>-750</v>
      </c>
      <c r="GDX6" s="61">
        <v>3000</v>
      </c>
      <c r="GDY6" s="61">
        <v>0</v>
      </c>
      <c r="GDZ6" s="61">
        <v>0.2</v>
      </c>
      <c r="GEA6" s="61">
        <v>100</v>
      </c>
      <c r="GEB6" s="61">
        <v>200</v>
      </c>
      <c r="GEC6" s="61">
        <v>0</v>
      </c>
      <c r="GED6" s="61">
        <v>80</v>
      </c>
      <c r="GEE6" s="61">
        <v>2</v>
      </c>
      <c r="GEF6" s="61">
        <v>88</v>
      </c>
      <c r="GEG6" s="61">
        <v>45</v>
      </c>
      <c r="GEH6" s="61">
        <v>0.5</v>
      </c>
      <c r="GEI6" s="61">
        <v>10</v>
      </c>
      <c r="GEJ6" s="61">
        <v>4</v>
      </c>
      <c r="GEK6" s="61">
        <v>3</v>
      </c>
      <c r="GEL6" s="61">
        <v>20</v>
      </c>
      <c r="GEM6" s="61">
        <v>10</v>
      </c>
      <c r="GEN6" s="61">
        <v>5</v>
      </c>
      <c r="GEO6" s="61">
        <v>10500</v>
      </c>
      <c r="GEP6" s="61">
        <v>10500</v>
      </c>
      <c r="GEQ6" s="61">
        <v>0</v>
      </c>
      <c r="GER6" s="61">
        <v>0</v>
      </c>
      <c r="GES6" s="61">
        <v>0</v>
      </c>
      <c r="GET6" s="61">
        <v>0</v>
      </c>
      <c r="GEU6" s="61">
        <v>0</v>
      </c>
      <c r="GEV6" s="61">
        <v>0</v>
      </c>
      <c r="GEW6" s="61">
        <v>0</v>
      </c>
      <c r="GEX6" s="61">
        <v>20</v>
      </c>
      <c r="GEY6" s="61">
        <v>30</v>
      </c>
      <c r="GEZ6" s="61">
        <v>1</v>
      </c>
      <c r="GFA6" s="61">
        <v>0</v>
      </c>
      <c r="GFB6" s="61">
        <v>0</v>
      </c>
      <c r="GFC6" s="61">
        <v>0</v>
      </c>
      <c r="GFD6" s="61">
        <v>0</v>
      </c>
      <c r="GFE6" s="61">
        <v>110</v>
      </c>
      <c r="GFF6" s="61">
        <v>0.4</v>
      </c>
      <c r="GFG6" s="61">
        <v>0</v>
      </c>
      <c r="GFH6" s="61">
        <v>0</v>
      </c>
      <c r="GFI6" s="61">
        <v>100</v>
      </c>
      <c r="GFJ6" s="61">
        <v>0.2</v>
      </c>
      <c r="GFK6" s="61">
        <v>0</v>
      </c>
      <c r="GFL6" s="61">
        <v>100</v>
      </c>
      <c r="GFM6" s="61">
        <v>0</v>
      </c>
      <c r="GFN6" s="61">
        <v>100</v>
      </c>
      <c r="GFO6" s="61">
        <v>100</v>
      </c>
      <c r="GFP6" s="61">
        <v>0</v>
      </c>
      <c r="GFQ6" s="61">
        <v>0</v>
      </c>
      <c r="GFR6" s="61">
        <v>0</v>
      </c>
      <c r="GFS6" s="61">
        <v>0</v>
      </c>
      <c r="GFT6" s="61">
        <v>0</v>
      </c>
      <c r="GFU6" s="61">
        <v>0</v>
      </c>
      <c r="GFV6" s="61">
        <v>0</v>
      </c>
      <c r="GFW6" s="61">
        <v>0</v>
      </c>
      <c r="GFX6" s="61">
        <v>0</v>
      </c>
      <c r="GFY6" s="61">
        <v>0</v>
      </c>
      <c r="GFZ6" s="61">
        <v>0</v>
      </c>
      <c r="GGA6" s="61">
        <v>0.2</v>
      </c>
      <c r="GGB6" s="61">
        <v>100</v>
      </c>
      <c r="GGC6" s="61">
        <v>200</v>
      </c>
      <c r="GGD6" s="61">
        <v>0</v>
      </c>
      <c r="GGE6" s="61">
        <v>0</v>
      </c>
      <c r="GGF6" s="61">
        <v>0</v>
      </c>
      <c r="GGG6" s="61">
        <v>0</v>
      </c>
      <c r="GGH6" s="61">
        <v>0</v>
      </c>
      <c r="GGI6" s="61">
        <v>0</v>
      </c>
      <c r="GGJ6" s="61">
        <v>0</v>
      </c>
      <c r="GGK6" s="61">
        <v>0</v>
      </c>
      <c r="GGL6" s="61">
        <v>0</v>
      </c>
      <c r="GGM6" s="61">
        <v>0</v>
      </c>
      <c r="GGN6" s="61">
        <v>0</v>
      </c>
      <c r="GGO6" s="61">
        <v>0</v>
      </c>
      <c r="GGP6" s="61">
        <v>0</v>
      </c>
      <c r="GGQ6" s="61">
        <v>0</v>
      </c>
      <c r="GGR6" s="61">
        <v>0</v>
      </c>
      <c r="GGS6" s="61">
        <v>0</v>
      </c>
      <c r="GGT6" s="61">
        <v>0</v>
      </c>
      <c r="GGU6" s="61">
        <v>0</v>
      </c>
      <c r="GGV6" s="61">
        <v>0</v>
      </c>
      <c r="GGW6" s="61">
        <v>0</v>
      </c>
      <c r="GGX6" s="61">
        <v>0</v>
      </c>
      <c r="GGY6" s="61">
        <v>0</v>
      </c>
      <c r="GGZ6" s="61">
        <v>0</v>
      </c>
      <c r="GHA6" s="61">
        <v>0</v>
      </c>
      <c r="GHB6" s="61">
        <v>0</v>
      </c>
      <c r="GHC6" s="61">
        <v>0</v>
      </c>
      <c r="GHD6" s="61">
        <v>0</v>
      </c>
      <c r="GHE6" s="61">
        <v>0</v>
      </c>
      <c r="GHF6" s="61">
        <v>0</v>
      </c>
      <c r="GHG6" s="61">
        <v>0</v>
      </c>
      <c r="GHH6" s="61">
        <v>0</v>
      </c>
      <c r="GHI6" s="61">
        <v>0</v>
      </c>
      <c r="GHJ6" s="61">
        <v>0</v>
      </c>
      <c r="GHK6" s="61">
        <v>0</v>
      </c>
      <c r="GHL6" s="61">
        <v>0</v>
      </c>
      <c r="GHM6" s="61">
        <v>0</v>
      </c>
      <c r="GHN6" s="61">
        <v>0</v>
      </c>
      <c r="GHO6" s="61">
        <v>0</v>
      </c>
      <c r="GHP6" s="61">
        <v>0</v>
      </c>
      <c r="GHQ6" s="61">
        <v>0</v>
      </c>
      <c r="GHR6" s="61">
        <v>0</v>
      </c>
      <c r="GHS6" s="61">
        <v>0</v>
      </c>
      <c r="GHT6" s="61">
        <v>0</v>
      </c>
      <c r="GHU6" s="61">
        <v>1E-3</v>
      </c>
      <c r="GHV6" s="61">
        <v>0.5</v>
      </c>
      <c r="GHW6" s="61">
        <v>100</v>
      </c>
      <c r="GHX6" s="61">
        <v>0.1</v>
      </c>
      <c r="GHY6" s="61">
        <v>100</v>
      </c>
      <c r="GHZ6" s="61">
        <v>200</v>
      </c>
      <c r="GIA6" s="61">
        <v>0</v>
      </c>
      <c r="GIB6" s="61">
        <v>1</v>
      </c>
      <c r="GIC6" s="61">
        <v>1.25</v>
      </c>
      <c r="GID6" s="61">
        <v>0</v>
      </c>
      <c r="GIE6" s="61">
        <v>100</v>
      </c>
      <c r="GIF6" s="61">
        <v>0</v>
      </c>
      <c r="GIG6" s="61">
        <v>1</v>
      </c>
      <c r="GIH6" s="61">
        <v>1</v>
      </c>
      <c r="GII6" s="61">
        <v>1</v>
      </c>
      <c r="GIJ6" s="61">
        <v>1</v>
      </c>
      <c r="GIK6" s="61">
        <v>0</v>
      </c>
      <c r="GIL6" s="61">
        <v>0</v>
      </c>
      <c r="GIM6" s="61">
        <v>70</v>
      </c>
      <c r="GIN6" s="61">
        <v>55</v>
      </c>
      <c r="GIO6" s="61">
        <v>70</v>
      </c>
      <c r="GIP6" s="61">
        <v>0</v>
      </c>
      <c r="GIQ6" s="61">
        <v>100</v>
      </c>
      <c r="GIR6" s="61">
        <v>35</v>
      </c>
      <c r="GIS6" s="61">
        <v>0</v>
      </c>
      <c r="GIT6" s="61">
        <v>0.1</v>
      </c>
      <c r="GIU6" s="61">
        <v>100</v>
      </c>
      <c r="GIV6" s="61">
        <v>100</v>
      </c>
      <c r="GIW6" s="61">
        <v>100</v>
      </c>
      <c r="GIX6" s="61">
        <v>205</v>
      </c>
      <c r="GIY6" s="61">
        <v>0</v>
      </c>
      <c r="GIZ6" s="61">
        <v>1</v>
      </c>
      <c r="GJA6" s="61">
        <v>1</v>
      </c>
      <c r="GJB6" s="61">
        <v>0</v>
      </c>
      <c r="GJC6" s="61">
        <v>100</v>
      </c>
      <c r="GJD6" s="61">
        <v>0</v>
      </c>
      <c r="GJE6" s="61">
        <v>1</v>
      </c>
      <c r="GJF6" s="61">
        <v>1</v>
      </c>
      <c r="GJG6" s="61">
        <v>1</v>
      </c>
      <c r="GJH6" s="61">
        <v>1</v>
      </c>
      <c r="GJI6" s="61">
        <v>0</v>
      </c>
      <c r="GJJ6" s="61">
        <v>0</v>
      </c>
      <c r="GJK6" s="61">
        <v>70</v>
      </c>
      <c r="GJL6" s="61">
        <v>70</v>
      </c>
      <c r="GJM6" s="61">
        <v>70</v>
      </c>
      <c r="GJN6" s="61">
        <v>0</v>
      </c>
      <c r="GJO6" s="61">
        <v>100</v>
      </c>
      <c r="GJP6" s="61">
        <v>0</v>
      </c>
      <c r="GJQ6" s="61">
        <v>0</v>
      </c>
      <c r="GJR6" s="61">
        <v>0.2</v>
      </c>
      <c r="GJS6" s="61">
        <v>100</v>
      </c>
      <c r="GJT6" s="61">
        <v>100</v>
      </c>
      <c r="GJU6" s="61">
        <v>100</v>
      </c>
      <c r="GJV6" s="61">
        <v>150</v>
      </c>
      <c r="GJW6" s="61">
        <v>0</v>
      </c>
      <c r="GJX6" s="61">
        <v>1</v>
      </c>
      <c r="GJY6" s="61">
        <v>3.5</v>
      </c>
      <c r="GJZ6" s="61">
        <v>1</v>
      </c>
      <c r="GKA6" s="61">
        <v>1</v>
      </c>
      <c r="GKB6" s="61">
        <v>1</v>
      </c>
      <c r="GKC6" s="61">
        <v>1</v>
      </c>
      <c r="GKD6" s="61">
        <v>0</v>
      </c>
      <c r="GKE6" s="61">
        <v>0</v>
      </c>
      <c r="GKF6" s="61">
        <v>40</v>
      </c>
      <c r="GKG6" s="61">
        <v>30</v>
      </c>
      <c r="GKH6" s="61">
        <v>35</v>
      </c>
      <c r="GKI6" s="61">
        <v>0</v>
      </c>
      <c r="GKJ6" s="61">
        <v>100</v>
      </c>
      <c r="GKK6" s="61">
        <v>35</v>
      </c>
      <c r="GKL6" s="61">
        <v>1.5</v>
      </c>
      <c r="GKM6" s="61">
        <v>3.0000000000000001E-3</v>
      </c>
      <c r="GKN6" s="61">
        <v>1</v>
      </c>
      <c r="GKO6" s="61">
        <v>1</v>
      </c>
      <c r="GKP6" s="61">
        <v>10</v>
      </c>
      <c r="GKQ6" s="61">
        <v>0.6</v>
      </c>
      <c r="GKR6" s="61">
        <v>0</v>
      </c>
      <c r="GKS6" s="61">
        <v>1</v>
      </c>
      <c r="GKT6" s="61">
        <v>12</v>
      </c>
      <c r="GKU6" s="61">
        <v>1</v>
      </c>
      <c r="GKV6" s="61">
        <v>1</v>
      </c>
      <c r="GKW6" s="61">
        <v>1</v>
      </c>
      <c r="GKX6" s="61">
        <v>1</v>
      </c>
      <c r="GKY6" s="61">
        <v>0</v>
      </c>
      <c r="GKZ6" s="61">
        <v>0</v>
      </c>
      <c r="GLA6" s="61">
        <v>1.1000000000000001</v>
      </c>
      <c r="GLB6" s="61">
        <v>0.7</v>
      </c>
      <c r="GLC6" s="61">
        <v>1</v>
      </c>
      <c r="GLD6" s="61">
        <v>0</v>
      </c>
      <c r="GLE6" s="61">
        <v>100</v>
      </c>
      <c r="GLF6" s="61">
        <v>0</v>
      </c>
      <c r="GLG6" s="61">
        <v>1E-3</v>
      </c>
      <c r="GLH6" s="61">
        <v>0.1</v>
      </c>
      <c r="GLI6" s="61">
        <v>0.1</v>
      </c>
      <c r="GLJ6" s="61">
        <v>0.05</v>
      </c>
      <c r="GLK6" s="61">
        <v>100</v>
      </c>
      <c r="GLL6" s="61">
        <v>50</v>
      </c>
      <c r="GLM6" s="61">
        <v>0</v>
      </c>
      <c r="GLN6" s="61">
        <v>1</v>
      </c>
      <c r="GLO6" s="61">
        <v>2</v>
      </c>
      <c r="GLP6" s="61">
        <v>1</v>
      </c>
      <c r="GLQ6" s="61">
        <v>1</v>
      </c>
      <c r="GLR6" s="61">
        <v>1</v>
      </c>
      <c r="GLS6" s="61">
        <v>1</v>
      </c>
      <c r="GLT6" s="61">
        <v>0</v>
      </c>
      <c r="GLU6" s="61">
        <v>0</v>
      </c>
      <c r="GLV6" s="61">
        <v>130</v>
      </c>
      <c r="GLW6" s="61">
        <v>110</v>
      </c>
      <c r="GLX6" s="61">
        <v>115</v>
      </c>
      <c r="GLY6" s="61">
        <v>0</v>
      </c>
      <c r="GLZ6" s="61">
        <v>100</v>
      </c>
      <c r="GMA6" s="61">
        <v>35</v>
      </c>
      <c r="GMB6" s="61">
        <v>0</v>
      </c>
      <c r="GMC6" s="61">
        <v>0.1</v>
      </c>
      <c r="GMD6" s="61">
        <v>0.5</v>
      </c>
      <c r="GME6" s="61">
        <v>0.5</v>
      </c>
      <c r="GMF6" s="61">
        <v>100</v>
      </c>
      <c r="GMG6" s="61">
        <v>40</v>
      </c>
      <c r="GMH6" s="61">
        <v>0</v>
      </c>
      <c r="GMI6" s="61">
        <v>1</v>
      </c>
      <c r="GMJ6" s="61">
        <v>1</v>
      </c>
      <c r="GMK6" s="61">
        <v>1</v>
      </c>
      <c r="GML6" s="61">
        <v>1</v>
      </c>
      <c r="GMM6" s="61">
        <v>1</v>
      </c>
      <c r="GMN6" s="61">
        <v>1</v>
      </c>
      <c r="GMO6" s="61">
        <v>0</v>
      </c>
      <c r="GMP6" s="61">
        <v>0</v>
      </c>
      <c r="GMQ6" s="61">
        <v>80</v>
      </c>
      <c r="GMR6" s="61">
        <v>30</v>
      </c>
      <c r="GMS6" s="61">
        <v>50</v>
      </c>
      <c r="GMT6" s="61">
        <v>0</v>
      </c>
      <c r="GMU6" s="61">
        <v>100</v>
      </c>
      <c r="GMV6" s="61">
        <v>10</v>
      </c>
      <c r="GMW6" s="61">
        <v>0</v>
      </c>
      <c r="GMX6" s="61">
        <v>1</v>
      </c>
      <c r="GMY6" s="61">
        <v>10</v>
      </c>
      <c r="GMZ6" s="61">
        <v>10</v>
      </c>
      <c r="GNA6" s="61">
        <v>10</v>
      </c>
      <c r="GNB6" s="61">
        <v>205</v>
      </c>
      <c r="GNC6" s="61">
        <v>0</v>
      </c>
      <c r="GND6" s="61">
        <v>0</v>
      </c>
      <c r="GNE6" s="61">
        <v>1</v>
      </c>
      <c r="GNF6" s="61">
        <v>1</v>
      </c>
      <c r="GNG6" s="61">
        <v>1</v>
      </c>
      <c r="GNH6" s="61">
        <v>1</v>
      </c>
      <c r="GNI6" s="61">
        <v>1</v>
      </c>
      <c r="GNJ6" s="61">
        <v>0</v>
      </c>
      <c r="GNK6" s="61">
        <v>0</v>
      </c>
      <c r="GNL6" s="61">
        <v>95</v>
      </c>
      <c r="GNM6" s="61">
        <v>75</v>
      </c>
      <c r="GNN6" s="61">
        <v>75</v>
      </c>
      <c r="GNO6" s="61">
        <v>0</v>
      </c>
      <c r="GNP6" s="61">
        <v>100</v>
      </c>
      <c r="GNQ6" s="61">
        <v>0</v>
      </c>
      <c r="GNR6" s="61">
        <v>0</v>
      </c>
      <c r="GNS6" s="61">
        <v>1</v>
      </c>
      <c r="GNT6" s="61">
        <v>10</v>
      </c>
      <c r="GNU6" s="61">
        <v>10</v>
      </c>
      <c r="GNV6" s="61">
        <v>10</v>
      </c>
      <c r="GNW6" s="61">
        <v>205</v>
      </c>
      <c r="GNX6" s="61">
        <v>0</v>
      </c>
      <c r="GNY6" s="61">
        <v>0</v>
      </c>
      <c r="GNZ6" s="61">
        <v>1</v>
      </c>
      <c r="GOA6" s="61">
        <v>1</v>
      </c>
      <c r="GOB6" s="61">
        <v>1</v>
      </c>
      <c r="GOC6" s="61">
        <v>1</v>
      </c>
      <c r="GOD6" s="61">
        <v>1</v>
      </c>
      <c r="GOE6" s="61">
        <v>0</v>
      </c>
      <c r="GOF6" s="61">
        <v>0</v>
      </c>
      <c r="GOG6" s="61">
        <v>95</v>
      </c>
      <c r="GOH6" s="61">
        <v>75</v>
      </c>
      <c r="GOI6" s="61">
        <v>75</v>
      </c>
      <c r="GOJ6" s="61">
        <v>0</v>
      </c>
      <c r="GOK6" s="61">
        <v>100</v>
      </c>
      <c r="GOL6" s="61">
        <v>0</v>
      </c>
      <c r="GOM6" s="61">
        <v>0</v>
      </c>
      <c r="GON6" s="61">
        <v>0</v>
      </c>
      <c r="GOO6" s="61">
        <v>1</v>
      </c>
      <c r="GOP6" s="61">
        <v>1</v>
      </c>
      <c r="GOQ6" s="61">
        <v>100</v>
      </c>
      <c r="GOR6" s="61">
        <v>0.01</v>
      </c>
      <c r="GOS6" s="61">
        <v>0</v>
      </c>
      <c r="GOT6" s="61">
        <v>1</v>
      </c>
      <c r="GOU6" s="61">
        <v>3</v>
      </c>
      <c r="GOV6" s="61">
        <v>1</v>
      </c>
      <c r="GOW6" s="61">
        <v>1</v>
      </c>
      <c r="GOX6" s="61">
        <v>1</v>
      </c>
      <c r="GOY6" s="61">
        <v>1</v>
      </c>
      <c r="GOZ6" s="61">
        <v>0</v>
      </c>
      <c r="GPA6" s="61">
        <v>0</v>
      </c>
      <c r="GPB6" s="61">
        <v>20</v>
      </c>
      <c r="GPC6" s="61">
        <v>-20</v>
      </c>
      <c r="GPD6" s="61">
        <v>-3</v>
      </c>
      <c r="GPE6" s="61">
        <v>0</v>
      </c>
      <c r="GPF6" s="61">
        <v>100</v>
      </c>
      <c r="GPG6" s="61">
        <v>0</v>
      </c>
      <c r="GPH6" s="61">
        <v>1E-3</v>
      </c>
      <c r="GPI6" s="61">
        <v>0.1</v>
      </c>
      <c r="GPJ6" s="61">
        <v>100</v>
      </c>
      <c r="GPK6" s="61">
        <v>100</v>
      </c>
      <c r="GPL6" s="61">
        <v>100</v>
      </c>
      <c r="GPM6" s="61">
        <v>70</v>
      </c>
      <c r="GPN6" s="61">
        <v>0</v>
      </c>
      <c r="GPO6" s="61">
        <v>1</v>
      </c>
      <c r="GPP6" s="61">
        <v>1</v>
      </c>
      <c r="GPQ6" s="61">
        <v>1</v>
      </c>
      <c r="GPR6" s="61">
        <v>1</v>
      </c>
      <c r="GPS6" s="61">
        <v>1</v>
      </c>
      <c r="GPT6" s="61">
        <v>1</v>
      </c>
      <c r="GPU6" s="61">
        <v>0</v>
      </c>
      <c r="GPV6" s="61">
        <v>0</v>
      </c>
      <c r="GPW6" s="61">
        <v>90</v>
      </c>
      <c r="GPX6" s="61">
        <v>50</v>
      </c>
      <c r="GPY6" s="61">
        <v>50</v>
      </c>
      <c r="GPZ6" s="61">
        <v>20</v>
      </c>
      <c r="GQA6" s="61">
        <v>100</v>
      </c>
      <c r="GQB6" s="61">
        <v>20</v>
      </c>
      <c r="GQC6" s="61">
        <v>0</v>
      </c>
      <c r="GQD6" s="61">
        <v>0.1</v>
      </c>
      <c r="GQE6" s="61">
        <v>100</v>
      </c>
      <c r="GQF6" s="61">
        <v>205</v>
      </c>
      <c r="GQG6" s="61">
        <v>0</v>
      </c>
      <c r="GQH6" s="61">
        <v>0</v>
      </c>
      <c r="GQI6" s="61">
        <v>1</v>
      </c>
      <c r="GQJ6" s="61">
        <v>20</v>
      </c>
      <c r="GQK6" s="61">
        <v>0</v>
      </c>
      <c r="GQL6" s="61">
        <v>1</v>
      </c>
      <c r="GQM6" s="61">
        <v>1</v>
      </c>
      <c r="GQN6" s="61">
        <v>1</v>
      </c>
      <c r="GQO6" s="61">
        <v>1</v>
      </c>
      <c r="GQP6" s="61">
        <v>0</v>
      </c>
      <c r="GQQ6" s="61">
        <v>0</v>
      </c>
      <c r="GQR6" s="61">
        <v>120</v>
      </c>
      <c r="GQS6" s="61">
        <v>0</v>
      </c>
      <c r="GQT6" s="61">
        <v>100</v>
      </c>
      <c r="GQU6" s="61">
        <v>100</v>
      </c>
      <c r="GQV6" s="61">
        <v>0</v>
      </c>
      <c r="GQW6" s="61">
        <v>0</v>
      </c>
      <c r="GQX6" s="61">
        <v>100</v>
      </c>
      <c r="GQY6" s="61">
        <v>0</v>
      </c>
      <c r="GQZ6" s="61">
        <v>0</v>
      </c>
      <c r="GRA6" s="61">
        <v>2</v>
      </c>
      <c r="GRB6" s="61">
        <v>100</v>
      </c>
      <c r="GRC6" s="61">
        <v>100</v>
      </c>
      <c r="GRD6" s="61">
        <v>100</v>
      </c>
      <c r="GRE6" s="61">
        <v>0.05</v>
      </c>
      <c r="GRF6" s="61">
        <v>0</v>
      </c>
      <c r="GRG6" s="61">
        <v>0</v>
      </c>
      <c r="GRH6" s="61">
        <v>1</v>
      </c>
      <c r="GRI6" s="61">
        <v>1</v>
      </c>
      <c r="GRJ6" s="61">
        <v>1</v>
      </c>
      <c r="GRK6" s="61">
        <v>1</v>
      </c>
      <c r="GRL6" s="61">
        <v>1</v>
      </c>
      <c r="GRM6" s="61">
        <v>0</v>
      </c>
      <c r="GRN6" s="61">
        <v>0</v>
      </c>
      <c r="GRO6" s="61">
        <v>780</v>
      </c>
      <c r="GRP6" s="61">
        <v>720</v>
      </c>
      <c r="GRQ6" s="61">
        <v>740</v>
      </c>
      <c r="GRR6" s="61">
        <v>0</v>
      </c>
      <c r="GRS6" s="61">
        <v>100</v>
      </c>
      <c r="GRT6" s="61">
        <v>-100</v>
      </c>
      <c r="GRU6" s="61">
        <v>0</v>
      </c>
      <c r="GRV6" s="61">
        <v>1</v>
      </c>
      <c r="GRW6" s="61">
        <v>320</v>
      </c>
      <c r="GRX6" s="61">
        <v>320</v>
      </c>
      <c r="GRY6" s="61">
        <v>100</v>
      </c>
      <c r="GRZ6" s="61">
        <v>205</v>
      </c>
      <c r="GSA6" s="61">
        <v>0</v>
      </c>
      <c r="GSB6" s="61">
        <v>0</v>
      </c>
      <c r="GSC6" s="61">
        <v>1</v>
      </c>
      <c r="GSD6" s="61">
        <v>1</v>
      </c>
      <c r="GSE6" s="61">
        <v>1</v>
      </c>
      <c r="GSF6" s="61">
        <v>1</v>
      </c>
      <c r="GSG6" s="61">
        <v>1</v>
      </c>
      <c r="GSH6" s="61">
        <v>0</v>
      </c>
      <c r="GSI6" s="61">
        <v>0</v>
      </c>
      <c r="GSJ6" s="61">
        <v>400</v>
      </c>
      <c r="GSK6" s="61">
        <v>0</v>
      </c>
      <c r="GSL6" s="61">
        <v>0</v>
      </c>
      <c r="GSM6" s="61">
        <v>0</v>
      </c>
      <c r="GSN6" s="61">
        <v>100</v>
      </c>
      <c r="GSO6" s="61">
        <v>0</v>
      </c>
      <c r="GSP6" s="61">
        <v>1E-3</v>
      </c>
      <c r="GSQ6" s="61">
        <v>0.1</v>
      </c>
      <c r="GSR6" s="61">
        <v>100</v>
      </c>
      <c r="GSS6" s="61">
        <v>100</v>
      </c>
      <c r="GST6" s="61">
        <v>100</v>
      </c>
      <c r="GSU6" s="61">
        <v>70</v>
      </c>
      <c r="GSV6" s="61">
        <v>0</v>
      </c>
      <c r="GSW6" s="61">
        <v>1</v>
      </c>
      <c r="GSX6" s="61">
        <v>6</v>
      </c>
      <c r="GSY6" s="61">
        <v>1</v>
      </c>
      <c r="GSZ6" s="61">
        <v>1</v>
      </c>
      <c r="GTA6" s="61">
        <v>1</v>
      </c>
      <c r="GTB6" s="61">
        <v>1</v>
      </c>
      <c r="GTC6" s="61">
        <v>0</v>
      </c>
      <c r="GTD6" s="61">
        <v>0</v>
      </c>
      <c r="GTE6" s="61">
        <v>80</v>
      </c>
      <c r="GTF6" s="61">
        <v>30</v>
      </c>
      <c r="GTG6" s="61">
        <v>80</v>
      </c>
      <c r="GTH6" s="61">
        <v>0</v>
      </c>
      <c r="GTI6" s="61">
        <v>100</v>
      </c>
      <c r="GTJ6" s="61">
        <v>0</v>
      </c>
      <c r="GTK6" s="61">
        <v>0</v>
      </c>
      <c r="GTL6" s="61">
        <v>0.2</v>
      </c>
      <c r="GTM6" s="61">
        <v>100</v>
      </c>
      <c r="GTN6" s="61">
        <v>100</v>
      </c>
      <c r="GTO6" s="61">
        <v>100</v>
      </c>
      <c r="GTP6" s="61">
        <v>205</v>
      </c>
      <c r="GTQ6" s="61">
        <v>0</v>
      </c>
      <c r="GTR6" s="61">
        <v>1</v>
      </c>
      <c r="GTS6" s="61">
        <v>1</v>
      </c>
      <c r="GTT6" s="61">
        <v>1</v>
      </c>
      <c r="GTU6" s="61">
        <v>1</v>
      </c>
      <c r="GTV6" s="61">
        <v>1</v>
      </c>
      <c r="GTW6" s="61">
        <v>1</v>
      </c>
      <c r="GTX6" s="61">
        <v>0</v>
      </c>
      <c r="GTY6" s="61">
        <v>0</v>
      </c>
      <c r="GTZ6" s="61">
        <v>40</v>
      </c>
      <c r="GUA6" s="61">
        <v>20</v>
      </c>
      <c r="GUB6" s="61">
        <v>28</v>
      </c>
      <c r="GUC6" s="61">
        <v>0</v>
      </c>
      <c r="GUD6" s="61">
        <v>100</v>
      </c>
      <c r="GUE6" s="61">
        <v>0</v>
      </c>
      <c r="GUF6" s="61">
        <v>0</v>
      </c>
      <c r="GUG6" s="61">
        <v>0.2</v>
      </c>
      <c r="GUH6" s="61">
        <v>100</v>
      </c>
      <c r="GUI6" s="61">
        <v>100</v>
      </c>
      <c r="GUJ6" s="61">
        <v>100</v>
      </c>
      <c r="GUK6" s="61">
        <v>205</v>
      </c>
      <c r="GUL6" s="61">
        <v>0</v>
      </c>
      <c r="GUM6" s="61">
        <v>1</v>
      </c>
      <c r="GUN6" s="61">
        <v>1</v>
      </c>
      <c r="GUO6" s="61">
        <v>1</v>
      </c>
      <c r="GUP6" s="61">
        <v>1</v>
      </c>
      <c r="GUQ6" s="61">
        <v>1</v>
      </c>
      <c r="GUR6" s="61">
        <v>1</v>
      </c>
      <c r="GUS6" s="61">
        <v>0</v>
      </c>
      <c r="GUT6" s="61">
        <v>0</v>
      </c>
      <c r="GUU6" s="61">
        <v>40</v>
      </c>
      <c r="GUV6" s="61">
        <v>20</v>
      </c>
      <c r="GUW6" s="61">
        <v>28</v>
      </c>
      <c r="GUX6" s="61">
        <v>0</v>
      </c>
      <c r="GUY6" s="61">
        <v>100</v>
      </c>
      <c r="GUZ6" s="61">
        <v>0</v>
      </c>
      <c r="GVA6" s="61">
        <v>0</v>
      </c>
      <c r="GVB6" s="61">
        <v>0</v>
      </c>
      <c r="GVC6" s="61">
        <v>50</v>
      </c>
      <c r="GVD6" s="61">
        <v>50</v>
      </c>
      <c r="GVE6" s="61">
        <v>100</v>
      </c>
      <c r="GVF6" s="61">
        <v>205</v>
      </c>
      <c r="GVG6" s="61">
        <v>0</v>
      </c>
      <c r="GVH6" s="61">
        <v>1</v>
      </c>
      <c r="GVI6" s="61">
        <v>1</v>
      </c>
      <c r="GVJ6" s="61">
        <v>1</v>
      </c>
      <c r="GVK6" s="61">
        <v>1</v>
      </c>
      <c r="GVL6" s="61">
        <v>1</v>
      </c>
      <c r="GVM6" s="61">
        <v>1</v>
      </c>
      <c r="GVN6" s="61">
        <v>0</v>
      </c>
      <c r="GVO6" s="61">
        <v>0</v>
      </c>
      <c r="GVP6" s="61">
        <v>100</v>
      </c>
      <c r="GVQ6" s="61">
        <v>0</v>
      </c>
      <c r="GVR6" s="61">
        <v>50</v>
      </c>
      <c r="GVS6" s="61">
        <v>0</v>
      </c>
      <c r="GVT6" s="61">
        <v>100</v>
      </c>
      <c r="GVU6" s="61">
        <v>0</v>
      </c>
      <c r="GVV6" s="61">
        <v>0</v>
      </c>
      <c r="GVW6" s="61">
        <v>0.1</v>
      </c>
      <c r="GVX6" s="61">
        <v>100</v>
      </c>
      <c r="GVY6" s="61">
        <v>100</v>
      </c>
      <c r="GVZ6" s="61">
        <v>100</v>
      </c>
      <c r="GWA6" s="61">
        <v>205</v>
      </c>
      <c r="GWB6" s="61">
        <v>0</v>
      </c>
      <c r="GWC6" s="61">
        <v>0</v>
      </c>
      <c r="GWD6" s="61">
        <v>1</v>
      </c>
      <c r="GWE6" s="61">
        <v>1</v>
      </c>
      <c r="GWF6" s="61">
        <v>1</v>
      </c>
      <c r="GWG6" s="61">
        <v>1</v>
      </c>
      <c r="GWH6" s="61">
        <v>1</v>
      </c>
      <c r="GWI6" s="61">
        <v>0</v>
      </c>
      <c r="GWJ6" s="61">
        <v>0</v>
      </c>
      <c r="GWK6" s="61">
        <v>30</v>
      </c>
      <c r="GWL6" s="61">
        <v>15</v>
      </c>
      <c r="GWM6" s="61">
        <v>25</v>
      </c>
      <c r="GWN6" s="61">
        <v>0</v>
      </c>
      <c r="GWO6" s="61">
        <v>100</v>
      </c>
      <c r="GWP6" s="61">
        <v>0</v>
      </c>
      <c r="GWQ6" s="61">
        <v>0</v>
      </c>
      <c r="GWR6" s="61">
        <v>0.1</v>
      </c>
      <c r="GWS6" s="61">
        <v>100</v>
      </c>
      <c r="GWT6" s="61">
        <v>100</v>
      </c>
      <c r="GWU6" s="61">
        <v>100</v>
      </c>
      <c r="GWV6" s="61">
        <v>205</v>
      </c>
      <c r="GWW6" s="61">
        <v>0</v>
      </c>
      <c r="GWX6" s="61">
        <v>1</v>
      </c>
      <c r="GWY6" s="61">
        <v>1</v>
      </c>
      <c r="GWZ6" s="61">
        <v>1</v>
      </c>
      <c r="GXA6" s="61">
        <v>1</v>
      </c>
      <c r="GXB6" s="61">
        <v>1</v>
      </c>
      <c r="GXC6" s="61">
        <v>1</v>
      </c>
      <c r="GXD6" s="61">
        <v>0</v>
      </c>
      <c r="GXE6" s="61">
        <v>0</v>
      </c>
      <c r="GXF6" s="61">
        <v>99</v>
      </c>
      <c r="GXG6" s="61">
        <v>85</v>
      </c>
      <c r="GXH6" s="61">
        <v>90</v>
      </c>
      <c r="GXI6" s="61">
        <v>0</v>
      </c>
      <c r="GXJ6" s="61">
        <v>100</v>
      </c>
      <c r="GXK6" s="61">
        <v>0</v>
      </c>
      <c r="GZB6" s="61">
        <v>0</v>
      </c>
      <c r="GZC6" s="61">
        <v>0.1</v>
      </c>
      <c r="GZD6" s="61">
        <v>100</v>
      </c>
      <c r="GZE6" s="61">
        <v>205</v>
      </c>
      <c r="GZF6" s="61">
        <v>0</v>
      </c>
      <c r="GZG6" s="61">
        <v>0</v>
      </c>
      <c r="GZH6" s="61">
        <v>1</v>
      </c>
      <c r="GZI6" s="61">
        <v>20</v>
      </c>
      <c r="GZJ6" s="61">
        <v>0</v>
      </c>
      <c r="GZK6" s="61">
        <v>1</v>
      </c>
      <c r="GZL6" s="61">
        <v>1</v>
      </c>
      <c r="GZM6" s="61">
        <v>1</v>
      </c>
      <c r="GZN6" s="61">
        <v>1</v>
      </c>
      <c r="GZO6" s="61">
        <v>0</v>
      </c>
      <c r="GZP6" s="61">
        <v>0</v>
      </c>
      <c r="GZQ6" s="61">
        <v>120</v>
      </c>
      <c r="GZR6" s="61">
        <v>0</v>
      </c>
      <c r="GZS6" s="61">
        <v>100</v>
      </c>
      <c r="GZT6" s="61">
        <v>100</v>
      </c>
      <c r="GZU6" s="61">
        <v>0</v>
      </c>
      <c r="GZV6" s="61">
        <v>0</v>
      </c>
      <c r="GZW6" s="61">
        <v>100</v>
      </c>
      <c r="GZX6" s="61">
        <v>0</v>
      </c>
      <c r="GZY6" s="61">
        <v>0</v>
      </c>
      <c r="GZZ6" s="61">
        <v>0.2</v>
      </c>
      <c r="HAA6" s="61">
        <v>100</v>
      </c>
      <c r="HAB6" s="61">
        <v>100</v>
      </c>
      <c r="HAC6" s="61">
        <v>100</v>
      </c>
      <c r="HAD6" s="61">
        <v>205</v>
      </c>
      <c r="HAE6" s="61">
        <v>0</v>
      </c>
      <c r="HAF6" s="61">
        <v>1</v>
      </c>
      <c r="HAG6" s="61">
        <v>1</v>
      </c>
      <c r="HAH6" s="61">
        <v>1</v>
      </c>
      <c r="HAI6" s="61">
        <v>1</v>
      </c>
      <c r="HAJ6" s="61">
        <v>1</v>
      </c>
      <c r="HAK6" s="61">
        <v>1</v>
      </c>
      <c r="HAL6" s="61">
        <v>0</v>
      </c>
      <c r="HAM6" s="61">
        <v>0</v>
      </c>
      <c r="HAN6" s="61">
        <v>40</v>
      </c>
      <c r="HAO6" s="61">
        <v>20</v>
      </c>
      <c r="HAP6" s="61">
        <v>28</v>
      </c>
      <c r="HAQ6" s="61">
        <v>0</v>
      </c>
      <c r="HAR6" s="61">
        <v>100</v>
      </c>
      <c r="HAS6" s="61">
        <v>0</v>
      </c>
      <c r="HAT6" s="61">
        <v>0</v>
      </c>
      <c r="HAU6" s="61">
        <v>0</v>
      </c>
      <c r="HAV6" s="61">
        <v>50</v>
      </c>
      <c r="HAW6" s="61">
        <v>50</v>
      </c>
      <c r="HAX6" s="61">
        <v>100</v>
      </c>
      <c r="HAY6" s="61">
        <v>205</v>
      </c>
      <c r="HAZ6" s="61">
        <v>0</v>
      </c>
      <c r="HBA6" s="61">
        <v>1</v>
      </c>
      <c r="HBB6" s="61">
        <v>1</v>
      </c>
      <c r="HBC6" s="61">
        <v>1</v>
      </c>
      <c r="HBD6" s="61">
        <v>1</v>
      </c>
      <c r="HBE6" s="61">
        <v>1</v>
      </c>
      <c r="HBF6" s="61">
        <v>1</v>
      </c>
      <c r="HBG6" s="61">
        <v>0</v>
      </c>
      <c r="HBH6" s="61">
        <v>0</v>
      </c>
      <c r="HBI6" s="61">
        <v>100</v>
      </c>
      <c r="HBJ6" s="61">
        <v>0</v>
      </c>
      <c r="HBK6" s="61">
        <v>50</v>
      </c>
      <c r="HBL6" s="61">
        <v>0</v>
      </c>
      <c r="HBM6" s="61">
        <v>100</v>
      </c>
      <c r="HBN6" s="61">
        <v>0</v>
      </c>
      <c r="HBO6" s="61">
        <v>0</v>
      </c>
      <c r="HBP6" s="61">
        <v>1000</v>
      </c>
      <c r="HBQ6" s="61">
        <v>-1000</v>
      </c>
      <c r="HBR6" s="61">
        <v>1</v>
      </c>
      <c r="HBS6" s="61">
        <v>0</v>
      </c>
      <c r="HBT6" s="61">
        <v>10</v>
      </c>
      <c r="HBU6" s="61">
        <v>10</v>
      </c>
      <c r="HBV6" s="61">
        <v>10</v>
      </c>
      <c r="HBW6" s="61">
        <v>2</v>
      </c>
      <c r="HBX6" s="61">
        <v>5</v>
      </c>
      <c r="HBY6" s="61">
        <v>0</v>
      </c>
      <c r="HBZ6" s="61">
        <v>48</v>
      </c>
      <c r="HCA6" s="61">
        <v>50</v>
      </c>
      <c r="HCB6" s="61">
        <v>1</v>
      </c>
      <c r="HCC6" s="61">
        <v>5000</v>
      </c>
      <c r="HCD6" s="61">
        <v>8000</v>
      </c>
      <c r="HCE6" s="61">
        <v>5000</v>
      </c>
      <c r="HCF6" s="61">
        <v>8000</v>
      </c>
      <c r="HCG6" s="61">
        <v>6</v>
      </c>
      <c r="HCH6" s="61">
        <v>6</v>
      </c>
      <c r="HCI6" s="61">
        <v>0</v>
      </c>
      <c r="HCJ6" s="61">
        <v>5000</v>
      </c>
      <c r="HCK6" s="61">
        <v>-5000</v>
      </c>
      <c r="HCL6" s="61">
        <v>0</v>
      </c>
      <c r="HCM6" s="61">
        <v>0</v>
      </c>
      <c r="HCN6" s="61">
        <v>0.02</v>
      </c>
      <c r="HCO6" s="61">
        <v>1</v>
      </c>
      <c r="HCP6" s="61">
        <v>1</v>
      </c>
      <c r="HCQ6" s="61">
        <v>1</v>
      </c>
      <c r="HCR6" s="61">
        <v>1</v>
      </c>
      <c r="HCS6" s="61">
        <v>0</v>
      </c>
      <c r="HCT6" s="61">
        <v>0</v>
      </c>
      <c r="HCU6" s="61">
        <v>3000</v>
      </c>
      <c r="HCV6" s="61">
        <v>-3000</v>
      </c>
      <c r="HCW6" s="61">
        <v>0</v>
      </c>
      <c r="HCX6" s="61">
        <v>50</v>
      </c>
      <c r="HCY6" s="61">
        <v>50</v>
      </c>
      <c r="HCZ6" s="61">
        <v>47</v>
      </c>
      <c r="HDA6" s="61">
        <v>0</v>
      </c>
      <c r="HDB6" s="61">
        <v>0.1</v>
      </c>
      <c r="HDC6" s="61">
        <v>100</v>
      </c>
      <c r="HDD6" s="61">
        <v>205</v>
      </c>
      <c r="HDE6" s="61">
        <v>0</v>
      </c>
      <c r="HDF6" s="61">
        <v>0</v>
      </c>
      <c r="HDG6" s="61">
        <v>1</v>
      </c>
      <c r="HDH6" s="61">
        <v>20</v>
      </c>
      <c r="HDI6" s="61">
        <v>0</v>
      </c>
      <c r="HDJ6" s="61">
        <v>1</v>
      </c>
      <c r="HDK6" s="61">
        <v>1</v>
      </c>
      <c r="HDL6" s="61">
        <v>1</v>
      </c>
      <c r="HDM6" s="61">
        <v>1</v>
      </c>
      <c r="HDN6" s="61">
        <v>0</v>
      </c>
      <c r="HDO6" s="61">
        <v>0</v>
      </c>
      <c r="HDP6" s="61">
        <v>120</v>
      </c>
      <c r="HDQ6" s="61">
        <v>0</v>
      </c>
      <c r="HDR6" s="61">
        <v>100</v>
      </c>
      <c r="HDS6" s="61">
        <v>100</v>
      </c>
      <c r="HDT6" s="61">
        <v>0</v>
      </c>
      <c r="HDU6" s="61">
        <v>0</v>
      </c>
      <c r="HDV6" s="61">
        <v>100</v>
      </c>
      <c r="HDW6" s="61">
        <v>0</v>
      </c>
      <c r="HDX6" s="61">
        <v>0</v>
      </c>
      <c r="HDY6" s="61">
        <v>0.1</v>
      </c>
      <c r="HDZ6" s="61">
        <v>100</v>
      </c>
      <c r="HEA6" s="61">
        <v>205</v>
      </c>
      <c r="HEB6" s="61">
        <v>0</v>
      </c>
      <c r="HEC6" s="61">
        <v>0</v>
      </c>
      <c r="HED6" s="61">
        <v>1</v>
      </c>
      <c r="HEE6" s="61">
        <v>20</v>
      </c>
      <c r="HEF6" s="61">
        <v>0</v>
      </c>
      <c r="HEG6" s="61">
        <v>1</v>
      </c>
      <c r="HEH6" s="61">
        <v>1</v>
      </c>
      <c r="HEI6" s="61">
        <v>1</v>
      </c>
      <c r="HEJ6" s="61">
        <v>1</v>
      </c>
      <c r="HEK6" s="61">
        <v>0</v>
      </c>
      <c r="HEL6" s="61">
        <v>0</v>
      </c>
      <c r="HEM6" s="61">
        <v>120</v>
      </c>
      <c r="HEN6" s="61">
        <v>0</v>
      </c>
      <c r="HEO6" s="61">
        <v>100</v>
      </c>
      <c r="HEP6" s="61">
        <v>100</v>
      </c>
      <c r="HEQ6" s="61">
        <v>0</v>
      </c>
      <c r="HER6" s="61">
        <v>0</v>
      </c>
      <c r="HES6" s="61">
        <v>100</v>
      </c>
      <c r="HET6" s="61">
        <v>0</v>
      </c>
      <c r="HEU6" s="61">
        <v>0</v>
      </c>
      <c r="HEV6" s="61">
        <v>0.1</v>
      </c>
      <c r="HEW6" s="61">
        <v>100</v>
      </c>
      <c r="HEX6" s="61">
        <v>205</v>
      </c>
      <c r="HEY6" s="61">
        <v>0</v>
      </c>
      <c r="HEZ6" s="61">
        <v>0</v>
      </c>
      <c r="HFA6" s="61">
        <v>1</v>
      </c>
      <c r="HFB6" s="61">
        <v>20</v>
      </c>
      <c r="HFC6" s="61">
        <v>0</v>
      </c>
      <c r="HFD6" s="61">
        <v>1</v>
      </c>
      <c r="HFE6" s="61">
        <v>1</v>
      </c>
      <c r="HFF6" s="61">
        <v>1</v>
      </c>
      <c r="HFG6" s="61">
        <v>1</v>
      </c>
      <c r="HFH6" s="61">
        <v>0</v>
      </c>
      <c r="HFI6" s="61">
        <v>0</v>
      </c>
      <c r="HFJ6" s="61">
        <v>120</v>
      </c>
      <c r="HFK6" s="61">
        <v>0</v>
      </c>
      <c r="HFL6" s="61">
        <v>100</v>
      </c>
      <c r="HFM6" s="61">
        <v>100</v>
      </c>
      <c r="HFN6" s="61">
        <v>0</v>
      </c>
      <c r="HFO6" s="61">
        <v>0</v>
      </c>
      <c r="HFP6" s="61">
        <v>100</v>
      </c>
      <c r="HFQ6" s="61">
        <v>0</v>
      </c>
      <c r="HFR6" s="61">
        <v>0</v>
      </c>
      <c r="HFS6" s="61">
        <v>0.1</v>
      </c>
      <c r="HFT6" s="61">
        <v>100</v>
      </c>
      <c r="HFU6" s="61">
        <v>205</v>
      </c>
      <c r="HFV6" s="61">
        <v>0</v>
      </c>
      <c r="HFW6" s="61">
        <v>0</v>
      </c>
      <c r="HFX6" s="61">
        <v>1</v>
      </c>
      <c r="HFY6" s="61">
        <v>20</v>
      </c>
      <c r="HFZ6" s="61">
        <v>0</v>
      </c>
      <c r="HGA6" s="61">
        <v>1</v>
      </c>
      <c r="HGB6" s="61">
        <v>1</v>
      </c>
      <c r="HGC6" s="61">
        <v>1</v>
      </c>
      <c r="HGD6" s="61">
        <v>1</v>
      </c>
      <c r="HGE6" s="61">
        <v>0</v>
      </c>
      <c r="HGF6" s="61">
        <v>0</v>
      </c>
      <c r="HGG6" s="61">
        <v>120</v>
      </c>
      <c r="HGH6" s="61">
        <v>0</v>
      </c>
      <c r="HGI6" s="61">
        <v>100</v>
      </c>
      <c r="HGJ6" s="61">
        <v>100</v>
      </c>
      <c r="HGK6" s="61">
        <v>0</v>
      </c>
      <c r="HGL6" s="61">
        <v>0</v>
      </c>
      <c r="HGM6" s="61">
        <v>100</v>
      </c>
      <c r="HGN6" s="61">
        <v>0</v>
      </c>
      <c r="HGO6" s="61">
        <v>0</v>
      </c>
      <c r="HGP6" s="61">
        <v>0.1</v>
      </c>
      <c r="HGQ6" s="61">
        <v>100</v>
      </c>
      <c r="HGR6" s="61">
        <v>205</v>
      </c>
      <c r="HGS6" s="61">
        <v>0</v>
      </c>
      <c r="HGT6" s="61">
        <v>0</v>
      </c>
      <c r="HGU6" s="61">
        <v>1</v>
      </c>
      <c r="HGV6" s="61">
        <v>20</v>
      </c>
      <c r="HGW6" s="61">
        <v>0</v>
      </c>
      <c r="HGX6" s="61">
        <v>1</v>
      </c>
      <c r="HGY6" s="61">
        <v>1</v>
      </c>
      <c r="HGZ6" s="61">
        <v>1</v>
      </c>
      <c r="HHA6" s="61">
        <v>1</v>
      </c>
      <c r="HHB6" s="61">
        <v>0</v>
      </c>
      <c r="HHC6" s="61">
        <v>0</v>
      </c>
      <c r="HHD6" s="61">
        <v>120</v>
      </c>
      <c r="HHE6" s="61">
        <v>0</v>
      </c>
      <c r="HHF6" s="61">
        <v>100</v>
      </c>
      <c r="HHG6" s="61">
        <v>100</v>
      </c>
      <c r="HHH6" s="61">
        <v>0</v>
      </c>
      <c r="HHI6" s="61">
        <v>0</v>
      </c>
      <c r="HHJ6" s="61">
        <v>100</v>
      </c>
      <c r="HHK6" s="61">
        <v>0</v>
      </c>
      <c r="HHL6" s="61">
        <v>0</v>
      </c>
      <c r="HHM6" s="61">
        <v>0.1</v>
      </c>
      <c r="HHN6" s="61">
        <v>100</v>
      </c>
      <c r="HHO6" s="61">
        <v>205</v>
      </c>
      <c r="HHP6" s="61">
        <v>0</v>
      </c>
      <c r="HHQ6" s="61">
        <v>0</v>
      </c>
      <c r="HHR6" s="61">
        <v>1</v>
      </c>
      <c r="HHS6" s="61">
        <v>20</v>
      </c>
      <c r="HHT6" s="61">
        <v>0</v>
      </c>
      <c r="HHU6" s="61">
        <v>1</v>
      </c>
      <c r="HHV6" s="61">
        <v>1</v>
      </c>
      <c r="HHW6" s="61">
        <v>1</v>
      </c>
      <c r="HHX6" s="61">
        <v>1</v>
      </c>
      <c r="HHY6" s="61">
        <v>0</v>
      </c>
      <c r="HHZ6" s="61">
        <v>0</v>
      </c>
      <c r="HIA6" s="61">
        <v>120</v>
      </c>
      <c r="HIB6" s="61">
        <v>0</v>
      </c>
      <c r="HIC6" s="61">
        <v>100</v>
      </c>
      <c r="HID6" s="61">
        <v>100</v>
      </c>
      <c r="HIE6" s="61">
        <v>0</v>
      </c>
      <c r="HIF6" s="61">
        <v>0</v>
      </c>
      <c r="HIG6" s="61">
        <v>100</v>
      </c>
      <c r="HIH6" s="61">
        <v>0</v>
      </c>
      <c r="HII6" s="61">
        <v>0</v>
      </c>
      <c r="HIJ6" s="61">
        <v>0</v>
      </c>
      <c r="HIK6" s="61">
        <v>0</v>
      </c>
      <c r="HIL6" s="61">
        <v>0</v>
      </c>
      <c r="HIM6" s="61">
        <v>0</v>
      </c>
      <c r="HIN6" s="61">
        <v>0</v>
      </c>
      <c r="HIO6" s="61">
        <v>0</v>
      </c>
      <c r="HIP6" s="61">
        <v>0</v>
      </c>
      <c r="HIQ6" s="61">
        <v>0</v>
      </c>
      <c r="HIR6" s="61">
        <v>0</v>
      </c>
      <c r="HIS6" s="61">
        <v>0</v>
      </c>
      <c r="HIT6" s="61">
        <v>0</v>
      </c>
      <c r="HIU6" s="61">
        <v>0</v>
      </c>
      <c r="HIV6" s="61">
        <v>0</v>
      </c>
      <c r="HIW6" s="61">
        <v>0</v>
      </c>
      <c r="HIX6" s="61">
        <v>0</v>
      </c>
      <c r="HIY6" s="61">
        <v>0</v>
      </c>
      <c r="HIZ6" s="61">
        <v>0</v>
      </c>
      <c r="HJA6" s="61">
        <v>0</v>
      </c>
      <c r="HJB6" s="61">
        <v>0</v>
      </c>
      <c r="HJC6" s="61">
        <v>0</v>
      </c>
      <c r="HJD6" s="61">
        <v>0</v>
      </c>
      <c r="HJG6" s="61">
        <v>0</v>
      </c>
      <c r="HJH6" s="61">
        <v>0</v>
      </c>
      <c r="HJI6" s="61">
        <v>0</v>
      </c>
      <c r="HJJ6" s="61">
        <v>0</v>
      </c>
      <c r="HJK6" s="61">
        <v>1</v>
      </c>
      <c r="HJL6" s="61">
        <v>1</v>
      </c>
      <c r="HJM6" s="61">
        <v>12</v>
      </c>
      <c r="HJN6" s="61">
        <v>2</v>
      </c>
      <c r="HJO6" s="61">
        <v>5</v>
      </c>
      <c r="HJP6" s="61">
        <v>30</v>
      </c>
      <c r="HJQ6" s="61">
        <v>30</v>
      </c>
      <c r="HJR6" s="61">
        <v>25</v>
      </c>
      <c r="HJS6" s="61">
        <v>30</v>
      </c>
      <c r="HJT6" s="61">
        <v>35</v>
      </c>
      <c r="HJU6" s="61">
        <v>10</v>
      </c>
      <c r="HJV6" s="61">
        <v>8</v>
      </c>
      <c r="HJW6" s="61">
        <v>30</v>
      </c>
      <c r="HJX6" s="61">
        <v>0</v>
      </c>
      <c r="HJY6" s="61">
        <v>235</v>
      </c>
      <c r="HJZ6" s="61">
        <v>235</v>
      </c>
      <c r="HKA6" s="61">
        <v>40</v>
      </c>
      <c r="HKB6" s="61">
        <v>25</v>
      </c>
      <c r="HKC6" s="61">
        <v>232</v>
      </c>
      <c r="HKD6" s="61">
        <v>1</v>
      </c>
      <c r="HKE6" s="61">
        <v>100</v>
      </c>
      <c r="HKF6" s="61">
        <v>40</v>
      </c>
      <c r="HKG6" s="61">
        <v>70</v>
      </c>
      <c r="HKH6" s="61">
        <v>327</v>
      </c>
      <c r="HKI6" s="61">
        <v>327</v>
      </c>
      <c r="HKJ6" s="61">
        <v>1</v>
      </c>
      <c r="HKK6" s="61">
        <v>10</v>
      </c>
      <c r="HKL6" s="61">
        <v>0</v>
      </c>
      <c r="HKM6" s="61">
        <v>0</v>
      </c>
      <c r="HKN6" s="61">
        <v>0</v>
      </c>
      <c r="HKO6" s="61">
        <v>0</v>
      </c>
      <c r="HKP6" s="61">
        <v>0</v>
      </c>
      <c r="HKQ6" s="61">
        <v>0.3</v>
      </c>
      <c r="HKR6" s="61">
        <v>0.3</v>
      </c>
      <c r="HKS6" s="61">
        <v>0.3</v>
      </c>
      <c r="HKT6" s="61">
        <v>0.3</v>
      </c>
      <c r="HKU6" s="61">
        <v>3</v>
      </c>
      <c r="HKV6" s="61">
        <v>0.1</v>
      </c>
      <c r="HKW6" s="61">
        <v>10</v>
      </c>
      <c r="HKX6" s="61">
        <v>0.5</v>
      </c>
      <c r="HKY6" s="61">
        <v>80</v>
      </c>
      <c r="HKZ6" s="61">
        <v>0</v>
      </c>
      <c r="HLA6" s="61">
        <v>0</v>
      </c>
      <c r="HLB6" s="61">
        <v>0</v>
      </c>
      <c r="HLC6" s="61">
        <v>0</v>
      </c>
      <c r="HLD6" s="61">
        <v>0</v>
      </c>
      <c r="HLE6" s="61">
        <v>0</v>
      </c>
      <c r="HLF6" s="61">
        <v>0</v>
      </c>
      <c r="HLG6" s="61">
        <v>9.4780000000000003E-2</v>
      </c>
      <c r="HLH6" s="61">
        <v>0.44428000000000001</v>
      </c>
      <c r="HLI6" s="61">
        <v>1.1848000000000001</v>
      </c>
      <c r="HLJ6" s="61">
        <v>100</v>
      </c>
      <c r="HLK6" s="61">
        <v>0</v>
      </c>
      <c r="HLL6" s="61">
        <v>2.843E-2</v>
      </c>
      <c r="HLM6" s="61">
        <v>0.74046999999999996</v>
      </c>
      <c r="HLN6" s="61">
        <v>0.47389999999999999</v>
      </c>
      <c r="HLO6" s="61">
        <v>100</v>
      </c>
      <c r="HLP6" s="61">
        <v>0</v>
      </c>
      <c r="HLQ6" s="61">
        <v>4</v>
      </c>
      <c r="HLR6" s="61">
        <v>20</v>
      </c>
      <c r="HLS6" s="61">
        <v>818</v>
      </c>
      <c r="HLT6" s="61">
        <v>2678</v>
      </c>
      <c r="HLU6" s="61">
        <v>100</v>
      </c>
      <c r="HLV6" s="61">
        <v>60</v>
      </c>
      <c r="HLW6" s="61">
        <v>30</v>
      </c>
      <c r="HLX6" s="61">
        <v>0</v>
      </c>
      <c r="HLY6" s="61">
        <v>100</v>
      </c>
      <c r="HLZ6" s="61">
        <v>4</v>
      </c>
      <c r="HMA6" s="61">
        <v>20</v>
      </c>
      <c r="HMB6" s="61">
        <v>1213</v>
      </c>
      <c r="HMC6" s="61">
        <v>2679</v>
      </c>
      <c r="HMD6" s="61">
        <v>2</v>
      </c>
      <c r="HME6" s="61">
        <v>2</v>
      </c>
      <c r="HMF6" s="61">
        <v>35</v>
      </c>
      <c r="HMG6" s="61">
        <v>45</v>
      </c>
      <c r="HMH6" s="61">
        <v>1</v>
      </c>
      <c r="HMI6" s="61">
        <v>-6</v>
      </c>
      <c r="HMJ6" s="61">
        <v>-6</v>
      </c>
      <c r="HMK6" s="61">
        <v>-6</v>
      </c>
      <c r="HML6" s="61">
        <v>-6</v>
      </c>
      <c r="HMM6" s="61">
        <v>10</v>
      </c>
      <c r="HMN6" s="61">
        <v>50</v>
      </c>
      <c r="HMO6" s="61">
        <v>0.1</v>
      </c>
      <c r="HMP6" s="61">
        <v>20</v>
      </c>
      <c r="HMQ6" s="61">
        <v>8</v>
      </c>
      <c r="HMR6" s="61">
        <v>40</v>
      </c>
      <c r="HMS6" s="61">
        <v>8</v>
      </c>
      <c r="HMT6" s="61">
        <v>20</v>
      </c>
      <c r="HMU6" s="61">
        <v>300</v>
      </c>
      <c r="HMV6" s="61">
        <v>100</v>
      </c>
      <c r="HMW6" s="61">
        <v>300</v>
      </c>
      <c r="HMX6" s="61">
        <v>50</v>
      </c>
      <c r="HMY6" s="61">
        <v>0.3</v>
      </c>
      <c r="HMZ6" s="61">
        <v>-130</v>
      </c>
      <c r="HNA6" s="61">
        <v>8</v>
      </c>
      <c r="HNB6" s="61">
        <v>10</v>
      </c>
      <c r="HNC6" s="61">
        <v>0.5</v>
      </c>
      <c r="HND6" s="61">
        <v>105</v>
      </c>
      <c r="HNE6" s="61">
        <v>0.5</v>
      </c>
      <c r="HNF6" s="61">
        <v>0.5</v>
      </c>
      <c r="HNG6" s="61">
        <v>0</v>
      </c>
      <c r="HNH6" s="61">
        <v>2</v>
      </c>
      <c r="HNI6" s="61">
        <v>2679</v>
      </c>
      <c r="HNJ6" s="61">
        <v>2679</v>
      </c>
      <c r="HNK6" s="61">
        <v>2679</v>
      </c>
      <c r="HNL6" s="61">
        <v>2679</v>
      </c>
      <c r="HNM6" s="61">
        <v>50</v>
      </c>
      <c r="HNN6" s="61">
        <v>0.63</v>
      </c>
      <c r="HNO6" s="61">
        <v>0.63</v>
      </c>
      <c r="HNP6" s="61">
        <v>0.63</v>
      </c>
      <c r="HNQ6" s="61">
        <v>0.63</v>
      </c>
      <c r="HNR6" s="61">
        <v>0.55000000000000004</v>
      </c>
      <c r="HNS6" s="61">
        <v>0.63</v>
      </c>
      <c r="HNT6" s="61">
        <v>0.63</v>
      </c>
      <c r="HNU6" s="61">
        <v>0.63</v>
      </c>
      <c r="HNV6" s="61">
        <v>0</v>
      </c>
      <c r="HNW6" s="61">
        <v>10</v>
      </c>
      <c r="HNX6" s="61">
        <v>5</v>
      </c>
      <c r="HNY6" s="61">
        <v>95</v>
      </c>
      <c r="HNZ6" s="61">
        <v>1</v>
      </c>
      <c r="HOA6" s="61">
        <v>1</v>
      </c>
      <c r="HOB6" s="61">
        <v>102</v>
      </c>
      <c r="HOC6" s="61">
        <v>112</v>
      </c>
      <c r="HOD6" s="61">
        <v>98</v>
      </c>
      <c r="HOE6" s="61">
        <v>91</v>
      </c>
      <c r="HOF6" s="61">
        <v>112</v>
      </c>
      <c r="HOG6" s="61">
        <v>50</v>
      </c>
      <c r="HOH6" s="61">
        <v>65</v>
      </c>
      <c r="HOI6" s="61">
        <v>85</v>
      </c>
      <c r="HOJ6" s="61">
        <v>75</v>
      </c>
      <c r="HOK6" s="61">
        <v>5</v>
      </c>
      <c r="HOL6" s="61">
        <v>105</v>
      </c>
      <c r="HOM6" s="61">
        <v>120</v>
      </c>
      <c r="HON6" s="61">
        <v>95</v>
      </c>
      <c r="HOO6" s="61">
        <v>70</v>
      </c>
      <c r="HOP6" s="61">
        <v>140</v>
      </c>
      <c r="HOQ6" s="61">
        <v>1</v>
      </c>
      <c r="HOR6" s="61">
        <v>70</v>
      </c>
      <c r="HOS6" s="61">
        <v>10</v>
      </c>
      <c r="HOT6" s="61">
        <v>85</v>
      </c>
      <c r="HOU6" s="61">
        <v>0</v>
      </c>
      <c r="HOV6" s="61">
        <v>25</v>
      </c>
      <c r="HOW6" s="61">
        <v>3.45</v>
      </c>
      <c r="HOX6" s="61">
        <v>1</v>
      </c>
      <c r="HOY6" s="61">
        <v>10</v>
      </c>
      <c r="HOZ6" s="61">
        <v>80</v>
      </c>
      <c r="HPA6" s="61">
        <v>100</v>
      </c>
      <c r="HPB6" s="61">
        <v>60</v>
      </c>
      <c r="HPC6" s="61">
        <v>10</v>
      </c>
      <c r="HPD6" s="61">
        <v>4</v>
      </c>
      <c r="HPE6" s="61">
        <v>4</v>
      </c>
      <c r="HPF6" s="61">
        <v>4</v>
      </c>
      <c r="HPG6" s="61">
        <v>4</v>
      </c>
      <c r="HPH6" s="61">
        <v>58</v>
      </c>
      <c r="HPI6" s="61">
        <v>51</v>
      </c>
      <c r="HPJ6" s="61">
        <v>51</v>
      </c>
      <c r="HPK6" s="61">
        <v>51</v>
      </c>
      <c r="HPL6" s="61">
        <v>1</v>
      </c>
      <c r="HPM6" s="61">
        <v>1</v>
      </c>
      <c r="HPN6" s="61">
        <v>1</v>
      </c>
      <c r="HPO6" s="61">
        <v>1</v>
      </c>
      <c r="HPP6" s="61">
        <v>1</v>
      </c>
      <c r="HPQ6" s="61">
        <v>1</v>
      </c>
      <c r="HPR6" s="61">
        <v>1</v>
      </c>
      <c r="HPS6" s="61">
        <v>1</v>
      </c>
      <c r="HPT6" s="61">
        <v>1</v>
      </c>
      <c r="HPU6" s="61">
        <v>1</v>
      </c>
      <c r="HPV6" s="61">
        <v>1</v>
      </c>
      <c r="HPW6" s="61">
        <v>1</v>
      </c>
      <c r="HPX6" s="61">
        <v>1</v>
      </c>
      <c r="HPY6" s="61">
        <v>1</v>
      </c>
      <c r="HPZ6" s="61">
        <v>1</v>
      </c>
      <c r="HQA6" s="61">
        <v>1</v>
      </c>
      <c r="HQB6" s="61">
        <v>0</v>
      </c>
      <c r="HQC6" s="61">
        <v>0</v>
      </c>
      <c r="HQD6" s="61">
        <v>0</v>
      </c>
      <c r="HQE6" s="61">
        <v>0</v>
      </c>
      <c r="HQF6" s="61">
        <v>0</v>
      </c>
      <c r="HQG6" s="61">
        <v>0</v>
      </c>
      <c r="HQH6" s="61">
        <v>0</v>
      </c>
      <c r="HQI6" s="61">
        <v>0</v>
      </c>
      <c r="HQJ6" s="61">
        <v>0</v>
      </c>
      <c r="HQK6" s="61">
        <v>0</v>
      </c>
      <c r="HQL6" s="61">
        <v>0</v>
      </c>
      <c r="HQM6" s="61">
        <v>0</v>
      </c>
      <c r="HQN6" s="61">
        <v>0</v>
      </c>
      <c r="HQO6" s="61">
        <v>0</v>
      </c>
      <c r="HQP6" s="61">
        <v>0</v>
      </c>
      <c r="HQQ6" s="61">
        <v>0</v>
      </c>
      <c r="HQR6" s="61">
        <v>117</v>
      </c>
      <c r="HQS6" s="61">
        <v>0</v>
      </c>
      <c r="HQT6" s="61">
        <v>0</v>
      </c>
      <c r="HQU6" s="61">
        <v>0</v>
      </c>
      <c r="HQV6" s="61">
        <v>0</v>
      </c>
      <c r="HQW6" s="61">
        <v>0</v>
      </c>
      <c r="HQX6" s="61">
        <v>0</v>
      </c>
      <c r="HQY6" s="61">
        <v>0</v>
      </c>
      <c r="HQZ6" s="61">
        <v>0</v>
      </c>
      <c r="HRA6" s="61">
        <v>0</v>
      </c>
      <c r="HRB6" s="61">
        <v>0</v>
      </c>
      <c r="HRC6" s="61">
        <v>0</v>
      </c>
      <c r="HRD6" s="61">
        <v>0</v>
      </c>
      <c r="HRE6" s="61">
        <v>0</v>
      </c>
      <c r="HRF6" s="61">
        <v>0</v>
      </c>
      <c r="HRG6" s="61">
        <v>0</v>
      </c>
      <c r="HRH6" s="61">
        <v>130</v>
      </c>
      <c r="HRI6" s="61">
        <v>16</v>
      </c>
      <c r="HRJ6" s="61">
        <v>32767</v>
      </c>
      <c r="HRK6" s="61">
        <v>3300</v>
      </c>
      <c r="HRL6" s="61">
        <v>120</v>
      </c>
      <c r="HRM6" s="61">
        <v>120</v>
      </c>
      <c r="HRN6" s="61">
        <v>120</v>
      </c>
      <c r="HRO6" s="61">
        <v>130</v>
      </c>
      <c r="HRP6" s="61">
        <v>35</v>
      </c>
      <c r="HRQ6" s="61">
        <v>1000</v>
      </c>
      <c r="HRR6" s="61">
        <v>125</v>
      </c>
      <c r="HRS6" s="61">
        <v>16</v>
      </c>
      <c r="HRT6" s="61">
        <v>3700</v>
      </c>
      <c r="HRU6" s="61">
        <v>10</v>
      </c>
      <c r="HRV6" s="61">
        <v>10</v>
      </c>
      <c r="HRW6" s="61">
        <v>16</v>
      </c>
      <c r="HRX6" s="61">
        <v>0</v>
      </c>
      <c r="HRY6" s="61">
        <v>0</v>
      </c>
      <c r="HRZ6" s="61">
        <v>0</v>
      </c>
      <c r="HSA6" s="61">
        <v>0</v>
      </c>
      <c r="HSB6" s="61">
        <v>0</v>
      </c>
      <c r="HSC6" s="61">
        <v>0</v>
      </c>
      <c r="HSD6" s="61">
        <v>0</v>
      </c>
      <c r="HSE6" s="61">
        <v>0</v>
      </c>
      <c r="HSF6" s="61">
        <v>0</v>
      </c>
      <c r="HSG6" s="61">
        <v>0</v>
      </c>
      <c r="HSH6" s="61">
        <v>0</v>
      </c>
      <c r="HSI6" s="61">
        <v>0</v>
      </c>
      <c r="HSJ6" s="61">
        <v>0</v>
      </c>
      <c r="HSK6" s="61">
        <v>0</v>
      </c>
      <c r="HSL6" s="61">
        <v>0</v>
      </c>
      <c r="HSM6" s="61">
        <v>0</v>
      </c>
      <c r="HSN6" s="61">
        <v>0</v>
      </c>
      <c r="HSO6" s="61">
        <v>0</v>
      </c>
      <c r="HSP6" s="61">
        <v>0</v>
      </c>
      <c r="HSQ6" s="61">
        <v>0</v>
      </c>
      <c r="HSR6" s="61">
        <v>0</v>
      </c>
      <c r="HSS6" s="61">
        <v>0</v>
      </c>
      <c r="HST6" s="61">
        <v>0</v>
      </c>
      <c r="HSU6" s="61">
        <v>0</v>
      </c>
      <c r="HSV6" s="61">
        <v>0</v>
      </c>
      <c r="HSW6" s="61">
        <v>0</v>
      </c>
      <c r="HSX6" s="61">
        <v>0</v>
      </c>
      <c r="HSY6" s="61">
        <v>0</v>
      </c>
      <c r="HSZ6" s="61">
        <v>0</v>
      </c>
      <c r="HTA6" s="61">
        <v>0</v>
      </c>
      <c r="HVJ6" s="61">
        <v>0</v>
      </c>
      <c r="HVK6" s="61">
        <v>0</v>
      </c>
      <c r="HVL6" s="61">
        <v>0</v>
      </c>
      <c r="HVM6" s="61">
        <v>0</v>
      </c>
      <c r="HVN6" s="61">
        <v>0</v>
      </c>
      <c r="HVO6" s="61">
        <v>0</v>
      </c>
      <c r="HVP6" s="61">
        <v>0</v>
      </c>
      <c r="HVQ6" s="61">
        <v>0</v>
      </c>
      <c r="HVR6" s="61">
        <v>0</v>
      </c>
      <c r="HVS6" s="61">
        <v>0</v>
      </c>
      <c r="HVT6" s="61">
        <v>0</v>
      </c>
      <c r="HVU6" s="61">
        <v>0</v>
      </c>
      <c r="HVV6" s="61">
        <v>0</v>
      </c>
      <c r="HVW6" s="61">
        <v>0</v>
      </c>
      <c r="HVX6" s="61">
        <v>0</v>
      </c>
      <c r="HVY6" s="61">
        <v>0</v>
      </c>
      <c r="HVZ6" s="61">
        <v>0</v>
      </c>
      <c r="HWA6" s="61">
        <v>0</v>
      </c>
      <c r="HWB6" s="61">
        <v>0</v>
      </c>
      <c r="HWC6" s="61">
        <v>0</v>
      </c>
      <c r="HWD6" s="61">
        <v>0</v>
      </c>
      <c r="HWE6" s="61">
        <v>0</v>
      </c>
      <c r="HWF6" s="61">
        <v>0</v>
      </c>
      <c r="HWG6" s="61">
        <v>0</v>
      </c>
      <c r="HWH6" s="61">
        <v>0</v>
      </c>
      <c r="HWI6" s="61">
        <v>0</v>
      </c>
      <c r="HWJ6" s="61">
        <v>0</v>
      </c>
      <c r="HWK6" s="61">
        <v>0</v>
      </c>
      <c r="HWL6" s="61">
        <v>0</v>
      </c>
      <c r="HWM6" s="61">
        <v>0</v>
      </c>
      <c r="HWN6" s="61">
        <v>0</v>
      </c>
      <c r="HWO6" s="61">
        <v>0</v>
      </c>
      <c r="HWP6" s="61">
        <v>0</v>
      </c>
      <c r="HWQ6" s="61">
        <v>0</v>
      </c>
      <c r="HWR6" s="61">
        <v>0</v>
      </c>
      <c r="HWS6" s="61">
        <v>0</v>
      </c>
      <c r="HWT6" s="61">
        <v>0</v>
      </c>
      <c r="HWU6" s="61">
        <v>0</v>
      </c>
      <c r="HWV6" s="61">
        <v>0</v>
      </c>
      <c r="HWW6" s="61">
        <v>0</v>
      </c>
      <c r="HXR6" s="61">
        <v>20</v>
      </c>
      <c r="HXS6" s="61">
        <v>0</v>
      </c>
      <c r="HXT6" s="61">
        <v>0</v>
      </c>
      <c r="HXU6" s="61">
        <v>0</v>
      </c>
      <c r="HXV6" s="61">
        <v>0</v>
      </c>
      <c r="HXW6" s="61">
        <v>0</v>
      </c>
      <c r="HXX6" s="61">
        <v>0</v>
      </c>
      <c r="HXY6" s="61">
        <v>0</v>
      </c>
      <c r="HXZ6" s="61">
        <v>0</v>
      </c>
      <c r="HYA6" s="61">
        <v>0</v>
      </c>
      <c r="HYB6" s="61">
        <v>0</v>
      </c>
      <c r="HYC6" s="61">
        <v>0</v>
      </c>
      <c r="HYD6" s="61">
        <v>70</v>
      </c>
      <c r="HYE6" s="61">
        <v>113</v>
      </c>
      <c r="HYF6" s="61">
        <v>0</v>
      </c>
      <c r="HYG6" s="61">
        <v>0</v>
      </c>
      <c r="HYH6" s="61">
        <v>0</v>
      </c>
      <c r="HYI6" s="61">
        <v>0</v>
      </c>
      <c r="HYJ6" s="61">
        <v>0</v>
      </c>
      <c r="HYK6" s="61">
        <v>0</v>
      </c>
      <c r="HYL6" s="61">
        <v>0</v>
      </c>
      <c r="HYM6" s="61">
        <v>0</v>
      </c>
      <c r="HYN6" s="61">
        <v>0</v>
      </c>
      <c r="HYO6" s="61">
        <v>0</v>
      </c>
      <c r="HYP6" s="61">
        <v>0</v>
      </c>
      <c r="HYQ6" s="61">
        <v>0</v>
      </c>
      <c r="HYR6" s="61">
        <v>0</v>
      </c>
      <c r="HYS6" s="61">
        <v>0</v>
      </c>
      <c r="HYT6" s="61">
        <v>0</v>
      </c>
      <c r="HYU6" s="61">
        <v>0</v>
      </c>
      <c r="HYV6" s="61">
        <v>0</v>
      </c>
      <c r="HYW6" s="61">
        <v>0</v>
      </c>
      <c r="HYX6" s="61">
        <v>0</v>
      </c>
      <c r="HYY6" s="61">
        <v>0</v>
      </c>
      <c r="HYZ6" s="61">
        <v>0</v>
      </c>
      <c r="HZA6" s="61">
        <v>0</v>
      </c>
      <c r="HZB6" s="61">
        <v>0</v>
      </c>
      <c r="HZC6" s="61">
        <v>0</v>
      </c>
      <c r="HZD6" s="61">
        <v>0</v>
      </c>
      <c r="HZE6" s="61">
        <v>0</v>
      </c>
      <c r="IBN6" s="61">
        <v>22</v>
      </c>
      <c r="IBO6" s="61">
        <v>22</v>
      </c>
      <c r="IBP6" s="61">
        <v>25</v>
      </c>
      <c r="IBQ6" s="61">
        <v>25</v>
      </c>
      <c r="IBR6" s="61">
        <v>0</v>
      </c>
      <c r="IBS6" s="61">
        <v>1</v>
      </c>
      <c r="IBT6" s="61">
        <v>0</v>
      </c>
      <c r="IBU6" s="61">
        <v>0</v>
      </c>
      <c r="IBV6" s="61">
        <v>0</v>
      </c>
      <c r="IBW6" s="61">
        <v>1</v>
      </c>
      <c r="IBX6" s="61">
        <v>1</v>
      </c>
      <c r="IBY6" s="61">
        <v>1</v>
      </c>
      <c r="IBZ6" s="61">
        <v>0</v>
      </c>
      <c r="ICA6" s="61">
        <v>0</v>
      </c>
      <c r="ICB6" s="61">
        <v>0</v>
      </c>
      <c r="ICC6" s="61">
        <v>0</v>
      </c>
      <c r="ICD6" s="61">
        <v>0</v>
      </c>
      <c r="ICE6" s="61">
        <v>0</v>
      </c>
      <c r="ICF6" s="61">
        <v>0</v>
      </c>
      <c r="ICG6" s="61">
        <v>0</v>
      </c>
      <c r="ICH6" s="61">
        <v>0</v>
      </c>
      <c r="ICI6" s="61">
        <v>0</v>
      </c>
      <c r="ICJ6" s="61">
        <v>0</v>
      </c>
      <c r="ICK6" s="61">
        <v>0</v>
      </c>
      <c r="ICL6" s="61">
        <v>0</v>
      </c>
      <c r="ICM6" s="61">
        <v>0</v>
      </c>
      <c r="ICN6" s="61">
        <v>0</v>
      </c>
      <c r="ICO6" s="61">
        <v>0</v>
      </c>
      <c r="ICP6" s="61">
        <v>0</v>
      </c>
      <c r="ICQ6" s="61">
        <v>0</v>
      </c>
      <c r="ICR6" s="61">
        <v>1</v>
      </c>
      <c r="ICS6" s="61">
        <v>1</v>
      </c>
      <c r="ICT6" s="61">
        <v>1</v>
      </c>
      <c r="ICU6" s="61">
        <v>0</v>
      </c>
      <c r="ICV6" s="61">
        <v>1</v>
      </c>
      <c r="ICW6" s="61">
        <v>0</v>
      </c>
      <c r="ICX6" s="61">
        <v>0</v>
      </c>
      <c r="ICY6" s="61">
        <v>0</v>
      </c>
      <c r="ICZ6" s="61">
        <v>50</v>
      </c>
      <c r="IDA6" s="61">
        <v>48</v>
      </c>
      <c r="IDB6" s="61">
        <v>0</v>
      </c>
      <c r="IDC6" s="61">
        <v>0</v>
      </c>
      <c r="IDD6" s="61">
        <v>0</v>
      </c>
      <c r="IDE6" s="61">
        <v>0</v>
      </c>
      <c r="IDF6" s="61">
        <v>0</v>
      </c>
      <c r="IDG6" s="61">
        <v>0</v>
      </c>
      <c r="IDH6" s="61">
        <v>0</v>
      </c>
      <c r="IDI6" s="61">
        <v>0</v>
      </c>
      <c r="IDJ6" s="61">
        <v>0.3</v>
      </c>
      <c r="IDK6" s="61">
        <v>0.8</v>
      </c>
      <c r="IDL6" s="61">
        <v>50</v>
      </c>
      <c r="IDM6" s="61">
        <v>10</v>
      </c>
      <c r="IDN6" s="61">
        <v>1</v>
      </c>
      <c r="IDO6" s="61">
        <v>1</v>
      </c>
      <c r="IDP6" s="61">
        <v>9.5</v>
      </c>
      <c r="IDQ6" s="61">
        <v>10</v>
      </c>
      <c r="IDR6" s="61">
        <v>1</v>
      </c>
      <c r="IDS6" s="61">
        <v>10</v>
      </c>
      <c r="IDT6" s="61">
        <v>9</v>
      </c>
      <c r="IDU6" s="61">
        <v>0</v>
      </c>
      <c r="IDV6" s="61">
        <v>0</v>
      </c>
      <c r="IDW6" s="61">
        <v>0</v>
      </c>
      <c r="IDX6" s="61">
        <v>0</v>
      </c>
      <c r="IDY6" s="61">
        <v>0</v>
      </c>
      <c r="IDZ6" s="61">
        <v>30</v>
      </c>
      <c r="IEA6" s="61">
        <v>80</v>
      </c>
      <c r="IEB6" s="61">
        <v>50</v>
      </c>
      <c r="IEC6" s="61">
        <v>27</v>
      </c>
      <c r="IED6" s="61">
        <v>0.5</v>
      </c>
      <c r="IEE6" s="61">
        <v>0.5</v>
      </c>
      <c r="IEF6" s="61">
        <v>27</v>
      </c>
      <c r="IEG6" s="61">
        <v>100</v>
      </c>
      <c r="IEH6" s="61">
        <v>0</v>
      </c>
      <c r="IEI6" s="61">
        <v>30</v>
      </c>
      <c r="IEJ6" s="61">
        <v>27</v>
      </c>
      <c r="IEK6" s="61">
        <v>0</v>
      </c>
      <c r="IEL6" s="61">
        <v>0</v>
      </c>
      <c r="IEM6" s="61">
        <v>0</v>
      </c>
      <c r="IEN6" s="61">
        <v>0</v>
      </c>
      <c r="IEO6" s="61">
        <v>1450</v>
      </c>
      <c r="IEP6" s="61">
        <v>10</v>
      </c>
      <c r="IEQ6" s="61">
        <v>200</v>
      </c>
      <c r="IER6" s="61">
        <v>400</v>
      </c>
      <c r="IES6" s="61">
        <v>2800</v>
      </c>
      <c r="IET6" s="61">
        <v>5</v>
      </c>
      <c r="IEU6" s="61">
        <v>400</v>
      </c>
      <c r="IEV6" s="61">
        <v>0</v>
      </c>
      <c r="IEW6" s="61">
        <v>3450</v>
      </c>
      <c r="IEX6" s="61">
        <v>0</v>
      </c>
      <c r="IEY6" s="61">
        <v>5</v>
      </c>
      <c r="IEZ6" s="61">
        <v>5</v>
      </c>
      <c r="IFA6" s="61">
        <v>50</v>
      </c>
      <c r="IFB6" s="61">
        <v>10</v>
      </c>
      <c r="IFC6" s="61">
        <v>100</v>
      </c>
      <c r="IFD6" s="61">
        <v>0</v>
      </c>
      <c r="IFE6" s="61">
        <v>0</v>
      </c>
      <c r="IFF6" s="61">
        <v>1500</v>
      </c>
      <c r="IFG6" s="61">
        <v>0</v>
      </c>
      <c r="IFH6" s="61">
        <v>0</v>
      </c>
      <c r="IFI6" s="61">
        <v>0</v>
      </c>
      <c r="IFJ6" s="61">
        <v>0</v>
      </c>
      <c r="IFK6" s="61">
        <v>5</v>
      </c>
      <c r="IFL6" s="61">
        <v>1</v>
      </c>
      <c r="IFM6" s="61">
        <v>90</v>
      </c>
      <c r="IFN6" s="61">
        <v>3</v>
      </c>
      <c r="IFO6" s="61">
        <v>35</v>
      </c>
      <c r="IFP6" s="61">
        <v>10</v>
      </c>
      <c r="IFQ6" s="61">
        <v>3</v>
      </c>
      <c r="IFR6" s="61">
        <v>200</v>
      </c>
      <c r="IFS6" s="61">
        <v>0</v>
      </c>
      <c r="IFT6" s="61">
        <v>40</v>
      </c>
      <c r="IFU6" s="61">
        <v>60</v>
      </c>
      <c r="IFV6" s="61">
        <v>35</v>
      </c>
      <c r="IFW6" s="61">
        <v>10</v>
      </c>
      <c r="IFX6" s="61">
        <v>0</v>
      </c>
      <c r="IFY6" s="61">
        <v>0</v>
      </c>
      <c r="IFZ6" s="61">
        <v>100</v>
      </c>
      <c r="IGA6" s="61">
        <v>3</v>
      </c>
      <c r="IGB6" s="61">
        <v>500</v>
      </c>
      <c r="IGC6" s="61">
        <v>15</v>
      </c>
      <c r="IGD6" s="61">
        <v>60</v>
      </c>
      <c r="IGE6" s="61">
        <v>60</v>
      </c>
      <c r="IGF6" s="61">
        <v>3</v>
      </c>
      <c r="IGG6" s="61">
        <v>30</v>
      </c>
      <c r="IGH6" s="61">
        <v>100</v>
      </c>
      <c r="IGI6" s="61">
        <v>1</v>
      </c>
      <c r="IGJ6" s="61">
        <v>0</v>
      </c>
      <c r="IGK6" s="61">
        <v>0</v>
      </c>
      <c r="IGL6" s="61">
        <v>0</v>
      </c>
      <c r="IGM6" s="61">
        <v>0</v>
      </c>
      <c r="IGN6" s="61">
        <v>0.5</v>
      </c>
      <c r="IGO6" s="61">
        <v>6</v>
      </c>
      <c r="IGP6" s="61">
        <v>25</v>
      </c>
      <c r="IGQ6" s="61">
        <v>0</v>
      </c>
      <c r="IGR6" s="61">
        <v>0</v>
      </c>
      <c r="IGS6" s="61">
        <v>0</v>
      </c>
      <c r="IGT6" s="61">
        <v>-150</v>
      </c>
      <c r="IGU6" s="61">
        <v>5</v>
      </c>
      <c r="IGV6" s="61">
        <v>5</v>
      </c>
      <c r="IGW6" s="61">
        <v>-150</v>
      </c>
      <c r="IGX6" s="61">
        <v>-10</v>
      </c>
      <c r="IGY6" s="61">
        <v>-150</v>
      </c>
      <c r="IGZ6" s="61">
        <v>0</v>
      </c>
      <c r="IHA6" s="61">
        <v>-100</v>
      </c>
      <c r="IHB6" s="61">
        <v>0</v>
      </c>
      <c r="IHC6" s="61">
        <v>0</v>
      </c>
      <c r="IHD6" s="61">
        <v>800</v>
      </c>
      <c r="IHE6" s="61">
        <v>0</v>
      </c>
      <c r="IHF6" s="61">
        <v>0.15</v>
      </c>
      <c r="IHG6" s="61">
        <v>0.64</v>
      </c>
      <c r="IHH6" s="61">
        <v>7.7</v>
      </c>
      <c r="IHI6" s="61">
        <v>100</v>
      </c>
      <c r="IHJ6" s="61">
        <v>0</v>
      </c>
      <c r="IHK6" s="61">
        <v>0</v>
      </c>
      <c r="IHL6" s="61">
        <v>20</v>
      </c>
      <c r="IHM6" s="61">
        <v>0</v>
      </c>
      <c r="IHN6" s="61">
        <v>1500</v>
      </c>
      <c r="IHO6" s="61">
        <v>1495</v>
      </c>
      <c r="IHP6" s="61">
        <v>1</v>
      </c>
      <c r="IHQ6" s="61">
        <v>0</v>
      </c>
      <c r="IHR6" s="61">
        <v>0</v>
      </c>
      <c r="IHS6" s="61">
        <v>1740</v>
      </c>
      <c r="IHT6" s="61">
        <v>10</v>
      </c>
      <c r="IHU6" s="61">
        <v>800</v>
      </c>
      <c r="IHV6" s="61">
        <v>10</v>
      </c>
      <c r="IHW6" s="61">
        <v>1505</v>
      </c>
      <c r="IHX6" s="61">
        <v>1</v>
      </c>
      <c r="IHY6" s="61">
        <v>250</v>
      </c>
      <c r="IHZ6" s="61">
        <v>10</v>
      </c>
      <c r="IIA6" s="61">
        <v>100</v>
      </c>
      <c r="IIB6" s="61">
        <v>2</v>
      </c>
      <c r="IIC6" s="61">
        <v>1500</v>
      </c>
      <c r="IID6" s="61">
        <v>6.7</v>
      </c>
      <c r="IIE6" s="61">
        <v>0</v>
      </c>
      <c r="IIF6" s="61">
        <v>85</v>
      </c>
      <c r="IIG6" s="61">
        <v>85</v>
      </c>
      <c r="IIH6" s="61">
        <v>85</v>
      </c>
      <c r="III6" s="61">
        <v>95</v>
      </c>
      <c r="IIJ6" s="61">
        <v>95</v>
      </c>
      <c r="IIK6" s="61">
        <v>9.5399999999999991</v>
      </c>
      <c r="IIL6" s="61">
        <v>9.9710000000000001</v>
      </c>
      <c r="IIM6" s="61">
        <v>720</v>
      </c>
      <c r="IIN6" s="61">
        <v>0</v>
      </c>
      <c r="IIO6" s="61">
        <v>0</v>
      </c>
      <c r="IIP6" s="61">
        <v>1.4</v>
      </c>
      <c r="IIQ6" s="61">
        <v>1.5</v>
      </c>
      <c r="IIR6" s="61">
        <v>30</v>
      </c>
      <c r="IIS6" s="61">
        <v>75</v>
      </c>
      <c r="IIT6" s="61">
        <v>9.5399999999999991</v>
      </c>
      <c r="IIU6" s="61">
        <v>9.9710000000000001</v>
      </c>
      <c r="IIV6" s="61">
        <v>720</v>
      </c>
      <c r="IIW6" s="61">
        <v>0</v>
      </c>
      <c r="IIX6" s="61">
        <v>0</v>
      </c>
      <c r="IIY6" s="61">
        <v>1.55</v>
      </c>
      <c r="IIZ6" s="61">
        <v>1.75</v>
      </c>
      <c r="IJA6" s="61">
        <v>30</v>
      </c>
      <c r="IJB6" s="61">
        <v>75</v>
      </c>
      <c r="IJC6" s="61">
        <v>9.5399999999999991</v>
      </c>
      <c r="IJD6" s="61">
        <v>9.9710000000000001</v>
      </c>
      <c r="IJE6" s="61">
        <v>720</v>
      </c>
      <c r="IJF6" s="61">
        <v>0</v>
      </c>
      <c r="IJG6" s="61">
        <v>0</v>
      </c>
      <c r="IJH6" s="61">
        <v>1.55</v>
      </c>
      <c r="IJI6" s="61">
        <v>1.75</v>
      </c>
      <c r="IJJ6" s="61">
        <v>30</v>
      </c>
      <c r="IJK6" s="61">
        <v>75</v>
      </c>
      <c r="IJL6" s="61">
        <v>9.5399999999999991</v>
      </c>
      <c r="IJM6" s="61">
        <v>9.9710000000000001</v>
      </c>
      <c r="IJN6" s="61">
        <v>720</v>
      </c>
      <c r="IJO6" s="61">
        <v>0</v>
      </c>
      <c r="IJP6" s="61">
        <v>0</v>
      </c>
      <c r="IJQ6" s="61">
        <v>1.55</v>
      </c>
      <c r="IJR6" s="61">
        <v>1.75</v>
      </c>
      <c r="IJS6" s="61">
        <v>30</v>
      </c>
      <c r="IJT6" s="61">
        <v>75</v>
      </c>
      <c r="IJU6" s="61">
        <v>20</v>
      </c>
      <c r="IJV6" s="61">
        <v>20</v>
      </c>
      <c r="IJW6" s="61">
        <v>0</v>
      </c>
      <c r="IJX6" s="61">
        <v>0</v>
      </c>
      <c r="IJY6" s="61">
        <v>0</v>
      </c>
      <c r="IJZ6" s="61">
        <v>0</v>
      </c>
      <c r="IKA6" s="61">
        <v>0</v>
      </c>
      <c r="IKB6" s="61">
        <v>0</v>
      </c>
      <c r="IKC6" s="61">
        <v>0</v>
      </c>
      <c r="IKD6" s="61">
        <v>0</v>
      </c>
      <c r="IKE6" s="61">
        <v>15</v>
      </c>
      <c r="IKF6" s="61">
        <v>-30</v>
      </c>
      <c r="IKG6" s="61">
        <v>1200</v>
      </c>
      <c r="IKH6" s="61">
        <v>1400</v>
      </c>
      <c r="IKI6" s="61">
        <v>0.4</v>
      </c>
      <c r="IKJ6" s="61">
        <v>0.4</v>
      </c>
      <c r="IKK6" s="61">
        <v>1.25</v>
      </c>
      <c r="IKL6" s="61">
        <v>100</v>
      </c>
      <c r="IKM6" s="61">
        <v>30</v>
      </c>
      <c r="IKN6" s="192">
        <v>0.74</v>
      </c>
      <c r="IKO6" s="61">
        <v>1</v>
      </c>
      <c r="IKP6" s="61">
        <v>20</v>
      </c>
      <c r="IKQ6" s="61">
        <v>21</v>
      </c>
      <c r="IKR6" s="61">
        <v>24</v>
      </c>
      <c r="IKS6" s="61">
        <v>9</v>
      </c>
      <c r="IKT6" s="61">
        <v>12</v>
      </c>
      <c r="IKU6" s="61">
        <v>25</v>
      </c>
      <c r="IKV6" s="61">
        <v>32</v>
      </c>
      <c r="IKW6" s="61">
        <v>1</v>
      </c>
      <c r="IKX6" s="61">
        <v>8</v>
      </c>
      <c r="IKY6" s="61">
        <v>13</v>
      </c>
      <c r="IKZ6" s="61">
        <v>24</v>
      </c>
      <c r="ILA6" s="61">
        <v>0</v>
      </c>
      <c r="ILB6" s="61">
        <v>1</v>
      </c>
      <c r="ILC6" s="61">
        <v>0</v>
      </c>
      <c r="ILD6" s="61">
        <v>0</v>
      </c>
      <c r="ILE6" s="61">
        <v>0</v>
      </c>
      <c r="ILF6" s="61">
        <v>1</v>
      </c>
      <c r="ILG6" s="61">
        <v>1</v>
      </c>
      <c r="ILH6" s="61">
        <v>0</v>
      </c>
      <c r="ILI6" s="61">
        <v>0</v>
      </c>
      <c r="ILJ6" s="61">
        <v>0</v>
      </c>
      <c r="ILK6" s="61">
        <v>1</v>
      </c>
      <c r="ILL6" s="61">
        <v>1</v>
      </c>
      <c r="ILM6" s="61">
        <v>0</v>
      </c>
      <c r="ILN6" s="61">
        <v>1</v>
      </c>
      <c r="ILO6" s="61">
        <v>1</v>
      </c>
      <c r="ILQ6" s="61" t="s">
        <v>7755</v>
      </c>
      <c r="ILS6" s="61" t="s">
        <v>7755</v>
      </c>
      <c r="ILU6" s="61" t="s">
        <v>7755</v>
      </c>
      <c r="ILW6" s="61" t="s">
        <v>7755</v>
      </c>
      <c r="ILY6" s="61" t="s">
        <v>7755</v>
      </c>
      <c r="IMA6" s="61" t="s">
        <v>7755</v>
      </c>
      <c r="IMC6" s="61" t="s">
        <v>7755</v>
      </c>
      <c r="IME6" s="61" t="s">
        <v>7755</v>
      </c>
      <c r="IMN6" s="61">
        <v>18</v>
      </c>
      <c r="IMO6" s="61">
        <v>18</v>
      </c>
      <c r="IMP6" s="61">
        <v>10</v>
      </c>
      <c r="IMQ6" s="61">
        <v>11</v>
      </c>
      <c r="IMR6" s="61">
        <v>1</v>
      </c>
      <c r="IMS6" s="61">
        <v>1</v>
      </c>
      <c r="IMT6" s="61">
        <v>0</v>
      </c>
      <c r="IMU6" s="61">
        <v>2</v>
      </c>
      <c r="IMV6" s="61">
        <v>0</v>
      </c>
      <c r="IMW6" s="61">
        <v>2</v>
      </c>
      <c r="IMX6" s="61">
        <v>1</v>
      </c>
      <c r="IMY6" s="61">
        <v>0</v>
      </c>
      <c r="IMZ6" s="61">
        <v>0</v>
      </c>
      <c r="INA6" s="61">
        <v>2</v>
      </c>
      <c r="INB6" s="61">
        <v>0</v>
      </c>
      <c r="INC6" s="61">
        <v>1</v>
      </c>
      <c r="IND6" s="61">
        <v>1</v>
      </c>
      <c r="INE6" s="61">
        <v>0</v>
      </c>
      <c r="INF6" s="61">
        <v>11</v>
      </c>
      <c r="ING6" s="61">
        <v>0</v>
      </c>
      <c r="INH6" s="61">
        <v>0</v>
      </c>
      <c r="INI6" s="61">
        <v>0</v>
      </c>
      <c r="INJ6" s="61">
        <v>0</v>
      </c>
      <c r="INK6" s="61">
        <v>0</v>
      </c>
      <c r="INL6" s="61">
        <v>0</v>
      </c>
      <c r="INM6" s="61">
        <v>0</v>
      </c>
      <c r="INN6" s="61">
        <v>0</v>
      </c>
      <c r="INO6" s="61">
        <v>0</v>
      </c>
      <c r="INP6" s="61">
        <v>0</v>
      </c>
      <c r="INQ6" s="61">
        <v>0</v>
      </c>
      <c r="INR6" s="61">
        <v>0</v>
      </c>
      <c r="INS6" s="61">
        <v>0</v>
      </c>
      <c r="INT6" s="61">
        <v>0</v>
      </c>
      <c r="INU6" s="61">
        <v>0</v>
      </c>
      <c r="INV6" s="61">
        <v>0</v>
      </c>
      <c r="INW6" s="61">
        <v>0</v>
      </c>
      <c r="INX6" s="61">
        <v>0</v>
      </c>
      <c r="INY6" s="61">
        <v>0</v>
      </c>
      <c r="INZ6" s="61">
        <v>0</v>
      </c>
      <c r="IOA6" s="61">
        <v>0</v>
      </c>
      <c r="IOB6" s="61">
        <v>0</v>
      </c>
      <c r="IOC6" s="61">
        <v>0</v>
      </c>
      <c r="IOD6" s="61">
        <v>0</v>
      </c>
      <c r="IOE6" s="61">
        <v>0</v>
      </c>
      <c r="IOF6" s="61">
        <v>0</v>
      </c>
      <c r="IOG6" s="61">
        <v>0</v>
      </c>
      <c r="IOH6" s="61">
        <v>0</v>
      </c>
      <c r="IOI6" s="61">
        <v>0</v>
      </c>
      <c r="IOJ6" s="61">
        <v>0</v>
      </c>
      <c r="IOK6" s="61">
        <v>0</v>
      </c>
      <c r="IOL6" s="61">
        <v>0</v>
      </c>
      <c r="IOM6" s="61">
        <v>0</v>
      </c>
      <c r="ION6" s="61">
        <v>0</v>
      </c>
      <c r="IOO6" s="61">
        <v>0</v>
      </c>
      <c r="IOP6" s="61">
        <v>0</v>
      </c>
      <c r="IOQ6" s="61">
        <v>0</v>
      </c>
      <c r="IOR6" s="61">
        <v>0</v>
      </c>
      <c r="IOS6" s="61">
        <v>0</v>
      </c>
      <c r="IOT6" s="61">
        <v>0</v>
      </c>
      <c r="IOU6" s="61">
        <v>0</v>
      </c>
      <c r="IOV6" s="61">
        <v>0</v>
      </c>
      <c r="IOW6" s="61">
        <v>0</v>
      </c>
      <c r="IOX6" s="61">
        <v>0</v>
      </c>
      <c r="IOY6" s="61">
        <v>0</v>
      </c>
      <c r="IOZ6" s="61">
        <v>0</v>
      </c>
      <c r="IPA6" s="61">
        <v>0</v>
      </c>
      <c r="IPB6" s="61">
        <v>0</v>
      </c>
      <c r="IPC6" s="61">
        <v>0</v>
      </c>
      <c r="IPD6" s="61">
        <v>0</v>
      </c>
      <c r="IPE6" s="61">
        <v>0</v>
      </c>
      <c r="IPF6" s="61">
        <v>0</v>
      </c>
      <c r="IPG6" s="61">
        <v>0</v>
      </c>
      <c r="IPH6" s="61">
        <v>0</v>
      </c>
      <c r="IPI6" s="61">
        <v>0</v>
      </c>
      <c r="IPJ6" s="61">
        <v>0</v>
      </c>
      <c r="IPK6" s="61">
        <v>0</v>
      </c>
      <c r="IPL6" s="61">
        <v>0</v>
      </c>
      <c r="IPM6" s="61">
        <v>0</v>
      </c>
      <c r="IPN6" s="61">
        <v>0</v>
      </c>
      <c r="IPO6" s="61">
        <v>0</v>
      </c>
      <c r="IPP6" s="61">
        <v>0</v>
      </c>
      <c r="IPQ6" s="61">
        <v>0</v>
      </c>
      <c r="IPR6" s="61">
        <v>0</v>
      </c>
      <c r="IPS6" s="61">
        <v>0</v>
      </c>
      <c r="IPT6" s="61">
        <v>0</v>
      </c>
      <c r="IPU6" s="61">
        <v>0</v>
      </c>
      <c r="IPV6" s="61">
        <v>0</v>
      </c>
      <c r="IPW6" s="61">
        <v>0</v>
      </c>
      <c r="IPX6" s="61">
        <v>0</v>
      </c>
      <c r="IPY6" s="61">
        <v>0</v>
      </c>
      <c r="IPZ6" s="61">
        <v>0</v>
      </c>
      <c r="IQA6" s="61">
        <v>0</v>
      </c>
      <c r="IQB6" s="61">
        <v>0</v>
      </c>
      <c r="IQC6" s="61">
        <v>0</v>
      </c>
      <c r="IQD6" s="61">
        <v>0</v>
      </c>
      <c r="IQE6" s="61">
        <v>0</v>
      </c>
      <c r="IQF6" s="61">
        <v>0</v>
      </c>
      <c r="IQG6" s="61">
        <v>0</v>
      </c>
      <c r="IQH6" s="61">
        <v>0</v>
      </c>
      <c r="IQI6" s="61">
        <v>0</v>
      </c>
      <c r="IQJ6" s="61">
        <v>0</v>
      </c>
      <c r="IQK6" s="61">
        <v>0</v>
      </c>
      <c r="IQL6" s="61">
        <v>0</v>
      </c>
      <c r="IQM6" s="61">
        <v>0</v>
      </c>
      <c r="IQN6" s="61">
        <v>0</v>
      </c>
      <c r="IQO6" s="61">
        <v>0</v>
      </c>
      <c r="IQP6" s="61">
        <v>0</v>
      </c>
      <c r="IQQ6" s="61">
        <v>0</v>
      </c>
      <c r="IQR6" s="61">
        <v>0</v>
      </c>
      <c r="IQS6" s="61">
        <v>0</v>
      </c>
      <c r="IQT6" s="61">
        <v>0</v>
      </c>
      <c r="IQU6" s="61">
        <v>0</v>
      </c>
      <c r="IQV6" s="61">
        <v>0</v>
      </c>
      <c r="IQW6" s="61">
        <v>0</v>
      </c>
      <c r="IQX6" s="61">
        <v>0</v>
      </c>
      <c r="IQY6" s="61">
        <v>0</v>
      </c>
      <c r="IQZ6" s="61">
        <v>0</v>
      </c>
      <c r="IRA6" s="61">
        <v>0</v>
      </c>
      <c r="IRB6" s="61">
        <v>0</v>
      </c>
      <c r="IRC6" s="61">
        <v>0</v>
      </c>
      <c r="IRD6" s="61">
        <v>0</v>
      </c>
      <c r="IRE6" s="61">
        <v>0</v>
      </c>
      <c r="IRF6" s="61">
        <v>0</v>
      </c>
      <c r="IRG6" s="61">
        <v>0</v>
      </c>
      <c r="IRH6" s="61">
        <v>0</v>
      </c>
      <c r="IRI6" s="61">
        <v>0</v>
      </c>
      <c r="IRJ6" s="61">
        <v>0</v>
      </c>
      <c r="IRK6" s="61">
        <v>0</v>
      </c>
      <c r="IRL6" s="61">
        <v>0</v>
      </c>
      <c r="IRM6" s="61">
        <v>0</v>
      </c>
      <c r="IRN6" s="61">
        <v>0</v>
      </c>
      <c r="IRO6" s="61">
        <v>0</v>
      </c>
      <c r="IRP6" s="61">
        <v>0</v>
      </c>
      <c r="IRQ6" s="61">
        <v>0</v>
      </c>
      <c r="IRR6" s="61">
        <v>0</v>
      </c>
      <c r="IRS6" s="61">
        <v>0</v>
      </c>
      <c r="IRT6" s="61">
        <v>0</v>
      </c>
      <c r="IRU6" s="61">
        <v>0</v>
      </c>
      <c r="IRV6" s="61">
        <v>0</v>
      </c>
      <c r="IRW6" s="61">
        <v>0</v>
      </c>
      <c r="IRX6" s="61">
        <v>0</v>
      </c>
      <c r="IRY6" s="61">
        <v>0</v>
      </c>
      <c r="IRZ6" s="61">
        <v>0</v>
      </c>
      <c r="ISA6" s="61">
        <v>0</v>
      </c>
      <c r="ISB6" s="61">
        <v>0</v>
      </c>
      <c r="ISC6" s="61">
        <v>0</v>
      </c>
      <c r="ISD6" s="61">
        <v>0</v>
      </c>
      <c r="ISE6" s="61">
        <v>0</v>
      </c>
      <c r="ISF6" s="61">
        <v>0</v>
      </c>
      <c r="ISG6" s="61">
        <v>0</v>
      </c>
      <c r="ISH6" s="61">
        <v>0</v>
      </c>
      <c r="ISI6" s="61">
        <v>0</v>
      </c>
      <c r="ISJ6" s="61">
        <v>0</v>
      </c>
      <c r="ISK6" s="61">
        <v>0</v>
      </c>
      <c r="ISL6" s="61">
        <v>0</v>
      </c>
      <c r="ISM6" s="61">
        <v>0</v>
      </c>
      <c r="ISN6" s="61">
        <v>0</v>
      </c>
      <c r="ISO6" s="61">
        <v>0</v>
      </c>
      <c r="ISP6" s="61">
        <v>0</v>
      </c>
      <c r="ISQ6" s="61">
        <v>0</v>
      </c>
      <c r="ISR6" s="61">
        <v>0</v>
      </c>
      <c r="ISS6" s="61">
        <v>0</v>
      </c>
      <c r="IST6" s="61">
        <v>0</v>
      </c>
      <c r="ISU6" s="61">
        <v>0</v>
      </c>
      <c r="ISV6" s="61">
        <v>0</v>
      </c>
      <c r="ISW6" s="61">
        <v>0</v>
      </c>
      <c r="ISX6" s="61">
        <v>0</v>
      </c>
      <c r="ISY6" s="61">
        <v>0</v>
      </c>
      <c r="ISZ6" s="61">
        <v>0</v>
      </c>
      <c r="ITA6" s="61">
        <v>0</v>
      </c>
      <c r="ITB6" s="61">
        <v>0</v>
      </c>
      <c r="ITC6" s="61">
        <v>0</v>
      </c>
      <c r="ITD6" s="61">
        <v>0</v>
      </c>
      <c r="ITE6" s="61">
        <v>0</v>
      </c>
      <c r="ITF6" s="61">
        <v>0</v>
      </c>
      <c r="ITG6" s="61">
        <v>0</v>
      </c>
      <c r="ITH6" s="61">
        <v>0</v>
      </c>
      <c r="ITI6" s="61">
        <v>0</v>
      </c>
      <c r="ITJ6" s="61">
        <v>0</v>
      </c>
      <c r="ITK6" s="61">
        <v>0</v>
      </c>
      <c r="ITL6" s="61">
        <v>0</v>
      </c>
      <c r="ITM6" s="61">
        <v>1</v>
      </c>
      <c r="ITN6" s="61">
        <v>2682</v>
      </c>
      <c r="ITO6" s="61">
        <v>2676</v>
      </c>
      <c r="ITP6" s="61">
        <v>2679</v>
      </c>
      <c r="ITQ6" s="61">
        <v>2679</v>
      </c>
      <c r="ITR6" s="61">
        <v>0</v>
      </c>
      <c r="ITS6" s="61">
        <v>0</v>
      </c>
      <c r="ITT6" s="61">
        <v>0</v>
      </c>
      <c r="ITU6" s="61">
        <v>0</v>
      </c>
      <c r="ITV6" s="61">
        <v>0</v>
      </c>
      <c r="ITW6" s="61">
        <v>2679</v>
      </c>
      <c r="ITX6" s="61">
        <v>2679</v>
      </c>
      <c r="ITY6" s="61">
        <v>0</v>
      </c>
      <c r="ITZ6" s="61">
        <v>2676</v>
      </c>
      <c r="IUA6" s="61">
        <v>0</v>
      </c>
      <c r="IUB6" s="61">
        <v>0</v>
      </c>
      <c r="IUC6" s="61">
        <v>0</v>
      </c>
      <c r="IUD6" s="61">
        <v>0</v>
      </c>
      <c r="IUE6" s="61">
        <v>0</v>
      </c>
      <c r="IUF6" s="61">
        <v>0</v>
      </c>
      <c r="IUG6" s="61">
        <v>0</v>
      </c>
      <c r="IUH6" s="61">
        <v>0</v>
      </c>
      <c r="IUI6" s="61">
        <v>385</v>
      </c>
      <c r="IUJ6" s="61">
        <v>6.2</v>
      </c>
      <c r="IUK6" s="61">
        <v>-28.03</v>
      </c>
      <c r="IUL6" s="61">
        <v>4.3689999999999998</v>
      </c>
      <c r="IUN6" s="61">
        <v>0.85690909090909095</v>
      </c>
      <c r="IUO6" s="61">
        <v>0</v>
      </c>
      <c r="IUP6" s="61">
        <v>0.55000000000000004</v>
      </c>
      <c r="IUQ6" s="61">
        <v>2679</v>
      </c>
      <c r="IUR6" s="61">
        <v>0</v>
      </c>
      <c r="IUS6" s="61">
        <v>0</v>
      </c>
      <c r="IUT6" s="61">
        <v>0</v>
      </c>
      <c r="IUU6" s="61">
        <v>55</v>
      </c>
      <c r="IUV6" s="61">
        <v>563</v>
      </c>
      <c r="IUW6" s="61">
        <v>0</v>
      </c>
      <c r="IUX6" s="61">
        <v>0</v>
      </c>
      <c r="IUY6" s="61">
        <v>158</v>
      </c>
      <c r="IUZ6" s="61">
        <v>164</v>
      </c>
      <c r="IVA6" s="61">
        <v>123</v>
      </c>
      <c r="IVB6" s="61">
        <v>119</v>
      </c>
      <c r="IVC6" s="61">
        <v>82</v>
      </c>
      <c r="IVD6" s="61">
        <v>35</v>
      </c>
      <c r="IVE6" s="61">
        <v>39</v>
      </c>
      <c r="IVF6" s="61">
        <v>41</v>
      </c>
      <c r="IVG6" s="61">
        <v>369</v>
      </c>
      <c r="IVH6" s="61">
        <v>366</v>
      </c>
      <c r="IVI6" s="61">
        <v>332</v>
      </c>
      <c r="IVJ6" s="61">
        <v>332</v>
      </c>
      <c r="IVK6" s="61">
        <v>168</v>
      </c>
      <c r="IVL6" s="61">
        <v>53</v>
      </c>
      <c r="IVM6" s="61">
        <v>44</v>
      </c>
      <c r="IVN6" s="61">
        <v>45</v>
      </c>
      <c r="IVO6" s="61">
        <v>0</v>
      </c>
      <c r="IVP6" s="61">
        <v>70.69</v>
      </c>
      <c r="IVQ6" s="61">
        <v>0</v>
      </c>
      <c r="IVR6" s="61">
        <v>0</v>
      </c>
      <c r="IVS6" s="61">
        <v>0</v>
      </c>
      <c r="IVT6" s="61">
        <v>0</v>
      </c>
      <c r="IVU6" s="61">
        <v>0</v>
      </c>
      <c r="IVV6" s="61">
        <v>0</v>
      </c>
      <c r="IVW6" s="61">
        <v>0</v>
      </c>
      <c r="IVX6" s="61">
        <v>0</v>
      </c>
      <c r="IVY6" s="61">
        <v>0</v>
      </c>
      <c r="IVZ6" s="61">
        <v>0</v>
      </c>
      <c r="IWA6" s="61">
        <v>0</v>
      </c>
      <c r="IWB6" s="61">
        <v>0</v>
      </c>
      <c r="IWC6" s="61">
        <v>0</v>
      </c>
      <c r="IWD6" s="61">
        <v>0</v>
      </c>
      <c r="IWE6" s="61">
        <v>0</v>
      </c>
      <c r="IWF6" s="61">
        <v>0</v>
      </c>
      <c r="IWG6" s="61">
        <v>0</v>
      </c>
      <c r="IWH6" s="61">
        <v>0</v>
      </c>
      <c r="IWI6" s="61">
        <v>0</v>
      </c>
      <c r="IWJ6" s="61">
        <v>0</v>
      </c>
      <c r="IWK6" s="61">
        <v>0</v>
      </c>
      <c r="IWL6" s="61">
        <v>0</v>
      </c>
      <c r="IWM6" s="61">
        <v>0</v>
      </c>
      <c r="IWN6" s="61">
        <v>0</v>
      </c>
      <c r="IWO6" s="61">
        <v>377</v>
      </c>
      <c r="IWP6" s="61">
        <v>367</v>
      </c>
      <c r="IWQ6" s="61">
        <v>380</v>
      </c>
      <c r="IWR6" s="61">
        <v>378</v>
      </c>
      <c r="IWS6" s="61">
        <v>381</v>
      </c>
      <c r="IWT6" s="61">
        <v>380</v>
      </c>
      <c r="IWU6" s="61">
        <v>379</v>
      </c>
      <c r="IWV6" s="61">
        <v>380</v>
      </c>
      <c r="IWW6" s="61">
        <v>0</v>
      </c>
      <c r="IWX6" s="61">
        <v>0</v>
      </c>
      <c r="IWY6" s="61">
        <v>0</v>
      </c>
      <c r="IWZ6" s="61">
        <v>379</v>
      </c>
      <c r="IXA6" s="61">
        <v>0</v>
      </c>
      <c r="IXB6" s="61">
        <v>0</v>
      </c>
      <c r="IXC6" s="61">
        <v>0</v>
      </c>
      <c r="IXD6" s="61">
        <v>0</v>
      </c>
      <c r="IXE6" s="61">
        <v>0</v>
      </c>
      <c r="IXF6" s="61">
        <v>376</v>
      </c>
      <c r="IXG6" s="61">
        <v>379</v>
      </c>
      <c r="IXH6" s="61">
        <v>378</v>
      </c>
      <c r="IXI6" s="61">
        <v>380</v>
      </c>
      <c r="IXJ6" s="61">
        <v>380</v>
      </c>
      <c r="IXK6" s="61">
        <v>377</v>
      </c>
      <c r="IXL6" s="61">
        <v>385</v>
      </c>
      <c r="IXM6" s="61">
        <v>526</v>
      </c>
      <c r="IXN6" s="61">
        <v>523</v>
      </c>
      <c r="IXO6" s="61">
        <v>0</v>
      </c>
      <c r="IXP6" s="61">
        <v>529</v>
      </c>
      <c r="IXQ6" s="61">
        <v>526</v>
      </c>
      <c r="IXR6" s="61">
        <v>528</v>
      </c>
      <c r="IXS6" s="61">
        <v>529</v>
      </c>
      <c r="IXT6" s="61">
        <v>526</v>
      </c>
      <c r="IXU6" s="61">
        <v>0</v>
      </c>
      <c r="IXV6" s="61">
        <v>0</v>
      </c>
      <c r="IXW6" s="61">
        <v>0</v>
      </c>
      <c r="IXX6" s="61">
        <v>523</v>
      </c>
      <c r="IXY6" s="61">
        <v>0</v>
      </c>
      <c r="IXZ6" s="61">
        <v>0</v>
      </c>
      <c r="IYA6" s="61">
        <v>0</v>
      </c>
      <c r="IYB6" s="61">
        <v>0</v>
      </c>
      <c r="IYC6" s="61">
        <v>0</v>
      </c>
      <c r="IYD6" s="61">
        <v>0</v>
      </c>
      <c r="IYE6" s="61">
        <v>525</v>
      </c>
      <c r="IYF6" s="61">
        <v>522</v>
      </c>
      <c r="IYG6" s="61">
        <v>0</v>
      </c>
      <c r="IYH6" s="61">
        <v>521</v>
      </c>
      <c r="IYI6" s="61">
        <v>523</v>
      </c>
      <c r="IYJ6" s="61">
        <v>528</v>
      </c>
      <c r="IYL6" s="61" t="s">
        <v>7684</v>
      </c>
      <c r="IYM6" s="61">
        <v>30</v>
      </c>
      <c r="IYN6" s="61">
        <v>42</v>
      </c>
      <c r="IYO6" s="61">
        <v>40</v>
      </c>
      <c r="IYP6" s="61">
        <v>41</v>
      </c>
      <c r="IYQ6" s="61">
        <v>41</v>
      </c>
      <c r="IYR6" s="61">
        <v>42</v>
      </c>
      <c r="IYS6" s="61">
        <v>41</v>
      </c>
      <c r="IYT6" s="61">
        <v>42</v>
      </c>
      <c r="IYU6" s="61">
        <v>41</v>
      </c>
      <c r="IYV6" s="61">
        <v>42</v>
      </c>
      <c r="IYW6" s="61">
        <v>40</v>
      </c>
      <c r="IYX6" s="61">
        <v>42</v>
      </c>
      <c r="IYY6" s="61">
        <v>40</v>
      </c>
      <c r="IYZ6" s="61">
        <v>41</v>
      </c>
      <c r="IZA6" s="61">
        <v>41</v>
      </c>
      <c r="IZB6" s="61">
        <v>41</v>
      </c>
      <c r="IZC6" s="61">
        <v>41</v>
      </c>
      <c r="IZD6" s="61">
        <v>42</v>
      </c>
      <c r="IZE6" s="61">
        <v>41</v>
      </c>
      <c r="IZF6" s="61">
        <v>41</v>
      </c>
      <c r="IZG6" s="61">
        <v>41</v>
      </c>
      <c r="IZH6" s="61">
        <v>1264</v>
      </c>
      <c r="IZI6" s="61">
        <v>3008</v>
      </c>
      <c r="IZJ6" s="61">
        <v>1302</v>
      </c>
      <c r="IZK6" s="61">
        <v>1117</v>
      </c>
      <c r="IZL6" s="61">
        <v>1055</v>
      </c>
      <c r="IZM6" s="61">
        <v>1131</v>
      </c>
      <c r="IZN6" s="61">
        <v>1126</v>
      </c>
      <c r="IZO6" s="61">
        <v>1479</v>
      </c>
      <c r="IZP6" s="61">
        <v>1131</v>
      </c>
      <c r="IZQ6" s="61">
        <v>3223</v>
      </c>
      <c r="IZR6" s="61">
        <v>1248</v>
      </c>
      <c r="IZS6" s="61">
        <v>1056</v>
      </c>
      <c r="IZT6" s="61">
        <v>1512</v>
      </c>
      <c r="IZU6" s="61">
        <v>1135</v>
      </c>
      <c r="IZV6" s="61">
        <v>1173</v>
      </c>
      <c r="IZW6" s="61">
        <v>3008</v>
      </c>
      <c r="JAF6" s="61">
        <v>14</v>
      </c>
      <c r="JAG6" s="61">
        <v>44</v>
      </c>
      <c r="JAH6" s="61">
        <v>1</v>
      </c>
      <c r="JAI6" s="61">
        <v>4332</v>
      </c>
      <c r="JAJ6" s="61">
        <v>17.4714317</v>
      </c>
      <c r="JAK6" s="61">
        <v>22.655999999999999</v>
      </c>
      <c r="JAL6" s="61">
        <v>7</v>
      </c>
      <c r="JAM6" s="61">
        <v>100</v>
      </c>
      <c r="JAN6" s="61">
        <v>5</v>
      </c>
      <c r="JAO6" s="61">
        <v>74.434349999999995</v>
      </c>
      <c r="JAP6" s="61">
        <v>7</v>
      </c>
      <c r="JAQ6" s="61">
        <v>100</v>
      </c>
      <c r="JAR6" s="61">
        <v>77</v>
      </c>
      <c r="JAS6" s="61">
        <v>266.70056199999999</v>
      </c>
      <c r="JAT6" s="61">
        <v>0</v>
      </c>
      <c r="JAU6" s="61">
        <v>0</v>
      </c>
      <c r="JAV6" s="61">
        <v>0</v>
      </c>
      <c r="JAW6" s="61">
        <v>0</v>
      </c>
      <c r="JAX6" s="61">
        <v>0</v>
      </c>
      <c r="JAY6" s="61">
        <v>0</v>
      </c>
      <c r="JAZ6" s="61">
        <v>0</v>
      </c>
      <c r="JBA6" s="61">
        <v>151</v>
      </c>
      <c r="JBB6" s="61">
        <v>0</v>
      </c>
      <c r="JBC6" s="61">
        <v>0</v>
      </c>
      <c r="JBD6" s="61">
        <v>0</v>
      </c>
      <c r="JBE6" s="61">
        <v>160.6</v>
      </c>
      <c r="JBF6" s="61">
        <v>0</v>
      </c>
      <c r="JBG6" s="61">
        <v>0</v>
      </c>
      <c r="JBH6" s="61">
        <v>0</v>
      </c>
      <c r="JBI6" s="61">
        <v>1137</v>
      </c>
      <c r="JBJ6" s="61">
        <v>0</v>
      </c>
      <c r="JBK6" s="61">
        <v>0</v>
      </c>
      <c r="JBL6" s="61">
        <v>0</v>
      </c>
      <c r="JBM6" s="61">
        <v>9.4</v>
      </c>
      <c r="JBN6" s="61">
        <v>0</v>
      </c>
      <c r="JBO6" s="61">
        <v>0</v>
      </c>
      <c r="JBP6" s="61">
        <v>0</v>
      </c>
      <c r="JBQ6" s="61">
        <v>1.855</v>
      </c>
      <c r="JBR6" s="61">
        <v>1.8720000000000001</v>
      </c>
      <c r="JBS6" s="61">
        <v>1.8720000000000001</v>
      </c>
      <c r="JBT6" s="61">
        <v>1.8720000000000001</v>
      </c>
      <c r="JBU6" s="61">
        <v>67.2</v>
      </c>
      <c r="JBV6" s="61">
        <v>0</v>
      </c>
      <c r="JBW6" s="61">
        <v>0</v>
      </c>
      <c r="JBX6" s="61">
        <v>0</v>
      </c>
      <c r="JBY6" s="61">
        <v>0</v>
      </c>
      <c r="JBZ6" s="61">
        <v>0</v>
      </c>
      <c r="JCA6" s="61">
        <v>0</v>
      </c>
      <c r="JCG6" s="61">
        <v>1</v>
      </c>
      <c r="JCH6" s="61">
        <v>5393</v>
      </c>
      <c r="JCI6" s="61">
        <v>1</v>
      </c>
      <c r="JCK6" s="61">
        <v>1</v>
      </c>
      <c r="JCL6" s="61">
        <v>5393</v>
      </c>
      <c r="JCM6" s="61">
        <v>1</v>
      </c>
      <c r="JCO6" s="61">
        <v>1</v>
      </c>
      <c r="JCQ6" s="61">
        <v>1</v>
      </c>
      <c r="JCS6" s="61">
        <v>1</v>
      </c>
      <c r="JCU6" s="61">
        <v>1</v>
      </c>
      <c r="JCW6" s="61">
        <v>1</v>
      </c>
      <c r="JCY6" s="61">
        <v>1</v>
      </c>
      <c r="JDA6" s="61">
        <v>1</v>
      </c>
      <c r="JDC6" s="61">
        <v>1</v>
      </c>
      <c r="JDE6" s="61">
        <v>1</v>
      </c>
      <c r="JDG6" s="61">
        <v>1</v>
      </c>
      <c r="JDI6" s="61">
        <v>1</v>
      </c>
      <c r="JDK6" s="61">
        <v>1</v>
      </c>
      <c r="JEB6" s="61">
        <v>0</v>
      </c>
      <c r="JEC6" s="61">
        <v>7.78</v>
      </c>
      <c r="JED6" s="61">
        <v>5.0000000000000711E-2</v>
      </c>
      <c r="JEE6" s="61">
        <v>8.35</v>
      </c>
      <c r="JEF6" s="61">
        <v>0</v>
      </c>
      <c r="JEG6" s="61">
        <v>7.62</v>
      </c>
      <c r="JEH6" s="61">
        <v>0.20000000000000107</v>
      </c>
      <c r="JEI6" s="61">
        <v>8.1999999999999993</v>
      </c>
      <c r="JEJ6" s="61">
        <v>0</v>
      </c>
      <c r="JEK6" s="61">
        <v>7.8</v>
      </c>
      <c r="JEL6" s="61">
        <v>0</v>
      </c>
      <c r="JEM6" s="61">
        <v>7.89</v>
      </c>
      <c r="JEN6" s="61">
        <v>0</v>
      </c>
      <c r="JEO6" s="61">
        <v>7.98</v>
      </c>
      <c r="JEP6" s="61">
        <v>0</v>
      </c>
      <c r="JEQ6" s="61">
        <v>7.85</v>
      </c>
      <c r="JER6" s="61">
        <v>0</v>
      </c>
      <c r="JES6" s="61">
        <v>7.74</v>
      </c>
      <c r="JET6" s="61">
        <v>0</v>
      </c>
      <c r="JEU6" s="61">
        <v>7.83</v>
      </c>
      <c r="JEV6" s="61">
        <v>0</v>
      </c>
      <c r="JEW6" s="61">
        <v>7.81</v>
      </c>
      <c r="JEX6" s="61">
        <v>0</v>
      </c>
      <c r="JEY6" s="61">
        <v>7.7</v>
      </c>
      <c r="JEZ6" s="61">
        <v>0</v>
      </c>
      <c r="JFA6" s="61">
        <v>7.64</v>
      </c>
      <c r="JFB6" s="61">
        <v>0</v>
      </c>
      <c r="JFC6" s="61">
        <v>7.67</v>
      </c>
      <c r="JFD6" s="61">
        <v>0</v>
      </c>
      <c r="JFE6" s="61">
        <v>7.85</v>
      </c>
      <c r="JFF6" s="61">
        <v>0</v>
      </c>
      <c r="JFG6" s="61">
        <v>7.5</v>
      </c>
      <c r="JFX6" s="61">
        <v>0</v>
      </c>
      <c r="JFY6" s="61">
        <v>-0.1</v>
      </c>
      <c r="JFZ6" s="61">
        <v>0.19999999999999998</v>
      </c>
      <c r="JGA6" s="61">
        <v>0.1</v>
      </c>
      <c r="JGB6" s="61">
        <v>0</v>
      </c>
      <c r="JGC6" s="61">
        <v>-0.03</v>
      </c>
      <c r="JGD6" s="61">
        <v>0.2</v>
      </c>
      <c r="JGE6" s="61">
        <v>0</v>
      </c>
      <c r="JGF6" s="61">
        <v>0</v>
      </c>
      <c r="JGG6" s="61">
        <v>-0.3</v>
      </c>
      <c r="JGH6" s="61">
        <v>0</v>
      </c>
      <c r="JGI6" s="61">
        <v>-0.05</v>
      </c>
      <c r="JGJ6" s="61">
        <v>0</v>
      </c>
      <c r="JGK6" s="61">
        <v>-0.13</v>
      </c>
      <c r="JGL6" s="61">
        <v>0</v>
      </c>
      <c r="JGM6" s="61">
        <v>-0.11</v>
      </c>
      <c r="JGN6" s="61">
        <v>0</v>
      </c>
      <c r="JGO6" s="61">
        <v>-0.18</v>
      </c>
      <c r="JGP6" s="61">
        <v>0</v>
      </c>
      <c r="JGQ6" s="61">
        <v>-0.28000000000000003</v>
      </c>
      <c r="JGR6" s="61">
        <v>0</v>
      </c>
      <c r="JGS6" s="61">
        <v>-0.12</v>
      </c>
      <c r="JGT6" s="61">
        <v>0</v>
      </c>
      <c r="JGU6" s="61">
        <v>-0.15</v>
      </c>
      <c r="JGV6" s="61">
        <v>0</v>
      </c>
      <c r="JGW6" s="61">
        <v>-0.12</v>
      </c>
      <c r="JGX6" s="61">
        <v>0</v>
      </c>
      <c r="JGY6" s="61">
        <v>-0.33</v>
      </c>
      <c r="JGZ6" s="61">
        <v>0</v>
      </c>
      <c r="JHA6" s="61">
        <v>-0.1</v>
      </c>
      <c r="JHB6" s="61">
        <v>0</v>
      </c>
      <c r="JHC6" s="61">
        <v>-0.39</v>
      </c>
      <c r="JHT6" s="61">
        <v>0</v>
      </c>
      <c r="JHU6" s="61">
        <v>7.64</v>
      </c>
      <c r="JHV6" s="61">
        <v>0.29999999999999893</v>
      </c>
      <c r="JHW6" s="61">
        <v>8.4</v>
      </c>
      <c r="JHX6" s="61">
        <v>0</v>
      </c>
      <c r="JHY6" s="61">
        <v>7.69</v>
      </c>
      <c r="JHZ6" s="61">
        <v>0.10000000000000142</v>
      </c>
      <c r="JIA6" s="61">
        <v>8.1999999999999993</v>
      </c>
      <c r="JIB6" s="61">
        <v>0</v>
      </c>
      <c r="JIC6" s="61">
        <v>7.67</v>
      </c>
      <c r="JID6" s="61">
        <v>0</v>
      </c>
      <c r="JIE6" s="61">
        <v>7.97</v>
      </c>
      <c r="JIF6" s="61">
        <v>0</v>
      </c>
      <c r="JIG6" s="61">
        <v>7.94</v>
      </c>
      <c r="JIH6" s="61">
        <v>0</v>
      </c>
      <c r="JII6" s="61">
        <v>7.84</v>
      </c>
      <c r="JIJ6" s="61">
        <v>0</v>
      </c>
      <c r="JIK6" s="61">
        <v>7.78</v>
      </c>
      <c r="JIL6" s="61">
        <v>0</v>
      </c>
      <c r="JIM6" s="61">
        <v>7.68</v>
      </c>
      <c r="JIN6" s="61">
        <v>0</v>
      </c>
      <c r="JIO6" s="61">
        <v>7.84</v>
      </c>
      <c r="JIP6" s="61">
        <v>0</v>
      </c>
      <c r="JIQ6" s="61">
        <v>7.85</v>
      </c>
      <c r="JIR6" s="61">
        <v>0</v>
      </c>
      <c r="JIS6" s="61">
        <v>7.72</v>
      </c>
      <c r="JIT6" s="61">
        <v>0</v>
      </c>
      <c r="JIU6" s="61">
        <v>7.69</v>
      </c>
      <c r="JIV6" s="61">
        <v>0</v>
      </c>
      <c r="JIW6" s="61">
        <v>7.92</v>
      </c>
      <c r="JIX6" s="61">
        <v>0</v>
      </c>
      <c r="JIY6" s="61">
        <v>7.5</v>
      </c>
      <c r="JJP6" s="61">
        <v>0</v>
      </c>
      <c r="JJQ6" s="61">
        <v>-0.47</v>
      </c>
      <c r="JJR6" s="61">
        <v>0.1</v>
      </c>
      <c r="JJS6" s="61">
        <v>0.1</v>
      </c>
      <c r="JJT6" s="61">
        <v>0</v>
      </c>
      <c r="JJU6" s="61">
        <v>-0.22</v>
      </c>
      <c r="JJV6" s="61">
        <v>0</v>
      </c>
      <c r="JJW6" s="61">
        <v>0</v>
      </c>
      <c r="JJX6" s="61">
        <v>0</v>
      </c>
      <c r="JJY6" s="61">
        <v>-0.21</v>
      </c>
      <c r="JJZ6" s="61">
        <v>0</v>
      </c>
      <c r="JKA6" s="61">
        <v>-0.27</v>
      </c>
      <c r="JKB6" s="61">
        <v>0</v>
      </c>
      <c r="JKC6" s="61">
        <v>-0.08</v>
      </c>
      <c r="JKD6" s="61">
        <v>0</v>
      </c>
      <c r="JKE6" s="61">
        <v>-0.22</v>
      </c>
      <c r="JKF6" s="61">
        <v>0</v>
      </c>
      <c r="JKG6" s="61">
        <v>-0.1</v>
      </c>
      <c r="JKH6" s="61">
        <v>0</v>
      </c>
      <c r="JKI6" s="61">
        <v>-0.36</v>
      </c>
      <c r="JKJ6" s="61">
        <v>0</v>
      </c>
      <c r="JKK6" s="61">
        <v>-0.04</v>
      </c>
      <c r="JKL6" s="61">
        <v>0</v>
      </c>
      <c r="JKM6" s="61">
        <v>-0.35</v>
      </c>
      <c r="JKN6" s="61">
        <v>0</v>
      </c>
      <c r="JKO6" s="61">
        <v>-0.19</v>
      </c>
      <c r="JKP6" s="61">
        <v>0</v>
      </c>
      <c r="JKQ6" s="61">
        <v>-0.18</v>
      </c>
      <c r="JKR6" s="61">
        <v>0</v>
      </c>
      <c r="JKS6" s="61">
        <v>-0.32</v>
      </c>
      <c r="JKT6" s="61">
        <v>0</v>
      </c>
      <c r="JKU6" s="61">
        <v>-0.19</v>
      </c>
      <c r="JLL6" s="61">
        <v>0</v>
      </c>
      <c r="JLM6" s="61">
        <v>0</v>
      </c>
      <c r="JLN6" s="61">
        <v>0</v>
      </c>
      <c r="JLO6" s="61">
        <v>1</v>
      </c>
      <c r="JLP6" s="61">
        <v>1</v>
      </c>
      <c r="JLQ6" s="61">
        <v>17</v>
      </c>
      <c r="JLR6" s="61">
        <v>0</v>
      </c>
      <c r="JLS6" s="61">
        <v>100</v>
      </c>
      <c r="JLT6" s="61">
        <v>0</v>
      </c>
      <c r="JLU6" s="61">
        <v>0</v>
      </c>
      <c r="JLV6" s="61">
        <v>0</v>
      </c>
      <c r="JLW6" s="61">
        <v>0</v>
      </c>
      <c r="JLX6" s="61">
        <v>36.6</v>
      </c>
      <c r="JLY6" s="61">
        <v>0</v>
      </c>
      <c r="JLZ6" s="61">
        <v>0</v>
      </c>
      <c r="JMA6" s="61">
        <v>0</v>
      </c>
      <c r="JMB6" s="61">
        <v>0</v>
      </c>
      <c r="JMC6" s="61">
        <v>0</v>
      </c>
      <c r="JMD6" s="61">
        <v>0</v>
      </c>
      <c r="JME6" s="61">
        <v>4.3600000000000003</v>
      </c>
      <c r="JMF6" s="61">
        <v>4.33</v>
      </c>
      <c r="JMG6" s="61">
        <v>0</v>
      </c>
      <c r="JMH6" s="61">
        <v>0</v>
      </c>
      <c r="JMI6" s="61">
        <v>0</v>
      </c>
      <c r="JMJ6" s="61">
        <v>0</v>
      </c>
      <c r="JMK6" s="61">
        <v>0</v>
      </c>
      <c r="JML6" s="61">
        <v>100</v>
      </c>
      <c r="JMM6" s="61">
        <v>100</v>
      </c>
      <c r="JMN6" s="61">
        <v>100</v>
      </c>
      <c r="JMO6" s="61">
        <v>100</v>
      </c>
      <c r="JMP6" s="61">
        <v>36.6</v>
      </c>
      <c r="JMQ6" s="61">
        <v>36.6</v>
      </c>
      <c r="JMR6" s="61">
        <v>36.6</v>
      </c>
      <c r="JMS6" s="61">
        <v>36.6</v>
      </c>
      <c r="JMT6" s="61">
        <v>4.3010000000000002</v>
      </c>
      <c r="JMU6" s="61">
        <v>1500</v>
      </c>
      <c r="JMV6" s="61">
        <v>1500</v>
      </c>
      <c r="JMW6" s="61">
        <v>23.8</v>
      </c>
      <c r="JMX6" s="61">
        <v>44.4</v>
      </c>
      <c r="JMY6" s="61">
        <v>0</v>
      </c>
      <c r="JNA6" s="61">
        <v>0</v>
      </c>
      <c r="JNB6" s="61">
        <v>0</v>
      </c>
      <c r="JNC6" s="61" t="s">
        <v>148</v>
      </c>
    </row>
    <row r="7" spans="1:7258" ht="15" customHeight="1" x14ac:dyDescent="0.2">
      <c r="A7" s="258">
        <v>2</v>
      </c>
      <c r="B7" s="107" t="s">
        <v>7760</v>
      </c>
      <c r="C7" s="101">
        <v>54</v>
      </c>
      <c r="D7" s="61">
        <v>1.014</v>
      </c>
      <c r="E7" s="61">
        <v>0</v>
      </c>
      <c r="F7" s="61" t="s">
        <v>8233</v>
      </c>
      <c r="G7" s="61">
        <v>0</v>
      </c>
      <c r="H7" s="61">
        <v>0</v>
      </c>
      <c r="I7" s="61">
        <v>0</v>
      </c>
      <c r="J7" s="61">
        <v>0</v>
      </c>
      <c r="K7" s="61">
        <v>0</v>
      </c>
      <c r="L7" s="61">
        <v>0</v>
      </c>
      <c r="M7" s="61">
        <v>-0.92</v>
      </c>
      <c r="N7" s="61">
        <v>5.85</v>
      </c>
      <c r="O7" s="61">
        <v>0</v>
      </c>
      <c r="P7" s="61">
        <v>0</v>
      </c>
      <c r="Q7" s="61">
        <v>0</v>
      </c>
      <c r="R7" s="61">
        <v>-1268</v>
      </c>
      <c r="S7" s="61">
        <v>0</v>
      </c>
      <c r="T7" s="61">
        <v>6.07</v>
      </c>
      <c r="U7" s="61">
        <v>0</v>
      </c>
      <c r="V7" s="61">
        <v>4.46</v>
      </c>
      <c r="W7" s="61">
        <v>4.5599999999999996</v>
      </c>
      <c r="X7" s="61">
        <v>-3270</v>
      </c>
      <c r="Y7" s="61">
        <v>0</v>
      </c>
      <c r="AC7" s="61">
        <v>0</v>
      </c>
      <c r="AD7" s="61">
        <v>0</v>
      </c>
      <c r="AF7" s="61">
        <v>0</v>
      </c>
      <c r="AG7" s="61">
        <v>5.32</v>
      </c>
      <c r="AI7" s="61">
        <v>5.31</v>
      </c>
      <c r="AM7" s="61" t="s">
        <v>7808</v>
      </c>
      <c r="AN7" s="61">
        <v>1257</v>
      </c>
      <c r="AO7" s="61">
        <v>0</v>
      </c>
      <c r="AP7" s="61">
        <v>0</v>
      </c>
      <c r="AQ7" s="61">
        <v>0</v>
      </c>
      <c r="AR7" s="61">
        <v>0</v>
      </c>
      <c r="AS7" s="61">
        <v>0</v>
      </c>
      <c r="AT7" s="61">
        <v>0</v>
      </c>
      <c r="AU7" s="61">
        <v>0</v>
      </c>
      <c r="AV7" s="61">
        <v>0</v>
      </c>
      <c r="AW7" s="61">
        <v>0</v>
      </c>
      <c r="AX7" s="61">
        <v>0</v>
      </c>
      <c r="AY7" s="61">
        <v>0</v>
      </c>
      <c r="AZ7" s="61">
        <v>0</v>
      </c>
      <c r="BA7" s="61">
        <v>0</v>
      </c>
      <c r="BB7" s="61">
        <v>0</v>
      </c>
      <c r="BC7" s="61">
        <v>0</v>
      </c>
      <c r="BD7" s="61">
        <v>0</v>
      </c>
      <c r="BE7" s="61">
        <v>0</v>
      </c>
      <c r="BF7" s="61">
        <v>0</v>
      </c>
      <c r="BG7" s="61">
        <v>0</v>
      </c>
      <c r="BH7" s="61">
        <v>0</v>
      </c>
      <c r="BI7" s="61">
        <v>0</v>
      </c>
      <c r="BJ7" s="61">
        <v>0</v>
      </c>
      <c r="BK7" s="61">
        <v>0</v>
      </c>
      <c r="BL7" s="61">
        <v>0</v>
      </c>
      <c r="BM7" s="61">
        <v>0</v>
      </c>
      <c r="BN7" s="61">
        <v>0</v>
      </c>
      <c r="BO7" s="61">
        <v>0</v>
      </c>
      <c r="BP7" s="61">
        <v>0</v>
      </c>
      <c r="BQ7" s="61">
        <v>0</v>
      </c>
      <c r="BR7" s="61">
        <v>0</v>
      </c>
      <c r="BS7" s="61">
        <v>0</v>
      </c>
      <c r="BT7" s="61">
        <v>0</v>
      </c>
      <c r="BU7" s="61">
        <v>0</v>
      </c>
      <c r="BV7" s="61">
        <v>0</v>
      </c>
      <c r="BW7" s="61">
        <v>0</v>
      </c>
      <c r="BX7" s="61">
        <v>0</v>
      </c>
      <c r="BY7" s="61">
        <v>0</v>
      </c>
      <c r="CA7" s="61">
        <v>1</v>
      </c>
      <c r="CB7" s="61">
        <v>0</v>
      </c>
      <c r="CC7" s="61">
        <v>1</v>
      </c>
      <c r="CD7" s="61">
        <v>1</v>
      </c>
      <c r="CE7" s="61">
        <v>1</v>
      </c>
      <c r="CF7" s="61">
        <v>0</v>
      </c>
      <c r="CI7" s="61">
        <v>0</v>
      </c>
      <c r="CJ7" s="61">
        <v>0</v>
      </c>
      <c r="CL7" s="61">
        <v>0</v>
      </c>
      <c r="CP7" s="61">
        <v>0</v>
      </c>
      <c r="CQ7" s="61">
        <v>0</v>
      </c>
      <c r="CR7" s="61">
        <v>0</v>
      </c>
      <c r="CV7" s="61">
        <v>0</v>
      </c>
      <c r="CW7" s="61">
        <v>0</v>
      </c>
      <c r="CX7" s="61">
        <v>0</v>
      </c>
      <c r="CY7" s="61">
        <v>0</v>
      </c>
      <c r="CZ7" s="61">
        <v>0</v>
      </c>
      <c r="DA7" s="61">
        <v>0</v>
      </c>
      <c r="DB7" s="61">
        <v>0</v>
      </c>
      <c r="DC7" s="61">
        <v>0</v>
      </c>
      <c r="DD7" s="61">
        <v>0</v>
      </c>
      <c r="DE7" s="61">
        <v>0</v>
      </c>
      <c r="DF7" s="61">
        <v>0</v>
      </c>
      <c r="DG7" s="61">
        <v>0</v>
      </c>
      <c r="DH7" s="61">
        <v>0</v>
      </c>
      <c r="DI7" s="61">
        <v>0</v>
      </c>
      <c r="DJ7" s="61">
        <v>0</v>
      </c>
      <c r="DK7" s="61">
        <v>0</v>
      </c>
      <c r="DL7" s="61">
        <v>0</v>
      </c>
      <c r="DM7" s="61">
        <v>0</v>
      </c>
      <c r="DN7" s="61">
        <v>0</v>
      </c>
      <c r="DO7" s="61">
        <v>0</v>
      </c>
      <c r="DP7" s="61">
        <v>0</v>
      </c>
      <c r="DQ7" s="61">
        <v>0</v>
      </c>
      <c r="DR7" s="61">
        <v>0</v>
      </c>
      <c r="DS7" s="61">
        <v>0</v>
      </c>
      <c r="DT7" s="61">
        <v>0</v>
      </c>
      <c r="DU7" s="61">
        <v>0</v>
      </c>
      <c r="DV7" s="61">
        <v>0</v>
      </c>
      <c r="DW7" s="61">
        <v>0</v>
      </c>
      <c r="DX7" s="61">
        <v>0</v>
      </c>
      <c r="DY7" s="61">
        <v>0</v>
      </c>
      <c r="DZ7" s="61">
        <v>0</v>
      </c>
      <c r="EA7" s="61">
        <v>0</v>
      </c>
      <c r="EB7" s="61">
        <v>0</v>
      </c>
      <c r="EC7" s="61">
        <v>0</v>
      </c>
      <c r="ED7" s="61">
        <v>0</v>
      </c>
      <c r="EE7" s="61">
        <v>0</v>
      </c>
      <c r="EF7" s="61">
        <v>0</v>
      </c>
      <c r="EG7" s="61">
        <v>0</v>
      </c>
      <c r="EH7" s="61">
        <v>0</v>
      </c>
      <c r="EI7" s="61">
        <v>0</v>
      </c>
      <c r="EJ7" s="61">
        <v>0</v>
      </c>
      <c r="EK7" s="61">
        <v>0</v>
      </c>
      <c r="EL7" s="61">
        <v>0</v>
      </c>
      <c r="EM7" s="61">
        <v>0</v>
      </c>
      <c r="EN7" s="61">
        <v>0</v>
      </c>
      <c r="EO7" s="61">
        <v>0</v>
      </c>
      <c r="EP7" s="61">
        <v>0</v>
      </c>
      <c r="EQ7" s="61">
        <v>0</v>
      </c>
      <c r="ER7" s="61">
        <v>0</v>
      </c>
      <c r="ES7" s="61">
        <v>0</v>
      </c>
      <c r="ET7" s="61">
        <v>0</v>
      </c>
      <c r="EU7" s="61">
        <v>1.84</v>
      </c>
      <c r="EV7" s="61">
        <v>1.64</v>
      </c>
      <c r="FA7" s="61">
        <v>0</v>
      </c>
      <c r="FB7" s="61">
        <v>0</v>
      </c>
      <c r="FC7" s="61">
        <v>0</v>
      </c>
      <c r="FD7" s="61">
        <v>0</v>
      </c>
      <c r="FE7" s="61">
        <v>0</v>
      </c>
      <c r="FF7" s="61">
        <v>0</v>
      </c>
      <c r="FG7" s="61">
        <v>0</v>
      </c>
      <c r="FH7" s="61">
        <v>0</v>
      </c>
      <c r="FI7" s="61">
        <v>0</v>
      </c>
      <c r="FJ7" s="61">
        <v>0</v>
      </c>
      <c r="FK7" s="61">
        <v>1911</v>
      </c>
      <c r="FL7" s="61">
        <v>4826</v>
      </c>
      <c r="FM7" s="61">
        <v>29826</v>
      </c>
      <c r="FN7" s="61">
        <v>1911</v>
      </c>
      <c r="FO7" s="61">
        <v>65</v>
      </c>
      <c r="FP7" s="61">
        <v>161</v>
      </c>
      <c r="FQ7" s="61">
        <v>1911</v>
      </c>
      <c r="FR7" s="61">
        <v>795034</v>
      </c>
      <c r="FS7" s="61">
        <v>30174</v>
      </c>
      <c r="FT7" s="61">
        <v>30137</v>
      </c>
      <c r="FU7" s="61">
        <v>30137</v>
      </c>
      <c r="FV7" s="61">
        <v>43</v>
      </c>
      <c r="FW7" s="61">
        <v>803</v>
      </c>
      <c r="FY7" s="61">
        <v>49.8</v>
      </c>
      <c r="FZ7" s="61">
        <v>37.5</v>
      </c>
      <c r="GA7" s="61">
        <v>65</v>
      </c>
      <c r="GB7" s="61">
        <v>64.900000000000006</v>
      </c>
      <c r="GC7" s="61">
        <v>4.4000000000000004</v>
      </c>
      <c r="GD7" s="61">
        <v>72</v>
      </c>
      <c r="GE7" s="61">
        <v>65</v>
      </c>
      <c r="GF7" s="61">
        <v>0</v>
      </c>
      <c r="GG7" s="61">
        <v>28</v>
      </c>
      <c r="GH7" s="61">
        <v>-3270</v>
      </c>
      <c r="GI7" s="61">
        <v>0</v>
      </c>
      <c r="GJ7" s="61">
        <v>1</v>
      </c>
      <c r="GK7" s="61">
        <v>0.999</v>
      </c>
      <c r="GL7" s="61">
        <v>25</v>
      </c>
      <c r="GM7" s="61">
        <v>90</v>
      </c>
      <c r="GN7" s="61">
        <v>90.3</v>
      </c>
      <c r="GO7" s="61">
        <v>100</v>
      </c>
      <c r="GP7" s="61">
        <v>50</v>
      </c>
      <c r="GQ7" s="61">
        <v>49.8</v>
      </c>
      <c r="GR7" s="61">
        <v>0</v>
      </c>
      <c r="GS7" s="61">
        <v>75</v>
      </c>
      <c r="GT7" s="61">
        <v>82.7</v>
      </c>
      <c r="GU7" s="61">
        <v>0</v>
      </c>
      <c r="GV7" s="61">
        <v>72</v>
      </c>
      <c r="GW7" s="61">
        <v>64.900000000000006</v>
      </c>
      <c r="GX7" s="61">
        <v>0</v>
      </c>
      <c r="GY7" s="61">
        <v>6.3</v>
      </c>
      <c r="GZ7" s="61">
        <v>6.2</v>
      </c>
      <c r="HA7" s="61">
        <v>78.7</v>
      </c>
      <c r="HB7" s="61">
        <v>20</v>
      </c>
      <c r="HC7" s="61">
        <v>20.8</v>
      </c>
      <c r="HD7" s="61">
        <v>0</v>
      </c>
      <c r="HE7" s="61">
        <v>0</v>
      </c>
      <c r="HF7" s="61">
        <v>0</v>
      </c>
      <c r="HG7" s="61">
        <v>0</v>
      </c>
      <c r="HH7" s="61">
        <v>0</v>
      </c>
      <c r="HI7" s="61">
        <v>0</v>
      </c>
      <c r="HJ7" s="61">
        <v>0</v>
      </c>
      <c r="HK7" s="61">
        <v>0</v>
      </c>
      <c r="HL7" s="61">
        <v>0</v>
      </c>
      <c r="HM7" s="61">
        <v>0</v>
      </c>
      <c r="HN7" s="61">
        <v>0</v>
      </c>
      <c r="HO7" s="61">
        <v>0</v>
      </c>
      <c r="HP7" s="61">
        <v>0</v>
      </c>
      <c r="HQ7" s="61">
        <v>0</v>
      </c>
      <c r="HR7" s="61">
        <v>0</v>
      </c>
      <c r="HS7" s="61">
        <v>0</v>
      </c>
      <c r="HT7" s="61">
        <v>0</v>
      </c>
      <c r="HU7" s="61">
        <v>0</v>
      </c>
      <c r="HV7" s="61">
        <v>0</v>
      </c>
      <c r="HW7" s="61">
        <v>0</v>
      </c>
      <c r="HX7" s="61">
        <v>0</v>
      </c>
      <c r="HY7" s="61">
        <v>43.3</v>
      </c>
      <c r="HZ7" s="61">
        <v>0</v>
      </c>
      <c r="IA7" s="61">
        <v>0</v>
      </c>
      <c r="IB7" s="61">
        <v>0</v>
      </c>
      <c r="KD7" s="61">
        <v>2</v>
      </c>
      <c r="KE7" s="61">
        <v>2</v>
      </c>
      <c r="KF7" s="61">
        <v>2</v>
      </c>
      <c r="KG7" s="61">
        <v>2</v>
      </c>
      <c r="KH7" s="61">
        <v>2</v>
      </c>
      <c r="KI7" s="61">
        <v>2</v>
      </c>
      <c r="KJ7" s="61">
        <v>2</v>
      </c>
      <c r="KK7" s="61">
        <v>2</v>
      </c>
      <c r="KL7" s="61">
        <v>2</v>
      </c>
      <c r="KM7" s="61">
        <v>2</v>
      </c>
      <c r="KN7" s="61">
        <v>2</v>
      </c>
      <c r="KO7" s="61">
        <v>2</v>
      </c>
      <c r="KP7" s="61">
        <v>2</v>
      </c>
      <c r="KQ7" s="61">
        <v>2</v>
      </c>
      <c r="KR7" s="61">
        <v>2</v>
      </c>
      <c r="KS7" s="61">
        <v>2</v>
      </c>
      <c r="KT7" s="61">
        <v>2</v>
      </c>
      <c r="KU7" s="61">
        <v>2</v>
      </c>
      <c r="KV7" s="61">
        <v>2</v>
      </c>
      <c r="KW7" s="61">
        <v>2</v>
      </c>
      <c r="KX7" s="61">
        <v>0</v>
      </c>
      <c r="KY7" s="61">
        <v>-3.6</v>
      </c>
      <c r="KZ7" s="61">
        <v>4.5</v>
      </c>
      <c r="LA7" s="61">
        <v>-7.2</v>
      </c>
      <c r="LB7" s="61">
        <v>-10.8</v>
      </c>
      <c r="LC7" s="61">
        <v>-14.4</v>
      </c>
      <c r="LD7" s="61">
        <v>-18</v>
      </c>
      <c r="LE7" s="61">
        <v>-13.5</v>
      </c>
      <c r="LF7" s="61">
        <v>-9</v>
      </c>
      <c r="LG7" s="61">
        <v>-4.5</v>
      </c>
      <c r="LH7" s="61">
        <v>0</v>
      </c>
      <c r="LI7" s="61">
        <v>0</v>
      </c>
      <c r="LJ7" s="61">
        <v>0</v>
      </c>
      <c r="LK7" s="61">
        <v>-3.6</v>
      </c>
      <c r="LL7" s="61">
        <v>4.5</v>
      </c>
      <c r="LM7" s="61">
        <v>1</v>
      </c>
      <c r="LN7" s="61">
        <v>0</v>
      </c>
      <c r="LO7" s="61">
        <v>-7.2</v>
      </c>
      <c r="LP7" s="61">
        <v>0</v>
      </c>
      <c r="LQ7" s="61">
        <v>-10.8</v>
      </c>
      <c r="LR7" s="61">
        <v>0</v>
      </c>
      <c r="LS7" s="61">
        <v>-14.4</v>
      </c>
      <c r="LT7" s="61">
        <v>0</v>
      </c>
      <c r="LU7" s="61">
        <v>-18</v>
      </c>
      <c r="LV7" s="61">
        <v>0</v>
      </c>
      <c r="LW7" s="61">
        <v>-13.5</v>
      </c>
      <c r="LX7" s="61">
        <v>0</v>
      </c>
      <c r="LY7" s="61">
        <v>-9</v>
      </c>
      <c r="LZ7" s="61">
        <v>0</v>
      </c>
      <c r="MA7" s="61">
        <v>-4.5</v>
      </c>
      <c r="MB7" s="61">
        <v>0</v>
      </c>
      <c r="MC7" s="61">
        <v>0</v>
      </c>
      <c r="MD7" s="61">
        <v>1</v>
      </c>
      <c r="ME7" s="61">
        <v>0</v>
      </c>
      <c r="MF7" s="61">
        <v>0</v>
      </c>
      <c r="MG7" s="61">
        <v>0</v>
      </c>
      <c r="MH7" s="61">
        <v>0</v>
      </c>
      <c r="MI7" s="61">
        <v>0</v>
      </c>
      <c r="MJ7" s="61">
        <v>0</v>
      </c>
      <c r="MK7" s="61">
        <v>0</v>
      </c>
      <c r="ML7" s="61">
        <v>0</v>
      </c>
      <c r="MM7" s="61">
        <v>0</v>
      </c>
      <c r="MN7" s="61">
        <v>0</v>
      </c>
      <c r="MO7" s="61">
        <v>0</v>
      </c>
      <c r="MP7" s="61">
        <v>0</v>
      </c>
      <c r="MQ7" s="61">
        <v>0</v>
      </c>
      <c r="MR7" s="61">
        <v>0</v>
      </c>
      <c r="MS7" s="61">
        <v>0</v>
      </c>
      <c r="MT7" s="61">
        <v>0</v>
      </c>
      <c r="MU7" s="61">
        <v>0</v>
      </c>
      <c r="MV7" s="61">
        <v>0</v>
      </c>
      <c r="MW7" s="61">
        <v>0</v>
      </c>
      <c r="MX7" s="61">
        <v>0</v>
      </c>
      <c r="MY7" s="61">
        <v>0</v>
      </c>
      <c r="MZ7" s="61">
        <v>0</v>
      </c>
      <c r="NA7" s="61">
        <v>0</v>
      </c>
      <c r="NB7" s="61">
        <v>0</v>
      </c>
      <c r="NC7" s="61">
        <v>0</v>
      </c>
      <c r="ND7" s="61">
        <v>0</v>
      </c>
      <c r="NE7" s="61">
        <v>0</v>
      </c>
      <c r="NF7" s="61">
        <v>0</v>
      </c>
      <c r="NG7" s="61">
        <v>0</v>
      </c>
      <c r="NH7" s="61">
        <v>0</v>
      </c>
      <c r="NI7" s="61">
        <v>0</v>
      </c>
      <c r="NJ7" s="61">
        <v>0</v>
      </c>
      <c r="NK7" s="61">
        <v>0</v>
      </c>
      <c r="NL7" s="61">
        <v>0</v>
      </c>
      <c r="NM7" s="61">
        <v>0</v>
      </c>
      <c r="NN7" s="61">
        <v>0</v>
      </c>
      <c r="NO7" s="61">
        <v>0</v>
      </c>
      <c r="NP7" s="61">
        <v>0</v>
      </c>
      <c r="NQ7" s="61">
        <v>0</v>
      </c>
      <c r="NR7" s="61">
        <v>0</v>
      </c>
      <c r="NS7" s="61">
        <v>0</v>
      </c>
      <c r="NT7" s="61">
        <v>0</v>
      </c>
      <c r="NU7" s="61">
        <v>0</v>
      </c>
      <c r="NV7" s="61">
        <v>0</v>
      </c>
      <c r="NW7" s="61">
        <v>0</v>
      </c>
      <c r="NX7" s="61">
        <v>0</v>
      </c>
      <c r="NY7" s="61">
        <v>0</v>
      </c>
      <c r="NZ7" s="61">
        <v>0</v>
      </c>
      <c r="OA7" s="61">
        <v>0</v>
      </c>
      <c r="OB7" s="61">
        <v>0</v>
      </c>
      <c r="OC7" s="61">
        <v>0</v>
      </c>
      <c r="OD7" s="61">
        <v>0</v>
      </c>
      <c r="OE7" s="61">
        <v>0</v>
      </c>
      <c r="OF7" s="61">
        <v>0</v>
      </c>
      <c r="OG7" s="61">
        <v>0</v>
      </c>
      <c r="OH7" s="61">
        <v>0</v>
      </c>
      <c r="OI7" s="61">
        <v>0</v>
      </c>
      <c r="OJ7" s="61">
        <v>0</v>
      </c>
      <c r="OK7" s="61">
        <v>0</v>
      </c>
      <c r="OL7" s="61">
        <v>0</v>
      </c>
      <c r="OM7" s="61">
        <v>0</v>
      </c>
      <c r="ON7" s="61">
        <v>0</v>
      </c>
      <c r="OO7" s="61">
        <v>0</v>
      </c>
      <c r="OP7" s="61">
        <v>0</v>
      </c>
      <c r="OQ7" s="61">
        <v>0</v>
      </c>
      <c r="OR7" s="61">
        <v>0</v>
      </c>
      <c r="OU7" s="61">
        <v>0</v>
      </c>
      <c r="OV7" s="61">
        <v>1</v>
      </c>
      <c r="OW7" s="61">
        <v>1</v>
      </c>
      <c r="OX7" s="61">
        <v>1</v>
      </c>
      <c r="OY7" s="61">
        <v>1</v>
      </c>
      <c r="OZ7" s="61">
        <v>1</v>
      </c>
      <c r="PA7" s="61">
        <v>1</v>
      </c>
      <c r="PB7" s="61">
        <v>1</v>
      </c>
      <c r="PC7" s="61">
        <v>1</v>
      </c>
      <c r="PD7" s="61">
        <v>1</v>
      </c>
      <c r="PE7" s="61">
        <v>1</v>
      </c>
      <c r="PF7" s="61">
        <v>1</v>
      </c>
      <c r="PG7" s="61">
        <v>1</v>
      </c>
      <c r="PH7" s="61">
        <v>1</v>
      </c>
      <c r="PI7" s="61">
        <v>1</v>
      </c>
      <c r="PJ7" s="61">
        <v>1</v>
      </c>
      <c r="PK7" s="61">
        <v>1</v>
      </c>
      <c r="PL7" s="61">
        <v>1</v>
      </c>
      <c r="PM7" s="61">
        <v>1</v>
      </c>
      <c r="PN7" s="61">
        <v>1</v>
      </c>
      <c r="PO7" s="61">
        <v>1</v>
      </c>
      <c r="PP7" s="61">
        <v>1</v>
      </c>
      <c r="PQ7" s="61">
        <v>1</v>
      </c>
      <c r="PR7" s="61">
        <v>1</v>
      </c>
      <c r="PS7" s="61">
        <v>1</v>
      </c>
      <c r="PT7" s="61">
        <v>1</v>
      </c>
      <c r="PU7" s="61">
        <v>1</v>
      </c>
      <c r="PV7" s="61">
        <v>0</v>
      </c>
      <c r="PW7" s="61">
        <v>0</v>
      </c>
      <c r="PX7" s="61">
        <v>0</v>
      </c>
      <c r="PY7" s="61">
        <v>0</v>
      </c>
      <c r="PZ7" s="61">
        <v>30084</v>
      </c>
      <c r="QA7" s="61">
        <v>0</v>
      </c>
      <c r="QB7" s="61">
        <v>0</v>
      </c>
      <c r="QC7" s="61">
        <v>0</v>
      </c>
      <c r="QD7" s="61">
        <v>0</v>
      </c>
      <c r="QE7" s="61">
        <v>0</v>
      </c>
      <c r="QF7" s="61">
        <v>4970</v>
      </c>
      <c r="QG7" s="61">
        <v>-1.1000000000000001</v>
      </c>
      <c r="QH7" s="61">
        <v>20.2</v>
      </c>
      <c r="QI7" s="61">
        <v>120</v>
      </c>
      <c r="QJ7" s="61">
        <v>0</v>
      </c>
      <c r="QK7" s="61">
        <v>0</v>
      </c>
      <c r="QL7" s="61">
        <v>0</v>
      </c>
      <c r="QM7" s="61">
        <v>0</v>
      </c>
      <c r="QN7" s="61">
        <v>0</v>
      </c>
      <c r="QO7" s="61">
        <v>0</v>
      </c>
      <c r="QP7" s="61">
        <v>0</v>
      </c>
      <c r="QQ7" s="61">
        <v>0</v>
      </c>
      <c r="QR7" s="61">
        <v>11.1</v>
      </c>
      <c r="QS7" s="61">
        <v>0</v>
      </c>
      <c r="QT7" s="61">
        <v>0</v>
      </c>
      <c r="QU7" s="61">
        <v>0</v>
      </c>
      <c r="QV7" s="61">
        <v>0</v>
      </c>
      <c r="QW7" s="61">
        <v>399</v>
      </c>
      <c r="QX7" s="61">
        <v>399</v>
      </c>
      <c r="QY7" s="61">
        <v>400</v>
      </c>
      <c r="QZ7" s="61">
        <v>125.9</v>
      </c>
      <c r="RA7" s="61">
        <v>500</v>
      </c>
      <c r="RB7" s="61">
        <v>600</v>
      </c>
      <c r="RC7" s="61">
        <v>0</v>
      </c>
      <c r="RD7" s="61">
        <v>0</v>
      </c>
      <c r="RE7" s="61">
        <v>0</v>
      </c>
      <c r="RF7" s="61">
        <v>128.19999999999999</v>
      </c>
      <c r="RG7" s="61">
        <v>0</v>
      </c>
      <c r="RH7" s="61">
        <v>0</v>
      </c>
      <c r="RI7" s="61">
        <v>0</v>
      </c>
      <c r="RJ7" s="61">
        <v>128.19999999999999</v>
      </c>
      <c r="RK7" s="61">
        <v>0</v>
      </c>
      <c r="RL7" s="61">
        <v>0</v>
      </c>
      <c r="RM7" s="61">
        <v>0</v>
      </c>
      <c r="RN7" s="61">
        <v>405</v>
      </c>
      <c r="RO7" s="61">
        <v>405</v>
      </c>
      <c r="RP7" s="61">
        <v>0</v>
      </c>
      <c r="RQ7" s="61">
        <v>0</v>
      </c>
      <c r="RR7" s="61">
        <v>0</v>
      </c>
      <c r="RS7" s="61">
        <v>0</v>
      </c>
      <c r="RT7" s="61">
        <v>10.6</v>
      </c>
      <c r="RU7" s="61">
        <v>0</v>
      </c>
      <c r="RV7" s="61">
        <v>0</v>
      </c>
      <c r="RW7" s="61">
        <v>0</v>
      </c>
      <c r="RX7" s="61">
        <v>10.6</v>
      </c>
      <c r="RY7" s="61">
        <v>0</v>
      </c>
      <c r="RZ7" s="61">
        <v>0</v>
      </c>
      <c r="SA7" s="61">
        <v>0</v>
      </c>
      <c r="SB7" s="61">
        <v>10.6</v>
      </c>
      <c r="SC7" s="61">
        <v>0</v>
      </c>
      <c r="SD7" s="61">
        <v>0</v>
      </c>
      <c r="SE7" s="61">
        <v>0</v>
      </c>
      <c r="SF7" s="61">
        <v>0</v>
      </c>
      <c r="SG7" s="61">
        <v>0</v>
      </c>
      <c r="SH7" s="61">
        <v>0</v>
      </c>
      <c r="SI7" s="61">
        <v>0</v>
      </c>
      <c r="SJ7" s="61">
        <v>0</v>
      </c>
      <c r="SK7" s="61">
        <v>0</v>
      </c>
      <c r="SL7" s="61">
        <v>0</v>
      </c>
      <c r="SM7" s="61">
        <v>0</v>
      </c>
      <c r="SN7" s="61">
        <v>0</v>
      </c>
      <c r="SO7" s="61">
        <v>0</v>
      </c>
      <c r="SP7" s="61">
        <v>1608474560085</v>
      </c>
      <c r="SQ7" s="61">
        <v>0</v>
      </c>
      <c r="SR7" s="61">
        <v>59</v>
      </c>
      <c r="SS7" s="61">
        <v>1.0009999999999999</v>
      </c>
      <c r="ST7" s="61">
        <v>1</v>
      </c>
      <c r="SU7" s="61">
        <v>0</v>
      </c>
      <c r="SV7" s="61">
        <v>0</v>
      </c>
      <c r="SW7" s="61">
        <v>4</v>
      </c>
      <c r="SX7" s="61">
        <v>17.32</v>
      </c>
      <c r="SY7" s="61">
        <v>0.40000000000000213</v>
      </c>
      <c r="TA7" s="61">
        <v>4966</v>
      </c>
      <c r="TF7" s="61">
        <v>26</v>
      </c>
      <c r="TG7" s="61">
        <v>52</v>
      </c>
      <c r="TH7" s="61">
        <v>0</v>
      </c>
      <c r="TI7" s="61">
        <v>0</v>
      </c>
      <c r="TJ7" s="61">
        <v>37986</v>
      </c>
      <c r="TK7" s="61">
        <v>37976</v>
      </c>
      <c r="TL7" s="61">
        <v>35626</v>
      </c>
      <c r="TM7" s="61">
        <v>35903</v>
      </c>
      <c r="TN7" s="61">
        <v>0</v>
      </c>
      <c r="TO7" s="61">
        <v>0</v>
      </c>
      <c r="TP7" s="61">
        <v>336</v>
      </c>
      <c r="TQ7" s="61">
        <v>330</v>
      </c>
      <c r="TR7" s="61">
        <v>559</v>
      </c>
      <c r="TS7" s="61">
        <v>559</v>
      </c>
      <c r="TT7" s="61">
        <v>561</v>
      </c>
      <c r="TU7" s="61">
        <v>561</v>
      </c>
      <c r="TV7" s="61">
        <v>557</v>
      </c>
      <c r="TW7" s="61">
        <v>563</v>
      </c>
      <c r="TX7" s="61">
        <v>561</v>
      </c>
      <c r="TY7" s="61">
        <v>564</v>
      </c>
      <c r="TZ7" s="61">
        <v>562</v>
      </c>
      <c r="UA7" s="61">
        <v>562</v>
      </c>
      <c r="UB7" s="61">
        <v>560</v>
      </c>
      <c r="UC7" s="61">
        <v>562</v>
      </c>
      <c r="UD7" s="61">
        <v>555</v>
      </c>
      <c r="UE7" s="61">
        <v>555</v>
      </c>
      <c r="UF7" s="61">
        <v>562</v>
      </c>
      <c r="UG7" s="61">
        <v>562</v>
      </c>
      <c r="UH7" s="61">
        <v>560</v>
      </c>
      <c r="UI7" s="61">
        <v>560</v>
      </c>
      <c r="UJ7" s="61">
        <v>563</v>
      </c>
      <c r="UK7" s="61">
        <v>560</v>
      </c>
      <c r="UL7" s="61">
        <v>561</v>
      </c>
      <c r="UM7" s="61">
        <v>558</v>
      </c>
      <c r="UN7" s="61">
        <v>559</v>
      </c>
      <c r="UO7" s="61">
        <v>558</v>
      </c>
      <c r="UP7" s="61">
        <v>560</v>
      </c>
      <c r="UQ7" s="61">
        <v>559</v>
      </c>
      <c r="UR7" s="61">
        <v>564</v>
      </c>
      <c r="US7" s="61">
        <v>564</v>
      </c>
      <c r="UT7" s="61">
        <v>555</v>
      </c>
      <c r="UU7" s="61">
        <v>554</v>
      </c>
      <c r="UV7" s="61">
        <v>0</v>
      </c>
      <c r="UW7" s="61">
        <v>0</v>
      </c>
      <c r="UX7" s="61">
        <v>0</v>
      </c>
      <c r="UY7" s="61">
        <v>340</v>
      </c>
      <c r="UZ7" s="61">
        <v>338</v>
      </c>
      <c r="VA7" s="61">
        <v>10</v>
      </c>
      <c r="WR7" s="61">
        <v>0</v>
      </c>
      <c r="WS7" s="61">
        <v>1</v>
      </c>
      <c r="WT7" s="61">
        <v>0</v>
      </c>
      <c r="WU7" s="61">
        <v>0</v>
      </c>
      <c r="WV7" s="61">
        <v>0</v>
      </c>
      <c r="WW7" s="61">
        <v>0</v>
      </c>
      <c r="WX7" s="61">
        <v>0</v>
      </c>
      <c r="WY7" s="61">
        <v>0</v>
      </c>
      <c r="WZ7" s="61">
        <v>0</v>
      </c>
      <c r="XA7" s="61">
        <v>0</v>
      </c>
      <c r="XD7" s="61">
        <v>0</v>
      </c>
      <c r="XF7" s="61">
        <v>1</v>
      </c>
      <c r="XG7" s="61">
        <v>0</v>
      </c>
      <c r="XH7" s="61">
        <v>0</v>
      </c>
      <c r="XI7" s="61">
        <v>0</v>
      </c>
      <c r="XJ7" s="61">
        <v>0</v>
      </c>
      <c r="XK7" s="61">
        <v>0</v>
      </c>
      <c r="XL7" s="61">
        <v>0</v>
      </c>
      <c r="XM7" s="61">
        <v>0</v>
      </c>
      <c r="XN7" s="61">
        <v>56.7</v>
      </c>
      <c r="XO7" s="61">
        <v>43.5</v>
      </c>
      <c r="XR7" s="61">
        <v>57.9</v>
      </c>
      <c r="XS7" s="61">
        <v>57</v>
      </c>
      <c r="XT7" s="61">
        <v>66.3</v>
      </c>
      <c r="XU7" s="61">
        <v>30.2</v>
      </c>
      <c r="XV7" s="61">
        <v>56.7</v>
      </c>
      <c r="XW7" s="61">
        <v>43.5</v>
      </c>
      <c r="XX7" s="61">
        <v>55.666850080218445</v>
      </c>
      <c r="XY7" s="61">
        <v>42.858740442278815</v>
      </c>
      <c r="XZ7" s="61">
        <v>1</v>
      </c>
      <c r="YA7" s="61">
        <v>1606606418777</v>
      </c>
      <c r="YC7" s="61">
        <v>4408</v>
      </c>
      <c r="YD7" s="61">
        <v>0.999</v>
      </c>
      <c r="YE7" s="61">
        <v>50.02</v>
      </c>
      <c r="YF7" s="61">
        <v>0</v>
      </c>
      <c r="YG7" s="61">
        <v>20829</v>
      </c>
      <c r="YH7" s="61">
        <v>11991</v>
      </c>
      <c r="YI7" s="61">
        <v>20829</v>
      </c>
      <c r="YJ7" s="61">
        <v>11956</v>
      </c>
      <c r="YK7" s="61">
        <v>20912</v>
      </c>
      <c r="YL7" s="61">
        <v>12177</v>
      </c>
      <c r="YM7" s="61">
        <v>10874</v>
      </c>
      <c r="YN7" s="61">
        <v>6292</v>
      </c>
      <c r="YO7" s="61">
        <v>10914</v>
      </c>
      <c r="YP7" s="61">
        <v>6313</v>
      </c>
      <c r="YQ7" s="61">
        <v>10919</v>
      </c>
      <c r="YR7" s="61">
        <v>6272</v>
      </c>
      <c r="YS7" s="61">
        <v>0</v>
      </c>
      <c r="YT7" s="61">
        <v>13237</v>
      </c>
      <c r="YU7" s="61">
        <v>4412</v>
      </c>
      <c r="YV7" s="61">
        <v>3</v>
      </c>
      <c r="YW7" s="61">
        <v>6.0000000000000001E-3</v>
      </c>
      <c r="YX7" s="61">
        <v>100</v>
      </c>
      <c r="YY7" s="61">
        <v>2.23</v>
      </c>
      <c r="YZ7" s="61">
        <v>-52.2</v>
      </c>
      <c r="ZA7" s="61">
        <v>4.51</v>
      </c>
      <c r="ZB7" s="61">
        <v>0.81</v>
      </c>
      <c r="ZD7" s="61">
        <v>0</v>
      </c>
      <c r="ZE7" s="61">
        <v>82.7</v>
      </c>
      <c r="ZF7" s="61">
        <v>71.7</v>
      </c>
      <c r="ZG7" s="61">
        <v>0</v>
      </c>
      <c r="ZH7" s="61">
        <v>64.900000000000006</v>
      </c>
      <c r="ZI7" s="61">
        <v>65</v>
      </c>
      <c r="ZJ7" s="61">
        <v>64.8</v>
      </c>
      <c r="ZK7" s="61">
        <v>3</v>
      </c>
      <c r="ZL7" s="61">
        <v>0</v>
      </c>
      <c r="ZM7" s="61">
        <v>0</v>
      </c>
      <c r="ZN7" s="61">
        <v>22</v>
      </c>
      <c r="ZO7" s="61">
        <v>22</v>
      </c>
      <c r="ZP7" s="61">
        <v>22</v>
      </c>
      <c r="ZQ7" s="61">
        <v>22</v>
      </c>
      <c r="ZR7" s="61">
        <v>22</v>
      </c>
      <c r="ZS7" s="61">
        <v>22</v>
      </c>
      <c r="ZT7" s="61">
        <v>22</v>
      </c>
      <c r="ZU7" s="61">
        <v>22</v>
      </c>
      <c r="ZV7" s="61">
        <v>22</v>
      </c>
      <c r="ZW7" s="61">
        <v>22</v>
      </c>
      <c r="ZX7" s="61">
        <v>22</v>
      </c>
      <c r="ZY7" s="61">
        <v>22</v>
      </c>
      <c r="ZZ7" s="61">
        <v>22</v>
      </c>
      <c r="AAA7" s="61">
        <v>22</v>
      </c>
      <c r="AAB7" s="61">
        <v>22</v>
      </c>
      <c r="AAC7" s="61">
        <v>22</v>
      </c>
      <c r="AAD7" s="61">
        <v>22</v>
      </c>
      <c r="AAE7" s="61">
        <v>22</v>
      </c>
      <c r="AAF7" s="61">
        <v>22</v>
      </c>
      <c r="AAG7" s="61">
        <v>22</v>
      </c>
      <c r="AAH7" s="61">
        <v>22</v>
      </c>
      <c r="AAI7" s="61">
        <v>22</v>
      </c>
      <c r="AAJ7" s="61">
        <v>22</v>
      </c>
      <c r="AAK7" s="61">
        <v>22</v>
      </c>
      <c r="AAL7" s="61">
        <v>22</v>
      </c>
      <c r="AAM7" s="61">
        <v>61.3</v>
      </c>
      <c r="AAN7" s="61">
        <v>58.6</v>
      </c>
      <c r="AAO7" s="61">
        <v>58.2</v>
      </c>
      <c r="AAP7" s="61">
        <v>60.7</v>
      </c>
      <c r="AAQ7" s="61">
        <v>51.8</v>
      </c>
      <c r="AAR7" s="61">
        <v>51.2</v>
      </c>
      <c r="AAS7" s="61">
        <v>60.6</v>
      </c>
      <c r="AAT7" s="61">
        <v>58.1</v>
      </c>
      <c r="AAU7" s="61">
        <v>61.2</v>
      </c>
      <c r="AAV7" s="61">
        <v>54.2</v>
      </c>
      <c r="AAW7" s="61">
        <v>60</v>
      </c>
      <c r="AAX7" s="61">
        <v>60.2</v>
      </c>
      <c r="AAY7" s="61">
        <v>1.26</v>
      </c>
      <c r="AAZ7" s="61">
        <v>1.26</v>
      </c>
      <c r="ABA7" s="61">
        <v>1.26</v>
      </c>
      <c r="ABB7" s="61">
        <v>1.26</v>
      </c>
      <c r="ABC7" s="61">
        <v>1.26</v>
      </c>
      <c r="ABD7" s="61">
        <v>1.26</v>
      </c>
      <c r="ABE7" s="61">
        <v>1.26</v>
      </c>
      <c r="ABF7" s="61">
        <v>1.26</v>
      </c>
      <c r="ABG7" s="61">
        <v>1.26</v>
      </c>
      <c r="ABH7" s="61">
        <v>1.26</v>
      </c>
      <c r="ABI7" s="61">
        <v>1.26</v>
      </c>
      <c r="ABJ7" s="61">
        <v>1.26</v>
      </c>
      <c r="ABK7" s="61">
        <v>1</v>
      </c>
      <c r="ABL7" s="61">
        <v>1</v>
      </c>
      <c r="ABM7" s="61">
        <v>1</v>
      </c>
      <c r="ABN7" s="61">
        <v>1</v>
      </c>
      <c r="ABO7" s="61">
        <v>1</v>
      </c>
      <c r="ABP7" s="61">
        <v>1</v>
      </c>
      <c r="ABQ7" s="61">
        <v>1</v>
      </c>
      <c r="ABR7" s="61">
        <v>1</v>
      </c>
      <c r="ABS7" s="61">
        <v>1</v>
      </c>
      <c r="ABT7" s="61">
        <v>1</v>
      </c>
      <c r="ABU7" s="61">
        <v>1</v>
      </c>
      <c r="ABV7" s="61">
        <v>1</v>
      </c>
      <c r="ABW7" s="61">
        <v>88</v>
      </c>
      <c r="ABX7" s="61">
        <v>88</v>
      </c>
      <c r="ABY7" s="61">
        <v>88</v>
      </c>
      <c r="ABZ7" s="61">
        <v>88</v>
      </c>
      <c r="ACA7" s="61">
        <v>88</v>
      </c>
      <c r="ACB7" s="61">
        <v>88</v>
      </c>
      <c r="ACC7" s="61">
        <v>88</v>
      </c>
      <c r="ACD7" s="61">
        <v>88</v>
      </c>
      <c r="ACE7" s="61">
        <v>88</v>
      </c>
      <c r="ACF7" s="61">
        <v>88</v>
      </c>
      <c r="ACG7" s="61">
        <v>88</v>
      </c>
      <c r="ACH7" s="61">
        <v>88</v>
      </c>
      <c r="ACI7" s="61">
        <v>8973.6</v>
      </c>
      <c r="ACJ7" s="61">
        <v>30217.8</v>
      </c>
      <c r="ACK7" s="61">
        <v>13905.3</v>
      </c>
      <c r="ACL7" s="61">
        <v>30217.7</v>
      </c>
      <c r="ACM7" s="61">
        <v>30217.9</v>
      </c>
      <c r="ACN7" s="61">
        <v>30218.1</v>
      </c>
      <c r="ACO7" s="61">
        <v>30208.3</v>
      </c>
      <c r="ACP7" s="61">
        <v>30210.5</v>
      </c>
      <c r="ACQ7" s="61">
        <v>30217.8</v>
      </c>
      <c r="ACR7" s="61">
        <v>30217.8</v>
      </c>
      <c r="ACS7" s="61">
        <v>30217.8</v>
      </c>
      <c r="ACT7" s="61">
        <v>30217.8</v>
      </c>
      <c r="ACU7" s="61">
        <v>2019</v>
      </c>
      <c r="ACV7" s="61">
        <v>2016</v>
      </c>
      <c r="ACW7" s="61">
        <v>4</v>
      </c>
      <c r="ACX7" s="61">
        <v>2</v>
      </c>
      <c r="ACY7" s="61">
        <v>2015</v>
      </c>
      <c r="ACZ7" s="61">
        <v>7</v>
      </c>
      <c r="ADA7" s="61">
        <v>7</v>
      </c>
      <c r="ADB7" s="61">
        <v>2016</v>
      </c>
      <c r="ADC7" s="61">
        <v>4</v>
      </c>
      <c r="ADD7" s="61">
        <v>2</v>
      </c>
      <c r="ADE7" s="61">
        <v>22</v>
      </c>
      <c r="ADF7" s="61">
        <v>4</v>
      </c>
      <c r="ADG7" s="61">
        <v>2016</v>
      </c>
      <c r="ADH7" s="61">
        <v>4</v>
      </c>
      <c r="ADI7" s="61">
        <v>2</v>
      </c>
      <c r="ADJ7" s="61">
        <v>2016</v>
      </c>
      <c r="ADK7" s="61">
        <v>4</v>
      </c>
      <c r="ADL7" s="61">
        <v>2</v>
      </c>
      <c r="ADM7" s="61">
        <v>2015</v>
      </c>
      <c r="ADN7" s="61">
        <v>2</v>
      </c>
      <c r="ADO7" s="61">
        <v>10</v>
      </c>
      <c r="ADP7" s="61">
        <v>2016</v>
      </c>
      <c r="ADQ7" s="61">
        <v>24</v>
      </c>
      <c r="ADR7" s="61">
        <v>3</v>
      </c>
      <c r="ADS7" s="61">
        <v>2016</v>
      </c>
      <c r="ADT7" s="61">
        <v>4</v>
      </c>
      <c r="ADU7" s="61">
        <v>2</v>
      </c>
      <c r="ADV7" s="61">
        <v>2016</v>
      </c>
      <c r="ADW7" s="61">
        <v>2</v>
      </c>
      <c r="ADX7" s="61">
        <v>2</v>
      </c>
      <c r="ADY7" s="61">
        <v>2016</v>
      </c>
      <c r="ADZ7" s="61">
        <v>3</v>
      </c>
      <c r="AEA7" s="61">
        <v>2</v>
      </c>
      <c r="AEB7" s="61">
        <v>2016</v>
      </c>
      <c r="AEC7" s="61">
        <v>4</v>
      </c>
      <c r="AED7" s="61">
        <v>2</v>
      </c>
      <c r="AEE7" s="61">
        <v>46141</v>
      </c>
      <c r="AEF7" s="61">
        <v>27977</v>
      </c>
      <c r="AEG7" s="61">
        <v>23295</v>
      </c>
      <c r="AEH7" s="61">
        <v>27917</v>
      </c>
      <c r="AEI7" s="61">
        <v>27936</v>
      </c>
      <c r="AEJ7" s="61">
        <v>27953</v>
      </c>
      <c r="AEK7" s="61">
        <v>25653</v>
      </c>
      <c r="AEL7" s="61">
        <v>29204</v>
      </c>
      <c r="AEM7" s="61">
        <v>27938</v>
      </c>
      <c r="AEN7" s="61">
        <v>27787</v>
      </c>
      <c r="AEO7" s="61">
        <v>27828</v>
      </c>
      <c r="AEP7" s="61">
        <v>27978</v>
      </c>
      <c r="AEQ7" s="61">
        <v>7.73</v>
      </c>
      <c r="AER7" s="61">
        <v>7.73</v>
      </c>
      <c r="AES7" s="61">
        <v>7.73</v>
      </c>
      <c r="AET7" s="61">
        <v>7.73</v>
      </c>
      <c r="AEU7" s="61">
        <v>7.73</v>
      </c>
      <c r="AEV7" s="61">
        <v>7.73</v>
      </c>
      <c r="AEW7" s="61">
        <v>7.73</v>
      </c>
      <c r="AEX7" s="61">
        <v>7.73</v>
      </c>
      <c r="AEY7" s="61">
        <v>7.73</v>
      </c>
      <c r="AEZ7" s="61">
        <v>7.73</v>
      </c>
      <c r="AFA7" s="61">
        <v>7.73</v>
      </c>
      <c r="AFB7" s="61">
        <v>7.73</v>
      </c>
      <c r="AFC7" s="61">
        <v>0</v>
      </c>
      <c r="AFD7" s="61">
        <v>0</v>
      </c>
      <c r="AFE7" s="61">
        <v>0</v>
      </c>
      <c r="AFF7" s="61">
        <v>0</v>
      </c>
      <c r="AFG7" s="61">
        <v>0</v>
      </c>
      <c r="AFH7" s="61">
        <v>0</v>
      </c>
      <c r="AFI7" s="61">
        <v>0</v>
      </c>
      <c r="AFJ7" s="61">
        <v>0</v>
      </c>
      <c r="AFK7" s="61">
        <v>0</v>
      </c>
      <c r="AFL7" s="61">
        <v>0</v>
      </c>
      <c r="AFM7" s="61">
        <v>0</v>
      </c>
      <c r="AFN7" s="61">
        <v>0</v>
      </c>
      <c r="AFO7" s="61">
        <v>0</v>
      </c>
      <c r="AFP7" s="61">
        <v>0</v>
      </c>
      <c r="AFQ7" s="61">
        <v>0</v>
      </c>
      <c r="AFR7" s="61">
        <v>0</v>
      </c>
      <c r="AFS7" s="61">
        <v>0</v>
      </c>
      <c r="AFT7" s="61">
        <v>0</v>
      </c>
      <c r="AFU7" s="61">
        <v>0</v>
      </c>
      <c r="AFV7" s="61">
        <v>0</v>
      </c>
      <c r="AFW7" s="61">
        <v>0</v>
      </c>
      <c r="AFX7" s="61">
        <v>0</v>
      </c>
      <c r="AFY7" s="61">
        <v>0</v>
      </c>
      <c r="AFZ7" s="61">
        <v>0</v>
      </c>
      <c r="AGA7" s="61">
        <v>0</v>
      </c>
      <c r="AGB7" s="61">
        <v>0</v>
      </c>
      <c r="AGC7" s="61">
        <v>0</v>
      </c>
      <c r="AGD7" s="61">
        <v>0</v>
      </c>
      <c r="AGE7" s="61">
        <v>0</v>
      </c>
      <c r="AGF7" s="61">
        <v>0</v>
      </c>
      <c r="AGG7" s="61">
        <v>0</v>
      </c>
      <c r="AGH7" s="61">
        <v>0</v>
      </c>
      <c r="AGI7" s="61">
        <v>0</v>
      </c>
      <c r="AGJ7" s="61">
        <v>0</v>
      </c>
      <c r="AGK7" s="61">
        <v>184</v>
      </c>
      <c r="AGL7" s="61">
        <v>0</v>
      </c>
      <c r="AGM7" s="61">
        <v>0</v>
      </c>
      <c r="AGN7" s="61">
        <v>-10.1</v>
      </c>
      <c r="AGO7" s="61">
        <v>-10.1</v>
      </c>
      <c r="AGP7" s="61">
        <v>-10.1</v>
      </c>
      <c r="AGQ7" s="61">
        <v>-10.1</v>
      </c>
      <c r="AGR7" s="61">
        <v>-10.1</v>
      </c>
      <c r="AGS7" s="61">
        <v>-10.1</v>
      </c>
      <c r="AGT7" s="61">
        <v>-10.1</v>
      </c>
      <c r="AGU7" s="61">
        <v>-10.1</v>
      </c>
      <c r="AGV7" s="61">
        <v>-10.1</v>
      </c>
      <c r="AGW7" s="61">
        <v>-10.1</v>
      </c>
      <c r="AGX7" s="61">
        <v>-10.1</v>
      </c>
      <c r="AGY7" s="61">
        <v>-10.1</v>
      </c>
      <c r="AGZ7" s="61">
        <v>-10.1</v>
      </c>
      <c r="AHA7" s="61">
        <v>-10.1</v>
      </c>
      <c r="AHB7" s="61">
        <v>-10.1</v>
      </c>
      <c r="AHC7" s="61">
        <v>-10.1</v>
      </c>
      <c r="AHD7" s="61">
        <v>-10.1</v>
      </c>
      <c r="AHE7" s="61">
        <v>-10.1</v>
      </c>
      <c r="AHF7" s="61">
        <v>-10.1</v>
      </c>
      <c r="AHG7" s="61">
        <v>-10.1</v>
      </c>
      <c r="AHH7" s="61">
        <v>-10.1</v>
      </c>
      <c r="AHI7" s="61">
        <v>-10.1</v>
      </c>
      <c r="AHJ7" s="61">
        <v>-10.1</v>
      </c>
      <c r="AHK7" s="61">
        <v>-10.1</v>
      </c>
      <c r="AHL7" s="61">
        <v>189</v>
      </c>
      <c r="AHM7" s="61">
        <v>110</v>
      </c>
      <c r="AHN7" s="61">
        <v>126</v>
      </c>
      <c r="AHO7" s="61">
        <v>141</v>
      </c>
      <c r="AHP7" s="61">
        <v>189</v>
      </c>
      <c r="AHQ7" s="61">
        <v>189</v>
      </c>
      <c r="AHR7" s="61">
        <v>141</v>
      </c>
      <c r="AHS7" s="61">
        <v>174</v>
      </c>
      <c r="AHT7" s="61">
        <v>94</v>
      </c>
      <c r="AHU7" s="61">
        <v>205</v>
      </c>
      <c r="AHV7" s="61">
        <v>189</v>
      </c>
      <c r="AHW7" s="61">
        <v>174</v>
      </c>
      <c r="AHX7" s="61">
        <v>189</v>
      </c>
      <c r="AHY7" s="61">
        <v>300</v>
      </c>
      <c r="AHZ7" s="61">
        <v>79</v>
      </c>
      <c r="AIA7" s="61">
        <v>94</v>
      </c>
      <c r="AIB7" s="61">
        <v>220</v>
      </c>
      <c r="AIC7" s="61">
        <v>94</v>
      </c>
      <c r="AID7" s="61">
        <v>220</v>
      </c>
      <c r="AIE7" s="61">
        <v>126</v>
      </c>
      <c r="AIF7" s="61">
        <v>126</v>
      </c>
      <c r="AIG7" s="61">
        <v>174</v>
      </c>
      <c r="AIH7" s="61">
        <v>126</v>
      </c>
      <c r="AII7" s="61">
        <v>94</v>
      </c>
      <c r="AIJ7" s="61">
        <v>0</v>
      </c>
      <c r="AIK7" s="61">
        <v>0</v>
      </c>
      <c r="AIL7" s="61">
        <v>0</v>
      </c>
      <c r="AIM7" s="61">
        <v>0</v>
      </c>
      <c r="AIN7" s="61">
        <v>0</v>
      </c>
      <c r="AIO7" s="61">
        <v>0</v>
      </c>
      <c r="AIP7" s="61">
        <v>0</v>
      </c>
      <c r="AIQ7" s="61">
        <v>0</v>
      </c>
      <c r="AIR7" s="61">
        <v>0</v>
      </c>
      <c r="AIS7" s="61">
        <v>0</v>
      </c>
      <c r="AIU7" s="61">
        <v>0</v>
      </c>
      <c r="AIV7" s="61">
        <v>0</v>
      </c>
      <c r="AIW7" s="61">
        <v>0</v>
      </c>
      <c r="AIX7" s="61">
        <v>0</v>
      </c>
      <c r="AIY7" s="61">
        <v>0</v>
      </c>
      <c r="AIZ7" s="61">
        <v>0</v>
      </c>
      <c r="AJA7" s="61">
        <v>0</v>
      </c>
      <c r="AJB7" s="61">
        <v>0</v>
      </c>
      <c r="AJC7" s="61">
        <v>0</v>
      </c>
      <c r="AJD7" s="61">
        <v>0</v>
      </c>
      <c r="AJE7" s="61">
        <v>0</v>
      </c>
      <c r="AJF7" s="61">
        <v>0</v>
      </c>
      <c r="AJG7" s="61">
        <v>0</v>
      </c>
      <c r="AJH7" s="61">
        <v>0</v>
      </c>
      <c r="AJI7" s="61">
        <v>0</v>
      </c>
      <c r="AJJ7" s="61">
        <v>0</v>
      </c>
      <c r="AJK7" s="61">
        <v>0</v>
      </c>
      <c r="AJL7" s="61">
        <v>0</v>
      </c>
      <c r="AJM7" s="61">
        <v>0</v>
      </c>
      <c r="AJN7" s="61">
        <v>0</v>
      </c>
      <c r="AJO7" s="61">
        <v>0</v>
      </c>
      <c r="AJP7" s="61">
        <v>0</v>
      </c>
      <c r="AJQ7" s="61">
        <v>0</v>
      </c>
      <c r="AJR7" s="61">
        <v>0</v>
      </c>
      <c r="AJS7" s="61">
        <v>0</v>
      </c>
      <c r="AJT7" s="61">
        <v>0</v>
      </c>
      <c r="AJU7" s="61">
        <v>0</v>
      </c>
      <c r="AJV7" s="61">
        <v>0</v>
      </c>
      <c r="AJW7" s="61">
        <v>0</v>
      </c>
      <c r="AJX7" s="61">
        <v>0</v>
      </c>
      <c r="AJY7" s="61">
        <v>0</v>
      </c>
      <c r="AJZ7" s="61">
        <v>0</v>
      </c>
      <c r="AKA7" s="61">
        <v>0</v>
      </c>
      <c r="AKB7" s="61">
        <v>0</v>
      </c>
      <c r="AKC7" s="61">
        <v>0</v>
      </c>
      <c r="AKD7" s="61">
        <v>0</v>
      </c>
      <c r="AKE7" s="61">
        <v>0</v>
      </c>
      <c r="AKF7" s="61">
        <v>0</v>
      </c>
      <c r="AKG7" s="61">
        <v>0</v>
      </c>
      <c r="AKH7" s="61">
        <v>0</v>
      </c>
      <c r="AKI7" s="61">
        <v>0</v>
      </c>
      <c r="AKJ7" s="61">
        <v>0</v>
      </c>
      <c r="AKK7" s="61">
        <v>0</v>
      </c>
      <c r="AKL7" s="61">
        <v>0</v>
      </c>
      <c r="AKM7" s="61">
        <v>378</v>
      </c>
      <c r="AKN7" s="61">
        <v>476</v>
      </c>
      <c r="AKO7" s="61">
        <v>366</v>
      </c>
      <c r="AKP7" s="61">
        <v>268</v>
      </c>
      <c r="AKQ7" s="61">
        <v>366</v>
      </c>
      <c r="AKR7" s="61">
        <v>231</v>
      </c>
      <c r="AKS7" s="61">
        <v>219</v>
      </c>
      <c r="AKT7" s="61">
        <v>280</v>
      </c>
      <c r="AKU7" s="61">
        <v>293</v>
      </c>
      <c r="AKV7" s="61">
        <v>231</v>
      </c>
      <c r="AKW7" s="61">
        <v>341</v>
      </c>
      <c r="AKX7" s="61">
        <v>268</v>
      </c>
      <c r="AKY7" s="61">
        <v>427</v>
      </c>
      <c r="AKZ7" s="61">
        <v>439</v>
      </c>
      <c r="ALA7" s="61">
        <v>244</v>
      </c>
      <c r="ALB7" s="61">
        <v>415</v>
      </c>
      <c r="ALC7" s="61">
        <v>378</v>
      </c>
      <c r="ALD7" s="61">
        <v>366</v>
      </c>
      <c r="ALE7" s="61">
        <v>341</v>
      </c>
      <c r="ALF7" s="61">
        <v>329</v>
      </c>
      <c r="ALG7" s="61">
        <v>268</v>
      </c>
      <c r="ALH7" s="61">
        <v>256</v>
      </c>
      <c r="ALI7" s="61">
        <v>415</v>
      </c>
      <c r="ALJ7" s="61">
        <v>305</v>
      </c>
      <c r="ALK7" s="61">
        <v>-1.6E-2</v>
      </c>
      <c r="ALL7" s="61">
        <v>5.84</v>
      </c>
      <c r="ALM7" s="61">
        <v>0</v>
      </c>
      <c r="ALN7" s="61">
        <v>0</v>
      </c>
      <c r="ALO7" s="61">
        <v>0</v>
      </c>
      <c r="ALP7" s="61">
        <v>0</v>
      </c>
      <c r="ALQ7" s="61">
        <v>8</v>
      </c>
      <c r="ALR7" s="61">
        <v>7.69</v>
      </c>
      <c r="ALS7" s="61">
        <v>7.71</v>
      </c>
      <c r="ALT7" s="61">
        <v>7.82</v>
      </c>
      <c r="ALU7" s="61">
        <v>7.63</v>
      </c>
      <c r="ALV7" s="61">
        <v>7.78</v>
      </c>
      <c r="ALW7" s="61">
        <v>7.76</v>
      </c>
      <c r="ALX7" s="61">
        <v>7.65</v>
      </c>
      <c r="ALY7" s="61">
        <v>7.72</v>
      </c>
      <c r="ALZ7" s="61">
        <v>7.75</v>
      </c>
      <c r="AMA7" s="61">
        <v>7.88</v>
      </c>
      <c r="AMB7" s="61">
        <v>7.68</v>
      </c>
      <c r="AMC7" s="61">
        <v>7.8</v>
      </c>
      <c r="AMD7" s="61">
        <v>7.92</v>
      </c>
      <c r="AME7" s="61">
        <v>7.87</v>
      </c>
      <c r="AMF7" s="61">
        <v>7.71</v>
      </c>
      <c r="AMG7" s="61">
        <v>7.77</v>
      </c>
      <c r="AMH7" s="61">
        <v>7.88</v>
      </c>
      <c r="AMI7" s="61">
        <v>7.86</v>
      </c>
      <c r="AMJ7" s="61">
        <v>7.79</v>
      </c>
      <c r="AMK7" s="61">
        <v>7.76</v>
      </c>
      <c r="AML7" s="61">
        <v>7.89</v>
      </c>
      <c r="AMM7" s="61">
        <v>7.91</v>
      </c>
      <c r="AMN7" s="61">
        <v>7.73</v>
      </c>
      <c r="AMO7" s="61">
        <v>-0.13</v>
      </c>
      <c r="AMP7" s="61">
        <v>-0.19</v>
      </c>
      <c r="AMQ7" s="61">
        <v>-0.35</v>
      </c>
      <c r="AMR7" s="61">
        <v>0.4</v>
      </c>
      <c r="AMS7" s="61">
        <v>-0.31</v>
      </c>
      <c r="AMT7" s="61">
        <v>-0.5</v>
      </c>
      <c r="AMU7" s="61">
        <v>-0.33</v>
      </c>
      <c r="AMV7" s="61">
        <v>-0.06</v>
      </c>
      <c r="AMW7" s="61">
        <v>-0.32</v>
      </c>
      <c r="AMX7" s="61">
        <v>-0.49</v>
      </c>
      <c r="AMY7" s="61">
        <v>-0.22</v>
      </c>
      <c r="AMZ7" s="61">
        <v>-0.48</v>
      </c>
      <c r="ANA7" s="61">
        <v>0.32</v>
      </c>
      <c r="ANB7" s="61">
        <v>0.34</v>
      </c>
      <c r="ANC7" s="61">
        <v>0.3</v>
      </c>
      <c r="AND7" s="61">
        <v>-0.11</v>
      </c>
      <c r="ANE7" s="61">
        <v>-0.27</v>
      </c>
      <c r="ANF7" s="61">
        <v>-0.3</v>
      </c>
      <c r="ANG7" s="61">
        <v>0</v>
      </c>
      <c r="ANH7" s="61">
        <v>-0.5</v>
      </c>
      <c r="ANI7" s="61">
        <v>0.26</v>
      </c>
      <c r="ANJ7" s="61">
        <v>-0.28000000000000003</v>
      </c>
      <c r="ANK7" s="61">
        <v>0.36</v>
      </c>
      <c r="ANL7" s="61">
        <v>-0.14000000000000001</v>
      </c>
      <c r="ANM7" s="61">
        <v>7.9</v>
      </c>
      <c r="ANN7" s="61">
        <v>7.77</v>
      </c>
      <c r="ANO7" s="61">
        <v>7.84</v>
      </c>
      <c r="ANP7" s="61">
        <v>7.86</v>
      </c>
      <c r="ANQ7" s="61">
        <v>7.81</v>
      </c>
      <c r="ANR7" s="61">
        <v>7.69</v>
      </c>
      <c r="ANS7" s="61">
        <v>7.86</v>
      </c>
      <c r="ANT7" s="61">
        <v>7.75</v>
      </c>
      <c r="ANU7" s="61">
        <v>7.63</v>
      </c>
      <c r="ANV7" s="61">
        <v>7.83</v>
      </c>
      <c r="ANW7" s="61">
        <v>7.83</v>
      </c>
      <c r="ANX7" s="61">
        <v>7.68</v>
      </c>
      <c r="ANY7" s="61">
        <v>7.82</v>
      </c>
      <c r="ANZ7" s="61">
        <v>7.95</v>
      </c>
      <c r="AOA7" s="61">
        <v>7.8</v>
      </c>
      <c r="AOB7" s="61">
        <v>7.81</v>
      </c>
      <c r="AOC7" s="61">
        <v>7.77</v>
      </c>
      <c r="AOD7" s="61">
        <v>7.84</v>
      </c>
      <c r="AOE7" s="61">
        <v>7.85</v>
      </c>
      <c r="AOF7" s="61">
        <v>7.68</v>
      </c>
      <c r="AOG7" s="61">
        <v>7.71</v>
      </c>
      <c r="AOH7" s="61">
        <v>7.76</v>
      </c>
      <c r="AOI7" s="61">
        <v>7.77</v>
      </c>
      <c r="AOJ7" s="61">
        <v>7.79</v>
      </c>
      <c r="AOK7" s="61">
        <v>-0.18</v>
      </c>
      <c r="AOL7" s="61">
        <v>-0.34</v>
      </c>
      <c r="AOM7" s="61">
        <v>-0.27</v>
      </c>
      <c r="AON7" s="61">
        <v>-0.31</v>
      </c>
      <c r="AOO7" s="61">
        <v>-0.34</v>
      </c>
      <c r="AOP7" s="61">
        <v>-0.23</v>
      </c>
      <c r="AOQ7" s="61">
        <v>-0.32</v>
      </c>
      <c r="AOR7" s="61">
        <v>-0.25</v>
      </c>
      <c r="AOS7" s="61">
        <v>-0.45</v>
      </c>
      <c r="AOT7" s="61">
        <v>-0.42</v>
      </c>
      <c r="AOU7" s="61">
        <v>-0.27</v>
      </c>
      <c r="AOV7" s="61">
        <v>-0.16</v>
      </c>
      <c r="AOW7" s="61">
        <v>0.32</v>
      </c>
      <c r="AOX7" s="61">
        <v>0.19</v>
      </c>
      <c r="AOY7" s="61">
        <v>0.43</v>
      </c>
      <c r="AOZ7" s="61">
        <v>0.31</v>
      </c>
      <c r="APA7" s="61">
        <v>0.45</v>
      </c>
      <c r="APB7" s="61">
        <v>-0.01</v>
      </c>
      <c r="APC7" s="61">
        <v>-0.16</v>
      </c>
      <c r="APD7" s="61">
        <v>0.48</v>
      </c>
      <c r="APE7" s="61">
        <v>0.17</v>
      </c>
      <c r="APF7" s="61">
        <v>-0.28000000000000003</v>
      </c>
      <c r="APG7" s="61">
        <v>-0.17</v>
      </c>
      <c r="APH7" s="61">
        <v>0.41</v>
      </c>
      <c r="API7" s="61">
        <v>132033.60000000001</v>
      </c>
      <c r="APJ7" s="61">
        <v>0</v>
      </c>
      <c r="APK7" s="61">
        <v>5143.1000000000004</v>
      </c>
      <c r="APL7" s="61">
        <v>0</v>
      </c>
      <c r="APM7" s="61">
        <v>232</v>
      </c>
      <c r="APN7" s="61">
        <v>0.02</v>
      </c>
      <c r="APO7" s="61">
        <v>0</v>
      </c>
      <c r="APP7" s="61">
        <v>114</v>
      </c>
      <c r="APQ7" s="61">
        <v>1.02</v>
      </c>
      <c r="APR7" s="61">
        <v>0</v>
      </c>
      <c r="APS7" s="61">
        <v>10889</v>
      </c>
      <c r="APT7" s="61" t="s">
        <v>7762</v>
      </c>
      <c r="APU7" s="61" t="s">
        <v>7809</v>
      </c>
      <c r="APV7" s="61" t="s">
        <v>7709</v>
      </c>
      <c r="APW7" s="61" t="s">
        <v>7775</v>
      </c>
      <c r="APX7" s="61" t="s">
        <v>7765</v>
      </c>
      <c r="APY7" s="61" t="s">
        <v>7810</v>
      </c>
      <c r="APZ7" s="61" t="s">
        <v>7670</v>
      </c>
      <c r="AQA7" s="61" t="s">
        <v>7811</v>
      </c>
      <c r="AQB7" s="61" t="s">
        <v>7768</v>
      </c>
      <c r="AQC7" s="61" t="s">
        <v>7811</v>
      </c>
      <c r="AQD7" s="61" t="s">
        <v>7762</v>
      </c>
      <c r="AQE7" s="61" t="s">
        <v>7770</v>
      </c>
      <c r="AQF7" s="61" t="s">
        <v>7762</v>
      </c>
      <c r="AQG7" s="61" t="s">
        <v>7812</v>
      </c>
      <c r="AQH7" s="61" t="s">
        <v>7771</v>
      </c>
      <c r="AQI7" s="61" t="s">
        <v>7813</v>
      </c>
      <c r="AQJ7" s="61" t="s">
        <v>7775</v>
      </c>
      <c r="AQK7" s="61" t="s">
        <v>7773</v>
      </c>
      <c r="AQL7" s="61" t="s">
        <v>7709</v>
      </c>
      <c r="AQM7" s="61" t="s">
        <v>7773</v>
      </c>
      <c r="AQN7" s="61" t="s">
        <v>7811</v>
      </c>
      <c r="AQO7" s="61" t="s">
        <v>7709</v>
      </c>
      <c r="AQP7" s="61" t="s">
        <v>7679</v>
      </c>
      <c r="AQQ7" s="61" t="s">
        <v>7814</v>
      </c>
      <c r="AQR7" s="61" t="s">
        <v>7709</v>
      </c>
      <c r="AQS7" s="61" t="s">
        <v>7815</v>
      </c>
      <c r="AQT7" s="61" t="s">
        <v>7771</v>
      </c>
      <c r="AQU7" s="61" t="s">
        <v>7709</v>
      </c>
      <c r="AQV7" s="61" t="s">
        <v>7816</v>
      </c>
      <c r="AQW7" s="61" t="s">
        <v>7709</v>
      </c>
      <c r="AQX7" s="61" t="s">
        <v>19</v>
      </c>
      <c r="AQY7" s="61">
        <v>26.3</v>
      </c>
      <c r="AQZ7" s="61">
        <v>29</v>
      </c>
      <c r="ARA7" s="61">
        <v>17</v>
      </c>
      <c r="ARB7" s="61">
        <v>25.2</v>
      </c>
      <c r="ARC7" s="61">
        <v>27.1</v>
      </c>
      <c r="ARD7" s="61">
        <v>29.8</v>
      </c>
      <c r="ARE7" s="61">
        <v>29.1</v>
      </c>
      <c r="ARF7" s="61">
        <v>25</v>
      </c>
      <c r="ARG7" s="61">
        <v>27.1</v>
      </c>
      <c r="ARH7" s="61">
        <v>26.7</v>
      </c>
      <c r="ARI7" s="61">
        <v>31.4</v>
      </c>
      <c r="ARJ7" s="61">
        <v>31.2</v>
      </c>
      <c r="ARK7" s="61">
        <v>27.9</v>
      </c>
      <c r="ARL7" s="61">
        <v>28.1</v>
      </c>
      <c r="ARM7" s="61">
        <v>28.3</v>
      </c>
      <c r="ARN7" s="61">
        <v>31.2</v>
      </c>
      <c r="ARO7" s="61">
        <v>24</v>
      </c>
      <c r="ARP7" s="61">
        <v>18.899999999999999</v>
      </c>
      <c r="ARQ7" s="61">
        <v>28.4</v>
      </c>
      <c r="ARR7" s="61">
        <v>26.9</v>
      </c>
      <c r="ARS7" s="61">
        <v>27</v>
      </c>
      <c r="ART7" s="61">
        <v>28</v>
      </c>
      <c r="ARU7" s="61">
        <v>23.9</v>
      </c>
      <c r="ARV7" s="61">
        <v>16.899999999999999</v>
      </c>
      <c r="ARW7" s="61">
        <v>24.7</v>
      </c>
      <c r="ARX7" s="61">
        <v>31.4</v>
      </c>
      <c r="ARY7" s="61">
        <v>16.899999999999999</v>
      </c>
      <c r="ARZ7" s="61">
        <v>1439</v>
      </c>
      <c r="AVE7" s="61" t="s">
        <v>7683</v>
      </c>
      <c r="AVF7" s="61">
        <v>50</v>
      </c>
      <c r="AVG7" s="61" t="s">
        <v>7817</v>
      </c>
      <c r="AVK7" s="61">
        <v>37.46</v>
      </c>
      <c r="AVL7" s="61">
        <v>2</v>
      </c>
      <c r="AVM7" s="61">
        <v>2</v>
      </c>
      <c r="AVO7" s="61">
        <v>50.01</v>
      </c>
      <c r="AVP7" s="61">
        <v>0</v>
      </c>
      <c r="AVQ7" s="61">
        <v>50.01</v>
      </c>
      <c r="AVR7" s="61">
        <v>0</v>
      </c>
      <c r="AVS7" s="61">
        <v>0</v>
      </c>
      <c r="AVT7" s="61">
        <v>0</v>
      </c>
      <c r="AVU7" s="61">
        <v>0</v>
      </c>
      <c r="AVV7" s="61">
        <v>0</v>
      </c>
      <c r="AVW7" s="61">
        <v>0</v>
      </c>
      <c r="AVY7" s="61">
        <v>0</v>
      </c>
      <c r="AWA7" s="61">
        <v>0</v>
      </c>
      <c r="AWB7" s="61">
        <v>0</v>
      </c>
      <c r="AWC7" s="61">
        <v>0</v>
      </c>
      <c r="AWD7" s="61">
        <v>0</v>
      </c>
      <c r="AWE7" s="61">
        <v>0</v>
      </c>
      <c r="AWF7" s="61">
        <v>0</v>
      </c>
      <c r="AWG7" s="61">
        <v>0</v>
      </c>
      <c r="AWH7" s="61">
        <v>0</v>
      </c>
      <c r="AWJ7" s="61">
        <v>0</v>
      </c>
      <c r="AWK7" s="61">
        <v>0</v>
      </c>
      <c r="AWL7" s="61">
        <v>0</v>
      </c>
      <c r="AWN7" s="61">
        <v>0</v>
      </c>
      <c r="AWO7" s="61">
        <v>0</v>
      </c>
      <c r="AWP7" s="61">
        <v>0</v>
      </c>
      <c r="AWQ7" s="61">
        <v>0</v>
      </c>
      <c r="AWR7" s="61">
        <v>0</v>
      </c>
      <c r="AWS7" s="61">
        <v>0</v>
      </c>
      <c r="AWT7" s="61">
        <v>1</v>
      </c>
      <c r="AXA7" s="61">
        <v>0</v>
      </c>
      <c r="AXB7" s="61">
        <v>0</v>
      </c>
      <c r="AXC7" s="61">
        <v>12</v>
      </c>
      <c r="AXD7" s="61">
        <v>5</v>
      </c>
      <c r="AXE7" s="61">
        <v>16</v>
      </c>
      <c r="AXF7" s="61">
        <v>0</v>
      </c>
      <c r="AXG7" s="61">
        <v>0</v>
      </c>
      <c r="AXH7" s="61">
        <v>8</v>
      </c>
      <c r="AXI7" s="61">
        <v>40</v>
      </c>
      <c r="AXJ7" s="61">
        <v>0</v>
      </c>
      <c r="AXL7" s="61">
        <v>20</v>
      </c>
      <c r="AXM7" s="61">
        <v>0</v>
      </c>
      <c r="AXN7" s="61">
        <v>0</v>
      </c>
      <c r="AXO7" s="61">
        <v>970</v>
      </c>
      <c r="AXP7" s="61">
        <v>40</v>
      </c>
      <c r="AXQ7" s="61">
        <v>0</v>
      </c>
      <c r="AXX7" s="61">
        <v>0</v>
      </c>
      <c r="AXY7" s="61">
        <v>9</v>
      </c>
      <c r="AXZ7" s="61">
        <v>0</v>
      </c>
      <c r="AYA7" s="61">
        <v>0</v>
      </c>
      <c r="AYB7" s="61">
        <v>1</v>
      </c>
      <c r="AYC7" s="61">
        <v>0</v>
      </c>
      <c r="AYD7" s="61">
        <v>1.4</v>
      </c>
      <c r="AYE7" s="61">
        <v>1.5</v>
      </c>
      <c r="AYF7" s="61">
        <v>20</v>
      </c>
      <c r="AYG7" s="61">
        <v>80</v>
      </c>
      <c r="AYH7" s="61">
        <v>60</v>
      </c>
      <c r="AYI7" s="61">
        <v>30</v>
      </c>
      <c r="AYJ7" s="61">
        <v>30</v>
      </c>
      <c r="AYK7" s="61">
        <v>60</v>
      </c>
      <c r="AYL7" s="61">
        <v>30</v>
      </c>
      <c r="AYM7" s="61">
        <v>30</v>
      </c>
      <c r="AYN7" s="61">
        <v>0</v>
      </c>
      <c r="AYO7" s="61">
        <v>1.4</v>
      </c>
      <c r="AYP7" s="61">
        <v>20</v>
      </c>
      <c r="AYQ7" s="61">
        <v>1.5</v>
      </c>
      <c r="AYR7" s="61">
        <v>80</v>
      </c>
      <c r="AYS7" s="61">
        <v>4</v>
      </c>
      <c r="AYT7" s="61">
        <v>0</v>
      </c>
      <c r="AYU7" s="61">
        <v>11</v>
      </c>
      <c r="AYV7" s="61">
        <v>0</v>
      </c>
      <c r="AZA7" s="61">
        <v>7</v>
      </c>
      <c r="AZF7" s="61">
        <v>500</v>
      </c>
      <c r="AZG7" s="61">
        <v>7000</v>
      </c>
      <c r="AZH7" s="61">
        <v>300</v>
      </c>
      <c r="AZI7" s="61">
        <v>1150</v>
      </c>
      <c r="AZK7" s="61">
        <v>1800</v>
      </c>
      <c r="AZU7" s="61">
        <v>0</v>
      </c>
      <c r="AZZ7" s="61">
        <v>0</v>
      </c>
      <c r="BAA7" s="61">
        <v>0</v>
      </c>
      <c r="BAB7" s="61">
        <v>0</v>
      </c>
      <c r="BAC7" s="61">
        <v>0</v>
      </c>
      <c r="BAD7" s="61">
        <v>25</v>
      </c>
      <c r="BAE7" s="61">
        <v>0</v>
      </c>
      <c r="BAF7" s="61">
        <v>0</v>
      </c>
      <c r="BAG7" s="61">
        <v>2</v>
      </c>
      <c r="BAH7" s="61">
        <v>2</v>
      </c>
      <c r="BAI7" s="61">
        <v>20</v>
      </c>
      <c r="BAJ7" s="61">
        <v>25</v>
      </c>
      <c r="BAK7" s="61">
        <v>30</v>
      </c>
      <c r="BAQ7" s="61">
        <v>0</v>
      </c>
      <c r="BAR7" s="61">
        <v>0</v>
      </c>
      <c r="BAS7" s="61">
        <v>1</v>
      </c>
      <c r="BAT7" s="61">
        <v>120</v>
      </c>
      <c r="BAV7" s="61">
        <v>2</v>
      </c>
      <c r="BAW7" s="61">
        <v>2</v>
      </c>
      <c r="BAX7" s="61">
        <v>2</v>
      </c>
      <c r="BAY7" s="61">
        <v>2</v>
      </c>
      <c r="BAZ7" s="61">
        <v>60</v>
      </c>
      <c r="BBA7" s="61">
        <v>60</v>
      </c>
      <c r="BBB7" s="61">
        <v>60</v>
      </c>
      <c r="BBC7" s="61">
        <v>60</v>
      </c>
      <c r="BBD7" s="61">
        <v>1</v>
      </c>
      <c r="BBE7" s="61">
        <v>50</v>
      </c>
      <c r="BBF7" s="61">
        <v>50</v>
      </c>
      <c r="BBH7" s="61">
        <v>200</v>
      </c>
      <c r="BBI7" s="61">
        <v>-1000</v>
      </c>
      <c r="BBK7" s="61">
        <v>-200</v>
      </c>
      <c r="BBL7" s="61">
        <v>-1950</v>
      </c>
      <c r="BBM7" s="61">
        <v>10</v>
      </c>
      <c r="BBN7" s="61">
        <v>0</v>
      </c>
      <c r="BBO7" s="61">
        <v>50</v>
      </c>
      <c r="BBP7" s="61">
        <v>1300</v>
      </c>
      <c r="BBQ7" s="61">
        <v>5.9</v>
      </c>
      <c r="BBR7" s="61">
        <v>6.7</v>
      </c>
      <c r="BBS7" s="61">
        <v>7</v>
      </c>
      <c r="BBT7" s="61">
        <v>0.1</v>
      </c>
      <c r="BBU7" s="61">
        <v>0</v>
      </c>
      <c r="BBV7" s="61">
        <v>0.1</v>
      </c>
      <c r="BBW7" s="61">
        <v>1</v>
      </c>
      <c r="BBX7" s="61">
        <v>1</v>
      </c>
      <c r="BBY7" s="61">
        <v>0</v>
      </c>
      <c r="BBZ7" s="61">
        <v>500</v>
      </c>
      <c r="BCA7" s="61">
        <v>7000</v>
      </c>
      <c r="BCB7" s="61">
        <v>70</v>
      </c>
      <c r="BCC7" s="61">
        <v>-500</v>
      </c>
      <c r="BCF7" s="61">
        <v>0</v>
      </c>
      <c r="BCH7" s="61">
        <v>0</v>
      </c>
      <c r="BCI7" s="61">
        <v>0</v>
      </c>
      <c r="BCJ7" s="61">
        <v>0.2</v>
      </c>
      <c r="BCK7" s="61">
        <v>0</v>
      </c>
      <c r="BCM7" s="61">
        <v>10</v>
      </c>
      <c r="BCN7" s="61">
        <v>0</v>
      </c>
      <c r="BCR7" s="61">
        <v>0</v>
      </c>
      <c r="BCT7" s="61">
        <v>5</v>
      </c>
      <c r="BCU7" s="61">
        <v>5</v>
      </c>
      <c r="BCV7" s="61">
        <v>5</v>
      </c>
      <c r="BCW7" s="61">
        <v>5</v>
      </c>
      <c r="BCX7" s="61">
        <v>5</v>
      </c>
      <c r="BCY7" s="61">
        <v>60</v>
      </c>
      <c r="BCZ7" s="61">
        <v>28</v>
      </c>
      <c r="BDA7" s="61">
        <v>40</v>
      </c>
      <c r="BDB7" s="61">
        <v>30</v>
      </c>
      <c r="BDC7" s="61">
        <v>50</v>
      </c>
      <c r="BDD7" s="61">
        <v>180</v>
      </c>
      <c r="BDE7" s="61">
        <v>28</v>
      </c>
      <c r="BDF7" s="61">
        <v>40</v>
      </c>
      <c r="BDG7" s="61">
        <v>0</v>
      </c>
      <c r="BDH7" s="61">
        <v>100</v>
      </c>
      <c r="BDI7" s="61">
        <v>0</v>
      </c>
      <c r="BDJ7" s="61">
        <v>0</v>
      </c>
      <c r="BDK7" s="61">
        <v>100</v>
      </c>
      <c r="BDL7" s="61">
        <v>0</v>
      </c>
      <c r="BDM7" s="61">
        <v>20</v>
      </c>
      <c r="BDN7" s="61">
        <v>2</v>
      </c>
      <c r="BDQ7" s="61">
        <v>0</v>
      </c>
      <c r="BDR7" s="61">
        <v>0</v>
      </c>
      <c r="BDS7" s="61">
        <v>0</v>
      </c>
      <c r="BDT7" s="61">
        <v>100</v>
      </c>
      <c r="BDU7" s="61">
        <v>0</v>
      </c>
      <c r="BDV7" s="61">
        <v>0</v>
      </c>
      <c r="BDW7" s="61">
        <v>100</v>
      </c>
      <c r="BDX7" s="61">
        <v>0</v>
      </c>
      <c r="BEA7" s="61">
        <v>10</v>
      </c>
      <c r="BEB7" s="61">
        <v>2</v>
      </c>
      <c r="BEE7" s="61">
        <v>0</v>
      </c>
      <c r="BEF7" s="61">
        <v>0</v>
      </c>
      <c r="BEG7" s="61">
        <v>0</v>
      </c>
      <c r="BEH7" s="61">
        <v>100</v>
      </c>
      <c r="BEI7" s="61">
        <v>0</v>
      </c>
      <c r="BEJ7" s="61">
        <v>0</v>
      </c>
      <c r="BEK7" s="61">
        <v>100</v>
      </c>
      <c r="BEL7" s="61">
        <v>0</v>
      </c>
      <c r="BEO7" s="61">
        <v>10</v>
      </c>
      <c r="BEP7" s="61">
        <v>2</v>
      </c>
      <c r="BES7" s="61">
        <v>0</v>
      </c>
      <c r="BET7" s="61">
        <v>100</v>
      </c>
      <c r="BEU7" s="61">
        <v>10</v>
      </c>
      <c r="BEV7" s="61">
        <v>-100</v>
      </c>
      <c r="BEW7" s="61">
        <v>10</v>
      </c>
      <c r="BEX7" s="61">
        <v>250</v>
      </c>
      <c r="BEY7" s="61">
        <v>-250</v>
      </c>
      <c r="BEZ7" s="61">
        <v>0</v>
      </c>
      <c r="BFJ7" s="61">
        <v>0</v>
      </c>
      <c r="BFK7" s="61">
        <v>2</v>
      </c>
      <c r="BFL7" s="61">
        <v>10</v>
      </c>
      <c r="BXX7" s="61">
        <v>0</v>
      </c>
      <c r="BXY7" s="61">
        <v>0</v>
      </c>
      <c r="BXZ7" s="61">
        <v>0</v>
      </c>
      <c r="BYA7" s="61">
        <v>0</v>
      </c>
      <c r="BYB7" s="61">
        <v>0</v>
      </c>
      <c r="BYC7" s="61">
        <v>0</v>
      </c>
      <c r="BYD7" s="61">
        <v>0</v>
      </c>
      <c r="BYE7" s="61">
        <v>0</v>
      </c>
      <c r="BYF7" s="61">
        <v>0</v>
      </c>
      <c r="BYG7" s="61">
        <v>0</v>
      </c>
      <c r="BYH7" s="61">
        <v>0</v>
      </c>
      <c r="BYI7" s="61">
        <v>0</v>
      </c>
      <c r="BYJ7" s="61">
        <v>0</v>
      </c>
      <c r="BYK7" s="61">
        <v>0</v>
      </c>
      <c r="BYL7" s="61">
        <v>0</v>
      </c>
      <c r="BYM7" s="61">
        <v>0</v>
      </c>
      <c r="BYN7" s="61">
        <v>0</v>
      </c>
      <c r="BYO7" s="61">
        <v>0</v>
      </c>
      <c r="BYP7" s="61">
        <v>0</v>
      </c>
      <c r="BYQ7" s="61">
        <v>0</v>
      </c>
      <c r="BYR7" s="61">
        <v>0</v>
      </c>
      <c r="BYS7" s="61">
        <v>0</v>
      </c>
      <c r="BYT7" s="61">
        <v>0</v>
      </c>
      <c r="BYU7" s="61">
        <v>0</v>
      </c>
      <c r="BYV7" s="61">
        <v>0</v>
      </c>
      <c r="BYW7" s="61">
        <v>0</v>
      </c>
      <c r="BYX7" s="61">
        <v>0</v>
      </c>
      <c r="BYY7" s="61">
        <v>0</v>
      </c>
      <c r="BYZ7" s="61">
        <v>0</v>
      </c>
      <c r="BZA7" s="61">
        <v>0</v>
      </c>
      <c r="BZB7" s="61">
        <v>0</v>
      </c>
      <c r="BZC7" s="61">
        <v>0</v>
      </c>
      <c r="BZD7" s="61">
        <v>0</v>
      </c>
      <c r="BZE7" s="61">
        <v>0</v>
      </c>
      <c r="BZF7" s="61">
        <v>0</v>
      </c>
      <c r="BZG7" s="61">
        <v>0</v>
      </c>
      <c r="BZH7" s="61">
        <v>0</v>
      </c>
      <c r="BZI7" s="61">
        <v>0</v>
      </c>
      <c r="BZJ7" s="61">
        <v>0</v>
      </c>
      <c r="BZK7" s="61">
        <v>0</v>
      </c>
      <c r="BZL7" s="61">
        <v>0</v>
      </c>
      <c r="BZM7" s="61">
        <v>0</v>
      </c>
      <c r="BZN7" s="61">
        <v>0</v>
      </c>
      <c r="BZO7" s="61">
        <v>0</v>
      </c>
      <c r="BZP7" s="61">
        <v>0</v>
      </c>
      <c r="BZQ7" s="61">
        <v>0</v>
      </c>
      <c r="BZR7" s="61">
        <v>0</v>
      </c>
      <c r="BZS7" s="61">
        <v>0</v>
      </c>
      <c r="BZT7" s="61">
        <v>0</v>
      </c>
      <c r="BZU7" s="61">
        <v>0</v>
      </c>
      <c r="BZV7" s="61">
        <v>0</v>
      </c>
      <c r="BZW7" s="61">
        <v>0</v>
      </c>
      <c r="BZX7" s="61">
        <v>0</v>
      </c>
      <c r="BZY7" s="61">
        <v>0</v>
      </c>
      <c r="BZZ7" s="61">
        <v>0</v>
      </c>
      <c r="CAA7" s="61">
        <v>0</v>
      </c>
      <c r="CAB7" s="61">
        <v>0</v>
      </c>
      <c r="CAC7" s="61">
        <v>0</v>
      </c>
      <c r="CAD7" s="61">
        <v>0</v>
      </c>
      <c r="CAE7" s="61">
        <v>0</v>
      </c>
      <c r="CAF7" s="61">
        <v>0</v>
      </c>
      <c r="CAG7" s="61">
        <v>0</v>
      </c>
      <c r="CAH7" s="61">
        <v>0</v>
      </c>
      <c r="CAI7" s="61">
        <v>0</v>
      </c>
      <c r="CAJ7" s="61">
        <v>0</v>
      </c>
      <c r="CAK7" s="61">
        <v>0</v>
      </c>
      <c r="CAL7" s="61">
        <v>0</v>
      </c>
      <c r="CAM7" s="61">
        <v>0</v>
      </c>
      <c r="CAN7" s="61">
        <v>0</v>
      </c>
      <c r="CAO7" s="61">
        <v>0</v>
      </c>
      <c r="CAP7" s="61">
        <v>0</v>
      </c>
      <c r="CAQ7" s="61">
        <v>0</v>
      </c>
      <c r="CAR7" s="61">
        <v>0</v>
      </c>
      <c r="CAS7" s="61">
        <v>0</v>
      </c>
      <c r="CAT7" s="61">
        <v>0</v>
      </c>
      <c r="CAU7" s="61">
        <v>0</v>
      </c>
      <c r="CAV7" s="61">
        <v>0</v>
      </c>
      <c r="CAW7" s="61">
        <v>0</v>
      </c>
      <c r="CAX7" s="61">
        <v>0</v>
      </c>
      <c r="CAY7" s="61">
        <v>0</v>
      </c>
      <c r="CAZ7" s="61">
        <v>0</v>
      </c>
      <c r="CBA7" s="61">
        <v>0</v>
      </c>
      <c r="CBB7" s="61">
        <v>0</v>
      </c>
      <c r="CBC7" s="61">
        <v>0</v>
      </c>
      <c r="CBD7" s="61">
        <v>0</v>
      </c>
      <c r="CBE7" s="61">
        <v>0</v>
      </c>
      <c r="CBF7" s="61">
        <v>0</v>
      </c>
      <c r="CBG7" s="61">
        <v>0</v>
      </c>
      <c r="CBH7" s="61">
        <v>0</v>
      </c>
      <c r="CBI7" s="61">
        <v>0</v>
      </c>
      <c r="CBJ7" s="61">
        <v>0</v>
      </c>
      <c r="CBK7" s="61">
        <v>0</v>
      </c>
      <c r="CBL7" s="61">
        <v>0</v>
      </c>
      <c r="CBM7" s="61">
        <v>0</v>
      </c>
      <c r="CBN7" s="61">
        <v>0</v>
      </c>
      <c r="CBO7" s="61">
        <v>0</v>
      </c>
      <c r="CBP7" s="61">
        <v>0</v>
      </c>
      <c r="CBQ7" s="61">
        <v>0</v>
      </c>
      <c r="CBR7" s="61">
        <v>0</v>
      </c>
      <c r="CBS7" s="61">
        <v>0</v>
      </c>
      <c r="CBT7" s="61">
        <v>0</v>
      </c>
      <c r="CBU7" s="61">
        <v>0</v>
      </c>
      <c r="CBV7" s="61">
        <v>0</v>
      </c>
      <c r="CBW7" s="61">
        <v>0</v>
      </c>
      <c r="CBX7" s="61">
        <v>0</v>
      </c>
      <c r="CBY7" s="61">
        <v>0</v>
      </c>
      <c r="CBZ7" s="61">
        <v>0</v>
      </c>
      <c r="CCA7" s="61">
        <v>0</v>
      </c>
      <c r="CCB7" s="61">
        <v>0</v>
      </c>
      <c r="CCC7" s="61">
        <v>0</v>
      </c>
      <c r="CCD7" s="61">
        <v>0</v>
      </c>
      <c r="CCE7" s="61">
        <v>0</v>
      </c>
      <c r="CCF7" s="61">
        <v>0</v>
      </c>
      <c r="CCG7" s="61">
        <v>0</v>
      </c>
      <c r="CCH7" s="61">
        <v>0</v>
      </c>
      <c r="CCI7" s="61">
        <v>0</v>
      </c>
      <c r="CCJ7" s="61">
        <v>0</v>
      </c>
      <c r="CCK7" s="61">
        <v>0</v>
      </c>
      <c r="CCL7" s="61">
        <v>0</v>
      </c>
      <c r="CCM7" s="61">
        <v>0</v>
      </c>
      <c r="CCN7" s="61">
        <v>0</v>
      </c>
      <c r="CCO7" s="61">
        <v>0</v>
      </c>
      <c r="CCP7" s="61">
        <v>0</v>
      </c>
      <c r="CCQ7" s="61">
        <v>0</v>
      </c>
      <c r="CCR7" s="61">
        <v>0</v>
      </c>
      <c r="CCS7" s="61">
        <v>0</v>
      </c>
      <c r="CCT7" s="61">
        <v>0</v>
      </c>
      <c r="CCU7" s="61">
        <v>0</v>
      </c>
      <c r="CCV7" s="61">
        <v>0</v>
      </c>
      <c r="CCW7" s="61">
        <v>0</v>
      </c>
      <c r="CCX7" s="61">
        <v>0</v>
      </c>
      <c r="CCY7" s="61">
        <v>0</v>
      </c>
      <c r="CCZ7" s="61">
        <v>0</v>
      </c>
      <c r="CDA7" s="61">
        <v>0</v>
      </c>
      <c r="CDB7" s="61">
        <v>0</v>
      </c>
      <c r="CDC7" s="61">
        <v>0</v>
      </c>
      <c r="CDD7" s="61">
        <v>0</v>
      </c>
      <c r="CDE7" s="61">
        <v>0</v>
      </c>
      <c r="CDF7" s="61">
        <v>0</v>
      </c>
      <c r="CDG7" s="61">
        <v>0</v>
      </c>
      <c r="CDH7" s="61">
        <v>0</v>
      </c>
      <c r="CDI7" s="61">
        <v>0</v>
      </c>
      <c r="CDJ7" s="61">
        <v>0</v>
      </c>
      <c r="CDK7" s="61">
        <v>0</v>
      </c>
      <c r="CDL7" s="61">
        <v>0</v>
      </c>
      <c r="CDM7" s="61">
        <v>0</v>
      </c>
      <c r="CDN7" s="61">
        <v>0</v>
      </c>
      <c r="CDO7" s="61">
        <v>0</v>
      </c>
      <c r="CDP7" s="61">
        <v>0</v>
      </c>
      <c r="CDQ7" s="61">
        <v>0</v>
      </c>
      <c r="CDR7" s="61">
        <v>0</v>
      </c>
      <c r="CDS7" s="61">
        <v>0</v>
      </c>
      <c r="CDT7" s="61">
        <v>0</v>
      </c>
      <c r="CDU7" s="61">
        <v>0</v>
      </c>
      <c r="CDV7" s="61">
        <v>0</v>
      </c>
      <c r="CDW7" s="61">
        <v>0</v>
      </c>
      <c r="CDX7" s="61">
        <v>0</v>
      </c>
      <c r="CDY7" s="61">
        <v>0</v>
      </c>
      <c r="CDZ7" s="61">
        <v>0</v>
      </c>
      <c r="CEA7" s="61">
        <v>0</v>
      </c>
      <c r="CEB7" s="61">
        <v>0</v>
      </c>
      <c r="CEC7" s="61">
        <v>0</v>
      </c>
      <c r="CED7" s="61">
        <v>0</v>
      </c>
      <c r="CEE7" s="61">
        <v>0</v>
      </c>
      <c r="CEF7" s="61">
        <v>0</v>
      </c>
      <c r="CEG7" s="61">
        <v>0</v>
      </c>
      <c r="CEH7" s="61">
        <v>0</v>
      </c>
      <c r="CEI7" s="61">
        <v>0</v>
      </c>
      <c r="CEJ7" s="61">
        <v>0</v>
      </c>
      <c r="CEK7" s="61">
        <v>0</v>
      </c>
      <c r="CEL7" s="61">
        <v>0</v>
      </c>
      <c r="CEM7" s="61">
        <v>0</v>
      </c>
      <c r="CEN7" s="61">
        <v>0</v>
      </c>
      <c r="CEO7" s="61">
        <v>0</v>
      </c>
      <c r="CEP7" s="61">
        <v>0</v>
      </c>
      <c r="CEQ7" s="61">
        <v>0</v>
      </c>
      <c r="CER7" s="61">
        <v>0</v>
      </c>
      <c r="CES7" s="61">
        <v>0</v>
      </c>
      <c r="CET7" s="61">
        <v>0</v>
      </c>
      <c r="CEU7" s="61">
        <v>0</v>
      </c>
      <c r="CEV7" s="61">
        <v>0</v>
      </c>
      <c r="CEW7" s="61">
        <v>0</v>
      </c>
      <c r="CEX7" s="61">
        <v>0</v>
      </c>
      <c r="CEY7" s="61">
        <v>0</v>
      </c>
      <c r="CEZ7" s="61">
        <v>0</v>
      </c>
      <c r="CFA7" s="61">
        <v>0</v>
      </c>
      <c r="CFB7" s="61">
        <v>0</v>
      </c>
      <c r="CFC7" s="61">
        <v>0</v>
      </c>
      <c r="CFD7" s="61">
        <v>0</v>
      </c>
      <c r="CFE7" s="61">
        <v>0</v>
      </c>
      <c r="CFF7" s="61">
        <v>0</v>
      </c>
      <c r="CFG7" s="61">
        <v>0</v>
      </c>
      <c r="CFH7" s="61">
        <v>0</v>
      </c>
      <c r="CFI7" s="61">
        <v>0</v>
      </c>
      <c r="CFJ7" s="61">
        <v>0</v>
      </c>
      <c r="CFK7" s="61">
        <v>0</v>
      </c>
      <c r="CFL7" s="61">
        <v>0</v>
      </c>
      <c r="CFM7" s="61">
        <v>0</v>
      </c>
      <c r="CFN7" s="61">
        <v>0</v>
      </c>
      <c r="CFO7" s="61">
        <v>0</v>
      </c>
      <c r="CFP7" s="61">
        <v>0</v>
      </c>
      <c r="CFQ7" s="61">
        <v>0</v>
      </c>
      <c r="CFR7" s="61">
        <v>0</v>
      </c>
      <c r="CFS7" s="61">
        <v>0</v>
      </c>
      <c r="CFT7" s="61">
        <v>0</v>
      </c>
      <c r="CFU7" s="61">
        <v>0</v>
      </c>
      <c r="CFV7" s="61">
        <v>0</v>
      </c>
      <c r="CFW7" s="61">
        <v>0</v>
      </c>
      <c r="CFX7" s="61">
        <v>0</v>
      </c>
      <c r="CFY7" s="61">
        <v>0</v>
      </c>
      <c r="CFZ7" s="61">
        <v>0</v>
      </c>
      <c r="CGA7" s="61">
        <v>0</v>
      </c>
      <c r="CGB7" s="61">
        <v>0</v>
      </c>
      <c r="CGC7" s="61">
        <v>0</v>
      </c>
      <c r="CGD7" s="61">
        <v>0</v>
      </c>
      <c r="CGE7" s="61">
        <v>0</v>
      </c>
      <c r="CGF7" s="61">
        <v>0</v>
      </c>
      <c r="CGG7" s="61">
        <v>0</v>
      </c>
      <c r="CGH7" s="61">
        <v>0</v>
      </c>
      <c r="CGI7" s="61">
        <v>0</v>
      </c>
      <c r="CGJ7" s="61">
        <v>0</v>
      </c>
      <c r="CGK7" s="61">
        <v>0</v>
      </c>
      <c r="CGL7" s="61">
        <v>0</v>
      </c>
      <c r="CGM7" s="61">
        <v>0</v>
      </c>
      <c r="CGN7" s="61">
        <v>0</v>
      </c>
      <c r="CGO7" s="61">
        <v>0</v>
      </c>
      <c r="CGP7" s="61">
        <v>0</v>
      </c>
      <c r="CGQ7" s="61">
        <v>0</v>
      </c>
      <c r="CGR7" s="61">
        <v>0</v>
      </c>
      <c r="CGS7" s="61">
        <v>0</v>
      </c>
      <c r="CGT7" s="61">
        <v>0</v>
      </c>
      <c r="CGU7" s="61">
        <v>0</v>
      </c>
      <c r="CGV7" s="61">
        <v>0</v>
      </c>
      <c r="CGW7" s="61">
        <v>0</v>
      </c>
      <c r="CGX7" s="61">
        <v>0</v>
      </c>
      <c r="CGY7" s="61">
        <v>0</v>
      </c>
      <c r="CGZ7" s="61">
        <v>0</v>
      </c>
      <c r="CHA7" s="61">
        <v>0</v>
      </c>
      <c r="CHB7" s="61">
        <v>0</v>
      </c>
      <c r="CHC7" s="61">
        <v>0</v>
      </c>
      <c r="CHD7" s="61">
        <v>0</v>
      </c>
      <c r="CHE7" s="61">
        <v>0</v>
      </c>
      <c r="CHF7" s="61">
        <v>0</v>
      </c>
      <c r="CHG7" s="61">
        <v>0</v>
      </c>
      <c r="CHH7" s="61">
        <v>0</v>
      </c>
      <c r="CHI7" s="61">
        <v>0</v>
      </c>
      <c r="CHJ7" s="61">
        <v>0</v>
      </c>
      <c r="CHK7" s="61">
        <v>0</v>
      </c>
      <c r="CHL7" s="61">
        <v>0</v>
      </c>
      <c r="CHM7" s="61">
        <v>0</v>
      </c>
      <c r="CHN7" s="61">
        <v>0</v>
      </c>
      <c r="CHO7" s="61">
        <v>0</v>
      </c>
      <c r="CHP7" s="61">
        <v>0</v>
      </c>
      <c r="CHQ7" s="61">
        <v>0</v>
      </c>
      <c r="CHR7" s="61">
        <v>0</v>
      </c>
      <c r="CHS7" s="61">
        <v>0</v>
      </c>
      <c r="CHT7" s="61">
        <v>0</v>
      </c>
      <c r="CHU7" s="61">
        <v>0</v>
      </c>
      <c r="CHV7" s="61">
        <v>0</v>
      </c>
      <c r="CHW7" s="61">
        <v>0</v>
      </c>
      <c r="CHX7" s="61">
        <v>0</v>
      </c>
      <c r="CHY7" s="61">
        <v>0</v>
      </c>
      <c r="CHZ7" s="61">
        <v>0</v>
      </c>
      <c r="CIA7" s="61">
        <v>0</v>
      </c>
      <c r="CIB7" s="61">
        <v>0</v>
      </c>
      <c r="CIC7" s="61">
        <v>0</v>
      </c>
      <c r="CID7" s="61">
        <v>0</v>
      </c>
      <c r="CIE7" s="61">
        <v>0</v>
      </c>
      <c r="CIF7" s="61">
        <v>0</v>
      </c>
      <c r="CIG7" s="61">
        <v>0</v>
      </c>
      <c r="CIH7" s="61">
        <v>0</v>
      </c>
      <c r="CII7" s="61">
        <v>0</v>
      </c>
      <c r="CIJ7" s="61">
        <v>0</v>
      </c>
      <c r="CIK7" s="61">
        <v>0</v>
      </c>
      <c r="CIL7" s="61">
        <v>0</v>
      </c>
      <c r="CIM7" s="61">
        <v>0</v>
      </c>
      <c r="CIN7" s="61">
        <v>0</v>
      </c>
      <c r="CIO7" s="61">
        <v>0</v>
      </c>
      <c r="CIP7" s="61">
        <v>0</v>
      </c>
      <c r="CIQ7" s="61">
        <v>0</v>
      </c>
      <c r="CIR7" s="61">
        <v>0</v>
      </c>
      <c r="CIS7" s="61">
        <v>0</v>
      </c>
      <c r="CIT7" s="61">
        <v>0</v>
      </c>
      <c r="CIU7" s="61">
        <v>0</v>
      </c>
      <c r="CIV7" s="61">
        <v>0</v>
      </c>
      <c r="CIW7" s="61">
        <v>0</v>
      </c>
      <c r="CIX7" s="61">
        <v>0</v>
      </c>
      <c r="CIY7" s="61">
        <v>0</v>
      </c>
      <c r="CIZ7" s="61">
        <v>0</v>
      </c>
      <c r="CJA7" s="61">
        <v>0</v>
      </c>
      <c r="CJB7" s="61">
        <v>0</v>
      </c>
      <c r="CJC7" s="61">
        <v>0</v>
      </c>
      <c r="CJD7" s="61">
        <v>0</v>
      </c>
      <c r="CJE7" s="61">
        <v>0</v>
      </c>
      <c r="CJF7" s="61">
        <v>0</v>
      </c>
      <c r="CJG7" s="61">
        <v>0</v>
      </c>
      <c r="CJH7" s="61">
        <v>0</v>
      </c>
      <c r="CJI7" s="61">
        <v>0</v>
      </c>
      <c r="CJJ7" s="61">
        <v>0</v>
      </c>
      <c r="CJK7" s="61">
        <v>0</v>
      </c>
      <c r="CJL7" s="61">
        <v>0</v>
      </c>
      <c r="CJM7" s="61">
        <v>0</v>
      </c>
      <c r="CJN7" s="61">
        <v>0</v>
      </c>
      <c r="CJO7" s="61">
        <v>0</v>
      </c>
      <c r="CJP7" s="61">
        <v>0</v>
      </c>
      <c r="CJQ7" s="61">
        <v>0</v>
      </c>
      <c r="CJR7" s="61">
        <v>0</v>
      </c>
      <c r="CJS7" s="61">
        <v>0</v>
      </c>
      <c r="CJT7" s="61">
        <v>0</v>
      </c>
      <c r="CJU7" s="61">
        <v>0</v>
      </c>
      <c r="CJV7" s="61">
        <v>0</v>
      </c>
      <c r="CJW7" s="61">
        <v>0</v>
      </c>
      <c r="CJX7" s="61">
        <v>0</v>
      </c>
      <c r="CJY7" s="61">
        <v>0</v>
      </c>
      <c r="CJZ7" s="61">
        <v>0</v>
      </c>
      <c r="CKA7" s="61">
        <v>0</v>
      </c>
      <c r="CKB7" s="61">
        <v>0</v>
      </c>
      <c r="CKC7" s="61">
        <v>0</v>
      </c>
      <c r="CKD7" s="61">
        <v>0</v>
      </c>
      <c r="CKE7" s="61">
        <v>0</v>
      </c>
      <c r="CKF7" s="61">
        <v>0</v>
      </c>
      <c r="CKG7" s="61">
        <v>0</v>
      </c>
      <c r="CKH7" s="61">
        <v>0</v>
      </c>
      <c r="CKI7" s="61">
        <v>0</v>
      </c>
      <c r="CKJ7" s="61">
        <v>0</v>
      </c>
      <c r="CKK7" s="61">
        <v>0</v>
      </c>
      <c r="CKL7" s="61">
        <v>0</v>
      </c>
      <c r="CKM7" s="61">
        <v>0</v>
      </c>
      <c r="CKN7" s="61">
        <v>0</v>
      </c>
      <c r="CKO7" s="61">
        <v>0</v>
      </c>
      <c r="CKP7" s="61">
        <v>0</v>
      </c>
      <c r="CKQ7" s="61">
        <v>0</v>
      </c>
      <c r="CKR7" s="61">
        <v>0</v>
      </c>
      <c r="CKS7" s="61">
        <v>0</v>
      </c>
      <c r="CKT7" s="61">
        <v>0</v>
      </c>
      <c r="CKU7" s="61">
        <v>0</v>
      </c>
      <c r="CKV7" s="61">
        <v>0</v>
      </c>
      <c r="CKW7" s="61">
        <v>0</v>
      </c>
      <c r="CKX7" s="61">
        <v>0</v>
      </c>
      <c r="CKY7" s="61">
        <v>0</v>
      </c>
      <c r="CKZ7" s="61">
        <v>0</v>
      </c>
      <c r="CLA7" s="61">
        <v>0</v>
      </c>
      <c r="CLB7" s="61">
        <v>0</v>
      </c>
      <c r="CLC7" s="61">
        <v>0</v>
      </c>
      <c r="CLD7" s="61">
        <v>0</v>
      </c>
      <c r="CLE7" s="61">
        <v>0</v>
      </c>
      <c r="CLF7" s="61">
        <v>0</v>
      </c>
      <c r="CLG7" s="61">
        <v>0</v>
      </c>
      <c r="CLH7" s="61">
        <v>0</v>
      </c>
      <c r="CLI7" s="61">
        <v>0</v>
      </c>
      <c r="CLJ7" s="61">
        <v>0</v>
      </c>
      <c r="CLK7" s="61">
        <v>0</v>
      </c>
      <c r="CLL7" s="61">
        <v>0</v>
      </c>
      <c r="CLM7" s="61">
        <v>0</v>
      </c>
      <c r="CLN7" s="61">
        <v>0</v>
      </c>
      <c r="CLO7" s="61">
        <v>0</v>
      </c>
      <c r="CLP7" s="61">
        <v>0</v>
      </c>
      <c r="CLQ7" s="61">
        <v>0</v>
      </c>
      <c r="CLR7" s="61">
        <v>0</v>
      </c>
      <c r="CLS7" s="61">
        <v>0</v>
      </c>
      <c r="CLT7" s="61">
        <v>0</v>
      </c>
      <c r="CLU7" s="61">
        <v>0</v>
      </c>
      <c r="CLV7" s="61">
        <v>0</v>
      </c>
      <c r="CLW7" s="61">
        <v>0</v>
      </c>
      <c r="CLX7" s="61">
        <v>0</v>
      </c>
      <c r="CLY7" s="61">
        <v>0</v>
      </c>
      <c r="CLZ7" s="61">
        <v>0</v>
      </c>
      <c r="CMA7" s="61">
        <v>0</v>
      </c>
      <c r="CMB7" s="61">
        <v>0</v>
      </c>
      <c r="CMC7" s="61">
        <v>0</v>
      </c>
      <c r="CMD7" s="61">
        <v>0</v>
      </c>
      <c r="CME7" s="61">
        <v>0</v>
      </c>
      <c r="CMF7" s="61">
        <v>0</v>
      </c>
      <c r="CMG7" s="61">
        <v>0</v>
      </c>
      <c r="CMH7" s="61">
        <v>0</v>
      </c>
      <c r="CMI7" s="61">
        <v>0</v>
      </c>
      <c r="CMJ7" s="61">
        <v>0</v>
      </c>
      <c r="CMK7" s="61">
        <v>0</v>
      </c>
      <c r="CML7" s="61">
        <v>0</v>
      </c>
      <c r="CMM7" s="61">
        <v>0</v>
      </c>
      <c r="CMN7" s="61">
        <v>0</v>
      </c>
      <c r="CMO7" s="61">
        <v>0</v>
      </c>
      <c r="CMP7" s="61">
        <v>0</v>
      </c>
      <c r="CMQ7" s="61">
        <v>0</v>
      </c>
      <c r="CMR7" s="61">
        <v>0</v>
      </c>
      <c r="CMS7" s="61">
        <v>0</v>
      </c>
      <c r="CMT7" s="61">
        <v>0</v>
      </c>
      <c r="CMU7" s="61">
        <v>0</v>
      </c>
      <c r="CMV7" s="61">
        <v>0</v>
      </c>
      <c r="CMW7" s="61">
        <v>0</v>
      </c>
      <c r="CMX7" s="61">
        <v>0</v>
      </c>
      <c r="CMY7" s="61">
        <v>0</v>
      </c>
      <c r="CMZ7" s="61">
        <v>0</v>
      </c>
      <c r="CNA7" s="61">
        <v>0</v>
      </c>
      <c r="CNB7" s="61">
        <v>0</v>
      </c>
      <c r="CNC7" s="61">
        <v>0</v>
      </c>
      <c r="CND7" s="61">
        <v>0</v>
      </c>
      <c r="CNE7" s="61">
        <v>0</v>
      </c>
      <c r="CNF7" s="61">
        <v>0</v>
      </c>
      <c r="CNG7" s="61">
        <v>0</v>
      </c>
      <c r="CNH7" s="61">
        <v>0</v>
      </c>
      <c r="CNI7" s="61">
        <v>0</v>
      </c>
      <c r="CNJ7" s="61">
        <v>0</v>
      </c>
      <c r="CNK7" s="61">
        <v>0</v>
      </c>
      <c r="CNL7" s="61">
        <v>0</v>
      </c>
      <c r="CNM7" s="61">
        <v>0</v>
      </c>
      <c r="CNN7" s="61">
        <v>0</v>
      </c>
      <c r="CNO7" s="61">
        <v>0</v>
      </c>
      <c r="CNP7" s="61">
        <v>0</v>
      </c>
      <c r="CNQ7" s="61">
        <v>0</v>
      </c>
      <c r="CNR7" s="61">
        <v>0</v>
      </c>
      <c r="CNS7" s="61">
        <v>0</v>
      </c>
      <c r="CNT7" s="61">
        <v>0</v>
      </c>
      <c r="CNU7" s="61">
        <v>0</v>
      </c>
      <c r="CNV7" s="61">
        <v>0</v>
      </c>
      <c r="CNW7" s="61">
        <v>0</v>
      </c>
      <c r="CNX7" s="61">
        <v>0</v>
      </c>
      <c r="CNY7" s="61">
        <v>0</v>
      </c>
      <c r="CNZ7" s="61">
        <v>0</v>
      </c>
      <c r="COA7" s="61">
        <v>0</v>
      </c>
      <c r="COB7" s="61">
        <v>0</v>
      </c>
      <c r="COC7" s="61">
        <v>0</v>
      </c>
      <c r="COD7" s="61">
        <v>0</v>
      </c>
      <c r="COE7" s="61">
        <v>0</v>
      </c>
      <c r="COF7" s="61">
        <v>0</v>
      </c>
      <c r="COG7" s="61">
        <v>0</v>
      </c>
      <c r="COH7" s="61">
        <v>0</v>
      </c>
      <c r="COI7" s="61">
        <v>0</v>
      </c>
      <c r="COJ7" s="61">
        <v>0</v>
      </c>
      <c r="COK7" s="61">
        <v>0</v>
      </c>
      <c r="COL7" s="61">
        <v>0</v>
      </c>
      <c r="COM7" s="61">
        <v>0</v>
      </c>
      <c r="CON7" s="61">
        <v>0</v>
      </c>
      <c r="COO7" s="61">
        <v>0</v>
      </c>
      <c r="COP7" s="61">
        <v>0</v>
      </c>
      <c r="COQ7" s="61">
        <v>0</v>
      </c>
      <c r="COR7" s="61">
        <v>0</v>
      </c>
      <c r="COS7" s="61">
        <v>0</v>
      </c>
      <c r="COT7" s="61">
        <v>0</v>
      </c>
      <c r="COU7" s="61">
        <v>0</v>
      </c>
      <c r="COV7" s="61">
        <v>0</v>
      </c>
      <c r="COW7" s="61">
        <v>0</v>
      </c>
      <c r="COX7" s="61">
        <v>0</v>
      </c>
      <c r="COY7" s="61">
        <v>0</v>
      </c>
      <c r="COZ7" s="61">
        <v>0</v>
      </c>
      <c r="CPA7" s="61">
        <v>0</v>
      </c>
      <c r="CPB7" s="61">
        <v>0</v>
      </c>
      <c r="CPC7" s="61">
        <v>0</v>
      </c>
      <c r="CPD7" s="61">
        <v>0</v>
      </c>
      <c r="CPE7" s="61">
        <v>0</v>
      </c>
      <c r="CPF7" s="61">
        <v>0</v>
      </c>
      <c r="CPG7" s="61">
        <v>0</v>
      </c>
      <c r="CPH7" s="61">
        <v>0</v>
      </c>
      <c r="CPI7" s="61">
        <v>0</v>
      </c>
      <c r="CPJ7" s="61">
        <v>0</v>
      </c>
      <c r="CPK7" s="61">
        <v>0</v>
      </c>
      <c r="CPL7" s="61">
        <v>0</v>
      </c>
      <c r="CPM7" s="61">
        <v>0</v>
      </c>
      <c r="CPN7" s="61">
        <v>0</v>
      </c>
      <c r="CPO7" s="61">
        <v>0</v>
      </c>
      <c r="CPP7" s="61">
        <v>0</v>
      </c>
      <c r="CPQ7" s="61">
        <v>0</v>
      </c>
      <c r="CPR7" s="61">
        <v>0</v>
      </c>
      <c r="CPS7" s="61">
        <v>0</v>
      </c>
      <c r="CPT7" s="61">
        <v>0</v>
      </c>
      <c r="CPU7" s="61">
        <v>0</v>
      </c>
      <c r="CPV7" s="61">
        <v>0</v>
      </c>
      <c r="CPW7" s="61">
        <v>0</v>
      </c>
      <c r="CPX7" s="61">
        <v>0</v>
      </c>
      <c r="CPY7" s="61">
        <v>0</v>
      </c>
      <c r="CPZ7" s="61">
        <v>0</v>
      </c>
      <c r="CQA7" s="61">
        <v>0</v>
      </c>
      <c r="CQB7" s="61">
        <v>0</v>
      </c>
      <c r="CQC7" s="61">
        <v>0</v>
      </c>
      <c r="CQD7" s="61">
        <v>0</v>
      </c>
      <c r="CQE7" s="61">
        <v>0</v>
      </c>
      <c r="CQF7" s="61">
        <v>0</v>
      </c>
      <c r="CQG7" s="61">
        <v>0</v>
      </c>
      <c r="CQH7" s="61">
        <v>0</v>
      </c>
      <c r="CQI7" s="61">
        <v>0</v>
      </c>
      <c r="CQJ7" s="61">
        <v>0</v>
      </c>
      <c r="CQK7" s="61">
        <v>0</v>
      </c>
      <c r="CQL7" s="61">
        <v>0</v>
      </c>
      <c r="CQM7" s="61">
        <v>0</v>
      </c>
      <c r="CQN7" s="61">
        <v>0</v>
      </c>
      <c r="CQO7" s="61">
        <v>0</v>
      </c>
      <c r="CQP7" s="61">
        <v>0</v>
      </c>
      <c r="CQQ7" s="61">
        <v>0</v>
      </c>
      <c r="CQR7" s="61">
        <v>0</v>
      </c>
      <c r="CQS7" s="61">
        <v>0</v>
      </c>
      <c r="CQT7" s="61">
        <v>0</v>
      </c>
      <c r="CQU7" s="61">
        <v>0</v>
      </c>
      <c r="CQV7" s="61">
        <v>0</v>
      </c>
      <c r="CQW7" s="61">
        <v>0</v>
      </c>
      <c r="CQX7" s="61">
        <v>0</v>
      </c>
      <c r="CQY7" s="61">
        <v>0</v>
      </c>
      <c r="CQZ7" s="61">
        <v>0</v>
      </c>
      <c r="CRA7" s="61">
        <v>0</v>
      </c>
      <c r="CRB7" s="61">
        <v>0</v>
      </c>
      <c r="CRC7" s="61">
        <v>0</v>
      </c>
      <c r="CRD7" s="61">
        <v>0</v>
      </c>
      <c r="CRE7" s="61">
        <v>0</v>
      </c>
      <c r="CRF7" s="61">
        <v>0</v>
      </c>
      <c r="CRG7" s="61">
        <v>0</v>
      </c>
      <c r="CRH7" s="61">
        <v>0</v>
      </c>
      <c r="CRI7" s="61">
        <v>0</v>
      </c>
      <c r="CRJ7" s="61">
        <v>0</v>
      </c>
      <c r="CRK7" s="61">
        <v>0</v>
      </c>
      <c r="CRL7" s="61">
        <v>0</v>
      </c>
      <c r="CRM7" s="61">
        <v>0</v>
      </c>
      <c r="CRN7" s="61">
        <v>0</v>
      </c>
      <c r="CRO7" s="61">
        <v>0</v>
      </c>
      <c r="CRP7" s="61">
        <v>0</v>
      </c>
      <c r="CRQ7" s="61">
        <v>0</v>
      </c>
      <c r="CRR7" s="61">
        <v>0</v>
      </c>
      <c r="CRS7" s="61">
        <v>0</v>
      </c>
      <c r="CRT7" s="61">
        <v>0</v>
      </c>
      <c r="CRU7" s="61">
        <v>0</v>
      </c>
      <c r="CRV7" s="61">
        <v>0</v>
      </c>
      <c r="CRW7" s="61">
        <v>0</v>
      </c>
      <c r="CRX7" s="61">
        <v>0</v>
      </c>
      <c r="CRY7" s="61">
        <v>0</v>
      </c>
      <c r="CRZ7" s="61">
        <v>0</v>
      </c>
      <c r="CSA7" s="61">
        <v>0</v>
      </c>
      <c r="CSB7" s="61">
        <v>0</v>
      </c>
      <c r="CSC7" s="61">
        <v>0</v>
      </c>
      <c r="CSD7" s="61">
        <v>0</v>
      </c>
      <c r="CSE7" s="61">
        <v>0</v>
      </c>
      <c r="CSF7" s="61">
        <v>0</v>
      </c>
      <c r="CSG7" s="61">
        <v>0</v>
      </c>
      <c r="CSH7" s="61">
        <v>0</v>
      </c>
      <c r="CSI7" s="61">
        <v>0</v>
      </c>
      <c r="CSJ7" s="61">
        <v>0</v>
      </c>
      <c r="CSK7" s="61">
        <v>0</v>
      </c>
      <c r="CSL7" s="61">
        <v>0</v>
      </c>
      <c r="CSM7" s="61">
        <v>0</v>
      </c>
      <c r="CSN7" s="61">
        <v>0</v>
      </c>
      <c r="CSO7" s="61">
        <v>0</v>
      </c>
      <c r="CSP7" s="61">
        <v>0</v>
      </c>
      <c r="CSQ7" s="61">
        <v>0</v>
      </c>
      <c r="CSR7" s="61">
        <v>0</v>
      </c>
      <c r="CSS7" s="61">
        <v>0</v>
      </c>
      <c r="CST7" s="61">
        <v>0</v>
      </c>
      <c r="CSU7" s="61">
        <v>0</v>
      </c>
      <c r="CSV7" s="61">
        <v>0</v>
      </c>
      <c r="CSW7" s="61">
        <v>0</v>
      </c>
      <c r="CSX7" s="61">
        <v>0</v>
      </c>
      <c r="CSY7" s="61">
        <v>0</v>
      </c>
      <c r="CSZ7" s="61">
        <v>0</v>
      </c>
      <c r="CTA7" s="61">
        <v>0</v>
      </c>
      <c r="CTB7" s="61">
        <v>0</v>
      </c>
      <c r="CTC7" s="61">
        <v>0</v>
      </c>
      <c r="CTD7" s="61">
        <v>0.2</v>
      </c>
      <c r="CTE7" s="61">
        <v>3</v>
      </c>
      <c r="CTF7" s="61">
        <v>0</v>
      </c>
      <c r="CTG7" s="61">
        <v>1</v>
      </c>
      <c r="CTH7" s="61">
        <v>0</v>
      </c>
      <c r="CTI7" s="61">
        <v>0</v>
      </c>
      <c r="CTJ7" s="61">
        <v>0</v>
      </c>
      <c r="CTK7" s="61">
        <v>0</v>
      </c>
      <c r="CTL7" s="61">
        <v>0</v>
      </c>
      <c r="CTM7" s="61">
        <v>0</v>
      </c>
      <c r="CTN7" s="61">
        <v>0</v>
      </c>
      <c r="CTO7" s="61">
        <v>0</v>
      </c>
      <c r="CTP7" s="61">
        <v>0</v>
      </c>
      <c r="CTQ7" s="61">
        <v>0</v>
      </c>
      <c r="CTR7" s="61">
        <v>0</v>
      </c>
      <c r="CTS7" s="61">
        <v>0</v>
      </c>
      <c r="CTT7" s="61">
        <v>0</v>
      </c>
      <c r="CTU7" s="61">
        <v>2</v>
      </c>
      <c r="CTV7" s="61">
        <v>0</v>
      </c>
      <c r="CTW7" s="61">
        <v>0</v>
      </c>
      <c r="CTX7" s="61">
        <v>0</v>
      </c>
      <c r="CTY7" s="61">
        <v>0</v>
      </c>
      <c r="CTZ7" s="61">
        <v>0</v>
      </c>
      <c r="CUA7" s="61">
        <v>0</v>
      </c>
      <c r="CUB7" s="61">
        <v>0</v>
      </c>
      <c r="CUC7" s="61">
        <v>0</v>
      </c>
      <c r="CUD7" s="61">
        <v>0</v>
      </c>
      <c r="CUE7" s="61">
        <v>0</v>
      </c>
      <c r="CUF7" s="61">
        <v>0</v>
      </c>
      <c r="CUG7" s="61">
        <v>0</v>
      </c>
      <c r="CUH7" s="61">
        <v>0</v>
      </c>
      <c r="CUI7" s="61">
        <v>0</v>
      </c>
      <c r="CUJ7" s="61">
        <v>0</v>
      </c>
      <c r="CUK7" s="61">
        <v>0</v>
      </c>
      <c r="CUL7" s="61">
        <v>0</v>
      </c>
      <c r="CUM7" s="61">
        <v>0</v>
      </c>
      <c r="CUN7" s="61">
        <v>0</v>
      </c>
      <c r="CUO7" s="61">
        <v>0</v>
      </c>
      <c r="CUP7" s="61">
        <v>0</v>
      </c>
      <c r="CUQ7" s="61">
        <v>0</v>
      </c>
      <c r="CUR7" s="61">
        <v>0</v>
      </c>
      <c r="CUS7" s="61">
        <v>0</v>
      </c>
      <c r="CUT7" s="61">
        <v>0</v>
      </c>
      <c r="CUU7" s="61">
        <v>0</v>
      </c>
      <c r="CUV7" s="61">
        <v>0</v>
      </c>
      <c r="CUW7" s="61">
        <v>0</v>
      </c>
      <c r="CUX7" s="61">
        <v>0</v>
      </c>
      <c r="CUY7" s="61">
        <v>0</v>
      </c>
      <c r="CUZ7" s="61">
        <v>0</v>
      </c>
      <c r="CVA7" s="61">
        <v>0</v>
      </c>
      <c r="CVB7" s="61">
        <v>0</v>
      </c>
      <c r="CVC7" s="61">
        <v>0</v>
      </c>
      <c r="CVD7" s="61">
        <v>0</v>
      </c>
      <c r="CVE7" s="61">
        <v>0</v>
      </c>
      <c r="CVF7" s="61">
        <v>0</v>
      </c>
      <c r="CVG7" s="61">
        <v>0</v>
      </c>
      <c r="CVH7" s="61">
        <v>0</v>
      </c>
      <c r="CVI7" s="61">
        <v>0</v>
      </c>
      <c r="CVJ7" s="61">
        <v>0</v>
      </c>
      <c r="CVK7" s="61">
        <v>0</v>
      </c>
      <c r="CVL7" s="61">
        <v>0</v>
      </c>
      <c r="CVM7" s="61">
        <v>0</v>
      </c>
      <c r="CVN7" s="61">
        <v>0</v>
      </c>
      <c r="CVO7" s="61">
        <v>0</v>
      </c>
      <c r="CVP7" s="61">
        <v>0</v>
      </c>
      <c r="CVQ7" s="61">
        <v>0</v>
      </c>
      <c r="CVR7" s="61">
        <v>0</v>
      </c>
      <c r="CVS7" s="61">
        <v>0</v>
      </c>
      <c r="CVT7" s="61">
        <v>0</v>
      </c>
      <c r="CVU7" s="61">
        <v>0</v>
      </c>
      <c r="CVV7" s="61">
        <v>0</v>
      </c>
      <c r="CVW7" s="61">
        <v>0</v>
      </c>
      <c r="CVX7" s="61">
        <v>0</v>
      </c>
      <c r="CVY7" s="61">
        <v>0</v>
      </c>
      <c r="CVZ7" s="61">
        <v>0</v>
      </c>
      <c r="CWA7" s="61">
        <v>0</v>
      </c>
      <c r="CWB7" s="61">
        <v>0</v>
      </c>
      <c r="CWC7" s="61">
        <v>0</v>
      </c>
      <c r="CWD7" s="61">
        <v>0</v>
      </c>
      <c r="CWE7" s="61">
        <v>0</v>
      </c>
      <c r="CWF7" s="61">
        <v>0</v>
      </c>
      <c r="CWG7" s="61">
        <v>0</v>
      </c>
      <c r="CWH7" s="61">
        <v>0</v>
      </c>
      <c r="CWI7" s="61">
        <v>0</v>
      </c>
      <c r="CWJ7" s="61">
        <v>0</v>
      </c>
      <c r="CWK7" s="61">
        <v>0</v>
      </c>
      <c r="CWL7" s="61">
        <v>0</v>
      </c>
      <c r="CWM7" s="61">
        <v>0</v>
      </c>
      <c r="CWN7" s="61">
        <v>0</v>
      </c>
      <c r="CWO7" s="61">
        <v>0</v>
      </c>
      <c r="CWP7" s="61">
        <v>0</v>
      </c>
      <c r="CWQ7" s="61">
        <v>0</v>
      </c>
      <c r="CWR7" s="61">
        <v>0</v>
      </c>
      <c r="CWS7" s="61">
        <v>0</v>
      </c>
      <c r="CWT7" s="61">
        <v>0</v>
      </c>
      <c r="CWU7" s="61">
        <v>0</v>
      </c>
      <c r="CWV7" s="61">
        <v>0</v>
      </c>
      <c r="CWW7" s="61">
        <v>0</v>
      </c>
      <c r="CWX7" s="61">
        <v>0</v>
      </c>
      <c r="CWY7" s="61">
        <v>0</v>
      </c>
      <c r="CWZ7" s="61">
        <v>0</v>
      </c>
      <c r="CXA7" s="61">
        <v>0</v>
      </c>
      <c r="CXB7" s="61">
        <v>0</v>
      </c>
      <c r="CXC7" s="61">
        <v>0</v>
      </c>
      <c r="CXD7" s="61">
        <v>0</v>
      </c>
      <c r="CXE7" s="61">
        <v>0</v>
      </c>
      <c r="CXF7" s="61">
        <v>0</v>
      </c>
      <c r="CXG7" s="61">
        <v>0</v>
      </c>
      <c r="CXH7" s="61">
        <v>0</v>
      </c>
      <c r="CXI7" s="61">
        <v>0</v>
      </c>
      <c r="CXJ7" s="61">
        <v>0</v>
      </c>
      <c r="CXK7" s="61">
        <v>0</v>
      </c>
      <c r="CXL7" s="61">
        <v>0</v>
      </c>
      <c r="CXM7" s="61">
        <v>0</v>
      </c>
      <c r="CXN7" s="61">
        <v>0</v>
      </c>
      <c r="CXO7" s="61">
        <v>0</v>
      </c>
      <c r="CXP7" s="61">
        <v>0</v>
      </c>
      <c r="CXQ7" s="61">
        <v>0</v>
      </c>
      <c r="CXR7" s="61">
        <v>0</v>
      </c>
      <c r="CXS7" s="61">
        <v>0</v>
      </c>
      <c r="CXT7" s="61">
        <v>0</v>
      </c>
      <c r="CXU7" s="61">
        <v>0</v>
      </c>
      <c r="CXV7" s="61">
        <v>0</v>
      </c>
      <c r="CXW7" s="61">
        <v>0</v>
      </c>
      <c r="CXX7" s="61">
        <v>0</v>
      </c>
      <c r="CXY7" s="61">
        <v>0</v>
      </c>
      <c r="CXZ7" s="61">
        <v>0</v>
      </c>
      <c r="CYA7" s="61">
        <v>0</v>
      </c>
      <c r="CYB7" s="61">
        <v>0</v>
      </c>
      <c r="CYC7" s="61">
        <v>0</v>
      </c>
      <c r="CYD7" s="61">
        <v>0</v>
      </c>
      <c r="CYE7" s="61">
        <v>0</v>
      </c>
      <c r="CYF7" s="61">
        <v>0</v>
      </c>
      <c r="CYG7" s="61">
        <v>0</v>
      </c>
      <c r="CYH7" s="61">
        <v>0</v>
      </c>
      <c r="CYI7" s="61">
        <v>0</v>
      </c>
      <c r="CYJ7" s="61">
        <v>0</v>
      </c>
      <c r="CYK7" s="61">
        <v>0</v>
      </c>
      <c r="CYL7" s="61">
        <v>0</v>
      </c>
      <c r="CYM7" s="61">
        <v>0</v>
      </c>
      <c r="CYN7" s="61">
        <v>0</v>
      </c>
      <c r="CYO7" s="61">
        <v>0</v>
      </c>
      <c r="CYP7" s="61">
        <v>0</v>
      </c>
      <c r="CYQ7" s="61">
        <v>0</v>
      </c>
      <c r="CYR7" s="61">
        <v>0</v>
      </c>
      <c r="CYS7" s="61">
        <v>0</v>
      </c>
      <c r="CYT7" s="61">
        <v>0</v>
      </c>
      <c r="CYU7" s="61">
        <v>0</v>
      </c>
      <c r="CYV7" s="61">
        <v>0</v>
      </c>
      <c r="CYW7" s="61">
        <v>0</v>
      </c>
      <c r="CYX7" s="61">
        <v>118</v>
      </c>
      <c r="CYZ7" s="61">
        <v>122</v>
      </c>
      <c r="CZA7" s="61">
        <v>10</v>
      </c>
      <c r="CZB7" s="61">
        <v>0</v>
      </c>
      <c r="CZC7" s="61">
        <v>115</v>
      </c>
      <c r="CZD7" s="61">
        <v>118</v>
      </c>
      <c r="CZE7" s="61">
        <v>15</v>
      </c>
      <c r="CZF7" s="61">
        <v>0</v>
      </c>
      <c r="CZG7" s="61">
        <v>0</v>
      </c>
      <c r="CZH7" s="61">
        <v>0</v>
      </c>
      <c r="CZI7" s="61">
        <v>0</v>
      </c>
      <c r="CZJ7" s="61">
        <v>0</v>
      </c>
      <c r="CZK7" s="61">
        <v>0</v>
      </c>
      <c r="CZL7" s="61">
        <v>0</v>
      </c>
      <c r="CZM7" s="61">
        <v>0</v>
      </c>
      <c r="CZN7" s="61">
        <v>0</v>
      </c>
      <c r="CZO7" s="61">
        <v>0</v>
      </c>
      <c r="CZP7" s="61">
        <v>0</v>
      </c>
      <c r="CZQ7" s="61">
        <v>0</v>
      </c>
      <c r="CZR7" s="61">
        <v>0</v>
      </c>
      <c r="CZS7" s="61">
        <v>0</v>
      </c>
      <c r="CZT7" s="61">
        <v>0</v>
      </c>
      <c r="CZU7" s="61">
        <v>0</v>
      </c>
      <c r="CZV7" s="61">
        <v>0</v>
      </c>
      <c r="CZW7" s="61">
        <v>0</v>
      </c>
      <c r="CZX7" s="61">
        <v>0</v>
      </c>
      <c r="CZY7" s="61">
        <v>0</v>
      </c>
      <c r="CZZ7" s="61">
        <v>0</v>
      </c>
      <c r="DAA7" s="61">
        <v>0</v>
      </c>
      <c r="DAB7" s="61">
        <v>0</v>
      </c>
      <c r="DAC7" s="61">
        <v>0</v>
      </c>
      <c r="DAD7" s="61">
        <v>0</v>
      </c>
      <c r="DAE7" s="61">
        <v>27</v>
      </c>
      <c r="DAF7" s="61">
        <v>20</v>
      </c>
      <c r="DAG7" s="61">
        <v>20</v>
      </c>
      <c r="DAH7" s="61">
        <v>20</v>
      </c>
      <c r="DAI7" s="61">
        <v>20</v>
      </c>
      <c r="DAJ7" s="61">
        <v>17</v>
      </c>
      <c r="DAK7" s="61">
        <v>18</v>
      </c>
      <c r="DAL7" s="61">
        <v>18</v>
      </c>
      <c r="DAM7" s="61">
        <v>18</v>
      </c>
      <c r="DAN7" s="61">
        <v>10</v>
      </c>
      <c r="DAO7" s="61">
        <v>0</v>
      </c>
      <c r="DAP7" s="61">
        <v>10</v>
      </c>
      <c r="DAQ7" s="61">
        <v>48</v>
      </c>
      <c r="DAR7" s="61">
        <v>60</v>
      </c>
      <c r="DAS7" s="61">
        <v>13</v>
      </c>
      <c r="DAT7" s="61">
        <v>100</v>
      </c>
      <c r="DAU7" s="61">
        <v>33</v>
      </c>
      <c r="DAV7" s="61">
        <v>75</v>
      </c>
      <c r="DAW7" s="61">
        <v>17</v>
      </c>
      <c r="DAX7" s="61">
        <v>50</v>
      </c>
      <c r="DAY7" s="61">
        <v>17</v>
      </c>
      <c r="DAZ7" s="61">
        <v>30</v>
      </c>
      <c r="DBA7" s="61">
        <v>13</v>
      </c>
      <c r="DBB7" s="61">
        <v>10</v>
      </c>
      <c r="DBC7" s="61">
        <v>0</v>
      </c>
      <c r="DBD7" s="61">
        <v>0</v>
      </c>
      <c r="DBE7" s="61">
        <v>0</v>
      </c>
      <c r="DBO7" s="61">
        <v>4000</v>
      </c>
      <c r="DBR7" s="61">
        <v>30</v>
      </c>
      <c r="DBS7" s="61">
        <v>8</v>
      </c>
      <c r="DBT7" s="61">
        <v>10</v>
      </c>
      <c r="DBU7" s="61">
        <v>35</v>
      </c>
      <c r="DBV7" s="61">
        <v>30</v>
      </c>
      <c r="DBW7" s="61">
        <v>30</v>
      </c>
      <c r="DBX7" s="61">
        <v>30</v>
      </c>
      <c r="DBY7" s="61">
        <v>25</v>
      </c>
      <c r="DBZ7" s="61">
        <v>1</v>
      </c>
      <c r="DCA7" s="61">
        <v>1</v>
      </c>
      <c r="DCB7" s="61">
        <v>0</v>
      </c>
      <c r="DCC7" s="61">
        <v>0</v>
      </c>
      <c r="DCO7" s="61">
        <v>0</v>
      </c>
      <c r="DCR7" s="61">
        <v>235</v>
      </c>
      <c r="DCV7" s="61">
        <v>0</v>
      </c>
      <c r="DCW7" s="61">
        <v>0</v>
      </c>
      <c r="DCX7" s="61">
        <v>0</v>
      </c>
      <c r="DCY7" s="61">
        <v>0</v>
      </c>
      <c r="DCZ7" s="61">
        <v>0</v>
      </c>
      <c r="DDA7" s="61">
        <v>0</v>
      </c>
      <c r="DDB7" s="61">
        <v>0</v>
      </c>
      <c r="DDC7" s="61">
        <v>0</v>
      </c>
      <c r="DDD7" s="61">
        <v>0</v>
      </c>
      <c r="DDE7" s="61">
        <v>0</v>
      </c>
      <c r="DDF7" s="61">
        <v>0</v>
      </c>
      <c r="DDG7" s="61">
        <v>0</v>
      </c>
      <c r="DDH7" s="61">
        <v>0</v>
      </c>
      <c r="DDI7" s="61">
        <v>0</v>
      </c>
      <c r="DDJ7" s="61">
        <v>0</v>
      </c>
      <c r="DDK7" s="61">
        <v>0</v>
      </c>
      <c r="DDL7" s="61">
        <v>0</v>
      </c>
      <c r="DDM7" s="61">
        <v>0</v>
      </c>
      <c r="DDN7" s="61">
        <v>0</v>
      </c>
      <c r="DDO7" s="61">
        <v>0</v>
      </c>
      <c r="DDP7" s="61">
        <v>0</v>
      </c>
      <c r="DDQ7" s="61">
        <v>0</v>
      </c>
      <c r="DDR7" s="61">
        <v>0</v>
      </c>
      <c r="DDS7" s="61">
        <v>0</v>
      </c>
      <c r="DDT7" s="61">
        <v>0</v>
      </c>
      <c r="DDU7" s="61">
        <v>0</v>
      </c>
      <c r="DDV7" s="61">
        <v>0</v>
      </c>
      <c r="DDW7" s="61">
        <v>0</v>
      </c>
      <c r="DDX7" s="61">
        <v>0</v>
      </c>
      <c r="DDY7" s="61">
        <v>0</v>
      </c>
      <c r="DDZ7" s="61">
        <v>0</v>
      </c>
      <c r="DEA7" s="61">
        <v>0</v>
      </c>
      <c r="DEB7" s="61">
        <v>0</v>
      </c>
      <c r="DEC7" s="61">
        <v>0</v>
      </c>
      <c r="DED7" s="61">
        <v>0</v>
      </c>
      <c r="DEE7" s="61">
        <v>0</v>
      </c>
      <c r="DEF7" s="61">
        <v>0</v>
      </c>
      <c r="DEG7" s="61">
        <v>0</v>
      </c>
      <c r="DEH7" s="61">
        <v>0</v>
      </c>
      <c r="DEI7" s="61">
        <v>0</v>
      </c>
      <c r="DEJ7" s="61">
        <v>0</v>
      </c>
      <c r="DEK7" s="61">
        <v>0</v>
      </c>
      <c r="DEL7" s="61">
        <v>0</v>
      </c>
      <c r="DEM7" s="61">
        <v>0</v>
      </c>
      <c r="DEN7" s="61">
        <v>0</v>
      </c>
      <c r="DEO7" s="61">
        <v>0</v>
      </c>
      <c r="DEP7" s="61">
        <v>0</v>
      </c>
      <c r="DEQ7" s="61">
        <v>0</v>
      </c>
      <c r="DER7" s="61">
        <v>0</v>
      </c>
      <c r="DES7" s="61">
        <v>7</v>
      </c>
      <c r="DET7" s="61">
        <v>5</v>
      </c>
      <c r="DEU7" s="61">
        <v>30</v>
      </c>
      <c r="DEV7" s="61">
        <v>0</v>
      </c>
      <c r="DEW7" s="61">
        <v>0</v>
      </c>
      <c r="DEX7" s="61">
        <v>0</v>
      </c>
      <c r="DEY7" s="61">
        <v>0</v>
      </c>
      <c r="DEZ7" s="61">
        <v>0</v>
      </c>
      <c r="DFA7" s="61">
        <v>15</v>
      </c>
      <c r="DFB7" s="61">
        <v>60</v>
      </c>
      <c r="DFC7" s="61">
        <v>0.95</v>
      </c>
      <c r="DFD7" s="61">
        <v>0</v>
      </c>
      <c r="DFG7" s="61">
        <v>5</v>
      </c>
      <c r="DFH7" s="61">
        <v>9</v>
      </c>
      <c r="DFI7" s="61">
        <v>12</v>
      </c>
      <c r="DFJ7" s="61">
        <v>14</v>
      </c>
      <c r="DFK7" s="61">
        <v>18</v>
      </c>
      <c r="DFL7" s="61">
        <v>22</v>
      </c>
      <c r="DFM7" s="61">
        <v>0</v>
      </c>
      <c r="DFN7" s="61">
        <v>0</v>
      </c>
      <c r="DFO7" s="61">
        <v>0</v>
      </c>
      <c r="DFP7" s="61">
        <v>0</v>
      </c>
      <c r="DFQ7" s="61">
        <v>0</v>
      </c>
      <c r="DFR7" s="61">
        <v>0</v>
      </c>
      <c r="DFS7" s="61">
        <v>0.95</v>
      </c>
      <c r="DFT7" s="61">
        <v>0.9</v>
      </c>
      <c r="DFU7" s="61">
        <v>0.9</v>
      </c>
      <c r="DFV7" s="61">
        <v>0.9</v>
      </c>
      <c r="DFW7" s="61">
        <v>0.95</v>
      </c>
      <c r="DFX7" s="61">
        <v>1</v>
      </c>
      <c r="DFY7" s="61">
        <v>105</v>
      </c>
      <c r="DFZ7" s="61">
        <v>95</v>
      </c>
      <c r="DGA7" s="61">
        <v>85</v>
      </c>
      <c r="DGB7" s="61">
        <v>110</v>
      </c>
      <c r="DGC7" s="61">
        <v>90</v>
      </c>
      <c r="DGD7" s="61">
        <v>95</v>
      </c>
      <c r="DGE7" s="61">
        <v>100</v>
      </c>
      <c r="DGF7" s="61">
        <v>105</v>
      </c>
      <c r="DGG7" s="61">
        <v>0.85</v>
      </c>
      <c r="DGH7" s="61">
        <v>0.9</v>
      </c>
      <c r="DGI7" s="61">
        <v>0.95</v>
      </c>
      <c r="DGJ7" s="61">
        <v>1</v>
      </c>
      <c r="DGK7" s="61">
        <v>-0.97</v>
      </c>
      <c r="DGL7" s="61">
        <v>-0.95</v>
      </c>
      <c r="DGM7" s="61">
        <v>0</v>
      </c>
      <c r="DGN7" s="61">
        <v>1</v>
      </c>
      <c r="DGO7" s="61">
        <v>1</v>
      </c>
      <c r="DGP7" s="61">
        <v>0</v>
      </c>
      <c r="DGQ7" s="61">
        <v>0.5</v>
      </c>
      <c r="DGR7" s="61">
        <v>1</v>
      </c>
      <c r="DGS7" s="61">
        <v>0.5</v>
      </c>
      <c r="DGT7" s="61">
        <v>0</v>
      </c>
      <c r="DGU7" s="61">
        <v>0</v>
      </c>
      <c r="DGV7" s="61">
        <v>0</v>
      </c>
      <c r="DGW7" s="61">
        <v>0</v>
      </c>
      <c r="DGX7" s="61">
        <v>0</v>
      </c>
      <c r="DGY7" s="61">
        <v>400</v>
      </c>
      <c r="DGZ7" s="61">
        <v>0</v>
      </c>
      <c r="DHD7" s="61">
        <v>0</v>
      </c>
      <c r="DHE7" s="61">
        <v>30</v>
      </c>
      <c r="DHF7" s="61">
        <v>30</v>
      </c>
      <c r="DHG7" s="61">
        <v>10</v>
      </c>
      <c r="DHH7" s="61">
        <v>10</v>
      </c>
      <c r="DHI7" s="61">
        <v>10</v>
      </c>
      <c r="DHJ7" s="61">
        <v>3</v>
      </c>
      <c r="DHK7" s="61">
        <v>1</v>
      </c>
      <c r="DHL7" s="61">
        <v>10500</v>
      </c>
      <c r="DHM7" s="61">
        <v>0</v>
      </c>
      <c r="DHN7" s="61">
        <v>0</v>
      </c>
      <c r="DHO7" s="61">
        <v>0</v>
      </c>
      <c r="DHP7" s="61">
        <v>0</v>
      </c>
      <c r="DHQ7" s="61">
        <v>1</v>
      </c>
      <c r="DHS7" s="61">
        <v>0</v>
      </c>
      <c r="DHT7" s="61">
        <v>0</v>
      </c>
      <c r="DHU7" s="61">
        <v>0.2</v>
      </c>
      <c r="DHV7" s="61">
        <v>0.3</v>
      </c>
      <c r="DHW7" s="61">
        <v>30</v>
      </c>
      <c r="DHX7" s="61">
        <v>60</v>
      </c>
      <c r="DHY7" s="61">
        <v>65</v>
      </c>
      <c r="DIA7" s="61">
        <v>0</v>
      </c>
      <c r="DIB7" s="61">
        <v>0</v>
      </c>
      <c r="DIC7" s="61">
        <v>0</v>
      </c>
      <c r="DID7" s="61">
        <v>0</v>
      </c>
      <c r="DIE7" s="61">
        <v>0</v>
      </c>
      <c r="DIF7" s="61">
        <v>0</v>
      </c>
      <c r="DIG7" s="61">
        <v>0</v>
      </c>
      <c r="DIH7" s="61">
        <v>0</v>
      </c>
      <c r="DII7" s="61">
        <v>0</v>
      </c>
      <c r="DIJ7" s="61">
        <v>0</v>
      </c>
      <c r="DIK7" s="61">
        <v>0</v>
      </c>
      <c r="DIL7" s="61">
        <v>0</v>
      </c>
      <c r="DIM7" s="61">
        <v>0</v>
      </c>
      <c r="DIN7" s="61">
        <v>0</v>
      </c>
      <c r="DIO7" s="61">
        <v>0</v>
      </c>
      <c r="DIP7" s="61">
        <v>0</v>
      </c>
      <c r="DIQ7" s="61">
        <v>0</v>
      </c>
      <c r="DIR7" s="61">
        <v>0</v>
      </c>
      <c r="DIS7" s="61">
        <v>0</v>
      </c>
      <c r="DIT7" s="61">
        <v>0</v>
      </c>
      <c r="DIU7" s="61">
        <v>0</v>
      </c>
      <c r="DIV7" s="61">
        <v>0</v>
      </c>
      <c r="DIW7" s="61">
        <v>0</v>
      </c>
      <c r="DIX7" s="61">
        <v>0</v>
      </c>
      <c r="DIY7" s="61">
        <v>0</v>
      </c>
      <c r="DIZ7" s="61">
        <v>0</v>
      </c>
      <c r="DJA7" s="61">
        <v>0</v>
      </c>
      <c r="DJB7" s="61">
        <v>0</v>
      </c>
      <c r="DJC7" s="61">
        <v>0</v>
      </c>
      <c r="DJD7" s="61">
        <v>0</v>
      </c>
      <c r="DJE7" s="61">
        <v>0</v>
      </c>
      <c r="DJF7" s="61">
        <v>0</v>
      </c>
      <c r="DJG7" s="61">
        <v>0</v>
      </c>
      <c r="DJH7" s="61">
        <v>0</v>
      </c>
      <c r="DJI7" s="61">
        <v>0</v>
      </c>
      <c r="DJJ7" s="61">
        <v>0</v>
      </c>
      <c r="DJK7" s="61">
        <v>0</v>
      </c>
      <c r="DJL7" s="61">
        <v>0</v>
      </c>
      <c r="DJP7" s="61">
        <v>0</v>
      </c>
      <c r="DJQ7" s="61">
        <v>0</v>
      </c>
      <c r="DJR7" s="61">
        <v>0</v>
      </c>
      <c r="DJS7" s="61">
        <v>0</v>
      </c>
      <c r="DJT7" s="61">
        <v>0</v>
      </c>
      <c r="DJU7" s="61">
        <v>0</v>
      </c>
      <c r="DJV7" s="61">
        <v>0</v>
      </c>
      <c r="DJW7" s="61">
        <v>0.1</v>
      </c>
      <c r="DJX7" s="61">
        <v>51.5</v>
      </c>
      <c r="DJY7" s="61">
        <v>47.5</v>
      </c>
      <c r="DJZ7" s="61">
        <v>1</v>
      </c>
      <c r="DKA7" s="61">
        <v>1</v>
      </c>
      <c r="DKB7" s="61">
        <v>0</v>
      </c>
      <c r="DKC7" s="61">
        <v>0</v>
      </c>
      <c r="DKD7" s="61">
        <v>0</v>
      </c>
      <c r="DKE7" s="61">
        <v>0</v>
      </c>
      <c r="DKF7" s="61">
        <v>0</v>
      </c>
      <c r="DKG7" s="61">
        <v>0</v>
      </c>
      <c r="DKH7" s="61">
        <v>1</v>
      </c>
      <c r="DKI7" s="61">
        <v>1</v>
      </c>
      <c r="DKJ7" s="61">
        <v>1400</v>
      </c>
      <c r="DKK7" s="61">
        <v>0</v>
      </c>
      <c r="DKL7" s="61">
        <v>1</v>
      </c>
      <c r="DKM7" s="61">
        <v>0</v>
      </c>
      <c r="DKN7" s="61">
        <v>0</v>
      </c>
      <c r="DKO7" s="61">
        <v>60</v>
      </c>
      <c r="DKP7" s="61">
        <v>30</v>
      </c>
      <c r="DKQ7" s="61">
        <v>8</v>
      </c>
      <c r="DKR7" s="61">
        <v>1</v>
      </c>
      <c r="DKS7" s="61">
        <v>115</v>
      </c>
      <c r="DKT7" s="61">
        <v>85</v>
      </c>
      <c r="DKU7" s="61">
        <v>35</v>
      </c>
      <c r="DKV7" s="61">
        <v>10</v>
      </c>
      <c r="DKW7" s="61">
        <v>0</v>
      </c>
      <c r="DKX7" s="61">
        <v>0</v>
      </c>
      <c r="DKY7" s="61">
        <v>1</v>
      </c>
      <c r="DKZ7" s="61">
        <v>-0.4</v>
      </c>
      <c r="DLA7" s="61">
        <v>50</v>
      </c>
      <c r="DLB7" s="61">
        <v>110</v>
      </c>
      <c r="DLC7" s="61">
        <v>80</v>
      </c>
      <c r="DLD7" s="61">
        <v>1</v>
      </c>
      <c r="DLE7" s="61">
        <v>0</v>
      </c>
      <c r="DLF7" s="61">
        <v>301</v>
      </c>
      <c r="DLG7" s="61">
        <v>200</v>
      </c>
      <c r="DLH7" s="61">
        <v>1</v>
      </c>
      <c r="DLI7" s="61">
        <v>200</v>
      </c>
      <c r="DLJ7" s="61">
        <v>10</v>
      </c>
      <c r="DLK7" s="61">
        <v>2</v>
      </c>
      <c r="DLL7" s="61">
        <v>0.8</v>
      </c>
      <c r="DLM7" s="61">
        <v>3</v>
      </c>
      <c r="DLN7" s="61">
        <v>4</v>
      </c>
      <c r="DLO7" s="61">
        <v>10</v>
      </c>
      <c r="DLP7" s="61">
        <v>0.5</v>
      </c>
      <c r="DLQ7" s="61">
        <v>4</v>
      </c>
      <c r="DLR7" s="61">
        <v>20000</v>
      </c>
      <c r="DLS7" s="61">
        <v>20</v>
      </c>
      <c r="DLT7" s="61">
        <v>10</v>
      </c>
      <c r="DLU7" s="61">
        <v>5</v>
      </c>
      <c r="DLV7" s="61">
        <v>10500</v>
      </c>
      <c r="DLW7" s="61">
        <v>0</v>
      </c>
      <c r="DLX7" s="61">
        <v>0</v>
      </c>
      <c r="DLY7" s="61">
        <v>0</v>
      </c>
      <c r="DLZ7" s="61">
        <v>0</v>
      </c>
      <c r="DMA7" s="61">
        <v>20000</v>
      </c>
      <c r="DMB7" s="61">
        <v>120</v>
      </c>
      <c r="DMC7" s="61">
        <v>88</v>
      </c>
      <c r="DMD7" s="61">
        <v>45</v>
      </c>
      <c r="DME7" s="61">
        <v>0</v>
      </c>
      <c r="DMF7" s="61">
        <v>10</v>
      </c>
      <c r="DMG7" s="61">
        <v>0</v>
      </c>
      <c r="DMH7" s="61">
        <v>0</v>
      </c>
      <c r="DMI7" s="61">
        <v>0</v>
      </c>
      <c r="DMJ7" s="61">
        <v>-0.4</v>
      </c>
      <c r="DMK7" s="61">
        <v>50</v>
      </c>
      <c r="DML7" s="61">
        <v>110</v>
      </c>
      <c r="DMM7" s="61">
        <v>80</v>
      </c>
      <c r="DMN7" s="61">
        <v>0</v>
      </c>
      <c r="DMO7" s="61">
        <v>1</v>
      </c>
      <c r="DMP7" s="61">
        <v>400</v>
      </c>
      <c r="DMQ7" s="61">
        <v>200</v>
      </c>
      <c r="DMR7" s="61">
        <v>0</v>
      </c>
      <c r="DMS7" s="61">
        <v>100</v>
      </c>
      <c r="DMT7" s="61">
        <v>100</v>
      </c>
      <c r="DMU7" s="61">
        <v>10</v>
      </c>
      <c r="DMV7" s="61">
        <v>2</v>
      </c>
      <c r="DMW7" s="61">
        <v>0.3</v>
      </c>
      <c r="DMX7" s="61">
        <v>3</v>
      </c>
      <c r="DMY7" s="61">
        <v>4</v>
      </c>
      <c r="DMZ7" s="61">
        <v>10</v>
      </c>
      <c r="DNA7" s="61">
        <v>0.5</v>
      </c>
      <c r="DNB7" s="61">
        <v>4</v>
      </c>
      <c r="DNC7" s="61">
        <v>10500</v>
      </c>
      <c r="DND7" s="61">
        <v>20</v>
      </c>
      <c r="DNE7" s="61">
        <v>10</v>
      </c>
      <c r="DNF7" s="61">
        <v>5</v>
      </c>
      <c r="DNG7" s="61">
        <v>10500</v>
      </c>
      <c r="DNH7" s="61">
        <v>0</v>
      </c>
      <c r="DNI7" s="61">
        <v>0</v>
      </c>
      <c r="DNJ7" s="61">
        <v>0</v>
      </c>
      <c r="DNK7" s="61">
        <v>0</v>
      </c>
      <c r="DNL7" s="61">
        <v>10500</v>
      </c>
      <c r="DNM7" s="61">
        <v>120</v>
      </c>
      <c r="DNN7" s="61">
        <v>90</v>
      </c>
      <c r="DNO7" s="61">
        <v>45</v>
      </c>
      <c r="DNP7" s="61">
        <v>0</v>
      </c>
      <c r="DNQ7" s="61">
        <v>0</v>
      </c>
      <c r="DNR7" s="61">
        <v>0</v>
      </c>
      <c r="DNS7" s="61">
        <v>0</v>
      </c>
      <c r="DNT7" s="61">
        <v>0</v>
      </c>
      <c r="DNU7" s="61">
        <v>0</v>
      </c>
      <c r="DNV7" s="61">
        <v>0</v>
      </c>
      <c r="DNW7" s="61">
        <v>0</v>
      </c>
      <c r="DNX7" s="61">
        <v>0</v>
      </c>
      <c r="DNY7" s="61">
        <v>1</v>
      </c>
      <c r="DNZ7" s="61">
        <v>1</v>
      </c>
      <c r="DOA7" s="61">
        <v>0</v>
      </c>
      <c r="DOB7" s="61">
        <v>6000</v>
      </c>
      <c r="DOC7" s="61">
        <v>250</v>
      </c>
      <c r="DOD7" s="61">
        <v>100</v>
      </c>
      <c r="DOE7" s="61">
        <v>50</v>
      </c>
      <c r="DOF7" s="61">
        <v>80</v>
      </c>
      <c r="DOG7" s="61">
        <v>500</v>
      </c>
      <c r="DOH7" s="61">
        <v>100</v>
      </c>
      <c r="DOI7" s="61">
        <v>400</v>
      </c>
      <c r="DOJ7" s="61">
        <v>0</v>
      </c>
      <c r="DOK7" s="61">
        <v>0</v>
      </c>
      <c r="DOL7" s="61">
        <v>0</v>
      </c>
      <c r="DOM7" s="61">
        <v>50</v>
      </c>
      <c r="DON7" s="61">
        <v>10</v>
      </c>
      <c r="DOO7" s="61">
        <v>0</v>
      </c>
      <c r="DOP7" s="61">
        <v>0</v>
      </c>
      <c r="DOQ7" s="61">
        <v>0</v>
      </c>
      <c r="DOR7" s="61">
        <v>1</v>
      </c>
      <c r="DOS7" s="61">
        <v>0</v>
      </c>
      <c r="DOT7" s="61">
        <v>5</v>
      </c>
      <c r="DOU7" s="61">
        <v>0</v>
      </c>
      <c r="DOV7" s="61">
        <v>30</v>
      </c>
      <c r="DOW7" s="61">
        <v>60</v>
      </c>
      <c r="DOX7" s="61">
        <v>0</v>
      </c>
      <c r="DOY7" s="61">
        <v>0</v>
      </c>
      <c r="DOZ7" s="61">
        <v>0</v>
      </c>
      <c r="DPA7" s="61">
        <v>30</v>
      </c>
      <c r="DPB7" s="61">
        <v>0</v>
      </c>
      <c r="DPC7" s="61">
        <v>0</v>
      </c>
      <c r="DPE7" s="61">
        <v>1</v>
      </c>
      <c r="DPF7" s="61">
        <v>0</v>
      </c>
      <c r="DPG7" s="61">
        <v>0</v>
      </c>
      <c r="DPH7" s="61">
        <v>0</v>
      </c>
      <c r="DPI7" s="61">
        <v>0</v>
      </c>
      <c r="DPJ7" s="61">
        <v>0</v>
      </c>
      <c r="DPK7" s="61">
        <v>0</v>
      </c>
      <c r="DPM7" s="61">
        <v>0</v>
      </c>
      <c r="DPO7" s="61">
        <v>0</v>
      </c>
      <c r="DPS7" s="61">
        <v>1</v>
      </c>
      <c r="DPT7" s="61">
        <v>1</v>
      </c>
      <c r="DPW7" s="61">
        <v>0</v>
      </c>
      <c r="DPX7" s="61">
        <v>1</v>
      </c>
      <c r="DPY7" s="61">
        <v>0</v>
      </c>
      <c r="DPZ7" s="61">
        <v>1</v>
      </c>
      <c r="DQA7" s="61">
        <v>1</v>
      </c>
      <c r="DQC7" s="61">
        <v>1</v>
      </c>
      <c r="DQD7" s="61">
        <v>1</v>
      </c>
      <c r="DQE7" s="61">
        <v>0</v>
      </c>
      <c r="DQG7" s="61">
        <v>1</v>
      </c>
      <c r="DQH7" s="61">
        <v>0</v>
      </c>
      <c r="DQQ7" s="61">
        <v>1</v>
      </c>
      <c r="DQR7" s="61">
        <v>1</v>
      </c>
      <c r="DQT7" s="61">
        <v>1</v>
      </c>
      <c r="DQU7" s="61">
        <v>0</v>
      </c>
      <c r="DQX7" s="61">
        <v>0</v>
      </c>
      <c r="DQZ7" s="61">
        <v>0</v>
      </c>
      <c r="DRA7" s="61">
        <v>0</v>
      </c>
      <c r="DRB7" s="61">
        <v>1</v>
      </c>
      <c r="DRC7" s="61">
        <v>1</v>
      </c>
      <c r="DRE7" s="61">
        <v>1</v>
      </c>
      <c r="DRF7" s="61">
        <v>1</v>
      </c>
      <c r="DRG7" s="61">
        <v>1</v>
      </c>
      <c r="DRH7" s="61">
        <v>1</v>
      </c>
      <c r="DRJ7" s="61">
        <v>0</v>
      </c>
      <c r="DRN7" s="61">
        <v>1</v>
      </c>
      <c r="DRP7" s="61">
        <v>624</v>
      </c>
      <c r="DRU7" s="61">
        <v>11</v>
      </c>
      <c r="DRV7" s="61">
        <v>0</v>
      </c>
      <c r="DRW7" s="61">
        <v>527</v>
      </c>
      <c r="DRY7" s="61">
        <v>1</v>
      </c>
      <c r="DRZ7" s="61">
        <v>1</v>
      </c>
      <c r="DSA7" s="61">
        <v>1</v>
      </c>
      <c r="DSK7" s="61">
        <v>0</v>
      </c>
      <c r="DSL7" s="61">
        <v>0.3</v>
      </c>
      <c r="DSM7" s="61">
        <v>10</v>
      </c>
      <c r="DSN7" s="61">
        <v>1</v>
      </c>
      <c r="DSO7" s="61">
        <v>100</v>
      </c>
      <c r="DSP7" s="61">
        <v>90</v>
      </c>
      <c r="DSQ7" s="61">
        <v>0</v>
      </c>
      <c r="DSR7" s="61">
        <v>0</v>
      </c>
      <c r="DSS7" s="61">
        <v>9</v>
      </c>
      <c r="DST7" s="61">
        <v>100</v>
      </c>
      <c r="DSU7" s="61">
        <v>0</v>
      </c>
      <c r="DSV7" s="61">
        <v>0</v>
      </c>
      <c r="DSW7" s="61">
        <v>1</v>
      </c>
      <c r="DSX7" s="61">
        <v>1</v>
      </c>
      <c r="DSY7" s="61">
        <v>1</v>
      </c>
      <c r="DSZ7" s="61">
        <v>1</v>
      </c>
      <c r="DTA7" s="61">
        <v>0</v>
      </c>
      <c r="DTB7" s="61">
        <v>0</v>
      </c>
      <c r="DTC7" s="61">
        <v>55</v>
      </c>
      <c r="DTD7" s="61">
        <v>40</v>
      </c>
      <c r="DTE7" s="61">
        <v>100</v>
      </c>
      <c r="DTF7" s="61">
        <v>100</v>
      </c>
      <c r="DTG7" s="61">
        <v>0</v>
      </c>
      <c r="DTH7" s="61">
        <v>0</v>
      </c>
      <c r="DTK7" s="61">
        <v>15</v>
      </c>
      <c r="DUK7" s="61">
        <v>0</v>
      </c>
      <c r="DUL7" s="61">
        <v>0</v>
      </c>
      <c r="DUM7" s="61">
        <v>9600</v>
      </c>
      <c r="DUN7" s="61">
        <v>2</v>
      </c>
      <c r="DUO7" s="61">
        <v>16</v>
      </c>
      <c r="DUP7" s="61">
        <v>116</v>
      </c>
      <c r="DUQ7" s="61">
        <v>11</v>
      </c>
      <c r="DUR7" s="61">
        <v>1</v>
      </c>
      <c r="DUS7" s="61">
        <v>9600</v>
      </c>
      <c r="DUT7" s="61">
        <v>2</v>
      </c>
      <c r="DUU7" s="61">
        <v>12</v>
      </c>
      <c r="DUV7" s="61">
        <v>112</v>
      </c>
      <c r="DUW7" s="61">
        <v>12</v>
      </c>
      <c r="DUX7" s="61">
        <v>1</v>
      </c>
      <c r="DUY7" s="61">
        <v>192</v>
      </c>
      <c r="DUZ7" s="61">
        <v>200</v>
      </c>
      <c r="DVA7" s="61">
        <v>168</v>
      </c>
      <c r="DVB7" s="61">
        <v>75</v>
      </c>
      <c r="DVC7" s="61">
        <v>502</v>
      </c>
      <c r="DVD7" s="61">
        <v>1</v>
      </c>
      <c r="DVE7" s="61">
        <v>255</v>
      </c>
      <c r="DVF7" s="61">
        <v>0</v>
      </c>
      <c r="DVG7" s="61">
        <v>255</v>
      </c>
      <c r="DVH7" s="61">
        <v>255</v>
      </c>
      <c r="DVI7" s="61">
        <v>1</v>
      </c>
      <c r="DVJ7" s="61">
        <v>4</v>
      </c>
      <c r="DVK7" s="61">
        <v>1</v>
      </c>
      <c r="DVL7" s="61">
        <v>0</v>
      </c>
      <c r="DVM7" s="61">
        <v>0</v>
      </c>
      <c r="DVN7" s="61">
        <v>0</v>
      </c>
      <c r="DVO7" s="61">
        <v>0</v>
      </c>
      <c r="DVP7" s="61">
        <v>0</v>
      </c>
      <c r="DVR7" s="61">
        <v>0</v>
      </c>
      <c r="DVS7" s="61">
        <v>0</v>
      </c>
      <c r="DVT7" s="61">
        <v>1</v>
      </c>
      <c r="DVU7" s="61">
        <v>65</v>
      </c>
      <c r="DVV7" s="61">
        <v>1</v>
      </c>
      <c r="DVW7" s="61">
        <v>0</v>
      </c>
      <c r="DVX7" s="61">
        <v>0</v>
      </c>
      <c r="DVY7" s="61">
        <v>0</v>
      </c>
      <c r="DVZ7" s="61">
        <v>-2.5</v>
      </c>
      <c r="DWA7" s="61">
        <v>10</v>
      </c>
      <c r="DWB7" s="61">
        <v>0</v>
      </c>
      <c r="DWC7" s="61">
        <v>20</v>
      </c>
      <c r="DWD7" s="61">
        <v>15</v>
      </c>
      <c r="DWE7" s="61">
        <v>0</v>
      </c>
      <c r="DWF7" s="61">
        <v>2</v>
      </c>
      <c r="DWG7" s="61">
        <v>1</v>
      </c>
      <c r="DWH7" s="61">
        <v>1.82</v>
      </c>
      <c r="DWI7" s="61">
        <v>0.7</v>
      </c>
      <c r="DWJ7" s="61">
        <v>0.7</v>
      </c>
      <c r="DWK7" s="61">
        <v>1</v>
      </c>
      <c r="DWL7" s="61">
        <v>-150</v>
      </c>
      <c r="DWM7" s="61">
        <v>300</v>
      </c>
      <c r="DWN7" s="61">
        <v>0</v>
      </c>
      <c r="DWO7" s="61">
        <v>300</v>
      </c>
      <c r="DWP7" s="61">
        <v>0</v>
      </c>
      <c r="DWQ7" s="61">
        <v>300</v>
      </c>
      <c r="DWR7" s="61">
        <v>0</v>
      </c>
      <c r="DWS7" s="61">
        <v>300</v>
      </c>
      <c r="DWT7" s="61">
        <v>0</v>
      </c>
      <c r="DWU7" s="61">
        <v>1</v>
      </c>
      <c r="DWV7" s="61">
        <v>0.1</v>
      </c>
      <c r="DWW7" s="61">
        <v>100</v>
      </c>
      <c r="DWX7" s="61">
        <v>0</v>
      </c>
      <c r="DWY7" s="61">
        <v>0</v>
      </c>
      <c r="DWZ7" s="61">
        <v>1</v>
      </c>
      <c r="DXA7" s="61">
        <v>0.1</v>
      </c>
      <c r="DXB7" s="61">
        <v>100</v>
      </c>
      <c r="DXC7" s="61">
        <v>0</v>
      </c>
      <c r="DXD7" s="61">
        <v>0</v>
      </c>
      <c r="DXE7" s="61">
        <v>1</v>
      </c>
      <c r="DXF7" s="61">
        <v>0.1</v>
      </c>
      <c r="DXG7" s="61">
        <v>100</v>
      </c>
      <c r="DXH7" s="61">
        <v>0</v>
      </c>
      <c r="DXI7" s="61">
        <v>0</v>
      </c>
      <c r="DXJ7" s="61">
        <v>1</v>
      </c>
      <c r="DXK7" s="61">
        <v>0.1</v>
      </c>
      <c r="DXL7" s="61">
        <v>100</v>
      </c>
      <c r="DXM7" s="61">
        <v>0</v>
      </c>
      <c r="DXT7" s="61">
        <v>0</v>
      </c>
      <c r="DXU7" s="61">
        <v>0</v>
      </c>
      <c r="DXV7" s="61">
        <v>0</v>
      </c>
      <c r="DXW7" s="61">
        <v>0</v>
      </c>
      <c r="DYE7" s="61">
        <v>0.5</v>
      </c>
      <c r="DYF7" s="61">
        <v>0.45</v>
      </c>
      <c r="DYG7" s="61">
        <v>0.45</v>
      </c>
      <c r="DYH7" s="61">
        <v>0.45</v>
      </c>
      <c r="DYK7" s="61">
        <v>0</v>
      </c>
      <c r="DYL7" s="61">
        <v>0.5</v>
      </c>
      <c r="DYM7" s="61">
        <v>700</v>
      </c>
      <c r="DYV7" s="61">
        <v>12.5</v>
      </c>
      <c r="DYY7" s="61">
        <v>2.2000000000000002</v>
      </c>
      <c r="DYZ7" s="61">
        <v>12.5</v>
      </c>
      <c r="DZA7" s="61">
        <v>0</v>
      </c>
      <c r="DZQ7" s="61">
        <v>0</v>
      </c>
      <c r="DZR7" s="61">
        <v>50</v>
      </c>
      <c r="DZS7" s="61">
        <v>50</v>
      </c>
      <c r="DZT7" s="61">
        <v>50</v>
      </c>
      <c r="DZU7" s="61">
        <v>50</v>
      </c>
      <c r="DZV7" s="61">
        <v>50</v>
      </c>
      <c r="DZW7" s="61">
        <v>120</v>
      </c>
      <c r="DZX7" s="61">
        <v>1</v>
      </c>
      <c r="DZY7" s="61">
        <v>5.0000000000000001E-4</v>
      </c>
      <c r="DZZ7" s="61">
        <v>5.0000000000000001E-4</v>
      </c>
      <c r="EAA7" s="61">
        <v>0</v>
      </c>
      <c r="EAB7" s="61">
        <v>80</v>
      </c>
      <c r="EAC7" s="61">
        <v>80</v>
      </c>
      <c r="EAD7" s="61">
        <v>0</v>
      </c>
      <c r="EAE7" s="61">
        <v>0</v>
      </c>
      <c r="EAF7" s="61">
        <v>1</v>
      </c>
      <c r="EAG7" s="61">
        <v>4</v>
      </c>
      <c r="EAH7" s="61">
        <v>1</v>
      </c>
      <c r="EAI7" s="61">
        <v>0</v>
      </c>
      <c r="EAJ7" s="61">
        <v>0</v>
      </c>
      <c r="EAK7" s="61">
        <v>0</v>
      </c>
      <c r="EAL7" s="61">
        <v>0</v>
      </c>
      <c r="EAM7" s="61">
        <v>100</v>
      </c>
      <c r="EAN7" s="61">
        <v>0</v>
      </c>
      <c r="EAO7" s="61">
        <v>9.375E-2</v>
      </c>
      <c r="EAP7" s="61">
        <v>3.6621000000000001</v>
      </c>
      <c r="EAQ7" s="61">
        <v>25</v>
      </c>
      <c r="EAR7" s="61">
        <v>2.9296799999999998</v>
      </c>
      <c r="EAS7" s="61">
        <v>100</v>
      </c>
      <c r="EAT7" s="61">
        <v>0</v>
      </c>
      <c r="EAU7" s="61">
        <v>10</v>
      </c>
      <c r="EAV7" s="61">
        <v>0.1</v>
      </c>
      <c r="EAW7" s="61">
        <v>0.5</v>
      </c>
      <c r="EAX7" s="61">
        <v>1</v>
      </c>
      <c r="EAY7" s="61">
        <v>7</v>
      </c>
      <c r="EAZ7" s="61">
        <v>100</v>
      </c>
      <c r="EBA7" s="61">
        <v>0</v>
      </c>
      <c r="EBB7" s="61">
        <v>25</v>
      </c>
      <c r="EBC7" s="61">
        <v>10</v>
      </c>
      <c r="EBD7" s="61">
        <v>250</v>
      </c>
      <c r="EBE7" s="61">
        <v>6</v>
      </c>
      <c r="EBR7" s="61">
        <v>1</v>
      </c>
      <c r="EBS7" s="61">
        <v>1</v>
      </c>
      <c r="EBT7" s="61">
        <v>4000</v>
      </c>
      <c r="EBU7" s="61">
        <v>2000</v>
      </c>
      <c r="EBV7" s="61">
        <v>20000</v>
      </c>
      <c r="EBW7" s="61">
        <v>10000</v>
      </c>
      <c r="EBX7" s="61">
        <v>4404</v>
      </c>
      <c r="EBY7" s="61">
        <v>2202</v>
      </c>
      <c r="EBZ7" s="61">
        <v>8</v>
      </c>
      <c r="ECA7" s="61">
        <v>4</v>
      </c>
      <c r="ECB7" s="61">
        <v>2</v>
      </c>
      <c r="ECC7" s="61">
        <v>1</v>
      </c>
      <c r="ECD7" s="61">
        <v>30</v>
      </c>
      <c r="ECE7" s="61">
        <v>150</v>
      </c>
      <c r="ECF7" s="61">
        <v>20</v>
      </c>
      <c r="ECG7" s="61">
        <v>120</v>
      </c>
      <c r="ECH7" s="61">
        <v>0</v>
      </c>
      <c r="ECI7" s="61">
        <v>1</v>
      </c>
      <c r="ECJ7" s="61">
        <v>1</v>
      </c>
      <c r="ECK7" s="61">
        <v>1</v>
      </c>
      <c r="ECL7" s="61">
        <v>1</v>
      </c>
      <c r="ECM7" s="61">
        <v>0</v>
      </c>
      <c r="ECN7" s="61">
        <v>0</v>
      </c>
      <c r="ECO7" s="61">
        <v>0</v>
      </c>
      <c r="ECP7" s="61">
        <v>0</v>
      </c>
      <c r="ECQ7" s="61">
        <v>0</v>
      </c>
      <c r="ECR7" s="61">
        <v>0</v>
      </c>
      <c r="ECS7" s="61">
        <v>0</v>
      </c>
      <c r="ECT7" s="61">
        <v>0</v>
      </c>
      <c r="ECU7" s="61">
        <v>1</v>
      </c>
      <c r="ECV7" s="61">
        <v>1</v>
      </c>
      <c r="ECW7" s="61">
        <v>1</v>
      </c>
      <c r="ECX7" s="61">
        <v>1</v>
      </c>
      <c r="ECY7" s="61">
        <v>1</v>
      </c>
      <c r="ECZ7" s="61">
        <v>1</v>
      </c>
      <c r="EDA7" s="61">
        <v>0</v>
      </c>
      <c r="EDB7" s="61">
        <v>60</v>
      </c>
      <c r="EDC7" s="61">
        <v>60</v>
      </c>
      <c r="EDD7" s="61">
        <v>0</v>
      </c>
      <c r="EDE7" s="61">
        <v>200</v>
      </c>
      <c r="EDF7" s="61">
        <v>2</v>
      </c>
      <c r="EDG7" s="61">
        <v>0</v>
      </c>
      <c r="EDH7" s="61">
        <v>200</v>
      </c>
      <c r="EDI7" s="61">
        <v>200</v>
      </c>
      <c r="EDJ7" s="61">
        <v>200</v>
      </c>
      <c r="EDK7" s="61">
        <v>2</v>
      </c>
      <c r="EDL7" s="61">
        <v>200</v>
      </c>
      <c r="EDM7" s="61">
        <v>0</v>
      </c>
      <c r="EDN7" s="61">
        <v>5</v>
      </c>
      <c r="EDO7" s="61">
        <v>5</v>
      </c>
      <c r="EDP7" s="61">
        <v>1000</v>
      </c>
      <c r="EDQ7" s="61">
        <v>160</v>
      </c>
      <c r="EDR7" s="61">
        <v>5</v>
      </c>
      <c r="EDS7" s="61">
        <v>5</v>
      </c>
      <c r="EDT7" s="61">
        <v>1000</v>
      </c>
      <c r="EDU7" s="61">
        <v>130</v>
      </c>
      <c r="EDV7" s="61">
        <v>250</v>
      </c>
      <c r="EDW7" s="61">
        <v>100</v>
      </c>
      <c r="EDX7" s="61">
        <v>0</v>
      </c>
      <c r="EDY7" s="61">
        <v>100</v>
      </c>
      <c r="EDZ7" s="61">
        <v>5</v>
      </c>
      <c r="EEA7" s="61">
        <v>0</v>
      </c>
      <c r="EEB7" s="61">
        <v>0</v>
      </c>
      <c r="EEC7" s="61">
        <v>0</v>
      </c>
      <c r="EED7" s="61">
        <v>0</v>
      </c>
      <c r="EEE7" s="61">
        <v>0</v>
      </c>
      <c r="EEF7" s="61">
        <v>0</v>
      </c>
      <c r="EEG7" s="61">
        <v>500</v>
      </c>
      <c r="EEH7" s="61">
        <v>0</v>
      </c>
      <c r="EEI7" s="61">
        <v>0</v>
      </c>
      <c r="EEJ7" s="61">
        <v>0</v>
      </c>
      <c r="EEK7" s="61">
        <v>0</v>
      </c>
      <c r="EEL7" s="61">
        <v>0</v>
      </c>
      <c r="EEM7" s="61">
        <v>0</v>
      </c>
      <c r="EEN7" s="61">
        <v>48</v>
      </c>
      <c r="EEO7" s="61">
        <v>20</v>
      </c>
      <c r="EEQ7" s="61">
        <v>180</v>
      </c>
      <c r="EER7" s="61">
        <v>360</v>
      </c>
      <c r="EES7" s="61">
        <v>720</v>
      </c>
      <c r="EET7" s="61">
        <v>700</v>
      </c>
      <c r="EEU7" s="61">
        <v>630</v>
      </c>
      <c r="EEV7" s="61">
        <v>630</v>
      </c>
      <c r="EEW7" s="61">
        <v>625</v>
      </c>
      <c r="EEX7" s="61">
        <v>20</v>
      </c>
      <c r="EEY7" s="61">
        <v>40</v>
      </c>
      <c r="EEZ7" s="61">
        <v>0</v>
      </c>
      <c r="EFA7" s="61">
        <v>0</v>
      </c>
      <c r="EFB7" s="61">
        <v>20</v>
      </c>
      <c r="EFC7" s="61">
        <v>20</v>
      </c>
      <c r="EFD7" s="61">
        <v>720</v>
      </c>
      <c r="EFE7" s="61">
        <v>0</v>
      </c>
      <c r="EFF7" s="61">
        <v>0</v>
      </c>
      <c r="EFG7" s="61">
        <v>600</v>
      </c>
      <c r="EFH7" s="61">
        <v>3600</v>
      </c>
      <c r="EFI7" s="61">
        <v>210</v>
      </c>
      <c r="EFJ7" s="61">
        <v>1.5</v>
      </c>
      <c r="EFK7" s="61">
        <v>1</v>
      </c>
      <c r="EFL7" s="61">
        <v>650</v>
      </c>
      <c r="EFM7" s="61">
        <v>700</v>
      </c>
      <c r="EFN7" s="61">
        <v>0</v>
      </c>
      <c r="EFO7" s="61">
        <v>0</v>
      </c>
      <c r="EFP7" s="61">
        <v>0</v>
      </c>
      <c r="EFQ7" s="61">
        <v>0</v>
      </c>
      <c r="EFR7" s="61">
        <v>0</v>
      </c>
      <c r="EFS7" s="61">
        <v>17</v>
      </c>
      <c r="EFT7" s="61">
        <v>5</v>
      </c>
      <c r="EFU7" s="61">
        <v>7</v>
      </c>
      <c r="EFV7" s="61">
        <v>8.5</v>
      </c>
      <c r="EFW7" s="61">
        <v>10</v>
      </c>
      <c r="EFX7" s="61">
        <v>12</v>
      </c>
      <c r="EFY7" s="61">
        <v>13.5</v>
      </c>
      <c r="EFZ7" s="61">
        <v>15.3</v>
      </c>
      <c r="EGA7" s="61">
        <v>25</v>
      </c>
      <c r="EGB7" s="61">
        <v>25</v>
      </c>
      <c r="EGC7" s="61">
        <v>60</v>
      </c>
      <c r="EGD7" s="61">
        <v>0</v>
      </c>
      <c r="EGE7" s="61">
        <v>30</v>
      </c>
      <c r="EGF7" s="61">
        <v>0</v>
      </c>
      <c r="EGG7" s="61">
        <v>1</v>
      </c>
      <c r="EGH7" s="61">
        <v>6</v>
      </c>
      <c r="EGI7" s="61">
        <v>0.8</v>
      </c>
      <c r="EGJ7" s="61">
        <v>6</v>
      </c>
      <c r="EGK7" s="61">
        <v>0</v>
      </c>
      <c r="EGL7" s="61">
        <v>3.5</v>
      </c>
      <c r="EGM7" s="61">
        <v>1</v>
      </c>
      <c r="EGN7" s="61">
        <v>6</v>
      </c>
      <c r="EGO7" s="61">
        <v>0</v>
      </c>
      <c r="EGP7" s="61">
        <v>10</v>
      </c>
      <c r="EGQ7" s="61">
        <v>92</v>
      </c>
      <c r="EGR7" s="61">
        <v>0</v>
      </c>
      <c r="EGS7" s="61">
        <v>8000</v>
      </c>
      <c r="EGT7" s="61">
        <v>0</v>
      </c>
      <c r="EGU7" s="61">
        <v>0</v>
      </c>
      <c r="EGV7" s="61">
        <v>540</v>
      </c>
      <c r="EGW7" s="61">
        <v>27</v>
      </c>
      <c r="EGX7" s="61">
        <v>1000</v>
      </c>
      <c r="EGY7" s="61">
        <v>0</v>
      </c>
      <c r="EGZ7" s="61">
        <v>0</v>
      </c>
      <c r="EHA7" s="61">
        <v>1</v>
      </c>
      <c r="EHB7" s="61">
        <v>300</v>
      </c>
      <c r="EHC7" s="61">
        <v>0</v>
      </c>
      <c r="EHD7" s="61">
        <v>300</v>
      </c>
      <c r="EHE7" s="61">
        <v>0</v>
      </c>
      <c r="EHF7" s="61">
        <v>3</v>
      </c>
      <c r="EHG7" s="61">
        <v>300</v>
      </c>
      <c r="EHH7" s="61">
        <v>0</v>
      </c>
      <c r="EHI7" s="61">
        <v>150</v>
      </c>
      <c r="EHJ7" s="61">
        <v>8.1999999999999993</v>
      </c>
      <c r="EHK7" s="61">
        <v>7.5</v>
      </c>
      <c r="EHL7" s="61">
        <v>180</v>
      </c>
      <c r="EHM7" s="61">
        <v>90</v>
      </c>
      <c r="EHN7" s="61">
        <v>900</v>
      </c>
      <c r="EHO7" s="61">
        <v>30</v>
      </c>
      <c r="EHP7" s="61">
        <v>200</v>
      </c>
      <c r="EHQ7" s="61">
        <v>300</v>
      </c>
      <c r="EHR7" s="61">
        <v>40</v>
      </c>
      <c r="EHS7" s="61">
        <v>20</v>
      </c>
      <c r="EHT7" s="61">
        <v>100</v>
      </c>
      <c r="EHU7" s="61">
        <v>0</v>
      </c>
      <c r="EHV7" s="61">
        <v>100</v>
      </c>
      <c r="EHW7" s="61">
        <v>0</v>
      </c>
      <c r="EHX7" s="61">
        <v>0</v>
      </c>
      <c r="EHY7" s="61">
        <v>300</v>
      </c>
      <c r="EHZ7" s="61">
        <v>500</v>
      </c>
      <c r="EIA7" s="61">
        <v>600</v>
      </c>
      <c r="EIB7" s="61">
        <v>0</v>
      </c>
      <c r="EIC7" s="61">
        <v>500</v>
      </c>
      <c r="EID7" s="61">
        <v>600</v>
      </c>
      <c r="EIE7" s="61">
        <v>0</v>
      </c>
      <c r="EIF7" s="61">
        <v>0</v>
      </c>
      <c r="EIG7" s="61">
        <v>0</v>
      </c>
      <c r="EIH7" s="61">
        <v>0</v>
      </c>
      <c r="EII7" s="61">
        <v>0</v>
      </c>
      <c r="EIN7" s="61">
        <v>1</v>
      </c>
      <c r="EIO7" s="61">
        <v>1</v>
      </c>
      <c r="EIP7" s="61">
        <v>1200</v>
      </c>
      <c r="EIQ7" s="61">
        <v>38000</v>
      </c>
      <c r="EIU7" s="61">
        <v>44800</v>
      </c>
      <c r="EJA7" s="61">
        <v>5</v>
      </c>
      <c r="EJB7" s="61">
        <v>250</v>
      </c>
      <c r="EJC7" s="61">
        <v>250</v>
      </c>
      <c r="EJF7" s="61">
        <v>100</v>
      </c>
      <c r="EJG7" s="61">
        <v>100</v>
      </c>
      <c r="EJH7" s="61">
        <v>600</v>
      </c>
      <c r="EJI7" s="61">
        <v>680</v>
      </c>
      <c r="EJJ7" s="61">
        <v>640</v>
      </c>
      <c r="EJK7" s="61">
        <v>5</v>
      </c>
      <c r="EJL7" s="61">
        <v>650</v>
      </c>
      <c r="EJM7" s="61">
        <v>5</v>
      </c>
      <c r="EJN7" s="61">
        <v>380</v>
      </c>
      <c r="EJO7" s="61">
        <v>640</v>
      </c>
      <c r="EJP7" s="61">
        <v>5</v>
      </c>
      <c r="EJQ7" s="61">
        <v>650</v>
      </c>
      <c r="EJR7" s="61">
        <v>5</v>
      </c>
      <c r="EJS7" s="61">
        <v>1000</v>
      </c>
      <c r="EJT7" s="61">
        <v>5</v>
      </c>
      <c r="EJU7" s="61">
        <v>15</v>
      </c>
      <c r="EJV7" s="61">
        <v>300</v>
      </c>
      <c r="EJW7" s="61">
        <v>20</v>
      </c>
      <c r="EJX7" s="61">
        <v>50</v>
      </c>
      <c r="EJY7" s="61">
        <v>650</v>
      </c>
      <c r="EJZ7" s="61">
        <v>5</v>
      </c>
      <c r="EKA7" s="61">
        <v>160</v>
      </c>
      <c r="EKB7" s="61">
        <v>5</v>
      </c>
      <c r="EKC7" s="61">
        <v>300</v>
      </c>
      <c r="EKD7" s="61">
        <v>100</v>
      </c>
      <c r="EKE7" s="61">
        <v>0</v>
      </c>
      <c r="EKF7" s="61">
        <v>0</v>
      </c>
      <c r="EKG7" s="61">
        <v>0</v>
      </c>
      <c r="EKH7" s="61">
        <v>0</v>
      </c>
      <c r="EKI7" s="61">
        <v>0</v>
      </c>
      <c r="EKJ7" s="61">
        <v>0</v>
      </c>
      <c r="EKK7" s="61">
        <v>0</v>
      </c>
      <c r="EKL7" s="61">
        <v>1.3168800000000001</v>
      </c>
      <c r="EKM7" s="61">
        <v>10.18</v>
      </c>
      <c r="EKN7" s="61">
        <v>9.75</v>
      </c>
      <c r="EKO7" s="61">
        <v>0.76200000000000001</v>
      </c>
      <c r="EKP7" s="61">
        <v>1.3168800000000001</v>
      </c>
      <c r="EKQ7" s="61">
        <v>10</v>
      </c>
      <c r="EKR7" s="61">
        <v>9.5399999999999991</v>
      </c>
      <c r="EKS7" s="61">
        <v>0.72</v>
      </c>
      <c r="EKT7" s="61">
        <v>1.3168800000000001</v>
      </c>
      <c r="EKU7" s="61">
        <v>10</v>
      </c>
      <c r="EKV7" s="61">
        <v>9.5399999999999991</v>
      </c>
      <c r="EKW7" s="61">
        <v>0.72</v>
      </c>
      <c r="EKX7" s="61">
        <v>1.3168800000000001</v>
      </c>
      <c r="EKY7" s="61">
        <v>10</v>
      </c>
      <c r="EKZ7" s="61">
        <v>9.5399999999999991</v>
      </c>
      <c r="ELA7" s="61">
        <v>0.72</v>
      </c>
      <c r="ELB7" s="61">
        <v>0</v>
      </c>
      <c r="ELC7" s="61">
        <v>0</v>
      </c>
      <c r="ELD7" s="61">
        <v>0</v>
      </c>
      <c r="ELE7" s="61">
        <v>0</v>
      </c>
      <c r="ELF7" s="61">
        <v>0</v>
      </c>
      <c r="ELG7" s="61">
        <v>0</v>
      </c>
      <c r="ELH7" s="61">
        <v>0</v>
      </c>
      <c r="ELI7" s="61">
        <v>0</v>
      </c>
      <c r="ELJ7" s="61">
        <v>0</v>
      </c>
      <c r="ELK7" s="61">
        <v>0</v>
      </c>
      <c r="ELL7" s="61">
        <v>0</v>
      </c>
      <c r="ELM7" s="61">
        <v>0</v>
      </c>
      <c r="ELN7" s="61">
        <v>0</v>
      </c>
      <c r="ELO7" s="61">
        <v>0</v>
      </c>
      <c r="ELP7" s="61">
        <v>0</v>
      </c>
      <c r="ELQ7" s="61">
        <v>0</v>
      </c>
      <c r="ELR7" s="61">
        <v>0</v>
      </c>
      <c r="ELS7" s="61">
        <v>0</v>
      </c>
      <c r="ELT7" s="61">
        <v>0</v>
      </c>
      <c r="ELU7" s="61">
        <v>0</v>
      </c>
      <c r="ELV7" s="61">
        <v>0</v>
      </c>
      <c r="ELW7" s="61">
        <v>0</v>
      </c>
      <c r="ELX7" s="61">
        <v>0</v>
      </c>
      <c r="ELY7" s="61">
        <v>0</v>
      </c>
      <c r="ELZ7" s="61">
        <v>0</v>
      </c>
      <c r="EMA7" s="61">
        <v>0</v>
      </c>
      <c r="EMB7" s="61">
        <v>0</v>
      </c>
      <c r="EMC7" s="61">
        <v>0</v>
      </c>
      <c r="EMD7" s="61">
        <v>0</v>
      </c>
      <c r="EME7" s="61">
        <v>0</v>
      </c>
      <c r="EMF7" s="61">
        <v>0</v>
      </c>
      <c r="EMG7" s="61">
        <v>0</v>
      </c>
      <c r="EMH7" s="61">
        <v>0</v>
      </c>
      <c r="EMI7" s="61">
        <v>0</v>
      </c>
      <c r="EMJ7" s="61">
        <v>0</v>
      </c>
      <c r="EMK7" s="61">
        <v>0</v>
      </c>
      <c r="EML7" s="61">
        <v>10</v>
      </c>
      <c r="EMM7" s="61">
        <v>0</v>
      </c>
      <c r="EMN7" s="61">
        <v>0</v>
      </c>
      <c r="EMO7" s="61">
        <v>300</v>
      </c>
      <c r="EMP7" s="61">
        <v>1</v>
      </c>
      <c r="EMQ7" s="61">
        <v>500</v>
      </c>
      <c r="EMR7" s="61">
        <v>7000</v>
      </c>
      <c r="EMS7" s="61">
        <v>30</v>
      </c>
      <c r="EMT7" s="61">
        <v>50</v>
      </c>
      <c r="EMU7" s="61">
        <v>0</v>
      </c>
      <c r="EMV7" s="61">
        <v>10000</v>
      </c>
      <c r="EMW7" s="61">
        <v>0</v>
      </c>
      <c r="EMX7" s="61">
        <v>30</v>
      </c>
      <c r="EMY7" s="61">
        <v>5</v>
      </c>
      <c r="EMZ7" s="61">
        <v>0</v>
      </c>
      <c r="ENA7" s="61">
        <v>0</v>
      </c>
      <c r="ENB7" s="61">
        <v>0</v>
      </c>
      <c r="ENC7" s="61">
        <v>0</v>
      </c>
      <c r="END7" s="61">
        <v>1</v>
      </c>
      <c r="ENE7" s="61">
        <v>0</v>
      </c>
      <c r="ENF7" s="61">
        <v>0</v>
      </c>
      <c r="ENG7" s="61">
        <v>0.6</v>
      </c>
      <c r="ENH7" s="61">
        <v>0</v>
      </c>
      <c r="ENI7" s="61">
        <v>0</v>
      </c>
      <c r="ENJ7" s="61">
        <v>0</v>
      </c>
      <c r="ENK7" s="61">
        <v>25</v>
      </c>
      <c r="ENL7" s="61">
        <v>0</v>
      </c>
      <c r="ENM7" s="61">
        <v>0</v>
      </c>
      <c r="ENN7" s="61">
        <v>10000</v>
      </c>
      <c r="ENO7" s="61">
        <v>0</v>
      </c>
      <c r="ENP7" s="61">
        <v>0</v>
      </c>
      <c r="ENQ7" s="61">
        <v>0</v>
      </c>
      <c r="ENR7" s="61">
        <v>0</v>
      </c>
      <c r="ENY7" s="61">
        <v>0</v>
      </c>
      <c r="ENZ7" s="61">
        <v>0</v>
      </c>
      <c r="EOA7" s="61">
        <v>0</v>
      </c>
      <c r="EOB7" s="61">
        <v>0</v>
      </c>
      <c r="EOC7" s="61">
        <v>0</v>
      </c>
      <c r="EOD7" s="61">
        <v>0</v>
      </c>
      <c r="EOE7" s="61">
        <v>0</v>
      </c>
      <c r="EOK7" s="61">
        <v>0</v>
      </c>
      <c r="EOP7" s="61">
        <v>100</v>
      </c>
      <c r="EOR7" s="61">
        <v>10</v>
      </c>
      <c r="EOS7" s="61">
        <v>3</v>
      </c>
      <c r="EOU7" s="61">
        <v>35</v>
      </c>
      <c r="EOV7" s="61">
        <v>0</v>
      </c>
      <c r="EOW7" s="61">
        <v>5</v>
      </c>
      <c r="EOX7" s="61">
        <v>40</v>
      </c>
      <c r="EOY7" s="61">
        <v>60</v>
      </c>
      <c r="EOZ7" s="61">
        <v>10</v>
      </c>
      <c r="EPA7" s="61">
        <v>0</v>
      </c>
      <c r="EPB7" s="61">
        <v>0</v>
      </c>
      <c r="EPC7" s="61">
        <v>0</v>
      </c>
      <c r="EPT7" s="61">
        <v>20</v>
      </c>
      <c r="EPU7" s="61">
        <v>30</v>
      </c>
      <c r="EPV7" s="61">
        <v>0</v>
      </c>
      <c r="EPW7" s="61">
        <v>0</v>
      </c>
      <c r="EPZ7" s="61">
        <v>0</v>
      </c>
      <c r="EQA7" s="61">
        <v>0</v>
      </c>
      <c r="EQB7" s="61">
        <v>30</v>
      </c>
      <c r="EQC7" s="61">
        <v>75</v>
      </c>
      <c r="EQD7" s="61">
        <v>20</v>
      </c>
      <c r="EQE7" s="61">
        <v>30</v>
      </c>
      <c r="EQF7" s="61">
        <v>0</v>
      </c>
      <c r="EQG7" s="61">
        <v>0</v>
      </c>
      <c r="EQJ7" s="61">
        <v>0</v>
      </c>
      <c r="EQK7" s="61">
        <v>0</v>
      </c>
      <c r="EQL7" s="61">
        <v>30</v>
      </c>
      <c r="EQM7" s="61">
        <v>75</v>
      </c>
      <c r="EQN7" s="61">
        <v>20</v>
      </c>
      <c r="EQO7" s="61">
        <v>30</v>
      </c>
      <c r="EQP7" s="61">
        <v>0</v>
      </c>
      <c r="EQQ7" s="61">
        <v>0</v>
      </c>
      <c r="EQT7" s="61">
        <v>0</v>
      </c>
      <c r="EQU7" s="61">
        <v>0</v>
      </c>
      <c r="EQV7" s="61">
        <v>30</v>
      </c>
      <c r="EQW7" s="61">
        <v>75</v>
      </c>
      <c r="EQX7" s="61">
        <v>20</v>
      </c>
      <c r="EQY7" s="61">
        <v>30</v>
      </c>
      <c r="EQZ7" s="61">
        <v>0</v>
      </c>
      <c r="ERA7" s="61">
        <v>0</v>
      </c>
      <c r="ERD7" s="61">
        <v>0</v>
      </c>
      <c r="ERE7" s="61">
        <v>0</v>
      </c>
      <c r="ERF7" s="61">
        <v>30</v>
      </c>
      <c r="ERG7" s="61">
        <v>75</v>
      </c>
      <c r="ERH7" s="61">
        <v>10</v>
      </c>
      <c r="ERI7" s="61">
        <v>20</v>
      </c>
      <c r="ERJ7" s="61">
        <v>5</v>
      </c>
      <c r="ERK7" s="61">
        <v>12</v>
      </c>
      <c r="ERL7" s="61">
        <v>5</v>
      </c>
      <c r="ERM7" s="61">
        <v>0</v>
      </c>
      <c r="ERN7" s="61">
        <v>5</v>
      </c>
      <c r="ERO7" s="61">
        <v>0</v>
      </c>
      <c r="ERP7" s="61">
        <v>5</v>
      </c>
      <c r="ERQ7" s="61">
        <v>0</v>
      </c>
      <c r="ERT7" s="61">
        <v>120</v>
      </c>
      <c r="ERU7" s="61">
        <v>0</v>
      </c>
      <c r="ERV7" s="61">
        <v>30000</v>
      </c>
      <c r="ERW7" s="61">
        <v>30000</v>
      </c>
      <c r="ERX7" s="61">
        <v>17500</v>
      </c>
      <c r="ERY7" s="61">
        <v>0</v>
      </c>
      <c r="ERZ7" s="61">
        <v>40</v>
      </c>
      <c r="ESA7" s="61">
        <v>40</v>
      </c>
      <c r="ESB7" s="61">
        <v>40</v>
      </c>
      <c r="ESC7" s="61">
        <v>0</v>
      </c>
      <c r="ESD7" s="61">
        <v>40</v>
      </c>
      <c r="ESE7" s="61">
        <v>40</v>
      </c>
      <c r="ESF7" s="61">
        <v>40</v>
      </c>
      <c r="ESG7" s="61">
        <v>0</v>
      </c>
      <c r="ESH7" s="61">
        <v>40</v>
      </c>
      <c r="ESI7" s="61">
        <v>40</v>
      </c>
      <c r="ESJ7" s="61">
        <v>40</v>
      </c>
      <c r="ESK7" s="61">
        <v>0</v>
      </c>
      <c r="ESL7" s="61">
        <v>40</v>
      </c>
      <c r="ESM7" s="61">
        <v>40</v>
      </c>
      <c r="ESN7" s="61">
        <v>40</v>
      </c>
      <c r="ESO7" s="61">
        <v>1410</v>
      </c>
      <c r="ESP7" s="61">
        <v>1410</v>
      </c>
      <c r="ESQ7" s="61">
        <v>1410</v>
      </c>
      <c r="ESR7" s="61">
        <v>400</v>
      </c>
      <c r="ESS7" s="61">
        <v>400</v>
      </c>
      <c r="EST7" s="61">
        <v>60000</v>
      </c>
      <c r="ESU7" s="61">
        <v>60000</v>
      </c>
      <c r="ESV7" s="61">
        <v>100</v>
      </c>
      <c r="ESW7" s="61">
        <v>30</v>
      </c>
      <c r="ESX7" s="61">
        <v>0</v>
      </c>
      <c r="ESY7" s="61">
        <v>20</v>
      </c>
      <c r="ETA7" s="61">
        <v>0.98</v>
      </c>
      <c r="ETB7" s="61">
        <v>1</v>
      </c>
      <c r="ETC7" s="61">
        <v>-0.98</v>
      </c>
      <c r="ETD7" s="61">
        <v>-0.95</v>
      </c>
      <c r="ETE7" s="61">
        <v>0.8</v>
      </c>
      <c r="ETF7" s="61">
        <v>-0.8</v>
      </c>
      <c r="ETG7" s="61">
        <v>0.99</v>
      </c>
      <c r="ETH7" s="61">
        <v>5</v>
      </c>
      <c r="ETI7" s="61">
        <v>0.95</v>
      </c>
      <c r="ETJ7" s="61">
        <v>-0.95</v>
      </c>
      <c r="ETK7" s="61">
        <v>20</v>
      </c>
      <c r="ETL7" s="61">
        <v>80</v>
      </c>
      <c r="ETM7" s="61">
        <v>5467</v>
      </c>
      <c r="ETN7" s="61">
        <v>90</v>
      </c>
      <c r="ETO7" s="61">
        <v>90</v>
      </c>
      <c r="ETP7" s="61">
        <v>2.17</v>
      </c>
      <c r="EUJ7" s="61">
        <v>1</v>
      </c>
      <c r="EUK7" s="61">
        <v>-10</v>
      </c>
      <c r="EUL7" s="61">
        <v>10</v>
      </c>
      <c r="EUS7" s="61">
        <v>0.5</v>
      </c>
      <c r="EUT7" s="61">
        <v>0</v>
      </c>
      <c r="EUU7" s="61">
        <v>0</v>
      </c>
      <c r="EVB7" s="61">
        <v>4</v>
      </c>
      <c r="EVC7" s="61">
        <v>5</v>
      </c>
      <c r="EVD7" s="61">
        <v>135</v>
      </c>
      <c r="EVE7" s="61">
        <v>1</v>
      </c>
      <c r="EVF7" s="61">
        <v>1</v>
      </c>
      <c r="EVH7" s="61">
        <v>0</v>
      </c>
      <c r="EVI7" s="61">
        <v>0</v>
      </c>
      <c r="EVK7" s="61">
        <v>1</v>
      </c>
      <c r="EVL7" s="61">
        <v>1</v>
      </c>
      <c r="EVM7" s="61">
        <v>0</v>
      </c>
      <c r="EVR7" s="61">
        <v>150</v>
      </c>
      <c r="EVS7" s="61">
        <v>200</v>
      </c>
      <c r="EVT7" s="61">
        <v>85</v>
      </c>
      <c r="EVU7" s="61">
        <v>90</v>
      </c>
      <c r="EVV7" s="61">
        <v>85</v>
      </c>
      <c r="EVW7" s="61">
        <v>90</v>
      </c>
      <c r="EVX7" s="61">
        <v>5</v>
      </c>
      <c r="EVY7" s="61">
        <v>5</v>
      </c>
      <c r="EVZ7" s="61">
        <v>10</v>
      </c>
      <c r="EWA7" s="61">
        <v>10</v>
      </c>
      <c r="EWB7" s="61">
        <v>140</v>
      </c>
      <c r="EWC7" s="61">
        <v>145</v>
      </c>
      <c r="EWD7" s="61">
        <v>140</v>
      </c>
      <c r="EWE7" s="61">
        <v>145</v>
      </c>
      <c r="EWF7" s="61">
        <v>140</v>
      </c>
      <c r="EWG7" s="61">
        <v>145</v>
      </c>
      <c r="EWH7" s="61">
        <v>140</v>
      </c>
      <c r="EWI7" s="61">
        <v>5</v>
      </c>
      <c r="EWJ7" s="61">
        <v>145</v>
      </c>
      <c r="EWK7" s="61">
        <v>5</v>
      </c>
      <c r="EWL7" s="61">
        <v>5</v>
      </c>
      <c r="EWM7" s="61">
        <v>1</v>
      </c>
      <c r="EWN7" s="61">
        <v>50</v>
      </c>
      <c r="EWO7" s="61">
        <v>1</v>
      </c>
      <c r="EWS7" s="61">
        <v>150</v>
      </c>
      <c r="EWT7" s="61">
        <v>1000</v>
      </c>
      <c r="EWU7" s="61">
        <v>80</v>
      </c>
      <c r="EWV7" s="61">
        <v>60</v>
      </c>
      <c r="EWW7" s="61">
        <v>45</v>
      </c>
      <c r="EWX7" s="61">
        <v>300</v>
      </c>
      <c r="EWZ7" s="61">
        <v>75</v>
      </c>
      <c r="EXA7" s="61">
        <v>1.91</v>
      </c>
      <c r="EXB7" s="61">
        <v>1</v>
      </c>
      <c r="EXC7" s="61">
        <v>0</v>
      </c>
      <c r="EXD7" s="61">
        <v>0</v>
      </c>
      <c r="EXE7" s="61">
        <v>60</v>
      </c>
      <c r="EXF7" s="61">
        <v>0.1</v>
      </c>
      <c r="EXG7" s="61">
        <v>1.1100000000000001</v>
      </c>
      <c r="EXH7" s="61">
        <v>60</v>
      </c>
      <c r="EXI7" s="61">
        <v>0</v>
      </c>
      <c r="EXJ7" s="61">
        <v>90</v>
      </c>
      <c r="EXK7" s="61">
        <v>80</v>
      </c>
      <c r="EXL7" s="61">
        <v>70</v>
      </c>
      <c r="EXM7" s="61">
        <v>60</v>
      </c>
      <c r="EXN7" s="61">
        <v>55</v>
      </c>
      <c r="EXO7" s="61">
        <v>4</v>
      </c>
      <c r="EXP7" s="61">
        <v>20</v>
      </c>
      <c r="EXQ7" s="61">
        <v>0</v>
      </c>
      <c r="EXR7" s="61">
        <v>930</v>
      </c>
      <c r="EXS7" s="61">
        <v>1</v>
      </c>
      <c r="EXT7" s="61">
        <v>5000</v>
      </c>
      <c r="EXU7" s="61">
        <v>50</v>
      </c>
      <c r="EXV7" s="61">
        <v>5</v>
      </c>
      <c r="EXW7" s="61">
        <v>0</v>
      </c>
      <c r="EXX7" s="61">
        <v>90</v>
      </c>
      <c r="EXY7" s="61">
        <v>80</v>
      </c>
      <c r="EXZ7" s="61">
        <v>70</v>
      </c>
      <c r="EYA7" s="61">
        <v>60</v>
      </c>
      <c r="EYB7" s="61">
        <v>55</v>
      </c>
      <c r="EYC7" s="61">
        <v>3.85</v>
      </c>
      <c r="EYD7" s="61">
        <v>19.95</v>
      </c>
      <c r="EYE7" s="61">
        <v>0</v>
      </c>
      <c r="EYF7" s="61">
        <v>4410</v>
      </c>
      <c r="EYG7" s="61">
        <v>1</v>
      </c>
      <c r="EYH7" s="61">
        <v>1</v>
      </c>
      <c r="EYI7" s="61">
        <v>0</v>
      </c>
      <c r="EYJ7" s="61">
        <v>1</v>
      </c>
      <c r="EYK7" s="61">
        <v>1</v>
      </c>
      <c r="EYL7" s="61">
        <v>2</v>
      </c>
      <c r="EYM7" s="61">
        <v>0.95</v>
      </c>
      <c r="EYN7" s="61">
        <v>0.98</v>
      </c>
      <c r="EYO7" s="61">
        <v>1</v>
      </c>
      <c r="EYP7" s="61">
        <v>-0.98</v>
      </c>
      <c r="EYQ7" s="61">
        <v>-0.95</v>
      </c>
      <c r="EYR7" s="61">
        <v>4</v>
      </c>
      <c r="EYS7" s="61">
        <v>20</v>
      </c>
      <c r="EYT7" s="61">
        <v>0.8</v>
      </c>
      <c r="EYU7" s="61">
        <v>-0.95</v>
      </c>
      <c r="EYV7" s="61">
        <v>1</v>
      </c>
      <c r="EYW7" s="61">
        <v>0</v>
      </c>
      <c r="EYX7" s="61">
        <v>0</v>
      </c>
      <c r="EYY7" s="61">
        <v>100</v>
      </c>
      <c r="EYZ7" s="61">
        <v>1</v>
      </c>
      <c r="EZA7" s="61">
        <v>100</v>
      </c>
      <c r="EZB7" s="61">
        <v>4</v>
      </c>
      <c r="EZC7" s="61">
        <v>20</v>
      </c>
      <c r="EZD7" s="61">
        <v>90</v>
      </c>
      <c r="EZE7" s="61">
        <v>110</v>
      </c>
      <c r="EZF7" s="61">
        <v>400</v>
      </c>
      <c r="EZG7" s="61">
        <v>0</v>
      </c>
      <c r="EZH7" s="61">
        <v>0</v>
      </c>
      <c r="EZI7" s="61">
        <v>0</v>
      </c>
      <c r="EZJ7" s="61">
        <v>0</v>
      </c>
      <c r="EZK7" s="61">
        <v>1</v>
      </c>
      <c r="EZL7" s="61">
        <v>100</v>
      </c>
      <c r="EZM7" s="61">
        <v>50</v>
      </c>
      <c r="EZN7" s="61">
        <v>25</v>
      </c>
      <c r="EZO7" s="61">
        <v>-25</v>
      </c>
      <c r="EZP7" s="61">
        <v>-50</v>
      </c>
      <c r="EZQ7" s="61">
        <v>4</v>
      </c>
      <c r="EZR7" s="61">
        <v>20</v>
      </c>
      <c r="EZS7" s="61">
        <v>-100</v>
      </c>
      <c r="EZT7" s="61">
        <v>100</v>
      </c>
      <c r="EZU7" s="61">
        <v>0</v>
      </c>
      <c r="EZV7" s="61">
        <v>0</v>
      </c>
      <c r="EZW7" s="61">
        <v>4</v>
      </c>
      <c r="EZX7" s="61">
        <v>20</v>
      </c>
      <c r="EZY7" s="61">
        <v>-100</v>
      </c>
      <c r="EZZ7" s="61">
        <v>100</v>
      </c>
      <c r="FAA7" s="61">
        <v>5000</v>
      </c>
      <c r="FAB7" s="61">
        <v>0</v>
      </c>
      <c r="FAC7" s="61">
        <v>0</v>
      </c>
      <c r="FAD7" s="61">
        <v>1</v>
      </c>
      <c r="FAE7" s="61">
        <v>-0.9</v>
      </c>
      <c r="FAF7" s="61">
        <v>3300</v>
      </c>
      <c r="FAG7" s="61">
        <v>-3300</v>
      </c>
      <c r="FAH7" s="61">
        <v>10</v>
      </c>
      <c r="FAI7" s="61">
        <v>0</v>
      </c>
      <c r="FAJ7" s="61">
        <v>100</v>
      </c>
      <c r="FAK7" s="61">
        <v>0</v>
      </c>
      <c r="FAL7" s="61">
        <v>100</v>
      </c>
      <c r="FAM7" s="61">
        <v>0</v>
      </c>
      <c r="FAN7" s="61">
        <v>800</v>
      </c>
      <c r="FAO7" s="61">
        <v>-20</v>
      </c>
      <c r="FAP7" s="61">
        <v>800</v>
      </c>
      <c r="FAQ7" s="61">
        <v>-20</v>
      </c>
      <c r="FAR7" s="61">
        <v>0</v>
      </c>
      <c r="FAS7" s="61">
        <v>0</v>
      </c>
      <c r="FAT7" s="61">
        <v>10</v>
      </c>
      <c r="FAU7" s="61">
        <v>3.3</v>
      </c>
      <c r="FAV7" s="61">
        <v>0.2</v>
      </c>
      <c r="FAW7" s="61">
        <v>3.1</v>
      </c>
      <c r="FAX7" s="61">
        <v>0.05</v>
      </c>
      <c r="FAY7" s="61">
        <v>1.5</v>
      </c>
      <c r="FAZ7" s="61">
        <v>1.5</v>
      </c>
      <c r="FBA7" s="61">
        <v>0.05</v>
      </c>
      <c r="FBB7" s="61">
        <v>0.05</v>
      </c>
      <c r="FBC7" s="61">
        <v>120</v>
      </c>
      <c r="FBD7" s="61">
        <v>5</v>
      </c>
      <c r="FBE7" s="61">
        <v>120</v>
      </c>
      <c r="FBF7" s="61">
        <v>5</v>
      </c>
      <c r="FBG7" s="61">
        <v>55</v>
      </c>
      <c r="FBH7" s="61">
        <v>5</v>
      </c>
      <c r="FBI7" s="61">
        <v>97</v>
      </c>
      <c r="FBJ7" s="61">
        <v>0.1</v>
      </c>
      <c r="FBK7" s="61">
        <v>37</v>
      </c>
      <c r="FBL7" s="61">
        <v>3</v>
      </c>
      <c r="FBM7" s="61">
        <v>60</v>
      </c>
      <c r="FBN7" s="61">
        <v>4</v>
      </c>
      <c r="FBQ7" s="61">
        <v>1</v>
      </c>
      <c r="FBR7" s="61">
        <v>30</v>
      </c>
      <c r="FBU7" s="61">
        <v>20</v>
      </c>
      <c r="FBY7" s="61">
        <v>3</v>
      </c>
      <c r="FBZ7" s="61">
        <v>100</v>
      </c>
      <c r="FCA7" s="61">
        <v>0</v>
      </c>
      <c r="FCB7" s="61">
        <v>0</v>
      </c>
      <c r="FCC7" s="61">
        <v>0</v>
      </c>
      <c r="FCD7" s="61">
        <v>0</v>
      </c>
      <c r="FCE7" s="61">
        <v>0</v>
      </c>
      <c r="FCF7" s="61">
        <v>0</v>
      </c>
      <c r="FCG7" s="61">
        <v>0</v>
      </c>
      <c r="FCH7" s="61">
        <v>0</v>
      </c>
      <c r="FCI7" s="61">
        <v>10</v>
      </c>
      <c r="FCJ7" s="61">
        <v>0.75</v>
      </c>
      <c r="FCK7" s="61">
        <v>0.1</v>
      </c>
      <c r="FCL7" s="61">
        <v>0.55000000000000004</v>
      </c>
      <c r="FCM7" s="61">
        <v>0.1</v>
      </c>
      <c r="FCN7" s="61">
        <v>3</v>
      </c>
      <c r="FCO7" s="61">
        <v>0.05</v>
      </c>
      <c r="FCP7" s="61">
        <v>10</v>
      </c>
      <c r="FCQ7" s="61">
        <v>0.5</v>
      </c>
      <c r="FCR7" s="61">
        <v>5.2</v>
      </c>
      <c r="FCT7" s="61">
        <v>0.01</v>
      </c>
      <c r="FCU7" s="61">
        <v>0.3</v>
      </c>
      <c r="FCV7" s="61">
        <v>0.1</v>
      </c>
      <c r="FCW7" s="61">
        <v>0.6</v>
      </c>
      <c r="FCX7" s="61">
        <v>0.2</v>
      </c>
      <c r="FCY7" s="61">
        <v>0.5</v>
      </c>
      <c r="FCZ7" s="61">
        <v>500</v>
      </c>
      <c r="FDA7" s="61">
        <v>1500</v>
      </c>
      <c r="FDB7" s="61">
        <v>3.5</v>
      </c>
      <c r="FDC7" s="61">
        <v>0.1</v>
      </c>
      <c r="FDD7" s="61">
        <v>0.3</v>
      </c>
      <c r="FDE7" s="61">
        <v>0.1</v>
      </c>
      <c r="FDF7" s="61">
        <v>1.2</v>
      </c>
      <c r="FDG7" s="61">
        <v>0.1</v>
      </c>
      <c r="FDH7" s="61">
        <v>0.3</v>
      </c>
      <c r="FDI7" s="61">
        <v>1</v>
      </c>
      <c r="FDJ7" s="61">
        <v>0.1</v>
      </c>
      <c r="FDK7" s="61">
        <v>500</v>
      </c>
      <c r="FDL7" s="61">
        <v>1500</v>
      </c>
      <c r="FDM7" s="61">
        <v>5</v>
      </c>
      <c r="FDN7" s="61">
        <v>1.5</v>
      </c>
      <c r="FDO7" s="61">
        <v>2</v>
      </c>
      <c r="FDP7" s="61">
        <v>3</v>
      </c>
      <c r="FDQ7" s="61">
        <v>180</v>
      </c>
      <c r="FDR7" s="61">
        <v>180</v>
      </c>
      <c r="FDS7" s="61">
        <v>180</v>
      </c>
      <c r="FDT7" s="61">
        <v>60</v>
      </c>
      <c r="FDU7" s="61">
        <v>10</v>
      </c>
      <c r="FDV7" s="61">
        <v>0</v>
      </c>
      <c r="FDW7" s="61">
        <v>1</v>
      </c>
      <c r="FDX7" s="61">
        <v>120</v>
      </c>
      <c r="FDY7" s="61">
        <v>2</v>
      </c>
      <c r="FDZ7" s="61">
        <v>120</v>
      </c>
      <c r="FEA7" s="61">
        <v>2</v>
      </c>
      <c r="FEB7" s="61">
        <v>38</v>
      </c>
      <c r="FEC7" s="61">
        <v>3</v>
      </c>
      <c r="FED7" s="61">
        <v>0</v>
      </c>
      <c r="FEE7" s="61">
        <v>0</v>
      </c>
      <c r="FEF7" s="61">
        <v>83</v>
      </c>
      <c r="FEG7" s="61">
        <v>0.1</v>
      </c>
      <c r="FEH7" s="61">
        <v>0</v>
      </c>
      <c r="FEI7" s="61">
        <v>0</v>
      </c>
      <c r="FEJ7" s="61">
        <v>1</v>
      </c>
      <c r="FEK7" s="61">
        <v>0</v>
      </c>
      <c r="FEL7" s="61">
        <v>1</v>
      </c>
      <c r="FEM7" s="61">
        <v>0</v>
      </c>
      <c r="FEN7" s="61">
        <v>80</v>
      </c>
      <c r="FEO7" s="61">
        <v>120</v>
      </c>
      <c r="FEP7" s="61">
        <v>2</v>
      </c>
      <c r="FEQ7" s="61">
        <v>2</v>
      </c>
      <c r="FER7" s="61">
        <v>0</v>
      </c>
      <c r="FES7" s="61">
        <v>1</v>
      </c>
      <c r="FET7" s="61">
        <v>0</v>
      </c>
      <c r="FEU7" s="61">
        <v>80</v>
      </c>
      <c r="FEV7" s="61">
        <v>120</v>
      </c>
      <c r="FEW7" s="61">
        <v>2</v>
      </c>
      <c r="FEX7" s="61">
        <v>2</v>
      </c>
      <c r="FEY7" s="61">
        <v>1</v>
      </c>
      <c r="FEZ7" s="61">
        <v>50</v>
      </c>
      <c r="FFA7" s="61">
        <v>2</v>
      </c>
      <c r="FFB7" s="61">
        <v>1</v>
      </c>
      <c r="FFD7" s="61">
        <v>80</v>
      </c>
      <c r="FFE7" s="61">
        <v>120</v>
      </c>
      <c r="FFF7" s="61">
        <v>0.5</v>
      </c>
      <c r="FFG7" s="61">
        <v>0.5</v>
      </c>
      <c r="FFH7" s="61">
        <v>0</v>
      </c>
      <c r="FFI7" s="61">
        <v>1</v>
      </c>
      <c r="FFJ7" s="61">
        <v>0</v>
      </c>
      <c r="FFK7" s="61">
        <v>99</v>
      </c>
      <c r="FFL7" s="61">
        <v>200</v>
      </c>
      <c r="FFM7" s="61">
        <v>2</v>
      </c>
      <c r="FFN7" s="61">
        <v>2</v>
      </c>
      <c r="FFO7" s="61">
        <v>0</v>
      </c>
      <c r="FFP7" s="61">
        <v>2</v>
      </c>
      <c r="FFQ7" s="61">
        <v>0</v>
      </c>
      <c r="FFR7" s="61">
        <v>0</v>
      </c>
      <c r="FFS7" s="61">
        <v>2</v>
      </c>
      <c r="FFT7" s="61">
        <v>0</v>
      </c>
      <c r="FFU7" s="61">
        <v>0</v>
      </c>
      <c r="FFV7" s="61">
        <v>100</v>
      </c>
      <c r="FFW7" s="61">
        <v>0</v>
      </c>
      <c r="FFX7" s="61">
        <v>10</v>
      </c>
      <c r="FGB7" s="61">
        <v>2</v>
      </c>
      <c r="FGC7" s="61">
        <v>82</v>
      </c>
      <c r="FGD7" s="61">
        <v>0</v>
      </c>
      <c r="FGE7" s="61">
        <v>0</v>
      </c>
      <c r="FGF7" s="61">
        <v>0</v>
      </c>
      <c r="FGG7" s="61">
        <v>5</v>
      </c>
      <c r="FGH7" s="61">
        <v>20</v>
      </c>
      <c r="FGI7" s="61">
        <v>1</v>
      </c>
      <c r="FGJ7" s="61">
        <v>4</v>
      </c>
      <c r="FGK7" s="61">
        <v>30</v>
      </c>
      <c r="FGL7" s="61">
        <v>90</v>
      </c>
      <c r="FGM7" s="61">
        <v>0</v>
      </c>
      <c r="FGN7" s="61">
        <v>0</v>
      </c>
      <c r="FGO7" s="61">
        <v>0</v>
      </c>
      <c r="FGP7" s="61">
        <v>200</v>
      </c>
      <c r="FGQ7" s="61">
        <v>-200</v>
      </c>
      <c r="FGR7" s="61">
        <v>-1</v>
      </c>
      <c r="FGS7" s="61">
        <v>-70</v>
      </c>
      <c r="FGT7" s="61">
        <v>100</v>
      </c>
      <c r="FGU7" s="61">
        <v>-100</v>
      </c>
      <c r="FGV7" s="61">
        <v>0</v>
      </c>
      <c r="FGW7" s="61">
        <v>0</v>
      </c>
      <c r="FGX7" s="61">
        <v>0</v>
      </c>
      <c r="FGY7" s="61">
        <v>200</v>
      </c>
      <c r="FGZ7" s="61">
        <v>-200</v>
      </c>
      <c r="FHA7" s="61">
        <v>20</v>
      </c>
      <c r="FHB7" s="61">
        <v>8</v>
      </c>
      <c r="FHC7" s="61">
        <v>0</v>
      </c>
      <c r="FHD7" s="61">
        <v>2</v>
      </c>
      <c r="FHE7" s="61">
        <v>72</v>
      </c>
      <c r="FHF7" s="61">
        <v>0</v>
      </c>
      <c r="FHG7" s="61">
        <v>0</v>
      </c>
      <c r="FHH7" s="61">
        <v>0</v>
      </c>
      <c r="FHI7" s="61">
        <v>0</v>
      </c>
      <c r="FHJ7" s="61">
        <v>0</v>
      </c>
      <c r="FHK7" s="61">
        <v>0</v>
      </c>
      <c r="FHL7" s="61">
        <v>16</v>
      </c>
      <c r="FHM7" s="61">
        <v>0</v>
      </c>
      <c r="FHN7" s="61">
        <v>0</v>
      </c>
      <c r="FHO7" s="61">
        <v>10</v>
      </c>
      <c r="FHP7" s="61">
        <v>0</v>
      </c>
      <c r="FHQ7" s="61">
        <v>16</v>
      </c>
      <c r="FHR7" s="61">
        <v>0</v>
      </c>
      <c r="FHS7" s="61">
        <v>0</v>
      </c>
      <c r="FHT7" s="61">
        <v>10</v>
      </c>
      <c r="FHU7" s="61">
        <v>0</v>
      </c>
      <c r="FHV7" s="61">
        <v>0</v>
      </c>
      <c r="FHW7" s="61">
        <v>0</v>
      </c>
      <c r="FHX7" s="61">
        <v>18</v>
      </c>
      <c r="FHY7" s="61">
        <v>12</v>
      </c>
      <c r="FHZ7" s="61">
        <v>35</v>
      </c>
      <c r="FIA7" s="61">
        <v>0</v>
      </c>
      <c r="FIB7" s="61">
        <v>0</v>
      </c>
      <c r="FIC7" s="61">
        <v>18</v>
      </c>
      <c r="FID7" s="61">
        <v>12</v>
      </c>
      <c r="FIE7" s="61">
        <v>35</v>
      </c>
      <c r="FIF7" s="61">
        <v>0</v>
      </c>
      <c r="FIG7" s="61">
        <v>0</v>
      </c>
      <c r="FIH7" s="61">
        <v>55</v>
      </c>
      <c r="FII7" s="61">
        <v>45</v>
      </c>
      <c r="FIJ7" s="61">
        <v>100</v>
      </c>
      <c r="FIK7" s="61">
        <v>0</v>
      </c>
      <c r="FIL7" s="61">
        <v>0</v>
      </c>
      <c r="FIM7" s="61">
        <v>15</v>
      </c>
      <c r="FIN7" s="61">
        <v>0</v>
      </c>
      <c r="FIO7" s="61">
        <v>250</v>
      </c>
      <c r="FIP7" s="61">
        <v>0</v>
      </c>
      <c r="FIQ7" s="61">
        <v>0</v>
      </c>
      <c r="FIR7" s="61">
        <v>80</v>
      </c>
      <c r="FIS7" s="61">
        <v>20</v>
      </c>
      <c r="FIT7" s="61">
        <v>100</v>
      </c>
      <c r="FIU7" s="61">
        <v>-25</v>
      </c>
      <c r="FIV7" s="61">
        <v>0</v>
      </c>
      <c r="FIW7" s="61">
        <v>60</v>
      </c>
      <c r="FIX7" s="61">
        <v>100</v>
      </c>
      <c r="FIY7" s="61">
        <v>-25</v>
      </c>
      <c r="FIZ7" s="61">
        <v>3600</v>
      </c>
      <c r="FJN7" s="61">
        <v>0</v>
      </c>
      <c r="FJO7" s="61">
        <v>0</v>
      </c>
      <c r="FJP7" s="61">
        <v>50</v>
      </c>
      <c r="FJQ7" s="61">
        <v>100</v>
      </c>
      <c r="FJU7" s="61">
        <v>0.3</v>
      </c>
      <c r="FJV7" s="61">
        <v>0</v>
      </c>
      <c r="FJW7" s="61">
        <v>10</v>
      </c>
      <c r="FJX7" s="61">
        <v>0</v>
      </c>
      <c r="FJY7" s="61">
        <v>0</v>
      </c>
      <c r="FJZ7" s="61">
        <v>500</v>
      </c>
      <c r="FKA7" s="61">
        <v>0</v>
      </c>
      <c r="FKB7" s="61">
        <v>10</v>
      </c>
      <c r="FKC7" s="61">
        <v>0</v>
      </c>
      <c r="FKD7" s="61">
        <v>150</v>
      </c>
      <c r="FKE7" s="61">
        <v>-50</v>
      </c>
      <c r="FKF7" s="61">
        <v>1000</v>
      </c>
      <c r="FKG7" s="61">
        <v>0</v>
      </c>
      <c r="FKI7" s="61">
        <v>0</v>
      </c>
      <c r="FKJ7" s="61">
        <v>0</v>
      </c>
      <c r="FKK7" s="61">
        <v>0</v>
      </c>
      <c r="FKL7" s="61">
        <v>0</v>
      </c>
      <c r="FKM7" s="61">
        <v>1</v>
      </c>
      <c r="FKN7" s="61">
        <v>0</v>
      </c>
      <c r="FKO7" s="61">
        <v>10</v>
      </c>
      <c r="FKP7" s="61">
        <v>0</v>
      </c>
      <c r="FKQ7" s="61">
        <v>0</v>
      </c>
      <c r="FKR7" s="61">
        <v>1</v>
      </c>
      <c r="FKS7" s="61">
        <v>60</v>
      </c>
      <c r="FKT7" s="61">
        <v>0</v>
      </c>
      <c r="FKU7" s="61">
        <v>16</v>
      </c>
      <c r="FKV7" s="61">
        <v>0</v>
      </c>
      <c r="FKW7" s="61">
        <v>0</v>
      </c>
      <c r="FKX7" s="61">
        <v>0</v>
      </c>
      <c r="FKY7" s="61">
        <v>0</v>
      </c>
      <c r="FKZ7" s="61">
        <v>16</v>
      </c>
      <c r="FLA7" s="61">
        <v>0</v>
      </c>
      <c r="FLB7" s="61">
        <v>0</v>
      </c>
      <c r="FLC7" s="61">
        <v>16</v>
      </c>
      <c r="FLD7" s="61">
        <v>0</v>
      </c>
      <c r="FLE7" s="61">
        <v>0</v>
      </c>
      <c r="FLF7" s="61">
        <v>0</v>
      </c>
      <c r="FLG7" s="61">
        <v>0</v>
      </c>
      <c r="FLH7" s="61">
        <v>0</v>
      </c>
      <c r="FLI7" s="61">
        <v>0</v>
      </c>
      <c r="FLJ7" s="61">
        <v>0</v>
      </c>
      <c r="FLK7" s="61">
        <v>2</v>
      </c>
      <c r="FLL7" s="61">
        <v>120</v>
      </c>
      <c r="FLM7" s="61">
        <v>0</v>
      </c>
      <c r="FLN7" s="61">
        <v>2</v>
      </c>
      <c r="FLO7" s="61">
        <v>120</v>
      </c>
      <c r="FLP7" s="61">
        <v>0</v>
      </c>
      <c r="FLQ7" s="61">
        <v>2</v>
      </c>
      <c r="FLR7" s="61">
        <v>120</v>
      </c>
      <c r="FLS7" s="61">
        <v>0</v>
      </c>
      <c r="FLT7" s="61">
        <v>2</v>
      </c>
      <c r="FLU7" s="61">
        <v>120</v>
      </c>
      <c r="FLV7" s="61">
        <v>1</v>
      </c>
      <c r="FLW7" s="61">
        <v>100</v>
      </c>
      <c r="FMG7" s="61">
        <v>18</v>
      </c>
      <c r="FMH7" s="61">
        <v>18</v>
      </c>
      <c r="FMI7" s="61">
        <v>18</v>
      </c>
      <c r="FMJ7" s="61">
        <v>18</v>
      </c>
      <c r="FMP7" s="61">
        <v>1</v>
      </c>
      <c r="FMQ7" s="61">
        <v>4</v>
      </c>
      <c r="FMR7" s="61">
        <v>20</v>
      </c>
      <c r="FMS7" s="61">
        <v>7.5</v>
      </c>
      <c r="FMT7" s="61">
        <v>22.5</v>
      </c>
      <c r="FMV7" s="61">
        <v>1</v>
      </c>
      <c r="FMW7" s="61">
        <v>12</v>
      </c>
      <c r="FMX7" s="61">
        <v>30</v>
      </c>
      <c r="FMY7" s="61">
        <v>7</v>
      </c>
      <c r="FMZ7" s="61">
        <v>48</v>
      </c>
      <c r="FNA7" s="61">
        <v>650</v>
      </c>
      <c r="FNB7" s="61">
        <v>950</v>
      </c>
      <c r="FNC7" s="61">
        <v>4000</v>
      </c>
      <c r="FND7" s="61">
        <v>30</v>
      </c>
      <c r="FNE7" s="61">
        <v>6</v>
      </c>
      <c r="FNG7" s="61">
        <v>3</v>
      </c>
      <c r="FNH7" s="61">
        <v>42</v>
      </c>
      <c r="FNJ7" s="61">
        <v>924</v>
      </c>
      <c r="FNV7" s="61">
        <v>1</v>
      </c>
      <c r="FNW7" s="61">
        <v>250</v>
      </c>
      <c r="FNX7" s="61">
        <v>40</v>
      </c>
      <c r="FNY7" s="61">
        <v>80</v>
      </c>
      <c r="FNZ7" s="61">
        <v>3</v>
      </c>
      <c r="FOA7" s="61">
        <v>15</v>
      </c>
      <c r="FOB7" s="61">
        <v>1800</v>
      </c>
      <c r="FOC7" s="61">
        <v>50</v>
      </c>
      <c r="FOD7" s="61">
        <v>300</v>
      </c>
      <c r="FOI7" s="61">
        <v>1800</v>
      </c>
      <c r="FOJ7" s="61">
        <v>1800</v>
      </c>
      <c r="FOK7" s="61">
        <v>0</v>
      </c>
      <c r="FOL7" s="61">
        <v>50</v>
      </c>
      <c r="FOM7" s="61">
        <v>50</v>
      </c>
      <c r="FOS7" s="61">
        <v>0</v>
      </c>
      <c r="FOT7" s="61">
        <v>0</v>
      </c>
      <c r="FOU7" s="61">
        <v>990</v>
      </c>
      <c r="FOV7" s="61">
        <v>-950</v>
      </c>
      <c r="FOW7" s="61">
        <v>-650</v>
      </c>
      <c r="FOY7" s="61">
        <v>1000</v>
      </c>
      <c r="FOZ7" s="61">
        <v>10</v>
      </c>
      <c r="FPK7" s="61">
        <v>1</v>
      </c>
      <c r="FPL7" s="61">
        <v>1</v>
      </c>
      <c r="FPM7" s="61">
        <v>1</v>
      </c>
      <c r="FPN7" s="61">
        <v>1</v>
      </c>
      <c r="FPO7" s="61">
        <v>-5</v>
      </c>
      <c r="FPP7" s="61">
        <v>-2</v>
      </c>
      <c r="FPQ7" s="61">
        <v>2</v>
      </c>
      <c r="FPR7" s="61">
        <v>2</v>
      </c>
      <c r="FPS7" s="61">
        <v>95</v>
      </c>
      <c r="FPT7" s="61">
        <v>100</v>
      </c>
      <c r="FPU7" s="61">
        <v>10</v>
      </c>
      <c r="FPV7" s="61">
        <v>30</v>
      </c>
      <c r="FPW7" s="61">
        <v>0</v>
      </c>
      <c r="FPX7" s="61">
        <v>0</v>
      </c>
      <c r="FPY7" s="61">
        <v>10</v>
      </c>
      <c r="FPZ7" s="61">
        <v>10000</v>
      </c>
      <c r="FQA7" s="61">
        <v>1400</v>
      </c>
      <c r="FQB7" s="61">
        <v>100</v>
      </c>
      <c r="FQC7" s="61">
        <v>20</v>
      </c>
      <c r="FQD7" s="61">
        <v>0</v>
      </c>
      <c r="FQE7" s="61">
        <v>100</v>
      </c>
      <c r="FQF7" s="61">
        <v>0</v>
      </c>
      <c r="FQG7" s="61">
        <v>0</v>
      </c>
      <c r="FQH7" s="61">
        <v>20</v>
      </c>
      <c r="FQI7" s="61">
        <v>0</v>
      </c>
      <c r="FQJ7" s="61">
        <v>4404</v>
      </c>
      <c r="FQL7" s="61">
        <v>850</v>
      </c>
      <c r="FQM7" s="61">
        <v>30</v>
      </c>
      <c r="FQN7" s="61">
        <v>0</v>
      </c>
      <c r="FQO7" s="61">
        <v>400</v>
      </c>
      <c r="FQP7" s="61">
        <v>-1</v>
      </c>
      <c r="FQQ7" s="61">
        <v>4</v>
      </c>
      <c r="FQR7" s="61">
        <v>3</v>
      </c>
      <c r="FQS7" s="61">
        <v>10</v>
      </c>
      <c r="FQT7" s="61">
        <v>60</v>
      </c>
      <c r="FQU7" s="61">
        <v>120</v>
      </c>
      <c r="FQV7" s="61">
        <v>2</v>
      </c>
      <c r="FQW7" s="61">
        <v>2</v>
      </c>
      <c r="FQX7" s="61">
        <v>5</v>
      </c>
      <c r="FQY7" s="61">
        <v>5</v>
      </c>
      <c r="FQZ7" s="61">
        <v>-5</v>
      </c>
      <c r="FRA7" s="61">
        <v>-5</v>
      </c>
      <c r="FRB7" s="61">
        <v>-5</v>
      </c>
      <c r="FRC7" s="61">
        <v>-5</v>
      </c>
      <c r="FRD7" s="61">
        <v>13</v>
      </c>
      <c r="FRE7" s="61">
        <v>13</v>
      </c>
      <c r="FRF7" s="61">
        <v>13</v>
      </c>
      <c r="FRG7" s="61">
        <v>13</v>
      </c>
      <c r="FRH7" s="61">
        <v>4.5</v>
      </c>
      <c r="FRJ7" s="61">
        <v>45</v>
      </c>
      <c r="FRK7" s="61">
        <v>270</v>
      </c>
      <c r="FRL7" s="61">
        <v>70</v>
      </c>
      <c r="FRM7" s="61">
        <v>-144</v>
      </c>
      <c r="FRN7" s="61">
        <v>0</v>
      </c>
      <c r="FRO7" s="61">
        <v>80</v>
      </c>
      <c r="FRP7" s="61">
        <v>350</v>
      </c>
      <c r="FSO7" s="61">
        <v>0</v>
      </c>
      <c r="FSP7" s="61">
        <v>4</v>
      </c>
      <c r="FSQ7" s="61">
        <v>500</v>
      </c>
      <c r="FSR7" s="61">
        <v>30</v>
      </c>
      <c r="FST7" s="61">
        <v>2000</v>
      </c>
      <c r="FTB7" s="61">
        <v>1.2</v>
      </c>
      <c r="FTD7" s="61">
        <v>50</v>
      </c>
      <c r="FTE7" s="61">
        <v>0</v>
      </c>
      <c r="FTG7" s="61">
        <v>100</v>
      </c>
      <c r="FTH7" s="61">
        <v>100</v>
      </c>
      <c r="FTJ7" s="61">
        <v>100</v>
      </c>
      <c r="FTK7" s="61">
        <v>50</v>
      </c>
      <c r="FTL7" s="61">
        <v>10</v>
      </c>
      <c r="FTM7" s="61">
        <v>25</v>
      </c>
      <c r="FTN7" s="61">
        <v>2500</v>
      </c>
      <c r="FTO7" s="61">
        <v>1</v>
      </c>
      <c r="FTR7" s="61">
        <v>0</v>
      </c>
      <c r="FTS7" s="61">
        <v>380</v>
      </c>
      <c r="FTT7" s="61">
        <v>1</v>
      </c>
      <c r="FTU7" s="61">
        <v>-30</v>
      </c>
      <c r="FTV7" s="61">
        <v>-9</v>
      </c>
      <c r="FTW7" s="61">
        <v>4300</v>
      </c>
      <c r="FTX7" s="61">
        <v>1300</v>
      </c>
      <c r="FTY7" s="61">
        <v>10</v>
      </c>
      <c r="FTZ7" s="61">
        <v>4300</v>
      </c>
      <c r="FUA7" s="61">
        <v>2600</v>
      </c>
      <c r="FUB7" s="61">
        <v>60</v>
      </c>
      <c r="FUC7" s="61">
        <v>0</v>
      </c>
      <c r="FUD7" s="61">
        <v>0</v>
      </c>
      <c r="FUK7" s="61">
        <v>6.9999999999999999E-4</v>
      </c>
      <c r="FUL7" s="61">
        <v>3.9059999999999997E-2</v>
      </c>
      <c r="FUN7" s="61">
        <v>1.9529999999999999E-2</v>
      </c>
      <c r="FUO7" s="61">
        <v>2.5</v>
      </c>
      <c r="FUP7" s="61">
        <v>1.1000000000000001</v>
      </c>
      <c r="FUV7" s="61">
        <v>4408</v>
      </c>
      <c r="FUW7" s="61">
        <v>2198</v>
      </c>
      <c r="FUX7" s="61">
        <v>5876</v>
      </c>
      <c r="FUY7" s="61">
        <v>2981</v>
      </c>
      <c r="FUZ7" s="61">
        <v>1499</v>
      </c>
      <c r="FVA7" s="61">
        <v>1499</v>
      </c>
      <c r="FVC7" s="61">
        <v>51.5</v>
      </c>
      <c r="FVD7" s="61">
        <v>49.8</v>
      </c>
      <c r="FVF7" s="61">
        <v>660</v>
      </c>
      <c r="FVN7" s="61">
        <v>0</v>
      </c>
      <c r="FVO7" s="61">
        <v>0.39062000000000002</v>
      </c>
      <c r="FVQ7" s="61">
        <v>5.8590000000000003E-2</v>
      </c>
      <c r="FVR7" s="61">
        <v>2.5</v>
      </c>
      <c r="FVS7" s="61">
        <v>1.1000000000000001</v>
      </c>
      <c r="FVY7" s="61">
        <v>4750</v>
      </c>
      <c r="FVZ7" s="61">
        <v>2000</v>
      </c>
      <c r="FWA7" s="61">
        <v>4900</v>
      </c>
      <c r="FWB7" s="61">
        <v>2150</v>
      </c>
      <c r="FWC7" s="61">
        <v>1500</v>
      </c>
      <c r="FWD7" s="61">
        <v>1500</v>
      </c>
      <c r="FWF7" s="61">
        <v>50</v>
      </c>
      <c r="FWG7" s="61">
        <v>50</v>
      </c>
      <c r="FWI7" s="61">
        <v>660</v>
      </c>
      <c r="FWQ7" s="61">
        <v>0</v>
      </c>
      <c r="FWR7" s="61">
        <v>0.39062000000000002</v>
      </c>
      <c r="FWT7" s="61">
        <v>5.8590000000000003E-2</v>
      </c>
      <c r="FWU7" s="61">
        <v>2.5</v>
      </c>
      <c r="FWV7" s="61">
        <v>1.1000000000000001</v>
      </c>
      <c r="FXB7" s="61">
        <v>4750</v>
      </c>
      <c r="FXC7" s="61">
        <v>2000</v>
      </c>
      <c r="FXD7" s="61">
        <v>4900</v>
      </c>
      <c r="FXE7" s="61">
        <v>2150</v>
      </c>
      <c r="FXF7" s="61">
        <v>1500</v>
      </c>
      <c r="FXG7" s="61">
        <v>1500</v>
      </c>
      <c r="FXI7" s="61">
        <v>50</v>
      </c>
      <c r="FXJ7" s="61">
        <v>50</v>
      </c>
      <c r="FXL7" s="61">
        <v>660</v>
      </c>
      <c r="FXT7" s="61">
        <v>0</v>
      </c>
      <c r="FXU7" s="61">
        <v>0.39062000000000002</v>
      </c>
      <c r="FXW7" s="61">
        <v>5.8590000000000003E-2</v>
      </c>
      <c r="FXX7" s="61">
        <v>2.5</v>
      </c>
      <c r="FXY7" s="61">
        <v>1.1000000000000001</v>
      </c>
      <c r="FYE7" s="61">
        <v>4750</v>
      </c>
      <c r="FYF7" s="61">
        <v>2000</v>
      </c>
      <c r="FYG7" s="61">
        <v>4900</v>
      </c>
      <c r="FYH7" s="61">
        <v>2150</v>
      </c>
      <c r="FYI7" s="61">
        <v>1500</v>
      </c>
      <c r="FYJ7" s="61">
        <v>1500</v>
      </c>
      <c r="FYL7" s="61">
        <v>50</v>
      </c>
      <c r="FYM7" s="61">
        <v>50</v>
      </c>
      <c r="FYO7" s="61">
        <v>660</v>
      </c>
      <c r="FYQ7" s="61">
        <v>0</v>
      </c>
      <c r="FYR7" s="61">
        <v>1000</v>
      </c>
      <c r="FYS7" s="61">
        <v>300</v>
      </c>
      <c r="FYT7" s="61">
        <v>48</v>
      </c>
      <c r="FYU7" s="61">
        <v>-1.6</v>
      </c>
      <c r="FYV7" s="61">
        <v>-4</v>
      </c>
      <c r="FYW7" s="61">
        <v>100</v>
      </c>
      <c r="FYX7" s="61">
        <v>10</v>
      </c>
      <c r="FYY7" s="61">
        <v>0</v>
      </c>
      <c r="FYZ7" s="61">
        <v>1</v>
      </c>
      <c r="FZA7" s="61">
        <v>10</v>
      </c>
      <c r="FZB7" s="61">
        <v>0</v>
      </c>
      <c r="FZI7" s="61">
        <v>100</v>
      </c>
      <c r="FZJ7" s="61">
        <v>50</v>
      </c>
      <c r="FZK7" s="61">
        <v>100</v>
      </c>
      <c r="FZL7" s="61">
        <v>12000</v>
      </c>
      <c r="FZM7" s="61">
        <v>0</v>
      </c>
      <c r="FZN7" s="61">
        <v>0</v>
      </c>
      <c r="FZO7" s="61">
        <v>0</v>
      </c>
      <c r="FZP7" s="61">
        <v>0</v>
      </c>
      <c r="FZQ7" s="61">
        <v>0</v>
      </c>
      <c r="FZS7" s="61">
        <v>0</v>
      </c>
      <c r="FZT7" s="61">
        <v>1</v>
      </c>
      <c r="FZU7" s="61">
        <v>1</v>
      </c>
      <c r="FZV7" s="61">
        <v>0</v>
      </c>
      <c r="FZW7" s="61">
        <v>0</v>
      </c>
      <c r="FZX7" s="61">
        <v>1</v>
      </c>
      <c r="FZY7" s="61">
        <v>0</v>
      </c>
      <c r="FZZ7" s="61">
        <v>0</v>
      </c>
      <c r="GAA7" s="61">
        <v>10</v>
      </c>
      <c r="GAB7" s="61">
        <v>0</v>
      </c>
      <c r="GAC7" s="61">
        <v>0.5</v>
      </c>
      <c r="GAD7" s="61">
        <v>0</v>
      </c>
      <c r="GAE7" s="61">
        <v>0</v>
      </c>
      <c r="GAF7" s="61">
        <v>60000</v>
      </c>
      <c r="GAG7" s="61">
        <v>0</v>
      </c>
      <c r="GAH7" s="61">
        <v>60000</v>
      </c>
      <c r="GAI7" s="61">
        <v>0</v>
      </c>
      <c r="GAK7" s="61">
        <v>4</v>
      </c>
      <c r="GAL7" s="61">
        <v>0</v>
      </c>
      <c r="GAM7" s="61">
        <v>1</v>
      </c>
      <c r="GAN7" s="61">
        <v>1</v>
      </c>
      <c r="GAR7" s="61">
        <v>85</v>
      </c>
      <c r="GAT7" s="61">
        <v>48</v>
      </c>
      <c r="GBI7" s="61">
        <v>50</v>
      </c>
      <c r="GBJ7" s="61">
        <v>50</v>
      </c>
      <c r="GBK7" s="61">
        <v>50</v>
      </c>
      <c r="GBL7" s="61">
        <v>50</v>
      </c>
      <c r="GBW7" s="61">
        <v>0</v>
      </c>
      <c r="GBX7" s="61">
        <v>0</v>
      </c>
      <c r="GBY7" s="61">
        <v>1</v>
      </c>
      <c r="GBZ7" s="61">
        <v>3</v>
      </c>
      <c r="GCA7" s="61">
        <v>57</v>
      </c>
      <c r="GCB7" s="61">
        <v>59</v>
      </c>
      <c r="GCC7" s="61">
        <v>2</v>
      </c>
      <c r="GCD7" s="61">
        <v>2</v>
      </c>
      <c r="GCE7" s="61">
        <v>65</v>
      </c>
      <c r="GCG7" s="61">
        <v>40</v>
      </c>
      <c r="GCW7" s="61">
        <v>20</v>
      </c>
      <c r="GCX7" s="61">
        <v>30</v>
      </c>
      <c r="GCY7" s="61">
        <v>1</v>
      </c>
      <c r="GDD7" s="61">
        <v>110</v>
      </c>
      <c r="GDE7" s="61">
        <v>0.4</v>
      </c>
      <c r="GDH7" s="61">
        <v>100</v>
      </c>
      <c r="GDI7" s="61">
        <v>0.2</v>
      </c>
      <c r="GDK7" s="61">
        <v>345</v>
      </c>
      <c r="GDL7" s="61">
        <v>200</v>
      </c>
      <c r="GDM7" s="61">
        <v>200</v>
      </c>
      <c r="GDN7" s="61">
        <v>100</v>
      </c>
      <c r="GDW7" s="61">
        <v>-1225</v>
      </c>
      <c r="GDX7" s="61">
        <v>4900</v>
      </c>
      <c r="GDZ7" s="61">
        <v>0.2</v>
      </c>
      <c r="GEA7" s="61">
        <v>100</v>
      </c>
      <c r="GEB7" s="61">
        <v>200</v>
      </c>
      <c r="GEX7" s="61">
        <v>20</v>
      </c>
      <c r="GEY7" s="61">
        <v>30</v>
      </c>
      <c r="GEZ7" s="61">
        <v>1</v>
      </c>
      <c r="GFE7" s="61">
        <v>110</v>
      </c>
      <c r="GFF7" s="61">
        <v>0.4</v>
      </c>
      <c r="GFI7" s="61">
        <v>100</v>
      </c>
      <c r="GFJ7" s="61">
        <v>0.2</v>
      </c>
      <c r="GFL7" s="61">
        <v>100</v>
      </c>
      <c r="GFN7" s="61">
        <v>100</v>
      </c>
      <c r="GFO7" s="61">
        <v>100</v>
      </c>
      <c r="GGA7" s="61">
        <v>0.2</v>
      </c>
      <c r="GGB7" s="61">
        <v>100</v>
      </c>
      <c r="GGC7" s="61">
        <v>200</v>
      </c>
      <c r="GHU7" s="61">
        <v>0</v>
      </c>
      <c r="GHV7" s="61">
        <v>0.3</v>
      </c>
      <c r="GHW7" s="61">
        <v>100</v>
      </c>
      <c r="GHX7" s="61">
        <v>0.01</v>
      </c>
      <c r="GHY7" s="61">
        <v>100</v>
      </c>
      <c r="GHZ7" s="61">
        <v>44</v>
      </c>
      <c r="GIA7" s="61">
        <v>0</v>
      </c>
      <c r="GIB7" s="61">
        <v>0</v>
      </c>
      <c r="GIC7" s="61">
        <v>4</v>
      </c>
      <c r="GID7" s="61">
        <v>0</v>
      </c>
      <c r="GIE7" s="61">
        <v>100</v>
      </c>
      <c r="GIF7" s="61">
        <v>0</v>
      </c>
      <c r="GIG7" s="61">
        <v>1</v>
      </c>
      <c r="GIH7" s="61">
        <v>1</v>
      </c>
      <c r="GII7" s="61">
        <v>1</v>
      </c>
      <c r="GIJ7" s="61">
        <v>1</v>
      </c>
      <c r="GIK7" s="61">
        <v>0</v>
      </c>
      <c r="GIL7" s="61">
        <v>0</v>
      </c>
      <c r="GIM7" s="61">
        <v>70</v>
      </c>
      <c r="GIN7" s="61">
        <v>60</v>
      </c>
      <c r="GIO7" s="61">
        <v>65</v>
      </c>
      <c r="GIP7" s="61">
        <v>0</v>
      </c>
      <c r="GIQ7" s="61">
        <v>100</v>
      </c>
      <c r="GIR7" s="61">
        <v>0</v>
      </c>
      <c r="GIS7" s="61">
        <v>0</v>
      </c>
      <c r="GIT7" s="61">
        <v>0.1</v>
      </c>
      <c r="GIU7" s="61">
        <v>100</v>
      </c>
      <c r="GIV7" s="61">
        <v>0.02</v>
      </c>
      <c r="GIW7" s="61">
        <v>100</v>
      </c>
      <c r="GIX7" s="61">
        <v>80</v>
      </c>
      <c r="GIY7" s="61">
        <v>0</v>
      </c>
      <c r="GIZ7" s="61">
        <v>1</v>
      </c>
      <c r="GJA7" s="61">
        <v>4</v>
      </c>
      <c r="GJB7" s="61">
        <v>0</v>
      </c>
      <c r="GJC7" s="61">
        <v>100</v>
      </c>
      <c r="GJD7" s="61">
        <v>0</v>
      </c>
      <c r="GJE7" s="61">
        <v>1</v>
      </c>
      <c r="GJF7" s="61">
        <v>1</v>
      </c>
      <c r="GJG7" s="61">
        <v>1</v>
      </c>
      <c r="GJH7" s="61">
        <v>1</v>
      </c>
      <c r="GJI7" s="61">
        <v>0</v>
      </c>
      <c r="GJJ7" s="61">
        <v>0</v>
      </c>
      <c r="GJK7" s="61">
        <v>75</v>
      </c>
      <c r="GJL7" s="61">
        <v>67</v>
      </c>
      <c r="GJM7" s="61">
        <v>72</v>
      </c>
      <c r="GJN7" s="61">
        <v>0</v>
      </c>
      <c r="GJO7" s="61">
        <v>100</v>
      </c>
      <c r="GJP7" s="61">
        <v>0</v>
      </c>
      <c r="GJQ7" s="61">
        <v>0</v>
      </c>
      <c r="GJR7" s="61">
        <v>0.2</v>
      </c>
      <c r="GJS7" s="61">
        <v>100</v>
      </c>
      <c r="GJT7" s="61">
        <v>100</v>
      </c>
      <c r="GJU7" s="61">
        <v>100</v>
      </c>
      <c r="GJV7" s="61">
        <v>205</v>
      </c>
      <c r="GJW7" s="61">
        <v>0</v>
      </c>
      <c r="GJX7" s="61">
        <v>1</v>
      </c>
      <c r="GJY7" s="61">
        <v>1</v>
      </c>
      <c r="GJZ7" s="61">
        <v>1</v>
      </c>
      <c r="GKA7" s="61">
        <v>1</v>
      </c>
      <c r="GKB7" s="61">
        <v>1</v>
      </c>
      <c r="GKC7" s="61">
        <v>1</v>
      </c>
      <c r="GKD7" s="61">
        <v>0</v>
      </c>
      <c r="GKE7" s="61">
        <v>0</v>
      </c>
      <c r="GKF7" s="61">
        <v>40</v>
      </c>
      <c r="GKG7" s="61">
        <v>20</v>
      </c>
      <c r="GKH7" s="61">
        <v>28</v>
      </c>
      <c r="GKI7" s="61">
        <v>0</v>
      </c>
      <c r="GKJ7" s="61">
        <v>100</v>
      </c>
      <c r="GKK7" s="61">
        <v>0</v>
      </c>
      <c r="GKL7" s="61">
        <v>1.5</v>
      </c>
      <c r="GKM7" s="61">
        <v>0</v>
      </c>
      <c r="GKN7" s="61">
        <v>1</v>
      </c>
      <c r="GKO7" s="61">
        <v>1</v>
      </c>
      <c r="GKP7" s="61">
        <v>10</v>
      </c>
      <c r="GKQ7" s="61">
        <v>0.6</v>
      </c>
      <c r="GKR7" s="61">
        <v>0</v>
      </c>
      <c r="GKS7" s="61">
        <v>1</v>
      </c>
      <c r="GKT7" s="61">
        <v>12</v>
      </c>
      <c r="GKU7" s="61">
        <v>1</v>
      </c>
      <c r="GKV7" s="61">
        <v>1</v>
      </c>
      <c r="GKW7" s="61">
        <v>1</v>
      </c>
      <c r="GKX7" s="61">
        <v>1</v>
      </c>
      <c r="GKY7" s="61">
        <v>0</v>
      </c>
      <c r="GKZ7" s="61">
        <v>0</v>
      </c>
      <c r="GLA7" s="61">
        <v>1.1000000000000001</v>
      </c>
      <c r="GLB7" s="61">
        <v>0.7</v>
      </c>
      <c r="GLC7" s="61">
        <v>1</v>
      </c>
      <c r="GLD7" s="61">
        <v>0</v>
      </c>
      <c r="GLE7" s="61">
        <v>100</v>
      </c>
      <c r="GLF7" s="61">
        <v>0</v>
      </c>
      <c r="GLG7" s="61">
        <v>0</v>
      </c>
      <c r="GLH7" s="61">
        <v>0.5</v>
      </c>
      <c r="GLI7" s="61">
        <v>100</v>
      </c>
      <c r="GLJ7" s="61">
        <v>0.01</v>
      </c>
      <c r="GLK7" s="61">
        <v>100</v>
      </c>
      <c r="GLL7" s="61">
        <v>120</v>
      </c>
      <c r="GLM7" s="61">
        <v>0</v>
      </c>
      <c r="GLN7" s="61">
        <v>1</v>
      </c>
      <c r="GLO7" s="61">
        <v>4</v>
      </c>
      <c r="GLP7" s="61">
        <v>1</v>
      </c>
      <c r="GLQ7" s="61">
        <v>1</v>
      </c>
      <c r="GLR7" s="61">
        <v>1</v>
      </c>
      <c r="GLS7" s="61">
        <v>1</v>
      </c>
      <c r="GLT7" s="61">
        <v>0</v>
      </c>
      <c r="GLU7" s="61">
        <v>0</v>
      </c>
      <c r="GLV7" s="61">
        <v>99</v>
      </c>
      <c r="GLW7" s="61">
        <v>80</v>
      </c>
      <c r="GLX7" s="61">
        <v>90</v>
      </c>
      <c r="GLY7" s="61">
        <v>0</v>
      </c>
      <c r="GLZ7" s="61">
        <v>100</v>
      </c>
      <c r="GMA7" s="61">
        <v>20</v>
      </c>
      <c r="GMB7" s="61">
        <v>0</v>
      </c>
      <c r="GMC7" s="61">
        <v>0.1</v>
      </c>
      <c r="GMD7" s="61">
        <v>0.5</v>
      </c>
      <c r="GME7" s="61">
        <v>0.5</v>
      </c>
      <c r="GMF7" s="61">
        <v>100</v>
      </c>
      <c r="GMG7" s="61">
        <v>40</v>
      </c>
      <c r="GMH7" s="61">
        <v>0</v>
      </c>
      <c r="GMI7" s="61">
        <v>1</v>
      </c>
      <c r="GMJ7" s="61">
        <v>1</v>
      </c>
      <c r="GMK7" s="61">
        <v>1</v>
      </c>
      <c r="GML7" s="61">
        <v>1</v>
      </c>
      <c r="GMM7" s="61">
        <v>1</v>
      </c>
      <c r="GMN7" s="61">
        <v>1</v>
      </c>
      <c r="GMO7" s="61">
        <v>0</v>
      </c>
      <c r="GMP7" s="61">
        <v>0</v>
      </c>
      <c r="GMQ7" s="61">
        <v>80</v>
      </c>
      <c r="GMR7" s="61">
        <v>30</v>
      </c>
      <c r="GMS7" s="61">
        <v>50</v>
      </c>
      <c r="GMT7" s="61">
        <v>0</v>
      </c>
      <c r="GMU7" s="61">
        <v>100</v>
      </c>
      <c r="GMV7" s="61">
        <v>10</v>
      </c>
      <c r="GMW7" s="61">
        <v>0</v>
      </c>
      <c r="GMX7" s="61">
        <v>1</v>
      </c>
      <c r="GMY7" s="61">
        <v>10</v>
      </c>
      <c r="GMZ7" s="61">
        <v>10</v>
      </c>
      <c r="GNA7" s="61">
        <v>10</v>
      </c>
      <c r="GNB7" s="61">
        <v>205</v>
      </c>
      <c r="GNC7" s="61">
        <v>0</v>
      </c>
      <c r="GND7" s="61">
        <v>0</v>
      </c>
      <c r="GNE7" s="61">
        <v>1</v>
      </c>
      <c r="GNF7" s="61">
        <v>1</v>
      </c>
      <c r="GNG7" s="61">
        <v>1</v>
      </c>
      <c r="GNH7" s="61">
        <v>1</v>
      </c>
      <c r="GNI7" s="61">
        <v>1</v>
      </c>
      <c r="GNJ7" s="61">
        <v>0</v>
      </c>
      <c r="GNK7" s="61">
        <v>0</v>
      </c>
      <c r="GNL7" s="61">
        <v>95</v>
      </c>
      <c r="GNM7" s="61">
        <v>75</v>
      </c>
      <c r="GNN7" s="61">
        <v>75</v>
      </c>
      <c r="GNO7" s="61">
        <v>0</v>
      </c>
      <c r="GNP7" s="61">
        <v>100</v>
      </c>
      <c r="GNQ7" s="61">
        <v>0</v>
      </c>
      <c r="GNR7" s="61">
        <v>0</v>
      </c>
      <c r="GNS7" s="61">
        <v>1</v>
      </c>
      <c r="GNT7" s="61">
        <v>10</v>
      </c>
      <c r="GNU7" s="61">
        <v>10</v>
      </c>
      <c r="GNV7" s="61">
        <v>10</v>
      </c>
      <c r="GNW7" s="61">
        <v>205</v>
      </c>
      <c r="GNX7" s="61">
        <v>0</v>
      </c>
      <c r="GNY7" s="61">
        <v>0</v>
      </c>
      <c r="GNZ7" s="61">
        <v>1</v>
      </c>
      <c r="GOA7" s="61">
        <v>1</v>
      </c>
      <c r="GOB7" s="61">
        <v>1</v>
      </c>
      <c r="GOC7" s="61">
        <v>1</v>
      </c>
      <c r="GOD7" s="61">
        <v>1</v>
      </c>
      <c r="GOE7" s="61">
        <v>0</v>
      </c>
      <c r="GOF7" s="61">
        <v>0</v>
      </c>
      <c r="GOG7" s="61">
        <v>95</v>
      </c>
      <c r="GOH7" s="61">
        <v>75</v>
      </c>
      <c r="GOI7" s="61">
        <v>75</v>
      </c>
      <c r="GOJ7" s="61">
        <v>0</v>
      </c>
      <c r="GOK7" s="61">
        <v>100</v>
      </c>
      <c r="GOL7" s="61">
        <v>0</v>
      </c>
      <c r="GOM7" s="61">
        <v>0</v>
      </c>
      <c r="GON7" s="61">
        <v>0</v>
      </c>
      <c r="GOO7" s="61">
        <v>1</v>
      </c>
      <c r="GOP7" s="61">
        <v>1</v>
      </c>
      <c r="GOQ7" s="61">
        <v>100</v>
      </c>
      <c r="GOR7" s="61">
        <v>0.01</v>
      </c>
      <c r="GOS7" s="61">
        <v>0</v>
      </c>
      <c r="GOT7" s="61">
        <v>1</v>
      </c>
      <c r="GOU7" s="61">
        <v>3</v>
      </c>
      <c r="GOV7" s="61">
        <v>1</v>
      </c>
      <c r="GOW7" s="61">
        <v>1</v>
      </c>
      <c r="GOX7" s="61">
        <v>1</v>
      </c>
      <c r="GOY7" s="61">
        <v>1</v>
      </c>
      <c r="GOZ7" s="61">
        <v>0</v>
      </c>
      <c r="GPA7" s="61">
        <v>0</v>
      </c>
      <c r="GPB7" s="61">
        <v>20</v>
      </c>
      <c r="GPC7" s="61">
        <v>-20</v>
      </c>
      <c r="GPD7" s="61">
        <v>-3</v>
      </c>
      <c r="GPE7" s="61">
        <v>0</v>
      </c>
      <c r="GPF7" s="61">
        <v>100</v>
      </c>
      <c r="GPG7" s="61">
        <v>0</v>
      </c>
      <c r="GPH7" s="61">
        <v>1E-3</v>
      </c>
      <c r="GPI7" s="61">
        <v>0.1</v>
      </c>
      <c r="GPJ7" s="61">
        <v>10000</v>
      </c>
      <c r="GPK7" s="61">
        <v>10000</v>
      </c>
      <c r="GPL7" s="61">
        <v>100</v>
      </c>
      <c r="GPM7" s="61">
        <v>70</v>
      </c>
      <c r="GPN7" s="61">
        <v>0</v>
      </c>
      <c r="GPO7" s="61">
        <v>1</v>
      </c>
      <c r="GPP7" s="61">
        <v>1</v>
      </c>
      <c r="GPQ7" s="61">
        <v>1</v>
      </c>
      <c r="GPR7" s="61">
        <v>1</v>
      </c>
      <c r="GPS7" s="61">
        <v>1</v>
      </c>
      <c r="GPT7" s="61">
        <v>1</v>
      </c>
      <c r="GPU7" s="61">
        <v>0</v>
      </c>
      <c r="GPV7" s="61">
        <v>0</v>
      </c>
      <c r="GPW7" s="61">
        <v>90</v>
      </c>
      <c r="GPX7" s="61">
        <v>50</v>
      </c>
      <c r="GPY7" s="61">
        <v>50</v>
      </c>
      <c r="GPZ7" s="61">
        <v>20</v>
      </c>
      <c r="GQA7" s="61">
        <v>100</v>
      </c>
      <c r="GQB7" s="61">
        <v>20</v>
      </c>
      <c r="GQC7" s="61">
        <v>0</v>
      </c>
      <c r="GQD7" s="61">
        <v>0.1</v>
      </c>
      <c r="GQE7" s="61">
        <v>100</v>
      </c>
      <c r="GQF7" s="61">
        <v>80</v>
      </c>
      <c r="GQG7" s="61">
        <v>0</v>
      </c>
      <c r="GQH7" s="61">
        <v>1</v>
      </c>
      <c r="GQI7" s="61">
        <v>2.5</v>
      </c>
      <c r="GQJ7" s="61">
        <v>20</v>
      </c>
      <c r="GQK7" s="61">
        <v>0</v>
      </c>
      <c r="GQL7" s="61">
        <v>1</v>
      </c>
      <c r="GQM7" s="61">
        <v>1</v>
      </c>
      <c r="GQN7" s="61">
        <v>1</v>
      </c>
      <c r="GQO7" s="61">
        <v>1</v>
      </c>
      <c r="GQP7" s="61">
        <v>0</v>
      </c>
      <c r="GQQ7" s="61">
        <v>0</v>
      </c>
      <c r="GQR7" s="61">
        <v>95</v>
      </c>
      <c r="GQS7" s="61">
        <v>50</v>
      </c>
      <c r="GQT7" s="61">
        <v>100</v>
      </c>
      <c r="GQU7" s="61">
        <v>0.1</v>
      </c>
      <c r="GQV7" s="61">
        <v>72</v>
      </c>
      <c r="GQW7" s="61">
        <v>0</v>
      </c>
      <c r="GQX7" s="61">
        <v>100</v>
      </c>
      <c r="GQY7" s="61">
        <v>0</v>
      </c>
      <c r="GQZ7" s="61">
        <v>0</v>
      </c>
      <c r="GRA7" s="61">
        <v>2</v>
      </c>
      <c r="GRB7" s="61">
        <v>100</v>
      </c>
      <c r="GRC7" s="61">
        <v>100</v>
      </c>
      <c r="GRD7" s="61">
        <v>100</v>
      </c>
      <c r="GRE7" s="61">
        <v>0.05</v>
      </c>
      <c r="GRF7" s="61">
        <v>0</v>
      </c>
      <c r="GRG7" s="61">
        <v>0</v>
      </c>
      <c r="GRH7" s="61">
        <v>1</v>
      </c>
      <c r="GRI7" s="61">
        <v>1</v>
      </c>
      <c r="GRJ7" s="61">
        <v>1</v>
      </c>
      <c r="GRK7" s="61">
        <v>1</v>
      </c>
      <c r="GRL7" s="61">
        <v>1</v>
      </c>
      <c r="GRM7" s="61">
        <v>0</v>
      </c>
      <c r="GRN7" s="61">
        <v>0</v>
      </c>
      <c r="GRO7" s="61">
        <v>780</v>
      </c>
      <c r="GRP7" s="61">
        <v>720</v>
      </c>
      <c r="GRQ7" s="61">
        <v>740</v>
      </c>
      <c r="GRR7" s="61">
        <v>0</v>
      </c>
      <c r="GRS7" s="61">
        <v>100</v>
      </c>
      <c r="GRT7" s="61">
        <v>-100</v>
      </c>
      <c r="GRU7" s="61">
        <v>0</v>
      </c>
      <c r="GRV7" s="61">
        <v>1</v>
      </c>
      <c r="GRW7" s="61">
        <v>320</v>
      </c>
      <c r="GRX7" s="61">
        <v>320</v>
      </c>
      <c r="GRY7" s="61">
        <v>100</v>
      </c>
      <c r="GRZ7" s="61">
        <v>205</v>
      </c>
      <c r="GSA7" s="61">
        <v>0</v>
      </c>
      <c r="GSB7" s="61">
        <v>0</v>
      </c>
      <c r="GSC7" s="61">
        <v>1</v>
      </c>
      <c r="GSD7" s="61">
        <v>1</v>
      </c>
      <c r="GSE7" s="61">
        <v>1</v>
      </c>
      <c r="GSF7" s="61">
        <v>1</v>
      </c>
      <c r="GSG7" s="61">
        <v>1</v>
      </c>
      <c r="GSH7" s="61">
        <v>0</v>
      </c>
      <c r="GSI7" s="61">
        <v>0</v>
      </c>
      <c r="GSJ7" s="61">
        <v>400</v>
      </c>
      <c r="GSK7" s="61">
        <v>0</v>
      </c>
      <c r="GSL7" s="61">
        <v>0</v>
      </c>
      <c r="GSM7" s="61">
        <v>0</v>
      </c>
      <c r="GSN7" s="61">
        <v>100</v>
      </c>
      <c r="GSO7" s="61">
        <v>0</v>
      </c>
      <c r="GSP7" s="61">
        <v>1E-3</v>
      </c>
      <c r="GSQ7" s="61">
        <v>0.1</v>
      </c>
      <c r="GSR7" s="61">
        <v>10000</v>
      </c>
      <c r="GSS7" s="61">
        <v>10000</v>
      </c>
      <c r="GST7" s="61">
        <v>100</v>
      </c>
      <c r="GSU7" s="61">
        <v>70</v>
      </c>
      <c r="GSV7" s="61">
        <v>0</v>
      </c>
      <c r="GSW7" s="61">
        <v>1</v>
      </c>
      <c r="GSX7" s="61">
        <v>6</v>
      </c>
      <c r="GSY7" s="61">
        <v>1</v>
      </c>
      <c r="GSZ7" s="61">
        <v>1</v>
      </c>
      <c r="GTA7" s="61">
        <v>1</v>
      </c>
      <c r="GTB7" s="61">
        <v>1</v>
      </c>
      <c r="GTC7" s="61">
        <v>0</v>
      </c>
      <c r="GTD7" s="61">
        <v>0</v>
      </c>
      <c r="GTE7" s="61">
        <v>80</v>
      </c>
      <c r="GTF7" s="61">
        <v>30</v>
      </c>
      <c r="GTG7" s="61">
        <v>80</v>
      </c>
      <c r="GTH7" s="61">
        <v>0</v>
      </c>
      <c r="GTI7" s="61">
        <v>100</v>
      </c>
      <c r="GTJ7" s="61">
        <v>0</v>
      </c>
      <c r="GTK7" s="61">
        <v>0</v>
      </c>
      <c r="GTL7" s="61">
        <v>0.2</v>
      </c>
      <c r="GTM7" s="61">
        <v>100</v>
      </c>
      <c r="GTN7" s="61">
        <v>100</v>
      </c>
      <c r="GTO7" s="61">
        <v>100</v>
      </c>
      <c r="GTP7" s="61">
        <v>205</v>
      </c>
      <c r="GTQ7" s="61">
        <v>0</v>
      </c>
      <c r="GTR7" s="61">
        <v>1</v>
      </c>
      <c r="GTS7" s="61">
        <v>1</v>
      </c>
      <c r="GTT7" s="61">
        <v>1</v>
      </c>
      <c r="GTU7" s="61">
        <v>1</v>
      </c>
      <c r="GTV7" s="61">
        <v>1</v>
      </c>
      <c r="GTW7" s="61">
        <v>1</v>
      </c>
      <c r="GTX7" s="61">
        <v>0</v>
      </c>
      <c r="GTY7" s="61">
        <v>0</v>
      </c>
      <c r="GTZ7" s="61">
        <v>40</v>
      </c>
      <c r="GUA7" s="61">
        <v>20</v>
      </c>
      <c r="GUB7" s="61">
        <v>28</v>
      </c>
      <c r="GUC7" s="61">
        <v>0</v>
      </c>
      <c r="GUD7" s="61">
        <v>100</v>
      </c>
      <c r="GUE7" s="61">
        <v>0</v>
      </c>
      <c r="GUF7" s="61">
        <v>0</v>
      </c>
      <c r="GUG7" s="61">
        <v>0.2</v>
      </c>
      <c r="GUH7" s="61">
        <v>100</v>
      </c>
      <c r="GUI7" s="61">
        <v>100</v>
      </c>
      <c r="GUJ7" s="61">
        <v>100</v>
      </c>
      <c r="GUK7" s="61">
        <v>205</v>
      </c>
      <c r="GUL7" s="61">
        <v>0</v>
      </c>
      <c r="GUM7" s="61">
        <v>1</v>
      </c>
      <c r="GUN7" s="61">
        <v>1</v>
      </c>
      <c r="GUO7" s="61">
        <v>1</v>
      </c>
      <c r="GUP7" s="61">
        <v>1</v>
      </c>
      <c r="GUQ7" s="61">
        <v>1</v>
      </c>
      <c r="GUR7" s="61">
        <v>1</v>
      </c>
      <c r="GUS7" s="61">
        <v>0</v>
      </c>
      <c r="GUT7" s="61">
        <v>0</v>
      </c>
      <c r="GUU7" s="61">
        <v>40</v>
      </c>
      <c r="GUV7" s="61">
        <v>20</v>
      </c>
      <c r="GUW7" s="61">
        <v>28</v>
      </c>
      <c r="GUX7" s="61">
        <v>0</v>
      </c>
      <c r="GUY7" s="61">
        <v>100</v>
      </c>
      <c r="GUZ7" s="61">
        <v>0</v>
      </c>
      <c r="GVA7" s="61">
        <v>0</v>
      </c>
      <c r="GVB7" s="61">
        <v>0</v>
      </c>
      <c r="GVC7" s="61">
        <v>0</v>
      </c>
      <c r="GVD7" s="61">
        <v>0</v>
      </c>
      <c r="GVE7" s="61">
        <v>100</v>
      </c>
      <c r="GVF7" s="61">
        <v>205</v>
      </c>
      <c r="GVG7" s="61">
        <v>0</v>
      </c>
      <c r="GVH7" s="61">
        <v>1</v>
      </c>
      <c r="GVI7" s="61">
        <v>1</v>
      </c>
      <c r="GVJ7" s="61">
        <v>1</v>
      </c>
      <c r="GVK7" s="61">
        <v>1</v>
      </c>
      <c r="GVL7" s="61">
        <v>1</v>
      </c>
      <c r="GVM7" s="61">
        <v>1</v>
      </c>
      <c r="GVN7" s="61">
        <v>0</v>
      </c>
      <c r="GVO7" s="61">
        <v>0</v>
      </c>
      <c r="GVP7" s="61">
        <v>100</v>
      </c>
      <c r="GVQ7" s="61">
        <v>0</v>
      </c>
      <c r="GVR7" s="61">
        <v>50</v>
      </c>
      <c r="GVS7" s="61">
        <v>0</v>
      </c>
      <c r="GVT7" s="61">
        <v>100</v>
      </c>
      <c r="GVU7" s="61">
        <v>0</v>
      </c>
      <c r="GVV7" s="61">
        <v>0</v>
      </c>
      <c r="GVW7" s="61">
        <v>0.1</v>
      </c>
      <c r="GVX7" s="61">
        <v>100</v>
      </c>
      <c r="GVY7" s="61">
        <v>100</v>
      </c>
      <c r="GVZ7" s="61">
        <v>100</v>
      </c>
      <c r="GWA7" s="61">
        <v>205</v>
      </c>
      <c r="GWB7" s="61">
        <v>0</v>
      </c>
      <c r="GWC7" s="61">
        <v>0</v>
      </c>
      <c r="GWD7" s="61">
        <v>1</v>
      </c>
      <c r="GWE7" s="61">
        <v>1</v>
      </c>
      <c r="GWF7" s="61">
        <v>1</v>
      </c>
      <c r="GWG7" s="61">
        <v>1</v>
      </c>
      <c r="GWH7" s="61">
        <v>1</v>
      </c>
      <c r="GWI7" s="61">
        <v>0</v>
      </c>
      <c r="GWJ7" s="61">
        <v>0</v>
      </c>
      <c r="GWK7" s="61">
        <v>30</v>
      </c>
      <c r="GWL7" s="61">
        <v>15</v>
      </c>
      <c r="GWM7" s="61">
        <v>25</v>
      </c>
      <c r="GWN7" s="61">
        <v>0</v>
      </c>
      <c r="GWO7" s="61">
        <v>100</v>
      </c>
      <c r="GWP7" s="61">
        <v>0</v>
      </c>
      <c r="GWQ7" s="61">
        <v>0</v>
      </c>
      <c r="GWR7" s="61">
        <v>0.1</v>
      </c>
      <c r="GWS7" s="61">
        <v>100</v>
      </c>
      <c r="GWT7" s="61">
        <v>100</v>
      </c>
      <c r="GWU7" s="61">
        <v>100</v>
      </c>
      <c r="GWV7" s="61">
        <v>205</v>
      </c>
      <c r="GWW7" s="61">
        <v>0</v>
      </c>
      <c r="GWX7" s="61">
        <v>1</v>
      </c>
      <c r="GWY7" s="61">
        <v>1</v>
      </c>
      <c r="GWZ7" s="61">
        <v>1</v>
      </c>
      <c r="GXA7" s="61">
        <v>1</v>
      </c>
      <c r="GXB7" s="61">
        <v>1</v>
      </c>
      <c r="GXC7" s="61">
        <v>1</v>
      </c>
      <c r="GXD7" s="61">
        <v>0</v>
      </c>
      <c r="GXE7" s="61">
        <v>0</v>
      </c>
      <c r="GXF7" s="61">
        <v>99</v>
      </c>
      <c r="GXG7" s="61">
        <v>85</v>
      </c>
      <c r="GXH7" s="61">
        <v>90</v>
      </c>
      <c r="GXI7" s="61">
        <v>0</v>
      </c>
      <c r="GXJ7" s="61">
        <v>100</v>
      </c>
      <c r="GXK7" s="61">
        <v>0</v>
      </c>
      <c r="GXL7" s="61">
        <v>0</v>
      </c>
      <c r="GXM7" s="61">
        <v>0.2</v>
      </c>
      <c r="GXN7" s="61">
        <v>1</v>
      </c>
      <c r="GXO7" s="61">
        <v>1</v>
      </c>
      <c r="GXP7" s="61">
        <v>5</v>
      </c>
      <c r="GXQ7" s="61">
        <v>50</v>
      </c>
      <c r="GXR7" s="61">
        <v>0</v>
      </c>
      <c r="GXS7" s="61">
        <v>0</v>
      </c>
      <c r="GXT7" s="61">
        <v>0.5</v>
      </c>
      <c r="GXU7" s="61">
        <v>1</v>
      </c>
      <c r="GXV7" s="61">
        <v>1</v>
      </c>
      <c r="GXW7" s="61">
        <v>1</v>
      </c>
      <c r="GXX7" s="61">
        <v>1</v>
      </c>
      <c r="GXY7" s="61">
        <v>0</v>
      </c>
      <c r="GXZ7" s="61">
        <v>0</v>
      </c>
      <c r="GYA7" s="61">
        <v>100</v>
      </c>
      <c r="GYB7" s="61">
        <v>0</v>
      </c>
      <c r="GYC7" s="61">
        <v>7</v>
      </c>
      <c r="GYD7" s="61">
        <v>0</v>
      </c>
      <c r="GYE7" s="61">
        <v>100</v>
      </c>
      <c r="GYF7" s="61">
        <v>-100</v>
      </c>
      <c r="GYG7" s="61">
        <v>0</v>
      </c>
      <c r="GYH7" s="61">
        <v>0.1</v>
      </c>
      <c r="GYI7" s="61">
        <v>5</v>
      </c>
      <c r="GYJ7" s="61">
        <v>5</v>
      </c>
      <c r="GYK7" s="61">
        <v>10</v>
      </c>
      <c r="GYL7" s="61">
        <v>10</v>
      </c>
      <c r="GYM7" s="61">
        <v>0</v>
      </c>
      <c r="GYN7" s="61">
        <v>0</v>
      </c>
      <c r="GYO7" s="61">
        <v>2</v>
      </c>
      <c r="GYP7" s="61">
        <v>1</v>
      </c>
      <c r="GYQ7" s="61">
        <v>1</v>
      </c>
      <c r="GYR7" s="61">
        <v>1</v>
      </c>
      <c r="GYS7" s="61">
        <v>1</v>
      </c>
      <c r="GYT7" s="61">
        <v>0</v>
      </c>
      <c r="GYU7" s="61">
        <v>0</v>
      </c>
      <c r="GYV7" s="61">
        <v>30</v>
      </c>
      <c r="GYW7" s="61">
        <v>0</v>
      </c>
      <c r="GYX7" s="61">
        <v>15</v>
      </c>
      <c r="GYY7" s="61">
        <v>0</v>
      </c>
      <c r="GYZ7" s="61">
        <v>100</v>
      </c>
      <c r="GZA7" s="61">
        <v>-100</v>
      </c>
      <c r="GZB7" s="61">
        <v>0</v>
      </c>
      <c r="GZC7" s="61">
        <v>0.1</v>
      </c>
      <c r="GZD7" s="61">
        <v>100</v>
      </c>
      <c r="GZE7" s="61">
        <v>20</v>
      </c>
      <c r="GZF7" s="61">
        <v>0</v>
      </c>
      <c r="GZG7" s="61">
        <v>0</v>
      </c>
      <c r="GZH7" s="61">
        <v>15</v>
      </c>
      <c r="GZI7" s="61">
        <v>20</v>
      </c>
      <c r="GZJ7" s="61">
        <v>0</v>
      </c>
      <c r="GZK7" s="61">
        <v>1</v>
      </c>
      <c r="GZL7" s="61">
        <v>1</v>
      </c>
      <c r="GZM7" s="61">
        <v>1</v>
      </c>
      <c r="GZN7" s="61">
        <v>1</v>
      </c>
      <c r="GZO7" s="61">
        <v>0</v>
      </c>
      <c r="GZP7" s="61">
        <v>0</v>
      </c>
      <c r="GZQ7" s="61">
        <v>120</v>
      </c>
      <c r="GZR7" s="61">
        <v>0</v>
      </c>
      <c r="GZS7" s="61">
        <v>100</v>
      </c>
      <c r="GZT7" s="61">
        <v>100</v>
      </c>
      <c r="GZU7" s="61">
        <v>6.3</v>
      </c>
      <c r="GZV7" s="61">
        <v>0</v>
      </c>
      <c r="GZW7" s="61">
        <v>100</v>
      </c>
      <c r="GZX7" s="61">
        <v>0</v>
      </c>
      <c r="HDA7" s="61">
        <v>0</v>
      </c>
      <c r="HDB7" s="61">
        <v>0.2</v>
      </c>
      <c r="HDC7" s="61">
        <v>100</v>
      </c>
      <c r="HDD7" s="61">
        <v>10</v>
      </c>
      <c r="HDE7" s="61">
        <v>0</v>
      </c>
      <c r="HDF7" s="61">
        <v>0</v>
      </c>
      <c r="HDG7" s="61">
        <v>1</v>
      </c>
      <c r="HDH7" s="61">
        <v>20</v>
      </c>
      <c r="HDI7" s="61">
        <v>0</v>
      </c>
      <c r="HDJ7" s="61">
        <v>1</v>
      </c>
      <c r="HDK7" s="61">
        <v>1</v>
      </c>
      <c r="HDL7" s="61">
        <v>2</v>
      </c>
      <c r="HDM7" s="61">
        <v>2</v>
      </c>
      <c r="HDN7" s="61">
        <v>0</v>
      </c>
      <c r="HDO7" s="61">
        <v>0</v>
      </c>
      <c r="HDP7" s="61">
        <v>21</v>
      </c>
      <c r="HDQ7" s="61">
        <v>19</v>
      </c>
      <c r="HDR7" s="61">
        <v>100</v>
      </c>
      <c r="HDS7" s="61">
        <v>100</v>
      </c>
      <c r="HDT7" s="61">
        <v>20</v>
      </c>
      <c r="HDU7" s="61">
        <v>0</v>
      </c>
      <c r="HDV7" s="61">
        <v>0.5</v>
      </c>
      <c r="HDW7" s="61">
        <v>-0.5</v>
      </c>
      <c r="HDX7" s="61">
        <v>0</v>
      </c>
      <c r="HDY7" s="61">
        <v>0.1</v>
      </c>
      <c r="HDZ7" s="61">
        <v>100</v>
      </c>
      <c r="HEA7" s="61">
        <v>205</v>
      </c>
      <c r="HEB7" s="61">
        <v>0</v>
      </c>
      <c r="HEC7" s="61">
        <v>0</v>
      </c>
      <c r="HED7" s="61">
        <v>1</v>
      </c>
      <c r="HEE7" s="61">
        <v>20</v>
      </c>
      <c r="HEF7" s="61">
        <v>0</v>
      </c>
      <c r="HEG7" s="61">
        <v>1</v>
      </c>
      <c r="HEH7" s="61">
        <v>1</v>
      </c>
      <c r="HEI7" s="61">
        <v>1</v>
      </c>
      <c r="HEJ7" s="61">
        <v>1</v>
      </c>
      <c r="HEK7" s="61">
        <v>0</v>
      </c>
      <c r="HEL7" s="61">
        <v>0</v>
      </c>
      <c r="HEM7" s="61">
        <v>120</v>
      </c>
      <c r="HEN7" s="61">
        <v>0</v>
      </c>
      <c r="HEO7" s="61">
        <v>100</v>
      </c>
      <c r="HEP7" s="61">
        <v>100</v>
      </c>
      <c r="HEQ7" s="61">
        <v>0</v>
      </c>
      <c r="HER7" s="61">
        <v>0</v>
      </c>
      <c r="HES7" s="61">
        <v>100</v>
      </c>
      <c r="HET7" s="61">
        <v>0</v>
      </c>
      <c r="HEU7" s="61">
        <v>0</v>
      </c>
      <c r="HEV7" s="61">
        <v>0.1</v>
      </c>
      <c r="HEW7" s="61">
        <v>100</v>
      </c>
      <c r="HEX7" s="61">
        <v>205</v>
      </c>
      <c r="HEY7" s="61">
        <v>0</v>
      </c>
      <c r="HEZ7" s="61">
        <v>0</v>
      </c>
      <c r="HFA7" s="61">
        <v>1</v>
      </c>
      <c r="HFB7" s="61">
        <v>20</v>
      </c>
      <c r="HFC7" s="61">
        <v>0</v>
      </c>
      <c r="HFD7" s="61">
        <v>1</v>
      </c>
      <c r="HFE7" s="61">
        <v>1</v>
      </c>
      <c r="HFF7" s="61">
        <v>1</v>
      </c>
      <c r="HFG7" s="61">
        <v>1</v>
      </c>
      <c r="HFH7" s="61">
        <v>0</v>
      </c>
      <c r="HFI7" s="61">
        <v>0</v>
      </c>
      <c r="HFJ7" s="61">
        <v>120</v>
      </c>
      <c r="HFK7" s="61">
        <v>0</v>
      </c>
      <c r="HFL7" s="61">
        <v>100</v>
      </c>
      <c r="HFM7" s="61">
        <v>100</v>
      </c>
      <c r="HFN7" s="61">
        <v>0</v>
      </c>
      <c r="HFO7" s="61">
        <v>0</v>
      </c>
      <c r="HFP7" s="61">
        <v>100</v>
      </c>
      <c r="HFQ7" s="61">
        <v>0</v>
      </c>
      <c r="HFR7" s="61">
        <v>0</v>
      </c>
      <c r="HFS7" s="61">
        <v>0.1</v>
      </c>
      <c r="HFT7" s="61">
        <v>100</v>
      </c>
      <c r="HFU7" s="61">
        <v>205</v>
      </c>
      <c r="HFV7" s="61">
        <v>0</v>
      </c>
      <c r="HFW7" s="61">
        <v>0</v>
      </c>
      <c r="HFX7" s="61">
        <v>1</v>
      </c>
      <c r="HFY7" s="61">
        <v>20</v>
      </c>
      <c r="HFZ7" s="61">
        <v>0</v>
      </c>
      <c r="HGA7" s="61">
        <v>1</v>
      </c>
      <c r="HGB7" s="61">
        <v>1</v>
      </c>
      <c r="HGC7" s="61">
        <v>1</v>
      </c>
      <c r="HGD7" s="61">
        <v>1</v>
      </c>
      <c r="HGE7" s="61">
        <v>0</v>
      </c>
      <c r="HGF7" s="61">
        <v>0</v>
      </c>
      <c r="HGG7" s="61">
        <v>120</v>
      </c>
      <c r="HGH7" s="61">
        <v>0</v>
      </c>
      <c r="HGI7" s="61">
        <v>100</v>
      </c>
      <c r="HGJ7" s="61">
        <v>100</v>
      </c>
      <c r="HGK7" s="61">
        <v>0</v>
      </c>
      <c r="HGL7" s="61">
        <v>0</v>
      </c>
      <c r="HGM7" s="61">
        <v>100</v>
      </c>
      <c r="HGN7" s="61">
        <v>0</v>
      </c>
      <c r="HGO7" s="61">
        <v>0</v>
      </c>
      <c r="HGP7" s="61">
        <v>0.1</v>
      </c>
      <c r="HGQ7" s="61">
        <v>100</v>
      </c>
      <c r="HGR7" s="61">
        <v>205</v>
      </c>
      <c r="HGS7" s="61">
        <v>0</v>
      </c>
      <c r="HGT7" s="61">
        <v>0</v>
      </c>
      <c r="HGU7" s="61">
        <v>1</v>
      </c>
      <c r="HGV7" s="61">
        <v>20</v>
      </c>
      <c r="HGW7" s="61">
        <v>0</v>
      </c>
      <c r="HGX7" s="61">
        <v>1</v>
      </c>
      <c r="HGY7" s="61">
        <v>1</v>
      </c>
      <c r="HGZ7" s="61">
        <v>1</v>
      </c>
      <c r="HHA7" s="61">
        <v>1</v>
      </c>
      <c r="HHB7" s="61">
        <v>0</v>
      </c>
      <c r="HHC7" s="61">
        <v>0</v>
      </c>
      <c r="HHD7" s="61">
        <v>120</v>
      </c>
      <c r="HHE7" s="61">
        <v>0</v>
      </c>
      <c r="HHF7" s="61">
        <v>100</v>
      </c>
      <c r="HHG7" s="61">
        <v>100</v>
      </c>
      <c r="HHH7" s="61">
        <v>0</v>
      </c>
      <c r="HHI7" s="61">
        <v>0</v>
      </c>
      <c r="HHJ7" s="61">
        <v>100</v>
      </c>
      <c r="HHK7" s="61">
        <v>0</v>
      </c>
      <c r="HHL7" s="61">
        <v>0</v>
      </c>
      <c r="HHM7" s="61">
        <v>0.1</v>
      </c>
      <c r="HHN7" s="61">
        <v>100</v>
      </c>
      <c r="HHO7" s="61">
        <v>205</v>
      </c>
      <c r="HHP7" s="61">
        <v>0</v>
      </c>
      <c r="HHQ7" s="61">
        <v>0</v>
      </c>
      <c r="HHR7" s="61">
        <v>1</v>
      </c>
      <c r="HHS7" s="61">
        <v>20</v>
      </c>
      <c r="HHT7" s="61">
        <v>0</v>
      </c>
      <c r="HHU7" s="61">
        <v>1</v>
      </c>
      <c r="HHV7" s="61">
        <v>1</v>
      </c>
      <c r="HHW7" s="61">
        <v>1</v>
      </c>
      <c r="HHX7" s="61">
        <v>1</v>
      </c>
      <c r="HHY7" s="61">
        <v>0</v>
      </c>
      <c r="HHZ7" s="61">
        <v>0</v>
      </c>
      <c r="HIA7" s="61">
        <v>120</v>
      </c>
      <c r="HIB7" s="61">
        <v>0</v>
      </c>
      <c r="HIC7" s="61">
        <v>100</v>
      </c>
      <c r="HID7" s="61">
        <v>100</v>
      </c>
      <c r="HIE7" s="61">
        <v>0</v>
      </c>
      <c r="HIF7" s="61">
        <v>0</v>
      </c>
      <c r="HIG7" s="61">
        <v>100</v>
      </c>
      <c r="HIH7" s="61">
        <v>0</v>
      </c>
      <c r="HII7" s="61">
        <v>0</v>
      </c>
      <c r="HIJ7" s="61">
        <v>0</v>
      </c>
      <c r="HIK7" s="61">
        <v>0</v>
      </c>
      <c r="HIL7" s="61">
        <v>0</v>
      </c>
      <c r="HIM7" s="61">
        <v>1</v>
      </c>
      <c r="HIN7" s="61">
        <v>1</v>
      </c>
      <c r="HIO7" s="61">
        <v>1</v>
      </c>
      <c r="HIP7" s="61">
        <v>0</v>
      </c>
      <c r="HIQ7" s="61">
        <v>0</v>
      </c>
      <c r="HIR7" s="61">
        <v>0</v>
      </c>
      <c r="HIS7" s="61">
        <v>0</v>
      </c>
      <c r="HIT7" s="61">
        <v>0</v>
      </c>
      <c r="HIU7" s="61">
        <v>0</v>
      </c>
      <c r="HIV7" s="61">
        <v>0</v>
      </c>
      <c r="HIW7" s="61">
        <v>0</v>
      </c>
      <c r="HIX7" s="61">
        <v>0</v>
      </c>
      <c r="HIY7" s="61">
        <v>0</v>
      </c>
      <c r="HJA7" s="61">
        <v>0</v>
      </c>
      <c r="HJB7" s="61">
        <v>0</v>
      </c>
      <c r="HJE7" s="61">
        <v>0</v>
      </c>
      <c r="HJF7" s="61">
        <v>0</v>
      </c>
      <c r="HJG7" s="61">
        <v>1</v>
      </c>
      <c r="HJH7" s="61">
        <v>0</v>
      </c>
      <c r="HJM7" s="61">
        <v>12</v>
      </c>
      <c r="HJN7" s="61">
        <v>2</v>
      </c>
      <c r="HJO7" s="61">
        <v>5</v>
      </c>
      <c r="HJY7" s="61">
        <v>235</v>
      </c>
      <c r="HJZ7" s="61">
        <v>235</v>
      </c>
      <c r="HKA7" s="61">
        <v>40</v>
      </c>
      <c r="HKB7" s="61">
        <v>25</v>
      </c>
      <c r="HKC7" s="61">
        <v>232</v>
      </c>
      <c r="HKD7" s="61">
        <v>1</v>
      </c>
      <c r="HKE7" s="61">
        <v>100</v>
      </c>
      <c r="HKG7" s="61">
        <v>70</v>
      </c>
      <c r="HKH7" s="61">
        <v>327</v>
      </c>
      <c r="HKI7" s="61">
        <v>327</v>
      </c>
      <c r="HKJ7" s="61">
        <v>1</v>
      </c>
      <c r="HKK7" s="61">
        <v>10</v>
      </c>
      <c r="HKN7" s="61">
        <v>0</v>
      </c>
      <c r="HKO7" s="61">
        <v>0</v>
      </c>
      <c r="HKP7" s="61">
        <v>0</v>
      </c>
      <c r="HKU7" s="61">
        <v>3</v>
      </c>
      <c r="HKV7" s="61">
        <v>0.1</v>
      </c>
      <c r="HKW7" s="61">
        <v>10</v>
      </c>
      <c r="HKX7" s="61">
        <v>0.5</v>
      </c>
      <c r="HKY7" s="61">
        <v>70</v>
      </c>
      <c r="HKZ7" s="61">
        <v>0</v>
      </c>
      <c r="HLG7" s="61">
        <v>1.421E-2</v>
      </c>
      <c r="HLH7" s="61">
        <v>0.29619000000000001</v>
      </c>
      <c r="HLI7" s="61">
        <v>0.53313999999999995</v>
      </c>
      <c r="HLJ7" s="61">
        <v>100</v>
      </c>
      <c r="HLK7" s="61">
        <v>0</v>
      </c>
      <c r="HLL7" s="61">
        <v>0</v>
      </c>
      <c r="HLM7" s="61">
        <v>0.44428000000000001</v>
      </c>
      <c r="HLN7" s="61">
        <v>0.23694999999999999</v>
      </c>
      <c r="HLO7" s="61">
        <v>100</v>
      </c>
      <c r="HLP7" s="61">
        <v>2</v>
      </c>
      <c r="HLQ7" s="61">
        <v>0</v>
      </c>
      <c r="HLR7" s="61">
        <v>20</v>
      </c>
      <c r="HLS7" s="61">
        <v>5000</v>
      </c>
      <c r="HLT7" s="61">
        <v>5000</v>
      </c>
      <c r="HLU7" s="61">
        <v>60</v>
      </c>
      <c r="HLV7" s="61">
        <v>75</v>
      </c>
      <c r="HLW7" s="61">
        <v>90</v>
      </c>
      <c r="HLX7" s="61">
        <v>100</v>
      </c>
      <c r="HLZ7" s="61">
        <v>0</v>
      </c>
      <c r="HMA7" s="61">
        <v>20</v>
      </c>
      <c r="HMB7" s="61">
        <v>2202</v>
      </c>
      <c r="HMC7" s="61">
        <v>4404</v>
      </c>
      <c r="HMD7" s="61">
        <v>2.5</v>
      </c>
      <c r="HME7" s="61">
        <v>2</v>
      </c>
      <c r="HMF7" s="61">
        <v>30</v>
      </c>
      <c r="HMG7" s="61">
        <v>45</v>
      </c>
      <c r="HMI7" s="61">
        <v>-2</v>
      </c>
      <c r="HMJ7" s="61">
        <v>-2</v>
      </c>
      <c r="HMK7" s="61">
        <v>-2</v>
      </c>
      <c r="HML7" s="61">
        <v>-2</v>
      </c>
      <c r="HMN7" s="61">
        <v>50</v>
      </c>
      <c r="HMO7" s="61">
        <v>0.1</v>
      </c>
      <c r="HMT7" s="61">
        <v>20</v>
      </c>
      <c r="HMU7" s="61">
        <v>300</v>
      </c>
      <c r="HMX7" s="61">
        <v>50</v>
      </c>
      <c r="HMY7" s="61">
        <v>0.3</v>
      </c>
      <c r="HMZ7" s="61">
        <v>-145</v>
      </c>
      <c r="HNA7" s="61">
        <v>10</v>
      </c>
      <c r="HNB7" s="61">
        <v>10</v>
      </c>
      <c r="HNC7" s="61">
        <v>0.5</v>
      </c>
      <c r="HND7" s="61">
        <v>105</v>
      </c>
      <c r="HNE7" s="61">
        <v>0.5</v>
      </c>
      <c r="HNF7" s="61">
        <v>0.5</v>
      </c>
      <c r="HNG7" s="61">
        <v>0</v>
      </c>
      <c r="HNH7" s="61">
        <v>2</v>
      </c>
      <c r="HNI7" s="61">
        <v>4404</v>
      </c>
      <c r="HNJ7" s="61">
        <v>4404</v>
      </c>
      <c r="HNK7" s="61">
        <v>4404</v>
      </c>
      <c r="HNL7" s="61">
        <v>4404</v>
      </c>
      <c r="HNM7" s="61">
        <v>50</v>
      </c>
      <c r="HNN7" s="61">
        <v>0.57999999999999996</v>
      </c>
      <c r="HNO7" s="61">
        <v>0.72</v>
      </c>
      <c r="HNP7" s="61">
        <v>0.72</v>
      </c>
      <c r="HNQ7" s="61">
        <v>0.72</v>
      </c>
      <c r="HNR7" s="61">
        <v>0.57999999999999996</v>
      </c>
      <c r="HNS7" s="61">
        <v>0.72</v>
      </c>
      <c r="HNT7" s="61">
        <v>0.72</v>
      </c>
      <c r="HNU7" s="61">
        <v>0.72</v>
      </c>
      <c r="HNW7" s="61">
        <v>10</v>
      </c>
      <c r="HNX7" s="61">
        <v>17</v>
      </c>
      <c r="HNY7" s="61">
        <v>95</v>
      </c>
      <c r="HNZ7" s="61">
        <v>1</v>
      </c>
      <c r="HOA7" s="61">
        <v>1</v>
      </c>
      <c r="HOB7" s="61">
        <v>100.4</v>
      </c>
      <c r="HOC7" s="61">
        <v>102.9</v>
      </c>
      <c r="HOD7" s="61">
        <v>98</v>
      </c>
      <c r="HOE7" s="61">
        <v>91</v>
      </c>
      <c r="HOF7" s="61">
        <v>100.1</v>
      </c>
      <c r="HOG7" s="61">
        <v>50</v>
      </c>
      <c r="HOH7" s="61">
        <v>65</v>
      </c>
      <c r="HOI7" s="61">
        <v>85</v>
      </c>
      <c r="HOJ7" s="61">
        <v>80</v>
      </c>
      <c r="HOL7" s="61">
        <v>110</v>
      </c>
      <c r="HOM7" s="61">
        <v>125</v>
      </c>
      <c r="HON7" s="61">
        <v>90</v>
      </c>
      <c r="HOO7" s="61">
        <v>70</v>
      </c>
      <c r="HOP7" s="61">
        <v>140</v>
      </c>
      <c r="HOQ7" s="61">
        <v>0</v>
      </c>
      <c r="HOR7" s="61">
        <v>80</v>
      </c>
      <c r="HOS7" s="61">
        <v>18</v>
      </c>
      <c r="HOT7" s="61">
        <v>81</v>
      </c>
      <c r="HOU7" s="61">
        <v>1</v>
      </c>
      <c r="HOV7" s="61">
        <v>20</v>
      </c>
      <c r="HOW7" s="61">
        <v>5.55</v>
      </c>
      <c r="HOX7" s="61">
        <v>0</v>
      </c>
      <c r="HOY7" s="61">
        <v>0</v>
      </c>
      <c r="HOZ7" s="61">
        <v>120</v>
      </c>
      <c r="HPC7" s="61">
        <v>10</v>
      </c>
      <c r="HPD7" s="61">
        <v>8</v>
      </c>
      <c r="HPE7" s="61">
        <v>4</v>
      </c>
      <c r="HPF7" s="61">
        <v>4</v>
      </c>
      <c r="HPG7" s="61">
        <v>4</v>
      </c>
      <c r="HPH7" s="61">
        <v>56</v>
      </c>
      <c r="HPI7" s="61">
        <v>56</v>
      </c>
      <c r="HPJ7" s="61">
        <v>56</v>
      </c>
      <c r="HPK7" s="61">
        <v>56</v>
      </c>
      <c r="HPL7" s="61">
        <v>0</v>
      </c>
      <c r="HPM7" s="61">
        <v>0</v>
      </c>
      <c r="HPN7" s="61">
        <v>0</v>
      </c>
      <c r="HPO7" s="61">
        <v>0</v>
      </c>
      <c r="HPP7" s="61">
        <v>0</v>
      </c>
      <c r="HPQ7" s="61">
        <v>0</v>
      </c>
      <c r="HPR7" s="61">
        <v>0</v>
      </c>
      <c r="HPS7" s="61">
        <v>0</v>
      </c>
      <c r="HPT7" s="61">
        <v>0</v>
      </c>
      <c r="HPU7" s="61">
        <v>0</v>
      </c>
      <c r="HPV7" s="61">
        <v>0</v>
      </c>
      <c r="HPW7" s="61">
        <v>0</v>
      </c>
      <c r="HPX7" s="61">
        <v>1</v>
      </c>
      <c r="HPY7" s="61">
        <v>0</v>
      </c>
      <c r="HPZ7" s="61">
        <v>0</v>
      </c>
      <c r="HQA7" s="61">
        <v>0</v>
      </c>
      <c r="HQB7" s="61">
        <v>0</v>
      </c>
      <c r="HQC7" s="61">
        <v>0</v>
      </c>
      <c r="HQD7" s="61">
        <v>0</v>
      </c>
      <c r="HQE7" s="61">
        <v>0</v>
      </c>
      <c r="HQF7" s="61">
        <v>0</v>
      </c>
      <c r="HQG7" s="61">
        <v>0</v>
      </c>
      <c r="HQH7" s="61">
        <v>0</v>
      </c>
      <c r="HQI7" s="61">
        <v>0</v>
      </c>
      <c r="HQJ7" s="61">
        <v>0</v>
      </c>
      <c r="HQK7" s="61">
        <v>0</v>
      </c>
      <c r="HQL7" s="61">
        <v>1</v>
      </c>
      <c r="HQM7" s="61">
        <v>0</v>
      </c>
      <c r="HQN7" s="61">
        <v>0</v>
      </c>
      <c r="HQO7" s="61">
        <v>0</v>
      </c>
      <c r="HQP7" s="61">
        <v>0</v>
      </c>
      <c r="HQQ7" s="61">
        <v>0</v>
      </c>
      <c r="HQR7" s="61">
        <v>0</v>
      </c>
      <c r="HQS7" s="61">
        <v>0</v>
      </c>
      <c r="HQT7" s="61">
        <v>0</v>
      </c>
      <c r="HQU7" s="61">
        <v>0</v>
      </c>
      <c r="HQV7" s="61">
        <v>0</v>
      </c>
      <c r="HQW7" s="61">
        <v>0</v>
      </c>
      <c r="HQX7" s="61">
        <v>0</v>
      </c>
      <c r="HQY7" s="61">
        <v>0</v>
      </c>
      <c r="HQZ7" s="61">
        <v>0</v>
      </c>
      <c r="HRA7" s="61">
        <v>0</v>
      </c>
      <c r="HRB7" s="61">
        <v>-3300</v>
      </c>
      <c r="HRC7" s="61">
        <v>0</v>
      </c>
      <c r="HRD7" s="61">
        <v>0</v>
      </c>
      <c r="HRE7" s="61">
        <v>0</v>
      </c>
      <c r="HRF7" s="61">
        <v>0</v>
      </c>
      <c r="HRG7" s="61">
        <v>0</v>
      </c>
      <c r="HRH7" s="61">
        <v>1000</v>
      </c>
      <c r="HRI7" s="61">
        <v>0</v>
      </c>
      <c r="HRJ7" s="61">
        <v>0</v>
      </c>
      <c r="HRK7" s="61">
        <v>0</v>
      </c>
      <c r="HRL7" s="61">
        <v>0</v>
      </c>
      <c r="HRM7" s="61">
        <v>0</v>
      </c>
      <c r="HRN7" s="61">
        <v>0</v>
      </c>
      <c r="HRO7" s="61">
        <v>0</v>
      </c>
      <c r="HRP7" s="61">
        <v>0</v>
      </c>
      <c r="HRQ7" s="61">
        <v>1</v>
      </c>
      <c r="HRR7" s="61">
        <v>3300</v>
      </c>
      <c r="HRS7" s="61">
        <v>10</v>
      </c>
      <c r="HRT7" s="61">
        <v>120</v>
      </c>
      <c r="HRU7" s="61">
        <v>5000</v>
      </c>
      <c r="HRV7" s="61">
        <v>5000</v>
      </c>
      <c r="HRW7" s="61">
        <v>0</v>
      </c>
      <c r="HRX7" s="61">
        <v>0</v>
      </c>
      <c r="HRY7" s="61">
        <v>0</v>
      </c>
      <c r="HRZ7" s="61">
        <v>0</v>
      </c>
      <c r="HSA7" s="61">
        <v>0</v>
      </c>
      <c r="HSB7" s="61">
        <v>0</v>
      </c>
      <c r="HSC7" s="61">
        <v>0</v>
      </c>
      <c r="HSD7" s="61">
        <v>0</v>
      </c>
      <c r="HSE7" s="61">
        <v>0</v>
      </c>
      <c r="HSF7" s="61">
        <v>0</v>
      </c>
      <c r="HSG7" s="61">
        <v>0</v>
      </c>
      <c r="HSH7" s="61">
        <v>0</v>
      </c>
      <c r="HSI7" s="61">
        <v>0</v>
      </c>
      <c r="HSJ7" s="61">
        <v>0</v>
      </c>
      <c r="HSK7" s="61">
        <v>0</v>
      </c>
      <c r="HSL7" s="61">
        <v>0</v>
      </c>
      <c r="HSM7" s="61">
        <v>0</v>
      </c>
      <c r="HSN7" s="61">
        <v>0</v>
      </c>
      <c r="HSO7" s="61">
        <v>0</v>
      </c>
      <c r="HSP7" s="61">
        <v>0</v>
      </c>
      <c r="HSQ7" s="61">
        <v>0</v>
      </c>
      <c r="HSR7" s="61">
        <v>0</v>
      </c>
      <c r="HSS7" s="61">
        <v>0</v>
      </c>
      <c r="HST7" s="61">
        <v>0</v>
      </c>
      <c r="HSU7" s="61">
        <v>0</v>
      </c>
      <c r="HSV7" s="61">
        <v>0</v>
      </c>
      <c r="HSW7" s="61">
        <v>0</v>
      </c>
      <c r="HSX7" s="61">
        <v>0</v>
      </c>
      <c r="HSY7" s="61">
        <v>0</v>
      </c>
      <c r="HSZ7" s="61">
        <v>0</v>
      </c>
      <c r="HTA7" s="61">
        <v>0</v>
      </c>
      <c r="HWN7" s="61">
        <v>0</v>
      </c>
      <c r="HWO7" s="61">
        <v>0</v>
      </c>
      <c r="HWP7" s="61">
        <v>0</v>
      </c>
      <c r="HWQ7" s="61">
        <v>0</v>
      </c>
      <c r="HWR7" s="61">
        <v>0</v>
      </c>
      <c r="HWS7" s="61">
        <v>0</v>
      </c>
      <c r="HWT7" s="61">
        <v>0</v>
      </c>
      <c r="HWU7" s="61">
        <v>0</v>
      </c>
      <c r="HWV7" s="61">
        <v>0</v>
      </c>
      <c r="HWW7" s="61">
        <v>0</v>
      </c>
      <c r="HYB7" s="61">
        <v>5</v>
      </c>
      <c r="HYC7" s="61">
        <v>5</v>
      </c>
      <c r="HYD7" s="61">
        <v>5</v>
      </c>
      <c r="HYE7" s="61">
        <v>10</v>
      </c>
      <c r="HYF7" s="61">
        <v>0</v>
      </c>
      <c r="HYG7" s="61">
        <v>0</v>
      </c>
      <c r="HYH7" s="61">
        <v>0</v>
      </c>
      <c r="HYI7" s="61">
        <v>0</v>
      </c>
      <c r="HYJ7" s="61">
        <v>0</v>
      </c>
      <c r="HYK7" s="61">
        <v>72</v>
      </c>
      <c r="HYL7" s="61">
        <v>0</v>
      </c>
      <c r="HYM7" s="61">
        <v>0</v>
      </c>
      <c r="HYN7" s="61">
        <v>0</v>
      </c>
      <c r="HYO7" s="61">
        <v>0</v>
      </c>
      <c r="HYP7" s="61">
        <v>0</v>
      </c>
      <c r="HYQ7" s="61">
        <v>0</v>
      </c>
      <c r="HYR7" s="61">
        <v>0</v>
      </c>
      <c r="HYS7" s="61">
        <v>0</v>
      </c>
      <c r="HYT7" s="61">
        <v>0</v>
      </c>
      <c r="HYU7" s="61">
        <v>0</v>
      </c>
      <c r="HYV7" s="61">
        <v>0</v>
      </c>
      <c r="HYW7" s="61">
        <v>0</v>
      </c>
      <c r="HYX7" s="61">
        <v>0</v>
      </c>
      <c r="HYY7" s="61">
        <v>0</v>
      </c>
      <c r="HYZ7" s="61">
        <v>0</v>
      </c>
      <c r="HZA7" s="61">
        <v>0</v>
      </c>
      <c r="HZB7" s="61">
        <v>0</v>
      </c>
      <c r="HZC7" s="61">
        <v>0</v>
      </c>
      <c r="HZD7" s="61">
        <v>0</v>
      </c>
      <c r="HZE7" s="61">
        <v>0</v>
      </c>
      <c r="ICR7" s="61">
        <v>1</v>
      </c>
      <c r="ICS7" s="61">
        <v>1</v>
      </c>
      <c r="ICV7" s="61">
        <v>1</v>
      </c>
      <c r="ICX7" s="61">
        <v>0</v>
      </c>
      <c r="ICY7" s="61">
        <v>0</v>
      </c>
      <c r="IDA7" s="61">
        <v>48.4</v>
      </c>
      <c r="IDC7" s="61">
        <v>0</v>
      </c>
      <c r="IDE7" s="61">
        <v>0</v>
      </c>
      <c r="IDF7" s="61">
        <v>0</v>
      </c>
      <c r="IDG7" s="61">
        <v>0</v>
      </c>
      <c r="IDH7" s="61">
        <v>0</v>
      </c>
      <c r="IDI7" s="61">
        <v>0</v>
      </c>
      <c r="IDJ7" s="61">
        <v>0.3</v>
      </c>
      <c r="IDK7" s="61">
        <v>0.8</v>
      </c>
      <c r="IDL7" s="61">
        <v>50</v>
      </c>
      <c r="IDM7" s="61">
        <v>10</v>
      </c>
      <c r="IDN7" s="61">
        <v>1</v>
      </c>
      <c r="IDO7" s="61">
        <v>1</v>
      </c>
      <c r="IDP7" s="61">
        <v>9.5</v>
      </c>
      <c r="IDQ7" s="61">
        <v>10</v>
      </c>
      <c r="IDR7" s="61">
        <v>1</v>
      </c>
      <c r="IDS7" s="61">
        <v>10</v>
      </c>
      <c r="IDT7" s="61">
        <v>9</v>
      </c>
      <c r="IDU7" s="61">
        <v>0</v>
      </c>
      <c r="IDV7" s="61">
        <v>0</v>
      </c>
      <c r="IDW7" s="61">
        <v>0</v>
      </c>
      <c r="IDX7" s="61">
        <v>0</v>
      </c>
      <c r="IDY7" s="61">
        <v>0</v>
      </c>
      <c r="IDZ7" s="61">
        <v>30</v>
      </c>
      <c r="IEA7" s="61">
        <v>80</v>
      </c>
      <c r="IEB7" s="61">
        <v>50</v>
      </c>
      <c r="IEC7" s="61">
        <v>27</v>
      </c>
      <c r="IED7" s="61">
        <v>0.5</v>
      </c>
      <c r="IEE7" s="61">
        <v>0.5</v>
      </c>
      <c r="IEF7" s="61">
        <v>27</v>
      </c>
      <c r="IEG7" s="61">
        <v>100</v>
      </c>
      <c r="IEH7" s="61">
        <v>0</v>
      </c>
      <c r="IEI7" s="61">
        <v>30</v>
      </c>
      <c r="IEJ7" s="61">
        <v>27</v>
      </c>
      <c r="IEK7" s="61">
        <v>0</v>
      </c>
      <c r="IEL7" s="61">
        <v>0</v>
      </c>
      <c r="IEM7" s="61">
        <v>0</v>
      </c>
      <c r="IEN7" s="61">
        <v>0</v>
      </c>
      <c r="IEO7" s="61">
        <v>1650</v>
      </c>
      <c r="IEP7" s="61">
        <v>10</v>
      </c>
      <c r="IEQ7" s="61">
        <v>200</v>
      </c>
      <c r="IER7" s="61">
        <v>400</v>
      </c>
      <c r="IES7" s="61">
        <v>2800</v>
      </c>
      <c r="IET7" s="61">
        <v>5</v>
      </c>
      <c r="IEU7" s="61">
        <v>10000</v>
      </c>
      <c r="IEV7" s="61">
        <v>0</v>
      </c>
      <c r="IEW7" s="61">
        <v>3850</v>
      </c>
      <c r="IEX7" s="61">
        <v>0</v>
      </c>
      <c r="IEY7" s="61">
        <v>5</v>
      </c>
      <c r="IEZ7" s="61">
        <v>5</v>
      </c>
      <c r="IFA7" s="61">
        <v>50</v>
      </c>
      <c r="IFB7" s="61">
        <v>10</v>
      </c>
      <c r="IFC7" s="61">
        <v>100</v>
      </c>
      <c r="IFD7" s="61">
        <v>0</v>
      </c>
      <c r="IFE7" s="61">
        <v>0</v>
      </c>
      <c r="IFF7" s="61">
        <v>1500</v>
      </c>
      <c r="IFG7" s="61">
        <v>0</v>
      </c>
      <c r="IFJ7" s="61">
        <v>0</v>
      </c>
      <c r="IFL7" s="61">
        <v>1</v>
      </c>
      <c r="IFM7" s="61">
        <v>90</v>
      </c>
      <c r="IFN7" s="61">
        <v>3</v>
      </c>
      <c r="IFO7" s="61">
        <v>35</v>
      </c>
      <c r="IFR7" s="61">
        <v>200</v>
      </c>
      <c r="IFS7" s="61">
        <v>0</v>
      </c>
      <c r="IFX7" s="61">
        <v>0</v>
      </c>
      <c r="IFY7" s="61">
        <v>0</v>
      </c>
      <c r="IFZ7" s="61">
        <v>100</v>
      </c>
      <c r="IGA7" s="61">
        <v>3</v>
      </c>
      <c r="IGB7" s="61">
        <v>500</v>
      </c>
      <c r="IGC7" s="61">
        <v>15</v>
      </c>
      <c r="IGD7" s="61">
        <v>60</v>
      </c>
      <c r="IGE7" s="61">
        <v>60</v>
      </c>
      <c r="IGF7" s="61">
        <v>3</v>
      </c>
      <c r="IGG7" s="61">
        <v>30</v>
      </c>
      <c r="IGJ7" s="61">
        <v>0</v>
      </c>
      <c r="IGL7" s="61">
        <v>0</v>
      </c>
      <c r="IGM7" s="61">
        <v>0</v>
      </c>
      <c r="IGN7" s="61">
        <v>0.5</v>
      </c>
      <c r="IGO7" s="61">
        <v>6</v>
      </c>
      <c r="IGP7" s="61">
        <v>25</v>
      </c>
      <c r="IGQ7" s="61">
        <v>0</v>
      </c>
      <c r="IGR7" s="61">
        <v>0</v>
      </c>
      <c r="IGS7" s="61">
        <v>0</v>
      </c>
      <c r="IGT7" s="61">
        <v>-150</v>
      </c>
      <c r="IGU7" s="61">
        <v>5</v>
      </c>
      <c r="IGV7" s="61">
        <v>5</v>
      </c>
      <c r="IGW7" s="61">
        <v>-150</v>
      </c>
      <c r="IGX7" s="61">
        <v>-10</v>
      </c>
      <c r="IGY7" s="61">
        <v>-150</v>
      </c>
      <c r="IGZ7" s="61">
        <v>0</v>
      </c>
      <c r="IHA7" s="61">
        <v>-100</v>
      </c>
      <c r="IHB7" s="61">
        <v>0</v>
      </c>
      <c r="IHC7" s="61">
        <v>0</v>
      </c>
      <c r="IHD7" s="61">
        <v>800</v>
      </c>
      <c r="IHF7" s="61">
        <v>0.16406000000000001</v>
      </c>
      <c r="IHG7" s="61">
        <v>2.19726</v>
      </c>
      <c r="IHH7" s="61">
        <v>4.3945299999999996</v>
      </c>
      <c r="IHI7" s="61">
        <v>95</v>
      </c>
      <c r="IHJ7" s="61">
        <v>2</v>
      </c>
      <c r="IHK7" s="61">
        <v>0</v>
      </c>
      <c r="IHL7" s="61">
        <v>20</v>
      </c>
      <c r="IHM7" s="61">
        <v>0</v>
      </c>
      <c r="IHN7" s="61">
        <v>1500</v>
      </c>
      <c r="IHQ7" s="61">
        <v>0</v>
      </c>
      <c r="IHR7" s="61">
        <v>0</v>
      </c>
      <c r="IHS7" s="61">
        <v>1740</v>
      </c>
      <c r="IHT7" s="61">
        <v>10</v>
      </c>
      <c r="IHU7" s="61">
        <v>800</v>
      </c>
      <c r="IHV7" s="61">
        <v>10</v>
      </c>
      <c r="IIA7" s="61">
        <v>100</v>
      </c>
      <c r="IIB7" s="61">
        <v>2</v>
      </c>
      <c r="IIC7" s="61">
        <v>1500</v>
      </c>
      <c r="IID7" s="61">
        <v>6.7</v>
      </c>
      <c r="IIE7" s="61">
        <v>0</v>
      </c>
      <c r="IIK7" s="61">
        <v>9.5399999999999991</v>
      </c>
      <c r="IIL7" s="61">
        <v>9.9710000000000001</v>
      </c>
      <c r="IIM7" s="61">
        <v>720</v>
      </c>
      <c r="IIP7" s="61">
        <v>1.4</v>
      </c>
      <c r="IIQ7" s="61">
        <v>1.6</v>
      </c>
      <c r="IIR7" s="61">
        <v>30</v>
      </c>
      <c r="IIS7" s="61">
        <v>75</v>
      </c>
      <c r="IIT7" s="61">
        <v>9.5399999999999991</v>
      </c>
      <c r="IIU7" s="61">
        <v>9.9710000000000001</v>
      </c>
      <c r="IIV7" s="61">
        <v>720</v>
      </c>
      <c r="IIY7" s="61">
        <v>1.55</v>
      </c>
      <c r="IIZ7" s="61">
        <v>1.75</v>
      </c>
      <c r="IJA7" s="61">
        <v>30</v>
      </c>
      <c r="IJB7" s="61">
        <v>75</v>
      </c>
      <c r="IJC7" s="61">
        <v>9.5399999999999991</v>
      </c>
      <c r="IJD7" s="61">
        <v>9.9710000000000001</v>
      </c>
      <c r="IJE7" s="61">
        <v>720</v>
      </c>
      <c r="IJH7" s="61">
        <v>1.55</v>
      </c>
      <c r="IJI7" s="61">
        <v>1.75</v>
      </c>
      <c r="IJJ7" s="61">
        <v>30</v>
      </c>
      <c r="IJK7" s="61">
        <v>75</v>
      </c>
      <c r="IJL7" s="61">
        <v>9.5399999999999991</v>
      </c>
      <c r="IJM7" s="61">
        <v>9.9710000000000001</v>
      </c>
      <c r="IJN7" s="61">
        <v>720</v>
      </c>
      <c r="IJQ7" s="61">
        <v>1.55</v>
      </c>
      <c r="IJR7" s="61">
        <v>1.75</v>
      </c>
      <c r="IJS7" s="61">
        <v>30</v>
      </c>
      <c r="IJT7" s="61">
        <v>75</v>
      </c>
      <c r="IKK7" s="61">
        <v>1.1000000000000001</v>
      </c>
      <c r="IKN7" s="192">
        <v>0.6</v>
      </c>
      <c r="ILB7" s="61">
        <v>0</v>
      </c>
      <c r="ILC7" s="61">
        <v>0</v>
      </c>
      <c r="ILD7" s="61">
        <v>0</v>
      </c>
      <c r="ILE7" s="61">
        <v>0</v>
      </c>
      <c r="ILF7" s="61">
        <v>0</v>
      </c>
      <c r="ILG7" s="61">
        <v>0</v>
      </c>
      <c r="ILH7" s="61">
        <v>0</v>
      </c>
      <c r="ILI7" s="61">
        <v>0</v>
      </c>
      <c r="ILJ7" s="61">
        <v>0</v>
      </c>
      <c r="ILK7" s="61">
        <v>0</v>
      </c>
      <c r="ILL7" s="61">
        <v>0</v>
      </c>
      <c r="ILM7" s="61">
        <v>0</v>
      </c>
      <c r="ILN7" s="61">
        <v>1</v>
      </c>
      <c r="ILO7" s="61">
        <v>1</v>
      </c>
      <c r="IMR7" s="61">
        <v>1</v>
      </c>
      <c r="IMS7" s="61">
        <v>1</v>
      </c>
      <c r="IMT7" s="61">
        <v>1</v>
      </c>
      <c r="IMU7" s="61">
        <v>2</v>
      </c>
      <c r="IMV7" s="61">
        <v>2</v>
      </c>
      <c r="IMW7" s="61">
        <v>0</v>
      </c>
      <c r="IMX7" s="61">
        <v>1</v>
      </c>
      <c r="IMY7" s="61">
        <v>0</v>
      </c>
      <c r="IMZ7" s="61">
        <v>0</v>
      </c>
      <c r="INA7" s="61">
        <v>2</v>
      </c>
      <c r="INB7" s="61">
        <v>0</v>
      </c>
      <c r="INC7" s="61">
        <v>1</v>
      </c>
      <c r="IND7" s="61">
        <v>1</v>
      </c>
      <c r="INE7" s="61">
        <v>0</v>
      </c>
      <c r="IPC7" s="61">
        <v>0</v>
      </c>
      <c r="IPD7" s="61">
        <v>0</v>
      </c>
      <c r="IPE7" s="61">
        <v>0</v>
      </c>
      <c r="IPF7" s="61">
        <v>0</v>
      </c>
      <c r="IPG7" s="61">
        <v>0</v>
      </c>
      <c r="IPH7" s="61">
        <v>0</v>
      </c>
      <c r="IPI7" s="61">
        <v>0</v>
      </c>
      <c r="IPJ7" s="61">
        <v>0</v>
      </c>
      <c r="IPK7" s="61">
        <v>0</v>
      </c>
      <c r="IPL7" s="61">
        <v>0</v>
      </c>
      <c r="IPM7" s="61">
        <v>0</v>
      </c>
      <c r="IPN7" s="61">
        <v>0</v>
      </c>
      <c r="IPO7" s="61">
        <v>0</v>
      </c>
      <c r="IPP7" s="61">
        <v>0</v>
      </c>
      <c r="IPQ7" s="61">
        <v>0</v>
      </c>
      <c r="IPR7" s="61">
        <v>0</v>
      </c>
      <c r="IPS7" s="61">
        <v>0</v>
      </c>
      <c r="IPT7" s="61">
        <v>0</v>
      </c>
      <c r="IPU7" s="61">
        <v>0</v>
      </c>
      <c r="IPV7" s="61">
        <v>0</v>
      </c>
      <c r="IPW7" s="61">
        <v>0</v>
      </c>
      <c r="IPX7" s="61">
        <v>0</v>
      </c>
      <c r="IPY7" s="61">
        <v>0</v>
      </c>
      <c r="IPZ7" s="61">
        <v>0</v>
      </c>
      <c r="IQA7" s="61">
        <v>0</v>
      </c>
      <c r="IQB7" s="61">
        <v>0</v>
      </c>
      <c r="IQC7" s="61">
        <v>0</v>
      </c>
      <c r="IQD7" s="61">
        <v>0</v>
      </c>
      <c r="IQE7" s="61">
        <v>0</v>
      </c>
      <c r="IQF7" s="61">
        <v>0</v>
      </c>
      <c r="IQG7" s="61">
        <v>0</v>
      </c>
      <c r="IQH7" s="61">
        <v>0</v>
      </c>
      <c r="IQI7" s="61">
        <v>0</v>
      </c>
      <c r="IQJ7" s="61">
        <v>0</v>
      </c>
      <c r="IQK7" s="61">
        <v>0</v>
      </c>
      <c r="IQL7" s="61">
        <v>0</v>
      </c>
      <c r="IQM7" s="61">
        <v>0</v>
      </c>
      <c r="IQN7" s="61">
        <v>0</v>
      </c>
      <c r="IQO7" s="61">
        <v>0</v>
      </c>
      <c r="IQP7" s="61">
        <v>0</v>
      </c>
      <c r="IQQ7" s="61">
        <v>0</v>
      </c>
      <c r="IQR7" s="61">
        <v>0</v>
      </c>
      <c r="IQS7" s="61">
        <v>0</v>
      </c>
      <c r="IQT7" s="61">
        <v>0</v>
      </c>
      <c r="IQU7" s="61">
        <v>0</v>
      </c>
      <c r="IQV7" s="61">
        <v>0</v>
      </c>
      <c r="IQW7" s="61">
        <v>0</v>
      </c>
      <c r="IQX7" s="61">
        <v>0</v>
      </c>
      <c r="IQY7" s="61">
        <v>0</v>
      </c>
      <c r="IQZ7" s="61">
        <v>0</v>
      </c>
      <c r="IRA7" s="61">
        <v>0</v>
      </c>
      <c r="IRB7" s="61">
        <v>0</v>
      </c>
      <c r="IRC7" s="61">
        <v>0</v>
      </c>
      <c r="IRD7" s="61">
        <v>0</v>
      </c>
      <c r="IRE7" s="61">
        <v>0</v>
      </c>
      <c r="IRF7" s="61">
        <v>0</v>
      </c>
      <c r="IRG7" s="61">
        <v>0</v>
      </c>
      <c r="IRH7" s="61">
        <v>0</v>
      </c>
      <c r="IRI7" s="61">
        <v>0</v>
      </c>
      <c r="IRJ7" s="61">
        <v>0</v>
      </c>
      <c r="IRK7" s="61">
        <v>0</v>
      </c>
      <c r="IRL7" s="61">
        <v>0</v>
      </c>
      <c r="IRM7" s="61">
        <v>0</v>
      </c>
      <c r="IRN7" s="61">
        <v>0</v>
      </c>
      <c r="IRO7" s="61">
        <v>0</v>
      </c>
      <c r="IRP7" s="61">
        <v>0</v>
      </c>
      <c r="IRQ7" s="61">
        <v>0</v>
      </c>
      <c r="IRR7" s="61">
        <v>0</v>
      </c>
      <c r="IRS7" s="61">
        <v>0</v>
      </c>
      <c r="IRT7" s="61">
        <v>0</v>
      </c>
      <c r="IRU7" s="61">
        <v>0</v>
      </c>
      <c r="IRV7" s="61">
        <v>0</v>
      </c>
      <c r="IRW7" s="61">
        <v>0</v>
      </c>
      <c r="IRX7" s="61">
        <v>0</v>
      </c>
      <c r="IRY7" s="61">
        <v>0</v>
      </c>
      <c r="IRZ7" s="61">
        <v>0</v>
      </c>
      <c r="ISA7" s="61">
        <v>0</v>
      </c>
      <c r="ISB7" s="61">
        <v>0</v>
      </c>
      <c r="ISC7" s="61">
        <v>0</v>
      </c>
      <c r="ISD7" s="61">
        <v>0</v>
      </c>
      <c r="ISE7" s="61">
        <v>0</v>
      </c>
      <c r="ISF7" s="61">
        <v>0</v>
      </c>
      <c r="ISG7" s="61">
        <v>0</v>
      </c>
      <c r="ISH7" s="61">
        <v>0</v>
      </c>
      <c r="ISI7" s="61">
        <v>0</v>
      </c>
      <c r="ISJ7" s="61">
        <v>0</v>
      </c>
      <c r="ISK7" s="61">
        <v>0</v>
      </c>
      <c r="ISL7" s="61">
        <v>0</v>
      </c>
      <c r="ISM7" s="61">
        <v>0</v>
      </c>
      <c r="ISN7" s="61">
        <v>0</v>
      </c>
      <c r="ISO7" s="61">
        <v>0</v>
      </c>
      <c r="ISP7" s="61">
        <v>0</v>
      </c>
      <c r="ISQ7" s="61">
        <v>0</v>
      </c>
      <c r="ISR7" s="61">
        <v>0</v>
      </c>
      <c r="ISS7" s="61">
        <v>0</v>
      </c>
      <c r="IST7" s="61">
        <v>0</v>
      </c>
      <c r="ISU7" s="61">
        <v>0</v>
      </c>
      <c r="ISV7" s="61">
        <v>0</v>
      </c>
      <c r="ISW7" s="61">
        <v>0</v>
      </c>
      <c r="ISX7" s="61">
        <v>0</v>
      </c>
      <c r="ISY7" s="61">
        <v>0</v>
      </c>
      <c r="ISZ7" s="61">
        <v>0</v>
      </c>
      <c r="ITA7" s="61">
        <v>0</v>
      </c>
      <c r="ITB7" s="61">
        <v>0</v>
      </c>
      <c r="ITC7" s="61">
        <v>0</v>
      </c>
      <c r="ITD7" s="61">
        <v>0</v>
      </c>
      <c r="ITE7" s="61">
        <v>0</v>
      </c>
      <c r="ITF7" s="61">
        <v>0</v>
      </c>
      <c r="ITG7" s="61">
        <v>0</v>
      </c>
      <c r="ITH7" s="61">
        <v>0</v>
      </c>
      <c r="ITI7" s="61">
        <v>0</v>
      </c>
      <c r="ITJ7" s="61">
        <v>0</v>
      </c>
      <c r="ITK7" s="61">
        <v>0</v>
      </c>
      <c r="ITL7" s="61">
        <v>0</v>
      </c>
      <c r="ITM7" s="61">
        <v>3</v>
      </c>
      <c r="ITN7" s="61">
        <v>4407</v>
      </c>
      <c r="ITQ7" s="61">
        <v>4404</v>
      </c>
      <c r="ITR7" s="61">
        <v>0</v>
      </c>
      <c r="ITS7" s="61">
        <v>0</v>
      </c>
      <c r="ITT7" s="61">
        <v>0</v>
      </c>
      <c r="ITU7" s="61">
        <v>0</v>
      </c>
      <c r="ITV7" s="61">
        <v>0</v>
      </c>
      <c r="ITW7" s="61">
        <v>4404</v>
      </c>
      <c r="ITX7" s="61">
        <v>4404</v>
      </c>
      <c r="IUA7" s="61">
        <v>3.1</v>
      </c>
      <c r="IUB7" s="61">
        <v>3.11</v>
      </c>
      <c r="IUC7" s="61">
        <v>0</v>
      </c>
      <c r="IUD7" s="61">
        <v>0</v>
      </c>
      <c r="IUE7" s="61">
        <v>0</v>
      </c>
      <c r="IUF7" s="61">
        <v>0</v>
      </c>
      <c r="IUG7" s="61">
        <v>0</v>
      </c>
      <c r="IUH7" s="61">
        <v>0</v>
      </c>
      <c r="IUI7" s="61">
        <v>344.1</v>
      </c>
      <c r="IUJ7" s="61">
        <v>5.5</v>
      </c>
      <c r="IUK7" s="61">
        <v>-52.25</v>
      </c>
      <c r="IUL7" s="61">
        <v>4.5089999999999986</v>
      </c>
      <c r="IUM7" s="61">
        <v>1.4999999999999999E-2</v>
      </c>
      <c r="IUN7" s="61">
        <v>0.79854545454545445</v>
      </c>
      <c r="IUO7" s="61">
        <v>0</v>
      </c>
      <c r="IUP7" s="61">
        <v>0.57999999999999996</v>
      </c>
      <c r="IUQ7" s="61">
        <v>4404</v>
      </c>
      <c r="IUR7" s="61">
        <v>0</v>
      </c>
      <c r="IUS7" s="61">
        <v>0</v>
      </c>
      <c r="IUT7" s="61">
        <v>2.25</v>
      </c>
      <c r="IUV7" s="61">
        <v>0</v>
      </c>
      <c r="IUX7" s="61">
        <v>0</v>
      </c>
      <c r="IUY7" s="61">
        <v>177</v>
      </c>
      <c r="IUZ7" s="61">
        <v>172</v>
      </c>
      <c r="IVA7" s="61">
        <v>165</v>
      </c>
      <c r="IVB7" s="61">
        <v>156</v>
      </c>
      <c r="IVC7" s="61">
        <v>146</v>
      </c>
      <c r="IVD7" s="61">
        <v>261</v>
      </c>
      <c r="IVE7" s="61">
        <v>245</v>
      </c>
      <c r="IVF7" s="61">
        <v>241</v>
      </c>
      <c r="IVG7" s="61">
        <v>414</v>
      </c>
      <c r="IVH7" s="61">
        <v>390</v>
      </c>
      <c r="IVI7" s="61">
        <v>378</v>
      </c>
      <c r="IVJ7" s="61">
        <v>378</v>
      </c>
      <c r="IVK7" s="61">
        <v>205</v>
      </c>
      <c r="IVL7" s="61">
        <v>-205</v>
      </c>
      <c r="IVM7" s="61">
        <v>-188</v>
      </c>
      <c r="IVN7" s="61">
        <v>-182</v>
      </c>
      <c r="IVP7" s="61">
        <v>58.16</v>
      </c>
      <c r="IVQ7" s="61">
        <v>0</v>
      </c>
      <c r="IVR7" s="61">
        <v>0</v>
      </c>
      <c r="IVS7" s="61">
        <v>0</v>
      </c>
      <c r="IVT7" s="61">
        <v>0</v>
      </c>
      <c r="IVU7" s="61">
        <v>0</v>
      </c>
      <c r="IVV7" s="61">
        <v>0</v>
      </c>
      <c r="IVW7" s="61">
        <v>0</v>
      </c>
      <c r="IVX7" s="61">
        <v>0</v>
      </c>
      <c r="IVY7" s="61">
        <v>0</v>
      </c>
      <c r="IVZ7" s="61">
        <v>0</v>
      </c>
      <c r="IWA7" s="61">
        <v>0</v>
      </c>
      <c r="IWB7" s="61">
        <v>0</v>
      </c>
      <c r="IWC7" s="61">
        <v>0</v>
      </c>
      <c r="IWD7" s="61">
        <v>0</v>
      </c>
      <c r="IWE7" s="61">
        <v>0</v>
      </c>
      <c r="IWF7" s="61">
        <v>0</v>
      </c>
      <c r="IWG7" s="61">
        <v>0</v>
      </c>
      <c r="IWH7" s="61">
        <v>0</v>
      </c>
      <c r="IWI7" s="61">
        <v>0</v>
      </c>
      <c r="IWJ7" s="61">
        <v>0</v>
      </c>
      <c r="IWK7" s="61">
        <v>0</v>
      </c>
      <c r="IWL7" s="61">
        <v>0</v>
      </c>
      <c r="IWM7" s="61">
        <v>0</v>
      </c>
      <c r="IWN7" s="61">
        <v>0</v>
      </c>
      <c r="IWO7" s="61">
        <v>372</v>
      </c>
      <c r="IWP7" s="61">
        <v>367</v>
      </c>
      <c r="IWQ7" s="61">
        <v>369</v>
      </c>
      <c r="IWR7" s="61">
        <v>376</v>
      </c>
      <c r="IWS7" s="61">
        <v>382</v>
      </c>
      <c r="IWT7" s="61">
        <v>371</v>
      </c>
      <c r="IWU7" s="61">
        <v>369</v>
      </c>
      <c r="IWV7" s="61">
        <v>369</v>
      </c>
      <c r="IWW7" s="61">
        <v>367</v>
      </c>
      <c r="IWX7" s="61">
        <v>367</v>
      </c>
      <c r="IWY7" s="61">
        <v>0</v>
      </c>
      <c r="IWZ7" s="61">
        <v>378</v>
      </c>
      <c r="IXA7" s="61">
        <v>383</v>
      </c>
      <c r="IXB7" s="61">
        <v>373</v>
      </c>
      <c r="IXC7" s="61">
        <v>369</v>
      </c>
      <c r="IXD7" s="61">
        <v>369</v>
      </c>
      <c r="IXE7" s="61">
        <v>373</v>
      </c>
      <c r="IXF7" s="61">
        <v>371</v>
      </c>
      <c r="IXG7" s="61">
        <v>371</v>
      </c>
      <c r="IXH7" s="61">
        <v>374</v>
      </c>
      <c r="IXI7" s="61">
        <v>367</v>
      </c>
      <c r="IXJ7" s="61">
        <v>370</v>
      </c>
      <c r="IXK7" s="61">
        <v>368</v>
      </c>
      <c r="IXL7" s="61">
        <v>370</v>
      </c>
      <c r="IXM7" s="61">
        <v>496</v>
      </c>
      <c r="IXN7" s="61">
        <v>496</v>
      </c>
      <c r="IXO7" s="61">
        <v>496</v>
      </c>
      <c r="IXP7" s="61">
        <v>495</v>
      </c>
      <c r="IXQ7" s="61">
        <v>0</v>
      </c>
      <c r="IXR7" s="61">
        <v>0</v>
      </c>
      <c r="IXS7" s="61">
        <v>505</v>
      </c>
      <c r="IXT7" s="61">
        <v>503</v>
      </c>
      <c r="IXU7" s="61">
        <v>494</v>
      </c>
      <c r="IXV7" s="61">
        <v>490</v>
      </c>
      <c r="IXW7" s="61">
        <v>503</v>
      </c>
      <c r="IXX7" s="61">
        <v>0</v>
      </c>
      <c r="IXY7" s="61">
        <v>499</v>
      </c>
      <c r="IXZ7" s="61">
        <v>508</v>
      </c>
      <c r="IYA7" s="61">
        <v>507</v>
      </c>
      <c r="IYB7" s="61">
        <v>501</v>
      </c>
      <c r="IYC7" s="61">
        <v>506</v>
      </c>
      <c r="IYD7" s="61">
        <v>496</v>
      </c>
      <c r="IYE7" s="61">
        <v>499</v>
      </c>
      <c r="IYF7" s="61">
        <v>0</v>
      </c>
      <c r="IYG7" s="61">
        <v>495</v>
      </c>
      <c r="IYH7" s="61">
        <v>487</v>
      </c>
      <c r="IYI7" s="61">
        <v>493</v>
      </c>
      <c r="IYJ7" s="61">
        <v>495</v>
      </c>
      <c r="IYL7" s="61" t="s">
        <v>7684</v>
      </c>
      <c r="IYM7" s="61">
        <v>30</v>
      </c>
      <c r="IYN7" s="61">
        <v>59</v>
      </c>
      <c r="IYO7" s="61">
        <v>60</v>
      </c>
      <c r="IYP7" s="61">
        <v>59</v>
      </c>
      <c r="IYQ7" s="61">
        <v>59</v>
      </c>
      <c r="IYR7" s="61">
        <v>56</v>
      </c>
      <c r="IYS7" s="61">
        <v>60</v>
      </c>
      <c r="IYT7" s="61">
        <v>60</v>
      </c>
      <c r="IYU7" s="61">
        <v>59</v>
      </c>
      <c r="IYV7" s="61">
        <v>59</v>
      </c>
      <c r="IYW7" s="61">
        <v>60</v>
      </c>
      <c r="IYX7" s="61">
        <v>58</v>
      </c>
      <c r="IYY7" s="61">
        <v>59</v>
      </c>
      <c r="IYZ7" s="61">
        <v>59</v>
      </c>
      <c r="IZA7" s="61">
        <v>59</v>
      </c>
      <c r="IZB7" s="61">
        <v>59</v>
      </c>
      <c r="IZC7" s="61">
        <v>58</v>
      </c>
      <c r="IZD7" s="61">
        <v>59</v>
      </c>
      <c r="IZE7" s="61">
        <v>58</v>
      </c>
      <c r="IZF7" s="61">
        <v>58</v>
      </c>
      <c r="IZG7" s="61">
        <v>58</v>
      </c>
      <c r="IZH7" s="61">
        <v>548</v>
      </c>
      <c r="IZI7" s="61">
        <v>1138</v>
      </c>
      <c r="IZJ7" s="61">
        <v>927</v>
      </c>
      <c r="IZK7" s="61">
        <v>670</v>
      </c>
      <c r="IZL7" s="61">
        <v>415</v>
      </c>
      <c r="IZM7" s="61">
        <v>509</v>
      </c>
      <c r="IZN7" s="61">
        <v>971</v>
      </c>
      <c r="IZO7" s="61">
        <v>720</v>
      </c>
      <c r="IZP7" s="61">
        <v>800</v>
      </c>
      <c r="IZQ7" s="61">
        <v>105</v>
      </c>
      <c r="IZR7" s="61">
        <v>256</v>
      </c>
      <c r="IZS7" s="61">
        <v>412</v>
      </c>
      <c r="IZT7" s="61">
        <v>1139</v>
      </c>
      <c r="IZU7" s="61">
        <v>675</v>
      </c>
      <c r="IZV7" s="61">
        <v>102</v>
      </c>
      <c r="IZW7" s="61">
        <v>1136</v>
      </c>
      <c r="IZX7" s="61">
        <v>1765</v>
      </c>
      <c r="IZY7" s="61">
        <v>594</v>
      </c>
      <c r="IZZ7" s="61">
        <v>674</v>
      </c>
      <c r="JAA7" s="61">
        <v>800</v>
      </c>
      <c r="JAB7" s="61">
        <v>546</v>
      </c>
      <c r="JAC7" s="61">
        <v>1223</v>
      </c>
      <c r="JAD7" s="61">
        <v>1485</v>
      </c>
      <c r="JAE7" s="61">
        <v>757</v>
      </c>
      <c r="JAG7" s="61">
        <v>19</v>
      </c>
      <c r="JAH7" s="61">
        <v>1</v>
      </c>
      <c r="JAT7" s="61">
        <v>67.3</v>
      </c>
      <c r="JAU7" s="61">
        <v>69</v>
      </c>
      <c r="JAV7" s="61">
        <v>0</v>
      </c>
      <c r="JAW7" s="61">
        <v>0</v>
      </c>
      <c r="JAX7" s="61">
        <v>0</v>
      </c>
      <c r="JAY7" s="61">
        <v>0</v>
      </c>
      <c r="JAZ7" s="61">
        <v>0</v>
      </c>
      <c r="JBA7" s="61">
        <v>92</v>
      </c>
      <c r="JBB7" s="61">
        <v>0</v>
      </c>
      <c r="JBC7" s="61">
        <v>0</v>
      </c>
      <c r="JBD7" s="61">
        <v>0</v>
      </c>
      <c r="JBE7" s="61">
        <v>294.89999999999998</v>
      </c>
      <c r="JBF7" s="61">
        <v>0</v>
      </c>
      <c r="JBG7" s="61">
        <v>0</v>
      </c>
      <c r="JBH7" s="61">
        <v>0</v>
      </c>
      <c r="JBI7" s="61">
        <v>1032</v>
      </c>
      <c r="JBJ7" s="61">
        <v>0</v>
      </c>
      <c r="JBK7" s="61">
        <v>0</v>
      </c>
      <c r="JBL7" s="61">
        <v>0</v>
      </c>
      <c r="JBM7" s="61">
        <v>12.5</v>
      </c>
      <c r="JBN7" s="61">
        <v>0</v>
      </c>
      <c r="JBO7" s="61">
        <v>0</v>
      </c>
      <c r="JBP7" s="61">
        <v>0</v>
      </c>
      <c r="JBQ7" s="61">
        <v>1.88</v>
      </c>
      <c r="JBU7" s="61">
        <v>30.7</v>
      </c>
      <c r="JBV7" s="61">
        <v>0</v>
      </c>
      <c r="JBW7" s="61">
        <v>0</v>
      </c>
      <c r="JBX7" s="61">
        <v>0</v>
      </c>
      <c r="JBY7" s="61">
        <v>0</v>
      </c>
      <c r="JBZ7" s="61">
        <v>0</v>
      </c>
      <c r="JCA7" s="61">
        <v>0</v>
      </c>
      <c r="JCB7" s="61">
        <v>0</v>
      </c>
      <c r="JCF7" s="61">
        <v>16979</v>
      </c>
      <c r="JCG7" s="61">
        <v>1</v>
      </c>
      <c r="JCH7" s="61">
        <v>16979</v>
      </c>
      <c r="JCI7" s="61">
        <v>1</v>
      </c>
      <c r="JCJ7" s="61">
        <v>16979</v>
      </c>
      <c r="JCK7" s="61">
        <v>1</v>
      </c>
      <c r="JCL7" s="61">
        <v>16979</v>
      </c>
      <c r="JCM7" s="61">
        <v>1</v>
      </c>
      <c r="JCN7" s="61">
        <v>29994</v>
      </c>
      <c r="JCO7" s="61">
        <v>1</v>
      </c>
      <c r="JCP7" s="61">
        <v>29994</v>
      </c>
      <c r="JCQ7" s="61">
        <v>1</v>
      </c>
      <c r="JCR7" s="61">
        <v>29994</v>
      </c>
      <c r="JCS7" s="61">
        <v>1</v>
      </c>
      <c r="JCT7" s="61">
        <v>6641</v>
      </c>
      <c r="JCU7" s="61">
        <v>1</v>
      </c>
      <c r="JCV7" s="61">
        <v>29994</v>
      </c>
      <c r="JCW7" s="61">
        <v>1</v>
      </c>
      <c r="JCX7" s="61">
        <v>29994</v>
      </c>
      <c r="JCY7" s="61">
        <v>1</v>
      </c>
      <c r="JCZ7" s="61">
        <v>29994</v>
      </c>
      <c r="JDA7" s="61">
        <v>1</v>
      </c>
      <c r="JDB7" s="61">
        <v>6641</v>
      </c>
      <c r="JDC7" s="61">
        <v>1</v>
      </c>
      <c r="JDD7" s="61">
        <v>6641</v>
      </c>
      <c r="JDE7" s="61">
        <v>1</v>
      </c>
      <c r="JDF7" s="61">
        <v>29994</v>
      </c>
      <c r="JDG7" s="61">
        <v>1</v>
      </c>
      <c r="JDH7" s="61">
        <v>29994</v>
      </c>
      <c r="JDI7" s="61">
        <v>1</v>
      </c>
      <c r="JDJ7" s="61">
        <v>6641</v>
      </c>
      <c r="JDK7" s="61">
        <v>1</v>
      </c>
      <c r="JDL7" s="61">
        <v>6641</v>
      </c>
      <c r="JDM7" s="61">
        <v>1</v>
      </c>
      <c r="JDN7" s="61">
        <v>29994</v>
      </c>
      <c r="JDO7" s="61">
        <v>1</v>
      </c>
      <c r="JDP7" s="61">
        <v>29994</v>
      </c>
      <c r="JDQ7" s="61">
        <v>1</v>
      </c>
      <c r="JDR7" s="61">
        <v>29994</v>
      </c>
      <c r="JDS7" s="61">
        <v>1</v>
      </c>
      <c r="JDT7" s="61">
        <v>29994</v>
      </c>
      <c r="JDU7" s="61">
        <v>1</v>
      </c>
      <c r="JDV7" s="61">
        <v>29994</v>
      </c>
      <c r="JDW7" s="61">
        <v>1</v>
      </c>
      <c r="JDX7" s="61">
        <v>29994</v>
      </c>
      <c r="JDY7" s="61">
        <v>1</v>
      </c>
      <c r="JDZ7" s="61">
        <v>29994</v>
      </c>
      <c r="JEA7" s="61">
        <v>1</v>
      </c>
      <c r="JEB7" s="61">
        <v>0.19999999999999929</v>
      </c>
      <c r="JEC7" s="61">
        <v>7.4</v>
      </c>
      <c r="JED7" s="61">
        <v>0.40000000000000036</v>
      </c>
      <c r="JEE7" s="61">
        <v>7.3</v>
      </c>
      <c r="JEF7" s="61">
        <v>0.40000000000000036</v>
      </c>
      <c r="JEG7" s="61">
        <v>7.3</v>
      </c>
      <c r="JEH7" s="61">
        <v>0.29999999999999982</v>
      </c>
      <c r="JEI7" s="61">
        <v>7.4</v>
      </c>
      <c r="JEJ7" s="61">
        <v>0</v>
      </c>
      <c r="JEK7" s="61">
        <v>7.63</v>
      </c>
      <c r="JEL7" s="61">
        <v>0</v>
      </c>
      <c r="JEM7" s="61">
        <v>7.78</v>
      </c>
      <c r="JEN7" s="61">
        <v>0</v>
      </c>
      <c r="JEO7" s="61">
        <v>7.76</v>
      </c>
      <c r="JEP7" s="61">
        <v>0</v>
      </c>
      <c r="JEQ7" s="61">
        <v>7.3</v>
      </c>
      <c r="JER7" s="61">
        <v>0</v>
      </c>
      <c r="JES7" s="61">
        <v>7.72</v>
      </c>
      <c r="JET7" s="61">
        <v>0</v>
      </c>
      <c r="JEU7" s="61">
        <v>7.75</v>
      </c>
      <c r="JEV7" s="61">
        <v>0</v>
      </c>
      <c r="JEW7" s="61">
        <v>7.88</v>
      </c>
      <c r="JEX7" s="61">
        <v>0</v>
      </c>
      <c r="JEY7" s="61">
        <v>7.3</v>
      </c>
      <c r="JEZ7" s="61">
        <v>0</v>
      </c>
      <c r="JFA7" s="61">
        <v>7.3</v>
      </c>
      <c r="JFB7" s="61">
        <v>0</v>
      </c>
      <c r="JFC7" s="61">
        <v>7.92</v>
      </c>
      <c r="JFD7" s="61">
        <v>0</v>
      </c>
      <c r="JFE7" s="61">
        <v>7.87</v>
      </c>
      <c r="JFF7" s="61">
        <v>0</v>
      </c>
      <c r="JFG7" s="61">
        <v>7.3</v>
      </c>
      <c r="JFH7" s="61">
        <v>0</v>
      </c>
      <c r="JFI7" s="61">
        <v>7.2</v>
      </c>
      <c r="JFJ7" s="61">
        <v>0</v>
      </c>
      <c r="JFK7" s="61">
        <v>7.88</v>
      </c>
      <c r="JFL7" s="61">
        <v>0</v>
      </c>
      <c r="JFM7" s="61">
        <v>7.86</v>
      </c>
      <c r="JFN7" s="61">
        <v>0</v>
      </c>
      <c r="JFO7" s="61">
        <v>7.79</v>
      </c>
      <c r="JFP7" s="61">
        <v>0</v>
      </c>
      <c r="JFQ7" s="61">
        <v>7.76</v>
      </c>
      <c r="JFR7" s="61">
        <v>0</v>
      </c>
      <c r="JFS7" s="61">
        <v>7.89</v>
      </c>
      <c r="JFT7" s="61">
        <v>0</v>
      </c>
      <c r="JFU7" s="61">
        <v>7.91</v>
      </c>
      <c r="JFV7" s="61">
        <v>0</v>
      </c>
      <c r="JFW7" s="61">
        <v>7.73</v>
      </c>
      <c r="JFX7" s="61">
        <v>-0.01</v>
      </c>
      <c r="JFY7" s="61">
        <v>0.01</v>
      </c>
      <c r="JFZ7" s="61">
        <v>-0.01</v>
      </c>
      <c r="JGA7" s="61">
        <v>0.01</v>
      </c>
      <c r="JGB7" s="61">
        <v>-0.01</v>
      </c>
      <c r="JGC7" s="61">
        <v>0.01</v>
      </c>
      <c r="JGD7" s="61">
        <v>-0.01</v>
      </c>
      <c r="JGE7" s="61">
        <v>0.01</v>
      </c>
      <c r="JGF7" s="61">
        <v>0</v>
      </c>
      <c r="JGG7" s="61">
        <v>-0.31</v>
      </c>
      <c r="JGH7" s="61">
        <v>0</v>
      </c>
      <c r="JGI7" s="61">
        <v>-0.5</v>
      </c>
      <c r="JGJ7" s="61">
        <v>0</v>
      </c>
      <c r="JGK7" s="61">
        <v>-0.33</v>
      </c>
      <c r="JGL7" s="61">
        <v>0</v>
      </c>
      <c r="JGM7" s="61">
        <v>0</v>
      </c>
      <c r="JGN7" s="61">
        <v>0</v>
      </c>
      <c r="JGO7" s="61">
        <v>-0.32</v>
      </c>
      <c r="JGP7" s="61">
        <v>0</v>
      </c>
      <c r="JGQ7" s="61">
        <v>-0.49</v>
      </c>
      <c r="JGR7" s="61">
        <v>0</v>
      </c>
      <c r="JGS7" s="61">
        <v>-0.22</v>
      </c>
      <c r="JGT7" s="61">
        <v>0</v>
      </c>
      <c r="JGU7" s="61">
        <v>0</v>
      </c>
      <c r="JGV7" s="61">
        <v>0</v>
      </c>
      <c r="JGW7" s="61">
        <v>0</v>
      </c>
      <c r="JGX7" s="61">
        <v>0</v>
      </c>
      <c r="JGY7" s="61">
        <v>0.34</v>
      </c>
      <c r="JGZ7" s="61">
        <v>0</v>
      </c>
      <c r="JHA7" s="61">
        <v>0.3</v>
      </c>
      <c r="JHB7" s="61">
        <v>0</v>
      </c>
      <c r="JHC7" s="61">
        <v>0</v>
      </c>
      <c r="JHD7" s="61">
        <v>0</v>
      </c>
      <c r="JHE7" s="61">
        <v>0</v>
      </c>
      <c r="JHF7" s="61">
        <v>0</v>
      </c>
      <c r="JHG7" s="61">
        <v>-0.3</v>
      </c>
      <c r="JHH7" s="61">
        <v>0</v>
      </c>
      <c r="JHI7" s="61">
        <v>0</v>
      </c>
      <c r="JHJ7" s="61">
        <v>0</v>
      </c>
      <c r="JHK7" s="61">
        <v>-0.5</v>
      </c>
      <c r="JHL7" s="61">
        <v>0</v>
      </c>
      <c r="JHM7" s="61">
        <v>0.26</v>
      </c>
      <c r="JHN7" s="61">
        <v>0</v>
      </c>
      <c r="JHO7" s="61">
        <v>-0.28000000000000003</v>
      </c>
      <c r="JHP7" s="61">
        <v>0</v>
      </c>
      <c r="JHQ7" s="61">
        <v>0.36</v>
      </c>
      <c r="JHR7" s="61">
        <v>0</v>
      </c>
      <c r="JHS7" s="61">
        <v>-0.14000000000000001</v>
      </c>
      <c r="JHT7" s="61">
        <v>0.29999999999999982</v>
      </c>
      <c r="JHU7" s="61">
        <v>7.4</v>
      </c>
      <c r="JHV7" s="61">
        <v>0.40000000000000036</v>
      </c>
      <c r="JHW7" s="61">
        <v>7.3</v>
      </c>
      <c r="JHX7" s="61">
        <v>0.19999999999999929</v>
      </c>
      <c r="JHY7" s="61">
        <v>7.4</v>
      </c>
      <c r="JHZ7" s="61">
        <v>0.80000000000000071</v>
      </c>
      <c r="JIA7" s="61">
        <v>7.5</v>
      </c>
      <c r="JIB7" s="61">
        <v>0</v>
      </c>
      <c r="JIC7" s="61">
        <v>7.81</v>
      </c>
      <c r="JID7" s="61">
        <v>0</v>
      </c>
      <c r="JIE7" s="61">
        <v>7.69</v>
      </c>
      <c r="JIF7" s="61">
        <v>0</v>
      </c>
      <c r="JIG7" s="61">
        <v>7.86</v>
      </c>
      <c r="JIH7" s="61">
        <v>0</v>
      </c>
      <c r="JII7" s="61">
        <v>7.3</v>
      </c>
      <c r="JIJ7" s="61">
        <v>0</v>
      </c>
      <c r="JIK7" s="61">
        <v>7.63</v>
      </c>
      <c r="JIL7" s="61">
        <v>0</v>
      </c>
      <c r="JIM7" s="61">
        <v>7.83</v>
      </c>
      <c r="JIN7" s="61">
        <v>0</v>
      </c>
      <c r="JIO7" s="61">
        <v>7.83</v>
      </c>
      <c r="JIP7" s="61">
        <v>0</v>
      </c>
      <c r="JIQ7" s="61">
        <v>7.3</v>
      </c>
      <c r="JIR7" s="61">
        <v>0</v>
      </c>
      <c r="JIS7" s="61">
        <v>7.3</v>
      </c>
      <c r="JIT7" s="61">
        <v>0</v>
      </c>
      <c r="JIU7" s="61">
        <v>7.95</v>
      </c>
      <c r="JIV7" s="61">
        <v>0</v>
      </c>
      <c r="JIW7" s="61">
        <v>7.8</v>
      </c>
      <c r="JIX7" s="61">
        <v>0</v>
      </c>
      <c r="JIY7" s="61">
        <v>7.2</v>
      </c>
      <c r="JIZ7" s="61">
        <v>0</v>
      </c>
      <c r="JJA7" s="61">
        <v>7.3</v>
      </c>
      <c r="JJB7" s="61">
        <v>0</v>
      </c>
      <c r="JJC7" s="61">
        <v>7.84</v>
      </c>
      <c r="JJD7" s="61">
        <v>0</v>
      </c>
      <c r="JJE7" s="61">
        <v>7.85</v>
      </c>
      <c r="JJF7" s="61">
        <v>0</v>
      </c>
      <c r="JJG7" s="61">
        <v>7.68</v>
      </c>
      <c r="JJH7" s="61">
        <v>0</v>
      </c>
      <c r="JJI7" s="61">
        <v>7.71</v>
      </c>
      <c r="JJJ7" s="61">
        <v>0</v>
      </c>
      <c r="JJK7" s="61">
        <v>7.76</v>
      </c>
      <c r="JJL7" s="61">
        <v>0</v>
      </c>
      <c r="JJM7" s="61">
        <v>7.77</v>
      </c>
      <c r="JJN7" s="61">
        <v>0</v>
      </c>
      <c r="JJO7" s="61">
        <v>7.79</v>
      </c>
      <c r="JJP7" s="61">
        <v>-0.01</v>
      </c>
      <c r="JJQ7" s="61">
        <v>0.01</v>
      </c>
      <c r="JJR7" s="61">
        <v>-0.01</v>
      </c>
      <c r="JJS7" s="61">
        <v>0.01</v>
      </c>
      <c r="JJT7" s="61">
        <v>-0.01</v>
      </c>
      <c r="JJU7" s="61">
        <v>0.01</v>
      </c>
      <c r="JJV7" s="61">
        <v>0.19</v>
      </c>
      <c r="JJW7" s="61">
        <v>0.01</v>
      </c>
      <c r="JJX7" s="61">
        <v>0</v>
      </c>
      <c r="JJY7" s="61">
        <v>-0.34</v>
      </c>
      <c r="JJZ7" s="61">
        <v>0</v>
      </c>
      <c r="JKA7" s="61">
        <v>-0.23</v>
      </c>
      <c r="JKB7" s="61">
        <v>0</v>
      </c>
      <c r="JKC7" s="61">
        <v>-0.32</v>
      </c>
      <c r="JKD7" s="61">
        <v>0</v>
      </c>
      <c r="JKE7" s="61">
        <v>0</v>
      </c>
      <c r="JKF7" s="61">
        <v>0</v>
      </c>
      <c r="JKG7" s="61">
        <v>-0.45</v>
      </c>
      <c r="JKH7" s="61">
        <v>0</v>
      </c>
      <c r="JKI7" s="61">
        <v>-0.42</v>
      </c>
      <c r="JKJ7" s="61">
        <v>0</v>
      </c>
      <c r="JKK7" s="61">
        <v>-0.27</v>
      </c>
      <c r="JKL7" s="61">
        <v>0</v>
      </c>
      <c r="JKM7" s="61">
        <v>0</v>
      </c>
      <c r="JKN7" s="61">
        <v>0</v>
      </c>
      <c r="JKO7" s="61">
        <v>0</v>
      </c>
      <c r="JKP7" s="61">
        <v>0</v>
      </c>
      <c r="JKQ7" s="61">
        <v>0.19</v>
      </c>
      <c r="JKR7" s="61">
        <v>0</v>
      </c>
      <c r="JKS7" s="61">
        <v>0.43</v>
      </c>
      <c r="JKT7" s="61">
        <v>0</v>
      </c>
      <c r="JKU7" s="61">
        <v>0</v>
      </c>
      <c r="JKV7" s="61">
        <v>0</v>
      </c>
      <c r="JKW7" s="61">
        <v>0</v>
      </c>
      <c r="JKX7" s="61">
        <v>0</v>
      </c>
      <c r="JKY7" s="61">
        <v>-0.01</v>
      </c>
      <c r="JKZ7" s="61">
        <v>0</v>
      </c>
      <c r="JLA7" s="61">
        <v>-0.16</v>
      </c>
      <c r="JLB7" s="61">
        <v>0</v>
      </c>
      <c r="JLC7" s="61">
        <v>0.48</v>
      </c>
      <c r="JLD7" s="61">
        <v>0</v>
      </c>
      <c r="JLE7" s="61">
        <v>0.17</v>
      </c>
      <c r="JLF7" s="61">
        <v>0</v>
      </c>
      <c r="JLG7" s="61">
        <v>-0.28000000000000003</v>
      </c>
      <c r="JLH7" s="61">
        <v>0</v>
      </c>
      <c r="JLI7" s="61">
        <v>-0.17</v>
      </c>
      <c r="JLJ7" s="61">
        <v>0</v>
      </c>
      <c r="JLK7" s="61">
        <v>0.41</v>
      </c>
      <c r="JLM7" s="61">
        <v>0</v>
      </c>
      <c r="JLN7" s="61">
        <v>0</v>
      </c>
      <c r="JLO7" s="61">
        <v>1</v>
      </c>
      <c r="JLP7" s="61">
        <v>1</v>
      </c>
      <c r="JLQ7" s="61">
        <v>17</v>
      </c>
      <c r="JLR7" s="61">
        <v>0</v>
      </c>
      <c r="JLS7" s="61">
        <v>100</v>
      </c>
      <c r="JLT7" s="61">
        <v>95.7</v>
      </c>
      <c r="JLU7" s="61">
        <v>99.2</v>
      </c>
      <c r="JLV7" s="61">
        <v>0</v>
      </c>
      <c r="JLW7" s="61">
        <v>0</v>
      </c>
      <c r="JLX7" s="61">
        <v>17</v>
      </c>
      <c r="JLY7" s="61">
        <v>16.8</v>
      </c>
      <c r="JLZ7" s="61">
        <v>0</v>
      </c>
      <c r="JMA7" s="61">
        <v>16.7</v>
      </c>
      <c r="JMB7" s="61">
        <v>0</v>
      </c>
      <c r="JMC7" s="61">
        <v>0</v>
      </c>
      <c r="JMD7" s="61">
        <v>0</v>
      </c>
      <c r="JME7" s="61">
        <v>5.82</v>
      </c>
      <c r="JMG7" s="61">
        <v>0</v>
      </c>
      <c r="JMH7" s="61">
        <v>0</v>
      </c>
      <c r="JMI7" s="61">
        <v>0</v>
      </c>
      <c r="JMJ7" s="61">
        <v>0</v>
      </c>
      <c r="JML7" s="61">
        <v>100</v>
      </c>
      <c r="JMM7" s="61">
        <v>100</v>
      </c>
      <c r="JMN7" s="61">
        <v>100</v>
      </c>
      <c r="JMO7" s="61">
        <v>100</v>
      </c>
      <c r="JMP7" s="61">
        <v>17</v>
      </c>
      <c r="JMQ7" s="61">
        <v>17</v>
      </c>
      <c r="JMR7" s="61">
        <v>17</v>
      </c>
      <c r="JMS7" s="61">
        <v>17</v>
      </c>
      <c r="JMU7" s="61">
        <v>1500</v>
      </c>
      <c r="JMV7" s="61">
        <v>1499</v>
      </c>
      <c r="JMW7" s="61">
        <v>18.2</v>
      </c>
      <c r="JMX7" s="61">
        <v>49.8</v>
      </c>
      <c r="JNA7" s="61">
        <v>0</v>
      </c>
      <c r="JNB7" s="61">
        <v>0</v>
      </c>
      <c r="JNC7" s="61" t="s">
        <v>7</v>
      </c>
    </row>
    <row r="8" spans="1:7258" ht="15" customHeight="1" x14ac:dyDescent="0.2">
      <c r="A8" s="258">
        <v>3</v>
      </c>
      <c r="B8" s="107" t="s">
        <v>7760</v>
      </c>
      <c r="F8" s="61" t="s">
        <v>8234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-0.92</v>
      </c>
      <c r="N8" s="61">
        <v>4.0599999999999996</v>
      </c>
      <c r="O8" s="61">
        <v>0</v>
      </c>
      <c r="P8" s="61">
        <v>0</v>
      </c>
      <c r="Q8" s="61">
        <v>0</v>
      </c>
      <c r="R8" s="61">
        <v>-373</v>
      </c>
      <c r="S8" s="61">
        <v>0</v>
      </c>
      <c r="T8" s="61">
        <v>7</v>
      </c>
      <c r="U8" s="61">
        <v>0</v>
      </c>
      <c r="V8" s="61">
        <v>3.01</v>
      </c>
      <c r="W8" s="61">
        <v>3.87</v>
      </c>
      <c r="X8" s="61">
        <v>27.8</v>
      </c>
      <c r="Y8" s="61">
        <v>0</v>
      </c>
      <c r="AC8" s="61">
        <v>0</v>
      </c>
      <c r="AD8" s="61">
        <v>0</v>
      </c>
      <c r="AF8" s="61">
        <v>0</v>
      </c>
      <c r="AG8" s="61">
        <v>5.52</v>
      </c>
      <c r="AI8" s="61">
        <v>5.52</v>
      </c>
      <c r="AM8" s="61" t="s">
        <v>7761</v>
      </c>
      <c r="AN8" s="61">
        <v>4890</v>
      </c>
      <c r="AO8" s="61">
        <v>0</v>
      </c>
      <c r="AP8" s="61">
        <v>0</v>
      </c>
      <c r="AQ8" s="61">
        <v>0</v>
      </c>
      <c r="AR8" s="61">
        <v>0</v>
      </c>
      <c r="AS8" s="61">
        <v>0</v>
      </c>
      <c r="AT8" s="61">
        <v>0</v>
      </c>
      <c r="AU8" s="61">
        <v>0</v>
      </c>
      <c r="AV8" s="61">
        <v>0</v>
      </c>
      <c r="AW8" s="61">
        <v>0</v>
      </c>
      <c r="AX8" s="61">
        <v>0</v>
      </c>
      <c r="AY8" s="61">
        <v>0</v>
      </c>
      <c r="AZ8" s="61">
        <v>0</v>
      </c>
      <c r="BA8" s="61">
        <v>0</v>
      </c>
      <c r="BB8" s="61">
        <v>0</v>
      </c>
      <c r="BC8" s="61">
        <v>0</v>
      </c>
      <c r="BD8" s="61">
        <v>0</v>
      </c>
      <c r="BE8" s="61">
        <v>0</v>
      </c>
      <c r="BF8" s="61">
        <v>0</v>
      </c>
      <c r="BG8" s="61">
        <v>0</v>
      </c>
      <c r="BH8" s="61">
        <v>0</v>
      </c>
      <c r="BI8" s="61">
        <v>0</v>
      </c>
      <c r="BJ8" s="61">
        <v>0</v>
      </c>
      <c r="BK8" s="61">
        <v>0</v>
      </c>
      <c r="BL8" s="61">
        <v>0</v>
      </c>
      <c r="BM8" s="61">
        <v>0</v>
      </c>
      <c r="BN8" s="61">
        <v>0</v>
      </c>
      <c r="BO8" s="61">
        <v>0</v>
      </c>
      <c r="BP8" s="61">
        <v>0</v>
      </c>
      <c r="BQ8" s="61">
        <v>0</v>
      </c>
      <c r="BR8" s="61">
        <v>0</v>
      </c>
      <c r="BS8" s="61">
        <v>0</v>
      </c>
      <c r="BT8" s="61">
        <v>0</v>
      </c>
      <c r="BU8" s="61">
        <v>0</v>
      </c>
      <c r="BV8" s="61">
        <v>0</v>
      </c>
      <c r="BW8" s="61">
        <v>0</v>
      </c>
      <c r="BX8" s="61">
        <v>0</v>
      </c>
      <c r="BY8" s="61">
        <v>0</v>
      </c>
      <c r="BZ8" s="61">
        <v>0</v>
      </c>
      <c r="CA8" s="61">
        <v>1</v>
      </c>
      <c r="CB8" s="61">
        <v>0</v>
      </c>
      <c r="CC8" s="61">
        <v>1</v>
      </c>
      <c r="CD8" s="61">
        <v>1</v>
      </c>
      <c r="CE8" s="61">
        <v>1</v>
      </c>
      <c r="CF8" s="61">
        <v>0</v>
      </c>
      <c r="CG8" s="61" t="s">
        <v>461</v>
      </c>
      <c r="CH8" s="61">
        <v>0</v>
      </c>
      <c r="CI8" s="61">
        <v>0</v>
      </c>
      <c r="CJ8" s="61">
        <v>0</v>
      </c>
      <c r="CK8" s="61">
        <v>0</v>
      </c>
      <c r="CL8" s="61">
        <v>0</v>
      </c>
      <c r="CM8" s="61">
        <v>0</v>
      </c>
      <c r="CN8" s="61">
        <v>0</v>
      </c>
      <c r="CO8" s="61">
        <v>0</v>
      </c>
      <c r="CP8" s="61">
        <v>0</v>
      </c>
      <c r="CQ8" s="61">
        <v>0</v>
      </c>
      <c r="CR8" s="61">
        <v>0</v>
      </c>
      <c r="CS8" s="61">
        <v>0</v>
      </c>
      <c r="CT8" s="61">
        <v>0</v>
      </c>
      <c r="CU8" s="61">
        <v>0</v>
      </c>
      <c r="CV8" s="61">
        <v>0</v>
      </c>
      <c r="CW8" s="61">
        <v>0</v>
      </c>
      <c r="CX8" s="61">
        <v>0</v>
      </c>
      <c r="CY8" s="61">
        <v>0</v>
      </c>
      <c r="CZ8" s="61">
        <v>0</v>
      </c>
      <c r="DA8" s="61">
        <v>0</v>
      </c>
      <c r="DB8" s="61">
        <v>0</v>
      </c>
      <c r="DC8" s="61">
        <v>0</v>
      </c>
      <c r="DD8" s="61">
        <v>0</v>
      </c>
      <c r="DE8" s="61">
        <v>0</v>
      </c>
      <c r="DF8" s="61">
        <v>0</v>
      </c>
      <c r="DG8" s="61">
        <v>0</v>
      </c>
      <c r="DH8" s="61">
        <v>0</v>
      </c>
      <c r="DI8" s="61">
        <v>0</v>
      </c>
      <c r="DJ8" s="61">
        <v>0</v>
      </c>
      <c r="DK8" s="61">
        <v>0</v>
      </c>
      <c r="DL8" s="61">
        <v>0</v>
      </c>
      <c r="DM8" s="61">
        <v>0</v>
      </c>
      <c r="DN8" s="61">
        <v>0</v>
      </c>
      <c r="DO8" s="61">
        <v>0</v>
      </c>
      <c r="DP8" s="61">
        <v>0</v>
      </c>
      <c r="DQ8" s="61">
        <v>0</v>
      </c>
      <c r="DR8" s="61">
        <v>0</v>
      </c>
      <c r="DS8" s="61">
        <v>0</v>
      </c>
      <c r="DT8" s="61">
        <v>0</v>
      </c>
      <c r="DU8" s="61">
        <v>0</v>
      </c>
      <c r="DV8" s="61">
        <v>0</v>
      </c>
      <c r="DW8" s="61">
        <v>0</v>
      </c>
      <c r="DX8" s="61">
        <v>0</v>
      </c>
      <c r="DY8" s="61">
        <v>0</v>
      </c>
      <c r="DZ8" s="61">
        <v>0</v>
      </c>
      <c r="EA8" s="61">
        <v>0</v>
      </c>
      <c r="EB8" s="61">
        <v>0</v>
      </c>
      <c r="EC8" s="61">
        <v>0</v>
      </c>
      <c r="ED8" s="61">
        <v>0</v>
      </c>
      <c r="EE8" s="61">
        <v>0</v>
      </c>
      <c r="EF8" s="61">
        <v>0</v>
      </c>
      <c r="EG8" s="61">
        <v>0</v>
      </c>
      <c r="EH8" s="61">
        <v>0</v>
      </c>
      <c r="EI8" s="61">
        <v>0</v>
      </c>
      <c r="EJ8" s="61">
        <v>0</v>
      </c>
      <c r="EK8" s="61">
        <v>0</v>
      </c>
      <c r="EL8" s="61">
        <v>0</v>
      </c>
      <c r="EM8" s="61">
        <v>0</v>
      </c>
      <c r="EN8" s="61">
        <v>0</v>
      </c>
      <c r="EO8" s="61">
        <v>0</v>
      </c>
      <c r="EP8" s="61">
        <v>0</v>
      </c>
      <c r="EQ8" s="61">
        <v>0</v>
      </c>
      <c r="ER8" s="61">
        <v>0</v>
      </c>
      <c r="ES8" s="61">
        <v>0</v>
      </c>
      <c r="ET8" s="61">
        <v>0</v>
      </c>
      <c r="EU8" s="61">
        <v>0.03</v>
      </c>
      <c r="EV8" s="61">
        <v>0.02</v>
      </c>
      <c r="FA8" s="61">
        <v>0</v>
      </c>
      <c r="FB8" s="61">
        <v>0</v>
      </c>
      <c r="FC8" s="61">
        <v>0</v>
      </c>
      <c r="FD8" s="61">
        <v>0</v>
      </c>
      <c r="FE8" s="61">
        <v>0</v>
      </c>
      <c r="FF8" s="61">
        <v>0</v>
      </c>
      <c r="FG8" s="61">
        <v>0</v>
      </c>
      <c r="FH8" s="61">
        <v>0</v>
      </c>
      <c r="FI8" s="61">
        <v>0</v>
      </c>
      <c r="FJ8" s="61">
        <v>0</v>
      </c>
      <c r="FK8" s="61">
        <v>31574</v>
      </c>
      <c r="FL8" s="61">
        <v>8</v>
      </c>
      <c r="FM8" s="61">
        <v>908</v>
      </c>
      <c r="FN8" s="61">
        <v>9879</v>
      </c>
      <c r="FO8" s="61">
        <v>5879</v>
      </c>
      <c r="FP8" s="61">
        <v>856861</v>
      </c>
      <c r="FQ8" s="61">
        <v>698380</v>
      </c>
      <c r="FR8" s="61">
        <v>798380</v>
      </c>
      <c r="FS8" s="61">
        <v>30121</v>
      </c>
      <c r="FT8" s="61">
        <v>30121</v>
      </c>
      <c r="FU8" s="61">
        <v>30121</v>
      </c>
      <c r="FV8" s="61">
        <v>6808</v>
      </c>
      <c r="FW8" s="61">
        <v>769</v>
      </c>
      <c r="FY8" s="61">
        <v>51.7</v>
      </c>
      <c r="FZ8" s="61">
        <v>0</v>
      </c>
      <c r="GA8" s="61">
        <v>73</v>
      </c>
      <c r="GB8" s="61">
        <v>73</v>
      </c>
      <c r="GC8" s="61">
        <v>8.9</v>
      </c>
      <c r="GD8" s="61">
        <v>70</v>
      </c>
      <c r="GE8" s="61">
        <v>0</v>
      </c>
      <c r="GF8" s="61">
        <v>0</v>
      </c>
      <c r="GG8" s="61">
        <v>28</v>
      </c>
      <c r="GH8" s="61">
        <v>27.8</v>
      </c>
      <c r="GI8" s="61">
        <v>53.2</v>
      </c>
      <c r="GJ8" s="61">
        <v>1</v>
      </c>
      <c r="GK8" s="61">
        <v>1.0009999999999999</v>
      </c>
      <c r="GL8" s="61">
        <v>25</v>
      </c>
      <c r="GM8" s="61">
        <v>95</v>
      </c>
      <c r="GN8" s="61">
        <v>94.9</v>
      </c>
      <c r="GO8" s="61">
        <v>73.3</v>
      </c>
      <c r="GP8" s="61">
        <v>50</v>
      </c>
      <c r="GQ8" s="61">
        <v>51.7</v>
      </c>
      <c r="GR8" s="61">
        <v>0</v>
      </c>
      <c r="GS8" s="61">
        <v>75</v>
      </c>
      <c r="GT8" s="61">
        <v>88.7</v>
      </c>
      <c r="GU8" s="61">
        <v>0</v>
      </c>
      <c r="GV8" s="61">
        <v>75</v>
      </c>
      <c r="GW8" s="61">
        <v>74.8</v>
      </c>
      <c r="GX8" s="61">
        <v>25</v>
      </c>
      <c r="GY8" s="61">
        <v>20</v>
      </c>
      <c r="GZ8" s="61">
        <v>0</v>
      </c>
      <c r="HA8" s="61">
        <v>40</v>
      </c>
      <c r="HB8" s="61">
        <v>0</v>
      </c>
      <c r="HC8" s="61">
        <v>0</v>
      </c>
      <c r="HD8" s="61">
        <v>0</v>
      </c>
      <c r="HE8" s="61">
        <v>95</v>
      </c>
      <c r="HF8" s="61">
        <v>94.9</v>
      </c>
      <c r="HG8" s="61">
        <v>74.5</v>
      </c>
      <c r="HH8" s="61">
        <v>0</v>
      </c>
      <c r="HI8" s="61">
        <v>0</v>
      </c>
      <c r="HJ8" s="61">
        <v>0</v>
      </c>
      <c r="HK8" s="61">
        <v>0</v>
      </c>
      <c r="HL8" s="61">
        <v>0</v>
      </c>
      <c r="HM8" s="61">
        <v>0</v>
      </c>
      <c r="HN8" s="61">
        <v>0</v>
      </c>
      <c r="HO8" s="61">
        <v>0</v>
      </c>
      <c r="HP8" s="61">
        <v>0</v>
      </c>
      <c r="HQ8" s="61">
        <v>0</v>
      </c>
      <c r="HR8" s="61">
        <v>0</v>
      </c>
      <c r="HS8" s="61">
        <v>0</v>
      </c>
      <c r="HT8" s="61">
        <v>153.30000000000001</v>
      </c>
      <c r="HU8" s="61">
        <v>400.4</v>
      </c>
      <c r="HV8" s="61">
        <v>153.4</v>
      </c>
      <c r="HW8" s="61">
        <v>86.3</v>
      </c>
      <c r="HX8" s="61">
        <v>44.4</v>
      </c>
      <c r="HY8" s="61">
        <v>0</v>
      </c>
      <c r="HZ8" s="61">
        <v>37.1</v>
      </c>
      <c r="IA8" s="61">
        <v>37</v>
      </c>
      <c r="IB8" s="61">
        <v>39.5</v>
      </c>
      <c r="KD8" s="61">
        <v>2</v>
      </c>
      <c r="KE8" s="61">
        <v>2</v>
      </c>
      <c r="KF8" s="61">
        <v>2</v>
      </c>
      <c r="KG8" s="61">
        <v>2</v>
      </c>
      <c r="KH8" s="61">
        <v>2</v>
      </c>
      <c r="KI8" s="61">
        <v>2</v>
      </c>
      <c r="KJ8" s="61">
        <v>2</v>
      </c>
      <c r="KK8" s="61">
        <v>2</v>
      </c>
      <c r="KL8" s="61">
        <v>2</v>
      </c>
      <c r="KM8" s="61">
        <v>2</v>
      </c>
      <c r="KN8" s="61">
        <v>2</v>
      </c>
      <c r="KO8" s="61">
        <v>2</v>
      </c>
      <c r="KP8" s="61">
        <v>2</v>
      </c>
      <c r="KQ8" s="61">
        <v>2</v>
      </c>
      <c r="KR8" s="61">
        <v>2</v>
      </c>
      <c r="KS8" s="61">
        <v>2</v>
      </c>
      <c r="KT8" s="61">
        <v>2</v>
      </c>
      <c r="KU8" s="61">
        <v>2</v>
      </c>
      <c r="KV8" s="61">
        <v>2</v>
      </c>
      <c r="KW8" s="61">
        <v>2</v>
      </c>
      <c r="OS8" s="61">
        <v>40.321766356131846</v>
      </c>
      <c r="OT8" s="61">
        <v>40.215623603672555</v>
      </c>
      <c r="PY8" s="61">
        <v>0</v>
      </c>
      <c r="QA8" s="61">
        <v>0</v>
      </c>
      <c r="QL8" s="61">
        <v>0</v>
      </c>
      <c r="QM8" s="61">
        <v>0</v>
      </c>
      <c r="QP8" s="61">
        <v>0</v>
      </c>
      <c r="QQ8" s="61">
        <v>0</v>
      </c>
      <c r="QR8" s="61">
        <v>0</v>
      </c>
      <c r="QS8" s="61">
        <v>0</v>
      </c>
      <c r="QU8" s="61">
        <v>0</v>
      </c>
      <c r="RC8" s="61">
        <v>0</v>
      </c>
      <c r="RF8" s="61">
        <v>0</v>
      </c>
      <c r="RG8" s="61">
        <v>0</v>
      </c>
      <c r="RK8" s="61">
        <v>0</v>
      </c>
      <c r="RP8" s="61">
        <v>0</v>
      </c>
      <c r="RQ8" s="61">
        <v>0</v>
      </c>
      <c r="RT8" s="61">
        <v>0</v>
      </c>
      <c r="RU8" s="61">
        <v>0</v>
      </c>
      <c r="RY8" s="61">
        <v>0</v>
      </c>
      <c r="SC8" s="61">
        <v>0</v>
      </c>
      <c r="SG8" s="61">
        <v>0</v>
      </c>
      <c r="SH8" s="61">
        <v>0</v>
      </c>
      <c r="SI8" s="61">
        <v>0</v>
      </c>
      <c r="SJ8" s="61">
        <v>0</v>
      </c>
      <c r="SK8" s="61">
        <v>0</v>
      </c>
      <c r="SL8" s="61">
        <v>0</v>
      </c>
      <c r="SM8" s="61">
        <v>0</v>
      </c>
      <c r="SN8" s="61">
        <v>0</v>
      </c>
      <c r="SO8" s="61">
        <v>0</v>
      </c>
      <c r="SP8" s="61">
        <v>1608488754519</v>
      </c>
      <c r="SQ8" s="61">
        <v>0</v>
      </c>
      <c r="SR8" s="61">
        <v>43</v>
      </c>
      <c r="SS8" s="61">
        <v>1</v>
      </c>
      <c r="SU8" s="61">
        <v>0</v>
      </c>
      <c r="SV8" s="61">
        <v>0</v>
      </c>
      <c r="SX8" s="61">
        <v>40.21</v>
      </c>
      <c r="SY8" s="61">
        <v>0.60000000000000142</v>
      </c>
      <c r="TA8" s="61">
        <v>8464</v>
      </c>
      <c r="TH8" s="61">
        <v>0</v>
      </c>
      <c r="TI8" s="61">
        <v>0</v>
      </c>
      <c r="TJ8" s="61">
        <v>0</v>
      </c>
      <c r="TK8" s="61">
        <v>0</v>
      </c>
      <c r="TL8" s="61">
        <v>0</v>
      </c>
      <c r="TM8" s="61">
        <v>0</v>
      </c>
      <c r="TN8" s="61">
        <v>0</v>
      </c>
      <c r="TO8" s="61">
        <v>0</v>
      </c>
      <c r="TP8" s="61">
        <v>0</v>
      </c>
      <c r="TQ8" s="61">
        <v>412</v>
      </c>
      <c r="TR8" s="61">
        <v>551</v>
      </c>
      <c r="TS8" s="61">
        <v>544</v>
      </c>
      <c r="TT8" s="61">
        <v>552</v>
      </c>
      <c r="TU8" s="61">
        <v>556</v>
      </c>
      <c r="TV8" s="61">
        <v>556</v>
      </c>
      <c r="TW8" s="61">
        <v>553</v>
      </c>
      <c r="TX8" s="61">
        <v>555</v>
      </c>
      <c r="TY8" s="61">
        <v>555</v>
      </c>
      <c r="TZ8" s="61">
        <v>549</v>
      </c>
      <c r="UA8" s="61">
        <v>546</v>
      </c>
      <c r="UB8" s="61">
        <v>548</v>
      </c>
      <c r="UC8" s="61">
        <v>548</v>
      </c>
      <c r="UD8" s="61">
        <v>549</v>
      </c>
      <c r="UE8" s="61">
        <v>546</v>
      </c>
      <c r="UF8" s="61">
        <v>549</v>
      </c>
      <c r="UG8" s="61">
        <v>546</v>
      </c>
      <c r="UH8" s="61">
        <v>0</v>
      </c>
      <c r="UI8" s="61">
        <v>0</v>
      </c>
      <c r="UJ8" s="61">
        <v>0</v>
      </c>
      <c r="UK8" s="61">
        <v>0</v>
      </c>
      <c r="UL8" s="61">
        <v>0</v>
      </c>
      <c r="UM8" s="61">
        <v>0</v>
      </c>
      <c r="UN8" s="61">
        <v>0</v>
      </c>
      <c r="UO8" s="61">
        <v>0</v>
      </c>
      <c r="UP8" s="61">
        <v>550</v>
      </c>
      <c r="UQ8" s="61">
        <v>549</v>
      </c>
      <c r="UR8" s="61">
        <v>557</v>
      </c>
      <c r="US8" s="61">
        <v>556</v>
      </c>
      <c r="UT8" s="61">
        <v>544</v>
      </c>
      <c r="UU8" s="61">
        <v>543</v>
      </c>
      <c r="UV8" s="61">
        <v>0</v>
      </c>
      <c r="UW8" s="61">
        <v>405</v>
      </c>
      <c r="UX8" s="61">
        <v>0</v>
      </c>
      <c r="UY8" s="61">
        <v>0</v>
      </c>
      <c r="UZ8" s="61">
        <v>0</v>
      </c>
      <c r="VA8" s="61">
        <v>13</v>
      </c>
      <c r="WR8" s="61">
        <v>0</v>
      </c>
      <c r="WS8" s="61">
        <v>1</v>
      </c>
      <c r="WT8" s="61">
        <v>0</v>
      </c>
      <c r="WU8" s="61">
        <v>0</v>
      </c>
      <c r="WV8" s="61">
        <v>0</v>
      </c>
      <c r="WW8" s="61">
        <v>0</v>
      </c>
      <c r="WX8" s="61">
        <v>0</v>
      </c>
      <c r="WY8" s="61">
        <v>0</v>
      </c>
      <c r="WZ8" s="61">
        <v>0</v>
      </c>
      <c r="XA8" s="61">
        <v>0</v>
      </c>
      <c r="XD8" s="61">
        <v>0</v>
      </c>
      <c r="XF8" s="61">
        <v>1</v>
      </c>
      <c r="XG8" s="61">
        <v>0</v>
      </c>
      <c r="XH8" s="61">
        <v>0</v>
      </c>
      <c r="XI8" s="61">
        <v>0</v>
      </c>
      <c r="XJ8" s="61">
        <v>0</v>
      </c>
      <c r="XK8" s="61">
        <v>0</v>
      </c>
      <c r="XL8" s="61">
        <v>0</v>
      </c>
      <c r="XM8" s="61">
        <v>0</v>
      </c>
      <c r="XN8" s="61">
        <v>36.5</v>
      </c>
      <c r="XO8" s="61">
        <v>23.9</v>
      </c>
      <c r="XR8" s="61">
        <v>82</v>
      </c>
      <c r="XS8" s="61">
        <v>79.5</v>
      </c>
      <c r="XT8" s="61">
        <v>78.599999999999994</v>
      </c>
      <c r="XU8" s="61">
        <v>29.9</v>
      </c>
      <c r="XV8" s="61">
        <v>35.799999999999997</v>
      </c>
      <c r="XW8" s="61">
        <v>23.1</v>
      </c>
      <c r="XX8" s="61">
        <v>35.88526442639909</v>
      </c>
      <c r="XY8" s="61">
        <v>23.905950071931247</v>
      </c>
      <c r="XZ8" s="61">
        <v>1</v>
      </c>
      <c r="YC8" s="61">
        <v>2697</v>
      </c>
      <c r="YD8" s="61">
        <v>-0.999</v>
      </c>
      <c r="YE8" s="61">
        <v>50.02</v>
      </c>
      <c r="YF8" s="61">
        <v>0</v>
      </c>
      <c r="YG8" s="61">
        <v>15452</v>
      </c>
      <c r="YH8" s="61">
        <v>8931</v>
      </c>
      <c r="YI8" s="61">
        <v>15425</v>
      </c>
      <c r="YJ8" s="61">
        <v>8906</v>
      </c>
      <c r="YK8" s="61">
        <v>15453</v>
      </c>
      <c r="YL8" s="61">
        <v>8910</v>
      </c>
      <c r="YM8" s="61">
        <v>10296</v>
      </c>
      <c r="YN8" s="61">
        <v>5965</v>
      </c>
      <c r="YO8" s="61">
        <v>10312</v>
      </c>
      <c r="YP8" s="61">
        <v>5943</v>
      </c>
      <c r="YQ8" s="61">
        <v>10321</v>
      </c>
      <c r="YR8" s="61">
        <v>5959</v>
      </c>
      <c r="YS8" s="61">
        <v>0</v>
      </c>
      <c r="YT8" s="61">
        <v>6353</v>
      </c>
      <c r="YU8" s="61">
        <v>2117</v>
      </c>
      <c r="YV8" s="61">
        <v>3</v>
      </c>
      <c r="YW8" s="61">
        <v>8.4000000000000005E-2</v>
      </c>
      <c r="YX8" s="61">
        <v>600</v>
      </c>
      <c r="YY8" s="61">
        <v>2.15</v>
      </c>
      <c r="YZ8" s="61">
        <v>-25.2</v>
      </c>
      <c r="ZA8" s="61">
        <v>4.0199999999999996</v>
      </c>
      <c r="ZB8" s="61">
        <v>0.66</v>
      </c>
      <c r="ZD8" s="61">
        <v>0</v>
      </c>
      <c r="ZE8" s="61">
        <v>88.7</v>
      </c>
      <c r="ZF8" s="61">
        <v>78.3</v>
      </c>
      <c r="ZG8" s="61">
        <v>0</v>
      </c>
      <c r="ZH8" s="61">
        <v>73</v>
      </c>
      <c r="ZI8" s="61">
        <v>0</v>
      </c>
      <c r="ZJ8" s="61">
        <v>73.2</v>
      </c>
      <c r="ZK8" s="61">
        <v>0</v>
      </c>
      <c r="ZL8" s="61">
        <v>0</v>
      </c>
      <c r="ZM8" s="61">
        <v>0</v>
      </c>
      <c r="ZN8" s="61">
        <v>20.9</v>
      </c>
      <c r="ZO8" s="61">
        <v>20.9</v>
      </c>
      <c r="ZP8" s="61">
        <v>20.9</v>
      </c>
      <c r="ZQ8" s="61">
        <v>20.9</v>
      </c>
      <c r="ZR8" s="61">
        <v>20.9</v>
      </c>
      <c r="ZS8" s="61">
        <v>20.9</v>
      </c>
      <c r="ZT8" s="61">
        <v>20.9</v>
      </c>
      <c r="ZU8" s="61">
        <v>20.9</v>
      </c>
      <c r="ZV8" s="61">
        <v>20.9</v>
      </c>
      <c r="ZW8" s="61">
        <v>20.9</v>
      </c>
      <c r="ZX8" s="61">
        <v>20.9</v>
      </c>
      <c r="ZY8" s="61">
        <v>20.9</v>
      </c>
      <c r="ZZ8" s="61">
        <v>20.9</v>
      </c>
      <c r="AAA8" s="61">
        <v>20.9</v>
      </c>
      <c r="AAB8" s="61">
        <v>20.9</v>
      </c>
      <c r="AAC8" s="61">
        <v>20.9</v>
      </c>
      <c r="AAD8" s="61">
        <v>20.9</v>
      </c>
      <c r="AAE8" s="61">
        <v>0</v>
      </c>
      <c r="AAF8" s="61">
        <v>0</v>
      </c>
      <c r="AAG8" s="61">
        <v>0</v>
      </c>
      <c r="AAH8" s="61">
        <v>0</v>
      </c>
      <c r="AAI8" s="61">
        <v>0</v>
      </c>
      <c r="AAJ8" s="61">
        <v>0</v>
      </c>
      <c r="AAK8" s="61">
        <v>0</v>
      </c>
      <c r="AAL8" s="61">
        <v>0</v>
      </c>
      <c r="AAM8" s="61">
        <v>62.3</v>
      </c>
      <c r="AAN8" s="61">
        <v>0</v>
      </c>
      <c r="AAO8" s="61">
        <v>0</v>
      </c>
      <c r="AAP8" s="61">
        <v>0</v>
      </c>
      <c r="AAQ8" s="61">
        <v>67.5</v>
      </c>
      <c r="AAR8" s="61">
        <v>66.099999999999994</v>
      </c>
      <c r="AAS8" s="61">
        <v>71.8</v>
      </c>
      <c r="AAT8" s="61">
        <v>54.7</v>
      </c>
      <c r="AAU8" s="61">
        <v>66.7</v>
      </c>
      <c r="AAV8" s="61">
        <v>71.2</v>
      </c>
      <c r="AAW8" s="61">
        <v>84.4</v>
      </c>
      <c r="AAX8" s="61">
        <v>0</v>
      </c>
      <c r="AAY8" s="61">
        <v>1.26</v>
      </c>
      <c r="AAZ8" s="61">
        <v>0</v>
      </c>
      <c r="ABA8" s="61">
        <v>0</v>
      </c>
      <c r="ABB8" s="61">
        <v>0</v>
      </c>
      <c r="ABC8" s="61">
        <v>1.26</v>
      </c>
      <c r="ABD8" s="61">
        <v>1.26</v>
      </c>
      <c r="ABE8" s="61">
        <v>1.26</v>
      </c>
      <c r="ABF8" s="61">
        <v>1.26</v>
      </c>
      <c r="ABG8" s="61">
        <v>1.26</v>
      </c>
      <c r="ABH8" s="61">
        <v>1.26</v>
      </c>
      <c r="ABI8" s="61">
        <v>1.26</v>
      </c>
      <c r="ABJ8" s="61">
        <v>0</v>
      </c>
      <c r="ABK8" s="61">
        <v>1</v>
      </c>
      <c r="ABL8" s="61">
        <v>0</v>
      </c>
      <c r="ABM8" s="61">
        <v>0</v>
      </c>
      <c r="ABN8" s="61">
        <v>0</v>
      </c>
      <c r="ABO8" s="61">
        <v>1</v>
      </c>
      <c r="ABP8" s="61">
        <v>1</v>
      </c>
      <c r="ABQ8" s="61">
        <v>1</v>
      </c>
      <c r="ABR8" s="61">
        <v>1</v>
      </c>
      <c r="ABS8" s="61">
        <v>1</v>
      </c>
      <c r="ABT8" s="61">
        <v>1</v>
      </c>
      <c r="ABU8" s="61">
        <v>1</v>
      </c>
      <c r="ABV8" s="61">
        <v>0</v>
      </c>
      <c r="ABW8" s="61">
        <v>88</v>
      </c>
      <c r="ABX8" s="61">
        <v>0</v>
      </c>
      <c r="ABY8" s="61">
        <v>0</v>
      </c>
      <c r="ABZ8" s="61">
        <v>0</v>
      </c>
      <c r="ACA8" s="61">
        <v>88</v>
      </c>
      <c r="ACB8" s="61">
        <v>88</v>
      </c>
      <c r="ACC8" s="61">
        <v>88</v>
      </c>
      <c r="ACD8" s="61">
        <v>88</v>
      </c>
      <c r="ACE8" s="61">
        <v>88</v>
      </c>
      <c r="ACF8" s="61">
        <v>88</v>
      </c>
      <c r="ACG8" s="61">
        <v>88</v>
      </c>
      <c r="ACH8" s="61">
        <v>0</v>
      </c>
      <c r="ACI8" s="61">
        <v>11569.3</v>
      </c>
      <c r="ACJ8" s="61">
        <v>0</v>
      </c>
      <c r="ACK8" s="61">
        <v>0</v>
      </c>
      <c r="ACL8" s="61">
        <v>0</v>
      </c>
      <c r="ACM8" s="61">
        <v>30237.8</v>
      </c>
      <c r="ACN8" s="61">
        <v>30191.9</v>
      </c>
      <c r="ACO8" s="61">
        <v>30238</v>
      </c>
      <c r="ACP8" s="61">
        <v>30237.3</v>
      </c>
      <c r="ACQ8" s="61">
        <v>30237.599999999999</v>
      </c>
      <c r="ACR8" s="61">
        <v>30237.9</v>
      </c>
      <c r="ACS8" s="61">
        <v>30237.5</v>
      </c>
      <c r="ACT8" s="61">
        <v>0</v>
      </c>
      <c r="ACU8" s="61">
        <v>2018</v>
      </c>
      <c r="ACV8" s="61">
        <v>0</v>
      </c>
      <c r="ACW8" s="61">
        <v>0</v>
      </c>
      <c r="ACX8" s="61">
        <v>0</v>
      </c>
      <c r="ACY8" s="61">
        <v>0</v>
      </c>
      <c r="ACZ8" s="61">
        <v>0</v>
      </c>
      <c r="ADA8" s="61">
        <v>0</v>
      </c>
      <c r="ADB8" s="61">
        <v>0</v>
      </c>
      <c r="ADC8" s="61">
        <v>0</v>
      </c>
      <c r="ADD8" s="61">
        <v>0</v>
      </c>
      <c r="ADE8" s="61">
        <v>16</v>
      </c>
      <c r="ADF8" s="61">
        <v>8</v>
      </c>
      <c r="ADG8" s="61">
        <v>2016</v>
      </c>
      <c r="ADH8" s="61">
        <v>16</v>
      </c>
      <c r="ADI8" s="61">
        <v>8</v>
      </c>
      <c r="ADJ8" s="61">
        <v>2016</v>
      </c>
      <c r="ADK8" s="61">
        <v>16</v>
      </c>
      <c r="ADL8" s="61">
        <v>8</v>
      </c>
      <c r="ADM8" s="61">
        <v>2016</v>
      </c>
      <c r="ADN8" s="61">
        <v>17</v>
      </c>
      <c r="ADO8" s="61">
        <v>8</v>
      </c>
      <c r="ADP8" s="61">
        <v>2016</v>
      </c>
      <c r="ADQ8" s="61">
        <v>16</v>
      </c>
      <c r="ADR8" s="61">
        <v>8</v>
      </c>
      <c r="ADS8" s="61">
        <v>2016</v>
      </c>
      <c r="ADT8" s="61">
        <v>12</v>
      </c>
      <c r="ADU8" s="61">
        <v>1</v>
      </c>
      <c r="ADV8" s="61">
        <v>2016</v>
      </c>
      <c r="ADW8" s="61">
        <v>15</v>
      </c>
      <c r="ADX8" s="61">
        <v>8</v>
      </c>
      <c r="ADY8" s="61">
        <v>2016</v>
      </c>
      <c r="ADZ8" s="61">
        <v>16</v>
      </c>
      <c r="AEA8" s="61">
        <v>8</v>
      </c>
      <c r="AEB8" s="61">
        <v>0</v>
      </c>
      <c r="AEC8" s="61">
        <v>0</v>
      </c>
      <c r="AED8" s="61">
        <v>0</v>
      </c>
      <c r="AEE8" s="61">
        <v>38660</v>
      </c>
      <c r="AEF8" s="61">
        <v>0</v>
      </c>
      <c r="AEG8" s="61">
        <v>0</v>
      </c>
      <c r="AEH8" s="61">
        <v>0</v>
      </c>
      <c r="AEI8" s="61">
        <v>31524</v>
      </c>
      <c r="AEJ8" s="61">
        <v>31548</v>
      </c>
      <c r="AEK8" s="61">
        <v>31596</v>
      </c>
      <c r="AEL8" s="61">
        <v>31561</v>
      </c>
      <c r="AEM8" s="61">
        <v>31549</v>
      </c>
      <c r="AEN8" s="61">
        <v>31478</v>
      </c>
      <c r="AEO8" s="61">
        <v>31537</v>
      </c>
      <c r="AEP8" s="61">
        <v>0</v>
      </c>
      <c r="AEQ8" s="61">
        <v>7.73</v>
      </c>
      <c r="AER8" s="61">
        <v>0</v>
      </c>
      <c r="AES8" s="61">
        <v>0</v>
      </c>
      <c r="AET8" s="61">
        <v>0</v>
      </c>
      <c r="AEU8" s="61">
        <v>7.73</v>
      </c>
      <c r="AEV8" s="61">
        <v>7.73</v>
      </c>
      <c r="AEW8" s="61">
        <v>7.73</v>
      </c>
      <c r="AEX8" s="61">
        <v>7.73</v>
      </c>
      <c r="AEY8" s="61">
        <v>7.73</v>
      </c>
      <c r="AEZ8" s="61">
        <v>7.73</v>
      </c>
      <c r="AFA8" s="61">
        <v>7.73</v>
      </c>
      <c r="AFB8" s="61">
        <v>0</v>
      </c>
      <c r="AFC8" s="61">
        <v>0</v>
      </c>
      <c r="AFD8" s="61">
        <v>0</v>
      </c>
      <c r="AFE8" s="61">
        <v>0</v>
      </c>
      <c r="AFF8" s="61">
        <v>0</v>
      </c>
      <c r="AFG8" s="61">
        <v>0</v>
      </c>
      <c r="AFH8" s="61">
        <v>0</v>
      </c>
      <c r="AFI8" s="61">
        <v>0</v>
      </c>
      <c r="AFJ8" s="61">
        <v>0</v>
      </c>
      <c r="AFK8" s="61">
        <v>0</v>
      </c>
      <c r="AFL8" s="61">
        <v>0</v>
      </c>
      <c r="AFM8" s="61">
        <v>0</v>
      </c>
      <c r="AFN8" s="61">
        <v>0</v>
      </c>
      <c r="AFO8" s="61">
        <v>0</v>
      </c>
      <c r="AFP8" s="61">
        <v>0</v>
      </c>
      <c r="AFQ8" s="61">
        <v>0</v>
      </c>
      <c r="AFR8" s="61">
        <v>0</v>
      </c>
      <c r="AFS8" s="61">
        <v>0</v>
      </c>
      <c r="AFT8" s="61">
        <v>0</v>
      </c>
      <c r="AFU8" s="61">
        <v>0</v>
      </c>
      <c r="AFV8" s="61">
        <v>0</v>
      </c>
      <c r="AFW8" s="61">
        <v>0</v>
      </c>
      <c r="AFX8" s="61">
        <v>0</v>
      </c>
      <c r="AFY8" s="61">
        <v>0</v>
      </c>
      <c r="AFZ8" s="61">
        <v>0</v>
      </c>
      <c r="AGA8" s="61">
        <v>0</v>
      </c>
      <c r="AGB8" s="61">
        <v>0</v>
      </c>
      <c r="AGC8" s="61">
        <v>0</v>
      </c>
      <c r="AGD8" s="61">
        <v>0</v>
      </c>
      <c r="AGE8" s="61">
        <v>0</v>
      </c>
      <c r="AGF8" s="61">
        <v>0</v>
      </c>
      <c r="AGG8" s="61">
        <v>0</v>
      </c>
      <c r="AGH8" s="61">
        <v>0</v>
      </c>
      <c r="AGI8" s="61">
        <v>0</v>
      </c>
      <c r="AGJ8" s="61">
        <v>1</v>
      </c>
      <c r="AGK8" s="61">
        <v>166</v>
      </c>
      <c r="AGL8" s="61">
        <v>0</v>
      </c>
      <c r="AGM8" s="61">
        <v>0</v>
      </c>
      <c r="AGN8" s="61">
        <v>-5</v>
      </c>
      <c r="AGO8" s="61">
        <v>-5</v>
      </c>
      <c r="AGP8" s="61">
        <v>-5</v>
      </c>
      <c r="AGQ8" s="61">
        <v>-5</v>
      </c>
      <c r="AGR8" s="61">
        <v>-5</v>
      </c>
      <c r="AGS8" s="61">
        <v>-5</v>
      </c>
      <c r="AGT8" s="61">
        <v>-5</v>
      </c>
      <c r="AGU8" s="61">
        <v>-5</v>
      </c>
      <c r="AGV8" s="61">
        <v>-5</v>
      </c>
      <c r="AGW8" s="61">
        <v>-5</v>
      </c>
      <c r="AGX8" s="61">
        <v>-5</v>
      </c>
      <c r="AGY8" s="61">
        <v>-5</v>
      </c>
      <c r="AGZ8" s="61">
        <v>-5</v>
      </c>
      <c r="AHA8" s="61">
        <v>-5</v>
      </c>
      <c r="AHB8" s="61">
        <v>-5</v>
      </c>
      <c r="AHC8" s="61">
        <v>-5</v>
      </c>
      <c r="AHD8" s="61">
        <v>0</v>
      </c>
      <c r="AHE8" s="61">
        <v>0</v>
      </c>
      <c r="AHF8" s="61">
        <v>0</v>
      </c>
      <c r="AHG8" s="61">
        <v>0</v>
      </c>
      <c r="AHH8" s="61">
        <v>0</v>
      </c>
      <c r="AHI8" s="61">
        <v>0</v>
      </c>
      <c r="AHJ8" s="61">
        <v>0</v>
      </c>
      <c r="AHK8" s="61">
        <v>0</v>
      </c>
      <c r="AHL8" s="61">
        <v>126</v>
      </c>
      <c r="AHM8" s="61">
        <v>110</v>
      </c>
      <c r="AHN8" s="61">
        <v>158</v>
      </c>
      <c r="AHO8" s="61">
        <v>158</v>
      </c>
      <c r="AHP8" s="61">
        <v>79</v>
      </c>
      <c r="AHQ8" s="61">
        <v>141</v>
      </c>
      <c r="AHR8" s="61">
        <v>141</v>
      </c>
      <c r="AHS8" s="61">
        <v>158</v>
      </c>
      <c r="AHT8" s="61">
        <v>126</v>
      </c>
      <c r="AHU8" s="61">
        <v>174</v>
      </c>
      <c r="AHV8" s="61">
        <v>141</v>
      </c>
      <c r="AHW8" s="61">
        <v>141</v>
      </c>
      <c r="AHX8" s="61">
        <v>94</v>
      </c>
      <c r="AHY8" s="61">
        <v>94</v>
      </c>
      <c r="AHZ8" s="61">
        <v>141</v>
      </c>
      <c r="AIA8" s="61">
        <v>158</v>
      </c>
      <c r="AIB8" s="61">
        <v>0</v>
      </c>
      <c r="AIC8" s="61">
        <v>0</v>
      </c>
      <c r="AID8" s="61">
        <v>0</v>
      </c>
      <c r="AIE8" s="61">
        <v>0</v>
      </c>
      <c r="AIF8" s="61">
        <v>0</v>
      </c>
      <c r="AIG8" s="61">
        <v>0</v>
      </c>
      <c r="AIH8" s="61">
        <v>0</v>
      </c>
      <c r="AII8" s="61">
        <v>0</v>
      </c>
      <c r="AIJ8" s="61">
        <v>0</v>
      </c>
      <c r="AIK8" s="61">
        <v>0</v>
      </c>
      <c r="AIL8" s="61">
        <v>0</v>
      </c>
      <c r="AIM8" s="61">
        <v>0</v>
      </c>
      <c r="AIN8" s="61">
        <v>0</v>
      </c>
      <c r="AIO8" s="61">
        <v>0</v>
      </c>
      <c r="AIP8" s="61">
        <v>0</v>
      </c>
      <c r="AIQ8" s="61">
        <v>0</v>
      </c>
      <c r="AIR8" s="61">
        <v>0</v>
      </c>
      <c r="AIS8" s="61">
        <v>0</v>
      </c>
      <c r="AIU8" s="61">
        <v>0</v>
      </c>
      <c r="AIV8" s="61">
        <v>0</v>
      </c>
      <c r="AIW8" s="61">
        <v>0</v>
      </c>
      <c r="AIX8" s="61">
        <v>0</v>
      </c>
      <c r="AIY8" s="61">
        <v>0</v>
      </c>
      <c r="AIZ8" s="61">
        <v>0</v>
      </c>
      <c r="AJA8" s="61">
        <v>0</v>
      </c>
      <c r="AJB8" s="61">
        <v>0</v>
      </c>
      <c r="AJC8" s="61">
        <v>0</v>
      </c>
      <c r="AJD8" s="61">
        <v>0</v>
      </c>
      <c r="AJE8" s="61">
        <v>0</v>
      </c>
      <c r="AJF8" s="61">
        <v>0</v>
      </c>
      <c r="AJG8" s="61">
        <v>0</v>
      </c>
      <c r="AJH8" s="61">
        <v>0</v>
      </c>
      <c r="AJI8" s="61">
        <v>0</v>
      </c>
      <c r="AJJ8" s="61">
        <v>0</v>
      </c>
      <c r="AJK8" s="61">
        <v>0</v>
      </c>
      <c r="AJL8" s="61">
        <v>0</v>
      </c>
      <c r="AJM8" s="61">
        <v>0</v>
      </c>
      <c r="AJN8" s="61">
        <v>0</v>
      </c>
      <c r="AJO8" s="61">
        <v>0</v>
      </c>
      <c r="AJP8" s="61">
        <v>0</v>
      </c>
      <c r="AJQ8" s="61">
        <v>0</v>
      </c>
      <c r="AJR8" s="61">
        <v>0</v>
      </c>
      <c r="AJS8" s="61">
        <v>0</v>
      </c>
      <c r="AJT8" s="61">
        <v>0</v>
      </c>
      <c r="AJU8" s="61">
        <v>0</v>
      </c>
      <c r="AJV8" s="61">
        <v>0</v>
      </c>
      <c r="AJW8" s="61">
        <v>0</v>
      </c>
      <c r="AJX8" s="61">
        <v>0</v>
      </c>
      <c r="AJY8" s="61">
        <v>0</v>
      </c>
      <c r="AJZ8" s="61">
        <v>0</v>
      </c>
      <c r="AKA8" s="61">
        <v>0</v>
      </c>
      <c r="AKB8" s="61">
        <v>0</v>
      </c>
      <c r="AKC8" s="61">
        <v>0</v>
      </c>
      <c r="AKD8" s="61">
        <v>0</v>
      </c>
      <c r="AKE8" s="61">
        <v>0</v>
      </c>
      <c r="AKF8" s="61">
        <v>0</v>
      </c>
      <c r="AKG8" s="61">
        <v>0</v>
      </c>
      <c r="AKH8" s="61">
        <v>0</v>
      </c>
      <c r="AKI8" s="61">
        <v>0</v>
      </c>
      <c r="AKJ8" s="61">
        <v>0</v>
      </c>
      <c r="AKK8" s="61">
        <v>0</v>
      </c>
      <c r="AKL8" s="61">
        <v>0</v>
      </c>
      <c r="AKM8" s="61">
        <v>659</v>
      </c>
      <c r="AKN8" s="61">
        <v>927</v>
      </c>
      <c r="AKO8" s="61">
        <v>1318</v>
      </c>
      <c r="AKP8" s="61">
        <v>818</v>
      </c>
      <c r="AKQ8" s="61">
        <v>757</v>
      </c>
      <c r="AKR8" s="61">
        <v>891</v>
      </c>
      <c r="AKS8" s="61">
        <v>1208</v>
      </c>
      <c r="AKT8" s="61">
        <v>879</v>
      </c>
      <c r="AKU8" s="61">
        <v>903</v>
      </c>
      <c r="AKV8" s="61">
        <v>805</v>
      </c>
      <c r="AKW8" s="61">
        <v>610</v>
      </c>
      <c r="AKX8" s="61">
        <v>598</v>
      </c>
      <c r="AKY8" s="61">
        <v>1037</v>
      </c>
      <c r="AKZ8" s="61">
        <v>1269</v>
      </c>
      <c r="ALA8" s="61">
        <v>989</v>
      </c>
      <c r="ALB8" s="61">
        <v>708</v>
      </c>
      <c r="ALC8" s="61">
        <v>0</v>
      </c>
      <c r="ALD8" s="61">
        <v>0</v>
      </c>
      <c r="ALE8" s="61">
        <v>0</v>
      </c>
      <c r="ALF8" s="61">
        <v>0</v>
      </c>
      <c r="ALG8" s="61">
        <v>0</v>
      </c>
      <c r="ALH8" s="61">
        <v>0</v>
      </c>
      <c r="ALI8" s="61">
        <v>0</v>
      </c>
      <c r="ALJ8" s="61">
        <v>0</v>
      </c>
      <c r="ALK8" s="61">
        <v>2E-3</v>
      </c>
      <c r="ALL8" s="61">
        <v>4.24</v>
      </c>
      <c r="ALM8" s="61">
        <v>0</v>
      </c>
      <c r="ALN8" s="61">
        <v>0</v>
      </c>
      <c r="ALO8" s="61">
        <v>0</v>
      </c>
      <c r="ALP8" s="61">
        <v>0</v>
      </c>
      <c r="ALQ8" s="61">
        <v>7.62</v>
      </c>
      <c r="ALR8" s="61">
        <v>7.5</v>
      </c>
      <c r="ALS8" s="61">
        <v>7.72</v>
      </c>
      <c r="ALT8" s="61">
        <v>7.71</v>
      </c>
      <c r="ALU8" s="61">
        <v>7.66</v>
      </c>
      <c r="ALV8" s="61">
        <v>7.55</v>
      </c>
      <c r="ALW8" s="61">
        <v>7.5</v>
      </c>
      <c r="ALX8" s="61">
        <v>7.56</v>
      </c>
      <c r="ALY8" s="61">
        <v>7.64</v>
      </c>
      <c r="ALZ8" s="61">
        <v>7.52</v>
      </c>
      <c r="AMA8" s="61">
        <v>7.58</v>
      </c>
      <c r="AMB8" s="61">
        <v>7.72</v>
      </c>
      <c r="AMC8" s="61">
        <v>7.53</v>
      </c>
      <c r="AMD8" s="61">
        <v>7.71</v>
      </c>
      <c r="AME8" s="61">
        <v>7.58</v>
      </c>
      <c r="AMF8" s="61">
        <v>7.6</v>
      </c>
      <c r="AMO8" s="61">
        <v>-0.28999999999999998</v>
      </c>
      <c r="AMP8" s="61">
        <v>-0.38</v>
      </c>
      <c r="AMQ8" s="61">
        <v>-0.14000000000000001</v>
      </c>
      <c r="AMR8" s="61">
        <v>-0.38</v>
      </c>
      <c r="AMS8" s="61">
        <v>-0.19</v>
      </c>
      <c r="AMT8" s="61">
        <v>-0.02</v>
      </c>
      <c r="AMU8" s="61">
        <v>-0.31</v>
      </c>
      <c r="AMV8" s="61">
        <v>-0.22</v>
      </c>
      <c r="AMW8" s="61">
        <v>-0.3</v>
      </c>
      <c r="AMX8" s="61">
        <v>-0.28000000000000003</v>
      </c>
      <c r="AMY8" s="61">
        <v>-0.27</v>
      </c>
      <c r="AMZ8" s="61">
        <v>-0.22</v>
      </c>
      <c r="ANA8" s="61">
        <v>-0.18</v>
      </c>
      <c r="ANB8" s="61">
        <v>-0.13</v>
      </c>
      <c r="ANC8" s="61">
        <v>-0.49</v>
      </c>
      <c r="AND8" s="61">
        <v>-0.17</v>
      </c>
      <c r="ANM8" s="61">
        <v>7.72</v>
      </c>
      <c r="ANN8" s="61">
        <v>7.63</v>
      </c>
      <c r="ANO8" s="61">
        <v>7.67</v>
      </c>
      <c r="ANP8" s="61">
        <v>7.73</v>
      </c>
      <c r="ANQ8" s="61">
        <v>7.89</v>
      </c>
      <c r="ANR8" s="61">
        <v>7.87</v>
      </c>
      <c r="ANS8" s="61">
        <v>7.73</v>
      </c>
      <c r="ANT8" s="61">
        <v>7.74</v>
      </c>
      <c r="ANU8" s="61">
        <v>7.64</v>
      </c>
      <c r="ANV8" s="61">
        <v>7.65</v>
      </c>
      <c r="ANW8" s="61">
        <v>7.66</v>
      </c>
      <c r="ANX8" s="61">
        <v>7.69</v>
      </c>
      <c r="ANY8" s="61">
        <v>7.69</v>
      </c>
      <c r="ANZ8" s="61">
        <v>7.51</v>
      </c>
      <c r="AOA8" s="61">
        <v>7.65</v>
      </c>
      <c r="AOB8" s="61">
        <v>7.77</v>
      </c>
      <c r="AOK8" s="61">
        <v>-0.13</v>
      </c>
      <c r="AOL8" s="61">
        <v>-0.33</v>
      </c>
      <c r="AOM8" s="61">
        <v>-0.45</v>
      </c>
      <c r="AON8" s="61">
        <v>-0.13</v>
      </c>
      <c r="AOO8" s="61">
        <v>-0.26</v>
      </c>
      <c r="AOP8" s="61">
        <v>-0.11</v>
      </c>
      <c r="AOQ8" s="61">
        <v>-0.36</v>
      </c>
      <c r="AOR8" s="61">
        <v>-0.24</v>
      </c>
      <c r="AOS8" s="61">
        <v>-0.37</v>
      </c>
      <c r="AOT8" s="61">
        <v>-0.21</v>
      </c>
      <c r="AOU8" s="61">
        <v>-0.39</v>
      </c>
      <c r="AOV8" s="61">
        <v>-0.19</v>
      </c>
      <c r="AOW8" s="61">
        <v>-0.25</v>
      </c>
      <c r="AOX8" s="61">
        <v>-0.13</v>
      </c>
      <c r="AOY8" s="61">
        <v>0.31</v>
      </c>
      <c r="AOZ8" s="61">
        <v>-0.1</v>
      </c>
      <c r="API8" s="61">
        <v>79324.800000000003</v>
      </c>
      <c r="APJ8" s="61">
        <v>0</v>
      </c>
      <c r="APK8" s="61">
        <v>3775.5</v>
      </c>
      <c r="APL8" s="61">
        <v>0</v>
      </c>
      <c r="APM8" s="61">
        <v>150</v>
      </c>
      <c r="APN8" s="61">
        <v>0.02</v>
      </c>
      <c r="APO8" s="61">
        <v>0</v>
      </c>
      <c r="APP8" s="61">
        <v>-108</v>
      </c>
      <c r="APQ8" s="61">
        <v>1.02</v>
      </c>
      <c r="APR8" s="61">
        <v>0</v>
      </c>
      <c r="APS8" s="61">
        <v>10299</v>
      </c>
      <c r="APT8" s="61" t="s">
        <v>7762</v>
      </c>
      <c r="APU8" s="61" t="s">
        <v>7763</v>
      </c>
      <c r="APV8" s="61" t="s">
        <v>7709</v>
      </c>
      <c r="APW8" s="61" t="s">
        <v>7764</v>
      </c>
      <c r="APX8" s="61" t="s">
        <v>7765</v>
      </c>
      <c r="APY8" s="61" t="s">
        <v>7766</v>
      </c>
      <c r="APZ8" s="61" t="s">
        <v>7767</v>
      </c>
      <c r="AQA8" s="61" t="s">
        <v>7768</v>
      </c>
      <c r="AQB8" s="61" t="s">
        <v>7768</v>
      </c>
      <c r="AQC8" s="61" t="s">
        <v>7769</v>
      </c>
      <c r="AQD8" s="61" t="s">
        <v>7762</v>
      </c>
      <c r="AQE8" s="61" t="s">
        <v>7770</v>
      </c>
      <c r="AQF8" s="61" t="s">
        <v>7762</v>
      </c>
      <c r="AQG8" s="61" t="s">
        <v>7762</v>
      </c>
      <c r="AQH8" s="61" t="s">
        <v>7771</v>
      </c>
      <c r="AQI8" s="61" t="s">
        <v>7772</v>
      </c>
      <c r="AQJ8" s="61" t="s">
        <v>7764</v>
      </c>
      <c r="AQK8" s="61" t="s">
        <v>7773</v>
      </c>
      <c r="AQL8" s="61" t="s">
        <v>7709</v>
      </c>
      <c r="AQM8" s="61" t="s">
        <v>7773</v>
      </c>
      <c r="AQN8" s="61" t="s">
        <v>7768</v>
      </c>
      <c r="AQO8" s="61" t="s">
        <v>7709</v>
      </c>
      <c r="AQP8" s="61" t="s">
        <v>7679</v>
      </c>
      <c r="AQQ8" s="61" t="s">
        <v>7774</v>
      </c>
      <c r="AQR8" s="61" t="s">
        <v>7709</v>
      </c>
      <c r="AQS8" s="61" t="s">
        <v>7768</v>
      </c>
      <c r="AQT8" s="61" t="s">
        <v>7771</v>
      </c>
      <c r="AQU8" s="61" t="s">
        <v>7709</v>
      </c>
      <c r="AQV8" s="61" t="s">
        <v>7775</v>
      </c>
      <c r="AQW8" s="61" t="s">
        <v>7709</v>
      </c>
      <c r="AQX8" s="61" t="s">
        <v>24</v>
      </c>
      <c r="AQY8" s="61">
        <v>24.9</v>
      </c>
      <c r="AQZ8" s="61">
        <v>18.5</v>
      </c>
      <c r="ARA8" s="61">
        <v>19.399999999999999</v>
      </c>
      <c r="ARB8" s="61">
        <v>27.8</v>
      </c>
      <c r="ARC8" s="61">
        <v>28.3</v>
      </c>
      <c r="ARD8" s="61">
        <v>26.2</v>
      </c>
      <c r="ARE8" s="61">
        <v>30.5</v>
      </c>
      <c r="ARF8" s="61">
        <v>24.5</v>
      </c>
      <c r="ARG8" s="61">
        <v>23.9</v>
      </c>
      <c r="ARH8" s="61">
        <v>19.399999999999999</v>
      </c>
      <c r="ARI8" s="61">
        <v>26.5</v>
      </c>
      <c r="ARJ8" s="61">
        <v>22.3</v>
      </c>
      <c r="ARK8" s="61">
        <v>30.7</v>
      </c>
      <c r="ARL8" s="61">
        <v>26.1</v>
      </c>
      <c r="ARM8" s="61">
        <v>30.7</v>
      </c>
      <c r="ARN8" s="61">
        <v>21.7</v>
      </c>
      <c r="ARO8" s="61">
        <v>26.3</v>
      </c>
      <c r="ARP8" s="61">
        <v>0</v>
      </c>
      <c r="ARQ8" s="61">
        <v>0</v>
      </c>
      <c r="ARR8" s="61">
        <v>0</v>
      </c>
      <c r="ARS8" s="61">
        <v>0</v>
      </c>
      <c r="ART8" s="61">
        <v>0</v>
      </c>
      <c r="ARU8" s="61">
        <v>0</v>
      </c>
      <c r="ARV8" s="61">
        <v>0</v>
      </c>
      <c r="ARW8" s="61">
        <v>0</v>
      </c>
      <c r="ARX8" s="61">
        <v>30.9</v>
      </c>
      <c r="ARY8" s="61">
        <v>18.3</v>
      </c>
      <c r="ARZ8" s="61">
        <v>1679</v>
      </c>
      <c r="ATE8" s="61">
        <v>0</v>
      </c>
      <c r="ATF8" s="61">
        <v>3</v>
      </c>
      <c r="ATG8" s="61">
        <v>1</v>
      </c>
      <c r="ATH8" s="61" t="s">
        <v>7714</v>
      </c>
      <c r="ATI8" s="61">
        <v>1E-4</v>
      </c>
      <c r="ATJ8" s="61">
        <v>1606755251000</v>
      </c>
      <c r="ATK8" s="61">
        <v>1</v>
      </c>
      <c r="ATL8" s="61">
        <v>1</v>
      </c>
      <c r="ATM8" s="61">
        <v>0.20250000000000001</v>
      </c>
      <c r="ATN8" s="61">
        <v>1</v>
      </c>
      <c r="ATO8" s="61" t="s">
        <v>7714</v>
      </c>
      <c r="ATP8" s="61">
        <v>2875</v>
      </c>
      <c r="ATQ8" s="61">
        <v>7</v>
      </c>
      <c r="ATR8" s="61">
        <v>1606176000000</v>
      </c>
      <c r="ATS8" s="61" t="s">
        <v>7714</v>
      </c>
      <c r="ATT8" s="61" t="s">
        <v>7714</v>
      </c>
      <c r="ATU8" s="61" t="s">
        <v>7714</v>
      </c>
      <c r="ATV8" s="61">
        <v>0.05</v>
      </c>
      <c r="ATW8" s="61">
        <v>6.05</v>
      </c>
      <c r="ATX8" s="61">
        <v>6</v>
      </c>
      <c r="ATY8" s="61">
        <v>1198718</v>
      </c>
      <c r="ATZ8" s="61">
        <v>1</v>
      </c>
      <c r="AUA8" s="61">
        <v>5.9999999999999995E-4</v>
      </c>
      <c r="AUB8" s="61">
        <v>1</v>
      </c>
      <c r="AUC8" s="61">
        <v>1</v>
      </c>
      <c r="AUD8" s="61">
        <v>1</v>
      </c>
      <c r="AUE8" s="61">
        <v>2</v>
      </c>
      <c r="AUF8" s="61">
        <v>181</v>
      </c>
      <c r="AUG8" s="61">
        <v>0</v>
      </c>
      <c r="AUH8" s="61">
        <v>2614</v>
      </c>
      <c r="AUI8" s="61">
        <v>5</v>
      </c>
      <c r="AUJ8" s="61">
        <v>3.15E-2</v>
      </c>
      <c r="AUK8" s="61">
        <v>1</v>
      </c>
      <c r="AUL8" s="61">
        <v>1606749000000</v>
      </c>
      <c r="AUM8" s="61">
        <v>2</v>
      </c>
      <c r="AUN8" s="61">
        <v>1</v>
      </c>
      <c r="AUO8" s="61">
        <v>2</v>
      </c>
      <c r="AUP8" s="61">
        <v>1.87</v>
      </c>
      <c r="AUQ8" s="61">
        <v>4.7</v>
      </c>
      <c r="AUR8" s="61">
        <v>1021398</v>
      </c>
      <c r="AUS8" s="61">
        <v>1</v>
      </c>
      <c r="AUT8" s="61">
        <v>1</v>
      </c>
      <c r="AUU8" s="61">
        <v>29485</v>
      </c>
      <c r="AUV8" s="61">
        <v>1</v>
      </c>
      <c r="AUW8" s="61">
        <v>14.5</v>
      </c>
      <c r="AUX8" s="61">
        <v>134</v>
      </c>
      <c r="AUY8" s="61">
        <v>0.05</v>
      </c>
      <c r="AUZ8" s="61">
        <v>3.8600000000000002E-2</v>
      </c>
      <c r="AVE8" s="61" t="s">
        <v>7683</v>
      </c>
      <c r="AVF8" s="61">
        <v>50</v>
      </c>
      <c r="AVH8" s="61">
        <v>0</v>
      </c>
      <c r="AVI8" s="61">
        <v>0</v>
      </c>
      <c r="AVJ8" s="61">
        <v>21086</v>
      </c>
      <c r="AVK8" s="61">
        <v>39.01</v>
      </c>
      <c r="AVL8" s="61">
        <v>2</v>
      </c>
      <c r="AVM8" s="61">
        <v>2</v>
      </c>
      <c r="AVN8" s="61">
        <v>0</v>
      </c>
      <c r="AVO8" s="61">
        <v>50.02</v>
      </c>
      <c r="AVP8" s="61">
        <v>0</v>
      </c>
      <c r="AVQ8" s="61">
        <v>50.01</v>
      </c>
      <c r="AVR8" s="61">
        <v>0</v>
      </c>
      <c r="AVS8" s="61">
        <v>0</v>
      </c>
      <c r="AVT8" s="61">
        <v>0</v>
      </c>
      <c r="AVU8" s="61">
        <v>0</v>
      </c>
      <c r="AVV8" s="61">
        <v>0</v>
      </c>
      <c r="AVW8" s="61">
        <v>0</v>
      </c>
      <c r="AVY8" s="61">
        <v>0</v>
      </c>
      <c r="AWA8" s="61">
        <v>0</v>
      </c>
      <c r="AWB8" s="61">
        <v>0</v>
      </c>
      <c r="AWC8" s="61">
        <v>0</v>
      </c>
      <c r="AWD8" s="61">
        <v>0</v>
      </c>
      <c r="AWE8" s="61">
        <v>0</v>
      </c>
      <c r="AWF8" s="61">
        <v>0</v>
      </c>
      <c r="AWG8" s="61">
        <v>0</v>
      </c>
      <c r="AWH8" s="61">
        <v>0</v>
      </c>
      <c r="AWI8" s="61">
        <v>0</v>
      </c>
      <c r="AWJ8" s="61">
        <v>0</v>
      </c>
      <c r="AWK8" s="61">
        <v>0</v>
      </c>
      <c r="AWL8" s="61">
        <v>0</v>
      </c>
      <c r="AWM8" s="61">
        <v>0</v>
      </c>
      <c r="AWN8" s="61">
        <v>0</v>
      </c>
      <c r="AWO8" s="61">
        <v>0</v>
      </c>
      <c r="AWP8" s="61">
        <v>0</v>
      </c>
      <c r="AWQ8" s="61">
        <v>0</v>
      </c>
      <c r="AWR8" s="61">
        <v>0</v>
      </c>
      <c r="AWS8" s="61">
        <v>0</v>
      </c>
      <c r="AWT8" s="61">
        <v>1</v>
      </c>
      <c r="AXA8" s="61">
        <v>0</v>
      </c>
      <c r="AXB8" s="61">
        <v>0</v>
      </c>
      <c r="AXC8" s="61">
        <v>12</v>
      </c>
      <c r="AXD8" s="61">
        <v>5</v>
      </c>
      <c r="AXE8" s="61">
        <v>16</v>
      </c>
      <c r="AXF8" s="61">
        <v>0</v>
      </c>
      <c r="AXG8" s="61">
        <v>0</v>
      </c>
      <c r="AXH8" s="61">
        <v>8</v>
      </c>
      <c r="AXI8" s="61">
        <v>40</v>
      </c>
      <c r="AXJ8" s="61">
        <v>0</v>
      </c>
      <c r="AXL8" s="61">
        <v>20</v>
      </c>
      <c r="AXM8" s="61">
        <v>0</v>
      </c>
      <c r="AXN8" s="61">
        <v>0</v>
      </c>
      <c r="AXO8" s="61">
        <v>970</v>
      </c>
      <c r="AXP8" s="61">
        <v>40</v>
      </c>
      <c r="AXQ8" s="61">
        <v>0</v>
      </c>
      <c r="AXR8" s="61">
        <v>0</v>
      </c>
      <c r="AXS8" s="61">
        <v>0</v>
      </c>
      <c r="AXT8" s="61">
        <v>0</v>
      </c>
      <c r="AXU8" s="61">
        <v>0</v>
      </c>
      <c r="AXV8" s="61">
        <v>0</v>
      </c>
      <c r="AXW8" s="61">
        <v>0</v>
      </c>
      <c r="AXX8" s="61">
        <v>1</v>
      </c>
      <c r="AXY8" s="61">
        <v>9</v>
      </c>
      <c r="AXZ8" s="61">
        <v>0</v>
      </c>
      <c r="AYA8" s="61">
        <v>0</v>
      </c>
      <c r="AYB8" s="61">
        <v>1</v>
      </c>
      <c r="AYC8" s="61">
        <v>0</v>
      </c>
      <c r="AYD8" s="61">
        <v>1.4</v>
      </c>
      <c r="AYE8" s="61">
        <v>1.5</v>
      </c>
      <c r="AYF8" s="61">
        <v>20</v>
      </c>
      <c r="AYG8" s="61">
        <v>80</v>
      </c>
      <c r="AYH8" s="61">
        <v>60</v>
      </c>
      <c r="AYI8" s="61">
        <v>30</v>
      </c>
      <c r="AYJ8" s="61">
        <v>30</v>
      </c>
      <c r="AYK8" s="61">
        <v>60</v>
      </c>
      <c r="AYL8" s="61">
        <v>30</v>
      </c>
      <c r="AYM8" s="61">
        <v>30</v>
      </c>
      <c r="AYN8" s="61">
        <v>0</v>
      </c>
      <c r="AYO8" s="61">
        <v>1.4</v>
      </c>
      <c r="AYP8" s="61">
        <v>20</v>
      </c>
      <c r="AYQ8" s="61">
        <v>1.5</v>
      </c>
      <c r="AYR8" s="61">
        <v>80</v>
      </c>
      <c r="AYS8" s="61">
        <v>4</v>
      </c>
      <c r="AYT8" s="61">
        <v>0</v>
      </c>
      <c r="AYU8" s="61">
        <v>11</v>
      </c>
      <c r="AYV8" s="61">
        <v>0</v>
      </c>
      <c r="AYW8" s="61">
        <v>0</v>
      </c>
      <c r="AYX8" s="61">
        <v>0</v>
      </c>
      <c r="AYY8" s="61">
        <v>0</v>
      </c>
      <c r="AYZ8" s="61">
        <v>0</v>
      </c>
      <c r="AZA8" s="61">
        <v>15</v>
      </c>
      <c r="AZF8" s="61">
        <v>500</v>
      </c>
      <c r="AZG8" s="61">
        <v>7000</v>
      </c>
      <c r="AZH8" s="61">
        <v>300</v>
      </c>
      <c r="AZI8" s="61">
        <v>1150</v>
      </c>
      <c r="AZK8" s="61">
        <v>1800</v>
      </c>
      <c r="AZU8" s="61">
        <v>0</v>
      </c>
      <c r="AZZ8" s="61">
        <v>0</v>
      </c>
      <c r="BAA8" s="61">
        <v>0</v>
      </c>
      <c r="BAB8" s="61">
        <v>0</v>
      </c>
      <c r="BAC8" s="61">
        <v>0</v>
      </c>
      <c r="BAD8" s="61">
        <v>25</v>
      </c>
      <c r="BAE8" s="61">
        <v>0</v>
      </c>
      <c r="BAF8" s="61">
        <v>0</v>
      </c>
      <c r="BAG8" s="61">
        <v>2</v>
      </c>
      <c r="BAH8" s="61">
        <v>2</v>
      </c>
      <c r="BAI8" s="61">
        <v>20</v>
      </c>
      <c r="BAJ8" s="61">
        <v>25</v>
      </c>
      <c r="BAK8" s="61">
        <v>35</v>
      </c>
      <c r="BAQ8" s="61">
        <v>0</v>
      </c>
      <c r="BAR8" s="61">
        <v>0</v>
      </c>
      <c r="BAS8" s="61">
        <v>1</v>
      </c>
      <c r="BAT8" s="61">
        <v>120</v>
      </c>
      <c r="BAU8" s="61">
        <v>0</v>
      </c>
      <c r="BAV8" s="61">
        <v>2</v>
      </c>
      <c r="BAW8" s="61">
        <v>2</v>
      </c>
      <c r="BAX8" s="61">
        <v>2</v>
      </c>
      <c r="BAY8" s="61">
        <v>2</v>
      </c>
      <c r="BAZ8" s="61">
        <v>60</v>
      </c>
      <c r="BBA8" s="61">
        <v>60</v>
      </c>
      <c r="BBB8" s="61">
        <v>60</v>
      </c>
      <c r="BBC8" s="61">
        <v>60</v>
      </c>
      <c r="BBD8" s="61">
        <v>1</v>
      </c>
      <c r="BBE8" s="61">
        <v>50</v>
      </c>
      <c r="BBF8" s="61">
        <v>50</v>
      </c>
      <c r="BBH8" s="61">
        <v>0</v>
      </c>
      <c r="BBI8" s="61">
        <v>0</v>
      </c>
      <c r="BBK8" s="61">
        <v>-600</v>
      </c>
      <c r="BBL8" s="61">
        <v>-600</v>
      </c>
      <c r="BBM8" s="61">
        <v>6</v>
      </c>
      <c r="BBN8" s="61">
        <v>0</v>
      </c>
      <c r="BBO8" s="61">
        <v>50</v>
      </c>
      <c r="BBP8" s="61">
        <v>1300</v>
      </c>
      <c r="BBQ8" s="61">
        <v>3</v>
      </c>
      <c r="BBR8" s="61">
        <v>3.7</v>
      </c>
      <c r="BBS8" s="61">
        <v>3.9</v>
      </c>
      <c r="BBT8" s="61">
        <v>0.1</v>
      </c>
      <c r="BBU8" s="61">
        <v>2.7</v>
      </c>
      <c r="BBV8" s="61">
        <v>0.1</v>
      </c>
      <c r="BBW8" s="61">
        <v>0</v>
      </c>
      <c r="BBX8" s="61">
        <v>1</v>
      </c>
      <c r="BBY8" s="61">
        <v>0</v>
      </c>
      <c r="BBZ8" s="61">
        <v>500</v>
      </c>
      <c r="BCA8" s="61">
        <v>7000</v>
      </c>
      <c r="BCB8" s="61">
        <v>70</v>
      </c>
      <c r="BCC8" s="61">
        <v>-500</v>
      </c>
      <c r="BCF8" s="61">
        <v>3.8</v>
      </c>
      <c r="BCH8" s="61">
        <v>9</v>
      </c>
      <c r="BCI8" s="61">
        <v>8</v>
      </c>
      <c r="BCJ8" s="61">
        <v>0</v>
      </c>
      <c r="BCK8" s="61">
        <v>3</v>
      </c>
      <c r="BCM8" s="61">
        <v>10</v>
      </c>
      <c r="BCN8" s="61">
        <v>0</v>
      </c>
      <c r="BCR8" s="61">
        <v>0</v>
      </c>
      <c r="BCT8" s="61">
        <v>5</v>
      </c>
      <c r="BCU8" s="61">
        <v>5</v>
      </c>
      <c r="BCV8" s="61">
        <v>5</v>
      </c>
      <c r="BCW8" s="61">
        <v>5</v>
      </c>
      <c r="BCX8" s="61">
        <v>5</v>
      </c>
      <c r="BCY8" s="61">
        <v>60</v>
      </c>
      <c r="BCZ8" s="61">
        <v>26</v>
      </c>
      <c r="BDA8" s="61">
        <v>38</v>
      </c>
      <c r="BDB8" s="61">
        <v>28</v>
      </c>
      <c r="BDC8" s="61">
        <v>50</v>
      </c>
      <c r="BDD8" s="61">
        <v>180</v>
      </c>
      <c r="BDE8" s="61">
        <v>28</v>
      </c>
      <c r="BDF8" s="61">
        <v>38</v>
      </c>
      <c r="BDG8" s="61">
        <v>0</v>
      </c>
      <c r="BDH8" s="61">
        <v>100</v>
      </c>
      <c r="BDI8" s="61">
        <v>0</v>
      </c>
      <c r="BDJ8" s="61">
        <v>0</v>
      </c>
      <c r="BDK8" s="61">
        <v>100</v>
      </c>
      <c r="BDL8" s="61">
        <v>0</v>
      </c>
      <c r="BDM8" s="61">
        <v>20</v>
      </c>
      <c r="BDN8" s="61">
        <v>2</v>
      </c>
      <c r="BDO8" s="61">
        <v>0</v>
      </c>
      <c r="BDP8" s="61">
        <v>0</v>
      </c>
      <c r="BDQ8" s="61">
        <v>0</v>
      </c>
      <c r="BDR8" s="61">
        <v>0</v>
      </c>
      <c r="BDS8" s="61">
        <v>0</v>
      </c>
      <c r="BDT8" s="61">
        <v>100</v>
      </c>
      <c r="BDU8" s="61">
        <v>0</v>
      </c>
      <c r="BDV8" s="61">
        <v>0</v>
      </c>
      <c r="BDW8" s="61">
        <v>100</v>
      </c>
      <c r="BDX8" s="61">
        <v>0</v>
      </c>
      <c r="BDY8" s="61">
        <v>0</v>
      </c>
      <c r="BDZ8" s="61">
        <v>0</v>
      </c>
      <c r="BEA8" s="61">
        <v>10</v>
      </c>
      <c r="BEB8" s="61">
        <v>2</v>
      </c>
      <c r="BEC8" s="61">
        <v>0</v>
      </c>
      <c r="BED8" s="61">
        <v>0</v>
      </c>
      <c r="BEE8" s="61">
        <v>0</v>
      </c>
      <c r="BEF8" s="61">
        <v>0</v>
      </c>
      <c r="BEG8" s="61">
        <v>0</v>
      </c>
      <c r="BEH8" s="61">
        <v>100</v>
      </c>
      <c r="BEI8" s="61">
        <v>0</v>
      </c>
      <c r="BEJ8" s="61">
        <v>0</v>
      </c>
      <c r="BEK8" s="61">
        <v>100</v>
      </c>
      <c r="BEL8" s="61">
        <v>0</v>
      </c>
      <c r="BEM8" s="61">
        <v>0</v>
      </c>
      <c r="BEN8" s="61">
        <v>0</v>
      </c>
      <c r="BEO8" s="61">
        <v>10</v>
      </c>
      <c r="BEP8" s="61">
        <v>2</v>
      </c>
      <c r="BEQ8" s="61">
        <v>0</v>
      </c>
      <c r="BER8" s="61">
        <v>0</v>
      </c>
      <c r="BES8" s="61">
        <v>0</v>
      </c>
      <c r="BET8" s="61">
        <v>100</v>
      </c>
      <c r="BEU8" s="61">
        <v>10</v>
      </c>
      <c r="BEV8" s="61">
        <v>-100</v>
      </c>
      <c r="BEW8" s="61">
        <v>10</v>
      </c>
      <c r="BEX8" s="61">
        <v>250</v>
      </c>
      <c r="BEY8" s="61">
        <v>-250</v>
      </c>
      <c r="BEZ8" s="61">
        <v>0</v>
      </c>
      <c r="BFA8" s="61">
        <v>0</v>
      </c>
      <c r="BFB8" s="61">
        <v>0</v>
      </c>
      <c r="BFC8" s="61">
        <v>0</v>
      </c>
      <c r="BFD8" s="61">
        <v>0</v>
      </c>
      <c r="BFE8" s="61">
        <v>0</v>
      </c>
      <c r="BFF8" s="61">
        <v>0</v>
      </c>
      <c r="BFG8" s="61">
        <v>0</v>
      </c>
      <c r="BFH8" s="61">
        <v>0</v>
      </c>
      <c r="BFI8" s="61">
        <v>0</v>
      </c>
      <c r="BFJ8" s="61">
        <v>0</v>
      </c>
      <c r="BFK8" s="61">
        <v>4</v>
      </c>
      <c r="BFL8" s="61">
        <v>0</v>
      </c>
      <c r="BXX8" s="61">
        <v>0</v>
      </c>
      <c r="BXY8" s="61">
        <v>0</v>
      </c>
      <c r="BXZ8" s="61">
        <v>0</v>
      </c>
      <c r="BYA8" s="61">
        <v>0</v>
      </c>
      <c r="BYB8" s="61">
        <v>0</v>
      </c>
      <c r="BYC8" s="61">
        <v>0</v>
      </c>
      <c r="BYD8" s="61">
        <v>0</v>
      </c>
      <c r="BYE8" s="61">
        <v>0</v>
      </c>
      <c r="BYF8" s="61">
        <v>0</v>
      </c>
      <c r="BYG8" s="61">
        <v>0</v>
      </c>
      <c r="BYH8" s="61">
        <v>0</v>
      </c>
      <c r="BYI8" s="61">
        <v>0</v>
      </c>
      <c r="BYJ8" s="61">
        <v>0</v>
      </c>
      <c r="BYK8" s="61">
        <v>0</v>
      </c>
      <c r="BYL8" s="61">
        <v>0</v>
      </c>
      <c r="BYM8" s="61">
        <v>0</v>
      </c>
      <c r="BYN8" s="61">
        <v>0</v>
      </c>
      <c r="BYO8" s="61">
        <v>0</v>
      </c>
      <c r="BYP8" s="61">
        <v>0</v>
      </c>
      <c r="BYQ8" s="61">
        <v>0</v>
      </c>
      <c r="BYR8" s="61">
        <v>0</v>
      </c>
      <c r="BYS8" s="61">
        <v>0</v>
      </c>
      <c r="BYT8" s="61">
        <v>0</v>
      </c>
      <c r="BYU8" s="61">
        <v>0</v>
      </c>
      <c r="BYV8" s="61">
        <v>0</v>
      </c>
      <c r="BYW8" s="61">
        <v>0</v>
      </c>
      <c r="BYX8" s="61">
        <v>0</v>
      </c>
      <c r="BYY8" s="61">
        <v>0</v>
      </c>
      <c r="BYZ8" s="61">
        <v>0</v>
      </c>
      <c r="BZA8" s="61">
        <v>0</v>
      </c>
      <c r="BZB8" s="61">
        <v>0</v>
      </c>
      <c r="BZC8" s="61">
        <v>0</v>
      </c>
      <c r="BZD8" s="61">
        <v>0</v>
      </c>
      <c r="BZE8" s="61">
        <v>0</v>
      </c>
      <c r="BZF8" s="61">
        <v>0</v>
      </c>
      <c r="BZG8" s="61">
        <v>0</v>
      </c>
      <c r="BZH8" s="61">
        <v>0</v>
      </c>
      <c r="BZI8" s="61">
        <v>0</v>
      </c>
      <c r="BZJ8" s="61">
        <v>0</v>
      </c>
      <c r="BZK8" s="61">
        <v>0</v>
      </c>
      <c r="BZL8" s="61">
        <v>0</v>
      </c>
      <c r="BZM8" s="61">
        <v>0</v>
      </c>
      <c r="BZN8" s="61">
        <v>0</v>
      </c>
      <c r="BZO8" s="61">
        <v>0</v>
      </c>
      <c r="BZP8" s="61">
        <v>0</v>
      </c>
      <c r="BZQ8" s="61">
        <v>0</v>
      </c>
      <c r="BZR8" s="61">
        <v>0</v>
      </c>
      <c r="BZS8" s="61">
        <v>0</v>
      </c>
      <c r="BZT8" s="61">
        <v>0</v>
      </c>
      <c r="BZU8" s="61">
        <v>0</v>
      </c>
      <c r="BZV8" s="61">
        <v>0</v>
      </c>
      <c r="BZW8" s="61">
        <v>0</v>
      </c>
      <c r="BZX8" s="61">
        <v>0</v>
      </c>
      <c r="BZY8" s="61">
        <v>0</v>
      </c>
      <c r="BZZ8" s="61">
        <v>0</v>
      </c>
      <c r="CAA8" s="61">
        <v>0</v>
      </c>
      <c r="CAB8" s="61">
        <v>0</v>
      </c>
      <c r="CAC8" s="61">
        <v>0</v>
      </c>
      <c r="CAD8" s="61">
        <v>0</v>
      </c>
      <c r="CAE8" s="61">
        <v>0</v>
      </c>
      <c r="CAF8" s="61">
        <v>0</v>
      </c>
      <c r="CAG8" s="61">
        <v>0</v>
      </c>
      <c r="CAH8" s="61">
        <v>0</v>
      </c>
      <c r="CAI8" s="61">
        <v>0</v>
      </c>
      <c r="CAJ8" s="61">
        <v>0</v>
      </c>
      <c r="CAK8" s="61">
        <v>0</v>
      </c>
      <c r="CAL8" s="61">
        <v>0</v>
      </c>
      <c r="CAM8" s="61">
        <v>0</v>
      </c>
      <c r="CAN8" s="61">
        <v>0</v>
      </c>
      <c r="CAO8" s="61">
        <v>0</v>
      </c>
      <c r="CAP8" s="61">
        <v>0</v>
      </c>
      <c r="CAQ8" s="61">
        <v>0</v>
      </c>
      <c r="CAR8" s="61">
        <v>0</v>
      </c>
      <c r="CAS8" s="61">
        <v>0</v>
      </c>
      <c r="CAT8" s="61">
        <v>0</v>
      </c>
      <c r="CAU8" s="61">
        <v>0</v>
      </c>
      <c r="CAV8" s="61">
        <v>0</v>
      </c>
      <c r="CAW8" s="61">
        <v>0</v>
      </c>
      <c r="CAX8" s="61">
        <v>0</v>
      </c>
      <c r="CAY8" s="61">
        <v>0</v>
      </c>
      <c r="CAZ8" s="61">
        <v>0</v>
      </c>
      <c r="CBA8" s="61">
        <v>0</v>
      </c>
      <c r="CBB8" s="61">
        <v>2</v>
      </c>
      <c r="CBC8" s="61">
        <v>0</v>
      </c>
      <c r="CBD8" s="61">
        <v>0</v>
      </c>
      <c r="CBE8" s="61">
        <v>490</v>
      </c>
      <c r="CBF8" s="61">
        <v>500</v>
      </c>
      <c r="CBG8" s="61">
        <v>0</v>
      </c>
      <c r="CBH8" s="61">
        <v>0</v>
      </c>
      <c r="CBI8" s="61">
        <v>0</v>
      </c>
      <c r="CBJ8" s="61">
        <v>0</v>
      </c>
      <c r="CBK8" s="61">
        <v>0</v>
      </c>
      <c r="CBL8" s="61">
        <v>0</v>
      </c>
      <c r="CBM8" s="61">
        <v>0</v>
      </c>
      <c r="CBN8" s="61">
        <v>0</v>
      </c>
      <c r="CBO8" s="61">
        <v>0</v>
      </c>
      <c r="CBP8" s="61">
        <v>0</v>
      </c>
      <c r="CBQ8" s="61">
        <v>0</v>
      </c>
      <c r="CBR8" s="61">
        <v>0</v>
      </c>
      <c r="CBS8" s="61">
        <v>0</v>
      </c>
      <c r="CBT8" s="61">
        <v>0</v>
      </c>
      <c r="CBU8" s="61">
        <v>0</v>
      </c>
      <c r="CBV8" s="61">
        <v>0</v>
      </c>
      <c r="CBW8" s="61">
        <v>0</v>
      </c>
      <c r="CBX8" s="61">
        <v>0</v>
      </c>
      <c r="CBY8" s="61">
        <v>0</v>
      </c>
      <c r="CBZ8" s="61">
        <v>0</v>
      </c>
      <c r="CCA8" s="61">
        <v>0</v>
      </c>
      <c r="CCB8" s="61">
        <v>0</v>
      </c>
      <c r="CCC8" s="61">
        <v>0</v>
      </c>
      <c r="CCD8" s="61">
        <v>0</v>
      </c>
      <c r="CCE8" s="61">
        <v>0</v>
      </c>
      <c r="CCF8" s="61">
        <v>0</v>
      </c>
      <c r="CCG8" s="61">
        <v>0</v>
      </c>
      <c r="CCH8" s="61">
        <v>0</v>
      </c>
      <c r="CCI8" s="61">
        <v>0</v>
      </c>
      <c r="CCJ8" s="61">
        <v>0</v>
      </c>
      <c r="CCK8" s="61">
        <v>0</v>
      </c>
      <c r="CCL8" s="61">
        <v>0</v>
      </c>
      <c r="CCM8" s="61">
        <v>0</v>
      </c>
      <c r="CCN8" s="61">
        <v>0</v>
      </c>
      <c r="CCO8" s="61">
        <v>0</v>
      </c>
      <c r="CCP8" s="61">
        <v>0</v>
      </c>
      <c r="CCQ8" s="61">
        <v>0</v>
      </c>
      <c r="CCR8" s="61">
        <v>0</v>
      </c>
      <c r="CCS8" s="61">
        <v>0</v>
      </c>
      <c r="CCT8" s="61">
        <v>0</v>
      </c>
      <c r="CCU8" s="61">
        <v>0</v>
      </c>
      <c r="CCV8" s="61">
        <v>0</v>
      </c>
      <c r="CCW8" s="61">
        <v>0</v>
      </c>
      <c r="CCX8" s="61">
        <v>0</v>
      </c>
      <c r="CCY8" s="61">
        <v>0</v>
      </c>
      <c r="CCZ8" s="61">
        <v>0</v>
      </c>
      <c r="CDA8" s="61">
        <v>0</v>
      </c>
      <c r="CDB8" s="61">
        <v>0</v>
      </c>
      <c r="CDC8" s="61">
        <v>0</v>
      </c>
      <c r="CDD8" s="61">
        <v>0</v>
      </c>
      <c r="CDE8" s="61">
        <v>0</v>
      </c>
      <c r="CDF8" s="61">
        <v>0</v>
      </c>
      <c r="CDG8" s="61">
        <v>0</v>
      </c>
      <c r="CDH8" s="61">
        <v>0</v>
      </c>
      <c r="CDI8" s="61">
        <v>0</v>
      </c>
      <c r="CDJ8" s="61">
        <v>0</v>
      </c>
      <c r="CDK8" s="61">
        <v>0</v>
      </c>
      <c r="CDL8" s="61">
        <v>0</v>
      </c>
      <c r="CDM8" s="61">
        <v>0</v>
      </c>
      <c r="CDN8" s="61">
        <v>0</v>
      </c>
      <c r="CDO8" s="61">
        <v>0</v>
      </c>
      <c r="CDP8" s="61">
        <v>0</v>
      </c>
      <c r="CDQ8" s="61">
        <v>0</v>
      </c>
      <c r="CDR8" s="61">
        <v>0</v>
      </c>
      <c r="CDS8" s="61">
        <v>0</v>
      </c>
      <c r="CDT8" s="61">
        <v>0</v>
      </c>
      <c r="CDU8" s="61">
        <v>0</v>
      </c>
      <c r="CDV8" s="61">
        <v>0</v>
      </c>
      <c r="CDW8" s="61">
        <v>0</v>
      </c>
      <c r="CDX8" s="61">
        <v>0</v>
      </c>
      <c r="CDY8" s="61">
        <v>0</v>
      </c>
      <c r="CDZ8" s="61">
        <v>0</v>
      </c>
      <c r="CEA8" s="61">
        <v>0</v>
      </c>
      <c r="CEB8" s="61">
        <v>0</v>
      </c>
      <c r="CEC8" s="61">
        <v>0</v>
      </c>
      <c r="CED8" s="61">
        <v>0</v>
      </c>
      <c r="CEE8" s="61">
        <v>0</v>
      </c>
      <c r="CEF8" s="61">
        <v>0</v>
      </c>
      <c r="CEG8" s="61">
        <v>0</v>
      </c>
      <c r="CEH8" s="61">
        <v>0</v>
      </c>
      <c r="CEI8" s="61">
        <v>0</v>
      </c>
      <c r="CEJ8" s="61">
        <v>0</v>
      </c>
      <c r="CEK8" s="61">
        <v>0</v>
      </c>
      <c r="CEL8" s="61">
        <v>0</v>
      </c>
      <c r="CEM8" s="61">
        <v>0</v>
      </c>
      <c r="CEN8" s="61">
        <v>0</v>
      </c>
      <c r="CEO8" s="61">
        <v>0</v>
      </c>
      <c r="CEP8" s="61">
        <v>0</v>
      </c>
      <c r="CEQ8" s="61">
        <v>0</v>
      </c>
      <c r="CER8" s="61">
        <v>0</v>
      </c>
      <c r="CES8" s="61">
        <v>0</v>
      </c>
      <c r="CET8" s="61">
        <v>0</v>
      </c>
      <c r="CEU8" s="61">
        <v>0</v>
      </c>
      <c r="CEV8" s="61">
        <v>0</v>
      </c>
      <c r="CEW8" s="61">
        <v>0</v>
      </c>
      <c r="CEX8" s="61">
        <v>0</v>
      </c>
      <c r="CEY8" s="61">
        <v>0</v>
      </c>
      <c r="CEZ8" s="61">
        <v>0</v>
      </c>
      <c r="CFA8" s="61">
        <v>0</v>
      </c>
      <c r="CFB8" s="61">
        <v>0</v>
      </c>
      <c r="CFC8" s="61">
        <v>0</v>
      </c>
      <c r="CFD8" s="61">
        <v>0</v>
      </c>
      <c r="CFE8" s="61">
        <v>0</v>
      </c>
      <c r="CFF8" s="61">
        <v>0</v>
      </c>
      <c r="CFG8" s="61">
        <v>0</v>
      </c>
      <c r="CFH8" s="61">
        <v>0</v>
      </c>
      <c r="CFI8" s="61">
        <v>0</v>
      </c>
      <c r="CFJ8" s="61">
        <v>0</v>
      </c>
      <c r="CFK8" s="61">
        <v>0</v>
      </c>
      <c r="CFL8" s="61">
        <v>0</v>
      </c>
      <c r="CFM8" s="61">
        <v>0</v>
      </c>
      <c r="CFN8" s="61">
        <v>0</v>
      </c>
      <c r="CFO8" s="61">
        <v>2</v>
      </c>
      <c r="CFP8" s="61">
        <v>0</v>
      </c>
      <c r="CFQ8" s="61">
        <v>0</v>
      </c>
      <c r="CFR8" s="61">
        <v>490</v>
      </c>
      <c r="CFS8" s="61">
        <v>500</v>
      </c>
      <c r="CFT8" s="61">
        <v>0</v>
      </c>
      <c r="CFU8" s="61">
        <v>0</v>
      </c>
      <c r="CFV8" s="61">
        <v>0</v>
      </c>
      <c r="CFW8" s="61">
        <v>0</v>
      </c>
      <c r="CFX8" s="61">
        <v>1</v>
      </c>
      <c r="CFY8" s="61">
        <v>0</v>
      </c>
      <c r="CFZ8" s="61">
        <v>0</v>
      </c>
      <c r="CGA8" s="61">
        <v>0</v>
      </c>
      <c r="CGB8" s="61">
        <v>0</v>
      </c>
      <c r="CGC8" s="61">
        <v>0</v>
      </c>
      <c r="CGD8" s="61">
        <v>0</v>
      </c>
      <c r="CGE8" s="61">
        <v>100</v>
      </c>
      <c r="CGF8" s="61">
        <v>0</v>
      </c>
      <c r="CGG8" s="61">
        <v>0</v>
      </c>
      <c r="CGH8" s="61">
        <v>0</v>
      </c>
      <c r="CGI8" s="61">
        <v>0</v>
      </c>
      <c r="CGJ8" s="61">
        <v>0</v>
      </c>
      <c r="CGK8" s="61">
        <v>0</v>
      </c>
      <c r="CGL8" s="61">
        <v>0</v>
      </c>
      <c r="CGM8" s="61">
        <v>0</v>
      </c>
      <c r="CGN8" s="61">
        <v>0</v>
      </c>
      <c r="CGO8" s="61">
        <v>0</v>
      </c>
      <c r="CGP8" s="61">
        <v>0</v>
      </c>
      <c r="CGQ8" s="61">
        <v>0</v>
      </c>
      <c r="CGR8" s="61">
        <v>0</v>
      </c>
      <c r="CGS8" s="61">
        <v>0</v>
      </c>
      <c r="CGT8" s="61">
        <v>0</v>
      </c>
      <c r="CGU8" s="61">
        <v>0</v>
      </c>
      <c r="CGV8" s="61">
        <v>0</v>
      </c>
      <c r="CGW8" s="61">
        <v>0</v>
      </c>
      <c r="CGX8" s="61">
        <v>0</v>
      </c>
      <c r="CGY8" s="61">
        <v>0</v>
      </c>
      <c r="CGZ8" s="61">
        <v>0</v>
      </c>
      <c r="CHA8" s="61">
        <v>0</v>
      </c>
      <c r="CHB8" s="61">
        <v>0</v>
      </c>
      <c r="CHC8" s="61">
        <v>0</v>
      </c>
      <c r="CHD8" s="61">
        <v>0</v>
      </c>
      <c r="CHE8" s="61">
        <v>0</v>
      </c>
      <c r="CHF8" s="61">
        <v>0</v>
      </c>
      <c r="CHG8" s="61">
        <v>0</v>
      </c>
      <c r="CHH8" s="61">
        <v>0</v>
      </c>
      <c r="CHI8" s="61">
        <v>0</v>
      </c>
      <c r="CHJ8" s="61">
        <v>0</v>
      </c>
      <c r="CHK8" s="61">
        <v>0</v>
      </c>
      <c r="CHL8" s="61">
        <v>0</v>
      </c>
      <c r="CHM8" s="61">
        <v>0</v>
      </c>
      <c r="CHN8" s="61">
        <v>0</v>
      </c>
      <c r="CHO8" s="61">
        <v>0</v>
      </c>
      <c r="CHP8" s="61">
        <v>0</v>
      </c>
      <c r="CHQ8" s="61">
        <v>0</v>
      </c>
      <c r="CHR8" s="61">
        <v>0</v>
      </c>
      <c r="CHS8" s="61">
        <v>0</v>
      </c>
      <c r="CHT8" s="61">
        <v>0</v>
      </c>
      <c r="CHU8" s="61">
        <v>0</v>
      </c>
      <c r="CHV8" s="61">
        <v>0</v>
      </c>
      <c r="CHW8" s="61">
        <v>0</v>
      </c>
      <c r="CHX8" s="61">
        <v>0</v>
      </c>
      <c r="CHY8" s="61">
        <v>0</v>
      </c>
      <c r="CHZ8" s="61">
        <v>0</v>
      </c>
      <c r="CIA8" s="61">
        <v>0</v>
      </c>
      <c r="CIB8" s="61">
        <v>0</v>
      </c>
      <c r="CIC8" s="61">
        <v>0</v>
      </c>
      <c r="CID8" s="61">
        <v>0</v>
      </c>
      <c r="CIE8" s="61">
        <v>0</v>
      </c>
      <c r="CIF8" s="61">
        <v>0</v>
      </c>
      <c r="CIG8" s="61">
        <v>0</v>
      </c>
      <c r="CIH8" s="61">
        <v>0</v>
      </c>
      <c r="CII8" s="61">
        <v>0</v>
      </c>
      <c r="CIJ8" s="61">
        <v>0</v>
      </c>
      <c r="CIK8" s="61">
        <v>0</v>
      </c>
      <c r="CIL8" s="61">
        <v>0</v>
      </c>
      <c r="CIM8" s="61">
        <v>0</v>
      </c>
      <c r="CIN8" s="61">
        <v>0</v>
      </c>
      <c r="CIO8" s="61">
        <v>0</v>
      </c>
      <c r="CIP8" s="61">
        <v>0</v>
      </c>
      <c r="CIQ8" s="61">
        <v>0</v>
      </c>
      <c r="CIR8" s="61">
        <v>0</v>
      </c>
      <c r="CIS8" s="61">
        <v>0</v>
      </c>
      <c r="CIT8" s="61">
        <v>0</v>
      </c>
      <c r="CIU8" s="61">
        <v>0</v>
      </c>
      <c r="CIV8" s="61">
        <v>0</v>
      </c>
      <c r="CIW8" s="61">
        <v>0</v>
      </c>
      <c r="CIX8" s="61">
        <v>0</v>
      </c>
      <c r="CIY8" s="61">
        <v>0</v>
      </c>
      <c r="CIZ8" s="61">
        <v>0</v>
      </c>
      <c r="CJA8" s="61">
        <v>0</v>
      </c>
      <c r="CJB8" s="61">
        <v>0</v>
      </c>
      <c r="CJC8" s="61">
        <v>0</v>
      </c>
      <c r="CJD8" s="61">
        <v>0</v>
      </c>
      <c r="CJE8" s="61">
        <v>0</v>
      </c>
      <c r="CJF8" s="61">
        <v>0</v>
      </c>
      <c r="CJG8" s="61">
        <v>0</v>
      </c>
      <c r="CJH8" s="61">
        <v>0</v>
      </c>
      <c r="CJI8" s="61">
        <v>0</v>
      </c>
      <c r="CJJ8" s="61">
        <v>0</v>
      </c>
      <c r="CJK8" s="61">
        <v>0</v>
      </c>
      <c r="CJL8" s="61">
        <v>0</v>
      </c>
      <c r="CJM8" s="61">
        <v>0</v>
      </c>
      <c r="CJN8" s="61">
        <v>0</v>
      </c>
      <c r="CJO8" s="61">
        <v>0</v>
      </c>
      <c r="CJP8" s="61">
        <v>0</v>
      </c>
      <c r="CJQ8" s="61">
        <v>0</v>
      </c>
      <c r="CJR8" s="61">
        <v>0</v>
      </c>
      <c r="CJS8" s="61">
        <v>0</v>
      </c>
      <c r="CJT8" s="61">
        <v>0</v>
      </c>
      <c r="CJU8" s="61">
        <v>0</v>
      </c>
      <c r="CJV8" s="61">
        <v>0</v>
      </c>
      <c r="CJW8" s="61">
        <v>0</v>
      </c>
      <c r="CJX8" s="61">
        <v>0</v>
      </c>
      <c r="CJY8" s="61">
        <v>0</v>
      </c>
      <c r="CJZ8" s="61">
        <v>0</v>
      </c>
      <c r="CKA8" s="61">
        <v>0</v>
      </c>
      <c r="CKB8" s="61">
        <v>2</v>
      </c>
      <c r="CKC8" s="61">
        <v>0</v>
      </c>
      <c r="CKD8" s="61">
        <v>0</v>
      </c>
      <c r="CKE8" s="61">
        <v>200</v>
      </c>
      <c r="CKF8" s="61">
        <v>300</v>
      </c>
      <c r="CKG8" s="61">
        <v>0</v>
      </c>
      <c r="CKH8" s="61">
        <v>0</v>
      </c>
      <c r="CKI8" s="61">
        <v>0</v>
      </c>
      <c r="CKJ8" s="61">
        <v>0</v>
      </c>
      <c r="CKK8" s="61">
        <v>0</v>
      </c>
      <c r="CKL8" s="61">
        <v>0</v>
      </c>
      <c r="CKM8" s="61">
        <v>0</v>
      </c>
      <c r="CKN8" s="61">
        <v>0</v>
      </c>
      <c r="CKO8" s="61">
        <v>0</v>
      </c>
      <c r="CKP8" s="61">
        <v>0</v>
      </c>
      <c r="CKQ8" s="61">
        <v>0</v>
      </c>
      <c r="CKR8" s="61">
        <v>0</v>
      </c>
      <c r="CKS8" s="61">
        <v>0</v>
      </c>
      <c r="CKT8" s="61">
        <v>0</v>
      </c>
      <c r="CKU8" s="61">
        <v>0</v>
      </c>
      <c r="CKV8" s="61">
        <v>0</v>
      </c>
      <c r="CKW8" s="61">
        <v>0</v>
      </c>
      <c r="CKX8" s="61">
        <v>0</v>
      </c>
      <c r="CKY8" s="61">
        <v>0</v>
      </c>
      <c r="CKZ8" s="61">
        <v>0</v>
      </c>
      <c r="CLA8" s="61">
        <v>0</v>
      </c>
      <c r="CLB8" s="61">
        <v>0</v>
      </c>
      <c r="CLC8" s="61">
        <v>0</v>
      </c>
      <c r="CLD8" s="61">
        <v>0</v>
      </c>
      <c r="CLE8" s="61">
        <v>0</v>
      </c>
      <c r="CLF8" s="61">
        <v>0</v>
      </c>
      <c r="CLG8" s="61">
        <v>0</v>
      </c>
      <c r="CLH8" s="61">
        <v>0</v>
      </c>
      <c r="CLI8" s="61">
        <v>0</v>
      </c>
      <c r="CLJ8" s="61">
        <v>0</v>
      </c>
      <c r="CLK8" s="61">
        <v>0</v>
      </c>
      <c r="CLL8" s="61">
        <v>0</v>
      </c>
      <c r="CLM8" s="61">
        <v>0</v>
      </c>
      <c r="CLN8" s="61">
        <v>0</v>
      </c>
      <c r="CLO8" s="61">
        <v>0</v>
      </c>
      <c r="CLP8" s="61">
        <v>0</v>
      </c>
      <c r="CLQ8" s="61">
        <v>0</v>
      </c>
      <c r="CLR8" s="61">
        <v>0</v>
      </c>
      <c r="CLS8" s="61">
        <v>0</v>
      </c>
      <c r="CLT8" s="61">
        <v>0</v>
      </c>
      <c r="CLU8" s="61">
        <v>0</v>
      </c>
      <c r="CLV8" s="61">
        <v>0</v>
      </c>
      <c r="CLW8" s="61">
        <v>0</v>
      </c>
      <c r="CLX8" s="61">
        <v>0</v>
      </c>
      <c r="CLY8" s="61">
        <v>0</v>
      </c>
      <c r="CLZ8" s="61">
        <v>0</v>
      </c>
      <c r="CMA8" s="61">
        <v>0</v>
      </c>
      <c r="CMB8" s="61">
        <v>0</v>
      </c>
      <c r="CMC8" s="61">
        <v>0</v>
      </c>
      <c r="CMD8" s="61">
        <v>0</v>
      </c>
      <c r="CME8" s="61">
        <v>0</v>
      </c>
      <c r="CMF8" s="61">
        <v>0</v>
      </c>
      <c r="CMG8" s="61">
        <v>0</v>
      </c>
      <c r="CMH8" s="61">
        <v>0</v>
      </c>
      <c r="CMI8" s="61">
        <v>0</v>
      </c>
      <c r="CMJ8" s="61">
        <v>0</v>
      </c>
      <c r="CMK8" s="61">
        <v>0</v>
      </c>
      <c r="CML8" s="61">
        <v>0</v>
      </c>
      <c r="CMM8" s="61">
        <v>0</v>
      </c>
      <c r="CMN8" s="61">
        <v>0</v>
      </c>
      <c r="CMO8" s="61">
        <v>0</v>
      </c>
      <c r="CMP8" s="61">
        <v>0</v>
      </c>
      <c r="CMQ8" s="61">
        <v>0</v>
      </c>
      <c r="CMR8" s="61">
        <v>0</v>
      </c>
      <c r="CMS8" s="61">
        <v>0</v>
      </c>
      <c r="CMT8" s="61">
        <v>0</v>
      </c>
      <c r="CMU8" s="61">
        <v>0</v>
      </c>
      <c r="CMV8" s="61">
        <v>0</v>
      </c>
      <c r="CMW8" s="61">
        <v>0</v>
      </c>
      <c r="CMX8" s="61">
        <v>0</v>
      </c>
      <c r="CMY8" s="61">
        <v>0</v>
      </c>
      <c r="CMZ8" s="61">
        <v>0</v>
      </c>
      <c r="CNA8" s="61">
        <v>0</v>
      </c>
      <c r="CNB8" s="61">
        <v>0</v>
      </c>
      <c r="CNC8" s="61">
        <v>0</v>
      </c>
      <c r="CND8" s="61">
        <v>0</v>
      </c>
      <c r="CNE8" s="61">
        <v>0</v>
      </c>
      <c r="CNF8" s="61">
        <v>0</v>
      </c>
      <c r="CNG8" s="61">
        <v>0</v>
      </c>
      <c r="CNH8" s="61">
        <v>0</v>
      </c>
      <c r="CNI8" s="61">
        <v>0</v>
      </c>
      <c r="CNJ8" s="61">
        <v>0</v>
      </c>
      <c r="CNK8" s="61">
        <v>0</v>
      </c>
      <c r="CNL8" s="61">
        <v>0</v>
      </c>
      <c r="CNM8" s="61">
        <v>0</v>
      </c>
      <c r="CNN8" s="61">
        <v>0</v>
      </c>
      <c r="CNO8" s="61">
        <v>0</v>
      </c>
      <c r="CNP8" s="61">
        <v>0</v>
      </c>
      <c r="CNQ8" s="61">
        <v>0</v>
      </c>
      <c r="CNR8" s="61">
        <v>0</v>
      </c>
      <c r="CNS8" s="61">
        <v>0</v>
      </c>
      <c r="CNT8" s="61">
        <v>0</v>
      </c>
      <c r="CNU8" s="61">
        <v>0</v>
      </c>
      <c r="CNV8" s="61">
        <v>0</v>
      </c>
      <c r="CNW8" s="61">
        <v>0</v>
      </c>
      <c r="CNX8" s="61">
        <v>0</v>
      </c>
      <c r="CNY8" s="61">
        <v>0</v>
      </c>
      <c r="CNZ8" s="61">
        <v>0</v>
      </c>
      <c r="COA8" s="61">
        <v>0</v>
      </c>
      <c r="COB8" s="61">
        <v>0</v>
      </c>
      <c r="COC8" s="61">
        <v>0</v>
      </c>
      <c r="COD8" s="61">
        <v>0</v>
      </c>
      <c r="COE8" s="61">
        <v>0</v>
      </c>
      <c r="COF8" s="61">
        <v>0</v>
      </c>
      <c r="COG8" s="61">
        <v>0</v>
      </c>
      <c r="COH8" s="61">
        <v>0</v>
      </c>
      <c r="COI8" s="61">
        <v>0</v>
      </c>
      <c r="COJ8" s="61">
        <v>0</v>
      </c>
      <c r="COK8" s="61">
        <v>0</v>
      </c>
      <c r="COL8" s="61">
        <v>0</v>
      </c>
      <c r="COM8" s="61">
        <v>0</v>
      </c>
      <c r="CON8" s="61">
        <v>0</v>
      </c>
      <c r="COO8" s="61">
        <v>2</v>
      </c>
      <c r="COP8" s="61">
        <v>0</v>
      </c>
      <c r="COQ8" s="61">
        <v>0</v>
      </c>
      <c r="COR8" s="61">
        <v>150</v>
      </c>
      <c r="COS8" s="61">
        <v>200</v>
      </c>
      <c r="COT8" s="61">
        <v>0</v>
      </c>
      <c r="COU8" s="61">
        <v>0</v>
      </c>
      <c r="COV8" s="61">
        <v>0</v>
      </c>
      <c r="COW8" s="61">
        <v>0</v>
      </c>
      <c r="COX8" s="61">
        <v>0</v>
      </c>
      <c r="COY8" s="61">
        <v>0</v>
      </c>
      <c r="COZ8" s="61">
        <v>0</v>
      </c>
      <c r="CPA8" s="61">
        <v>0</v>
      </c>
      <c r="CPB8" s="61">
        <v>0</v>
      </c>
      <c r="CPC8" s="61">
        <v>0</v>
      </c>
      <c r="CPD8" s="61">
        <v>0</v>
      </c>
      <c r="CPE8" s="61">
        <v>0</v>
      </c>
      <c r="CPF8" s="61">
        <v>0</v>
      </c>
      <c r="CPG8" s="61">
        <v>0</v>
      </c>
      <c r="CPH8" s="61">
        <v>0</v>
      </c>
      <c r="CPI8" s="61">
        <v>0</v>
      </c>
      <c r="CPJ8" s="61">
        <v>0</v>
      </c>
      <c r="CPK8" s="61">
        <v>0</v>
      </c>
      <c r="CPL8" s="61">
        <v>0</v>
      </c>
      <c r="CPM8" s="61">
        <v>0</v>
      </c>
      <c r="CPN8" s="61">
        <v>0</v>
      </c>
      <c r="CPO8" s="61">
        <v>0</v>
      </c>
      <c r="CPP8" s="61">
        <v>0</v>
      </c>
      <c r="CPQ8" s="61">
        <v>0</v>
      </c>
      <c r="CPR8" s="61">
        <v>0</v>
      </c>
      <c r="CPS8" s="61">
        <v>0</v>
      </c>
      <c r="CPT8" s="61">
        <v>0</v>
      </c>
      <c r="CPU8" s="61">
        <v>0</v>
      </c>
      <c r="CPV8" s="61">
        <v>0</v>
      </c>
      <c r="CPW8" s="61">
        <v>0</v>
      </c>
      <c r="CPX8" s="61">
        <v>0</v>
      </c>
      <c r="CPY8" s="61">
        <v>0</v>
      </c>
      <c r="CPZ8" s="61">
        <v>0</v>
      </c>
      <c r="CQA8" s="61">
        <v>0</v>
      </c>
      <c r="CQB8" s="61">
        <v>0</v>
      </c>
      <c r="CQC8" s="61">
        <v>0</v>
      </c>
      <c r="CQD8" s="61">
        <v>0</v>
      </c>
      <c r="CQE8" s="61">
        <v>0</v>
      </c>
      <c r="CQF8" s="61">
        <v>0</v>
      </c>
      <c r="CQG8" s="61">
        <v>0</v>
      </c>
      <c r="CQH8" s="61">
        <v>0</v>
      </c>
      <c r="CQI8" s="61">
        <v>0</v>
      </c>
      <c r="CQJ8" s="61">
        <v>0</v>
      </c>
      <c r="CQK8" s="61">
        <v>0</v>
      </c>
      <c r="CQL8" s="61">
        <v>0</v>
      </c>
      <c r="CQM8" s="61">
        <v>0</v>
      </c>
      <c r="CQN8" s="61">
        <v>0</v>
      </c>
      <c r="CQO8" s="61">
        <v>0</v>
      </c>
      <c r="CQP8" s="61">
        <v>0</v>
      </c>
      <c r="CQQ8" s="61">
        <v>0</v>
      </c>
      <c r="CQR8" s="61">
        <v>0</v>
      </c>
      <c r="CQS8" s="61">
        <v>0</v>
      </c>
      <c r="CQT8" s="61">
        <v>0</v>
      </c>
      <c r="CQU8" s="61">
        <v>0</v>
      </c>
      <c r="CQV8" s="61">
        <v>0</v>
      </c>
      <c r="CQW8" s="61">
        <v>0</v>
      </c>
      <c r="CQX8" s="61">
        <v>0</v>
      </c>
      <c r="CQY8" s="61">
        <v>0</v>
      </c>
      <c r="CQZ8" s="61">
        <v>0</v>
      </c>
      <c r="CRA8" s="61">
        <v>0</v>
      </c>
      <c r="CRB8" s="61">
        <v>0</v>
      </c>
      <c r="CRC8" s="61">
        <v>0</v>
      </c>
      <c r="CRD8" s="61">
        <v>0</v>
      </c>
      <c r="CRE8" s="61">
        <v>0</v>
      </c>
      <c r="CRF8" s="61">
        <v>0</v>
      </c>
      <c r="CRG8" s="61">
        <v>0</v>
      </c>
      <c r="CRH8" s="61">
        <v>0</v>
      </c>
      <c r="CRI8" s="61">
        <v>0</v>
      </c>
      <c r="CRJ8" s="61">
        <v>0</v>
      </c>
      <c r="CRK8" s="61">
        <v>0</v>
      </c>
      <c r="CRL8" s="61">
        <v>0</v>
      </c>
      <c r="CRM8" s="61">
        <v>0</v>
      </c>
      <c r="CRN8" s="61">
        <v>0</v>
      </c>
      <c r="CRO8" s="61">
        <v>0</v>
      </c>
      <c r="CRP8" s="61">
        <v>0</v>
      </c>
      <c r="CRQ8" s="61">
        <v>0</v>
      </c>
      <c r="CRR8" s="61">
        <v>0</v>
      </c>
      <c r="CRS8" s="61">
        <v>0</v>
      </c>
      <c r="CRT8" s="61">
        <v>0</v>
      </c>
      <c r="CRU8" s="61">
        <v>0</v>
      </c>
      <c r="CRV8" s="61">
        <v>0</v>
      </c>
      <c r="CRW8" s="61">
        <v>0</v>
      </c>
      <c r="CRX8" s="61">
        <v>0</v>
      </c>
      <c r="CRY8" s="61">
        <v>0</v>
      </c>
      <c r="CRZ8" s="61">
        <v>0</v>
      </c>
      <c r="CSA8" s="61">
        <v>0</v>
      </c>
      <c r="CSB8" s="61">
        <v>0</v>
      </c>
      <c r="CSC8" s="61">
        <v>0</v>
      </c>
      <c r="CSD8" s="61">
        <v>0</v>
      </c>
      <c r="CSE8" s="61">
        <v>0</v>
      </c>
      <c r="CSF8" s="61">
        <v>0</v>
      </c>
      <c r="CSG8" s="61">
        <v>0</v>
      </c>
      <c r="CSH8" s="61">
        <v>0</v>
      </c>
      <c r="CSI8" s="61">
        <v>0</v>
      </c>
      <c r="CSJ8" s="61">
        <v>0</v>
      </c>
      <c r="CSK8" s="61">
        <v>0</v>
      </c>
      <c r="CSL8" s="61">
        <v>0</v>
      </c>
      <c r="CSM8" s="61">
        <v>0</v>
      </c>
      <c r="CSN8" s="61">
        <v>0</v>
      </c>
      <c r="CSO8" s="61">
        <v>0</v>
      </c>
      <c r="CSP8" s="61">
        <v>0</v>
      </c>
      <c r="CSQ8" s="61">
        <v>0</v>
      </c>
      <c r="CSR8" s="61">
        <v>0</v>
      </c>
      <c r="CSS8" s="61">
        <v>0</v>
      </c>
      <c r="CST8" s="61">
        <v>0</v>
      </c>
      <c r="CSU8" s="61">
        <v>0</v>
      </c>
      <c r="CSV8" s="61">
        <v>0</v>
      </c>
      <c r="CSW8" s="61">
        <v>0</v>
      </c>
      <c r="CSX8" s="61">
        <v>0</v>
      </c>
      <c r="CSY8" s="61">
        <v>0</v>
      </c>
      <c r="CSZ8" s="61">
        <v>0</v>
      </c>
      <c r="CTA8" s="61">
        <v>0</v>
      </c>
      <c r="CTB8" s="61">
        <v>2</v>
      </c>
      <c r="CTC8" s="61">
        <v>0</v>
      </c>
      <c r="CTD8" s="61">
        <v>10</v>
      </c>
      <c r="CTE8" s="61">
        <v>400</v>
      </c>
      <c r="CTF8" s="61">
        <v>500</v>
      </c>
      <c r="CTG8" s="61">
        <v>0</v>
      </c>
      <c r="CTH8" s="61">
        <v>0</v>
      </c>
      <c r="CTI8" s="61">
        <v>0</v>
      </c>
      <c r="CTJ8" s="61">
        <v>0</v>
      </c>
      <c r="CTK8" s="61">
        <v>0</v>
      </c>
      <c r="CTL8" s="61">
        <v>0</v>
      </c>
      <c r="CTM8" s="61">
        <v>0</v>
      </c>
      <c r="CTN8" s="61">
        <v>0</v>
      </c>
      <c r="CTO8" s="61">
        <v>0</v>
      </c>
      <c r="CTP8" s="61">
        <v>0</v>
      </c>
      <c r="CTQ8" s="61">
        <v>0</v>
      </c>
      <c r="CTR8" s="61">
        <v>0</v>
      </c>
      <c r="CTS8" s="61">
        <v>0</v>
      </c>
      <c r="CTT8" s="61">
        <v>0</v>
      </c>
      <c r="CTU8" s="61">
        <v>0</v>
      </c>
      <c r="CTV8" s="61">
        <v>0</v>
      </c>
      <c r="CTW8" s="61">
        <v>0</v>
      </c>
      <c r="CTX8" s="61">
        <v>0</v>
      </c>
      <c r="CTY8" s="61">
        <v>0</v>
      </c>
      <c r="CTZ8" s="61">
        <v>0</v>
      </c>
      <c r="CUA8" s="61">
        <v>0</v>
      </c>
      <c r="CUB8" s="61">
        <v>0</v>
      </c>
      <c r="CUC8" s="61">
        <v>0</v>
      </c>
      <c r="CUD8" s="61">
        <v>0</v>
      </c>
      <c r="CUE8" s="61">
        <v>0</v>
      </c>
      <c r="CUF8" s="61">
        <v>0</v>
      </c>
      <c r="CUG8" s="61">
        <v>0</v>
      </c>
      <c r="CUH8" s="61">
        <v>0</v>
      </c>
      <c r="CUI8" s="61">
        <v>0</v>
      </c>
      <c r="CUJ8" s="61">
        <v>0</v>
      </c>
      <c r="CUK8" s="61">
        <v>0</v>
      </c>
      <c r="CUL8" s="61">
        <v>0</v>
      </c>
      <c r="CUM8" s="61">
        <v>0</v>
      </c>
      <c r="CUN8" s="61">
        <v>0</v>
      </c>
      <c r="CUO8" s="61">
        <v>0</v>
      </c>
      <c r="CUP8" s="61">
        <v>0</v>
      </c>
      <c r="CUQ8" s="61">
        <v>0</v>
      </c>
      <c r="CUR8" s="61">
        <v>0</v>
      </c>
      <c r="CUS8" s="61">
        <v>0</v>
      </c>
      <c r="CUT8" s="61">
        <v>0</v>
      </c>
      <c r="CUU8" s="61">
        <v>0</v>
      </c>
      <c r="CUV8" s="61">
        <v>0</v>
      </c>
      <c r="CUW8" s="61">
        <v>0</v>
      </c>
      <c r="CUX8" s="61">
        <v>0</v>
      </c>
      <c r="CUY8" s="61">
        <v>0</v>
      </c>
      <c r="CUZ8" s="61">
        <v>0</v>
      </c>
      <c r="CVA8" s="61">
        <v>0</v>
      </c>
      <c r="CVB8" s="61">
        <v>0</v>
      </c>
      <c r="CVC8" s="61">
        <v>0</v>
      </c>
      <c r="CVD8" s="61">
        <v>0</v>
      </c>
      <c r="CVE8" s="61">
        <v>0</v>
      </c>
      <c r="CVF8" s="61">
        <v>0</v>
      </c>
      <c r="CVG8" s="61">
        <v>0</v>
      </c>
      <c r="CVH8" s="61">
        <v>0</v>
      </c>
      <c r="CVI8" s="61">
        <v>0</v>
      </c>
      <c r="CVJ8" s="61">
        <v>0</v>
      </c>
      <c r="CVK8" s="61">
        <v>0</v>
      </c>
      <c r="CVL8" s="61">
        <v>0</v>
      </c>
      <c r="CVM8" s="61">
        <v>0</v>
      </c>
      <c r="CVN8" s="61">
        <v>0</v>
      </c>
      <c r="CVO8" s="61">
        <v>0</v>
      </c>
      <c r="CVP8" s="61">
        <v>0</v>
      </c>
      <c r="CVQ8" s="61">
        <v>0</v>
      </c>
      <c r="CVR8" s="61">
        <v>0</v>
      </c>
      <c r="CVS8" s="61">
        <v>0</v>
      </c>
      <c r="CVT8" s="61">
        <v>0</v>
      </c>
      <c r="CVU8" s="61">
        <v>0</v>
      </c>
      <c r="CVV8" s="61">
        <v>0</v>
      </c>
      <c r="CVW8" s="61">
        <v>0</v>
      </c>
      <c r="CVX8" s="61">
        <v>0</v>
      </c>
      <c r="CVY8" s="61">
        <v>0</v>
      </c>
      <c r="CVZ8" s="61">
        <v>0</v>
      </c>
      <c r="CWA8" s="61">
        <v>0</v>
      </c>
      <c r="CWB8" s="61">
        <v>0</v>
      </c>
      <c r="CWC8" s="61">
        <v>0</v>
      </c>
      <c r="CWD8" s="61">
        <v>0</v>
      </c>
      <c r="CWE8" s="61">
        <v>0</v>
      </c>
      <c r="CWF8" s="61">
        <v>0</v>
      </c>
      <c r="CWG8" s="61">
        <v>0</v>
      </c>
      <c r="CWH8" s="61">
        <v>0</v>
      </c>
      <c r="CWI8" s="61">
        <v>0</v>
      </c>
      <c r="CWJ8" s="61">
        <v>0</v>
      </c>
      <c r="CWK8" s="61">
        <v>0</v>
      </c>
      <c r="CWL8" s="61">
        <v>0</v>
      </c>
      <c r="CWM8" s="61">
        <v>0</v>
      </c>
      <c r="CWN8" s="61">
        <v>0</v>
      </c>
      <c r="CWO8" s="61">
        <v>0</v>
      </c>
      <c r="CWP8" s="61">
        <v>0</v>
      </c>
      <c r="CWQ8" s="61">
        <v>0</v>
      </c>
      <c r="CWR8" s="61">
        <v>0</v>
      </c>
      <c r="CWS8" s="61">
        <v>0</v>
      </c>
      <c r="CWT8" s="61">
        <v>0</v>
      </c>
      <c r="CWU8" s="61">
        <v>0</v>
      </c>
      <c r="CWV8" s="61">
        <v>0</v>
      </c>
      <c r="CWW8" s="61">
        <v>0</v>
      </c>
      <c r="CWX8" s="61">
        <v>0</v>
      </c>
      <c r="CWY8" s="61">
        <v>0</v>
      </c>
      <c r="CWZ8" s="61">
        <v>0</v>
      </c>
      <c r="CXA8" s="61">
        <v>0</v>
      </c>
      <c r="CXB8" s="61">
        <v>0</v>
      </c>
      <c r="CXC8" s="61">
        <v>0</v>
      </c>
      <c r="CXD8" s="61">
        <v>0</v>
      </c>
      <c r="CXE8" s="61">
        <v>0</v>
      </c>
      <c r="CXF8" s="61">
        <v>0</v>
      </c>
      <c r="CXG8" s="61">
        <v>0</v>
      </c>
      <c r="CXH8" s="61">
        <v>1</v>
      </c>
      <c r="CXI8" s="61">
        <v>0</v>
      </c>
      <c r="CXJ8" s="61">
        <v>0</v>
      </c>
      <c r="CXK8" s="61">
        <v>0</v>
      </c>
      <c r="CXL8" s="61">
        <v>0</v>
      </c>
      <c r="CXM8" s="61">
        <v>0</v>
      </c>
      <c r="CXN8" s="61">
        <v>0</v>
      </c>
      <c r="CXO8" s="61">
        <v>0</v>
      </c>
      <c r="CXP8" s="61">
        <v>0</v>
      </c>
      <c r="CXQ8" s="61">
        <v>0</v>
      </c>
      <c r="CXR8" s="61">
        <v>0</v>
      </c>
      <c r="CXS8" s="61">
        <v>0</v>
      </c>
      <c r="CXT8" s="61">
        <v>0</v>
      </c>
      <c r="CXU8" s="61">
        <v>0</v>
      </c>
      <c r="CXV8" s="61">
        <v>0</v>
      </c>
      <c r="CXW8" s="61">
        <v>0</v>
      </c>
      <c r="CXX8" s="61">
        <v>0</v>
      </c>
      <c r="CXY8" s="61">
        <v>0</v>
      </c>
      <c r="CXZ8" s="61">
        <v>0</v>
      </c>
      <c r="CYA8" s="61">
        <v>0</v>
      </c>
      <c r="CYB8" s="61">
        <v>0</v>
      </c>
      <c r="CYC8" s="61">
        <v>0</v>
      </c>
      <c r="CYD8" s="61">
        <v>0</v>
      </c>
      <c r="CYE8" s="61">
        <v>0</v>
      </c>
      <c r="CYF8" s="61">
        <v>0</v>
      </c>
      <c r="CYG8" s="61">
        <v>0</v>
      </c>
      <c r="CYH8" s="61">
        <v>0</v>
      </c>
      <c r="CYI8" s="61">
        <v>0</v>
      </c>
      <c r="CYJ8" s="61">
        <v>0</v>
      </c>
      <c r="CYK8" s="61">
        <v>0</v>
      </c>
      <c r="CYL8" s="61">
        <v>0</v>
      </c>
      <c r="CYM8" s="61">
        <v>0</v>
      </c>
      <c r="CYN8" s="61">
        <v>0</v>
      </c>
      <c r="CYO8" s="61">
        <v>0</v>
      </c>
      <c r="CYP8" s="61">
        <v>0</v>
      </c>
      <c r="CYQ8" s="61">
        <v>0</v>
      </c>
      <c r="CYR8" s="61">
        <v>0</v>
      </c>
      <c r="CYS8" s="61">
        <v>0</v>
      </c>
      <c r="CYT8" s="61">
        <v>0</v>
      </c>
      <c r="CYU8" s="61">
        <v>0</v>
      </c>
      <c r="CYV8" s="61">
        <v>0</v>
      </c>
      <c r="CYW8" s="61">
        <v>0</v>
      </c>
      <c r="CYX8" s="61">
        <v>118</v>
      </c>
      <c r="CYY8" s="61">
        <v>0</v>
      </c>
      <c r="CYZ8" s="61">
        <v>122</v>
      </c>
      <c r="CZA8" s="61">
        <v>10</v>
      </c>
      <c r="CZB8" s="61">
        <v>0</v>
      </c>
      <c r="CZC8" s="61">
        <v>115</v>
      </c>
      <c r="CZD8" s="61">
        <v>118</v>
      </c>
      <c r="CZE8" s="61">
        <v>15</v>
      </c>
      <c r="CZF8" s="61">
        <v>0</v>
      </c>
      <c r="CZG8" s="61">
        <v>0</v>
      </c>
      <c r="CZH8" s="61">
        <v>0</v>
      </c>
      <c r="CZI8" s="61">
        <v>0</v>
      </c>
      <c r="CZJ8" s="61">
        <v>0</v>
      </c>
      <c r="CZK8" s="61">
        <v>0</v>
      </c>
      <c r="CZL8" s="61">
        <v>0</v>
      </c>
      <c r="CZM8" s="61">
        <v>0</v>
      </c>
      <c r="CZN8" s="61">
        <v>0</v>
      </c>
      <c r="CZO8" s="61">
        <v>0</v>
      </c>
      <c r="CZP8" s="61">
        <v>0</v>
      </c>
      <c r="CZQ8" s="61">
        <v>0</v>
      </c>
      <c r="CZR8" s="61">
        <v>0</v>
      </c>
      <c r="CZS8" s="61">
        <v>0</v>
      </c>
      <c r="CZT8" s="61">
        <v>0</v>
      </c>
      <c r="CZU8" s="61">
        <v>0</v>
      </c>
      <c r="CZV8" s="61">
        <v>0</v>
      </c>
      <c r="CZW8" s="61">
        <v>0</v>
      </c>
      <c r="CZX8" s="61">
        <v>0</v>
      </c>
      <c r="CZY8" s="61">
        <v>0</v>
      </c>
      <c r="CZZ8" s="61">
        <v>0</v>
      </c>
      <c r="DAA8" s="61">
        <v>0</v>
      </c>
      <c r="DAB8" s="61">
        <v>0</v>
      </c>
      <c r="DAC8" s="61">
        <v>0</v>
      </c>
      <c r="DAD8" s="61">
        <v>0</v>
      </c>
      <c r="DAE8" s="61">
        <v>25</v>
      </c>
      <c r="DAF8" s="61">
        <v>20</v>
      </c>
      <c r="DAG8" s="61">
        <v>20</v>
      </c>
      <c r="DAH8" s="61">
        <v>20</v>
      </c>
      <c r="DAI8" s="61">
        <v>20</v>
      </c>
      <c r="DAJ8" s="61">
        <v>18</v>
      </c>
      <c r="DAK8" s="61">
        <v>18</v>
      </c>
      <c r="DAL8" s="61">
        <v>18</v>
      </c>
      <c r="DAM8" s="61">
        <v>18</v>
      </c>
      <c r="DAN8" s="61">
        <v>10</v>
      </c>
      <c r="DAO8" s="61">
        <v>0</v>
      </c>
      <c r="DAP8" s="61">
        <v>10</v>
      </c>
      <c r="DAQ8" s="61">
        <v>48</v>
      </c>
      <c r="DAR8" s="61">
        <v>60</v>
      </c>
      <c r="DAS8" s="61">
        <v>13</v>
      </c>
      <c r="DAT8" s="61">
        <v>100</v>
      </c>
      <c r="DAU8" s="61">
        <v>33</v>
      </c>
      <c r="DAV8" s="61">
        <v>75</v>
      </c>
      <c r="DAW8" s="61">
        <v>17</v>
      </c>
      <c r="DAX8" s="61">
        <v>50</v>
      </c>
      <c r="DAY8" s="61">
        <v>17</v>
      </c>
      <c r="DAZ8" s="61">
        <v>30</v>
      </c>
      <c r="DBA8" s="61">
        <v>13</v>
      </c>
      <c r="DBB8" s="61">
        <v>10</v>
      </c>
      <c r="DBC8" s="61">
        <v>0</v>
      </c>
      <c r="DBD8" s="61">
        <v>0</v>
      </c>
      <c r="DBE8" s="61">
        <v>0</v>
      </c>
      <c r="DBF8" s="61">
        <v>0</v>
      </c>
      <c r="DBG8" s="61">
        <v>0</v>
      </c>
      <c r="DBH8" s="61">
        <v>0</v>
      </c>
      <c r="DBI8" s="61">
        <v>0</v>
      </c>
      <c r="DBJ8" s="61">
        <v>0</v>
      </c>
      <c r="DBK8" s="61">
        <v>0</v>
      </c>
      <c r="DBL8" s="61">
        <v>0</v>
      </c>
      <c r="DBM8" s="61">
        <v>0</v>
      </c>
      <c r="DBN8" s="61">
        <v>0</v>
      </c>
      <c r="DBO8" s="61">
        <v>4000</v>
      </c>
      <c r="DBP8" s="61">
        <v>0</v>
      </c>
      <c r="DBQ8" s="61">
        <v>0</v>
      </c>
      <c r="DBR8" s="61">
        <v>30</v>
      </c>
      <c r="DBS8" s="61">
        <v>8</v>
      </c>
      <c r="DBT8" s="61">
        <v>10</v>
      </c>
      <c r="DBU8" s="61">
        <v>35</v>
      </c>
      <c r="DBV8" s="61">
        <v>30</v>
      </c>
      <c r="DBW8" s="61">
        <v>30</v>
      </c>
      <c r="DBX8" s="61">
        <v>30</v>
      </c>
      <c r="DBY8" s="61">
        <v>25</v>
      </c>
      <c r="DBZ8" s="61">
        <v>1</v>
      </c>
      <c r="DCA8" s="61">
        <v>1</v>
      </c>
      <c r="DCB8" s="61">
        <v>0</v>
      </c>
      <c r="DCC8" s="61">
        <v>0</v>
      </c>
      <c r="DCD8" s="61">
        <v>0</v>
      </c>
      <c r="DCE8" s="61">
        <v>0</v>
      </c>
      <c r="DCF8" s="61">
        <v>0</v>
      </c>
      <c r="DCG8" s="61">
        <v>0</v>
      </c>
      <c r="DCH8" s="61">
        <v>0</v>
      </c>
      <c r="DCI8" s="61">
        <v>0</v>
      </c>
      <c r="DCJ8" s="61">
        <v>0</v>
      </c>
      <c r="DCK8" s="61">
        <v>0</v>
      </c>
      <c r="DCL8" s="61">
        <v>0</v>
      </c>
      <c r="DCM8" s="61">
        <v>0</v>
      </c>
      <c r="DCN8" s="61">
        <v>0</v>
      </c>
      <c r="DCO8" s="61">
        <v>0</v>
      </c>
      <c r="DCP8" s="61">
        <v>0</v>
      </c>
      <c r="DCQ8" s="61">
        <v>0</v>
      </c>
      <c r="DCR8" s="61">
        <v>235</v>
      </c>
      <c r="DCS8" s="61">
        <v>0</v>
      </c>
      <c r="DCT8" s="61">
        <v>0</v>
      </c>
      <c r="DCU8" s="61">
        <v>0</v>
      </c>
      <c r="DCV8" s="61">
        <v>0</v>
      </c>
      <c r="DCW8" s="61">
        <v>0</v>
      </c>
      <c r="DCX8" s="61">
        <v>0</v>
      </c>
      <c r="DCY8" s="61">
        <v>0</v>
      </c>
      <c r="DCZ8" s="61">
        <v>0</v>
      </c>
      <c r="DDA8" s="61">
        <v>0</v>
      </c>
      <c r="DDB8" s="61">
        <v>0</v>
      </c>
      <c r="DDC8" s="61">
        <v>0</v>
      </c>
      <c r="DDD8" s="61">
        <v>0</v>
      </c>
      <c r="DDE8" s="61">
        <v>0</v>
      </c>
      <c r="DDF8" s="61">
        <v>0</v>
      </c>
      <c r="DDG8" s="61">
        <v>0</v>
      </c>
      <c r="DDH8" s="61">
        <v>0</v>
      </c>
      <c r="DDI8" s="61">
        <v>0</v>
      </c>
      <c r="DDJ8" s="61">
        <v>0</v>
      </c>
      <c r="DDK8" s="61">
        <v>0</v>
      </c>
      <c r="DDL8" s="61">
        <v>0</v>
      </c>
      <c r="DDM8" s="61">
        <v>0</v>
      </c>
      <c r="DDN8" s="61">
        <v>0</v>
      </c>
      <c r="DDO8" s="61">
        <v>0</v>
      </c>
      <c r="DDP8" s="61">
        <v>0</v>
      </c>
      <c r="DDQ8" s="61">
        <v>0</v>
      </c>
      <c r="DDR8" s="61">
        <v>0</v>
      </c>
      <c r="DDS8" s="61">
        <v>0</v>
      </c>
      <c r="DDT8" s="61">
        <v>0</v>
      </c>
      <c r="DDU8" s="61">
        <v>0</v>
      </c>
      <c r="DDV8" s="61">
        <v>0</v>
      </c>
      <c r="DDW8" s="61">
        <v>0</v>
      </c>
      <c r="DDX8" s="61">
        <v>0</v>
      </c>
      <c r="DDY8" s="61">
        <v>0</v>
      </c>
      <c r="DDZ8" s="61">
        <v>0</v>
      </c>
      <c r="DEA8" s="61">
        <v>0</v>
      </c>
      <c r="DEB8" s="61">
        <v>0</v>
      </c>
      <c r="DEC8" s="61">
        <v>0</v>
      </c>
      <c r="DED8" s="61">
        <v>0</v>
      </c>
      <c r="DEE8" s="61">
        <v>0</v>
      </c>
      <c r="DEF8" s="61">
        <v>0</v>
      </c>
      <c r="DEG8" s="61">
        <v>0</v>
      </c>
      <c r="DEH8" s="61">
        <v>0</v>
      </c>
      <c r="DEI8" s="61">
        <v>0</v>
      </c>
      <c r="DEJ8" s="61">
        <v>0</v>
      </c>
      <c r="DEK8" s="61">
        <v>0</v>
      </c>
      <c r="DEL8" s="61">
        <v>0</v>
      </c>
      <c r="DEM8" s="61">
        <v>0</v>
      </c>
      <c r="DEN8" s="61">
        <v>0</v>
      </c>
      <c r="DEO8" s="61">
        <v>0</v>
      </c>
      <c r="DEP8" s="61">
        <v>0</v>
      </c>
      <c r="DEQ8" s="61">
        <v>0</v>
      </c>
      <c r="DER8" s="61">
        <v>0</v>
      </c>
      <c r="DES8" s="61">
        <v>7</v>
      </c>
      <c r="DET8" s="61">
        <v>5</v>
      </c>
      <c r="DEU8" s="61">
        <v>30</v>
      </c>
      <c r="DEV8" s="61">
        <v>0</v>
      </c>
      <c r="DEW8" s="61">
        <v>0</v>
      </c>
      <c r="DEX8" s="61">
        <v>0</v>
      </c>
      <c r="DEY8" s="61">
        <v>0</v>
      </c>
      <c r="DEZ8" s="61">
        <v>0</v>
      </c>
      <c r="DFA8" s="61">
        <v>15</v>
      </c>
      <c r="DFB8" s="61">
        <v>60</v>
      </c>
      <c r="DFC8" s="61">
        <v>0.95</v>
      </c>
      <c r="DFD8" s="61">
        <v>0</v>
      </c>
      <c r="DFE8" s="61">
        <v>0</v>
      </c>
      <c r="DFF8" s="61">
        <v>0</v>
      </c>
      <c r="DFG8" s="61">
        <v>5</v>
      </c>
      <c r="DFH8" s="61">
        <v>9</v>
      </c>
      <c r="DFI8" s="61">
        <v>12</v>
      </c>
      <c r="DFJ8" s="61">
        <v>14</v>
      </c>
      <c r="DFK8" s="61">
        <v>18</v>
      </c>
      <c r="DFL8" s="61">
        <v>22</v>
      </c>
      <c r="DFM8" s="61">
        <v>0</v>
      </c>
      <c r="DFN8" s="61">
        <v>0</v>
      </c>
      <c r="DFO8" s="61">
        <v>0</v>
      </c>
      <c r="DFP8" s="61">
        <v>0</v>
      </c>
      <c r="DFQ8" s="61">
        <v>0</v>
      </c>
      <c r="DFR8" s="61">
        <v>0</v>
      </c>
      <c r="DFS8" s="61">
        <v>0.95</v>
      </c>
      <c r="DFT8" s="61">
        <v>0.9</v>
      </c>
      <c r="DFU8" s="61">
        <v>0.9</v>
      </c>
      <c r="DFV8" s="61">
        <v>0.9</v>
      </c>
      <c r="DFW8" s="61">
        <v>0.95</v>
      </c>
      <c r="DFX8" s="61">
        <v>1</v>
      </c>
      <c r="DFY8" s="61">
        <v>105</v>
      </c>
      <c r="DFZ8" s="61">
        <v>95</v>
      </c>
      <c r="DGA8" s="61">
        <v>85</v>
      </c>
      <c r="DGB8" s="61">
        <v>110</v>
      </c>
      <c r="DGC8" s="61">
        <v>90</v>
      </c>
      <c r="DGD8" s="61">
        <v>95</v>
      </c>
      <c r="DGE8" s="61">
        <v>100</v>
      </c>
      <c r="DGF8" s="61">
        <v>105</v>
      </c>
      <c r="DGG8" s="61">
        <v>0.85</v>
      </c>
      <c r="DGH8" s="61">
        <v>0.9</v>
      </c>
      <c r="DGI8" s="61">
        <v>0.95</v>
      </c>
      <c r="DGJ8" s="61">
        <v>1</v>
      </c>
      <c r="DGK8" s="61">
        <v>-0.97</v>
      </c>
      <c r="DGL8" s="61">
        <v>-0.95</v>
      </c>
      <c r="DGM8" s="61">
        <v>0</v>
      </c>
      <c r="DGN8" s="61">
        <v>0</v>
      </c>
      <c r="DGO8" s="61">
        <v>0</v>
      </c>
      <c r="DGP8" s="61">
        <v>0</v>
      </c>
      <c r="DGQ8" s="61">
        <v>0.5</v>
      </c>
      <c r="DGR8" s="61">
        <v>1</v>
      </c>
      <c r="DGS8" s="61">
        <v>0.5</v>
      </c>
      <c r="DGT8" s="61">
        <v>0</v>
      </c>
      <c r="DGU8" s="61">
        <v>0</v>
      </c>
      <c r="DGV8" s="61">
        <v>0</v>
      </c>
      <c r="DGW8" s="61">
        <v>0</v>
      </c>
      <c r="DGX8" s="61">
        <v>0</v>
      </c>
      <c r="DGY8" s="61">
        <v>400</v>
      </c>
      <c r="DGZ8" s="61">
        <v>0</v>
      </c>
      <c r="DHA8" s="61">
        <v>0</v>
      </c>
      <c r="DHB8" s="61">
        <v>0</v>
      </c>
      <c r="DHC8" s="61">
        <v>0</v>
      </c>
      <c r="DHD8" s="61">
        <v>0</v>
      </c>
      <c r="DHE8" s="61">
        <v>30</v>
      </c>
      <c r="DHF8" s="61">
        <v>30</v>
      </c>
      <c r="DHG8" s="61">
        <v>10</v>
      </c>
      <c r="DHH8" s="61">
        <v>10</v>
      </c>
      <c r="DHI8" s="61">
        <v>10</v>
      </c>
      <c r="DHJ8" s="61">
        <v>3</v>
      </c>
      <c r="DHK8" s="61">
        <v>1</v>
      </c>
      <c r="DHL8" s="61">
        <v>10500</v>
      </c>
      <c r="DHM8" s="61">
        <v>0</v>
      </c>
      <c r="DHN8" s="61">
        <v>0</v>
      </c>
      <c r="DHO8" s="61">
        <v>0</v>
      </c>
      <c r="DHP8" s="61">
        <v>0</v>
      </c>
      <c r="DHQ8" s="61">
        <v>1</v>
      </c>
      <c r="DHR8" s="61">
        <v>0</v>
      </c>
      <c r="DHS8" s="61">
        <v>0</v>
      </c>
      <c r="DHT8" s="61">
        <v>0</v>
      </c>
      <c r="DHU8" s="61">
        <v>0.2</v>
      </c>
      <c r="DHV8" s="61">
        <v>0.3</v>
      </c>
      <c r="DHW8" s="61">
        <v>30</v>
      </c>
      <c r="DHX8" s="61">
        <v>60</v>
      </c>
      <c r="DHY8" s="61">
        <v>65</v>
      </c>
      <c r="DHZ8" s="61">
        <v>0</v>
      </c>
      <c r="DIA8" s="61">
        <v>0</v>
      </c>
      <c r="DIB8" s="61">
        <v>0</v>
      </c>
      <c r="DIC8" s="61">
        <v>0</v>
      </c>
      <c r="DID8" s="61">
        <v>0</v>
      </c>
      <c r="DIE8" s="61">
        <v>0</v>
      </c>
      <c r="DIF8" s="61">
        <v>0</v>
      </c>
      <c r="DIG8" s="61">
        <v>0</v>
      </c>
      <c r="DIH8" s="61">
        <v>0</v>
      </c>
      <c r="DII8" s="61">
        <v>0</v>
      </c>
      <c r="DIJ8" s="61">
        <v>0</v>
      </c>
      <c r="DIK8" s="61">
        <v>0</v>
      </c>
      <c r="DIL8" s="61">
        <v>0</v>
      </c>
      <c r="DIM8" s="61">
        <v>0</v>
      </c>
      <c r="DIN8" s="61">
        <v>0</v>
      </c>
      <c r="DIO8" s="61">
        <v>0</v>
      </c>
      <c r="DIP8" s="61">
        <v>0</v>
      </c>
      <c r="DIQ8" s="61">
        <v>0</v>
      </c>
      <c r="DIR8" s="61">
        <v>0</v>
      </c>
      <c r="DIS8" s="61">
        <v>0</v>
      </c>
      <c r="DIT8" s="61">
        <v>0</v>
      </c>
      <c r="DIU8" s="61">
        <v>0</v>
      </c>
      <c r="DIV8" s="61">
        <v>0</v>
      </c>
      <c r="DIW8" s="61">
        <v>0</v>
      </c>
      <c r="DIX8" s="61">
        <v>0</v>
      </c>
      <c r="DIY8" s="61">
        <v>0</v>
      </c>
      <c r="DIZ8" s="61">
        <v>0</v>
      </c>
      <c r="DJA8" s="61">
        <v>0</v>
      </c>
      <c r="DJB8" s="61">
        <v>0</v>
      </c>
      <c r="DJC8" s="61">
        <v>0</v>
      </c>
      <c r="DJD8" s="61">
        <v>0</v>
      </c>
      <c r="DJE8" s="61">
        <v>0</v>
      </c>
      <c r="DJF8" s="61">
        <v>0</v>
      </c>
      <c r="DJG8" s="61">
        <v>0</v>
      </c>
      <c r="DJH8" s="61">
        <v>0</v>
      </c>
      <c r="DJI8" s="61">
        <v>0</v>
      </c>
      <c r="DJJ8" s="61">
        <v>0</v>
      </c>
      <c r="DJK8" s="61">
        <v>0</v>
      </c>
      <c r="DJL8" s="61">
        <v>0</v>
      </c>
      <c r="DJM8" s="61">
        <v>0</v>
      </c>
      <c r="DJN8" s="61">
        <v>0</v>
      </c>
      <c r="DJO8" s="61">
        <v>0</v>
      </c>
      <c r="DJP8" s="61">
        <v>0</v>
      </c>
      <c r="DJQ8" s="61">
        <v>0</v>
      </c>
      <c r="DJR8" s="61">
        <v>0</v>
      </c>
      <c r="DJS8" s="61">
        <v>0</v>
      </c>
      <c r="DJT8" s="61">
        <v>0</v>
      </c>
      <c r="DJU8" s="61">
        <v>0</v>
      </c>
      <c r="DJV8" s="61">
        <v>0</v>
      </c>
      <c r="DJW8" s="61">
        <v>0.1</v>
      </c>
      <c r="DJX8" s="61">
        <v>51.5</v>
      </c>
      <c r="DJY8" s="61">
        <v>47.5</v>
      </c>
      <c r="DJZ8" s="61">
        <v>1</v>
      </c>
      <c r="DKA8" s="61">
        <v>0</v>
      </c>
      <c r="DKB8" s="61">
        <v>0</v>
      </c>
      <c r="DKC8" s="61">
        <v>0</v>
      </c>
      <c r="DKD8" s="61">
        <v>0</v>
      </c>
      <c r="DKE8" s="61">
        <v>0</v>
      </c>
      <c r="DKF8" s="61">
        <v>0</v>
      </c>
      <c r="DKG8" s="61">
        <v>0</v>
      </c>
      <c r="DKH8" s="61">
        <v>1</v>
      </c>
      <c r="DKI8" s="61">
        <v>0</v>
      </c>
      <c r="DKJ8" s="61">
        <v>1400</v>
      </c>
      <c r="DKK8" s="61">
        <v>0</v>
      </c>
      <c r="DKL8" s="61">
        <v>1</v>
      </c>
      <c r="DKM8" s="61">
        <v>0</v>
      </c>
      <c r="DKN8" s="61">
        <v>0</v>
      </c>
      <c r="DKO8" s="61">
        <v>300</v>
      </c>
      <c r="DKP8" s="61">
        <v>30</v>
      </c>
      <c r="DKQ8" s="61">
        <v>8</v>
      </c>
      <c r="DKR8" s="61">
        <v>1</v>
      </c>
      <c r="DKS8" s="61">
        <v>115</v>
      </c>
      <c r="DKT8" s="61">
        <v>85</v>
      </c>
      <c r="DKU8" s="61">
        <v>35</v>
      </c>
      <c r="DKV8" s="61">
        <v>7</v>
      </c>
      <c r="DKW8" s="61">
        <v>0</v>
      </c>
      <c r="DKX8" s="61">
        <v>0</v>
      </c>
      <c r="DKY8" s="61">
        <v>1</v>
      </c>
      <c r="DKZ8" s="61">
        <v>-0.1</v>
      </c>
      <c r="DLA8" s="61">
        <v>50</v>
      </c>
      <c r="DLB8" s="61">
        <v>110</v>
      </c>
      <c r="DLC8" s="61">
        <v>80</v>
      </c>
      <c r="DLD8" s="61">
        <v>1</v>
      </c>
      <c r="DLE8" s="61">
        <v>0</v>
      </c>
      <c r="DLF8" s="61">
        <v>183</v>
      </c>
      <c r="DLG8" s="61">
        <v>200</v>
      </c>
      <c r="DLH8" s="61">
        <v>1</v>
      </c>
      <c r="DLI8" s="61">
        <v>140</v>
      </c>
      <c r="DLJ8" s="61">
        <v>10</v>
      </c>
      <c r="DLK8" s="61">
        <v>2</v>
      </c>
      <c r="DLL8" s="61">
        <v>0.3</v>
      </c>
      <c r="DLM8" s="61">
        <v>3</v>
      </c>
      <c r="DLN8" s="61">
        <v>4</v>
      </c>
      <c r="DLO8" s="61">
        <v>10</v>
      </c>
      <c r="DLP8" s="61">
        <v>0.5</v>
      </c>
      <c r="DLQ8" s="61">
        <v>4</v>
      </c>
      <c r="DLR8" s="61">
        <v>15400</v>
      </c>
      <c r="DLS8" s="61">
        <v>20</v>
      </c>
      <c r="DLT8" s="61">
        <v>10</v>
      </c>
      <c r="DLU8" s="61">
        <v>5</v>
      </c>
      <c r="DLV8" s="61">
        <v>10500</v>
      </c>
      <c r="DLW8" s="61">
        <v>0</v>
      </c>
      <c r="DLX8" s="61">
        <v>0</v>
      </c>
      <c r="DLY8" s="61">
        <v>0</v>
      </c>
      <c r="DLZ8" s="61">
        <v>0</v>
      </c>
      <c r="DMA8" s="61">
        <v>15400</v>
      </c>
      <c r="DMB8" s="61">
        <v>120</v>
      </c>
      <c r="DMC8" s="61">
        <v>90</v>
      </c>
      <c r="DMD8" s="61">
        <v>45</v>
      </c>
      <c r="DME8" s="61">
        <v>0</v>
      </c>
      <c r="DMF8" s="61">
        <v>10</v>
      </c>
      <c r="DMG8" s="61">
        <v>0</v>
      </c>
      <c r="DMH8" s="61">
        <v>0</v>
      </c>
      <c r="DMI8" s="61">
        <v>0</v>
      </c>
      <c r="DMJ8" s="61">
        <v>-0.4</v>
      </c>
      <c r="DMK8" s="61">
        <v>50</v>
      </c>
      <c r="DML8" s="61">
        <v>110</v>
      </c>
      <c r="DMM8" s="61">
        <v>80</v>
      </c>
      <c r="DMN8" s="61">
        <v>0</v>
      </c>
      <c r="DMO8" s="61">
        <v>0</v>
      </c>
      <c r="DMP8" s="61">
        <v>400</v>
      </c>
      <c r="DMQ8" s="61">
        <v>200</v>
      </c>
      <c r="DMR8" s="61">
        <v>0</v>
      </c>
      <c r="DMS8" s="61">
        <v>100</v>
      </c>
      <c r="DMT8" s="61">
        <v>100</v>
      </c>
      <c r="DMU8" s="61">
        <v>10</v>
      </c>
      <c r="DMV8" s="61">
        <v>2</v>
      </c>
      <c r="DMW8" s="61">
        <v>0.3</v>
      </c>
      <c r="DMX8" s="61">
        <v>3</v>
      </c>
      <c r="DMY8" s="61">
        <v>4</v>
      </c>
      <c r="DMZ8" s="61">
        <v>10</v>
      </c>
      <c r="DNA8" s="61">
        <v>0.5</v>
      </c>
      <c r="DNB8" s="61">
        <v>4</v>
      </c>
      <c r="DNC8" s="61">
        <v>10500</v>
      </c>
      <c r="DND8" s="61">
        <v>20</v>
      </c>
      <c r="DNE8" s="61">
        <v>10</v>
      </c>
      <c r="DNF8" s="61">
        <v>5</v>
      </c>
      <c r="DNG8" s="61">
        <v>10500</v>
      </c>
      <c r="DNH8" s="61">
        <v>0</v>
      </c>
      <c r="DNI8" s="61">
        <v>0</v>
      </c>
      <c r="DNJ8" s="61">
        <v>0</v>
      </c>
      <c r="DNK8" s="61">
        <v>0</v>
      </c>
      <c r="DNL8" s="61">
        <v>10500</v>
      </c>
      <c r="DNM8" s="61">
        <v>120</v>
      </c>
      <c r="DNN8" s="61">
        <v>90</v>
      </c>
      <c r="DNO8" s="61">
        <v>45</v>
      </c>
      <c r="DNV8" s="61">
        <v>0</v>
      </c>
      <c r="DPE8" s="61">
        <v>0</v>
      </c>
      <c r="DPF8" s="61">
        <v>0</v>
      </c>
      <c r="DPG8" s="61">
        <v>1</v>
      </c>
      <c r="DPH8" s="61">
        <v>0</v>
      </c>
      <c r="DPI8" s="61">
        <v>1</v>
      </c>
      <c r="DPJ8" s="61">
        <v>0</v>
      </c>
      <c r="DPK8" s="61">
        <v>0</v>
      </c>
      <c r="DPM8" s="61">
        <v>0</v>
      </c>
      <c r="DPO8" s="61">
        <v>0</v>
      </c>
      <c r="DPS8" s="61">
        <v>1</v>
      </c>
      <c r="DPT8" s="61">
        <v>1</v>
      </c>
      <c r="DPW8" s="61">
        <v>0</v>
      </c>
      <c r="DPX8" s="61">
        <v>1</v>
      </c>
      <c r="DPY8" s="61">
        <v>0</v>
      </c>
      <c r="DPZ8" s="61">
        <v>1</v>
      </c>
      <c r="DQA8" s="61">
        <v>1</v>
      </c>
      <c r="DQC8" s="61">
        <v>1</v>
      </c>
      <c r="DQD8" s="61">
        <v>0</v>
      </c>
      <c r="DQE8" s="61">
        <v>1</v>
      </c>
      <c r="DQG8" s="61">
        <v>1</v>
      </c>
      <c r="DQH8" s="61">
        <v>0</v>
      </c>
      <c r="DQQ8" s="61">
        <v>0</v>
      </c>
      <c r="DQR8" s="61">
        <v>1</v>
      </c>
      <c r="DQT8" s="61">
        <v>0</v>
      </c>
      <c r="DQU8" s="61">
        <v>0</v>
      </c>
      <c r="DQX8" s="61">
        <v>1</v>
      </c>
      <c r="DQZ8" s="61">
        <v>0</v>
      </c>
      <c r="DRA8" s="61">
        <v>0</v>
      </c>
      <c r="DRB8" s="61">
        <v>1</v>
      </c>
      <c r="DRC8" s="61">
        <v>1</v>
      </c>
      <c r="DRE8" s="61">
        <v>0</v>
      </c>
      <c r="DRF8" s="61">
        <v>0</v>
      </c>
      <c r="DRG8" s="61">
        <v>0</v>
      </c>
      <c r="DRH8" s="61">
        <v>0</v>
      </c>
      <c r="DRJ8" s="61">
        <v>0</v>
      </c>
      <c r="DRN8" s="61">
        <v>11.5</v>
      </c>
      <c r="DRP8" s="61">
        <v>616</v>
      </c>
      <c r="DRU8" s="61">
        <v>11</v>
      </c>
      <c r="DRV8" s="61">
        <v>0</v>
      </c>
      <c r="DRW8" s="61">
        <v>217</v>
      </c>
      <c r="DRY8" s="61">
        <v>1</v>
      </c>
      <c r="DRZ8" s="61">
        <v>1</v>
      </c>
      <c r="DSA8" s="61">
        <v>1</v>
      </c>
      <c r="DSK8" s="61">
        <v>0</v>
      </c>
      <c r="DSL8" s="61">
        <v>0.5</v>
      </c>
      <c r="DSM8" s="61">
        <v>1</v>
      </c>
      <c r="DSN8" s="61">
        <v>1</v>
      </c>
      <c r="DSO8" s="61">
        <v>100</v>
      </c>
      <c r="DSP8" s="61">
        <v>41</v>
      </c>
      <c r="DSQ8" s="61">
        <v>0</v>
      </c>
      <c r="DSR8" s="61">
        <v>0</v>
      </c>
      <c r="DSS8" s="61">
        <v>6</v>
      </c>
      <c r="DST8" s="61">
        <v>100</v>
      </c>
      <c r="DSU8" s="61">
        <v>0</v>
      </c>
      <c r="DSV8" s="61">
        <v>0</v>
      </c>
      <c r="DSW8" s="61">
        <v>1</v>
      </c>
      <c r="DSX8" s="61">
        <v>1</v>
      </c>
      <c r="DSY8" s="61">
        <v>1</v>
      </c>
      <c r="DSZ8" s="61">
        <v>1</v>
      </c>
      <c r="DTA8" s="61">
        <v>0</v>
      </c>
      <c r="DTB8" s="61">
        <v>0</v>
      </c>
      <c r="DTC8" s="61">
        <v>90</v>
      </c>
      <c r="DTD8" s="61">
        <v>20</v>
      </c>
      <c r="DTE8" s="61">
        <v>100</v>
      </c>
      <c r="DTF8" s="61">
        <v>85</v>
      </c>
      <c r="DTG8" s="61">
        <v>0</v>
      </c>
      <c r="DTH8" s="61">
        <v>0</v>
      </c>
      <c r="DTI8" s="61">
        <v>0</v>
      </c>
      <c r="DTJ8" s="61">
        <v>0</v>
      </c>
      <c r="DTK8" s="61">
        <v>15</v>
      </c>
      <c r="DTL8" s="61">
        <v>0</v>
      </c>
      <c r="DTM8" s="61">
        <v>0</v>
      </c>
      <c r="DTN8" s="61">
        <v>0</v>
      </c>
      <c r="DTO8" s="61">
        <v>0</v>
      </c>
      <c r="DTP8" s="61">
        <v>0</v>
      </c>
      <c r="DTQ8" s="61">
        <v>0</v>
      </c>
      <c r="DTR8" s="61">
        <v>0</v>
      </c>
      <c r="DTS8" s="61">
        <v>0</v>
      </c>
      <c r="DTT8" s="61">
        <v>0</v>
      </c>
      <c r="DTU8" s="61">
        <v>0</v>
      </c>
      <c r="DTV8" s="61">
        <v>0</v>
      </c>
      <c r="DTW8" s="61">
        <v>0</v>
      </c>
      <c r="DTX8" s="61">
        <v>0</v>
      </c>
      <c r="DTY8" s="61">
        <v>0</v>
      </c>
      <c r="DTZ8" s="61">
        <v>0</v>
      </c>
      <c r="DUA8" s="61">
        <v>0</v>
      </c>
      <c r="DUB8" s="61">
        <v>0</v>
      </c>
      <c r="DUC8" s="61">
        <v>0</v>
      </c>
      <c r="DUD8" s="61">
        <v>0</v>
      </c>
      <c r="DUE8" s="61">
        <v>0</v>
      </c>
      <c r="DUF8" s="61">
        <v>0</v>
      </c>
      <c r="DUG8" s="61">
        <v>0</v>
      </c>
      <c r="DUH8" s="61">
        <v>0</v>
      </c>
      <c r="DUI8" s="61">
        <v>0</v>
      </c>
      <c r="DUJ8" s="61">
        <v>0</v>
      </c>
      <c r="DUK8" s="61">
        <v>0</v>
      </c>
      <c r="DUL8" s="61">
        <v>0</v>
      </c>
      <c r="DUM8" s="61">
        <v>9600</v>
      </c>
      <c r="DUN8" s="61">
        <v>2</v>
      </c>
      <c r="DUO8" s="61">
        <v>11</v>
      </c>
      <c r="DUP8" s="61">
        <v>111</v>
      </c>
      <c r="DUQ8" s="61">
        <v>11</v>
      </c>
      <c r="DUR8" s="61">
        <v>1</v>
      </c>
      <c r="DUS8" s="61">
        <v>9600</v>
      </c>
      <c r="DUT8" s="61">
        <v>2</v>
      </c>
      <c r="DUU8" s="61">
        <v>12</v>
      </c>
      <c r="DUV8" s="61">
        <v>112</v>
      </c>
      <c r="DUW8" s="61">
        <v>12</v>
      </c>
      <c r="DUX8" s="61">
        <v>1</v>
      </c>
      <c r="DUY8" s="61">
        <v>192</v>
      </c>
      <c r="DUZ8" s="61">
        <v>200</v>
      </c>
      <c r="DVA8" s="61">
        <v>168</v>
      </c>
      <c r="DVB8" s="61">
        <v>75</v>
      </c>
      <c r="DVC8" s="61">
        <v>502</v>
      </c>
      <c r="DVD8" s="61">
        <v>1</v>
      </c>
      <c r="DVE8" s="61">
        <v>255</v>
      </c>
      <c r="DVF8" s="61">
        <v>0</v>
      </c>
      <c r="DVG8" s="61">
        <v>255</v>
      </c>
      <c r="DVH8" s="61">
        <v>255</v>
      </c>
      <c r="DVI8" s="61">
        <v>1</v>
      </c>
      <c r="DVJ8" s="61">
        <v>2</v>
      </c>
      <c r="DVK8" s="61">
        <v>1</v>
      </c>
      <c r="DVL8" s="61">
        <v>0</v>
      </c>
      <c r="DVM8" s="61">
        <v>0</v>
      </c>
      <c r="DVN8" s="61">
        <v>0</v>
      </c>
      <c r="DVO8" s="61">
        <v>0</v>
      </c>
      <c r="DVP8" s="61">
        <v>0</v>
      </c>
      <c r="DVQ8" s="61">
        <v>0</v>
      </c>
      <c r="DVR8" s="61">
        <v>0</v>
      </c>
      <c r="DVS8" s="61">
        <v>0</v>
      </c>
      <c r="DVT8" s="61">
        <v>1</v>
      </c>
      <c r="DVU8" s="61">
        <v>65</v>
      </c>
      <c r="DVV8" s="61">
        <v>1</v>
      </c>
      <c r="DVW8" s="61">
        <v>0</v>
      </c>
      <c r="DVX8" s="61">
        <v>0</v>
      </c>
      <c r="DVY8" s="61">
        <v>0</v>
      </c>
      <c r="DVZ8" s="61">
        <v>-4.5</v>
      </c>
      <c r="DWA8" s="61">
        <v>10</v>
      </c>
      <c r="DWB8" s="61">
        <v>0</v>
      </c>
      <c r="DWC8" s="61">
        <v>60</v>
      </c>
      <c r="DWD8" s="61">
        <v>55</v>
      </c>
      <c r="DWE8" s="61">
        <v>0</v>
      </c>
      <c r="DWF8" s="61">
        <v>2</v>
      </c>
      <c r="DWG8" s="61">
        <v>1.65</v>
      </c>
      <c r="DWH8" s="61">
        <v>1.82</v>
      </c>
      <c r="DWI8" s="61">
        <v>6.6</v>
      </c>
      <c r="DWJ8" s="61">
        <v>6.7</v>
      </c>
      <c r="DWK8" s="61">
        <v>1</v>
      </c>
      <c r="DWL8" s="61">
        <v>0</v>
      </c>
      <c r="DWM8" s="61">
        <v>300</v>
      </c>
      <c r="DWN8" s="61">
        <v>0</v>
      </c>
      <c r="DWO8" s="61">
        <v>300</v>
      </c>
      <c r="DWP8" s="61">
        <v>0</v>
      </c>
      <c r="DWQ8" s="61">
        <v>300</v>
      </c>
      <c r="DWR8" s="61">
        <v>0</v>
      </c>
      <c r="DWS8" s="61">
        <v>300</v>
      </c>
      <c r="DWT8" s="61">
        <v>0</v>
      </c>
      <c r="DWU8" s="61">
        <v>1</v>
      </c>
      <c r="DWV8" s="61">
        <v>0.1</v>
      </c>
      <c r="DWW8" s="61">
        <v>100</v>
      </c>
      <c r="DWX8" s="61">
        <v>0</v>
      </c>
      <c r="DWY8" s="61">
        <v>0</v>
      </c>
      <c r="DWZ8" s="61">
        <v>1</v>
      </c>
      <c r="DXA8" s="61">
        <v>0.1</v>
      </c>
      <c r="DXB8" s="61">
        <v>100</v>
      </c>
      <c r="DXC8" s="61">
        <v>0</v>
      </c>
      <c r="DXD8" s="61">
        <v>0</v>
      </c>
      <c r="DXE8" s="61">
        <v>1</v>
      </c>
      <c r="DXF8" s="61">
        <v>0.1</v>
      </c>
      <c r="DXG8" s="61">
        <v>100</v>
      </c>
      <c r="DXH8" s="61">
        <v>0</v>
      </c>
      <c r="DXI8" s="61">
        <v>0</v>
      </c>
      <c r="DXJ8" s="61">
        <v>1</v>
      </c>
      <c r="DXK8" s="61">
        <v>0.1</v>
      </c>
      <c r="DXL8" s="61">
        <v>100</v>
      </c>
      <c r="DXM8" s="61">
        <v>0</v>
      </c>
      <c r="DXN8" s="61">
        <v>0</v>
      </c>
      <c r="DXO8" s="61">
        <v>0</v>
      </c>
      <c r="DXP8" s="61">
        <v>0</v>
      </c>
      <c r="DXQ8" s="61">
        <v>0</v>
      </c>
      <c r="DXR8" s="61">
        <v>0</v>
      </c>
      <c r="DXS8" s="61">
        <v>0</v>
      </c>
      <c r="DXT8" s="61">
        <v>0.05</v>
      </c>
      <c r="DXU8" s="61">
        <v>0</v>
      </c>
      <c r="DXV8" s="61">
        <v>0</v>
      </c>
      <c r="DXW8" s="61">
        <v>0</v>
      </c>
      <c r="DXX8" s="61">
        <v>0</v>
      </c>
      <c r="DXY8" s="61">
        <v>0</v>
      </c>
      <c r="DXZ8" s="61">
        <v>0</v>
      </c>
      <c r="DYA8" s="61">
        <v>0</v>
      </c>
      <c r="DYB8" s="61">
        <v>0</v>
      </c>
      <c r="DYC8" s="61">
        <v>0</v>
      </c>
      <c r="DYD8" s="61">
        <v>0</v>
      </c>
      <c r="DYE8" s="61">
        <v>0.3</v>
      </c>
      <c r="DYF8" s="61">
        <v>0</v>
      </c>
      <c r="DYG8" s="61">
        <v>0</v>
      </c>
      <c r="DYH8" s="61">
        <v>0</v>
      </c>
      <c r="DYI8" s="61">
        <v>0</v>
      </c>
      <c r="DYJ8" s="61">
        <v>0</v>
      </c>
      <c r="DYK8" s="61">
        <v>0</v>
      </c>
      <c r="DYL8" s="61">
        <v>0.5</v>
      </c>
      <c r="DYM8" s="61">
        <v>700</v>
      </c>
      <c r="DYN8" s="61">
        <v>0</v>
      </c>
      <c r="DYO8" s="61">
        <v>0</v>
      </c>
      <c r="DYP8" s="61">
        <v>0</v>
      </c>
      <c r="DYQ8" s="61">
        <v>0</v>
      </c>
      <c r="DYR8" s="61">
        <v>0</v>
      </c>
      <c r="DYS8" s="61">
        <v>0</v>
      </c>
      <c r="DYT8" s="61">
        <v>0</v>
      </c>
      <c r="DYU8" s="61">
        <v>0</v>
      </c>
      <c r="DYV8" s="61">
        <v>12.5</v>
      </c>
      <c r="DYW8" s="61">
        <v>0</v>
      </c>
      <c r="DYX8" s="61">
        <v>0</v>
      </c>
      <c r="DYY8" s="61">
        <v>2.2000000000000002</v>
      </c>
      <c r="DYZ8" s="61">
        <v>12.5</v>
      </c>
      <c r="DZA8" s="61">
        <v>0</v>
      </c>
      <c r="DZB8" s="61">
        <v>0</v>
      </c>
      <c r="DZC8" s="61">
        <v>0</v>
      </c>
      <c r="DZD8" s="61">
        <v>0</v>
      </c>
      <c r="DZE8" s="61">
        <v>0</v>
      </c>
      <c r="DZF8" s="61">
        <v>0</v>
      </c>
      <c r="DZQ8" s="61">
        <v>0</v>
      </c>
      <c r="DZR8" s="61">
        <v>50</v>
      </c>
      <c r="DZS8" s="61">
        <v>50</v>
      </c>
      <c r="DZT8" s="61">
        <v>50</v>
      </c>
      <c r="DZU8" s="61">
        <v>50</v>
      </c>
      <c r="DZV8" s="61">
        <v>50</v>
      </c>
      <c r="DZW8" s="61">
        <v>120</v>
      </c>
      <c r="DZX8" s="61">
        <v>1</v>
      </c>
      <c r="DZY8" s="61">
        <v>5.0000000000000001E-4</v>
      </c>
      <c r="DZZ8" s="61">
        <v>5.0000000000000001E-4</v>
      </c>
      <c r="EAA8" s="61">
        <v>0</v>
      </c>
      <c r="EAB8" s="61">
        <v>80</v>
      </c>
      <c r="EAC8" s="61">
        <v>80</v>
      </c>
      <c r="EAD8" s="61">
        <v>1</v>
      </c>
      <c r="EAE8" s="61">
        <v>0</v>
      </c>
      <c r="EAF8" s="61">
        <v>1</v>
      </c>
      <c r="EAG8" s="61">
        <v>4</v>
      </c>
      <c r="EAH8" s="61">
        <v>1</v>
      </c>
      <c r="EAI8" s="61">
        <v>0</v>
      </c>
      <c r="EAJ8" s="61">
        <v>0</v>
      </c>
      <c r="EAK8" s="61">
        <v>0</v>
      </c>
      <c r="EAL8" s="61">
        <v>0</v>
      </c>
      <c r="EAM8" s="61">
        <v>100</v>
      </c>
      <c r="EAN8" s="61">
        <v>0</v>
      </c>
      <c r="EAO8" s="61">
        <v>2.3203100000000001</v>
      </c>
      <c r="EAP8" s="61">
        <v>4.3945299999999996</v>
      </c>
      <c r="EAQ8" s="61">
        <v>25</v>
      </c>
      <c r="EAR8" s="61">
        <v>20.507809999999999</v>
      </c>
      <c r="EAS8" s="61">
        <v>100</v>
      </c>
      <c r="EAT8" s="61">
        <v>0</v>
      </c>
      <c r="EAU8" s="61">
        <v>10</v>
      </c>
      <c r="EAV8" s="61">
        <v>0</v>
      </c>
      <c r="EAW8" s="61">
        <v>0.5</v>
      </c>
      <c r="EAX8" s="61">
        <v>0</v>
      </c>
      <c r="EAY8" s="61">
        <v>4</v>
      </c>
      <c r="EAZ8" s="61">
        <v>50</v>
      </c>
      <c r="EBA8" s="61">
        <v>0</v>
      </c>
      <c r="EBB8" s="61">
        <v>25</v>
      </c>
      <c r="EBC8" s="61">
        <v>10</v>
      </c>
      <c r="EBD8" s="61">
        <v>250</v>
      </c>
      <c r="EBE8" s="61">
        <v>0</v>
      </c>
      <c r="EBF8" s="61">
        <v>0</v>
      </c>
      <c r="EBG8" s="61">
        <v>0</v>
      </c>
      <c r="EBH8" s="61">
        <v>0</v>
      </c>
      <c r="EBI8" s="61">
        <v>0</v>
      </c>
      <c r="EBJ8" s="61">
        <v>0</v>
      </c>
      <c r="EBK8" s="61">
        <v>0</v>
      </c>
      <c r="EBL8" s="61">
        <v>0</v>
      </c>
      <c r="EBM8" s="61">
        <v>0</v>
      </c>
      <c r="EBN8" s="61">
        <v>0</v>
      </c>
      <c r="EBO8" s="61">
        <v>0</v>
      </c>
      <c r="EBP8" s="61">
        <v>0</v>
      </c>
      <c r="EBQ8" s="61">
        <v>0</v>
      </c>
      <c r="ECH8" s="61">
        <v>0</v>
      </c>
      <c r="ECI8" s="61">
        <v>1</v>
      </c>
      <c r="ECJ8" s="61">
        <v>1</v>
      </c>
      <c r="ECK8" s="61">
        <v>1</v>
      </c>
      <c r="ECL8" s="61">
        <v>1</v>
      </c>
      <c r="ECM8" s="61">
        <v>1</v>
      </c>
      <c r="ECN8" s="61">
        <v>0</v>
      </c>
      <c r="ECO8" s="61">
        <v>0</v>
      </c>
      <c r="ECP8" s="61">
        <v>0</v>
      </c>
      <c r="ECQ8" s="61">
        <v>1</v>
      </c>
      <c r="ECR8" s="61">
        <v>0</v>
      </c>
      <c r="ECS8" s="61">
        <v>0</v>
      </c>
      <c r="ECT8" s="61">
        <v>0</v>
      </c>
      <c r="EDA8" s="61">
        <v>0</v>
      </c>
      <c r="EDB8" s="61">
        <v>60</v>
      </c>
      <c r="EDC8" s="61">
        <v>60</v>
      </c>
      <c r="EDD8" s="61">
        <v>0</v>
      </c>
      <c r="EDE8" s="61">
        <v>0.2</v>
      </c>
      <c r="EDF8" s="61">
        <v>0</v>
      </c>
      <c r="EDG8" s="61">
        <v>0</v>
      </c>
      <c r="EDH8" s="61">
        <v>0.2</v>
      </c>
      <c r="EDI8" s="61">
        <v>0.2</v>
      </c>
      <c r="EDJ8" s="61">
        <v>0.2</v>
      </c>
      <c r="EDK8" s="61">
        <v>0</v>
      </c>
      <c r="EDL8" s="61">
        <v>0.2</v>
      </c>
      <c r="EDM8" s="61">
        <v>1</v>
      </c>
      <c r="EDN8" s="61">
        <v>5</v>
      </c>
      <c r="EDO8" s="61">
        <v>5</v>
      </c>
      <c r="EDP8" s="61">
        <v>1000</v>
      </c>
      <c r="EDQ8" s="61">
        <v>1000</v>
      </c>
      <c r="EDR8" s="61">
        <v>5</v>
      </c>
      <c r="EDS8" s="61">
        <v>5</v>
      </c>
      <c r="EDT8" s="61">
        <v>1000</v>
      </c>
      <c r="EDU8" s="61">
        <v>1000</v>
      </c>
      <c r="EDV8" s="61">
        <v>250</v>
      </c>
      <c r="EDW8" s="61">
        <v>100</v>
      </c>
      <c r="EDX8" s="61">
        <v>0</v>
      </c>
      <c r="EDY8" s="61">
        <v>100</v>
      </c>
      <c r="EDZ8" s="61">
        <v>5</v>
      </c>
      <c r="EEA8" s="61">
        <v>0</v>
      </c>
      <c r="EEB8" s="61">
        <v>0</v>
      </c>
      <c r="EEC8" s="61">
        <v>0</v>
      </c>
      <c r="EED8" s="61">
        <v>0</v>
      </c>
      <c r="EEE8" s="61">
        <v>0</v>
      </c>
      <c r="EEF8" s="61">
        <v>0</v>
      </c>
      <c r="EEG8" s="61">
        <v>500</v>
      </c>
      <c r="EEH8" s="61">
        <v>0</v>
      </c>
      <c r="EEI8" s="61">
        <v>0</v>
      </c>
      <c r="EEJ8" s="61">
        <v>0</v>
      </c>
      <c r="EEK8" s="61">
        <v>0</v>
      </c>
      <c r="EEL8" s="61">
        <v>0</v>
      </c>
      <c r="EEM8" s="61">
        <v>0</v>
      </c>
      <c r="EEN8" s="61">
        <v>48</v>
      </c>
      <c r="EEO8" s="61">
        <v>20</v>
      </c>
      <c r="EEQ8" s="61">
        <v>180</v>
      </c>
      <c r="EER8" s="61">
        <v>360</v>
      </c>
      <c r="EES8" s="61">
        <v>720</v>
      </c>
      <c r="EET8" s="61">
        <v>700</v>
      </c>
      <c r="EEU8" s="61">
        <v>630</v>
      </c>
      <c r="EEV8" s="61">
        <v>630</v>
      </c>
      <c r="EEW8" s="61">
        <v>625</v>
      </c>
      <c r="EEX8" s="61">
        <v>20</v>
      </c>
      <c r="EEY8" s="61">
        <v>40</v>
      </c>
      <c r="EEZ8" s="61">
        <v>0</v>
      </c>
      <c r="EFA8" s="61">
        <v>0</v>
      </c>
      <c r="EFB8" s="61">
        <v>20</v>
      </c>
      <c r="EFC8" s="61">
        <v>20</v>
      </c>
      <c r="EFD8" s="61">
        <v>720</v>
      </c>
      <c r="EFE8" s="61">
        <v>0</v>
      </c>
      <c r="EFF8" s="61">
        <v>0</v>
      </c>
      <c r="EFG8" s="61">
        <v>600</v>
      </c>
      <c r="EFH8" s="61">
        <v>3600</v>
      </c>
      <c r="EFI8" s="61">
        <v>210</v>
      </c>
      <c r="EFN8" s="61">
        <v>0</v>
      </c>
      <c r="EFO8" s="61">
        <v>0</v>
      </c>
      <c r="EFP8" s="61">
        <v>0</v>
      </c>
      <c r="EFQ8" s="61">
        <v>0</v>
      </c>
      <c r="EFR8" s="61">
        <v>0</v>
      </c>
      <c r="EFS8" s="61">
        <v>17</v>
      </c>
      <c r="EFT8" s="61">
        <v>5</v>
      </c>
      <c r="EFU8" s="61">
        <v>7</v>
      </c>
      <c r="EFV8" s="61">
        <v>8.5</v>
      </c>
      <c r="EFW8" s="61">
        <v>10</v>
      </c>
      <c r="EFX8" s="61">
        <v>12</v>
      </c>
      <c r="EFY8" s="61">
        <v>13.5</v>
      </c>
      <c r="EFZ8" s="61">
        <v>15.3</v>
      </c>
      <c r="EGA8" s="61">
        <v>25</v>
      </c>
      <c r="EGB8" s="61">
        <v>25</v>
      </c>
      <c r="EGC8" s="61">
        <v>60</v>
      </c>
      <c r="EGD8" s="61">
        <v>0</v>
      </c>
      <c r="EGE8" s="61">
        <v>30</v>
      </c>
      <c r="EGF8" s="61">
        <v>0</v>
      </c>
      <c r="EGG8" s="61">
        <v>1</v>
      </c>
      <c r="EGH8" s="61">
        <v>6</v>
      </c>
      <c r="EGI8" s="61">
        <v>0.8</v>
      </c>
      <c r="EGJ8" s="61">
        <v>6</v>
      </c>
      <c r="EGK8" s="61">
        <v>0</v>
      </c>
      <c r="EGL8" s="61">
        <v>3.5</v>
      </c>
      <c r="EGM8" s="61">
        <v>1</v>
      </c>
      <c r="EGN8" s="61">
        <v>6</v>
      </c>
      <c r="EGO8" s="61">
        <v>0</v>
      </c>
      <c r="EGP8" s="61">
        <v>10</v>
      </c>
      <c r="EGQ8" s="61">
        <v>92</v>
      </c>
      <c r="EGR8" s="61">
        <v>0</v>
      </c>
      <c r="EGS8" s="61">
        <v>8000</v>
      </c>
      <c r="EGT8" s="61">
        <v>0</v>
      </c>
      <c r="EGU8" s="61">
        <v>0</v>
      </c>
      <c r="EGV8" s="61">
        <v>540</v>
      </c>
      <c r="EGW8" s="61">
        <v>27</v>
      </c>
      <c r="EGX8" s="61">
        <v>1000</v>
      </c>
      <c r="EGY8" s="61">
        <v>0</v>
      </c>
      <c r="EGZ8" s="61">
        <v>0</v>
      </c>
      <c r="EHA8" s="61">
        <v>1</v>
      </c>
      <c r="EHB8" s="61">
        <v>300</v>
      </c>
      <c r="EHC8" s="61">
        <v>0</v>
      </c>
      <c r="EHD8" s="61">
        <v>300</v>
      </c>
      <c r="EHE8" s="61">
        <v>0</v>
      </c>
      <c r="EHF8" s="61">
        <v>3</v>
      </c>
      <c r="EHG8" s="61">
        <v>300</v>
      </c>
      <c r="EHH8" s="61">
        <v>0</v>
      </c>
      <c r="EHI8" s="61">
        <v>150</v>
      </c>
      <c r="EHJ8" s="61">
        <v>8.1999999999999993</v>
      </c>
      <c r="EHK8" s="61">
        <v>7.5</v>
      </c>
      <c r="EHL8" s="61">
        <v>180</v>
      </c>
      <c r="EHM8" s="61">
        <v>90</v>
      </c>
      <c r="EHN8" s="61">
        <v>900</v>
      </c>
      <c r="EHO8" s="61">
        <v>30</v>
      </c>
      <c r="EHP8" s="61">
        <v>200</v>
      </c>
      <c r="EHQ8" s="61">
        <v>300</v>
      </c>
      <c r="EHR8" s="61">
        <v>40</v>
      </c>
      <c r="EHS8" s="61">
        <v>20</v>
      </c>
      <c r="EHT8" s="61">
        <v>100</v>
      </c>
      <c r="EHU8" s="61">
        <v>0</v>
      </c>
      <c r="EHV8" s="61">
        <v>100</v>
      </c>
      <c r="EHW8" s="61">
        <v>0</v>
      </c>
      <c r="EHX8" s="61">
        <v>0</v>
      </c>
      <c r="EHY8" s="61">
        <v>300</v>
      </c>
      <c r="EHZ8" s="61">
        <v>500</v>
      </c>
      <c r="EIA8" s="61">
        <v>600</v>
      </c>
      <c r="EIB8" s="61">
        <v>0</v>
      </c>
      <c r="EIC8" s="61">
        <v>500</v>
      </c>
      <c r="EID8" s="61">
        <v>600</v>
      </c>
      <c r="EIE8" s="61">
        <v>0</v>
      </c>
      <c r="EIF8" s="61">
        <v>0</v>
      </c>
      <c r="EIG8" s="61">
        <v>0</v>
      </c>
      <c r="EIH8" s="61">
        <v>0</v>
      </c>
      <c r="EII8" s="61">
        <v>0</v>
      </c>
      <c r="EIN8" s="61">
        <v>0</v>
      </c>
      <c r="EIO8" s="61">
        <v>0</v>
      </c>
      <c r="EIP8" s="61">
        <v>1200</v>
      </c>
      <c r="EIQ8" s="61">
        <v>1000</v>
      </c>
      <c r="EIU8" s="61">
        <v>1000</v>
      </c>
      <c r="EJA8" s="61">
        <v>5</v>
      </c>
      <c r="EJB8" s="61">
        <v>250</v>
      </c>
      <c r="EJC8" s="61">
        <v>250</v>
      </c>
      <c r="EJF8" s="61">
        <v>100</v>
      </c>
      <c r="EJG8" s="61">
        <v>50</v>
      </c>
      <c r="EJH8" s="61">
        <v>1000</v>
      </c>
      <c r="EJI8" s="61">
        <v>680</v>
      </c>
      <c r="EJJ8" s="61">
        <v>640</v>
      </c>
      <c r="EJK8" s="61">
        <v>5</v>
      </c>
      <c r="EJL8" s="61">
        <v>650</v>
      </c>
      <c r="EJM8" s="61">
        <v>5</v>
      </c>
      <c r="EJN8" s="61">
        <v>1000</v>
      </c>
      <c r="EJO8" s="61">
        <v>640</v>
      </c>
      <c r="EJP8" s="61">
        <v>5</v>
      </c>
      <c r="EJQ8" s="61">
        <v>680</v>
      </c>
      <c r="EJR8" s="61">
        <v>5</v>
      </c>
      <c r="EJS8" s="61">
        <v>1000</v>
      </c>
      <c r="EJT8" s="61">
        <v>5</v>
      </c>
      <c r="EJU8" s="61">
        <v>15</v>
      </c>
      <c r="EJV8" s="61">
        <v>300</v>
      </c>
      <c r="EJW8" s="61">
        <v>20</v>
      </c>
      <c r="EJX8" s="61">
        <v>50</v>
      </c>
      <c r="EJY8" s="61">
        <v>650</v>
      </c>
      <c r="EJZ8" s="61">
        <v>5</v>
      </c>
      <c r="EKA8" s="61">
        <v>1000</v>
      </c>
      <c r="EKB8" s="61">
        <v>5</v>
      </c>
      <c r="EKC8" s="61">
        <v>1000</v>
      </c>
      <c r="EKD8" s="61">
        <v>180</v>
      </c>
      <c r="EKE8" s="61">
        <v>0</v>
      </c>
      <c r="EKF8" s="61">
        <v>0</v>
      </c>
      <c r="EKG8" s="61">
        <v>1</v>
      </c>
      <c r="EKH8" s="61">
        <v>0</v>
      </c>
      <c r="EKI8" s="61">
        <v>0</v>
      </c>
      <c r="EKJ8" s="61">
        <v>0</v>
      </c>
      <c r="EKK8" s="61">
        <v>1</v>
      </c>
      <c r="EKL8" s="61">
        <v>1.3168800000000001</v>
      </c>
      <c r="EKM8" s="61">
        <v>10.18</v>
      </c>
      <c r="EKN8" s="61">
        <v>9.75</v>
      </c>
      <c r="EKO8" s="61">
        <v>0.76200000000000001</v>
      </c>
      <c r="EKP8" s="61">
        <v>1.3168800000000001</v>
      </c>
      <c r="EKQ8" s="61">
        <v>10</v>
      </c>
      <c r="EKR8" s="61">
        <v>9.5399999999999991</v>
      </c>
      <c r="EKS8" s="61">
        <v>0.72</v>
      </c>
      <c r="EKT8" s="61">
        <v>1.3168800000000001</v>
      </c>
      <c r="EKU8" s="61">
        <v>10</v>
      </c>
      <c r="EKV8" s="61">
        <v>9.5399999999999991</v>
      </c>
      <c r="EKW8" s="61">
        <v>0.72</v>
      </c>
      <c r="EKX8" s="61">
        <v>1.3168800000000001</v>
      </c>
      <c r="EKY8" s="61">
        <v>10</v>
      </c>
      <c r="EKZ8" s="61">
        <v>9.5399999999999991</v>
      </c>
      <c r="ELA8" s="61">
        <v>0.72</v>
      </c>
      <c r="ELB8" s="61">
        <v>0</v>
      </c>
      <c r="ELC8" s="61">
        <v>0</v>
      </c>
      <c r="ELD8" s="61">
        <v>0</v>
      </c>
      <c r="ELE8" s="61">
        <v>0</v>
      </c>
      <c r="ELF8" s="61">
        <v>0</v>
      </c>
      <c r="ELG8" s="61">
        <v>0</v>
      </c>
      <c r="ELH8" s="61">
        <v>0</v>
      </c>
      <c r="ELI8" s="61">
        <v>0</v>
      </c>
      <c r="ELJ8" s="61">
        <v>0</v>
      </c>
      <c r="ELK8" s="61">
        <v>0</v>
      </c>
      <c r="ELL8" s="61">
        <v>0.05</v>
      </c>
      <c r="ELM8" s="61">
        <v>0</v>
      </c>
      <c r="ELN8" s="61">
        <v>0</v>
      </c>
      <c r="ELO8" s="61">
        <v>0</v>
      </c>
      <c r="ELP8" s="61">
        <v>0</v>
      </c>
      <c r="ELQ8" s="61">
        <v>0</v>
      </c>
      <c r="ELR8" s="61">
        <v>0</v>
      </c>
      <c r="ELS8" s="61">
        <v>0</v>
      </c>
      <c r="ELT8" s="61">
        <v>0</v>
      </c>
      <c r="ELU8" s="61">
        <v>0</v>
      </c>
      <c r="ELV8" s="61">
        <v>0</v>
      </c>
      <c r="ELW8" s="61">
        <v>0</v>
      </c>
      <c r="ELX8" s="61">
        <v>0</v>
      </c>
      <c r="ELY8" s="61">
        <v>0</v>
      </c>
      <c r="ELZ8" s="61">
        <v>0</v>
      </c>
      <c r="EMA8" s="61">
        <v>0</v>
      </c>
      <c r="EMB8" s="61">
        <v>0</v>
      </c>
      <c r="EMC8" s="61">
        <v>0</v>
      </c>
      <c r="EMD8" s="61">
        <v>0</v>
      </c>
      <c r="EME8" s="61">
        <v>0</v>
      </c>
      <c r="EMF8" s="61">
        <v>0</v>
      </c>
      <c r="EMG8" s="61">
        <v>0</v>
      </c>
      <c r="EMH8" s="61">
        <v>0</v>
      </c>
      <c r="EMI8" s="61">
        <v>0</v>
      </c>
      <c r="EMJ8" s="61">
        <v>0</v>
      </c>
      <c r="EMK8" s="61">
        <v>0</v>
      </c>
      <c r="EML8" s="61">
        <v>10</v>
      </c>
      <c r="EMM8" s="61">
        <v>0</v>
      </c>
      <c r="EMN8" s="61">
        <v>0</v>
      </c>
      <c r="EMO8" s="61">
        <v>300</v>
      </c>
      <c r="EMP8" s="61">
        <v>1</v>
      </c>
      <c r="EMQ8" s="61">
        <v>500</v>
      </c>
      <c r="EMR8" s="61">
        <v>7000</v>
      </c>
      <c r="EMS8" s="61">
        <v>30</v>
      </c>
      <c r="EMT8" s="61">
        <v>50</v>
      </c>
      <c r="EMU8" s="61">
        <v>0</v>
      </c>
      <c r="EMV8" s="61">
        <v>10000</v>
      </c>
      <c r="EMW8" s="61">
        <v>0</v>
      </c>
      <c r="EMX8" s="61">
        <v>30</v>
      </c>
      <c r="EMY8" s="61">
        <v>5</v>
      </c>
      <c r="EMZ8" s="61">
        <v>0</v>
      </c>
      <c r="ENA8" s="61">
        <v>0</v>
      </c>
      <c r="ENB8" s="61">
        <v>0</v>
      </c>
      <c r="ENC8" s="61">
        <v>0</v>
      </c>
      <c r="END8" s="61">
        <v>1</v>
      </c>
      <c r="ENE8" s="61">
        <v>0</v>
      </c>
      <c r="ENF8" s="61">
        <v>0</v>
      </c>
      <c r="ENG8" s="61">
        <v>0.6</v>
      </c>
      <c r="ENH8" s="61">
        <v>0</v>
      </c>
      <c r="ENI8" s="61">
        <v>0</v>
      </c>
      <c r="ENJ8" s="61">
        <v>1</v>
      </c>
      <c r="ENK8" s="61">
        <v>6</v>
      </c>
      <c r="ENL8" s="61">
        <v>0</v>
      </c>
      <c r="ENM8" s="61">
        <v>-10</v>
      </c>
      <c r="ENN8" s="61">
        <v>10000</v>
      </c>
      <c r="ENO8" s="61">
        <v>0</v>
      </c>
      <c r="ENP8" s="61">
        <v>0</v>
      </c>
      <c r="ENQ8" s="61">
        <v>0</v>
      </c>
      <c r="ENR8" s="61">
        <v>0</v>
      </c>
      <c r="ENS8" s="61">
        <v>0</v>
      </c>
      <c r="ENT8" s="61">
        <v>0</v>
      </c>
      <c r="ENU8" s="61">
        <v>0</v>
      </c>
      <c r="ENV8" s="61">
        <v>0</v>
      </c>
      <c r="ENW8" s="61">
        <v>0</v>
      </c>
      <c r="ENX8" s="61">
        <v>0</v>
      </c>
      <c r="ENY8" s="61">
        <v>0</v>
      </c>
      <c r="ENZ8" s="61">
        <v>0</v>
      </c>
      <c r="EOA8" s="61">
        <v>0</v>
      </c>
      <c r="EOB8" s="61">
        <v>0</v>
      </c>
      <c r="EOC8" s="61">
        <v>0</v>
      </c>
      <c r="EOD8" s="61">
        <v>0</v>
      </c>
      <c r="EOE8" s="61">
        <v>0</v>
      </c>
      <c r="EOF8" s="61">
        <v>0</v>
      </c>
      <c r="EOG8" s="61">
        <v>0</v>
      </c>
      <c r="EOH8" s="61">
        <v>0</v>
      </c>
      <c r="EOI8" s="61">
        <v>0</v>
      </c>
      <c r="EOJ8" s="61">
        <v>0</v>
      </c>
      <c r="EOK8" s="61">
        <v>0</v>
      </c>
      <c r="EOL8" s="61">
        <v>0</v>
      </c>
      <c r="EOM8" s="61">
        <v>0</v>
      </c>
      <c r="EON8" s="61">
        <v>0</v>
      </c>
      <c r="EOO8" s="61">
        <v>0</v>
      </c>
      <c r="EOP8" s="61">
        <v>100</v>
      </c>
      <c r="EOQ8" s="61">
        <v>0</v>
      </c>
      <c r="EOR8" s="61">
        <v>10</v>
      </c>
      <c r="EOS8" s="61">
        <v>3</v>
      </c>
      <c r="EOT8" s="61">
        <v>0</v>
      </c>
      <c r="EOU8" s="61">
        <v>35</v>
      </c>
      <c r="EOV8" s="61">
        <v>0</v>
      </c>
      <c r="EOW8" s="61">
        <v>5</v>
      </c>
      <c r="EOX8" s="61">
        <v>40</v>
      </c>
      <c r="EOY8" s="61">
        <v>60</v>
      </c>
      <c r="EOZ8" s="61">
        <v>10</v>
      </c>
      <c r="EPA8" s="61">
        <v>0</v>
      </c>
      <c r="EPB8" s="61">
        <v>0</v>
      </c>
      <c r="EPC8" s="61">
        <v>0</v>
      </c>
      <c r="EPT8" s="61">
        <v>20</v>
      </c>
      <c r="EPU8" s="61">
        <v>30</v>
      </c>
      <c r="EPV8" s="61">
        <v>0</v>
      </c>
      <c r="EPW8" s="61">
        <v>0</v>
      </c>
      <c r="EPZ8" s="61">
        <v>0</v>
      </c>
      <c r="EQA8" s="61">
        <v>0</v>
      </c>
      <c r="EQB8" s="61">
        <v>30</v>
      </c>
      <c r="EQC8" s="61">
        <v>75</v>
      </c>
      <c r="EQD8" s="61">
        <v>20</v>
      </c>
      <c r="EQE8" s="61">
        <v>30</v>
      </c>
      <c r="EQF8" s="61">
        <v>0</v>
      </c>
      <c r="EQG8" s="61">
        <v>0</v>
      </c>
      <c r="EQJ8" s="61">
        <v>0</v>
      </c>
      <c r="EQK8" s="61">
        <v>0</v>
      </c>
      <c r="EQL8" s="61">
        <v>30</v>
      </c>
      <c r="EQM8" s="61">
        <v>75</v>
      </c>
      <c r="EQN8" s="61">
        <v>20</v>
      </c>
      <c r="EQO8" s="61">
        <v>30</v>
      </c>
      <c r="EQP8" s="61">
        <v>0</v>
      </c>
      <c r="EQQ8" s="61">
        <v>0</v>
      </c>
      <c r="EQT8" s="61">
        <v>0</v>
      </c>
      <c r="EQU8" s="61">
        <v>0</v>
      </c>
      <c r="EQV8" s="61">
        <v>30</v>
      </c>
      <c r="EQW8" s="61">
        <v>75</v>
      </c>
      <c r="EQX8" s="61">
        <v>20</v>
      </c>
      <c r="EQY8" s="61">
        <v>30</v>
      </c>
      <c r="EQZ8" s="61">
        <v>0</v>
      </c>
      <c r="ERA8" s="61">
        <v>0</v>
      </c>
      <c r="ERD8" s="61">
        <v>0</v>
      </c>
      <c r="ERE8" s="61">
        <v>0</v>
      </c>
      <c r="ERF8" s="61">
        <v>30</v>
      </c>
      <c r="ERG8" s="61">
        <v>75</v>
      </c>
      <c r="ERH8" s="61">
        <v>6</v>
      </c>
      <c r="ERI8" s="61">
        <v>6</v>
      </c>
      <c r="ERJ8" s="61">
        <v>5</v>
      </c>
      <c r="ERK8" s="61">
        <v>8</v>
      </c>
      <c r="ERL8" s="61">
        <v>5</v>
      </c>
      <c r="ERM8" s="61">
        <v>0</v>
      </c>
      <c r="ERN8" s="61">
        <v>5</v>
      </c>
      <c r="ERO8" s="61">
        <v>0</v>
      </c>
      <c r="ERP8" s="61">
        <v>5</v>
      </c>
      <c r="ERQ8" s="61">
        <v>0</v>
      </c>
      <c r="ERT8" s="61">
        <v>120</v>
      </c>
      <c r="ERU8" s="61">
        <v>0</v>
      </c>
      <c r="ERV8" s="61">
        <v>30000</v>
      </c>
      <c r="ERW8" s="61">
        <v>30000</v>
      </c>
      <c r="ERX8" s="61">
        <v>17500</v>
      </c>
      <c r="ERY8" s="61">
        <v>0</v>
      </c>
      <c r="ERZ8" s="61">
        <v>40</v>
      </c>
      <c r="ESA8" s="61">
        <v>40</v>
      </c>
      <c r="ESB8" s="61">
        <v>40</v>
      </c>
      <c r="ESC8" s="61">
        <v>0</v>
      </c>
      <c r="ESD8" s="61">
        <v>40</v>
      </c>
      <c r="ESE8" s="61">
        <v>40</v>
      </c>
      <c r="ESF8" s="61">
        <v>40</v>
      </c>
      <c r="ESG8" s="61">
        <v>0</v>
      </c>
      <c r="ESH8" s="61">
        <v>40</v>
      </c>
      <c r="ESI8" s="61">
        <v>40</v>
      </c>
      <c r="ESJ8" s="61">
        <v>40</v>
      </c>
      <c r="ESK8" s="61">
        <v>0</v>
      </c>
      <c r="ESL8" s="61">
        <v>40</v>
      </c>
      <c r="ESM8" s="61">
        <v>40</v>
      </c>
      <c r="ESN8" s="61">
        <v>40</v>
      </c>
      <c r="ESO8" s="61">
        <v>1410</v>
      </c>
      <c r="ESP8" s="61">
        <v>1410</v>
      </c>
      <c r="ESQ8" s="61">
        <v>1410</v>
      </c>
      <c r="ESR8" s="61">
        <v>400</v>
      </c>
      <c r="ESS8" s="61">
        <v>400</v>
      </c>
      <c r="EST8" s="61">
        <v>60000</v>
      </c>
      <c r="ESU8" s="61">
        <v>60000</v>
      </c>
      <c r="ESV8" s="61">
        <v>100</v>
      </c>
      <c r="ESW8" s="61">
        <v>30</v>
      </c>
      <c r="ESX8" s="61">
        <v>0</v>
      </c>
      <c r="ESY8" s="61">
        <v>20</v>
      </c>
      <c r="ETA8" s="61">
        <v>0.98</v>
      </c>
      <c r="ETB8" s="61">
        <v>1</v>
      </c>
      <c r="ETC8" s="61">
        <v>-0.98</v>
      </c>
      <c r="ETD8" s="61">
        <v>-0.95</v>
      </c>
      <c r="ETE8" s="61">
        <v>0.8</v>
      </c>
      <c r="ETF8" s="61">
        <v>-0.95</v>
      </c>
      <c r="ETG8" s="61">
        <v>1</v>
      </c>
      <c r="ETH8" s="61">
        <v>7</v>
      </c>
      <c r="ETI8" s="61">
        <v>0.95</v>
      </c>
      <c r="ETJ8" s="61">
        <v>-0.95</v>
      </c>
      <c r="ETK8" s="61">
        <v>20</v>
      </c>
      <c r="ETL8" s="61">
        <v>80</v>
      </c>
      <c r="ETM8" s="61">
        <v>3328</v>
      </c>
      <c r="ETN8" s="61">
        <v>88</v>
      </c>
      <c r="ETO8" s="61">
        <v>90</v>
      </c>
      <c r="ETP8" s="61">
        <v>1.98</v>
      </c>
      <c r="EUJ8" s="61">
        <v>1</v>
      </c>
      <c r="EUK8" s="61">
        <v>-10</v>
      </c>
      <c r="EUL8" s="61">
        <v>10</v>
      </c>
      <c r="EUS8" s="61">
        <v>0.5</v>
      </c>
      <c r="EUT8" s="61">
        <v>0</v>
      </c>
      <c r="EUU8" s="61">
        <v>0</v>
      </c>
      <c r="EVB8" s="61">
        <v>4</v>
      </c>
      <c r="EVC8" s="61">
        <v>5</v>
      </c>
      <c r="EVD8" s="61">
        <v>135</v>
      </c>
      <c r="EVE8" s="61">
        <v>1</v>
      </c>
      <c r="EVF8" s="61">
        <v>1</v>
      </c>
      <c r="EVH8" s="61">
        <v>0</v>
      </c>
      <c r="EVI8" s="61">
        <v>0</v>
      </c>
      <c r="EVK8" s="61">
        <v>1</v>
      </c>
      <c r="EVL8" s="61">
        <v>1</v>
      </c>
      <c r="EVM8" s="61">
        <v>0</v>
      </c>
      <c r="EVR8" s="61">
        <v>150</v>
      </c>
      <c r="EVS8" s="61">
        <v>200</v>
      </c>
      <c r="EVT8" s="61">
        <v>75</v>
      </c>
      <c r="EVU8" s="61">
        <v>90</v>
      </c>
      <c r="EVV8" s="61">
        <v>75</v>
      </c>
      <c r="EVW8" s="61">
        <v>80</v>
      </c>
      <c r="EVX8" s="61">
        <v>5</v>
      </c>
      <c r="EVY8" s="61">
        <v>5</v>
      </c>
      <c r="EVZ8" s="61">
        <v>10</v>
      </c>
      <c r="EWA8" s="61">
        <v>10</v>
      </c>
      <c r="EWB8" s="61">
        <v>140</v>
      </c>
      <c r="EWC8" s="61">
        <v>145</v>
      </c>
      <c r="EWD8" s="61">
        <v>140</v>
      </c>
      <c r="EWE8" s="61">
        <v>145</v>
      </c>
      <c r="EWF8" s="61">
        <v>140</v>
      </c>
      <c r="EWG8" s="61">
        <v>145</v>
      </c>
      <c r="EWH8" s="61">
        <v>140</v>
      </c>
      <c r="EWI8" s="61">
        <v>5</v>
      </c>
      <c r="EWJ8" s="61">
        <v>175</v>
      </c>
      <c r="EWK8" s="61">
        <v>5</v>
      </c>
      <c r="EWL8" s="61">
        <v>5</v>
      </c>
      <c r="EWM8" s="61">
        <v>1</v>
      </c>
      <c r="EWN8" s="61">
        <v>52</v>
      </c>
      <c r="EWO8" s="61">
        <v>1</v>
      </c>
      <c r="EWS8" s="61">
        <v>150</v>
      </c>
      <c r="EWT8" s="61">
        <v>1000</v>
      </c>
      <c r="EWU8" s="61">
        <v>80</v>
      </c>
      <c r="EWV8" s="61">
        <v>60</v>
      </c>
      <c r="EWW8" s="61">
        <v>45</v>
      </c>
      <c r="EWX8" s="61">
        <v>300</v>
      </c>
      <c r="EWZ8" s="61">
        <v>75</v>
      </c>
      <c r="EXA8" s="61">
        <v>1.01</v>
      </c>
      <c r="EXB8" s="61">
        <v>1</v>
      </c>
      <c r="EXC8" s="61">
        <v>0</v>
      </c>
      <c r="EXD8" s="61">
        <v>1</v>
      </c>
      <c r="EXE8" s="61">
        <v>60</v>
      </c>
      <c r="EXF8" s="61">
        <v>0.1</v>
      </c>
      <c r="EXG8" s="61">
        <v>1.1100000000000001</v>
      </c>
      <c r="EXH8" s="61">
        <v>60</v>
      </c>
      <c r="EXI8" s="61">
        <v>0</v>
      </c>
      <c r="EXJ8" s="61">
        <v>50</v>
      </c>
      <c r="EXK8" s="61">
        <v>80</v>
      </c>
      <c r="EXL8" s="61">
        <v>70</v>
      </c>
      <c r="EXM8" s="61">
        <v>60</v>
      </c>
      <c r="EXN8" s="61">
        <v>55</v>
      </c>
      <c r="EXO8" s="61">
        <v>4</v>
      </c>
      <c r="EXP8" s="61">
        <v>20</v>
      </c>
      <c r="EXQ8" s="61">
        <v>0</v>
      </c>
      <c r="EXR8" s="61">
        <v>930</v>
      </c>
      <c r="EXS8" s="61">
        <v>0</v>
      </c>
      <c r="EXT8" s="61">
        <v>5000</v>
      </c>
      <c r="EXU8" s="61">
        <v>50</v>
      </c>
      <c r="EXV8" s="61">
        <v>5</v>
      </c>
      <c r="EXW8" s="61">
        <v>0</v>
      </c>
      <c r="EXX8" s="61">
        <v>50</v>
      </c>
      <c r="EXY8" s="61">
        <v>80</v>
      </c>
      <c r="EXZ8" s="61">
        <v>70</v>
      </c>
      <c r="EYA8" s="61">
        <v>60</v>
      </c>
      <c r="EYB8" s="61">
        <v>55</v>
      </c>
      <c r="EYC8" s="61">
        <v>4</v>
      </c>
      <c r="EYD8" s="61">
        <v>20</v>
      </c>
      <c r="EYE8" s="61">
        <v>500</v>
      </c>
      <c r="EYF8" s="61">
        <v>1000</v>
      </c>
      <c r="EYG8" s="61">
        <v>1</v>
      </c>
      <c r="EYH8" s="61">
        <v>2</v>
      </c>
      <c r="EYI8" s="61">
        <v>0</v>
      </c>
      <c r="EYJ8" s="61">
        <v>0</v>
      </c>
      <c r="EYK8" s="61">
        <v>1</v>
      </c>
      <c r="EYL8" s="61">
        <v>2</v>
      </c>
      <c r="EYM8" s="61">
        <v>0.95</v>
      </c>
      <c r="EYN8" s="61">
        <v>0.98</v>
      </c>
      <c r="EYO8" s="61">
        <v>1</v>
      </c>
      <c r="EYP8" s="61">
        <v>-0.98</v>
      </c>
      <c r="EYQ8" s="61">
        <v>-0.95</v>
      </c>
      <c r="EYR8" s="61">
        <v>4</v>
      </c>
      <c r="EYS8" s="61">
        <v>20</v>
      </c>
      <c r="EYT8" s="61">
        <v>0.8</v>
      </c>
      <c r="EYU8" s="61">
        <v>-0.95</v>
      </c>
      <c r="EYV8" s="61">
        <v>1</v>
      </c>
      <c r="EYW8" s="61">
        <v>0</v>
      </c>
      <c r="EYX8" s="61">
        <v>0</v>
      </c>
      <c r="EYY8" s="61">
        <v>100</v>
      </c>
      <c r="EYZ8" s="61">
        <v>1</v>
      </c>
      <c r="EZA8" s="61">
        <v>100</v>
      </c>
      <c r="EZB8" s="61">
        <v>4</v>
      </c>
      <c r="EZC8" s="61">
        <v>20</v>
      </c>
      <c r="EZD8" s="61">
        <v>90</v>
      </c>
      <c r="EZE8" s="61">
        <v>110</v>
      </c>
      <c r="EZF8" s="61">
        <v>400</v>
      </c>
      <c r="EZG8" s="61">
        <v>0</v>
      </c>
      <c r="EZH8" s="61">
        <v>0</v>
      </c>
      <c r="EZI8" s="61">
        <v>0</v>
      </c>
      <c r="EZJ8" s="61">
        <v>0</v>
      </c>
      <c r="EZK8" s="61">
        <v>1</v>
      </c>
      <c r="EZL8" s="61">
        <v>100</v>
      </c>
      <c r="EZM8" s="61">
        <v>50</v>
      </c>
      <c r="EZN8" s="61">
        <v>25</v>
      </c>
      <c r="EZO8" s="61">
        <v>-25</v>
      </c>
      <c r="EZP8" s="61">
        <v>-50</v>
      </c>
      <c r="EZQ8" s="61">
        <v>4</v>
      </c>
      <c r="EZR8" s="61">
        <v>20</v>
      </c>
      <c r="EZS8" s="61">
        <v>-100</v>
      </c>
      <c r="EZT8" s="61">
        <v>100</v>
      </c>
      <c r="EZU8" s="61">
        <v>0</v>
      </c>
      <c r="EZV8" s="61">
        <v>0</v>
      </c>
      <c r="EZW8" s="61">
        <v>4</v>
      </c>
      <c r="EZX8" s="61">
        <v>20</v>
      </c>
      <c r="EZY8" s="61">
        <v>-100</v>
      </c>
      <c r="EZZ8" s="61">
        <v>100</v>
      </c>
      <c r="FAA8" s="61">
        <v>5000</v>
      </c>
      <c r="FAB8" s="61">
        <v>0</v>
      </c>
      <c r="FAC8" s="61">
        <v>0</v>
      </c>
      <c r="FAD8" s="61">
        <v>1</v>
      </c>
      <c r="FAE8" s="61">
        <v>-0.9</v>
      </c>
      <c r="FAF8" s="61">
        <v>-100</v>
      </c>
      <c r="FAG8" s="61">
        <v>100</v>
      </c>
      <c r="FAT8" s="61">
        <v>10</v>
      </c>
      <c r="FAU8" s="61">
        <v>2.5</v>
      </c>
      <c r="FAV8" s="61">
        <v>0.2</v>
      </c>
      <c r="FAW8" s="61">
        <v>3</v>
      </c>
      <c r="FAX8" s="61">
        <v>0.05</v>
      </c>
      <c r="FAY8" s="61">
        <v>1.5</v>
      </c>
      <c r="FAZ8" s="61">
        <v>1.9</v>
      </c>
      <c r="FBA8" s="61">
        <v>0.05</v>
      </c>
      <c r="FBB8" s="61">
        <v>0.05</v>
      </c>
      <c r="FBC8" s="61">
        <v>98</v>
      </c>
      <c r="FBD8" s="61">
        <v>3</v>
      </c>
      <c r="FBE8" s="61">
        <v>99</v>
      </c>
      <c r="FBF8" s="61">
        <v>3</v>
      </c>
      <c r="FBG8" s="61">
        <v>55</v>
      </c>
      <c r="FBH8" s="61">
        <v>5</v>
      </c>
      <c r="FBI8" s="61">
        <v>97</v>
      </c>
      <c r="FBJ8" s="61">
        <v>0.1</v>
      </c>
      <c r="FBK8" s="61">
        <v>37</v>
      </c>
      <c r="FBL8" s="61">
        <v>3</v>
      </c>
      <c r="FBM8" s="61">
        <v>60</v>
      </c>
      <c r="FBN8" s="61">
        <v>4</v>
      </c>
      <c r="FBQ8" s="61">
        <v>1</v>
      </c>
      <c r="FBR8" s="61">
        <v>30</v>
      </c>
      <c r="FBU8" s="61">
        <v>20</v>
      </c>
      <c r="FBV8" s="61">
        <v>0</v>
      </c>
      <c r="FBY8" s="61">
        <v>3</v>
      </c>
      <c r="FBZ8" s="61">
        <v>100</v>
      </c>
      <c r="FCA8" s="61">
        <v>0</v>
      </c>
      <c r="FCB8" s="61">
        <v>0</v>
      </c>
      <c r="FCC8" s="61">
        <v>0</v>
      </c>
      <c r="FCD8" s="61">
        <v>0</v>
      </c>
      <c r="FCE8" s="61">
        <v>0</v>
      </c>
      <c r="FCF8" s="61">
        <v>0</v>
      </c>
      <c r="FCG8" s="61">
        <v>0</v>
      </c>
      <c r="FCH8" s="61">
        <v>0</v>
      </c>
      <c r="FCI8" s="61">
        <v>10</v>
      </c>
      <c r="FCJ8" s="61">
        <v>0.75</v>
      </c>
      <c r="FCK8" s="61">
        <v>0.1</v>
      </c>
      <c r="FCL8" s="61">
        <v>0.55000000000000004</v>
      </c>
      <c r="FCM8" s="61">
        <v>0.1</v>
      </c>
      <c r="FCN8" s="61">
        <v>3</v>
      </c>
      <c r="FCO8" s="61">
        <v>0.05</v>
      </c>
      <c r="FCP8" s="61">
        <v>10</v>
      </c>
      <c r="FCQ8" s="61">
        <v>0.5</v>
      </c>
      <c r="FCR8" s="61">
        <v>5.2</v>
      </c>
      <c r="FCT8" s="61">
        <v>0.01</v>
      </c>
      <c r="FCU8" s="61">
        <v>0.3</v>
      </c>
      <c r="FCV8" s="61">
        <v>0.1</v>
      </c>
      <c r="FCW8" s="61">
        <v>0.5</v>
      </c>
      <c r="FCX8" s="61">
        <v>0.1</v>
      </c>
      <c r="FCY8" s="61">
        <v>0.5</v>
      </c>
      <c r="FCZ8" s="61">
        <v>500</v>
      </c>
      <c r="FDA8" s="61">
        <v>1500</v>
      </c>
      <c r="FDB8" s="61">
        <v>4.5999999999999996</v>
      </c>
      <c r="FDC8" s="61">
        <v>0.1</v>
      </c>
      <c r="FDD8" s="61">
        <v>0.3</v>
      </c>
      <c r="FDE8" s="61">
        <v>0.1</v>
      </c>
      <c r="FDF8" s="61">
        <v>1.2</v>
      </c>
      <c r="FDG8" s="61">
        <v>0.1</v>
      </c>
      <c r="FDH8" s="61">
        <v>0.3</v>
      </c>
      <c r="FDI8" s="61">
        <v>1</v>
      </c>
      <c r="FDJ8" s="61">
        <v>0.1</v>
      </c>
      <c r="FDK8" s="61">
        <v>500</v>
      </c>
      <c r="FDL8" s="61">
        <v>1500</v>
      </c>
      <c r="FDM8" s="61">
        <v>5</v>
      </c>
      <c r="FDN8" s="61">
        <v>2</v>
      </c>
      <c r="FDO8" s="61">
        <v>2.5</v>
      </c>
      <c r="FDP8" s="61">
        <v>3</v>
      </c>
      <c r="FDQ8" s="61">
        <v>180</v>
      </c>
      <c r="FDR8" s="61">
        <v>180</v>
      </c>
      <c r="FDS8" s="61">
        <v>180</v>
      </c>
      <c r="FDT8" s="61">
        <v>60</v>
      </c>
      <c r="FDU8" s="61">
        <v>10</v>
      </c>
      <c r="FDV8" s="61">
        <v>0</v>
      </c>
      <c r="FDW8" s="61">
        <v>1</v>
      </c>
      <c r="FDX8" s="61">
        <v>85</v>
      </c>
      <c r="FDY8" s="61">
        <v>2</v>
      </c>
      <c r="FDZ8" s="61">
        <v>86</v>
      </c>
      <c r="FEA8" s="61">
        <v>2</v>
      </c>
      <c r="FEB8" s="61">
        <v>38</v>
      </c>
      <c r="FEC8" s="61">
        <v>3</v>
      </c>
      <c r="FED8" s="61">
        <v>0</v>
      </c>
      <c r="FEE8" s="61">
        <v>0</v>
      </c>
      <c r="FEF8" s="61">
        <v>83</v>
      </c>
      <c r="FEG8" s="61">
        <v>0.1</v>
      </c>
      <c r="FEH8" s="61">
        <v>0</v>
      </c>
      <c r="FEI8" s="61">
        <v>0</v>
      </c>
      <c r="FEJ8" s="61">
        <v>1</v>
      </c>
      <c r="FEK8" s="61">
        <v>0</v>
      </c>
      <c r="FEL8" s="61">
        <v>1</v>
      </c>
      <c r="FEM8" s="61">
        <v>0</v>
      </c>
      <c r="FEN8" s="61">
        <v>75</v>
      </c>
      <c r="FEO8" s="61">
        <v>80</v>
      </c>
      <c r="FEP8" s="61">
        <v>2</v>
      </c>
      <c r="FEQ8" s="61">
        <v>0.5</v>
      </c>
      <c r="FER8" s="61">
        <v>0</v>
      </c>
      <c r="FES8" s="61">
        <v>0</v>
      </c>
      <c r="FET8" s="61">
        <v>0</v>
      </c>
      <c r="FEU8" s="61">
        <v>120</v>
      </c>
      <c r="FEV8" s="61">
        <v>120</v>
      </c>
      <c r="FEW8" s="61">
        <v>2</v>
      </c>
      <c r="FEX8" s="61">
        <v>2</v>
      </c>
      <c r="FEY8" s="61">
        <v>0</v>
      </c>
      <c r="FEZ8" s="61">
        <v>62</v>
      </c>
      <c r="FFA8" s="61">
        <v>2</v>
      </c>
      <c r="FFB8" s="61">
        <v>1</v>
      </c>
      <c r="FFD8" s="61">
        <v>75</v>
      </c>
      <c r="FFE8" s="61">
        <v>80</v>
      </c>
      <c r="FFF8" s="61">
        <v>2</v>
      </c>
      <c r="FFG8" s="61">
        <v>0.5</v>
      </c>
      <c r="FFH8" s="61">
        <v>0</v>
      </c>
      <c r="FFI8" s="61">
        <v>1</v>
      </c>
      <c r="FFJ8" s="61">
        <v>0</v>
      </c>
      <c r="FFK8" s="61">
        <v>100</v>
      </c>
      <c r="FFL8" s="61">
        <v>101</v>
      </c>
      <c r="FFM8" s="61">
        <v>2</v>
      </c>
      <c r="FFN8" s="61">
        <v>2</v>
      </c>
      <c r="FFO8" s="61">
        <v>1</v>
      </c>
      <c r="FFP8" s="61">
        <v>2</v>
      </c>
      <c r="FFQ8" s="61">
        <v>70</v>
      </c>
      <c r="FFR8" s="61">
        <v>1</v>
      </c>
      <c r="FFS8" s="61">
        <v>2</v>
      </c>
      <c r="FFT8" s="61">
        <v>70</v>
      </c>
      <c r="FFU8" s="61">
        <v>0</v>
      </c>
      <c r="FFV8" s="61">
        <v>100</v>
      </c>
      <c r="FFW8" s="61">
        <v>0</v>
      </c>
      <c r="FFX8" s="61">
        <v>10</v>
      </c>
      <c r="FFY8" s="61">
        <v>0</v>
      </c>
      <c r="FFZ8" s="61">
        <v>0</v>
      </c>
      <c r="FGA8" s="61">
        <v>0</v>
      </c>
      <c r="FGB8" s="61">
        <v>2</v>
      </c>
      <c r="FGC8" s="61">
        <v>82</v>
      </c>
      <c r="FGD8" s="61">
        <v>0</v>
      </c>
      <c r="FGE8" s="61">
        <v>0</v>
      </c>
      <c r="FGF8" s="61">
        <v>0</v>
      </c>
      <c r="FGG8" s="61">
        <v>10</v>
      </c>
      <c r="FGH8" s="61">
        <v>28</v>
      </c>
      <c r="FGI8" s="61">
        <v>3</v>
      </c>
      <c r="FGJ8" s="61">
        <v>8</v>
      </c>
      <c r="FGK8" s="61">
        <v>30</v>
      </c>
      <c r="FGL8" s="61">
        <v>90</v>
      </c>
      <c r="FGM8" s="61">
        <v>0</v>
      </c>
      <c r="FGN8" s="61">
        <v>0</v>
      </c>
      <c r="FGO8" s="61">
        <v>0</v>
      </c>
      <c r="FGP8" s="61">
        <v>200</v>
      </c>
      <c r="FGQ8" s="61">
        <v>-200</v>
      </c>
      <c r="FGR8" s="61">
        <v>0</v>
      </c>
      <c r="FGS8" s="61">
        <v>-50</v>
      </c>
      <c r="FGT8" s="61">
        <v>100</v>
      </c>
      <c r="FGU8" s="61">
        <v>-100</v>
      </c>
      <c r="FGV8" s="61">
        <v>0</v>
      </c>
      <c r="FGW8" s="61">
        <v>0</v>
      </c>
      <c r="FGX8" s="61">
        <v>0</v>
      </c>
      <c r="FGY8" s="61">
        <v>200</v>
      </c>
      <c r="FGZ8" s="61">
        <v>-200</v>
      </c>
      <c r="FHA8" s="61">
        <v>20</v>
      </c>
      <c r="FHB8" s="61">
        <v>8</v>
      </c>
      <c r="FHC8" s="61">
        <v>1</v>
      </c>
      <c r="FHD8" s="61">
        <v>2</v>
      </c>
      <c r="FHE8" s="61">
        <v>120</v>
      </c>
      <c r="FHF8" s="61">
        <v>0</v>
      </c>
      <c r="FHG8" s="61">
        <v>0</v>
      </c>
      <c r="FHH8" s="61">
        <v>0</v>
      </c>
      <c r="FHI8" s="61">
        <v>0</v>
      </c>
      <c r="FHJ8" s="61">
        <v>0</v>
      </c>
      <c r="FHK8" s="61">
        <v>0</v>
      </c>
      <c r="FHL8" s="61">
        <v>16</v>
      </c>
      <c r="FHM8" s="61">
        <v>0</v>
      </c>
      <c r="FHN8" s="61">
        <v>0</v>
      </c>
      <c r="FHO8" s="61">
        <v>10</v>
      </c>
      <c r="FHP8" s="61">
        <v>0</v>
      </c>
      <c r="FHQ8" s="61">
        <v>16</v>
      </c>
      <c r="FHR8" s="61">
        <v>0</v>
      </c>
      <c r="FHS8" s="61">
        <v>0</v>
      </c>
      <c r="FHT8" s="61">
        <v>10</v>
      </c>
      <c r="FHU8" s="61">
        <v>0</v>
      </c>
      <c r="FHV8" s="61">
        <v>0</v>
      </c>
      <c r="FHW8" s="61">
        <v>0</v>
      </c>
      <c r="FHX8" s="61">
        <v>18</v>
      </c>
      <c r="FHY8" s="61">
        <v>12</v>
      </c>
      <c r="FHZ8" s="61">
        <v>35</v>
      </c>
      <c r="FIA8" s="61">
        <v>0</v>
      </c>
      <c r="FIB8" s="61">
        <v>0</v>
      </c>
      <c r="FIC8" s="61">
        <v>18</v>
      </c>
      <c r="FID8" s="61">
        <v>12</v>
      </c>
      <c r="FIE8" s="61">
        <v>35</v>
      </c>
      <c r="FIF8" s="61">
        <v>0</v>
      </c>
      <c r="FIG8" s="61">
        <v>0</v>
      </c>
      <c r="FIH8" s="61">
        <v>55</v>
      </c>
      <c r="FII8" s="61">
        <v>45</v>
      </c>
      <c r="FIJ8" s="61">
        <v>100</v>
      </c>
      <c r="FIK8" s="61">
        <v>0</v>
      </c>
      <c r="FIL8" s="61">
        <v>0</v>
      </c>
      <c r="FIM8" s="61">
        <v>15</v>
      </c>
      <c r="FIN8" s="61">
        <v>0</v>
      </c>
      <c r="FIO8" s="61">
        <v>250</v>
      </c>
      <c r="FIP8" s="61">
        <v>0</v>
      </c>
      <c r="FIQ8" s="61">
        <v>0</v>
      </c>
      <c r="FIR8" s="61">
        <v>80</v>
      </c>
      <c r="FIS8" s="61">
        <v>20</v>
      </c>
      <c r="FIT8" s="61">
        <v>100</v>
      </c>
      <c r="FIU8" s="61">
        <v>-25</v>
      </c>
      <c r="FIV8" s="61">
        <v>0</v>
      </c>
      <c r="FIW8" s="61">
        <v>60</v>
      </c>
      <c r="FIX8" s="61">
        <v>100</v>
      </c>
      <c r="FIY8" s="61">
        <v>-25</v>
      </c>
      <c r="FIZ8" s="61">
        <v>3600</v>
      </c>
      <c r="FJA8" s="61">
        <v>0</v>
      </c>
      <c r="FJB8" s="61">
        <v>0</v>
      </c>
      <c r="FJC8" s="61">
        <v>0</v>
      </c>
      <c r="FJD8" s="61">
        <v>0</v>
      </c>
      <c r="FJE8" s="61">
        <v>0</v>
      </c>
      <c r="FJF8" s="61">
        <v>0</v>
      </c>
      <c r="FJG8" s="61">
        <v>0</v>
      </c>
      <c r="FJH8" s="61">
        <v>0</v>
      </c>
      <c r="FJI8" s="61">
        <v>0</v>
      </c>
      <c r="FJJ8" s="61">
        <v>0</v>
      </c>
      <c r="FJK8" s="61">
        <v>0</v>
      </c>
      <c r="FJL8" s="61">
        <v>0</v>
      </c>
      <c r="FJM8" s="61">
        <v>0</v>
      </c>
      <c r="FJN8" s="61">
        <v>0</v>
      </c>
      <c r="FJO8" s="61">
        <v>0</v>
      </c>
      <c r="FJP8" s="61">
        <v>50</v>
      </c>
      <c r="FJQ8" s="61">
        <v>100</v>
      </c>
      <c r="FJR8" s="61">
        <v>0</v>
      </c>
      <c r="FJS8" s="61">
        <v>0</v>
      </c>
      <c r="FJT8" s="61">
        <v>0</v>
      </c>
      <c r="FJU8" s="61">
        <v>0.3</v>
      </c>
      <c r="FJV8" s="61">
        <v>0</v>
      </c>
      <c r="FJW8" s="61">
        <v>10</v>
      </c>
      <c r="FJX8" s="61">
        <v>0</v>
      </c>
      <c r="FJY8" s="61">
        <v>0</v>
      </c>
      <c r="FJZ8" s="61">
        <v>500</v>
      </c>
      <c r="FKA8" s="61">
        <v>0</v>
      </c>
      <c r="FKB8" s="61">
        <v>10</v>
      </c>
      <c r="FKC8" s="61">
        <v>0</v>
      </c>
      <c r="FKD8" s="61">
        <v>150</v>
      </c>
      <c r="FKE8" s="61">
        <v>-50</v>
      </c>
      <c r="FKF8" s="61">
        <v>1000</v>
      </c>
      <c r="FKG8" s="61">
        <v>0</v>
      </c>
      <c r="FKH8" s="61">
        <v>0</v>
      </c>
      <c r="FKI8" s="61">
        <v>0</v>
      </c>
      <c r="FKJ8" s="61">
        <v>0</v>
      </c>
      <c r="FKK8" s="61">
        <v>0</v>
      </c>
      <c r="FKL8" s="61">
        <v>0</v>
      </c>
      <c r="FKM8" s="61">
        <v>0</v>
      </c>
      <c r="FKN8" s="61">
        <v>0</v>
      </c>
      <c r="FKO8" s="61">
        <v>10</v>
      </c>
      <c r="FKP8" s="61">
        <v>0</v>
      </c>
      <c r="FKQ8" s="61">
        <v>1</v>
      </c>
      <c r="FKR8" s="61">
        <v>1</v>
      </c>
      <c r="FKS8" s="61">
        <v>90</v>
      </c>
      <c r="FKT8" s="61">
        <v>0</v>
      </c>
      <c r="FKU8" s="61">
        <v>16</v>
      </c>
      <c r="FKV8" s="61">
        <v>0</v>
      </c>
      <c r="FKW8" s="61">
        <v>0</v>
      </c>
      <c r="FKX8" s="61">
        <v>0</v>
      </c>
      <c r="FKY8" s="61">
        <v>0</v>
      </c>
      <c r="FKZ8" s="61">
        <v>16</v>
      </c>
      <c r="FLA8" s="61">
        <v>0</v>
      </c>
      <c r="FLB8" s="61">
        <v>0</v>
      </c>
      <c r="FLC8" s="61">
        <v>16</v>
      </c>
      <c r="FLD8" s="61">
        <v>0</v>
      </c>
      <c r="FLE8" s="61">
        <v>0</v>
      </c>
      <c r="FLF8" s="61">
        <v>0</v>
      </c>
      <c r="FLG8" s="61">
        <v>0</v>
      </c>
      <c r="FLH8" s="61">
        <v>0</v>
      </c>
      <c r="FLI8" s="61">
        <v>0</v>
      </c>
      <c r="FLJ8" s="61">
        <v>0</v>
      </c>
      <c r="FLK8" s="61">
        <v>2</v>
      </c>
      <c r="FLL8" s="61">
        <v>120</v>
      </c>
      <c r="FLM8" s="61">
        <v>0</v>
      </c>
      <c r="FLN8" s="61">
        <v>2</v>
      </c>
      <c r="FLO8" s="61">
        <v>120</v>
      </c>
      <c r="FLP8" s="61">
        <v>0</v>
      </c>
      <c r="FLQ8" s="61">
        <v>2</v>
      </c>
      <c r="FLR8" s="61">
        <v>120</v>
      </c>
      <c r="FLS8" s="61">
        <v>0</v>
      </c>
      <c r="FLT8" s="61">
        <v>2</v>
      </c>
      <c r="FLU8" s="61">
        <v>120</v>
      </c>
      <c r="FLV8" s="61">
        <v>1</v>
      </c>
      <c r="FLW8" s="61">
        <v>100</v>
      </c>
      <c r="FMG8" s="61">
        <v>18</v>
      </c>
      <c r="FMH8" s="61">
        <v>18</v>
      </c>
      <c r="FMI8" s="61">
        <v>18</v>
      </c>
      <c r="FMJ8" s="61">
        <v>18</v>
      </c>
      <c r="FMP8" s="61">
        <v>15</v>
      </c>
      <c r="FMQ8" s="61">
        <v>4</v>
      </c>
      <c r="FMR8" s="61">
        <v>20</v>
      </c>
      <c r="FMS8" s="61">
        <v>7.5</v>
      </c>
      <c r="FMT8" s="61">
        <v>22.5</v>
      </c>
      <c r="FMV8" s="61">
        <v>1</v>
      </c>
      <c r="FMW8" s="61">
        <v>12</v>
      </c>
      <c r="FMX8" s="61">
        <v>30</v>
      </c>
      <c r="FMY8" s="61">
        <v>7</v>
      </c>
      <c r="FMZ8" s="61">
        <v>48</v>
      </c>
      <c r="FNA8" s="61">
        <v>650</v>
      </c>
      <c r="FNB8" s="61">
        <v>950</v>
      </c>
      <c r="FNC8" s="61">
        <v>4000</v>
      </c>
      <c r="FND8" s="61">
        <v>30</v>
      </c>
      <c r="FNE8" s="61">
        <v>6</v>
      </c>
      <c r="FNG8" s="61">
        <v>3</v>
      </c>
      <c r="FNH8" s="61">
        <v>42</v>
      </c>
      <c r="FNJ8" s="61">
        <v>462</v>
      </c>
      <c r="FNV8" s="61">
        <v>1</v>
      </c>
      <c r="FNW8" s="61">
        <v>250</v>
      </c>
      <c r="FNX8" s="61">
        <v>40</v>
      </c>
      <c r="FNY8" s="61">
        <v>80</v>
      </c>
      <c r="FNZ8" s="61">
        <v>3</v>
      </c>
      <c r="FOA8" s="61">
        <v>15</v>
      </c>
      <c r="FOB8" s="61">
        <v>1800</v>
      </c>
      <c r="FOC8" s="61">
        <v>50</v>
      </c>
      <c r="FOD8" s="61">
        <v>300</v>
      </c>
      <c r="FOI8" s="61">
        <v>1800</v>
      </c>
      <c r="FOJ8" s="61">
        <v>1800</v>
      </c>
      <c r="FOK8" s="61">
        <v>0</v>
      </c>
      <c r="FOL8" s="61">
        <v>50</v>
      </c>
      <c r="FOM8" s="61">
        <v>50</v>
      </c>
      <c r="FOS8" s="61">
        <v>0</v>
      </c>
      <c r="FOT8" s="61">
        <v>0</v>
      </c>
      <c r="FOU8" s="61">
        <v>990</v>
      </c>
      <c r="FOV8" s="61">
        <v>-950</v>
      </c>
      <c r="FOW8" s="61">
        <v>-650</v>
      </c>
      <c r="FOY8" s="61">
        <v>1000</v>
      </c>
      <c r="FOZ8" s="61">
        <v>10</v>
      </c>
      <c r="FPK8" s="61">
        <v>1</v>
      </c>
      <c r="FPL8" s="61">
        <v>1</v>
      </c>
      <c r="FPM8" s="61">
        <v>1</v>
      </c>
      <c r="FPN8" s="61">
        <v>1</v>
      </c>
      <c r="FPO8" s="61">
        <v>-5</v>
      </c>
      <c r="FPP8" s="61">
        <v>-2</v>
      </c>
      <c r="FPQ8" s="61">
        <v>2</v>
      </c>
      <c r="FPR8" s="61">
        <v>2</v>
      </c>
      <c r="FPS8" s="61">
        <v>95</v>
      </c>
      <c r="FPT8" s="61">
        <v>100</v>
      </c>
      <c r="FPU8" s="61">
        <v>10</v>
      </c>
      <c r="FPV8" s="61">
        <v>30</v>
      </c>
      <c r="FPW8" s="61">
        <v>0</v>
      </c>
      <c r="FPX8" s="61">
        <v>0</v>
      </c>
      <c r="FPY8" s="61">
        <v>10</v>
      </c>
      <c r="FPZ8" s="61">
        <v>10000</v>
      </c>
      <c r="FQA8" s="61">
        <v>1400</v>
      </c>
      <c r="FQB8" s="61">
        <v>100</v>
      </c>
      <c r="FQC8" s="61">
        <v>20</v>
      </c>
      <c r="FQD8" s="61">
        <v>0</v>
      </c>
      <c r="FQE8" s="61">
        <v>100</v>
      </c>
      <c r="FQF8" s="61">
        <v>4</v>
      </c>
      <c r="FQG8" s="61">
        <v>0</v>
      </c>
      <c r="FQH8" s="61">
        <v>20</v>
      </c>
      <c r="FQI8" s="61">
        <v>4000</v>
      </c>
      <c r="FQJ8" s="61">
        <v>4000</v>
      </c>
      <c r="FQL8" s="61">
        <v>550</v>
      </c>
      <c r="FQM8" s="61">
        <v>25</v>
      </c>
      <c r="FQN8" s="61">
        <v>0</v>
      </c>
      <c r="FQO8" s="61">
        <v>400</v>
      </c>
      <c r="FQP8" s="61">
        <v>-1</v>
      </c>
      <c r="FQQ8" s="61">
        <v>4</v>
      </c>
      <c r="FQR8" s="61">
        <v>3</v>
      </c>
      <c r="FQS8" s="61">
        <v>10</v>
      </c>
      <c r="FQT8" s="61">
        <v>60</v>
      </c>
      <c r="FQU8" s="61">
        <v>120</v>
      </c>
      <c r="FQV8" s="61">
        <v>1</v>
      </c>
      <c r="FQW8" s="61">
        <v>3</v>
      </c>
      <c r="FQX8" s="61">
        <v>3</v>
      </c>
      <c r="FQY8" s="61">
        <v>3</v>
      </c>
      <c r="FQZ8" s="61">
        <v>-5</v>
      </c>
      <c r="FRA8" s="61">
        <v>-5</v>
      </c>
      <c r="FRB8" s="61">
        <v>-5</v>
      </c>
      <c r="FRC8" s="61">
        <v>-5</v>
      </c>
      <c r="FRD8" s="61">
        <v>12</v>
      </c>
      <c r="FRE8" s="61">
        <v>12</v>
      </c>
      <c r="FRF8" s="61">
        <v>12</v>
      </c>
      <c r="FRG8" s="61">
        <v>12</v>
      </c>
      <c r="FRH8" s="61">
        <v>4.5</v>
      </c>
      <c r="FRJ8" s="61">
        <v>45</v>
      </c>
      <c r="FRK8" s="61">
        <v>660</v>
      </c>
      <c r="FRL8" s="61">
        <v>660</v>
      </c>
      <c r="FRM8" s="61">
        <v>-144</v>
      </c>
      <c r="FRN8" s="61">
        <v>0</v>
      </c>
      <c r="FRO8" s="61">
        <v>60</v>
      </c>
      <c r="FRP8" s="61">
        <v>50</v>
      </c>
      <c r="FSO8" s="61">
        <v>0</v>
      </c>
      <c r="FSP8" s="61">
        <v>4</v>
      </c>
      <c r="FSQ8" s="61">
        <v>500</v>
      </c>
      <c r="FSR8" s="61">
        <v>30</v>
      </c>
      <c r="FST8" s="61">
        <v>8000</v>
      </c>
      <c r="FTB8" s="61">
        <v>1.2</v>
      </c>
      <c r="FTD8" s="61">
        <v>50</v>
      </c>
      <c r="FTE8" s="61">
        <v>0</v>
      </c>
      <c r="FTG8" s="61">
        <v>100</v>
      </c>
      <c r="FTH8" s="61">
        <v>100</v>
      </c>
      <c r="FTJ8" s="61">
        <v>100</v>
      </c>
      <c r="FTK8" s="61">
        <v>50</v>
      </c>
      <c r="FTL8" s="61">
        <v>10</v>
      </c>
      <c r="FTM8" s="61">
        <v>25</v>
      </c>
      <c r="FTN8" s="61">
        <v>2500</v>
      </c>
      <c r="FTO8" s="61">
        <v>1</v>
      </c>
      <c r="FTR8" s="61">
        <v>0</v>
      </c>
      <c r="FTS8" s="61">
        <v>250</v>
      </c>
      <c r="FTT8" s="61">
        <v>0</v>
      </c>
      <c r="FTU8" s="61">
        <v>-24</v>
      </c>
      <c r="FTV8" s="61">
        <v>-13</v>
      </c>
      <c r="FTW8" s="61">
        <v>2175</v>
      </c>
      <c r="FTX8" s="61">
        <v>1280</v>
      </c>
      <c r="FTY8" s="61">
        <v>10</v>
      </c>
      <c r="FTZ8" s="61">
        <v>2175</v>
      </c>
      <c r="FUA8" s="61">
        <v>1280</v>
      </c>
      <c r="FUB8" s="61">
        <v>60</v>
      </c>
      <c r="FUC8" s="61">
        <v>0</v>
      </c>
      <c r="FUD8" s="61">
        <v>0</v>
      </c>
      <c r="FUK8" s="61">
        <v>0</v>
      </c>
      <c r="FUL8" s="61">
        <v>0.19531000000000001</v>
      </c>
      <c r="FUN8" s="61">
        <v>0.05</v>
      </c>
      <c r="FUO8" s="61">
        <v>2.5</v>
      </c>
      <c r="FUP8" s="61">
        <v>1.2</v>
      </c>
      <c r="FUV8" s="61">
        <v>2680</v>
      </c>
      <c r="FUW8" s="61">
        <v>1326</v>
      </c>
      <c r="FUX8" s="61">
        <v>4245</v>
      </c>
      <c r="FUY8" s="61">
        <v>2140</v>
      </c>
      <c r="FUZ8" s="61">
        <v>1499</v>
      </c>
      <c r="FVA8" s="61">
        <v>1499</v>
      </c>
      <c r="FVC8" s="61">
        <v>51.1</v>
      </c>
      <c r="FVD8" s="61">
        <v>47.9</v>
      </c>
      <c r="FVF8" s="61">
        <v>400</v>
      </c>
      <c r="FVN8" s="61">
        <v>0</v>
      </c>
      <c r="FVO8" s="61">
        <v>0.19531000000000001</v>
      </c>
      <c r="FVQ8" s="61">
        <v>3.8999999999999998E-3</v>
      </c>
      <c r="FVR8" s="61">
        <v>2.5</v>
      </c>
      <c r="FVS8" s="61">
        <v>1.1000000000000001</v>
      </c>
      <c r="FVY8" s="61">
        <v>2190</v>
      </c>
      <c r="FVZ8" s="61">
        <v>1100</v>
      </c>
      <c r="FWA8" s="61">
        <v>2950</v>
      </c>
      <c r="FWB8" s="61">
        <v>1550</v>
      </c>
      <c r="FWC8" s="61">
        <v>1500</v>
      </c>
      <c r="FWD8" s="61">
        <v>1500</v>
      </c>
      <c r="FWF8" s="61">
        <v>47</v>
      </c>
      <c r="FWG8" s="61">
        <v>44</v>
      </c>
      <c r="FWI8" s="61">
        <v>400</v>
      </c>
      <c r="FWQ8" s="61">
        <v>0</v>
      </c>
      <c r="FWR8" s="61">
        <v>0.19531000000000001</v>
      </c>
      <c r="FWT8" s="61">
        <v>3.8999999999999998E-3</v>
      </c>
      <c r="FWU8" s="61">
        <v>2.5</v>
      </c>
      <c r="FWV8" s="61">
        <v>1.1000000000000001</v>
      </c>
      <c r="FXB8" s="61">
        <v>2681</v>
      </c>
      <c r="FXC8" s="61">
        <v>1326</v>
      </c>
      <c r="FXD8" s="61">
        <v>4213</v>
      </c>
      <c r="FXE8" s="61">
        <v>2065</v>
      </c>
      <c r="FXF8" s="61">
        <v>1497</v>
      </c>
      <c r="FXG8" s="61">
        <v>1499</v>
      </c>
      <c r="FXI8" s="61">
        <v>51.8</v>
      </c>
      <c r="FXJ8" s="61">
        <v>44.1</v>
      </c>
      <c r="FXL8" s="61">
        <v>400</v>
      </c>
      <c r="FXT8" s="61">
        <v>0</v>
      </c>
      <c r="FXU8" s="61">
        <v>0.19531000000000001</v>
      </c>
      <c r="FXW8" s="61">
        <v>3.8999999999999998E-3</v>
      </c>
      <c r="FXX8" s="61">
        <v>2.5</v>
      </c>
      <c r="FXY8" s="61">
        <v>1.1000000000000001</v>
      </c>
      <c r="FYE8" s="61">
        <v>2190</v>
      </c>
      <c r="FYF8" s="61">
        <v>1100</v>
      </c>
      <c r="FYG8" s="61">
        <v>2950</v>
      </c>
      <c r="FYH8" s="61">
        <v>1550</v>
      </c>
      <c r="FYI8" s="61">
        <v>1500</v>
      </c>
      <c r="FYJ8" s="61">
        <v>1500</v>
      </c>
      <c r="FYL8" s="61">
        <v>47</v>
      </c>
      <c r="FYM8" s="61">
        <v>44</v>
      </c>
      <c r="FYO8" s="61">
        <v>400</v>
      </c>
      <c r="FYQ8" s="61">
        <v>0</v>
      </c>
      <c r="FYR8" s="61">
        <v>1000</v>
      </c>
      <c r="FYS8" s="61">
        <v>300</v>
      </c>
      <c r="FYT8" s="61">
        <v>48</v>
      </c>
      <c r="FYU8" s="61">
        <v>-1.6</v>
      </c>
      <c r="FYV8" s="61">
        <v>-4</v>
      </c>
      <c r="FYW8" s="61">
        <v>100</v>
      </c>
      <c r="FYX8" s="61">
        <v>6</v>
      </c>
      <c r="FYY8" s="61">
        <v>0</v>
      </c>
      <c r="FYZ8" s="61">
        <v>1</v>
      </c>
      <c r="FZA8" s="61">
        <v>6</v>
      </c>
      <c r="FZB8" s="61">
        <v>0</v>
      </c>
      <c r="FZI8" s="61">
        <v>100</v>
      </c>
      <c r="FZJ8" s="61">
        <v>50</v>
      </c>
      <c r="FZK8" s="61">
        <v>100</v>
      </c>
      <c r="FZL8" s="61">
        <v>12000</v>
      </c>
      <c r="FZM8" s="61">
        <v>0</v>
      </c>
      <c r="FZN8" s="61">
        <v>0</v>
      </c>
      <c r="FZO8" s="61">
        <v>0</v>
      </c>
      <c r="FZP8" s="61">
        <v>0</v>
      </c>
      <c r="FZQ8" s="61">
        <v>0</v>
      </c>
      <c r="FZS8" s="61">
        <v>0</v>
      </c>
      <c r="FZT8" s="61">
        <v>0</v>
      </c>
      <c r="FZU8" s="61">
        <v>0</v>
      </c>
      <c r="FZV8" s="61">
        <v>0</v>
      </c>
      <c r="FZW8" s="61">
        <v>0</v>
      </c>
      <c r="FZX8" s="61">
        <v>1</v>
      </c>
      <c r="FZY8" s="61">
        <v>0</v>
      </c>
      <c r="FZZ8" s="61">
        <v>0</v>
      </c>
      <c r="GAA8" s="61">
        <v>6</v>
      </c>
      <c r="GAB8" s="61">
        <v>0</v>
      </c>
      <c r="GAC8" s="61">
        <v>0.5</v>
      </c>
      <c r="GAD8" s="61">
        <v>0</v>
      </c>
      <c r="GAE8" s="61">
        <v>0</v>
      </c>
      <c r="GAF8" s="61">
        <v>120000</v>
      </c>
      <c r="GAG8" s="61">
        <v>0</v>
      </c>
      <c r="GAH8" s="61">
        <v>120000</v>
      </c>
      <c r="GAI8" s="61">
        <v>0</v>
      </c>
      <c r="GAK8" s="61">
        <v>4</v>
      </c>
      <c r="GAL8" s="61">
        <v>0</v>
      </c>
      <c r="GAM8" s="61">
        <v>0</v>
      </c>
      <c r="GAN8" s="61">
        <v>0</v>
      </c>
      <c r="GAR8" s="61">
        <v>75</v>
      </c>
      <c r="GAT8" s="61">
        <v>39</v>
      </c>
      <c r="GBI8" s="61">
        <v>50</v>
      </c>
      <c r="GBJ8" s="61">
        <v>50</v>
      </c>
      <c r="GBK8" s="61">
        <v>50</v>
      </c>
      <c r="GBL8" s="61">
        <v>50</v>
      </c>
      <c r="GBW8" s="61">
        <v>0</v>
      </c>
      <c r="GBX8" s="61">
        <v>0</v>
      </c>
      <c r="GBY8" s="61">
        <v>1</v>
      </c>
      <c r="GBZ8" s="61">
        <v>3</v>
      </c>
      <c r="GCA8" s="61">
        <v>47</v>
      </c>
      <c r="GCB8" s="61">
        <v>49</v>
      </c>
      <c r="GCC8" s="61">
        <v>2</v>
      </c>
      <c r="GCD8" s="61">
        <v>2</v>
      </c>
      <c r="GCE8" s="61">
        <v>55</v>
      </c>
      <c r="GCG8" s="61">
        <v>39</v>
      </c>
      <c r="GCW8" s="61">
        <v>20</v>
      </c>
      <c r="GCX8" s="61">
        <v>30</v>
      </c>
      <c r="GCY8" s="61">
        <v>1</v>
      </c>
      <c r="GDD8" s="61">
        <v>110</v>
      </c>
      <c r="GDE8" s="61">
        <v>0.1</v>
      </c>
      <c r="GDH8" s="61">
        <v>100</v>
      </c>
      <c r="GDI8" s="61">
        <v>0.2</v>
      </c>
      <c r="GDK8" s="61">
        <v>250</v>
      </c>
      <c r="GDL8" s="61">
        <v>140</v>
      </c>
      <c r="GDM8" s="61">
        <v>140</v>
      </c>
      <c r="GDN8" s="61">
        <v>100</v>
      </c>
      <c r="GDW8" s="61">
        <v>-750</v>
      </c>
      <c r="GDX8" s="61">
        <v>3000</v>
      </c>
      <c r="GDZ8" s="61">
        <v>0.2</v>
      </c>
      <c r="GEA8" s="61">
        <v>100</v>
      </c>
      <c r="GEB8" s="61">
        <v>200</v>
      </c>
      <c r="GEX8" s="61">
        <v>20</v>
      </c>
      <c r="GEY8" s="61">
        <v>30</v>
      </c>
      <c r="GEZ8" s="61">
        <v>1</v>
      </c>
      <c r="GFE8" s="61">
        <v>110</v>
      </c>
      <c r="GFF8" s="61">
        <v>0.4</v>
      </c>
      <c r="GFI8" s="61">
        <v>100</v>
      </c>
      <c r="GFJ8" s="61">
        <v>0.2</v>
      </c>
      <c r="GFL8" s="61">
        <v>100</v>
      </c>
      <c r="GFN8" s="61">
        <v>100</v>
      </c>
      <c r="GFO8" s="61">
        <v>100</v>
      </c>
      <c r="GGA8" s="61">
        <v>0.2</v>
      </c>
      <c r="GGB8" s="61">
        <v>100</v>
      </c>
      <c r="GGC8" s="61">
        <v>200</v>
      </c>
      <c r="GHU8" s="61">
        <v>0</v>
      </c>
      <c r="GHV8" s="61">
        <v>0.1</v>
      </c>
      <c r="GHW8" s="61">
        <v>0.01</v>
      </c>
      <c r="GHX8" s="61">
        <v>0.01</v>
      </c>
      <c r="GHY8" s="61">
        <v>100</v>
      </c>
      <c r="GHZ8" s="61">
        <v>30</v>
      </c>
      <c r="GIA8" s="61">
        <v>0</v>
      </c>
      <c r="GIB8" s="61">
        <v>0</v>
      </c>
      <c r="GIC8" s="61">
        <v>2.9</v>
      </c>
      <c r="GID8" s="61">
        <v>0</v>
      </c>
      <c r="GIE8" s="61">
        <v>0</v>
      </c>
      <c r="GIF8" s="61">
        <v>100</v>
      </c>
      <c r="GIG8" s="61">
        <v>1</v>
      </c>
      <c r="GIH8" s="61">
        <v>1</v>
      </c>
      <c r="GII8" s="61">
        <v>1</v>
      </c>
      <c r="GIJ8" s="61">
        <v>1</v>
      </c>
      <c r="GIK8" s="61">
        <v>0</v>
      </c>
      <c r="GIL8" s="61">
        <v>0</v>
      </c>
      <c r="GIM8" s="61">
        <v>75</v>
      </c>
      <c r="GIN8" s="61">
        <v>60</v>
      </c>
      <c r="GIO8" s="61">
        <v>73</v>
      </c>
      <c r="GIP8" s="61">
        <v>100</v>
      </c>
      <c r="GIQ8" s="61">
        <v>80</v>
      </c>
      <c r="GIR8" s="61">
        <v>0</v>
      </c>
      <c r="GIS8" s="61">
        <v>0</v>
      </c>
      <c r="GIT8" s="61">
        <v>0.1</v>
      </c>
      <c r="GIU8" s="61">
        <v>100</v>
      </c>
      <c r="GIV8" s="61">
        <v>100</v>
      </c>
      <c r="GIW8" s="61">
        <v>100</v>
      </c>
      <c r="GIX8" s="61">
        <v>205</v>
      </c>
      <c r="GIY8" s="61">
        <v>0</v>
      </c>
      <c r="GIZ8" s="61">
        <v>1</v>
      </c>
      <c r="GJA8" s="61">
        <v>1</v>
      </c>
      <c r="GJB8" s="61">
        <v>0</v>
      </c>
      <c r="GJC8" s="61">
        <v>100</v>
      </c>
      <c r="GJD8" s="61">
        <v>0</v>
      </c>
      <c r="GJE8" s="61">
        <v>1</v>
      </c>
      <c r="GJF8" s="61">
        <v>1</v>
      </c>
      <c r="GJG8" s="61">
        <v>1</v>
      </c>
      <c r="GJH8" s="61">
        <v>1</v>
      </c>
      <c r="GJI8" s="61">
        <v>0</v>
      </c>
      <c r="GJJ8" s="61">
        <v>0</v>
      </c>
      <c r="GJK8" s="61">
        <v>70</v>
      </c>
      <c r="GJL8" s="61">
        <v>70</v>
      </c>
      <c r="GJM8" s="61">
        <v>70</v>
      </c>
      <c r="GJN8" s="61">
        <v>0</v>
      </c>
      <c r="GJO8" s="61">
        <v>100</v>
      </c>
      <c r="GJP8" s="61">
        <v>0</v>
      </c>
      <c r="GJQ8" s="61">
        <v>0</v>
      </c>
      <c r="GJR8" s="61">
        <v>0.2</v>
      </c>
      <c r="GJS8" s="61">
        <v>100</v>
      </c>
      <c r="GJT8" s="61">
        <v>100</v>
      </c>
      <c r="GJU8" s="61">
        <v>100</v>
      </c>
      <c r="GJV8" s="61">
        <v>250</v>
      </c>
      <c r="GJW8" s="61">
        <v>0</v>
      </c>
      <c r="GJX8" s="61">
        <v>1</v>
      </c>
      <c r="GJY8" s="61">
        <v>1.5</v>
      </c>
      <c r="GJZ8" s="61">
        <v>1</v>
      </c>
      <c r="GKA8" s="61">
        <v>1</v>
      </c>
      <c r="GKB8" s="61">
        <v>1</v>
      </c>
      <c r="GKC8" s="61">
        <v>1</v>
      </c>
      <c r="GKD8" s="61">
        <v>0</v>
      </c>
      <c r="GKE8" s="61">
        <v>0</v>
      </c>
      <c r="GKF8" s="61">
        <v>40</v>
      </c>
      <c r="GKG8" s="61">
        <v>20</v>
      </c>
      <c r="GKH8" s="61">
        <v>30</v>
      </c>
      <c r="GKI8" s="61">
        <v>20</v>
      </c>
      <c r="GKJ8" s="61">
        <v>100</v>
      </c>
      <c r="GKK8" s="61">
        <v>20</v>
      </c>
      <c r="GKL8" s="61">
        <v>1.5</v>
      </c>
      <c r="GKM8" s="61">
        <v>3.0000000000000001E-3</v>
      </c>
      <c r="GKN8" s="61">
        <v>1</v>
      </c>
      <c r="GKO8" s="61">
        <v>1</v>
      </c>
      <c r="GKP8" s="61">
        <v>10</v>
      </c>
      <c r="GKQ8" s="61">
        <v>0.6</v>
      </c>
      <c r="GKR8" s="61">
        <v>0</v>
      </c>
      <c r="GKS8" s="61">
        <v>1</v>
      </c>
      <c r="GKT8" s="61">
        <v>12</v>
      </c>
      <c r="GKU8" s="61">
        <v>1</v>
      </c>
      <c r="GKV8" s="61">
        <v>1</v>
      </c>
      <c r="GKW8" s="61">
        <v>1</v>
      </c>
      <c r="GKX8" s="61">
        <v>1</v>
      </c>
      <c r="GKY8" s="61">
        <v>0</v>
      </c>
      <c r="GKZ8" s="61">
        <v>0</v>
      </c>
      <c r="GLA8" s="61">
        <v>1.1000000000000001</v>
      </c>
      <c r="GLB8" s="61">
        <v>0.7</v>
      </c>
      <c r="GLC8" s="61">
        <v>1</v>
      </c>
      <c r="GLD8" s="61">
        <v>0</v>
      </c>
      <c r="GLE8" s="61">
        <v>100</v>
      </c>
      <c r="GLF8" s="61">
        <v>0</v>
      </c>
      <c r="GLG8" s="61">
        <v>0</v>
      </c>
      <c r="GLH8" s="61">
        <v>0.1</v>
      </c>
      <c r="GLI8" s="61">
        <v>100</v>
      </c>
      <c r="GLJ8" s="61">
        <v>100</v>
      </c>
      <c r="GLK8" s="61">
        <v>100</v>
      </c>
      <c r="GLL8" s="61">
        <v>150</v>
      </c>
      <c r="GLM8" s="61">
        <v>0</v>
      </c>
      <c r="GLN8" s="61">
        <v>1</v>
      </c>
      <c r="GLO8" s="61">
        <v>4.9000000000000004</v>
      </c>
      <c r="GLP8" s="61">
        <v>1</v>
      </c>
      <c r="GLQ8" s="61">
        <v>1</v>
      </c>
      <c r="GLR8" s="61">
        <v>1</v>
      </c>
      <c r="GLS8" s="61">
        <v>1</v>
      </c>
      <c r="GLT8" s="61">
        <v>0</v>
      </c>
      <c r="GLU8" s="61">
        <v>0</v>
      </c>
      <c r="GLV8" s="61">
        <v>99</v>
      </c>
      <c r="GLW8" s="61">
        <v>85</v>
      </c>
      <c r="GLX8" s="61">
        <v>95</v>
      </c>
      <c r="GLY8" s="61">
        <v>25</v>
      </c>
      <c r="GLZ8" s="61">
        <v>100</v>
      </c>
      <c r="GMA8" s="61">
        <v>50</v>
      </c>
      <c r="GMB8" s="61">
        <v>0</v>
      </c>
      <c r="GMC8" s="61">
        <v>0.1</v>
      </c>
      <c r="GMD8" s="61">
        <v>0.5</v>
      </c>
      <c r="GME8" s="61">
        <v>0.5</v>
      </c>
      <c r="GMF8" s="61">
        <v>100</v>
      </c>
      <c r="GMG8" s="61">
        <v>40</v>
      </c>
      <c r="GMH8" s="61">
        <v>0</v>
      </c>
      <c r="GMI8" s="61">
        <v>1</v>
      </c>
      <c r="GMJ8" s="61">
        <v>1</v>
      </c>
      <c r="GMK8" s="61">
        <v>1</v>
      </c>
      <c r="GML8" s="61">
        <v>1</v>
      </c>
      <c r="GMM8" s="61">
        <v>1</v>
      </c>
      <c r="GMN8" s="61">
        <v>1</v>
      </c>
      <c r="GMO8" s="61">
        <v>0</v>
      </c>
      <c r="GMP8" s="61">
        <v>0</v>
      </c>
      <c r="GMQ8" s="61">
        <v>80</v>
      </c>
      <c r="GMR8" s="61">
        <v>30</v>
      </c>
      <c r="GMS8" s="61">
        <v>50</v>
      </c>
      <c r="GMT8" s="61">
        <v>0</v>
      </c>
      <c r="GMU8" s="61">
        <v>100</v>
      </c>
      <c r="GMV8" s="61">
        <v>10</v>
      </c>
      <c r="GMW8" s="61">
        <v>0</v>
      </c>
      <c r="GMX8" s="61">
        <v>1</v>
      </c>
      <c r="GMY8" s="61">
        <v>10</v>
      </c>
      <c r="GMZ8" s="61">
        <v>10</v>
      </c>
      <c r="GNA8" s="61">
        <v>10</v>
      </c>
      <c r="GNB8" s="61">
        <v>205</v>
      </c>
      <c r="GNC8" s="61">
        <v>0</v>
      </c>
      <c r="GND8" s="61">
        <v>0</v>
      </c>
      <c r="GNE8" s="61">
        <v>1</v>
      </c>
      <c r="GNF8" s="61">
        <v>1</v>
      </c>
      <c r="GNG8" s="61">
        <v>1</v>
      </c>
      <c r="GNH8" s="61">
        <v>1</v>
      </c>
      <c r="GNI8" s="61">
        <v>1</v>
      </c>
      <c r="GNJ8" s="61">
        <v>0</v>
      </c>
      <c r="GNK8" s="61">
        <v>0</v>
      </c>
      <c r="GNL8" s="61">
        <v>95</v>
      </c>
      <c r="GNM8" s="61">
        <v>75</v>
      </c>
      <c r="GNN8" s="61">
        <v>75</v>
      </c>
      <c r="GNO8" s="61">
        <v>0</v>
      </c>
      <c r="GNP8" s="61">
        <v>100</v>
      </c>
      <c r="GNQ8" s="61">
        <v>0</v>
      </c>
      <c r="GNR8" s="61">
        <v>0</v>
      </c>
      <c r="GNS8" s="61">
        <v>1</v>
      </c>
      <c r="GNT8" s="61">
        <v>10</v>
      </c>
      <c r="GNU8" s="61">
        <v>10</v>
      </c>
      <c r="GNV8" s="61">
        <v>10</v>
      </c>
      <c r="GNW8" s="61">
        <v>205</v>
      </c>
      <c r="GNX8" s="61">
        <v>0</v>
      </c>
      <c r="GNY8" s="61">
        <v>0</v>
      </c>
      <c r="GNZ8" s="61">
        <v>1</v>
      </c>
      <c r="GOA8" s="61">
        <v>1</v>
      </c>
      <c r="GOB8" s="61">
        <v>1</v>
      </c>
      <c r="GOC8" s="61">
        <v>1</v>
      </c>
      <c r="GOD8" s="61">
        <v>1</v>
      </c>
      <c r="GOE8" s="61">
        <v>0</v>
      </c>
      <c r="GOF8" s="61">
        <v>0</v>
      </c>
      <c r="GOG8" s="61">
        <v>95</v>
      </c>
      <c r="GOH8" s="61">
        <v>75</v>
      </c>
      <c r="GOI8" s="61">
        <v>75</v>
      </c>
      <c r="GOJ8" s="61">
        <v>0</v>
      </c>
      <c r="GOK8" s="61">
        <v>100</v>
      </c>
      <c r="GOL8" s="61">
        <v>0</v>
      </c>
      <c r="GOM8" s="61">
        <v>0</v>
      </c>
      <c r="GON8" s="61">
        <v>0</v>
      </c>
      <c r="GOO8" s="61">
        <v>1</v>
      </c>
      <c r="GOP8" s="61">
        <v>1</v>
      </c>
      <c r="GOQ8" s="61">
        <v>100</v>
      </c>
      <c r="GOR8" s="61">
        <v>0.01</v>
      </c>
      <c r="GOS8" s="61">
        <v>0</v>
      </c>
      <c r="GOT8" s="61">
        <v>1</v>
      </c>
      <c r="GOU8" s="61">
        <v>3</v>
      </c>
      <c r="GOV8" s="61">
        <v>1</v>
      </c>
      <c r="GOW8" s="61">
        <v>1</v>
      </c>
      <c r="GOX8" s="61">
        <v>1</v>
      </c>
      <c r="GOY8" s="61">
        <v>1</v>
      </c>
      <c r="GOZ8" s="61">
        <v>0</v>
      </c>
      <c r="GPA8" s="61">
        <v>0</v>
      </c>
      <c r="GPB8" s="61">
        <v>20</v>
      </c>
      <c r="GPC8" s="61">
        <v>-20</v>
      </c>
      <c r="GPD8" s="61">
        <v>-3</v>
      </c>
      <c r="GPE8" s="61">
        <v>0</v>
      </c>
      <c r="GPF8" s="61">
        <v>100</v>
      </c>
      <c r="GPG8" s="61">
        <v>0</v>
      </c>
      <c r="GPH8" s="61">
        <v>1E-3</v>
      </c>
      <c r="GPI8" s="61">
        <v>0.1</v>
      </c>
      <c r="GPJ8" s="61">
        <v>10000</v>
      </c>
      <c r="GPK8" s="61">
        <v>10000</v>
      </c>
      <c r="GPL8" s="61">
        <v>100</v>
      </c>
      <c r="GPM8" s="61">
        <v>70</v>
      </c>
      <c r="GPN8" s="61">
        <v>0</v>
      </c>
      <c r="GPO8" s="61">
        <v>1</v>
      </c>
      <c r="GPP8" s="61">
        <v>1</v>
      </c>
      <c r="GPQ8" s="61">
        <v>1</v>
      </c>
      <c r="GPR8" s="61">
        <v>1</v>
      </c>
      <c r="GPS8" s="61">
        <v>1</v>
      </c>
      <c r="GPT8" s="61">
        <v>1</v>
      </c>
      <c r="GPU8" s="61">
        <v>0</v>
      </c>
      <c r="GPV8" s="61">
        <v>0</v>
      </c>
      <c r="GPW8" s="61">
        <v>90</v>
      </c>
      <c r="GPX8" s="61">
        <v>50</v>
      </c>
      <c r="GPY8" s="61">
        <v>50</v>
      </c>
      <c r="GPZ8" s="61">
        <v>20</v>
      </c>
      <c r="GQA8" s="61">
        <v>100</v>
      </c>
      <c r="GQB8" s="61">
        <v>20</v>
      </c>
      <c r="GQC8" s="61">
        <v>0</v>
      </c>
      <c r="GQD8" s="61">
        <v>0.1</v>
      </c>
      <c r="GQE8" s="61">
        <v>100</v>
      </c>
      <c r="GQF8" s="61">
        <v>0</v>
      </c>
      <c r="GQG8" s="61">
        <v>0</v>
      </c>
      <c r="GQH8" s="61">
        <v>0</v>
      </c>
      <c r="GQI8" s="61">
        <v>0</v>
      </c>
      <c r="GQJ8" s="61">
        <v>20</v>
      </c>
      <c r="GQK8" s="61">
        <v>0</v>
      </c>
      <c r="GQL8" s="61">
        <v>1</v>
      </c>
      <c r="GQM8" s="61">
        <v>1</v>
      </c>
      <c r="GQN8" s="61">
        <v>1</v>
      </c>
      <c r="GQO8" s="61">
        <v>1</v>
      </c>
      <c r="GQP8" s="61">
        <v>0</v>
      </c>
      <c r="GQQ8" s="61">
        <v>0</v>
      </c>
      <c r="GQR8" s="61">
        <v>90</v>
      </c>
      <c r="GQS8" s="61">
        <v>60</v>
      </c>
      <c r="GQT8" s="61">
        <v>0.1</v>
      </c>
      <c r="GQU8" s="61">
        <v>0.1</v>
      </c>
      <c r="GQV8" s="61">
        <v>75</v>
      </c>
      <c r="GQW8" s="61">
        <v>90</v>
      </c>
      <c r="GQX8" s="61">
        <v>90</v>
      </c>
      <c r="GQY8" s="61">
        <v>0</v>
      </c>
      <c r="GQZ8" s="61">
        <v>0</v>
      </c>
      <c r="GRA8" s="61">
        <v>2</v>
      </c>
      <c r="GRB8" s="61">
        <v>100</v>
      </c>
      <c r="GRC8" s="61">
        <v>100</v>
      </c>
      <c r="GRD8" s="61">
        <v>100</v>
      </c>
      <c r="GRE8" s="61">
        <v>0.05</v>
      </c>
      <c r="GRF8" s="61">
        <v>0</v>
      </c>
      <c r="GRG8" s="61">
        <v>0</v>
      </c>
      <c r="GRH8" s="61">
        <v>1</v>
      </c>
      <c r="GRI8" s="61">
        <v>1</v>
      </c>
      <c r="GRJ8" s="61">
        <v>1</v>
      </c>
      <c r="GRK8" s="61">
        <v>1</v>
      </c>
      <c r="GRL8" s="61">
        <v>1</v>
      </c>
      <c r="GRM8" s="61">
        <v>0</v>
      </c>
      <c r="GRN8" s="61">
        <v>0</v>
      </c>
      <c r="GRO8" s="61">
        <v>780</v>
      </c>
      <c r="GRP8" s="61">
        <v>720</v>
      </c>
      <c r="GRQ8" s="61">
        <v>740</v>
      </c>
      <c r="GRR8" s="61">
        <v>0</v>
      </c>
      <c r="GRS8" s="61">
        <v>100</v>
      </c>
      <c r="GRT8" s="61">
        <v>-100</v>
      </c>
      <c r="GRU8" s="61">
        <v>0</v>
      </c>
      <c r="GRV8" s="61">
        <v>1</v>
      </c>
      <c r="GRW8" s="61">
        <v>320</v>
      </c>
      <c r="GRX8" s="61">
        <v>320</v>
      </c>
      <c r="GRY8" s="61">
        <v>100</v>
      </c>
      <c r="GRZ8" s="61">
        <v>205</v>
      </c>
      <c r="GSA8" s="61">
        <v>0</v>
      </c>
      <c r="GSB8" s="61">
        <v>0</v>
      </c>
      <c r="GSC8" s="61">
        <v>1</v>
      </c>
      <c r="GSD8" s="61">
        <v>1</v>
      </c>
      <c r="GSE8" s="61">
        <v>1</v>
      </c>
      <c r="GSF8" s="61">
        <v>1</v>
      </c>
      <c r="GSG8" s="61">
        <v>1</v>
      </c>
      <c r="GSH8" s="61">
        <v>0</v>
      </c>
      <c r="GSI8" s="61">
        <v>0</v>
      </c>
      <c r="GSJ8" s="61">
        <v>400</v>
      </c>
      <c r="GSK8" s="61">
        <v>0</v>
      </c>
      <c r="GSL8" s="61">
        <v>0</v>
      </c>
      <c r="GSM8" s="61">
        <v>0</v>
      </c>
      <c r="GSN8" s="61">
        <v>100</v>
      </c>
      <c r="GSO8" s="61">
        <v>0</v>
      </c>
      <c r="GSP8" s="61">
        <v>1E-3</v>
      </c>
      <c r="GSQ8" s="61">
        <v>0.1</v>
      </c>
      <c r="GSR8" s="61">
        <v>10000</v>
      </c>
      <c r="GSS8" s="61">
        <v>10000</v>
      </c>
      <c r="GST8" s="61">
        <v>100</v>
      </c>
      <c r="GSU8" s="61">
        <v>70</v>
      </c>
      <c r="GSV8" s="61">
        <v>0</v>
      </c>
      <c r="GSW8" s="61">
        <v>1</v>
      </c>
      <c r="GSX8" s="61">
        <v>6</v>
      </c>
      <c r="GSY8" s="61">
        <v>1</v>
      </c>
      <c r="GSZ8" s="61">
        <v>1</v>
      </c>
      <c r="GTA8" s="61">
        <v>1</v>
      </c>
      <c r="GTB8" s="61">
        <v>1</v>
      </c>
      <c r="GTC8" s="61">
        <v>0</v>
      </c>
      <c r="GTD8" s="61">
        <v>0</v>
      </c>
      <c r="GTE8" s="61">
        <v>80</v>
      </c>
      <c r="GTF8" s="61">
        <v>30</v>
      </c>
      <c r="GTG8" s="61">
        <v>80</v>
      </c>
      <c r="GTH8" s="61">
        <v>0</v>
      </c>
      <c r="GTI8" s="61">
        <v>100</v>
      </c>
      <c r="GTJ8" s="61">
        <v>0</v>
      </c>
      <c r="GTK8" s="61">
        <v>0</v>
      </c>
      <c r="GTL8" s="61">
        <v>0.2</v>
      </c>
      <c r="GTM8" s="61">
        <v>100</v>
      </c>
      <c r="GTN8" s="61">
        <v>100</v>
      </c>
      <c r="GTO8" s="61">
        <v>100</v>
      </c>
      <c r="GTP8" s="61">
        <v>205</v>
      </c>
      <c r="GTQ8" s="61">
        <v>0</v>
      </c>
      <c r="GTR8" s="61">
        <v>1</v>
      </c>
      <c r="GTS8" s="61">
        <v>1</v>
      </c>
      <c r="GTT8" s="61">
        <v>1</v>
      </c>
      <c r="GTU8" s="61">
        <v>1</v>
      </c>
      <c r="GTV8" s="61">
        <v>1</v>
      </c>
      <c r="GTW8" s="61">
        <v>1</v>
      </c>
      <c r="GTX8" s="61">
        <v>0</v>
      </c>
      <c r="GTY8" s="61">
        <v>0</v>
      </c>
      <c r="GTZ8" s="61">
        <v>40</v>
      </c>
      <c r="GUA8" s="61">
        <v>20</v>
      </c>
      <c r="GUB8" s="61">
        <v>28</v>
      </c>
      <c r="GUC8" s="61">
        <v>0</v>
      </c>
      <c r="GUD8" s="61">
        <v>100</v>
      </c>
      <c r="GUE8" s="61">
        <v>0</v>
      </c>
      <c r="GUF8" s="61">
        <v>0</v>
      </c>
      <c r="GUG8" s="61">
        <v>0.2</v>
      </c>
      <c r="GUH8" s="61">
        <v>100</v>
      </c>
      <c r="GUI8" s="61">
        <v>100</v>
      </c>
      <c r="GUJ8" s="61">
        <v>100</v>
      </c>
      <c r="GUK8" s="61">
        <v>205</v>
      </c>
      <c r="GUL8" s="61">
        <v>0</v>
      </c>
      <c r="GUM8" s="61">
        <v>1</v>
      </c>
      <c r="GUN8" s="61">
        <v>1</v>
      </c>
      <c r="GUO8" s="61">
        <v>1</v>
      </c>
      <c r="GUP8" s="61">
        <v>1</v>
      </c>
      <c r="GUQ8" s="61">
        <v>1</v>
      </c>
      <c r="GUR8" s="61">
        <v>1</v>
      </c>
      <c r="GUS8" s="61">
        <v>0</v>
      </c>
      <c r="GUT8" s="61">
        <v>0</v>
      </c>
      <c r="GUU8" s="61">
        <v>40</v>
      </c>
      <c r="GUV8" s="61">
        <v>20</v>
      </c>
      <c r="GUW8" s="61">
        <v>28</v>
      </c>
      <c r="GUX8" s="61">
        <v>0</v>
      </c>
      <c r="GUY8" s="61">
        <v>100</v>
      </c>
      <c r="GUZ8" s="61">
        <v>0</v>
      </c>
      <c r="GVA8" s="61">
        <v>0</v>
      </c>
      <c r="GVB8" s="61">
        <v>0</v>
      </c>
      <c r="GVC8" s="61">
        <v>0</v>
      </c>
      <c r="GVD8" s="61">
        <v>0</v>
      </c>
      <c r="GVE8" s="61">
        <v>100</v>
      </c>
      <c r="GVF8" s="61">
        <v>205</v>
      </c>
      <c r="GVG8" s="61">
        <v>0</v>
      </c>
      <c r="GVH8" s="61">
        <v>1</v>
      </c>
      <c r="GVI8" s="61">
        <v>1</v>
      </c>
      <c r="GVJ8" s="61">
        <v>1</v>
      </c>
      <c r="GVK8" s="61">
        <v>1</v>
      </c>
      <c r="GVL8" s="61">
        <v>1</v>
      </c>
      <c r="GVM8" s="61">
        <v>1</v>
      </c>
      <c r="GVN8" s="61">
        <v>0</v>
      </c>
      <c r="GVO8" s="61">
        <v>0</v>
      </c>
      <c r="GVP8" s="61">
        <v>100</v>
      </c>
      <c r="GVQ8" s="61">
        <v>0</v>
      </c>
      <c r="GVR8" s="61">
        <v>50</v>
      </c>
      <c r="GVS8" s="61">
        <v>0</v>
      </c>
      <c r="GVT8" s="61">
        <v>100</v>
      </c>
      <c r="GVU8" s="61">
        <v>0</v>
      </c>
      <c r="GVV8" s="61">
        <v>0</v>
      </c>
      <c r="GVW8" s="61">
        <v>0.1</v>
      </c>
      <c r="GVX8" s="61">
        <v>100</v>
      </c>
      <c r="GVY8" s="61">
        <v>100</v>
      </c>
      <c r="GVZ8" s="61">
        <v>100</v>
      </c>
      <c r="GWA8" s="61">
        <v>205</v>
      </c>
      <c r="GWB8" s="61">
        <v>0</v>
      </c>
      <c r="GWC8" s="61">
        <v>0</v>
      </c>
      <c r="GWD8" s="61">
        <v>1</v>
      </c>
      <c r="GWE8" s="61">
        <v>1</v>
      </c>
      <c r="GWF8" s="61">
        <v>1</v>
      </c>
      <c r="GWG8" s="61">
        <v>1</v>
      </c>
      <c r="GWH8" s="61">
        <v>1</v>
      </c>
      <c r="GWI8" s="61">
        <v>0</v>
      </c>
      <c r="GWJ8" s="61">
        <v>0</v>
      </c>
      <c r="GWK8" s="61">
        <v>30</v>
      </c>
      <c r="GWL8" s="61">
        <v>15</v>
      </c>
      <c r="GWM8" s="61">
        <v>25</v>
      </c>
      <c r="GWN8" s="61">
        <v>0</v>
      </c>
      <c r="GWO8" s="61">
        <v>100</v>
      </c>
      <c r="GWP8" s="61">
        <v>0</v>
      </c>
      <c r="GWQ8" s="61">
        <v>0</v>
      </c>
      <c r="GWR8" s="61">
        <v>0.1</v>
      </c>
      <c r="GWS8" s="61">
        <v>0.01</v>
      </c>
      <c r="GWT8" s="61">
        <v>0.01</v>
      </c>
      <c r="GWU8" s="61">
        <v>100</v>
      </c>
      <c r="GWV8" s="61">
        <v>205</v>
      </c>
      <c r="GWW8" s="61">
        <v>0</v>
      </c>
      <c r="GWX8" s="61">
        <v>1</v>
      </c>
      <c r="GWY8" s="61">
        <v>1</v>
      </c>
      <c r="GWZ8" s="61">
        <v>1</v>
      </c>
      <c r="GXA8" s="61">
        <v>1</v>
      </c>
      <c r="GXB8" s="61">
        <v>1</v>
      </c>
      <c r="GXC8" s="61">
        <v>1</v>
      </c>
      <c r="GXD8" s="61">
        <v>0</v>
      </c>
      <c r="GXE8" s="61">
        <v>0</v>
      </c>
      <c r="GXF8" s="61">
        <v>80</v>
      </c>
      <c r="GXG8" s="61">
        <v>30</v>
      </c>
      <c r="GXH8" s="61">
        <v>40</v>
      </c>
      <c r="GXI8" s="61">
        <v>50</v>
      </c>
      <c r="GXJ8" s="61">
        <v>100</v>
      </c>
      <c r="GXK8" s="61">
        <v>50</v>
      </c>
      <c r="GXL8" s="61">
        <v>0</v>
      </c>
      <c r="GXM8" s="61">
        <v>0.2</v>
      </c>
      <c r="GXN8" s="61">
        <v>1</v>
      </c>
      <c r="GXO8" s="61">
        <v>1</v>
      </c>
      <c r="GXP8" s="61">
        <v>5</v>
      </c>
      <c r="GXQ8" s="61">
        <v>50</v>
      </c>
      <c r="GXR8" s="61">
        <v>0</v>
      </c>
      <c r="GXS8" s="61">
        <v>0</v>
      </c>
      <c r="GXT8" s="61">
        <v>0.5</v>
      </c>
      <c r="GXU8" s="61">
        <v>1</v>
      </c>
      <c r="GXV8" s="61">
        <v>1</v>
      </c>
      <c r="GXW8" s="61">
        <v>1</v>
      </c>
      <c r="GXX8" s="61">
        <v>1</v>
      </c>
      <c r="GXY8" s="61">
        <v>0</v>
      </c>
      <c r="GXZ8" s="61">
        <v>0</v>
      </c>
      <c r="GYA8" s="61">
        <v>100</v>
      </c>
      <c r="GYB8" s="61">
        <v>0</v>
      </c>
      <c r="GYC8" s="61">
        <v>7</v>
      </c>
      <c r="GYD8" s="61">
        <v>0</v>
      </c>
      <c r="GYE8" s="61">
        <v>100</v>
      </c>
      <c r="GYF8" s="61">
        <v>-100</v>
      </c>
      <c r="GYG8" s="61">
        <v>0</v>
      </c>
      <c r="GYH8" s="61">
        <v>0.1</v>
      </c>
      <c r="GYI8" s="61">
        <v>5</v>
      </c>
      <c r="GYJ8" s="61">
        <v>5</v>
      </c>
      <c r="GYK8" s="61">
        <v>10</v>
      </c>
      <c r="GYL8" s="61">
        <v>10</v>
      </c>
      <c r="GYM8" s="61">
        <v>0</v>
      </c>
      <c r="GYN8" s="61">
        <v>0</v>
      </c>
      <c r="GYO8" s="61">
        <v>2</v>
      </c>
      <c r="GYP8" s="61">
        <v>1</v>
      </c>
      <c r="GYQ8" s="61">
        <v>1</v>
      </c>
      <c r="GYR8" s="61">
        <v>1</v>
      </c>
      <c r="GYS8" s="61">
        <v>1</v>
      </c>
      <c r="GYT8" s="61">
        <v>0</v>
      </c>
      <c r="GYU8" s="61">
        <v>0</v>
      </c>
      <c r="GYV8" s="61">
        <v>30</v>
      </c>
      <c r="GYW8" s="61">
        <v>0</v>
      </c>
      <c r="GYX8" s="61">
        <v>15</v>
      </c>
      <c r="GYY8" s="61">
        <v>0</v>
      </c>
      <c r="GYZ8" s="61">
        <v>100</v>
      </c>
      <c r="GZA8" s="61">
        <v>-100</v>
      </c>
      <c r="GZB8" s="61">
        <v>0</v>
      </c>
      <c r="GZC8" s="61">
        <v>0.1</v>
      </c>
      <c r="GZD8" s="61">
        <v>100</v>
      </c>
      <c r="GZE8" s="61">
        <v>205</v>
      </c>
      <c r="GZF8" s="61">
        <v>0</v>
      </c>
      <c r="GZG8" s="61">
        <v>0</v>
      </c>
      <c r="GZH8" s="61">
        <v>1</v>
      </c>
      <c r="GZI8" s="61">
        <v>20</v>
      </c>
      <c r="GZJ8" s="61">
        <v>0</v>
      </c>
      <c r="GZK8" s="61">
        <v>1</v>
      </c>
      <c r="GZL8" s="61">
        <v>1</v>
      </c>
      <c r="GZM8" s="61">
        <v>1</v>
      </c>
      <c r="GZN8" s="61">
        <v>1</v>
      </c>
      <c r="GZO8" s="61">
        <v>0</v>
      </c>
      <c r="GZP8" s="61">
        <v>0</v>
      </c>
      <c r="GZQ8" s="61">
        <v>50</v>
      </c>
      <c r="GZR8" s="61">
        <v>20</v>
      </c>
      <c r="GZS8" s="61">
        <v>100</v>
      </c>
      <c r="GZT8" s="61">
        <v>100</v>
      </c>
      <c r="GZU8" s="61">
        <v>20</v>
      </c>
      <c r="GZV8" s="61">
        <v>95</v>
      </c>
      <c r="GZW8" s="61">
        <v>40</v>
      </c>
      <c r="GZX8" s="61">
        <v>0</v>
      </c>
      <c r="GZY8" s="61">
        <v>0</v>
      </c>
      <c r="GZZ8" s="61">
        <v>0</v>
      </c>
      <c r="HAA8" s="61">
        <v>0</v>
      </c>
      <c r="HAB8" s="61">
        <v>0</v>
      </c>
      <c r="HAC8" s="61">
        <v>0</v>
      </c>
      <c r="HAD8" s="61">
        <v>0</v>
      </c>
      <c r="HAE8" s="61">
        <v>0</v>
      </c>
      <c r="HAF8" s="61">
        <v>0</v>
      </c>
      <c r="HAG8" s="61">
        <v>0</v>
      </c>
      <c r="HAH8" s="61">
        <v>0</v>
      </c>
      <c r="HAI8" s="61">
        <v>0</v>
      </c>
      <c r="HAJ8" s="61">
        <v>0</v>
      </c>
      <c r="HAK8" s="61">
        <v>0</v>
      </c>
      <c r="HAL8" s="61">
        <v>0</v>
      </c>
      <c r="HAM8" s="61">
        <v>0</v>
      </c>
      <c r="HAN8" s="61">
        <v>0</v>
      </c>
      <c r="HAO8" s="61">
        <v>0</v>
      </c>
      <c r="HAP8" s="61">
        <v>0</v>
      </c>
      <c r="HAQ8" s="61">
        <v>0</v>
      </c>
      <c r="HAR8" s="61">
        <v>0</v>
      </c>
      <c r="HAS8" s="61">
        <v>0</v>
      </c>
      <c r="HAT8" s="61">
        <v>0</v>
      </c>
      <c r="HAU8" s="61">
        <v>0</v>
      </c>
      <c r="HAV8" s="61">
        <v>0</v>
      </c>
      <c r="HAW8" s="61">
        <v>0</v>
      </c>
      <c r="HAX8" s="61">
        <v>0</v>
      </c>
      <c r="HAY8" s="61">
        <v>0</v>
      </c>
      <c r="HAZ8" s="61">
        <v>0</v>
      </c>
      <c r="HBA8" s="61">
        <v>0</v>
      </c>
      <c r="HBB8" s="61">
        <v>0</v>
      </c>
      <c r="HBC8" s="61">
        <v>0</v>
      </c>
      <c r="HBD8" s="61">
        <v>0</v>
      </c>
      <c r="HBE8" s="61">
        <v>0</v>
      </c>
      <c r="HBF8" s="61">
        <v>0</v>
      </c>
      <c r="HBG8" s="61">
        <v>0</v>
      </c>
      <c r="HBH8" s="61">
        <v>0</v>
      </c>
      <c r="HBI8" s="61">
        <v>0</v>
      </c>
      <c r="HBJ8" s="61">
        <v>0</v>
      </c>
      <c r="HBK8" s="61">
        <v>0</v>
      </c>
      <c r="HBL8" s="61">
        <v>0</v>
      </c>
      <c r="HBM8" s="61">
        <v>0</v>
      </c>
      <c r="HBN8" s="61">
        <v>0</v>
      </c>
      <c r="HBO8" s="61">
        <v>0</v>
      </c>
      <c r="HBP8" s="61">
        <v>0</v>
      </c>
      <c r="HBQ8" s="61">
        <v>0</v>
      </c>
      <c r="HBR8" s="61">
        <v>0</v>
      </c>
      <c r="HBS8" s="61">
        <v>0</v>
      </c>
      <c r="HBT8" s="61">
        <v>3</v>
      </c>
      <c r="HBU8" s="61">
        <v>0</v>
      </c>
      <c r="HBV8" s="61">
        <v>0</v>
      </c>
      <c r="HBW8" s="61">
        <v>10</v>
      </c>
      <c r="HBX8" s="61">
        <v>0.15</v>
      </c>
      <c r="HBY8" s="61">
        <v>0</v>
      </c>
      <c r="HBZ8" s="61">
        <v>0</v>
      </c>
      <c r="HCA8" s="61">
        <v>0</v>
      </c>
      <c r="HCB8" s="61">
        <v>0</v>
      </c>
      <c r="HCC8" s="61">
        <v>0</v>
      </c>
      <c r="HCD8" s="61">
        <v>0</v>
      </c>
      <c r="HCE8" s="61">
        <v>0</v>
      </c>
      <c r="HCF8" s="61">
        <v>0</v>
      </c>
      <c r="HCG8" s="61">
        <v>0</v>
      </c>
      <c r="HCH8" s="61">
        <v>0</v>
      </c>
      <c r="HCI8" s="61">
        <v>1</v>
      </c>
      <c r="HCJ8" s="61">
        <v>0</v>
      </c>
      <c r="HCK8" s="61">
        <v>0</v>
      </c>
      <c r="HCL8" s="61">
        <v>0</v>
      </c>
      <c r="HCM8" s="61">
        <v>0</v>
      </c>
      <c r="HCN8" s="61">
        <v>0.01</v>
      </c>
      <c r="HCO8" s="61">
        <v>0</v>
      </c>
      <c r="HCP8" s="61">
        <v>0</v>
      </c>
      <c r="HCQ8" s="61">
        <v>1E-3</v>
      </c>
      <c r="HCR8" s="61">
        <v>1E-3</v>
      </c>
      <c r="HCS8" s="61">
        <v>0</v>
      </c>
      <c r="HCT8" s="61">
        <v>0</v>
      </c>
      <c r="HCU8" s="61">
        <v>88888</v>
      </c>
      <c r="HCV8" s="61">
        <v>0</v>
      </c>
      <c r="HCW8" s="61">
        <v>123</v>
      </c>
      <c r="HCX8" s="61">
        <v>100</v>
      </c>
      <c r="HCY8" s="61">
        <v>3</v>
      </c>
      <c r="HCZ8" s="61">
        <v>-3</v>
      </c>
      <c r="HDA8" s="61">
        <v>0</v>
      </c>
      <c r="HDB8" s="61">
        <v>0.1</v>
      </c>
      <c r="HDC8" s="61">
        <v>100</v>
      </c>
      <c r="HDD8" s="61">
        <v>205</v>
      </c>
      <c r="HDE8" s="61">
        <v>0</v>
      </c>
      <c r="HDF8" s="61">
        <v>0</v>
      </c>
      <c r="HDG8" s="61">
        <v>1</v>
      </c>
      <c r="HDH8" s="61">
        <v>20</v>
      </c>
      <c r="HDI8" s="61">
        <v>0</v>
      </c>
      <c r="HDJ8" s="61">
        <v>1</v>
      </c>
      <c r="HDK8" s="61">
        <v>1</v>
      </c>
      <c r="HDL8" s="61">
        <v>1</v>
      </c>
      <c r="HDM8" s="61">
        <v>1</v>
      </c>
      <c r="HDN8" s="61">
        <v>0</v>
      </c>
      <c r="HDO8" s="61">
        <v>0</v>
      </c>
      <c r="HDP8" s="61">
        <v>120</v>
      </c>
      <c r="HDQ8" s="61">
        <v>0</v>
      </c>
      <c r="HDR8" s="61">
        <v>100</v>
      </c>
      <c r="HDS8" s="61">
        <v>100</v>
      </c>
      <c r="HDT8" s="61">
        <v>0</v>
      </c>
      <c r="HDU8" s="61">
        <v>0</v>
      </c>
      <c r="HDV8" s="61">
        <v>100</v>
      </c>
      <c r="HDW8" s="61">
        <v>0</v>
      </c>
      <c r="HDX8" s="61">
        <v>0</v>
      </c>
      <c r="HDY8" s="61">
        <v>0.1</v>
      </c>
      <c r="HDZ8" s="61">
        <v>100</v>
      </c>
      <c r="HEA8" s="61">
        <v>150</v>
      </c>
      <c r="HEB8" s="61">
        <v>0</v>
      </c>
      <c r="HEC8" s="61">
        <v>1</v>
      </c>
      <c r="HED8" s="61">
        <v>3</v>
      </c>
      <c r="HEE8" s="61">
        <v>20</v>
      </c>
      <c r="HEF8" s="61">
        <v>0</v>
      </c>
      <c r="HEG8" s="61">
        <v>1</v>
      </c>
      <c r="HEH8" s="61">
        <v>1</v>
      </c>
      <c r="HEI8" s="61">
        <v>1</v>
      </c>
      <c r="HEJ8" s="61">
        <v>1</v>
      </c>
      <c r="HEK8" s="61">
        <v>0</v>
      </c>
      <c r="HEL8" s="61">
        <v>0</v>
      </c>
      <c r="HEM8" s="61">
        <v>100</v>
      </c>
      <c r="HEN8" s="61">
        <v>70</v>
      </c>
      <c r="HEO8" s="61">
        <v>0.1</v>
      </c>
      <c r="HEP8" s="61">
        <v>0.1</v>
      </c>
      <c r="HEQ8" s="61">
        <v>95</v>
      </c>
      <c r="HER8" s="61">
        <v>0</v>
      </c>
      <c r="HES8" s="61">
        <v>100</v>
      </c>
      <c r="HET8" s="61">
        <v>55</v>
      </c>
      <c r="HEU8" s="61">
        <v>0</v>
      </c>
      <c r="HEV8" s="61">
        <v>0.1</v>
      </c>
      <c r="HEW8" s="61">
        <v>100</v>
      </c>
      <c r="HEX8" s="61">
        <v>205</v>
      </c>
      <c r="HEY8" s="61">
        <v>0</v>
      </c>
      <c r="HEZ8" s="61">
        <v>0</v>
      </c>
      <c r="HFA8" s="61">
        <v>1</v>
      </c>
      <c r="HFB8" s="61">
        <v>20</v>
      </c>
      <c r="HFC8" s="61">
        <v>0</v>
      </c>
      <c r="HFD8" s="61">
        <v>1</v>
      </c>
      <c r="HFE8" s="61">
        <v>1</v>
      </c>
      <c r="HFF8" s="61">
        <v>1</v>
      </c>
      <c r="HFG8" s="61">
        <v>1</v>
      </c>
      <c r="HFH8" s="61">
        <v>0</v>
      </c>
      <c r="HFI8" s="61">
        <v>0</v>
      </c>
      <c r="HFJ8" s="61">
        <v>120</v>
      </c>
      <c r="HFK8" s="61">
        <v>0</v>
      </c>
      <c r="HFL8" s="61">
        <v>100</v>
      </c>
      <c r="HFM8" s="61">
        <v>100</v>
      </c>
      <c r="HFN8" s="61">
        <v>0</v>
      </c>
      <c r="HFO8" s="61">
        <v>0</v>
      </c>
      <c r="HFP8" s="61">
        <v>100</v>
      </c>
      <c r="HFQ8" s="61">
        <v>0</v>
      </c>
      <c r="HFR8" s="61">
        <v>0</v>
      </c>
      <c r="HFS8" s="61">
        <v>0.1</v>
      </c>
      <c r="HFT8" s="61">
        <v>100</v>
      </c>
      <c r="HFU8" s="61">
        <v>205</v>
      </c>
      <c r="HFV8" s="61">
        <v>0</v>
      </c>
      <c r="HFW8" s="61">
        <v>0</v>
      </c>
      <c r="HFX8" s="61">
        <v>1</v>
      </c>
      <c r="HFY8" s="61">
        <v>20</v>
      </c>
      <c r="HFZ8" s="61">
        <v>0</v>
      </c>
      <c r="HGA8" s="61">
        <v>1</v>
      </c>
      <c r="HGB8" s="61">
        <v>1</v>
      </c>
      <c r="HGC8" s="61">
        <v>1</v>
      </c>
      <c r="HGD8" s="61">
        <v>1</v>
      </c>
      <c r="HGE8" s="61">
        <v>0</v>
      </c>
      <c r="HGF8" s="61">
        <v>0</v>
      </c>
      <c r="HGG8" s="61">
        <v>120</v>
      </c>
      <c r="HGH8" s="61">
        <v>0</v>
      </c>
      <c r="HGI8" s="61">
        <v>100</v>
      </c>
      <c r="HGJ8" s="61">
        <v>100</v>
      </c>
      <c r="HGK8" s="61">
        <v>0</v>
      </c>
      <c r="HGL8" s="61">
        <v>0</v>
      </c>
      <c r="HGM8" s="61">
        <v>100</v>
      </c>
      <c r="HGN8" s="61">
        <v>0</v>
      </c>
      <c r="HGO8" s="61">
        <v>0</v>
      </c>
      <c r="HGP8" s="61">
        <v>0.1</v>
      </c>
      <c r="HGQ8" s="61">
        <v>100</v>
      </c>
      <c r="HGR8" s="61">
        <v>205</v>
      </c>
      <c r="HGS8" s="61">
        <v>0</v>
      </c>
      <c r="HGT8" s="61">
        <v>0</v>
      </c>
      <c r="HGU8" s="61">
        <v>1</v>
      </c>
      <c r="HGV8" s="61">
        <v>20</v>
      </c>
      <c r="HGW8" s="61">
        <v>0</v>
      </c>
      <c r="HGX8" s="61">
        <v>1</v>
      </c>
      <c r="HGY8" s="61">
        <v>1</v>
      </c>
      <c r="HGZ8" s="61">
        <v>1</v>
      </c>
      <c r="HHA8" s="61">
        <v>1</v>
      </c>
      <c r="HHB8" s="61">
        <v>0</v>
      </c>
      <c r="HHC8" s="61">
        <v>0</v>
      </c>
      <c r="HHD8" s="61">
        <v>120</v>
      </c>
      <c r="HHE8" s="61">
        <v>0</v>
      </c>
      <c r="HHF8" s="61">
        <v>100</v>
      </c>
      <c r="HHG8" s="61">
        <v>100</v>
      </c>
      <c r="HHH8" s="61">
        <v>0</v>
      </c>
      <c r="HHI8" s="61">
        <v>0</v>
      </c>
      <c r="HHJ8" s="61">
        <v>100</v>
      </c>
      <c r="HHK8" s="61">
        <v>0</v>
      </c>
      <c r="HHL8" s="61">
        <v>0</v>
      </c>
      <c r="HHM8" s="61">
        <v>0.1</v>
      </c>
      <c r="HHN8" s="61">
        <v>100</v>
      </c>
      <c r="HHO8" s="61">
        <v>205</v>
      </c>
      <c r="HHP8" s="61">
        <v>0</v>
      </c>
      <c r="HHQ8" s="61">
        <v>0</v>
      </c>
      <c r="HHR8" s="61">
        <v>1</v>
      </c>
      <c r="HHS8" s="61">
        <v>20</v>
      </c>
      <c r="HHT8" s="61">
        <v>0</v>
      </c>
      <c r="HHU8" s="61">
        <v>1</v>
      </c>
      <c r="HHV8" s="61">
        <v>1</v>
      </c>
      <c r="HHW8" s="61">
        <v>1</v>
      </c>
      <c r="HHX8" s="61">
        <v>1</v>
      </c>
      <c r="HHY8" s="61">
        <v>0</v>
      </c>
      <c r="HHZ8" s="61">
        <v>0</v>
      </c>
      <c r="HIA8" s="61">
        <v>120</v>
      </c>
      <c r="HIB8" s="61">
        <v>0</v>
      </c>
      <c r="HIC8" s="61">
        <v>100</v>
      </c>
      <c r="HID8" s="61">
        <v>100</v>
      </c>
      <c r="HIE8" s="61">
        <v>0</v>
      </c>
      <c r="HIF8" s="61">
        <v>0</v>
      </c>
      <c r="HIG8" s="61">
        <v>100</v>
      </c>
      <c r="HIH8" s="61">
        <v>0</v>
      </c>
      <c r="HII8" s="61">
        <v>0</v>
      </c>
      <c r="HIJ8" s="61">
        <v>1</v>
      </c>
      <c r="HIK8" s="61">
        <v>0</v>
      </c>
      <c r="HIL8" s="61">
        <v>0</v>
      </c>
      <c r="HIM8" s="61">
        <v>1</v>
      </c>
      <c r="HIN8" s="61">
        <v>1</v>
      </c>
      <c r="HIO8" s="61">
        <v>0</v>
      </c>
      <c r="HIP8" s="61">
        <v>1</v>
      </c>
      <c r="HIQ8" s="61">
        <v>0</v>
      </c>
      <c r="HIR8" s="61">
        <v>0</v>
      </c>
      <c r="HIS8" s="61">
        <v>0</v>
      </c>
      <c r="HIT8" s="61">
        <v>0</v>
      </c>
      <c r="HIU8" s="61">
        <v>0</v>
      </c>
      <c r="HIV8" s="61">
        <v>0</v>
      </c>
      <c r="HIW8" s="61">
        <v>0</v>
      </c>
      <c r="HIX8" s="61">
        <v>0</v>
      </c>
      <c r="HIY8" s="61">
        <v>0</v>
      </c>
      <c r="HIZ8" s="61">
        <v>0</v>
      </c>
      <c r="HJA8" s="61">
        <v>0</v>
      </c>
      <c r="HJB8" s="61">
        <v>0</v>
      </c>
      <c r="HJC8" s="61">
        <v>0</v>
      </c>
      <c r="HJD8" s="61">
        <v>0</v>
      </c>
      <c r="HJE8" s="61">
        <v>0</v>
      </c>
      <c r="HJF8" s="61">
        <v>0</v>
      </c>
      <c r="HJG8" s="61">
        <v>1</v>
      </c>
      <c r="HJH8" s="61">
        <v>0</v>
      </c>
      <c r="HJM8" s="61">
        <v>12</v>
      </c>
      <c r="HJN8" s="61">
        <v>2</v>
      </c>
      <c r="HJO8" s="61">
        <v>5</v>
      </c>
      <c r="HJY8" s="61">
        <v>235</v>
      </c>
      <c r="HJZ8" s="61">
        <v>235</v>
      </c>
      <c r="HKA8" s="61">
        <v>40</v>
      </c>
      <c r="HKB8" s="61">
        <v>25</v>
      </c>
      <c r="HKC8" s="61">
        <v>232</v>
      </c>
      <c r="HKD8" s="61">
        <v>1</v>
      </c>
      <c r="HKE8" s="61">
        <v>100</v>
      </c>
      <c r="HKG8" s="61">
        <v>70</v>
      </c>
      <c r="HKH8" s="61">
        <v>327</v>
      </c>
      <c r="HKI8" s="61">
        <v>327</v>
      </c>
      <c r="HKJ8" s="61">
        <v>1</v>
      </c>
      <c r="HKK8" s="61">
        <v>10</v>
      </c>
      <c r="HKN8" s="61">
        <v>0</v>
      </c>
      <c r="HKO8" s="61">
        <v>0</v>
      </c>
      <c r="HKP8" s="61">
        <v>0</v>
      </c>
      <c r="HKU8" s="61">
        <v>3</v>
      </c>
      <c r="HKV8" s="61">
        <v>0.1</v>
      </c>
      <c r="HKW8" s="61">
        <v>10</v>
      </c>
      <c r="HKX8" s="61">
        <v>0.5</v>
      </c>
      <c r="HKY8" s="61">
        <v>70</v>
      </c>
      <c r="HKZ8" s="61">
        <v>0</v>
      </c>
      <c r="HLG8" s="61">
        <v>9.4780000000000003E-2</v>
      </c>
      <c r="HLH8" s="61">
        <v>0.44428000000000001</v>
      </c>
      <c r="HLI8" s="61">
        <v>0.85</v>
      </c>
      <c r="HLJ8" s="61">
        <v>100</v>
      </c>
      <c r="HLK8" s="61">
        <v>0</v>
      </c>
      <c r="HLL8" s="61">
        <v>2.843E-2</v>
      </c>
      <c r="HLM8" s="61">
        <v>0.74046999999999996</v>
      </c>
      <c r="HLN8" s="61">
        <v>0.47389999999999999</v>
      </c>
      <c r="HLO8" s="61">
        <v>100</v>
      </c>
      <c r="HLP8" s="61">
        <v>0</v>
      </c>
      <c r="HLQ8" s="61">
        <v>4</v>
      </c>
      <c r="HLR8" s="61">
        <v>20</v>
      </c>
      <c r="HLS8" s="61">
        <v>818</v>
      </c>
      <c r="HLT8" s="61">
        <v>1635</v>
      </c>
      <c r="HLU8" s="61">
        <v>50</v>
      </c>
      <c r="HLV8" s="61">
        <v>75</v>
      </c>
      <c r="HLW8" s="61">
        <v>90</v>
      </c>
      <c r="HLX8" s="61">
        <v>100</v>
      </c>
      <c r="HLZ8" s="61">
        <v>3.95</v>
      </c>
      <c r="HMA8" s="61">
        <v>20</v>
      </c>
      <c r="HMB8" s="61">
        <v>1340</v>
      </c>
      <c r="HMC8" s="61">
        <v>2679</v>
      </c>
      <c r="HMD8" s="61">
        <v>2</v>
      </c>
      <c r="HME8" s="61">
        <v>2</v>
      </c>
      <c r="HMF8" s="61">
        <v>40</v>
      </c>
      <c r="HMG8" s="61">
        <v>40</v>
      </c>
      <c r="HMI8" s="61">
        <v>-6</v>
      </c>
      <c r="HMJ8" s="61">
        <v>-6</v>
      </c>
      <c r="HMK8" s="61">
        <v>-6</v>
      </c>
      <c r="HML8" s="61">
        <v>-6</v>
      </c>
      <c r="HMN8" s="61">
        <v>50</v>
      </c>
      <c r="HMO8" s="61">
        <v>0.1</v>
      </c>
      <c r="HMT8" s="61">
        <v>20</v>
      </c>
      <c r="HMU8" s="61">
        <v>300</v>
      </c>
      <c r="HMX8" s="61">
        <v>50</v>
      </c>
      <c r="HMY8" s="61">
        <v>0.3</v>
      </c>
      <c r="HMZ8" s="61">
        <v>-130</v>
      </c>
      <c r="HNA8" s="61">
        <v>8</v>
      </c>
      <c r="HNB8" s="61">
        <v>10</v>
      </c>
      <c r="HNC8" s="61">
        <v>0.5</v>
      </c>
      <c r="HND8" s="61">
        <v>105</v>
      </c>
      <c r="HNE8" s="61">
        <v>0.5</v>
      </c>
      <c r="HNF8" s="61">
        <v>0.5</v>
      </c>
      <c r="HNG8" s="61">
        <v>30</v>
      </c>
      <c r="HNH8" s="61">
        <v>2</v>
      </c>
      <c r="HNI8" s="61">
        <v>2679</v>
      </c>
      <c r="HNJ8" s="61">
        <v>2679</v>
      </c>
      <c r="HNK8" s="61">
        <v>2679</v>
      </c>
      <c r="HNL8" s="61">
        <v>2679</v>
      </c>
      <c r="HNM8" s="61">
        <v>50</v>
      </c>
      <c r="HNN8" s="61">
        <v>0.56000000000000005</v>
      </c>
      <c r="HNO8" s="61">
        <v>0.56000000000000005</v>
      </c>
      <c r="HNP8" s="61">
        <v>0.56000000000000005</v>
      </c>
      <c r="HNQ8" s="61">
        <v>0.56000000000000005</v>
      </c>
      <c r="HNR8" s="61">
        <v>0.35</v>
      </c>
      <c r="HNS8" s="61">
        <v>0.56000000000000005</v>
      </c>
      <c r="HNT8" s="61">
        <v>0.56000000000000005</v>
      </c>
      <c r="HNU8" s="61">
        <v>0.56000000000000005</v>
      </c>
      <c r="HNW8" s="61">
        <v>10</v>
      </c>
      <c r="HNX8" s="61">
        <v>10</v>
      </c>
      <c r="HNY8" s="61">
        <v>95</v>
      </c>
      <c r="HNZ8" s="61">
        <v>1</v>
      </c>
      <c r="HOA8" s="61">
        <v>1</v>
      </c>
      <c r="HOB8" s="61">
        <v>100.4</v>
      </c>
      <c r="HOC8" s="61">
        <v>102.9</v>
      </c>
      <c r="HOD8" s="61">
        <v>98</v>
      </c>
      <c r="HOE8" s="61">
        <v>91</v>
      </c>
      <c r="HOF8" s="61">
        <v>102.9</v>
      </c>
      <c r="HOG8" s="61">
        <v>50</v>
      </c>
      <c r="HOH8" s="61">
        <v>65</v>
      </c>
      <c r="HOI8" s="61">
        <v>85</v>
      </c>
      <c r="HOJ8" s="61">
        <v>75</v>
      </c>
      <c r="HOL8" s="61">
        <v>105</v>
      </c>
      <c r="HOM8" s="61">
        <v>120</v>
      </c>
      <c r="HON8" s="61">
        <v>95</v>
      </c>
      <c r="HOO8" s="61">
        <v>70</v>
      </c>
      <c r="HOP8" s="61">
        <v>140</v>
      </c>
      <c r="HOQ8" s="61">
        <v>0</v>
      </c>
      <c r="HOR8" s="61">
        <v>80</v>
      </c>
      <c r="HOS8" s="61">
        <v>10</v>
      </c>
      <c r="HOT8" s="61">
        <v>81</v>
      </c>
      <c r="HOU8" s="61">
        <v>1</v>
      </c>
      <c r="HOV8" s="61">
        <v>22.7</v>
      </c>
      <c r="HOW8" s="61">
        <v>3.85</v>
      </c>
      <c r="HOX8" s="61">
        <v>0</v>
      </c>
      <c r="HOY8" s="61">
        <v>20</v>
      </c>
      <c r="HOZ8" s="61">
        <v>74</v>
      </c>
      <c r="HPC8" s="61">
        <v>10</v>
      </c>
      <c r="HPD8" s="61">
        <v>4</v>
      </c>
      <c r="HPE8" s="61">
        <v>4</v>
      </c>
      <c r="HPF8" s="61">
        <v>4</v>
      </c>
      <c r="HPG8" s="61">
        <v>4</v>
      </c>
      <c r="HPH8" s="61">
        <v>52</v>
      </c>
      <c r="HPI8" s="61">
        <v>52</v>
      </c>
      <c r="HPJ8" s="61">
        <v>52</v>
      </c>
      <c r="HPK8" s="61">
        <v>52</v>
      </c>
      <c r="HPL8" s="61">
        <v>1</v>
      </c>
      <c r="HPM8" s="61">
        <v>1</v>
      </c>
      <c r="HPN8" s="61">
        <v>1</v>
      </c>
      <c r="HPO8" s="61">
        <v>1</v>
      </c>
      <c r="HPP8" s="61">
        <v>1</v>
      </c>
      <c r="HPQ8" s="61">
        <v>1</v>
      </c>
      <c r="HPR8" s="61">
        <v>0</v>
      </c>
      <c r="HPS8" s="61">
        <v>0</v>
      </c>
      <c r="HPT8" s="61">
        <v>1</v>
      </c>
      <c r="HPU8" s="61">
        <v>1</v>
      </c>
      <c r="HPV8" s="61">
        <v>1</v>
      </c>
      <c r="HPW8" s="61">
        <v>1</v>
      </c>
      <c r="HPX8" s="61">
        <v>0</v>
      </c>
      <c r="HPY8" s="61">
        <v>1</v>
      </c>
      <c r="HPZ8" s="61">
        <v>1</v>
      </c>
      <c r="HQA8" s="61">
        <v>1</v>
      </c>
      <c r="HQB8" s="61">
        <v>0</v>
      </c>
      <c r="HQC8" s="61">
        <v>0</v>
      </c>
      <c r="HQD8" s="61">
        <v>0</v>
      </c>
      <c r="HQE8" s="61">
        <v>0</v>
      </c>
      <c r="HQF8" s="61">
        <v>0</v>
      </c>
      <c r="HQG8" s="61">
        <v>0</v>
      </c>
      <c r="HQH8" s="61">
        <v>0</v>
      </c>
      <c r="HQI8" s="61">
        <v>0</v>
      </c>
      <c r="HQJ8" s="61">
        <v>0</v>
      </c>
      <c r="HQK8" s="61">
        <v>0</v>
      </c>
      <c r="HQL8" s="61">
        <v>0</v>
      </c>
      <c r="HQM8" s="61">
        <v>0</v>
      </c>
      <c r="HQN8" s="61">
        <v>0</v>
      </c>
      <c r="HQO8" s="61">
        <v>0</v>
      </c>
      <c r="HQP8" s="61">
        <v>0</v>
      </c>
      <c r="HQQ8" s="61">
        <v>0</v>
      </c>
      <c r="HQR8" s="61">
        <v>0</v>
      </c>
      <c r="HQS8" s="61">
        <v>0</v>
      </c>
      <c r="HQT8" s="61">
        <v>0</v>
      </c>
      <c r="HQU8" s="61">
        <v>0</v>
      </c>
      <c r="HQV8" s="61">
        <v>0</v>
      </c>
      <c r="HQW8" s="61">
        <v>0</v>
      </c>
      <c r="HQX8" s="61">
        <v>0</v>
      </c>
      <c r="HQY8" s="61">
        <v>0</v>
      </c>
      <c r="HQZ8" s="61">
        <v>0</v>
      </c>
      <c r="HRA8" s="61">
        <v>0</v>
      </c>
      <c r="HRB8" s="61">
        <v>0</v>
      </c>
      <c r="HRC8" s="61">
        <v>0</v>
      </c>
      <c r="HRD8" s="61">
        <v>0</v>
      </c>
      <c r="HRE8" s="61">
        <v>0</v>
      </c>
      <c r="HRF8" s="61">
        <v>0</v>
      </c>
      <c r="HRG8" s="61">
        <v>0</v>
      </c>
      <c r="HRH8" s="61">
        <v>1000</v>
      </c>
      <c r="HRI8" s="61">
        <v>120</v>
      </c>
      <c r="HRJ8" s="61">
        <v>120</v>
      </c>
      <c r="HRK8" s="61">
        <v>120</v>
      </c>
      <c r="HRL8" s="61">
        <v>120</v>
      </c>
      <c r="HRM8" s="61">
        <v>120</v>
      </c>
      <c r="HRN8" s="61">
        <v>0</v>
      </c>
      <c r="HRO8" s="61">
        <v>0</v>
      </c>
      <c r="HRP8" s="61">
        <v>1000</v>
      </c>
      <c r="HRQ8" s="61">
        <v>1000</v>
      </c>
      <c r="HRR8" s="61">
        <v>1000</v>
      </c>
      <c r="HRS8" s="61">
        <v>1000</v>
      </c>
      <c r="HRT8" s="61">
        <v>1000</v>
      </c>
      <c r="HRU8" s="61">
        <v>120</v>
      </c>
      <c r="HRV8" s="61">
        <v>120</v>
      </c>
      <c r="HRW8" s="61">
        <v>120</v>
      </c>
      <c r="HRX8" s="61">
        <v>0</v>
      </c>
      <c r="HRY8" s="61">
        <v>0</v>
      </c>
      <c r="HRZ8" s="61">
        <v>0</v>
      </c>
      <c r="HSA8" s="61">
        <v>0</v>
      </c>
      <c r="HSB8" s="61">
        <v>0</v>
      </c>
      <c r="HSC8" s="61">
        <v>0</v>
      </c>
      <c r="HSD8" s="61">
        <v>0</v>
      </c>
      <c r="HSE8" s="61">
        <v>0</v>
      </c>
      <c r="HSF8" s="61">
        <v>0</v>
      </c>
      <c r="HSG8" s="61">
        <v>0</v>
      </c>
      <c r="HSH8" s="61">
        <v>0</v>
      </c>
      <c r="HSI8" s="61">
        <v>0</v>
      </c>
      <c r="HSJ8" s="61">
        <v>0</v>
      </c>
      <c r="HSK8" s="61">
        <v>0</v>
      </c>
      <c r="HSL8" s="61">
        <v>0</v>
      </c>
      <c r="HSM8" s="61">
        <v>0</v>
      </c>
      <c r="HSN8" s="61">
        <v>0</v>
      </c>
      <c r="HSO8" s="61">
        <v>0</v>
      </c>
      <c r="HSP8" s="61">
        <v>0</v>
      </c>
      <c r="HSQ8" s="61">
        <v>0</v>
      </c>
      <c r="HSR8" s="61">
        <v>0</v>
      </c>
      <c r="HSS8" s="61">
        <v>0</v>
      </c>
      <c r="HST8" s="61">
        <v>0</v>
      </c>
      <c r="HSU8" s="61">
        <v>0</v>
      </c>
      <c r="HSV8" s="61">
        <v>0</v>
      </c>
      <c r="HSW8" s="61">
        <v>0</v>
      </c>
      <c r="HSX8" s="61">
        <v>0</v>
      </c>
      <c r="HSY8" s="61">
        <v>0</v>
      </c>
      <c r="HSZ8" s="61">
        <v>0</v>
      </c>
      <c r="HTA8" s="61">
        <v>0</v>
      </c>
      <c r="HWN8" s="61">
        <v>0</v>
      </c>
      <c r="HWO8" s="61">
        <v>0</v>
      </c>
      <c r="HWP8" s="61">
        <v>0</v>
      </c>
      <c r="HWQ8" s="61">
        <v>0</v>
      </c>
      <c r="HWR8" s="61">
        <v>0</v>
      </c>
      <c r="HWS8" s="61">
        <v>0</v>
      </c>
      <c r="HWT8" s="61">
        <v>0</v>
      </c>
      <c r="HWU8" s="61">
        <v>0</v>
      </c>
      <c r="HWV8" s="61">
        <v>0</v>
      </c>
      <c r="HWW8" s="61">
        <v>0</v>
      </c>
      <c r="HYB8" s="61">
        <v>0</v>
      </c>
      <c r="HYC8" s="61">
        <v>0</v>
      </c>
      <c r="HYD8" s="61">
        <v>0</v>
      </c>
      <c r="HYE8" s="61">
        <v>0</v>
      </c>
      <c r="HYF8" s="61">
        <v>0</v>
      </c>
      <c r="HYG8" s="61">
        <v>0</v>
      </c>
      <c r="HYH8" s="61">
        <v>0</v>
      </c>
      <c r="HYI8" s="61">
        <v>0</v>
      </c>
      <c r="HYJ8" s="61">
        <v>0</v>
      </c>
      <c r="HYK8" s="61">
        <v>0</v>
      </c>
      <c r="HYL8" s="61">
        <v>0</v>
      </c>
      <c r="HYM8" s="61">
        <v>0</v>
      </c>
      <c r="HYN8" s="61">
        <v>0</v>
      </c>
      <c r="HYO8" s="61">
        <v>0</v>
      </c>
      <c r="HYP8" s="61">
        <v>0</v>
      </c>
      <c r="HYQ8" s="61">
        <v>0</v>
      </c>
      <c r="HYR8" s="61">
        <v>0</v>
      </c>
      <c r="HYS8" s="61">
        <v>0</v>
      </c>
      <c r="HYT8" s="61">
        <v>0</v>
      </c>
      <c r="HYU8" s="61">
        <v>0</v>
      </c>
      <c r="HYV8" s="61">
        <v>0</v>
      </c>
      <c r="HYW8" s="61">
        <v>0</v>
      </c>
      <c r="HYX8" s="61">
        <v>0</v>
      </c>
      <c r="HYY8" s="61">
        <v>0</v>
      </c>
      <c r="HYZ8" s="61">
        <v>0</v>
      </c>
      <c r="HZA8" s="61">
        <v>0</v>
      </c>
      <c r="HZB8" s="61">
        <v>0</v>
      </c>
      <c r="HZC8" s="61">
        <v>0</v>
      </c>
      <c r="HZD8" s="61">
        <v>0</v>
      </c>
      <c r="HZE8" s="61">
        <v>0</v>
      </c>
      <c r="ICR8" s="61">
        <v>1</v>
      </c>
      <c r="ICS8" s="61">
        <v>1</v>
      </c>
      <c r="ICV8" s="61">
        <v>1</v>
      </c>
      <c r="ICX8" s="61">
        <v>0</v>
      </c>
      <c r="ICY8" s="61">
        <v>0</v>
      </c>
      <c r="IDA8" s="61">
        <v>48.5</v>
      </c>
      <c r="IDC8" s="61">
        <v>0</v>
      </c>
      <c r="IDE8" s="61">
        <v>0</v>
      </c>
      <c r="IDF8" s="61">
        <v>0</v>
      </c>
      <c r="IDG8" s="61">
        <v>0</v>
      </c>
      <c r="IDH8" s="61">
        <v>0</v>
      </c>
      <c r="IDI8" s="61">
        <v>0</v>
      </c>
      <c r="IDJ8" s="61">
        <v>0.3</v>
      </c>
      <c r="IDK8" s="61">
        <v>0.8</v>
      </c>
      <c r="IDL8" s="61">
        <v>50</v>
      </c>
      <c r="IDM8" s="61">
        <v>10</v>
      </c>
      <c r="IDN8" s="61">
        <v>1</v>
      </c>
      <c r="IDO8" s="61">
        <v>1</v>
      </c>
      <c r="IDP8" s="61">
        <v>9.5</v>
      </c>
      <c r="IDQ8" s="61">
        <v>10</v>
      </c>
      <c r="IDR8" s="61">
        <v>1</v>
      </c>
      <c r="IDS8" s="61">
        <v>10</v>
      </c>
      <c r="IDT8" s="61">
        <v>9</v>
      </c>
      <c r="IDU8" s="61">
        <v>0</v>
      </c>
      <c r="IDV8" s="61">
        <v>0</v>
      </c>
      <c r="IDW8" s="61">
        <v>0</v>
      </c>
      <c r="IDX8" s="61">
        <v>0</v>
      </c>
      <c r="IDY8" s="61">
        <v>0</v>
      </c>
      <c r="IDZ8" s="61">
        <v>30</v>
      </c>
      <c r="IEA8" s="61">
        <v>80</v>
      </c>
      <c r="IEB8" s="61">
        <v>50</v>
      </c>
      <c r="IEC8" s="61">
        <v>27</v>
      </c>
      <c r="IED8" s="61">
        <v>0.5</v>
      </c>
      <c r="IEE8" s="61">
        <v>0.5</v>
      </c>
      <c r="IEF8" s="61">
        <v>27</v>
      </c>
      <c r="IEG8" s="61">
        <v>100</v>
      </c>
      <c r="IEH8" s="61">
        <v>0</v>
      </c>
      <c r="IEI8" s="61">
        <v>30</v>
      </c>
      <c r="IEJ8" s="61">
        <v>27</v>
      </c>
      <c r="IEK8" s="61">
        <v>0</v>
      </c>
      <c r="IEL8" s="61">
        <v>0</v>
      </c>
      <c r="IEM8" s="61">
        <v>0</v>
      </c>
      <c r="IEN8" s="61">
        <v>0</v>
      </c>
      <c r="IEO8" s="61">
        <v>1450</v>
      </c>
      <c r="IEP8" s="61">
        <v>10</v>
      </c>
      <c r="IEQ8" s="61">
        <v>200</v>
      </c>
      <c r="IER8" s="61">
        <v>400</v>
      </c>
      <c r="IES8" s="61">
        <v>2800</v>
      </c>
      <c r="IET8" s="61">
        <v>5</v>
      </c>
      <c r="IEU8" s="61">
        <v>400</v>
      </c>
      <c r="IEV8" s="61">
        <v>0</v>
      </c>
      <c r="IEW8" s="61">
        <v>3450</v>
      </c>
      <c r="IEX8" s="61">
        <v>0</v>
      </c>
      <c r="IEY8" s="61">
        <v>5</v>
      </c>
      <c r="IEZ8" s="61">
        <v>5</v>
      </c>
      <c r="IFA8" s="61">
        <v>50</v>
      </c>
      <c r="IFB8" s="61">
        <v>10</v>
      </c>
      <c r="IFC8" s="61">
        <v>100</v>
      </c>
      <c r="IFD8" s="61">
        <v>0</v>
      </c>
      <c r="IFE8" s="61">
        <v>0</v>
      </c>
      <c r="IFF8" s="61">
        <v>1500</v>
      </c>
      <c r="IFG8" s="61">
        <v>0</v>
      </c>
      <c r="IFJ8" s="61">
        <v>0</v>
      </c>
      <c r="IFL8" s="61">
        <v>1</v>
      </c>
      <c r="IFM8" s="61">
        <v>90</v>
      </c>
      <c r="IFN8" s="61">
        <v>3</v>
      </c>
      <c r="IFO8" s="61">
        <v>35</v>
      </c>
      <c r="IFR8" s="61">
        <v>200</v>
      </c>
      <c r="IFS8" s="61">
        <v>0</v>
      </c>
      <c r="IFX8" s="61">
        <v>0</v>
      </c>
      <c r="IFY8" s="61">
        <v>0</v>
      </c>
      <c r="IFZ8" s="61">
        <v>100</v>
      </c>
      <c r="IGA8" s="61">
        <v>3</v>
      </c>
      <c r="IGB8" s="61">
        <v>500</v>
      </c>
      <c r="IGC8" s="61">
        <v>15</v>
      </c>
      <c r="IGD8" s="61">
        <v>60</v>
      </c>
      <c r="IGE8" s="61">
        <v>60</v>
      </c>
      <c r="IGF8" s="61">
        <v>3</v>
      </c>
      <c r="IGG8" s="61">
        <v>30</v>
      </c>
      <c r="IGJ8" s="61">
        <v>0</v>
      </c>
      <c r="IGL8" s="61">
        <v>0</v>
      </c>
      <c r="IGM8" s="61">
        <v>0</v>
      </c>
      <c r="IGN8" s="61">
        <v>0.5</v>
      </c>
      <c r="IGO8" s="61">
        <v>6</v>
      </c>
      <c r="IGP8" s="61">
        <v>25</v>
      </c>
      <c r="IGQ8" s="61">
        <v>0</v>
      </c>
      <c r="IGR8" s="61">
        <v>0</v>
      </c>
      <c r="IGS8" s="61">
        <v>0</v>
      </c>
      <c r="IGT8" s="61">
        <v>-150</v>
      </c>
      <c r="IGU8" s="61">
        <v>5</v>
      </c>
      <c r="IGV8" s="61">
        <v>5</v>
      </c>
      <c r="IGW8" s="61">
        <v>-150</v>
      </c>
      <c r="IGX8" s="61">
        <v>-10</v>
      </c>
      <c r="IGY8" s="61">
        <v>-150</v>
      </c>
      <c r="IGZ8" s="61">
        <v>0</v>
      </c>
      <c r="IHA8" s="61">
        <v>-100</v>
      </c>
      <c r="IHB8" s="61">
        <v>0</v>
      </c>
      <c r="IHC8" s="61">
        <v>0</v>
      </c>
      <c r="IHD8" s="61">
        <v>900</v>
      </c>
      <c r="IHF8" s="61">
        <v>0.30468000000000001</v>
      </c>
      <c r="IHG8" s="61">
        <v>5.8593700000000002</v>
      </c>
      <c r="IHH8" s="61">
        <v>20.507809999999999</v>
      </c>
      <c r="IHI8" s="61">
        <v>80</v>
      </c>
      <c r="IHJ8" s="61">
        <v>0</v>
      </c>
      <c r="IHK8" s="61">
        <v>0</v>
      </c>
      <c r="IHL8" s="61">
        <v>20</v>
      </c>
      <c r="IHM8" s="61">
        <v>0</v>
      </c>
      <c r="IHN8" s="61">
        <v>1500</v>
      </c>
      <c r="IHQ8" s="61">
        <v>0</v>
      </c>
      <c r="IHR8" s="61">
        <v>0</v>
      </c>
      <c r="IHS8" s="61">
        <v>1740</v>
      </c>
      <c r="IHT8" s="61">
        <v>10</v>
      </c>
      <c r="IHU8" s="61">
        <v>800</v>
      </c>
      <c r="IHV8" s="61">
        <v>10</v>
      </c>
      <c r="IIA8" s="61">
        <v>100</v>
      </c>
      <c r="IIB8" s="61">
        <v>2</v>
      </c>
      <c r="IIC8" s="61">
        <v>1500</v>
      </c>
      <c r="IID8" s="61">
        <v>6.7</v>
      </c>
      <c r="IIE8" s="61">
        <v>0</v>
      </c>
      <c r="IIF8" s="61">
        <v>0</v>
      </c>
      <c r="IIG8" s="61">
        <v>0</v>
      </c>
      <c r="IIH8" s="61">
        <v>0</v>
      </c>
      <c r="III8" s="61">
        <v>0</v>
      </c>
      <c r="IIJ8" s="61">
        <v>0</v>
      </c>
      <c r="IIK8" s="61">
        <v>11.19</v>
      </c>
      <c r="IIL8" s="61">
        <v>10.1</v>
      </c>
      <c r="IIM8" s="61">
        <v>735</v>
      </c>
      <c r="IIP8" s="61">
        <v>1.2</v>
      </c>
      <c r="IIQ8" s="61">
        <v>1.3</v>
      </c>
      <c r="IIR8" s="61">
        <v>30</v>
      </c>
      <c r="IIS8" s="61">
        <v>75</v>
      </c>
      <c r="IIT8" s="61">
        <v>9.5399999999999991</v>
      </c>
      <c r="IIU8" s="61">
        <v>9.9710000000000001</v>
      </c>
      <c r="IIV8" s="61">
        <v>720</v>
      </c>
      <c r="IIY8" s="61">
        <v>1.55</v>
      </c>
      <c r="IIZ8" s="61">
        <v>1.75</v>
      </c>
      <c r="IJA8" s="61">
        <v>30</v>
      </c>
      <c r="IJB8" s="61">
        <v>75</v>
      </c>
      <c r="IJC8" s="61">
        <v>9.5399999999999991</v>
      </c>
      <c r="IJD8" s="61">
        <v>9.9710000000000001</v>
      </c>
      <c r="IJE8" s="61">
        <v>720</v>
      </c>
      <c r="IJH8" s="61">
        <v>1.55</v>
      </c>
      <c r="IJI8" s="61">
        <v>1.75</v>
      </c>
      <c r="IJJ8" s="61">
        <v>30</v>
      </c>
      <c r="IJK8" s="61">
        <v>75</v>
      </c>
      <c r="IJL8" s="61">
        <v>9.5399999999999991</v>
      </c>
      <c r="IJM8" s="61">
        <v>9.9710000000000001</v>
      </c>
      <c r="IJN8" s="61">
        <v>720</v>
      </c>
      <c r="IJQ8" s="61">
        <v>1.55</v>
      </c>
      <c r="IJR8" s="61">
        <v>1.75</v>
      </c>
      <c r="IJS8" s="61">
        <v>30</v>
      </c>
      <c r="IJT8" s="61">
        <v>75</v>
      </c>
      <c r="IKK8" s="61">
        <v>1.2</v>
      </c>
      <c r="IKN8" s="192">
        <v>0.74</v>
      </c>
      <c r="ILB8" s="61">
        <v>0</v>
      </c>
      <c r="ILC8" s="61">
        <v>0</v>
      </c>
      <c r="ILD8" s="61">
        <v>0</v>
      </c>
      <c r="ILE8" s="61">
        <v>0</v>
      </c>
      <c r="ILF8" s="61">
        <v>1</v>
      </c>
      <c r="ILG8" s="61">
        <v>0</v>
      </c>
      <c r="ILH8" s="61">
        <v>0</v>
      </c>
      <c r="ILI8" s="61">
        <v>0</v>
      </c>
      <c r="ILJ8" s="61">
        <v>0</v>
      </c>
      <c r="ILK8" s="61">
        <v>1</v>
      </c>
      <c r="ILL8" s="61">
        <v>1</v>
      </c>
      <c r="ILM8" s="61">
        <v>0</v>
      </c>
      <c r="ILN8" s="61">
        <v>1</v>
      </c>
      <c r="ILO8" s="61">
        <v>1</v>
      </c>
      <c r="IMR8" s="61">
        <v>1</v>
      </c>
      <c r="IMS8" s="61">
        <v>1</v>
      </c>
      <c r="IMT8" s="61">
        <v>2</v>
      </c>
      <c r="IMU8" s="61">
        <v>1</v>
      </c>
      <c r="IMV8" s="61">
        <v>0</v>
      </c>
      <c r="IMW8" s="61">
        <v>2</v>
      </c>
      <c r="IMX8" s="61">
        <v>1</v>
      </c>
      <c r="IMY8" s="61">
        <v>0</v>
      </c>
      <c r="IMZ8" s="61">
        <v>0</v>
      </c>
      <c r="INA8" s="61">
        <v>2</v>
      </c>
      <c r="INB8" s="61">
        <v>0</v>
      </c>
      <c r="INC8" s="61">
        <v>1</v>
      </c>
      <c r="IND8" s="61">
        <v>1</v>
      </c>
      <c r="INE8" s="61">
        <v>0</v>
      </c>
      <c r="IPC8" s="61">
        <v>0</v>
      </c>
      <c r="IPD8" s="61">
        <v>0</v>
      </c>
      <c r="IPE8" s="61">
        <v>0</v>
      </c>
      <c r="IPF8" s="61">
        <v>0</v>
      </c>
      <c r="IPG8" s="61">
        <v>0</v>
      </c>
      <c r="IPH8" s="61">
        <v>0</v>
      </c>
      <c r="IPI8" s="61">
        <v>0</v>
      </c>
      <c r="IPJ8" s="61">
        <v>0</v>
      </c>
      <c r="IPK8" s="61">
        <v>0</v>
      </c>
      <c r="IPL8" s="61">
        <v>0</v>
      </c>
      <c r="IPM8" s="61">
        <v>0</v>
      </c>
      <c r="IPN8" s="61">
        <v>0</v>
      </c>
      <c r="IPO8" s="61">
        <v>0</v>
      </c>
      <c r="IPP8" s="61">
        <v>0</v>
      </c>
      <c r="IPQ8" s="61">
        <v>0</v>
      </c>
      <c r="IPR8" s="61">
        <v>0</v>
      </c>
      <c r="IPS8" s="61">
        <v>0</v>
      </c>
      <c r="IPT8" s="61">
        <v>0</v>
      </c>
      <c r="IPU8" s="61">
        <v>0</v>
      </c>
      <c r="IPV8" s="61">
        <v>0</v>
      </c>
      <c r="IPW8" s="61">
        <v>0</v>
      </c>
      <c r="IPX8" s="61">
        <v>0</v>
      </c>
      <c r="IPY8" s="61">
        <v>0</v>
      </c>
      <c r="IPZ8" s="61">
        <v>0</v>
      </c>
      <c r="IQA8" s="61">
        <v>0</v>
      </c>
      <c r="IQB8" s="61">
        <v>0</v>
      </c>
      <c r="IQC8" s="61">
        <v>0</v>
      </c>
      <c r="IQD8" s="61">
        <v>0</v>
      </c>
      <c r="IQE8" s="61">
        <v>0</v>
      </c>
      <c r="IQF8" s="61">
        <v>0</v>
      </c>
      <c r="IQG8" s="61">
        <v>0</v>
      </c>
      <c r="IQH8" s="61">
        <v>0</v>
      </c>
      <c r="IQI8" s="61">
        <v>0</v>
      </c>
      <c r="IQJ8" s="61">
        <v>0</v>
      </c>
      <c r="IQK8" s="61">
        <v>0</v>
      </c>
      <c r="IQL8" s="61">
        <v>0</v>
      </c>
      <c r="IQM8" s="61">
        <v>0</v>
      </c>
      <c r="IQN8" s="61">
        <v>0</v>
      </c>
      <c r="IQO8" s="61">
        <v>0</v>
      </c>
      <c r="IQP8" s="61">
        <v>0</v>
      </c>
      <c r="IQQ8" s="61">
        <v>0</v>
      </c>
      <c r="IQR8" s="61">
        <v>0</v>
      </c>
      <c r="IQS8" s="61">
        <v>0</v>
      </c>
      <c r="IQT8" s="61">
        <v>0</v>
      </c>
      <c r="IQU8" s="61">
        <v>0</v>
      </c>
      <c r="IQV8" s="61">
        <v>0</v>
      </c>
      <c r="IQW8" s="61">
        <v>0</v>
      </c>
      <c r="IQX8" s="61">
        <v>0</v>
      </c>
      <c r="IQY8" s="61">
        <v>0</v>
      </c>
      <c r="IQZ8" s="61">
        <v>0</v>
      </c>
      <c r="IRA8" s="61">
        <v>0</v>
      </c>
      <c r="IRB8" s="61">
        <v>0</v>
      </c>
      <c r="IRC8" s="61">
        <v>0</v>
      </c>
      <c r="IRD8" s="61">
        <v>0</v>
      </c>
      <c r="IRE8" s="61">
        <v>0</v>
      </c>
      <c r="IRF8" s="61">
        <v>0</v>
      </c>
      <c r="IRG8" s="61">
        <v>0</v>
      </c>
      <c r="IRH8" s="61">
        <v>0</v>
      </c>
      <c r="IRI8" s="61">
        <v>0</v>
      </c>
      <c r="IRJ8" s="61">
        <v>0</v>
      </c>
      <c r="IRK8" s="61">
        <v>0</v>
      </c>
      <c r="IRL8" s="61">
        <v>0</v>
      </c>
      <c r="IRM8" s="61">
        <v>0</v>
      </c>
      <c r="IRN8" s="61">
        <v>0</v>
      </c>
      <c r="IRO8" s="61">
        <v>0</v>
      </c>
      <c r="IRP8" s="61">
        <v>0</v>
      </c>
      <c r="IRQ8" s="61">
        <v>0</v>
      </c>
      <c r="IRR8" s="61">
        <v>0</v>
      </c>
      <c r="IRS8" s="61">
        <v>0</v>
      </c>
      <c r="IRT8" s="61">
        <v>0</v>
      </c>
      <c r="IRU8" s="61">
        <v>0</v>
      </c>
      <c r="IRV8" s="61">
        <v>0</v>
      </c>
      <c r="IRW8" s="61">
        <v>0</v>
      </c>
      <c r="IRX8" s="61">
        <v>0</v>
      </c>
      <c r="IRY8" s="61">
        <v>0</v>
      </c>
      <c r="IRZ8" s="61">
        <v>0</v>
      </c>
      <c r="ISA8" s="61">
        <v>0</v>
      </c>
      <c r="ISB8" s="61">
        <v>0</v>
      </c>
      <c r="ISC8" s="61">
        <v>0</v>
      </c>
      <c r="ISD8" s="61">
        <v>0</v>
      </c>
      <c r="ISE8" s="61">
        <v>0</v>
      </c>
      <c r="ISF8" s="61">
        <v>0</v>
      </c>
      <c r="ISG8" s="61">
        <v>0</v>
      </c>
      <c r="ISH8" s="61">
        <v>0</v>
      </c>
      <c r="ISI8" s="61">
        <v>0</v>
      </c>
      <c r="ISJ8" s="61">
        <v>0</v>
      </c>
      <c r="ISK8" s="61">
        <v>0</v>
      </c>
      <c r="ISL8" s="61">
        <v>0</v>
      </c>
      <c r="ISM8" s="61">
        <v>0</v>
      </c>
      <c r="ISN8" s="61">
        <v>0</v>
      </c>
      <c r="ISO8" s="61">
        <v>0</v>
      </c>
      <c r="ISP8" s="61">
        <v>0</v>
      </c>
      <c r="ISQ8" s="61">
        <v>0</v>
      </c>
      <c r="ISR8" s="61">
        <v>0</v>
      </c>
      <c r="ISS8" s="61">
        <v>0</v>
      </c>
      <c r="IST8" s="61">
        <v>0</v>
      </c>
      <c r="ISU8" s="61">
        <v>0</v>
      </c>
      <c r="ISV8" s="61">
        <v>0</v>
      </c>
      <c r="ISW8" s="61">
        <v>0</v>
      </c>
      <c r="ISX8" s="61">
        <v>0</v>
      </c>
      <c r="ISY8" s="61">
        <v>0</v>
      </c>
      <c r="ISZ8" s="61">
        <v>0</v>
      </c>
      <c r="ITA8" s="61">
        <v>0</v>
      </c>
      <c r="ITB8" s="61">
        <v>0</v>
      </c>
      <c r="ITC8" s="61">
        <v>0</v>
      </c>
      <c r="ITD8" s="61">
        <v>0</v>
      </c>
      <c r="ITE8" s="61">
        <v>0</v>
      </c>
      <c r="ITF8" s="61">
        <v>0</v>
      </c>
      <c r="ITG8" s="61">
        <v>0</v>
      </c>
      <c r="ITH8" s="61">
        <v>0</v>
      </c>
      <c r="ITI8" s="61">
        <v>0</v>
      </c>
      <c r="ITJ8" s="61">
        <v>0</v>
      </c>
      <c r="ITK8" s="61">
        <v>0</v>
      </c>
      <c r="ITL8" s="61">
        <v>0</v>
      </c>
      <c r="ITM8" s="61">
        <v>2</v>
      </c>
      <c r="ITN8" s="61">
        <v>2682</v>
      </c>
      <c r="ITQ8" s="61">
        <v>2679</v>
      </c>
      <c r="ITR8" s="61">
        <v>0</v>
      </c>
      <c r="ITS8" s="61">
        <v>0</v>
      </c>
      <c r="ITT8" s="61">
        <v>0</v>
      </c>
      <c r="ITU8" s="61">
        <v>0</v>
      </c>
      <c r="ITV8" s="61">
        <v>0</v>
      </c>
      <c r="ITW8" s="61">
        <v>2679</v>
      </c>
      <c r="ITX8" s="61">
        <v>2679</v>
      </c>
      <c r="IUA8" s="61">
        <v>0</v>
      </c>
      <c r="IUB8" s="61">
        <v>0</v>
      </c>
      <c r="IUC8" s="61">
        <v>0</v>
      </c>
      <c r="IUD8" s="61">
        <v>0</v>
      </c>
      <c r="IUE8" s="61">
        <v>0</v>
      </c>
      <c r="IUF8" s="61">
        <v>0</v>
      </c>
      <c r="IUG8" s="61">
        <v>0</v>
      </c>
      <c r="IUH8" s="61">
        <v>0</v>
      </c>
      <c r="IUI8" s="61">
        <v>56.8</v>
      </c>
      <c r="IUJ8" s="61">
        <v>21.4</v>
      </c>
      <c r="IUK8" s="61">
        <v>-24.990000000000002</v>
      </c>
      <c r="IUL8" s="61">
        <v>4.0179999999999989</v>
      </c>
      <c r="IUM8" s="61">
        <v>6.8000000000000005E-2</v>
      </c>
      <c r="IUN8" s="61">
        <v>0.66918181818181821</v>
      </c>
      <c r="IUO8" s="61">
        <v>0</v>
      </c>
      <c r="IUP8" s="61">
        <v>0.35</v>
      </c>
      <c r="IUQ8" s="61">
        <v>2679</v>
      </c>
      <c r="IUR8" s="61">
        <v>0</v>
      </c>
      <c r="IUS8" s="61">
        <v>0</v>
      </c>
      <c r="IUT8" s="61">
        <v>0</v>
      </c>
      <c r="IUU8" s="61">
        <v>0</v>
      </c>
      <c r="IUV8" s="61">
        <v>0</v>
      </c>
      <c r="IUW8" s="61">
        <v>0</v>
      </c>
      <c r="IUX8" s="61">
        <v>0</v>
      </c>
      <c r="IUY8" s="61">
        <v>360</v>
      </c>
      <c r="IUZ8" s="61">
        <v>319</v>
      </c>
      <c r="IVA8" s="61">
        <v>87</v>
      </c>
      <c r="IVB8" s="61">
        <v>95</v>
      </c>
      <c r="IVC8" s="61">
        <v>17</v>
      </c>
      <c r="IVD8" s="61">
        <v>442</v>
      </c>
      <c r="IVE8" s="61">
        <v>450</v>
      </c>
      <c r="IVF8" s="61">
        <v>404</v>
      </c>
      <c r="IVG8" s="61">
        <v>519</v>
      </c>
      <c r="IVH8" s="61">
        <v>536</v>
      </c>
      <c r="IVI8" s="61">
        <v>411</v>
      </c>
      <c r="IVJ8" s="61">
        <v>411</v>
      </c>
      <c r="IVK8" s="61">
        <v>92</v>
      </c>
      <c r="IVL8" s="61">
        <v>-370</v>
      </c>
      <c r="IVM8" s="61">
        <v>-376</v>
      </c>
      <c r="IVN8" s="61">
        <v>-329</v>
      </c>
      <c r="IVO8" s="61">
        <v>-2</v>
      </c>
      <c r="IVP8" s="61">
        <v>67.2</v>
      </c>
      <c r="IYL8" s="61" t="s">
        <v>7684</v>
      </c>
      <c r="IYM8" s="61">
        <v>30</v>
      </c>
      <c r="IYN8" s="61">
        <v>43</v>
      </c>
      <c r="IYO8" s="61">
        <v>44</v>
      </c>
      <c r="IYP8" s="61">
        <v>43</v>
      </c>
      <c r="IYQ8" s="61">
        <v>44</v>
      </c>
      <c r="IYR8" s="61">
        <v>44</v>
      </c>
      <c r="IYS8" s="61">
        <v>43</v>
      </c>
      <c r="IYT8" s="61">
        <v>44</v>
      </c>
      <c r="IYU8" s="61">
        <v>44</v>
      </c>
      <c r="IYV8" s="61">
        <v>44</v>
      </c>
      <c r="IYW8" s="61">
        <v>44</v>
      </c>
      <c r="IYX8" s="61">
        <v>43</v>
      </c>
      <c r="IYY8" s="61">
        <v>42</v>
      </c>
      <c r="IYZ8" s="61">
        <v>43</v>
      </c>
      <c r="IZA8" s="61">
        <v>43</v>
      </c>
      <c r="IZB8" s="61">
        <v>43</v>
      </c>
      <c r="IZC8" s="61">
        <v>42</v>
      </c>
      <c r="IZD8" s="61">
        <v>44</v>
      </c>
      <c r="IZE8" s="61">
        <v>44</v>
      </c>
      <c r="IZF8" s="61">
        <v>43</v>
      </c>
      <c r="IZG8" s="61">
        <v>42</v>
      </c>
      <c r="IZH8" s="61">
        <v>1238</v>
      </c>
      <c r="IZI8" s="61">
        <v>1131</v>
      </c>
      <c r="IZJ8" s="61">
        <v>667</v>
      </c>
      <c r="IZK8" s="61">
        <v>635</v>
      </c>
      <c r="IZL8" s="61">
        <v>845</v>
      </c>
      <c r="IZM8" s="61">
        <v>419</v>
      </c>
      <c r="IZN8" s="61">
        <v>1098</v>
      </c>
      <c r="IZO8" s="61">
        <v>1173</v>
      </c>
      <c r="IZP8" s="61">
        <v>2937</v>
      </c>
      <c r="IZQ8" s="61">
        <v>862</v>
      </c>
      <c r="IZR8" s="61">
        <v>1388</v>
      </c>
      <c r="IZS8" s="61">
        <v>378</v>
      </c>
      <c r="IZT8" s="61">
        <v>802</v>
      </c>
      <c r="IZU8" s="61">
        <v>359</v>
      </c>
      <c r="IZV8" s="61">
        <v>1430</v>
      </c>
      <c r="IZW8" s="61">
        <v>846</v>
      </c>
      <c r="JAG8" s="61">
        <v>15</v>
      </c>
      <c r="JAH8" s="61">
        <v>1</v>
      </c>
      <c r="JAT8" s="61">
        <v>0</v>
      </c>
      <c r="JAU8" s="61">
        <v>0</v>
      </c>
      <c r="JAV8" s="61">
        <v>0</v>
      </c>
      <c r="JAW8" s="61">
        <v>0</v>
      </c>
      <c r="JAX8" s="61">
        <v>0</v>
      </c>
      <c r="JAY8" s="61">
        <v>0</v>
      </c>
      <c r="JAZ8" s="61">
        <v>0</v>
      </c>
      <c r="JBA8" s="61">
        <v>102</v>
      </c>
      <c r="JBB8" s="61">
        <v>0</v>
      </c>
      <c r="JBC8" s="61">
        <v>0</v>
      </c>
      <c r="JBD8" s="61">
        <v>0</v>
      </c>
      <c r="JBE8" s="61">
        <v>166.2</v>
      </c>
      <c r="JBF8" s="61">
        <v>0</v>
      </c>
      <c r="JBG8" s="61">
        <v>0</v>
      </c>
      <c r="JBH8" s="61">
        <v>0</v>
      </c>
      <c r="JBI8" s="61">
        <v>1117</v>
      </c>
      <c r="JBJ8" s="61">
        <v>0</v>
      </c>
      <c r="JBK8" s="61">
        <v>0</v>
      </c>
      <c r="JBL8" s="61">
        <v>0</v>
      </c>
      <c r="JBM8" s="61">
        <v>11.6</v>
      </c>
      <c r="JBN8" s="61">
        <v>0</v>
      </c>
      <c r="JBO8" s="61">
        <v>0</v>
      </c>
      <c r="JBP8" s="61">
        <v>0</v>
      </c>
      <c r="JBQ8" s="61">
        <v>1.5649999999999999</v>
      </c>
      <c r="JBU8" s="61">
        <v>79.599999999999994</v>
      </c>
      <c r="JBV8" s="61">
        <v>0</v>
      </c>
      <c r="JBW8" s="61">
        <v>0</v>
      </c>
      <c r="JBX8" s="61">
        <v>0</v>
      </c>
      <c r="JBY8" s="61">
        <v>0</v>
      </c>
      <c r="JBZ8" s="61">
        <v>0</v>
      </c>
      <c r="JCA8" s="61">
        <v>0</v>
      </c>
      <c r="JCF8" s="61">
        <v>29874</v>
      </c>
      <c r="JCG8" s="61">
        <v>1</v>
      </c>
      <c r="JCH8" s="61">
        <v>29874</v>
      </c>
      <c r="JCI8" s="61">
        <v>1</v>
      </c>
      <c r="JCJ8" s="61">
        <v>29874</v>
      </c>
      <c r="JCK8" s="61">
        <v>1</v>
      </c>
      <c r="JCL8" s="61">
        <v>29874</v>
      </c>
      <c r="JCM8" s="61">
        <v>1</v>
      </c>
      <c r="JCN8" s="61">
        <v>29874</v>
      </c>
      <c r="JCO8" s="61">
        <v>1</v>
      </c>
      <c r="JCP8" s="61">
        <v>29874</v>
      </c>
      <c r="JCQ8" s="61">
        <v>1</v>
      </c>
      <c r="JCR8" s="61">
        <v>29874</v>
      </c>
      <c r="JCS8" s="61">
        <v>1</v>
      </c>
      <c r="JCT8" s="61">
        <v>29874</v>
      </c>
      <c r="JCU8" s="61">
        <v>1</v>
      </c>
      <c r="JCV8" s="61">
        <v>29874</v>
      </c>
      <c r="JCW8" s="61">
        <v>1</v>
      </c>
      <c r="JCX8" s="61">
        <v>29874</v>
      </c>
      <c r="JCY8" s="61">
        <v>1</v>
      </c>
      <c r="JCZ8" s="61">
        <v>29874</v>
      </c>
      <c r="JDA8" s="61">
        <v>1</v>
      </c>
      <c r="JDB8" s="61">
        <v>29874</v>
      </c>
      <c r="JDC8" s="61">
        <v>1</v>
      </c>
      <c r="JDD8" s="61">
        <v>29874</v>
      </c>
      <c r="JDE8" s="61">
        <v>1</v>
      </c>
      <c r="JDF8" s="61">
        <v>29874</v>
      </c>
      <c r="JDG8" s="61">
        <v>1</v>
      </c>
      <c r="JDH8" s="61">
        <v>29874</v>
      </c>
      <c r="JDI8" s="61">
        <v>1</v>
      </c>
      <c r="JDJ8" s="61">
        <v>29874</v>
      </c>
      <c r="JDK8" s="61">
        <v>1</v>
      </c>
      <c r="JEB8" s="61">
        <v>0</v>
      </c>
      <c r="JEC8" s="61">
        <v>7.62</v>
      </c>
      <c r="JED8" s="61">
        <v>0</v>
      </c>
      <c r="JEE8" s="61">
        <v>7.5</v>
      </c>
      <c r="JEF8" s="61">
        <v>0</v>
      </c>
      <c r="JEG8" s="61">
        <v>7.72</v>
      </c>
      <c r="JEH8" s="61">
        <v>0</v>
      </c>
      <c r="JEI8" s="61">
        <v>7.71</v>
      </c>
      <c r="JEJ8" s="61">
        <v>0</v>
      </c>
      <c r="JEK8" s="61">
        <v>7.66</v>
      </c>
      <c r="JEL8" s="61">
        <v>0</v>
      </c>
      <c r="JEM8" s="61">
        <v>7.55</v>
      </c>
      <c r="JEN8" s="61">
        <v>0</v>
      </c>
      <c r="JEO8" s="61">
        <v>7.5</v>
      </c>
      <c r="JEP8" s="61">
        <v>0</v>
      </c>
      <c r="JEQ8" s="61">
        <v>7.56</v>
      </c>
      <c r="JER8" s="61">
        <v>0</v>
      </c>
      <c r="JES8" s="61">
        <v>7.64</v>
      </c>
      <c r="JET8" s="61">
        <v>0</v>
      </c>
      <c r="JEU8" s="61">
        <v>7.52</v>
      </c>
      <c r="JEV8" s="61">
        <v>0</v>
      </c>
      <c r="JEW8" s="61">
        <v>7.58</v>
      </c>
      <c r="JEX8" s="61">
        <v>0</v>
      </c>
      <c r="JEY8" s="61">
        <v>7.72</v>
      </c>
      <c r="JEZ8" s="61">
        <v>0</v>
      </c>
      <c r="JFA8" s="61">
        <v>7.53</v>
      </c>
      <c r="JFB8" s="61">
        <v>0</v>
      </c>
      <c r="JFC8" s="61">
        <v>7.71</v>
      </c>
      <c r="JFD8" s="61">
        <v>0</v>
      </c>
      <c r="JFE8" s="61">
        <v>7.58</v>
      </c>
      <c r="JFF8" s="61">
        <v>0</v>
      </c>
      <c r="JFG8" s="61">
        <v>7.6</v>
      </c>
      <c r="JFX8" s="61">
        <v>0</v>
      </c>
      <c r="JFY8" s="61">
        <v>-0.28999999999999998</v>
      </c>
      <c r="JFZ8" s="61">
        <v>0</v>
      </c>
      <c r="JGA8" s="61">
        <v>-0.38</v>
      </c>
      <c r="JGB8" s="61">
        <v>0</v>
      </c>
      <c r="JGC8" s="61">
        <v>-0.14000000000000001</v>
      </c>
      <c r="JGD8" s="61">
        <v>0</v>
      </c>
      <c r="JGE8" s="61">
        <v>-0.38</v>
      </c>
      <c r="JGF8" s="61">
        <v>0</v>
      </c>
      <c r="JGG8" s="61">
        <v>-0.19</v>
      </c>
      <c r="JGH8" s="61">
        <v>0</v>
      </c>
      <c r="JGI8" s="61">
        <v>-0.02</v>
      </c>
      <c r="JGJ8" s="61">
        <v>0</v>
      </c>
      <c r="JGK8" s="61">
        <v>-0.31</v>
      </c>
      <c r="JGL8" s="61">
        <v>0</v>
      </c>
      <c r="JGM8" s="61">
        <v>-0.22</v>
      </c>
      <c r="JGN8" s="61">
        <v>0</v>
      </c>
      <c r="JGO8" s="61">
        <v>-0.3</v>
      </c>
      <c r="JGP8" s="61">
        <v>0</v>
      </c>
      <c r="JGQ8" s="61">
        <v>-0.28000000000000003</v>
      </c>
      <c r="JGR8" s="61">
        <v>0</v>
      </c>
      <c r="JGS8" s="61">
        <v>-0.27</v>
      </c>
      <c r="JGT8" s="61">
        <v>0</v>
      </c>
      <c r="JGU8" s="61">
        <v>-0.22</v>
      </c>
      <c r="JGV8" s="61">
        <v>0</v>
      </c>
      <c r="JGW8" s="61">
        <v>-0.18</v>
      </c>
      <c r="JGX8" s="61">
        <v>0</v>
      </c>
      <c r="JGY8" s="61">
        <v>-0.13</v>
      </c>
      <c r="JGZ8" s="61">
        <v>0</v>
      </c>
      <c r="JHA8" s="61">
        <v>-0.49</v>
      </c>
      <c r="JHB8" s="61">
        <v>0</v>
      </c>
      <c r="JHC8" s="61">
        <v>-0.17</v>
      </c>
      <c r="JHT8" s="61">
        <v>0</v>
      </c>
      <c r="JHU8" s="61">
        <v>7.72</v>
      </c>
      <c r="JHV8" s="61">
        <v>0</v>
      </c>
      <c r="JHW8" s="61">
        <v>7.63</v>
      </c>
      <c r="JHX8" s="61">
        <v>0</v>
      </c>
      <c r="JHY8" s="61">
        <v>7.67</v>
      </c>
      <c r="JHZ8" s="61">
        <v>0</v>
      </c>
      <c r="JIA8" s="61">
        <v>7.73</v>
      </c>
      <c r="JIB8" s="61">
        <v>0</v>
      </c>
      <c r="JIC8" s="61">
        <v>7.89</v>
      </c>
      <c r="JID8" s="61">
        <v>0</v>
      </c>
      <c r="JIE8" s="61">
        <v>7.87</v>
      </c>
      <c r="JIF8" s="61">
        <v>0</v>
      </c>
      <c r="JIG8" s="61">
        <v>7.73</v>
      </c>
      <c r="JIH8" s="61">
        <v>0</v>
      </c>
      <c r="JII8" s="61">
        <v>7.74</v>
      </c>
      <c r="JIJ8" s="61">
        <v>0</v>
      </c>
      <c r="JIK8" s="61">
        <v>7.64</v>
      </c>
      <c r="JIL8" s="61">
        <v>0</v>
      </c>
      <c r="JIM8" s="61">
        <v>7.65</v>
      </c>
      <c r="JIN8" s="61">
        <v>0</v>
      </c>
      <c r="JIO8" s="61">
        <v>7.66</v>
      </c>
      <c r="JIP8" s="61">
        <v>0</v>
      </c>
      <c r="JIQ8" s="61">
        <v>7.69</v>
      </c>
      <c r="JIR8" s="61">
        <v>0</v>
      </c>
      <c r="JIS8" s="61">
        <v>7.69</v>
      </c>
      <c r="JIT8" s="61">
        <v>0</v>
      </c>
      <c r="JIU8" s="61">
        <v>7.51</v>
      </c>
      <c r="JIV8" s="61">
        <v>0</v>
      </c>
      <c r="JIW8" s="61">
        <v>7.65</v>
      </c>
      <c r="JIX8" s="61">
        <v>0</v>
      </c>
      <c r="JIY8" s="61">
        <v>7.77</v>
      </c>
      <c r="JJP8" s="61">
        <v>0</v>
      </c>
      <c r="JJQ8" s="61">
        <v>-0.13</v>
      </c>
      <c r="JJR8" s="61">
        <v>0</v>
      </c>
      <c r="JJS8" s="61">
        <v>-0.33</v>
      </c>
      <c r="JJT8" s="61">
        <v>0</v>
      </c>
      <c r="JJU8" s="61">
        <v>-0.45</v>
      </c>
      <c r="JJV8" s="61">
        <v>0</v>
      </c>
      <c r="JJW8" s="61">
        <v>-0.13</v>
      </c>
      <c r="JJX8" s="61">
        <v>0</v>
      </c>
      <c r="JJY8" s="61">
        <v>-0.26</v>
      </c>
      <c r="JJZ8" s="61">
        <v>0</v>
      </c>
      <c r="JKA8" s="61">
        <v>-0.11</v>
      </c>
      <c r="JKB8" s="61">
        <v>0</v>
      </c>
      <c r="JKC8" s="61">
        <v>-0.36</v>
      </c>
      <c r="JKD8" s="61">
        <v>0</v>
      </c>
      <c r="JKE8" s="61">
        <v>-0.24</v>
      </c>
      <c r="JKF8" s="61">
        <v>0</v>
      </c>
      <c r="JKG8" s="61">
        <v>-0.37</v>
      </c>
      <c r="JKH8" s="61">
        <v>0</v>
      </c>
      <c r="JKI8" s="61">
        <v>-0.21</v>
      </c>
      <c r="JKJ8" s="61">
        <v>0</v>
      </c>
      <c r="JKK8" s="61">
        <v>-0.39</v>
      </c>
      <c r="JKL8" s="61">
        <v>0</v>
      </c>
      <c r="JKM8" s="61">
        <v>-0.19</v>
      </c>
      <c r="JKN8" s="61">
        <v>0</v>
      </c>
      <c r="JKO8" s="61">
        <v>-0.25</v>
      </c>
      <c r="JKP8" s="61">
        <v>0</v>
      </c>
      <c r="JKQ8" s="61">
        <v>-0.13</v>
      </c>
      <c r="JKR8" s="61">
        <v>0</v>
      </c>
      <c r="JKS8" s="61">
        <v>0.31</v>
      </c>
      <c r="JKT8" s="61">
        <v>0</v>
      </c>
      <c r="JKU8" s="61">
        <v>-0.1</v>
      </c>
      <c r="JLM8" s="61">
        <v>0</v>
      </c>
      <c r="JLN8" s="61">
        <v>1</v>
      </c>
      <c r="JLO8" s="61">
        <v>1</v>
      </c>
      <c r="JLP8" s="61">
        <v>1</v>
      </c>
      <c r="JLQ8" s="61">
        <v>17</v>
      </c>
      <c r="JLR8" s="61">
        <v>0</v>
      </c>
      <c r="JLS8" s="61">
        <v>100</v>
      </c>
      <c r="JLT8" s="61">
        <v>0</v>
      </c>
      <c r="JLU8" s="61">
        <v>0</v>
      </c>
      <c r="JLV8" s="61">
        <v>0</v>
      </c>
      <c r="JLW8" s="61">
        <v>0</v>
      </c>
      <c r="JLX8" s="61">
        <v>35.799999999999997</v>
      </c>
      <c r="JLY8" s="61">
        <v>0</v>
      </c>
      <c r="JLZ8" s="61">
        <v>0</v>
      </c>
      <c r="JMA8" s="61">
        <v>0</v>
      </c>
      <c r="JMB8" s="61">
        <v>0</v>
      </c>
      <c r="JMC8" s="61">
        <v>0</v>
      </c>
      <c r="JMD8" s="61">
        <v>0</v>
      </c>
      <c r="JME8" s="61">
        <v>4.25</v>
      </c>
      <c r="JMG8" s="61">
        <v>0</v>
      </c>
      <c r="JMH8" s="61">
        <v>0</v>
      </c>
      <c r="JMI8" s="61">
        <v>0</v>
      </c>
      <c r="JMJ8" s="61">
        <v>0</v>
      </c>
      <c r="JML8" s="61">
        <v>100</v>
      </c>
      <c r="JMM8" s="61">
        <v>100</v>
      </c>
      <c r="JMN8" s="61">
        <v>100</v>
      </c>
      <c r="JMO8" s="61">
        <v>100</v>
      </c>
      <c r="JMP8" s="61">
        <v>35.799999999999997</v>
      </c>
      <c r="JMQ8" s="61">
        <v>35.799999999999997</v>
      </c>
      <c r="JMR8" s="61">
        <v>35.799999999999997</v>
      </c>
      <c r="JMS8" s="61">
        <v>35.799999999999997</v>
      </c>
      <c r="JMU8" s="61">
        <v>1500</v>
      </c>
      <c r="JMV8" s="61">
        <v>1499</v>
      </c>
      <c r="JMW8" s="61">
        <v>14.1</v>
      </c>
      <c r="JMX8" s="61">
        <v>51.7</v>
      </c>
      <c r="JNA8" s="61">
        <v>0</v>
      </c>
      <c r="JNB8" s="61">
        <v>0</v>
      </c>
      <c r="JNC8" s="61" t="s">
        <v>145</v>
      </c>
    </row>
    <row r="9" spans="1:7258" ht="15" customHeight="1" x14ac:dyDescent="0.2">
      <c r="A9" s="258">
        <v>4</v>
      </c>
      <c r="F9" s="61" t="s">
        <v>8154</v>
      </c>
      <c r="G9" s="61">
        <v>0</v>
      </c>
      <c r="H9" s="61">
        <v>0</v>
      </c>
      <c r="I9" s="61">
        <v>0</v>
      </c>
      <c r="J9" s="61">
        <v>0</v>
      </c>
      <c r="K9" s="61">
        <v>0</v>
      </c>
      <c r="L9" s="61">
        <v>0</v>
      </c>
      <c r="M9" s="61">
        <v>-0.92</v>
      </c>
      <c r="N9" s="61">
        <v>4.21</v>
      </c>
      <c r="O9" s="61">
        <v>0</v>
      </c>
      <c r="P9" s="61">
        <v>0</v>
      </c>
      <c r="Q9" s="61">
        <v>0</v>
      </c>
      <c r="R9" s="61">
        <v>-400</v>
      </c>
      <c r="S9" s="61">
        <v>0</v>
      </c>
      <c r="T9" s="61">
        <v>4.17</v>
      </c>
      <c r="U9" s="61">
        <v>0</v>
      </c>
      <c r="V9" s="61">
        <v>3.13</v>
      </c>
      <c r="W9" s="61">
        <v>3.98</v>
      </c>
      <c r="X9" s="61">
        <v>30</v>
      </c>
      <c r="Y9" s="61">
        <v>0</v>
      </c>
      <c r="AC9" s="61">
        <v>0</v>
      </c>
      <c r="AD9" s="61">
        <v>0</v>
      </c>
      <c r="AE9" s="61">
        <v>0</v>
      </c>
      <c r="AF9" s="61">
        <v>0</v>
      </c>
      <c r="AG9" s="61">
        <v>4.82</v>
      </c>
      <c r="AH9" s="61">
        <v>0</v>
      </c>
      <c r="AI9" s="61">
        <v>4.8099999999999996</v>
      </c>
      <c r="AJ9" s="61">
        <v>0</v>
      </c>
      <c r="AK9" s="61">
        <v>0</v>
      </c>
      <c r="AL9" s="61">
        <v>0</v>
      </c>
      <c r="AM9" s="61" t="s">
        <v>7792</v>
      </c>
      <c r="AN9" s="61">
        <v>7811</v>
      </c>
      <c r="AO9" s="61">
        <v>0</v>
      </c>
      <c r="AP9" s="61">
        <v>0</v>
      </c>
      <c r="AQ9" s="61">
        <v>0</v>
      </c>
      <c r="AR9" s="61">
        <v>0</v>
      </c>
      <c r="AS9" s="61">
        <v>0</v>
      </c>
      <c r="AT9" s="61">
        <v>0</v>
      </c>
      <c r="AU9" s="61">
        <v>0</v>
      </c>
      <c r="AV9" s="61">
        <v>0</v>
      </c>
      <c r="AW9" s="61">
        <v>0</v>
      </c>
      <c r="AX9" s="61">
        <v>0</v>
      </c>
      <c r="AY9" s="61">
        <v>0</v>
      </c>
      <c r="AZ9" s="61">
        <v>0</v>
      </c>
      <c r="BA9" s="61">
        <v>0</v>
      </c>
      <c r="BB9" s="61">
        <v>0</v>
      </c>
      <c r="BC9" s="61">
        <v>0</v>
      </c>
      <c r="BD9" s="61">
        <v>0</v>
      </c>
      <c r="BE9" s="61">
        <v>0</v>
      </c>
      <c r="BF9" s="61">
        <v>0</v>
      </c>
      <c r="BG9" s="61">
        <v>0</v>
      </c>
      <c r="BH9" s="61">
        <v>0</v>
      </c>
      <c r="BI9" s="61">
        <v>0</v>
      </c>
      <c r="BJ9" s="61">
        <v>0</v>
      </c>
      <c r="BK9" s="61">
        <v>0</v>
      </c>
      <c r="BL9" s="61">
        <v>0</v>
      </c>
      <c r="BM9" s="61">
        <v>0</v>
      </c>
      <c r="BN9" s="61">
        <v>0</v>
      </c>
      <c r="BO9" s="61">
        <v>0</v>
      </c>
      <c r="BP9" s="61">
        <v>0</v>
      </c>
      <c r="BQ9" s="61">
        <v>0</v>
      </c>
      <c r="BR9" s="61">
        <v>0</v>
      </c>
      <c r="BS9" s="61">
        <v>0</v>
      </c>
      <c r="BT9" s="61">
        <v>0</v>
      </c>
      <c r="BU9" s="61">
        <v>0</v>
      </c>
      <c r="BV9" s="61">
        <v>0</v>
      </c>
      <c r="BW9" s="61">
        <v>0</v>
      </c>
      <c r="BX9" s="61">
        <v>0</v>
      </c>
      <c r="BY9" s="61">
        <v>0</v>
      </c>
      <c r="BZ9" s="61">
        <v>0</v>
      </c>
      <c r="CA9" s="61">
        <v>1</v>
      </c>
      <c r="CB9" s="61">
        <v>0</v>
      </c>
      <c r="CC9" s="61">
        <v>1</v>
      </c>
      <c r="CD9" s="61">
        <v>1</v>
      </c>
      <c r="CE9" s="61">
        <v>1</v>
      </c>
      <c r="CF9" s="61">
        <v>1</v>
      </c>
      <c r="CH9" s="61">
        <v>12306</v>
      </c>
      <c r="CI9" s="61">
        <v>0</v>
      </c>
      <c r="CJ9" s="61">
        <v>0</v>
      </c>
      <c r="CK9" s="61">
        <v>0</v>
      </c>
      <c r="CL9" s="61">
        <v>0</v>
      </c>
      <c r="CM9" s="61">
        <v>0</v>
      </c>
      <c r="CN9" s="61">
        <v>0</v>
      </c>
      <c r="CO9" s="61">
        <v>0</v>
      </c>
      <c r="CP9" s="61">
        <v>-150</v>
      </c>
      <c r="CQ9" s="61">
        <v>0</v>
      </c>
      <c r="CR9" s="61">
        <v>0</v>
      </c>
      <c r="CS9" s="61">
        <v>0</v>
      </c>
      <c r="CT9" s="61">
        <v>0</v>
      </c>
      <c r="CU9" s="61">
        <v>0</v>
      </c>
      <c r="CV9" s="61">
        <v>-150</v>
      </c>
      <c r="CW9" s="61">
        <v>0</v>
      </c>
      <c r="CX9" s="61">
        <v>0</v>
      </c>
      <c r="CY9" s="61">
        <v>0</v>
      </c>
      <c r="CZ9" s="61">
        <v>0</v>
      </c>
      <c r="DA9" s="61">
        <v>0</v>
      </c>
      <c r="DB9" s="61">
        <v>0</v>
      </c>
      <c r="DC9" s="61">
        <v>0</v>
      </c>
      <c r="DD9" s="61">
        <v>0</v>
      </c>
      <c r="DE9" s="61">
        <v>0</v>
      </c>
      <c r="DF9" s="61">
        <v>0</v>
      </c>
      <c r="DG9" s="61">
        <v>0</v>
      </c>
      <c r="DH9" s="61">
        <v>0</v>
      </c>
      <c r="DI9" s="61">
        <v>0</v>
      </c>
      <c r="DJ9" s="61">
        <v>0</v>
      </c>
      <c r="DK9" s="61">
        <v>0</v>
      </c>
      <c r="DL9" s="61">
        <v>0</v>
      </c>
      <c r="DM9" s="61">
        <v>0</v>
      </c>
      <c r="DN9" s="61">
        <v>0</v>
      </c>
      <c r="DO9" s="61">
        <v>0</v>
      </c>
      <c r="DP9" s="61">
        <v>0</v>
      </c>
      <c r="DQ9" s="61">
        <v>0</v>
      </c>
      <c r="DR9" s="61">
        <v>0</v>
      </c>
      <c r="DS9" s="61">
        <v>0</v>
      </c>
      <c r="DT9" s="61">
        <v>0</v>
      </c>
      <c r="DU9" s="61">
        <v>0</v>
      </c>
      <c r="DV9" s="61">
        <v>0</v>
      </c>
      <c r="DW9" s="61">
        <v>0</v>
      </c>
      <c r="DX9" s="61">
        <v>0</v>
      </c>
      <c r="DY9" s="61">
        <v>0</v>
      </c>
      <c r="DZ9" s="61">
        <v>0</v>
      </c>
      <c r="EA9" s="61">
        <v>0</v>
      </c>
      <c r="EB9" s="61">
        <v>0</v>
      </c>
      <c r="EC9" s="61">
        <v>0</v>
      </c>
      <c r="ED9" s="61">
        <v>0</v>
      </c>
      <c r="EE9" s="61">
        <v>0</v>
      </c>
      <c r="EF9" s="61">
        <v>0</v>
      </c>
      <c r="EG9" s="61">
        <v>0</v>
      </c>
      <c r="EH9" s="61">
        <v>0</v>
      </c>
      <c r="EI9" s="61">
        <v>0</v>
      </c>
      <c r="EJ9" s="61">
        <v>0</v>
      </c>
      <c r="EK9" s="61">
        <v>0</v>
      </c>
      <c r="EL9" s="61">
        <v>0</v>
      </c>
      <c r="EM9" s="61">
        <v>0</v>
      </c>
      <c r="EN9" s="61">
        <v>0</v>
      </c>
      <c r="EO9" s="61">
        <v>0</v>
      </c>
      <c r="EP9" s="61">
        <v>0</v>
      </c>
      <c r="EQ9" s="61">
        <v>0</v>
      </c>
      <c r="ER9" s="61">
        <v>0</v>
      </c>
      <c r="ES9" s="61">
        <v>0</v>
      </c>
      <c r="ET9" s="61">
        <v>0</v>
      </c>
      <c r="EU9" s="61">
        <v>0.02</v>
      </c>
      <c r="EV9" s="61">
        <v>0.01</v>
      </c>
      <c r="FA9" s="61">
        <v>3498769</v>
      </c>
      <c r="FB9" s="61">
        <v>0</v>
      </c>
      <c r="FC9" s="61">
        <v>39828</v>
      </c>
      <c r="FD9" s="61">
        <v>1938136</v>
      </c>
      <c r="FE9" s="61">
        <v>155926</v>
      </c>
      <c r="FF9" s="61">
        <v>0</v>
      </c>
      <c r="FG9" s="61">
        <v>0</v>
      </c>
      <c r="FH9" s="61">
        <v>0</v>
      </c>
      <c r="FI9" s="61">
        <v>0</v>
      </c>
      <c r="FJ9" s="61">
        <v>0</v>
      </c>
      <c r="FK9" s="61">
        <v>215</v>
      </c>
      <c r="FL9" s="61">
        <v>497</v>
      </c>
      <c r="FM9" s="61">
        <v>404</v>
      </c>
      <c r="FN9" s="61">
        <v>1736</v>
      </c>
      <c r="FO9" s="61">
        <v>27497</v>
      </c>
      <c r="FP9" s="61">
        <v>57497</v>
      </c>
      <c r="FQ9" s="61">
        <v>697497</v>
      </c>
      <c r="FR9" s="61">
        <v>797497</v>
      </c>
      <c r="FS9" s="61">
        <v>66396</v>
      </c>
      <c r="FT9" s="61">
        <v>66395</v>
      </c>
      <c r="FU9" s="61">
        <v>66395</v>
      </c>
      <c r="FW9" s="61">
        <v>2183</v>
      </c>
      <c r="FY9" s="61">
        <v>45.6</v>
      </c>
      <c r="FZ9" s="61">
        <v>100</v>
      </c>
      <c r="GA9" s="61">
        <v>70</v>
      </c>
      <c r="GB9" s="61">
        <v>69.7</v>
      </c>
      <c r="GC9" s="61">
        <v>76.3</v>
      </c>
      <c r="GD9" s="61">
        <v>0</v>
      </c>
      <c r="GE9" s="61">
        <v>0</v>
      </c>
      <c r="GF9" s="61">
        <v>0</v>
      </c>
      <c r="GG9" s="61">
        <v>30</v>
      </c>
      <c r="GH9" s="61">
        <v>30</v>
      </c>
      <c r="GI9" s="61">
        <v>39.4</v>
      </c>
      <c r="GJ9" s="61">
        <v>0</v>
      </c>
      <c r="GK9" s="61">
        <v>0</v>
      </c>
      <c r="GL9" s="61">
        <v>0</v>
      </c>
      <c r="GM9" s="61">
        <v>127.6</v>
      </c>
      <c r="GN9" s="61">
        <v>127.5</v>
      </c>
      <c r="GO9" s="61">
        <v>95.6</v>
      </c>
      <c r="GP9" s="61">
        <v>45.6</v>
      </c>
      <c r="GQ9" s="61">
        <v>45.6</v>
      </c>
      <c r="GR9" s="61">
        <v>0</v>
      </c>
      <c r="GS9" s="61">
        <v>89.7</v>
      </c>
      <c r="GT9" s="61">
        <v>89.7</v>
      </c>
      <c r="GU9" s="61">
        <v>0</v>
      </c>
      <c r="GV9" s="61">
        <v>27.2</v>
      </c>
      <c r="GW9" s="61">
        <v>27.2</v>
      </c>
      <c r="GX9" s="61">
        <v>0</v>
      </c>
      <c r="GY9" s="61">
        <v>1</v>
      </c>
      <c r="GZ9" s="61">
        <v>1</v>
      </c>
      <c r="HA9" s="61">
        <v>0</v>
      </c>
      <c r="HB9" s="61">
        <v>0</v>
      </c>
      <c r="HC9" s="61">
        <v>0</v>
      </c>
      <c r="HD9" s="61">
        <v>0</v>
      </c>
      <c r="HE9" s="61">
        <v>0</v>
      </c>
      <c r="HF9" s="61">
        <v>0</v>
      </c>
      <c r="HG9" s="61">
        <v>0</v>
      </c>
      <c r="HH9" s="61">
        <v>0</v>
      </c>
      <c r="HI9" s="61">
        <v>0</v>
      </c>
      <c r="HJ9" s="61">
        <v>0</v>
      </c>
      <c r="HK9" s="61">
        <v>0</v>
      </c>
      <c r="HL9" s="61">
        <v>0</v>
      </c>
      <c r="HM9" s="61">
        <v>0</v>
      </c>
      <c r="HN9" s="61">
        <v>0</v>
      </c>
      <c r="HO9" s="61">
        <v>0</v>
      </c>
      <c r="HP9" s="61">
        <v>0</v>
      </c>
      <c r="HQ9" s="61">
        <v>0</v>
      </c>
      <c r="HR9" s="61">
        <v>0</v>
      </c>
      <c r="HS9" s="61">
        <v>0</v>
      </c>
      <c r="HT9" s="61">
        <v>127.6</v>
      </c>
      <c r="HU9" s="61">
        <v>27.2</v>
      </c>
      <c r="HV9" s="61">
        <v>589.29999999999995</v>
      </c>
      <c r="HW9" s="61">
        <v>6.4</v>
      </c>
      <c r="HX9" s="61">
        <v>7.4</v>
      </c>
      <c r="HY9" s="61">
        <v>2695.7</v>
      </c>
      <c r="HZ9" s="61">
        <v>7.7</v>
      </c>
      <c r="IA9" s="61">
        <v>7.6</v>
      </c>
      <c r="IB9" s="61">
        <v>1.8</v>
      </c>
      <c r="IC9" s="61">
        <v>2.2999999999999998</v>
      </c>
      <c r="ID9" s="61">
        <v>55.2</v>
      </c>
      <c r="IE9" s="61">
        <v>102.8</v>
      </c>
      <c r="IF9" s="61">
        <v>30.1</v>
      </c>
      <c r="IG9" s="61">
        <v>37.200000000000003</v>
      </c>
      <c r="IH9" s="61">
        <v>0</v>
      </c>
      <c r="II9" s="61">
        <v>0</v>
      </c>
      <c r="IJ9" s="61">
        <v>0</v>
      </c>
      <c r="IK9" s="61">
        <v>0</v>
      </c>
      <c r="IL9" s="61">
        <v>0</v>
      </c>
      <c r="IM9" s="61">
        <v>0</v>
      </c>
      <c r="IN9" s="61">
        <v>0</v>
      </c>
      <c r="IO9" s="61">
        <v>0</v>
      </c>
      <c r="IP9" s="61">
        <v>0</v>
      </c>
      <c r="IQ9" s="61">
        <v>0</v>
      </c>
      <c r="IR9" s="61">
        <v>0</v>
      </c>
      <c r="IS9" s="61">
        <v>0</v>
      </c>
      <c r="IT9" s="61">
        <v>0</v>
      </c>
      <c r="IU9" s="61">
        <v>0</v>
      </c>
      <c r="IV9" s="61">
        <v>0</v>
      </c>
      <c r="IW9" s="61">
        <v>0</v>
      </c>
      <c r="IX9" s="61">
        <v>0</v>
      </c>
      <c r="IY9" s="61">
        <v>0</v>
      </c>
      <c r="IZ9" s="61">
        <v>0</v>
      </c>
      <c r="JA9" s="61">
        <v>0</v>
      </c>
      <c r="JB9" s="61">
        <v>0</v>
      </c>
      <c r="JC9" s="61">
        <v>0</v>
      </c>
      <c r="JD9" s="61">
        <v>0</v>
      </c>
      <c r="JE9" s="61">
        <v>0</v>
      </c>
      <c r="JF9" s="61">
        <v>0</v>
      </c>
      <c r="JG9" s="61">
        <v>0</v>
      </c>
      <c r="JH9" s="61">
        <v>0</v>
      </c>
      <c r="JI9" s="61">
        <v>0</v>
      </c>
      <c r="JJ9" s="61">
        <v>0</v>
      </c>
      <c r="JK9" s="61">
        <v>0</v>
      </c>
      <c r="JL9" s="61">
        <v>0</v>
      </c>
      <c r="JM9" s="61">
        <v>0</v>
      </c>
      <c r="JN9" s="61">
        <v>0</v>
      </c>
      <c r="JO9" s="61">
        <v>0</v>
      </c>
      <c r="JP9" s="61">
        <v>0</v>
      </c>
      <c r="JQ9" s="61">
        <v>0</v>
      </c>
      <c r="JR9" s="61">
        <v>0</v>
      </c>
      <c r="JS9" s="61">
        <v>0</v>
      </c>
      <c r="JT9" s="61">
        <v>0</v>
      </c>
      <c r="JU9" s="61">
        <v>0</v>
      </c>
      <c r="JV9" s="61">
        <v>0</v>
      </c>
      <c r="JW9" s="61">
        <v>0</v>
      </c>
      <c r="JX9" s="61">
        <v>0</v>
      </c>
      <c r="JY9" s="61">
        <v>0</v>
      </c>
      <c r="JZ9" s="61">
        <v>0</v>
      </c>
      <c r="KA9" s="61">
        <v>0</v>
      </c>
      <c r="KD9" s="61">
        <v>2</v>
      </c>
      <c r="KE9" s="61">
        <v>2</v>
      </c>
      <c r="KF9" s="61">
        <v>2</v>
      </c>
      <c r="KG9" s="61">
        <v>2</v>
      </c>
      <c r="KH9" s="61">
        <v>2</v>
      </c>
      <c r="KI9" s="61">
        <v>2</v>
      </c>
      <c r="KJ9" s="61">
        <v>2</v>
      </c>
      <c r="KK9" s="61">
        <v>2</v>
      </c>
      <c r="KL9" s="61">
        <v>2</v>
      </c>
      <c r="KM9" s="61">
        <v>2</v>
      </c>
      <c r="KN9" s="61">
        <v>2</v>
      </c>
      <c r="KO9" s="61">
        <v>2</v>
      </c>
      <c r="KP9" s="61">
        <v>2</v>
      </c>
      <c r="KQ9" s="61">
        <v>2</v>
      </c>
      <c r="KR9" s="61">
        <v>2</v>
      </c>
      <c r="KS9" s="61">
        <v>2</v>
      </c>
      <c r="KT9" s="61">
        <v>2</v>
      </c>
      <c r="KU9" s="61">
        <v>2</v>
      </c>
      <c r="KV9" s="61">
        <v>2</v>
      </c>
      <c r="KW9" s="61">
        <v>2</v>
      </c>
      <c r="KX9" s="61">
        <v>0</v>
      </c>
      <c r="KY9" s="61">
        <v>0</v>
      </c>
      <c r="KZ9" s="61">
        <v>0</v>
      </c>
      <c r="LA9" s="61">
        <v>0</v>
      </c>
      <c r="LB9" s="61">
        <v>0</v>
      </c>
      <c r="LC9" s="61">
        <v>0</v>
      </c>
      <c r="LD9" s="61">
        <v>0</v>
      </c>
      <c r="LE9" s="61">
        <v>0</v>
      </c>
      <c r="LF9" s="61">
        <v>0</v>
      </c>
      <c r="LG9" s="61">
        <v>0</v>
      </c>
      <c r="LH9" s="61">
        <v>0</v>
      </c>
      <c r="LI9" s="61">
        <v>0</v>
      </c>
      <c r="LJ9" s="61">
        <v>0</v>
      </c>
      <c r="LK9" s="61">
        <v>0</v>
      </c>
      <c r="LL9" s="61">
        <v>0</v>
      </c>
      <c r="LM9" s="61">
        <v>0</v>
      </c>
      <c r="LN9" s="61">
        <v>0</v>
      </c>
      <c r="LO9" s="61">
        <v>0</v>
      </c>
      <c r="LP9" s="61">
        <v>0</v>
      </c>
      <c r="LQ9" s="61">
        <v>0</v>
      </c>
      <c r="LR9" s="61">
        <v>0</v>
      </c>
      <c r="LS9" s="61">
        <v>0</v>
      </c>
      <c r="LT9" s="61">
        <v>0</v>
      </c>
      <c r="LU9" s="61">
        <v>0</v>
      </c>
      <c r="LV9" s="61">
        <v>0</v>
      </c>
      <c r="LW9" s="61">
        <v>0</v>
      </c>
      <c r="LX9" s="61">
        <v>0</v>
      </c>
      <c r="LY9" s="61">
        <v>0</v>
      </c>
      <c r="LZ9" s="61">
        <v>0</v>
      </c>
      <c r="MA9" s="61">
        <v>0</v>
      </c>
      <c r="MB9" s="61">
        <v>0</v>
      </c>
      <c r="MC9" s="61">
        <v>0</v>
      </c>
      <c r="MD9" s="61">
        <v>0</v>
      </c>
      <c r="ME9" s="61">
        <v>0</v>
      </c>
      <c r="MF9" s="61">
        <v>0</v>
      </c>
      <c r="MG9" s="61">
        <v>0</v>
      </c>
      <c r="MH9" s="61">
        <v>0</v>
      </c>
      <c r="MI9" s="61">
        <v>0</v>
      </c>
      <c r="MJ9" s="61">
        <v>0</v>
      </c>
      <c r="MK9" s="61">
        <v>0</v>
      </c>
      <c r="ML9" s="61">
        <v>0</v>
      </c>
      <c r="MM9" s="61">
        <v>0</v>
      </c>
      <c r="MN9" s="61">
        <v>0</v>
      </c>
      <c r="MO9" s="61">
        <v>0</v>
      </c>
      <c r="MP9" s="61">
        <v>0</v>
      </c>
      <c r="MQ9" s="61">
        <v>0</v>
      </c>
      <c r="MR9" s="61">
        <v>0</v>
      </c>
      <c r="MS9" s="61">
        <v>0</v>
      </c>
      <c r="MT9" s="61">
        <v>0</v>
      </c>
      <c r="MU9" s="61">
        <v>0</v>
      </c>
      <c r="MV9" s="61">
        <v>0</v>
      </c>
      <c r="MW9" s="61">
        <v>0</v>
      </c>
      <c r="MX9" s="61">
        <v>0</v>
      </c>
      <c r="MY9" s="61">
        <v>0</v>
      </c>
      <c r="MZ9" s="61">
        <v>0</v>
      </c>
      <c r="NA9" s="61">
        <v>0</v>
      </c>
      <c r="NB9" s="61">
        <v>0</v>
      </c>
      <c r="NC9" s="61">
        <v>0</v>
      </c>
      <c r="ND9" s="61">
        <v>0</v>
      </c>
      <c r="NE9" s="61">
        <v>0</v>
      </c>
      <c r="NF9" s="61">
        <v>0</v>
      </c>
      <c r="NG9" s="61">
        <v>0</v>
      </c>
      <c r="NH9" s="61">
        <v>0</v>
      </c>
      <c r="NI9" s="61">
        <v>0</v>
      </c>
      <c r="NJ9" s="61">
        <v>0</v>
      </c>
      <c r="NK9" s="61">
        <v>0</v>
      </c>
      <c r="NL9" s="61">
        <v>0</v>
      </c>
      <c r="NM9" s="61">
        <v>0</v>
      </c>
      <c r="NN9" s="61">
        <v>0</v>
      </c>
      <c r="NO9" s="61">
        <v>0</v>
      </c>
      <c r="NP9" s="61">
        <v>0</v>
      </c>
      <c r="NQ9" s="61">
        <v>0</v>
      </c>
      <c r="NR9" s="61">
        <v>0</v>
      </c>
      <c r="NS9" s="61">
        <v>0</v>
      </c>
      <c r="NT9" s="61">
        <v>0</v>
      </c>
      <c r="NU9" s="61">
        <v>0</v>
      </c>
      <c r="NV9" s="61">
        <v>0</v>
      </c>
      <c r="NW9" s="61">
        <v>0</v>
      </c>
      <c r="NX9" s="61">
        <v>0</v>
      </c>
      <c r="NY9" s="61">
        <v>0</v>
      </c>
      <c r="NZ9" s="61">
        <v>0</v>
      </c>
      <c r="OA9" s="61">
        <v>0</v>
      </c>
      <c r="OB9" s="61">
        <v>0</v>
      </c>
      <c r="OC9" s="61">
        <v>0</v>
      </c>
      <c r="OD9" s="61">
        <v>0</v>
      </c>
      <c r="OE9" s="61">
        <v>0</v>
      </c>
      <c r="OF9" s="61">
        <v>0</v>
      </c>
      <c r="OG9" s="61">
        <v>0</v>
      </c>
      <c r="OH9" s="61">
        <v>0</v>
      </c>
      <c r="OI9" s="61">
        <v>0</v>
      </c>
      <c r="OJ9" s="61">
        <v>0</v>
      </c>
      <c r="OK9" s="61">
        <v>0</v>
      </c>
      <c r="OL9" s="61">
        <v>0</v>
      </c>
      <c r="OM9" s="61">
        <v>0</v>
      </c>
      <c r="ON9" s="61">
        <v>0</v>
      </c>
      <c r="OO9" s="61">
        <v>0</v>
      </c>
      <c r="OP9" s="61">
        <v>0</v>
      </c>
      <c r="OQ9" s="61">
        <v>0</v>
      </c>
      <c r="OR9" s="61">
        <v>0</v>
      </c>
      <c r="OS9" s="61">
        <v>40.343067453403627</v>
      </c>
      <c r="OT9" s="61">
        <v>40.315154179281286</v>
      </c>
      <c r="OU9" s="61">
        <v>1</v>
      </c>
      <c r="OV9" s="61">
        <v>0</v>
      </c>
      <c r="OW9" s="61">
        <v>0</v>
      </c>
      <c r="OX9" s="61">
        <v>1</v>
      </c>
      <c r="OY9" s="61">
        <v>1</v>
      </c>
      <c r="OZ9" s="61">
        <v>1</v>
      </c>
      <c r="PA9" s="61">
        <v>1</v>
      </c>
      <c r="PB9" s="61">
        <v>1</v>
      </c>
      <c r="PC9" s="61">
        <v>1</v>
      </c>
      <c r="PD9" s="61">
        <v>1</v>
      </c>
      <c r="PE9" s="61">
        <v>1</v>
      </c>
      <c r="PF9" s="61">
        <v>1</v>
      </c>
      <c r="PG9" s="61">
        <v>1</v>
      </c>
      <c r="PH9" s="61">
        <v>1</v>
      </c>
      <c r="PI9" s="61">
        <v>1</v>
      </c>
      <c r="PJ9" s="61">
        <v>1</v>
      </c>
      <c r="PK9" s="61">
        <v>1</v>
      </c>
      <c r="PL9" s="61">
        <v>1</v>
      </c>
      <c r="PM9" s="61">
        <v>1</v>
      </c>
      <c r="PN9" s="61">
        <v>1</v>
      </c>
      <c r="PO9" s="61">
        <v>1</v>
      </c>
      <c r="PP9" s="61">
        <v>1</v>
      </c>
      <c r="PQ9" s="61">
        <v>1</v>
      </c>
      <c r="PR9" s="61">
        <v>1</v>
      </c>
      <c r="PS9" s="61">
        <v>1</v>
      </c>
      <c r="PT9" s="61">
        <v>1</v>
      </c>
      <c r="PU9" s="61">
        <v>1</v>
      </c>
      <c r="PV9" s="61">
        <v>0</v>
      </c>
      <c r="PW9" s="61">
        <v>0</v>
      </c>
      <c r="PX9" s="61">
        <v>0</v>
      </c>
      <c r="PY9" s="61">
        <v>0</v>
      </c>
      <c r="PZ9" s="61">
        <v>0</v>
      </c>
      <c r="QA9" s="61">
        <v>20</v>
      </c>
      <c r="QB9" s="61">
        <v>0</v>
      </c>
      <c r="QC9" s="61">
        <v>0</v>
      </c>
      <c r="QD9" s="61">
        <v>0</v>
      </c>
      <c r="QE9" s="61">
        <v>0</v>
      </c>
      <c r="QF9" s="61">
        <v>0</v>
      </c>
      <c r="QG9" s="61">
        <v>0</v>
      </c>
      <c r="QH9" s="61">
        <v>0</v>
      </c>
      <c r="QI9" s="61">
        <v>0</v>
      </c>
      <c r="QJ9" s="61">
        <v>0</v>
      </c>
      <c r="QK9" s="61">
        <v>0</v>
      </c>
      <c r="QM9" s="61">
        <v>0</v>
      </c>
      <c r="QN9" s="61">
        <v>0</v>
      </c>
      <c r="QO9" s="61">
        <v>0</v>
      </c>
      <c r="QP9" s="61">
        <v>0</v>
      </c>
      <c r="QQ9" s="61">
        <v>4.29</v>
      </c>
      <c r="QR9" s="61">
        <v>8</v>
      </c>
      <c r="QS9" s="61">
        <v>0</v>
      </c>
      <c r="QT9" s="61">
        <v>0</v>
      </c>
      <c r="QU9" s="61">
        <v>0</v>
      </c>
      <c r="QV9" s="61">
        <v>0</v>
      </c>
      <c r="QW9" s="61">
        <v>0</v>
      </c>
      <c r="QX9" s="61">
        <v>0</v>
      </c>
      <c r="QY9" s="61">
        <v>0</v>
      </c>
      <c r="QZ9" s="61">
        <v>84.1</v>
      </c>
      <c r="RA9" s="61">
        <v>0</v>
      </c>
      <c r="RB9" s="61">
        <v>0</v>
      </c>
      <c r="RC9" s="61">
        <v>0</v>
      </c>
      <c r="RD9" s="61">
        <v>0</v>
      </c>
      <c r="RE9" s="61">
        <v>0</v>
      </c>
      <c r="RF9" s="61">
        <v>0</v>
      </c>
      <c r="RG9" s="61">
        <v>0</v>
      </c>
      <c r="RH9" s="61">
        <v>0</v>
      </c>
      <c r="RI9" s="61">
        <v>0</v>
      </c>
      <c r="RJ9" s="61">
        <v>0</v>
      </c>
      <c r="RK9" s="61">
        <v>0</v>
      </c>
      <c r="RL9" s="61">
        <v>0</v>
      </c>
      <c r="RM9" s="61">
        <v>0</v>
      </c>
      <c r="RN9" s="61">
        <v>0</v>
      </c>
      <c r="RO9" s="61">
        <v>0</v>
      </c>
      <c r="RQ9" s="61">
        <v>0</v>
      </c>
      <c r="RR9" s="61">
        <v>0</v>
      </c>
      <c r="RS9" s="61">
        <v>0</v>
      </c>
      <c r="RT9" s="61">
        <v>0</v>
      </c>
      <c r="RU9" s="61">
        <v>0</v>
      </c>
      <c r="RV9" s="61">
        <v>0</v>
      </c>
      <c r="RW9" s="61">
        <v>0</v>
      </c>
      <c r="RX9" s="61">
        <v>0</v>
      </c>
      <c r="RY9" s="61">
        <v>0</v>
      </c>
      <c r="RZ9" s="61">
        <v>0</v>
      </c>
      <c r="SA9" s="61">
        <v>0</v>
      </c>
      <c r="SB9" s="61">
        <v>0</v>
      </c>
      <c r="SC9" s="61">
        <v>0</v>
      </c>
      <c r="SD9" s="61">
        <v>0</v>
      </c>
      <c r="SE9" s="61">
        <v>0</v>
      </c>
      <c r="SF9" s="61">
        <v>0</v>
      </c>
      <c r="SG9" s="61">
        <v>0</v>
      </c>
      <c r="SH9" s="61">
        <v>0</v>
      </c>
      <c r="SI9" s="61">
        <v>0</v>
      </c>
      <c r="SJ9" s="61">
        <v>0</v>
      </c>
      <c r="SK9" s="61">
        <v>0</v>
      </c>
      <c r="SL9" s="61">
        <v>0</v>
      </c>
      <c r="SM9" s="61">
        <v>0</v>
      </c>
      <c r="SN9" s="61">
        <v>0</v>
      </c>
      <c r="SO9" s="61">
        <v>0</v>
      </c>
      <c r="SP9" s="61">
        <v>1608333196075</v>
      </c>
      <c r="SQ9" s="61">
        <v>0</v>
      </c>
      <c r="SR9" s="61">
        <v>46</v>
      </c>
      <c r="SS9" s="61">
        <v>1</v>
      </c>
      <c r="ST9" s="61">
        <v>0</v>
      </c>
      <c r="SU9" s="61">
        <v>0</v>
      </c>
      <c r="SV9" s="61">
        <v>0</v>
      </c>
      <c r="SW9" s="61">
        <v>0</v>
      </c>
      <c r="SX9" s="61">
        <v>30.39</v>
      </c>
      <c r="SY9" s="61">
        <v>0</v>
      </c>
      <c r="SZ9" s="61">
        <v>0</v>
      </c>
      <c r="TA9" s="61">
        <v>2503</v>
      </c>
      <c r="TF9" s="61">
        <v>0</v>
      </c>
      <c r="TG9" s="61">
        <v>0</v>
      </c>
      <c r="TH9" s="61">
        <v>0</v>
      </c>
      <c r="TI9" s="61">
        <v>0</v>
      </c>
      <c r="TJ9" s="61">
        <v>0</v>
      </c>
      <c r="TK9" s="61">
        <v>0</v>
      </c>
      <c r="TL9" s="61">
        <v>0</v>
      </c>
      <c r="TM9" s="61">
        <v>0</v>
      </c>
      <c r="TN9" s="61">
        <v>0</v>
      </c>
      <c r="TP9" s="61">
        <v>0</v>
      </c>
      <c r="TQ9" s="61">
        <v>0</v>
      </c>
      <c r="TR9" s="61">
        <v>536</v>
      </c>
      <c r="TS9" s="61">
        <v>533</v>
      </c>
      <c r="TT9" s="61">
        <v>533</v>
      </c>
      <c r="TU9" s="61">
        <v>539</v>
      </c>
      <c r="TV9" s="61">
        <v>538</v>
      </c>
      <c r="TW9" s="61">
        <v>542</v>
      </c>
      <c r="TX9" s="61">
        <v>538</v>
      </c>
      <c r="TY9" s="61">
        <v>533</v>
      </c>
      <c r="TZ9" s="61">
        <v>534</v>
      </c>
      <c r="UA9" s="61">
        <v>534</v>
      </c>
      <c r="UB9" s="61">
        <v>537</v>
      </c>
      <c r="UC9" s="61">
        <v>541</v>
      </c>
      <c r="UD9" s="61">
        <v>535</v>
      </c>
      <c r="UE9" s="61">
        <v>538</v>
      </c>
      <c r="UF9" s="61">
        <v>533</v>
      </c>
      <c r="UG9" s="61">
        <v>533</v>
      </c>
      <c r="UH9" s="61">
        <v>0</v>
      </c>
      <c r="UI9" s="61">
        <v>0</v>
      </c>
      <c r="UJ9" s="61">
        <v>0</v>
      </c>
      <c r="UK9" s="61">
        <v>0</v>
      </c>
      <c r="UL9" s="61">
        <v>0</v>
      </c>
      <c r="UM9" s="61">
        <v>0</v>
      </c>
      <c r="UN9" s="61">
        <v>0</v>
      </c>
      <c r="UO9" s="61">
        <v>0</v>
      </c>
      <c r="UP9" s="61">
        <v>536</v>
      </c>
      <c r="UQ9" s="61">
        <v>536</v>
      </c>
      <c r="UR9" s="61">
        <v>542</v>
      </c>
      <c r="US9" s="61">
        <v>542</v>
      </c>
      <c r="UT9" s="61">
        <v>533</v>
      </c>
      <c r="UU9" s="61">
        <v>533</v>
      </c>
      <c r="UV9" s="61">
        <v>0</v>
      </c>
      <c r="UW9" s="61">
        <v>360</v>
      </c>
      <c r="UX9" s="61">
        <v>137</v>
      </c>
      <c r="UY9" s="61">
        <v>0</v>
      </c>
      <c r="UZ9" s="61">
        <v>0</v>
      </c>
      <c r="VA9" s="61">
        <v>9</v>
      </c>
      <c r="VD9" s="61">
        <v>0</v>
      </c>
      <c r="VE9" s="61">
        <v>0</v>
      </c>
      <c r="VF9" s="61">
        <v>0</v>
      </c>
      <c r="VG9" s="61">
        <v>0</v>
      </c>
      <c r="VH9" s="61">
        <v>0</v>
      </c>
      <c r="VI9" s="61">
        <v>0</v>
      </c>
      <c r="VJ9" s="61">
        <v>0</v>
      </c>
      <c r="VK9" s="61">
        <v>0</v>
      </c>
      <c r="VL9" s="61">
        <v>0</v>
      </c>
      <c r="VM9" s="61">
        <v>0</v>
      </c>
      <c r="VN9" s="61">
        <v>0</v>
      </c>
      <c r="VO9" s="61">
        <v>0</v>
      </c>
      <c r="VP9" s="61">
        <v>0</v>
      </c>
      <c r="VQ9" s="61">
        <v>0</v>
      </c>
      <c r="VR9" s="61">
        <v>0</v>
      </c>
      <c r="VS9" s="61">
        <v>0</v>
      </c>
      <c r="VT9" s="61">
        <v>0</v>
      </c>
      <c r="VU9" s="61">
        <v>0</v>
      </c>
      <c r="VV9" s="61">
        <v>0</v>
      </c>
      <c r="VW9" s="61">
        <v>0</v>
      </c>
      <c r="VX9" s="61">
        <v>0</v>
      </c>
      <c r="VY9" s="61">
        <v>0</v>
      </c>
      <c r="VZ9" s="61">
        <v>0</v>
      </c>
      <c r="WA9" s="61">
        <v>0</v>
      </c>
      <c r="WB9" s="61">
        <v>0</v>
      </c>
      <c r="WC9" s="61">
        <v>0</v>
      </c>
      <c r="WD9" s="61">
        <v>0</v>
      </c>
      <c r="WE9" s="61">
        <v>0</v>
      </c>
      <c r="WF9" s="61">
        <v>0</v>
      </c>
      <c r="WG9" s="61">
        <v>0</v>
      </c>
      <c r="WH9" s="61">
        <v>0</v>
      </c>
      <c r="WI9" s="61">
        <v>0</v>
      </c>
      <c r="WJ9" s="61">
        <v>0</v>
      </c>
      <c r="WK9" s="61">
        <v>0</v>
      </c>
      <c r="WL9" s="61">
        <v>0</v>
      </c>
      <c r="WM9" s="61">
        <v>0</v>
      </c>
      <c r="WN9" s="61">
        <v>0</v>
      </c>
      <c r="WO9" s="61">
        <v>0</v>
      </c>
      <c r="WP9" s="61">
        <v>0</v>
      </c>
      <c r="WQ9" s="61">
        <v>0</v>
      </c>
      <c r="WR9" s="61">
        <v>0</v>
      </c>
      <c r="WS9" s="61">
        <v>1</v>
      </c>
      <c r="WT9" s="61">
        <v>0</v>
      </c>
      <c r="WU9" s="61">
        <v>0</v>
      </c>
      <c r="WV9" s="61">
        <v>0</v>
      </c>
      <c r="WW9" s="61">
        <v>0</v>
      </c>
      <c r="WX9" s="61">
        <v>0</v>
      </c>
      <c r="WY9" s="61">
        <v>0</v>
      </c>
      <c r="WZ9" s="61">
        <v>0</v>
      </c>
      <c r="XA9" s="61">
        <v>0</v>
      </c>
      <c r="XD9" s="61">
        <v>0</v>
      </c>
      <c r="XF9" s="61">
        <v>2</v>
      </c>
      <c r="XG9" s="61">
        <v>0</v>
      </c>
      <c r="XH9" s="61">
        <v>0</v>
      </c>
      <c r="XI9" s="61">
        <v>0</v>
      </c>
      <c r="XJ9" s="61">
        <v>0</v>
      </c>
      <c r="XK9" s="61">
        <v>0</v>
      </c>
      <c r="XL9" s="61">
        <v>0</v>
      </c>
      <c r="XM9" s="61">
        <v>0</v>
      </c>
      <c r="XN9" s="61">
        <v>49.1</v>
      </c>
      <c r="XO9" s="61">
        <v>47.8</v>
      </c>
      <c r="XR9" s="61">
        <v>86</v>
      </c>
      <c r="XS9" s="61">
        <v>88.8</v>
      </c>
      <c r="XT9" s="61">
        <v>84.7</v>
      </c>
      <c r="XU9" s="61">
        <v>26.1</v>
      </c>
      <c r="XZ9" s="61">
        <v>63893</v>
      </c>
      <c r="YA9" s="61">
        <v>1605459590857</v>
      </c>
      <c r="YC9" s="61">
        <v>2718</v>
      </c>
      <c r="YD9" s="61">
        <v>0.98499999999999999</v>
      </c>
      <c r="YE9" s="61">
        <v>50.01</v>
      </c>
      <c r="YF9" s="61">
        <v>0</v>
      </c>
      <c r="YG9" s="61">
        <v>10217</v>
      </c>
      <c r="YH9" s="61">
        <v>5914</v>
      </c>
      <c r="YI9" s="61">
        <v>10253</v>
      </c>
      <c r="YJ9" s="61">
        <v>5901</v>
      </c>
      <c r="YK9" s="61">
        <v>10255</v>
      </c>
      <c r="YL9" s="61">
        <v>5923</v>
      </c>
      <c r="YM9" s="61">
        <v>10246</v>
      </c>
      <c r="YN9" s="61">
        <v>5931</v>
      </c>
      <c r="YO9" s="61">
        <v>10249</v>
      </c>
      <c r="YP9" s="61">
        <v>5908</v>
      </c>
      <c r="YQ9" s="61">
        <v>10286</v>
      </c>
      <c r="YR9" s="61">
        <v>5937</v>
      </c>
      <c r="YS9" s="61">
        <v>0</v>
      </c>
      <c r="YT9" s="61">
        <v>0</v>
      </c>
      <c r="YU9" s="61">
        <v>0</v>
      </c>
      <c r="YV9" s="61">
        <v>0</v>
      </c>
      <c r="YW9" s="61">
        <v>0</v>
      </c>
      <c r="YX9" s="61">
        <v>0</v>
      </c>
      <c r="YY9" s="61">
        <v>1.37</v>
      </c>
      <c r="YZ9" s="61">
        <v>-28.2</v>
      </c>
      <c r="ZA9" s="61">
        <v>4.1500000000000004</v>
      </c>
      <c r="ZB9" s="61">
        <v>0.66</v>
      </c>
      <c r="ZD9" s="61">
        <v>0</v>
      </c>
      <c r="ZE9" s="61">
        <v>89.7</v>
      </c>
      <c r="ZF9" s="61">
        <v>77.5</v>
      </c>
      <c r="ZG9" s="61">
        <v>0</v>
      </c>
      <c r="ZH9" s="61">
        <v>69.7</v>
      </c>
      <c r="ZI9" s="61">
        <v>0</v>
      </c>
      <c r="ZJ9" s="61">
        <v>69.5</v>
      </c>
      <c r="ZK9" s="61">
        <v>0</v>
      </c>
      <c r="ZL9" s="61">
        <v>0</v>
      </c>
      <c r="ZM9" s="61">
        <v>0</v>
      </c>
      <c r="ZN9" s="61">
        <v>23.9</v>
      </c>
      <c r="ZO9" s="61">
        <v>23.9</v>
      </c>
      <c r="ZP9" s="61">
        <v>23.9</v>
      </c>
      <c r="ZQ9" s="61">
        <v>23.9</v>
      </c>
      <c r="ZR9" s="61">
        <v>23.9</v>
      </c>
      <c r="ZS9" s="61">
        <v>23.9</v>
      </c>
      <c r="ZT9" s="61">
        <v>23.9</v>
      </c>
      <c r="ZU9" s="61">
        <v>23.9</v>
      </c>
      <c r="ZV9" s="61">
        <v>23.9</v>
      </c>
      <c r="ZW9" s="61">
        <v>23.9</v>
      </c>
      <c r="ZX9" s="61">
        <v>23.9</v>
      </c>
      <c r="ZY9" s="61">
        <v>23.9</v>
      </c>
      <c r="ZZ9" s="61">
        <v>23.9</v>
      </c>
      <c r="AAA9" s="61">
        <v>23.9</v>
      </c>
      <c r="AAB9" s="61">
        <v>23.9</v>
      </c>
      <c r="AAC9" s="61">
        <v>23.9</v>
      </c>
      <c r="AAD9" s="61">
        <v>23.9</v>
      </c>
      <c r="AAE9" s="61">
        <v>0</v>
      </c>
      <c r="AAF9" s="61">
        <v>0</v>
      </c>
      <c r="AAG9" s="61">
        <v>0</v>
      </c>
      <c r="AAH9" s="61">
        <v>0</v>
      </c>
      <c r="AAI9" s="61">
        <v>0</v>
      </c>
      <c r="AAJ9" s="61">
        <v>0</v>
      </c>
      <c r="AAK9" s="61">
        <v>0</v>
      </c>
      <c r="AAL9" s="61">
        <v>0</v>
      </c>
      <c r="AAM9" s="61">
        <v>49.7</v>
      </c>
      <c r="AAN9" s="61">
        <v>0</v>
      </c>
      <c r="AAO9" s="61">
        <v>0</v>
      </c>
      <c r="AAP9" s="61">
        <v>0</v>
      </c>
      <c r="AAQ9" s="61">
        <v>61.7</v>
      </c>
      <c r="AAR9" s="61">
        <v>63.5</v>
      </c>
      <c r="AAS9" s="61">
        <v>73.5</v>
      </c>
      <c r="AAT9" s="61">
        <v>49.1</v>
      </c>
      <c r="AAU9" s="61">
        <v>53.8</v>
      </c>
      <c r="AAV9" s="61">
        <v>55.2</v>
      </c>
      <c r="AAW9" s="61">
        <v>72.5</v>
      </c>
      <c r="AAX9" s="61">
        <v>0</v>
      </c>
      <c r="AAY9" s="61">
        <v>1.26</v>
      </c>
      <c r="AAZ9" s="61">
        <v>0</v>
      </c>
      <c r="ABA9" s="61">
        <v>0</v>
      </c>
      <c r="ABB9" s="61">
        <v>0</v>
      </c>
      <c r="ABC9" s="61">
        <v>1.26</v>
      </c>
      <c r="ABD9" s="61">
        <v>1.26</v>
      </c>
      <c r="ABE9" s="61">
        <v>1.26</v>
      </c>
      <c r="ABF9" s="61">
        <v>1.26</v>
      </c>
      <c r="ABG9" s="61">
        <v>1.26</v>
      </c>
      <c r="ABH9" s="61">
        <v>1.26</v>
      </c>
      <c r="ABI9" s="61">
        <v>1.26</v>
      </c>
      <c r="ABJ9" s="61">
        <v>0</v>
      </c>
      <c r="ABK9" s="61">
        <v>1</v>
      </c>
      <c r="ABL9" s="61">
        <v>0</v>
      </c>
      <c r="ABM9" s="61">
        <v>0</v>
      </c>
      <c r="ABN9" s="61">
        <v>0</v>
      </c>
      <c r="ABO9" s="61">
        <v>1</v>
      </c>
      <c r="ABP9" s="61">
        <v>1</v>
      </c>
      <c r="ABQ9" s="61">
        <v>1</v>
      </c>
      <c r="ABR9" s="61">
        <v>1</v>
      </c>
      <c r="ABS9" s="61">
        <v>1</v>
      </c>
      <c r="ABT9" s="61">
        <v>1</v>
      </c>
      <c r="ABU9" s="61">
        <v>1</v>
      </c>
      <c r="ABV9" s="61">
        <v>0</v>
      </c>
      <c r="ABW9" s="61">
        <v>72</v>
      </c>
      <c r="ABX9" s="61">
        <v>0</v>
      </c>
      <c r="ABY9" s="61">
        <v>0</v>
      </c>
      <c r="ABZ9" s="61">
        <v>0</v>
      </c>
      <c r="ACA9" s="61">
        <v>72</v>
      </c>
      <c r="ACB9" s="61">
        <v>72</v>
      </c>
      <c r="ACC9" s="61">
        <v>72</v>
      </c>
      <c r="ACD9" s="61">
        <v>72</v>
      </c>
      <c r="ACE9" s="61">
        <v>72</v>
      </c>
      <c r="ACF9" s="61">
        <v>72</v>
      </c>
      <c r="ACG9" s="61">
        <v>72</v>
      </c>
      <c r="ACH9" s="61">
        <v>0</v>
      </c>
      <c r="ACI9" s="61">
        <v>2514.8000000000002</v>
      </c>
      <c r="ACJ9" s="61">
        <v>0</v>
      </c>
      <c r="ACK9" s="61">
        <v>0</v>
      </c>
      <c r="ACL9" s="61">
        <v>0</v>
      </c>
      <c r="ACM9" s="61">
        <v>2514.8000000000002</v>
      </c>
      <c r="ACN9" s="61">
        <v>2514.8000000000002</v>
      </c>
      <c r="ACO9" s="61">
        <v>2514.8000000000002</v>
      </c>
      <c r="ACP9" s="61">
        <v>2514.8000000000002</v>
      </c>
      <c r="ACQ9" s="61">
        <v>2514.8000000000002</v>
      </c>
      <c r="ACR9" s="61">
        <v>2514.8000000000002</v>
      </c>
      <c r="ACS9" s="61">
        <v>2514.8000000000002</v>
      </c>
      <c r="ACT9" s="61">
        <v>0</v>
      </c>
      <c r="ACU9" s="61">
        <v>2020</v>
      </c>
      <c r="ACV9" s="61">
        <v>0</v>
      </c>
      <c r="ACW9" s="61">
        <v>0</v>
      </c>
      <c r="ACX9" s="61">
        <v>0</v>
      </c>
      <c r="ACY9" s="61">
        <v>0</v>
      </c>
      <c r="ACZ9" s="61">
        <v>0</v>
      </c>
      <c r="ADA9" s="61">
        <v>0</v>
      </c>
      <c r="ADB9" s="61">
        <v>0</v>
      </c>
      <c r="ADC9" s="61">
        <v>0</v>
      </c>
      <c r="ADD9" s="61">
        <v>0</v>
      </c>
      <c r="ADE9" s="61">
        <v>30</v>
      </c>
      <c r="ADF9" s="61">
        <v>4</v>
      </c>
      <c r="ADG9" s="61">
        <v>2020</v>
      </c>
      <c r="ADH9" s="61">
        <v>30</v>
      </c>
      <c r="ADI9" s="61">
        <v>4</v>
      </c>
      <c r="ADJ9" s="61">
        <v>2020</v>
      </c>
      <c r="ADK9" s="61">
        <v>4</v>
      </c>
      <c r="ADL9" s="61">
        <v>5</v>
      </c>
      <c r="ADM9" s="61">
        <v>2020</v>
      </c>
      <c r="ADN9" s="61">
        <v>26</v>
      </c>
      <c r="ADO9" s="61">
        <v>4</v>
      </c>
      <c r="ADP9" s="61">
        <v>2020</v>
      </c>
      <c r="ADQ9" s="61">
        <v>30</v>
      </c>
      <c r="ADR9" s="61">
        <v>4</v>
      </c>
      <c r="ADS9" s="61">
        <v>2020</v>
      </c>
      <c r="ADT9" s="61">
        <v>26</v>
      </c>
      <c r="ADU9" s="61">
        <v>4</v>
      </c>
      <c r="ADV9" s="61">
        <v>2020</v>
      </c>
      <c r="ADW9" s="61">
        <v>30</v>
      </c>
      <c r="ADX9" s="61">
        <v>4</v>
      </c>
      <c r="ADY9" s="61">
        <v>2020</v>
      </c>
      <c r="ADZ9" s="61">
        <v>4</v>
      </c>
      <c r="AEA9" s="61">
        <v>5</v>
      </c>
      <c r="AEB9" s="61">
        <v>0</v>
      </c>
      <c r="AEC9" s="61">
        <v>0</v>
      </c>
      <c r="AED9" s="61">
        <v>0</v>
      </c>
      <c r="AEE9" s="61">
        <v>3611</v>
      </c>
      <c r="AEF9" s="61">
        <v>0</v>
      </c>
      <c r="AEG9" s="61">
        <v>0</v>
      </c>
      <c r="AEH9" s="61">
        <v>0</v>
      </c>
      <c r="AEI9" s="61">
        <v>3612</v>
      </c>
      <c r="AEJ9" s="61">
        <v>3683</v>
      </c>
      <c r="AEK9" s="61">
        <v>3549</v>
      </c>
      <c r="AEL9" s="61">
        <v>3619</v>
      </c>
      <c r="AEM9" s="61">
        <v>3563</v>
      </c>
      <c r="AEN9" s="61">
        <v>3627</v>
      </c>
      <c r="AEO9" s="61">
        <v>3690</v>
      </c>
      <c r="AEP9" s="61">
        <v>0</v>
      </c>
      <c r="AEQ9" s="61">
        <v>7.73</v>
      </c>
      <c r="AER9" s="61">
        <v>0</v>
      </c>
      <c r="AES9" s="61">
        <v>0</v>
      </c>
      <c r="AET9" s="61">
        <v>0</v>
      </c>
      <c r="AEU9" s="61">
        <v>7.73</v>
      </c>
      <c r="AEV9" s="61">
        <v>7.73</v>
      </c>
      <c r="AEW9" s="61">
        <v>7.73</v>
      </c>
      <c r="AEX9" s="61">
        <v>7.73</v>
      </c>
      <c r="AEY9" s="61">
        <v>7.73</v>
      </c>
      <c r="AEZ9" s="61">
        <v>7.73</v>
      </c>
      <c r="AFA9" s="61">
        <v>7.73</v>
      </c>
      <c r="AFB9" s="61">
        <v>0</v>
      </c>
      <c r="AFC9" s="61">
        <v>0</v>
      </c>
      <c r="AFD9" s="61">
        <v>0</v>
      </c>
      <c r="AFE9" s="61">
        <v>0</v>
      </c>
      <c r="AFF9" s="61">
        <v>0</v>
      </c>
      <c r="AFG9" s="61">
        <v>0</v>
      </c>
      <c r="AFH9" s="61">
        <v>0</v>
      </c>
      <c r="AFI9" s="61">
        <v>0</v>
      </c>
      <c r="AFJ9" s="61">
        <v>0</v>
      </c>
      <c r="AFK9" s="61">
        <v>0</v>
      </c>
      <c r="AFL9" s="61">
        <v>0</v>
      </c>
      <c r="AFM9" s="61">
        <v>0</v>
      </c>
      <c r="AFN9" s="61">
        <v>0</v>
      </c>
      <c r="AFO9" s="61">
        <v>0</v>
      </c>
      <c r="AFP9" s="61">
        <v>0</v>
      </c>
      <c r="AFQ9" s="61">
        <v>0</v>
      </c>
      <c r="AFR9" s="61">
        <v>0</v>
      </c>
      <c r="AFS9" s="61">
        <v>0</v>
      </c>
      <c r="AFT9" s="61">
        <v>0</v>
      </c>
      <c r="AFU9" s="61">
        <v>0</v>
      </c>
      <c r="AFV9" s="61">
        <v>0</v>
      </c>
      <c r="AFW9" s="61">
        <v>0</v>
      </c>
      <c r="AFX9" s="61">
        <v>0</v>
      </c>
      <c r="AFY9" s="61">
        <v>0</v>
      </c>
      <c r="AFZ9" s="61">
        <v>0</v>
      </c>
      <c r="AGA9" s="61">
        <v>0</v>
      </c>
      <c r="AGB9" s="61">
        <v>0</v>
      </c>
      <c r="AGC9" s="61">
        <v>0</v>
      </c>
      <c r="AGD9" s="61">
        <v>0</v>
      </c>
      <c r="AGE9" s="61">
        <v>0</v>
      </c>
      <c r="AGF9" s="61">
        <v>0</v>
      </c>
      <c r="AGG9" s="61">
        <v>0</v>
      </c>
      <c r="AGH9" s="61">
        <v>0</v>
      </c>
      <c r="AGI9" s="61">
        <v>0</v>
      </c>
      <c r="AGJ9" s="61">
        <v>1</v>
      </c>
      <c r="AGL9" s="61">
        <v>0</v>
      </c>
      <c r="AGM9" s="61">
        <v>0</v>
      </c>
      <c r="AGN9" s="61">
        <v>-20</v>
      </c>
      <c r="AGO9" s="61">
        <v>-20</v>
      </c>
      <c r="AGP9" s="61">
        <v>-20</v>
      </c>
      <c r="AGQ9" s="61">
        <v>-20</v>
      </c>
      <c r="AGR9" s="61">
        <v>-20</v>
      </c>
      <c r="AGS9" s="61">
        <v>-20</v>
      </c>
      <c r="AGT9" s="61">
        <v>-20</v>
      </c>
      <c r="AGU9" s="61">
        <v>-20</v>
      </c>
      <c r="AGV9" s="61">
        <v>-20</v>
      </c>
      <c r="AGW9" s="61">
        <v>-20</v>
      </c>
      <c r="AGX9" s="61">
        <v>-20</v>
      </c>
      <c r="AGY9" s="61">
        <v>-20</v>
      </c>
      <c r="AGZ9" s="61">
        <v>-20</v>
      </c>
      <c r="AHA9" s="61">
        <v>-20</v>
      </c>
      <c r="AHB9" s="61">
        <v>-20</v>
      </c>
      <c r="AHC9" s="61">
        <v>-20</v>
      </c>
      <c r="AHD9" s="61">
        <v>0</v>
      </c>
      <c r="AHE9" s="61">
        <v>0</v>
      </c>
      <c r="AHF9" s="61">
        <v>0</v>
      </c>
      <c r="AHG9" s="61">
        <v>0</v>
      </c>
      <c r="AHH9" s="61">
        <v>0</v>
      </c>
      <c r="AHI9" s="61">
        <v>0</v>
      </c>
      <c r="AHJ9" s="61">
        <v>0</v>
      </c>
      <c r="AHK9" s="61">
        <v>0</v>
      </c>
      <c r="AHL9" s="61">
        <v>189</v>
      </c>
      <c r="AHM9" s="61">
        <v>141</v>
      </c>
      <c r="AHN9" s="61">
        <v>189</v>
      </c>
      <c r="AHO9" s="61">
        <v>141</v>
      </c>
      <c r="AHP9" s="61">
        <v>174</v>
      </c>
      <c r="AHQ9" s="61">
        <v>141</v>
      </c>
      <c r="AHR9" s="61">
        <v>110</v>
      </c>
      <c r="AHS9" s="61">
        <v>62</v>
      </c>
      <c r="AHT9" s="61">
        <v>94</v>
      </c>
      <c r="AHU9" s="61">
        <v>205</v>
      </c>
      <c r="AHV9" s="61">
        <v>110</v>
      </c>
      <c r="AHW9" s="61">
        <v>174</v>
      </c>
      <c r="AHX9" s="61">
        <v>158</v>
      </c>
      <c r="AHY9" s="61">
        <v>220</v>
      </c>
      <c r="AHZ9" s="61">
        <v>174</v>
      </c>
      <c r="AIA9" s="61">
        <v>110</v>
      </c>
      <c r="AIB9" s="61">
        <v>0</v>
      </c>
      <c r="AIC9" s="61">
        <v>0</v>
      </c>
      <c r="AID9" s="61">
        <v>0</v>
      </c>
      <c r="AIE9" s="61">
        <v>0</v>
      </c>
      <c r="AIF9" s="61">
        <v>0</v>
      </c>
      <c r="AIG9" s="61">
        <v>0</v>
      </c>
      <c r="AIH9" s="61">
        <v>0</v>
      </c>
      <c r="AII9" s="61">
        <v>0</v>
      </c>
      <c r="AIJ9" s="61">
        <v>0</v>
      </c>
      <c r="AIK9" s="61">
        <v>0</v>
      </c>
      <c r="AIL9" s="61">
        <v>0</v>
      </c>
      <c r="AIM9" s="61">
        <v>0</v>
      </c>
      <c r="AIN9" s="61">
        <v>0</v>
      </c>
      <c r="AIO9" s="61">
        <v>0</v>
      </c>
      <c r="AIP9" s="61">
        <v>0</v>
      </c>
      <c r="AIQ9" s="61">
        <v>0</v>
      </c>
      <c r="AIR9" s="61">
        <v>0</v>
      </c>
      <c r="AIS9" s="61">
        <v>0</v>
      </c>
      <c r="AIU9" s="61">
        <v>0</v>
      </c>
      <c r="AIV9" s="61">
        <v>0</v>
      </c>
      <c r="AIW9" s="61">
        <v>0</v>
      </c>
      <c r="AIX9" s="61">
        <v>0</v>
      </c>
      <c r="AIY9" s="61">
        <v>0</v>
      </c>
      <c r="AIZ9" s="61">
        <v>0</v>
      </c>
      <c r="AJA9" s="61">
        <v>0</v>
      </c>
      <c r="AJB9" s="61">
        <v>0</v>
      </c>
      <c r="AJC9" s="61">
        <v>0</v>
      </c>
      <c r="AJD9" s="61">
        <v>0</v>
      </c>
      <c r="AJE9" s="61">
        <v>0</v>
      </c>
      <c r="AJF9" s="61">
        <v>0</v>
      </c>
      <c r="AJG9" s="61">
        <v>0</v>
      </c>
      <c r="AJH9" s="61">
        <v>0</v>
      </c>
      <c r="AJI9" s="61">
        <v>0</v>
      </c>
      <c r="AJJ9" s="61">
        <v>0</v>
      </c>
      <c r="AJK9" s="61">
        <v>0</v>
      </c>
      <c r="AJL9" s="61">
        <v>0</v>
      </c>
      <c r="AJM9" s="61">
        <v>0</v>
      </c>
      <c r="AJN9" s="61">
        <v>0</v>
      </c>
      <c r="AJO9" s="61">
        <v>0</v>
      </c>
      <c r="AJP9" s="61">
        <v>0</v>
      </c>
      <c r="AJQ9" s="61">
        <v>0</v>
      </c>
      <c r="AJR9" s="61">
        <v>0</v>
      </c>
      <c r="AJS9" s="61">
        <v>0</v>
      </c>
      <c r="AJT9" s="61">
        <v>0</v>
      </c>
      <c r="AJU9" s="61">
        <v>0</v>
      </c>
      <c r="AJV9" s="61">
        <v>0</v>
      </c>
      <c r="AJW9" s="61">
        <v>0</v>
      </c>
      <c r="AJX9" s="61">
        <v>0</v>
      </c>
      <c r="AJY9" s="61">
        <v>0</v>
      </c>
      <c r="AJZ9" s="61">
        <v>0</v>
      </c>
      <c r="AKA9" s="61">
        <v>0</v>
      </c>
      <c r="AKB9" s="61">
        <v>0</v>
      </c>
      <c r="AKC9" s="61">
        <v>0</v>
      </c>
      <c r="AKD9" s="61">
        <v>0</v>
      </c>
      <c r="AKE9" s="61">
        <v>0</v>
      </c>
      <c r="AKF9" s="61">
        <v>0</v>
      </c>
      <c r="AKG9" s="61">
        <v>0</v>
      </c>
      <c r="AKH9" s="61">
        <v>0</v>
      </c>
      <c r="AKI9" s="61">
        <v>0</v>
      </c>
      <c r="AKJ9" s="61">
        <v>0</v>
      </c>
      <c r="AKK9" s="61">
        <v>0</v>
      </c>
      <c r="AKL9" s="61">
        <v>0</v>
      </c>
      <c r="AKM9" s="61">
        <v>293</v>
      </c>
      <c r="AKN9" s="61">
        <v>341</v>
      </c>
      <c r="AKO9" s="61">
        <v>415</v>
      </c>
      <c r="AKP9" s="61">
        <v>329</v>
      </c>
      <c r="AKQ9" s="61">
        <v>329</v>
      </c>
      <c r="AKR9" s="61">
        <v>427</v>
      </c>
      <c r="AKS9" s="61">
        <v>329</v>
      </c>
      <c r="AKT9" s="61">
        <v>366</v>
      </c>
      <c r="AKU9" s="61">
        <v>341</v>
      </c>
      <c r="AKV9" s="61">
        <v>329</v>
      </c>
      <c r="AKW9" s="61">
        <v>366</v>
      </c>
      <c r="AKX9" s="61">
        <v>268</v>
      </c>
      <c r="AKY9" s="61">
        <v>451</v>
      </c>
      <c r="AKZ9" s="61">
        <v>341</v>
      </c>
      <c r="ALA9" s="61">
        <v>317</v>
      </c>
      <c r="ALB9" s="61">
        <v>341</v>
      </c>
      <c r="ALC9" s="61">
        <v>0</v>
      </c>
      <c r="ALD9" s="61">
        <v>0</v>
      </c>
      <c r="ALE9" s="61">
        <v>0</v>
      </c>
      <c r="ALF9" s="61">
        <v>0</v>
      </c>
      <c r="ALG9" s="61">
        <v>0</v>
      </c>
      <c r="ALH9" s="61">
        <v>0</v>
      </c>
      <c r="ALI9" s="61">
        <v>0</v>
      </c>
      <c r="ALJ9" s="61">
        <v>0</v>
      </c>
      <c r="ALK9" s="61">
        <v>-2E-3</v>
      </c>
      <c r="ALL9" s="61">
        <v>4.38</v>
      </c>
      <c r="ALM9" s="61">
        <v>0</v>
      </c>
      <c r="ALN9" s="61">
        <v>0</v>
      </c>
      <c r="ALO9" s="61">
        <v>0</v>
      </c>
      <c r="ALP9" s="61">
        <v>0</v>
      </c>
      <c r="ALQ9" s="61">
        <v>8.1300000000000008</v>
      </c>
      <c r="ALR9" s="61">
        <v>8.1999999999999993</v>
      </c>
      <c r="ALS9" s="61">
        <v>8.43</v>
      </c>
      <c r="ALT9" s="61">
        <v>8.4</v>
      </c>
      <c r="ALU9" s="61">
        <v>8.39</v>
      </c>
      <c r="ALV9" s="61">
        <v>8.33</v>
      </c>
      <c r="ALW9" s="61">
        <v>8.2899999999999991</v>
      </c>
      <c r="ALX9" s="61">
        <v>8.2799999999999994</v>
      </c>
      <c r="ALY9" s="61">
        <v>8.34</v>
      </c>
      <c r="ALZ9" s="61">
        <v>8.19</v>
      </c>
      <c r="AMA9" s="61">
        <v>8.1999999999999993</v>
      </c>
      <c r="AMB9" s="61">
        <v>8.2100000000000009</v>
      </c>
      <c r="AMC9" s="61">
        <v>8.5399999999999991</v>
      </c>
      <c r="AMD9" s="61">
        <v>8.11</v>
      </c>
      <c r="AME9" s="61">
        <v>8.2799999999999994</v>
      </c>
      <c r="AMF9" s="61">
        <v>8.41</v>
      </c>
      <c r="AMO9" s="61">
        <v>0.22</v>
      </c>
      <c r="AMP9" s="61">
        <v>-0.14000000000000001</v>
      </c>
      <c r="AMQ9" s="61">
        <v>0.05</v>
      </c>
      <c r="AMR9" s="61">
        <v>0.32</v>
      </c>
      <c r="AMS9" s="61">
        <v>0.13</v>
      </c>
      <c r="AMT9" s="61">
        <v>0.01</v>
      </c>
      <c r="AMU9" s="61">
        <v>0.18</v>
      </c>
      <c r="AMV9" s="61">
        <v>7.0000000000000007E-2</v>
      </c>
      <c r="AMW9" s="61">
        <v>0.28999999999999998</v>
      </c>
      <c r="AMX9" s="61">
        <v>0.19</v>
      </c>
      <c r="AMY9" s="61">
        <v>-0.01</v>
      </c>
      <c r="AMZ9" s="61">
        <v>-0.02</v>
      </c>
      <c r="ANA9" s="61">
        <v>0.05</v>
      </c>
      <c r="ANB9" s="61">
        <v>0.14000000000000001</v>
      </c>
      <c r="ANC9" s="61">
        <v>0.15</v>
      </c>
      <c r="AND9" s="61">
        <v>0.47</v>
      </c>
      <c r="ANM9" s="61">
        <v>8.26</v>
      </c>
      <c r="ANN9" s="61">
        <v>8.0399999999999991</v>
      </c>
      <c r="ANO9" s="61">
        <v>8.4499999999999993</v>
      </c>
      <c r="ANP9" s="61">
        <v>8.36</v>
      </c>
      <c r="ANQ9" s="61">
        <v>8.1300000000000008</v>
      </c>
      <c r="ANR9" s="61">
        <v>8.23</v>
      </c>
      <c r="ANS9" s="61">
        <v>8.57</v>
      </c>
      <c r="ANT9" s="61">
        <v>8.2899999999999991</v>
      </c>
      <c r="ANU9" s="61">
        <v>8.2799999999999994</v>
      </c>
      <c r="ANV9" s="61">
        <v>8.31</v>
      </c>
      <c r="ANW9" s="61">
        <v>8.2200000000000006</v>
      </c>
      <c r="ANX9" s="61">
        <v>8.27</v>
      </c>
      <c r="ANY9" s="61">
        <v>8.4600000000000009</v>
      </c>
      <c r="ANZ9" s="61">
        <v>8.08</v>
      </c>
      <c r="AOA9" s="61">
        <v>8.1</v>
      </c>
      <c r="AOB9" s="61">
        <v>8.33</v>
      </c>
      <c r="AOK9" s="61">
        <v>0.17</v>
      </c>
      <c r="AOL9" s="61">
        <v>0.17</v>
      </c>
      <c r="AOM9" s="61">
        <v>0.44</v>
      </c>
      <c r="AON9" s="61">
        <v>0.27</v>
      </c>
      <c r="AOO9" s="61">
        <v>0.04</v>
      </c>
      <c r="AOP9" s="61">
        <v>0.04</v>
      </c>
      <c r="AOQ9" s="61">
        <v>0.26</v>
      </c>
      <c r="AOR9" s="61">
        <v>0.15</v>
      </c>
      <c r="AOS9" s="61">
        <v>0.23</v>
      </c>
      <c r="AOT9" s="61">
        <v>0.17</v>
      </c>
      <c r="AOU9" s="61">
        <v>-0.03</v>
      </c>
      <c r="AOV9" s="61">
        <v>0.01</v>
      </c>
      <c r="AOW9" s="61">
        <v>0.26</v>
      </c>
      <c r="AOX9" s="61">
        <v>0.11</v>
      </c>
      <c r="AOY9" s="61">
        <v>0.04</v>
      </c>
      <c r="AOZ9" s="61">
        <v>0.13</v>
      </c>
      <c r="API9" s="61">
        <v>176677</v>
      </c>
      <c r="APJ9" s="61">
        <v>0</v>
      </c>
      <c r="APK9" s="61">
        <v>43869.599999999999</v>
      </c>
      <c r="APL9" s="61">
        <v>0</v>
      </c>
      <c r="APM9" s="61">
        <v>153</v>
      </c>
      <c r="APN9" s="61">
        <v>0.02</v>
      </c>
      <c r="APO9" s="61">
        <v>0</v>
      </c>
      <c r="APP9" s="61">
        <v>471</v>
      </c>
      <c r="APQ9" s="61">
        <v>1.06</v>
      </c>
      <c r="APR9" s="61">
        <v>0</v>
      </c>
      <c r="APS9" s="61">
        <v>10273</v>
      </c>
      <c r="APT9" s="61" t="s">
        <v>7793</v>
      </c>
      <c r="APU9" s="61" t="s">
        <v>7794</v>
      </c>
      <c r="APV9" s="61" t="s">
        <v>7795</v>
      </c>
      <c r="APW9" s="61" t="s">
        <v>7670</v>
      </c>
      <c r="APX9" s="61" t="s">
        <v>7796</v>
      </c>
      <c r="APY9" s="61" t="s">
        <v>7839</v>
      </c>
      <c r="APZ9" s="61" t="s">
        <v>7670</v>
      </c>
      <c r="AQA9" s="61" t="s">
        <v>7798</v>
      </c>
      <c r="AQB9" s="61" t="s">
        <v>7670</v>
      </c>
      <c r="AQC9" s="61" t="s">
        <v>7796</v>
      </c>
      <c r="AQD9" s="61" t="s">
        <v>7674</v>
      </c>
      <c r="AQE9" s="61" t="s">
        <v>7670</v>
      </c>
      <c r="AQF9" s="61" t="s">
        <v>7799</v>
      </c>
      <c r="AQG9" s="61" t="s">
        <v>7796</v>
      </c>
      <c r="AQH9" s="61" t="s">
        <v>7822</v>
      </c>
      <c r="AQI9" s="61" t="s">
        <v>7801</v>
      </c>
      <c r="AQJ9" s="61" t="s">
        <v>7796</v>
      </c>
      <c r="AQK9" s="61" t="s">
        <v>7803</v>
      </c>
      <c r="AQL9" s="61" t="s">
        <v>7803</v>
      </c>
      <c r="AQM9" s="61" t="s">
        <v>7804</v>
      </c>
      <c r="AQN9" s="61" t="s">
        <v>7798</v>
      </c>
      <c r="AQO9" s="61" t="s">
        <v>7803</v>
      </c>
      <c r="AQP9" s="61" t="s">
        <v>7679</v>
      </c>
      <c r="AQQ9" s="61" t="s">
        <v>7805</v>
      </c>
      <c r="AQR9" s="61" t="s">
        <v>7803</v>
      </c>
      <c r="AQS9" s="61" t="s">
        <v>7806</v>
      </c>
      <c r="AQT9" s="61" t="s">
        <v>7796</v>
      </c>
      <c r="AQU9" s="61" t="s">
        <v>7840</v>
      </c>
      <c r="AQV9" s="61" t="s">
        <v>7802</v>
      </c>
      <c r="AQW9" s="61" t="s">
        <v>7793</v>
      </c>
      <c r="AQX9" s="61" t="s">
        <v>22</v>
      </c>
      <c r="AQY9" s="61">
        <v>16.8</v>
      </c>
      <c r="AQZ9" s="61">
        <v>17.100000000000001</v>
      </c>
      <c r="ARA9" s="61">
        <v>17.899999999999999</v>
      </c>
      <c r="ARB9" s="61">
        <v>17.100000000000001</v>
      </c>
      <c r="ARC9" s="61">
        <v>16.600000000000001</v>
      </c>
      <c r="ARD9" s="61">
        <v>16.2</v>
      </c>
      <c r="ARE9" s="61">
        <v>16.899999999999999</v>
      </c>
      <c r="ARF9" s="61">
        <v>16.100000000000001</v>
      </c>
      <c r="ARG9" s="61">
        <v>18.100000000000001</v>
      </c>
      <c r="ARH9" s="61">
        <v>16.100000000000001</v>
      </c>
      <c r="ARI9" s="61">
        <v>16.7</v>
      </c>
      <c r="ARJ9" s="61">
        <v>18.399999999999999</v>
      </c>
      <c r="ARK9" s="61">
        <v>16.600000000000001</v>
      </c>
      <c r="ARL9" s="61">
        <v>15.7</v>
      </c>
      <c r="ARM9" s="61">
        <v>14.3</v>
      </c>
      <c r="ARN9" s="61">
        <v>17.7</v>
      </c>
      <c r="ARO9" s="61">
        <v>17.2</v>
      </c>
      <c r="ARP9" s="61">
        <v>0</v>
      </c>
      <c r="ARQ9" s="61">
        <v>0</v>
      </c>
      <c r="ARR9" s="61">
        <v>0</v>
      </c>
      <c r="ARS9" s="61">
        <v>0</v>
      </c>
      <c r="ART9" s="61">
        <v>0</v>
      </c>
      <c r="ARU9" s="61">
        <v>0</v>
      </c>
      <c r="ARV9" s="61">
        <v>0</v>
      </c>
      <c r="ARW9" s="61">
        <v>0</v>
      </c>
      <c r="ARX9" s="61">
        <v>18</v>
      </c>
      <c r="ARY9" s="61">
        <v>14.8</v>
      </c>
      <c r="ARZ9" s="61">
        <v>1769</v>
      </c>
      <c r="AVE9" s="61" t="s">
        <v>7683</v>
      </c>
      <c r="AVF9" s="61">
        <v>50</v>
      </c>
      <c r="AVK9" s="61">
        <v>30.36</v>
      </c>
      <c r="AVL9" s="61">
        <v>2</v>
      </c>
      <c r="AVM9" s="61">
        <v>2</v>
      </c>
      <c r="AVN9" s="61">
        <v>50.02</v>
      </c>
      <c r="AVO9" s="61">
        <v>50.01</v>
      </c>
      <c r="AVP9" s="61">
        <v>0</v>
      </c>
      <c r="AVQ9" s="61">
        <v>50.01</v>
      </c>
      <c r="AVR9" s="61">
        <v>0</v>
      </c>
      <c r="AVS9" s="61">
        <v>0</v>
      </c>
      <c r="AVT9" s="61">
        <v>0</v>
      </c>
      <c r="AVU9" s="61">
        <v>0</v>
      </c>
      <c r="AVV9" s="61">
        <v>0</v>
      </c>
      <c r="AVW9" s="61">
        <v>0</v>
      </c>
      <c r="AVX9" s="61">
        <v>0</v>
      </c>
      <c r="AVY9" s="61">
        <v>0</v>
      </c>
      <c r="AVZ9" s="61">
        <v>0</v>
      </c>
      <c r="AWA9" s="61">
        <v>0</v>
      </c>
      <c r="AWB9" s="61">
        <v>0</v>
      </c>
      <c r="AWC9" s="61">
        <v>0</v>
      </c>
      <c r="AWD9" s="61">
        <v>0</v>
      </c>
      <c r="AWE9" s="61">
        <v>0</v>
      </c>
      <c r="AWF9" s="61">
        <v>0</v>
      </c>
      <c r="AWG9" s="61">
        <v>0</v>
      </c>
      <c r="AWH9" s="61">
        <v>0</v>
      </c>
      <c r="AWI9" s="61">
        <v>0</v>
      </c>
      <c r="AWJ9" s="61">
        <v>0</v>
      </c>
      <c r="AWK9" s="61">
        <v>0</v>
      </c>
      <c r="AWL9" s="61">
        <v>0</v>
      </c>
      <c r="AWM9" s="61">
        <v>0</v>
      </c>
      <c r="AWN9" s="61">
        <v>0</v>
      </c>
      <c r="AWO9" s="61">
        <v>0</v>
      </c>
      <c r="AWP9" s="61">
        <v>0</v>
      </c>
      <c r="AWQ9" s="61">
        <v>0</v>
      </c>
      <c r="AWR9" s="61">
        <v>0</v>
      </c>
      <c r="AWS9" s="61">
        <v>0</v>
      </c>
      <c r="AWT9" s="61">
        <v>1</v>
      </c>
      <c r="AXA9" s="61">
        <v>0</v>
      </c>
      <c r="AXB9" s="61">
        <v>0</v>
      </c>
      <c r="AXC9" s="61">
        <v>12</v>
      </c>
      <c r="AXD9" s="61">
        <v>5</v>
      </c>
      <c r="AXE9" s="61">
        <v>16</v>
      </c>
      <c r="AXF9" s="61">
        <v>0</v>
      </c>
      <c r="AXG9" s="61">
        <v>0</v>
      </c>
      <c r="AXH9" s="61">
        <v>8</v>
      </c>
      <c r="AXI9" s="61">
        <v>40</v>
      </c>
      <c r="AXJ9" s="61">
        <v>0</v>
      </c>
      <c r="AXL9" s="61">
        <v>20</v>
      </c>
      <c r="AXM9" s="61">
        <v>0</v>
      </c>
      <c r="AXN9" s="61">
        <v>0</v>
      </c>
      <c r="AXO9" s="61">
        <v>970</v>
      </c>
      <c r="AXP9" s="61">
        <v>40</v>
      </c>
      <c r="AXQ9" s="61">
        <v>0</v>
      </c>
      <c r="AXR9" s="61">
        <v>0</v>
      </c>
      <c r="AXS9" s="61">
        <v>0</v>
      </c>
      <c r="AXT9" s="61">
        <v>0</v>
      </c>
      <c r="AXU9" s="61">
        <v>0</v>
      </c>
      <c r="AXV9" s="61">
        <v>0</v>
      </c>
      <c r="AXW9" s="61">
        <v>0</v>
      </c>
      <c r="AXX9" s="61">
        <v>0</v>
      </c>
      <c r="AXY9" s="61">
        <v>9</v>
      </c>
      <c r="AXZ9" s="61">
        <v>0</v>
      </c>
      <c r="AYA9" s="61">
        <v>0</v>
      </c>
      <c r="AYB9" s="61">
        <v>1</v>
      </c>
      <c r="AYC9" s="61">
        <v>0</v>
      </c>
      <c r="AYD9" s="61">
        <v>1.4</v>
      </c>
      <c r="AYE9" s="61">
        <v>1.5</v>
      </c>
      <c r="AYF9" s="61">
        <v>20</v>
      </c>
      <c r="AYG9" s="61">
        <v>80</v>
      </c>
      <c r="AYH9" s="61">
        <v>60</v>
      </c>
      <c r="AYI9" s="61">
        <v>30</v>
      </c>
      <c r="AYJ9" s="61">
        <v>30</v>
      </c>
      <c r="AYK9" s="61">
        <v>60</v>
      </c>
      <c r="AYL9" s="61">
        <v>30</v>
      </c>
      <c r="AYM9" s="61">
        <v>30</v>
      </c>
      <c r="AYN9" s="61">
        <v>0</v>
      </c>
      <c r="AYO9" s="61">
        <v>1.4</v>
      </c>
      <c r="AYP9" s="61">
        <v>20</v>
      </c>
      <c r="AYQ9" s="61">
        <v>1.5</v>
      </c>
      <c r="AYR9" s="61">
        <v>80</v>
      </c>
      <c r="AYS9" s="61">
        <v>4</v>
      </c>
      <c r="AYT9" s="61">
        <v>0</v>
      </c>
      <c r="AYU9" s="61">
        <v>11</v>
      </c>
      <c r="AYV9" s="61">
        <v>0</v>
      </c>
      <c r="AYW9" s="61">
        <v>0</v>
      </c>
      <c r="AYX9" s="61">
        <v>0</v>
      </c>
      <c r="AYY9" s="61">
        <v>0</v>
      </c>
      <c r="AYZ9" s="61">
        <v>0</v>
      </c>
      <c r="AZA9" s="61">
        <v>7</v>
      </c>
      <c r="AZF9" s="61">
        <v>500</v>
      </c>
      <c r="AZG9" s="61">
        <v>7000</v>
      </c>
      <c r="AZH9" s="61">
        <v>300</v>
      </c>
      <c r="AZI9" s="61">
        <v>1150</v>
      </c>
      <c r="AZK9" s="61">
        <v>1800</v>
      </c>
      <c r="AZU9" s="61">
        <v>0</v>
      </c>
      <c r="AZZ9" s="61">
        <v>0</v>
      </c>
      <c r="BAA9" s="61">
        <v>0</v>
      </c>
      <c r="BAB9" s="61">
        <v>0</v>
      </c>
      <c r="BAC9" s="61">
        <v>0</v>
      </c>
      <c r="BAD9" s="61">
        <v>25</v>
      </c>
      <c r="BAE9" s="61">
        <v>0</v>
      </c>
      <c r="BAF9" s="61">
        <v>0</v>
      </c>
      <c r="BAG9" s="61">
        <v>2</v>
      </c>
      <c r="BAH9" s="61">
        <v>2</v>
      </c>
      <c r="BAI9" s="61">
        <v>20</v>
      </c>
      <c r="BAJ9" s="61">
        <v>25</v>
      </c>
      <c r="BAK9" s="61">
        <v>33</v>
      </c>
      <c r="BAQ9" s="61">
        <v>1700</v>
      </c>
      <c r="BAR9" s="61">
        <v>800</v>
      </c>
      <c r="BAS9" s="61">
        <v>1</v>
      </c>
      <c r="BAT9" s="61">
        <v>120</v>
      </c>
      <c r="BAU9" s="61">
        <v>0</v>
      </c>
      <c r="BAV9" s="61">
        <v>2</v>
      </c>
      <c r="BAW9" s="61">
        <v>2</v>
      </c>
      <c r="BAX9" s="61">
        <v>2</v>
      </c>
      <c r="BAY9" s="61">
        <v>2</v>
      </c>
      <c r="BAZ9" s="61">
        <v>60</v>
      </c>
      <c r="BBA9" s="61">
        <v>60</v>
      </c>
      <c r="BBB9" s="61">
        <v>60</v>
      </c>
      <c r="BBC9" s="61">
        <v>60</v>
      </c>
      <c r="BBD9" s="61">
        <v>1</v>
      </c>
      <c r="BBE9" s="61">
        <v>50</v>
      </c>
      <c r="BBF9" s="61">
        <v>50</v>
      </c>
      <c r="BBH9" s="61">
        <v>250</v>
      </c>
      <c r="BBI9" s="61">
        <v>-300</v>
      </c>
      <c r="BBK9" s="61">
        <v>-100</v>
      </c>
      <c r="BBL9" s="61">
        <v>-800</v>
      </c>
      <c r="BBM9" s="61">
        <v>6</v>
      </c>
      <c r="BBN9" s="61">
        <v>0</v>
      </c>
      <c r="BBO9" s="61">
        <v>50</v>
      </c>
      <c r="BBP9" s="61">
        <v>1500</v>
      </c>
      <c r="BBQ9" s="61">
        <v>3</v>
      </c>
      <c r="BBR9" s="61">
        <v>3.7</v>
      </c>
      <c r="BBS9" s="61">
        <v>3.9</v>
      </c>
      <c r="BBT9" s="61">
        <v>0.1</v>
      </c>
      <c r="BBU9" s="61">
        <v>2.7</v>
      </c>
      <c r="BBV9" s="61">
        <v>0.1</v>
      </c>
      <c r="BBW9" s="61">
        <v>0</v>
      </c>
      <c r="BBX9" s="61">
        <v>0</v>
      </c>
      <c r="BBY9" s="61">
        <v>0</v>
      </c>
      <c r="BBZ9" s="61">
        <v>500</v>
      </c>
      <c r="BCA9" s="61">
        <v>7000</v>
      </c>
      <c r="BCB9" s="61">
        <v>70</v>
      </c>
      <c r="BCC9" s="61">
        <v>-500</v>
      </c>
      <c r="BCF9" s="61">
        <v>2.8</v>
      </c>
      <c r="BCH9" s="61">
        <v>0</v>
      </c>
      <c r="BCI9" s="61">
        <v>0</v>
      </c>
      <c r="BCJ9" s="61">
        <v>0</v>
      </c>
      <c r="BCK9" s="61">
        <v>0</v>
      </c>
      <c r="BCM9" s="61">
        <v>10</v>
      </c>
      <c r="BCN9" s="61">
        <v>0</v>
      </c>
      <c r="BCR9" s="61">
        <v>0</v>
      </c>
      <c r="BCT9" s="61">
        <v>5</v>
      </c>
      <c r="BCU9" s="61">
        <v>5</v>
      </c>
      <c r="BCV9" s="61">
        <v>5</v>
      </c>
      <c r="BCW9" s="61">
        <v>5</v>
      </c>
      <c r="BCX9" s="61">
        <v>5</v>
      </c>
      <c r="BCY9" s="61">
        <v>60</v>
      </c>
      <c r="BCZ9" s="61">
        <v>28</v>
      </c>
      <c r="BDA9" s="61">
        <v>35</v>
      </c>
      <c r="BDB9" s="61">
        <v>30</v>
      </c>
      <c r="BDC9" s="61">
        <v>50</v>
      </c>
      <c r="BDD9" s="61">
        <v>180</v>
      </c>
      <c r="BDE9" s="61">
        <v>28</v>
      </c>
      <c r="BDF9" s="61">
        <v>35</v>
      </c>
      <c r="BDG9" s="61">
        <v>0</v>
      </c>
      <c r="BDH9" s="61">
        <v>100</v>
      </c>
      <c r="BDI9" s="61">
        <v>0</v>
      </c>
      <c r="BDJ9" s="61">
        <v>0</v>
      </c>
      <c r="BDK9" s="61">
        <v>100</v>
      </c>
      <c r="BDL9" s="61">
        <v>0</v>
      </c>
      <c r="BDM9" s="61">
        <v>20</v>
      </c>
      <c r="BDN9" s="61">
        <v>2</v>
      </c>
      <c r="BDO9" s="61">
        <v>0</v>
      </c>
      <c r="BDP9" s="61">
        <v>0</v>
      </c>
      <c r="BDQ9" s="61">
        <v>0</v>
      </c>
      <c r="BDR9" s="61">
        <v>0</v>
      </c>
      <c r="BDS9" s="61">
        <v>0</v>
      </c>
      <c r="BDT9" s="61">
        <v>100</v>
      </c>
      <c r="BDU9" s="61">
        <v>0</v>
      </c>
      <c r="BDV9" s="61">
        <v>0</v>
      </c>
      <c r="BDW9" s="61">
        <v>100</v>
      </c>
      <c r="BDX9" s="61">
        <v>0</v>
      </c>
      <c r="BDY9" s="61">
        <v>10</v>
      </c>
      <c r="BDZ9" s="61">
        <v>0</v>
      </c>
      <c r="BEA9" s="61">
        <v>10</v>
      </c>
      <c r="BEB9" s="61">
        <v>2</v>
      </c>
      <c r="BEC9" s="61">
        <v>0</v>
      </c>
      <c r="BED9" s="61">
        <v>0</v>
      </c>
      <c r="BEE9" s="61">
        <v>1</v>
      </c>
      <c r="BEF9" s="61">
        <v>0</v>
      </c>
      <c r="BEG9" s="61">
        <v>0</v>
      </c>
      <c r="BEH9" s="61">
        <v>100</v>
      </c>
      <c r="BEI9" s="61">
        <v>0</v>
      </c>
      <c r="BEJ9" s="61">
        <v>0</v>
      </c>
      <c r="BEK9" s="61">
        <v>100</v>
      </c>
      <c r="BEL9" s="61">
        <v>0</v>
      </c>
      <c r="BEM9" s="61">
        <v>10</v>
      </c>
      <c r="BEN9" s="61">
        <v>0</v>
      </c>
      <c r="BEO9" s="61">
        <v>10</v>
      </c>
      <c r="BEP9" s="61">
        <v>2</v>
      </c>
      <c r="BEQ9" s="61">
        <v>0</v>
      </c>
      <c r="BER9" s="61">
        <v>0</v>
      </c>
      <c r="BES9" s="61">
        <v>0</v>
      </c>
      <c r="BET9" s="61">
        <v>100</v>
      </c>
      <c r="BEU9" s="61">
        <v>10</v>
      </c>
      <c r="BEV9" s="61">
        <v>-100</v>
      </c>
      <c r="BEW9" s="61">
        <v>10</v>
      </c>
      <c r="BEX9" s="61">
        <v>250</v>
      </c>
      <c r="BEY9" s="61">
        <v>-250</v>
      </c>
      <c r="BEZ9" s="61">
        <v>0</v>
      </c>
      <c r="BFA9" s="61">
        <v>0</v>
      </c>
      <c r="BFB9" s="61">
        <v>0</v>
      </c>
      <c r="BFC9" s="61">
        <v>0</v>
      </c>
      <c r="BFD9" s="61">
        <v>0</v>
      </c>
      <c r="BFE9" s="61">
        <v>0</v>
      </c>
      <c r="BFF9" s="61">
        <v>0</v>
      </c>
      <c r="BFG9" s="61">
        <v>0</v>
      </c>
      <c r="BFH9" s="61">
        <v>0</v>
      </c>
      <c r="BFI9" s="61">
        <v>0</v>
      </c>
      <c r="BFJ9" s="61">
        <v>0</v>
      </c>
      <c r="BFK9" s="61">
        <v>2</v>
      </c>
      <c r="BFL9" s="61">
        <v>10</v>
      </c>
      <c r="BXX9" s="61">
        <v>0</v>
      </c>
      <c r="BXY9" s="61">
        <v>2</v>
      </c>
      <c r="BXZ9" s="61">
        <v>0</v>
      </c>
      <c r="BYA9" s="61">
        <v>0</v>
      </c>
      <c r="BYB9" s="61">
        <v>0</v>
      </c>
      <c r="BYC9" s="61">
        <v>0</v>
      </c>
      <c r="BYD9" s="61">
        <v>0</v>
      </c>
      <c r="BYE9" s="61">
        <v>0</v>
      </c>
      <c r="BYF9" s="61">
        <v>5</v>
      </c>
      <c r="BYG9" s="61">
        <v>0</v>
      </c>
      <c r="BYH9" s="61">
        <v>0</v>
      </c>
      <c r="BYI9" s="61">
        <v>0</v>
      </c>
      <c r="BYJ9" s="61">
        <v>0</v>
      </c>
      <c r="BYK9" s="61">
        <v>0</v>
      </c>
      <c r="BYL9" s="61">
        <v>0</v>
      </c>
      <c r="BYM9" s="61">
        <v>5</v>
      </c>
      <c r="BYN9" s="61">
        <v>0</v>
      </c>
      <c r="BYO9" s="61">
        <v>0</v>
      </c>
      <c r="BYP9" s="61">
        <v>0</v>
      </c>
      <c r="BYQ9" s="61">
        <v>0</v>
      </c>
      <c r="BYR9" s="61">
        <v>0</v>
      </c>
      <c r="BYS9" s="61">
        <v>0</v>
      </c>
      <c r="BYT9" s="61">
        <v>5</v>
      </c>
      <c r="BYU9" s="61">
        <v>0</v>
      </c>
      <c r="BYV9" s="61">
        <v>0</v>
      </c>
      <c r="BYW9" s="61">
        <v>0</v>
      </c>
      <c r="BYX9" s="61">
        <v>0</v>
      </c>
      <c r="BYY9" s="61">
        <v>0</v>
      </c>
      <c r="BYZ9" s="61">
        <v>0</v>
      </c>
      <c r="BZA9" s="61">
        <v>5</v>
      </c>
      <c r="BZB9" s="61">
        <v>0</v>
      </c>
      <c r="BZC9" s="61">
        <v>0</v>
      </c>
      <c r="BZD9" s="61">
        <v>0</v>
      </c>
      <c r="BZE9" s="61">
        <v>0</v>
      </c>
      <c r="BZF9" s="61">
        <v>0</v>
      </c>
      <c r="BZG9" s="61">
        <v>0</v>
      </c>
      <c r="BZH9" s="61">
        <v>5</v>
      </c>
      <c r="BZI9" s="61">
        <v>0</v>
      </c>
      <c r="BZJ9" s="61">
        <v>0</v>
      </c>
      <c r="BZK9" s="61">
        <v>0</v>
      </c>
      <c r="BZL9" s="61">
        <v>0</v>
      </c>
      <c r="BZM9" s="61">
        <v>0</v>
      </c>
      <c r="BZN9" s="61">
        <v>0</v>
      </c>
      <c r="BZO9" s="61">
        <v>0</v>
      </c>
      <c r="BZP9" s="61">
        <v>0</v>
      </c>
      <c r="BZQ9" s="61">
        <v>0</v>
      </c>
      <c r="BZR9" s="61">
        <v>0</v>
      </c>
      <c r="BZS9" s="61">
        <v>0</v>
      </c>
      <c r="BZT9" s="61">
        <v>0</v>
      </c>
      <c r="BZU9" s="61">
        <v>0</v>
      </c>
      <c r="BZV9" s="61">
        <v>0</v>
      </c>
      <c r="BZW9" s="61">
        <v>0</v>
      </c>
      <c r="BZX9" s="61">
        <v>0</v>
      </c>
      <c r="BZY9" s="61">
        <v>0</v>
      </c>
      <c r="BZZ9" s="61">
        <v>0</v>
      </c>
      <c r="CAA9" s="61">
        <v>0</v>
      </c>
      <c r="CAB9" s="61">
        <v>0</v>
      </c>
      <c r="CAC9" s="61">
        <v>0</v>
      </c>
      <c r="CAD9" s="61">
        <v>0</v>
      </c>
      <c r="CAE9" s="61">
        <v>0</v>
      </c>
      <c r="CAF9" s="61">
        <v>0</v>
      </c>
      <c r="CAG9" s="61">
        <v>0</v>
      </c>
      <c r="CAH9" s="61">
        <v>0</v>
      </c>
      <c r="CAI9" s="61">
        <v>0</v>
      </c>
      <c r="CAJ9" s="61">
        <v>0</v>
      </c>
      <c r="CAK9" s="61">
        <v>0</v>
      </c>
      <c r="CAL9" s="61">
        <v>0</v>
      </c>
      <c r="CAM9" s="61">
        <v>0</v>
      </c>
      <c r="CAN9" s="61">
        <v>0</v>
      </c>
      <c r="CAO9" s="61">
        <v>0</v>
      </c>
      <c r="CAP9" s="61">
        <v>0</v>
      </c>
      <c r="CAQ9" s="61">
        <v>0</v>
      </c>
      <c r="CAR9" s="61">
        <v>0</v>
      </c>
      <c r="CAS9" s="61">
        <v>0</v>
      </c>
      <c r="CAT9" s="61">
        <v>0</v>
      </c>
      <c r="CAU9" s="61">
        <v>0</v>
      </c>
      <c r="CAV9" s="61">
        <v>0</v>
      </c>
      <c r="CAW9" s="61">
        <v>0</v>
      </c>
      <c r="CAX9" s="61">
        <v>0</v>
      </c>
      <c r="CAY9" s="61">
        <v>0</v>
      </c>
      <c r="CAZ9" s="61">
        <v>0</v>
      </c>
      <c r="CBA9" s="61">
        <v>0</v>
      </c>
      <c r="CBB9" s="61">
        <v>0</v>
      </c>
      <c r="CBC9" s="61">
        <v>2</v>
      </c>
      <c r="CBD9" s="61">
        <v>0</v>
      </c>
      <c r="CBE9" s="61">
        <v>0</v>
      </c>
      <c r="CBF9" s="61">
        <v>0</v>
      </c>
      <c r="CBG9" s="61">
        <v>0</v>
      </c>
      <c r="CBH9" s="61">
        <v>0</v>
      </c>
      <c r="CBI9" s="61">
        <v>0</v>
      </c>
      <c r="CBJ9" s="61">
        <v>0</v>
      </c>
      <c r="CBK9" s="61">
        <v>0</v>
      </c>
      <c r="CBL9" s="61">
        <v>0</v>
      </c>
      <c r="CBM9" s="61">
        <v>0</v>
      </c>
      <c r="CBN9" s="61">
        <v>0</v>
      </c>
      <c r="CBO9" s="61">
        <v>0</v>
      </c>
      <c r="CBP9" s="61">
        <v>0</v>
      </c>
      <c r="CBQ9" s="61">
        <v>0</v>
      </c>
      <c r="CBR9" s="61">
        <v>0</v>
      </c>
      <c r="CBS9" s="61">
        <v>0</v>
      </c>
      <c r="CBT9" s="61">
        <v>0</v>
      </c>
      <c r="CBU9" s="61">
        <v>0</v>
      </c>
      <c r="CBV9" s="61">
        <v>0</v>
      </c>
      <c r="CBW9" s="61">
        <v>0</v>
      </c>
      <c r="CBX9" s="61">
        <v>0</v>
      </c>
      <c r="CBY9" s="61">
        <v>0</v>
      </c>
      <c r="CBZ9" s="61">
        <v>0</v>
      </c>
      <c r="CCA9" s="61">
        <v>0</v>
      </c>
      <c r="CCB9" s="61">
        <v>0</v>
      </c>
      <c r="CCC9" s="61">
        <v>0</v>
      </c>
      <c r="CCD9" s="61">
        <v>0</v>
      </c>
      <c r="CCE9" s="61">
        <v>0</v>
      </c>
      <c r="CCF9" s="61">
        <v>0</v>
      </c>
      <c r="CCG9" s="61">
        <v>0</v>
      </c>
      <c r="CCH9" s="61">
        <v>0</v>
      </c>
      <c r="CCI9" s="61">
        <v>0</v>
      </c>
      <c r="CCJ9" s="61">
        <v>0</v>
      </c>
      <c r="CCK9" s="61">
        <v>0</v>
      </c>
      <c r="CCL9" s="61">
        <v>0</v>
      </c>
      <c r="CCM9" s="61">
        <v>0</v>
      </c>
      <c r="CCN9" s="61">
        <v>0</v>
      </c>
      <c r="CCO9" s="61">
        <v>0</v>
      </c>
      <c r="CCP9" s="61">
        <v>0</v>
      </c>
      <c r="CCQ9" s="61">
        <v>0</v>
      </c>
      <c r="CCR9" s="61">
        <v>0</v>
      </c>
      <c r="CCS9" s="61">
        <v>0</v>
      </c>
      <c r="CCT9" s="61">
        <v>0</v>
      </c>
      <c r="CCU9" s="61">
        <v>0</v>
      </c>
      <c r="CCV9" s="61">
        <v>0</v>
      </c>
      <c r="CCW9" s="61">
        <v>0</v>
      </c>
      <c r="CCX9" s="61">
        <v>0</v>
      </c>
      <c r="CCY9" s="61">
        <v>0</v>
      </c>
      <c r="CCZ9" s="61">
        <v>0</v>
      </c>
      <c r="CDA9" s="61">
        <v>0</v>
      </c>
      <c r="CDB9" s="61">
        <v>0</v>
      </c>
      <c r="CDC9" s="61">
        <v>0</v>
      </c>
      <c r="CDD9" s="61">
        <v>0</v>
      </c>
      <c r="CDE9" s="61">
        <v>0</v>
      </c>
      <c r="CDF9" s="61">
        <v>0</v>
      </c>
      <c r="CDG9" s="61">
        <v>0</v>
      </c>
      <c r="CDH9" s="61">
        <v>0</v>
      </c>
      <c r="CDI9" s="61">
        <v>0</v>
      </c>
      <c r="CDJ9" s="61">
        <v>0</v>
      </c>
      <c r="CDK9" s="61">
        <v>0</v>
      </c>
      <c r="CDL9" s="61">
        <v>0</v>
      </c>
      <c r="CDM9" s="61">
        <v>0</v>
      </c>
      <c r="CDN9" s="61">
        <v>0</v>
      </c>
      <c r="CDO9" s="61">
        <v>0</v>
      </c>
      <c r="CDP9" s="61">
        <v>0</v>
      </c>
      <c r="CDQ9" s="61">
        <v>0</v>
      </c>
      <c r="CDR9" s="61">
        <v>0</v>
      </c>
      <c r="CDS9" s="61">
        <v>0</v>
      </c>
      <c r="CDT9" s="61">
        <v>0</v>
      </c>
      <c r="CDU9" s="61">
        <v>0</v>
      </c>
      <c r="CDV9" s="61">
        <v>0</v>
      </c>
      <c r="CDW9" s="61">
        <v>0</v>
      </c>
      <c r="CDX9" s="61">
        <v>0</v>
      </c>
      <c r="CDY9" s="61">
        <v>0</v>
      </c>
      <c r="CDZ9" s="61">
        <v>0</v>
      </c>
      <c r="CEA9" s="61">
        <v>0</v>
      </c>
      <c r="CEB9" s="61">
        <v>0</v>
      </c>
      <c r="CEC9" s="61">
        <v>0</v>
      </c>
      <c r="CED9" s="61">
        <v>0</v>
      </c>
      <c r="CEE9" s="61">
        <v>0</v>
      </c>
      <c r="CEF9" s="61">
        <v>0</v>
      </c>
      <c r="CEG9" s="61">
        <v>0</v>
      </c>
      <c r="CEH9" s="61">
        <v>0</v>
      </c>
      <c r="CEI9" s="61">
        <v>0</v>
      </c>
      <c r="CEJ9" s="61">
        <v>0</v>
      </c>
      <c r="CEK9" s="61">
        <v>0</v>
      </c>
      <c r="CEL9" s="61">
        <v>0</v>
      </c>
      <c r="CEM9" s="61">
        <v>0</v>
      </c>
      <c r="CEN9" s="61">
        <v>0</v>
      </c>
      <c r="CEO9" s="61">
        <v>0</v>
      </c>
      <c r="CEP9" s="61">
        <v>0</v>
      </c>
      <c r="CEQ9" s="61">
        <v>0</v>
      </c>
      <c r="CER9" s="61">
        <v>0</v>
      </c>
      <c r="CES9" s="61">
        <v>0</v>
      </c>
      <c r="CET9" s="61">
        <v>0</v>
      </c>
      <c r="CEU9" s="61">
        <v>0</v>
      </c>
      <c r="CEV9" s="61">
        <v>0</v>
      </c>
      <c r="CEW9" s="61">
        <v>0</v>
      </c>
      <c r="CEX9" s="61">
        <v>0</v>
      </c>
      <c r="CEY9" s="61">
        <v>0</v>
      </c>
      <c r="CEZ9" s="61">
        <v>0</v>
      </c>
      <c r="CFA9" s="61">
        <v>0</v>
      </c>
      <c r="CFB9" s="61">
        <v>0</v>
      </c>
      <c r="CFC9" s="61">
        <v>0</v>
      </c>
      <c r="CFD9" s="61">
        <v>0</v>
      </c>
      <c r="CFE9" s="61">
        <v>0</v>
      </c>
      <c r="CFF9" s="61">
        <v>0</v>
      </c>
      <c r="CFG9" s="61">
        <v>0</v>
      </c>
      <c r="CFH9" s="61">
        <v>0</v>
      </c>
      <c r="CFI9" s="61">
        <v>0</v>
      </c>
      <c r="CFJ9" s="61">
        <v>0</v>
      </c>
      <c r="CFK9" s="61">
        <v>0</v>
      </c>
      <c r="CFL9" s="61">
        <v>0</v>
      </c>
      <c r="CFM9" s="61">
        <v>0</v>
      </c>
      <c r="CFN9" s="61">
        <v>0</v>
      </c>
      <c r="CFO9" s="61">
        <v>0</v>
      </c>
      <c r="CFP9" s="61">
        <v>2</v>
      </c>
      <c r="CFQ9" s="61">
        <v>0</v>
      </c>
      <c r="CFR9" s="61">
        <v>0</v>
      </c>
      <c r="CFS9" s="61">
        <v>0</v>
      </c>
      <c r="CFT9" s="61">
        <v>0</v>
      </c>
      <c r="CFU9" s="61">
        <v>0</v>
      </c>
      <c r="CFV9" s="61">
        <v>0</v>
      </c>
      <c r="CFW9" s="61">
        <v>0</v>
      </c>
      <c r="CFX9" s="61">
        <v>0</v>
      </c>
      <c r="CFY9" s="61">
        <v>0</v>
      </c>
      <c r="CFZ9" s="61">
        <v>0</v>
      </c>
      <c r="CGA9" s="61">
        <v>0</v>
      </c>
      <c r="CGB9" s="61">
        <v>0</v>
      </c>
      <c r="CGC9" s="61">
        <v>0</v>
      </c>
      <c r="CGD9" s="61">
        <v>0</v>
      </c>
      <c r="CGE9" s="61">
        <v>0</v>
      </c>
      <c r="CGF9" s="61">
        <v>0</v>
      </c>
      <c r="CGG9" s="61">
        <v>0</v>
      </c>
      <c r="CGH9" s="61">
        <v>0</v>
      </c>
      <c r="CGI9" s="61">
        <v>0</v>
      </c>
      <c r="CGJ9" s="61">
        <v>0</v>
      </c>
      <c r="CGK9" s="61">
        <v>0</v>
      </c>
      <c r="CGL9" s="61">
        <v>0</v>
      </c>
      <c r="CGM9" s="61">
        <v>0</v>
      </c>
      <c r="CGN9" s="61">
        <v>0</v>
      </c>
      <c r="CGO9" s="61">
        <v>0</v>
      </c>
      <c r="CGP9" s="61">
        <v>0</v>
      </c>
      <c r="CGQ9" s="61">
        <v>0</v>
      </c>
      <c r="CGR9" s="61">
        <v>0</v>
      </c>
      <c r="CGS9" s="61">
        <v>0</v>
      </c>
      <c r="CGT9" s="61">
        <v>0</v>
      </c>
      <c r="CGU9" s="61">
        <v>0</v>
      </c>
      <c r="CGV9" s="61">
        <v>0</v>
      </c>
      <c r="CGW9" s="61">
        <v>0</v>
      </c>
      <c r="CGX9" s="61">
        <v>0</v>
      </c>
      <c r="CGY9" s="61">
        <v>0</v>
      </c>
      <c r="CGZ9" s="61">
        <v>0</v>
      </c>
      <c r="CHA9" s="61">
        <v>0</v>
      </c>
      <c r="CHB9" s="61">
        <v>0</v>
      </c>
      <c r="CHC9" s="61">
        <v>0</v>
      </c>
      <c r="CHD9" s="61">
        <v>0</v>
      </c>
      <c r="CHE9" s="61">
        <v>0</v>
      </c>
      <c r="CHF9" s="61">
        <v>0</v>
      </c>
      <c r="CHG9" s="61">
        <v>0</v>
      </c>
      <c r="CHH9" s="61">
        <v>0</v>
      </c>
      <c r="CHI9" s="61">
        <v>0</v>
      </c>
      <c r="CHJ9" s="61">
        <v>0</v>
      </c>
      <c r="CHK9" s="61">
        <v>0</v>
      </c>
      <c r="CHL9" s="61">
        <v>0</v>
      </c>
      <c r="CHM9" s="61">
        <v>0</v>
      </c>
      <c r="CHN9" s="61">
        <v>0</v>
      </c>
      <c r="CHO9" s="61">
        <v>0</v>
      </c>
      <c r="CHP9" s="61">
        <v>0</v>
      </c>
      <c r="CHQ9" s="61">
        <v>0</v>
      </c>
      <c r="CHR9" s="61">
        <v>0</v>
      </c>
      <c r="CHS9" s="61">
        <v>0</v>
      </c>
      <c r="CHT9" s="61">
        <v>0</v>
      </c>
      <c r="CHU9" s="61">
        <v>0</v>
      </c>
      <c r="CHV9" s="61">
        <v>0</v>
      </c>
      <c r="CHW9" s="61">
        <v>0</v>
      </c>
      <c r="CHX9" s="61">
        <v>0</v>
      </c>
      <c r="CHY9" s="61">
        <v>0</v>
      </c>
      <c r="CHZ9" s="61">
        <v>0</v>
      </c>
      <c r="CIA9" s="61">
        <v>0</v>
      </c>
      <c r="CIB9" s="61">
        <v>0</v>
      </c>
      <c r="CIC9" s="61">
        <v>0</v>
      </c>
      <c r="CID9" s="61">
        <v>0</v>
      </c>
      <c r="CIE9" s="61">
        <v>0</v>
      </c>
      <c r="CIF9" s="61">
        <v>0</v>
      </c>
      <c r="CIG9" s="61">
        <v>0</v>
      </c>
      <c r="CIH9" s="61">
        <v>0</v>
      </c>
      <c r="CII9" s="61">
        <v>0</v>
      </c>
      <c r="CIJ9" s="61">
        <v>0</v>
      </c>
      <c r="CIK9" s="61">
        <v>0</v>
      </c>
      <c r="CIL9" s="61">
        <v>0</v>
      </c>
      <c r="CIM9" s="61">
        <v>0</v>
      </c>
      <c r="CIN9" s="61">
        <v>0</v>
      </c>
      <c r="CIO9" s="61">
        <v>0</v>
      </c>
      <c r="CIP9" s="61">
        <v>0</v>
      </c>
      <c r="CIQ9" s="61">
        <v>0</v>
      </c>
      <c r="CIR9" s="61">
        <v>0</v>
      </c>
      <c r="CIS9" s="61">
        <v>0</v>
      </c>
      <c r="CIT9" s="61">
        <v>0</v>
      </c>
      <c r="CIU9" s="61">
        <v>0</v>
      </c>
      <c r="CIV9" s="61">
        <v>0</v>
      </c>
      <c r="CIW9" s="61">
        <v>0</v>
      </c>
      <c r="CIX9" s="61">
        <v>0</v>
      </c>
      <c r="CIY9" s="61">
        <v>0</v>
      </c>
      <c r="CIZ9" s="61">
        <v>0</v>
      </c>
      <c r="CJA9" s="61">
        <v>0</v>
      </c>
      <c r="CJB9" s="61">
        <v>0</v>
      </c>
      <c r="CJC9" s="61">
        <v>0</v>
      </c>
      <c r="CJD9" s="61">
        <v>0</v>
      </c>
      <c r="CJE9" s="61">
        <v>0</v>
      </c>
      <c r="CJF9" s="61">
        <v>0</v>
      </c>
      <c r="CJG9" s="61">
        <v>0</v>
      </c>
      <c r="CJH9" s="61">
        <v>0</v>
      </c>
      <c r="CJI9" s="61">
        <v>0</v>
      </c>
      <c r="CJJ9" s="61">
        <v>0</v>
      </c>
      <c r="CJK9" s="61">
        <v>0</v>
      </c>
      <c r="CJL9" s="61">
        <v>0</v>
      </c>
      <c r="CJM9" s="61">
        <v>0</v>
      </c>
      <c r="CJN9" s="61">
        <v>0</v>
      </c>
      <c r="CJO9" s="61">
        <v>0</v>
      </c>
      <c r="CJP9" s="61">
        <v>0</v>
      </c>
      <c r="CJQ9" s="61">
        <v>0</v>
      </c>
      <c r="CJR9" s="61">
        <v>0</v>
      </c>
      <c r="CJS9" s="61">
        <v>0</v>
      </c>
      <c r="CJT9" s="61">
        <v>0</v>
      </c>
      <c r="CJU9" s="61">
        <v>0</v>
      </c>
      <c r="CJV9" s="61">
        <v>0</v>
      </c>
      <c r="CJW9" s="61">
        <v>0</v>
      </c>
      <c r="CJX9" s="61">
        <v>0</v>
      </c>
      <c r="CJY9" s="61">
        <v>0</v>
      </c>
      <c r="CJZ9" s="61">
        <v>0</v>
      </c>
      <c r="CKA9" s="61">
        <v>0</v>
      </c>
      <c r="CKB9" s="61">
        <v>0</v>
      </c>
      <c r="CKC9" s="61">
        <v>2</v>
      </c>
      <c r="CKD9" s="61">
        <v>0</v>
      </c>
      <c r="CKE9" s="61">
        <v>0</v>
      </c>
      <c r="CKF9" s="61">
        <v>0</v>
      </c>
      <c r="CKG9" s="61">
        <v>0</v>
      </c>
      <c r="CKH9" s="61">
        <v>0</v>
      </c>
      <c r="CKI9" s="61">
        <v>0</v>
      </c>
      <c r="CKJ9" s="61">
        <v>0</v>
      </c>
      <c r="CKK9" s="61">
        <v>0</v>
      </c>
      <c r="CKL9" s="61">
        <v>0</v>
      </c>
      <c r="CKM9" s="61">
        <v>0</v>
      </c>
      <c r="CKN9" s="61">
        <v>0</v>
      </c>
      <c r="CKO9" s="61">
        <v>0</v>
      </c>
      <c r="CKP9" s="61">
        <v>0</v>
      </c>
      <c r="CKQ9" s="61">
        <v>0</v>
      </c>
      <c r="CKR9" s="61">
        <v>0</v>
      </c>
      <c r="CKS9" s="61">
        <v>0</v>
      </c>
      <c r="CKT9" s="61">
        <v>0</v>
      </c>
      <c r="CKU9" s="61">
        <v>0</v>
      </c>
      <c r="CKV9" s="61">
        <v>0</v>
      </c>
      <c r="CKW9" s="61">
        <v>0</v>
      </c>
      <c r="CKX9" s="61">
        <v>0</v>
      </c>
      <c r="CKY9" s="61">
        <v>0</v>
      </c>
      <c r="CKZ9" s="61">
        <v>0</v>
      </c>
      <c r="CLA9" s="61">
        <v>0</v>
      </c>
      <c r="CLB9" s="61">
        <v>0</v>
      </c>
      <c r="CLC9" s="61">
        <v>0</v>
      </c>
      <c r="CLD9" s="61">
        <v>0</v>
      </c>
      <c r="CLE9" s="61">
        <v>0</v>
      </c>
      <c r="CLF9" s="61">
        <v>0</v>
      </c>
      <c r="CLG9" s="61">
        <v>0</v>
      </c>
      <c r="CLH9" s="61">
        <v>0</v>
      </c>
      <c r="CLI9" s="61">
        <v>0</v>
      </c>
      <c r="CLJ9" s="61">
        <v>0</v>
      </c>
      <c r="CLK9" s="61">
        <v>0</v>
      </c>
      <c r="CLL9" s="61">
        <v>0</v>
      </c>
      <c r="CLM9" s="61">
        <v>0</v>
      </c>
      <c r="CLN9" s="61">
        <v>0</v>
      </c>
      <c r="CLO9" s="61">
        <v>0</v>
      </c>
      <c r="CLP9" s="61">
        <v>0</v>
      </c>
      <c r="CLQ9" s="61">
        <v>0</v>
      </c>
      <c r="CLR9" s="61">
        <v>0</v>
      </c>
      <c r="CLS9" s="61">
        <v>0</v>
      </c>
      <c r="CLT9" s="61">
        <v>0</v>
      </c>
      <c r="CLU9" s="61">
        <v>0</v>
      </c>
      <c r="CLV9" s="61">
        <v>0</v>
      </c>
      <c r="CLW9" s="61">
        <v>0</v>
      </c>
      <c r="CLX9" s="61">
        <v>0</v>
      </c>
      <c r="CLY9" s="61">
        <v>0</v>
      </c>
      <c r="CLZ9" s="61">
        <v>0</v>
      </c>
      <c r="CMA9" s="61">
        <v>0</v>
      </c>
      <c r="CMB9" s="61">
        <v>0</v>
      </c>
      <c r="CMC9" s="61">
        <v>0</v>
      </c>
      <c r="CMD9" s="61">
        <v>0</v>
      </c>
      <c r="CME9" s="61">
        <v>0</v>
      </c>
      <c r="CMF9" s="61">
        <v>0</v>
      </c>
      <c r="CMG9" s="61">
        <v>0</v>
      </c>
      <c r="CMH9" s="61">
        <v>0</v>
      </c>
      <c r="CMI9" s="61">
        <v>0</v>
      </c>
      <c r="CMJ9" s="61">
        <v>0</v>
      </c>
      <c r="CMK9" s="61">
        <v>0</v>
      </c>
      <c r="CML9" s="61">
        <v>0</v>
      </c>
      <c r="CMM9" s="61">
        <v>0</v>
      </c>
      <c r="CMN9" s="61">
        <v>0</v>
      </c>
      <c r="CMO9" s="61">
        <v>0</v>
      </c>
      <c r="CMP9" s="61">
        <v>0</v>
      </c>
      <c r="CMQ9" s="61">
        <v>0</v>
      </c>
      <c r="CMR9" s="61">
        <v>0</v>
      </c>
      <c r="CMS9" s="61">
        <v>0</v>
      </c>
      <c r="CMT9" s="61">
        <v>0</v>
      </c>
      <c r="CMU9" s="61">
        <v>0</v>
      </c>
      <c r="CMV9" s="61">
        <v>0</v>
      </c>
      <c r="CMW9" s="61">
        <v>0</v>
      </c>
      <c r="CMX9" s="61">
        <v>0</v>
      </c>
      <c r="CMY9" s="61">
        <v>0</v>
      </c>
      <c r="CMZ9" s="61">
        <v>0</v>
      </c>
      <c r="CNA9" s="61">
        <v>0</v>
      </c>
      <c r="CNB9" s="61">
        <v>0</v>
      </c>
      <c r="CNC9" s="61">
        <v>0</v>
      </c>
      <c r="CND9" s="61">
        <v>0</v>
      </c>
      <c r="CNE9" s="61">
        <v>0</v>
      </c>
      <c r="CNF9" s="61">
        <v>0</v>
      </c>
      <c r="CNG9" s="61">
        <v>0</v>
      </c>
      <c r="CNH9" s="61">
        <v>0</v>
      </c>
      <c r="CNI9" s="61">
        <v>0</v>
      </c>
      <c r="CNJ9" s="61">
        <v>0</v>
      </c>
      <c r="CNK9" s="61">
        <v>0</v>
      </c>
      <c r="CNL9" s="61">
        <v>0</v>
      </c>
      <c r="CNM9" s="61">
        <v>0</v>
      </c>
      <c r="CNN9" s="61">
        <v>0</v>
      </c>
      <c r="CNO9" s="61">
        <v>0</v>
      </c>
      <c r="CNP9" s="61">
        <v>0</v>
      </c>
      <c r="CNQ9" s="61">
        <v>0</v>
      </c>
      <c r="CNR9" s="61">
        <v>0</v>
      </c>
      <c r="CNS9" s="61">
        <v>0</v>
      </c>
      <c r="CNT9" s="61">
        <v>0</v>
      </c>
      <c r="CNU9" s="61">
        <v>0</v>
      </c>
      <c r="CNV9" s="61">
        <v>0</v>
      </c>
      <c r="CNW9" s="61">
        <v>0</v>
      </c>
      <c r="CNX9" s="61">
        <v>0</v>
      </c>
      <c r="CNY9" s="61">
        <v>0</v>
      </c>
      <c r="CNZ9" s="61">
        <v>0</v>
      </c>
      <c r="COA9" s="61">
        <v>0</v>
      </c>
      <c r="COB9" s="61">
        <v>0</v>
      </c>
      <c r="COC9" s="61">
        <v>0</v>
      </c>
      <c r="COD9" s="61">
        <v>0</v>
      </c>
      <c r="COE9" s="61">
        <v>0</v>
      </c>
      <c r="COF9" s="61">
        <v>0</v>
      </c>
      <c r="COG9" s="61">
        <v>0</v>
      </c>
      <c r="COH9" s="61">
        <v>0</v>
      </c>
      <c r="COI9" s="61">
        <v>0</v>
      </c>
      <c r="COJ9" s="61">
        <v>0</v>
      </c>
      <c r="COK9" s="61">
        <v>0</v>
      </c>
      <c r="COL9" s="61">
        <v>0</v>
      </c>
      <c r="COM9" s="61">
        <v>0</v>
      </c>
      <c r="CON9" s="61">
        <v>0</v>
      </c>
      <c r="COO9" s="61">
        <v>0</v>
      </c>
      <c r="COP9" s="61">
        <v>2</v>
      </c>
      <c r="COQ9" s="61">
        <v>0</v>
      </c>
      <c r="COR9" s="61">
        <v>0</v>
      </c>
      <c r="COS9" s="61">
        <v>0</v>
      </c>
      <c r="COT9" s="61">
        <v>0</v>
      </c>
      <c r="COU9" s="61">
        <v>0</v>
      </c>
      <c r="COV9" s="61">
        <v>0</v>
      </c>
      <c r="COW9" s="61">
        <v>0</v>
      </c>
      <c r="COX9" s="61">
        <v>0</v>
      </c>
      <c r="COY9" s="61">
        <v>0</v>
      </c>
      <c r="COZ9" s="61">
        <v>0</v>
      </c>
      <c r="CPA9" s="61">
        <v>0</v>
      </c>
      <c r="CPB9" s="61">
        <v>0</v>
      </c>
      <c r="CPC9" s="61">
        <v>0</v>
      </c>
      <c r="CPD9" s="61">
        <v>0</v>
      </c>
      <c r="CPE9" s="61">
        <v>0</v>
      </c>
      <c r="CPF9" s="61">
        <v>0</v>
      </c>
      <c r="CPG9" s="61">
        <v>0</v>
      </c>
      <c r="CPH9" s="61">
        <v>0</v>
      </c>
      <c r="CPI9" s="61">
        <v>0</v>
      </c>
      <c r="CPJ9" s="61">
        <v>0</v>
      </c>
      <c r="CPK9" s="61">
        <v>0</v>
      </c>
      <c r="CPL9" s="61">
        <v>0</v>
      </c>
      <c r="CPM9" s="61">
        <v>0</v>
      </c>
      <c r="CPN9" s="61">
        <v>0</v>
      </c>
      <c r="CPO9" s="61">
        <v>0</v>
      </c>
      <c r="CPP9" s="61">
        <v>0</v>
      </c>
      <c r="CPQ9" s="61">
        <v>0</v>
      </c>
      <c r="CPR9" s="61">
        <v>0</v>
      </c>
      <c r="CPS9" s="61">
        <v>0</v>
      </c>
      <c r="CPT9" s="61">
        <v>0</v>
      </c>
      <c r="CPU9" s="61">
        <v>0</v>
      </c>
      <c r="CPV9" s="61">
        <v>0</v>
      </c>
      <c r="CPW9" s="61">
        <v>0</v>
      </c>
      <c r="CPX9" s="61">
        <v>0</v>
      </c>
      <c r="CPY9" s="61">
        <v>0</v>
      </c>
      <c r="CPZ9" s="61">
        <v>0</v>
      </c>
      <c r="CQA9" s="61">
        <v>0</v>
      </c>
      <c r="CQB9" s="61">
        <v>0</v>
      </c>
      <c r="CQC9" s="61">
        <v>0</v>
      </c>
      <c r="CQD9" s="61">
        <v>0</v>
      </c>
      <c r="CQE9" s="61">
        <v>0</v>
      </c>
      <c r="CQF9" s="61">
        <v>0</v>
      </c>
      <c r="CQG9" s="61">
        <v>0</v>
      </c>
      <c r="CQH9" s="61">
        <v>0</v>
      </c>
      <c r="CQI9" s="61">
        <v>0</v>
      </c>
      <c r="CQJ9" s="61">
        <v>0</v>
      </c>
      <c r="CQK9" s="61">
        <v>0</v>
      </c>
      <c r="CQL9" s="61">
        <v>0</v>
      </c>
      <c r="CQM9" s="61">
        <v>0</v>
      </c>
      <c r="CQN9" s="61">
        <v>0</v>
      </c>
      <c r="CQO9" s="61">
        <v>0</v>
      </c>
      <c r="CQP9" s="61">
        <v>0</v>
      </c>
      <c r="CQQ9" s="61">
        <v>0</v>
      </c>
      <c r="CQR9" s="61">
        <v>0</v>
      </c>
      <c r="CQS9" s="61">
        <v>0</v>
      </c>
      <c r="CQT9" s="61">
        <v>0</v>
      </c>
      <c r="CQU9" s="61">
        <v>0</v>
      </c>
      <c r="CQV9" s="61">
        <v>0</v>
      </c>
      <c r="CQW9" s="61">
        <v>0</v>
      </c>
      <c r="CQX9" s="61">
        <v>0</v>
      </c>
      <c r="CQY9" s="61">
        <v>0</v>
      </c>
      <c r="CQZ9" s="61">
        <v>0</v>
      </c>
      <c r="CRA9" s="61">
        <v>0</v>
      </c>
      <c r="CRB9" s="61">
        <v>0</v>
      </c>
      <c r="CRC9" s="61">
        <v>0</v>
      </c>
      <c r="CRD9" s="61">
        <v>0</v>
      </c>
      <c r="CRE9" s="61">
        <v>0</v>
      </c>
      <c r="CRF9" s="61">
        <v>0</v>
      </c>
      <c r="CRG9" s="61">
        <v>0</v>
      </c>
      <c r="CRH9" s="61">
        <v>0</v>
      </c>
      <c r="CRI9" s="61">
        <v>0</v>
      </c>
      <c r="CRJ9" s="61">
        <v>0</v>
      </c>
      <c r="CRK9" s="61">
        <v>0</v>
      </c>
      <c r="CRL9" s="61">
        <v>0</v>
      </c>
      <c r="CRM9" s="61">
        <v>0</v>
      </c>
      <c r="CRN9" s="61">
        <v>0</v>
      </c>
      <c r="CRO9" s="61">
        <v>0</v>
      </c>
      <c r="CRP9" s="61">
        <v>0</v>
      </c>
      <c r="CRQ9" s="61">
        <v>0</v>
      </c>
      <c r="CRR9" s="61">
        <v>0</v>
      </c>
      <c r="CRS9" s="61">
        <v>0</v>
      </c>
      <c r="CRT9" s="61">
        <v>0</v>
      </c>
      <c r="CRU9" s="61">
        <v>0</v>
      </c>
      <c r="CRV9" s="61">
        <v>0</v>
      </c>
      <c r="CRW9" s="61">
        <v>0</v>
      </c>
      <c r="CRX9" s="61">
        <v>0</v>
      </c>
      <c r="CRY9" s="61">
        <v>0</v>
      </c>
      <c r="CRZ9" s="61">
        <v>0</v>
      </c>
      <c r="CSA9" s="61">
        <v>0</v>
      </c>
      <c r="CSB9" s="61">
        <v>0</v>
      </c>
      <c r="CSC9" s="61">
        <v>0</v>
      </c>
      <c r="CSD9" s="61">
        <v>0</v>
      </c>
      <c r="CSE9" s="61">
        <v>0</v>
      </c>
      <c r="CSF9" s="61">
        <v>0</v>
      </c>
      <c r="CSG9" s="61">
        <v>0</v>
      </c>
      <c r="CSH9" s="61">
        <v>0</v>
      </c>
      <c r="CSI9" s="61">
        <v>0</v>
      </c>
      <c r="CSJ9" s="61">
        <v>0</v>
      </c>
      <c r="CSK9" s="61">
        <v>0</v>
      </c>
      <c r="CSL9" s="61">
        <v>0</v>
      </c>
      <c r="CSM9" s="61">
        <v>0</v>
      </c>
      <c r="CSN9" s="61">
        <v>0</v>
      </c>
      <c r="CSO9" s="61">
        <v>0</v>
      </c>
      <c r="CSP9" s="61">
        <v>0</v>
      </c>
      <c r="CSQ9" s="61">
        <v>0</v>
      </c>
      <c r="CSR9" s="61">
        <v>0</v>
      </c>
      <c r="CSS9" s="61">
        <v>0</v>
      </c>
      <c r="CST9" s="61">
        <v>0</v>
      </c>
      <c r="CSU9" s="61">
        <v>0</v>
      </c>
      <c r="CSV9" s="61">
        <v>0</v>
      </c>
      <c r="CSW9" s="61">
        <v>0</v>
      </c>
      <c r="CSX9" s="61">
        <v>0</v>
      </c>
      <c r="CSY9" s="61">
        <v>0</v>
      </c>
      <c r="CSZ9" s="61">
        <v>0</v>
      </c>
      <c r="CTA9" s="61">
        <v>0</v>
      </c>
      <c r="CTB9" s="61">
        <v>0</v>
      </c>
      <c r="CTC9" s="61">
        <v>2</v>
      </c>
      <c r="CTD9" s="61">
        <v>0.5</v>
      </c>
      <c r="CTE9" s="61">
        <v>8</v>
      </c>
      <c r="CTF9" s="61">
        <v>9.5</v>
      </c>
      <c r="CTG9" s="61">
        <v>4</v>
      </c>
      <c r="CTH9" s="61">
        <v>3.5</v>
      </c>
      <c r="CTI9" s="61">
        <v>0</v>
      </c>
      <c r="CTJ9" s="61">
        <v>0</v>
      </c>
      <c r="CTK9" s="61">
        <v>0</v>
      </c>
      <c r="CTL9" s="61">
        <v>0</v>
      </c>
      <c r="CTM9" s="61">
        <v>0</v>
      </c>
      <c r="CTN9" s="61">
        <v>0</v>
      </c>
      <c r="CTO9" s="61">
        <v>0</v>
      </c>
      <c r="CTP9" s="61">
        <v>0</v>
      </c>
      <c r="CTQ9" s="61">
        <v>0</v>
      </c>
      <c r="CTR9" s="61">
        <v>0</v>
      </c>
      <c r="CTS9" s="61">
        <v>0</v>
      </c>
      <c r="CTT9" s="61">
        <v>0</v>
      </c>
      <c r="CTU9" s="61">
        <v>2</v>
      </c>
      <c r="CTV9" s="61">
        <v>0</v>
      </c>
      <c r="CTW9" s="61">
        <v>0</v>
      </c>
      <c r="CTX9" s="61">
        <v>0</v>
      </c>
      <c r="CTY9" s="61">
        <v>0</v>
      </c>
      <c r="CTZ9" s="61">
        <v>0</v>
      </c>
      <c r="CUA9" s="61">
        <v>0</v>
      </c>
      <c r="CUB9" s="61">
        <v>2</v>
      </c>
      <c r="CUC9" s="61">
        <v>0</v>
      </c>
      <c r="CUD9" s="61">
        <v>0</v>
      </c>
      <c r="CUE9" s="61">
        <v>0</v>
      </c>
      <c r="CUF9" s="61">
        <v>0</v>
      </c>
      <c r="CUG9" s="61">
        <v>0</v>
      </c>
      <c r="CUH9" s="61">
        <v>0</v>
      </c>
      <c r="CUI9" s="61">
        <v>2</v>
      </c>
      <c r="CUJ9" s="61">
        <v>0</v>
      </c>
      <c r="CUK9" s="61">
        <v>0</v>
      </c>
      <c r="CUL9" s="61">
        <v>0</v>
      </c>
      <c r="CUM9" s="61">
        <v>0</v>
      </c>
      <c r="CUN9" s="61">
        <v>0</v>
      </c>
      <c r="CUO9" s="61">
        <v>0</v>
      </c>
      <c r="CUP9" s="61">
        <v>2</v>
      </c>
      <c r="CUQ9" s="61">
        <v>0</v>
      </c>
      <c r="CUR9" s="61">
        <v>0</v>
      </c>
      <c r="CUS9" s="61">
        <v>0</v>
      </c>
      <c r="CUT9" s="61">
        <v>0</v>
      </c>
      <c r="CUU9" s="61">
        <v>0</v>
      </c>
      <c r="CUV9" s="61">
        <v>0</v>
      </c>
      <c r="CUW9" s="61">
        <v>0</v>
      </c>
      <c r="CUX9" s="61">
        <v>0</v>
      </c>
      <c r="CUY9" s="61">
        <v>0</v>
      </c>
      <c r="CUZ9" s="61">
        <v>0</v>
      </c>
      <c r="CVA9" s="61">
        <v>0</v>
      </c>
      <c r="CVB9" s="61">
        <v>0</v>
      </c>
      <c r="CVC9" s="61">
        <v>0</v>
      </c>
      <c r="CVD9" s="61">
        <v>0</v>
      </c>
      <c r="CVE9" s="61">
        <v>0</v>
      </c>
      <c r="CVF9" s="61">
        <v>0</v>
      </c>
      <c r="CVG9" s="61">
        <v>0</v>
      </c>
      <c r="CVH9" s="61">
        <v>0</v>
      </c>
      <c r="CVI9" s="61">
        <v>0</v>
      </c>
      <c r="CVJ9" s="61">
        <v>0</v>
      </c>
      <c r="CVK9" s="61">
        <v>0</v>
      </c>
      <c r="CVL9" s="61">
        <v>0</v>
      </c>
      <c r="CVM9" s="61">
        <v>0</v>
      </c>
      <c r="CVN9" s="61">
        <v>0</v>
      </c>
      <c r="CVO9" s="61">
        <v>0</v>
      </c>
      <c r="CVP9" s="61">
        <v>0</v>
      </c>
      <c r="CVQ9" s="61">
        <v>0</v>
      </c>
      <c r="CVR9" s="61">
        <v>0</v>
      </c>
      <c r="CVS9" s="61">
        <v>0</v>
      </c>
      <c r="CVT9" s="61">
        <v>0</v>
      </c>
      <c r="CVU9" s="61">
        <v>0</v>
      </c>
      <c r="CVV9" s="61">
        <v>0</v>
      </c>
      <c r="CVW9" s="61">
        <v>0</v>
      </c>
      <c r="CVX9" s="61">
        <v>20</v>
      </c>
      <c r="CVY9" s="61">
        <v>4</v>
      </c>
      <c r="CVZ9" s="61">
        <v>3000</v>
      </c>
      <c r="CWA9" s="61">
        <v>0</v>
      </c>
      <c r="CWB9" s="61">
        <v>20</v>
      </c>
      <c r="CWC9" s="61">
        <v>4</v>
      </c>
      <c r="CWD9" s="61">
        <v>1000</v>
      </c>
      <c r="CWE9" s="61">
        <v>0</v>
      </c>
      <c r="CWF9" s="61">
        <v>20</v>
      </c>
      <c r="CWG9" s="61">
        <v>4</v>
      </c>
      <c r="CWH9" s="61">
        <v>3000</v>
      </c>
      <c r="CWI9" s="61">
        <v>0</v>
      </c>
      <c r="CWJ9" s="61">
        <v>20</v>
      </c>
      <c r="CWK9" s="61">
        <v>4</v>
      </c>
      <c r="CWL9" s="61">
        <v>1000</v>
      </c>
      <c r="CWM9" s="61">
        <v>0</v>
      </c>
      <c r="CWN9" s="61">
        <v>20</v>
      </c>
      <c r="CWO9" s="61">
        <v>4</v>
      </c>
      <c r="CWP9" s="61">
        <v>1000</v>
      </c>
      <c r="CWQ9" s="61">
        <v>0</v>
      </c>
      <c r="CWR9" s="61">
        <v>0</v>
      </c>
      <c r="CWS9" s="61">
        <v>0</v>
      </c>
      <c r="CWT9" s="61">
        <v>0</v>
      </c>
      <c r="CWU9" s="61">
        <v>0</v>
      </c>
      <c r="CWV9" s="61">
        <v>0</v>
      </c>
      <c r="CWW9" s="61">
        <v>0</v>
      </c>
      <c r="CWX9" s="61">
        <v>0</v>
      </c>
      <c r="CWY9" s="61">
        <v>0</v>
      </c>
      <c r="CWZ9" s="61">
        <v>0</v>
      </c>
      <c r="CXA9" s="61">
        <v>0</v>
      </c>
      <c r="CXB9" s="61">
        <v>0</v>
      </c>
      <c r="CXC9" s="61">
        <v>0</v>
      </c>
      <c r="CXD9" s="61">
        <v>0</v>
      </c>
      <c r="CXE9" s="61">
        <v>0</v>
      </c>
      <c r="CXF9" s="61">
        <v>0</v>
      </c>
      <c r="CXG9" s="61">
        <v>0</v>
      </c>
      <c r="CXH9" s="61">
        <v>0</v>
      </c>
      <c r="CXI9" s="61">
        <v>0</v>
      </c>
      <c r="CXJ9" s="61">
        <v>0</v>
      </c>
      <c r="CXK9" s="61">
        <v>0</v>
      </c>
      <c r="CXL9" s="61">
        <v>0</v>
      </c>
      <c r="CXM9" s="61">
        <v>0</v>
      </c>
      <c r="CXN9" s="61">
        <v>0</v>
      </c>
      <c r="CXO9" s="61">
        <v>0</v>
      </c>
      <c r="CXP9" s="61">
        <v>0</v>
      </c>
      <c r="CXQ9" s="61">
        <v>0</v>
      </c>
      <c r="CXR9" s="61">
        <v>0</v>
      </c>
      <c r="CXS9" s="61">
        <v>0</v>
      </c>
      <c r="CXT9" s="61">
        <v>0</v>
      </c>
      <c r="CXU9" s="61">
        <v>0</v>
      </c>
      <c r="CXV9" s="61">
        <v>0</v>
      </c>
      <c r="CXW9" s="61">
        <v>0</v>
      </c>
      <c r="CXX9" s="61">
        <v>0</v>
      </c>
      <c r="CXY9" s="61">
        <v>0</v>
      </c>
      <c r="CXZ9" s="61">
        <v>0</v>
      </c>
      <c r="CYA9" s="61">
        <v>0</v>
      </c>
      <c r="CYB9" s="61">
        <v>0</v>
      </c>
      <c r="CYC9" s="61">
        <v>0</v>
      </c>
      <c r="CYD9" s="61">
        <v>0</v>
      </c>
      <c r="CYE9" s="61">
        <v>0</v>
      </c>
      <c r="CYF9" s="61">
        <v>0</v>
      </c>
      <c r="CYG9" s="61">
        <v>0</v>
      </c>
      <c r="CYH9" s="61">
        <v>0</v>
      </c>
      <c r="CYI9" s="61">
        <v>0</v>
      </c>
      <c r="CYJ9" s="61">
        <v>0</v>
      </c>
      <c r="CYK9" s="61">
        <v>0</v>
      </c>
      <c r="CYL9" s="61">
        <v>0</v>
      </c>
      <c r="CYM9" s="61">
        <v>0</v>
      </c>
      <c r="CYN9" s="61">
        <v>0</v>
      </c>
      <c r="CYO9" s="61">
        <v>0</v>
      </c>
      <c r="CYP9" s="61">
        <v>0</v>
      </c>
      <c r="CYQ9" s="61">
        <v>0</v>
      </c>
      <c r="CYR9" s="61">
        <v>0</v>
      </c>
      <c r="CYS9" s="61">
        <v>0</v>
      </c>
      <c r="CYT9" s="61">
        <v>0</v>
      </c>
      <c r="CYU9" s="61">
        <v>0</v>
      </c>
      <c r="CYV9" s="61">
        <v>40</v>
      </c>
      <c r="CYW9" s="61">
        <v>0</v>
      </c>
      <c r="CYX9" s="61">
        <v>118</v>
      </c>
      <c r="CYY9" s="61">
        <v>10</v>
      </c>
      <c r="CYZ9" s="61">
        <v>122</v>
      </c>
      <c r="CZA9" s="61">
        <v>10</v>
      </c>
      <c r="CZB9" s="61">
        <v>0</v>
      </c>
      <c r="CZC9" s="61">
        <v>115</v>
      </c>
      <c r="CZD9" s="61">
        <v>118</v>
      </c>
      <c r="CZE9" s="61">
        <v>15</v>
      </c>
      <c r="CZF9" s="61">
        <v>0</v>
      </c>
      <c r="CZG9" s="61">
        <v>0</v>
      </c>
      <c r="CZH9" s="61">
        <v>0</v>
      </c>
      <c r="CZI9" s="61">
        <v>0</v>
      </c>
      <c r="CZJ9" s="61">
        <v>0</v>
      </c>
      <c r="CZK9" s="61">
        <v>0</v>
      </c>
      <c r="CZL9" s="61">
        <v>0</v>
      </c>
      <c r="CZM9" s="61">
        <v>0</v>
      </c>
      <c r="CZN9" s="61">
        <v>0</v>
      </c>
      <c r="CZO9" s="61">
        <v>0</v>
      </c>
      <c r="CZP9" s="61">
        <v>0</v>
      </c>
      <c r="CZQ9" s="61">
        <v>0</v>
      </c>
      <c r="CZR9" s="61">
        <v>0</v>
      </c>
      <c r="CZS9" s="61">
        <v>0</v>
      </c>
      <c r="CZT9" s="61">
        <v>0</v>
      </c>
      <c r="CZU9" s="61">
        <v>0</v>
      </c>
      <c r="CZV9" s="61">
        <v>0</v>
      </c>
      <c r="CZW9" s="61">
        <v>0</v>
      </c>
      <c r="CZX9" s="61">
        <v>0</v>
      </c>
      <c r="CZY9" s="61">
        <v>0</v>
      </c>
      <c r="CZZ9" s="61">
        <v>0</v>
      </c>
      <c r="DAA9" s="61">
        <v>0</v>
      </c>
      <c r="DAB9" s="61">
        <v>0</v>
      </c>
      <c r="DAC9" s="61">
        <v>0</v>
      </c>
      <c r="DAD9" s="61">
        <v>0</v>
      </c>
      <c r="DAE9" s="61">
        <v>27</v>
      </c>
      <c r="DAF9" s="61">
        <v>20</v>
      </c>
      <c r="DAG9" s="61">
        <v>20</v>
      </c>
      <c r="DAH9" s="61">
        <v>20</v>
      </c>
      <c r="DAI9" s="61">
        <v>20</v>
      </c>
      <c r="DAJ9" s="61">
        <v>18</v>
      </c>
      <c r="DAK9" s="61">
        <v>18</v>
      </c>
      <c r="DAL9" s="61">
        <v>18</v>
      </c>
      <c r="DAM9" s="61">
        <v>18</v>
      </c>
      <c r="DAN9" s="61">
        <v>5</v>
      </c>
      <c r="DAO9" s="61">
        <v>0</v>
      </c>
      <c r="DAP9" s="61">
        <v>10</v>
      </c>
      <c r="DAQ9" s="61">
        <v>48</v>
      </c>
      <c r="DAR9" s="61">
        <v>60</v>
      </c>
      <c r="DAS9" s="61">
        <v>13</v>
      </c>
      <c r="DAT9" s="61">
        <v>100</v>
      </c>
      <c r="DAU9" s="61">
        <v>33</v>
      </c>
      <c r="DAV9" s="61">
        <v>75</v>
      </c>
      <c r="DAW9" s="61">
        <v>17</v>
      </c>
      <c r="DAX9" s="61">
        <v>50</v>
      </c>
      <c r="DAY9" s="61">
        <v>17</v>
      </c>
      <c r="DAZ9" s="61">
        <v>30</v>
      </c>
      <c r="DBA9" s="61">
        <v>13</v>
      </c>
      <c r="DBB9" s="61">
        <v>10</v>
      </c>
      <c r="DBC9" s="61">
        <v>1</v>
      </c>
      <c r="DBD9" s="61">
        <v>30</v>
      </c>
      <c r="DBE9" s="61">
        <v>700</v>
      </c>
      <c r="DBF9" s="61">
        <v>10</v>
      </c>
      <c r="DBG9" s="61">
        <v>0</v>
      </c>
      <c r="DBH9" s="61">
        <v>0</v>
      </c>
      <c r="DBI9" s="61">
        <v>0</v>
      </c>
      <c r="DBJ9" s="61">
        <v>0</v>
      </c>
      <c r="DBK9" s="61">
        <v>3</v>
      </c>
      <c r="DBL9" s="61">
        <v>0</v>
      </c>
      <c r="DBM9" s="61">
        <v>0</v>
      </c>
      <c r="DBN9" s="61">
        <v>15000</v>
      </c>
      <c r="DBO9" s="61">
        <v>4000</v>
      </c>
      <c r="DBP9" s="61">
        <v>0</v>
      </c>
      <c r="DBQ9" s="61">
        <v>0</v>
      </c>
      <c r="DBR9" s="61">
        <v>30</v>
      </c>
      <c r="DBS9" s="61">
        <v>8</v>
      </c>
      <c r="DBT9" s="61">
        <v>10</v>
      </c>
      <c r="DBU9" s="61">
        <v>32</v>
      </c>
      <c r="DBV9" s="61">
        <v>30</v>
      </c>
      <c r="DBW9" s="61">
        <v>30</v>
      </c>
      <c r="DBX9" s="61">
        <v>30</v>
      </c>
      <c r="DBY9" s="61">
        <v>25</v>
      </c>
      <c r="DBZ9" s="61">
        <v>1</v>
      </c>
      <c r="DCA9" s="61">
        <v>1</v>
      </c>
      <c r="DCB9" s="61">
        <v>0</v>
      </c>
      <c r="DCC9" s="61">
        <v>0</v>
      </c>
      <c r="DCD9" s="61">
        <v>1.5</v>
      </c>
      <c r="DCE9" s="61">
        <v>1.5</v>
      </c>
      <c r="DCF9" s="61">
        <v>0</v>
      </c>
      <c r="DCG9" s="61">
        <v>2</v>
      </c>
      <c r="DCH9" s="61">
        <v>1</v>
      </c>
      <c r="DCI9" s="61">
        <v>50</v>
      </c>
      <c r="DCJ9" s="61">
        <v>3</v>
      </c>
      <c r="DCK9" s="61">
        <v>3</v>
      </c>
      <c r="DCL9" s="61">
        <v>8</v>
      </c>
      <c r="DCM9" s="61">
        <v>8</v>
      </c>
      <c r="DCN9" s="61">
        <v>1</v>
      </c>
      <c r="DCO9" s="61">
        <v>0</v>
      </c>
      <c r="DCP9" s="61">
        <v>0.03</v>
      </c>
      <c r="DCQ9" s="61">
        <v>1</v>
      </c>
      <c r="DCR9" s="61">
        <v>235</v>
      </c>
      <c r="DCS9" s="61">
        <v>100</v>
      </c>
      <c r="DCT9" s="61">
        <v>2000</v>
      </c>
      <c r="DCU9" s="61">
        <v>180</v>
      </c>
      <c r="DCV9" s="61">
        <v>-1.1499999999999999</v>
      </c>
      <c r="DCW9" s="61">
        <v>3000</v>
      </c>
      <c r="DCX9" s="61">
        <v>30</v>
      </c>
      <c r="DCY9" s="61">
        <v>200</v>
      </c>
      <c r="DCZ9" s="61">
        <v>100</v>
      </c>
      <c r="DDA9" s="61">
        <v>100</v>
      </c>
      <c r="DDB9" s="61">
        <v>100</v>
      </c>
      <c r="DDC9" s="61">
        <v>100</v>
      </c>
      <c r="DDD9" s="61">
        <v>130</v>
      </c>
      <c r="DDE9" s="61">
        <v>100</v>
      </c>
      <c r="DDF9" s="61">
        <v>100</v>
      </c>
      <c r="DDG9" s="61">
        <v>100</v>
      </c>
      <c r="DDH9" s="61">
        <v>100</v>
      </c>
      <c r="DDI9" s="61">
        <v>130</v>
      </c>
      <c r="DDJ9" s="61">
        <v>100</v>
      </c>
      <c r="DDK9" s="61">
        <v>100</v>
      </c>
      <c r="DDL9" s="61">
        <v>100</v>
      </c>
      <c r="DDM9" s="61">
        <v>100</v>
      </c>
      <c r="DDN9" s="61">
        <v>100</v>
      </c>
      <c r="DDO9" s="61">
        <v>130</v>
      </c>
      <c r="DDP9" s="61">
        <v>100</v>
      </c>
      <c r="DDQ9" s="61">
        <v>130</v>
      </c>
      <c r="DDR9" s="61">
        <v>100</v>
      </c>
      <c r="DDS9" s="61">
        <v>100</v>
      </c>
      <c r="DDT9" s="61">
        <v>100</v>
      </c>
      <c r="DDU9" s="61">
        <v>100</v>
      </c>
      <c r="DDV9" s="61">
        <v>130</v>
      </c>
      <c r="DDW9" s="61">
        <v>100</v>
      </c>
      <c r="DDX9" s="61">
        <v>0.5</v>
      </c>
      <c r="DDY9" s="61">
        <v>0.3</v>
      </c>
      <c r="DDZ9" s="61">
        <v>1</v>
      </c>
      <c r="DEA9" s="61">
        <v>1000</v>
      </c>
      <c r="DEB9" s="61">
        <v>200</v>
      </c>
      <c r="DEC9" s="61">
        <v>70</v>
      </c>
      <c r="DED9" s="61">
        <v>20</v>
      </c>
      <c r="DEE9" s="61">
        <v>80</v>
      </c>
      <c r="DEF9" s="61">
        <v>2</v>
      </c>
      <c r="DEG9" s="61">
        <v>0</v>
      </c>
      <c r="DEH9" s="61">
        <v>0</v>
      </c>
      <c r="DEI9" s="61">
        <v>0</v>
      </c>
      <c r="DEJ9" s="61">
        <v>0</v>
      </c>
      <c r="DEK9" s="61">
        <v>11</v>
      </c>
      <c r="DEL9" s="61">
        <v>-8</v>
      </c>
      <c r="DEM9" s="61">
        <v>3</v>
      </c>
      <c r="DEN9" s="61">
        <v>2</v>
      </c>
      <c r="DEO9" s="61">
        <v>0</v>
      </c>
      <c r="DEP9" s="61">
        <v>200</v>
      </c>
      <c r="DEQ9" s="61">
        <v>300</v>
      </c>
      <c r="DER9" s="61">
        <v>20</v>
      </c>
      <c r="DES9" s="61">
        <v>7</v>
      </c>
      <c r="DET9" s="61">
        <v>5</v>
      </c>
      <c r="DEU9" s="61">
        <v>30</v>
      </c>
      <c r="DEV9" s="61">
        <v>133</v>
      </c>
      <c r="DEW9" s="61">
        <v>5</v>
      </c>
      <c r="DEX9" s="61">
        <v>100</v>
      </c>
      <c r="DEY9" s="61">
        <v>3</v>
      </c>
      <c r="DEZ9" s="61">
        <v>0</v>
      </c>
      <c r="DFA9" s="61">
        <v>15</v>
      </c>
      <c r="DFB9" s="61">
        <v>60</v>
      </c>
      <c r="DFE9" s="61">
        <v>60</v>
      </c>
      <c r="DFF9" s="61">
        <v>-27</v>
      </c>
      <c r="DFG9" s="61">
        <v>5</v>
      </c>
      <c r="DFH9" s="61">
        <v>9</v>
      </c>
      <c r="DFI9" s="61">
        <v>12</v>
      </c>
      <c r="DFJ9" s="61">
        <v>14</v>
      </c>
      <c r="DFK9" s="61">
        <v>18</v>
      </c>
      <c r="DFL9" s="61">
        <v>22</v>
      </c>
      <c r="DFM9" s="61">
        <v>0</v>
      </c>
      <c r="DFN9" s="61">
        <v>0</v>
      </c>
      <c r="DFO9" s="61">
        <v>0</v>
      </c>
      <c r="DFP9" s="61">
        <v>0</v>
      </c>
      <c r="DFQ9" s="61">
        <v>0</v>
      </c>
      <c r="DFR9" s="61">
        <v>0</v>
      </c>
      <c r="DFS9" s="61">
        <v>0.95</v>
      </c>
      <c r="DFT9" s="61">
        <v>0.9</v>
      </c>
      <c r="DFU9" s="61">
        <v>0.9</v>
      </c>
      <c r="DFV9" s="61">
        <v>0.9</v>
      </c>
      <c r="DFW9" s="61">
        <v>0.95</v>
      </c>
      <c r="DFX9" s="61">
        <v>1</v>
      </c>
      <c r="DFY9" s="61">
        <v>105</v>
      </c>
      <c r="DFZ9" s="61">
        <v>95</v>
      </c>
      <c r="DGM9" s="61">
        <v>0</v>
      </c>
      <c r="DGN9" s="61">
        <v>0</v>
      </c>
      <c r="DGO9" s="61">
        <v>0</v>
      </c>
      <c r="DGP9" s="61">
        <v>0</v>
      </c>
      <c r="DGQ9" s="61">
        <v>0.5</v>
      </c>
      <c r="DGR9" s="61">
        <v>1</v>
      </c>
      <c r="DGS9" s="61">
        <v>0.5</v>
      </c>
      <c r="DGT9" s="61">
        <v>0</v>
      </c>
      <c r="DGU9" s="61">
        <v>0</v>
      </c>
      <c r="DGV9" s="61">
        <v>0</v>
      </c>
      <c r="DGW9" s="61">
        <v>0</v>
      </c>
      <c r="DGX9" s="61">
        <v>0</v>
      </c>
      <c r="DGY9" s="61">
        <v>400</v>
      </c>
      <c r="DGZ9" s="61">
        <v>0</v>
      </c>
      <c r="DHA9" s="61">
        <v>0</v>
      </c>
      <c r="DHB9" s="61">
        <v>1</v>
      </c>
      <c r="DHC9" s="61">
        <v>40</v>
      </c>
      <c r="DHD9" s="61">
        <v>0</v>
      </c>
      <c r="DHE9" s="61">
        <v>30</v>
      </c>
      <c r="DHF9" s="61">
        <v>30</v>
      </c>
      <c r="DHG9" s="61">
        <v>1</v>
      </c>
      <c r="DHH9" s="61">
        <v>1</v>
      </c>
      <c r="DHI9" s="61">
        <v>10</v>
      </c>
      <c r="DHJ9" s="61">
        <v>3</v>
      </c>
      <c r="DHK9" s="61">
        <v>1</v>
      </c>
      <c r="DHL9" s="61">
        <v>10500</v>
      </c>
      <c r="DHM9" s="61">
        <v>0</v>
      </c>
      <c r="DHN9" s="61">
        <v>0</v>
      </c>
      <c r="DHO9" s="61">
        <v>0</v>
      </c>
      <c r="DHP9" s="61">
        <v>0</v>
      </c>
      <c r="DHQ9" s="61">
        <v>1</v>
      </c>
      <c r="DHR9" s="61">
        <v>0</v>
      </c>
      <c r="DHS9" s="61">
        <v>0</v>
      </c>
      <c r="DHT9" s="61">
        <v>0</v>
      </c>
      <c r="DHU9" s="61">
        <v>0.2</v>
      </c>
      <c r="DHV9" s="61">
        <v>0.3</v>
      </c>
      <c r="DHW9" s="61">
        <v>30</v>
      </c>
      <c r="DHX9" s="61">
        <v>60</v>
      </c>
      <c r="DHY9" s="61">
        <v>65</v>
      </c>
      <c r="DHZ9" s="61">
        <v>0</v>
      </c>
      <c r="DIA9" s="61">
        <v>4</v>
      </c>
      <c r="DIB9" s="61">
        <v>4</v>
      </c>
      <c r="DIC9" s="61">
        <v>0.01</v>
      </c>
      <c r="DID9" s="61">
        <v>0.01</v>
      </c>
      <c r="DIE9" s="61">
        <v>0.2</v>
      </c>
      <c r="DIF9" s="61">
        <v>0.2</v>
      </c>
      <c r="DIG9" s="61">
        <v>1</v>
      </c>
      <c r="DIH9" s="61">
        <v>0.84</v>
      </c>
      <c r="DII9" s="61">
        <v>1</v>
      </c>
      <c r="DIJ9" s="61">
        <v>0.84</v>
      </c>
      <c r="DIK9" s="61">
        <v>1</v>
      </c>
      <c r="DIL9" s="61">
        <v>30</v>
      </c>
      <c r="DIM9" s="61">
        <v>0</v>
      </c>
      <c r="DIN9" s="61">
        <v>0</v>
      </c>
      <c r="DIO9" s="61">
        <v>0</v>
      </c>
      <c r="DIP9" s="61">
        <v>100</v>
      </c>
      <c r="DIQ9" s="61">
        <v>100</v>
      </c>
      <c r="DIR9" s="61">
        <v>10</v>
      </c>
      <c r="DIS9" s="61">
        <v>50</v>
      </c>
      <c r="DIT9" s="61">
        <v>50</v>
      </c>
      <c r="DIU9" s="61">
        <v>0</v>
      </c>
      <c r="DIV9" s="61">
        <v>0.2</v>
      </c>
      <c r="DIW9" s="61">
        <v>0.2</v>
      </c>
      <c r="DIX9" s="61">
        <v>0</v>
      </c>
      <c r="DIY9" s="61">
        <v>0</v>
      </c>
      <c r="DIZ9" s="61">
        <v>0</v>
      </c>
      <c r="DJA9" s="61">
        <v>0</v>
      </c>
      <c r="DJB9" s="61">
        <v>0</v>
      </c>
      <c r="DJC9" s="61">
        <v>0</v>
      </c>
      <c r="DJD9" s="61">
        <v>0</v>
      </c>
      <c r="DJE9" s="61">
        <v>0</v>
      </c>
      <c r="DJF9" s="61">
        <v>0</v>
      </c>
      <c r="DJG9" s="61">
        <v>30</v>
      </c>
      <c r="DJH9" s="61">
        <v>14400</v>
      </c>
      <c r="DJI9" s="61">
        <v>300</v>
      </c>
      <c r="DJJ9" s="61">
        <v>86400</v>
      </c>
      <c r="DJK9" s="61">
        <v>300</v>
      </c>
      <c r="DJL9" s="61">
        <v>1200</v>
      </c>
      <c r="DJM9" s="61">
        <v>5000</v>
      </c>
      <c r="DJN9" s="61">
        <v>-5000</v>
      </c>
      <c r="DJO9" s="61">
        <v>50</v>
      </c>
      <c r="DJP9" s="61">
        <v>0</v>
      </c>
      <c r="DJQ9" s="61">
        <v>0</v>
      </c>
      <c r="DJR9" s="61">
        <v>0</v>
      </c>
      <c r="DJS9" s="61">
        <v>0</v>
      </c>
      <c r="DJT9" s="61">
        <v>0</v>
      </c>
      <c r="DJU9" s="61">
        <v>0</v>
      </c>
      <c r="DJV9" s="61">
        <v>0</v>
      </c>
      <c r="DJW9" s="61">
        <v>0</v>
      </c>
      <c r="DJX9" s="61">
        <v>50.2</v>
      </c>
      <c r="DJY9" s="61">
        <v>47.5</v>
      </c>
      <c r="DJZ9" s="61">
        <v>0</v>
      </c>
      <c r="DKA9" s="61">
        <v>0</v>
      </c>
      <c r="DKB9" s="61">
        <v>0</v>
      </c>
      <c r="DKC9" s="61">
        <v>0</v>
      </c>
      <c r="DKD9" s="61">
        <v>0</v>
      </c>
      <c r="DKE9" s="61">
        <v>0</v>
      </c>
      <c r="DKF9" s="61">
        <v>0</v>
      </c>
      <c r="DKG9" s="61">
        <v>0</v>
      </c>
      <c r="DKH9" s="61">
        <v>1</v>
      </c>
      <c r="DKI9" s="61">
        <v>1</v>
      </c>
      <c r="DKJ9" s="61">
        <v>1400</v>
      </c>
      <c r="DKK9" s="61">
        <v>0</v>
      </c>
      <c r="DKL9" s="61">
        <v>1</v>
      </c>
      <c r="DKM9" s="61">
        <v>0</v>
      </c>
      <c r="DKN9" s="61">
        <v>0</v>
      </c>
      <c r="DKO9" s="61">
        <v>300</v>
      </c>
      <c r="DKP9" s="61">
        <v>30</v>
      </c>
      <c r="DKQ9" s="61">
        <v>8</v>
      </c>
      <c r="DKR9" s="61">
        <v>0</v>
      </c>
      <c r="DKS9" s="61">
        <v>110</v>
      </c>
      <c r="DKT9" s="61">
        <v>90</v>
      </c>
      <c r="DKU9" s="61">
        <v>35</v>
      </c>
      <c r="DKV9" s="61">
        <v>7</v>
      </c>
      <c r="DKW9" s="61">
        <v>0</v>
      </c>
      <c r="DKX9" s="61">
        <v>0</v>
      </c>
      <c r="DKY9" s="61">
        <v>1</v>
      </c>
      <c r="DKZ9" s="61">
        <v>-0.2</v>
      </c>
      <c r="DLA9" s="61">
        <v>50</v>
      </c>
      <c r="DLB9" s="61">
        <v>110</v>
      </c>
      <c r="DLC9" s="61">
        <v>80</v>
      </c>
      <c r="DLD9" s="61">
        <v>1</v>
      </c>
      <c r="DLE9" s="61">
        <v>0</v>
      </c>
      <c r="DLF9" s="61">
        <v>183</v>
      </c>
      <c r="DLG9" s="61">
        <v>200</v>
      </c>
      <c r="DLH9" s="61">
        <v>1</v>
      </c>
      <c r="DLI9" s="61">
        <v>100</v>
      </c>
      <c r="DLJ9" s="61">
        <v>10</v>
      </c>
      <c r="DLK9" s="61">
        <v>2</v>
      </c>
      <c r="DLL9" s="61">
        <v>0.3</v>
      </c>
      <c r="DLM9" s="61">
        <v>3</v>
      </c>
      <c r="DLN9" s="61">
        <v>4</v>
      </c>
      <c r="DLO9" s="61">
        <v>10</v>
      </c>
      <c r="DLP9" s="61">
        <v>0.5</v>
      </c>
      <c r="DLQ9" s="61">
        <v>4</v>
      </c>
      <c r="DLR9" s="61">
        <v>10500</v>
      </c>
      <c r="DLS9" s="61">
        <v>20</v>
      </c>
      <c r="DLT9" s="61">
        <v>10</v>
      </c>
      <c r="DLU9" s="61">
        <v>3</v>
      </c>
      <c r="DLV9" s="61">
        <v>10500</v>
      </c>
      <c r="DLW9" s="61">
        <v>0</v>
      </c>
      <c r="DLX9" s="61">
        <v>0</v>
      </c>
      <c r="DLY9" s="61">
        <v>0</v>
      </c>
      <c r="DLZ9" s="61">
        <v>0</v>
      </c>
      <c r="DMA9" s="61">
        <v>10500</v>
      </c>
      <c r="DMB9" s="61">
        <v>120</v>
      </c>
      <c r="DMC9" s="61">
        <v>90</v>
      </c>
      <c r="DMD9" s="61">
        <v>45</v>
      </c>
      <c r="DME9" s="61">
        <v>0</v>
      </c>
      <c r="DMF9" s="61">
        <v>10</v>
      </c>
      <c r="DMG9" s="61">
        <v>0</v>
      </c>
      <c r="DMH9" s="61">
        <v>0</v>
      </c>
      <c r="DMI9" s="61">
        <v>0</v>
      </c>
      <c r="DMJ9" s="61">
        <v>-0.4</v>
      </c>
      <c r="DMK9" s="61">
        <v>50</v>
      </c>
      <c r="DML9" s="61">
        <v>110</v>
      </c>
      <c r="DMM9" s="61">
        <v>80</v>
      </c>
      <c r="DMN9" s="61">
        <v>0</v>
      </c>
      <c r="DMO9" s="61">
        <v>0</v>
      </c>
      <c r="DMP9" s="61">
        <v>400</v>
      </c>
      <c r="DMQ9" s="61">
        <v>200</v>
      </c>
      <c r="DMR9" s="61">
        <v>0</v>
      </c>
      <c r="DMS9" s="61">
        <v>100</v>
      </c>
      <c r="DMT9" s="61">
        <v>100</v>
      </c>
      <c r="DMU9" s="61">
        <v>10</v>
      </c>
      <c r="DMV9" s="61">
        <v>2</v>
      </c>
      <c r="DMW9" s="61">
        <v>0.3</v>
      </c>
      <c r="DMX9" s="61">
        <v>3</v>
      </c>
      <c r="DMY9" s="61">
        <v>4</v>
      </c>
      <c r="DMZ9" s="61">
        <v>10</v>
      </c>
      <c r="DNA9" s="61">
        <v>0.5</v>
      </c>
      <c r="DNB9" s="61">
        <v>4</v>
      </c>
      <c r="DNC9" s="61">
        <v>10500</v>
      </c>
      <c r="DND9" s="61">
        <v>20</v>
      </c>
      <c r="DNE9" s="61">
        <v>10</v>
      </c>
      <c r="DNF9" s="61">
        <v>5</v>
      </c>
      <c r="DNG9" s="61">
        <v>10500</v>
      </c>
      <c r="DNH9" s="61">
        <v>0</v>
      </c>
      <c r="DNI9" s="61">
        <v>0</v>
      </c>
      <c r="DNJ9" s="61">
        <v>0</v>
      </c>
      <c r="DNK9" s="61">
        <v>0</v>
      </c>
      <c r="DNL9" s="61">
        <v>10500</v>
      </c>
      <c r="DNM9" s="61">
        <v>120</v>
      </c>
      <c r="DNN9" s="61">
        <v>90</v>
      </c>
      <c r="DNO9" s="61">
        <v>45</v>
      </c>
      <c r="DNP9" s="61">
        <v>0</v>
      </c>
      <c r="DNQ9" s="61">
        <v>0</v>
      </c>
      <c r="DNR9" s="61">
        <v>0</v>
      </c>
      <c r="DNS9" s="61">
        <v>0</v>
      </c>
      <c r="DNT9" s="61">
        <v>0</v>
      </c>
      <c r="DNU9" s="61">
        <v>0</v>
      </c>
      <c r="DNV9" s="61">
        <v>0</v>
      </c>
      <c r="DNW9" s="61">
        <v>1</v>
      </c>
      <c r="DNX9" s="61">
        <v>1</v>
      </c>
      <c r="DNY9" s="61">
        <v>0</v>
      </c>
      <c r="DNZ9" s="61">
        <v>0</v>
      </c>
      <c r="DOA9" s="61">
        <v>0</v>
      </c>
      <c r="DOB9" s="61">
        <v>6000</v>
      </c>
      <c r="DOC9" s="61">
        <v>20</v>
      </c>
      <c r="DOD9" s="61">
        <v>100</v>
      </c>
      <c r="DOE9" s="61">
        <v>50</v>
      </c>
      <c r="DOF9" s="61">
        <v>80</v>
      </c>
      <c r="DOG9" s="61">
        <v>250</v>
      </c>
      <c r="DOH9" s="61">
        <v>100</v>
      </c>
      <c r="DOI9" s="61">
        <v>230</v>
      </c>
      <c r="DOJ9" s="61">
        <v>0</v>
      </c>
      <c r="DOK9" s="61">
        <v>0</v>
      </c>
      <c r="DOL9" s="61">
        <v>0</v>
      </c>
      <c r="DOM9" s="61">
        <v>50</v>
      </c>
      <c r="DON9" s="61">
        <v>0</v>
      </c>
      <c r="DOO9" s="61">
        <v>0</v>
      </c>
      <c r="DOP9" s="61">
        <v>0</v>
      </c>
      <c r="DOQ9" s="61">
        <v>0</v>
      </c>
      <c r="DOR9" s="61">
        <v>1</v>
      </c>
      <c r="DOS9" s="61">
        <v>0</v>
      </c>
      <c r="DOT9" s="61">
        <v>5</v>
      </c>
      <c r="DOU9" s="61">
        <v>30</v>
      </c>
      <c r="DOV9" s="61">
        <v>30</v>
      </c>
      <c r="DOW9" s="61">
        <v>70</v>
      </c>
      <c r="DOX9" s="61">
        <v>490</v>
      </c>
      <c r="DOY9" s="61">
        <v>490</v>
      </c>
      <c r="DOZ9" s="61">
        <v>300</v>
      </c>
      <c r="DPA9" s="61">
        <v>30</v>
      </c>
      <c r="DPB9" s="61">
        <v>120</v>
      </c>
      <c r="DPC9" s="61">
        <v>30</v>
      </c>
      <c r="DPE9" s="61">
        <v>0</v>
      </c>
      <c r="DPG9" s="61">
        <v>0</v>
      </c>
      <c r="DPH9" s="61">
        <v>0</v>
      </c>
      <c r="DPI9" s="61">
        <v>1</v>
      </c>
      <c r="DPJ9" s="61">
        <v>0</v>
      </c>
      <c r="DPK9" s="61">
        <v>0</v>
      </c>
      <c r="DPM9" s="61">
        <v>0</v>
      </c>
      <c r="DPO9" s="61">
        <v>0</v>
      </c>
      <c r="DPS9" s="61">
        <v>1</v>
      </c>
      <c r="DPT9" s="61">
        <v>1</v>
      </c>
      <c r="DPX9" s="61">
        <v>0</v>
      </c>
      <c r="DPY9" s="61">
        <v>0</v>
      </c>
      <c r="DQA9" s="61">
        <v>1</v>
      </c>
      <c r="DQC9" s="61">
        <v>1</v>
      </c>
      <c r="DQD9" s="61">
        <v>0</v>
      </c>
      <c r="DQE9" s="61">
        <v>1</v>
      </c>
      <c r="DQG9" s="61">
        <v>1</v>
      </c>
      <c r="DQH9" s="61">
        <v>0</v>
      </c>
      <c r="DQQ9" s="61">
        <v>0</v>
      </c>
      <c r="DQR9" s="61">
        <v>1</v>
      </c>
      <c r="DQT9" s="61">
        <v>0</v>
      </c>
      <c r="DQU9" s="61">
        <v>0</v>
      </c>
      <c r="DQX9" s="61">
        <v>1</v>
      </c>
      <c r="DQZ9" s="61">
        <v>0</v>
      </c>
      <c r="DRA9" s="61">
        <v>0</v>
      </c>
      <c r="DRB9" s="61">
        <v>1</v>
      </c>
      <c r="DRC9" s="61">
        <v>0</v>
      </c>
      <c r="DRE9" s="61">
        <v>0</v>
      </c>
      <c r="DRF9" s="61">
        <v>0</v>
      </c>
      <c r="DRG9" s="61">
        <v>0</v>
      </c>
      <c r="DRH9" s="61">
        <v>0</v>
      </c>
      <c r="DRJ9" s="61">
        <v>0</v>
      </c>
      <c r="DRN9" s="61">
        <v>1</v>
      </c>
      <c r="DRP9" s="61">
        <v>616</v>
      </c>
      <c r="DRU9" s="61">
        <v>11</v>
      </c>
      <c r="DRV9" s="61">
        <v>0</v>
      </c>
      <c r="DRW9" s="61">
        <v>166</v>
      </c>
      <c r="DRY9" s="61">
        <v>1</v>
      </c>
      <c r="DRZ9" s="61">
        <v>1</v>
      </c>
      <c r="DSA9" s="61">
        <v>1</v>
      </c>
      <c r="DSK9" s="61">
        <v>0</v>
      </c>
      <c r="DSL9" s="61">
        <v>0.5</v>
      </c>
      <c r="DSM9" s="61">
        <v>0.1</v>
      </c>
      <c r="DSN9" s="61">
        <v>0.1</v>
      </c>
      <c r="DSO9" s="61">
        <v>100</v>
      </c>
      <c r="DSP9" s="61">
        <v>35</v>
      </c>
      <c r="DSQ9" s="61">
        <v>0</v>
      </c>
      <c r="DSR9" s="61">
        <v>1</v>
      </c>
      <c r="DSS9" s="61">
        <v>2</v>
      </c>
      <c r="DST9" s="61">
        <v>100</v>
      </c>
      <c r="DSU9" s="61">
        <v>0</v>
      </c>
      <c r="DSV9" s="61">
        <v>0</v>
      </c>
      <c r="DSW9" s="61">
        <v>1</v>
      </c>
      <c r="DSX9" s="61">
        <v>1</v>
      </c>
      <c r="DSY9" s="61">
        <v>1</v>
      </c>
      <c r="DSZ9" s="61">
        <v>1</v>
      </c>
      <c r="DTA9" s="61">
        <v>0</v>
      </c>
      <c r="DTB9" s="61">
        <v>0</v>
      </c>
      <c r="DTC9" s="61">
        <v>45</v>
      </c>
      <c r="DTD9" s="61">
        <v>35</v>
      </c>
      <c r="DTE9" s="61">
        <v>0</v>
      </c>
      <c r="DTF9" s="61">
        <v>100</v>
      </c>
      <c r="DTG9" s="61">
        <v>20</v>
      </c>
      <c r="DTH9" s="61">
        <v>0</v>
      </c>
      <c r="DTI9" s="61">
        <v>0</v>
      </c>
      <c r="DTJ9" s="61">
        <v>-5</v>
      </c>
      <c r="DTK9" s="61">
        <v>15</v>
      </c>
      <c r="DTL9" s="61">
        <v>80</v>
      </c>
      <c r="DTM9" s="61">
        <v>100</v>
      </c>
      <c r="DTN9" s="61">
        <v>100</v>
      </c>
      <c r="DTO9" s="61">
        <v>0</v>
      </c>
      <c r="DTP9" s="61">
        <v>0</v>
      </c>
      <c r="DTQ9" s="61">
        <v>100</v>
      </c>
      <c r="DTR9" s="61">
        <v>-100</v>
      </c>
      <c r="DTS9" s="61">
        <v>0</v>
      </c>
      <c r="DTT9" s="61">
        <v>10</v>
      </c>
      <c r="DTU9" s="61">
        <v>0</v>
      </c>
      <c r="DTV9" s="61">
        <v>0</v>
      </c>
      <c r="DTW9" s="61">
        <v>0</v>
      </c>
      <c r="DTX9" s="61">
        <v>0</v>
      </c>
      <c r="DTY9" s="61">
        <v>10</v>
      </c>
      <c r="DTZ9" s="61">
        <v>0</v>
      </c>
      <c r="DUA9" s="61">
        <v>0</v>
      </c>
      <c r="DUB9" s="61">
        <v>0</v>
      </c>
      <c r="DUC9" s="61">
        <v>0</v>
      </c>
      <c r="DUD9" s="61">
        <v>10</v>
      </c>
      <c r="DUE9" s="61">
        <v>0</v>
      </c>
      <c r="DUF9" s="61">
        <v>0</v>
      </c>
      <c r="DUG9" s="61">
        <v>0</v>
      </c>
      <c r="DUH9" s="61">
        <v>1</v>
      </c>
      <c r="DUI9" s="61">
        <v>33</v>
      </c>
      <c r="DUJ9" s="61">
        <v>30</v>
      </c>
      <c r="DUK9" s="61">
        <v>0</v>
      </c>
      <c r="DUL9" s="61">
        <v>0</v>
      </c>
      <c r="DUM9" s="61">
        <v>9600</v>
      </c>
      <c r="DUN9" s="61">
        <v>2</v>
      </c>
      <c r="DUO9" s="61">
        <v>11</v>
      </c>
      <c r="DUP9" s="61">
        <v>111</v>
      </c>
      <c r="DUQ9" s="61">
        <v>11</v>
      </c>
      <c r="DUR9" s="61">
        <v>1</v>
      </c>
      <c r="DUS9" s="61">
        <v>9600</v>
      </c>
      <c r="DUT9" s="61">
        <v>2</v>
      </c>
      <c r="DUU9" s="61">
        <v>12</v>
      </c>
      <c r="DUV9" s="61">
        <v>112</v>
      </c>
      <c r="DUW9" s="61">
        <v>12</v>
      </c>
      <c r="DUX9" s="61">
        <v>1</v>
      </c>
      <c r="DUY9" s="61">
        <v>192</v>
      </c>
      <c r="DUZ9" s="61">
        <v>200</v>
      </c>
      <c r="DVA9" s="61">
        <v>168</v>
      </c>
      <c r="DVB9" s="61">
        <v>75</v>
      </c>
      <c r="DVC9" s="61">
        <v>502</v>
      </c>
      <c r="DVD9" s="61">
        <v>1</v>
      </c>
      <c r="DVE9" s="61">
        <v>255</v>
      </c>
      <c r="DVF9" s="61">
        <v>0</v>
      </c>
      <c r="DVG9" s="61">
        <v>255</v>
      </c>
      <c r="DVH9" s="61">
        <v>255</v>
      </c>
      <c r="DVI9" s="61">
        <v>1</v>
      </c>
      <c r="DVJ9" s="61">
        <v>0</v>
      </c>
      <c r="DVK9" s="61">
        <v>1</v>
      </c>
      <c r="DVL9" s="61">
        <v>0</v>
      </c>
      <c r="DVM9" s="61">
        <v>0</v>
      </c>
      <c r="DVN9" s="61">
        <v>0</v>
      </c>
      <c r="DVO9" s="61">
        <v>0</v>
      </c>
      <c r="DVP9" s="61">
        <v>0</v>
      </c>
      <c r="DVQ9" s="61">
        <v>0</v>
      </c>
      <c r="DVR9" s="61">
        <v>0</v>
      </c>
      <c r="DVS9" s="61">
        <v>0</v>
      </c>
      <c r="DVT9" s="61">
        <v>1</v>
      </c>
      <c r="DVU9" s="61">
        <v>65</v>
      </c>
      <c r="DVV9" s="61">
        <v>1</v>
      </c>
      <c r="DVW9" s="61">
        <v>0</v>
      </c>
      <c r="DVX9" s="61">
        <v>0</v>
      </c>
      <c r="DVY9" s="61">
        <v>0</v>
      </c>
      <c r="DVZ9" s="61">
        <v>-4.5</v>
      </c>
      <c r="DWA9" s="61">
        <v>10</v>
      </c>
      <c r="DWC9" s="61">
        <v>60</v>
      </c>
      <c r="DWD9" s="61">
        <v>55</v>
      </c>
      <c r="DWE9" s="61">
        <v>0</v>
      </c>
      <c r="DWF9" s="61">
        <v>2</v>
      </c>
      <c r="DWG9" s="61">
        <v>1.65</v>
      </c>
      <c r="DWH9" s="61">
        <v>1.82</v>
      </c>
      <c r="DWI9" s="61">
        <v>0.6</v>
      </c>
      <c r="DWJ9" s="61">
        <v>0.6</v>
      </c>
      <c r="DWK9" s="61">
        <v>1</v>
      </c>
      <c r="DWL9" s="61">
        <v>0</v>
      </c>
      <c r="DWM9" s="61">
        <v>300</v>
      </c>
      <c r="DWN9" s="61">
        <v>0</v>
      </c>
      <c r="DWO9" s="61">
        <v>300</v>
      </c>
      <c r="DWP9" s="61">
        <v>0</v>
      </c>
      <c r="DWQ9" s="61">
        <v>300</v>
      </c>
      <c r="DWR9" s="61">
        <v>0</v>
      </c>
      <c r="DWS9" s="61">
        <v>300</v>
      </c>
      <c r="DWT9" s="61">
        <v>0</v>
      </c>
      <c r="DWU9" s="61">
        <v>1</v>
      </c>
      <c r="DWV9" s="61">
        <v>0.1</v>
      </c>
      <c r="DWW9" s="61">
        <v>100</v>
      </c>
      <c r="DWX9" s="61">
        <v>0</v>
      </c>
      <c r="DWY9" s="61">
        <v>0</v>
      </c>
      <c r="DWZ9" s="61">
        <v>1</v>
      </c>
      <c r="DXA9" s="61">
        <v>0.1</v>
      </c>
      <c r="DXB9" s="61">
        <v>100</v>
      </c>
      <c r="DXC9" s="61">
        <v>0</v>
      </c>
      <c r="DXD9" s="61">
        <v>0</v>
      </c>
      <c r="DXE9" s="61">
        <v>1</v>
      </c>
      <c r="DXF9" s="61">
        <v>0.1</v>
      </c>
      <c r="DXG9" s="61">
        <v>100</v>
      </c>
      <c r="DXH9" s="61">
        <v>0</v>
      </c>
      <c r="DXI9" s="61">
        <v>0</v>
      </c>
      <c r="DXJ9" s="61">
        <v>1</v>
      </c>
      <c r="DXK9" s="61">
        <v>0.1</v>
      </c>
      <c r="DXL9" s="61">
        <v>100</v>
      </c>
      <c r="DXM9" s="61">
        <v>0</v>
      </c>
      <c r="DXN9" s="61">
        <v>560</v>
      </c>
      <c r="DXO9" s="61">
        <v>560</v>
      </c>
      <c r="DXP9" s="61">
        <v>560</v>
      </c>
      <c r="DXQ9" s="61">
        <v>560</v>
      </c>
      <c r="DXR9" s="61">
        <v>20</v>
      </c>
      <c r="DXS9" s="61">
        <v>3</v>
      </c>
      <c r="DXT9" s="61">
        <v>0.1</v>
      </c>
      <c r="DXU9" s="61">
        <v>0</v>
      </c>
      <c r="DXV9" s="61">
        <v>0</v>
      </c>
      <c r="DXW9" s="61">
        <v>0</v>
      </c>
      <c r="DXX9" s="61">
        <v>15</v>
      </c>
      <c r="DXY9" s="61">
        <v>30</v>
      </c>
      <c r="DXZ9" s="61">
        <v>0.01</v>
      </c>
      <c r="DYA9" s="61">
        <v>0.4</v>
      </c>
      <c r="DYB9" s="61">
        <v>0</v>
      </c>
      <c r="DYC9" s="61">
        <v>60</v>
      </c>
      <c r="DYD9" s="61">
        <v>30</v>
      </c>
      <c r="DYE9" s="61">
        <v>0</v>
      </c>
      <c r="DYF9" s="61">
        <v>0</v>
      </c>
      <c r="DYG9" s="61">
        <v>0</v>
      </c>
      <c r="DYH9" s="61">
        <v>0</v>
      </c>
      <c r="DYI9" s="61">
        <v>1200</v>
      </c>
      <c r="DYJ9" s="61">
        <v>1400</v>
      </c>
      <c r="DYK9" s="61">
        <v>0</v>
      </c>
      <c r="DYL9" s="61">
        <v>0.5</v>
      </c>
      <c r="DYN9" s="61">
        <v>0</v>
      </c>
      <c r="DYO9" s="61">
        <v>0</v>
      </c>
      <c r="DYP9" s="61">
        <v>1000</v>
      </c>
      <c r="DYQ9" s="61">
        <v>1</v>
      </c>
      <c r="DYR9" s="61">
        <v>2</v>
      </c>
      <c r="DYS9" s="61">
        <v>0</v>
      </c>
      <c r="DYT9" s="61">
        <v>0.1</v>
      </c>
      <c r="DYU9" s="61">
        <v>30</v>
      </c>
      <c r="DYV9" s="61">
        <v>12.5</v>
      </c>
      <c r="DYW9" s="61">
        <v>1</v>
      </c>
      <c r="DYX9" s="61">
        <v>0.1</v>
      </c>
      <c r="DYY9" s="61">
        <v>2.2000000000000002</v>
      </c>
      <c r="DYZ9" s="61">
        <v>12.5</v>
      </c>
      <c r="DZA9" s="61">
        <v>0</v>
      </c>
      <c r="DZB9" s="61">
        <v>12</v>
      </c>
      <c r="DZC9" s="61">
        <v>0</v>
      </c>
      <c r="DZD9" s="61">
        <v>0</v>
      </c>
      <c r="DZE9" s="61">
        <v>1</v>
      </c>
      <c r="DZF9" s="61">
        <v>0</v>
      </c>
      <c r="DZQ9" s="61">
        <v>0</v>
      </c>
      <c r="DZR9" s="61">
        <v>50</v>
      </c>
      <c r="DZS9" s="61">
        <v>50</v>
      </c>
      <c r="DZT9" s="61">
        <v>50</v>
      </c>
      <c r="DZU9" s="61">
        <v>50</v>
      </c>
      <c r="DZV9" s="61">
        <v>50</v>
      </c>
      <c r="DZX9" s="61">
        <v>1</v>
      </c>
      <c r="DZY9" s="61">
        <v>5.0000000000000001E-4</v>
      </c>
      <c r="DZZ9" s="61">
        <v>5.0000000000000001E-4</v>
      </c>
      <c r="EAA9" s="61">
        <v>0</v>
      </c>
      <c r="EAB9" s="61">
        <v>80</v>
      </c>
      <c r="EAC9" s="61">
        <v>80</v>
      </c>
      <c r="EAD9" s="61">
        <v>0</v>
      </c>
      <c r="EAE9" s="61">
        <v>0</v>
      </c>
      <c r="EAF9" s="61">
        <v>0</v>
      </c>
      <c r="EAG9" s="61">
        <v>0</v>
      </c>
      <c r="EAH9" s="61">
        <v>1</v>
      </c>
      <c r="EAI9" s="61">
        <v>0</v>
      </c>
      <c r="EAJ9" s="61">
        <v>0</v>
      </c>
      <c r="EAK9" s="61">
        <v>0</v>
      </c>
      <c r="EAL9" s="61">
        <v>0</v>
      </c>
      <c r="EAM9" s="61">
        <v>100</v>
      </c>
      <c r="EAN9" s="61">
        <v>0</v>
      </c>
      <c r="EAO9" s="61">
        <v>0.3</v>
      </c>
      <c r="EAP9" s="61">
        <v>1</v>
      </c>
      <c r="EAQ9" s="61">
        <v>25</v>
      </c>
      <c r="EAR9" s="61">
        <v>6.5</v>
      </c>
      <c r="EAS9" s="61">
        <v>100</v>
      </c>
      <c r="EAT9" s="61">
        <v>0</v>
      </c>
      <c r="EAU9" s="61">
        <v>20</v>
      </c>
      <c r="EAV9" s="61">
        <v>0</v>
      </c>
      <c r="EAW9" s="61">
        <v>0.5</v>
      </c>
      <c r="EAX9" s="61">
        <v>0</v>
      </c>
      <c r="EAY9" s="61">
        <v>4</v>
      </c>
      <c r="EAZ9" s="61">
        <v>50</v>
      </c>
      <c r="EBA9" s="61">
        <v>0</v>
      </c>
      <c r="EBB9" s="61">
        <v>25</v>
      </c>
      <c r="EBC9" s="61">
        <v>10</v>
      </c>
      <c r="EBD9" s="61">
        <v>250</v>
      </c>
      <c r="EBE9" s="61">
        <v>3</v>
      </c>
      <c r="EBF9" s="61">
        <v>0.1</v>
      </c>
      <c r="EBG9" s="61">
        <v>0.1</v>
      </c>
      <c r="EBH9" s="61">
        <v>1</v>
      </c>
      <c r="EBI9" s="61">
        <v>2</v>
      </c>
      <c r="EBJ9" s="61">
        <v>0.1</v>
      </c>
      <c r="EBK9" s="61">
        <v>1</v>
      </c>
      <c r="EBL9" s="61">
        <v>10</v>
      </c>
      <c r="EBM9" s="61">
        <v>0.1</v>
      </c>
      <c r="EBN9" s="61">
        <v>1</v>
      </c>
      <c r="EBO9" s="61">
        <v>10</v>
      </c>
      <c r="EBP9" s="61">
        <v>0.1</v>
      </c>
      <c r="EBQ9" s="61">
        <v>1</v>
      </c>
      <c r="EBR9" s="61">
        <v>0</v>
      </c>
      <c r="EBS9" s="61">
        <v>1</v>
      </c>
      <c r="EBT9" s="61">
        <v>4000</v>
      </c>
      <c r="EBU9" s="61">
        <v>2000</v>
      </c>
      <c r="EBV9" s="61">
        <v>20000</v>
      </c>
      <c r="EBW9" s="61">
        <v>10000</v>
      </c>
      <c r="EBX9" s="61">
        <v>2425</v>
      </c>
      <c r="EBY9" s="61">
        <v>1212</v>
      </c>
      <c r="EBZ9" s="61">
        <v>0</v>
      </c>
      <c r="ECA9" s="61">
        <v>0</v>
      </c>
      <c r="ECB9" s="61">
        <v>2</v>
      </c>
      <c r="ECC9" s="61">
        <v>1</v>
      </c>
      <c r="ECD9" s="61">
        <v>30</v>
      </c>
      <c r="ECE9" s="61">
        <v>150</v>
      </c>
      <c r="ECF9" s="61">
        <v>20</v>
      </c>
      <c r="ECG9" s="61">
        <v>120</v>
      </c>
      <c r="ECH9" s="61">
        <v>0</v>
      </c>
      <c r="ECI9" s="61">
        <v>1</v>
      </c>
      <c r="ECJ9" s="61">
        <v>1</v>
      </c>
      <c r="ECK9" s="61">
        <v>1</v>
      </c>
      <c r="ECL9" s="61">
        <v>1</v>
      </c>
      <c r="ECM9" s="61">
        <v>1</v>
      </c>
      <c r="ECP9" s="61">
        <v>1</v>
      </c>
      <c r="ECR9" s="61">
        <v>0</v>
      </c>
      <c r="ECS9" s="61">
        <v>0</v>
      </c>
      <c r="ECT9" s="61">
        <v>0</v>
      </c>
      <c r="ECU9" s="61">
        <v>0</v>
      </c>
      <c r="ECV9" s="61">
        <v>0</v>
      </c>
      <c r="ECW9" s="61">
        <v>0</v>
      </c>
      <c r="ECX9" s="61">
        <v>0</v>
      </c>
      <c r="ECY9" s="61">
        <v>0</v>
      </c>
      <c r="ECZ9" s="61">
        <v>0</v>
      </c>
      <c r="EDA9" s="61">
        <v>0</v>
      </c>
      <c r="EDB9" s="61">
        <v>60</v>
      </c>
      <c r="EDC9" s="61">
        <v>60</v>
      </c>
      <c r="EDD9" s="61">
        <v>0</v>
      </c>
      <c r="EDE9" s="61">
        <v>200</v>
      </c>
      <c r="EDF9" s="61">
        <v>2</v>
      </c>
      <c r="EDG9" s="61">
        <v>0</v>
      </c>
      <c r="EDH9" s="61">
        <v>200</v>
      </c>
      <c r="EDI9" s="61">
        <v>200</v>
      </c>
      <c r="EDJ9" s="61">
        <v>200</v>
      </c>
      <c r="EDK9" s="61">
        <v>2</v>
      </c>
      <c r="EDL9" s="61">
        <v>200</v>
      </c>
      <c r="EDM9" s="61">
        <v>1</v>
      </c>
      <c r="EDN9" s="61">
        <v>5</v>
      </c>
      <c r="EDO9" s="61">
        <v>5</v>
      </c>
      <c r="EDP9" s="61">
        <v>1000</v>
      </c>
      <c r="EDQ9" s="61">
        <v>1000</v>
      </c>
      <c r="EDR9" s="61">
        <v>5</v>
      </c>
      <c r="EDS9" s="61">
        <v>5</v>
      </c>
      <c r="EDT9" s="61">
        <v>1000</v>
      </c>
      <c r="EDU9" s="61">
        <v>1000</v>
      </c>
      <c r="EDV9" s="61">
        <v>250</v>
      </c>
      <c r="EDW9" s="61">
        <v>100</v>
      </c>
      <c r="EEH9" s="61">
        <v>0</v>
      </c>
      <c r="EEI9" s="61">
        <v>0</v>
      </c>
      <c r="EEJ9" s="61">
        <v>0</v>
      </c>
      <c r="EEK9" s="61">
        <v>0</v>
      </c>
      <c r="EEL9" s="61">
        <v>0</v>
      </c>
      <c r="EEM9" s="61">
        <v>0</v>
      </c>
      <c r="EEN9" s="61">
        <v>48</v>
      </c>
      <c r="EEO9" s="61">
        <v>20</v>
      </c>
      <c r="EEQ9" s="61">
        <v>180</v>
      </c>
      <c r="EER9" s="61">
        <v>360</v>
      </c>
      <c r="EES9" s="61">
        <v>720</v>
      </c>
      <c r="EET9" s="61">
        <v>700</v>
      </c>
      <c r="EEU9" s="61">
        <v>630</v>
      </c>
      <c r="EEV9" s="61">
        <v>630</v>
      </c>
      <c r="EEW9" s="61">
        <v>625</v>
      </c>
      <c r="EEX9" s="61">
        <v>20</v>
      </c>
      <c r="EEY9" s="61">
        <v>40</v>
      </c>
      <c r="EEZ9" s="61">
        <v>0</v>
      </c>
      <c r="EFA9" s="61">
        <v>0</v>
      </c>
      <c r="EFB9" s="61">
        <v>20</v>
      </c>
      <c r="EFC9" s="61">
        <v>20</v>
      </c>
      <c r="EFD9" s="61">
        <v>720</v>
      </c>
      <c r="EFE9" s="61">
        <v>0</v>
      </c>
      <c r="EFF9" s="61">
        <v>0</v>
      </c>
      <c r="EFG9" s="61">
        <v>600</v>
      </c>
      <c r="EFH9" s="61">
        <v>3600</v>
      </c>
      <c r="EFI9" s="61">
        <v>210</v>
      </c>
      <c r="EFJ9" s="61">
        <v>1.5</v>
      </c>
      <c r="EFK9" s="61">
        <v>1</v>
      </c>
      <c r="EFL9" s="61">
        <v>650</v>
      </c>
      <c r="EFM9" s="61">
        <v>700</v>
      </c>
      <c r="EFN9" s="61">
        <v>0</v>
      </c>
      <c r="EFO9" s="61">
        <v>0</v>
      </c>
      <c r="EFP9" s="61">
        <v>0</v>
      </c>
      <c r="EFQ9" s="61">
        <v>0</v>
      </c>
      <c r="EIF9" s="61">
        <v>0</v>
      </c>
      <c r="EIG9" s="61">
        <v>0</v>
      </c>
      <c r="EIH9" s="61">
        <v>0</v>
      </c>
      <c r="EII9" s="61">
        <v>0</v>
      </c>
      <c r="EIN9" s="61">
        <v>0</v>
      </c>
      <c r="EIO9" s="61">
        <v>0</v>
      </c>
      <c r="EIP9" s="61">
        <v>1200</v>
      </c>
      <c r="EIQ9" s="61">
        <v>1000</v>
      </c>
      <c r="EIU9" s="61">
        <v>1000</v>
      </c>
      <c r="EJA9" s="61">
        <v>5</v>
      </c>
      <c r="EJB9" s="61">
        <v>250</v>
      </c>
      <c r="EJC9" s="61">
        <v>250</v>
      </c>
      <c r="EJF9" s="61">
        <v>100</v>
      </c>
      <c r="EJG9" s="61">
        <v>50</v>
      </c>
      <c r="EJH9" s="61">
        <v>1000</v>
      </c>
      <c r="EJI9" s="61">
        <v>680</v>
      </c>
      <c r="EJJ9" s="61">
        <v>640</v>
      </c>
      <c r="EJL9" s="61">
        <v>650</v>
      </c>
      <c r="EJO9" s="61">
        <v>640</v>
      </c>
      <c r="EJP9" s="61">
        <v>5</v>
      </c>
      <c r="EJQ9" s="61">
        <v>680</v>
      </c>
      <c r="EJR9" s="61">
        <v>5</v>
      </c>
      <c r="EJZ9" s="61">
        <v>5</v>
      </c>
      <c r="EKA9" s="61">
        <v>1000</v>
      </c>
      <c r="EKD9" s="61">
        <v>100</v>
      </c>
      <c r="EKE9" s="61">
        <v>0</v>
      </c>
      <c r="EKF9" s="61">
        <v>0</v>
      </c>
      <c r="EKG9" s="61">
        <v>1</v>
      </c>
      <c r="EKH9" s="61">
        <v>0</v>
      </c>
      <c r="EKI9" s="61">
        <v>0</v>
      </c>
      <c r="EKJ9" s="61">
        <v>0</v>
      </c>
      <c r="EKK9" s="61">
        <v>0</v>
      </c>
      <c r="EKL9" s="61">
        <v>1.3168800000000001</v>
      </c>
      <c r="EKM9" s="61">
        <v>10.18</v>
      </c>
      <c r="EKN9" s="61">
        <v>9.75</v>
      </c>
      <c r="EKO9" s="61">
        <v>0.76200000000000001</v>
      </c>
      <c r="EKP9" s="61">
        <v>1.3168800000000001</v>
      </c>
      <c r="EKQ9" s="61">
        <v>10</v>
      </c>
      <c r="EKR9" s="61">
        <v>9.5399999999999991</v>
      </c>
      <c r="EKS9" s="61">
        <v>0.72</v>
      </c>
      <c r="EKT9" s="61">
        <v>1.3168800000000001</v>
      </c>
      <c r="EKU9" s="61">
        <v>10</v>
      </c>
      <c r="EKV9" s="61">
        <v>9.5399999999999991</v>
      </c>
      <c r="EKW9" s="61">
        <v>0.72</v>
      </c>
      <c r="EKX9" s="61">
        <v>1.3168800000000001</v>
      </c>
      <c r="EKY9" s="61">
        <v>10</v>
      </c>
      <c r="EKZ9" s="61">
        <v>9.5399999999999991</v>
      </c>
      <c r="ELA9" s="61">
        <v>0.72</v>
      </c>
      <c r="ELB9" s="61">
        <v>0</v>
      </c>
      <c r="ELC9" s="61">
        <v>0</v>
      </c>
      <c r="ELD9" s="61">
        <v>0</v>
      </c>
      <c r="ELE9" s="61">
        <v>0</v>
      </c>
      <c r="ELF9" s="61">
        <v>0</v>
      </c>
      <c r="ELG9" s="61">
        <v>0</v>
      </c>
      <c r="ELH9" s="61">
        <v>0</v>
      </c>
      <c r="ELI9" s="61">
        <v>0</v>
      </c>
      <c r="ELJ9" s="61">
        <v>250</v>
      </c>
      <c r="ELK9" s="61">
        <v>-20</v>
      </c>
      <c r="ELL9" s="61">
        <v>0</v>
      </c>
      <c r="ELM9" s="61">
        <v>0</v>
      </c>
      <c r="ELN9" s="61">
        <v>0</v>
      </c>
      <c r="ELO9" s="61">
        <v>0</v>
      </c>
      <c r="ELP9" s="61">
        <v>0</v>
      </c>
      <c r="ELQ9" s="61">
        <v>0</v>
      </c>
      <c r="ELR9" s="61">
        <v>0</v>
      </c>
      <c r="ELS9" s="61">
        <v>0</v>
      </c>
      <c r="ELT9" s="61">
        <v>0</v>
      </c>
      <c r="ELU9" s="61">
        <v>0</v>
      </c>
      <c r="ELV9" s="61">
        <v>0</v>
      </c>
      <c r="ELW9" s="61">
        <v>0</v>
      </c>
      <c r="ELX9" s="61">
        <v>0</v>
      </c>
      <c r="ELY9" s="61">
        <v>0</v>
      </c>
      <c r="ELZ9" s="61">
        <v>0</v>
      </c>
      <c r="EMA9" s="61">
        <v>0</v>
      </c>
      <c r="EMB9" s="61">
        <v>0</v>
      </c>
      <c r="EMC9" s="61">
        <v>0</v>
      </c>
      <c r="EMD9" s="61">
        <v>0</v>
      </c>
      <c r="EME9" s="61">
        <v>0</v>
      </c>
      <c r="EMF9" s="61">
        <v>0</v>
      </c>
      <c r="EMG9" s="61">
        <v>0</v>
      </c>
      <c r="EMH9" s="61">
        <v>0</v>
      </c>
      <c r="EMI9" s="61">
        <v>0</v>
      </c>
      <c r="EMJ9" s="61">
        <v>0</v>
      </c>
      <c r="EMK9" s="61">
        <v>0</v>
      </c>
      <c r="EML9" s="61">
        <v>10</v>
      </c>
      <c r="EMM9" s="61">
        <v>0</v>
      </c>
      <c r="EMN9" s="61">
        <v>0</v>
      </c>
      <c r="EMO9" s="61">
        <v>300</v>
      </c>
      <c r="EMP9" s="61">
        <v>1</v>
      </c>
      <c r="EMQ9" s="61">
        <v>500</v>
      </c>
      <c r="EMR9" s="61">
        <v>7000</v>
      </c>
      <c r="EMS9" s="61">
        <v>30</v>
      </c>
      <c r="EMT9" s="61">
        <v>50</v>
      </c>
      <c r="EMU9" s="61">
        <v>0</v>
      </c>
      <c r="EMV9" s="61">
        <v>10000</v>
      </c>
      <c r="EMW9" s="61">
        <v>0</v>
      </c>
      <c r="EMX9" s="61">
        <v>30</v>
      </c>
      <c r="EMY9" s="61">
        <v>5</v>
      </c>
      <c r="EMZ9" s="61">
        <v>0</v>
      </c>
      <c r="ENA9" s="61">
        <v>0</v>
      </c>
      <c r="ENB9" s="61">
        <v>0</v>
      </c>
      <c r="ENC9" s="61">
        <v>0</v>
      </c>
      <c r="END9" s="61">
        <v>1</v>
      </c>
      <c r="ENE9" s="61">
        <v>0</v>
      </c>
      <c r="ENF9" s="61">
        <v>0</v>
      </c>
      <c r="ENG9" s="61">
        <v>0.3</v>
      </c>
      <c r="ENH9" s="61">
        <v>0</v>
      </c>
      <c r="ENI9" s="61">
        <v>0</v>
      </c>
      <c r="ENJ9" s="61">
        <v>0</v>
      </c>
      <c r="ENK9" s="61">
        <v>25</v>
      </c>
      <c r="ENL9" s="61">
        <v>0</v>
      </c>
      <c r="ENM9" s="61">
        <v>0</v>
      </c>
      <c r="ENN9" s="61">
        <v>10000</v>
      </c>
      <c r="ENO9" s="61">
        <v>0</v>
      </c>
      <c r="ENP9" s="61">
        <v>0</v>
      </c>
      <c r="ENQ9" s="61">
        <v>0</v>
      </c>
      <c r="ENR9" s="61">
        <v>0</v>
      </c>
      <c r="ENS9" s="61">
        <v>20</v>
      </c>
      <c r="ENT9" s="61">
        <v>1</v>
      </c>
      <c r="ENU9" s="61">
        <v>1</v>
      </c>
      <c r="ENV9" s="61">
        <v>1</v>
      </c>
      <c r="ENW9" s="61">
        <v>1</v>
      </c>
      <c r="ENX9" s="61">
        <v>0</v>
      </c>
      <c r="ENY9" s="61">
        <v>0</v>
      </c>
      <c r="ENZ9" s="61">
        <v>0</v>
      </c>
      <c r="EOA9" s="61">
        <v>0</v>
      </c>
      <c r="EOB9" s="61">
        <v>0</v>
      </c>
      <c r="EOC9" s="61">
        <v>0</v>
      </c>
      <c r="EOD9" s="61">
        <v>0</v>
      </c>
      <c r="EOE9" s="61">
        <v>0</v>
      </c>
      <c r="EOF9" s="61">
        <v>0</v>
      </c>
      <c r="EOG9" s="61">
        <v>20</v>
      </c>
      <c r="EOH9" s="61">
        <v>40</v>
      </c>
      <c r="EOI9" s="61">
        <v>0.1</v>
      </c>
      <c r="EOJ9" s="61">
        <v>0.2</v>
      </c>
      <c r="EOK9" s="61">
        <v>0</v>
      </c>
      <c r="EOL9" s="61">
        <v>0</v>
      </c>
      <c r="EOM9" s="61">
        <v>0</v>
      </c>
      <c r="EON9" s="61">
        <v>0</v>
      </c>
      <c r="EOO9" s="61">
        <v>100</v>
      </c>
      <c r="EOP9" s="61">
        <v>100</v>
      </c>
      <c r="EOQ9" s="61">
        <v>0</v>
      </c>
      <c r="EOR9" s="61">
        <v>10</v>
      </c>
      <c r="EOS9" s="61">
        <v>3</v>
      </c>
      <c r="EOT9" s="61">
        <v>100</v>
      </c>
      <c r="EOU9" s="61">
        <v>35</v>
      </c>
      <c r="EOV9" s="61">
        <v>0</v>
      </c>
      <c r="EOW9" s="61">
        <v>5</v>
      </c>
      <c r="EOX9" s="61">
        <v>40</v>
      </c>
      <c r="EOY9" s="61">
        <v>60</v>
      </c>
      <c r="EOZ9" s="61">
        <v>10</v>
      </c>
      <c r="EPA9" s="61">
        <v>0</v>
      </c>
      <c r="EPB9" s="61">
        <v>0</v>
      </c>
      <c r="EPC9" s="61">
        <v>0</v>
      </c>
      <c r="EPT9" s="61">
        <v>20</v>
      </c>
      <c r="EPU9" s="61">
        <v>30</v>
      </c>
      <c r="EPV9" s="61">
        <v>0</v>
      </c>
      <c r="EPW9" s="61">
        <v>0</v>
      </c>
      <c r="EPZ9" s="61">
        <v>0</v>
      </c>
      <c r="EQA9" s="61">
        <v>0</v>
      </c>
      <c r="EQB9" s="61">
        <v>30</v>
      </c>
      <c r="EQC9" s="61">
        <v>75</v>
      </c>
      <c r="EQD9" s="61">
        <v>20</v>
      </c>
      <c r="EQE9" s="61">
        <v>30</v>
      </c>
      <c r="EQF9" s="61">
        <v>0</v>
      </c>
      <c r="EQG9" s="61">
        <v>0</v>
      </c>
      <c r="EQJ9" s="61">
        <v>0</v>
      </c>
      <c r="EQK9" s="61">
        <v>0</v>
      </c>
      <c r="EQL9" s="61">
        <v>30</v>
      </c>
      <c r="EQM9" s="61">
        <v>75</v>
      </c>
      <c r="EQN9" s="61">
        <v>20</v>
      </c>
      <c r="EQO9" s="61">
        <v>30</v>
      </c>
      <c r="EQP9" s="61">
        <v>0</v>
      </c>
      <c r="EQQ9" s="61">
        <v>0</v>
      </c>
      <c r="EQT9" s="61">
        <v>0</v>
      </c>
      <c r="EQU9" s="61">
        <v>0</v>
      </c>
      <c r="EQV9" s="61">
        <v>30</v>
      </c>
      <c r="EQW9" s="61">
        <v>75</v>
      </c>
      <c r="EQX9" s="61">
        <v>20</v>
      </c>
      <c r="EQY9" s="61">
        <v>30</v>
      </c>
      <c r="EQZ9" s="61">
        <v>0</v>
      </c>
      <c r="ERA9" s="61">
        <v>0</v>
      </c>
      <c r="ERD9" s="61">
        <v>0</v>
      </c>
      <c r="ERE9" s="61">
        <v>0</v>
      </c>
      <c r="ERF9" s="61">
        <v>30</v>
      </c>
      <c r="ERG9" s="61">
        <v>75</v>
      </c>
      <c r="ERH9" s="61">
        <v>20</v>
      </c>
      <c r="ERI9" s="61">
        <v>20</v>
      </c>
      <c r="ERJ9" s="61">
        <v>5</v>
      </c>
      <c r="ERK9" s="61">
        <v>5</v>
      </c>
      <c r="ERL9" s="61">
        <v>5</v>
      </c>
      <c r="ERM9" s="61">
        <v>0</v>
      </c>
      <c r="ERN9" s="61">
        <v>5</v>
      </c>
      <c r="ERO9" s="61">
        <v>0</v>
      </c>
      <c r="ERP9" s="61">
        <v>5</v>
      </c>
      <c r="ERQ9" s="61">
        <v>0</v>
      </c>
      <c r="ERT9" s="61">
        <v>120</v>
      </c>
      <c r="ERU9" s="61">
        <v>0</v>
      </c>
      <c r="ERV9" s="61">
        <v>30000</v>
      </c>
      <c r="ERW9" s="61">
        <v>30000</v>
      </c>
      <c r="ERX9" s="61">
        <v>17500</v>
      </c>
      <c r="ERY9" s="61">
        <v>0</v>
      </c>
      <c r="ERZ9" s="61">
        <v>40</v>
      </c>
      <c r="ESA9" s="61">
        <v>40</v>
      </c>
      <c r="ESB9" s="61">
        <v>40</v>
      </c>
      <c r="ESC9" s="61">
        <v>0</v>
      </c>
      <c r="ESD9" s="61">
        <v>40</v>
      </c>
      <c r="ESE9" s="61">
        <v>40</v>
      </c>
      <c r="ESF9" s="61">
        <v>40</v>
      </c>
      <c r="ESG9" s="61">
        <v>0</v>
      </c>
      <c r="ESH9" s="61">
        <v>40</v>
      </c>
      <c r="ESI9" s="61">
        <v>40</v>
      </c>
      <c r="ESJ9" s="61">
        <v>40</v>
      </c>
      <c r="ESK9" s="61">
        <v>0</v>
      </c>
      <c r="ESL9" s="61">
        <v>40</v>
      </c>
      <c r="ESM9" s="61">
        <v>40</v>
      </c>
      <c r="ESN9" s="61">
        <v>40</v>
      </c>
      <c r="ESO9" s="61">
        <v>1410</v>
      </c>
      <c r="ESP9" s="61">
        <v>1410</v>
      </c>
      <c r="ESQ9" s="61">
        <v>1410</v>
      </c>
      <c r="ESR9" s="61">
        <v>400</v>
      </c>
      <c r="ESS9" s="61">
        <v>400</v>
      </c>
      <c r="EST9" s="61">
        <v>60000</v>
      </c>
      <c r="ESU9" s="61">
        <v>60000</v>
      </c>
      <c r="ESV9" s="61">
        <v>100</v>
      </c>
      <c r="ESW9" s="61">
        <v>30</v>
      </c>
      <c r="ETM9" s="61">
        <v>3326</v>
      </c>
      <c r="ETN9" s="61">
        <v>88</v>
      </c>
      <c r="ETO9" s="61">
        <v>90</v>
      </c>
      <c r="ETP9" s="61">
        <v>3</v>
      </c>
      <c r="EUJ9" s="61">
        <v>1</v>
      </c>
      <c r="EUK9" s="61">
        <v>-10</v>
      </c>
      <c r="EUL9" s="61">
        <v>10</v>
      </c>
      <c r="EUS9" s="61">
        <v>0.5</v>
      </c>
      <c r="EUT9" s="61">
        <v>0</v>
      </c>
      <c r="EUU9" s="61">
        <v>0</v>
      </c>
      <c r="EVB9" s="61">
        <v>4</v>
      </c>
      <c r="EVC9" s="61">
        <v>5</v>
      </c>
      <c r="EVD9" s="61">
        <v>135</v>
      </c>
      <c r="EVE9" s="61">
        <v>1</v>
      </c>
      <c r="EVF9" s="61">
        <v>1</v>
      </c>
      <c r="EVH9" s="61">
        <v>0</v>
      </c>
      <c r="EVI9" s="61">
        <v>0</v>
      </c>
      <c r="EVK9" s="61">
        <v>1</v>
      </c>
      <c r="EVL9" s="61">
        <v>1</v>
      </c>
      <c r="EVM9" s="61">
        <v>0</v>
      </c>
      <c r="EVR9" s="61">
        <v>150</v>
      </c>
      <c r="EVS9" s="61">
        <v>200</v>
      </c>
      <c r="EVT9" s="61">
        <v>75</v>
      </c>
      <c r="EVU9" s="61">
        <v>90</v>
      </c>
      <c r="EVV9" s="61">
        <v>75</v>
      </c>
      <c r="EVW9" s="61">
        <v>90</v>
      </c>
      <c r="EVX9" s="61">
        <v>5</v>
      </c>
      <c r="EVY9" s="61">
        <v>5</v>
      </c>
      <c r="EVZ9" s="61">
        <v>10</v>
      </c>
      <c r="EWA9" s="61">
        <v>10</v>
      </c>
      <c r="EWB9" s="61">
        <v>140</v>
      </c>
      <c r="EWC9" s="61">
        <v>145</v>
      </c>
      <c r="EWD9" s="61">
        <v>140</v>
      </c>
      <c r="EWE9" s="61">
        <v>145</v>
      </c>
      <c r="EWF9" s="61">
        <v>140</v>
      </c>
      <c r="EWG9" s="61">
        <v>145</v>
      </c>
      <c r="EWH9" s="61">
        <v>140</v>
      </c>
      <c r="EWI9" s="61">
        <v>5</v>
      </c>
      <c r="EWJ9" s="61">
        <v>175</v>
      </c>
      <c r="EWK9" s="61">
        <v>5</v>
      </c>
      <c r="EWL9" s="61">
        <v>5</v>
      </c>
      <c r="EWM9" s="61">
        <v>1</v>
      </c>
      <c r="EWN9" s="61">
        <v>40</v>
      </c>
      <c r="EWO9" s="61">
        <v>1</v>
      </c>
      <c r="EWS9" s="61">
        <v>150</v>
      </c>
      <c r="EWT9" s="61">
        <v>1000</v>
      </c>
      <c r="EWU9" s="61">
        <v>80</v>
      </c>
      <c r="EWV9" s="61">
        <v>60</v>
      </c>
      <c r="EWW9" s="61">
        <v>45</v>
      </c>
      <c r="EWX9" s="61">
        <v>300</v>
      </c>
      <c r="EWZ9" s="61">
        <v>75</v>
      </c>
      <c r="EXA9" s="61">
        <v>1.5</v>
      </c>
      <c r="EXB9" s="61">
        <v>0</v>
      </c>
      <c r="EXC9" s="61">
        <v>0</v>
      </c>
      <c r="EXD9" s="61">
        <v>0</v>
      </c>
      <c r="EXF9" s="61">
        <v>0.1</v>
      </c>
      <c r="EXG9" s="61">
        <v>0.84</v>
      </c>
      <c r="EXH9" s="61">
        <v>60</v>
      </c>
      <c r="EXI9" s="61">
        <v>0</v>
      </c>
      <c r="EXJ9" s="61">
        <v>90</v>
      </c>
      <c r="EXK9" s="61">
        <v>80</v>
      </c>
      <c r="EXL9" s="61">
        <v>70</v>
      </c>
      <c r="EXM9" s="61">
        <v>60</v>
      </c>
      <c r="EXN9" s="61">
        <v>55</v>
      </c>
      <c r="EXO9" s="61">
        <v>4</v>
      </c>
      <c r="EXP9" s="61">
        <v>20</v>
      </c>
      <c r="EXQ9" s="61">
        <v>0</v>
      </c>
      <c r="EXR9" s="61">
        <v>930</v>
      </c>
      <c r="EXS9" s="61">
        <v>0</v>
      </c>
      <c r="EXT9" s="61">
        <v>5000</v>
      </c>
      <c r="EXU9" s="61">
        <v>50</v>
      </c>
      <c r="EXV9" s="61">
        <v>5</v>
      </c>
      <c r="EXW9" s="61">
        <v>0</v>
      </c>
      <c r="EXX9" s="61">
        <v>90</v>
      </c>
      <c r="EXY9" s="61">
        <v>80</v>
      </c>
      <c r="EXZ9" s="61">
        <v>70</v>
      </c>
      <c r="EYA9" s="61">
        <v>60</v>
      </c>
      <c r="EYB9" s="61">
        <v>55</v>
      </c>
      <c r="EYC9" s="61">
        <v>4</v>
      </c>
      <c r="EYD9" s="61">
        <v>20</v>
      </c>
      <c r="EYE9" s="61">
        <v>500</v>
      </c>
      <c r="EYF9" s="61">
        <v>1000</v>
      </c>
      <c r="EYJ9" s="61">
        <v>0</v>
      </c>
      <c r="EYK9" s="61">
        <v>1</v>
      </c>
      <c r="EYL9" s="61">
        <v>1</v>
      </c>
      <c r="EYM9" s="61">
        <v>0.95</v>
      </c>
      <c r="EYN9" s="61">
        <v>0.98</v>
      </c>
      <c r="EYO9" s="61">
        <v>1</v>
      </c>
      <c r="EYP9" s="61">
        <v>-0.98</v>
      </c>
      <c r="EYQ9" s="61">
        <v>-0.95</v>
      </c>
      <c r="EYR9" s="61">
        <v>0</v>
      </c>
      <c r="EYS9" s="61">
        <v>20</v>
      </c>
      <c r="EYT9" s="61">
        <v>0.8</v>
      </c>
      <c r="EYU9" s="61">
        <v>-0.95</v>
      </c>
      <c r="EYV9" s="61">
        <v>0.99</v>
      </c>
      <c r="EYX9" s="61">
        <v>0</v>
      </c>
      <c r="EYY9" s="61">
        <v>100</v>
      </c>
      <c r="EYZ9" s="61">
        <v>1</v>
      </c>
      <c r="EZA9" s="61">
        <v>100</v>
      </c>
      <c r="EZB9" s="61">
        <v>4</v>
      </c>
      <c r="EZC9" s="61">
        <v>20</v>
      </c>
      <c r="EZD9" s="61">
        <v>90</v>
      </c>
      <c r="EZE9" s="61">
        <v>110</v>
      </c>
      <c r="EZF9" s="61">
        <v>400</v>
      </c>
      <c r="EZI9" s="61">
        <v>0</v>
      </c>
      <c r="EZJ9" s="61">
        <v>0</v>
      </c>
      <c r="EZK9" s="61">
        <v>1</v>
      </c>
      <c r="EZL9" s="61">
        <v>100</v>
      </c>
      <c r="EZM9" s="61">
        <v>50</v>
      </c>
      <c r="EZN9" s="61">
        <v>25</v>
      </c>
      <c r="EZO9" s="61">
        <v>-25</v>
      </c>
      <c r="EZP9" s="61">
        <v>-50</v>
      </c>
      <c r="EZQ9" s="61">
        <v>4</v>
      </c>
      <c r="EZR9" s="61">
        <v>20</v>
      </c>
      <c r="EZS9" s="61">
        <v>-100</v>
      </c>
      <c r="EZT9" s="61">
        <v>100</v>
      </c>
      <c r="EZU9" s="61">
        <v>0</v>
      </c>
      <c r="EZV9" s="61">
        <v>0</v>
      </c>
      <c r="EZW9" s="61">
        <v>4</v>
      </c>
      <c r="EZX9" s="61">
        <v>20</v>
      </c>
      <c r="EZY9" s="61">
        <v>-100</v>
      </c>
      <c r="EZZ9" s="61">
        <v>100</v>
      </c>
      <c r="FAA9" s="61">
        <v>5000</v>
      </c>
      <c r="FAB9" s="61">
        <v>0</v>
      </c>
      <c r="FAC9" s="61">
        <v>0</v>
      </c>
      <c r="FAD9" s="61">
        <v>1</v>
      </c>
      <c r="FAE9" s="61">
        <v>-0.9</v>
      </c>
      <c r="FAF9" s="61">
        <v>-100</v>
      </c>
      <c r="FAG9" s="61">
        <v>100</v>
      </c>
      <c r="FAH9" s="61">
        <v>10</v>
      </c>
      <c r="FAI9" s="61">
        <v>0</v>
      </c>
      <c r="FAJ9" s="61">
        <v>100</v>
      </c>
      <c r="FAK9" s="61">
        <v>0</v>
      </c>
      <c r="FAL9" s="61">
        <v>100</v>
      </c>
      <c r="FAM9" s="61">
        <v>0</v>
      </c>
      <c r="FAN9" s="61">
        <v>800</v>
      </c>
      <c r="FAO9" s="61">
        <v>-20</v>
      </c>
      <c r="FAP9" s="61">
        <v>800</v>
      </c>
      <c r="FAQ9" s="61">
        <v>-20</v>
      </c>
      <c r="FAR9" s="61">
        <v>600</v>
      </c>
      <c r="FAS9" s="61">
        <v>0</v>
      </c>
      <c r="FAT9" s="61">
        <v>10</v>
      </c>
      <c r="FAU9" s="61">
        <v>2.5</v>
      </c>
      <c r="FAV9" s="61">
        <v>0.3</v>
      </c>
      <c r="FAW9" s="61">
        <v>2.5</v>
      </c>
      <c r="FAX9" s="61">
        <v>0.3</v>
      </c>
      <c r="FAY9" s="61">
        <v>0.6</v>
      </c>
      <c r="FAZ9" s="61">
        <v>0.8</v>
      </c>
      <c r="FBA9" s="61">
        <v>0.05</v>
      </c>
      <c r="FBB9" s="61">
        <v>0.05</v>
      </c>
      <c r="FBC9" s="61">
        <v>120</v>
      </c>
      <c r="FBD9" s="61">
        <v>5</v>
      </c>
      <c r="FBE9" s="61">
        <v>120</v>
      </c>
      <c r="FBF9" s="61">
        <v>5</v>
      </c>
      <c r="FBG9" s="61">
        <v>55</v>
      </c>
      <c r="FBH9" s="61">
        <v>5</v>
      </c>
      <c r="FBI9" s="61">
        <v>97</v>
      </c>
      <c r="FBJ9" s="61">
        <v>0.1</v>
      </c>
      <c r="FBK9" s="61">
        <v>37</v>
      </c>
      <c r="FBL9" s="61">
        <v>3</v>
      </c>
      <c r="FBM9" s="61">
        <v>60</v>
      </c>
      <c r="FBN9" s="61">
        <v>4</v>
      </c>
      <c r="FBQ9" s="61">
        <v>1</v>
      </c>
      <c r="FBR9" s="61">
        <v>30</v>
      </c>
      <c r="FBU9" s="61">
        <v>20</v>
      </c>
      <c r="FBY9" s="61">
        <v>3</v>
      </c>
      <c r="FBZ9" s="61">
        <v>100</v>
      </c>
      <c r="FCA9" s="61">
        <v>0</v>
      </c>
      <c r="FCB9" s="61">
        <v>0</v>
      </c>
      <c r="FCC9" s="61">
        <v>0</v>
      </c>
      <c r="FCD9" s="61">
        <v>0</v>
      </c>
      <c r="FCE9" s="61">
        <v>0</v>
      </c>
      <c r="FCF9" s="61">
        <v>0</v>
      </c>
      <c r="FCG9" s="61">
        <v>0</v>
      </c>
      <c r="FCH9" s="61">
        <v>0</v>
      </c>
      <c r="FCI9" s="61">
        <v>10</v>
      </c>
      <c r="FCJ9" s="61">
        <v>0.75</v>
      </c>
      <c r="FCK9" s="61">
        <v>0.1</v>
      </c>
      <c r="FCL9" s="61">
        <v>0.55000000000000004</v>
      </c>
      <c r="FCM9" s="61">
        <v>0.1</v>
      </c>
      <c r="FCN9" s="61">
        <v>3</v>
      </c>
      <c r="FCO9" s="61">
        <v>0.05</v>
      </c>
      <c r="FCP9" s="61">
        <v>10</v>
      </c>
      <c r="FCQ9" s="61">
        <v>0.5</v>
      </c>
      <c r="FCR9" s="61">
        <v>5.2</v>
      </c>
      <c r="FCT9" s="61">
        <v>0.01</v>
      </c>
      <c r="FCU9" s="61">
        <v>0.3</v>
      </c>
      <c r="FCV9" s="61">
        <v>0.1</v>
      </c>
      <c r="FCW9" s="61">
        <v>0.5</v>
      </c>
      <c r="FCX9" s="61">
        <v>0.1</v>
      </c>
      <c r="FCY9" s="61">
        <v>0.5</v>
      </c>
      <c r="FCZ9" s="61">
        <v>500</v>
      </c>
      <c r="FDA9" s="61">
        <v>1500</v>
      </c>
      <c r="FDB9" s="61">
        <v>4.5999999999999996</v>
      </c>
      <c r="FDC9" s="61">
        <v>0.1</v>
      </c>
      <c r="FDD9" s="61">
        <v>0.3</v>
      </c>
      <c r="FDE9" s="61">
        <v>0.1</v>
      </c>
      <c r="FDF9" s="61">
        <v>1.2</v>
      </c>
      <c r="FDG9" s="61">
        <v>0.1</v>
      </c>
      <c r="FDH9" s="61">
        <v>0.3</v>
      </c>
      <c r="FDI9" s="61">
        <v>1</v>
      </c>
      <c r="FDJ9" s="61">
        <v>0.1</v>
      </c>
      <c r="FDK9" s="61">
        <v>500</v>
      </c>
      <c r="FDL9" s="61">
        <v>1500</v>
      </c>
      <c r="FDM9" s="61">
        <v>5</v>
      </c>
      <c r="FDN9" s="61">
        <v>1</v>
      </c>
      <c r="FDO9" s="61">
        <v>2</v>
      </c>
      <c r="FDP9" s="61">
        <v>3</v>
      </c>
      <c r="FDQ9" s="61">
        <v>180</v>
      </c>
      <c r="FDR9" s="61">
        <v>180</v>
      </c>
      <c r="FDS9" s="61">
        <v>180</v>
      </c>
      <c r="FDT9" s="61">
        <v>60</v>
      </c>
      <c r="FDU9" s="61">
        <v>10</v>
      </c>
      <c r="FDV9" s="61">
        <v>0</v>
      </c>
      <c r="FDW9" s="61">
        <v>1</v>
      </c>
      <c r="FDX9" s="61">
        <v>120</v>
      </c>
      <c r="FDY9" s="61">
        <v>2</v>
      </c>
      <c r="FDZ9" s="61">
        <v>120</v>
      </c>
      <c r="FEA9" s="61">
        <v>2</v>
      </c>
      <c r="FEB9" s="61">
        <v>38</v>
      </c>
      <c r="FEC9" s="61">
        <v>3</v>
      </c>
      <c r="FED9" s="61">
        <v>0</v>
      </c>
      <c r="FEE9" s="61">
        <v>0</v>
      </c>
      <c r="FEF9" s="61">
        <v>83</v>
      </c>
      <c r="FEG9" s="61">
        <v>0.1</v>
      </c>
      <c r="FEH9" s="61">
        <v>0</v>
      </c>
      <c r="FEI9" s="61">
        <v>0</v>
      </c>
      <c r="FEJ9" s="61">
        <v>1</v>
      </c>
      <c r="FEK9" s="61">
        <v>0</v>
      </c>
      <c r="FEL9" s="61">
        <v>1</v>
      </c>
      <c r="FEM9" s="61">
        <v>0</v>
      </c>
      <c r="FEN9" s="61">
        <v>75</v>
      </c>
      <c r="FEO9" s="61">
        <v>120</v>
      </c>
      <c r="FEP9" s="61">
        <v>2</v>
      </c>
      <c r="FEQ9" s="61">
        <v>2</v>
      </c>
      <c r="FER9" s="61">
        <v>0</v>
      </c>
      <c r="FES9" s="61">
        <v>0</v>
      </c>
      <c r="FET9" s="61">
        <v>0</v>
      </c>
      <c r="FEU9" s="61">
        <v>120</v>
      </c>
      <c r="FEV9" s="61">
        <v>120</v>
      </c>
      <c r="FEW9" s="61">
        <v>2</v>
      </c>
      <c r="FEX9" s="61">
        <v>2</v>
      </c>
      <c r="FEY9" s="61">
        <v>0</v>
      </c>
      <c r="FEZ9" s="61">
        <v>62</v>
      </c>
      <c r="FFA9" s="61">
        <v>2</v>
      </c>
      <c r="FFB9" s="61">
        <v>1</v>
      </c>
      <c r="FFD9" s="61">
        <v>120</v>
      </c>
      <c r="FFE9" s="61">
        <v>120</v>
      </c>
      <c r="FFF9" s="61">
        <v>2</v>
      </c>
      <c r="FFG9" s="61">
        <v>0.5</v>
      </c>
      <c r="FFH9" s="61">
        <v>0</v>
      </c>
      <c r="FFI9" s="61">
        <v>1</v>
      </c>
      <c r="FFJ9" s="61">
        <v>0</v>
      </c>
      <c r="FFK9" s="61">
        <v>200</v>
      </c>
      <c r="FFL9" s="61">
        <v>200</v>
      </c>
      <c r="FFM9" s="61">
        <v>2</v>
      </c>
      <c r="FFN9" s="61">
        <v>2</v>
      </c>
      <c r="FFO9" s="61">
        <v>0</v>
      </c>
      <c r="FFP9" s="61">
        <v>2</v>
      </c>
      <c r="FFQ9" s="61">
        <v>0</v>
      </c>
      <c r="FFR9" s="61">
        <v>0</v>
      </c>
      <c r="FFS9" s="61">
        <v>2</v>
      </c>
      <c r="FFT9" s="61">
        <v>0</v>
      </c>
      <c r="FFU9" s="61">
        <v>0</v>
      </c>
      <c r="FFV9" s="61">
        <v>100</v>
      </c>
      <c r="FFW9" s="61">
        <v>0</v>
      </c>
      <c r="FFX9" s="61">
        <v>10</v>
      </c>
      <c r="FFY9" s="61">
        <v>0</v>
      </c>
      <c r="FFZ9" s="61">
        <v>0</v>
      </c>
      <c r="FGA9" s="61">
        <v>0</v>
      </c>
      <c r="FGB9" s="61">
        <v>2</v>
      </c>
      <c r="FGC9" s="61">
        <v>82</v>
      </c>
      <c r="FGD9" s="61">
        <v>0</v>
      </c>
      <c r="FGE9" s="61">
        <v>0</v>
      </c>
      <c r="FGF9" s="61">
        <v>0</v>
      </c>
      <c r="FGG9" s="61">
        <v>5</v>
      </c>
      <c r="FGH9" s="61">
        <v>20</v>
      </c>
      <c r="FGI9" s="61">
        <v>0</v>
      </c>
      <c r="FGJ9" s="61">
        <v>2</v>
      </c>
      <c r="FGK9" s="61">
        <v>30</v>
      </c>
      <c r="FGL9" s="61">
        <v>90</v>
      </c>
      <c r="FGM9" s="61">
        <v>0</v>
      </c>
      <c r="FGN9" s="61">
        <v>0</v>
      </c>
      <c r="FGO9" s="61">
        <v>1</v>
      </c>
      <c r="FGP9" s="61">
        <v>100</v>
      </c>
      <c r="FGQ9" s="61">
        <v>-100</v>
      </c>
      <c r="FGR9" s="61">
        <v>0</v>
      </c>
      <c r="FGS9" s="61">
        <v>-50</v>
      </c>
      <c r="FGT9" s="61">
        <v>100</v>
      </c>
      <c r="FGU9" s="61">
        <v>-100</v>
      </c>
      <c r="FGV9" s="61">
        <v>0</v>
      </c>
      <c r="FGW9" s="61">
        <v>0</v>
      </c>
      <c r="FGX9" s="61">
        <v>1</v>
      </c>
      <c r="FGY9" s="61">
        <v>100</v>
      </c>
      <c r="FGZ9" s="61">
        <v>-100</v>
      </c>
      <c r="FHA9" s="61">
        <v>20</v>
      </c>
      <c r="FHB9" s="61">
        <v>30</v>
      </c>
      <c r="FHC9" s="61">
        <v>0</v>
      </c>
      <c r="FHD9" s="61">
        <v>2</v>
      </c>
      <c r="FHE9" s="61">
        <v>0</v>
      </c>
      <c r="FHF9" s="61">
        <v>0</v>
      </c>
      <c r="FHG9" s="61">
        <v>0</v>
      </c>
      <c r="FHH9" s="61">
        <v>0</v>
      </c>
      <c r="FHI9" s="61">
        <v>0</v>
      </c>
      <c r="FHJ9" s="61">
        <v>0</v>
      </c>
      <c r="FHK9" s="61">
        <v>0</v>
      </c>
      <c r="FHL9" s="61">
        <v>16</v>
      </c>
      <c r="FHM9" s="61">
        <v>0</v>
      </c>
      <c r="FHN9" s="61">
        <v>0</v>
      </c>
      <c r="FHO9" s="61">
        <v>10</v>
      </c>
      <c r="FHP9" s="61">
        <v>0</v>
      </c>
      <c r="FHQ9" s="61">
        <v>16</v>
      </c>
      <c r="FHR9" s="61">
        <v>0</v>
      </c>
      <c r="FHS9" s="61">
        <v>0</v>
      </c>
      <c r="FHT9" s="61">
        <v>10</v>
      </c>
      <c r="FHU9" s="61">
        <v>0</v>
      </c>
      <c r="FHV9" s="61">
        <v>0</v>
      </c>
      <c r="FHW9" s="61">
        <v>0</v>
      </c>
      <c r="FHX9" s="61">
        <v>18</v>
      </c>
      <c r="FHY9" s="61">
        <v>12</v>
      </c>
      <c r="FHZ9" s="61">
        <v>35</v>
      </c>
      <c r="FIA9" s="61">
        <v>0</v>
      </c>
      <c r="FIB9" s="61">
        <v>0</v>
      </c>
      <c r="FIC9" s="61">
        <v>18</v>
      </c>
      <c r="FID9" s="61">
        <v>12</v>
      </c>
      <c r="FIE9" s="61">
        <v>35</v>
      </c>
      <c r="FIF9" s="61">
        <v>0</v>
      </c>
      <c r="FIG9" s="61">
        <v>0</v>
      </c>
      <c r="FIH9" s="61">
        <v>55</v>
      </c>
      <c r="FII9" s="61">
        <v>45</v>
      </c>
      <c r="FIJ9" s="61">
        <v>100</v>
      </c>
      <c r="FIK9" s="61">
        <v>0</v>
      </c>
      <c r="FIL9" s="61">
        <v>0</v>
      </c>
      <c r="FIM9" s="61">
        <v>15</v>
      </c>
      <c r="FIN9" s="61">
        <v>0</v>
      </c>
      <c r="FIO9" s="61">
        <v>250</v>
      </c>
      <c r="FIP9" s="61">
        <v>0</v>
      </c>
      <c r="FIQ9" s="61">
        <v>0</v>
      </c>
      <c r="FIR9" s="61">
        <v>80</v>
      </c>
      <c r="FIS9" s="61">
        <v>20</v>
      </c>
      <c r="FIT9" s="61">
        <v>100</v>
      </c>
      <c r="FIU9" s="61">
        <v>-25</v>
      </c>
      <c r="FIV9" s="61">
        <v>0</v>
      </c>
      <c r="FIW9" s="61">
        <v>60</v>
      </c>
      <c r="FIX9" s="61">
        <v>100</v>
      </c>
      <c r="FIY9" s="61">
        <v>-25</v>
      </c>
      <c r="FIZ9" s="61">
        <v>3600</v>
      </c>
      <c r="FJA9" s="61">
        <v>2</v>
      </c>
      <c r="FJB9" s="61">
        <v>0</v>
      </c>
      <c r="FJC9" s="61">
        <v>10</v>
      </c>
      <c r="FJD9" s="61">
        <v>0</v>
      </c>
      <c r="FJE9" s="61">
        <v>0</v>
      </c>
      <c r="FJF9" s="61">
        <v>9</v>
      </c>
      <c r="FJG9" s="61">
        <v>16</v>
      </c>
      <c r="FJH9" s="61">
        <v>0</v>
      </c>
      <c r="FJI9" s="61">
        <v>0</v>
      </c>
      <c r="FJJ9" s="61">
        <v>4</v>
      </c>
      <c r="FJK9" s="61">
        <v>10</v>
      </c>
      <c r="FJL9" s="61">
        <v>0</v>
      </c>
      <c r="FJM9" s="61">
        <v>0</v>
      </c>
      <c r="FJN9" s="61">
        <v>0</v>
      </c>
      <c r="FJO9" s="61">
        <v>0</v>
      </c>
      <c r="FJP9" s="61">
        <v>50</v>
      </c>
      <c r="FJQ9" s="61">
        <v>100</v>
      </c>
      <c r="FJR9" s="61">
        <v>0</v>
      </c>
      <c r="FJS9" s="61">
        <v>9.5</v>
      </c>
      <c r="FJT9" s="61">
        <v>10</v>
      </c>
      <c r="FJU9" s="61">
        <v>0.3</v>
      </c>
      <c r="FJV9" s="61">
        <v>0</v>
      </c>
      <c r="FJW9" s="61">
        <v>10</v>
      </c>
      <c r="FJX9" s="61">
        <v>0</v>
      </c>
      <c r="FJY9" s="61">
        <v>0</v>
      </c>
      <c r="FJZ9" s="61">
        <v>500</v>
      </c>
      <c r="FKA9" s="61">
        <v>0</v>
      </c>
      <c r="FKB9" s="61">
        <v>10</v>
      </c>
      <c r="FKC9" s="61">
        <v>0</v>
      </c>
      <c r="FKD9" s="61">
        <v>150</v>
      </c>
      <c r="FKE9" s="61">
        <v>-50</v>
      </c>
      <c r="FKF9" s="61">
        <v>1000</v>
      </c>
      <c r="FKG9" s="61">
        <v>0</v>
      </c>
      <c r="FKH9" s="61">
        <v>0</v>
      </c>
      <c r="FKI9" s="61">
        <v>0</v>
      </c>
      <c r="FKJ9" s="61">
        <v>0</v>
      </c>
      <c r="FKK9" s="61">
        <v>0</v>
      </c>
      <c r="FKL9" s="61">
        <v>0</v>
      </c>
      <c r="FKM9" s="61">
        <v>0</v>
      </c>
      <c r="FKN9" s="61">
        <v>0</v>
      </c>
      <c r="FKO9" s="61">
        <v>10</v>
      </c>
      <c r="FKP9" s="61">
        <v>0</v>
      </c>
      <c r="FKQ9" s="61">
        <v>0</v>
      </c>
      <c r="FKR9" s="61">
        <v>0</v>
      </c>
      <c r="FKS9" s="61">
        <v>90</v>
      </c>
      <c r="FKT9" s="61">
        <v>0</v>
      </c>
      <c r="FKU9" s="61">
        <v>16</v>
      </c>
      <c r="FKV9" s="61">
        <v>0</v>
      </c>
      <c r="FKW9" s="61">
        <v>0</v>
      </c>
      <c r="FKX9" s="61">
        <v>0</v>
      </c>
      <c r="FKY9" s="61">
        <v>0</v>
      </c>
      <c r="FKZ9" s="61">
        <v>16</v>
      </c>
      <c r="FLA9" s="61">
        <v>0</v>
      </c>
      <c r="FLB9" s="61">
        <v>0</v>
      </c>
      <c r="FLC9" s="61">
        <v>16</v>
      </c>
      <c r="FLD9" s="61">
        <v>0</v>
      </c>
      <c r="FLE9" s="61">
        <v>0</v>
      </c>
      <c r="FLF9" s="61">
        <v>0</v>
      </c>
      <c r="FLG9" s="61">
        <v>0</v>
      </c>
      <c r="FLH9" s="61">
        <v>0</v>
      </c>
      <c r="FLI9" s="61">
        <v>0</v>
      </c>
      <c r="FLJ9" s="61">
        <v>0</v>
      </c>
      <c r="FLK9" s="61">
        <v>2</v>
      </c>
      <c r="FLL9" s="61">
        <v>120</v>
      </c>
      <c r="FLM9" s="61">
        <v>0</v>
      </c>
      <c r="FLN9" s="61">
        <v>2</v>
      </c>
      <c r="FLO9" s="61">
        <v>120</v>
      </c>
      <c r="FLP9" s="61">
        <v>0</v>
      </c>
      <c r="FLQ9" s="61">
        <v>2</v>
      </c>
      <c r="FLR9" s="61">
        <v>120</v>
      </c>
      <c r="FLS9" s="61">
        <v>0</v>
      </c>
      <c r="FLT9" s="61">
        <v>2</v>
      </c>
      <c r="FLU9" s="61">
        <v>120</v>
      </c>
      <c r="FLV9" s="61">
        <v>1</v>
      </c>
      <c r="FLW9" s="61">
        <v>100</v>
      </c>
      <c r="FMG9" s="61">
        <v>18</v>
      </c>
      <c r="FMH9" s="61">
        <v>18</v>
      </c>
      <c r="FMI9" s="61">
        <v>18</v>
      </c>
      <c r="FMJ9" s="61">
        <v>18</v>
      </c>
      <c r="FMP9" s="61">
        <v>15</v>
      </c>
      <c r="FMQ9" s="61">
        <v>4</v>
      </c>
      <c r="FMR9" s="61">
        <v>20</v>
      </c>
      <c r="FMS9" s="61">
        <v>7.5</v>
      </c>
      <c r="FMT9" s="61">
        <v>22.5</v>
      </c>
      <c r="FMV9" s="61">
        <v>1</v>
      </c>
      <c r="FMW9" s="61">
        <v>12</v>
      </c>
      <c r="FMX9" s="61">
        <v>30</v>
      </c>
      <c r="FMY9" s="61">
        <v>7</v>
      </c>
      <c r="FMZ9" s="61">
        <v>48</v>
      </c>
      <c r="FNA9" s="61">
        <v>650</v>
      </c>
      <c r="FNB9" s="61">
        <v>950</v>
      </c>
      <c r="FNC9" s="61">
        <v>4000</v>
      </c>
      <c r="FND9" s="61">
        <v>30</v>
      </c>
      <c r="FNE9" s="61">
        <v>6</v>
      </c>
      <c r="FNG9" s="61">
        <v>3</v>
      </c>
      <c r="FNH9" s="61">
        <v>42</v>
      </c>
      <c r="FNJ9" s="61">
        <v>462</v>
      </c>
      <c r="FNV9" s="61">
        <v>1</v>
      </c>
      <c r="FNW9" s="61">
        <v>250</v>
      </c>
      <c r="FNX9" s="61">
        <v>40</v>
      </c>
      <c r="FNY9" s="61">
        <v>80</v>
      </c>
      <c r="FNZ9" s="61">
        <v>3</v>
      </c>
      <c r="FOA9" s="61">
        <v>15</v>
      </c>
      <c r="FOB9" s="61">
        <v>1800</v>
      </c>
      <c r="FOC9" s="61">
        <v>50</v>
      </c>
      <c r="FOD9" s="61">
        <v>300</v>
      </c>
      <c r="FOI9" s="61">
        <v>1800</v>
      </c>
      <c r="FOJ9" s="61">
        <v>1800</v>
      </c>
      <c r="FOK9" s="61">
        <v>0</v>
      </c>
      <c r="FOL9" s="61">
        <v>50</v>
      </c>
      <c r="FOM9" s="61">
        <v>50</v>
      </c>
      <c r="FOS9" s="61">
        <v>1</v>
      </c>
      <c r="FOT9" s="61">
        <v>0</v>
      </c>
      <c r="FOU9" s="61">
        <v>990</v>
      </c>
      <c r="FOV9" s="61">
        <v>-950</v>
      </c>
      <c r="FOW9" s="61">
        <v>-650</v>
      </c>
      <c r="FOY9" s="61">
        <v>1000</v>
      </c>
      <c r="FOZ9" s="61">
        <v>10</v>
      </c>
      <c r="FPK9" s="61">
        <v>1</v>
      </c>
      <c r="FPL9" s="61">
        <v>1</v>
      </c>
      <c r="FPM9" s="61">
        <v>1</v>
      </c>
      <c r="FPN9" s="61">
        <v>1</v>
      </c>
      <c r="FPO9" s="61">
        <v>-5</v>
      </c>
      <c r="FPP9" s="61">
        <v>-2</v>
      </c>
      <c r="FPQ9" s="61">
        <v>2</v>
      </c>
      <c r="FPR9" s="61">
        <v>2</v>
      </c>
      <c r="FPS9" s="61">
        <v>95</v>
      </c>
      <c r="FPT9" s="61">
        <v>100</v>
      </c>
      <c r="FPU9" s="61">
        <v>10</v>
      </c>
      <c r="FPV9" s="61">
        <v>30</v>
      </c>
      <c r="FPW9" s="61">
        <v>0</v>
      </c>
      <c r="FPX9" s="61">
        <v>0</v>
      </c>
      <c r="FPY9" s="61">
        <v>10</v>
      </c>
      <c r="FPZ9" s="61">
        <v>10000</v>
      </c>
      <c r="FQA9" s="61">
        <v>1400</v>
      </c>
      <c r="FQB9" s="61">
        <v>100</v>
      </c>
      <c r="FQC9" s="61">
        <v>20</v>
      </c>
      <c r="FQE9" s="61">
        <v>100</v>
      </c>
      <c r="FQF9" s="61">
        <v>4</v>
      </c>
      <c r="FQG9" s="61">
        <v>0</v>
      </c>
      <c r="FQH9" s="61">
        <v>20</v>
      </c>
      <c r="FQI9" s="61">
        <v>4000</v>
      </c>
      <c r="FQJ9" s="61">
        <v>4000</v>
      </c>
      <c r="FQL9" s="61">
        <v>550</v>
      </c>
      <c r="FQM9" s="61">
        <v>25</v>
      </c>
      <c r="FQN9" s="61">
        <v>0</v>
      </c>
      <c r="FQO9" s="61">
        <v>400</v>
      </c>
      <c r="FQP9" s="61">
        <v>-1</v>
      </c>
      <c r="FQQ9" s="61">
        <v>4</v>
      </c>
      <c r="FQR9" s="61">
        <v>3</v>
      </c>
      <c r="FQS9" s="61">
        <v>10</v>
      </c>
      <c r="FQT9" s="61">
        <v>60</v>
      </c>
      <c r="FQU9" s="61">
        <v>120</v>
      </c>
      <c r="FQV9" s="61">
        <v>4</v>
      </c>
      <c r="FQW9" s="61">
        <v>4</v>
      </c>
      <c r="FQX9" s="61">
        <v>4</v>
      </c>
      <c r="FQY9" s="61">
        <v>4</v>
      </c>
      <c r="FQZ9" s="61">
        <v>-5</v>
      </c>
      <c r="FRA9" s="61">
        <v>-5</v>
      </c>
      <c r="FRB9" s="61">
        <v>-5</v>
      </c>
      <c r="FRC9" s="61">
        <v>-5</v>
      </c>
      <c r="FRD9" s="61">
        <v>8</v>
      </c>
      <c r="FRE9" s="61">
        <v>8</v>
      </c>
      <c r="FRF9" s="61">
        <v>8</v>
      </c>
      <c r="FRG9" s="61">
        <v>8</v>
      </c>
      <c r="FRH9" s="61">
        <v>4.5</v>
      </c>
      <c r="FRJ9" s="61">
        <v>45</v>
      </c>
      <c r="FRK9" s="61">
        <v>270</v>
      </c>
      <c r="FRL9" s="61">
        <v>90</v>
      </c>
      <c r="FRM9" s="61">
        <v>-144</v>
      </c>
      <c r="FRN9" s="61">
        <v>0</v>
      </c>
      <c r="FRO9" s="61">
        <v>80</v>
      </c>
      <c r="FRP9" s="61">
        <v>350</v>
      </c>
      <c r="FSO9" s="61">
        <v>0</v>
      </c>
      <c r="FSP9" s="61">
        <v>4</v>
      </c>
      <c r="FSQ9" s="61">
        <v>500</v>
      </c>
      <c r="FSR9" s="61">
        <v>30</v>
      </c>
      <c r="FST9" s="61">
        <v>4000</v>
      </c>
      <c r="FTB9" s="61">
        <v>1.2</v>
      </c>
      <c r="FTD9" s="61">
        <v>50</v>
      </c>
      <c r="FTE9" s="61">
        <v>0</v>
      </c>
      <c r="FTG9" s="61">
        <v>100</v>
      </c>
      <c r="FTH9" s="61">
        <v>100</v>
      </c>
      <c r="FTJ9" s="61">
        <v>100</v>
      </c>
      <c r="FTK9" s="61">
        <v>50</v>
      </c>
      <c r="FTL9" s="61">
        <v>10</v>
      </c>
      <c r="FTM9" s="61">
        <v>25</v>
      </c>
      <c r="FTN9" s="61">
        <v>2500</v>
      </c>
      <c r="FTO9" s="61">
        <v>1</v>
      </c>
      <c r="FTR9" s="61">
        <v>0</v>
      </c>
      <c r="FTS9" s="61">
        <v>250</v>
      </c>
      <c r="FTT9" s="61">
        <v>0</v>
      </c>
      <c r="FTU9" s="61">
        <v>-24</v>
      </c>
      <c r="FTV9" s="61">
        <v>-13</v>
      </c>
      <c r="FTW9" s="61">
        <v>2175</v>
      </c>
      <c r="FTX9" s="61">
        <v>1280</v>
      </c>
      <c r="FTY9" s="61">
        <v>10</v>
      </c>
      <c r="FTZ9" s="61">
        <v>2175</v>
      </c>
      <c r="FUA9" s="61">
        <v>1280</v>
      </c>
      <c r="FUB9" s="61">
        <v>60</v>
      </c>
      <c r="FUC9" s="61">
        <v>0</v>
      </c>
      <c r="FUD9" s="61">
        <v>0</v>
      </c>
      <c r="FUK9" s="61">
        <v>0</v>
      </c>
      <c r="FUL9" s="61">
        <v>0.19531000000000001</v>
      </c>
      <c r="FUN9" s="61">
        <v>3.8999999999999998E-3</v>
      </c>
      <c r="FUO9" s="61">
        <v>2.5</v>
      </c>
      <c r="FUP9" s="61">
        <v>1.1000000000000001</v>
      </c>
      <c r="FUV9" s="61">
        <v>2674</v>
      </c>
      <c r="FUW9" s="61">
        <v>1339</v>
      </c>
      <c r="FUX9" s="61">
        <v>4310</v>
      </c>
      <c r="FUY9" s="61">
        <v>2176</v>
      </c>
      <c r="FUZ9" s="61">
        <v>1500</v>
      </c>
      <c r="FVA9" s="61">
        <v>1498</v>
      </c>
      <c r="FVC9" s="61">
        <v>47.8</v>
      </c>
      <c r="FVD9" s="61">
        <v>45.5</v>
      </c>
      <c r="FVF9" s="61">
        <v>400</v>
      </c>
      <c r="FVN9" s="61">
        <v>0</v>
      </c>
      <c r="FVO9" s="61">
        <v>0.19531000000000001</v>
      </c>
      <c r="FVQ9" s="61">
        <v>3.8999999999999998E-3</v>
      </c>
      <c r="FVR9" s="61">
        <v>2.5</v>
      </c>
      <c r="FVS9" s="61">
        <v>1.1000000000000001</v>
      </c>
      <c r="FVY9" s="61">
        <v>2190</v>
      </c>
      <c r="FVZ9" s="61">
        <v>1100</v>
      </c>
      <c r="FWA9" s="61">
        <v>2950</v>
      </c>
      <c r="FWB9" s="61">
        <v>1550</v>
      </c>
      <c r="FWC9" s="61">
        <v>1500</v>
      </c>
      <c r="FWD9" s="61">
        <v>1500</v>
      </c>
      <c r="FWF9" s="61">
        <v>47</v>
      </c>
      <c r="FWG9" s="61">
        <v>44</v>
      </c>
      <c r="FWI9" s="61">
        <v>400</v>
      </c>
      <c r="FWQ9" s="61">
        <v>0</v>
      </c>
      <c r="FWR9" s="61">
        <v>0.19531000000000001</v>
      </c>
      <c r="FWT9" s="61">
        <v>3.8999999999999998E-3</v>
      </c>
      <c r="FWU9" s="61">
        <v>2.5</v>
      </c>
      <c r="FWV9" s="61">
        <v>1.1000000000000001</v>
      </c>
      <c r="FXB9" s="61">
        <v>2190</v>
      </c>
      <c r="FXC9" s="61">
        <v>1100</v>
      </c>
      <c r="FXD9" s="61">
        <v>2950</v>
      </c>
      <c r="FXE9" s="61">
        <v>1550</v>
      </c>
      <c r="FXF9" s="61">
        <v>1500</v>
      </c>
      <c r="FXG9" s="61">
        <v>1500</v>
      </c>
      <c r="FXI9" s="61">
        <v>47</v>
      </c>
      <c r="FXJ9" s="61">
        <v>44</v>
      </c>
      <c r="FXL9" s="61">
        <v>400</v>
      </c>
      <c r="FXT9" s="61">
        <v>0</v>
      </c>
      <c r="FXU9" s="61">
        <v>0.19531000000000001</v>
      </c>
      <c r="FXW9" s="61">
        <v>3.8999999999999998E-3</v>
      </c>
      <c r="FXX9" s="61">
        <v>2.5</v>
      </c>
      <c r="FXY9" s="61">
        <v>1.1000000000000001</v>
      </c>
      <c r="FYE9" s="61">
        <v>2190</v>
      </c>
      <c r="FYF9" s="61">
        <v>1100</v>
      </c>
      <c r="FYG9" s="61">
        <v>2950</v>
      </c>
      <c r="FYH9" s="61">
        <v>1550</v>
      </c>
      <c r="FYI9" s="61">
        <v>1500</v>
      </c>
      <c r="FYJ9" s="61">
        <v>1500</v>
      </c>
      <c r="FYL9" s="61">
        <v>47</v>
      </c>
      <c r="FYM9" s="61">
        <v>44</v>
      </c>
      <c r="FYO9" s="61">
        <v>400</v>
      </c>
      <c r="FYQ9" s="61">
        <v>0</v>
      </c>
      <c r="FYR9" s="61">
        <v>1000</v>
      </c>
      <c r="FYS9" s="61">
        <v>600</v>
      </c>
      <c r="FYT9" s="61">
        <v>50</v>
      </c>
      <c r="FYU9" s="61">
        <v>-0.5</v>
      </c>
      <c r="FYV9" s="61">
        <v>-5</v>
      </c>
      <c r="FYW9" s="61">
        <v>120</v>
      </c>
      <c r="FYX9" s="61">
        <v>6</v>
      </c>
      <c r="FYY9" s="61">
        <v>0</v>
      </c>
      <c r="FYZ9" s="61">
        <v>1</v>
      </c>
      <c r="FZA9" s="61">
        <v>6</v>
      </c>
      <c r="FZB9" s="61">
        <v>0</v>
      </c>
      <c r="FZI9" s="61">
        <v>100</v>
      </c>
      <c r="FZJ9" s="61">
        <v>50</v>
      </c>
      <c r="FZK9" s="61">
        <v>100</v>
      </c>
      <c r="FZL9" s="61">
        <v>12000</v>
      </c>
      <c r="FZM9" s="61">
        <v>100</v>
      </c>
      <c r="FZN9" s="61">
        <v>-100</v>
      </c>
      <c r="FZO9" s="61">
        <v>0</v>
      </c>
      <c r="FZP9" s="61">
        <v>0</v>
      </c>
      <c r="FZQ9" s="61">
        <v>-25</v>
      </c>
      <c r="FZS9" s="61">
        <v>0</v>
      </c>
      <c r="FZT9" s="61">
        <v>0</v>
      </c>
      <c r="FZU9" s="61">
        <v>0</v>
      </c>
      <c r="FZV9" s="61">
        <v>0</v>
      </c>
      <c r="FZW9" s="61">
        <v>0</v>
      </c>
      <c r="FZX9" s="61">
        <v>1</v>
      </c>
      <c r="FZY9" s="61">
        <v>0</v>
      </c>
      <c r="FZZ9" s="61">
        <v>0</v>
      </c>
      <c r="GAA9" s="61">
        <v>6</v>
      </c>
      <c r="GAB9" s="61">
        <v>0</v>
      </c>
      <c r="GAC9" s="61">
        <v>0.5</v>
      </c>
      <c r="GAD9" s="61">
        <v>0</v>
      </c>
      <c r="GAE9" s="61">
        <v>0</v>
      </c>
      <c r="GAF9" s="61">
        <v>120000</v>
      </c>
      <c r="GAG9" s="61">
        <v>0</v>
      </c>
      <c r="GAH9" s="61">
        <v>120000</v>
      </c>
      <c r="GAI9" s="61">
        <v>0</v>
      </c>
      <c r="GAK9" s="61">
        <v>4</v>
      </c>
      <c r="GAL9" s="61">
        <v>0</v>
      </c>
      <c r="GAM9" s="61">
        <v>0</v>
      </c>
      <c r="GAN9" s="61">
        <v>0</v>
      </c>
      <c r="GAR9" s="61">
        <v>75</v>
      </c>
      <c r="GAT9" s="61">
        <v>40</v>
      </c>
      <c r="GBI9" s="61">
        <v>55</v>
      </c>
      <c r="GBJ9" s="61">
        <v>50</v>
      </c>
      <c r="GBK9" s="61">
        <v>50</v>
      </c>
      <c r="GBL9" s="61">
        <v>50</v>
      </c>
      <c r="GBW9" s="61">
        <v>0</v>
      </c>
      <c r="GBX9" s="61">
        <v>0</v>
      </c>
      <c r="GBY9" s="61">
        <v>1</v>
      </c>
      <c r="GBZ9" s="61">
        <v>3</v>
      </c>
      <c r="GCA9" s="61">
        <v>47</v>
      </c>
      <c r="GCB9" s="61">
        <v>49</v>
      </c>
      <c r="GCC9" s="61">
        <v>2</v>
      </c>
      <c r="GCD9" s="61">
        <v>2</v>
      </c>
      <c r="GCE9" s="61">
        <v>62</v>
      </c>
      <c r="GCG9" s="61">
        <v>35</v>
      </c>
      <c r="GCW9" s="61">
        <v>20</v>
      </c>
      <c r="GCX9" s="61">
        <v>30</v>
      </c>
      <c r="GCY9" s="61">
        <v>1</v>
      </c>
      <c r="GDD9" s="61">
        <v>110</v>
      </c>
      <c r="GDE9" s="61">
        <v>0.2</v>
      </c>
      <c r="GDH9" s="61">
        <v>100</v>
      </c>
      <c r="GDI9" s="61">
        <v>0.2</v>
      </c>
      <c r="GDK9" s="61">
        <v>250</v>
      </c>
      <c r="GDL9" s="61">
        <v>100</v>
      </c>
      <c r="GDM9" s="61">
        <v>100</v>
      </c>
      <c r="GDN9" s="61">
        <v>100</v>
      </c>
      <c r="GDW9" s="61">
        <v>-750</v>
      </c>
      <c r="GDX9" s="61">
        <v>3000</v>
      </c>
      <c r="GDZ9" s="61">
        <v>0.2</v>
      </c>
      <c r="GEA9" s="61">
        <v>100</v>
      </c>
      <c r="GEB9" s="61">
        <v>200</v>
      </c>
      <c r="GEX9" s="61">
        <v>20</v>
      </c>
      <c r="GEY9" s="61">
        <v>30</v>
      </c>
      <c r="GEZ9" s="61">
        <v>1</v>
      </c>
      <c r="GFE9" s="61">
        <v>110</v>
      </c>
      <c r="GFF9" s="61">
        <v>0.4</v>
      </c>
      <c r="GFI9" s="61">
        <v>100</v>
      </c>
      <c r="GFJ9" s="61">
        <v>0.2</v>
      </c>
      <c r="GFL9" s="61">
        <v>100</v>
      </c>
      <c r="GFN9" s="61">
        <v>100</v>
      </c>
      <c r="GFO9" s="61">
        <v>100</v>
      </c>
      <c r="GGA9" s="61">
        <v>0.2</v>
      </c>
      <c r="GGB9" s="61">
        <v>100</v>
      </c>
      <c r="GGC9" s="61">
        <v>200</v>
      </c>
      <c r="GHU9" s="61">
        <v>1E-3</v>
      </c>
      <c r="GHV9" s="61">
        <v>0.3</v>
      </c>
      <c r="GHW9" s="61">
        <v>100</v>
      </c>
      <c r="GHX9" s="61">
        <v>2.5</v>
      </c>
      <c r="GHY9" s="61">
        <v>100</v>
      </c>
      <c r="GHZ9" s="61">
        <v>50</v>
      </c>
      <c r="GIA9" s="61">
        <v>0</v>
      </c>
      <c r="GIB9" s="61">
        <v>1</v>
      </c>
      <c r="GIC9" s="61">
        <v>2</v>
      </c>
      <c r="GID9" s="61">
        <v>0</v>
      </c>
      <c r="GIE9" s="61">
        <v>100</v>
      </c>
      <c r="GIF9" s="61">
        <v>0</v>
      </c>
      <c r="GIG9" s="61">
        <v>1</v>
      </c>
      <c r="GIH9" s="61">
        <v>1</v>
      </c>
      <c r="GII9" s="61">
        <v>1</v>
      </c>
      <c r="GIJ9" s="61">
        <v>1</v>
      </c>
      <c r="GIK9" s="61">
        <v>0</v>
      </c>
      <c r="GIL9" s="61">
        <v>0</v>
      </c>
      <c r="GIM9" s="61">
        <v>70</v>
      </c>
      <c r="GIN9" s="61">
        <v>65</v>
      </c>
      <c r="GIO9" s="61">
        <v>70</v>
      </c>
      <c r="GIP9" s="61">
        <v>0</v>
      </c>
      <c r="GIQ9" s="61">
        <v>100</v>
      </c>
      <c r="GIR9" s="61">
        <v>35</v>
      </c>
      <c r="GIS9" s="61">
        <v>0</v>
      </c>
      <c r="GIT9" s="61">
        <v>0.1</v>
      </c>
      <c r="GIU9" s="61">
        <v>100</v>
      </c>
      <c r="GIV9" s="61">
        <v>100</v>
      </c>
      <c r="GIW9" s="61">
        <v>100</v>
      </c>
      <c r="GIX9" s="61">
        <v>205</v>
      </c>
      <c r="GIY9" s="61">
        <v>0</v>
      </c>
      <c r="GIZ9" s="61">
        <v>1</v>
      </c>
      <c r="GJA9" s="61">
        <v>1</v>
      </c>
      <c r="GJB9" s="61">
        <v>0</v>
      </c>
      <c r="GJC9" s="61">
        <v>100</v>
      </c>
      <c r="GJD9" s="61">
        <v>0</v>
      </c>
      <c r="GJE9" s="61">
        <v>1</v>
      </c>
      <c r="GJF9" s="61">
        <v>1</v>
      </c>
      <c r="GJG9" s="61">
        <v>1</v>
      </c>
      <c r="GJH9" s="61">
        <v>1</v>
      </c>
      <c r="GJI9" s="61">
        <v>0</v>
      </c>
      <c r="GJJ9" s="61">
        <v>0</v>
      </c>
      <c r="GJK9" s="61">
        <v>70</v>
      </c>
      <c r="GJL9" s="61">
        <v>70</v>
      </c>
      <c r="GJM9" s="61">
        <v>70</v>
      </c>
      <c r="GJN9" s="61">
        <v>0</v>
      </c>
      <c r="GJO9" s="61">
        <v>100</v>
      </c>
      <c r="GJP9" s="61">
        <v>0</v>
      </c>
      <c r="GJQ9" s="61">
        <v>0</v>
      </c>
      <c r="GJR9" s="61">
        <v>0.2</v>
      </c>
      <c r="GJS9" s="61">
        <v>100</v>
      </c>
      <c r="GJT9" s="61">
        <v>100</v>
      </c>
      <c r="GJU9" s="61">
        <v>100</v>
      </c>
      <c r="GJV9" s="61">
        <v>150</v>
      </c>
      <c r="GJW9" s="61">
        <v>0</v>
      </c>
      <c r="GJX9" s="61">
        <v>1</v>
      </c>
      <c r="GJY9" s="61">
        <v>3.5</v>
      </c>
      <c r="GJZ9" s="61">
        <v>1</v>
      </c>
      <c r="GKA9" s="61">
        <v>1</v>
      </c>
      <c r="GKB9" s="61">
        <v>1</v>
      </c>
      <c r="GKC9" s="61">
        <v>1</v>
      </c>
      <c r="GKD9" s="61">
        <v>0</v>
      </c>
      <c r="GKE9" s="61">
        <v>0</v>
      </c>
      <c r="GKF9" s="61">
        <v>40</v>
      </c>
      <c r="GKG9" s="61">
        <v>30</v>
      </c>
      <c r="GKH9" s="61">
        <v>35</v>
      </c>
      <c r="GKI9" s="61">
        <v>0</v>
      </c>
      <c r="GKJ9" s="61">
        <v>100</v>
      </c>
      <c r="GKK9" s="61">
        <v>35</v>
      </c>
      <c r="GKL9" s="61">
        <v>1.5</v>
      </c>
      <c r="GKM9" s="61">
        <v>3.0000000000000001E-3</v>
      </c>
      <c r="GKN9" s="61">
        <v>1</v>
      </c>
      <c r="GKO9" s="61">
        <v>1</v>
      </c>
      <c r="GKP9" s="61">
        <v>10</v>
      </c>
      <c r="GKQ9" s="61">
        <v>0.6</v>
      </c>
      <c r="GKR9" s="61">
        <v>0</v>
      </c>
      <c r="GKS9" s="61">
        <v>1</v>
      </c>
      <c r="GKT9" s="61">
        <v>12</v>
      </c>
      <c r="GKU9" s="61">
        <v>1</v>
      </c>
      <c r="GKV9" s="61">
        <v>1</v>
      </c>
      <c r="GKW9" s="61">
        <v>1</v>
      </c>
      <c r="GKX9" s="61">
        <v>1</v>
      </c>
      <c r="GKY9" s="61">
        <v>0</v>
      </c>
      <c r="GKZ9" s="61">
        <v>0</v>
      </c>
      <c r="GLA9" s="61">
        <v>1.1000000000000001</v>
      </c>
      <c r="GLB9" s="61">
        <v>0.7</v>
      </c>
      <c r="GLC9" s="61">
        <v>1</v>
      </c>
      <c r="GLD9" s="61">
        <v>0</v>
      </c>
      <c r="GLE9" s="61">
        <v>100</v>
      </c>
      <c r="GLF9" s="61">
        <v>0</v>
      </c>
      <c r="GLG9" s="61">
        <v>0</v>
      </c>
      <c r="GLH9" s="61">
        <v>0.1</v>
      </c>
      <c r="GLI9" s="61">
        <v>0.1</v>
      </c>
      <c r="GLJ9" s="61">
        <v>0.01</v>
      </c>
      <c r="GLK9" s="61">
        <v>100</v>
      </c>
      <c r="GLL9" s="61">
        <v>35</v>
      </c>
      <c r="GLM9" s="61">
        <v>0</v>
      </c>
      <c r="GLN9" s="61">
        <v>1</v>
      </c>
      <c r="GLO9" s="61">
        <v>4.5</v>
      </c>
      <c r="GLP9" s="61">
        <v>1</v>
      </c>
      <c r="GLQ9" s="61">
        <v>1</v>
      </c>
      <c r="GLR9" s="61">
        <v>1</v>
      </c>
      <c r="GLS9" s="61">
        <v>1</v>
      </c>
      <c r="GLT9" s="61">
        <v>0</v>
      </c>
      <c r="GLU9" s="61">
        <v>0</v>
      </c>
      <c r="GLV9" s="61">
        <v>130</v>
      </c>
      <c r="GLW9" s="61">
        <v>115</v>
      </c>
      <c r="GLX9" s="61">
        <v>115</v>
      </c>
      <c r="GLY9" s="61">
        <v>0</v>
      </c>
      <c r="GLZ9" s="61">
        <v>100</v>
      </c>
      <c r="GMA9" s="61">
        <v>75</v>
      </c>
      <c r="GMB9" s="61">
        <v>0</v>
      </c>
      <c r="GMC9" s="61">
        <v>0.1</v>
      </c>
      <c r="GMD9" s="61">
        <v>0.5</v>
      </c>
      <c r="GME9" s="61">
        <v>0.5</v>
      </c>
      <c r="GMF9" s="61">
        <v>100</v>
      </c>
      <c r="GMG9" s="61">
        <v>40</v>
      </c>
      <c r="GMH9" s="61">
        <v>0</v>
      </c>
      <c r="GMI9" s="61">
        <v>1</v>
      </c>
      <c r="GMJ9" s="61">
        <v>1</v>
      </c>
      <c r="GMK9" s="61">
        <v>1</v>
      </c>
      <c r="GML9" s="61">
        <v>1</v>
      </c>
      <c r="GMM9" s="61">
        <v>1</v>
      </c>
      <c r="GMN9" s="61">
        <v>1</v>
      </c>
      <c r="GMO9" s="61">
        <v>0</v>
      </c>
      <c r="GMP9" s="61">
        <v>0</v>
      </c>
      <c r="GMQ9" s="61">
        <v>80</v>
      </c>
      <c r="GMR9" s="61">
        <v>30</v>
      </c>
      <c r="GMS9" s="61">
        <v>50</v>
      </c>
      <c r="GMT9" s="61">
        <v>0</v>
      </c>
      <c r="GMU9" s="61">
        <v>100</v>
      </c>
      <c r="GMV9" s="61">
        <v>10</v>
      </c>
      <c r="GMW9" s="61">
        <v>0</v>
      </c>
      <c r="GMX9" s="61">
        <v>1</v>
      </c>
      <c r="GMY9" s="61">
        <v>10</v>
      </c>
      <c r="GMZ9" s="61">
        <v>10</v>
      </c>
      <c r="GNA9" s="61">
        <v>10</v>
      </c>
      <c r="GNB9" s="61">
        <v>205</v>
      </c>
      <c r="GNC9" s="61">
        <v>0</v>
      </c>
      <c r="GND9" s="61">
        <v>0</v>
      </c>
      <c r="GNE9" s="61">
        <v>1</v>
      </c>
      <c r="GNF9" s="61">
        <v>1</v>
      </c>
      <c r="GNG9" s="61">
        <v>1</v>
      </c>
      <c r="GNH9" s="61">
        <v>1</v>
      </c>
      <c r="GNI9" s="61">
        <v>1</v>
      </c>
      <c r="GNJ9" s="61">
        <v>0</v>
      </c>
      <c r="GNK9" s="61">
        <v>0</v>
      </c>
      <c r="GNL9" s="61">
        <v>95</v>
      </c>
      <c r="GNM9" s="61">
        <v>75</v>
      </c>
      <c r="GNN9" s="61">
        <v>75</v>
      </c>
      <c r="GNO9" s="61">
        <v>0</v>
      </c>
      <c r="GNP9" s="61">
        <v>100</v>
      </c>
      <c r="GNQ9" s="61">
        <v>0</v>
      </c>
      <c r="GNR9" s="61">
        <v>0</v>
      </c>
      <c r="GNS9" s="61">
        <v>1</v>
      </c>
      <c r="GNT9" s="61">
        <v>10</v>
      </c>
      <c r="GNU9" s="61">
        <v>10</v>
      </c>
      <c r="GNV9" s="61">
        <v>10</v>
      </c>
      <c r="GNW9" s="61">
        <v>205</v>
      </c>
      <c r="GNX9" s="61">
        <v>0</v>
      </c>
      <c r="GNY9" s="61">
        <v>0</v>
      </c>
      <c r="GNZ9" s="61">
        <v>1</v>
      </c>
      <c r="GOA9" s="61">
        <v>1</v>
      </c>
      <c r="GOB9" s="61">
        <v>1</v>
      </c>
      <c r="GOC9" s="61">
        <v>1</v>
      </c>
      <c r="GOD9" s="61">
        <v>1</v>
      </c>
      <c r="GOE9" s="61">
        <v>0</v>
      </c>
      <c r="GOF9" s="61">
        <v>0</v>
      </c>
      <c r="GOG9" s="61">
        <v>95</v>
      </c>
      <c r="GOH9" s="61">
        <v>75</v>
      </c>
      <c r="GOI9" s="61">
        <v>75</v>
      </c>
      <c r="GOJ9" s="61">
        <v>0</v>
      </c>
      <c r="GOK9" s="61">
        <v>100</v>
      </c>
      <c r="GOL9" s="61">
        <v>0</v>
      </c>
      <c r="GOM9" s="61">
        <v>0</v>
      </c>
      <c r="GON9" s="61">
        <v>0</v>
      </c>
      <c r="GOO9" s="61">
        <v>1</v>
      </c>
      <c r="GOP9" s="61">
        <v>1</v>
      </c>
      <c r="GOQ9" s="61">
        <v>100</v>
      </c>
      <c r="GOR9" s="61">
        <v>0.01</v>
      </c>
      <c r="GOS9" s="61">
        <v>0</v>
      </c>
      <c r="GOT9" s="61">
        <v>1</v>
      </c>
      <c r="GOU9" s="61">
        <v>3</v>
      </c>
      <c r="GOV9" s="61">
        <v>1</v>
      </c>
      <c r="GOW9" s="61">
        <v>1</v>
      </c>
      <c r="GOX9" s="61">
        <v>1</v>
      </c>
      <c r="GOY9" s="61">
        <v>1</v>
      </c>
      <c r="GOZ9" s="61">
        <v>0</v>
      </c>
      <c r="GPA9" s="61">
        <v>0</v>
      </c>
      <c r="GPB9" s="61">
        <v>20</v>
      </c>
      <c r="GPC9" s="61">
        <v>-20</v>
      </c>
      <c r="GPD9" s="61">
        <v>-3</v>
      </c>
      <c r="GPE9" s="61">
        <v>0</v>
      </c>
      <c r="GPF9" s="61">
        <v>100</v>
      </c>
      <c r="GPG9" s="61">
        <v>0</v>
      </c>
      <c r="GPH9" s="61">
        <v>1E-3</v>
      </c>
      <c r="GPI9" s="61">
        <v>0.1</v>
      </c>
      <c r="GPJ9" s="61">
        <v>100</v>
      </c>
      <c r="GPK9" s="61">
        <v>100</v>
      </c>
      <c r="GPL9" s="61">
        <v>100</v>
      </c>
      <c r="GPM9" s="61">
        <v>70</v>
      </c>
      <c r="GPN9" s="61">
        <v>0</v>
      </c>
      <c r="GPO9" s="61">
        <v>1</v>
      </c>
      <c r="GPP9" s="61">
        <v>1</v>
      </c>
      <c r="GPQ9" s="61">
        <v>1</v>
      </c>
      <c r="GPR9" s="61">
        <v>1</v>
      </c>
      <c r="GPS9" s="61">
        <v>1</v>
      </c>
      <c r="GPT9" s="61">
        <v>1</v>
      </c>
      <c r="GPU9" s="61">
        <v>0</v>
      </c>
      <c r="GPV9" s="61">
        <v>0</v>
      </c>
      <c r="GPW9" s="61">
        <v>90</v>
      </c>
      <c r="GPX9" s="61">
        <v>50</v>
      </c>
      <c r="GPY9" s="61">
        <v>50</v>
      </c>
      <c r="GPZ9" s="61">
        <v>20</v>
      </c>
      <c r="GQA9" s="61">
        <v>100</v>
      </c>
      <c r="GQB9" s="61">
        <v>20</v>
      </c>
      <c r="GQC9" s="61">
        <v>0</v>
      </c>
      <c r="GQD9" s="61">
        <v>0.1</v>
      </c>
      <c r="GQE9" s="61">
        <v>100</v>
      </c>
      <c r="GQF9" s="61">
        <v>205</v>
      </c>
      <c r="GQG9" s="61">
        <v>0</v>
      </c>
      <c r="GQH9" s="61">
        <v>0</v>
      </c>
      <c r="GQI9" s="61">
        <v>1</v>
      </c>
      <c r="GQJ9" s="61">
        <v>20</v>
      </c>
      <c r="GQK9" s="61">
        <v>0</v>
      </c>
      <c r="GQL9" s="61">
        <v>1</v>
      </c>
      <c r="GQM9" s="61">
        <v>1</v>
      </c>
      <c r="GQN9" s="61">
        <v>1</v>
      </c>
      <c r="GQO9" s="61">
        <v>1</v>
      </c>
      <c r="GQP9" s="61">
        <v>0</v>
      </c>
      <c r="GQQ9" s="61">
        <v>0</v>
      </c>
      <c r="GQR9" s="61">
        <v>120</v>
      </c>
      <c r="GQS9" s="61">
        <v>0</v>
      </c>
      <c r="GQT9" s="61">
        <v>100</v>
      </c>
      <c r="GQU9" s="61">
        <v>100</v>
      </c>
      <c r="GQV9" s="61">
        <v>0</v>
      </c>
      <c r="GQW9" s="61">
        <v>0</v>
      </c>
      <c r="GQX9" s="61">
        <v>100</v>
      </c>
      <c r="GQY9" s="61">
        <v>0</v>
      </c>
      <c r="GQZ9" s="61">
        <v>0</v>
      </c>
      <c r="GRA9" s="61">
        <v>2</v>
      </c>
      <c r="GRB9" s="61">
        <v>100</v>
      </c>
      <c r="GRC9" s="61">
        <v>100</v>
      </c>
      <c r="GRD9" s="61">
        <v>100</v>
      </c>
      <c r="GRE9" s="61">
        <v>0.05</v>
      </c>
      <c r="GRF9" s="61">
        <v>0</v>
      </c>
      <c r="GRG9" s="61">
        <v>0</v>
      </c>
      <c r="GRH9" s="61">
        <v>1</v>
      </c>
      <c r="GRI9" s="61">
        <v>1</v>
      </c>
      <c r="GRJ9" s="61">
        <v>1</v>
      </c>
      <c r="GRK9" s="61">
        <v>1</v>
      </c>
      <c r="GRL9" s="61">
        <v>1</v>
      </c>
      <c r="GRM9" s="61">
        <v>0</v>
      </c>
      <c r="GRN9" s="61">
        <v>0</v>
      </c>
      <c r="GRO9" s="61">
        <v>780</v>
      </c>
      <c r="GRP9" s="61">
        <v>720</v>
      </c>
      <c r="GRQ9" s="61">
        <v>740</v>
      </c>
      <c r="GRR9" s="61">
        <v>0</v>
      </c>
      <c r="GRS9" s="61">
        <v>100</v>
      </c>
      <c r="GRT9" s="61">
        <v>-100</v>
      </c>
      <c r="GRU9" s="61">
        <v>0</v>
      </c>
      <c r="GRV9" s="61">
        <v>1</v>
      </c>
      <c r="GRW9" s="61">
        <v>320</v>
      </c>
      <c r="GRX9" s="61">
        <v>320</v>
      </c>
      <c r="GRY9" s="61">
        <v>100</v>
      </c>
      <c r="GRZ9" s="61">
        <v>205</v>
      </c>
      <c r="GSA9" s="61">
        <v>0</v>
      </c>
      <c r="GSB9" s="61">
        <v>0</v>
      </c>
      <c r="GSC9" s="61">
        <v>1</v>
      </c>
      <c r="GSD9" s="61">
        <v>1</v>
      </c>
      <c r="GSE9" s="61">
        <v>1</v>
      </c>
      <c r="GSF9" s="61">
        <v>1</v>
      </c>
      <c r="GSG9" s="61">
        <v>1</v>
      </c>
      <c r="GSH9" s="61">
        <v>0</v>
      </c>
      <c r="GSI9" s="61">
        <v>0</v>
      </c>
      <c r="GSJ9" s="61">
        <v>400</v>
      </c>
      <c r="GSK9" s="61">
        <v>0</v>
      </c>
      <c r="GSL9" s="61">
        <v>0</v>
      </c>
      <c r="GSM9" s="61">
        <v>0</v>
      </c>
      <c r="GSN9" s="61">
        <v>100</v>
      </c>
      <c r="GSO9" s="61">
        <v>0</v>
      </c>
      <c r="GSP9" s="61">
        <v>1E-3</v>
      </c>
      <c r="GSQ9" s="61">
        <v>0.1</v>
      </c>
      <c r="GSR9" s="61">
        <v>100</v>
      </c>
      <c r="GSS9" s="61">
        <v>100</v>
      </c>
      <c r="GST9" s="61">
        <v>100</v>
      </c>
      <c r="GSU9" s="61">
        <v>70</v>
      </c>
      <c r="GSV9" s="61">
        <v>0</v>
      </c>
      <c r="GSW9" s="61">
        <v>1</v>
      </c>
      <c r="GSX9" s="61">
        <v>6</v>
      </c>
      <c r="GSY9" s="61">
        <v>1</v>
      </c>
      <c r="GSZ9" s="61">
        <v>1</v>
      </c>
      <c r="GTA9" s="61">
        <v>1</v>
      </c>
      <c r="GTB9" s="61">
        <v>1</v>
      </c>
      <c r="GTC9" s="61">
        <v>0</v>
      </c>
      <c r="GTD9" s="61">
        <v>0</v>
      </c>
      <c r="GTE9" s="61">
        <v>80</v>
      </c>
      <c r="GTF9" s="61">
        <v>30</v>
      </c>
      <c r="GTG9" s="61">
        <v>80</v>
      </c>
      <c r="GTH9" s="61">
        <v>0</v>
      </c>
      <c r="GTI9" s="61">
        <v>100</v>
      </c>
      <c r="GTJ9" s="61">
        <v>0</v>
      </c>
      <c r="GTK9" s="61">
        <v>0</v>
      </c>
      <c r="GTL9" s="61">
        <v>0.2</v>
      </c>
      <c r="GTM9" s="61">
        <v>100</v>
      </c>
      <c r="GTN9" s="61">
        <v>100</v>
      </c>
      <c r="GTO9" s="61">
        <v>100</v>
      </c>
      <c r="GTP9" s="61">
        <v>205</v>
      </c>
      <c r="GTQ9" s="61">
        <v>0</v>
      </c>
      <c r="GTR9" s="61">
        <v>1</v>
      </c>
      <c r="GTS9" s="61">
        <v>1</v>
      </c>
      <c r="GTT9" s="61">
        <v>1</v>
      </c>
      <c r="GTU9" s="61">
        <v>1</v>
      </c>
      <c r="GTV9" s="61">
        <v>1</v>
      </c>
      <c r="GTW9" s="61">
        <v>1</v>
      </c>
      <c r="GTX9" s="61">
        <v>0</v>
      </c>
      <c r="GTY9" s="61">
        <v>0</v>
      </c>
      <c r="GTZ9" s="61">
        <v>40</v>
      </c>
      <c r="GUA9" s="61">
        <v>20</v>
      </c>
      <c r="GUB9" s="61">
        <v>28</v>
      </c>
      <c r="GUC9" s="61">
        <v>0</v>
      </c>
      <c r="GUD9" s="61">
        <v>100</v>
      </c>
      <c r="GUE9" s="61">
        <v>0</v>
      </c>
      <c r="GUF9" s="61">
        <v>0</v>
      </c>
      <c r="GUG9" s="61">
        <v>0.2</v>
      </c>
      <c r="GUH9" s="61">
        <v>100</v>
      </c>
      <c r="GUI9" s="61">
        <v>100</v>
      </c>
      <c r="GUJ9" s="61">
        <v>100</v>
      </c>
      <c r="GUK9" s="61">
        <v>205</v>
      </c>
      <c r="GUL9" s="61">
        <v>0</v>
      </c>
      <c r="GUM9" s="61">
        <v>1</v>
      </c>
      <c r="GUN9" s="61">
        <v>1</v>
      </c>
      <c r="GUO9" s="61">
        <v>1</v>
      </c>
      <c r="GUP9" s="61">
        <v>1</v>
      </c>
      <c r="GUQ9" s="61">
        <v>1</v>
      </c>
      <c r="GUR9" s="61">
        <v>1</v>
      </c>
      <c r="GUS9" s="61">
        <v>0</v>
      </c>
      <c r="GUT9" s="61">
        <v>0</v>
      </c>
      <c r="GUU9" s="61">
        <v>40</v>
      </c>
      <c r="GUV9" s="61">
        <v>20</v>
      </c>
      <c r="GUW9" s="61">
        <v>28</v>
      </c>
      <c r="GUX9" s="61">
        <v>0</v>
      </c>
      <c r="GUY9" s="61">
        <v>100</v>
      </c>
      <c r="GUZ9" s="61">
        <v>0</v>
      </c>
      <c r="GVA9" s="61">
        <v>0</v>
      </c>
      <c r="GVB9" s="61">
        <v>0</v>
      </c>
      <c r="GVC9" s="61">
        <v>50</v>
      </c>
      <c r="GVD9" s="61">
        <v>50</v>
      </c>
      <c r="GVE9" s="61">
        <v>100</v>
      </c>
      <c r="GVF9" s="61">
        <v>205</v>
      </c>
      <c r="GVG9" s="61">
        <v>0</v>
      </c>
      <c r="GVH9" s="61">
        <v>1</v>
      </c>
      <c r="GVI9" s="61">
        <v>1</v>
      </c>
      <c r="GVJ9" s="61">
        <v>1</v>
      </c>
      <c r="GVK9" s="61">
        <v>1</v>
      </c>
      <c r="GVL9" s="61">
        <v>1</v>
      </c>
      <c r="GVM9" s="61">
        <v>1</v>
      </c>
      <c r="GVN9" s="61">
        <v>0</v>
      </c>
      <c r="GVO9" s="61">
        <v>0</v>
      </c>
      <c r="GVP9" s="61">
        <v>100</v>
      </c>
      <c r="GVQ9" s="61">
        <v>0</v>
      </c>
      <c r="GVR9" s="61">
        <v>50</v>
      </c>
      <c r="GVS9" s="61">
        <v>0</v>
      </c>
      <c r="GVT9" s="61">
        <v>100</v>
      </c>
      <c r="GVU9" s="61">
        <v>0</v>
      </c>
      <c r="GVV9" s="61">
        <v>0</v>
      </c>
      <c r="GVW9" s="61">
        <v>0.1</v>
      </c>
      <c r="GVX9" s="61">
        <v>100</v>
      </c>
      <c r="GVY9" s="61">
        <v>100</v>
      </c>
      <c r="GVZ9" s="61">
        <v>100</v>
      </c>
      <c r="GWA9" s="61">
        <v>205</v>
      </c>
      <c r="GWB9" s="61">
        <v>0</v>
      </c>
      <c r="GWC9" s="61">
        <v>0</v>
      </c>
      <c r="GWD9" s="61">
        <v>1</v>
      </c>
      <c r="GWE9" s="61">
        <v>1</v>
      </c>
      <c r="GWF9" s="61">
        <v>1</v>
      </c>
      <c r="GWG9" s="61">
        <v>1</v>
      </c>
      <c r="GWH9" s="61">
        <v>1</v>
      </c>
      <c r="GWI9" s="61">
        <v>0</v>
      </c>
      <c r="GWJ9" s="61">
        <v>0</v>
      </c>
      <c r="GWK9" s="61">
        <v>30</v>
      </c>
      <c r="GWL9" s="61">
        <v>15</v>
      </c>
      <c r="GWM9" s="61">
        <v>25</v>
      </c>
      <c r="GWN9" s="61">
        <v>0</v>
      </c>
      <c r="GWO9" s="61">
        <v>100</v>
      </c>
      <c r="GWP9" s="61">
        <v>0</v>
      </c>
      <c r="GWQ9" s="61">
        <v>0</v>
      </c>
      <c r="GWR9" s="61">
        <v>0.1</v>
      </c>
      <c r="GWS9" s="61">
        <v>100</v>
      </c>
      <c r="GWT9" s="61">
        <v>100</v>
      </c>
      <c r="GWU9" s="61">
        <v>100</v>
      </c>
      <c r="GWV9" s="61">
        <v>205</v>
      </c>
      <c r="GWW9" s="61">
        <v>0</v>
      </c>
      <c r="GWX9" s="61">
        <v>1</v>
      </c>
      <c r="GWY9" s="61">
        <v>1</v>
      </c>
      <c r="GWZ9" s="61">
        <v>1</v>
      </c>
      <c r="GXA9" s="61">
        <v>1</v>
      </c>
      <c r="GXB9" s="61">
        <v>1</v>
      </c>
      <c r="GXC9" s="61">
        <v>1</v>
      </c>
      <c r="GXD9" s="61">
        <v>0</v>
      </c>
      <c r="GXE9" s="61">
        <v>0</v>
      </c>
      <c r="GXF9" s="61">
        <v>99</v>
      </c>
      <c r="GXG9" s="61">
        <v>85</v>
      </c>
      <c r="GXH9" s="61">
        <v>90</v>
      </c>
      <c r="GXI9" s="61">
        <v>0</v>
      </c>
      <c r="GXJ9" s="61">
        <v>100</v>
      </c>
      <c r="GXK9" s="61">
        <v>0</v>
      </c>
      <c r="GZB9" s="61">
        <v>0</v>
      </c>
      <c r="GZC9" s="61">
        <v>0.1</v>
      </c>
      <c r="GZD9" s="61">
        <v>100</v>
      </c>
      <c r="GZE9" s="61">
        <v>205</v>
      </c>
      <c r="GZF9" s="61">
        <v>0</v>
      </c>
      <c r="GZG9" s="61">
        <v>0</v>
      </c>
      <c r="GZH9" s="61">
        <v>1</v>
      </c>
      <c r="GZI9" s="61">
        <v>20</v>
      </c>
      <c r="GZJ9" s="61">
        <v>0</v>
      </c>
      <c r="GZK9" s="61">
        <v>1</v>
      </c>
      <c r="GZL9" s="61">
        <v>1</v>
      </c>
      <c r="GZM9" s="61">
        <v>1</v>
      </c>
      <c r="GZN9" s="61">
        <v>1</v>
      </c>
      <c r="GZO9" s="61">
        <v>0</v>
      </c>
      <c r="GZP9" s="61">
        <v>0</v>
      </c>
      <c r="GZQ9" s="61">
        <v>120</v>
      </c>
      <c r="GZR9" s="61">
        <v>0</v>
      </c>
      <c r="GZS9" s="61">
        <v>100</v>
      </c>
      <c r="GZT9" s="61">
        <v>100</v>
      </c>
      <c r="GZU9" s="61">
        <v>0</v>
      </c>
      <c r="GZV9" s="61">
        <v>0</v>
      </c>
      <c r="GZW9" s="61">
        <v>100</v>
      </c>
      <c r="GZX9" s="61">
        <v>0</v>
      </c>
      <c r="GZY9" s="61">
        <v>0</v>
      </c>
      <c r="GZZ9" s="61">
        <v>0.2</v>
      </c>
      <c r="HAA9" s="61">
        <v>100</v>
      </c>
      <c r="HAB9" s="61">
        <v>100</v>
      </c>
      <c r="HAC9" s="61">
        <v>100</v>
      </c>
      <c r="HAD9" s="61">
        <v>205</v>
      </c>
      <c r="HAE9" s="61">
        <v>0</v>
      </c>
      <c r="HAF9" s="61">
        <v>1</v>
      </c>
      <c r="HAG9" s="61">
        <v>1</v>
      </c>
      <c r="HAH9" s="61">
        <v>1</v>
      </c>
      <c r="HAI9" s="61">
        <v>1</v>
      </c>
      <c r="HAJ9" s="61">
        <v>1</v>
      </c>
      <c r="HAK9" s="61">
        <v>1</v>
      </c>
      <c r="HAL9" s="61">
        <v>0</v>
      </c>
      <c r="HAM9" s="61">
        <v>0</v>
      </c>
      <c r="HAN9" s="61">
        <v>40</v>
      </c>
      <c r="HAO9" s="61">
        <v>20</v>
      </c>
      <c r="HAP9" s="61">
        <v>28</v>
      </c>
      <c r="HAQ9" s="61">
        <v>0</v>
      </c>
      <c r="HAR9" s="61">
        <v>100</v>
      </c>
      <c r="HAS9" s="61">
        <v>0</v>
      </c>
      <c r="HAT9" s="61">
        <v>0</v>
      </c>
      <c r="HAU9" s="61">
        <v>0</v>
      </c>
      <c r="HAV9" s="61">
        <v>50</v>
      </c>
      <c r="HAW9" s="61">
        <v>50</v>
      </c>
      <c r="HAX9" s="61">
        <v>100</v>
      </c>
      <c r="HAY9" s="61">
        <v>205</v>
      </c>
      <c r="HAZ9" s="61">
        <v>0</v>
      </c>
      <c r="HBA9" s="61">
        <v>1</v>
      </c>
      <c r="HBB9" s="61">
        <v>1</v>
      </c>
      <c r="HBC9" s="61">
        <v>1</v>
      </c>
      <c r="HBD9" s="61">
        <v>1</v>
      </c>
      <c r="HBE9" s="61">
        <v>1</v>
      </c>
      <c r="HBF9" s="61">
        <v>1</v>
      </c>
      <c r="HBG9" s="61">
        <v>0</v>
      </c>
      <c r="HBH9" s="61">
        <v>0</v>
      </c>
      <c r="HBI9" s="61">
        <v>100</v>
      </c>
      <c r="HBJ9" s="61">
        <v>0</v>
      </c>
      <c r="HBK9" s="61">
        <v>50</v>
      </c>
      <c r="HBL9" s="61">
        <v>0</v>
      </c>
      <c r="HBM9" s="61">
        <v>100</v>
      </c>
      <c r="HBN9" s="61">
        <v>0</v>
      </c>
      <c r="HBO9" s="61">
        <v>0</v>
      </c>
      <c r="HBP9" s="61">
        <v>1000</v>
      </c>
      <c r="HBQ9" s="61">
        <v>-1000</v>
      </c>
      <c r="HBR9" s="61">
        <v>1</v>
      </c>
      <c r="HBS9" s="61">
        <v>0</v>
      </c>
      <c r="HBT9" s="61">
        <v>10</v>
      </c>
      <c r="HBU9" s="61">
        <v>10</v>
      </c>
      <c r="HBV9" s="61">
        <v>10</v>
      </c>
      <c r="HBW9" s="61">
        <v>2</v>
      </c>
      <c r="HBX9" s="61">
        <v>5</v>
      </c>
      <c r="HBY9" s="61">
        <v>0</v>
      </c>
      <c r="HBZ9" s="61">
        <v>48</v>
      </c>
      <c r="HCA9" s="61">
        <v>50</v>
      </c>
      <c r="HCB9" s="61">
        <v>1</v>
      </c>
      <c r="HCC9" s="61">
        <v>5000</v>
      </c>
      <c r="HCD9" s="61">
        <v>8000</v>
      </c>
      <c r="HCE9" s="61">
        <v>5000</v>
      </c>
      <c r="HCF9" s="61">
        <v>8000</v>
      </c>
      <c r="HCG9" s="61">
        <v>6</v>
      </c>
      <c r="HCH9" s="61">
        <v>6</v>
      </c>
      <c r="HCI9" s="61">
        <v>0</v>
      </c>
      <c r="HCJ9" s="61">
        <v>5000</v>
      </c>
      <c r="HCK9" s="61">
        <v>-5000</v>
      </c>
      <c r="HCL9" s="61">
        <v>0</v>
      </c>
      <c r="HCM9" s="61">
        <v>0</v>
      </c>
      <c r="HCN9" s="61">
        <v>0.02</v>
      </c>
      <c r="HCO9" s="61">
        <v>1</v>
      </c>
      <c r="HCP9" s="61">
        <v>1</v>
      </c>
      <c r="HCQ9" s="61">
        <v>1</v>
      </c>
      <c r="HCR9" s="61">
        <v>1</v>
      </c>
      <c r="HCS9" s="61">
        <v>0</v>
      </c>
      <c r="HCT9" s="61">
        <v>0</v>
      </c>
      <c r="HCU9" s="61">
        <v>3000</v>
      </c>
      <c r="HCV9" s="61">
        <v>-3000</v>
      </c>
      <c r="HCW9" s="61">
        <v>0</v>
      </c>
      <c r="HCX9" s="61">
        <v>50</v>
      </c>
      <c r="HCY9" s="61">
        <v>50</v>
      </c>
      <c r="HCZ9" s="61">
        <v>47</v>
      </c>
      <c r="HDA9" s="61">
        <v>0</v>
      </c>
      <c r="HDB9" s="61">
        <v>0.1</v>
      </c>
      <c r="HDC9" s="61">
        <v>100</v>
      </c>
      <c r="HDD9" s="61">
        <v>205</v>
      </c>
      <c r="HDE9" s="61">
        <v>0</v>
      </c>
      <c r="HDF9" s="61">
        <v>0</v>
      </c>
      <c r="HDG9" s="61">
        <v>1</v>
      </c>
      <c r="HDH9" s="61">
        <v>20</v>
      </c>
      <c r="HDI9" s="61">
        <v>0</v>
      </c>
      <c r="HDJ9" s="61">
        <v>1</v>
      </c>
      <c r="HDK9" s="61">
        <v>1</v>
      </c>
      <c r="HDL9" s="61">
        <v>1</v>
      </c>
      <c r="HDM9" s="61">
        <v>1</v>
      </c>
      <c r="HDN9" s="61">
        <v>0</v>
      </c>
      <c r="HDO9" s="61">
        <v>0</v>
      </c>
      <c r="HDP9" s="61">
        <v>120</v>
      </c>
      <c r="HDQ9" s="61">
        <v>0</v>
      </c>
      <c r="HDR9" s="61">
        <v>100</v>
      </c>
      <c r="HDS9" s="61">
        <v>100</v>
      </c>
      <c r="HDT9" s="61">
        <v>0</v>
      </c>
      <c r="HDU9" s="61">
        <v>0</v>
      </c>
      <c r="HDV9" s="61">
        <v>100</v>
      </c>
      <c r="HDW9" s="61">
        <v>0</v>
      </c>
      <c r="HDX9" s="61">
        <v>0</v>
      </c>
      <c r="HDY9" s="61">
        <v>0.1</v>
      </c>
      <c r="HDZ9" s="61">
        <v>100</v>
      </c>
      <c r="HEA9" s="61">
        <v>205</v>
      </c>
      <c r="HEB9" s="61">
        <v>0</v>
      </c>
      <c r="HEC9" s="61">
        <v>0</v>
      </c>
      <c r="HED9" s="61">
        <v>1</v>
      </c>
      <c r="HEE9" s="61">
        <v>20</v>
      </c>
      <c r="HEF9" s="61">
        <v>0</v>
      </c>
      <c r="HEG9" s="61">
        <v>1</v>
      </c>
      <c r="HEH9" s="61">
        <v>1</v>
      </c>
      <c r="HEI9" s="61">
        <v>1</v>
      </c>
      <c r="HEJ9" s="61">
        <v>1</v>
      </c>
      <c r="HEK9" s="61">
        <v>0</v>
      </c>
      <c r="HEL9" s="61">
        <v>0</v>
      </c>
      <c r="HEM9" s="61">
        <v>120</v>
      </c>
      <c r="HEN9" s="61">
        <v>0</v>
      </c>
      <c r="HEO9" s="61">
        <v>100</v>
      </c>
      <c r="HEP9" s="61">
        <v>100</v>
      </c>
      <c r="HEQ9" s="61">
        <v>0</v>
      </c>
      <c r="HER9" s="61">
        <v>0</v>
      </c>
      <c r="HES9" s="61">
        <v>100</v>
      </c>
      <c r="HET9" s="61">
        <v>0</v>
      </c>
      <c r="HEU9" s="61">
        <v>0</v>
      </c>
      <c r="HEV9" s="61">
        <v>0.1</v>
      </c>
      <c r="HEW9" s="61">
        <v>100</v>
      </c>
      <c r="HEX9" s="61">
        <v>205</v>
      </c>
      <c r="HEY9" s="61">
        <v>0</v>
      </c>
      <c r="HEZ9" s="61">
        <v>0</v>
      </c>
      <c r="HFA9" s="61">
        <v>1</v>
      </c>
      <c r="HFB9" s="61">
        <v>20</v>
      </c>
      <c r="HFC9" s="61">
        <v>0</v>
      </c>
      <c r="HFD9" s="61">
        <v>1</v>
      </c>
      <c r="HFE9" s="61">
        <v>1</v>
      </c>
      <c r="HFF9" s="61">
        <v>1</v>
      </c>
      <c r="HFG9" s="61">
        <v>1</v>
      </c>
      <c r="HFH9" s="61">
        <v>0</v>
      </c>
      <c r="HFI9" s="61">
        <v>0</v>
      </c>
      <c r="HFJ9" s="61">
        <v>120</v>
      </c>
      <c r="HFK9" s="61">
        <v>0</v>
      </c>
      <c r="HFL9" s="61">
        <v>100</v>
      </c>
      <c r="HFM9" s="61">
        <v>100</v>
      </c>
      <c r="HFN9" s="61">
        <v>0</v>
      </c>
      <c r="HFO9" s="61">
        <v>0</v>
      </c>
      <c r="HFP9" s="61">
        <v>100</v>
      </c>
      <c r="HFQ9" s="61">
        <v>0</v>
      </c>
      <c r="HFR9" s="61">
        <v>0</v>
      </c>
      <c r="HFS9" s="61">
        <v>0.1</v>
      </c>
      <c r="HFT9" s="61">
        <v>100</v>
      </c>
      <c r="HFU9" s="61">
        <v>205</v>
      </c>
      <c r="HFV9" s="61">
        <v>0</v>
      </c>
      <c r="HFW9" s="61">
        <v>0</v>
      </c>
      <c r="HFX9" s="61">
        <v>1</v>
      </c>
      <c r="HFY9" s="61">
        <v>20</v>
      </c>
      <c r="HFZ9" s="61">
        <v>0</v>
      </c>
      <c r="HGA9" s="61">
        <v>1</v>
      </c>
      <c r="HGB9" s="61">
        <v>1</v>
      </c>
      <c r="HGC9" s="61">
        <v>1</v>
      </c>
      <c r="HGD9" s="61">
        <v>1</v>
      </c>
      <c r="HGE9" s="61">
        <v>0</v>
      </c>
      <c r="HGF9" s="61">
        <v>0</v>
      </c>
      <c r="HGG9" s="61">
        <v>120</v>
      </c>
      <c r="HGH9" s="61">
        <v>0</v>
      </c>
      <c r="HGI9" s="61">
        <v>100</v>
      </c>
      <c r="HGJ9" s="61">
        <v>100</v>
      </c>
      <c r="HGK9" s="61">
        <v>0</v>
      </c>
      <c r="HGL9" s="61">
        <v>0</v>
      </c>
      <c r="HGM9" s="61">
        <v>100</v>
      </c>
      <c r="HGN9" s="61">
        <v>0</v>
      </c>
      <c r="HGO9" s="61">
        <v>0</v>
      </c>
      <c r="HGP9" s="61">
        <v>0.1</v>
      </c>
      <c r="HGQ9" s="61">
        <v>100</v>
      </c>
      <c r="HGR9" s="61">
        <v>205</v>
      </c>
      <c r="HGS9" s="61">
        <v>0</v>
      </c>
      <c r="HGT9" s="61">
        <v>0</v>
      </c>
      <c r="HGU9" s="61">
        <v>1</v>
      </c>
      <c r="HGV9" s="61">
        <v>20</v>
      </c>
      <c r="HGW9" s="61">
        <v>0</v>
      </c>
      <c r="HGX9" s="61">
        <v>1</v>
      </c>
      <c r="HGY9" s="61">
        <v>1</v>
      </c>
      <c r="HGZ9" s="61">
        <v>1</v>
      </c>
      <c r="HHA9" s="61">
        <v>1</v>
      </c>
      <c r="HHB9" s="61">
        <v>0</v>
      </c>
      <c r="HHC9" s="61">
        <v>0</v>
      </c>
      <c r="HHD9" s="61">
        <v>120</v>
      </c>
      <c r="HHE9" s="61">
        <v>0</v>
      </c>
      <c r="HHF9" s="61">
        <v>100</v>
      </c>
      <c r="HHG9" s="61">
        <v>100</v>
      </c>
      <c r="HHH9" s="61">
        <v>0</v>
      </c>
      <c r="HHI9" s="61">
        <v>0</v>
      </c>
      <c r="HHJ9" s="61">
        <v>100</v>
      </c>
      <c r="HHK9" s="61">
        <v>0</v>
      </c>
      <c r="HHL9" s="61">
        <v>0</v>
      </c>
      <c r="HHM9" s="61">
        <v>0.1</v>
      </c>
      <c r="HHN9" s="61">
        <v>100</v>
      </c>
      <c r="HHO9" s="61">
        <v>205</v>
      </c>
      <c r="HHP9" s="61">
        <v>0</v>
      </c>
      <c r="HHQ9" s="61">
        <v>0</v>
      </c>
      <c r="HHR9" s="61">
        <v>1</v>
      </c>
      <c r="HHS9" s="61">
        <v>20</v>
      </c>
      <c r="HHT9" s="61">
        <v>0</v>
      </c>
      <c r="HHU9" s="61">
        <v>1</v>
      </c>
      <c r="HHV9" s="61">
        <v>1</v>
      </c>
      <c r="HHW9" s="61">
        <v>1</v>
      </c>
      <c r="HHX9" s="61">
        <v>1</v>
      </c>
      <c r="HHY9" s="61">
        <v>0</v>
      </c>
      <c r="HHZ9" s="61">
        <v>0</v>
      </c>
      <c r="HIA9" s="61">
        <v>120</v>
      </c>
      <c r="HIB9" s="61">
        <v>0</v>
      </c>
      <c r="HIC9" s="61">
        <v>100</v>
      </c>
      <c r="HID9" s="61">
        <v>100</v>
      </c>
      <c r="HIE9" s="61">
        <v>0</v>
      </c>
      <c r="HIF9" s="61">
        <v>0</v>
      </c>
      <c r="HIG9" s="61">
        <v>100</v>
      </c>
      <c r="HIH9" s="61">
        <v>0</v>
      </c>
      <c r="HII9" s="61">
        <v>0</v>
      </c>
      <c r="HIJ9" s="61">
        <v>0</v>
      </c>
      <c r="HIK9" s="61">
        <v>0</v>
      </c>
      <c r="HIL9" s="61">
        <v>0</v>
      </c>
      <c r="HIM9" s="61">
        <v>0</v>
      </c>
      <c r="HIN9" s="61">
        <v>0</v>
      </c>
      <c r="HIO9" s="61">
        <v>0</v>
      </c>
      <c r="HIP9" s="61">
        <v>0</v>
      </c>
      <c r="HIQ9" s="61">
        <v>0</v>
      </c>
      <c r="HIR9" s="61">
        <v>0</v>
      </c>
      <c r="HIS9" s="61">
        <v>0</v>
      </c>
      <c r="HIT9" s="61">
        <v>0</v>
      </c>
      <c r="HIU9" s="61">
        <v>0</v>
      </c>
      <c r="HIV9" s="61">
        <v>0</v>
      </c>
      <c r="HIW9" s="61">
        <v>0</v>
      </c>
      <c r="HIX9" s="61">
        <v>0</v>
      </c>
      <c r="HIY9" s="61">
        <v>0</v>
      </c>
      <c r="HIZ9" s="61">
        <v>0</v>
      </c>
      <c r="HJA9" s="61">
        <v>0</v>
      </c>
      <c r="HJB9" s="61">
        <v>0</v>
      </c>
      <c r="HJC9" s="61">
        <v>0</v>
      </c>
      <c r="HJD9" s="61">
        <v>0</v>
      </c>
      <c r="HJG9" s="61">
        <v>0</v>
      </c>
      <c r="HJH9" s="61">
        <v>0</v>
      </c>
      <c r="HJM9" s="61">
        <v>12</v>
      </c>
      <c r="HJN9" s="61">
        <v>2</v>
      </c>
      <c r="HJO9" s="61">
        <v>5</v>
      </c>
      <c r="HJY9" s="61">
        <v>235</v>
      </c>
      <c r="HJZ9" s="61">
        <v>235</v>
      </c>
      <c r="HKA9" s="61">
        <v>40</v>
      </c>
      <c r="HKB9" s="61">
        <v>25</v>
      </c>
      <c r="HKC9" s="61">
        <v>232</v>
      </c>
      <c r="HKD9" s="61">
        <v>1</v>
      </c>
      <c r="HKE9" s="61">
        <v>100</v>
      </c>
      <c r="HKG9" s="61">
        <v>70</v>
      </c>
      <c r="HKH9" s="61">
        <v>327</v>
      </c>
      <c r="HKI9" s="61">
        <v>327</v>
      </c>
      <c r="HKJ9" s="61">
        <v>1</v>
      </c>
      <c r="HKK9" s="61">
        <v>10</v>
      </c>
      <c r="HKN9" s="61">
        <v>0</v>
      </c>
      <c r="HKO9" s="61">
        <v>0</v>
      </c>
      <c r="HKP9" s="61">
        <v>0</v>
      </c>
      <c r="HKU9" s="61">
        <v>3</v>
      </c>
      <c r="HKV9" s="61">
        <v>0.1</v>
      </c>
      <c r="HKW9" s="61">
        <v>10</v>
      </c>
      <c r="HKX9" s="61">
        <v>0.5</v>
      </c>
      <c r="HKY9" s="61">
        <v>80</v>
      </c>
      <c r="HKZ9" s="61">
        <v>0</v>
      </c>
      <c r="HLG9" s="61">
        <v>9.4780000000000003E-2</v>
      </c>
      <c r="HLH9" s="61">
        <v>0.44428000000000001</v>
      </c>
      <c r="HLI9" s="61">
        <v>1.1848000000000001</v>
      </c>
      <c r="HLJ9" s="61">
        <v>100</v>
      </c>
      <c r="HLK9" s="61">
        <v>0</v>
      </c>
      <c r="HLL9" s="61">
        <v>2.843E-2</v>
      </c>
      <c r="HLM9" s="61">
        <v>0.74046999999999996</v>
      </c>
      <c r="HLN9" s="61">
        <v>0.47389999999999999</v>
      </c>
      <c r="HLO9" s="61">
        <v>100</v>
      </c>
      <c r="HLP9" s="61">
        <v>0</v>
      </c>
      <c r="HLQ9" s="61">
        <v>4</v>
      </c>
      <c r="HLR9" s="61">
        <v>20</v>
      </c>
      <c r="HLS9" s="61">
        <v>818</v>
      </c>
      <c r="HLT9" s="61">
        <v>1635</v>
      </c>
      <c r="HLU9" s="61">
        <v>60</v>
      </c>
      <c r="HLV9" s="61">
        <v>75</v>
      </c>
      <c r="HLW9" s="61">
        <v>90</v>
      </c>
      <c r="HLX9" s="61">
        <v>100</v>
      </c>
      <c r="HLZ9" s="61">
        <v>4</v>
      </c>
      <c r="HMA9" s="61">
        <v>20</v>
      </c>
      <c r="HMB9" s="61">
        <v>1213</v>
      </c>
      <c r="HMC9" s="61">
        <v>2679</v>
      </c>
      <c r="HMD9" s="61">
        <v>2</v>
      </c>
      <c r="HME9" s="61">
        <v>2</v>
      </c>
      <c r="HMF9" s="61">
        <v>35</v>
      </c>
      <c r="HMG9" s="61">
        <v>45</v>
      </c>
      <c r="HMI9" s="61">
        <v>-6</v>
      </c>
      <c r="HMJ9" s="61">
        <v>-6</v>
      </c>
      <c r="HMK9" s="61">
        <v>-6</v>
      </c>
      <c r="HML9" s="61">
        <v>-6</v>
      </c>
      <c r="HMN9" s="61">
        <v>50</v>
      </c>
      <c r="HMO9" s="61">
        <v>0.1</v>
      </c>
      <c r="HMT9" s="61">
        <v>20</v>
      </c>
      <c r="HMU9" s="61">
        <v>300</v>
      </c>
      <c r="HMX9" s="61">
        <v>50</v>
      </c>
      <c r="HMY9" s="61">
        <v>0.3</v>
      </c>
      <c r="HMZ9" s="61">
        <v>-130</v>
      </c>
      <c r="HNA9" s="61">
        <v>8</v>
      </c>
      <c r="HNB9" s="61">
        <v>10</v>
      </c>
      <c r="HNC9" s="61">
        <v>0.5</v>
      </c>
      <c r="HND9" s="61">
        <v>105</v>
      </c>
      <c r="HNE9" s="61">
        <v>0.5</v>
      </c>
      <c r="HNF9" s="61">
        <v>0.5</v>
      </c>
      <c r="HNG9" s="61">
        <v>0</v>
      </c>
      <c r="HNH9" s="61">
        <v>2</v>
      </c>
      <c r="HNI9" s="61">
        <v>2679</v>
      </c>
      <c r="HNJ9" s="61">
        <v>2679</v>
      </c>
      <c r="HNK9" s="61">
        <v>2679</v>
      </c>
      <c r="HNL9" s="61">
        <v>2679</v>
      </c>
      <c r="HNM9" s="61">
        <v>50</v>
      </c>
      <c r="HNN9" s="61">
        <v>0.63</v>
      </c>
      <c r="HNO9" s="61">
        <v>0.63</v>
      </c>
      <c r="HNP9" s="61">
        <v>0.63</v>
      </c>
      <c r="HNQ9" s="61">
        <v>0.63</v>
      </c>
      <c r="HNR9" s="61">
        <v>0.63</v>
      </c>
      <c r="HNS9" s="61">
        <v>0.63</v>
      </c>
      <c r="HNT9" s="61">
        <v>0.63</v>
      </c>
      <c r="HNU9" s="61">
        <v>0.63</v>
      </c>
      <c r="HNW9" s="61">
        <v>10</v>
      </c>
      <c r="HNX9" s="61">
        <v>5</v>
      </c>
      <c r="HNY9" s="61">
        <v>95</v>
      </c>
      <c r="HNZ9" s="61">
        <v>1</v>
      </c>
      <c r="HOA9" s="61">
        <v>1</v>
      </c>
      <c r="HOB9" s="61">
        <v>102</v>
      </c>
      <c r="HOC9" s="61">
        <v>112</v>
      </c>
      <c r="HOD9" s="61">
        <v>98</v>
      </c>
      <c r="HOE9" s="61">
        <v>91</v>
      </c>
      <c r="HOF9" s="61">
        <v>112</v>
      </c>
      <c r="HOG9" s="61">
        <v>50</v>
      </c>
      <c r="HOH9" s="61">
        <v>65</v>
      </c>
      <c r="HOI9" s="61">
        <v>85</v>
      </c>
      <c r="HOJ9" s="61">
        <v>75</v>
      </c>
      <c r="HOL9" s="61">
        <v>105</v>
      </c>
      <c r="HOM9" s="61">
        <v>120</v>
      </c>
      <c r="HON9" s="61">
        <v>95</v>
      </c>
      <c r="HOO9" s="61">
        <v>70</v>
      </c>
      <c r="HOP9" s="61">
        <v>140</v>
      </c>
      <c r="HOQ9" s="61">
        <v>1</v>
      </c>
      <c r="HOR9" s="61">
        <v>70</v>
      </c>
      <c r="HOS9" s="61">
        <v>10</v>
      </c>
      <c r="HOT9" s="61">
        <v>85</v>
      </c>
      <c r="HOU9" s="61">
        <v>0</v>
      </c>
      <c r="HOV9" s="61">
        <v>25</v>
      </c>
      <c r="HOW9" s="61">
        <v>3.45</v>
      </c>
      <c r="HOX9" s="61">
        <v>1</v>
      </c>
      <c r="HOY9" s="61">
        <v>10</v>
      </c>
      <c r="HOZ9" s="61">
        <v>80</v>
      </c>
      <c r="HPC9" s="61">
        <v>10</v>
      </c>
      <c r="HPD9" s="61">
        <v>4</v>
      </c>
      <c r="HPE9" s="61">
        <v>4</v>
      </c>
      <c r="HPF9" s="61">
        <v>4</v>
      </c>
      <c r="HPG9" s="61">
        <v>4</v>
      </c>
      <c r="HPH9" s="61">
        <v>58</v>
      </c>
      <c r="HPI9" s="61">
        <v>51</v>
      </c>
      <c r="HPJ9" s="61">
        <v>51</v>
      </c>
      <c r="HPK9" s="61">
        <v>51</v>
      </c>
      <c r="HPL9" s="61">
        <v>1</v>
      </c>
      <c r="HPM9" s="61">
        <v>1</v>
      </c>
      <c r="HPN9" s="61">
        <v>1</v>
      </c>
      <c r="HPO9" s="61">
        <v>1</v>
      </c>
      <c r="HPP9" s="61">
        <v>1</v>
      </c>
      <c r="HPQ9" s="61">
        <v>1</v>
      </c>
      <c r="HPR9" s="61">
        <v>0</v>
      </c>
      <c r="HPS9" s="61">
        <v>0</v>
      </c>
      <c r="HPT9" s="61">
        <v>1</v>
      </c>
      <c r="HPU9" s="61">
        <v>1</v>
      </c>
      <c r="HPV9" s="61">
        <v>1</v>
      </c>
      <c r="HPW9" s="61">
        <v>1</v>
      </c>
      <c r="HPX9" s="61">
        <v>1</v>
      </c>
      <c r="HPY9" s="61">
        <v>1</v>
      </c>
      <c r="HPZ9" s="61">
        <v>1</v>
      </c>
      <c r="HQA9" s="61">
        <v>1</v>
      </c>
      <c r="HQB9" s="61">
        <v>0</v>
      </c>
      <c r="HQC9" s="61">
        <v>0</v>
      </c>
      <c r="HQD9" s="61">
        <v>0</v>
      </c>
      <c r="HQE9" s="61">
        <v>0</v>
      </c>
      <c r="HQF9" s="61">
        <v>0</v>
      </c>
      <c r="HQG9" s="61">
        <v>0</v>
      </c>
      <c r="HQH9" s="61">
        <v>0</v>
      </c>
      <c r="HQI9" s="61">
        <v>0</v>
      </c>
      <c r="HQJ9" s="61">
        <v>0</v>
      </c>
      <c r="HQK9" s="61">
        <v>0</v>
      </c>
      <c r="HQL9" s="61">
        <v>0</v>
      </c>
      <c r="HQM9" s="61">
        <v>0</v>
      </c>
      <c r="HQN9" s="61">
        <v>0</v>
      </c>
      <c r="HQO9" s="61">
        <v>0</v>
      </c>
      <c r="HQP9" s="61">
        <v>0</v>
      </c>
      <c r="HQQ9" s="61">
        <v>0</v>
      </c>
      <c r="HQR9" s="61">
        <v>117</v>
      </c>
      <c r="HQS9" s="61">
        <v>0</v>
      </c>
      <c r="HQT9" s="61">
        <v>0</v>
      </c>
      <c r="HQU9" s="61">
        <v>0</v>
      </c>
      <c r="HQV9" s="61">
        <v>0</v>
      </c>
      <c r="HQW9" s="61">
        <v>0</v>
      </c>
      <c r="HQX9" s="61">
        <v>0</v>
      </c>
      <c r="HQY9" s="61">
        <v>0</v>
      </c>
      <c r="HQZ9" s="61">
        <v>0</v>
      </c>
      <c r="HRA9" s="61">
        <v>0</v>
      </c>
      <c r="HRB9" s="61">
        <v>0</v>
      </c>
      <c r="HRC9" s="61">
        <v>0</v>
      </c>
      <c r="HRD9" s="61">
        <v>0</v>
      </c>
      <c r="HRE9" s="61">
        <v>0</v>
      </c>
      <c r="HRF9" s="61">
        <v>0</v>
      </c>
      <c r="HRG9" s="61">
        <v>0</v>
      </c>
      <c r="HRH9" s="61">
        <v>130</v>
      </c>
      <c r="HRI9" s="61">
        <v>16</v>
      </c>
      <c r="HRJ9" s="61">
        <v>120</v>
      </c>
      <c r="HRK9" s="61">
        <v>120</v>
      </c>
      <c r="HRL9" s="61">
        <v>120</v>
      </c>
      <c r="HRM9" s="61">
        <v>120</v>
      </c>
      <c r="HRN9" s="61">
        <v>120</v>
      </c>
      <c r="HRO9" s="61">
        <v>0</v>
      </c>
      <c r="HRP9" s="61">
        <v>35</v>
      </c>
      <c r="HRQ9" s="61">
        <v>1000</v>
      </c>
      <c r="HRR9" s="61">
        <v>100</v>
      </c>
      <c r="HRS9" s="61">
        <v>16</v>
      </c>
      <c r="HRT9" s="61">
        <v>5000</v>
      </c>
      <c r="HRU9" s="61">
        <v>16</v>
      </c>
      <c r="HRV9" s="61">
        <v>16</v>
      </c>
      <c r="HRW9" s="61">
        <v>16</v>
      </c>
      <c r="HRX9" s="61">
        <v>0</v>
      </c>
      <c r="HRY9" s="61">
        <v>0</v>
      </c>
      <c r="HRZ9" s="61">
        <v>0</v>
      </c>
      <c r="HSA9" s="61">
        <v>0</v>
      </c>
      <c r="HSB9" s="61">
        <v>0</v>
      </c>
      <c r="HSC9" s="61">
        <v>0</v>
      </c>
      <c r="HSD9" s="61">
        <v>0</v>
      </c>
      <c r="HSE9" s="61">
        <v>0</v>
      </c>
      <c r="HSF9" s="61">
        <v>0</v>
      </c>
      <c r="HSG9" s="61">
        <v>0</v>
      </c>
      <c r="HSH9" s="61">
        <v>0</v>
      </c>
      <c r="HSI9" s="61">
        <v>0</v>
      </c>
      <c r="HSJ9" s="61">
        <v>0</v>
      </c>
      <c r="HSK9" s="61">
        <v>0</v>
      </c>
      <c r="HSL9" s="61">
        <v>0</v>
      </c>
      <c r="HSM9" s="61">
        <v>0</v>
      </c>
      <c r="HSN9" s="61">
        <v>0</v>
      </c>
      <c r="HSO9" s="61">
        <v>0</v>
      </c>
      <c r="HSP9" s="61">
        <v>0</v>
      </c>
      <c r="HSQ9" s="61">
        <v>0</v>
      </c>
      <c r="HSR9" s="61">
        <v>0</v>
      </c>
      <c r="HSS9" s="61">
        <v>0</v>
      </c>
      <c r="HST9" s="61">
        <v>0</v>
      </c>
      <c r="HSU9" s="61">
        <v>0</v>
      </c>
      <c r="HSV9" s="61">
        <v>0</v>
      </c>
      <c r="HSW9" s="61">
        <v>0</v>
      </c>
      <c r="HSX9" s="61">
        <v>0</v>
      </c>
      <c r="HSY9" s="61">
        <v>0</v>
      </c>
      <c r="HSZ9" s="61">
        <v>0</v>
      </c>
      <c r="HTA9" s="61">
        <v>0</v>
      </c>
      <c r="HWN9" s="61">
        <v>0</v>
      </c>
      <c r="HWO9" s="61">
        <v>0</v>
      </c>
      <c r="HWP9" s="61">
        <v>0</v>
      </c>
      <c r="HWQ9" s="61">
        <v>0</v>
      </c>
      <c r="HWR9" s="61">
        <v>0</v>
      </c>
      <c r="HWS9" s="61">
        <v>0</v>
      </c>
      <c r="HWT9" s="61">
        <v>0</v>
      </c>
      <c r="HWU9" s="61">
        <v>0</v>
      </c>
      <c r="HWV9" s="61">
        <v>0</v>
      </c>
      <c r="HWW9" s="61">
        <v>0</v>
      </c>
      <c r="HYB9" s="61">
        <v>20</v>
      </c>
      <c r="HYC9" s="61">
        <v>20</v>
      </c>
      <c r="HYD9" s="61">
        <v>70</v>
      </c>
      <c r="HYE9" s="61">
        <v>113</v>
      </c>
      <c r="HYF9" s="61">
        <v>0</v>
      </c>
      <c r="HYG9" s="61">
        <v>0</v>
      </c>
      <c r="HYH9" s="61">
        <v>0</v>
      </c>
      <c r="HYI9" s="61">
        <v>0</v>
      </c>
      <c r="HYJ9" s="61">
        <v>0</v>
      </c>
      <c r="HYK9" s="61">
        <v>0</v>
      </c>
      <c r="HYL9" s="61">
        <v>0</v>
      </c>
      <c r="HYM9" s="61">
        <v>0</v>
      </c>
      <c r="HYN9" s="61">
        <v>0</v>
      </c>
      <c r="HYO9" s="61">
        <v>0</v>
      </c>
      <c r="HYP9" s="61">
        <v>0</v>
      </c>
      <c r="HYQ9" s="61">
        <v>0</v>
      </c>
      <c r="HYR9" s="61">
        <v>0</v>
      </c>
      <c r="HYS9" s="61">
        <v>0</v>
      </c>
      <c r="HYT9" s="61">
        <v>0</v>
      </c>
      <c r="HYU9" s="61">
        <v>0</v>
      </c>
      <c r="HYV9" s="61">
        <v>0</v>
      </c>
      <c r="HYW9" s="61">
        <v>0</v>
      </c>
      <c r="HYX9" s="61">
        <v>0</v>
      </c>
      <c r="HYY9" s="61">
        <v>0</v>
      </c>
      <c r="HYZ9" s="61">
        <v>0</v>
      </c>
      <c r="HZA9" s="61">
        <v>0</v>
      </c>
      <c r="HZB9" s="61">
        <v>0</v>
      </c>
      <c r="HZC9" s="61">
        <v>0</v>
      </c>
      <c r="HZD9" s="61">
        <v>0</v>
      </c>
      <c r="HZE9" s="61">
        <v>0</v>
      </c>
      <c r="ICR9" s="61">
        <v>1</v>
      </c>
      <c r="ICS9" s="61">
        <v>1</v>
      </c>
      <c r="ICV9" s="61">
        <v>1</v>
      </c>
      <c r="ICX9" s="61">
        <v>0</v>
      </c>
      <c r="ICY9" s="61">
        <v>0</v>
      </c>
      <c r="IDA9" s="61">
        <v>48.5</v>
      </c>
      <c r="IDC9" s="61">
        <v>0</v>
      </c>
      <c r="IDE9" s="61">
        <v>0</v>
      </c>
      <c r="IDF9" s="61">
        <v>0</v>
      </c>
      <c r="IDG9" s="61">
        <v>0</v>
      </c>
      <c r="IDH9" s="61">
        <v>0</v>
      </c>
      <c r="IDI9" s="61">
        <v>0</v>
      </c>
      <c r="IDJ9" s="61">
        <v>0.3</v>
      </c>
      <c r="IDK9" s="61">
        <v>0.8</v>
      </c>
      <c r="IDL9" s="61">
        <v>50</v>
      </c>
      <c r="IDM9" s="61">
        <v>10</v>
      </c>
      <c r="IDN9" s="61">
        <v>1</v>
      </c>
      <c r="IDO9" s="61">
        <v>1</v>
      </c>
      <c r="IDP9" s="61">
        <v>9.5</v>
      </c>
      <c r="IDQ9" s="61">
        <v>10</v>
      </c>
      <c r="IDR9" s="61">
        <v>1</v>
      </c>
      <c r="IDS9" s="61">
        <v>10</v>
      </c>
      <c r="IDT9" s="61">
        <v>9</v>
      </c>
      <c r="IDU9" s="61">
        <v>0</v>
      </c>
      <c r="IDV9" s="61">
        <v>0</v>
      </c>
      <c r="IDW9" s="61">
        <v>0</v>
      </c>
      <c r="IDX9" s="61">
        <v>0</v>
      </c>
      <c r="IDY9" s="61">
        <v>0</v>
      </c>
      <c r="IDZ9" s="61">
        <v>30</v>
      </c>
      <c r="IEA9" s="61">
        <v>80</v>
      </c>
      <c r="IEB9" s="61">
        <v>50</v>
      </c>
      <c r="IEC9" s="61">
        <v>27</v>
      </c>
      <c r="IED9" s="61">
        <v>0.5</v>
      </c>
      <c r="IEE9" s="61">
        <v>0.5</v>
      </c>
      <c r="IEF9" s="61">
        <v>27</v>
      </c>
      <c r="IEG9" s="61">
        <v>100</v>
      </c>
      <c r="IEH9" s="61">
        <v>0</v>
      </c>
      <c r="IEI9" s="61">
        <v>30</v>
      </c>
      <c r="IEJ9" s="61">
        <v>27</v>
      </c>
      <c r="IEK9" s="61">
        <v>0</v>
      </c>
      <c r="IEL9" s="61">
        <v>0</v>
      </c>
      <c r="IEM9" s="61">
        <v>0</v>
      </c>
      <c r="IEN9" s="61">
        <v>0</v>
      </c>
      <c r="IEO9" s="61">
        <v>1450</v>
      </c>
      <c r="IEP9" s="61">
        <v>10</v>
      </c>
      <c r="IEQ9" s="61">
        <v>200</v>
      </c>
      <c r="IER9" s="61">
        <v>400</v>
      </c>
      <c r="IES9" s="61">
        <v>2800</v>
      </c>
      <c r="IET9" s="61">
        <v>5</v>
      </c>
      <c r="IEU9" s="61">
        <v>400</v>
      </c>
      <c r="IEV9" s="61">
        <v>0</v>
      </c>
      <c r="IEW9" s="61">
        <v>3450</v>
      </c>
      <c r="IEX9" s="61">
        <v>0</v>
      </c>
      <c r="IEY9" s="61">
        <v>5</v>
      </c>
      <c r="IEZ9" s="61">
        <v>5</v>
      </c>
      <c r="IFA9" s="61">
        <v>50</v>
      </c>
      <c r="IFB9" s="61">
        <v>10</v>
      </c>
      <c r="IFC9" s="61">
        <v>100</v>
      </c>
      <c r="IFD9" s="61">
        <v>0</v>
      </c>
      <c r="IFE9" s="61">
        <v>0</v>
      </c>
      <c r="IFF9" s="61">
        <v>1500</v>
      </c>
      <c r="IFG9" s="61">
        <v>0</v>
      </c>
      <c r="IFJ9" s="61">
        <v>0</v>
      </c>
      <c r="IFL9" s="61">
        <v>1</v>
      </c>
      <c r="IFM9" s="61">
        <v>90</v>
      </c>
      <c r="IFN9" s="61">
        <v>3</v>
      </c>
      <c r="IFO9" s="61">
        <v>35</v>
      </c>
      <c r="IFR9" s="61">
        <v>200</v>
      </c>
      <c r="IFS9" s="61">
        <v>0</v>
      </c>
      <c r="IFX9" s="61">
        <v>0</v>
      </c>
      <c r="IFY9" s="61">
        <v>0</v>
      </c>
      <c r="IFZ9" s="61">
        <v>100</v>
      </c>
      <c r="IGA9" s="61">
        <v>3</v>
      </c>
      <c r="IGB9" s="61">
        <v>500</v>
      </c>
      <c r="IGC9" s="61">
        <v>15</v>
      </c>
      <c r="IGD9" s="61">
        <v>60</v>
      </c>
      <c r="IGE9" s="61">
        <v>60</v>
      </c>
      <c r="IGF9" s="61">
        <v>3</v>
      </c>
      <c r="IGG9" s="61">
        <v>30</v>
      </c>
      <c r="IGJ9" s="61">
        <v>0</v>
      </c>
      <c r="IGL9" s="61">
        <v>0</v>
      </c>
      <c r="IGM9" s="61">
        <v>0</v>
      </c>
      <c r="IGN9" s="61">
        <v>0.5</v>
      </c>
      <c r="IGO9" s="61">
        <v>6</v>
      </c>
      <c r="IGP9" s="61">
        <v>25</v>
      </c>
      <c r="IGQ9" s="61">
        <v>0</v>
      </c>
      <c r="IGR9" s="61">
        <v>0</v>
      </c>
      <c r="IGS9" s="61">
        <v>0</v>
      </c>
      <c r="IGT9" s="61">
        <v>-150</v>
      </c>
      <c r="IGU9" s="61">
        <v>5</v>
      </c>
      <c r="IGV9" s="61">
        <v>5</v>
      </c>
      <c r="IGW9" s="61">
        <v>-150</v>
      </c>
      <c r="IGX9" s="61">
        <v>-10</v>
      </c>
      <c r="IGY9" s="61">
        <v>-150</v>
      </c>
      <c r="IGZ9" s="61">
        <v>0</v>
      </c>
      <c r="IHA9" s="61">
        <v>-100</v>
      </c>
      <c r="IHB9" s="61">
        <v>0</v>
      </c>
      <c r="IHC9" s="61">
        <v>0</v>
      </c>
      <c r="IHD9" s="61">
        <v>900</v>
      </c>
      <c r="IHF9" s="61">
        <v>0.15</v>
      </c>
      <c r="IHG9" s="61">
        <v>0.64</v>
      </c>
      <c r="IHH9" s="61">
        <v>7.7</v>
      </c>
      <c r="IHI9" s="61">
        <v>100</v>
      </c>
      <c r="IHJ9" s="61">
        <v>0</v>
      </c>
      <c r="IHK9" s="61">
        <v>0</v>
      </c>
      <c r="IHL9" s="61">
        <v>20</v>
      </c>
      <c r="IHM9" s="61">
        <v>0</v>
      </c>
      <c r="IHN9" s="61">
        <v>1500</v>
      </c>
      <c r="IHQ9" s="61">
        <v>0</v>
      </c>
      <c r="IHR9" s="61">
        <v>0</v>
      </c>
      <c r="IHS9" s="61">
        <v>1740</v>
      </c>
      <c r="IHT9" s="61">
        <v>10</v>
      </c>
      <c r="IHU9" s="61">
        <v>800</v>
      </c>
      <c r="IHV9" s="61">
        <v>10</v>
      </c>
      <c r="IIA9" s="61">
        <v>100</v>
      </c>
      <c r="IIB9" s="61">
        <v>2</v>
      </c>
      <c r="IIC9" s="61">
        <v>1500</v>
      </c>
      <c r="IID9" s="61">
        <v>6.7</v>
      </c>
      <c r="IIE9" s="61">
        <v>0</v>
      </c>
      <c r="IIF9" s="61">
        <v>85</v>
      </c>
      <c r="IIG9" s="61">
        <v>85</v>
      </c>
      <c r="IIH9" s="61">
        <v>85</v>
      </c>
      <c r="III9" s="61">
        <v>95</v>
      </c>
      <c r="IIJ9" s="61">
        <v>95</v>
      </c>
      <c r="IIK9" s="61">
        <v>9.5399999999999991</v>
      </c>
      <c r="IIL9" s="61">
        <v>9.9710000000000001</v>
      </c>
      <c r="IIM9" s="61">
        <v>720</v>
      </c>
      <c r="IIP9" s="61">
        <v>1.375</v>
      </c>
      <c r="IIQ9" s="61">
        <v>1.4750000000000001</v>
      </c>
      <c r="IIR9" s="61">
        <v>30</v>
      </c>
      <c r="IIS9" s="61">
        <v>75</v>
      </c>
      <c r="IIT9" s="61">
        <v>9.5399999999999991</v>
      </c>
      <c r="IIU9" s="61">
        <v>9.9710000000000001</v>
      </c>
      <c r="IIV9" s="61">
        <v>720</v>
      </c>
      <c r="IIY9" s="61">
        <v>1.55</v>
      </c>
      <c r="IIZ9" s="61">
        <v>1.75</v>
      </c>
      <c r="IJA9" s="61">
        <v>30</v>
      </c>
      <c r="IJB9" s="61">
        <v>75</v>
      </c>
      <c r="IJC9" s="61">
        <v>9.5399999999999991</v>
      </c>
      <c r="IJD9" s="61">
        <v>9.9710000000000001</v>
      </c>
      <c r="IJE9" s="61">
        <v>720</v>
      </c>
      <c r="IJH9" s="61">
        <v>1.55</v>
      </c>
      <c r="IJI9" s="61">
        <v>1.75</v>
      </c>
      <c r="IJJ9" s="61">
        <v>30</v>
      </c>
      <c r="IJK9" s="61">
        <v>75</v>
      </c>
      <c r="IJL9" s="61">
        <v>9.5399999999999991</v>
      </c>
      <c r="IJM9" s="61">
        <v>9.9710000000000001</v>
      </c>
      <c r="IJN9" s="61">
        <v>720</v>
      </c>
      <c r="IJQ9" s="61">
        <v>1.55</v>
      </c>
      <c r="IJR9" s="61">
        <v>1.75</v>
      </c>
      <c r="IJS9" s="61">
        <v>30</v>
      </c>
      <c r="IJT9" s="61">
        <v>75</v>
      </c>
      <c r="IKK9" s="61">
        <v>1.1000000000000001</v>
      </c>
      <c r="IKN9" s="192">
        <v>0.74</v>
      </c>
      <c r="ILB9" s="61">
        <v>1</v>
      </c>
      <c r="ILC9" s="61">
        <v>0</v>
      </c>
      <c r="ILD9" s="61">
        <v>0</v>
      </c>
      <c r="ILE9" s="61">
        <v>0</v>
      </c>
      <c r="ILF9" s="61">
        <v>1</v>
      </c>
      <c r="ILG9" s="61">
        <v>1</v>
      </c>
      <c r="ILH9" s="61">
        <v>0</v>
      </c>
      <c r="ILI9" s="61">
        <v>0</v>
      </c>
      <c r="ILJ9" s="61">
        <v>0</v>
      </c>
      <c r="ILK9" s="61">
        <v>1</v>
      </c>
      <c r="ILL9" s="61">
        <v>1</v>
      </c>
      <c r="ILM9" s="61">
        <v>0</v>
      </c>
      <c r="ILN9" s="61">
        <v>1</v>
      </c>
      <c r="ILO9" s="61">
        <v>1</v>
      </c>
      <c r="IMR9" s="61">
        <v>1</v>
      </c>
      <c r="IMS9" s="61">
        <v>1</v>
      </c>
      <c r="IMT9" s="61">
        <v>0</v>
      </c>
      <c r="IMU9" s="61">
        <v>2</v>
      </c>
      <c r="IMV9" s="61">
        <v>0</v>
      </c>
      <c r="IMW9" s="61">
        <v>2</v>
      </c>
      <c r="IMX9" s="61">
        <v>1</v>
      </c>
      <c r="IMY9" s="61">
        <v>0</v>
      </c>
      <c r="IMZ9" s="61">
        <v>0</v>
      </c>
      <c r="INA9" s="61">
        <v>2</v>
      </c>
      <c r="INB9" s="61">
        <v>0</v>
      </c>
      <c r="INC9" s="61">
        <v>1</v>
      </c>
      <c r="IND9" s="61">
        <v>1</v>
      </c>
      <c r="INE9" s="61">
        <v>0</v>
      </c>
      <c r="IPC9" s="61">
        <v>0</v>
      </c>
      <c r="IPD9" s="61">
        <v>0</v>
      </c>
      <c r="IPE9" s="61">
        <v>0</v>
      </c>
      <c r="IPF9" s="61">
        <v>0</v>
      </c>
      <c r="IPG9" s="61">
        <v>0</v>
      </c>
      <c r="IPH9" s="61">
        <v>0</v>
      </c>
      <c r="IPI9" s="61">
        <v>0</v>
      </c>
      <c r="IPJ9" s="61">
        <v>0</v>
      </c>
      <c r="IPK9" s="61">
        <v>0</v>
      </c>
      <c r="IPL9" s="61">
        <v>0</v>
      </c>
      <c r="IPM9" s="61">
        <v>0</v>
      </c>
      <c r="IPN9" s="61">
        <v>0</v>
      </c>
      <c r="IPO9" s="61">
        <v>0</v>
      </c>
      <c r="IPP9" s="61">
        <v>0</v>
      </c>
      <c r="IPQ9" s="61">
        <v>0</v>
      </c>
      <c r="IPR9" s="61">
        <v>0</v>
      </c>
      <c r="IPS9" s="61">
        <v>0</v>
      </c>
      <c r="IPT9" s="61">
        <v>0</v>
      </c>
      <c r="IPU9" s="61">
        <v>0</v>
      </c>
      <c r="IPV9" s="61">
        <v>0</v>
      </c>
      <c r="IPW9" s="61">
        <v>0</v>
      </c>
      <c r="IPX9" s="61">
        <v>0</v>
      </c>
      <c r="IPY9" s="61">
        <v>0</v>
      </c>
      <c r="IPZ9" s="61">
        <v>0</v>
      </c>
      <c r="IQA9" s="61">
        <v>0</v>
      </c>
      <c r="IQB9" s="61">
        <v>0</v>
      </c>
      <c r="IQC9" s="61">
        <v>0</v>
      </c>
      <c r="IQD9" s="61">
        <v>0</v>
      </c>
      <c r="IQE9" s="61">
        <v>0</v>
      </c>
      <c r="IQF9" s="61">
        <v>0</v>
      </c>
      <c r="IQG9" s="61">
        <v>0</v>
      </c>
      <c r="IQH9" s="61">
        <v>0</v>
      </c>
      <c r="IQI9" s="61">
        <v>0</v>
      </c>
      <c r="IQJ9" s="61">
        <v>0</v>
      </c>
      <c r="IQK9" s="61">
        <v>0</v>
      </c>
      <c r="IQL9" s="61">
        <v>0</v>
      </c>
      <c r="IQM9" s="61">
        <v>0</v>
      </c>
      <c r="IQN9" s="61">
        <v>0</v>
      </c>
      <c r="IQO9" s="61">
        <v>0</v>
      </c>
      <c r="IQP9" s="61">
        <v>0</v>
      </c>
      <c r="IQQ9" s="61">
        <v>0</v>
      </c>
      <c r="IQR9" s="61">
        <v>0</v>
      </c>
      <c r="IQS9" s="61">
        <v>0</v>
      </c>
      <c r="IQT9" s="61">
        <v>0</v>
      </c>
      <c r="IQU9" s="61">
        <v>0</v>
      </c>
      <c r="IQV9" s="61">
        <v>0</v>
      </c>
      <c r="IQW9" s="61">
        <v>0</v>
      </c>
      <c r="IQX9" s="61">
        <v>0</v>
      </c>
      <c r="IQY9" s="61">
        <v>0</v>
      </c>
      <c r="IQZ9" s="61">
        <v>0</v>
      </c>
      <c r="IRA9" s="61">
        <v>0</v>
      </c>
      <c r="IRB9" s="61">
        <v>0</v>
      </c>
      <c r="IRC9" s="61">
        <v>0</v>
      </c>
      <c r="IRD9" s="61">
        <v>0</v>
      </c>
      <c r="IRE9" s="61">
        <v>0</v>
      </c>
      <c r="IRF9" s="61">
        <v>0</v>
      </c>
      <c r="IRG9" s="61">
        <v>0</v>
      </c>
      <c r="IRH9" s="61">
        <v>0</v>
      </c>
      <c r="IRI9" s="61">
        <v>0</v>
      </c>
      <c r="IRJ9" s="61">
        <v>0</v>
      </c>
      <c r="IRK9" s="61">
        <v>0</v>
      </c>
      <c r="IRL9" s="61">
        <v>0</v>
      </c>
      <c r="IRM9" s="61">
        <v>0</v>
      </c>
      <c r="IRN9" s="61">
        <v>0</v>
      </c>
      <c r="IRO9" s="61">
        <v>0</v>
      </c>
      <c r="IRP9" s="61">
        <v>0</v>
      </c>
      <c r="IRQ9" s="61">
        <v>0</v>
      </c>
      <c r="IRR9" s="61">
        <v>0</v>
      </c>
      <c r="IRS9" s="61">
        <v>0</v>
      </c>
      <c r="IRT9" s="61">
        <v>0</v>
      </c>
      <c r="IRU9" s="61">
        <v>0</v>
      </c>
      <c r="IRV9" s="61">
        <v>0</v>
      </c>
      <c r="IRW9" s="61">
        <v>0</v>
      </c>
      <c r="IRX9" s="61">
        <v>0</v>
      </c>
      <c r="IRY9" s="61">
        <v>0</v>
      </c>
      <c r="IRZ9" s="61">
        <v>0</v>
      </c>
      <c r="ISA9" s="61">
        <v>0</v>
      </c>
      <c r="ISB9" s="61">
        <v>0</v>
      </c>
      <c r="ISC9" s="61">
        <v>0</v>
      </c>
      <c r="ISD9" s="61">
        <v>0</v>
      </c>
      <c r="ISE9" s="61">
        <v>0</v>
      </c>
      <c r="ISF9" s="61">
        <v>0</v>
      </c>
      <c r="ISG9" s="61">
        <v>0</v>
      </c>
      <c r="ISH9" s="61">
        <v>0</v>
      </c>
      <c r="ISI9" s="61">
        <v>0</v>
      </c>
      <c r="ISJ9" s="61">
        <v>0</v>
      </c>
      <c r="ISK9" s="61">
        <v>0</v>
      </c>
      <c r="ISL9" s="61">
        <v>0</v>
      </c>
      <c r="ISM9" s="61">
        <v>0</v>
      </c>
      <c r="ISN9" s="61">
        <v>0</v>
      </c>
      <c r="ISO9" s="61">
        <v>0</v>
      </c>
      <c r="ISP9" s="61">
        <v>0</v>
      </c>
      <c r="ISQ9" s="61">
        <v>0</v>
      </c>
      <c r="ISR9" s="61">
        <v>0</v>
      </c>
      <c r="ISS9" s="61">
        <v>0</v>
      </c>
      <c r="IST9" s="61">
        <v>0</v>
      </c>
      <c r="ISU9" s="61">
        <v>0</v>
      </c>
      <c r="ISV9" s="61">
        <v>0</v>
      </c>
      <c r="ISW9" s="61">
        <v>0</v>
      </c>
      <c r="ISX9" s="61">
        <v>0</v>
      </c>
      <c r="ISY9" s="61">
        <v>0</v>
      </c>
      <c r="ISZ9" s="61">
        <v>0</v>
      </c>
      <c r="ITA9" s="61">
        <v>0</v>
      </c>
      <c r="ITB9" s="61">
        <v>0</v>
      </c>
      <c r="ITC9" s="61">
        <v>0</v>
      </c>
      <c r="ITD9" s="61">
        <v>0</v>
      </c>
      <c r="ITE9" s="61">
        <v>0</v>
      </c>
      <c r="ITF9" s="61">
        <v>0</v>
      </c>
      <c r="ITG9" s="61">
        <v>0</v>
      </c>
      <c r="ITH9" s="61">
        <v>0</v>
      </c>
      <c r="ITI9" s="61">
        <v>0</v>
      </c>
      <c r="ITJ9" s="61">
        <v>0</v>
      </c>
      <c r="ITK9" s="61">
        <v>0</v>
      </c>
      <c r="ITL9" s="61">
        <v>0</v>
      </c>
      <c r="ITM9" s="61">
        <v>0</v>
      </c>
      <c r="ITN9" s="61">
        <v>2677</v>
      </c>
      <c r="ITQ9" s="61">
        <v>2679</v>
      </c>
      <c r="ITR9" s="61">
        <v>0</v>
      </c>
      <c r="ITS9" s="61">
        <v>0</v>
      </c>
      <c r="ITT9" s="61">
        <v>0</v>
      </c>
      <c r="ITU9" s="61">
        <v>0</v>
      </c>
      <c r="ITV9" s="61">
        <v>0</v>
      </c>
      <c r="ITW9" s="61">
        <v>2679</v>
      </c>
      <c r="ITX9" s="61">
        <v>2677</v>
      </c>
      <c r="IUA9" s="61">
        <v>0</v>
      </c>
      <c r="IUB9" s="61">
        <v>0</v>
      </c>
      <c r="IUC9" s="61">
        <v>0</v>
      </c>
      <c r="IUD9" s="61">
        <v>0</v>
      </c>
      <c r="IUE9" s="61">
        <v>0</v>
      </c>
      <c r="IUF9" s="61">
        <v>0</v>
      </c>
      <c r="IUG9" s="61">
        <v>0</v>
      </c>
      <c r="IUH9" s="61">
        <v>0</v>
      </c>
      <c r="IUI9" s="61">
        <v>7.6</v>
      </c>
      <c r="IUJ9" s="61">
        <v>2.9</v>
      </c>
      <c r="IUK9" s="61">
        <v>-28.78</v>
      </c>
      <c r="IUL9" s="61">
        <v>4.1520000000000001</v>
      </c>
      <c r="IUN9" s="61">
        <v>0.64572727272727259</v>
      </c>
      <c r="IUO9" s="61">
        <v>0</v>
      </c>
      <c r="IUP9" s="61">
        <v>0.63</v>
      </c>
      <c r="IUQ9" s="61">
        <v>2676</v>
      </c>
      <c r="IUR9" s="61">
        <v>0</v>
      </c>
      <c r="IUS9" s="61">
        <v>0</v>
      </c>
      <c r="IUT9" s="61">
        <v>0</v>
      </c>
      <c r="IUU9" s="61">
        <v>55</v>
      </c>
      <c r="IUV9" s="61">
        <v>542</v>
      </c>
      <c r="IUW9" s="61">
        <v>0</v>
      </c>
      <c r="IUX9" s="61">
        <v>0</v>
      </c>
      <c r="IUY9" s="61">
        <v>158</v>
      </c>
      <c r="IUZ9" s="61">
        <v>144</v>
      </c>
      <c r="IVA9" s="61">
        <v>91</v>
      </c>
      <c r="IVB9" s="61">
        <v>83</v>
      </c>
      <c r="IVC9" s="61">
        <v>88</v>
      </c>
      <c r="IVD9" s="61">
        <v>38</v>
      </c>
      <c r="IVE9" s="61">
        <v>52</v>
      </c>
      <c r="IVF9" s="61">
        <v>225</v>
      </c>
      <c r="IVG9" s="61">
        <v>309</v>
      </c>
      <c r="IVH9" s="61">
        <v>338</v>
      </c>
      <c r="IVI9" s="61">
        <v>498</v>
      </c>
      <c r="IVJ9" s="61">
        <v>498</v>
      </c>
      <c r="IVK9" s="61">
        <v>354</v>
      </c>
      <c r="IVL9" s="61">
        <v>33</v>
      </c>
      <c r="IVM9" s="61">
        <v>45</v>
      </c>
      <c r="IVN9" s="61">
        <v>41</v>
      </c>
      <c r="IVO9" s="61">
        <v>0</v>
      </c>
      <c r="IVP9" s="61">
        <v>59.33</v>
      </c>
      <c r="IVQ9" s="61">
        <v>0</v>
      </c>
      <c r="IVR9" s="61">
        <v>0</v>
      </c>
      <c r="IVS9" s="61">
        <v>0</v>
      </c>
      <c r="IVT9" s="61">
        <v>0</v>
      </c>
      <c r="IVU9" s="61">
        <v>0</v>
      </c>
      <c r="IVV9" s="61">
        <v>0</v>
      </c>
      <c r="IVW9" s="61">
        <v>0</v>
      </c>
      <c r="IVX9" s="61">
        <v>0</v>
      </c>
      <c r="IVY9" s="61">
        <v>0</v>
      </c>
      <c r="IVZ9" s="61">
        <v>0</v>
      </c>
      <c r="IWA9" s="61">
        <v>0</v>
      </c>
      <c r="IWB9" s="61">
        <v>0</v>
      </c>
      <c r="IWC9" s="61">
        <v>0</v>
      </c>
      <c r="IWD9" s="61">
        <v>0</v>
      </c>
      <c r="IWE9" s="61">
        <v>0</v>
      </c>
      <c r="IWF9" s="61">
        <v>0</v>
      </c>
      <c r="IWG9" s="61">
        <v>0</v>
      </c>
      <c r="IWH9" s="61">
        <v>0</v>
      </c>
      <c r="IWI9" s="61">
        <v>0</v>
      </c>
      <c r="IWJ9" s="61">
        <v>0</v>
      </c>
      <c r="IWK9" s="61">
        <v>0</v>
      </c>
      <c r="IWL9" s="61">
        <v>0</v>
      </c>
      <c r="IWM9" s="61">
        <v>0</v>
      </c>
      <c r="IWN9" s="61">
        <v>0</v>
      </c>
      <c r="IWO9" s="61">
        <v>369</v>
      </c>
      <c r="IWP9" s="61">
        <v>400</v>
      </c>
      <c r="IWQ9" s="61">
        <v>394</v>
      </c>
      <c r="IWR9" s="61">
        <v>395</v>
      </c>
      <c r="IWS9" s="61">
        <v>397</v>
      </c>
      <c r="IWT9" s="61">
        <v>399</v>
      </c>
      <c r="IWU9" s="61">
        <v>397</v>
      </c>
      <c r="IWV9" s="61">
        <v>397</v>
      </c>
      <c r="IWW9" s="61">
        <v>0</v>
      </c>
      <c r="IWX9" s="61">
        <v>0</v>
      </c>
      <c r="IWY9" s="61">
        <v>0</v>
      </c>
      <c r="IWZ9" s="61">
        <v>397</v>
      </c>
      <c r="IXA9" s="61">
        <v>0</v>
      </c>
      <c r="IXB9" s="61">
        <v>0</v>
      </c>
      <c r="IXC9" s="61">
        <v>0</v>
      </c>
      <c r="IXD9" s="61">
        <v>0</v>
      </c>
      <c r="IXE9" s="61">
        <v>0</v>
      </c>
      <c r="IXF9" s="61">
        <v>360</v>
      </c>
      <c r="IXG9" s="61">
        <v>375</v>
      </c>
      <c r="IXH9" s="61">
        <v>395</v>
      </c>
      <c r="IXI9" s="61">
        <v>398</v>
      </c>
      <c r="IXJ9" s="61">
        <v>395</v>
      </c>
      <c r="IXK9" s="61">
        <v>372</v>
      </c>
      <c r="IXL9" s="61">
        <v>392</v>
      </c>
      <c r="IXM9" s="61">
        <v>524</v>
      </c>
      <c r="IXN9" s="61">
        <v>523</v>
      </c>
      <c r="IXO9" s="61">
        <v>520</v>
      </c>
      <c r="IXP9" s="61">
        <v>526</v>
      </c>
      <c r="IXQ9" s="61">
        <v>522</v>
      </c>
      <c r="IXR9" s="61">
        <v>524</v>
      </c>
      <c r="IXS9" s="61">
        <v>525</v>
      </c>
      <c r="IXT9" s="61">
        <v>529</v>
      </c>
      <c r="IXU9" s="61">
        <v>0</v>
      </c>
      <c r="IXV9" s="61">
        <v>0</v>
      </c>
      <c r="IXW9" s="61">
        <v>0</v>
      </c>
      <c r="IXX9" s="61">
        <v>522</v>
      </c>
      <c r="IXY9" s="61">
        <v>0</v>
      </c>
      <c r="IXZ9" s="61">
        <v>0</v>
      </c>
      <c r="IYA9" s="61">
        <v>0</v>
      </c>
      <c r="IYB9" s="61">
        <v>0</v>
      </c>
      <c r="IYC9" s="61">
        <v>0</v>
      </c>
      <c r="IYD9" s="61">
        <v>0</v>
      </c>
      <c r="IYE9" s="61">
        <v>518</v>
      </c>
      <c r="IYF9" s="61">
        <v>519</v>
      </c>
      <c r="IYG9" s="61">
        <v>523</v>
      </c>
      <c r="IYH9" s="61">
        <v>518</v>
      </c>
      <c r="IYI9" s="61">
        <v>520</v>
      </c>
      <c r="IYJ9" s="61">
        <v>0</v>
      </c>
      <c r="IYL9" s="61" t="s">
        <v>7684</v>
      </c>
      <c r="IYM9" s="61">
        <v>30</v>
      </c>
      <c r="IYN9" s="61">
        <v>43</v>
      </c>
      <c r="IYO9" s="61">
        <v>44</v>
      </c>
      <c r="IYP9" s="61">
        <v>46</v>
      </c>
      <c r="IYQ9" s="61">
        <v>39</v>
      </c>
      <c r="IYR9" s="61">
        <v>44</v>
      </c>
      <c r="IYS9" s="61">
        <v>44</v>
      </c>
      <c r="IYT9" s="61">
        <v>44</v>
      </c>
      <c r="IYU9" s="61">
        <v>46</v>
      </c>
      <c r="IYV9" s="61">
        <v>42</v>
      </c>
      <c r="IYW9" s="61">
        <v>40</v>
      </c>
      <c r="IYX9" s="61">
        <v>40</v>
      </c>
      <c r="IYY9" s="61">
        <v>40</v>
      </c>
      <c r="IYZ9" s="61">
        <v>40</v>
      </c>
      <c r="IZA9" s="61">
        <v>40</v>
      </c>
      <c r="IZB9" s="61">
        <v>40</v>
      </c>
      <c r="IZC9" s="61">
        <v>46</v>
      </c>
      <c r="IZD9" s="61">
        <v>46</v>
      </c>
      <c r="IZE9" s="61">
        <v>45</v>
      </c>
      <c r="IZF9" s="61">
        <v>44</v>
      </c>
      <c r="IZG9" s="61">
        <v>45</v>
      </c>
      <c r="IZH9" s="61">
        <v>1671</v>
      </c>
      <c r="IZI9" s="61">
        <v>1304</v>
      </c>
      <c r="IZJ9" s="61">
        <v>1303</v>
      </c>
      <c r="IZK9" s="61">
        <v>1856</v>
      </c>
      <c r="IZL9" s="61">
        <v>1910</v>
      </c>
      <c r="IZM9" s="61">
        <v>1768</v>
      </c>
      <c r="IZN9" s="61">
        <v>1894</v>
      </c>
      <c r="IZO9" s="61">
        <v>1257</v>
      </c>
      <c r="IZP9" s="61">
        <v>1896</v>
      </c>
      <c r="IZQ9" s="61">
        <v>1698</v>
      </c>
      <c r="IZR9" s="61">
        <v>1250</v>
      </c>
      <c r="IZS9" s="61">
        <v>1823</v>
      </c>
      <c r="IZT9" s="61">
        <v>2100</v>
      </c>
      <c r="IZU9" s="61">
        <v>1987</v>
      </c>
      <c r="IZV9" s="61">
        <v>1402</v>
      </c>
      <c r="IZW9" s="61">
        <v>1433</v>
      </c>
      <c r="JAG9" s="61">
        <v>57</v>
      </c>
      <c r="JAH9" s="61">
        <v>1</v>
      </c>
      <c r="JAI9" s="61">
        <v>4261</v>
      </c>
      <c r="JAJ9" s="61">
        <v>12.659232100000001</v>
      </c>
      <c r="JAK9" s="61">
        <v>149.57380000000001</v>
      </c>
      <c r="JAL9" s="61">
        <v>9</v>
      </c>
      <c r="JAM9" s="61">
        <v>100</v>
      </c>
      <c r="JAN9" s="61">
        <v>20</v>
      </c>
      <c r="JAO9" s="61">
        <v>72.889750000000006</v>
      </c>
      <c r="JAP9" s="61">
        <v>30</v>
      </c>
      <c r="JAQ9" s="61">
        <v>99</v>
      </c>
      <c r="JAR9" s="61">
        <v>326</v>
      </c>
      <c r="JAS9" s="61">
        <v>505.20556599999998</v>
      </c>
      <c r="JAT9" s="61">
        <v>0</v>
      </c>
      <c r="JAU9" s="61">
        <v>0</v>
      </c>
      <c r="JAV9" s="61">
        <v>0</v>
      </c>
      <c r="JAW9" s="61">
        <v>0</v>
      </c>
      <c r="JAX9" s="61">
        <v>0</v>
      </c>
      <c r="JAY9" s="61">
        <v>0</v>
      </c>
      <c r="JAZ9" s="61">
        <v>0</v>
      </c>
      <c r="JBA9" s="61">
        <v>138</v>
      </c>
      <c r="JBB9" s="61">
        <v>0</v>
      </c>
      <c r="JBC9" s="61">
        <v>0</v>
      </c>
      <c r="JBD9" s="61">
        <v>0</v>
      </c>
      <c r="JBE9" s="61">
        <v>175</v>
      </c>
      <c r="JBF9" s="61">
        <v>0</v>
      </c>
      <c r="JBG9" s="61">
        <v>0</v>
      </c>
      <c r="JBH9" s="61">
        <v>0</v>
      </c>
      <c r="JBI9" s="61">
        <v>1097</v>
      </c>
      <c r="JBJ9" s="61">
        <v>0</v>
      </c>
      <c r="JBK9" s="61">
        <v>0</v>
      </c>
      <c r="JBL9" s="61">
        <v>0</v>
      </c>
      <c r="JBM9" s="61">
        <v>9.1999999999999993</v>
      </c>
      <c r="JBN9" s="61">
        <v>0</v>
      </c>
      <c r="JBO9" s="61">
        <v>0</v>
      </c>
      <c r="JBP9" s="61">
        <v>0</v>
      </c>
      <c r="JBQ9" s="61">
        <v>1.744</v>
      </c>
      <c r="JBU9" s="61">
        <v>71.7</v>
      </c>
      <c r="JBV9" s="61">
        <v>0</v>
      </c>
      <c r="JBW9" s="61">
        <v>0</v>
      </c>
      <c r="JBX9" s="61">
        <v>0</v>
      </c>
      <c r="JBY9" s="61">
        <v>0</v>
      </c>
      <c r="JBZ9" s="61">
        <v>0</v>
      </c>
      <c r="JCA9" s="61">
        <v>0</v>
      </c>
      <c r="JCG9" s="61">
        <v>1</v>
      </c>
      <c r="JCI9" s="61">
        <v>1</v>
      </c>
      <c r="JCK9" s="61">
        <v>1</v>
      </c>
      <c r="JCM9" s="61">
        <v>1</v>
      </c>
      <c r="JCO9" s="61">
        <v>1</v>
      </c>
      <c r="JCQ9" s="61">
        <v>1</v>
      </c>
      <c r="JCS9" s="61">
        <v>1</v>
      </c>
      <c r="JCU9" s="61">
        <v>1</v>
      </c>
      <c r="JCW9" s="61">
        <v>1</v>
      </c>
      <c r="JCY9" s="61">
        <v>1</v>
      </c>
      <c r="JDA9" s="61">
        <v>1</v>
      </c>
      <c r="JDC9" s="61">
        <v>1</v>
      </c>
      <c r="JDE9" s="61">
        <v>1</v>
      </c>
      <c r="JDG9" s="61">
        <v>1</v>
      </c>
      <c r="JDI9" s="61">
        <v>1</v>
      </c>
      <c r="JDK9" s="61">
        <v>1</v>
      </c>
      <c r="JEB9" s="61">
        <v>0</v>
      </c>
      <c r="JEC9" s="61">
        <v>8.1300000000000008</v>
      </c>
      <c r="JED9" s="61">
        <v>0</v>
      </c>
      <c r="JEE9" s="61">
        <v>8.1999999999999993</v>
      </c>
      <c r="JEF9" s="61">
        <v>0</v>
      </c>
      <c r="JEG9" s="61">
        <v>8.43</v>
      </c>
      <c r="JEH9" s="61">
        <v>0</v>
      </c>
      <c r="JEI9" s="61">
        <v>8.4</v>
      </c>
      <c r="JEJ9" s="61">
        <v>0</v>
      </c>
      <c r="JEK9" s="61">
        <v>8.39</v>
      </c>
      <c r="JEL9" s="61">
        <v>0</v>
      </c>
      <c r="JEM9" s="61">
        <v>8.33</v>
      </c>
      <c r="JEN9" s="61">
        <v>0</v>
      </c>
      <c r="JEO9" s="61">
        <v>8.2899999999999991</v>
      </c>
      <c r="JEP9" s="61">
        <v>0</v>
      </c>
      <c r="JEQ9" s="61">
        <v>8.2799999999999994</v>
      </c>
      <c r="JER9" s="61">
        <v>0</v>
      </c>
      <c r="JES9" s="61">
        <v>8.34</v>
      </c>
      <c r="JET9" s="61">
        <v>0</v>
      </c>
      <c r="JEU9" s="61">
        <v>8.19</v>
      </c>
      <c r="JEV9" s="61">
        <v>0</v>
      </c>
      <c r="JEW9" s="61">
        <v>8.1999999999999993</v>
      </c>
      <c r="JEX9" s="61">
        <v>0</v>
      </c>
      <c r="JEY9" s="61">
        <v>8.2100000000000009</v>
      </c>
      <c r="JEZ9" s="61">
        <v>0</v>
      </c>
      <c r="JFA9" s="61">
        <v>8.5399999999999991</v>
      </c>
      <c r="JFB9" s="61">
        <v>0</v>
      </c>
      <c r="JFC9" s="61">
        <v>8.11</v>
      </c>
      <c r="JFD9" s="61">
        <v>0</v>
      </c>
      <c r="JFE9" s="61">
        <v>8.2799999999999994</v>
      </c>
      <c r="JFF9" s="61">
        <v>0</v>
      </c>
      <c r="JFG9" s="61">
        <v>8.41</v>
      </c>
      <c r="JFX9" s="61">
        <v>0</v>
      </c>
      <c r="JFY9" s="61">
        <v>0.22</v>
      </c>
      <c r="JFZ9" s="61">
        <v>0</v>
      </c>
      <c r="JGA9" s="61">
        <v>-0.14000000000000001</v>
      </c>
      <c r="JGB9" s="61">
        <v>0</v>
      </c>
      <c r="JGC9" s="61">
        <v>0.05</v>
      </c>
      <c r="JGD9" s="61">
        <v>0</v>
      </c>
      <c r="JGE9" s="61">
        <v>0.32</v>
      </c>
      <c r="JGF9" s="61">
        <v>0</v>
      </c>
      <c r="JGG9" s="61">
        <v>0.13</v>
      </c>
      <c r="JGH9" s="61">
        <v>0</v>
      </c>
      <c r="JGI9" s="61">
        <v>0.01</v>
      </c>
      <c r="JGJ9" s="61">
        <v>0</v>
      </c>
      <c r="JGK9" s="61">
        <v>0.18</v>
      </c>
      <c r="JGL9" s="61">
        <v>0</v>
      </c>
      <c r="JGM9" s="61">
        <v>7.0000000000000007E-2</v>
      </c>
      <c r="JGN9" s="61">
        <v>0</v>
      </c>
      <c r="JGO9" s="61">
        <v>0.28999999999999998</v>
      </c>
      <c r="JGP9" s="61">
        <v>0</v>
      </c>
      <c r="JGQ9" s="61">
        <v>0.19</v>
      </c>
      <c r="JGR9" s="61">
        <v>0</v>
      </c>
      <c r="JGS9" s="61">
        <v>-0.01</v>
      </c>
      <c r="JGT9" s="61">
        <v>0</v>
      </c>
      <c r="JGU9" s="61">
        <v>-0.02</v>
      </c>
      <c r="JGV9" s="61">
        <v>0</v>
      </c>
      <c r="JGW9" s="61">
        <v>0.05</v>
      </c>
      <c r="JGX9" s="61">
        <v>0</v>
      </c>
      <c r="JGY9" s="61">
        <v>0.14000000000000001</v>
      </c>
      <c r="JGZ9" s="61">
        <v>0</v>
      </c>
      <c r="JHA9" s="61">
        <v>0.15</v>
      </c>
      <c r="JHB9" s="61">
        <v>0</v>
      </c>
      <c r="JHC9" s="61">
        <v>0.47</v>
      </c>
      <c r="JHT9" s="61">
        <v>0</v>
      </c>
      <c r="JHU9" s="61">
        <v>8.26</v>
      </c>
      <c r="JHV9" s="61">
        <v>0</v>
      </c>
      <c r="JHW9" s="61">
        <v>8.0399999999999991</v>
      </c>
      <c r="JHX9" s="61">
        <v>0</v>
      </c>
      <c r="JHY9" s="61">
        <v>8.4499999999999993</v>
      </c>
      <c r="JHZ9" s="61">
        <v>0</v>
      </c>
      <c r="JIA9" s="61">
        <v>8.36</v>
      </c>
      <c r="JIB9" s="61">
        <v>0</v>
      </c>
      <c r="JIC9" s="61">
        <v>8.1300000000000008</v>
      </c>
      <c r="JID9" s="61">
        <v>0</v>
      </c>
      <c r="JIE9" s="61">
        <v>8.23</v>
      </c>
      <c r="JIF9" s="61">
        <v>0</v>
      </c>
      <c r="JIG9" s="61">
        <v>8.57</v>
      </c>
      <c r="JIH9" s="61">
        <v>0</v>
      </c>
      <c r="JII9" s="61">
        <v>8.2899999999999991</v>
      </c>
      <c r="JIJ9" s="61">
        <v>0</v>
      </c>
      <c r="JIK9" s="61">
        <v>8.2799999999999994</v>
      </c>
      <c r="JIL9" s="61">
        <v>0</v>
      </c>
      <c r="JIM9" s="61">
        <v>8.31</v>
      </c>
      <c r="JIN9" s="61">
        <v>0</v>
      </c>
      <c r="JIO9" s="61">
        <v>8.2200000000000006</v>
      </c>
      <c r="JIP9" s="61">
        <v>0</v>
      </c>
      <c r="JIQ9" s="61">
        <v>8.27</v>
      </c>
      <c r="JIR9" s="61">
        <v>0</v>
      </c>
      <c r="JIS9" s="61">
        <v>8.4600000000000009</v>
      </c>
      <c r="JIT9" s="61">
        <v>0</v>
      </c>
      <c r="JIU9" s="61">
        <v>8.08</v>
      </c>
      <c r="JIV9" s="61">
        <v>0</v>
      </c>
      <c r="JIW9" s="61">
        <v>8.1</v>
      </c>
      <c r="JIX9" s="61">
        <v>0</v>
      </c>
      <c r="JIY9" s="61">
        <v>8.33</v>
      </c>
      <c r="JJP9" s="61">
        <v>0</v>
      </c>
      <c r="JJQ9" s="61">
        <v>0.17</v>
      </c>
      <c r="JJR9" s="61">
        <v>0</v>
      </c>
      <c r="JJS9" s="61">
        <v>0.17</v>
      </c>
      <c r="JJT9" s="61">
        <v>0</v>
      </c>
      <c r="JJU9" s="61">
        <v>0.44</v>
      </c>
      <c r="JJV9" s="61">
        <v>0</v>
      </c>
      <c r="JJW9" s="61">
        <v>0.27</v>
      </c>
      <c r="JJX9" s="61">
        <v>0</v>
      </c>
      <c r="JJY9" s="61">
        <v>0.04</v>
      </c>
      <c r="JJZ9" s="61">
        <v>0</v>
      </c>
      <c r="JKA9" s="61">
        <v>0.04</v>
      </c>
      <c r="JKB9" s="61">
        <v>0</v>
      </c>
      <c r="JKC9" s="61">
        <v>0.26</v>
      </c>
      <c r="JKD9" s="61">
        <v>0</v>
      </c>
      <c r="JKE9" s="61">
        <v>0.15</v>
      </c>
      <c r="JKF9" s="61">
        <v>0</v>
      </c>
      <c r="JKG9" s="61">
        <v>0.23</v>
      </c>
      <c r="JKH9" s="61">
        <v>0</v>
      </c>
      <c r="JKI9" s="61">
        <v>0.17</v>
      </c>
      <c r="JKJ9" s="61">
        <v>0</v>
      </c>
      <c r="JKK9" s="61">
        <v>-0.03</v>
      </c>
      <c r="JKL9" s="61">
        <v>0</v>
      </c>
      <c r="JKM9" s="61">
        <v>0.01</v>
      </c>
      <c r="JKN9" s="61">
        <v>0</v>
      </c>
      <c r="JKO9" s="61">
        <v>0.26</v>
      </c>
      <c r="JKP9" s="61">
        <v>0</v>
      </c>
      <c r="JKQ9" s="61">
        <v>0.11</v>
      </c>
      <c r="JKR9" s="61">
        <v>0</v>
      </c>
      <c r="JKS9" s="61">
        <v>0.04</v>
      </c>
      <c r="JKT9" s="61">
        <v>0</v>
      </c>
      <c r="JKU9" s="61">
        <v>0.13</v>
      </c>
      <c r="JLM9" s="61">
        <v>0</v>
      </c>
      <c r="JLN9" s="61">
        <v>1</v>
      </c>
      <c r="JLO9" s="61">
        <v>1</v>
      </c>
      <c r="JLP9" s="61">
        <v>1</v>
      </c>
      <c r="JLQ9" s="61">
        <v>17</v>
      </c>
      <c r="JLR9" s="61">
        <v>0</v>
      </c>
      <c r="JLS9" s="61">
        <v>100</v>
      </c>
      <c r="JLT9" s="61">
        <v>0</v>
      </c>
      <c r="JLU9" s="61">
        <v>0</v>
      </c>
      <c r="JLV9" s="61">
        <v>0</v>
      </c>
      <c r="JLW9" s="61">
        <v>0</v>
      </c>
      <c r="JLX9" s="61">
        <v>31.4</v>
      </c>
      <c r="JLY9" s="61">
        <v>0</v>
      </c>
      <c r="JLZ9" s="61">
        <v>0</v>
      </c>
      <c r="JMA9" s="61">
        <v>0</v>
      </c>
      <c r="JMB9" s="61">
        <v>0</v>
      </c>
      <c r="JMC9" s="61">
        <v>0</v>
      </c>
      <c r="JMD9" s="61">
        <v>0</v>
      </c>
      <c r="JME9" s="61">
        <v>4.37</v>
      </c>
      <c r="JMG9" s="61">
        <v>0</v>
      </c>
      <c r="JMH9" s="61">
        <v>0</v>
      </c>
      <c r="JMI9" s="61">
        <v>0</v>
      </c>
      <c r="JMJ9" s="61">
        <v>0</v>
      </c>
      <c r="JML9" s="61">
        <v>100</v>
      </c>
      <c r="JMM9" s="61">
        <v>100</v>
      </c>
      <c r="JMN9" s="61">
        <v>100</v>
      </c>
      <c r="JMO9" s="61">
        <v>100</v>
      </c>
      <c r="JMP9" s="61">
        <v>31.4</v>
      </c>
      <c r="JMQ9" s="61">
        <v>31.4</v>
      </c>
      <c r="JMR9" s="61">
        <v>31.4</v>
      </c>
      <c r="JMS9" s="61">
        <v>31.4</v>
      </c>
      <c r="JMU9" s="61">
        <v>1500</v>
      </c>
      <c r="JMV9" s="61">
        <v>1500</v>
      </c>
      <c r="JMX9" s="61">
        <v>45.6</v>
      </c>
      <c r="JNA9" s="61">
        <v>0</v>
      </c>
      <c r="JNB9" s="61">
        <v>0</v>
      </c>
      <c r="JNC9" s="61" t="s">
        <v>16</v>
      </c>
    </row>
    <row r="10" spans="1:7258" ht="15" customHeight="1" x14ac:dyDescent="0.2">
      <c r="A10" s="258">
        <v>5</v>
      </c>
      <c r="F10" s="61" t="s">
        <v>8235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-0.92</v>
      </c>
      <c r="N10" s="61">
        <v>4.28</v>
      </c>
      <c r="O10" s="61">
        <v>0</v>
      </c>
      <c r="P10" s="61">
        <v>0</v>
      </c>
      <c r="Q10" s="61">
        <v>0</v>
      </c>
      <c r="R10" s="61">
        <v>-409</v>
      </c>
      <c r="S10" s="61">
        <v>0</v>
      </c>
      <c r="T10" s="61">
        <v>4.16</v>
      </c>
      <c r="U10" s="61">
        <v>0</v>
      </c>
      <c r="V10" s="61">
        <v>3.19</v>
      </c>
      <c r="W10" s="61">
        <v>4.0199999999999996</v>
      </c>
      <c r="X10" s="61">
        <v>29.4</v>
      </c>
      <c r="Y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5</v>
      </c>
      <c r="AH10" s="61">
        <v>0</v>
      </c>
      <c r="AI10" s="61">
        <v>5.01</v>
      </c>
      <c r="AJ10" s="61">
        <v>0</v>
      </c>
      <c r="AK10" s="61">
        <v>0</v>
      </c>
      <c r="AL10" s="61">
        <v>0</v>
      </c>
      <c r="AM10" s="61" t="s">
        <v>7792</v>
      </c>
      <c r="AN10" s="61">
        <v>8313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  <c r="AY10" s="61">
        <v>0</v>
      </c>
      <c r="AZ10" s="61">
        <v>0</v>
      </c>
      <c r="BA10" s="61">
        <v>0</v>
      </c>
      <c r="BB10" s="61">
        <v>0</v>
      </c>
      <c r="BC10" s="61">
        <v>0</v>
      </c>
      <c r="BD10" s="61">
        <v>0</v>
      </c>
      <c r="BE10" s="61">
        <v>0</v>
      </c>
      <c r="BF10" s="61">
        <v>0</v>
      </c>
      <c r="BG10" s="61">
        <v>0</v>
      </c>
      <c r="BH10" s="61">
        <v>0</v>
      </c>
      <c r="BI10" s="61">
        <v>0</v>
      </c>
      <c r="BJ10" s="61">
        <v>0</v>
      </c>
      <c r="BK10" s="61">
        <v>0</v>
      </c>
      <c r="BL10" s="61">
        <v>0</v>
      </c>
      <c r="BM10" s="61">
        <v>0</v>
      </c>
      <c r="BN10" s="61">
        <v>0</v>
      </c>
      <c r="BO10" s="61">
        <v>0</v>
      </c>
      <c r="BP10" s="61">
        <v>0</v>
      </c>
      <c r="BQ10" s="61">
        <v>0</v>
      </c>
      <c r="BR10" s="61">
        <v>0</v>
      </c>
      <c r="BS10" s="61">
        <v>0</v>
      </c>
      <c r="BT10" s="61">
        <v>0</v>
      </c>
      <c r="BU10" s="61">
        <v>0</v>
      </c>
      <c r="BV10" s="61">
        <v>0</v>
      </c>
      <c r="BW10" s="61">
        <v>0</v>
      </c>
      <c r="BX10" s="61">
        <v>0</v>
      </c>
      <c r="BY10" s="61">
        <v>0</v>
      </c>
      <c r="BZ10" s="61">
        <v>0</v>
      </c>
      <c r="CA10" s="61">
        <v>1</v>
      </c>
      <c r="CB10" s="61">
        <v>0</v>
      </c>
      <c r="CC10" s="61">
        <v>1</v>
      </c>
      <c r="CD10" s="61">
        <v>1</v>
      </c>
      <c r="CE10" s="61">
        <v>1</v>
      </c>
      <c r="CF10" s="61">
        <v>1</v>
      </c>
      <c r="CH10" s="61">
        <v>12432</v>
      </c>
      <c r="CI10" s="61">
        <v>0</v>
      </c>
      <c r="CJ10" s="61">
        <v>0</v>
      </c>
      <c r="CK10" s="61">
        <v>2.5</v>
      </c>
      <c r="CL10" s="61">
        <v>0</v>
      </c>
      <c r="CM10" s="61">
        <v>0</v>
      </c>
      <c r="CN10" s="61">
        <v>0</v>
      </c>
      <c r="CO10" s="61">
        <v>0</v>
      </c>
      <c r="CP10" s="61">
        <v>-34</v>
      </c>
      <c r="CQ10" s="61">
        <v>0</v>
      </c>
      <c r="CR10" s="61">
        <v>0</v>
      </c>
      <c r="CS10" s="61">
        <v>0</v>
      </c>
      <c r="CT10" s="61">
        <v>0</v>
      </c>
      <c r="CU10" s="61">
        <v>0</v>
      </c>
      <c r="CV10" s="61">
        <v>-31.4</v>
      </c>
      <c r="CW10" s="61">
        <v>0</v>
      </c>
      <c r="CX10" s="61">
        <v>0</v>
      </c>
      <c r="CY10" s="61">
        <v>0</v>
      </c>
      <c r="CZ10" s="61">
        <v>0</v>
      </c>
      <c r="DA10" s="61">
        <v>0</v>
      </c>
      <c r="DB10" s="61">
        <v>0</v>
      </c>
      <c r="DC10" s="61">
        <v>0</v>
      </c>
      <c r="DD10" s="61">
        <v>0</v>
      </c>
      <c r="DE10" s="61">
        <v>0</v>
      </c>
      <c r="DF10" s="61">
        <v>0</v>
      </c>
      <c r="DG10" s="61">
        <v>0</v>
      </c>
      <c r="DH10" s="61">
        <v>0</v>
      </c>
      <c r="DI10" s="61">
        <v>0</v>
      </c>
      <c r="DJ10" s="61">
        <v>0</v>
      </c>
      <c r="DK10" s="61">
        <v>0</v>
      </c>
      <c r="DL10" s="61">
        <v>0</v>
      </c>
      <c r="DM10" s="61">
        <v>0</v>
      </c>
      <c r="DN10" s="61">
        <v>0</v>
      </c>
      <c r="DO10" s="61">
        <v>0</v>
      </c>
      <c r="DP10" s="61">
        <v>0</v>
      </c>
      <c r="DQ10" s="61">
        <v>0</v>
      </c>
      <c r="DR10" s="61">
        <v>0</v>
      </c>
      <c r="DS10" s="61">
        <v>0</v>
      </c>
      <c r="DT10" s="61">
        <v>0</v>
      </c>
      <c r="DU10" s="61">
        <v>0</v>
      </c>
      <c r="DV10" s="61">
        <v>0</v>
      </c>
      <c r="DW10" s="61">
        <v>0</v>
      </c>
      <c r="DX10" s="61">
        <v>0</v>
      </c>
      <c r="DY10" s="61">
        <v>0</v>
      </c>
      <c r="DZ10" s="61">
        <v>0</v>
      </c>
      <c r="EA10" s="61">
        <v>0</v>
      </c>
      <c r="EB10" s="61">
        <v>0</v>
      </c>
      <c r="EC10" s="61">
        <v>0</v>
      </c>
      <c r="ED10" s="61">
        <v>0</v>
      </c>
      <c r="EE10" s="61">
        <v>0</v>
      </c>
      <c r="EF10" s="61">
        <v>0</v>
      </c>
      <c r="EG10" s="61">
        <v>0</v>
      </c>
      <c r="EH10" s="61">
        <v>0</v>
      </c>
      <c r="EI10" s="61">
        <v>0</v>
      </c>
      <c r="EJ10" s="61">
        <v>0</v>
      </c>
      <c r="EK10" s="61">
        <v>0</v>
      </c>
      <c r="EL10" s="61">
        <v>0</v>
      </c>
      <c r="EM10" s="61">
        <v>0</v>
      </c>
      <c r="EN10" s="61">
        <v>0</v>
      </c>
      <c r="EO10" s="61">
        <v>0</v>
      </c>
      <c r="EP10" s="61">
        <v>0</v>
      </c>
      <c r="EQ10" s="61">
        <v>0</v>
      </c>
      <c r="ER10" s="61">
        <v>0</v>
      </c>
      <c r="ES10" s="61">
        <v>0</v>
      </c>
      <c r="ET10" s="61">
        <v>0</v>
      </c>
      <c r="EU10" s="61">
        <v>0.02</v>
      </c>
      <c r="EV10" s="61">
        <v>0</v>
      </c>
      <c r="FA10" s="61">
        <v>3210994</v>
      </c>
      <c r="FB10" s="61">
        <v>0</v>
      </c>
      <c r="FC10" s="61">
        <v>34204</v>
      </c>
      <c r="FD10" s="61">
        <v>1834534</v>
      </c>
      <c r="FE10" s="61">
        <v>149522</v>
      </c>
      <c r="FF10" s="61">
        <v>0</v>
      </c>
      <c r="FG10" s="61">
        <v>0</v>
      </c>
      <c r="FH10" s="61">
        <v>0</v>
      </c>
      <c r="FI10" s="61">
        <v>0</v>
      </c>
      <c r="FJ10" s="61">
        <v>0</v>
      </c>
      <c r="FK10" s="61">
        <v>177</v>
      </c>
      <c r="FL10" s="61">
        <v>1106</v>
      </c>
      <c r="FM10" s="61">
        <v>99</v>
      </c>
      <c r="FN10" s="61">
        <v>1718</v>
      </c>
      <c r="FO10" s="61">
        <v>28106</v>
      </c>
      <c r="FP10" s="61">
        <v>58106</v>
      </c>
      <c r="FQ10" s="61">
        <v>698106</v>
      </c>
      <c r="FR10" s="61">
        <v>798106</v>
      </c>
      <c r="FS10" s="61">
        <v>64659</v>
      </c>
      <c r="FT10" s="61">
        <v>81169</v>
      </c>
      <c r="FU10" s="61">
        <v>81169</v>
      </c>
      <c r="FW10" s="61">
        <v>1476</v>
      </c>
      <c r="FY10" s="61">
        <v>46.6</v>
      </c>
      <c r="FZ10" s="61">
        <v>100</v>
      </c>
      <c r="GA10" s="61">
        <v>70</v>
      </c>
      <c r="GB10" s="61">
        <v>70</v>
      </c>
      <c r="GC10" s="61">
        <v>74.099999999999994</v>
      </c>
      <c r="GD10" s="61">
        <v>0</v>
      </c>
      <c r="GE10" s="61">
        <v>0</v>
      </c>
      <c r="GF10" s="61">
        <v>0</v>
      </c>
      <c r="GG10" s="61">
        <v>30</v>
      </c>
      <c r="GH10" s="61">
        <v>29.4</v>
      </c>
      <c r="GI10" s="61">
        <v>59.7</v>
      </c>
      <c r="GJ10" s="61">
        <v>0</v>
      </c>
      <c r="GK10" s="61">
        <v>0</v>
      </c>
      <c r="GL10" s="61">
        <v>0</v>
      </c>
      <c r="GM10" s="61">
        <v>127.8</v>
      </c>
      <c r="GN10" s="61">
        <v>127.6</v>
      </c>
      <c r="GO10" s="61">
        <v>76.5</v>
      </c>
      <c r="GP10" s="61">
        <v>46.6</v>
      </c>
      <c r="GQ10" s="61">
        <v>46.6</v>
      </c>
      <c r="GR10" s="61">
        <v>0</v>
      </c>
      <c r="GS10" s="61">
        <v>89.5</v>
      </c>
      <c r="GT10" s="61">
        <v>89.5</v>
      </c>
      <c r="GU10" s="61">
        <v>0</v>
      </c>
      <c r="GV10" s="61">
        <v>28.1</v>
      </c>
      <c r="GW10" s="61">
        <v>28.1</v>
      </c>
      <c r="GX10" s="61">
        <v>0</v>
      </c>
      <c r="GY10" s="61">
        <v>1</v>
      </c>
      <c r="GZ10" s="61">
        <v>1</v>
      </c>
      <c r="HA10" s="61">
        <v>0</v>
      </c>
      <c r="HB10" s="61">
        <v>0</v>
      </c>
      <c r="HC10" s="61">
        <v>0</v>
      </c>
      <c r="HD10" s="61">
        <v>0</v>
      </c>
      <c r="HE10" s="61">
        <v>0</v>
      </c>
      <c r="HF10" s="61">
        <v>0</v>
      </c>
      <c r="HG10" s="61">
        <v>0</v>
      </c>
      <c r="HH10" s="61">
        <v>0</v>
      </c>
      <c r="HI10" s="61">
        <v>0</v>
      </c>
      <c r="HJ10" s="61">
        <v>0</v>
      </c>
      <c r="HK10" s="61">
        <v>0</v>
      </c>
      <c r="HL10" s="61">
        <v>0</v>
      </c>
      <c r="HM10" s="61">
        <v>0</v>
      </c>
      <c r="HN10" s="61">
        <v>0</v>
      </c>
      <c r="HO10" s="61">
        <v>0</v>
      </c>
      <c r="HP10" s="61">
        <v>0</v>
      </c>
      <c r="HQ10" s="61">
        <v>0</v>
      </c>
      <c r="HR10" s="61">
        <v>0</v>
      </c>
      <c r="HS10" s="61">
        <v>0</v>
      </c>
      <c r="HT10" s="61">
        <v>127.8</v>
      </c>
      <c r="HU10" s="61">
        <v>28.1</v>
      </c>
      <c r="HV10" s="61">
        <v>590.79999999999995</v>
      </c>
      <c r="HW10" s="61">
        <v>6.3</v>
      </c>
      <c r="HX10" s="61">
        <v>7.3</v>
      </c>
      <c r="HY10" s="61">
        <v>2662.9</v>
      </c>
      <c r="HZ10" s="61">
        <v>7.6</v>
      </c>
      <c r="IA10" s="61">
        <v>7.2</v>
      </c>
      <c r="IB10" s="61">
        <v>1.7</v>
      </c>
      <c r="IC10" s="61">
        <v>2.2999999999999998</v>
      </c>
      <c r="ID10" s="61">
        <v>55.4</v>
      </c>
      <c r="IE10" s="61">
        <v>103.4</v>
      </c>
      <c r="IF10" s="61">
        <v>30.4</v>
      </c>
      <c r="IG10" s="61">
        <v>36.9</v>
      </c>
      <c r="IH10" s="61">
        <v>0</v>
      </c>
      <c r="II10" s="61">
        <v>0</v>
      </c>
      <c r="IJ10" s="61">
        <v>0</v>
      </c>
      <c r="IK10" s="61">
        <v>0</v>
      </c>
      <c r="IL10" s="61">
        <v>0</v>
      </c>
      <c r="IM10" s="61">
        <v>0</v>
      </c>
      <c r="IN10" s="61">
        <v>0</v>
      </c>
      <c r="IO10" s="61">
        <v>0</v>
      </c>
      <c r="IP10" s="61">
        <v>0</v>
      </c>
      <c r="IQ10" s="61">
        <v>0</v>
      </c>
      <c r="IR10" s="61">
        <v>0</v>
      </c>
      <c r="IS10" s="61">
        <v>0</v>
      </c>
      <c r="IT10" s="61">
        <v>0</v>
      </c>
      <c r="IU10" s="61">
        <v>0</v>
      </c>
      <c r="IV10" s="61">
        <v>0</v>
      </c>
      <c r="IW10" s="61">
        <v>0</v>
      </c>
      <c r="IX10" s="61">
        <v>0</v>
      </c>
      <c r="IY10" s="61">
        <v>0</v>
      </c>
      <c r="IZ10" s="61">
        <v>0</v>
      </c>
      <c r="JA10" s="61">
        <v>0</v>
      </c>
      <c r="JB10" s="61">
        <v>0</v>
      </c>
      <c r="JC10" s="61">
        <v>0</v>
      </c>
      <c r="JD10" s="61">
        <v>0</v>
      </c>
      <c r="JE10" s="61">
        <v>0</v>
      </c>
      <c r="JF10" s="61">
        <v>0</v>
      </c>
      <c r="JG10" s="61">
        <v>0</v>
      </c>
      <c r="JH10" s="61">
        <v>0</v>
      </c>
      <c r="JI10" s="61">
        <v>0</v>
      </c>
      <c r="JJ10" s="61">
        <v>0</v>
      </c>
      <c r="JK10" s="61">
        <v>0</v>
      </c>
      <c r="JL10" s="61">
        <v>0</v>
      </c>
      <c r="JM10" s="61">
        <v>0</v>
      </c>
      <c r="JN10" s="61">
        <v>0</v>
      </c>
      <c r="JO10" s="61">
        <v>0</v>
      </c>
      <c r="JP10" s="61">
        <v>0</v>
      </c>
      <c r="JQ10" s="61">
        <v>0</v>
      </c>
      <c r="JR10" s="61">
        <v>0</v>
      </c>
      <c r="JS10" s="61">
        <v>0</v>
      </c>
      <c r="JT10" s="61">
        <v>0</v>
      </c>
      <c r="JU10" s="61">
        <v>0</v>
      </c>
      <c r="JV10" s="61">
        <v>0</v>
      </c>
      <c r="JW10" s="61">
        <v>0</v>
      </c>
      <c r="JX10" s="61">
        <v>0</v>
      </c>
      <c r="JY10" s="61">
        <v>0</v>
      </c>
      <c r="JZ10" s="61">
        <v>0</v>
      </c>
      <c r="KA10" s="61">
        <v>0</v>
      </c>
      <c r="KD10" s="61">
        <v>2</v>
      </c>
      <c r="KE10" s="61">
        <v>2</v>
      </c>
      <c r="KF10" s="61">
        <v>2</v>
      </c>
      <c r="KG10" s="61">
        <v>2</v>
      </c>
      <c r="KH10" s="61">
        <v>2</v>
      </c>
      <c r="KI10" s="61">
        <v>2</v>
      </c>
      <c r="KJ10" s="61">
        <v>2</v>
      </c>
      <c r="KK10" s="61">
        <v>2</v>
      </c>
      <c r="KL10" s="61">
        <v>2</v>
      </c>
      <c r="KM10" s="61">
        <v>2</v>
      </c>
      <c r="KN10" s="61">
        <v>2</v>
      </c>
      <c r="KO10" s="61">
        <v>2</v>
      </c>
      <c r="KP10" s="61">
        <v>2</v>
      </c>
      <c r="KQ10" s="61">
        <v>2</v>
      </c>
      <c r="KR10" s="61">
        <v>2</v>
      </c>
      <c r="KS10" s="61">
        <v>2</v>
      </c>
      <c r="KT10" s="61">
        <v>2</v>
      </c>
      <c r="KU10" s="61">
        <v>2</v>
      </c>
      <c r="KV10" s="61">
        <v>2</v>
      </c>
      <c r="KW10" s="61">
        <v>2</v>
      </c>
      <c r="KX10" s="61">
        <v>0</v>
      </c>
      <c r="KY10" s="61">
        <v>0</v>
      </c>
      <c r="KZ10" s="61">
        <v>0</v>
      </c>
      <c r="LA10" s="61">
        <v>0</v>
      </c>
      <c r="LB10" s="61">
        <v>0</v>
      </c>
      <c r="LC10" s="61">
        <v>0</v>
      </c>
      <c r="LD10" s="61">
        <v>0</v>
      </c>
      <c r="LE10" s="61">
        <v>0</v>
      </c>
      <c r="LF10" s="61">
        <v>0</v>
      </c>
      <c r="LG10" s="61">
        <v>0</v>
      </c>
      <c r="LH10" s="61">
        <v>0</v>
      </c>
      <c r="LI10" s="61">
        <v>0</v>
      </c>
      <c r="LJ10" s="61">
        <v>0</v>
      </c>
      <c r="LK10" s="61">
        <v>0</v>
      </c>
      <c r="LL10" s="61">
        <v>0</v>
      </c>
      <c r="LM10" s="61">
        <v>0</v>
      </c>
      <c r="LN10" s="61">
        <v>0</v>
      </c>
      <c r="LO10" s="61">
        <v>0</v>
      </c>
      <c r="LP10" s="61">
        <v>0</v>
      </c>
      <c r="LQ10" s="61">
        <v>0</v>
      </c>
      <c r="LR10" s="61">
        <v>0</v>
      </c>
      <c r="LS10" s="61">
        <v>0</v>
      </c>
      <c r="LT10" s="61">
        <v>0</v>
      </c>
      <c r="LU10" s="61">
        <v>0</v>
      </c>
      <c r="LV10" s="61">
        <v>0</v>
      </c>
      <c r="LW10" s="61">
        <v>0</v>
      </c>
      <c r="LX10" s="61">
        <v>0</v>
      </c>
      <c r="LY10" s="61">
        <v>0</v>
      </c>
      <c r="LZ10" s="61">
        <v>0</v>
      </c>
      <c r="MA10" s="61">
        <v>0</v>
      </c>
      <c r="MB10" s="61">
        <v>0</v>
      </c>
      <c r="MC10" s="61">
        <v>0</v>
      </c>
      <c r="MD10" s="61">
        <v>0</v>
      </c>
      <c r="ME10" s="61">
        <v>0</v>
      </c>
      <c r="MF10" s="61">
        <v>0</v>
      </c>
      <c r="MG10" s="61">
        <v>0</v>
      </c>
      <c r="MH10" s="61">
        <v>0</v>
      </c>
      <c r="MI10" s="61">
        <v>0</v>
      </c>
      <c r="MJ10" s="61">
        <v>0</v>
      </c>
      <c r="MK10" s="61">
        <v>0</v>
      </c>
      <c r="ML10" s="61">
        <v>0</v>
      </c>
      <c r="MM10" s="61">
        <v>0</v>
      </c>
      <c r="MN10" s="61">
        <v>0</v>
      </c>
      <c r="MO10" s="61">
        <v>0</v>
      </c>
      <c r="MP10" s="61">
        <v>0</v>
      </c>
      <c r="MQ10" s="61">
        <v>0</v>
      </c>
      <c r="MR10" s="61">
        <v>0</v>
      </c>
      <c r="MS10" s="61">
        <v>0</v>
      </c>
      <c r="MT10" s="61">
        <v>0</v>
      </c>
      <c r="MU10" s="61">
        <v>0</v>
      </c>
      <c r="MV10" s="61">
        <v>0</v>
      </c>
      <c r="MW10" s="61">
        <v>0</v>
      </c>
      <c r="MX10" s="61">
        <v>0</v>
      </c>
      <c r="MY10" s="61">
        <v>0</v>
      </c>
      <c r="MZ10" s="61">
        <v>0</v>
      </c>
      <c r="NA10" s="61">
        <v>0</v>
      </c>
      <c r="NB10" s="61">
        <v>0</v>
      </c>
      <c r="NC10" s="61">
        <v>0</v>
      </c>
      <c r="ND10" s="61">
        <v>0</v>
      </c>
      <c r="NE10" s="61">
        <v>0</v>
      </c>
      <c r="NF10" s="61">
        <v>0</v>
      </c>
      <c r="NG10" s="61">
        <v>0</v>
      </c>
      <c r="NH10" s="61">
        <v>0</v>
      </c>
      <c r="NI10" s="61">
        <v>0</v>
      </c>
      <c r="NJ10" s="61">
        <v>0</v>
      </c>
      <c r="NK10" s="61">
        <v>0</v>
      </c>
      <c r="NL10" s="61">
        <v>0</v>
      </c>
      <c r="NM10" s="61">
        <v>0</v>
      </c>
      <c r="NN10" s="61">
        <v>0</v>
      </c>
      <c r="NO10" s="61">
        <v>0</v>
      </c>
      <c r="NP10" s="61">
        <v>0</v>
      </c>
      <c r="NQ10" s="61">
        <v>0</v>
      </c>
      <c r="NR10" s="61">
        <v>0</v>
      </c>
      <c r="NS10" s="61">
        <v>0</v>
      </c>
      <c r="NT10" s="61">
        <v>0</v>
      </c>
      <c r="NU10" s="61">
        <v>0</v>
      </c>
      <c r="NV10" s="61">
        <v>0</v>
      </c>
      <c r="NW10" s="61">
        <v>0</v>
      </c>
      <c r="NX10" s="61">
        <v>0</v>
      </c>
      <c r="NY10" s="61">
        <v>0</v>
      </c>
      <c r="NZ10" s="61">
        <v>0</v>
      </c>
      <c r="OA10" s="61">
        <v>0</v>
      </c>
      <c r="OB10" s="61">
        <v>0</v>
      </c>
      <c r="OC10" s="61">
        <v>0</v>
      </c>
      <c r="OD10" s="61">
        <v>0</v>
      </c>
      <c r="OE10" s="61">
        <v>0</v>
      </c>
      <c r="OF10" s="61">
        <v>0</v>
      </c>
      <c r="OG10" s="61">
        <v>0</v>
      </c>
      <c r="OH10" s="61">
        <v>0</v>
      </c>
      <c r="OI10" s="61">
        <v>0</v>
      </c>
      <c r="OJ10" s="61">
        <v>0</v>
      </c>
      <c r="OK10" s="61">
        <v>0</v>
      </c>
      <c r="OL10" s="61">
        <v>0</v>
      </c>
      <c r="OM10" s="61">
        <v>0</v>
      </c>
      <c r="ON10" s="61">
        <v>0</v>
      </c>
      <c r="OO10" s="61">
        <v>0</v>
      </c>
      <c r="OP10" s="61">
        <v>0</v>
      </c>
      <c r="OQ10" s="61">
        <v>0</v>
      </c>
      <c r="OR10" s="61">
        <v>0</v>
      </c>
      <c r="OS10" s="61">
        <v>41.060958743536332</v>
      </c>
      <c r="OT10" s="61">
        <v>40.998282374059585</v>
      </c>
      <c r="OU10" s="61">
        <v>1</v>
      </c>
      <c r="OV10" s="61">
        <v>0</v>
      </c>
      <c r="OW10" s="61">
        <v>0</v>
      </c>
      <c r="OX10" s="61">
        <v>1</v>
      </c>
      <c r="OY10" s="61">
        <v>1</v>
      </c>
      <c r="OZ10" s="61">
        <v>1</v>
      </c>
      <c r="PA10" s="61">
        <v>1</v>
      </c>
      <c r="PB10" s="61">
        <v>1</v>
      </c>
      <c r="PC10" s="61">
        <v>1</v>
      </c>
      <c r="PD10" s="61">
        <v>1</v>
      </c>
      <c r="PE10" s="61">
        <v>1</v>
      </c>
      <c r="PF10" s="61">
        <v>1</v>
      </c>
      <c r="PG10" s="61">
        <v>1</v>
      </c>
      <c r="PH10" s="61">
        <v>1</v>
      </c>
      <c r="PI10" s="61">
        <v>1</v>
      </c>
      <c r="PJ10" s="61">
        <v>1</v>
      </c>
      <c r="PK10" s="61">
        <v>1</v>
      </c>
      <c r="PL10" s="61">
        <v>1</v>
      </c>
      <c r="PM10" s="61">
        <v>1</v>
      </c>
      <c r="PN10" s="61">
        <v>1</v>
      </c>
      <c r="PO10" s="61">
        <v>1</v>
      </c>
      <c r="PP10" s="61">
        <v>1</v>
      </c>
      <c r="PQ10" s="61">
        <v>1</v>
      </c>
      <c r="PR10" s="61">
        <v>1</v>
      </c>
      <c r="PS10" s="61">
        <v>1</v>
      </c>
      <c r="PT10" s="61">
        <v>1</v>
      </c>
      <c r="PU10" s="61">
        <v>1</v>
      </c>
      <c r="PV10" s="61">
        <v>0</v>
      </c>
      <c r="PW10" s="61">
        <v>0</v>
      </c>
      <c r="PX10" s="61">
        <v>0</v>
      </c>
      <c r="PY10" s="61">
        <v>0</v>
      </c>
      <c r="PZ10" s="61">
        <v>0</v>
      </c>
      <c r="QA10" s="61">
        <v>20</v>
      </c>
      <c r="QB10" s="61">
        <v>0</v>
      </c>
      <c r="QC10" s="61">
        <v>0</v>
      </c>
      <c r="QD10" s="61">
        <v>0</v>
      </c>
      <c r="QE10" s="61">
        <v>0</v>
      </c>
      <c r="QF10" s="61">
        <v>0</v>
      </c>
      <c r="QG10" s="61">
        <v>0</v>
      </c>
      <c r="QH10" s="61">
        <v>0</v>
      </c>
      <c r="QI10" s="61">
        <v>0</v>
      </c>
      <c r="QJ10" s="61">
        <v>0</v>
      </c>
      <c r="QK10" s="61">
        <v>0</v>
      </c>
      <c r="QM10" s="61">
        <v>0</v>
      </c>
      <c r="QN10" s="61">
        <v>0</v>
      </c>
      <c r="QO10" s="61">
        <v>0</v>
      </c>
      <c r="QP10" s="61">
        <v>0</v>
      </c>
      <c r="QQ10" s="61">
        <v>4.3</v>
      </c>
      <c r="QR10" s="61">
        <v>8</v>
      </c>
      <c r="QS10" s="61">
        <v>0</v>
      </c>
      <c r="QT10" s="61">
        <v>0</v>
      </c>
      <c r="QU10" s="61">
        <v>0</v>
      </c>
      <c r="QV10" s="61">
        <v>0</v>
      </c>
      <c r="QW10" s="61">
        <v>0</v>
      </c>
      <c r="QX10" s="61">
        <v>0</v>
      </c>
      <c r="QY10" s="61">
        <v>0</v>
      </c>
      <c r="QZ10" s="61">
        <v>75.7</v>
      </c>
      <c r="RA10" s="61">
        <v>0</v>
      </c>
      <c r="RB10" s="61">
        <v>0</v>
      </c>
      <c r="RC10" s="61">
        <v>0</v>
      </c>
      <c r="RD10" s="61">
        <v>0</v>
      </c>
      <c r="RE10" s="61">
        <v>0</v>
      </c>
      <c r="RF10" s="61">
        <v>0</v>
      </c>
      <c r="RG10" s="61">
        <v>0</v>
      </c>
      <c r="RH10" s="61">
        <v>0</v>
      </c>
      <c r="RI10" s="61">
        <v>0</v>
      </c>
      <c r="RJ10" s="61">
        <v>0</v>
      </c>
      <c r="RK10" s="61">
        <v>0</v>
      </c>
      <c r="RL10" s="61">
        <v>0</v>
      </c>
      <c r="RM10" s="61">
        <v>0</v>
      </c>
      <c r="RN10" s="61">
        <v>0</v>
      </c>
      <c r="RO10" s="61">
        <v>0</v>
      </c>
      <c r="RQ10" s="61">
        <v>0</v>
      </c>
      <c r="RR10" s="61">
        <v>0</v>
      </c>
      <c r="RS10" s="61">
        <v>0</v>
      </c>
      <c r="RT10" s="61">
        <v>0</v>
      </c>
      <c r="RU10" s="61">
        <v>0</v>
      </c>
      <c r="RV10" s="61">
        <v>0</v>
      </c>
      <c r="RW10" s="61">
        <v>0</v>
      </c>
      <c r="RX10" s="61">
        <v>0</v>
      </c>
      <c r="RY10" s="61">
        <v>0</v>
      </c>
      <c r="RZ10" s="61">
        <v>0</v>
      </c>
      <c r="SA10" s="61">
        <v>0</v>
      </c>
      <c r="SB10" s="61">
        <v>0</v>
      </c>
      <c r="SC10" s="61">
        <v>0</v>
      </c>
      <c r="SD10" s="61">
        <v>0</v>
      </c>
      <c r="SE10" s="61">
        <v>0</v>
      </c>
      <c r="SF10" s="61">
        <v>0</v>
      </c>
      <c r="SG10" s="61">
        <v>0</v>
      </c>
      <c r="SH10" s="61">
        <v>0</v>
      </c>
      <c r="SI10" s="61">
        <v>0</v>
      </c>
      <c r="SJ10" s="61">
        <v>0</v>
      </c>
      <c r="SK10" s="61">
        <v>0</v>
      </c>
      <c r="SL10" s="61">
        <v>0</v>
      </c>
      <c r="SM10" s="61">
        <v>0</v>
      </c>
      <c r="SN10" s="61">
        <v>0</v>
      </c>
      <c r="SO10" s="61">
        <v>0</v>
      </c>
      <c r="SQ10" s="61">
        <v>0</v>
      </c>
      <c r="SR10" s="61">
        <v>47</v>
      </c>
      <c r="SS10" s="61">
        <v>1</v>
      </c>
      <c r="ST10" s="61">
        <v>0</v>
      </c>
      <c r="SU10" s="61">
        <v>0</v>
      </c>
      <c r="SV10" s="61">
        <v>0</v>
      </c>
      <c r="SW10" s="61">
        <v>0</v>
      </c>
      <c r="SX10" s="61">
        <v>32.340000000000003</v>
      </c>
      <c r="SY10" s="61">
        <v>0</v>
      </c>
      <c r="SZ10" s="61">
        <v>0</v>
      </c>
      <c r="TA10" s="61">
        <v>1894</v>
      </c>
      <c r="TF10" s="61">
        <v>0</v>
      </c>
      <c r="TG10" s="61">
        <v>0</v>
      </c>
      <c r="TH10" s="61">
        <v>0</v>
      </c>
      <c r="TI10" s="61">
        <v>0</v>
      </c>
      <c r="TJ10" s="61">
        <v>0</v>
      </c>
      <c r="TK10" s="61">
        <v>0</v>
      </c>
      <c r="TL10" s="61">
        <v>0</v>
      </c>
      <c r="TM10" s="61">
        <v>0</v>
      </c>
      <c r="TN10" s="61">
        <v>0</v>
      </c>
      <c r="TP10" s="61">
        <v>0</v>
      </c>
      <c r="TQ10" s="61">
        <v>0</v>
      </c>
      <c r="TR10" s="61">
        <v>527</v>
      </c>
      <c r="TS10" s="61">
        <v>526</v>
      </c>
      <c r="TT10" s="61">
        <v>530</v>
      </c>
      <c r="TU10" s="61">
        <v>531</v>
      </c>
      <c r="TV10" s="61">
        <v>528</v>
      </c>
      <c r="TW10" s="61">
        <v>532</v>
      </c>
      <c r="TX10" s="61">
        <v>530</v>
      </c>
      <c r="TY10" s="61">
        <v>527</v>
      </c>
      <c r="TZ10" s="61">
        <v>527</v>
      </c>
      <c r="UA10" s="61">
        <v>525</v>
      </c>
      <c r="UB10" s="61">
        <v>527</v>
      </c>
      <c r="UC10" s="61">
        <v>532</v>
      </c>
      <c r="UD10" s="61">
        <v>530</v>
      </c>
      <c r="UE10" s="61">
        <v>528</v>
      </c>
      <c r="UF10" s="61">
        <v>529</v>
      </c>
      <c r="UG10" s="61">
        <v>528</v>
      </c>
      <c r="UH10" s="61">
        <v>0</v>
      </c>
      <c r="UI10" s="61">
        <v>0</v>
      </c>
      <c r="UJ10" s="61">
        <v>0</v>
      </c>
      <c r="UK10" s="61">
        <v>0</v>
      </c>
      <c r="UL10" s="61">
        <v>0</v>
      </c>
      <c r="UM10" s="61">
        <v>0</v>
      </c>
      <c r="UN10" s="61">
        <v>0</v>
      </c>
      <c r="UO10" s="61">
        <v>0</v>
      </c>
      <c r="UP10" s="61">
        <v>528</v>
      </c>
      <c r="UQ10" s="61">
        <v>528</v>
      </c>
      <c r="UR10" s="61">
        <v>533</v>
      </c>
      <c r="US10" s="61">
        <v>532</v>
      </c>
      <c r="UT10" s="61">
        <v>525</v>
      </c>
      <c r="UU10" s="61">
        <v>524</v>
      </c>
      <c r="UV10" s="61">
        <v>0</v>
      </c>
      <c r="UW10" s="61">
        <v>352</v>
      </c>
      <c r="UX10" s="61">
        <v>146</v>
      </c>
      <c r="UY10" s="61">
        <v>0</v>
      </c>
      <c r="UZ10" s="61">
        <v>0</v>
      </c>
      <c r="VA10" s="61">
        <v>8</v>
      </c>
      <c r="VD10" s="61">
        <v>0</v>
      </c>
      <c r="VE10" s="61">
        <v>0</v>
      </c>
      <c r="VF10" s="61">
        <v>0</v>
      </c>
      <c r="VG10" s="61">
        <v>0</v>
      </c>
      <c r="VH10" s="61">
        <v>0</v>
      </c>
      <c r="VI10" s="61">
        <v>0</v>
      </c>
      <c r="VJ10" s="61">
        <v>0</v>
      </c>
      <c r="VK10" s="61">
        <v>0</v>
      </c>
      <c r="VL10" s="61">
        <v>0</v>
      </c>
      <c r="VM10" s="61">
        <v>0</v>
      </c>
      <c r="VN10" s="61">
        <v>0</v>
      </c>
      <c r="VO10" s="61">
        <v>0</v>
      </c>
      <c r="VP10" s="61">
        <v>0</v>
      </c>
      <c r="VQ10" s="61">
        <v>0</v>
      </c>
      <c r="VR10" s="61">
        <v>0</v>
      </c>
      <c r="VS10" s="61">
        <v>0</v>
      </c>
      <c r="VT10" s="61">
        <v>0</v>
      </c>
      <c r="VU10" s="61">
        <v>0</v>
      </c>
      <c r="VV10" s="61">
        <v>0</v>
      </c>
      <c r="VW10" s="61">
        <v>0</v>
      </c>
      <c r="VX10" s="61">
        <v>0</v>
      </c>
      <c r="VY10" s="61">
        <v>0</v>
      </c>
      <c r="VZ10" s="61">
        <v>0</v>
      </c>
      <c r="WA10" s="61">
        <v>0</v>
      </c>
      <c r="WB10" s="61">
        <v>0</v>
      </c>
      <c r="WC10" s="61">
        <v>0</v>
      </c>
      <c r="WD10" s="61">
        <v>0</v>
      </c>
      <c r="WE10" s="61">
        <v>0</v>
      </c>
      <c r="WF10" s="61">
        <v>0</v>
      </c>
      <c r="WG10" s="61">
        <v>0</v>
      </c>
      <c r="WH10" s="61">
        <v>0</v>
      </c>
      <c r="WI10" s="61">
        <v>0</v>
      </c>
      <c r="WJ10" s="61">
        <v>0</v>
      </c>
      <c r="WK10" s="61">
        <v>0</v>
      </c>
      <c r="WL10" s="61">
        <v>0</v>
      </c>
      <c r="WM10" s="61">
        <v>0</v>
      </c>
      <c r="WN10" s="61">
        <v>0</v>
      </c>
      <c r="WO10" s="61">
        <v>0</v>
      </c>
      <c r="WP10" s="61">
        <v>0</v>
      </c>
      <c r="WQ10" s="61">
        <v>0</v>
      </c>
      <c r="WR10" s="61">
        <v>0</v>
      </c>
      <c r="WS10" s="61">
        <v>1</v>
      </c>
      <c r="WT10" s="61">
        <v>0</v>
      </c>
      <c r="WU10" s="61">
        <v>0</v>
      </c>
      <c r="WV10" s="61">
        <v>0</v>
      </c>
      <c r="WW10" s="61">
        <v>0</v>
      </c>
      <c r="WX10" s="61">
        <v>0</v>
      </c>
      <c r="WY10" s="61">
        <v>0</v>
      </c>
      <c r="WZ10" s="61">
        <v>0</v>
      </c>
      <c r="XA10" s="61">
        <v>0</v>
      </c>
      <c r="XD10" s="61">
        <v>0</v>
      </c>
      <c r="XF10" s="61">
        <v>2</v>
      </c>
      <c r="XG10" s="61">
        <v>0</v>
      </c>
      <c r="XH10" s="61">
        <v>0</v>
      </c>
      <c r="XI10" s="61">
        <v>0</v>
      </c>
      <c r="XJ10" s="61">
        <v>0</v>
      </c>
      <c r="XK10" s="61">
        <v>0</v>
      </c>
      <c r="XL10" s="61">
        <v>0</v>
      </c>
      <c r="XM10" s="61">
        <v>0</v>
      </c>
      <c r="XN10" s="61">
        <v>44.7</v>
      </c>
      <c r="XO10" s="61">
        <v>39.299999999999997</v>
      </c>
      <c r="XR10" s="61">
        <v>77.7</v>
      </c>
      <c r="XS10" s="61">
        <v>77.900000000000006</v>
      </c>
      <c r="XT10" s="61">
        <v>79</v>
      </c>
      <c r="XU10" s="61">
        <v>25.5</v>
      </c>
      <c r="XZ10" s="61">
        <v>62796</v>
      </c>
      <c r="YA10" s="61">
        <v>1602534182914</v>
      </c>
      <c r="YC10" s="61">
        <v>2725</v>
      </c>
      <c r="YD10" s="61">
        <v>0.98099999999999998</v>
      </c>
      <c r="YE10" s="61">
        <v>50.03</v>
      </c>
      <c r="YF10" s="61">
        <v>0</v>
      </c>
      <c r="YG10" s="61">
        <v>10219</v>
      </c>
      <c r="YH10" s="61">
        <v>5919</v>
      </c>
      <c r="YI10" s="61">
        <v>10255</v>
      </c>
      <c r="YJ10" s="61">
        <v>5903</v>
      </c>
      <c r="YK10" s="61">
        <v>10269</v>
      </c>
      <c r="YL10" s="61">
        <v>5927</v>
      </c>
      <c r="YM10" s="61">
        <v>10255</v>
      </c>
      <c r="YN10" s="61">
        <v>5929</v>
      </c>
      <c r="YO10" s="61">
        <v>10263</v>
      </c>
      <c r="YP10" s="61">
        <v>5917</v>
      </c>
      <c r="YQ10" s="61">
        <v>10280</v>
      </c>
      <c r="YR10" s="61">
        <v>5932</v>
      </c>
      <c r="YS10" s="61">
        <v>0</v>
      </c>
      <c r="YT10" s="61">
        <v>0</v>
      </c>
      <c r="YU10" s="61">
        <v>0</v>
      </c>
      <c r="YV10" s="61">
        <v>0</v>
      </c>
      <c r="YW10" s="61">
        <v>0</v>
      </c>
      <c r="YX10" s="61">
        <v>0</v>
      </c>
      <c r="YY10" s="61">
        <v>1.37</v>
      </c>
      <c r="YZ10" s="61">
        <v>-29.8</v>
      </c>
      <c r="ZA10" s="61">
        <v>4.0599999999999996</v>
      </c>
      <c r="ZB10" s="61">
        <v>0.94</v>
      </c>
      <c r="ZD10" s="61">
        <v>0</v>
      </c>
      <c r="ZE10" s="61">
        <v>89.5</v>
      </c>
      <c r="ZF10" s="61">
        <v>76.900000000000006</v>
      </c>
      <c r="ZG10" s="61">
        <v>0</v>
      </c>
      <c r="ZH10" s="61">
        <v>70</v>
      </c>
      <c r="ZI10" s="61">
        <v>0</v>
      </c>
      <c r="ZJ10" s="61">
        <v>69.099999999999994</v>
      </c>
      <c r="ZK10" s="61">
        <v>2</v>
      </c>
      <c r="ZL10" s="61">
        <v>0</v>
      </c>
      <c r="ZM10" s="61">
        <v>0</v>
      </c>
      <c r="ZN10" s="61">
        <v>24</v>
      </c>
      <c r="ZO10" s="61">
        <v>24</v>
      </c>
      <c r="ZP10" s="61">
        <v>24</v>
      </c>
      <c r="ZQ10" s="61">
        <v>24</v>
      </c>
      <c r="ZR10" s="61">
        <v>24</v>
      </c>
      <c r="ZS10" s="61">
        <v>24</v>
      </c>
      <c r="ZT10" s="61">
        <v>24</v>
      </c>
      <c r="ZU10" s="61">
        <v>24</v>
      </c>
      <c r="ZV10" s="61">
        <v>24</v>
      </c>
      <c r="ZW10" s="61">
        <v>24</v>
      </c>
      <c r="ZX10" s="61">
        <v>24</v>
      </c>
      <c r="ZY10" s="61">
        <v>24</v>
      </c>
      <c r="ZZ10" s="61">
        <v>24</v>
      </c>
      <c r="AAA10" s="61">
        <v>24</v>
      </c>
      <c r="AAB10" s="61">
        <v>24</v>
      </c>
      <c r="AAC10" s="61">
        <v>24</v>
      </c>
      <c r="AAD10" s="61">
        <v>24</v>
      </c>
      <c r="AAE10" s="61">
        <v>0</v>
      </c>
      <c r="AAF10" s="61">
        <v>0</v>
      </c>
      <c r="AAG10" s="61">
        <v>0</v>
      </c>
      <c r="AAH10" s="61">
        <v>0</v>
      </c>
      <c r="AAI10" s="61">
        <v>0</v>
      </c>
      <c r="AAJ10" s="61">
        <v>0</v>
      </c>
      <c r="AAK10" s="61">
        <v>0</v>
      </c>
      <c r="AAL10" s="61">
        <v>0</v>
      </c>
      <c r="AAM10" s="61">
        <v>46.8</v>
      </c>
      <c r="AAN10" s="61">
        <v>0</v>
      </c>
      <c r="AAO10" s="61">
        <v>0</v>
      </c>
      <c r="AAP10" s="61">
        <v>0</v>
      </c>
      <c r="AAQ10" s="61">
        <v>62.5</v>
      </c>
      <c r="AAR10" s="61">
        <v>61.8</v>
      </c>
      <c r="AAS10" s="61">
        <v>66.2</v>
      </c>
      <c r="AAT10" s="61">
        <v>44</v>
      </c>
      <c r="AAU10" s="61">
        <v>58.6</v>
      </c>
      <c r="AAV10" s="61">
        <v>63.3</v>
      </c>
      <c r="AAW10" s="61">
        <v>74</v>
      </c>
      <c r="AAX10" s="61">
        <v>0</v>
      </c>
      <c r="AAY10" s="61">
        <v>1.26</v>
      </c>
      <c r="AAZ10" s="61">
        <v>0</v>
      </c>
      <c r="ABA10" s="61">
        <v>0</v>
      </c>
      <c r="ABB10" s="61">
        <v>0</v>
      </c>
      <c r="ABC10" s="61">
        <v>1.26</v>
      </c>
      <c r="ABD10" s="61">
        <v>1.26</v>
      </c>
      <c r="ABE10" s="61">
        <v>1.26</v>
      </c>
      <c r="ABF10" s="61">
        <v>1.26</v>
      </c>
      <c r="ABG10" s="61">
        <v>1.26</v>
      </c>
      <c r="ABH10" s="61">
        <v>1.26</v>
      </c>
      <c r="ABI10" s="61">
        <v>1.26</v>
      </c>
      <c r="ABJ10" s="61">
        <v>0</v>
      </c>
      <c r="ABK10" s="61">
        <v>1</v>
      </c>
      <c r="ABL10" s="61">
        <v>0</v>
      </c>
      <c r="ABM10" s="61">
        <v>0</v>
      </c>
      <c r="ABN10" s="61">
        <v>0</v>
      </c>
      <c r="ABO10" s="61">
        <v>1</v>
      </c>
      <c r="ABP10" s="61">
        <v>1</v>
      </c>
      <c r="ABQ10" s="61">
        <v>1</v>
      </c>
      <c r="ABR10" s="61">
        <v>1</v>
      </c>
      <c r="ABS10" s="61">
        <v>1</v>
      </c>
      <c r="ABT10" s="61">
        <v>1</v>
      </c>
      <c r="ABU10" s="61">
        <v>1</v>
      </c>
      <c r="ABV10" s="61">
        <v>0</v>
      </c>
      <c r="ABW10" s="61">
        <v>72</v>
      </c>
      <c r="ABX10" s="61">
        <v>0</v>
      </c>
      <c r="ABY10" s="61">
        <v>0</v>
      </c>
      <c r="ABZ10" s="61">
        <v>0</v>
      </c>
      <c r="ACA10" s="61">
        <v>72</v>
      </c>
      <c r="ACB10" s="61">
        <v>72</v>
      </c>
      <c r="ACC10" s="61">
        <v>72</v>
      </c>
      <c r="ACD10" s="61">
        <v>72</v>
      </c>
      <c r="ACE10" s="61">
        <v>72</v>
      </c>
      <c r="ACF10" s="61">
        <v>72</v>
      </c>
      <c r="ACG10" s="61">
        <v>72</v>
      </c>
      <c r="ACH10" s="61">
        <v>0</v>
      </c>
      <c r="ACI10" s="61">
        <v>1902.1</v>
      </c>
      <c r="ACJ10" s="61">
        <v>0</v>
      </c>
      <c r="ACK10" s="61">
        <v>0</v>
      </c>
      <c r="ACL10" s="61">
        <v>0</v>
      </c>
      <c r="ACM10" s="61">
        <v>1901.9</v>
      </c>
      <c r="ACN10" s="61">
        <v>1902</v>
      </c>
      <c r="ACO10" s="61">
        <v>1902</v>
      </c>
      <c r="ACP10" s="61">
        <v>1902</v>
      </c>
      <c r="ACQ10" s="61">
        <v>1902</v>
      </c>
      <c r="ACR10" s="61">
        <v>1902</v>
      </c>
      <c r="ACS10" s="61">
        <v>1902</v>
      </c>
      <c r="ACT10" s="61">
        <v>0</v>
      </c>
      <c r="ACU10" s="61">
        <v>2020</v>
      </c>
      <c r="ACV10" s="61">
        <v>0</v>
      </c>
      <c r="ACW10" s="61">
        <v>0</v>
      </c>
      <c r="ACX10" s="61">
        <v>0</v>
      </c>
      <c r="ACY10" s="61">
        <v>0</v>
      </c>
      <c r="ACZ10" s="61">
        <v>0</v>
      </c>
      <c r="ADA10" s="61">
        <v>0</v>
      </c>
      <c r="ADB10" s="61">
        <v>0</v>
      </c>
      <c r="ADC10" s="61">
        <v>0</v>
      </c>
      <c r="ADD10" s="61">
        <v>0</v>
      </c>
      <c r="ADE10" s="61">
        <v>15</v>
      </c>
      <c r="ADF10" s="61">
        <v>4</v>
      </c>
      <c r="ADG10" s="61">
        <v>2020</v>
      </c>
      <c r="ADH10" s="61">
        <v>20</v>
      </c>
      <c r="ADI10" s="61">
        <v>4</v>
      </c>
      <c r="ADJ10" s="61">
        <v>2020</v>
      </c>
      <c r="ADK10" s="61">
        <v>13</v>
      </c>
      <c r="ADL10" s="61">
        <v>4</v>
      </c>
      <c r="ADM10" s="61">
        <v>2020</v>
      </c>
      <c r="ADN10" s="61">
        <v>14</v>
      </c>
      <c r="ADO10" s="61">
        <v>4</v>
      </c>
      <c r="ADP10" s="61">
        <v>2020</v>
      </c>
      <c r="ADQ10" s="61">
        <v>14</v>
      </c>
      <c r="ADR10" s="61">
        <v>4</v>
      </c>
      <c r="ADS10" s="61">
        <v>2020</v>
      </c>
      <c r="ADT10" s="61">
        <v>14</v>
      </c>
      <c r="ADU10" s="61">
        <v>4</v>
      </c>
      <c r="ADV10" s="61">
        <v>2020</v>
      </c>
      <c r="ADW10" s="61">
        <v>14</v>
      </c>
      <c r="ADX10" s="61">
        <v>4</v>
      </c>
      <c r="ADY10" s="61">
        <v>2020</v>
      </c>
      <c r="ADZ10" s="61">
        <v>13</v>
      </c>
      <c r="AEA10" s="61">
        <v>4</v>
      </c>
      <c r="AEB10" s="61">
        <v>0</v>
      </c>
      <c r="AEC10" s="61">
        <v>0</v>
      </c>
      <c r="AED10" s="61">
        <v>0</v>
      </c>
      <c r="AEE10" s="61">
        <v>3406</v>
      </c>
      <c r="AEF10" s="61">
        <v>0</v>
      </c>
      <c r="AEG10" s="61">
        <v>0</v>
      </c>
      <c r="AEH10" s="61">
        <v>0</v>
      </c>
      <c r="AEI10" s="61">
        <v>3447</v>
      </c>
      <c r="AEJ10" s="61">
        <v>3368</v>
      </c>
      <c r="AEK10" s="61">
        <v>3395</v>
      </c>
      <c r="AEL10" s="61">
        <v>3396</v>
      </c>
      <c r="AEM10" s="61">
        <v>3385</v>
      </c>
      <c r="AEN10" s="61">
        <v>3386</v>
      </c>
      <c r="AEO10" s="61">
        <v>3369</v>
      </c>
      <c r="AEP10" s="61">
        <v>0</v>
      </c>
      <c r="AEQ10" s="61">
        <v>7.73</v>
      </c>
      <c r="AER10" s="61">
        <v>0</v>
      </c>
      <c r="AES10" s="61">
        <v>0</v>
      </c>
      <c r="AET10" s="61">
        <v>0</v>
      </c>
      <c r="AEU10" s="61">
        <v>7.73</v>
      </c>
      <c r="AEV10" s="61">
        <v>7.73</v>
      </c>
      <c r="AEW10" s="61">
        <v>7.73</v>
      </c>
      <c r="AEX10" s="61">
        <v>7.73</v>
      </c>
      <c r="AEY10" s="61">
        <v>7.73</v>
      </c>
      <c r="AEZ10" s="61">
        <v>7.73</v>
      </c>
      <c r="AFA10" s="61">
        <v>7.73</v>
      </c>
      <c r="AFB10" s="61">
        <v>0</v>
      </c>
      <c r="AFC10" s="61">
        <v>0</v>
      </c>
      <c r="AFD10" s="61">
        <v>0</v>
      </c>
      <c r="AFE10" s="61">
        <v>0</v>
      </c>
      <c r="AFF10" s="61">
        <v>0</v>
      </c>
      <c r="AFG10" s="61">
        <v>0</v>
      </c>
      <c r="AFH10" s="61">
        <v>0</v>
      </c>
      <c r="AFI10" s="61">
        <v>0</v>
      </c>
      <c r="AFJ10" s="61">
        <v>0</v>
      </c>
      <c r="AFK10" s="61">
        <v>0</v>
      </c>
      <c r="AFL10" s="61">
        <v>0</v>
      </c>
      <c r="AFM10" s="61">
        <v>0</v>
      </c>
      <c r="AFN10" s="61">
        <v>0</v>
      </c>
      <c r="AFO10" s="61">
        <v>0</v>
      </c>
      <c r="AFP10" s="61">
        <v>0</v>
      </c>
      <c r="AFQ10" s="61">
        <v>0</v>
      </c>
      <c r="AFR10" s="61">
        <v>0</v>
      </c>
      <c r="AFS10" s="61">
        <v>0</v>
      </c>
      <c r="AFT10" s="61">
        <v>0</v>
      </c>
      <c r="AFU10" s="61">
        <v>0</v>
      </c>
      <c r="AFV10" s="61">
        <v>0</v>
      </c>
      <c r="AFW10" s="61">
        <v>0</v>
      </c>
      <c r="AFX10" s="61">
        <v>0</v>
      </c>
      <c r="AFY10" s="61">
        <v>0</v>
      </c>
      <c r="AFZ10" s="61">
        <v>0</v>
      </c>
      <c r="AGA10" s="61">
        <v>0</v>
      </c>
      <c r="AGB10" s="61">
        <v>0</v>
      </c>
      <c r="AGC10" s="61">
        <v>0</v>
      </c>
      <c r="AGD10" s="61">
        <v>0</v>
      </c>
      <c r="AGE10" s="61">
        <v>0</v>
      </c>
      <c r="AGF10" s="61">
        <v>0</v>
      </c>
      <c r="AGG10" s="61">
        <v>0</v>
      </c>
      <c r="AGH10" s="61">
        <v>0</v>
      </c>
      <c r="AGI10" s="61">
        <v>1</v>
      </c>
      <c r="AGJ10" s="61">
        <v>1</v>
      </c>
      <c r="AGL10" s="61">
        <v>0</v>
      </c>
      <c r="AGM10" s="61">
        <v>0</v>
      </c>
      <c r="AGN10" s="61">
        <v>-20</v>
      </c>
      <c r="AGO10" s="61">
        <v>-20</v>
      </c>
      <c r="AGP10" s="61">
        <v>-20</v>
      </c>
      <c r="AGQ10" s="61">
        <v>-20</v>
      </c>
      <c r="AGR10" s="61">
        <v>-20</v>
      </c>
      <c r="AGS10" s="61">
        <v>-20</v>
      </c>
      <c r="AGT10" s="61">
        <v>-20</v>
      </c>
      <c r="AGU10" s="61">
        <v>-20</v>
      </c>
      <c r="AGV10" s="61">
        <v>-20</v>
      </c>
      <c r="AGW10" s="61">
        <v>-20</v>
      </c>
      <c r="AGX10" s="61">
        <v>-20</v>
      </c>
      <c r="AGY10" s="61">
        <v>-20</v>
      </c>
      <c r="AGZ10" s="61">
        <v>-20</v>
      </c>
      <c r="AHA10" s="61">
        <v>-20</v>
      </c>
      <c r="AHB10" s="61">
        <v>-20</v>
      </c>
      <c r="AHC10" s="61">
        <v>-20</v>
      </c>
      <c r="AHD10" s="61">
        <v>0</v>
      </c>
      <c r="AHE10" s="61">
        <v>0</v>
      </c>
      <c r="AHF10" s="61">
        <v>0</v>
      </c>
      <c r="AHG10" s="61">
        <v>0</v>
      </c>
      <c r="AHH10" s="61">
        <v>0</v>
      </c>
      <c r="AHI10" s="61">
        <v>0</v>
      </c>
      <c r="AHJ10" s="61">
        <v>0</v>
      </c>
      <c r="AHK10" s="61">
        <v>0</v>
      </c>
      <c r="AHL10" s="61">
        <v>141</v>
      </c>
      <c r="AHM10" s="61">
        <v>158</v>
      </c>
      <c r="AHN10" s="61">
        <v>158</v>
      </c>
      <c r="AHO10" s="61">
        <v>174</v>
      </c>
      <c r="AHP10" s="61">
        <v>141</v>
      </c>
      <c r="AHQ10" s="61">
        <v>141</v>
      </c>
      <c r="AHR10" s="61">
        <v>158</v>
      </c>
      <c r="AHS10" s="61">
        <v>110</v>
      </c>
      <c r="AHT10" s="61">
        <v>205</v>
      </c>
      <c r="AHU10" s="61">
        <v>110</v>
      </c>
      <c r="AHV10" s="61">
        <v>110</v>
      </c>
      <c r="AHW10" s="61">
        <v>110</v>
      </c>
      <c r="AHX10" s="61">
        <v>94</v>
      </c>
      <c r="AHY10" s="61">
        <v>110</v>
      </c>
      <c r="AHZ10" s="61">
        <v>174</v>
      </c>
      <c r="AIA10" s="61">
        <v>94</v>
      </c>
      <c r="AIB10" s="61">
        <v>0</v>
      </c>
      <c r="AIC10" s="61">
        <v>0</v>
      </c>
      <c r="AID10" s="61">
        <v>0</v>
      </c>
      <c r="AIE10" s="61">
        <v>0</v>
      </c>
      <c r="AIF10" s="61">
        <v>0</v>
      </c>
      <c r="AIG10" s="61">
        <v>0</v>
      </c>
      <c r="AIH10" s="61">
        <v>0</v>
      </c>
      <c r="AII10" s="61">
        <v>0</v>
      </c>
      <c r="AIJ10" s="61">
        <v>0</v>
      </c>
      <c r="AIK10" s="61">
        <v>0</v>
      </c>
      <c r="AIL10" s="61">
        <v>0</v>
      </c>
      <c r="AIM10" s="61">
        <v>0</v>
      </c>
      <c r="AIN10" s="61">
        <v>0</v>
      </c>
      <c r="AIO10" s="61">
        <v>0</v>
      </c>
      <c r="AIP10" s="61">
        <v>0</v>
      </c>
      <c r="AIQ10" s="61">
        <v>0</v>
      </c>
      <c r="AIR10" s="61">
        <v>0</v>
      </c>
      <c r="AIS10" s="61">
        <v>0</v>
      </c>
      <c r="AIU10" s="61">
        <v>0</v>
      </c>
      <c r="AIV10" s="61">
        <v>0</v>
      </c>
      <c r="AIW10" s="61">
        <v>0</v>
      </c>
      <c r="AIX10" s="61">
        <v>0</v>
      </c>
      <c r="AIY10" s="61">
        <v>0</v>
      </c>
      <c r="AIZ10" s="61">
        <v>0</v>
      </c>
      <c r="AJA10" s="61">
        <v>0</v>
      </c>
      <c r="AJB10" s="61">
        <v>0</v>
      </c>
      <c r="AJC10" s="61">
        <v>0</v>
      </c>
      <c r="AJD10" s="61">
        <v>0</v>
      </c>
      <c r="AJE10" s="61">
        <v>0</v>
      </c>
      <c r="AJF10" s="61">
        <v>0</v>
      </c>
      <c r="AJG10" s="61">
        <v>0</v>
      </c>
      <c r="AJH10" s="61">
        <v>0</v>
      </c>
      <c r="AJI10" s="61">
        <v>0</v>
      </c>
      <c r="AJJ10" s="61">
        <v>0</v>
      </c>
      <c r="AJK10" s="61">
        <v>0</v>
      </c>
      <c r="AJL10" s="61">
        <v>0</v>
      </c>
      <c r="AJM10" s="61">
        <v>0</v>
      </c>
      <c r="AJN10" s="61">
        <v>0</v>
      </c>
      <c r="AJO10" s="61">
        <v>0</v>
      </c>
      <c r="AJP10" s="61">
        <v>0</v>
      </c>
      <c r="AJQ10" s="61">
        <v>0</v>
      </c>
      <c r="AJR10" s="61">
        <v>0</v>
      </c>
      <c r="AJS10" s="61">
        <v>0</v>
      </c>
      <c r="AJT10" s="61">
        <v>0</v>
      </c>
      <c r="AJU10" s="61">
        <v>0</v>
      </c>
      <c r="AJV10" s="61">
        <v>0</v>
      </c>
      <c r="AJW10" s="61">
        <v>0</v>
      </c>
      <c r="AJX10" s="61">
        <v>0</v>
      </c>
      <c r="AJY10" s="61">
        <v>0</v>
      </c>
      <c r="AJZ10" s="61">
        <v>0</v>
      </c>
      <c r="AKA10" s="61">
        <v>0</v>
      </c>
      <c r="AKB10" s="61">
        <v>0</v>
      </c>
      <c r="AKC10" s="61">
        <v>0</v>
      </c>
      <c r="AKD10" s="61">
        <v>0</v>
      </c>
      <c r="AKE10" s="61">
        <v>0</v>
      </c>
      <c r="AKF10" s="61">
        <v>0</v>
      </c>
      <c r="AKG10" s="61">
        <v>0</v>
      </c>
      <c r="AKH10" s="61">
        <v>0</v>
      </c>
      <c r="AKI10" s="61">
        <v>0</v>
      </c>
      <c r="AKJ10" s="61">
        <v>0</v>
      </c>
      <c r="AKK10" s="61">
        <v>0</v>
      </c>
      <c r="AKL10" s="61">
        <v>0</v>
      </c>
      <c r="AKM10" s="61">
        <v>305</v>
      </c>
      <c r="AKN10" s="61">
        <v>402</v>
      </c>
      <c r="AKO10" s="61">
        <v>305</v>
      </c>
      <c r="AKP10" s="61">
        <v>305</v>
      </c>
      <c r="AKQ10" s="61">
        <v>439</v>
      </c>
      <c r="AKR10" s="61">
        <v>427</v>
      </c>
      <c r="AKS10" s="61">
        <v>244</v>
      </c>
      <c r="AKT10" s="61">
        <v>244</v>
      </c>
      <c r="AKU10" s="61">
        <v>207</v>
      </c>
      <c r="AKV10" s="61">
        <v>280</v>
      </c>
      <c r="AKW10" s="61">
        <v>329</v>
      </c>
      <c r="AKX10" s="61">
        <v>329</v>
      </c>
      <c r="AKY10" s="61">
        <v>268</v>
      </c>
      <c r="AKZ10" s="61">
        <v>366</v>
      </c>
      <c r="ALA10" s="61">
        <v>329</v>
      </c>
      <c r="ALB10" s="61">
        <v>354</v>
      </c>
      <c r="ALC10" s="61">
        <v>0</v>
      </c>
      <c r="ALD10" s="61">
        <v>0</v>
      </c>
      <c r="ALE10" s="61">
        <v>0</v>
      </c>
      <c r="ALF10" s="61">
        <v>0</v>
      </c>
      <c r="ALG10" s="61">
        <v>0</v>
      </c>
      <c r="ALH10" s="61">
        <v>0</v>
      </c>
      <c r="ALI10" s="61">
        <v>0</v>
      </c>
      <c r="ALJ10" s="61">
        <v>0</v>
      </c>
      <c r="ALK10" s="61">
        <v>0</v>
      </c>
      <c r="ALL10" s="61">
        <v>4.43</v>
      </c>
      <c r="ALM10" s="61">
        <v>0</v>
      </c>
      <c r="ALN10" s="61">
        <v>0</v>
      </c>
      <c r="ALO10" s="61">
        <v>0</v>
      </c>
      <c r="ALP10" s="61">
        <v>0</v>
      </c>
      <c r="ALQ10" s="61">
        <v>8.08</v>
      </c>
      <c r="ALR10" s="61">
        <v>8.35</v>
      </c>
      <c r="ALS10" s="61">
        <v>8.14</v>
      </c>
      <c r="ALT10" s="61">
        <v>8.42</v>
      </c>
      <c r="ALU10" s="61">
        <v>8.1</v>
      </c>
      <c r="ALV10" s="61">
        <v>8.33</v>
      </c>
      <c r="ALW10" s="61">
        <v>8.5</v>
      </c>
      <c r="ALX10" s="61">
        <v>8.32</v>
      </c>
      <c r="ALY10" s="61">
        <v>8.51</v>
      </c>
      <c r="ALZ10" s="61">
        <v>8.32</v>
      </c>
      <c r="AMA10" s="61">
        <v>8.27</v>
      </c>
      <c r="AMB10" s="61">
        <v>8.3800000000000008</v>
      </c>
      <c r="AMC10" s="61">
        <v>8.2899999999999991</v>
      </c>
      <c r="AMD10" s="61">
        <v>8.1</v>
      </c>
      <c r="AME10" s="61">
        <v>8.44</v>
      </c>
      <c r="AMF10" s="61">
        <v>8.24</v>
      </c>
      <c r="AMO10" s="61">
        <v>0.18</v>
      </c>
      <c r="AMP10" s="61">
        <v>0.22</v>
      </c>
      <c r="AMQ10" s="61">
        <v>0.19</v>
      </c>
      <c r="AMR10" s="61">
        <v>0</v>
      </c>
      <c r="AMS10" s="61">
        <v>0.09</v>
      </c>
      <c r="AMT10" s="61">
        <v>0.33</v>
      </c>
      <c r="AMU10" s="61">
        <v>0.11</v>
      </c>
      <c r="AMV10" s="61">
        <v>0.12</v>
      </c>
      <c r="AMW10" s="61">
        <v>7.0000000000000007E-2</v>
      </c>
      <c r="AMX10" s="61">
        <v>0.08</v>
      </c>
      <c r="AMY10" s="61">
        <v>0.28000000000000003</v>
      </c>
      <c r="AMZ10" s="61">
        <v>0.01</v>
      </c>
      <c r="ANA10" s="61">
        <v>-0.12</v>
      </c>
      <c r="ANB10" s="61">
        <v>0.39</v>
      </c>
      <c r="ANC10" s="61">
        <v>0.3</v>
      </c>
      <c r="AND10" s="61">
        <v>0.25</v>
      </c>
      <c r="ANM10" s="61">
        <v>8.32</v>
      </c>
      <c r="ANN10" s="61">
        <v>8.2200000000000006</v>
      </c>
      <c r="ANO10" s="61">
        <v>8.5</v>
      </c>
      <c r="ANP10" s="61">
        <v>8.42</v>
      </c>
      <c r="ANQ10" s="61">
        <v>8.33</v>
      </c>
      <c r="ANR10" s="61">
        <v>8.56</v>
      </c>
      <c r="ANS10" s="61">
        <v>8.4700000000000006</v>
      </c>
      <c r="ANT10" s="61">
        <v>8.44</v>
      </c>
      <c r="ANU10" s="61">
        <v>8.58</v>
      </c>
      <c r="ANV10" s="61">
        <v>8.41</v>
      </c>
      <c r="ANW10" s="61">
        <v>8.1999999999999993</v>
      </c>
      <c r="ANX10" s="61">
        <v>8.3800000000000008</v>
      </c>
      <c r="ANY10" s="61">
        <v>8.19</v>
      </c>
      <c r="ANZ10" s="61">
        <v>8.2799999999999994</v>
      </c>
      <c r="AOA10" s="61">
        <v>8.4</v>
      </c>
      <c r="AOB10" s="61">
        <v>8.16</v>
      </c>
      <c r="AOK10" s="61">
        <v>-0.23</v>
      </c>
      <c r="AOL10" s="61">
        <v>0.04</v>
      </c>
      <c r="AOM10" s="61">
        <v>0.15</v>
      </c>
      <c r="AON10" s="61">
        <v>0.02</v>
      </c>
      <c r="AOO10" s="61">
        <v>0.05</v>
      </c>
      <c r="AOP10" s="61">
        <v>0.3</v>
      </c>
      <c r="AOQ10" s="61">
        <v>0.02</v>
      </c>
      <c r="AOR10" s="61">
        <v>0.23</v>
      </c>
      <c r="AOS10" s="61">
        <v>-0.23</v>
      </c>
      <c r="AOT10" s="61">
        <v>0.04</v>
      </c>
      <c r="AOU10" s="61">
        <v>0.27</v>
      </c>
      <c r="AOV10" s="61">
        <v>0</v>
      </c>
      <c r="AOW10" s="61">
        <v>0.15</v>
      </c>
      <c r="AOX10" s="61">
        <v>0.34</v>
      </c>
      <c r="AOY10" s="61">
        <v>0.3</v>
      </c>
      <c r="AOZ10" s="61">
        <v>0.03</v>
      </c>
      <c r="API10" s="61">
        <v>172146</v>
      </c>
      <c r="APJ10" s="61">
        <v>0</v>
      </c>
      <c r="APK10" s="61">
        <v>41470.199999999997</v>
      </c>
      <c r="APL10" s="61">
        <v>0</v>
      </c>
      <c r="APM10" s="61">
        <v>153</v>
      </c>
      <c r="APN10" s="61">
        <v>0.02</v>
      </c>
      <c r="APO10" s="61">
        <v>0</v>
      </c>
      <c r="APP10" s="61">
        <v>516</v>
      </c>
      <c r="APQ10" s="61">
        <v>1.06</v>
      </c>
      <c r="APR10" s="61">
        <v>0</v>
      </c>
      <c r="APS10" s="61">
        <v>10270</v>
      </c>
      <c r="APT10" s="61" t="s">
        <v>7793</v>
      </c>
      <c r="APU10" s="61" t="s">
        <v>7794</v>
      </c>
      <c r="APV10" s="61" t="s">
        <v>7795</v>
      </c>
      <c r="APW10" s="61" t="s">
        <v>7670</v>
      </c>
      <c r="APX10" s="61" t="s">
        <v>7796</v>
      </c>
      <c r="APY10" s="61" t="s">
        <v>7839</v>
      </c>
      <c r="APZ10" s="61" t="s">
        <v>7670</v>
      </c>
      <c r="AQA10" s="61" t="s">
        <v>7798</v>
      </c>
      <c r="AQB10" s="61" t="s">
        <v>7670</v>
      </c>
      <c r="AQC10" s="61" t="s">
        <v>7796</v>
      </c>
      <c r="AQD10" s="61" t="s">
        <v>7674</v>
      </c>
      <c r="AQE10" s="61" t="s">
        <v>7670</v>
      </c>
      <c r="AQF10" s="61" t="s">
        <v>7799</v>
      </c>
      <c r="AQG10" s="61" t="s">
        <v>7796</v>
      </c>
      <c r="AQH10" s="61" t="s">
        <v>7822</v>
      </c>
      <c r="AQI10" s="61" t="s">
        <v>7801</v>
      </c>
      <c r="AQJ10" s="61" t="s">
        <v>7796</v>
      </c>
      <c r="AQK10" s="61" t="s">
        <v>7803</v>
      </c>
      <c r="AQL10" s="61" t="s">
        <v>7803</v>
      </c>
      <c r="AQM10" s="61" t="s">
        <v>7804</v>
      </c>
      <c r="AQN10" s="61" t="s">
        <v>7798</v>
      </c>
      <c r="AQO10" s="61" t="s">
        <v>7803</v>
      </c>
      <c r="AQP10" s="61" t="s">
        <v>7679</v>
      </c>
      <c r="AQQ10" s="61" t="s">
        <v>7805</v>
      </c>
      <c r="AQR10" s="61" t="s">
        <v>7803</v>
      </c>
      <c r="AQS10" s="61" t="s">
        <v>7806</v>
      </c>
      <c r="AQT10" s="61" t="s">
        <v>7796</v>
      </c>
      <c r="AQU10" s="61" t="s">
        <v>7840</v>
      </c>
      <c r="AQV10" s="61" t="s">
        <v>7802</v>
      </c>
      <c r="AQW10" s="61" t="s">
        <v>7793</v>
      </c>
      <c r="AQX10" s="61" t="s">
        <v>24</v>
      </c>
      <c r="AQY10" s="61">
        <v>16.5</v>
      </c>
      <c r="AQZ10" s="61">
        <v>16.5</v>
      </c>
      <c r="ARA10" s="61">
        <v>15.7</v>
      </c>
      <c r="ARB10" s="61">
        <v>16.399999999999999</v>
      </c>
      <c r="ARC10" s="61">
        <v>16.7</v>
      </c>
      <c r="ARD10" s="61">
        <v>15.3</v>
      </c>
      <c r="ARE10" s="61">
        <v>17.5</v>
      </c>
      <c r="ARF10" s="61">
        <v>16.899999999999999</v>
      </c>
      <c r="ARG10" s="61">
        <v>16.600000000000001</v>
      </c>
      <c r="ARH10" s="61">
        <v>15.7</v>
      </c>
      <c r="ARI10" s="61">
        <v>16.7</v>
      </c>
      <c r="ARJ10" s="61">
        <v>16.8</v>
      </c>
      <c r="ARK10" s="61">
        <v>17.100000000000001</v>
      </c>
      <c r="ARL10" s="61">
        <v>17.100000000000001</v>
      </c>
      <c r="ARM10" s="61">
        <v>16.3</v>
      </c>
      <c r="ARN10" s="61">
        <v>16.899999999999999</v>
      </c>
      <c r="ARO10" s="61">
        <v>17.399999999999999</v>
      </c>
      <c r="ARP10" s="61">
        <v>0</v>
      </c>
      <c r="ARQ10" s="61">
        <v>0</v>
      </c>
      <c r="ARR10" s="61">
        <v>0</v>
      </c>
      <c r="ARS10" s="61">
        <v>0</v>
      </c>
      <c r="ART10" s="61">
        <v>0</v>
      </c>
      <c r="ARU10" s="61">
        <v>0</v>
      </c>
      <c r="ARV10" s="61">
        <v>0</v>
      </c>
      <c r="ARW10" s="61">
        <v>0</v>
      </c>
      <c r="ARX10" s="61">
        <v>18.100000000000001</v>
      </c>
      <c r="ARY10" s="61">
        <v>15.2</v>
      </c>
      <c r="ARZ10" s="61">
        <v>1139</v>
      </c>
      <c r="AVE10" s="61" t="s">
        <v>7683</v>
      </c>
      <c r="AVF10" s="61">
        <v>50</v>
      </c>
      <c r="AVK10" s="61">
        <v>43.73</v>
      </c>
      <c r="AVL10" s="61">
        <v>2</v>
      </c>
      <c r="AVM10" s="61">
        <v>2</v>
      </c>
      <c r="AVN10" s="61">
        <v>50.04</v>
      </c>
      <c r="AVO10" s="61">
        <v>50.04</v>
      </c>
      <c r="AVP10" s="61">
        <v>0</v>
      </c>
      <c r="AVQ10" s="61">
        <v>50.03</v>
      </c>
      <c r="AVR10" s="61">
        <v>0</v>
      </c>
      <c r="AVS10" s="61">
        <v>0</v>
      </c>
      <c r="AVT10" s="61">
        <v>0</v>
      </c>
      <c r="AVU10" s="61">
        <v>0</v>
      </c>
      <c r="AVV10" s="61">
        <v>0</v>
      </c>
      <c r="AVW10" s="61">
        <v>0</v>
      </c>
      <c r="AVX10" s="61">
        <v>0</v>
      </c>
      <c r="AVY10" s="61">
        <v>0</v>
      </c>
      <c r="AVZ10" s="61">
        <v>0</v>
      </c>
      <c r="AWA10" s="61">
        <v>0</v>
      </c>
      <c r="AWB10" s="61">
        <v>0</v>
      </c>
      <c r="AWC10" s="61">
        <v>0</v>
      </c>
      <c r="AWD10" s="61">
        <v>0</v>
      </c>
      <c r="AWE10" s="61">
        <v>0</v>
      </c>
      <c r="AWF10" s="61">
        <v>0</v>
      </c>
      <c r="AWG10" s="61">
        <v>0</v>
      </c>
      <c r="AWH10" s="61">
        <v>0</v>
      </c>
      <c r="AWI10" s="61">
        <v>0</v>
      </c>
      <c r="AWJ10" s="61">
        <v>0</v>
      </c>
      <c r="AWK10" s="61">
        <v>0</v>
      </c>
      <c r="AWL10" s="61">
        <v>0</v>
      </c>
      <c r="AWM10" s="61">
        <v>0</v>
      </c>
      <c r="AWN10" s="61">
        <v>0</v>
      </c>
      <c r="AWO10" s="61">
        <v>0</v>
      </c>
      <c r="AWP10" s="61">
        <v>0</v>
      </c>
      <c r="AWQ10" s="61">
        <v>0</v>
      </c>
      <c r="AWR10" s="61">
        <v>0</v>
      </c>
      <c r="AWS10" s="61">
        <v>0</v>
      </c>
      <c r="AWT10" s="61">
        <v>1</v>
      </c>
      <c r="AXA10" s="61">
        <v>0</v>
      </c>
      <c r="AXB10" s="61">
        <v>0</v>
      </c>
      <c r="AXC10" s="61">
        <v>12</v>
      </c>
      <c r="AXD10" s="61">
        <v>5</v>
      </c>
      <c r="AXE10" s="61">
        <v>16</v>
      </c>
      <c r="AXF10" s="61">
        <v>0</v>
      </c>
      <c r="AXG10" s="61">
        <v>0</v>
      </c>
      <c r="AXH10" s="61">
        <v>8</v>
      </c>
      <c r="AXI10" s="61">
        <v>40</v>
      </c>
      <c r="AXJ10" s="61">
        <v>0</v>
      </c>
      <c r="AXL10" s="61">
        <v>20</v>
      </c>
      <c r="AXM10" s="61">
        <v>0</v>
      </c>
      <c r="AXN10" s="61">
        <v>0</v>
      </c>
      <c r="AXO10" s="61">
        <v>970</v>
      </c>
      <c r="AXP10" s="61">
        <v>40</v>
      </c>
      <c r="AXQ10" s="61">
        <v>0</v>
      </c>
      <c r="AXR10" s="61">
        <v>0</v>
      </c>
      <c r="AXS10" s="61">
        <v>0</v>
      </c>
      <c r="AXT10" s="61">
        <v>0</v>
      </c>
      <c r="AXU10" s="61">
        <v>0</v>
      </c>
      <c r="AXV10" s="61">
        <v>0</v>
      </c>
      <c r="AXW10" s="61">
        <v>0</v>
      </c>
      <c r="AXX10" s="61">
        <v>0</v>
      </c>
      <c r="AXY10" s="61">
        <v>9</v>
      </c>
      <c r="AXZ10" s="61">
        <v>0</v>
      </c>
      <c r="AYA10" s="61">
        <v>0</v>
      </c>
      <c r="AYB10" s="61">
        <v>1</v>
      </c>
      <c r="AYC10" s="61">
        <v>0</v>
      </c>
      <c r="AYD10" s="61">
        <v>1.4</v>
      </c>
      <c r="AYE10" s="61">
        <v>1.5</v>
      </c>
      <c r="AYF10" s="61">
        <v>20</v>
      </c>
      <c r="AYG10" s="61">
        <v>80</v>
      </c>
      <c r="AYH10" s="61">
        <v>60</v>
      </c>
      <c r="AYI10" s="61">
        <v>30</v>
      </c>
      <c r="AYJ10" s="61">
        <v>30</v>
      </c>
      <c r="AYK10" s="61">
        <v>60</v>
      </c>
      <c r="AYL10" s="61">
        <v>30</v>
      </c>
      <c r="AYM10" s="61">
        <v>30</v>
      </c>
      <c r="AYN10" s="61">
        <v>0</v>
      </c>
      <c r="AYO10" s="61">
        <v>1.4</v>
      </c>
      <c r="AYP10" s="61">
        <v>20</v>
      </c>
      <c r="AYQ10" s="61">
        <v>1.5</v>
      </c>
      <c r="AYR10" s="61">
        <v>80</v>
      </c>
      <c r="AYS10" s="61">
        <v>4</v>
      </c>
      <c r="AYT10" s="61">
        <v>0</v>
      </c>
      <c r="AYU10" s="61">
        <v>11</v>
      </c>
      <c r="AYV10" s="61">
        <v>0</v>
      </c>
      <c r="AYW10" s="61">
        <v>0</v>
      </c>
      <c r="AYX10" s="61">
        <v>0</v>
      </c>
      <c r="AYY10" s="61">
        <v>0</v>
      </c>
      <c r="AYZ10" s="61">
        <v>0</v>
      </c>
      <c r="AZA10" s="61">
        <v>7</v>
      </c>
      <c r="AZF10" s="61">
        <v>500</v>
      </c>
      <c r="AZG10" s="61">
        <v>7000</v>
      </c>
      <c r="AZH10" s="61">
        <v>300</v>
      </c>
      <c r="AZI10" s="61">
        <v>1150</v>
      </c>
      <c r="AZK10" s="61">
        <v>1800</v>
      </c>
      <c r="AZU10" s="61">
        <v>0</v>
      </c>
      <c r="AZZ10" s="61">
        <v>0</v>
      </c>
      <c r="BAA10" s="61">
        <v>0</v>
      </c>
      <c r="BAB10" s="61">
        <v>0</v>
      </c>
      <c r="BAC10" s="61">
        <v>0</v>
      </c>
      <c r="BAD10" s="61">
        <v>25</v>
      </c>
      <c r="BAE10" s="61">
        <v>0</v>
      </c>
      <c r="BAF10" s="61">
        <v>0</v>
      </c>
      <c r="BAG10" s="61">
        <v>2</v>
      </c>
      <c r="BAH10" s="61">
        <v>2</v>
      </c>
      <c r="BAI10" s="61">
        <v>20</v>
      </c>
      <c r="BAJ10" s="61">
        <v>25</v>
      </c>
      <c r="BAK10" s="61">
        <v>33</v>
      </c>
      <c r="BAQ10" s="61">
        <v>1700</v>
      </c>
      <c r="BAR10" s="61">
        <v>800</v>
      </c>
      <c r="BAS10" s="61">
        <v>1</v>
      </c>
      <c r="BAT10" s="61">
        <v>120</v>
      </c>
      <c r="BAU10" s="61">
        <v>0</v>
      </c>
      <c r="BAV10" s="61">
        <v>2</v>
      </c>
      <c r="BAW10" s="61">
        <v>2</v>
      </c>
      <c r="BAX10" s="61">
        <v>2</v>
      </c>
      <c r="BAY10" s="61">
        <v>2</v>
      </c>
      <c r="BAZ10" s="61">
        <v>60</v>
      </c>
      <c r="BBA10" s="61">
        <v>60</v>
      </c>
      <c r="BBB10" s="61">
        <v>60</v>
      </c>
      <c r="BBC10" s="61">
        <v>60</v>
      </c>
      <c r="BBD10" s="61">
        <v>1</v>
      </c>
      <c r="BBE10" s="61">
        <v>50</v>
      </c>
      <c r="BBF10" s="61">
        <v>50</v>
      </c>
      <c r="BBH10" s="61">
        <v>250</v>
      </c>
      <c r="BBI10" s="61">
        <v>-300</v>
      </c>
      <c r="BBK10" s="61">
        <v>-100</v>
      </c>
      <c r="BBL10" s="61">
        <v>-800</v>
      </c>
      <c r="BBM10" s="61">
        <v>6</v>
      </c>
      <c r="BBN10" s="61">
        <v>0</v>
      </c>
      <c r="BBO10" s="61">
        <v>50</v>
      </c>
      <c r="BBP10" s="61">
        <v>1500</v>
      </c>
      <c r="BBQ10" s="61">
        <v>3</v>
      </c>
      <c r="BBR10" s="61">
        <v>3.7</v>
      </c>
      <c r="BBS10" s="61">
        <v>3.9</v>
      </c>
      <c r="BBT10" s="61">
        <v>0.1</v>
      </c>
      <c r="BBU10" s="61">
        <v>2.7</v>
      </c>
      <c r="BBV10" s="61">
        <v>0.1</v>
      </c>
      <c r="BBW10" s="61">
        <v>0</v>
      </c>
      <c r="BBX10" s="61">
        <v>0</v>
      </c>
      <c r="BBY10" s="61">
        <v>0</v>
      </c>
      <c r="BBZ10" s="61">
        <v>500</v>
      </c>
      <c r="BCA10" s="61">
        <v>7000</v>
      </c>
      <c r="BCB10" s="61">
        <v>70</v>
      </c>
      <c r="BCC10" s="61">
        <v>-500</v>
      </c>
      <c r="BCF10" s="61">
        <v>2.8</v>
      </c>
      <c r="BCH10" s="61">
        <v>0</v>
      </c>
      <c r="BCI10" s="61">
        <v>0</v>
      </c>
      <c r="BCJ10" s="61">
        <v>0</v>
      </c>
      <c r="BCK10" s="61">
        <v>0</v>
      </c>
      <c r="BCM10" s="61">
        <v>10</v>
      </c>
      <c r="BCN10" s="61">
        <v>0</v>
      </c>
      <c r="BCR10" s="61">
        <v>0</v>
      </c>
      <c r="BCT10" s="61">
        <v>5</v>
      </c>
      <c r="BCU10" s="61">
        <v>5</v>
      </c>
      <c r="BCV10" s="61">
        <v>5</v>
      </c>
      <c r="BCW10" s="61">
        <v>5</v>
      </c>
      <c r="BCX10" s="61">
        <v>5</v>
      </c>
      <c r="BCY10" s="61">
        <v>60</v>
      </c>
      <c r="BCZ10" s="61">
        <v>28</v>
      </c>
      <c r="BDA10" s="61">
        <v>35</v>
      </c>
      <c r="BDB10" s="61">
        <v>30</v>
      </c>
      <c r="BDC10" s="61">
        <v>50</v>
      </c>
      <c r="BDD10" s="61">
        <v>180</v>
      </c>
      <c r="BDE10" s="61">
        <v>28</v>
      </c>
      <c r="BDF10" s="61">
        <v>35</v>
      </c>
      <c r="BDG10" s="61">
        <v>0</v>
      </c>
      <c r="BDH10" s="61">
        <v>100</v>
      </c>
      <c r="BDI10" s="61">
        <v>0</v>
      </c>
      <c r="BDJ10" s="61">
        <v>0</v>
      </c>
      <c r="BDK10" s="61">
        <v>100</v>
      </c>
      <c r="BDL10" s="61">
        <v>0</v>
      </c>
      <c r="BDM10" s="61">
        <v>20</v>
      </c>
      <c r="BDN10" s="61">
        <v>2</v>
      </c>
      <c r="BDO10" s="61">
        <v>0</v>
      </c>
      <c r="BDP10" s="61">
        <v>0</v>
      </c>
      <c r="BDQ10" s="61">
        <v>0</v>
      </c>
      <c r="BDR10" s="61">
        <v>0</v>
      </c>
      <c r="BDS10" s="61">
        <v>0</v>
      </c>
      <c r="BDT10" s="61">
        <v>100</v>
      </c>
      <c r="BDU10" s="61">
        <v>0</v>
      </c>
      <c r="BDV10" s="61">
        <v>0</v>
      </c>
      <c r="BDW10" s="61">
        <v>100</v>
      </c>
      <c r="BDX10" s="61">
        <v>0</v>
      </c>
      <c r="BDY10" s="61">
        <v>10</v>
      </c>
      <c r="BDZ10" s="61">
        <v>0</v>
      </c>
      <c r="BEA10" s="61">
        <v>10</v>
      </c>
      <c r="BEB10" s="61">
        <v>2</v>
      </c>
      <c r="BEC10" s="61">
        <v>0</v>
      </c>
      <c r="BED10" s="61">
        <v>0</v>
      </c>
      <c r="BEE10" s="61">
        <v>1</v>
      </c>
      <c r="BEF10" s="61">
        <v>0</v>
      </c>
      <c r="BEG10" s="61">
        <v>0</v>
      </c>
      <c r="BEH10" s="61">
        <v>100</v>
      </c>
      <c r="BEI10" s="61">
        <v>0</v>
      </c>
      <c r="BEJ10" s="61">
        <v>0</v>
      </c>
      <c r="BEK10" s="61">
        <v>100</v>
      </c>
      <c r="BEL10" s="61">
        <v>0</v>
      </c>
      <c r="BEM10" s="61">
        <v>10</v>
      </c>
      <c r="BEN10" s="61">
        <v>0</v>
      </c>
      <c r="BEO10" s="61">
        <v>10</v>
      </c>
      <c r="BEP10" s="61">
        <v>2</v>
      </c>
      <c r="BEQ10" s="61">
        <v>0</v>
      </c>
      <c r="BER10" s="61">
        <v>0</v>
      </c>
      <c r="BES10" s="61">
        <v>0</v>
      </c>
      <c r="BET10" s="61">
        <v>100</v>
      </c>
      <c r="BEU10" s="61">
        <v>10</v>
      </c>
      <c r="BEV10" s="61">
        <v>-100</v>
      </c>
      <c r="BEW10" s="61">
        <v>10</v>
      </c>
      <c r="BEX10" s="61">
        <v>250</v>
      </c>
      <c r="BEY10" s="61">
        <v>-250</v>
      </c>
      <c r="BEZ10" s="61">
        <v>0</v>
      </c>
      <c r="BFA10" s="61">
        <v>0</v>
      </c>
      <c r="BFB10" s="61">
        <v>0</v>
      </c>
      <c r="BFC10" s="61">
        <v>0</v>
      </c>
      <c r="BFD10" s="61">
        <v>0</v>
      </c>
      <c r="BFE10" s="61">
        <v>0</v>
      </c>
      <c r="BFF10" s="61">
        <v>0</v>
      </c>
      <c r="BFG10" s="61">
        <v>0</v>
      </c>
      <c r="BFH10" s="61">
        <v>0</v>
      </c>
      <c r="BFI10" s="61">
        <v>0</v>
      </c>
      <c r="BFJ10" s="61">
        <v>0</v>
      </c>
      <c r="BFK10" s="61">
        <v>2</v>
      </c>
      <c r="BFL10" s="61">
        <v>10</v>
      </c>
      <c r="BXX10" s="61">
        <v>0</v>
      </c>
      <c r="BXY10" s="61">
        <v>2</v>
      </c>
      <c r="BXZ10" s="61">
        <v>0</v>
      </c>
      <c r="BYA10" s="61">
        <v>0</v>
      </c>
      <c r="BYB10" s="61">
        <v>0</v>
      </c>
      <c r="BYC10" s="61">
        <v>0</v>
      </c>
      <c r="BYD10" s="61">
        <v>0</v>
      </c>
      <c r="BYE10" s="61">
        <v>0</v>
      </c>
      <c r="BYF10" s="61">
        <v>5</v>
      </c>
      <c r="BYG10" s="61">
        <v>0</v>
      </c>
      <c r="BYH10" s="61">
        <v>0</v>
      </c>
      <c r="BYI10" s="61">
        <v>0</v>
      </c>
      <c r="BYJ10" s="61">
        <v>0</v>
      </c>
      <c r="BYK10" s="61">
        <v>0</v>
      </c>
      <c r="BYL10" s="61">
        <v>0</v>
      </c>
      <c r="BYM10" s="61">
        <v>5</v>
      </c>
      <c r="BYN10" s="61">
        <v>0</v>
      </c>
      <c r="BYO10" s="61">
        <v>0</v>
      </c>
      <c r="BYP10" s="61">
        <v>0</v>
      </c>
      <c r="BYQ10" s="61">
        <v>0</v>
      </c>
      <c r="BYR10" s="61">
        <v>0</v>
      </c>
      <c r="BYS10" s="61">
        <v>0</v>
      </c>
      <c r="BYT10" s="61">
        <v>5</v>
      </c>
      <c r="BYU10" s="61">
        <v>0</v>
      </c>
      <c r="BYV10" s="61">
        <v>0</v>
      </c>
      <c r="BYW10" s="61">
        <v>0</v>
      </c>
      <c r="BYX10" s="61">
        <v>0</v>
      </c>
      <c r="BYY10" s="61">
        <v>0</v>
      </c>
      <c r="BYZ10" s="61">
        <v>0</v>
      </c>
      <c r="BZA10" s="61">
        <v>5</v>
      </c>
      <c r="BZB10" s="61">
        <v>0</v>
      </c>
      <c r="BZC10" s="61">
        <v>0</v>
      </c>
      <c r="BZD10" s="61">
        <v>0</v>
      </c>
      <c r="BZE10" s="61">
        <v>0</v>
      </c>
      <c r="BZF10" s="61">
        <v>0</v>
      </c>
      <c r="BZG10" s="61">
        <v>0</v>
      </c>
      <c r="BZH10" s="61">
        <v>5</v>
      </c>
      <c r="BZI10" s="61">
        <v>0</v>
      </c>
      <c r="BZJ10" s="61">
        <v>0</v>
      </c>
      <c r="BZK10" s="61">
        <v>0</v>
      </c>
      <c r="BZL10" s="61">
        <v>0</v>
      </c>
      <c r="BZM10" s="61">
        <v>0</v>
      </c>
      <c r="BZN10" s="61">
        <v>0</v>
      </c>
      <c r="BZO10" s="61">
        <v>0</v>
      </c>
      <c r="BZP10" s="61">
        <v>0</v>
      </c>
      <c r="BZQ10" s="61">
        <v>0</v>
      </c>
      <c r="BZR10" s="61">
        <v>0</v>
      </c>
      <c r="BZS10" s="61">
        <v>0</v>
      </c>
      <c r="BZT10" s="61">
        <v>0</v>
      </c>
      <c r="BZU10" s="61">
        <v>0</v>
      </c>
      <c r="BZV10" s="61">
        <v>0</v>
      </c>
      <c r="BZW10" s="61">
        <v>0</v>
      </c>
      <c r="BZX10" s="61">
        <v>0</v>
      </c>
      <c r="BZY10" s="61">
        <v>0</v>
      </c>
      <c r="BZZ10" s="61">
        <v>0</v>
      </c>
      <c r="CAA10" s="61">
        <v>0</v>
      </c>
      <c r="CAB10" s="61">
        <v>0</v>
      </c>
      <c r="CAC10" s="61">
        <v>0</v>
      </c>
      <c r="CAD10" s="61">
        <v>0</v>
      </c>
      <c r="CAE10" s="61">
        <v>0</v>
      </c>
      <c r="CAF10" s="61">
        <v>0</v>
      </c>
      <c r="CAG10" s="61">
        <v>0</v>
      </c>
      <c r="CAH10" s="61">
        <v>0</v>
      </c>
      <c r="CAI10" s="61">
        <v>0</v>
      </c>
      <c r="CAJ10" s="61">
        <v>0</v>
      </c>
      <c r="CAK10" s="61">
        <v>0</v>
      </c>
      <c r="CAL10" s="61">
        <v>0</v>
      </c>
      <c r="CAM10" s="61">
        <v>0</v>
      </c>
      <c r="CAN10" s="61">
        <v>0</v>
      </c>
      <c r="CAO10" s="61">
        <v>0</v>
      </c>
      <c r="CAP10" s="61">
        <v>0</v>
      </c>
      <c r="CAQ10" s="61">
        <v>0</v>
      </c>
      <c r="CAR10" s="61">
        <v>0</v>
      </c>
      <c r="CAS10" s="61">
        <v>0</v>
      </c>
      <c r="CAT10" s="61">
        <v>0</v>
      </c>
      <c r="CAU10" s="61">
        <v>0</v>
      </c>
      <c r="CAV10" s="61">
        <v>0</v>
      </c>
      <c r="CAW10" s="61">
        <v>0</v>
      </c>
      <c r="CAX10" s="61">
        <v>0</v>
      </c>
      <c r="CAY10" s="61">
        <v>0</v>
      </c>
      <c r="CAZ10" s="61">
        <v>0</v>
      </c>
      <c r="CBA10" s="61">
        <v>0</v>
      </c>
      <c r="CBB10" s="61">
        <v>0</v>
      </c>
      <c r="CBC10" s="61">
        <v>2</v>
      </c>
      <c r="CBD10" s="61">
        <v>0</v>
      </c>
      <c r="CBE10" s="61">
        <v>0</v>
      </c>
      <c r="CBF10" s="61">
        <v>0</v>
      </c>
      <c r="CBG10" s="61">
        <v>0</v>
      </c>
      <c r="CBH10" s="61">
        <v>0</v>
      </c>
      <c r="CBI10" s="61">
        <v>0</v>
      </c>
      <c r="CBJ10" s="61">
        <v>0</v>
      </c>
      <c r="CBK10" s="61">
        <v>0</v>
      </c>
      <c r="CBL10" s="61">
        <v>0</v>
      </c>
      <c r="CBM10" s="61">
        <v>0</v>
      </c>
      <c r="CBN10" s="61">
        <v>0</v>
      </c>
      <c r="CBO10" s="61">
        <v>0</v>
      </c>
      <c r="CBP10" s="61">
        <v>0</v>
      </c>
      <c r="CBQ10" s="61">
        <v>0</v>
      </c>
      <c r="CBR10" s="61">
        <v>0</v>
      </c>
      <c r="CBS10" s="61">
        <v>0</v>
      </c>
      <c r="CBT10" s="61">
        <v>0</v>
      </c>
      <c r="CBU10" s="61">
        <v>0</v>
      </c>
      <c r="CBV10" s="61">
        <v>0</v>
      </c>
      <c r="CBW10" s="61">
        <v>0</v>
      </c>
      <c r="CBX10" s="61">
        <v>0</v>
      </c>
      <c r="CBY10" s="61">
        <v>0</v>
      </c>
      <c r="CBZ10" s="61">
        <v>0</v>
      </c>
      <c r="CCA10" s="61">
        <v>0</v>
      </c>
      <c r="CCB10" s="61">
        <v>0</v>
      </c>
      <c r="CCC10" s="61">
        <v>0</v>
      </c>
      <c r="CCD10" s="61">
        <v>0</v>
      </c>
      <c r="CCE10" s="61">
        <v>0</v>
      </c>
      <c r="CCF10" s="61">
        <v>0</v>
      </c>
      <c r="CCG10" s="61">
        <v>0</v>
      </c>
      <c r="CCH10" s="61">
        <v>0</v>
      </c>
      <c r="CCI10" s="61">
        <v>0</v>
      </c>
      <c r="CCJ10" s="61">
        <v>0</v>
      </c>
      <c r="CCK10" s="61">
        <v>0</v>
      </c>
      <c r="CCL10" s="61">
        <v>0</v>
      </c>
      <c r="CCM10" s="61">
        <v>0</v>
      </c>
      <c r="CCN10" s="61">
        <v>0</v>
      </c>
      <c r="CCO10" s="61">
        <v>0</v>
      </c>
      <c r="CCP10" s="61">
        <v>0</v>
      </c>
      <c r="CCQ10" s="61">
        <v>0</v>
      </c>
      <c r="CCR10" s="61">
        <v>0</v>
      </c>
      <c r="CCS10" s="61">
        <v>0</v>
      </c>
      <c r="CCT10" s="61">
        <v>0</v>
      </c>
      <c r="CCU10" s="61">
        <v>0</v>
      </c>
      <c r="CCV10" s="61">
        <v>0</v>
      </c>
      <c r="CCW10" s="61">
        <v>0</v>
      </c>
      <c r="CCX10" s="61">
        <v>0</v>
      </c>
      <c r="CCY10" s="61">
        <v>0</v>
      </c>
      <c r="CCZ10" s="61">
        <v>0</v>
      </c>
      <c r="CDA10" s="61">
        <v>0</v>
      </c>
      <c r="CDB10" s="61">
        <v>0</v>
      </c>
      <c r="CDC10" s="61">
        <v>0</v>
      </c>
      <c r="CDD10" s="61">
        <v>0</v>
      </c>
      <c r="CDE10" s="61">
        <v>0</v>
      </c>
      <c r="CDF10" s="61">
        <v>0</v>
      </c>
      <c r="CDG10" s="61">
        <v>0</v>
      </c>
      <c r="CDH10" s="61">
        <v>0</v>
      </c>
      <c r="CDI10" s="61">
        <v>0</v>
      </c>
      <c r="CDJ10" s="61">
        <v>0</v>
      </c>
      <c r="CDK10" s="61">
        <v>0</v>
      </c>
      <c r="CDL10" s="61">
        <v>0</v>
      </c>
      <c r="CDM10" s="61">
        <v>0</v>
      </c>
      <c r="CDN10" s="61">
        <v>0</v>
      </c>
      <c r="CDO10" s="61">
        <v>0</v>
      </c>
      <c r="CDP10" s="61">
        <v>0</v>
      </c>
      <c r="CDQ10" s="61">
        <v>0</v>
      </c>
      <c r="CDR10" s="61">
        <v>0</v>
      </c>
      <c r="CDS10" s="61">
        <v>0</v>
      </c>
      <c r="CDT10" s="61">
        <v>0</v>
      </c>
      <c r="CDU10" s="61">
        <v>0</v>
      </c>
      <c r="CDV10" s="61">
        <v>0</v>
      </c>
      <c r="CDW10" s="61">
        <v>0</v>
      </c>
      <c r="CDX10" s="61">
        <v>0</v>
      </c>
      <c r="CDY10" s="61">
        <v>0</v>
      </c>
      <c r="CDZ10" s="61">
        <v>0</v>
      </c>
      <c r="CEA10" s="61">
        <v>0</v>
      </c>
      <c r="CEB10" s="61">
        <v>0</v>
      </c>
      <c r="CEC10" s="61">
        <v>0</v>
      </c>
      <c r="CED10" s="61">
        <v>0</v>
      </c>
      <c r="CEE10" s="61">
        <v>0</v>
      </c>
      <c r="CEF10" s="61">
        <v>0</v>
      </c>
      <c r="CEG10" s="61">
        <v>0</v>
      </c>
      <c r="CEH10" s="61">
        <v>0</v>
      </c>
      <c r="CEI10" s="61">
        <v>0</v>
      </c>
      <c r="CEJ10" s="61">
        <v>0</v>
      </c>
      <c r="CEK10" s="61">
        <v>0</v>
      </c>
      <c r="CEL10" s="61">
        <v>0</v>
      </c>
      <c r="CEM10" s="61">
        <v>0</v>
      </c>
      <c r="CEN10" s="61">
        <v>0</v>
      </c>
      <c r="CEO10" s="61">
        <v>0</v>
      </c>
      <c r="CEP10" s="61">
        <v>0</v>
      </c>
      <c r="CEQ10" s="61">
        <v>0</v>
      </c>
      <c r="CER10" s="61">
        <v>0</v>
      </c>
      <c r="CES10" s="61">
        <v>0</v>
      </c>
      <c r="CET10" s="61">
        <v>0</v>
      </c>
      <c r="CEU10" s="61">
        <v>0</v>
      </c>
      <c r="CEV10" s="61">
        <v>0</v>
      </c>
      <c r="CEW10" s="61">
        <v>0</v>
      </c>
      <c r="CEX10" s="61">
        <v>0</v>
      </c>
      <c r="CEY10" s="61">
        <v>0</v>
      </c>
      <c r="CEZ10" s="61">
        <v>0</v>
      </c>
      <c r="CFA10" s="61">
        <v>0</v>
      </c>
      <c r="CFB10" s="61">
        <v>0</v>
      </c>
      <c r="CFC10" s="61">
        <v>0</v>
      </c>
      <c r="CFD10" s="61">
        <v>0</v>
      </c>
      <c r="CFE10" s="61">
        <v>0</v>
      </c>
      <c r="CFF10" s="61">
        <v>0</v>
      </c>
      <c r="CFG10" s="61">
        <v>0</v>
      </c>
      <c r="CFH10" s="61">
        <v>0</v>
      </c>
      <c r="CFI10" s="61">
        <v>0</v>
      </c>
      <c r="CFJ10" s="61">
        <v>0</v>
      </c>
      <c r="CFK10" s="61">
        <v>0</v>
      </c>
      <c r="CFL10" s="61">
        <v>0</v>
      </c>
      <c r="CFM10" s="61">
        <v>0</v>
      </c>
      <c r="CFN10" s="61">
        <v>0</v>
      </c>
      <c r="CFO10" s="61">
        <v>0</v>
      </c>
      <c r="CFP10" s="61">
        <v>2</v>
      </c>
      <c r="CFQ10" s="61">
        <v>0</v>
      </c>
      <c r="CFR10" s="61">
        <v>0</v>
      </c>
      <c r="CFS10" s="61">
        <v>0</v>
      </c>
      <c r="CFT10" s="61">
        <v>0</v>
      </c>
      <c r="CFU10" s="61">
        <v>0</v>
      </c>
      <c r="CFV10" s="61">
        <v>0</v>
      </c>
      <c r="CFW10" s="61">
        <v>0</v>
      </c>
      <c r="CFX10" s="61">
        <v>0</v>
      </c>
      <c r="CFY10" s="61">
        <v>0</v>
      </c>
      <c r="CFZ10" s="61">
        <v>0</v>
      </c>
      <c r="CGA10" s="61">
        <v>0</v>
      </c>
      <c r="CGB10" s="61">
        <v>0</v>
      </c>
      <c r="CGC10" s="61">
        <v>0</v>
      </c>
      <c r="CGD10" s="61">
        <v>0</v>
      </c>
      <c r="CGE10" s="61">
        <v>0</v>
      </c>
      <c r="CGF10" s="61">
        <v>0</v>
      </c>
      <c r="CGG10" s="61">
        <v>0</v>
      </c>
      <c r="CGH10" s="61">
        <v>0</v>
      </c>
      <c r="CGI10" s="61">
        <v>0</v>
      </c>
      <c r="CGJ10" s="61">
        <v>0</v>
      </c>
      <c r="CGK10" s="61">
        <v>0</v>
      </c>
      <c r="CGL10" s="61">
        <v>0</v>
      </c>
      <c r="CGM10" s="61">
        <v>0</v>
      </c>
      <c r="CGN10" s="61">
        <v>0</v>
      </c>
      <c r="CGO10" s="61">
        <v>0</v>
      </c>
      <c r="CGP10" s="61">
        <v>0</v>
      </c>
      <c r="CGQ10" s="61">
        <v>0</v>
      </c>
      <c r="CGR10" s="61">
        <v>0</v>
      </c>
      <c r="CGS10" s="61">
        <v>0</v>
      </c>
      <c r="CGT10" s="61">
        <v>0</v>
      </c>
      <c r="CGU10" s="61">
        <v>0</v>
      </c>
      <c r="CGV10" s="61">
        <v>0</v>
      </c>
      <c r="CGW10" s="61">
        <v>0</v>
      </c>
      <c r="CGX10" s="61">
        <v>0</v>
      </c>
      <c r="CGY10" s="61">
        <v>0</v>
      </c>
      <c r="CGZ10" s="61">
        <v>0</v>
      </c>
      <c r="CHA10" s="61">
        <v>0</v>
      </c>
      <c r="CHB10" s="61">
        <v>0</v>
      </c>
      <c r="CHC10" s="61">
        <v>0</v>
      </c>
      <c r="CHD10" s="61">
        <v>0</v>
      </c>
      <c r="CHE10" s="61">
        <v>0</v>
      </c>
      <c r="CHF10" s="61">
        <v>0</v>
      </c>
      <c r="CHG10" s="61">
        <v>0</v>
      </c>
      <c r="CHH10" s="61">
        <v>0</v>
      </c>
      <c r="CHI10" s="61">
        <v>0</v>
      </c>
      <c r="CHJ10" s="61">
        <v>0</v>
      </c>
      <c r="CHK10" s="61">
        <v>0</v>
      </c>
      <c r="CHL10" s="61">
        <v>0</v>
      </c>
      <c r="CHM10" s="61">
        <v>0</v>
      </c>
      <c r="CHN10" s="61">
        <v>0</v>
      </c>
      <c r="CHO10" s="61">
        <v>0</v>
      </c>
      <c r="CHP10" s="61">
        <v>0</v>
      </c>
      <c r="CHQ10" s="61">
        <v>0</v>
      </c>
      <c r="CHR10" s="61">
        <v>0</v>
      </c>
      <c r="CHS10" s="61">
        <v>0</v>
      </c>
      <c r="CHT10" s="61">
        <v>0</v>
      </c>
      <c r="CHU10" s="61">
        <v>0</v>
      </c>
      <c r="CHV10" s="61">
        <v>0</v>
      </c>
      <c r="CHW10" s="61">
        <v>0</v>
      </c>
      <c r="CHX10" s="61">
        <v>0</v>
      </c>
      <c r="CHY10" s="61">
        <v>0</v>
      </c>
      <c r="CHZ10" s="61">
        <v>0</v>
      </c>
      <c r="CIA10" s="61">
        <v>0</v>
      </c>
      <c r="CIB10" s="61">
        <v>0</v>
      </c>
      <c r="CIC10" s="61">
        <v>0</v>
      </c>
      <c r="CID10" s="61">
        <v>0</v>
      </c>
      <c r="CIE10" s="61">
        <v>0</v>
      </c>
      <c r="CIF10" s="61">
        <v>0</v>
      </c>
      <c r="CIG10" s="61">
        <v>0</v>
      </c>
      <c r="CIH10" s="61">
        <v>0</v>
      </c>
      <c r="CII10" s="61">
        <v>0</v>
      </c>
      <c r="CIJ10" s="61">
        <v>0</v>
      </c>
      <c r="CIK10" s="61">
        <v>0</v>
      </c>
      <c r="CIL10" s="61">
        <v>0</v>
      </c>
      <c r="CIM10" s="61">
        <v>0</v>
      </c>
      <c r="CIN10" s="61">
        <v>0</v>
      </c>
      <c r="CIO10" s="61">
        <v>0</v>
      </c>
      <c r="CIP10" s="61">
        <v>0</v>
      </c>
      <c r="CIQ10" s="61">
        <v>0</v>
      </c>
      <c r="CIR10" s="61">
        <v>0</v>
      </c>
      <c r="CIS10" s="61">
        <v>0</v>
      </c>
      <c r="CIT10" s="61">
        <v>0</v>
      </c>
      <c r="CIU10" s="61">
        <v>0</v>
      </c>
      <c r="CIV10" s="61">
        <v>0</v>
      </c>
      <c r="CIW10" s="61">
        <v>0</v>
      </c>
      <c r="CIX10" s="61">
        <v>0</v>
      </c>
      <c r="CIY10" s="61">
        <v>0</v>
      </c>
      <c r="CIZ10" s="61">
        <v>0</v>
      </c>
      <c r="CJA10" s="61">
        <v>0</v>
      </c>
      <c r="CJB10" s="61">
        <v>0</v>
      </c>
      <c r="CJC10" s="61">
        <v>0</v>
      </c>
      <c r="CJD10" s="61">
        <v>0</v>
      </c>
      <c r="CJE10" s="61">
        <v>0</v>
      </c>
      <c r="CJF10" s="61">
        <v>0</v>
      </c>
      <c r="CJG10" s="61">
        <v>0</v>
      </c>
      <c r="CJH10" s="61">
        <v>0</v>
      </c>
      <c r="CJI10" s="61">
        <v>0</v>
      </c>
      <c r="CJJ10" s="61">
        <v>0</v>
      </c>
      <c r="CJK10" s="61">
        <v>0</v>
      </c>
      <c r="CJL10" s="61">
        <v>0</v>
      </c>
      <c r="CJM10" s="61">
        <v>0</v>
      </c>
      <c r="CJN10" s="61">
        <v>0</v>
      </c>
      <c r="CJO10" s="61">
        <v>0</v>
      </c>
      <c r="CJP10" s="61">
        <v>0</v>
      </c>
      <c r="CJQ10" s="61">
        <v>0</v>
      </c>
      <c r="CJR10" s="61">
        <v>0</v>
      </c>
      <c r="CJS10" s="61">
        <v>0</v>
      </c>
      <c r="CJT10" s="61">
        <v>0</v>
      </c>
      <c r="CJU10" s="61">
        <v>0</v>
      </c>
      <c r="CJV10" s="61">
        <v>0</v>
      </c>
      <c r="CJW10" s="61">
        <v>0</v>
      </c>
      <c r="CJX10" s="61">
        <v>0</v>
      </c>
      <c r="CJY10" s="61">
        <v>0</v>
      </c>
      <c r="CJZ10" s="61">
        <v>0</v>
      </c>
      <c r="CKA10" s="61">
        <v>0</v>
      </c>
      <c r="CKB10" s="61">
        <v>0</v>
      </c>
      <c r="CKC10" s="61">
        <v>2</v>
      </c>
      <c r="CKD10" s="61">
        <v>0</v>
      </c>
      <c r="CKE10" s="61">
        <v>0</v>
      </c>
      <c r="CKF10" s="61">
        <v>0</v>
      </c>
      <c r="CKG10" s="61">
        <v>0</v>
      </c>
      <c r="CKH10" s="61">
        <v>0</v>
      </c>
      <c r="CKI10" s="61">
        <v>0</v>
      </c>
      <c r="CKJ10" s="61">
        <v>0</v>
      </c>
      <c r="CKK10" s="61">
        <v>0</v>
      </c>
      <c r="CKL10" s="61">
        <v>0</v>
      </c>
      <c r="CKM10" s="61">
        <v>0</v>
      </c>
      <c r="CKN10" s="61">
        <v>0</v>
      </c>
      <c r="CKO10" s="61">
        <v>0</v>
      </c>
      <c r="CKP10" s="61">
        <v>0</v>
      </c>
      <c r="CKQ10" s="61">
        <v>0</v>
      </c>
      <c r="CKR10" s="61">
        <v>0</v>
      </c>
      <c r="CKS10" s="61">
        <v>0</v>
      </c>
      <c r="CKT10" s="61">
        <v>0</v>
      </c>
      <c r="CKU10" s="61">
        <v>0</v>
      </c>
      <c r="CKV10" s="61">
        <v>0</v>
      </c>
      <c r="CKW10" s="61">
        <v>0</v>
      </c>
      <c r="CKX10" s="61">
        <v>0</v>
      </c>
      <c r="CKY10" s="61">
        <v>0</v>
      </c>
      <c r="CKZ10" s="61">
        <v>0</v>
      </c>
      <c r="CLA10" s="61">
        <v>0</v>
      </c>
      <c r="CLB10" s="61">
        <v>0</v>
      </c>
      <c r="CLC10" s="61">
        <v>0</v>
      </c>
      <c r="CLD10" s="61">
        <v>0</v>
      </c>
      <c r="CLE10" s="61">
        <v>0</v>
      </c>
      <c r="CLF10" s="61">
        <v>0</v>
      </c>
      <c r="CLG10" s="61">
        <v>0</v>
      </c>
      <c r="CLH10" s="61">
        <v>0</v>
      </c>
      <c r="CLI10" s="61">
        <v>0</v>
      </c>
      <c r="CLJ10" s="61">
        <v>0</v>
      </c>
      <c r="CLK10" s="61">
        <v>0</v>
      </c>
      <c r="CLL10" s="61">
        <v>0</v>
      </c>
      <c r="CLM10" s="61">
        <v>0</v>
      </c>
      <c r="CLN10" s="61">
        <v>0</v>
      </c>
      <c r="CLO10" s="61">
        <v>0</v>
      </c>
      <c r="CLP10" s="61">
        <v>0</v>
      </c>
      <c r="CLQ10" s="61">
        <v>0</v>
      </c>
      <c r="CLR10" s="61">
        <v>0</v>
      </c>
      <c r="CLS10" s="61">
        <v>0</v>
      </c>
      <c r="CLT10" s="61">
        <v>0</v>
      </c>
      <c r="CLU10" s="61">
        <v>0</v>
      </c>
      <c r="CLV10" s="61">
        <v>0</v>
      </c>
      <c r="CLW10" s="61">
        <v>0</v>
      </c>
      <c r="CLX10" s="61">
        <v>0</v>
      </c>
      <c r="CLY10" s="61">
        <v>0</v>
      </c>
      <c r="CLZ10" s="61">
        <v>0</v>
      </c>
      <c r="CMA10" s="61">
        <v>0</v>
      </c>
      <c r="CMB10" s="61">
        <v>0</v>
      </c>
      <c r="CMC10" s="61">
        <v>0</v>
      </c>
      <c r="CMD10" s="61">
        <v>0</v>
      </c>
      <c r="CME10" s="61">
        <v>0</v>
      </c>
      <c r="CMF10" s="61">
        <v>0</v>
      </c>
      <c r="CMG10" s="61">
        <v>0</v>
      </c>
      <c r="CMH10" s="61">
        <v>0</v>
      </c>
      <c r="CMI10" s="61">
        <v>0</v>
      </c>
      <c r="CMJ10" s="61">
        <v>0</v>
      </c>
      <c r="CMK10" s="61">
        <v>0</v>
      </c>
      <c r="CML10" s="61">
        <v>0</v>
      </c>
      <c r="CMM10" s="61">
        <v>0</v>
      </c>
      <c r="CMN10" s="61">
        <v>0</v>
      </c>
      <c r="CMO10" s="61">
        <v>0</v>
      </c>
      <c r="CMP10" s="61">
        <v>0</v>
      </c>
      <c r="CMQ10" s="61">
        <v>0</v>
      </c>
      <c r="CMR10" s="61">
        <v>0</v>
      </c>
      <c r="CMS10" s="61">
        <v>0</v>
      </c>
      <c r="CMT10" s="61">
        <v>0</v>
      </c>
      <c r="CMU10" s="61">
        <v>0</v>
      </c>
      <c r="CMV10" s="61">
        <v>0</v>
      </c>
      <c r="CMW10" s="61">
        <v>0</v>
      </c>
      <c r="CMX10" s="61">
        <v>0</v>
      </c>
      <c r="CMY10" s="61">
        <v>0</v>
      </c>
      <c r="CMZ10" s="61">
        <v>0</v>
      </c>
      <c r="CNA10" s="61">
        <v>0</v>
      </c>
      <c r="CNB10" s="61">
        <v>0</v>
      </c>
      <c r="CNC10" s="61">
        <v>0</v>
      </c>
      <c r="CND10" s="61">
        <v>0</v>
      </c>
      <c r="CNE10" s="61">
        <v>0</v>
      </c>
      <c r="CNF10" s="61">
        <v>0</v>
      </c>
      <c r="CNG10" s="61">
        <v>0</v>
      </c>
      <c r="CNH10" s="61">
        <v>0</v>
      </c>
      <c r="CNI10" s="61">
        <v>0</v>
      </c>
      <c r="CNJ10" s="61">
        <v>0</v>
      </c>
      <c r="CNK10" s="61">
        <v>0</v>
      </c>
      <c r="CNL10" s="61">
        <v>0</v>
      </c>
      <c r="CNM10" s="61">
        <v>0</v>
      </c>
      <c r="CNN10" s="61">
        <v>0</v>
      </c>
      <c r="CNO10" s="61">
        <v>0</v>
      </c>
      <c r="CNP10" s="61">
        <v>0</v>
      </c>
      <c r="CNQ10" s="61">
        <v>0</v>
      </c>
      <c r="CNR10" s="61">
        <v>0</v>
      </c>
      <c r="CNS10" s="61">
        <v>0</v>
      </c>
      <c r="CNT10" s="61">
        <v>0</v>
      </c>
      <c r="CNU10" s="61">
        <v>0</v>
      </c>
      <c r="CNV10" s="61">
        <v>0</v>
      </c>
      <c r="CNW10" s="61">
        <v>0</v>
      </c>
      <c r="CNX10" s="61">
        <v>0</v>
      </c>
      <c r="CNY10" s="61">
        <v>0</v>
      </c>
      <c r="CNZ10" s="61">
        <v>0</v>
      </c>
      <c r="COA10" s="61">
        <v>0</v>
      </c>
      <c r="COB10" s="61">
        <v>0</v>
      </c>
      <c r="COC10" s="61">
        <v>0</v>
      </c>
      <c r="COD10" s="61">
        <v>0</v>
      </c>
      <c r="COE10" s="61">
        <v>0</v>
      </c>
      <c r="COF10" s="61">
        <v>0</v>
      </c>
      <c r="COG10" s="61">
        <v>0</v>
      </c>
      <c r="COH10" s="61">
        <v>0</v>
      </c>
      <c r="COI10" s="61">
        <v>0</v>
      </c>
      <c r="COJ10" s="61">
        <v>0</v>
      </c>
      <c r="COK10" s="61">
        <v>0</v>
      </c>
      <c r="COL10" s="61">
        <v>0</v>
      </c>
      <c r="COM10" s="61">
        <v>0</v>
      </c>
      <c r="CON10" s="61">
        <v>0</v>
      </c>
      <c r="COO10" s="61">
        <v>0</v>
      </c>
      <c r="COP10" s="61">
        <v>2</v>
      </c>
      <c r="COQ10" s="61">
        <v>0</v>
      </c>
      <c r="COR10" s="61">
        <v>0</v>
      </c>
      <c r="COS10" s="61">
        <v>0</v>
      </c>
      <c r="COT10" s="61">
        <v>0</v>
      </c>
      <c r="COU10" s="61">
        <v>0</v>
      </c>
      <c r="COV10" s="61">
        <v>0</v>
      </c>
      <c r="COW10" s="61">
        <v>0</v>
      </c>
      <c r="COX10" s="61">
        <v>0</v>
      </c>
      <c r="COY10" s="61">
        <v>0</v>
      </c>
      <c r="COZ10" s="61">
        <v>0</v>
      </c>
      <c r="CPA10" s="61">
        <v>0</v>
      </c>
      <c r="CPB10" s="61">
        <v>0</v>
      </c>
      <c r="CPC10" s="61">
        <v>0</v>
      </c>
      <c r="CPD10" s="61">
        <v>0</v>
      </c>
      <c r="CPE10" s="61">
        <v>0</v>
      </c>
      <c r="CPF10" s="61">
        <v>0</v>
      </c>
      <c r="CPG10" s="61">
        <v>0</v>
      </c>
      <c r="CPH10" s="61">
        <v>0</v>
      </c>
      <c r="CPI10" s="61">
        <v>0</v>
      </c>
      <c r="CPJ10" s="61">
        <v>0</v>
      </c>
      <c r="CPK10" s="61">
        <v>0</v>
      </c>
      <c r="CPL10" s="61">
        <v>0</v>
      </c>
      <c r="CPM10" s="61">
        <v>0</v>
      </c>
      <c r="CPN10" s="61">
        <v>0</v>
      </c>
      <c r="CPO10" s="61">
        <v>0</v>
      </c>
      <c r="CPP10" s="61">
        <v>0</v>
      </c>
      <c r="CPQ10" s="61">
        <v>0</v>
      </c>
      <c r="CPR10" s="61">
        <v>0</v>
      </c>
      <c r="CPS10" s="61">
        <v>0</v>
      </c>
      <c r="CPT10" s="61">
        <v>0</v>
      </c>
      <c r="CPU10" s="61">
        <v>0</v>
      </c>
      <c r="CPV10" s="61">
        <v>0</v>
      </c>
      <c r="CPW10" s="61">
        <v>0</v>
      </c>
      <c r="CPX10" s="61">
        <v>0</v>
      </c>
      <c r="CPY10" s="61">
        <v>0</v>
      </c>
      <c r="CPZ10" s="61">
        <v>0</v>
      </c>
      <c r="CQA10" s="61">
        <v>0</v>
      </c>
      <c r="CQB10" s="61">
        <v>0</v>
      </c>
      <c r="CQC10" s="61">
        <v>0</v>
      </c>
      <c r="CQD10" s="61">
        <v>0</v>
      </c>
      <c r="CQE10" s="61">
        <v>0</v>
      </c>
      <c r="CQF10" s="61">
        <v>0</v>
      </c>
      <c r="CQG10" s="61">
        <v>0</v>
      </c>
      <c r="CQH10" s="61">
        <v>0</v>
      </c>
      <c r="CQI10" s="61">
        <v>0</v>
      </c>
      <c r="CQJ10" s="61">
        <v>0</v>
      </c>
      <c r="CQK10" s="61">
        <v>0</v>
      </c>
      <c r="CQL10" s="61">
        <v>0</v>
      </c>
      <c r="CQM10" s="61">
        <v>0</v>
      </c>
      <c r="CQN10" s="61">
        <v>0</v>
      </c>
      <c r="CQO10" s="61">
        <v>0</v>
      </c>
      <c r="CQP10" s="61">
        <v>0</v>
      </c>
      <c r="CQQ10" s="61">
        <v>0</v>
      </c>
      <c r="CQR10" s="61">
        <v>0</v>
      </c>
      <c r="CQS10" s="61">
        <v>0</v>
      </c>
      <c r="CQT10" s="61">
        <v>0</v>
      </c>
      <c r="CQU10" s="61">
        <v>0</v>
      </c>
      <c r="CQV10" s="61">
        <v>0</v>
      </c>
      <c r="CQW10" s="61">
        <v>0</v>
      </c>
      <c r="CQX10" s="61">
        <v>0</v>
      </c>
      <c r="CQY10" s="61">
        <v>0</v>
      </c>
      <c r="CQZ10" s="61">
        <v>0</v>
      </c>
      <c r="CRA10" s="61">
        <v>0</v>
      </c>
      <c r="CRB10" s="61">
        <v>0</v>
      </c>
      <c r="CRC10" s="61">
        <v>0</v>
      </c>
      <c r="CRD10" s="61">
        <v>0</v>
      </c>
      <c r="CRE10" s="61">
        <v>0</v>
      </c>
      <c r="CRF10" s="61">
        <v>0</v>
      </c>
      <c r="CRG10" s="61">
        <v>0</v>
      </c>
      <c r="CRH10" s="61">
        <v>0</v>
      </c>
      <c r="CRI10" s="61">
        <v>0</v>
      </c>
      <c r="CRJ10" s="61">
        <v>0</v>
      </c>
      <c r="CRK10" s="61">
        <v>0</v>
      </c>
      <c r="CRL10" s="61">
        <v>0</v>
      </c>
      <c r="CRM10" s="61">
        <v>0</v>
      </c>
      <c r="CRN10" s="61">
        <v>0</v>
      </c>
      <c r="CRO10" s="61">
        <v>0</v>
      </c>
      <c r="CRP10" s="61">
        <v>0</v>
      </c>
      <c r="CRQ10" s="61">
        <v>0</v>
      </c>
      <c r="CRR10" s="61">
        <v>0</v>
      </c>
      <c r="CRS10" s="61">
        <v>0</v>
      </c>
      <c r="CRT10" s="61">
        <v>0</v>
      </c>
      <c r="CRU10" s="61">
        <v>0</v>
      </c>
      <c r="CRV10" s="61">
        <v>0</v>
      </c>
      <c r="CRW10" s="61">
        <v>0</v>
      </c>
      <c r="CRX10" s="61">
        <v>0</v>
      </c>
      <c r="CRY10" s="61">
        <v>0</v>
      </c>
      <c r="CRZ10" s="61">
        <v>0</v>
      </c>
      <c r="CSA10" s="61">
        <v>0</v>
      </c>
      <c r="CSB10" s="61">
        <v>0</v>
      </c>
      <c r="CSC10" s="61">
        <v>0</v>
      </c>
      <c r="CSD10" s="61">
        <v>0</v>
      </c>
      <c r="CSE10" s="61">
        <v>0</v>
      </c>
      <c r="CSF10" s="61">
        <v>0</v>
      </c>
      <c r="CSG10" s="61">
        <v>0</v>
      </c>
      <c r="CSH10" s="61">
        <v>0</v>
      </c>
      <c r="CSI10" s="61">
        <v>0</v>
      </c>
      <c r="CSJ10" s="61">
        <v>0</v>
      </c>
      <c r="CSK10" s="61">
        <v>0</v>
      </c>
      <c r="CSL10" s="61">
        <v>0</v>
      </c>
      <c r="CSM10" s="61">
        <v>0</v>
      </c>
      <c r="CSN10" s="61">
        <v>0</v>
      </c>
      <c r="CSO10" s="61">
        <v>0</v>
      </c>
      <c r="CSP10" s="61">
        <v>0</v>
      </c>
      <c r="CSQ10" s="61">
        <v>0</v>
      </c>
      <c r="CSR10" s="61">
        <v>0</v>
      </c>
      <c r="CSS10" s="61">
        <v>0</v>
      </c>
      <c r="CST10" s="61">
        <v>0</v>
      </c>
      <c r="CSU10" s="61">
        <v>0</v>
      </c>
      <c r="CSV10" s="61">
        <v>0</v>
      </c>
      <c r="CSW10" s="61">
        <v>0</v>
      </c>
      <c r="CSX10" s="61">
        <v>0</v>
      </c>
      <c r="CSY10" s="61">
        <v>0</v>
      </c>
      <c r="CSZ10" s="61">
        <v>0</v>
      </c>
      <c r="CTA10" s="61">
        <v>0</v>
      </c>
      <c r="CTB10" s="61">
        <v>0</v>
      </c>
      <c r="CTC10" s="61">
        <v>2</v>
      </c>
      <c r="CTD10" s="61">
        <v>0.5</v>
      </c>
      <c r="CTE10" s="61">
        <v>8</v>
      </c>
      <c r="CTF10" s="61">
        <v>9.5</v>
      </c>
      <c r="CTG10" s="61">
        <v>4</v>
      </c>
      <c r="CTH10" s="61">
        <v>3.5</v>
      </c>
      <c r="CTI10" s="61">
        <v>0</v>
      </c>
      <c r="CTJ10" s="61">
        <v>0</v>
      </c>
      <c r="CTK10" s="61">
        <v>0</v>
      </c>
      <c r="CTL10" s="61">
        <v>0</v>
      </c>
      <c r="CTM10" s="61">
        <v>0</v>
      </c>
      <c r="CTN10" s="61">
        <v>0</v>
      </c>
      <c r="CTO10" s="61">
        <v>0</v>
      </c>
      <c r="CTP10" s="61">
        <v>0</v>
      </c>
      <c r="CTQ10" s="61">
        <v>0</v>
      </c>
      <c r="CTR10" s="61">
        <v>0</v>
      </c>
      <c r="CTS10" s="61">
        <v>0</v>
      </c>
      <c r="CTT10" s="61">
        <v>0</v>
      </c>
      <c r="CTU10" s="61">
        <v>2</v>
      </c>
      <c r="CTV10" s="61">
        <v>0</v>
      </c>
      <c r="CTW10" s="61">
        <v>0</v>
      </c>
      <c r="CTX10" s="61">
        <v>0</v>
      </c>
      <c r="CTY10" s="61">
        <v>0</v>
      </c>
      <c r="CTZ10" s="61">
        <v>0</v>
      </c>
      <c r="CUA10" s="61">
        <v>0</v>
      </c>
      <c r="CUB10" s="61">
        <v>2</v>
      </c>
      <c r="CUC10" s="61">
        <v>0</v>
      </c>
      <c r="CUD10" s="61">
        <v>0</v>
      </c>
      <c r="CUE10" s="61">
        <v>0</v>
      </c>
      <c r="CUF10" s="61">
        <v>0</v>
      </c>
      <c r="CUG10" s="61">
        <v>0</v>
      </c>
      <c r="CUH10" s="61">
        <v>0</v>
      </c>
      <c r="CUI10" s="61">
        <v>2</v>
      </c>
      <c r="CUJ10" s="61">
        <v>0</v>
      </c>
      <c r="CUK10" s="61">
        <v>0</v>
      </c>
      <c r="CUL10" s="61">
        <v>0</v>
      </c>
      <c r="CUM10" s="61">
        <v>0</v>
      </c>
      <c r="CUN10" s="61">
        <v>0</v>
      </c>
      <c r="CUO10" s="61">
        <v>0</v>
      </c>
      <c r="CUP10" s="61">
        <v>2</v>
      </c>
      <c r="CUQ10" s="61">
        <v>0</v>
      </c>
      <c r="CUR10" s="61">
        <v>0</v>
      </c>
      <c r="CUS10" s="61">
        <v>0</v>
      </c>
      <c r="CUT10" s="61">
        <v>0</v>
      </c>
      <c r="CUU10" s="61">
        <v>0</v>
      </c>
      <c r="CUV10" s="61">
        <v>0</v>
      </c>
      <c r="CUW10" s="61">
        <v>0</v>
      </c>
      <c r="CUX10" s="61">
        <v>0</v>
      </c>
      <c r="CUY10" s="61">
        <v>0</v>
      </c>
      <c r="CUZ10" s="61">
        <v>0</v>
      </c>
      <c r="CVA10" s="61">
        <v>0</v>
      </c>
      <c r="CVB10" s="61">
        <v>0</v>
      </c>
      <c r="CVC10" s="61">
        <v>0</v>
      </c>
      <c r="CVD10" s="61">
        <v>0</v>
      </c>
      <c r="CVE10" s="61">
        <v>0</v>
      </c>
      <c r="CVF10" s="61">
        <v>0</v>
      </c>
      <c r="CVG10" s="61">
        <v>0</v>
      </c>
      <c r="CVH10" s="61">
        <v>0</v>
      </c>
      <c r="CVI10" s="61">
        <v>0</v>
      </c>
      <c r="CVJ10" s="61">
        <v>0</v>
      </c>
      <c r="CVK10" s="61">
        <v>0</v>
      </c>
      <c r="CVL10" s="61">
        <v>0</v>
      </c>
      <c r="CVM10" s="61">
        <v>0</v>
      </c>
      <c r="CVN10" s="61">
        <v>0</v>
      </c>
      <c r="CVO10" s="61">
        <v>0</v>
      </c>
      <c r="CVP10" s="61">
        <v>0</v>
      </c>
      <c r="CVQ10" s="61">
        <v>0</v>
      </c>
      <c r="CVR10" s="61">
        <v>0</v>
      </c>
      <c r="CVS10" s="61">
        <v>0</v>
      </c>
      <c r="CVT10" s="61">
        <v>0</v>
      </c>
      <c r="CVU10" s="61">
        <v>0</v>
      </c>
      <c r="CVV10" s="61">
        <v>0</v>
      </c>
      <c r="CVW10" s="61">
        <v>0</v>
      </c>
      <c r="CVX10" s="61">
        <v>20</v>
      </c>
      <c r="CVY10" s="61">
        <v>4</v>
      </c>
      <c r="CVZ10" s="61">
        <v>3000</v>
      </c>
      <c r="CWA10" s="61">
        <v>0</v>
      </c>
      <c r="CWB10" s="61">
        <v>20</v>
      </c>
      <c r="CWC10" s="61">
        <v>4</v>
      </c>
      <c r="CWD10" s="61">
        <v>2500</v>
      </c>
      <c r="CWE10" s="61">
        <v>0</v>
      </c>
      <c r="CWF10" s="61">
        <v>20</v>
      </c>
      <c r="CWG10" s="61">
        <v>4</v>
      </c>
      <c r="CWH10" s="61">
        <v>3000</v>
      </c>
      <c r="CWI10" s="61">
        <v>0</v>
      </c>
      <c r="CWJ10" s="61">
        <v>20</v>
      </c>
      <c r="CWK10" s="61">
        <v>4</v>
      </c>
      <c r="CWL10" s="61">
        <v>1000</v>
      </c>
      <c r="CWM10" s="61">
        <v>0</v>
      </c>
      <c r="CWN10" s="61">
        <v>20</v>
      </c>
      <c r="CWO10" s="61">
        <v>4</v>
      </c>
      <c r="CWP10" s="61">
        <v>1000</v>
      </c>
      <c r="CWQ10" s="61">
        <v>0</v>
      </c>
      <c r="CWR10" s="61">
        <v>0</v>
      </c>
      <c r="CWS10" s="61">
        <v>0</v>
      </c>
      <c r="CWT10" s="61">
        <v>0</v>
      </c>
      <c r="CWU10" s="61">
        <v>0</v>
      </c>
      <c r="CWV10" s="61">
        <v>0</v>
      </c>
      <c r="CWW10" s="61">
        <v>0</v>
      </c>
      <c r="CWX10" s="61">
        <v>0</v>
      </c>
      <c r="CWY10" s="61">
        <v>0</v>
      </c>
      <c r="CWZ10" s="61">
        <v>0</v>
      </c>
      <c r="CXA10" s="61">
        <v>0</v>
      </c>
      <c r="CXB10" s="61">
        <v>0</v>
      </c>
      <c r="CXC10" s="61">
        <v>0</v>
      </c>
      <c r="CXD10" s="61">
        <v>0</v>
      </c>
      <c r="CXE10" s="61">
        <v>0</v>
      </c>
      <c r="CXF10" s="61">
        <v>0</v>
      </c>
      <c r="CXG10" s="61">
        <v>0</v>
      </c>
      <c r="CXH10" s="61">
        <v>0</v>
      </c>
      <c r="CXI10" s="61">
        <v>0</v>
      </c>
      <c r="CXJ10" s="61">
        <v>0</v>
      </c>
      <c r="CXK10" s="61">
        <v>0</v>
      </c>
      <c r="CXL10" s="61">
        <v>0</v>
      </c>
      <c r="CXM10" s="61">
        <v>0</v>
      </c>
      <c r="CXN10" s="61">
        <v>0</v>
      </c>
      <c r="CXO10" s="61">
        <v>0</v>
      </c>
      <c r="CXP10" s="61">
        <v>0</v>
      </c>
      <c r="CXQ10" s="61">
        <v>0</v>
      </c>
      <c r="CXR10" s="61">
        <v>0</v>
      </c>
      <c r="CXS10" s="61">
        <v>0</v>
      </c>
      <c r="CXT10" s="61">
        <v>0</v>
      </c>
      <c r="CXU10" s="61">
        <v>0</v>
      </c>
      <c r="CXV10" s="61">
        <v>0</v>
      </c>
      <c r="CXW10" s="61">
        <v>0</v>
      </c>
      <c r="CXX10" s="61">
        <v>0</v>
      </c>
      <c r="CXY10" s="61">
        <v>0</v>
      </c>
      <c r="CXZ10" s="61">
        <v>0</v>
      </c>
      <c r="CYA10" s="61">
        <v>0</v>
      </c>
      <c r="CYB10" s="61">
        <v>0</v>
      </c>
      <c r="CYC10" s="61">
        <v>0</v>
      </c>
      <c r="CYD10" s="61">
        <v>0</v>
      </c>
      <c r="CYE10" s="61">
        <v>0</v>
      </c>
      <c r="CYF10" s="61">
        <v>0</v>
      </c>
      <c r="CYG10" s="61">
        <v>0</v>
      </c>
      <c r="CYH10" s="61">
        <v>0</v>
      </c>
      <c r="CYI10" s="61">
        <v>0</v>
      </c>
      <c r="CYJ10" s="61">
        <v>0</v>
      </c>
      <c r="CYK10" s="61">
        <v>0</v>
      </c>
      <c r="CYL10" s="61">
        <v>0</v>
      </c>
      <c r="CYM10" s="61">
        <v>0</v>
      </c>
      <c r="CYN10" s="61">
        <v>0</v>
      </c>
      <c r="CYO10" s="61">
        <v>0</v>
      </c>
      <c r="CYP10" s="61">
        <v>0</v>
      </c>
      <c r="CYQ10" s="61">
        <v>0</v>
      </c>
      <c r="CYR10" s="61">
        <v>0</v>
      </c>
      <c r="CYS10" s="61">
        <v>0</v>
      </c>
      <c r="CYT10" s="61">
        <v>0</v>
      </c>
      <c r="CYU10" s="61">
        <v>0</v>
      </c>
      <c r="CYV10" s="61">
        <v>40</v>
      </c>
      <c r="CYW10" s="61">
        <v>0</v>
      </c>
      <c r="CYX10" s="61">
        <v>118</v>
      </c>
      <c r="CYY10" s="61">
        <v>10</v>
      </c>
      <c r="CYZ10" s="61">
        <v>122</v>
      </c>
      <c r="CZA10" s="61">
        <v>10</v>
      </c>
      <c r="CZB10" s="61">
        <v>0</v>
      </c>
      <c r="CZC10" s="61">
        <v>115</v>
      </c>
      <c r="CZD10" s="61">
        <v>118</v>
      </c>
      <c r="CZE10" s="61">
        <v>15</v>
      </c>
      <c r="CZF10" s="61">
        <v>0</v>
      </c>
      <c r="CZG10" s="61">
        <v>0</v>
      </c>
      <c r="CZH10" s="61">
        <v>0</v>
      </c>
      <c r="CZI10" s="61">
        <v>0</v>
      </c>
      <c r="CZJ10" s="61">
        <v>0</v>
      </c>
      <c r="CZK10" s="61">
        <v>0</v>
      </c>
      <c r="CZL10" s="61">
        <v>0</v>
      </c>
      <c r="CZM10" s="61">
        <v>0</v>
      </c>
      <c r="CZN10" s="61">
        <v>0</v>
      </c>
      <c r="CZO10" s="61">
        <v>0</v>
      </c>
      <c r="CZP10" s="61">
        <v>0</v>
      </c>
      <c r="CZQ10" s="61">
        <v>0</v>
      </c>
      <c r="CZR10" s="61">
        <v>0</v>
      </c>
      <c r="CZS10" s="61">
        <v>0</v>
      </c>
      <c r="CZT10" s="61">
        <v>0</v>
      </c>
      <c r="CZU10" s="61">
        <v>0</v>
      </c>
      <c r="CZV10" s="61">
        <v>0</v>
      </c>
      <c r="CZW10" s="61">
        <v>0</v>
      </c>
      <c r="CZX10" s="61">
        <v>0</v>
      </c>
      <c r="CZY10" s="61">
        <v>0</v>
      </c>
      <c r="CZZ10" s="61">
        <v>0</v>
      </c>
      <c r="DAA10" s="61">
        <v>0</v>
      </c>
      <c r="DAB10" s="61">
        <v>0</v>
      </c>
      <c r="DAC10" s="61">
        <v>0</v>
      </c>
      <c r="DAD10" s="61">
        <v>0</v>
      </c>
      <c r="DAE10" s="61">
        <v>27</v>
      </c>
      <c r="DAF10" s="61">
        <v>20</v>
      </c>
      <c r="DAG10" s="61">
        <v>20</v>
      </c>
      <c r="DAH10" s="61">
        <v>20</v>
      </c>
      <c r="DAI10" s="61">
        <v>20</v>
      </c>
      <c r="DAJ10" s="61">
        <v>18</v>
      </c>
      <c r="DAK10" s="61">
        <v>18</v>
      </c>
      <c r="DAL10" s="61">
        <v>18</v>
      </c>
      <c r="DAM10" s="61">
        <v>18</v>
      </c>
      <c r="DAN10" s="61">
        <v>5</v>
      </c>
      <c r="DAO10" s="61">
        <v>0</v>
      </c>
      <c r="DAP10" s="61">
        <v>10</v>
      </c>
      <c r="DAQ10" s="61">
        <v>48</v>
      </c>
      <c r="DAR10" s="61">
        <v>60</v>
      </c>
      <c r="DAS10" s="61">
        <v>13</v>
      </c>
      <c r="DAT10" s="61">
        <v>100</v>
      </c>
      <c r="DAU10" s="61">
        <v>33</v>
      </c>
      <c r="DAV10" s="61">
        <v>75</v>
      </c>
      <c r="DAW10" s="61">
        <v>17</v>
      </c>
      <c r="DAX10" s="61">
        <v>50</v>
      </c>
      <c r="DAY10" s="61">
        <v>17</v>
      </c>
      <c r="DAZ10" s="61">
        <v>30</v>
      </c>
      <c r="DBA10" s="61">
        <v>13</v>
      </c>
      <c r="DBB10" s="61">
        <v>10</v>
      </c>
      <c r="DBC10" s="61">
        <v>1</v>
      </c>
      <c r="DBD10" s="61">
        <v>30</v>
      </c>
      <c r="DBE10" s="61">
        <v>700</v>
      </c>
      <c r="DBF10" s="61">
        <v>10</v>
      </c>
      <c r="DBG10" s="61">
        <v>0</v>
      </c>
      <c r="DBH10" s="61">
        <v>0</v>
      </c>
      <c r="DBI10" s="61">
        <v>0</v>
      </c>
      <c r="DBJ10" s="61">
        <v>0</v>
      </c>
      <c r="DBK10" s="61">
        <v>3</v>
      </c>
      <c r="DBL10" s="61">
        <v>0</v>
      </c>
      <c r="DBM10" s="61">
        <v>0</v>
      </c>
      <c r="DBN10" s="61">
        <v>15000</v>
      </c>
      <c r="DBO10" s="61">
        <v>4000</v>
      </c>
      <c r="DBP10" s="61">
        <v>0</v>
      </c>
      <c r="DBQ10" s="61">
        <v>0</v>
      </c>
      <c r="DBR10" s="61">
        <v>30</v>
      </c>
      <c r="DBS10" s="61">
        <v>8</v>
      </c>
      <c r="DBT10" s="61">
        <v>10</v>
      </c>
      <c r="DBU10" s="61">
        <v>32</v>
      </c>
      <c r="DBV10" s="61">
        <v>30</v>
      </c>
      <c r="DBW10" s="61">
        <v>30</v>
      </c>
      <c r="DBX10" s="61">
        <v>30</v>
      </c>
      <c r="DBY10" s="61">
        <v>25</v>
      </c>
      <c r="DBZ10" s="61">
        <v>1</v>
      </c>
      <c r="DCA10" s="61">
        <v>1</v>
      </c>
      <c r="DCB10" s="61">
        <v>0</v>
      </c>
      <c r="DCC10" s="61">
        <v>0</v>
      </c>
      <c r="DCD10" s="61">
        <v>1.5</v>
      </c>
      <c r="DCE10" s="61">
        <v>1.5</v>
      </c>
      <c r="DCF10" s="61">
        <v>0</v>
      </c>
      <c r="DCG10" s="61">
        <v>2</v>
      </c>
      <c r="DCH10" s="61">
        <v>1</v>
      </c>
      <c r="DCI10" s="61">
        <v>50</v>
      </c>
      <c r="DCJ10" s="61">
        <v>3</v>
      </c>
      <c r="DCK10" s="61">
        <v>3</v>
      </c>
      <c r="DCL10" s="61">
        <v>8</v>
      </c>
      <c r="DCM10" s="61">
        <v>8</v>
      </c>
      <c r="DCN10" s="61">
        <v>1</v>
      </c>
      <c r="DCO10" s="61">
        <v>0</v>
      </c>
      <c r="DCP10" s="61">
        <v>0.03</v>
      </c>
      <c r="DCQ10" s="61">
        <v>1</v>
      </c>
      <c r="DCR10" s="61">
        <v>235</v>
      </c>
      <c r="DCS10" s="61">
        <v>100</v>
      </c>
      <c r="DCT10" s="61">
        <v>2000</v>
      </c>
      <c r="DCU10" s="61">
        <v>180</v>
      </c>
      <c r="DCV10" s="61">
        <v>-1.1499999999999999</v>
      </c>
      <c r="DCW10" s="61">
        <v>3000</v>
      </c>
      <c r="DCX10" s="61">
        <v>30</v>
      </c>
      <c r="DCY10" s="61">
        <v>200</v>
      </c>
      <c r="DCZ10" s="61">
        <v>100</v>
      </c>
      <c r="DDA10" s="61">
        <v>100</v>
      </c>
      <c r="DDB10" s="61">
        <v>100</v>
      </c>
      <c r="DDC10" s="61">
        <v>100</v>
      </c>
      <c r="DDD10" s="61">
        <v>130</v>
      </c>
      <c r="DDE10" s="61">
        <v>100</v>
      </c>
      <c r="DDF10" s="61">
        <v>100</v>
      </c>
      <c r="DDG10" s="61">
        <v>100</v>
      </c>
      <c r="DDH10" s="61">
        <v>100</v>
      </c>
      <c r="DDI10" s="61">
        <v>130</v>
      </c>
      <c r="DDJ10" s="61">
        <v>100</v>
      </c>
      <c r="DDK10" s="61">
        <v>100</v>
      </c>
      <c r="DDL10" s="61">
        <v>100</v>
      </c>
      <c r="DDM10" s="61">
        <v>100</v>
      </c>
      <c r="DDN10" s="61">
        <v>100</v>
      </c>
      <c r="DDO10" s="61">
        <v>130</v>
      </c>
      <c r="DDP10" s="61">
        <v>100</v>
      </c>
      <c r="DDQ10" s="61">
        <v>130</v>
      </c>
      <c r="DDR10" s="61">
        <v>100</v>
      </c>
      <c r="DDS10" s="61">
        <v>100</v>
      </c>
      <c r="DDT10" s="61">
        <v>100</v>
      </c>
      <c r="DDU10" s="61">
        <v>100</v>
      </c>
      <c r="DDV10" s="61">
        <v>130</v>
      </c>
      <c r="DDW10" s="61">
        <v>100</v>
      </c>
      <c r="DDX10" s="61">
        <v>0.5</v>
      </c>
      <c r="DDY10" s="61">
        <v>0.3</v>
      </c>
      <c r="DDZ10" s="61">
        <v>1</v>
      </c>
      <c r="DEA10" s="61">
        <v>1000</v>
      </c>
      <c r="DEB10" s="61">
        <v>200</v>
      </c>
      <c r="DEC10" s="61">
        <v>70</v>
      </c>
      <c r="DED10" s="61">
        <v>20</v>
      </c>
      <c r="DEE10" s="61">
        <v>80</v>
      </c>
      <c r="DEF10" s="61">
        <v>2</v>
      </c>
      <c r="DEG10" s="61">
        <v>0</v>
      </c>
      <c r="DEH10" s="61">
        <v>0</v>
      </c>
      <c r="DEI10" s="61">
        <v>0</v>
      </c>
      <c r="DEJ10" s="61">
        <v>0</v>
      </c>
      <c r="DEK10" s="61">
        <v>11</v>
      </c>
      <c r="DEL10" s="61">
        <v>-8</v>
      </c>
      <c r="DEM10" s="61">
        <v>3</v>
      </c>
      <c r="DEN10" s="61">
        <v>2</v>
      </c>
      <c r="DEO10" s="61">
        <v>0</v>
      </c>
      <c r="DEP10" s="61">
        <v>200</v>
      </c>
      <c r="DEQ10" s="61">
        <v>300</v>
      </c>
      <c r="DER10" s="61">
        <v>20</v>
      </c>
      <c r="DES10" s="61">
        <v>7</v>
      </c>
      <c r="DET10" s="61">
        <v>5</v>
      </c>
      <c r="DEU10" s="61">
        <v>30</v>
      </c>
      <c r="DEV10" s="61">
        <v>133</v>
      </c>
      <c r="DEW10" s="61">
        <v>5</v>
      </c>
      <c r="DEX10" s="61">
        <v>100</v>
      </c>
      <c r="DEY10" s="61">
        <v>3</v>
      </c>
      <c r="DEZ10" s="61">
        <v>0</v>
      </c>
      <c r="DFA10" s="61">
        <v>15</v>
      </c>
      <c r="DFB10" s="61">
        <v>60</v>
      </c>
      <c r="DFE10" s="61">
        <v>60</v>
      </c>
      <c r="DFF10" s="61">
        <v>-27</v>
      </c>
      <c r="DFG10" s="61">
        <v>5</v>
      </c>
      <c r="DFH10" s="61">
        <v>9</v>
      </c>
      <c r="DFI10" s="61">
        <v>12</v>
      </c>
      <c r="DFJ10" s="61">
        <v>14</v>
      </c>
      <c r="DFK10" s="61">
        <v>18</v>
      </c>
      <c r="DFL10" s="61">
        <v>22</v>
      </c>
      <c r="DFM10" s="61">
        <v>0</v>
      </c>
      <c r="DFN10" s="61">
        <v>0</v>
      </c>
      <c r="DFO10" s="61">
        <v>0</v>
      </c>
      <c r="DFP10" s="61">
        <v>0</v>
      </c>
      <c r="DFQ10" s="61">
        <v>0</v>
      </c>
      <c r="DFR10" s="61">
        <v>0</v>
      </c>
      <c r="DFS10" s="61">
        <v>0.95</v>
      </c>
      <c r="DFT10" s="61">
        <v>0.9</v>
      </c>
      <c r="DFU10" s="61">
        <v>0.9</v>
      </c>
      <c r="DFV10" s="61">
        <v>0.9</v>
      </c>
      <c r="DFW10" s="61">
        <v>0.95</v>
      </c>
      <c r="DFX10" s="61">
        <v>1</v>
      </c>
      <c r="DFY10" s="61">
        <v>105</v>
      </c>
      <c r="DFZ10" s="61">
        <v>95</v>
      </c>
      <c r="DGM10" s="61">
        <v>0</v>
      </c>
      <c r="DGN10" s="61">
        <v>0</v>
      </c>
      <c r="DGO10" s="61">
        <v>0</v>
      </c>
      <c r="DGP10" s="61">
        <v>0</v>
      </c>
      <c r="DGQ10" s="61">
        <v>0.5</v>
      </c>
      <c r="DGR10" s="61">
        <v>1</v>
      </c>
      <c r="DGS10" s="61">
        <v>0.5</v>
      </c>
      <c r="DGT10" s="61">
        <v>0</v>
      </c>
      <c r="DGU10" s="61">
        <v>0</v>
      </c>
      <c r="DGV10" s="61">
        <v>0</v>
      </c>
      <c r="DGW10" s="61">
        <v>0</v>
      </c>
      <c r="DGX10" s="61">
        <v>0</v>
      </c>
      <c r="DGY10" s="61">
        <v>400</v>
      </c>
      <c r="DGZ10" s="61">
        <v>0</v>
      </c>
      <c r="DHA10" s="61">
        <v>0</v>
      </c>
      <c r="DHB10" s="61">
        <v>1</v>
      </c>
      <c r="DHC10" s="61">
        <v>40</v>
      </c>
      <c r="DHD10" s="61">
        <v>0</v>
      </c>
      <c r="DHE10" s="61">
        <v>30</v>
      </c>
      <c r="DHF10" s="61">
        <v>30</v>
      </c>
      <c r="DHG10" s="61">
        <v>1</v>
      </c>
      <c r="DHH10" s="61">
        <v>1</v>
      </c>
      <c r="DHI10" s="61">
        <v>10</v>
      </c>
      <c r="DHJ10" s="61">
        <v>3</v>
      </c>
      <c r="DHK10" s="61">
        <v>1</v>
      </c>
      <c r="DHL10" s="61">
        <v>10500</v>
      </c>
      <c r="DHM10" s="61">
        <v>0</v>
      </c>
      <c r="DHN10" s="61">
        <v>0</v>
      </c>
      <c r="DHO10" s="61">
        <v>0</v>
      </c>
      <c r="DHP10" s="61">
        <v>0</v>
      </c>
      <c r="DHQ10" s="61">
        <v>1</v>
      </c>
      <c r="DHR10" s="61">
        <v>0</v>
      </c>
      <c r="DHS10" s="61">
        <v>0</v>
      </c>
      <c r="DHT10" s="61">
        <v>0</v>
      </c>
      <c r="DHU10" s="61">
        <v>0.2</v>
      </c>
      <c r="DHV10" s="61">
        <v>0.3</v>
      </c>
      <c r="DHW10" s="61">
        <v>30</v>
      </c>
      <c r="DHX10" s="61">
        <v>60</v>
      </c>
      <c r="DHY10" s="61">
        <v>65</v>
      </c>
      <c r="DHZ10" s="61">
        <v>0</v>
      </c>
      <c r="DIA10" s="61">
        <v>4</v>
      </c>
      <c r="DIB10" s="61">
        <v>4</v>
      </c>
      <c r="DIC10" s="61">
        <v>0.01</v>
      </c>
      <c r="DID10" s="61">
        <v>0.01</v>
      </c>
      <c r="DIE10" s="61">
        <v>0.2</v>
      </c>
      <c r="DIF10" s="61">
        <v>0.2</v>
      </c>
      <c r="DIG10" s="61">
        <v>1</v>
      </c>
      <c r="DIH10" s="61">
        <v>0.84</v>
      </c>
      <c r="DII10" s="61">
        <v>1</v>
      </c>
      <c r="DIJ10" s="61">
        <v>0.84</v>
      </c>
      <c r="DIK10" s="61">
        <v>1</v>
      </c>
      <c r="DIL10" s="61">
        <v>30</v>
      </c>
      <c r="DIM10" s="61">
        <v>0</v>
      </c>
      <c r="DIN10" s="61">
        <v>0</v>
      </c>
      <c r="DIO10" s="61">
        <v>0</v>
      </c>
      <c r="DIP10" s="61">
        <v>100</v>
      </c>
      <c r="DIQ10" s="61">
        <v>100</v>
      </c>
      <c r="DIR10" s="61">
        <v>10</v>
      </c>
      <c r="DIS10" s="61">
        <v>50</v>
      </c>
      <c r="DIT10" s="61">
        <v>50</v>
      </c>
      <c r="DIU10" s="61">
        <v>0</v>
      </c>
      <c r="DIV10" s="61">
        <v>0.2</v>
      </c>
      <c r="DIW10" s="61">
        <v>0.2</v>
      </c>
      <c r="DIX10" s="61">
        <v>0</v>
      </c>
      <c r="DIY10" s="61">
        <v>0</v>
      </c>
      <c r="DIZ10" s="61">
        <v>0</v>
      </c>
      <c r="DJA10" s="61">
        <v>0</v>
      </c>
      <c r="DJB10" s="61">
        <v>0</v>
      </c>
      <c r="DJC10" s="61">
        <v>0</v>
      </c>
      <c r="DJD10" s="61">
        <v>0</v>
      </c>
      <c r="DJE10" s="61">
        <v>0</v>
      </c>
      <c r="DJF10" s="61">
        <v>0</v>
      </c>
      <c r="DJG10" s="61">
        <v>30</v>
      </c>
      <c r="DJH10" s="61">
        <v>14400</v>
      </c>
      <c r="DJI10" s="61">
        <v>300</v>
      </c>
      <c r="DJJ10" s="61">
        <v>86400</v>
      </c>
      <c r="DJK10" s="61">
        <v>300</v>
      </c>
      <c r="DJL10" s="61">
        <v>1200</v>
      </c>
      <c r="DJM10" s="61">
        <v>5000</v>
      </c>
      <c r="DJN10" s="61">
        <v>-5000</v>
      </c>
      <c r="DJO10" s="61">
        <v>50</v>
      </c>
      <c r="DJP10" s="61">
        <v>0</v>
      </c>
      <c r="DJQ10" s="61">
        <v>0</v>
      </c>
      <c r="DJR10" s="61">
        <v>0</v>
      </c>
      <c r="DJS10" s="61">
        <v>0</v>
      </c>
      <c r="DJT10" s="61">
        <v>0</v>
      </c>
      <c r="DJU10" s="61">
        <v>0</v>
      </c>
      <c r="DJV10" s="61">
        <v>0</v>
      </c>
      <c r="DJW10" s="61">
        <v>0</v>
      </c>
      <c r="DJX10" s="61">
        <v>50.2</v>
      </c>
      <c r="DJY10" s="61">
        <v>47.5</v>
      </c>
      <c r="DJZ10" s="61">
        <v>0</v>
      </c>
      <c r="DKA10" s="61">
        <v>0</v>
      </c>
      <c r="DKB10" s="61">
        <v>0</v>
      </c>
      <c r="DKC10" s="61">
        <v>0</v>
      </c>
      <c r="DKD10" s="61">
        <v>0</v>
      </c>
      <c r="DKE10" s="61">
        <v>0</v>
      </c>
      <c r="DKF10" s="61">
        <v>0</v>
      </c>
      <c r="DKG10" s="61">
        <v>0</v>
      </c>
      <c r="DKH10" s="61">
        <v>1</v>
      </c>
      <c r="DKI10" s="61">
        <v>1</v>
      </c>
      <c r="DKJ10" s="61">
        <v>1400</v>
      </c>
      <c r="DKK10" s="61">
        <v>0</v>
      </c>
      <c r="DKL10" s="61">
        <v>1</v>
      </c>
      <c r="DKM10" s="61">
        <v>0</v>
      </c>
      <c r="DKN10" s="61">
        <v>0</v>
      </c>
      <c r="DKO10" s="61">
        <v>300</v>
      </c>
      <c r="DKP10" s="61">
        <v>30</v>
      </c>
      <c r="DKQ10" s="61">
        <v>8</v>
      </c>
      <c r="DKR10" s="61">
        <v>0</v>
      </c>
      <c r="DKS10" s="61">
        <v>110</v>
      </c>
      <c r="DKT10" s="61">
        <v>90</v>
      </c>
      <c r="DKU10" s="61">
        <v>35</v>
      </c>
      <c r="DKV10" s="61">
        <v>7</v>
      </c>
      <c r="DKW10" s="61">
        <v>0</v>
      </c>
      <c r="DKX10" s="61">
        <v>0</v>
      </c>
      <c r="DKY10" s="61">
        <v>1</v>
      </c>
      <c r="DKZ10" s="61">
        <v>-0.2</v>
      </c>
      <c r="DLA10" s="61">
        <v>50</v>
      </c>
      <c r="DLB10" s="61">
        <v>110</v>
      </c>
      <c r="DLC10" s="61">
        <v>80</v>
      </c>
      <c r="DLD10" s="61">
        <v>1</v>
      </c>
      <c r="DLE10" s="61">
        <v>0</v>
      </c>
      <c r="DLF10" s="61">
        <v>183</v>
      </c>
      <c r="DLG10" s="61">
        <v>200</v>
      </c>
      <c r="DLH10" s="61">
        <v>1</v>
      </c>
      <c r="DLI10" s="61">
        <v>100</v>
      </c>
      <c r="DLJ10" s="61">
        <v>10</v>
      </c>
      <c r="DLK10" s="61">
        <v>2</v>
      </c>
      <c r="DLL10" s="61">
        <v>0.3</v>
      </c>
      <c r="DLM10" s="61">
        <v>3</v>
      </c>
      <c r="DLN10" s="61">
        <v>4</v>
      </c>
      <c r="DLO10" s="61">
        <v>10</v>
      </c>
      <c r="DLP10" s="61">
        <v>0.5</v>
      </c>
      <c r="DLQ10" s="61">
        <v>4</v>
      </c>
      <c r="DLR10" s="61">
        <v>10500</v>
      </c>
      <c r="DLS10" s="61">
        <v>20</v>
      </c>
      <c r="DLT10" s="61">
        <v>10</v>
      </c>
      <c r="DLU10" s="61">
        <v>3</v>
      </c>
      <c r="DLV10" s="61">
        <v>10500</v>
      </c>
      <c r="DLW10" s="61">
        <v>0</v>
      </c>
      <c r="DLX10" s="61">
        <v>0</v>
      </c>
      <c r="DLY10" s="61">
        <v>0</v>
      </c>
      <c r="DLZ10" s="61">
        <v>0</v>
      </c>
      <c r="DMA10" s="61">
        <v>10500</v>
      </c>
      <c r="DMB10" s="61">
        <v>120</v>
      </c>
      <c r="DMC10" s="61">
        <v>90</v>
      </c>
      <c r="DMD10" s="61">
        <v>45</v>
      </c>
      <c r="DME10" s="61">
        <v>0</v>
      </c>
      <c r="DMF10" s="61">
        <v>10</v>
      </c>
      <c r="DMG10" s="61">
        <v>0</v>
      </c>
      <c r="DMH10" s="61">
        <v>0</v>
      </c>
      <c r="DMI10" s="61">
        <v>0</v>
      </c>
      <c r="DMJ10" s="61">
        <v>-0.4</v>
      </c>
      <c r="DMK10" s="61">
        <v>50</v>
      </c>
      <c r="DML10" s="61">
        <v>110</v>
      </c>
      <c r="DMM10" s="61">
        <v>80</v>
      </c>
      <c r="DMN10" s="61">
        <v>0</v>
      </c>
      <c r="DMO10" s="61">
        <v>0</v>
      </c>
      <c r="DMP10" s="61">
        <v>400</v>
      </c>
      <c r="DMQ10" s="61">
        <v>200</v>
      </c>
      <c r="DMR10" s="61">
        <v>0</v>
      </c>
      <c r="DMS10" s="61">
        <v>100</v>
      </c>
      <c r="DMT10" s="61">
        <v>100</v>
      </c>
      <c r="DMU10" s="61">
        <v>10</v>
      </c>
      <c r="DMV10" s="61">
        <v>2</v>
      </c>
      <c r="DMW10" s="61">
        <v>0.3</v>
      </c>
      <c r="DMX10" s="61">
        <v>3</v>
      </c>
      <c r="DMY10" s="61">
        <v>4</v>
      </c>
      <c r="DMZ10" s="61">
        <v>10</v>
      </c>
      <c r="DNA10" s="61">
        <v>0.5</v>
      </c>
      <c r="DNB10" s="61">
        <v>4</v>
      </c>
      <c r="DNC10" s="61">
        <v>10500</v>
      </c>
      <c r="DND10" s="61">
        <v>20</v>
      </c>
      <c r="DNE10" s="61">
        <v>10</v>
      </c>
      <c r="DNF10" s="61">
        <v>5</v>
      </c>
      <c r="DNG10" s="61">
        <v>10500</v>
      </c>
      <c r="DNH10" s="61">
        <v>0</v>
      </c>
      <c r="DNI10" s="61">
        <v>0</v>
      </c>
      <c r="DNJ10" s="61">
        <v>0</v>
      </c>
      <c r="DNK10" s="61">
        <v>0</v>
      </c>
      <c r="DNL10" s="61">
        <v>10500</v>
      </c>
      <c r="DNM10" s="61">
        <v>120</v>
      </c>
      <c r="DNN10" s="61">
        <v>90</v>
      </c>
      <c r="DNO10" s="61">
        <v>45</v>
      </c>
      <c r="DNP10" s="61">
        <v>0</v>
      </c>
      <c r="DNQ10" s="61">
        <v>0</v>
      </c>
      <c r="DNR10" s="61">
        <v>0</v>
      </c>
      <c r="DNS10" s="61">
        <v>0</v>
      </c>
      <c r="DNT10" s="61">
        <v>0</v>
      </c>
      <c r="DNU10" s="61">
        <v>0</v>
      </c>
      <c r="DNV10" s="61">
        <v>0</v>
      </c>
      <c r="DNW10" s="61">
        <v>1</v>
      </c>
      <c r="DNX10" s="61">
        <v>1</v>
      </c>
      <c r="DNY10" s="61">
        <v>0</v>
      </c>
      <c r="DNZ10" s="61">
        <v>0</v>
      </c>
      <c r="DOA10" s="61">
        <v>0</v>
      </c>
      <c r="DOB10" s="61">
        <v>6000</v>
      </c>
      <c r="DOC10" s="61">
        <v>20</v>
      </c>
      <c r="DOD10" s="61">
        <v>100</v>
      </c>
      <c r="DOE10" s="61">
        <v>50</v>
      </c>
      <c r="DOF10" s="61">
        <v>80</v>
      </c>
      <c r="DOG10" s="61">
        <v>250</v>
      </c>
      <c r="DOH10" s="61">
        <v>100</v>
      </c>
      <c r="DOI10" s="61">
        <v>230</v>
      </c>
      <c r="DOJ10" s="61">
        <v>0</v>
      </c>
      <c r="DOK10" s="61">
        <v>0</v>
      </c>
      <c r="DOL10" s="61">
        <v>0</v>
      </c>
      <c r="DOM10" s="61">
        <v>50</v>
      </c>
      <c r="DON10" s="61">
        <v>0</v>
      </c>
      <c r="DOO10" s="61">
        <v>0</v>
      </c>
      <c r="DOP10" s="61">
        <v>0</v>
      </c>
      <c r="DOQ10" s="61">
        <v>0</v>
      </c>
      <c r="DOR10" s="61">
        <v>1</v>
      </c>
      <c r="DOS10" s="61">
        <v>0</v>
      </c>
      <c r="DOT10" s="61">
        <v>5</v>
      </c>
      <c r="DOU10" s="61">
        <v>30</v>
      </c>
      <c r="DOV10" s="61">
        <v>30</v>
      </c>
      <c r="DOW10" s="61">
        <v>70</v>
      </c>
      <c r="DOX10" s="61">
        <v>490</v>
      </c>
      <c r="DOY10" s="61">
        <v>490</v>
      </c>
      <c r="DOZ10" s="61">
        <v>300</v>
      </c>
      <c r="DPA10" s="61">
        <v>30</v>
      </c>
      <c r="DPB10" s="61">
        <v>120</v>
      </c>
      <c r="DPC10" s="61">
        <v>30</v>
      </c>
      <c r="DPE10" s="61">
        <v>0</v>
      </c>
      <c r="DPG10" s="61">
        <v>0</v>
      </c>
      <c r="DPH10" s="61">
        <v>0</v>
      </c>
      <c r="DPI10" s="61">
        <v>1</v>
      </c>
      <c r="DPJ10" s="61">
        <v>0</v>
      </c>
      <c r="DPK10" s="61">
        <v>0</v>
      </c>
      <c r="DPM10" s="61">
        <v>0</v>
      </c>
      <c r="DPO10" s="61">
        <v>0</v>
      </c>
      <c r="DPS10" s="61">
        <v>1</v>
      </c>
      <c r="DPT10" s="61">
        <v>1</v>
      </c>
      <c r="DPX10" s="61">
        <v>0</v>
      </c>
      <c r="DPY10" s="61">
        <v>0</v>
      </c>
      <c r="DQA10" s="61">
        <v>1</v>
      </c>
      <c r="DQC10" s="61">
        <v>1</v>
      </c>
      <c r="DQD10" s="61">
        <v>0</v>
      </c>
      <c r="DQE10" s="61">
        <v>1</v>
      </c>
      <c r="DQG10" s="61">
        <v>1</v>
      </c>
      <c r="DQH10" s="61">
        <v>0</v>
      </c>
      <c r="DQQ10" s="61">
        <v>0</v>
      </c>
      <c r="DQR10" s="61">
        <v>1</v>
      </c>
      <c r="DQT10" s="61">
        <v>0</v>
      </c>
      <c r="DQU10" s="61">
        <v>0</v>
      </c>
      <c r="DQX10" s="61">
        <v>1</v>
      </c>
      <c r="DQZ10" s="61">
        <v>0</v>
      </c>
      <c r="DRA10" s="61">
        <v>0</v>
      </c>
      <c r="DRB10" s="61">
        <v>1</v>
      </c>
      <c r="DRC10" s="61">
        <v>0</v>
      </c>
      <c r="DRE10" s="61">
        <v>0</v>
      </c>
      <c r="DRF10" s="61">
        <v>0</v>
      </c>
      <c r="DRG10" s="61">
        <v>0</v>
      </c>
      <c r="DRH10" s="61">
        <v>0</v>
      </c>
      <c r="DRJ10" s="61">
        <v>0</v>
      </c>
      <c r="DRN10" s="61">
        <v>1</v>
      </c>
      <c r="DRP10" s="61">
        <v>616</v>
      </c>
      <c r="DRU10" s="61">
        <v>11</v>
      </c>
      <c r="DRV10" s="61">
        <v>0</v>
      </c>
      <c r="DRW10" s="61">
        <v>166</v>
      </c>
      <c r="DRY10" s="61">
        <v>1</v>
      </c>
      <c r="DRZ10" s="61">
        <v>1</v>
      </c>
      <c r="DSA10" s="61">
        <v>1</v>
      </c>
      <c r="DSK10" s="61">
        <v>0</v>
      </c>
      <c r="DSL10" s="61">
        <v>0.5</v>
      </c>
      <c r="DSM10" s="61">
        <v>0.1</v>
      </c>
      <c r="DSN10" s="61">
        <v>0.1</v>
      </c>
      <c r="DSO10" s="61">
        <v>100</v>
      </c>
      <c r="DSP10" s="61">
        <v>35</v>
      </c>
      <c r="DSQ10" s="61">
        <v>0</v>
      </c>
      <c r="DSR10" s="61">
        <v>1</v>
      </c>
      <c r="DSS10" s="61">
        <v>2</v>
      </c>
      <c r="DST10" s="61">
        <v>100</v>
      </c>
      <c r="DSU10" s="61">
        <v>0</v>
      </c>
      <c r="DSV10" s="61">
        <v>0</v>
      </c>
      <c r="DSW10" s="61">
        <v>1</v>
      </c>
      <c r="DSX10" s="61">
        <v>1</v>
      </c>
      <c r="DSY10" s="61">
        <v>1</v>
      </c>
      <c r="DSZ10" s="61">
        <v>1</v>
      </c>
      <c r="DTA10" s="61">
        <v>0</v>
      </c>
      <c r="DTB10" s="61">
        <v>0</v>
      </c>
      <c r="DTC10" s="61">
        <v>45</v>
      </c>
      <c r="DTD10" s="61">
        <v>35</v>
      </c>
      <c r="DTE10" s="61">
        <v>0</v>
      </c>
      <c r="DTF10" s="61">
        <v>100</v>
      </c>
      <c r="DTG10" s="61">
        <v>20</v>
      </c>
      <c r="DTH10" s="61">
        <v>0</v>
      </c>
      <c r="DTI10" s="61">
        <v>0</v>
      </c>
      <c r="DTJ10" s="61">
        <v>-5</v>
      </c>
      <c r="DTK10" s="61">
        <v>15</v>
      </c>
      <c r="DTL10" s="61">
        <v>80</v>
      </c>
      <c r="DTM10" s="61">
        <v>100</v>
      </c>
      <c r="DTN10" s="61">
        <v>100</v>
      </c>
      <c r="DTO10" s="61">
        <v>0</v>
      </c>
      <c r="DTP10" s="61">
        <v>0</v>
      </c>
      <c r="DTQ10" s="61">
        <v>100</v>
      </c>
      <c r="DTR10" s="61">
        <v>-100</v>
      </c>
      <c r="DTS10" s="61">
        <v>0</v>
      </c>
      <c r="DTT10" s="61">
        <v>10</v>
      </c>
      <c r="DTU10" s="61">
        <v>0</v>
      </c>
      <c r="DTV10" s="61">
        <v>0</v>
      </c>
      <c r="DTW10" s="61">
        <v>0</v>
      </c>
      <c r="DTX10" s="61">
        <v>0</v>
      </c>
      <c r="DTY10" s="61">
        <v>10</v>
      </c>
      <c r="DTZ10" s="61">
        <v>0</v>
      </c>
      <c r="DUA10" s="61">
        <v>0</v>
      </c>
      <c r="DUB10" s="61">
        <v>0</v>
      </c>
      <c r="DUC10" s="61">
        <v>0</v>
      </c>
      <c r="DUD10" s="61">
        <v>10</v>
      </c>
      <c r="DUE10" s="61">
        <v>0</v>
      </c>
      <c r="DUF10" s="61">
        <v>0</v>
      </c>
      <c r="DUG10" s="61">
        <v>0</v>
      </c>
      <c r="DUH10" s="61">
        <v>1</v>
      </c>
      <c r="DUI10" s="61">
        <v>33</v>
      </c>
      <c r="DUJ10" s="61">
        <v>30</v>
      </c>
      <c r="DUK10" s="61">
        <v>0</v>
      </c>
      <c r="DUL10" s="61">
        <v>0</v>
      </c>
      <c r="DUM10" s="61">
        <v>9600</v>
      </c>
      <c r="DUN10" s="61">
        <v>2</v>
      </c>
      <c r="DUO10" s="61">
        <v>11</v>
      </c>
      <c r="DUP10" s="61">
        <v>111</v>
      </c>
      <c r="DUQ10" s="61">
        <v>11</v>
      </c>
      <c r="DUR10" s="61">
        <v>1</v>
      </c>
      <c r="DUS10" s="61">
        <v>9600</v>
      </c>
      <c r="DUT10" s="61">
        <v>2</v>
      </c>
      <c r="DUU10" s="61">
        <v>12</v>
      </c>
      <c r="DUV10" s="61">
        <v>112</v>
      </c>
      <c r="DUW10" s="61">
        <v>12</v>
      </c>
      <c r="DUX10" s="61">
        <v>1</v>
      </c>
      <c r="DUY10" s="61">
        <v>192</v>
      </c>
      <c r="DUZ10" s="61">
        <v>200</v>
      </c>
      <c r="DVA10" s="61">
        <v>168</v>
      </c>
      <c r="DVB10" s="61">
        <v>75</v>
      </c>
      <c r="DVC10" s="61">
        <v>502</v>
      </c>
      <c r="DVD10" s="61">
        <v>1</v>
      </c>
      <c r="DVE10" s="61">
        <v>255</v>
      </c>
      <c r="DVF10" s="61">
        <v>0</v>
      </c>
      <c r="DVG10" s="61">
        <v>255</v>
      </c>
      <c r="DVH10" s="61">
        <v>255</v>
      </c>
      <c r="DVI10" s="61">
        <v>1</v>
      </c>
      <c r="DVJ10" s="61">
        <v>0</v>
      </c>
      <c r="DVK10" s="61">
        <v>1</v>
      </c>
      <c r="DVL10" s="61">
        <v>0</v>
      </c>
      <c r="DVM10" s="61">
        <v>0</v>
      </c>
      <c r="DVN10" s="61">
        <v>0</v>
      </c>
      <c r="DVO10" s="61">
        <v>0</v>
      </c>
      <c r="DVP10" s="61">
        <v>0</v>
      </c>
      <c r="DVQ10" s="61">
        <v>0</v>
      </c>
      <c r="DVR10" s="61">
        <v>0</v>
      </c>
      <c r="DVS10" s="61">
        <v>0</v>
      </c>
      <c r="DVT10" s="61">
        <v>1</v>
      </c>
      <c r="DVU10" s="61">
        <v>65</v>
      </c>
      <c r="DVV10" s="61">
        <v>1</v>
      </c>
      <c r="DVW10" s="61">
        <v>0</v>
      </c>
      <c r="DVX10" s="61">
        <v>0</v>
      </c>
      <c r="DVY10" s="61">
        <v>0</v>
      </c>
      <c r="DVZ10" s="61">
        <v>-4.5</v>
      </c>
      <c r="DWA10" s="61">
        <v>10</v>
      </c>
      <c r="DWC10" s="61">
        <v>60</v>
      </c>
      <c r="DWD10" s="61">
        <v>55</v>
      </c>
      <c r="DWE10" s="61">
        <v>0</v>
      </c>
      <c r="DWF10" s="61">
        <v>2</v>
      </c>
      <c r="DWG10" s="61">
        <v>1.65</v>
      </c>
      <c r="DWH10" s="61">
        <v>1.82</v>
      </c>
      <c r="DWI10" s="61">
        <v>0.6</v>
      </c>
      <c r="DWJ10" s="61">
        <v>0.6</v>
      </c>
      <c r="DWK10" s="61">
        <v>1</v>
      </c>
      <c r="DWL10" s="61">
        <v>0</v>
      </c>
      <c r="DWM10" s="61">
        <v>300</v>
      </c>
      <c r="DWN10" s="61">
        <v>0</v>
      </c>
      <c r="DWO10" s="61">
        <v>300</v>
      </c>
      <c r="DWP10" s="61">
        <v>0</v>
      </c>
      <c r="DWQ10" s="61">
        <v>300</v>
      </c>
      <c r="DWR10" s="61">
        <v>0</v>
      </c>
      <c r="DWS10" s="61">
        <v>300</v>
      </c>
      <c r="DWT10" s="61">
        <v>0</v>
      </c>
      <c r="DWU10" s="61">
        <v>1</v>
      </c>
      <c r="DWV10" s="61">
        <v>0.1</v>
      </c>
      <c r="DWW10" s="61">
        <v>100</v>
      </c>
      <c r="DWX10" s="61">
        <v>0</v>
      </c>
      <c r="DWY10" s="61">
        <v>0</v>
      </c>
      <c r="DWZ10" s="61">
        <v>1</v>
      </c>
      <c r="DXA10" s="61">
        <v>0.1</v>
      </c>
      <c r="DXB10" s="61">
        <v>100</v>
      </c>
      <c r="DXC10" s="61">
        <v>0</v>
      </c>
      <c r="DXD10" s="61">
        <v>0</v>
      </c>
      <c r="DXE10" s="61">
        <v>1</v>
      </c>
      <c r="DXF10" s="61">
        <v>0.1</v>
      </c>
      <c r="DXG10" s="61">
        <v>100</v>
      </c>
      <c r="DXH10" s="61">
        <v>0</v>
      </c>
      <c r="DXI10" s="61">
        <v>0</v>
      </c>
      <c r="DXJ10" s="61">
        <v>1</v>
      </c>
      <c r="DXK10" s="61">
        <v>0.1</v>
      </c>
      <c r="DXL10" s="61">
        <v>100</v>
      </c>
      <c r="DXM10" s="61">
        <v>0</v>
      </c>
      <c r="DXN10" s="61">
        <v>560</v>
      </c>
      <c r="DXO10" s="61">
        <v>560</v>
      </c>
      <c r="DXP10" s="61">
        <v>560</v>
      </c>
      <c r="DXQ10" s="61">
        <v>560</v>
      </c>
      <c r="DXR10" s="61">
        <v>20</v>
      </c>
      <c r="DXS10" s="61">
        <v>3</v>
      </c>
      <c r="DXT10" s="61">
        <v>0.1</v>
      </c>
      <c r="DXU10" s="61">
        <v>0</v>
      </c>
      <c r="DXV10" s="61">
        <v>0</v>
      </c>
      <c r="DXW10" s="61">
        <v>0</v>
      </c>
      <c r="DXX10" s="61">
        <v>15</v>
      </c>
      <c r="DXY10" s="61">
        <v>30</v>
      </c>
      <c r="DXZ10" s="61">
        <v>0.01</v>
      </c>
      <c r="DYA10" s="61">
        <v>0.4</v>
      </c>
      <c r="DYB10" s="61">
        <v>0</v>
      </c>
      <c r="DYC10" s="61">
        <v>60</v>
      </c>
      <c r="DYD10" s="61">
        <v>30</v>
      </c>
      <c r="DYE10" s="61">
        <v>0</v>
      </c>
      <c r="DYF10" s="61">
        <v>0</v>
      </c>
      <c r="DYG10" s="61">
        <v>0</v>
      </c>
      <c r="DYH10" s="61">
        <v>0</v>
      </c>
      <c r="DYI10" s="61">
        <v>1200</v>
      </c>
      <c r="DYJ10" s="61">
        <v>1400</v>
      </c>
      <c r="DYK10" s="61">
        <v>0</v>
      </c>
      <c r="DYL10" s="61">
        <v>0.5</v>
      </c>
      <c r="DYN10" s="61">
        <v>0</v>
      </c>
      <c r="DYO10" s="61">
        <v>0</v>
      </c>
      <c r="DYP10" s="61">
        <v>1000</v>
      </c>
      <c r="DYQ10" s="61">
        <v>1</v>
      </c>
      <c r="DYR10" s="61">
        <v>2</v>
      </c>
      <c r="DYS10" s="61">
        <v>0</v>
      </c>
      <c r="DYT10" s="61">
        <v>0.1</v>
      </c>
      <c r="DYU10" s="61">
        <v>30</v>
      </c>
      <c r="DYV10" s="61">
        <v>12.5</v>
      </c>
      <c r="DYW10" s="61">
        <v>1</v>
      </c>
      <c r="DYX10" s="61">
        <v>0.1</v>
      </c>
      <c r="DYY10" s="61">
        <v>2.2000000000000002</v>
      </c>
      <c r="DYZ10" s="61">
        <v>12.5</v>
      </c>
      <c r="DZA10" s="61">
        <v>0</v>
      </c>
      <c r="DZB10" s="61">
        <v>12</v>
      </c>
      <c r="DZC10" s="61">
        <v>0</v>
      </c>
      <c r="DZD10" s="61">
        <v>0</v>
      </c>
      <c r="DZE10" s="61">
        <v>1</v>
      </c>
      <c r="DZF10" s="61">
        <v>0</v>
      </c>
      <c r="DZQ10" s="61">
        <v>0</v>
      </c>
      <c r="DZR10" s="61">
        <v>50</v>
      </c>
      <c r="DZS10" s="61">
        <v>50</v>
      </c>
      <c r="DZT10" s="61">
        <v>50</v>
      </c>
      <c r="DZU10" s="61">
        <v>50</v>
      </c>
      <c r="DZV10" s="61">
        <v>50</v>
      </c>
      <c r="DZX10" s="61">
        <v>1</v>
      </c>
      <c r="DZY10" s="61">
        <v>5.0000000000000001E-4</v>
      </c>
      <c r="DZZ10" s="61">
        <v>5.0000000000000001E-4</v>
      </c>
      <c r="EAA10" s="61">
        <v>0</v>
      </c>
      <c r="EAB10" s="61">
        <v>80</v>
      </c>
      <c r="EAC10" s="61">
        <v>80</v>
      </c>
      <c r="EAD10" s="61">
        <v>0</v>
      </c>
      <c r="EAE10" s="61">
        <v>0</v>
      </c>
      <c r="EAF10" s="61">
        <v>0</v>
      </c>
      <c r="EAG10" s="61">
        <v>0</v>
      </c>
      <c r="EAH10" s="61">
        <v>1</v>
      </c>
      <c r="EAI10" s="61">
        <v>0</v>
      </c>
      <c r="EAJ10" s="61">
        <v>0</v>
      </c>
      <c r="EAK10" s="61">
        <v>0</v>
      </c>
      <c r="EAL10" s="61">
        <v>0</v>
      </c>
      <c r="EAM10" s="61">
        <v>100</v>
      </c>
      <c r="EAN10" s="61">
        <v>0</v>
      </c>
      <c r="EAO10" s="61">
        <v>0.3</v>
      </c>
      <c r="EAP10" s="61">
        <v>1</v>
      </c>
      <c r="EAQ10" s="61">
        <v>25</v>
      </c>
      <c r="EAR10" s="61">
        <v>6.5</v>
      </c>
      <c r="EAS10" s="61">
        <v>100</v>
      </c>
      <c r="EAT10" s="61">
        <v>0</v>
      </c>
      <c r="EAU10" s="61">
        <v>20</v>
      </c>
      <c r="EAV10" s="61">
        <v>0</v>
      </c>
      <c r="EAW10" s="61">
        <v>0.5</v>
      </c>
      <c r="EAX10" s="61">
        <v>0</v>
      </c>
      <c r="EAY10" s="61">
        <v>4</v>
      </c>
      <c r="EAZ10" s="61">
        <v>50</v>
      </c>
      <c r="EBA10" s="61">
        <v>0</v>
      </c>
      <c r="EBB10" s="61">
        <v>25</v>
      </c>
      <c r="EBC10" s="61">
        <v>10</v>
      </c>
      <c r="EBD10" s="61">
        <v>250</v>
      </c>
      <c r="EBE10" s="61">
        <v>3</v>
      </c>
      <c r="EBF10" s="61">
        <v>0.1</v>
      </c>
      <c r="EBG10" s="61">
        <v>0.1</v>
      </c>
      <c r="EBH10" s="61">
        <v>1</v>
      </c>
      <c r="EBI10" s="61">
        <v>2</v>
      </c>
      <c r="EBJ10" s="61">
        <v>0.1</v>
      </c>
      <c r="EBK10" s="61">
        <v>1</v>
      </c>
      <c r="EBL10" s="61">
        <v>10</v>
      </c>
      <c r="EBM10" s="61">
        <v>0.1</v>
      </c>
      <c r="EBN10" s="61">
        <v>1</v>
      </c>
      <c r="EBO10" s="61">
        <v>10</v>
      </c>
      <c r="EBP10" s="61">
        <v>0.1</v>
      </c>
      <c r="EBQ10" s="61">
        <v>1</v>
      </c>
      <c r="EBR10" s="61">
        <v>0</v>
      </c>
      <c r="EBS10" s="61">
        <v>1</v>
      </c>
      <c r="EBT10" s="61">
        <v>4000</v>
      </c>
      <c r="EBU10" s="61">
        <v>2000</v>
      </c>
      <c r="EBV10" s="61">
        <v>20000</v>
      </c>
      <c r="EBW10" s="61">
        <v>10000</v>
      </c>
      <c r="EBX10" s="61">
        <v>2425</v>
      </c>
      <c r="EBY10" s="61">
        <v>1212</v>
      </c>
      <c r="EBZ10" s="61">
        <v>0</v>
      </c>
      <c r="ECA10" s="61">
        <v>0</v>
      </c>
      <c r="ECB10" s="61">
        <v>2</v>
      </c>
      <c r="ECC10" s="61">
        <v>1</v>
      </c>
      <c r="ECD10" s="61">
        <v>30</v>
      </c>
      <c r="ECE10" s="61">
        <v>150</v>
      </c>
      <c r="ECF10" s="61">
        <v>20</v>
      </c>
      <c r="ECG10" s="61">
        <v>120</v>
      </c>
      <c r="ECH10" s="61">
        <v>0</v>
      </c>
      <c r="ECI10" s="61">
        <v>1</v>
      </c>
      <c r="ECJ10" s="61">
        <v>1</v>
      </c>
      <c r="ECK10" s="61">
        <v>1</v>
      </c>
      <c r="ECL10" s="61">
        <v>1</v>
      </c>
      <c r="ECM10" s="61">
        <v>1</v>
      </c>
      <c r="ECP10" s="61">
        <v>1</v>
      </c>
      <c r="ECR10" s="61">
        <v>0</v>
      </c>
      <c r="ECS10" s="61">
        <v>0</v>
      </c>
      <c r="ECT10" s="61">
        <v>0</v>
      </c>
      <c r="ECU10" s="61">
        <v>0</v>
      </c>
      <c r="ECV10" s="61">
        <v>0</v>
      </c>
      <c r="ECW10" s="61">
        <v>0</v>
      </c>
      <c r="ECX10" s="61">
        <v>0</v>
      </c>
      <c r="ECY10" s="61">
        <v>0</v>
      </c>
      <c r="ECZ10" s="61">
        <v>0</v>
      </c>
      <c r="EDA10" s="61">
        <v>0</v>
      </c>
      <c r="EDB10" s="61">
        <v>60</v>
      </c>
      <c r="EDC10" s="61">
        <v>60</v>
      </c>
      <c r="EDD10" s="61">
        <v>0</v>
      </c>
      <c r="EDE10" s="61">
        <v>200</v>
      </c>
      <c r="EDF10" s="61">
        <v>2</v>
      </c>
      <c r="EDG10" s="61">
        <v>0</v>
      </c>
      <c r="EDH10" s="61">
        <v>200</v>
      </c>
      <c r="EDI10" s="61">
        <v>200</v>
      </c>
      <c r="EDJ10" s="61">
        <v>200</v>
      </c>
      <c r="EDK10" s="61">
        <v>2</v>
      </c>
      <c r="EDL10" s="61">
        <v>200</v>
      </c>
      <c r="EDM10" s="61">
        <v>1</v>
      </c>
      <c r="EDN10" s="61">
        <v>5</v>
      </c>
      <c r="EDO10" s="61">
        <v>5</v>
      </c>
      <c r="EDP10" s="61">
        <v>1000</v>
      </c>
      <c r="EDQ10" s="61">
        <v>1000</v>
      </c>
      <c r="EDR10" s="61">
        <v>5</v>
      </c>
      <c r="EDS10" s="61">
        <v>5</v>
      </c>
      <c r="EDT10" s="61">
        <v>1000</v>
      </c>
      <c r="EDU10" s="61">
        <v>1000</v>
      </c>
      <c r="EDV10" s="61">
        <v>250</v>
      </c>
      <c r="EDW10" s="61">
        <v>100</v>
      </c>
      <c r="EEH10" s="61">
        <v>0</v>
      </c>
      <c r="EEI10" s="61">
        <v>0</v>
      </c>
      <c r="EEJ10" s="61">
        <v>0</v>
      </c>
      <c r="EEK10" s="61">
        <v>0</v>
      </c>
      <c r="EEL10" s="61">
        <v>0</v>
      </c>
      <c r="EEM10" s="61">
        <v>0</v>
      </c>
      <c r="EEN10" s="61">
        <v>48</v>
      </c>
      <c r="EEO10" s="61">
        <v>20</v>
      </c>
      <c r="EEQ10" s="61">
        <v>180</v>
      </c>
      <c r="EER10" s="61">
        <v>360</v>
      </c>
      <c r="EES10" s="61">
        <v>720</v>
      </c>
      <c r="EET10" s="61">
        <v>700</v>
      </c>
      <c r="EEU10" s="61">
        <v>630</v>
      </c>
      <c r="EEV10" s="61">
        <v>630</v>
      </c>
      <c r="EEW10" s="61">
        <v>625</v>
      </c>
      <c r="EEX10" s="61">
        <v>20</v>
      </c>
      <c r="EEY10" s="61">
        <v>40</v>
      </c>
      <c r="EEZ10" s="61">
        <v>0</v>
      </c>
      <c r="EFA10" s="61">
        <v>0</v>
      </c>
      <c r="EFB10" s="61">
        <v>20</v>
      </c>
      <c r="EFC10" s="61">
        <v>20</v>
      </c>
      <c r="EFD10" s="61">
        <v>720</v>
      </c>
      <c r="EFE10" s="61">
        <v>0</v>
      </c>
      <c r="EFF10" s="61">
        <v>0</v>
      </c>
      <c r="EFG10" s="61">
        <v>600</v>
      </c>
      <c r="EFH10" s="61">
        <v>3600</v>
      </c>
      <c r="EFI10" s="61">
        <v>210</v>
      </c>
      <c r="EFJ10" s="61">
        <v>1.5</v>
      </c>
      <c r="EFK10" s="61">
        <v>1</v>
      </c>
      <c r="EFL10" s="61">
        <v>650</v>
      </c>
      <c r="EFM10" s="61">
        <v>700</v>
      </c>
      <c r="EFN10" s="61">
        <v>0</v>
      </c>
      <c r="EFO10" s="61">
        <v>0</v>
      </c>
      <c r="EFP10" s="61">
        <v>0</v>
      </c>
      <c r="EFQ10" s="61">
        <v>0</v>
      </c>
      <c r="EIF10" s="61">
        <v>0</v>
      </c>
      <c r="EIG10" s="61">
        <v>0</v>
      </c>
      <c r="EIH10" s="61">
        <v>0</v>
      </c>
      <c r="EII10" s="61">
        <v>0</v>
      </c>
      <c r="EIN10" s="61">
        <v>0</v>
      </c>
      <c r="EIO10" s="61">
        <v>0</v>
      </c>
      <c r="EIP10" s="61">
        <v>1200</v>
      </c>
      <c r="EIQ10" s="61">
        <v>1000</v>
      </c>
      <c r="EIU10" s="61">
        <v>1000</v>
      </c>
      <c r="EJA10" s="61">
        <v>5</v>
      </c>
      <c r="EJB10" s="61">
        <v>250</v>
      </c>
      <c r="EJC10" s="61">
        <v>250</v>
      </c>
      <c r="EJF10" s="61">
        <v>100</v>
      </c>
      <c r="EJG10" s="61">
        <v>50</v>
      </c>
      <c r="EJH10" s="61">
        <v>1000</v>
      </c>
      <c r="EJI10" s="61">
        <v>680</v>
      </c>
      <c r="EJJ10" s="61">
        <v>640</v>
      </c>
      <c r="EJL10" s="61">
        <v>650</v>
      </c>
      <c r="EJO10" s="61">
        <v>640</v>
      </c>
      <c r="EJP10" s="61">
        <v>5</v>
      </c>
      <c r="EJQ10" s="61">
        <v>680</v>
      </c>
      <c r="EJR10" s="61">
        <v>5</v>
      </c>
      <c r="EJZ10" s="61">
        <v>5</v>
      </c>
      <c r="EKA10" s="61">
        <v>1000</v>
      </c>
      <c r="EKD10" s="61">
        <v>100</v>
      </c>
      <c r="EKE10" s="61">
        <v>0</v>
      </c>
      <c r="EKF10" s="61">
        <v>0</v>
      </c>
      <c r="EKG10" s="61">
        <v>1</v>
      </c>
      <c r="EKH10" s="61">
        <v>0</v>
      </c>
      <c r="EKI10" s="61">
        <v>0</v>
      </c>
      <c r="EKJ10" s="61">
        <v>0</v>
      </c>
      <c r="EKK10" s="61">
        <v>0</v>
      </c>
      <c r="EKL10" s="61">
        <v>1.3168800000000001</v>
      </c>
      <c r="EKM10" s="61">
        <v>10.18</v>
      </c>
      <c r="EKN10" s="61">
        <v>9.75</v>
      </c>
      <c r="EKO10" s="61">
        <v>0.76200000000000001</v>
      </c>
      <c r="EKP10" s="61">
        <v>1.3168800000000001</v>
      </c>
      <c r="EKQ10" s="61">
        <v>10</v>
      </c>
      <c r="EKR10" s="61">
        <v>9.5399999999999991</v>
      </c>
      <c r="EKS10" s="61">
        <v>0.72</v>
      </c>
      <c r="EKT10" s="61">
        <v>1.3168800000000001</v>
      </c>
      <c r="EKU10" s="61">
        <v>10</v>
      </c>
      <c r="EKV10" s="61">
        <v>9.5399999999999991</v>
      </c>
      <c r="EKW10" s="61">
        <v>0.72</v>
      </c>
      <c r="EKX10" s="61">
        <v>1.3168800000000001</v>
      </c>
      <c r="EKY10" s="61">
        <v>10</v>
      </c>
      <c r="EKZ10" s="61">
        <v>9.5399999999999991</v>
      </c>
      <c r="ELA10" s="61">
        <v>0.72</v>
      </c>
      <c r="ELB10" s="61">
        <v>0</v>
      </c>
      <c r="ELC10" s="61">
        <v>0</v>
      </c>
      <c r="ELD10" s="61">
        <v>0</v>
      </c>
      <c r="ELE10" s="61">
        <v>0</v>
      </c>
      <c r="ELF10" s="61">
        <v>0</v>
      </c>
      <c r="ELG10" s="61">
        <v>0</v>
      </c>
      <c r="ELH10" s="61">
        <v>0</v>
      </c>
      <c r="ELI10" s="61">
        <v>0</v>
      </c>
      <c r="ELJ10" s="61">
        <v>250</v>
      </c>
      <c r="ELK10" s="61">
        <v>-20</v>
      </c>
      <c r="ELL10" s="61">
        <v>0</v>
      </c>
      <c r="ELM10" s="61">
        <v>0</v>
      </c>
      <c r="ELN10" s="61">
        <v>0</v>
      </c>
      <c r="ELO10" s="61">
        <v>0</v>
      </c>
      <c r="ELP10" s="61">
        <v>0</v>
      </c>
      <c r="ELQ10" s="61">
        <v>0</v>
      </c>
      <c r="ELR10" s="61">
        <v>0</v>
      </c>
      <c r="ELS10" s="61">
        <v>0</v>
      </c>
      <c r="ELT10" s="61">
        <v>0</v>
      </c>
      <c r="ELU10" s="61">
        <v>0</v>
      </c>
      <c r="ELV10" s="61">
        <v>0</v>
      </c>
      <c r="ELW10" s="61">
        <v>0</v>
      </c>
      <c r="ELX10" s="61">
        <v>0</v>
      </c>
      <c r="ELY10" s="61">
        <v>0</v>
      </c>
      <c r="ELZ10" s="61">
        <v>0</v>
      </c>
      <c r="EMA10" s="61">
        <v>0</v>
      </c>
      <c r="EMB10" s="61">
        <v>0</v>
      </c>
      <c r="EMC10" s="61">
        <v>0</v>
      </c>
      <c r="EMD10" s="61">
        <v>0</v>
      </c>
      <c r="EME10" s="61">
        <v>0</v>
      </c>
      <c r="EMF10" s="61">
        <v>0</v>
      </c>
      <c r="EMG10" s="61">
        <v>0</v>
      </c>
      <c r="EMH10" s="61">
        <v>0</v>
      </c>
      <c r="EMI10" s="61">
        <v>0</v>
      </c>
      <c r="EMJ10" s="61">
        <v>0</v>
      </c>
      <c r="EMK10" s="61">
        <v>0</v>
      </c>
      <c r="EML10" s="61">
        <v>10</v>
      </c>
      <c r="EMM10" s="61">
        <v>0</v>
      </c>
      <c r="EMN10" s="61">
        <v>0</v>
      </c>
      <c r="EMO10" s="61">
        <v>300</v>
      </c>
      <c r="EMP10" s="61">
        <v>1</v>
      </c>
      <c r="EMQ10" s="61">
        <v>500</v>
      </c>
      <c r="EMR10" s="61">
        <v>7000</v>
      </c>
      <c r="EMS10" s="61">
        <v>30</v>
      </c>
      <c r="EMT10" s="61">
        <v>50</v>
      </c>
      <c r="EMU10" s="61">
        <v>0</v>
      </c>
      <c r="EMV10" s="61">
        <v>10000</v>
      </c>
      <c r="EMW10" s="61">
        <v>0</v>
      </c>
      <c r="EMX10" s="61">
        <v>30</v>
      </c>
      <c r="EMY10" s="61">
        <v>5</v>
      </c>
      <c r="EMZ10" s="61">
        <v>0</v>
      </c>
      <c r="ENA10" s="61">
        <v>0</v>
      </c>
      <c r="ENB10" s="61">
        <v>0</v>
      </c>
      <c r="ENC10" s="61">
        <v>0</v>
      </c>
      <c r="END10" s="61">
        <v>1</v>
      </c>
      <c r="ENE10" s="61">
        <v>0</v>
      </c>
      <c r="ENF10" s="61">
        <v>0</v>
      </c>
      <c r="ENG10" s="61">
        <v>0.3</v>
      </c>
      <c r="ENH10" s="61">
        <v>0</v>
      </c>
      <c r="ENI10" s="61">
        <v>0</v>
      </c>
      <c r="ENJ10" s="61">
        <v>0</v>
      </c>
      <c r="ENK10" s="61">
        <v>25</v>
      </c>
      <c r="ENL10" s="61">
        <v>0</v>
      </c>
      <c r="ENM10" s="61">
        <v>0</v>
      </c>
      <c r="ENN10" s="61">
        <v>10000</v>
      </c>
      <c r="ENO10" s="61">
        <v>0</v>
      </c>
      <c r="ENP10" s="61">
        <v>0</v>
      </c>
      <c r="ENQ10" s="61">
        <v>0</v>
      </c>
      <c r="ENR10" s="61">
        <v>0</v>
      </c>
      <c r="ENS10" s="61">
        <v>20</v>
      </c>
      <c r="ENT10" s="61">
        <v>1</v>
      </c>
      <c r="ENU10" s="61">
        <v>1</v>
      </c>
      <c r="ENV10" s="61">
        <v>1</v>
      </c>
      <c r="ENW10" s="61">
        <v>1</v>
      </c>
      <c r="ENX10" s="61">
        <v>0</v>
      </c>
      <c r="ENY10" s="61">
        <v>0</v>
      </c>
      <c r="ENZ10" s="61">
        <v>0</v>
      </c>
      <c r="EOA10" s="61">
        <v>0</v>
      </c>
      <c r="EOB10" s="61">
        <v>0</v>
      </c>
      <c r="EOC10" s="61">
        <v>0</v>
      </c>
      <c r="EOD10" s="61">
        <v>0</v>
      </c>
      <c r="EOE10" s="61">
        <v>0</v>
      </c>
      <c r="EOF10" s="61">
        <v>0</v>
      </c>
      <c r="EOG10" s="61">
        <v>20</v>
      </c>
      <c r="EOH10" s="61">
        <v>40</v>
      </c>
      <c r="EOI10" s="61">
        <v>0.1</v>
      </c>
      <c r="EOJ10" s="61">
        <v>0.2</v>
      </c>
      <c r="EOK10" s="61">
        <v>0</v>
      </c>
      <c r="EOL10" s="61">
        <v>0</v>
      </c>
      <c r="EOM10" s="61">
        <v>0</v>
      </c>
      <c r="EON10" s="61">
        <v>0</v>
      </c>
      <c r="EOO10" s="61">
        <v>100</v>
      </c>
      <c r="EOP10" s="61">
        <v>100</v>
      </c>
      <c r="EOQ10" s="61">
        <v>0</v>
      </c>
      <c r="EOR10" s="61">
        <v>10</v>
      </c>
      <c r="EOS10" s="61">
        <v>3</v>
      </c>
      <c r="EOT10" s="61">
        <v>100</v>
      </c>
      <c r="EOU10" s="61">
        <v>35</v>
      </c>
      <c r="EOV10" s="61">
        <v>0</v>
      </c>
      <c r="EOW10" s="61">
        <v>5</v>
      </c>
      <c r="EOX10" s="61">
        <v>40</v>
      </c>
      <c r="EOY10" s="61">
        <v>60</v>
      </c>
      <c r="EOZ10" s="61">
        <v>10</v>
      </c>
      <c r="EPA10" s="61">
        <v>0</v>
      </c>
      <c r="EPB10" s="61">
        <v>0</v>
      </c>
      <c r="EPC10" s="61">
        <v>0</v>
      </c>
      <c r="EPT10" s="61">
        <v>20</v>
      </c>
      <c r="EPU10" s="61">
        <v>30</v>
      </c>
      <c r="EPV10" s="61">
        <v>0</v>
      </c>
      <c r="EPW10" s="61">
        <v>0</v>
      </c>
      <c r="EPZ10" s="61">
        <v>0</v>
      </c>
      <c r="EQA10" s="61">
        <v>0</v>
      </c>
      <c r="EQB10" s="61">
        <v>30</v>
      </c>
      <c r="EQC10" s="61">
        <v>75</v>
      </c>
      <c r="EQD10" s="61">
        <v>20</v>
      </c>
      <c r="EQE10" s="61">
        <v>30</v>
      </c>
      <c r="EQF10" s="61">
        <v>0</v>
      </c>
      <c r="EQG10" s="61">
        <v>0</v>
      </c>
      <c r="EQJ10" s="61">
        <v>0</v>
      </c>
      <c r="EQK10" s="61">
        <v>0</v>
      </c>
      <c r="EQL10" s="61">
        <v>30</v>
      </c>
      <c r="EQM10" s="61">
        <v>75</v>
      </c>
      <c r="EQN10" s="61">
        <v>20</v>
      </c>
      <c r="EQO10" s="61">
        <v>30</v>
      </c>
      <c r="EQP10" s="61">
        <v>0</v>
      </c>
      <c r="EQQ10" s="61">
        <v>0</v>
      </c>
      <c r="EQT10" s="61">
        <v>0</v>
      </c>
      <c r="EQU10" s="61">
        <v>0</v>
      </c>
      <c r="EQV10" s="61">
        <v>30</v>
      </c>
      <c r="EQW10" s="61">
        <v>75</v>
      </c>
      <c r="EQX10" s="61">
        <v>20</v>
      </c>
      <c r="EQY10" s="61">
        <v>30</v>
      </c>
      <c r="EQZ10" s="61">
        <v>0</v>
      </c>
      <c r="ERA10" s="61">
        <v>0</v>
      </c>
      <c r="ERD10" s="61">
        <v>0</v>
      </c>
      <c r="ERE10" s="61">
        <v>0</v>
      </c>
      <c r="ERF10" s="61">
        <v>30</v>
      </c>
      <c r="ERG10" s="61">
        <v>75</v>
      </c>
      <c r="ERH10" s="61">
        <v>20</v>
      </c>
      <c r="ERI10" s="61">
        <v>20</v>
      </c>
      <c r="ERJ10" s="61">
        <v>5</v>
      </c>
      <c r="ERK10" s="61">
        <v>5</v>
      </c>
      <c r="ERL10" s="61">
        <v>5</v>
      </c>
      <c r="ERM10" s="61">
        <v>0</v>
      </c>
      <c r="ERN10" s="61">
        <v>5</v>
      </c>
      <c r="ERO10" s="61">
        <v>0</v>
      </c>
      <c r="ERP10" s="61">
        <v>5</v>
      </c>
      <c r="ERQ10" s="61">
        <v>0</v>
      </c>
      <c r="ERT10" s="61">
        <v>120</v>
      </c>
      <c r="ERU10" s="61">
        <v>0</v>
      </c>
      <c r="ERV10" s="61">
        <v>30000</v>
      </c>
      <c r="ERW10" s="61">
        <v>30000</v>
      </c>
      <c r="ERX10" s="61">
        <v>17500</v>
      </c>
      <c r="ERY10" s="61">
        <v>0</v>
      </c>
      <c r="ERZ10" s="61">
        <v>40</v>
      </c>
      <c r="ESA10" s="61">
        <v>40</v>
      </c>
      <c r="ESB10" s="61">
        <v>40</v>
      </c>
      <c r="ESC10" s="61">
        <v>0</v>
      </c>
      <c r="ESD10" s="61">
        <v>40</v>
      </c>
      <c r="ESE10" s="61">
        <v>40</v>
      </c>
      <c r="ESF10" s="61">
        <v>40</v>
      </c>
      <c r="ESG10" s="61">
        <v>0</v>
      </c>
      <c r="ESH10" s="61">
        <v>40</v>
      </c>
      <c r="ESI10" s="61">
        <v>40</v>
      </c>
      <c r="ESJ10" s="61">
        <v>40</v>
      </c>
      <c r="ESK10" s="61">
        <v>0</v>
      </c>
      <c r="ESL10" s="61">
        <v>40</v>
      </c>
      <c r="ESM10" s="61">
        <v>40</v>
      </c>
      <c r="ESN10" s="61">
        <v>40</v>
      </c>
      <c r="ESO10" s="61">
        <v>1410</v>
      </c>
      <c r="ESP10" s="61">
        <v>1410</v>
      </c>
      <c r="ESQ10" s="61">
        <v>1410</v>
      </c>
      <c r="ESR10" s="61">
        <v>400</v>
      </c>
      <c r="ESS10" s="61">
        <v>400</v>
      </c>
      <c r="EST10" s="61">
        <v>60000</v>
      </c>
      <c r="ESU10" s="61">
        <v>60000</v>
      </c>
      <c r="ESV10" s="61">
        <v>100</v>
      </c>
      <c r="ESW10" s="61">
        <v>30</v>
      </c>
      <c r="ETM10" s="61">
        <v>3326</v>
      </c>
      <c r="ETN10" s="61">
        <v>88</v>
      </c>
      <c r="ETO10" s="61">
        <v>90</v>
      </c>
      <c r="ETP10" s="61">
        <v>3</v>
      </c>
      <c r="EUJ10" s="61">
        <v>1</v>
      </c>
      <c r="EUK10" s="61">
        <v>-10</v>
      </c>
      <c r="EUL10" s="61">
        <v>10</v>
      </c>
      <c r="EUS10" s="61">
        <v>0.5</v>
      </c>
      <c r="EUT10" s="61">
        <v>0</v>
      </c>
      <c r="EUU10" s="61">
        <v>0</v>
      </c>
      <c r="EVB10" s="61">
        <v>4</v>
      </c>
      <c r="EVC10" s="61">
        <v>5</v>
      </c>
      <c r="EVD10" s="61">
        <v>135</v>
      </c>
      <c r="EVE10" s="61">
        <v>1</v>
      </c>
      <c r="EVF10" s="61">
        <v>1</v>
      </c>
      <c r="EVH10" s="61">
        <v>0</v>
      </c>
      <c r="EVI10" s="61">
        <v>0</v>
      </c>
      <c r="EVK10" s="61">
        <v>1</v>
      </c>
      <c r="EVL10" s="61">
        <v>1</v>
      </c>
      <c r="EVM10" s="61">
        <v>0</v>
      </c>
      <c r="EVR10" s="61">
        <v>150</v>
      </c>
      <c r="EVS10" s="61">
        <v>200</v>
      </c>
      <c r="EVT10" s="61">
        <v>75</v>
      </c>
      <c r="EVU10" s="61">
        <v>90</v>
      </c>
      <c r="EVV10" s="61">
        <v>75</v>
      </c>
      <c r="EVW10" s="61">
        <v>90</v>
      </c>
      <c r="EVX10" s="61">
        <v>5</v>
      </c>
      <c r="EVY10" s="61">
        <v>5</v>
      </c>
      <c r="EVZ10" s="61">
        <v>10</v>
      </c>
      <c r="EWA10" s="61">
        <v>10</v>
      </c>
      <c r="EWB10" s="61">
        <v>140</v>
      </c>
      <c r="EWC10" s="61">
        <v>145</v>
      </c>
      <c r="EWD10" s="61">
        <v>140</v>
      </c>
      <c r="EWE10" s="61">
        <v>145</v>
      </c>
      <c r="EWF10" s="61">
        <v>140</v>
      </c>
      <c r="EWG10" s="61">
        <v>145</v>
      </c>
      <c r="EWH10" s="61">
        <v>140</v>
      </c>
      <c r="EWI10" s="61">
        <v>5</v>
      </c>
      <c r="EWJ10" s="61">
        <v>175</v>
      </c>
      <c r="EWK10" s="61">
        <v>5</v>
      </c>
      <c r="EWL10" s="61">
        <v>5</v>
      </c>
      <c r="EWM10" s="61">
        <v>1</v>
      </c>
      <c r="EWN10" s="61">
        <v>40</v>
      </c>
      <c r="EWO10" s="61">
        <v>1</v>
      </c>
      <c r="EWS10" s="61">
        <v>150</v>
      </c>
      <c r="EWT10" s="61">
        <v>1000</v>
      </c>
      <c r="EWU10" s="61">
        <v>80</v>
      </c>
      <c r="EWV10" s="61">
        <v>60</v>
      </c>
      <c r="EWW10" s="61">
        <v>45</v>
      </c>
      <c r="EWX10" s="61">
        <v>300</v>
      </c>
      <c r="EWZ10" s="61">
        <v>75</v>
      </c>
      <c r="EXA10" s="61">
        <v>1.5</v>
      </c>
      <c r="EXB10" s="61">
        <v>0</v>
      </c>
      <c r="EXC10" s="61">
        <v>0</v>
      </c>
      <c r="EXD10" s="61">
        <v>0</v>
      </c>
      <c r="EXF10" s="61">
        <v>0.1</v>
      </c>
      <c r="EXG10" s="61">
        <v>0.84</v>
      </c>
      <c r="EXH10" s="61">
        <v>60</v>
      </c>
      <c r="EXI10" s="61">
        <v>0</v>
      </c>
      <c r="EXJ10" s="61">
        <v>90</v>
      </c>
      <c r="EXK10" s="61">
        <v>80</v>
      </c>
      <c r="EXL10" s="61">
        <v>70</v>
      </c>
      <c r="EXM10" s="61">
        <v>60</v>
      </c>
      <c r="EXN10" s="61">
        <v>55</v>
      </c>
      <c r="EXO10" s="61">
        <v>4</v>
      </c>
      <c r="EXP10" s="61">
        <v>20</v>
      </c>
      <c r="EXQ10" s="61">
        <v>0</v>
      </c>
      <c r="EXR10" s="61">
        <v>930</v>
      </c>
      <c r="EXS10" s="61">
        <v>0</v>
      </c>
      <c r="EXT10" s="61">
        <v>5000</v>
      </c>
      <c r="EXU10" s="61">
        <v>50</v>
      </c>
      <c r="EXV10" s="61">
        <v>5</v>
      </c>
      <c r="EXW10" s="61">
        <v>0</v>
      </c>
      <c r="EXX10" s="61">
        <v>90</v>
      </c>
      <c r="EXY10" s="61">
        <v>80</v>
      </c>
      <c r="EXZ10" s="61">
        <v>70</v>
      </c>
      <c r="EYA10" s="61">
        <v>60</v>
      </c>
      <c r="EYB10" s="61">
        <v>55</v>
      </c>
      <c r="EYC10" s="61">
        <v>4</v>
      </c>
      <c r="EYD10" s="61">
        <v>20</v>
      </c>
      <c r="EYE10" s="61">
        <v>500</v>
      </c>
      <c r="EYF10" s="61">
        <v>1000</v>
      </c>
      <c r="EYJ10" s="61">
        <v>0</v>
      </c>
      <c r="EYK10" s="61">
        <v>1</v>
      </c>
      <c r="EYL10" s="61">
        <v>1</v>
      </c>
      <c r="EYM10" s="61">
        <v>0.95</v>
      </c>
      <c r="EYN10" s="61">
        <v>0.98</v>
      </c>
      <c r="EYO10" s="61">
        <v>1</v>
      </c>
      <c r="EYP10" s="61">
        <v>-0.98</v>
      </c>
      <c r="EYQ10" s="61">
        <v>-0.95</v>
      </c>
      <c r="EYR10" s="61">
        <v>0</v>
      </c>
      <c r="EYS10" s="61">
        <v>20</v>
      </c>
      <c r="EYT10" s="61">
        <v>0.8</v>
      </c>
      <c r="EYU10" s="61">
        <v>-0.95</v>
      </c>
      <c r="EYV10" s="61">
        <v>0.98</v>
      </c>
      <c r="EYX10" s="61">
        <v>0</v>
      </c>
      <c r="EYY10" s="61">
        <v>100</v>
      </c>
      <c r="EYZ10" s="61">
        <v>1</v>
      </c>
      <c r="EZA10" s="61">
        <v>100</v>
      </c>
      <c r="EZB10" s="61">
        <v>4</v>
      </c>
      <c r="EZC10" s="61">
        <v>20</v>
      </c>
      <c r="EZD10" s="61">
        <v>90</v>
      </c>
      <c r="EZE10" s="61">
        <v>110</v>
      </c>
      <c r="EZF10" s="61">
        <v>400</v>
      </c>
      <c r="EZI10" s="61">
        <v>0</v>
      </c>
      <c r="EZJ10" s="61">
        <v>0</v>
      </c>
      <c r="EZK10" s="61">
        <v>1</v>
      </c>
      <c r="EZL10" s="61">
        <v>100</v>
      </c>
      <c r="EZM10" s="61">
        <v>50</v>
      </c>
      <c r="EZN10" s="61">
        <v>25</v>
      </c>
      <c r="EZO10" s="61">
        <v>-25</v>
      </c>
      <c r="EZP10" s="61">
        <v>-50</v>
      </c>
      <c r="EZQ10" s="61">
        <v>4</v>
      </c>
      <c r="EZR10" s="61">
        <v>20</v>
      </c>
      <c r="EZS10" s="61">
        <v>-100</v>
      </c>
      <c r="EZT10" s="61">
        <v>100</v>
      </c>
      <c r="EZU10" s="61">
        <v>0</v>
      </c>
      <c r="EZV10" s="61">
        <v>0</v>
      </c>
      <c r="EZW10" s="61">
        <v>4</v>
      </c>
      <c r="EZX10" s="61">
        <v>20</v>
      </c>
      <c r="EZY10" s="61">
        <v>-100</v>
      </c>
      <c r="EZZ10" s="61">
        <v>100</v>
      </c>
      <c r="FAA10" s="61">
        <v>5000</v>
      </c>
      <c r="FAB10" s="61">
        <v>0</v>
      </c>
      <c r="FAC10" s="61">
        <v>0</v>
      </c>
      <c r="FAD10" s="61">
        <v>1</v>
      </c>
      <c r="FAE10" s="61">
        <v>-0.9</v>
      </c>
      <c r="FAF10" s="61">
        <v>-100</v>
      </c>
      <c r="FAG10" s="61">
        <v>100</v>
      </c>
      <c r="FAH10" s="61">
        <v>10</v>
      </c>
      <c r="FAI10" s="61">
        <v>0</v>
      </c>
      <c r="FAJ10" s="61">
        <v>100</v>
      </c>
      <c r="FAK10" s="61">
        <v>0</v>
      </c>
      <c r="FAL10" s="61">
        <v>100</v>
      </c>
      <c r="FAM10" s="61">
        <v>0</v>
      </c>
      <c r="FAN10" s="61">
        <v>800</v>
      </c>
      <c r="FAO10" s="61">
        <v>-20</v>
      </c>
      <c r="FAP10" s="61">
        <v>800</v>
      </c>
      <c r="FAQ10" s="61">
        <v>-20</v>
      </c>
      <c r="FAR10" s="61">
        <v>600</v>
      </c>
      <c r="FAS10" s="61">
        <v>0</v>
      </c>
      <c r="FAT10" s="61">
        <v>10</v>
      </c>
      <c r="FAU10" s="61">
        <v>2.5</v>
      </c>
      <c r="FAV10" s="61">
        <v>0.3</v>
      </c>
      <c r="FAW10" s="61">
        <v>2.5</v>
      </c>
      <c r="FAX10" s="61">
        <v>0.3</v>
      </c>
      <c r="FAY10" s="61">
        <v>0.6</v>
      </c>
      <c r="FAZ10" s="61">
        <v>0.8</v>
      </c>
      <c r="FBA10" s="61">
        <v>0.05</v>
      </c>
      <c r="FBB10" s="61">
        <v>0.05</v>
      </c>
      <c r="FBC10" s="61">
        <v>120</v>
      </c>
      <c r="FBD10" s="61">
        <v>5</v>
      </c>
      <c r="FBE10" s="61">
        <v>120</v>
      </c>
      <c r="FBF10" s="61">
        <v>5</v>
      </c>
      <c r="FBG10" s="61">
        <v>55</v>
      </c>
      <c r="FBH10" s="61">
        <v>5</v>
      </c>
      <c r="FBI10" s="61">
        <v>97</v>
      </c>
      <c r="FBJ10" s="61">
        <v>0.1</v>
      </c>
      <c r="FBK10" s="61">
        <v>37</v>
      </c>
      <c r="FBL10" s="61">
        <v>3</v>
      </c>
      <c r="FBM10" s="61">
        <v>60</v>
      </c>
      <c r="FBN10" s="61">
        <v>4</v>
      </c>
      <c r="FBQ10" s="61">
        <v>1</v>
      </c>
      <c r="FBR10" s="61">
        <v>30</v>
      </c>
      <c r="FBU10" s="61">
        <v>20</v>
      </c>
      <c r="FBY10" s="61">
        <v>3</v>
      </c>
      <c r="FBZ10" s="61">
        <v>100</v>
      </c>
      <c r="FCA10" s="61">
        <v>0</v>
      </c>
      <c r="FCB10" s="61">
        <v>0</v>
      </c>
      <c r="FCC10" s="61">
        <v>0</v>
      </c>
      <c r="FCD10" s="61">
        <v>0</v>
      </c>
      <c r="FCE10" s="61">
        <v>0</v>
      </c>
      <c r="FCF10" s="61">
        <v>0</v>
      </c>
      <c r="FCG10" s="61">
        <v>0</v>
      </c>
      <c r="FCH10" s="61">
        <v>0</v>
      </c>
      <c r="FCI10" s="61">
        <v>10</v>
      </c>
      <c r="FCJ10" s="61">
        <v>0.75</v>
      </c>
      <c r="FCK10" s="61">
        <v>0.1</v>
      </c>
      <c r="FCL10" s="61">
        <v>0.55000000000000004</v>
      </c>
      <c r="FCM10" s="61">
        <v>0.1</v>
      </c>
      <c r="FCN10" s="61">
        <v>3</v>
      </c>
      <c r="FCO10" s="61">
        <v>0.05</v>
      </c>
      <c r="FCP10" s="61">
        <v>10</v>
      </c>
      <c r="FCQ10" s="61">
        <v>0.5</v>
      </c>
      <c r="FCR10" s="61">
        <v>5.2</v>
      </c>
      <c r="FCT10" s="61">
        <v>0.01</v>
      </c>
      <c r="FCU10" s="61">
        <v>0.3</v>
      </c>
      <c r="FCV10" s="61">
        <v>0.1</v>
      </c>
      <c r="FCW10" s="61">
        <v>0.5</v>
      </c>
      <c r="FCX10" s="61">
        <v>0.1</v>
      </c>
      <c r="FCY10" s="61">
        <v>0.5</v>
      </c>
      <c r="FCZ10" s="61">
        <v>500</v>
      </c>
      <c r="FDA10" s="61">
        <v>1500</v>
      </c>
      <c r="FDB10" s="61">
        <v>4.5999999999999996</v>
      </c>
      <c r="FDC10" s="61">
        <v>0.1</v>
      </c>
      <c r="FDD10" s="61">
        <v>0.3</v>
      </c>
      <c r="FDE10" s="61">
        <v>0.1</v>
      </c>
      <c r="FDF10" s="61">
        <v>1.2</v>
      </c>
      <c r="FDG10" s="61">
        <v>0.1</v>
      </c>
      <c r="FDH10" s="61">
        <v>0.3</v>
      </c>
      <c r="FDI10" s="61">
        <v>1</v>
      </c>
      <c r="FDJ10" s="61">
        <v>0.1</v>
      </c>
      <c r="FDK10" s="61">
        <v>500</v>
      </c>
      <c r="FDL10" s="61">
        <v>1500</v>
      </c>
      <c r="FDM10" s="61">
        <v>5</v>
      </c>
      <c r="FDN10" s="61">
        <v>1</v>
      </c>
      <c r="FDO10" s="61">
        <v>2</v>
      </c>
      <c r="FDP10" s="61">
        <v>3</v>
      </c>
      <c r="FDQ10" s="61">
        <v>180</v>
      </c>
      <c r="FDR10" s="61">
        <v>180</v>
      </c>
      <c r="FDS10" s="61">
        <v>180</v>
      </c>
      <c r="FDT10" s="61">
        <v>60</v>
      </c>
      <c r="FDU10" s="61">
        <v>10</v>
      </c>
      <c r="FDV10" s="61">
        <v>0</v>
      </c>
      <c r="FDW10" s="61">
        <v>1</v>
      </c>
      <c r="FDX10" s="61">
        <v>120</v>
      </c>
      <c r="FDY10" s="61">
        <v>2</v>
      </c>
      <c r="FDZ10" s="61">
        <v>120</v>
      </c>
      <c r="FEA10" s="61">
        <v>2</v>
      </c>
      <c r="FEB10" s="61">
        <v>38</v>
      </c>
      <c r="FEC10" s="61">
        <v>3</v>
      </c>
      <c r="FED10" s="61">
        <v>0</v>
      </c>
      <c r="FEE10" s="61">
        <v>0</v>
      </c>
      <c r="FEF10" s="61">
        <v>83</v>
      </c>
      <c r="FEG10" s="61">
        <v>0.1</v>
      </c>
      <c r="FEH10" s="61">
        <v>0</v>
      </c>
      <c r="FEI10" s="61">
        <v>0</v>
      </c>
      <c r="FEJ10" s="61">
        <v>1</v>
      </c>
      <c r="FEK10" s="61">
        <v>0</v>
      </c>
      <c r="FEL10" s="61">
        <v>1</v>
      </c>
      <c r="FEM10" s="61">
        <v>0</v>
      </c>
      <c r="FEN10" s="61">
        <v>75</v>
      </c>
      <c r="FEO10" s="61">
        <v>120</v>
      </c>
      <c r="FEP10" s="61">
        <v>2</v>
      </c>
      <c r="FEQ10" s="61">
        <v>2</v>
      </c>
      <c r="FER10" s="61">
        <v>0</v>
      </c>
      <c r="FES10" s="61">
        <v>0</v>
      </c>
      <c r="FET10" s="61">
        <v>0</v>
      </c>
      <c r="FEU10" s="61">
        <v>120</v>
      </c>
      <c r="FEV10" s="61">
        <v>120</v>
      </c>
      <c r="FEW10" s="61">
        <v>2</v>
      </c>
      <c r="FEX10" s="61">
        <v>2</v>
      </c>
      <c r="FEY10" s="61">
        <v>0</v>
      </c>
      <c r="FEZ10" s="61">
        <v>62</v>
      </c>
      <c r="FFA10" s="61">
        <v>2</v>
      </c>
      <c r="FFB10" s="61">
        <v>1</v>
      </c>
      <c r="FFD10" s="61">
        <v>120</v>
      </c>
      <c r="FFE10" s="61">
        <v>120</v>
      </c>
      <c r="FFF10" s="61">
        <v>2</v>
      </c>
      <c r="FFG10" s="61">
        <v>0.5</v>
      </c>
      <c r="FFH10" s="61">
        <v>0</v>
      </c>
      <c r="FFI10" s="61">
        <v>1</v>
      </c>
      <c r="FFJ10" s="61">
        <v>0</v>
      </c>
      <c r="FFK10" s="61">
        <v>200</v>
      </c>
      <c r="FFL10" s="61">
        <v>200</v>
      </c>
      <c r="FFM10" s="61">
        <v>2</v>
      </c>
      <c r="FFN10" s="61">
        <v>2</v>
      </c>
      <c r="FFO10" s="61">
        <v>0</v>
      </c>
      <c r="FFP10" s="61">
        <v>2</v>
      </c>
      <c r="FFQ10" s="61">
        <v>0</v>
      </c>
      <c r="FFR10" s="61">
        <v>0</v>
      </c>
      <c r="FFS10" s="61">
        <v>2</v>
      </c>
      <c r="FFT10" s="61">
        <v>0</v>
      </c>
      <c r="FFU10" s="61">
        <v>0</v>
      </c>
      <c r="FFV10" s="61">
        <v>100</v>
      </c>
      <c r="FFW10" s="61">
        <v>0</v>
      </c>
      <c r="FFX10" s="61">
        <v>10</v>
      </c>
      <c r="FFY10" s="61">
        <v>0</v>
      </c>
      <c r="FFZ10" s="61">
        <v>0</v>
      </c>
      <c r="FGA10" s="61">
        <v>0</v>
      </c>
      <c r="FGB10" s="61">
        <v>2</v>
      </c>
      <c r="FGC10" s="61">
        <v>82</v>
      </c>
      <c r="FGD10" s="61">
        <v>0</v>
      </c>
      <c r="FGE10" s="61">
        <v>0</v>
      </c>
      <c r="FGF10" s="61">
        <v>0</v>
      </c>
      <c r="FGG10" s="61">
        <v>5</v>
      </c>
      <c r="FGH10" s="61">
        <v>20</v>
      </c>
      <c r="FGI10" s="61">
        <v>0</v>
      </c>
      <c r="FGJ10" s="61">
        <v>2</v>
      </c>
      <c r="FGK10" s="61">
        <v>30</v>
      </c>
      <c r="FGL10" s="61">
        <v>90</v>
      </c>
      <c r="FGM10" s="61">
        <v>0</v>
      </c>
      <c r="FGN10" s="61">
        <v>0</v>
      </c>
      <c r="FGO10" s="61">
        <v>1</v>
      </c>
      <c r="FGP10" s="61">
        <v>100</v>
      </c>
      <c r="FGQ10" s="61">
        <v>-100</v>
      </c>
      <c r="FGR10" s="61">
        <v>0</v>
      </c>
      <c r="FGS10" s="61">
        <v>-50</v>
      </c>
      <c r="FGT10" s="61">
        <v>100</v>
      </c>
      <c r="FGU10" s="61">
        <v>-100</v>
      </c>
      <c r="FGV10" s="61">
        <v>0</v>
      </c>
      <c r="FGW10" s="61">
        <v>0</v>
      </c>
      <c r="FGX10" s="61">
        <v>1</v>
      </c>
      <c r="FGY10" s="61">
        <v>100</v>
      </c>
      <c r="FGZ10" s="61">
        <v>-100</v>
      </c>
      <c r="FHA10" s="61">
        <v>20</v>
      </c>
      <c r="FHB10" s="61">
        <v>30</v>
      </c>
      <c r="FHC10" s="61">
        <v>0</v>
      </c>
      <c r="FHD10" s="61">
        <v>2</v>
      </c>
      <c r="FHE10" s="61">
        <v>0</v>
      </c>
      <c r="FHF10" s="61">
        <v>0</v>
      </c>
      <c r="FHG10" s="61">
        <v>0</v>
      </c>
      <c r="FHH10" s="61">
        <v>0</v>
      </c>
      <c r="FHI10" s="61">
        <v>0</v>
      </c>
      <c r="FHJ10" s="61">
        <v>0</v>
      </c>
      <c r="FHK10" s="61">
        <v>0</v>
      </c>
      <c r="FHL10" s="61">
        <v>16</v>
      </c>
      <c r="FHM10" s="61">
        <v>0</v>
      </c>
      <c r="FHN10" s="61">
        <v>0</v>
      </c>
      <c r="FHO10" s="61">
        <v>10</v>
      </c>
      <c r="FHP10" s="61">
        <v>0</v>
      </c>
      <c r="FHQ10" s="61">
        <v>16</v>
      </c>
      <c r="FHR10" s="61">
        <v>0</v>
      </c>
      <c r="FHS10" s="61">
        <v>0</v>
      </c>
      <c r="FHT10" s="61">
        <v>10</v>
      </c>
      <c r="FHU10" s="61">
        <v>0</v>
      </c>
      <c r="FHV10" s="61">
        <v>0</v>
      </c>
      <c r="FHW10" s="61">
        <v>0</v>
      </c>
      <c r="FHX10" s="61">
        <v>18</v>
      </c>
      <c r="FHY10" s="61">
        <v>12</v>
      </c>
      <c r="FHZ10" s="61">
        <v>35</v>
      </c>
      <c r="FIA10" s="61">
        <v>0</v>
      </c>
      <c r="FIB10" s="61">
        <v>0</v>
      </c>
      <c r="FIC10" s="61">
        <v>18</v>
      </c>
      <c r="FID10" s="61">
        <v>12</v>
      </c>
      <c r="FIE10" s="61">
        <v>35</v>
      </c>
      <c r="FIF10" s="61">
        <v>0</v>
      </c>
      <c r="FIG10" s="61">
        <v>0</v>
      </c>
      <c r="FIH10" s="61">
        <v>55</v>
      </c>
      <c r="FII10" s="61">
        <v>45</v>
      </c>
      <c r="FIJ10" s="61">
        <v>100</v>
      </c>
      <c r="FIK10" s="61">
        <v>0</v>
      </c>
      <c r="FIL10" s="61">
        <v>0</v>
      </c>
      <c r="FIM10" s="61">
        <v>15</v>
      </c>
      <c r="FIN10" s="61">
        <v>0</v>
      </c>
      <c r="FIO10" s="61">
        <v>250</v>
      </c>
      <c r="FIP10" s="61">
        <v>0</v>
      </c>
      <c r="FIQ10" s="61">
        <v>0</v>
      </c>
      <c r="FIR10" s="61">
        <v>80</v>
      </c>
      <c r="FIS10" s="61">
        <v>20</v>
      </c>
      <c r="FIT10" s="61">
        <v>100</v>
      </c>
      <c r="FIU10" s="61">
        <v>-25</v>
      </c>
      <c r="FIV10" s="61">
        <v>0</v>
      </c>
      <c r="FIW10" s="61">
        <v>60</v>
      </c>
      <c r="FIX10" s="61">
        <v>100</v>
      </c>
      <c r="FIY10" s="61">
        <v>-25</v>
      </c>
      <c r="FIZ10" s="61">
        <v>3600</v>
      </c>
      <c r="FJA10" s="61">
        <v>2</v>
      </c>
      <c r="FJB10" s="61">
        <v>0</v>
      </c>
      <c r="FJC10" s="61">
        <v>10</v>
      </c>
      <c r="FJD10" s="61">
        <v>0</v>
      </c>
      <c r="FJE10" s="61">
        <v>0</v>
      </c>
      <c r="FJF10" s="61">
        <v>9</v>
      </c>
      <c r="FJG10" s="61">
        <v>16</v>
      </c>
      <c r="FJH10" s="61">
        <v>0</v>
      </c>
      <c r="FJI10" s="61">
        <v>0</v>
      </c>
      <c r="FJJ10" s="61">
        <v>4</v>
      </c>
      <c r="FJK10" s="61">
        <v>10</v>
      </c>
      <c r="FJL10" s="61">
        <v>0</v>
      </c>
      <c r="FJM10" s="61">
        <v>0</v>
      </c>
      <c r="FJN10" s="61">
        <v>0</v>
      </c>
      <c r="FJO10" s="61">
        <v>0</v>
      </c>
      <c r="FJP10" s="61">
        <v>50</v>
      </c>
      <c r="FJQ10" s="61">
        <v>100</v>
      </c>
      <c r="FJR10" s="61">
        <v>0</v>
      </c>
      <c r="FJS10" s="61">
        <v>9.5</v>
      </c>
      <c r="FJT10" s="61">
        <v>10</v>
      </c>
      <c r="FJU10" s="61">
        <v>0.3</v>
      </c>
      <c r="FJV10" s="61">
        <v>0</v>
      </c>
      <c r="FJW10" s="61">
        <v>10</v>
      </c>
      <c r="FJX10" s="61">
        <v>0</v>
      </c>
      <c r="FJY10" s="61">
        <v>0</v>
      </c>
      <c r="FJZ10" s="61">
        <v>500</v>
      </c>
      <c r="FKA10" s="61">
        <v>0</v>
      </c>
      <c r="FKB10" s="61">
        <v>10</v>
      </c>
      <c r="FKC10" s="61">
        <v>0</v>
      </c>
      <c r="FKD10" s="61">
        <v>150</v>
      </c>
      <c r="FKE10" s="61">
        <v>-50</v>
      </c>
      <c r="FKF10" s="61">
        <v>1000</v>
      </c>
      <c r="FKG10" s="61">
        <v>0</v>
      </c>
      <c r="FKH10" s="61">
        <v>0</v>
      </c>
      <c r="FKI10" s="61">
        <v>0</v>
      </c>
      <c r="FKJ10" s="61">
        <v>0</v>
      </c>
      <c r="FKK10" s="61">
        <v>0</v>
      </c>
      <c r="FKL10" s="61">
        <v>0</v>
      </c>
      <c r="FKM10" s="61">
        <v>0</v>
      </c>
      <c r="FKN10" s="61">
        <v>0</v>
      </c>
      <c r="FKO10" s="61">
        <v>10</v>
      </c>
      <c r="FKP10" s="61">
        <v>0</v>
      </c>
      <c r="FKQ10" s="61">
        <v>0</v>
      </c>
      <c r="FKR10" s="61">
        <v>0</v>
      </c>
      <c r="FKS10" s="61">
        <v>90</v>
      </c>
      <c r="FKT10" s="61">
        <v>0</v>
      </c>
      <c r="FKU10" s="61">
        <v>16</v>
      </c>
      <c r="FKV10" s="61">
        <v>0</v>
      </c>
      <c r="FKW10" s="61">
        <v>0</v>
      </c>
      <c r="FKX10" s="61">
        <v>0</v>
      </c>
      <c r="FKY10" s="61">
        <v>0</v>
      </c>
      <c r="FKZ10" s="61">
        <v>16</v>
      </c>
      <c r="FLA10" s="61">
        <v>0</v>
      </c>
      <c r="FLB10" s="61">
        <v>0</v>
      </c>
      <c r="FLC10" s="61">
        <v>16</v>
      </c>
      <c r="FLD10" s="61">
        <v>0</v>
      </c>
      <c r="FLE10" s="61">
        <v>0</v>
      </c>
      <c r="FLF10" s="61">
        <v>0</v>
      </c>
      <c r="FLG10" s="61">
        <v>0</v>
      </c>
      <c r="FLH10" s="61">
        <v>0</v>
      </c>
      <c r="FLI10" s="61">
        <v>0</v>
      </c>
      <c r="FLJ10" s="61">
        <v>0</v>
      </c>
      <c r="FLK10" s="61">
        <v>2</v>
      </c>
      <c r="FLL10" s="61">
        <v>120</v>
      </c>
      <c r="FLM10" s="61">
        <v>0</v>
      </c>
      <c r="FLN10" s="61">
        <v>2</v>
      </c>
      <c r="FLO10" s="61">
        <v>120</v>
      </c>
      <c r="FLP10" s="61">
        <v>0</v>
      </c>
      <c r="FLQ10" s="61">
        <v>2</v>
      </c>
      <c r="FLR10" s="61">
        <v>120</v>
      </c>
      <c r="FLS10" s="61">
        <v>0</v>
      </c>
      <c r="FLT10" s="61">
        <v>2</v>
      </c>
      <c r="FLU10" s="61">
        <v>120</v>
      </c>
      <c r="FLV10" s="61">
        <v>1</v>
      </c>
      <c r="FLW10" s="61">
        <v>100</v>
      </c>
      <c r="FMG10" s="61">
        <v>18</v>
      </c>
      <c r="FMH10" s="61">
        <v>18</v>
      </c>
      <c r="FMI10" s="61">
        <v>18</v>
      </c>
      <c r="FMJ10" s="61">
        <v>18</v>
      </c>
      <c r="FMP10" s="61">
        <v>15</v>
      </c>
      <c r="FMQ10" s="61">
        <v>4</v>
      </c>
      <c r="FMR10" s="61">
        <v>20</v>
      </c>
      <c r="FMS10" s="61">
        <v>7.5</v>
      </c>
      <c r="FMT10" s="61">
        <v>22.5</v>
      </c>
      <c r="FMV10" s="61">
        <v>1</v>
      </c>
      <c r="FMW10" s="61">
        <v>12</v>
      </c>
      <c r="FMX10" s="61">
        <v>30</v>
      </c>
      <c r="FMY10" s="61">
        <v>7</v>
      </c>
      <c r="FMZ10" s="61">
        <v>48</v>
      </c>
      <c r="FNA10" s="61">
        <v>650</v>
      </c>
      <c r="FNB10" s="61">
        <v>950</v>
      </c>
      <c r="FNC10" s="61">
        <v>4000</v>
      </c>
      <c r="FND10" s="61">
        <v>30</v>
      </c>
      <c r="FNE10" s="61">
        <v>6</v>
      </c>
      <c r="FNG10" s="61">
        <v>3</v>
      </c>
      <c r="FNH10" s="61">
        <v>42</v>
      </c>
      <c r="FNJ10" s="61">
        <v>462</v>
      </c>
      <c r="FNV10" s="61">
        <v>1</v>
      </c>
      <c r="FNW10" s="61">
        <v>250</v>
      </c>
      <c r="FNX10" s="61">
        <v>40</v>
      </c>
      <c r="FNY10" s="61">
        <v>80</v>
      </c>
      <c r="FNZ10" s="61">
        <v>3</v>
      </c>
      <c r="FOA10" s="61">
        <v>15</v>
      </c>
      <c r="FOB10" s="61">
        <v>1800</v>
      </c>
      <c r="FOC10" s="61">
        <v>50</v>
      </c>
      <c r="FOD10" s="61">
        <v>300</v>
      </c>
      <c r="FOI10" s="61">
        <v>1800</v>
      </c>
      <c r="FOJ10" s="61">
        <v>1800</v>
      </c>
      <c r="FOK10" s="61">
        <v>0</v>
      </c>
      <c r="FOL10" s="61">
        <v>50</v>
      </c>
      <c r="FOM10" s="61">
        <v>50</v>
      </c>
      <c r="FOS10" s="61">
        <v>1</v>
      </c>
      <c r="FOT10" s="61">
        <v>0</v>
      </c>
      <c r="FOU10" s="61">
        <v>990</v>
      </c>
      <c r="FOV10" s="61">
        <v>-950</v>
      </c>
      <c r="FOW10" s="61">
        <v>-650</v>
      </c>
      <c r="FOY10" s="61">
        <v>1000</v>
      </c>
      <c r="FOZ10" s="61">
        <v>10</v>
      </c>
      <c r="FPK10" s="61">
        <v>1</v>
      </c>
      <c r="FPL10" s="61">
        <v>1</v>
      </c>
      <c r="FPM10" s="61">
        <v>1</v>
      </c>
      <c r="FPN10" s="61">
        <v>1</v>
      </c>
      <c r="FPO10" s="61">
        <v>-5</v>
      </c>
      <c r="FPP10" s="61">
        <v>-2</v>
      </c>
      <c r="FPQ10" s="61">
        <v>2</v>
      </c>
      <c r="FPR10" s="61">
        <v>2</v>
      </c>
      <c r="FPS10" s="61">
        <v>95</v>
      </c>
      <c r="FPT10" s="61">
        <v>100</v>
      </c>
      <c r="FPU10" s="61">
        <v>10</v>
      </c>
      <c r="FPV10" s="61">
        <v>30</v>
      </c>
      <c r="FPW10" s="61">
        <v>0</v>
      </c>
      <c r="FPX10" s="61">
        <v>0</v>
      </c>
      <c r="FPY10" s="61">
        <v>10</v>
      </c>
      <c r="FPZ10" s="61">
        <v>10000</v>
      </c>
      <c r="FQA10" s="61">
        <v>1400</v>
      </c>
      <c r="FQB10" s="61">
        <v>100</v>
      </c>
      <c r="FQC10" s="61">
        <v>20</v>
      </c>
      <c r="FQE10" s="61">
        <v>100</v>
      </c>
      <c r="FQF10" s="61">
        <v>4</v>
      </c>
      <c r="FQG10" s="61">
        <v>0</v>
      </c>
      <c r="FQH10" s="61">
        <v>20</v>
      </c>
      <c r="FQI10" s="61">
        <v>4000</v>
      </c>
      <c r="FQJ10" s="61">
        <v>4000</v>
      </c>
      <c r="FQL10" s="61">
        <v>550</v>
      </c>
      <c r="FQM10" s="61">
        <v>25</v>
      </c>
      <c r="FQN10" s="61">
        <v>0</v>
      </c>
      <c r="FQO10" s="61">
        <v>400</v>
      </c>
      <c r="FQP10" s="61">
        <v>-1</v>
      </c>
      <c r="FQQ10" s="61">
        <v>4</v>
      </c>
      <c r="FQR10" s="61">
        <v>3</v>
      </c>
      <c r="FQS10" s="61">
        <v>10</v>
      </c>
      <c r="FQT10" s="61">
        <v>60</v>
      </c>
      <c r="FQU10" s="61">
        <v>120</v>
      </c>
      <c r="FQV10" s="61">
        <v>4</v>
      </c>
      <c r="FQW10" s="61">
        <v>4</v>
      </c>
      <c r="FQX10" s="61">
        <v>4</v>
      </c>
      <c r="FQY10" s="61">
        <v>4</v>
      </c>
      <c r="FQZ10" s="61">
        <v>-5</v>
      </c>
      <c r="FRA10" s="61">
        <v>-5</v>
      </c>
      <c r="FRB10" s="61">
        <v>-5</v>
      </c>
      <c r="FRC10" s="61">
        <v>-5</v>
      </c>
      <c r="FRD10" s="61">
        <v>8</v>
      </c>
      <c r="FRE10" s="61">
        <v>8</v>
      </c>
      <c r="FRF10" s="61">
        <v>8</v>
      </c>
      <c r="FRG10" s="61">
        <v>8</v>
      </c>
      <c r="FRH10" s="61">
        <v>4.5</v>
      </c>
      <c r="FRJ10" s="61">
        <v>45</v>
      </c>
      <c r="FRK10" s="61">
        <v>270</v>
      </c>
      <c r="FRL10" s="61">
        <v>90</v>
      </c>
      <c r="FRM10" s="61">
        <v>-144</v>
      </c>
      <c r="FRN10" s="61">
        <v>0</v>
      </c>
      <c r="FRO10" s="61">
        <v>80</v>
      </c>
      <c r="FRP10" s="61">
        <v>350</v>
      </c>
      <c r="FSO10" s="61">
        <v>0</v>
      </c>
      <c r="FSP10" s="61">
        <v>4</v>
      </c>
      <c r="FSQ10" s="61">
        <v>500</v>
      </c>
      <c r="FSR10" s="61">
        <v>30</v>
      </c>
      <c r="FST10" s="61">
        <v>4000</v>
      </c>
      <c r="FTB10" s="61">
        <v>1.2</v>
      </c>
      <c r="FTD10" s="61">
        <v>50</v>
      </c>
      <c r="FTE10" s="61">
        <v>0</v>
      </c>
      <c r="FTG10" s="61">
        <v>100</v>
      </c>
      <c r="FTH10" s="61">
        <v>100</v>
      </c>
      <c r="FTJ10" s="61">
        <v>100</v>
      </c>
      <c r="FTK10" s="61">
        <v>50</v>
      </c>
      <c r="FTL10" s="61">
        <v>10</v>
      </c>
      <c r="FTM10" s="61">
        <v>25</v>
      </c>
      <c r="FTN10" s="61">
        <v>2500</v>
      </c>
      <c r="FTO10" s="61">
        <v>1</v>
      </c>
      <c r="FTR10" s="61">
        <v>0</v>
      </c>
      <c r="FTS10" s="61">
        <v>250</v>
      </c>
      <c r="FTT10" s="61">
        <v>0</v>
      </c>
      <c r="FTU10" s="61">
        <v>-24</v>
      </c>
      <c r="FTV10" s="61">
        <v>-13</v>
      </c>
      <c r="FTW10" s="61">
        <v>2175</v>
      </c>
      <c r="FTX10" s="61">
        <v>1280</v>
      </c>
      <c r="FTY10" s="61">
        <v>10</v>
      </c>
      <c r="FTZ10" s="61">
        <v>2175</v>
      </c>
      <c r="FUA10" s="61">
        <v>1280</v>
      </c>
      <c r="FUB10" s="61">
        <v>60</v>
      </c>
      <c r="FUC10" s="61">
        <v>0</v>
      </c>
      <c r="FUD10" s="61">
        <v>0</v>
      </c>
      <c r="FUK10" s="61">
        <v>0</v>
      </c>
      <c r="FUL10" s="61">
        <v>0.19531000000000001</v>
      </c>
      <c r="FUN10" s="61">
        <v>3.8999999999999998E-3</v>
      </c>
      <c r="FUO10" s="61">
        <v>2.5</v>
      </c>
      <c r="FUP10" s="61">
        <v>1.1000000000000001</v>
      </c>
      <c r="FUV10" s="61">
        <v>2681</v>
      </c>
      <c r="FUW10" s="61">
        <v>1339</v>
      </c>
      <c r="FUX10" s="61">
        <v>4335</v>
      </c>
      <c r="FUY10" s="61">
        <v>2150</v>
      </c>
      <c r="FUZ10" s="61">
        <v>1499</v>
      </c>
      <c r="FVA10" s="61">
        <v>1499</v>
      </c>
      <c r="FVC10" s="61">
        <v>45.4</v>
      </c>
      <c r="FVD10" s="61">
        <v>45.1</v>
      </c>
      <c r="FVF10" s="61">
        <v>400</v>
      </c>
      <c r="FVN10" s="61">
        <v>0</v>
      </c>
      <c r="FVO10" s="61">
        <v>0.19531000000000001</v>
      </c>
      <c r="FVQ10" s="61">
        <v>3.8999999999999998E-3</v>
      </c>
      <c r="FVR10" s="61">
        <v>2.5</v>
      </c>
      <c r="FVS10" s="61">
        <v>1.1000000000000001</v>
      </c>
      <c r="FVY10" s="61">
        <v>2190</v>
      </c>
      <c r="FVZ10" s="61">
        <v>1100</v>
      </c>
      <c r="FWA10" s="61">
        <v>2950</v>
      </c>
      <c r="FWB10" s="61">
        <v>1550</v>
      </c>
      <c r="FWC10" s="61">
        <v>1500</v>
      </c>
      <c r="FWD10" s="61">
        <v>1500</v>
      </c>
      <c r="FWF10" s="61">
        <v>47</v>
      </c>
      <c r="FWG10" s="61">
        <v>44</v>
      </c>
      <c r="FWI10" s="61">
        <v>400</v>
      </c>
      <c r="FWQ10" s="61">
        <v>0</v>
      </c>
      <c r="FWR10" s="61">
        <v>0.19531000000000001</v>
      </c>
      <c r="FWT10" s="61">
        <v>3.8999999999999998E-3</v>
      </c>
      <c r="FWU10" s="61">
        <v>2.5</v>
      </c>
      <c r="FWV10" s="61">
        <v>1.1000000000000001</v>
      </c>
      <c r="FXB10" s="61">
        <v>2190</v>
      </c>
      <c r="FXC10" s="61">
        <v>1100</v>
      </c>
      <c r="FXD10" s="61">
        <v>2950</v>
      </c>
      <c r="FXE10" s="61">
        <v>1550</v>
      </c>
      <c r="FXF10" s="61">
        <v>1500</v>
      </c>
      <c r="FXG10" s="61">
        <v>1500</v>
      </c>
      <c r="FXI10" s="61">
        <v>47</v>
      </c>
      <c r="FXJ10" s="61">
        <v>44</v>
      </c>
      <c r="FXL10" s="61">
        <v>400</v>
      </c>
      <c r="FXT10" s="61">
        <v>0</v>
      </c>
      <c r="FXU10" s="61">
        <v>0.19531000000000001</v>
      </c>
      <c r="FXW10" s="61">
        <v>3.8999999999999998E-3</v>
      </c>
      <c r="FXX10" s="61">
        <v>2.5</v>
      </c>
      <c r="FXY10" s="61">
        <v>1.1000000000000001</v>
      </c>
      <c r="FYE10" s="61">
        <v>2190</v>
      </c>
      <c r="FYF10" s="61">
        <v>1100</v>
      </c>
      <c r="FYG10" s="61">
        <v>2950</v>
      </c>
      <c r="FYH10" s="61">
        <v>1550</v>
      </c>
      <c r="FYI10" s="61">
        <v>1500</v>
      </c>
      <c r="FYJ10" s="61">
        <v>1500</v>
      </c>
      <c r="FYL10" s="61">
        <v>47</v>
      </c>
      <c r="FYM10" s="61">
        <v>44</v>
      </c>
      <c r="FYO10" s="61">
        <v>400</v>
      </c>
      <c r="FYQ10" s="61">
        <v>0</v>
      </c>
      <c r="FYR10" s="61">
        <v>1000</v>
      </c>
      <c r="FYS10" s="61">
        <v>600</v>
      </c>
      <c r="FYT10" s="61">
        <v>50</v>
      </c>
      <c r="FYU10" s="61">
        <v>-0.5</v>
      </c>
      <c r="FYV10" s="61">
        <v>-5</v>
      </c>
      <c r="FYW10" s="61">
        <v>120</v>
      </c>
      <c r="FYX10" s="61">
        <v>6</v>
      </c>
      <c r="FYY10" s="61">
        <v>0</v>
      </c>
      <c r="FYZ10" s="61">
        <v>1</v>
      </c>
      <c r="FZA10" s="61">
        <v>6</v>
      </c>
      <c r="FZB10" s="61">
        <v>0</v>
      </c>
      <c r="FZI10" s="61">
        <v>100</v>
      </c>
      <c r="FZJ10" s="61">
        <v>50</v>
      </c>
      <c r="FZK10" s="61">
        <v>100</v>
      </c>
      <c r="FZL10" s="61">
        <v>12000</v>
      </c>
      <c r="FZM10" s="61">
        <v>100</v>
      </c>
      <c r="FZN10" s="61">
        <v>-100</v>
      </c>
      <c r="FZO10" s="61">
        <v>0</v>
      </c>
      <c r="FZP10" s="61">
        <v>0</v>
      </c>
      <c r="FZQ10" s="61">
        <v>-25</v>
      </c>
      <c r="FZS10" s="61">
        <v>0</v>
      </c>
      <c r="FZT10" s="61">
        <v>0</v>
      </c>
      <c r="FZU10" s="61">
        <v>0</v>
      </c>
      <c r="FZV10" s="61">
        <v>0</v>
      </c>
      <c r="FZW10" s="61">
        <v>0</v>
      </c>
      <c r="FZX10" s="61">
        <v>1</v>
      </c>
      <c r="FZY10" s="61">
        <v>0</v>
      </c>
      <c r="FZZ10" s="61">
        <v>0</v>
      </c>
      <c r="GAA10" s="61">
        <v>6</v>
      </c>
      <c r="GAB10" s="61">
        <v>0</v>
      </c>
      <c r="GAC10" s="61">
        <v>0.5</v>
      </c>
      <c r="GAD10" s="61">
        <v>0</v>
      </c>
      <c r="GAE10" s="61">
        <v>0</v>
      </c>
      <c r="GAF10" s="61">
        <v>120000</v>
      </c>
      <c r="GAG10" s="61">
        <v>0</v>
      </c>
      <c r="GAH10" s="61">
        <v>120000</v>
      </c>
      <c r="GAI10" s="61">
        <v>0</v>
      </c>
      <c r="GAK10" s="61">
        <v>4</v>
      </c>
      <c r="GAL10" s="61">
        <v>0</v>
      </c>
      <c r="GAM10" s="61">
        <v>0</v>
      </c>
      <c r="GAN10" s="61">
        <v>0</v>
      </c>
      <c r="GAR10" s="61">
        <v>75</v>
      </c>
      <c r="GAT10" s="61">
        <v>40</v>
      </c>
      <c r="GBI10" s="61">
        <v>55</v>
      </c>
      <c r="GBJ10" s="61">
        <v>50</v>
      </c>
      <c r="GBK10" s="61">
        <v>50</v>
      </c>
      <c r="GBL10" s="61">
        <v>50</v>
      </c>
      <c r="GBW10" s="61">
        <v>0</v>
      </c>
      <c r="GBX10" s="61">
        <v>0</v>
      </c>
      <c r="GBY10" s="61">
        <v>1</v>
      </c>
      <c r="GBZ10" s="61">
        <v>3</v>
      </c>
      <c r="GCA10" s="61">
        <v>47</v>
      </c>
      <c r="GCB10" s="61">
        <v>49</v>
      </c>
      <c r="GCC10" s="61">
        <v>2</v>
      </c>
      <c r="GCD10" s="61">
        <v>2</v>
      </c>
      <c r="GCE10" s="61">
        <v>62</v>
      </c>
      <c r="GCG10" s="61">
        <v>35</v>
      </c>
      <c r="GCW10" s="61">
        <v>20</v>
      </c>
      <c r="GCX10" s="61">
        <v>30</v>
      </c>
      <c r="GCY10" s="61">
        <v>1</v>
      </c>
      <c r="GDD10" s="61">
        <v>110</v>
      </c>
      <c r="GDE10" s="61">
        <v>0.2</v>
      </c>
      <c r="GDH10" s="61">
        <v>100</v>
      </c>
      <c r="GDI10" s="61">
        <v>0.2</v>
      </c>
      <c r="GDK10" s="61">
        <v>250</v>
      </c>
      <c r="GDL10" s="61">
        <v>100</v>
      </c>
      <c r="GDM10" s="61">
        <v>100</v>
      </c>
      <c r="GDN10" s="61">
        <v>100</v>
      </c>
      <c r="GDW10" s="61">
        <v>-750</v>
      </c>
      <c r="GDX10" s="61">
        <v>3000</v>
      </c>
      <c r="GDZ10" s="61">
        <v>0.2</v>
      </c>
      <c r="GEA10" s="61">
        <v>100</v>
      </c>
      <c r="GEB10" s="61">
        <v>200</v>
      </c>
      <c r="GEX10" s="61">
        <v>20</v>
      </c>
      <c r="GEY10" s="61">
        <v>30</v>
      </c>
      <c r="GEZ10" s="61">
        <v>1</v>
      </c>
      <c r="GFE10" s="61">
        <v>110</v>
      </c>
      <c r="GFF10" s="61">
        <v>0.4</v>
      </c>
      <c r="GFI10" s="61">
        <v>100</v>
      </c>
      <c r="GFJ10" s="61">
        <v>0.2</v>
      </c>
      <c r="GFL10" s="61">
        <v>100</v>
      </c>
      <c r="GFN10" s="61">
        <v>100</v>
      </c>
      <c r="GFO10" s="61">
        <v>100</v>
      </c>
      <c r="GGA10" s="61">
        <v>0.2</v>
      </c>
      <c r="GGB10" s="61">
        <v>100</v>
      </c>
      <c r="GGC10" s="61">
        <v>200</v>
      </c>
      <c r="GHU10" s="61">
        <v>1E-3</v>
      </c>
      <c r="GHV10" s="61">
        <v>0.3</v>
      </c>
      <c r="GHW10" s="61">
        <v>100</v>
      </c>
      <c r="GHX10" s="61">
        <v>2.5</v>
      </c>
      <c r="GHY10" s="61">
        <v>100</v>
      </c>
      <c r="GHZ10" s="61">
        <v>90</v>
      </c>
      <c r="GIA10" s="61">
        <v>0</v>
      </c>
      <c r="GIB10" s="61">
        <v>1</v>
      </c>
      <c r="GIC10" s="61">
        <v>3.5</v>
      </c>
      <c r="GID10" s="61">
        <v>0</v>
      </c>
      <c r="GIE10" s="61">
        <v>100</v>
      </c>
      <c r="GIF10" s="61">
        <v>0</v>
      </c>
      <c r="GIG10" s="61">
        <v>1</v>
      </c>
      <c r="GIH10" s="61">
        <v>1</v>
      </c>
      <c r="GII10" s="61">
        <v>1</v>
      </c>
      <c r="GIJ10" s="61">
        <v>1</v>
      </c>
      <c r="GIK10" s="61">
        <v>0</v>
      </c>
      <c r="GIL10" s="61">
        <v>0</v>
      </c>
      <c r="GIM10" s="61">
        <v>70</v>
      </c>
      <c r="GIN10" s="61">
        <v>65</v>
      </c>
      <c r="GIO10" s="61">
        <v>70</v>
      </c>
      <c r="GIP10" s="61">
        <v>0</v>
      </c>
      <c r="GIQ10" s="61">
        <v>100</v>
      </c>
      <c r="GIR10" s="61">
        <v>35</v>
      </c>
      <c r="GIS10" s="61">
        <v>0</v>
      </c>
      <c r="GIT10" s="61">
        <v>0.1</v>
      </c>
      <c r="GIU10" s="61">
        <v>100</v>
      </c>
      <c r="GIV10" s="61">
        <v>100</v>
      </c>
      <c r="GIW10" s="61">
        <v>100</v>
      </c>
      <c r="GIX10" s="61">
        <v>205</v>
      </c>
      <c r="GIY10" s="61">
        <v>0</v>
      </c>
      <c r="GIZ10" s="61">
        <v>1</v>
      </c>
      <c r="GJA10" s="61">
        <v>1</v>
      </c>
      <c r="GJB10" s="61">
        <v>0</v>
      </c>
      <c r="GJC10" s="61">
        <v>100</v>
      </c>
      <c r="GJD10" s="61">
        <v>0</v>
      </c>
      <c r="GJE10" s="61">
        <v>1</v>
      </c>
      <c r="GJF10" s="61">
        <v>1</v>
      </c>
      <c r="GJG10" s="61">
        <v>1</v>
      </c>
      <c r="GJH10" s="61">
        <v>1</v>
      </c>
      <c r="GJI10" s="61">
        <v>0</v>
      </c>
      <c r="GJJ10" s="61">
        <v>0</v>
      </c>
      <c r="GJK10" s="61">
        <v>70</v>
      </c>
      <c r="GJL10" s="61">
        <v>70</v>
      </c>
      <c r="GJM10" s="61">
        <v>70</v>
      </c>
      <c r="GJN10" s="61">
        <v>0</v>
      </c>
      <c r="GJO10" s="61">
        <v>100</v>
      </c>
      <c r="GJP10" s="61">
        <v>0</v>
      </c>
      <c r="GJQ10" s="61">
        <v>0</v>
      </c>
      <c r="GJR10" s="61">
        <v>0.2</v>
      </c>
      <c r="GJS10" s="61">
        <v>100</v>
      </c>
      <c r="GJT10" s="61">
        <v>100</v>
      </c>
      <c r="GJU10" s="61">
        <v>100</v>
      </c>
      <c r="GJV10" s="61">
        <v>150</v>
      </c>
      <c r="GJW10" s="61">
        <v>0</v>
      </c>
      <c r="GJX10" s="61">
        <v>1</v>
      </c>
      <c r="GJY10" s="61">
        <v>3.5</v>
      </c>
      <c r="GJZ10" s="61">
        <v>1</v>
      </c>
      <c r="GKA10" s="61">
        <v>1</v>
      </c>
      <c r="GKB10" s="61">
        <v>1</v>
      </c>
      <c r="GKC10" s="61">
        <v>1</v>
      </c>
      <c r="GKD10" s="61">
        <v>0</v>
      </c>
      <c r="GKE10" s="61">
        <v>0</v>
      </c>
      <c r="GKF10" s="61">
        <v>40</v>
      </c>
      <c r="GKG10" s="61">
        <v>30</v>
      </c>
      <c r="GKH10" s="61">
        <v>35</v>
      </c>
      <c r="GKI10" s="61">
        <v>0</v>
      </c>
      <c r="GKJ10" s="61">
        <v>100</v>
      </c>
      <c r="GKK10" s="61">
        <v>35</v>
      </c>
      <c r="GKL10" s="61">
        <v>1.5</v>
      </c>
      <c r="GKM10" s="61">
        <v>3.0000000000000001E-3</v>
      </c>
      <c r="GKN10" s="61">
        <v>1</v>
      </c>
      <c r="GKO10" s="61">
        <v>1</v>
      </c>
      <c r="GKP10" s="61">
        <v>10</v>
      </c>
      <c r="GKQ10" s="61">
        <v>0.6</v>
      </c>
      <c r="GKR10" s="61">
        <v>0</v>
      </c>
      <c r="GKS10" s="61">
        <v>1</v>
      </c>
      <c r="GKT10" s="61">
        <v>12</v>
      </c>
      <c r="GKU10" s="61">
        <v>1</v>
      </c>
      <c r="GKV10" s="61">
        <v>1</v>
      </c>
      <c r="GKW10" s="61">
        <v>1</v>
      </c>
      <c r="GKX10" s="61">
        <v>1</v>
      </c>
      <c r="GKY10" s="61">
        <v>0</v>
      </c>
      <c r="GKZ10" s="61">
        <v>0</v>
      </c>
      <c r="GLA10" s="61">
        <v>1.1000000000000001</v>
      </c>
      <c r="GLB10" s="61">
        <v>0.7</v>
      </c>
      <c r="GLC10" s="61">
        <v>1</v>
      </c>
      <c r="GLD10" s="61">
        <v>0</v>
      </c>
      <c r="GLE10" s="61">
        <v>100</v>
      </c>
      <c r="GLF10" s="61">
        <v>0</v>
      </c>
      <c r="GLG10" s="61">
        <v>1E-3</v>
      </c>
      <c r="GLH10" s="61">
        <v>0.1</v>
      </c>
      <c r="GLI10" s="61">
        <v>0.1</v>
      </c>
      <c r="GLJ10" s="61">
        <v>0.01</v>
      </c>
      <c r="GLK10" s="61">
        <v>100</v>
      </c>
      <c r="GLL10" s="61">
        <v>75</v>
      </c>
      <c r="GLM10" s="61">
        <v>0</v>
      </c>
      <c r="GLN10" s="61">
        <v>1</v>
      </c>
      <c r="GLO10" s="61">
        <v>2</v>
      </c>
      <c r="GLP10" s="61">
        <v>1</v>
      </c>
      <c r="GLQ10" s="61">
        <v>1</v>
      </c>
      <c r="GLR10" s="61">
        <v>1</v>
      </c>
      <c r="GLS10" s="61">
        <v>1</v>
      </c>
      <c r="GLT10" s="61">
        <v>0</v>
      </c>
      <c r="GLU10" s="61">
        <v>0</v>
      </c>
      <c r="GLV10" s="61">
        <v>130</v>
      </c>
      <c r="GLW10" s="61">
        <v>115</v>
      </c>
      <c r="GLX10" s="61">
        <v>115</v>
      </c>
      <c r="GLY10" s="61">
        <v>0</v>
      </c>
      <c r="GLZ10" s="61">
        <v>100</v>
      </c>
      <c r="GMA10" s="61">
        <v>70</v>
      </c>
      <c r="GMB10" s="61">
        <v>0</v>
      </c>
      <c r="GMC10" s="61">
        <v>0.1</v>
      </c>
      <c r="GMD10" s="61">
        <v>0.5</v>
      </c>
      <c r="GME10" s="61">
        <v>0.5</v>
      </c>
      <c r="GMF10" s="61">
        <v>100</v>
      </c>
      <c r="GMG10" s="61">
        <v>40</v>
      </c>
      <c r="GMH10" s="61">
        <v>0</v>
      </c>
      <c r="GMI10" s="61">
        <v>1</v>
      </c>
      <c r="GMJ10" s="61">
        <v>1</v>
      </c>
      <c r="GMK10" s="61">
        <v>1</v>
      </c>
      <c r="GML10" s="61">
        <v>1</v>
      </c>
      <c r="GMM10" s="61">
        <v>1</v>
      </c>
      <c r="GMN10" s="61">
        <v>1</v>
      </c>
      <c r="GMO10" s="61">
        <v>0</v>
      </c>
      <c r="GMP10" s="61">
        <v>0</v>
      </c>
      <c r="GMQ10" s="61">
        <v>80</v>
      </c>
      <c r="GMR10" s="61">
        <v>30</v>
      </c>
      <c r="GMS10" s="61">
        <v>50</v>
      </c>
      <c r="GMT10" s="61">
        <v>0</v>
      </c>
      <c r="GMU10" s="61">
        <v>100</v>
      </c>
      <c r="GMV10" s="61">
        <v>10</v>
      </c>
      <c r="GMW10" s="61">
        <v>0</v>
      </c>
      <c r="GMX10" s="61">
        <v>1</v>
      </c>
      <c r="GMY10" s="61">
        <v>10</v>
      </c>
      <c r="GMZ10" s="61">
        <v>10</v>
      </c>
      <c r="GNA10" s="61">
        <v>10</v>
      </c>
      <c r="GNB10" s="61">
        <v>205</v>
      </c>
      <c r="GNC10" s="61">
        <v>0</v>
      </c>
      <c r="GND10" s="61">
        <v>0</v>
      </c>
      <c r="GNE10" s="61">
        <v>1</v>
      </c>
      <c r="GNF10" s="61">
        <v>1</v>
      </c>
      <c r="GNG10" s="61">
        <v>1</v>
      </c>
      <c r="GNH10" s="61">
        <v>1</v>
      </c>
      <c r="GNI10" s="61">
        <v>1</v>
      </c>
      <c r="GNJ10" s="61">
        <v>0</v>
      </c>
      <c r="GNK10" s="61">
        <v>0</v>
      </c>
      <c r="GNL10" s="61">
        <v>95</v>
      </c>
      <c r="GNM10" s="61">
        <v>75</v>
      </c>
      <c r="GNN10" s="61">
        <v>75</v>
      </c>
      <c r="GNO10" s="61">
        <v>0</v>
      </c>
      <c r="GNP10" s="61">
        <v>100</v>
      </c>
      <c r="GNQ10" s="61">
        <v>0</v>
      </c>
      <c r="GNR10" s="61">
        <v>0</v>
      </c>
      <c r="GNS10" s="61">
        <v>1</v>
      </c>
      <c r="GNT10" s="61">
        <v>10</v>
      </c>
      <c r="GNU10" s="61">
        <v>10</v>
      </c>
      <c r="GNV10" s="61">
        <v>10</v>
      </c>
      <c r="GNW10" s="61">
        <v>205</v>
      </c>
      <c r="GNX10" s="61">
        <v>0</v>
      </c>
      <c r="GNY10" s="61">
        <v>0</v>
      </c>
      <c r="GNZ10" s="61">
        <v>1</v>
      </c>
      <c r="GOA10" s="61">
        <v>1</v>
      </c>
      <c r="GOB10" s="61">
        <v>1</v>
      </c>
      <c r="GOC10" s="61">
        <v>1</v>
      </c>
      <c r="GOD10" s="61">
        <v>1</v>
      </c>
      <c r="GOE10" s="61">
        <v>0</v>
      </c>
      <c r="GOF10" s="61">
        <v>0</v>
      </c>
      <c r="GOG10" s="61">
        <v>95</v>
      </c>
      <c r="GOH10" s="61">
        <v>75</v>
      </c>
      <c r="GOI10" s="61">
        <v>75</v>
      </c>
      <c r="GOJ10" s="61">
        <v>0</v>
      </c>
      <c r="GOK10" s="61">
        <v>100</v>
      </c>
      <c r="GOL10" s="61">
        <v>0</v>
      </c>
      <c r="GOM10" s="61">
        <v>0</v>
      </c>
      <c r="GON10" s="61">
        <v>0</v>
      </c>
      <c r="GOO10" s="61">
        <v>1</v>
      </c>
      <c r="GOP10" s="61">
        <v>1</v>
      </c>
      <c r="GOQ10" s="61">
        <v>100</v>
      </c>
      <c r="GOR10" s="61">
        <v>0.01</v>
      </c>
      <c r="GOS10" s="61">
        <v>0</v>
      </c>
      <c r="GOT10" s="61">
        <v>1</v>
      </c>
      <c r="GOU10" s="61">
        <v>3</v>
      </c>
      <c r="GOV10" s="61">
        <v>1</v>
      </c>
      <c r="GOW10" s="61">
        <v>1</v>
      </c>
      <c r="GOX10" s="61">
        <v>1</v>
      </c>
      <c r="GOY10" s="61">
        <v>1</v>
      </c>
      <c r="GOZ10" s="61">
        <v>0</v>
      </c>
      <c r="GPA10" s="61">
        <v>0</v>
      </c>
      <c r="GPB10" s="61">
        <v>20</v>
      </c>
      <c r="GPC10" s="61">
        <v>-20</v>
      </c>
      <c r="GPD10" s="61">
        <v>-3</v>
      </c>
      <c r="GPE10" s="61">
        <v>0</v>
      </c>
      <c r="GPF10" s="61">
        <v>100</v>
      </c>
      <c r="GPG10" s="61">
        <v>0</v>
      </c>
      <c r="GPH10" s="61">
        <v>1E-3</v>
      </c>
      <c r="GPI10" s="61">
        <v>0.1</v>
      </c>
      <c r="GPJ10" s="61">
        <v>100</v>
      </c>
      <c r="GPK10" s="61">
        <v>100</v>
      </c>
      <c r="GPL10" s="61">
        <v>100</v>
      </c>
      <c r="GPM10" s="61">
        <v>70</v>
      </c>
      <c r="GPN10" s="61">
        <v>0</v>
      </c>
      <c r="GPO10" s="61">
        <v>1</v>
      </c>
      <c r="GPP10" s="61">
        <v>1</v>
      </c>
      <c r="GPQ10" s="61">
        <v>1</v>
      </c>
      <c r="GPR10" s="61">
        <v>1</v>
      </c>
      <c r="GPS10" s="61">
        <v>1</v>
      </c>
      <c r="GPT10" s="61">
        <v>1</v>
      </c>
      <c r="GPU10" s="61">
        <v>0</v>
      </c>
      <c r="GPV10" s="61">
        <v>0</v>
      </c>
      <c r="GPW10" s="61">
        <v>90</v>
      </c>
      <c r="GPX10" s="61">
        <v>50</v>
      </c>
      <c r="GPY10" s="61">
        <v>50</v>
      </c>
      <c r="GPZ10" s="61">
        <v>20</v>
      </c>
      <c r="GQA10" s="61">
        <v>100</v>
      </c>
      <c r="GQB10" s="61">
        <v>20</v>
      </c>
      <c r="GQC10" s="61">
        <v>0</v>
      </c>
      <c r="GQD10" s="61">
        <v>0.1</v>
      </c>
      <c r="GQE10" s="61">
        <v>100</v>
      </c>
      <c r="GQF10" s="61">
        <v>205</v>
      </c>
      <c r="GQG10" s="61">
        <v>0</v>
      </c>
      <c r="GQH10" s="61">
        <v>0</v>
      </c>
      <c r="GQI10" s="61">
        <v>1</v>
      </c>
      <c r="GQJ10" s="61">
        <v>20</v>
      </c>
      <c r="GQK10" s="61">
        <v>0</v>
      </c>
      <c r="GQL10" s="61">
        <v>1</v>
      </c>
      <c r="GQM10" s="61">
        <v>1</v>
      </c>
      <c r="GQN10" s="61">
        <v>1</v>
      </c>
      <c r="GQO10" s="61">
        <v>1</v>
      </c>
      <c r="GQP10" s="61">
        <v>0</v>
      </c>
      <c r="GQQ10" s="61">
        <v>0</v>
      </c>
      <c r="GQR10" s="61">
        <v>120</v>
      </c>
      <c r="GQS10" s="61">
        <v>0</v>
      </c>
      <c r="GQT10" s="61">
        <v>100</v>
      </c>
      <c r="GQU10" s="61">
        <v>100</v>
      </c>
      <c r="GQV10" s="61">
        <v>0</v>
      </c>
      <c r="GQW10" s="61">
        <v>0</v>
      </c>
      <c r="GQX10" s="61">
        <v>100</v>
      </c>
      <c r="GQY10" s="61">
        <v>0</v>
      </c>
      <c r="GQZ10" s="61">
        <v>0</v>
      </c>
      <c r="GRA10" s="61">
        <v>2</v>
      </c>
      <c r="GRB10" s="61">
        <v>100</v>
      </c>
      <c r="GRC10" s="61">
        <v>100</v>
      </c>
      <c r="GRD10" s="61">
        <v>100</v>
      </c>
      <c r="GRE10" s="61">
        <v>0.05</v>
      </c>
      <c r="GRF10" s="61">
        <v>0</v>
      </c>
      <c r="GRG10" s="61">
        <v>0</v>
      </c>
      <c r="GRH10" s="61">
        <v>1</v>
      </c>
      <c r="GRI10" s="61">
        <v>1</v>
      </c>
      <c r="GRJ10" s="61">
        <v>1</v>
      </c>
      <c r="GRK10" s="61">
        <v>1</v>
      </c>
      <c r="GRL10" s="61">
        <v>1</v>
      </c>
      <c r="GRM10" s="61">
        <v>0</v>
      </c>
      <c r="GRN10" s="61">
        <v>0</v>
      </c>
      <c r="GRO10" s="61">
        <v>780</v>
      </c>
      <c r="GRP10" s="61">
        <v>720</v>
      </c>
      <c r="GRQ10" s="61">
        <v>740</v>
      </c>
      <c r="GRR10" s="61">
        <v>0</v>
      </c>
      <c r="GRS10" s="61">
        <v>100</v>
      </c>
      <c r="GRT10" s="61">
        <v>-100</v>
      </c>
      <c r="GRU10" s="61">
        <v>0</v>
      </c>
      <c r="GRV10" s="61">
        <v>1</v>
      </c>
      <c r="GRW10" s="61">
        <v>320</v>
      </c>
      <c r="GRX10" s="61">
        <v>320</v>
      </c>
      <c r="GRY10" s="61">
        <v>100</v>
      </c>
      <c r="GRZ10" s="61">
        <v>205</v>
      </c>
      <c r="GSA10" s="61">
        <v>0</v>
      </c>
      <c r="GSB10" s="61">
        <v>0</v>
      </c>
      <c r="GSC10" s="61">
        <v>1</v>
      </c>
      <c r="GSD10" s="61">
        <v>1</v>
      </c>
      <c r="GSE10" s="61">
        <v>1</v>
      </c>
      <c r="GSF10" s="61">
        <v>1</v>
      </c>
      <c r="GSG10" s="61">
        <v>1</v>
      </c>
      <c r="GSH10" s="61">
        <v>0</v>
      </c>
      <c r="GSI10" s="61">
        <v>0</v>
      </c>
      <c r="GSJ10" s="61">
        <v>400</v>
      </c>
      <c r="GSK10" s="61">
        <v>0</v>
      </c>
      <c r="GSL10" s="61">
        <v>0</v>
      </c>
      <c r="GSM10" s="61">
        <v>0</v>
      </c>
      <c r="GSN10" s="61">
        <v>100</v>
      </c>
      <c r="GSO10" s="61">
        <v>0</v>
      </c>
      <c r="GSP10" s="61">
        <v>1E-3</v>
      </c>
      <c r="GSQ10" s="61">
        <v>0.1</v>
      </c>
      <c r="GSR10" s="61">
        <v>100</v>
      </c>
      <c r="GSS10" s="61">
        <v>100</v>
      </c>
      <c r="GST10" s="61">
        <v>100</v>
      </c>
      <c r="GSU10" s="61">
        <v>70</v>
      </c>
      <c r="GSV10" s="61">
        <v>0</v>
      </c>
      <c r="GSW10" s="61">
        <v>1</v>
      </c>
      <c r="GSX10" s="61">
        <v>6</v>
      </c>
      <c r="GSY10" s="61">
        <v>1</v>
      </c>
      <c r="GSZ10" s="61">
        <v>1</v>
      </c>
      <c r="GTA10" s="61">
        <v>1</v>
      </c>
      <c r="GTB10" s="61">
        <v>1</v>
      </c>
      <c r="GTC10" s="61">
        <v>0</v>
      </c>
      <c r="GTD10" s="61">
        <v>0</v>
      </c>
      <c r="GTE10" s="61">
        <v>80</v>
      </c>
      <c r="GTF10" s="61">
        <v>30</v>
      </c>
      <c r="GTG10" s="61">
        <v>80</v>
      </c>
      <c r="GTH10" s="61">
        <v>0</v>
      </c>
      <c r="GTI10" s="61">
        <v>100</v>
      </c>
      <c r="GTJ10" s="61">
        <v>0</v>
      </c>
      <c r="GTK10" s="61">
        <v>0</v>
      </c>
      <c r="GTL10" s="61">
        <v>0.2</v>
      </c>
      <c r="GTM10" s="61">
        <v>100</v>
      </c>
      <c r="GTN10" s="61">
        <v>100</v>
      </c>
      <c r="GTO10" s="61">
        <v>100</v>
      </c>
      <c r="GTP10" s="61">
        <v>205</v>
      </c>
      <c r="GTQ10" s="61">
        <v>0</v>
      </c>
      <c r="GTR10" s="61">
        <v>1</v>
      </c>
      <c r="GTS10" s="61">
        <v>1</v>
      </c>
      <c r="GTT10" s="61">
        <v>1</v>
      </c>
      <c r="GTU10" s="61">
        <v>1</v>
      </c>
      <c r="GTV10" s="61">
        <v>1</v>
      </c>
      <c r="GTW10" s="61">
        <v>1</v>
      </c>
      <c r="GTX10" s="61">
        <v>0</v>
      </c>
      <c r="GTY10" s="61">
        <v>0</v>
      </c>
      <c r="GTZ10" s="61">
        <v>40</v>
      </c>
      <c r="GUA10" s="61">
        <v>20</v>
      </c>
      <c r="GUB10" s="61">
        <v>28</v>
      </c>
      <c r="GUC10" s="61">
        <v>0</v>
      </c>
      <c r="GUD10" s="61">
        <v>100</v>
      </c>
      <c r="GUE10" s="61">
        <v>0</v>
      </c>
      <c r="GUF10" s="61">
        <v>0</v>
      </c>
      <c r="GUG10" s="61">
        <v>0.2</v>
      </c>
      <c r="GUH10" s="61">
        <v>100</v>
      </c>
      <c r="GUI10" s="61">
        <v>100</v>
      </c>
      <c r="GUJ10" s="61">
        <v>100</v>
      </c>
      <c r="GUK10" s="61">
        <v>205</v>
      </c>
      <c r="GUL10" s="61">
        <v>0</v>
      </c>
      <c r="GUM10" s="61">
        <v>1</v>
      </c>
      <c r="GUN10" s="61">
        <v>1</v>
      </c>
      <c r="GUO10" s="61">
        <v>1</v>
      </c>
      <c r="GUP10" s="61">
        <v>1</v>
      </c>
      <c r="GUQ10" s="61">
        <v>1</v>
      </c>
      <c r="GUR10" s="61">
        <v>1</v>
      </c>
      <c r="GUS10" s="61">
        <v>0</v>
      </c>
      <c r="GUT10" s="61">
        <v>0</v>
      </c>
      <c r="GUU10" s="61">
        <v>40</v>
      </c>
      <c r="GUV10" s="61">
        <v>20</v>
      </c>
      <c r="GUW10" s="61">
        <v>28</v>
      </c>
      <c r="GUX10" s="61">
        <v>0</v>
      </c>
      <c r="GUY10" s="61">
        <v>100</v>
      </c>
      <c r="GUZ10" s="61">
        <v>0</v>
      </c>
      <c r="GVA10" s="61">
        <v>0</v>
      </c>
      <c r="GVB10" s="61">
        <v>0</v>
      </c>
      <c r="GVC10" s="61">
        <v>50</v>
      </c>
      <c r="GVD10" s="61">
        <v>50</v>
      </c>
      <c r="GVE10" s="61">
        <v>100</v>
      </c>
      <c r="GVF10" s="61">
        <v>205</v>
      </c>
      <c r="GVG10" s="61">
        <v>0</v>
      </c>
      <c r="GVH10" s="61">
        <v>1</v>
      </c>
      <c r="GVI10" s="61">
        <v>1</v>
      </c>
      <c r="GVJ10" s="61">
        <v>1</v>
      </c>
      <c r="GVK10" s="61">
        <v>1</v>
      </c>
      <c r="GVL10" s="61">
        <v>1</v>
      </c>
      <c r="GVM10" s="61">
        <v>1</v>
      </c>
      <c r="GVN10" s="61">
        <v>0</v>
      </c>
      <c r="GVO10" s="61">
        <v>0</v>
      </c>
      <c r="GVP10" s="61">
        <v>100</v>
      </c>
      <c r="GVQ10" s="61">
        <v>0</v>
      </c>
      <c r="GVR10" s="61">
        <v>50</v>
      </c>
      <c r="GVS10" s="61">
        <v>0</v>
      </c>
      <c r="GVT10" s="61">
        <v>100</v>
      </c>
      <c r="GVU10" s="61">
        <v>0</v>
      </c>
      <c r="GVV10" s="61">
        <v>0</v>
      </c>
      <c r="GVW10" s="61">
        <v>0.1</v>
      </c>
      <c r="GVX10" s="61">
        <v>100</v>
      </c>
      <c r="GVY10" s="61">
        <v>100</v>
      </c>
      <c r="GVZ10" s="61">
        <v>100</v>
      </c>
      <c r="GWA10" s="61">
        <v>205</v>
      </c>
      <c r="GWB10" s="61">
        <v>0</v>
      </c>
      <c r="GWC10" s="61">
        <v>0</v>
      </c>
      <c r="GWD10" s="61">
        <v>1</v>
      </c>
      <c r="GWE10" s="61">
        <v>1</v>
      </c>
      <c r="GWF10" s="61">
        <v>1</v>
      </c>
      <c r="GWG10" s="61">
        <v>1</v>
      </c>
      <c r="GWH10" s="61">
        <v>1</v>
      </c>
      <c r="GWI10" s="61">
        <v>0</v>
      </c>
      <c r="GWJ10" s="61">
        <v>0</v>
      </c>
      <c r="GWK10" s="61">
        <v>30</v>
      </c>
      <c r="GWL10" s="61">
        <v>15</v>
      </c>
      <c r="GWM10" s="61">
        <v>25</v>
      </c>
      <c r="GWN10" s="61">
        <v>0</v>
      </c>
      <c r="GWO10" s="61">
        <v>100</v>
      </c>
      <c r="GWP10" s="61">
        <v>0</v>
      </c>
      <c r="GWQ10" s="61">
        <v>0</v>
      </c>
      <c r="GWR10" s="61">
        <v>0.1</v>
      </c>
      <c r="GWS10" s="61">
        <v>100</v>
      </c>
      <c r="GWT10" s="61">
        <v>100</v>
      </c>
      <c r="GWU10" s="61">
        <v>100</v>
      </c>
      <c r="GWV10" s="61">
        <v>205</v>
      </c>
      <c r="GWW10" s="61">
        <v>0</v>
      </c>
      <c r="GWX10" s="61">
        <v>1</v>
      </c>
      <c r="GWY10" s="61">
        <v>1</v>
      </c>
      <c r="GWZ10" s="61">
        <v>1</v>
      </c>
      <c r="GXA10" s="61">
        <v>1</v>
      </c>
      <c r="GXB10" s="61">
        <v>1</v>
      </c>
      <c r="GXC10" s="61">
        <v>1</v>
      </c>
      <c r="GXD10" s="61">
        <v>0</v>
      </c>
      <c r="GXE10" s="61">
        <v>0</v>
      </c>
      <c r="GXF10" s="61">
        <v>99</v>
      </c>
      <c r="GXG10" s="61">
        <v>85</v>
      </c>
      <c r="GXH10" s="61">
        <v>90</v>
      </c>
      <c r="GXI10" s="61">
        <v>0</v>
      </c>
      <c r="GXJ10" s="61">
        <v>100</v>
      </c>
      <c r="GXK10" s="61">
        <v>0</v>
      </c>
      <c r="GZB10" s="61">
        <v>0</v>
      </c>
      <c r="GZC10" s="61">
        <v>0.1</v>
      </c>
      <c r="GZD10" s="61">
        <v>100</v>
      </c>
      <c r="GZE10" s="61">
        <v>205</v>
      </c>
      <c r="GZF10" s="61">
        <v>0</v>
      </c>
      <c r="GZG10" s="61">
        <v>0</v>
      </c>
      <c r="GZH10" s="61">
        <v>1</v>
      </c>
      <c r="GZI10" s="61">
        <v>20</v>
      </c>
      <c r="GZJ10" s="61">
        <v>0</v>
      </c>
      <c r="GZK10" s="61">
        <v>1</v>
      </c>
      <c r="GZL10" s="61">
        <v>1</v>
      </c>
      <c r="GZM10" s="61">
        <v>1</v>
      </c>
      <c r="GZN10" s="61">
        <v>1</v>
      </c>
      <c r="GZO10" s="61">
        <v>0</v>
      </c>
      <c r="GZP10" s="61">
        <v>0</v>
      </c>
      <c r="GZQ10" s="61">
        <v>120</v>
      </c>
      <c r="GZR10" s="61">
        <v>0</v>
      </c>
      <c r="GZS10" s="61">
        <v>100</v>
      </c>
      <c r="GZT10" s="61">
        <v>100</v>
      </c>
      <c r="GZU10" s="61">
        <v>0</v>
      </c>
      <c r="GZV10" s="61">
        <v>0</v>
      </c>
      <c r="GZW10" s="61">
        <v>100</v>
      </c>
      <c r="GZX10" s="61">
        <v>0</v>
      </c>
      <c r="GZY10" s="61">
        <v>0</v>
      </c>
      <c r="GZZ10" s="61">
        <v>0.2</v>
      </c>
      <c r="HAA10" s="61">
        <v>100</v>
      </c>
      <c r="HAB10" s="61">
        <v>100</v>
      </c>
      <c r="HAC10" s="61">
        <v>100</v>
      </c>
      <c r="HAD10" s="61">
        <v>205</v>
      </c>
      <c r="HAE10" s="61">
        <v>0</v>
      </c>
      <c r="HAF10" s="61">
        <v>1</v>
      </c>
      <c r="HAG10" s="61">
        <v>1</v>
      </c>
      <c r="HAH10" s="61">
        <v>1</v>
      </c>
      <c r="HAI10" s="61">
        <v>1</v>
      </c>
      <c r="HAJ10" s="61">
        <v>1</v>
      </c>
      <c r="HAK10" s="61">
        <v>1</v>
      </c>
      <c r="HAL10" s="61">
        <v>0</v>
      </c>
      <c r="HAM10" s="61">
        <v>0</v>
      </c>
      <c r="HAN10" s="61">
        <v>40</v>
      </c>
      <c r="HAO10" s="61">
        <v>20</v>
      </c>
      <c r="HAP10" s="61">
        <v>28</v>
      </c>
      <c r="HAQ10" s="61">
        <v>0</v>
      </c>
      <c r="HAR10" s="61">
        <v>100</v>
      </c>
      <c r="HAS10" s="61">
        <v>0</v>
      </c>
      <c r="HAT10" s="61">
        <v>0</v>
      </c>
      <c r="HAU10" s="61">
        <v>0</v>
      </c>
      <c r="HAV10" s="61">
        <v>50</v>
      </c>
      <c r="HAW10" s="61">
        <v>50</v>
      </c>
      <c r="HAX10" s="61">
        <v>100</v>
      </c>
      <c r="HAY10" s="61">
        <v>205</v>
      </c>
      <c r="HAZ10" s="61">
        <v>0</v>
      </c>
      <c r="HBA10" s="61">
        <v>1</v>
      </c>
      <c r="HBB10" s="61">
        <v>1</v>
      </c>
      <c r="HBC10" s="61">
        <v>1</v>
      </c>
      <c r="HBD10" s="61">
        <v>1</v>
      </c>
      <c r="HBE10" s="61">
        <v>1</v>
      </c>
      <c r="HBF10" s="61">
        <v>1</v>
      </c>
      <c r="HBG10" s="61">
        <v>0</v>
      </c>
      <c r="HBH10" s="61">
        <v>0</v>
      </c>
      <c r="HBI10" s="61">
        <v>100</v>
      </c>
      <c r="HBJ10" s="61">
        <v>0</v>
      </c>
      <c r="HBK10" s="61">
        <v>50</v>
      </c>
      <c r="HBL10" s="61">
        <v>0</v>
      </c>
      <c r="HBM10" s="61">
        <v>100</v>
      </c>
      <c r="HBN10" s="61">
        <v>0</v>
      </c>
      <c r="HBO10" s="61">
        <v>0</v>
      </c>
      <c r="HBP10" s="61">
        <v>1000</v>
      </c>
      <c r="HBQ10" s="61">
        <v>-1000</v>
      </c>
      <c r="HBR10" s="61">
        <v>1</v>
      </c>
      <c r="HBS10" s="61">
        <v>0</v>
      </c>
      <c r="HBT10" s="61">
        <v>10</v>
      </c>
      <c r="HBU10" s="61">
        <v>10</v>
      </c>
      <c r="HBV10" s="61">
        <v>10</v>
      </c>
      <c r="HBW10" s="61">
        <v>2</v>
      </c>
      <c r="HBX10" s="61">
        <v>5</v>
      </c>
      <c r="HBY10" s="61">
        <v>0</v>
      </c>
      <c r="HBZ10" s="61">
        <v>48</v>
      </c>
      <c r="HCA10" s="61">
        <v>50</v>
      </c>
      <c r="HCB10" s="61">
        <v>1</v>
      </c>
      <c r="HCC10" s="61">
        <v>5000</v>
      </c>
      <c r="HCD10" s="61">
        <v>8000</v>
      </c>
      <c r="HCE10" s="61">
        <v>5000</v>
      </c>
      <c r="HCF10" s="61">
        <v>8000</v>
      </c>
      <c r="HCG10" s="61">
        <v>6</v>
      </c>
      <c r="HCH10" s="61">
        <v>6</v>
      </c>
      <c r="HCI10" s="61">
        <v>0</v>
      </c>
      <c r="HCJ10" s="61">
        <v>5000</v>
      </c>
      <c r="HCK10" s="61">
        <v>-5000</v>
      </c>
      <c r="HCL10" s="61">
        <v>0</v>
      </c>
      <c r="HCM10" s="61">
        <v>0</v>
      </c>
      <c r="HCN10" s="61">
        <v>0.02</v>
      </c>
      <c r="HCO10" s="61">
        <v>1</v>
      </c>
      <c r="HCP10" s="61">
        <v>1</v>
      </c>
      <c r="HCQ10" s="61">
        <v>1</v>
      </c>
      <c r="HCR10" s="61">
        <v>1</v>
      </c>
      <c r="HCS10" s="61">
        <v>0</v>
      </c>
      <c r="HCT10" s="61">
        <v>0</v>
      </c>
      <c r="HCU10" s="61">
        <v>3000</v>
      </c>
      <c r="HCV10" s="61">
        <v>-3000</v>
      </c>
      <c r="HCW10" s="61">
        <v>0</v>
      </c>
      <c r="HCX10" s="61">
        <v>50</v>
      </c>
      <c r="HCY10" s="61">
        <v>50</v>
      </c>
      <c r="HCZ10" s="61">
        <v>47</v>
      </c>
      <c r="HDA10" s="61">
        <v>0</v>
      </c>
      <c r="HDB10" s="61">
        <v>0.1</v>
      </c>
      <c r="HDC10" s="61">
        <v>100</v>
      </c>
      <c r="HDD10" s="61">
        <v>205</v>
      </c>
      <c r="HDE10" s="61">
        <v>0</v>
      </c>
      <c r="HDF10" s="61">
        <v>0</v>
      </c>
      <c r="HDG10" s="61">
        <v>1</v>
      </c>
      <c r="HDH10" s="61">
        <v>20</v>
      </c>
      <c r="HDI10" s="61">
        <v>0</v>
      </c>
      <c r="HDJ10" s="61">
        <v>1</v>
      </c>
      <c r="HDK10" s="61">
        <v>1</v>
      </c>
      <c r="HDL10" s="61">
        <v>1</v>
      </c>
      <c r="HDM10" s="61">
        <v>1</v>
      </c>
      <c r="HDN10" s="61">
        <v>0</v>
      </c>
      <c r="HDO10" s="61">
        <v>0</v>
      </c>
      <c r="HDP10" s="61">
        <v>120</v>
      </c>
      <c r="HDQ10" s="61">
        <v>0</v>
      </c>
      <c r="HDR10" s="61">
        <v>100</v>
      </c>
      <c r="HDS10" s="61">
        <v>100</v>
      </c>
      <c r="HDT10" s="61">
        <v>0</v>
      </c>
      <c r="HDU10" s="61">
        <v>0</v>
      </c>
      <c r="HDV10" s="61">
        <v>100</v>
      </c>
      <c r="HDW10" s="61">
        <v>0</v>
      </c>
      <c r="HDX10" s="61">
        <v>0</v>
      </c>
      <c r="HDY10" s="61">
        <v>0.1</v>
      </c>
      <c r="HDZ10" s="61">
        <v>100</v>
      </c>
      <c r="HEA10" s="61">
        <v>205</v>
      </c>
      <c r="HEB10" s="61">
        <v>0</v>
      </c>
      <c r="HEC10" s="61">
        <v>0</v>
      </c>
      <c r="HED10" s="61">
        <v>1</v>
      </c>
      <c r="HEE10" s="61">
        <v>20</v>
      </c>
      <c r="HEF10" s="61">
        <v>0</v>
      </c>
      <c r="HEG10" s="61">
        <v>1</v>
      </c>
      <c r="HEH10" s="61">
        <v>1</v>
      </c>
      <c r="HEI10" s="61">
        <v>1</v>
      </c>
      <c r="HEJ10" s="61">
        <v>1</v>
      </c>
      <c r="HEK10" s="61">
        <v>0</v>
      </c>
      <c r="HEL10" s="61">
        <v>0</v>
      </c>
      <c r="HEM10" s="61">
        <v>120</v>
      </c>
      <c r="HEN10" s="61">
        <v>0</v>
      </c>
      <c r="HEO10" s="61">
        <v>100</v>
      </c>
      <c r="HEP10" s="61">
        <v>100</v>
      </c>
      <c r="HEQ10" s="61">
        <v>0</v>
      </c>
      <c r="HER10" s="61">
        <v>0</v>
      </c>
      <c r="HES10" s="61">
        <v>100</v>
      </c>
      <c r="HET10" s="61">
        <v>0</v>
      </c>
      <c r="HEU10" s="61">
        <v>0</v>
      </c>
      <c r="HEV10" s="61">
        <v>0.1</v>
      </c>
      <c r="HEW10" s="61">
        <v>100</v>
      </c>
      <c r="HEX10" s="61">
        <v>205</v>
      </c>
      <c r="HEY10" s="61">
        <v>0</v>
      </c>
      <c r="HEZ10" s="61">
        <v>0</v>
      </c>
      <c r="HFA10" s="61">
        <v>1</v>
      </c>
      <c r="HFB10" s="61">
        <v>20</v>
      </c>
      <c r="HFC10" s="61">
        <v>0</v>
      </c>
      <c r="HFD10" s="61">
        <v>1</v>
      </c>
      <c r="HFE10" s="61">
        <v>1</v>
      </c>
      <c r="HFF10" s="61">
        <v>1</v>
      </c>
      <c r="HFG10" s="61">
        <v>1</v>
      </c>
      <c r="HFH10" s="61">
        <v>0</v>
      </c>
      <c r="HFI10" s="61">
        <v>0</v>
      </c>
      <c r="HFJ10" s="61">
        <v>120</v>
      </c>
      <c r="HFK10" s="61">
        <v>0</v>
      </c>
      <c r="HFL10" s="61">
        <v>100</v>
      </c>
      <c r="HFM10" s="61">
        <v>100</v>
      </c>
      <c r="HFN10" s="61">
        <v>0</v>
      </c>
      <c r="HFO10" s="61">
        <v>0</v>
      </c>
      <c r="HFP10" s="61">
        <v>100</v>
      </c>
      <c r="HFQ10" s="61">
        <v>0</v>
      </c>
      <c r="HFR10" s="61">
        <v>0</v>
      </c>
      <c r="HFS10" s="61">
        <v>0.1</v>
      </c>
      <c r="HFT10" s="61">
        <v>100</v>
      </c>
      <c r="HFU10" s="61">
        <v>205</v>
      </c>
      <c r="HFV10" s="61">
        <v>0</v>
      </c>
      <c r="HFW10" s="61">
        <v>0</v>
      </c>
      <c r="HFX10" s="61">
        <v>1</v>
      </c>
      <c r="HFY10" s="61">
        <v>20</v>
      </c>
      <c r="HFZ10" s="61">
        <v>0</v>
      </c>
      <c r="HGA10" s="61">
        <v>1</v>
      </c>
      <c r="HGB10" s="61">
        <v>1</v>
      </c>
      <c r="HGC10" s="61">
        <v>1</v>
      </c>
      <c r="HGD10" s="61">
        <v>1</v>
      </c>
      <c r="HGE10" s="61">
        <v>0</v>
      </c>
      <c r="HGF10" s="61">
        <v>0</v>
      </c>
      <c r="HGG10" s="61">
        <v>120</v>
      </c>
      <c r="HGH10" s="61">
        <v>0</v>
      </c>
      <c r="HGI10" s="61">
        <v>100</v>
      </c>
      <c r="HGJ10" s="61">
        <v>100</v>
      </c>
      <c r="HGK10" s="61">
        <v>0</v>
      </c>
      <c r="HGL10" s="61">
        <v>0</v>
      </c>
      <c r="HGM10" s="61">
        <v>100</v>
      </c>
      <c r="HGN10" s="61">
        <v>0</v>
      </c>
      <c r="HGO10" s="61">
        <v>0</v>
      </c>
      <c r="HGP10" s="61">
        <v>0.1</v>
      </c>
      <c r="HGQ10" s="61">
        <v>100</v>
      </c>
      <c r="HGR10" s="61">
        <v>205</v>
      </c>
      <c r="HGS10" s="61">
        <v>0</v>
      </c>
      <c r="HGT10" s="61">
        <v>0</v>
      </c>
      <c r="HGU10" s="61">
        <v>1</v>
      </c>
      <c r="HGV10" s="61">
        <v>20</v>
      </c>
      <c r="HGW10" s="61">
        <v>0</v>
      </c>
      <c r="HGX10" s="61">
        <v>1</v>
      </c>
      <c r="HGY10" s="61">
        <v>1</v>
      </c>
      <c r="HGZ10" s="61">
        <v>1</v>
      </c>
      <c r="HHA10" s="61">
        <v>1</v>
      </c>
      <c r="HHB10" s="61">
        <v>0</v>
      </c>
      <c r="HHC10" s="61">
        <v>0</v>
      </c>
      <c r="HHD10" s="61">
        <v>120</v>
      </c>
      <c r="HHE10" s="61">
        <v>0</v>
      </c>
      <c r="HHF10" s="61">
        <v>100</v>
      </c>
      <c r="HHG10" s="61">
        <v>100</v>
      </c>
      <c r="HHH10" s="61">
        <v>0</v>
      </c>
      <c r="HHI10" s="61">
        <v>0</v>
      </c>
      <c r="HHJ10" s="61">
        <v>100</v>
      </c>
      <c r="HHK10" s="61">
        <v>0</v>
      </c>
      <c r="HHL10" s="61">
        <v>0</v>
      </c>
      <c r="HHM10" s="61">
        <v>0.1</v>
      </c>
      <c r="HHN10" s="61">
        <v>100</v>
      </c>
      <c r="HHO10" s="61">
        <v>205</v>
      </c>
      <c r="HHP10" s="61">
        <v>0</v>
      </c>
      <c r="HHQ10" s="61">
        <v>0</v>
      </c>
      <c r="HHR10" s="61">
        <v>1</v>
      </c>
      <c r="HHS10" s="61">
        <v>20</v>
      </c>
      <c r="HHT10" s="61">
        <v>0</v>
      </c>
      <c r="HHU10" s="61">
        <v>1</v>
      </c>
      <c r="HHV10" s="61">
        <v>1</v>
      </c>
      <c r="HHW10" s="61">
        <v>1</v>
      </c>
      <c r="HHX10" s="61">
        <v>1</v>
      </c>
      <c r="HHY10" s="61">
        <v>0</v>
      </c>
      <c r="HHZ10" s="61">
        <v>0</v>
      </c>
      <c r="HIA10" s="61">
        <v>120</v>
      </c>
      <c r="HIB10" s="61">
        <v>0</v>
      </c>
      <c r="HIC10" s="61">
        <v>100</v>
      </c>
      <c r="HID10" s="61">
        <v>100</v>
      </c>
      <c r="HIE10" s="61">
        <v>0</v>
      </c>
      <c r="HIF10" s="61">
        <v>0</v>
      </c>
      <c r="HIG10" s="61">
        <v>100</v>
      </c>
      <c r="HIH10" s="61">
        <v>0</v>
      </c>
      <c r="HII10" s="61">
        <v>0</v>
      </c>
      <c r="HIJ10" s="61">
        <v>0</v>
      </c>
      <c r="HIK10" s="61">
        <v>0</v>
      </c>
      <c r="HIL10" s="61">
        <v>0</v>
      </c>
      <c r="HIM10" s="61">
        <v>0</v>
      </c>
      <c r="HIN10" s="61">
        <v>0</v>
      </c>
      <c r="HIO10" s="61">
        <v>0</v>
      </c>
      <c r="HIP10" s="61">
        <v>0</v>
      </c>
      <c r="HIQ10" s="61">
        <v>0</v>
      </c>
      <c r="HIR10" s="61">
        <v>0</v>
      </c>
      <c r="HIS10" s="61">
        <v>0</v>
      </c>
      <c r="HIT10" s="61">
        <v>0</v>
      </c>
      <c r="HIU10" s="61">
        <v>0</v>
      </c>
      <c r="HIV10" s="61">
        <v>0</v>
      </c>
      <c r="HIW10" s="61">
        <v>0</v>
      </c>
      <c r="HIX10" s="61">
        <v>0</v>
      </c>
      <c r="HIY10" s="61">
        <v>0</v>
      </c>
      <c r="HIZ10" s="61">
        <v>0</v>
      </c>
      <c r="HJA10" s="61">
        <v>0</v>
      </c>
      <c r="HJB10" s="61">
        <v>0</v>
      </c>
      <c r="HJC10" s="61">
        <v>0</v>
      </c>
      <c r="HJD10" s="61">
        <v>0</v>
      </c>
      <c r="HJG10" s="61">
        <v>0</v>
      </c>
      <c r="HJH10" s="61">
        <v>0</v>
      </c>
      <c r="HJM10" s="61">
        <v>12</v>
      </c>
      <c r="HJN10" s="61">
        <v>2</v>
      </c>
      <c r="HJO10" s="61">
        <v>5</v>
      </c>
      <c r="HJY10" s="61">
        <v>235</v>
      </c>
      <c r="HJZ10" s="61">
        <v>235</v>
      </c>
      <c r="HKA10" s="61">
        <v>40</v>
      </c>
      <c r="HKB10" s="61">
        <v>25</v>
      </c>
      <c r="HKC10" s="61">
        <v>232</v>
      </c>
      <c r="HKD10" s="61">
        <v>1</v>
      </c>
      <c r="HKE10" s="61">
        <v>100</v>
      </c>
      <c r="HKG10" s="61">
        <v>70</v>
      </c>
      <c r="HKH10" s="61">
        <v>327</v>
      </c>
      <c r="HKI10" s="61">
        <v>327</v>
      </c>
      <c r="HKJ10" s="61">
        <v>1</v>
      </c>
      <c r="HKK10" s="61">
        <v>10</v>
      </c>
      <c r="HKN10" s="61">
        <v>0</v>
      </c>
      <c r="HKO10" s="61">
        <v>0</v>
      </c>
      <c r="HKP10" s="61">
        <v>0</v>
      </c>
      <c r="HKU10" s="61">
        <v>3</v>
      </c>
      <c r="HKV10" s="61">
        <v>0.1</v>
      </c>
      <c r="HKW10" s="61">
        <v>10</v>
      </c>
      <c r="HKX10" s="61">
        <v>0.5</v>
      </c>
      <c r="HKY10" s="61">
        <v>80</v>
      </c>
      <c r="HKZ10" s="61">
        <v>0</v>
      </c>
      <c r="HLG10" s="61">
        <v>9.4780000000000003E-2</v>
      </c>
      <c r="HLH10" s="61">
        <v>0.44428000000000001</v>
      </c>
      <c r="HLI10" s="61">
        <v>1.1848000000000001</v>
      </c>
      <c r="HLJ10" s="61">
        <v>100</v>
      </c>
      <c r="HLK10" s="61">
        <v>0</v>
      </c>
      <c r="HLL10" s="61">
        <v>2.843E-2</v>
      </c>
      <c r="HLM10" s="61">
        <v>0.74046999999999996</v>
      </c>
      <c r="HLN10" s="61">
        <v>0.47389999999999999</v>
      </c>
      <c r="HLO10" s="61">
        <v>100</v>
      </c>
      <c r="HLP10" s="61">
        <v>0</v>
      </c>
      <c r="HLQ10" s="61">
        <v>4</v>
      </c>
      <c r="HLR10" s="61">
        <v>20</v>
      </c>
      <c r="HLS10" s="61">
        <v>818</v>
      </c>
      <c r="HLT10" s="61">
        <v>1635</v>
      </c>
      <c r="HLU10" s="61">
        <v>60</v>
      </c>
      <c r="HLV10" s="61">
        <v>75</v>
      </c>
      <c r="HLW10" s="61">
        <v>90</v>
      </c>
      <c r="HLX10" s="61">
        <v>100</v>
      </c>
      <c r="HLZ10" s="61">
        <v>4</v>
      </c>
      <c r="HMA10" s="61">
        <v>20</v>
      </c>
      <c r="HMB10" s="61">
        <v>1213</v>
      </c>
      <c r="HMC10" s="61">
        <v>2679</v>
      </c>
      <c r="HMD10" s="61">
        <v>2</v>
      </c>
      <c r="HME10" s="61">
        <v>2</v>
      </c>
      <c r="HMF10" s="61">
        <v>35</v>
      </c>
      <c r="HMG10" s="61">
        <v>45</v>
      </c>
      <c r="HMI10" s="61">
        <v>-6</v>
      </c>
      <c r="HMJ10" s="61">
        <v>-6</v>
      </c>
      <c r="HMK10" s="61">
        <v>-6</v>
      </c>
      <c r="HML10" s="61">
        <v>-6</v>
      </c>
      <c r="HMN10" s="61">
        <v>50</v>
      </c>
      <c r="HMO10" s="61">
        <v>0.1</v>
      </c>
      <c r="HMT10" s="61">
        <v>20</v>
      </c>
      <c r="HMU10" s="61">
        <v>300</v>
      </c>
      <c r="HMX10" s="61">
        <v>50</v>
      </c>
      <c r="HMY10" s="61">
        <v>0.3</v>
      </c>
      <c r="HMZ10" s="61">
        <v>-130</v>
      </c>
      <c r="HNA10" s="61">
        <v>8</v>
      </c>
      <c r="HNB10" s="61">
        <v>10</v>
      </c>
      <c r="HNC10" s="61">
        <v>0.5</v>
      </c>
      <c r="HND10" s="61">
        <v>105</v>
      </c>
      <c r="HNE10" s="61">
        <v>0.5</v>
      </c>
      <c r="HNF10" s="61">
        <v>0.5</v>
      </c>
      <c r="HNG10" s="61">
        <v>0</v>
      </c>
      <c r="HNH10" s="61">
        <v>2</v>
      </c>
      <c r="HNI10" s="61">
        <v>2679</v>
      </c>
      <c r="HNJ10" s="61">
        <v>2679</v>
      </c>
      <c r="HNK10" s="61">
        <v>2679</v>
      </c>
      <c r="HNL10" s="61">
        <v>2679</v>
      </c>
      <c r="HNM10" s="61">
        <v>50</v>
      </c>
      <c r="HNN10" s="61">
        <v>0.63</v>
      </c>
      <c r="HNO10" s="61">
        <v>0.63</v>
      </c>
      <c r="HNP10" s="61">
        <v>0.63</v>
      </c>
      <c r="HNQ10" s="61">
        <v>0.63</v>
      </c>
      <c r="HNR10" s="61">
        <v>0.63</v>
      </c>
      <c r="HNS10" s="61">
        <v>0.63</v>
      </c>
      <c r="HNT10" s="61">
        <v>0.63</v>
      </c>
      <c r="HNU10" s="61">
        <v>0.63</v>
      </c>
      <c r="HNW10" s="61">
        <v>10</v>
      </c>
      <c r="HNX10" s="61">
        <v>5</v>
      </c>
      <c r="HNY10" s="61">
        <v>95</v>
      </c>
      <c r="HNZ10" s="61">
        <v>1</v>
      </c>
      <c r="HOA10" s="61">
        <v>1</v>
      </c>
      <c r="HOB10" s="61">
        <v>102</v>
      </c>
      <c r="HOC10" s="61">
        <v>112</v>
      </c>
      <c r="HOD10" s="61">
        <v>98</v>
      </c>
      <c r="HOE10" s="61">
        <v>91</v>
      </c>
      <c r="HOF10" s="61">
        <v>112</v>
      </c>
      <c r="HOG10" s="61">
        <v>50</v>
      </c>
      <c r="HOH10" s="61">
        <v>65</v>
      </c>
      <c r="HOI10" s="61">
        <v>85</v>
      </c>
      <c r="HOJ10" s="61">
        <v>75</v>
      </c>
      <c r="HOL10" s="61">
        <v>105</v>
      </c>
      <c r="HOM10" s="61">
        <v>120</v>
      </c>
      <c r="HON10" s="61">
        <v>95</v>
      </c>
      <c r="HOO10" s="61">
        <v>70</v>
      </c>
      <c r="HOP10" s="61">
        <v>140</v>
      </c>
      <c r="HOQ10" s="61">
        <v>1</v>
      </c>
      <c r="HOR10" s="61">
        <v>70</v>
      </c>
      <c r="HOS10" s="61">
        <v>10</v>
      </c>
      <c r="HOT10" s="61">
        <v>85</v>
      </c>
      <c r="HOU10" s="61">
        <v>0</v>
      </c>
      <c r="HOV10" s="61">
        <v>25</v>
      </c>
      <c r="HOW10" s="61">
        <v>3.45</v>
      </c>
      <c r="HOX10" s="61">
        <v>1</v>
      </c>
      <c r="HOY10" s="61">
        <v>10</v>
      </c>
      <c r="HOZ10" s="61">
        <v>80</v>
      </c>
      <c r="HPC10" s="61">
        <v>10</v>
      </c>
      <c r="HPD10" s="61">
        <v>4</v>
      </c>
      <c r="HPE10" s="61">
        <v>4</v>
      </c>
      <c r="HPF10" s="61">
        <v>4</v>
      </c>
      <c r="HPG10" s="61">
        <v>4</v>
      </c>
      <c r="HPH10" s="61">
        <v>58</v>
      </c>
      <c r="HPI10" s="61">
        <v>51</v>
      </c>
      <c r="HPJ10" s="61">
        <v>51</v>
      </c>
      <c r="HPK10" s="61">
        <v>51</v>
      </c>
      <c r="HPL10" s="61">
        <v>1</v>
      </c>
      <c r="HPM10" s="61">
        <v>1</v>
      </c>
      <c r="HPN10" s="61">
        <v>1</v>
      </c>
      <c r="HPO10" s="61">
        <v>1</v>
      </c>
      <c r="HPP10" s="61">
        <v>1</v>
      </c>
      <c r="HPQ10" s="61">
        <v>1</v>
      </c>
      <c r="HPR10" s="61">
        <v>0</v>
      </c>
      <c r="HPS10" s="61">
        <v>0</v>
      </c>
      <c r="HPT10" s="61">
        <v>1</v>
      </c>
      <c r="HPU10" s="61">
        <v>1</v>
      </c>
      <c r="HPV10" s="61">
        <v>1</v>
      </c>
      <c r="HPW10" s="61">
        <v>1</v>
      </c>
      <c r="HPX10" s="61">
        <v>1</v>
      </c>
      <c r="HPY10" s="61">
        <v>1</v>
      </c>
      <c r="HPZ10" s="61">
        <v>1</v>
      </c>
      <c r="HQA10" s="61">
        <v>1</v>
      </c>
      <c r="HQB10" s="61">
        <v>0</v>
      </c>
      <c r="HQC10" s="61">
        <v>0</v>
      </c>
      <c r="HQD10" s="61">
        <v>0</v>
      </c>
      <c r="HQE10" s="61">
        <v>0</v>
      </c>
      <c r="HQF10" s="61">
        <v>0</v>
      </c>
      <c r="HQG10" s="61">
        <v>0</v>
      </c>
      <c r="HQH10" s="61">
        <v>0</v>
      </c>
      <c r="HQI10" s="61">
        <v>0</v>
      </c>
      <c r="HQJ10" s="61">
        <v>0</v>
      </c>
      <c r="HQK10" s="61">
        <v>0</v>
      </c>
      <c r="HQL10" s="61">
        <v>0</v>
      </c>
      <c r="HQM10" s="61">
        <v>0</v>
      </c>
      <c r="HQN10" s="61">
        <v>0</v>
      </c>
      <c r="HQO10" s="61">
        <v>0</v>
      </c>
      <c r="HQP10" s="61">
        <v>0</v>
      </c>
      <c r="HQQ10" s="61">
        <v>0</v>
      </c>
      <c r="HQR10" s="61">
        <v>117</v>
      </c>
      <c r="HQS10" s="61">
        <v>0</v>
      </c>
      <c r="HQT10" s="61">
        <v>0</v>
      </c>
      <c r="HQU10" s="61">
        <v>0</v>
      </c>
      <c r="HQV10" s="61">
        <v>0</v>
      </c>
      <c r="HQW10" s="61">
        <v>0</v>
      </c>
      <c r="HQX10" s="61">
        <v>0</v>
      </c>
      <c r="HQY10" s="61">
        <v>0</v>
      </c>
      <c r="HQZ10" s="61">
        <v>0</v>
      </c>
      <c r="HRA10" s="61">
        <v>0</v>
      </c>
      <c r="HRB10" s="61">
        <v>0</v>
      </c>
      <c r="HRC10" s="61">
        <v>0</v>
      </c>
      <c r="HRD10" s="61">
        <v>0</v>
      </c>
      <c r="HRE10" s="61">
        <v>0</v>
      </c>
      <c r="HRF10" s="61">
        <v>0</v>
      </c>
      <c r="HRG10" s="61">
        <v>0</v>
      </c>
      <c r="HRH10" s="61">
        <v>130</v>
      </c>
      <c r="HRI10" s="61">
        <v>16</v>
      </c>
      <c r="HRJ10" s="61">
        <v>120</v>
      </c>
      <c r="HRK10" s="61">
        <v>120</v>
      </c>
      <c r="HRL10" s="61">
        <v>120</v>
      </c>
      <c r="HRM10" s="61">
        <v>120</v>
      </c>
      <c r="HRN10" s="61">
        <v>120</v>
      </c>
      <c r="HRO10" s="61">
        <v>0</v>
      </c>
      <c r="HRP10" s="61">
        <v>35</v>
      </c>
      <c r="HRQ10" s="61">
        <v>1000</v>
      </c>
      <c r="HRR10" s="61">
        <v>100</v>
      </c>
      <c r="HRS10" s="61">
        <v>16</v>
      </c>
      <c r="HRT10" s="61">
        <v>5000</v>
      </c>
      <c r="HRU10" s="61">
        <v>16</v>
      </c>
      <c r="HRV10" s="61">
        <v>16</v>
      </c>
      <c r="HRW10" s="61">
        <v>16</v>
      </c>
      <c r="HRX10" s="61">
        <v>0</v>
      </c>
      <c r="HRY10" s="61">
        <v>0</v>
      </c>
      <c r="HRZ10" s="61">
        <v>0</v>
      </c>
      <c r="HSA10" s="61">
        <v>0</v>
      </c>
      <c r="HSB10" s="61">
        <v>0</v>
      </c>
      <c r="HSC10" s="61">
        <v>0</v>
      </c>
      <c r="HSD10" s="61">
        <v>0</v>
      </c>
      <c r="HSE10" s="61">
        <v>0</v>
      </c>
      <c r="HSF10" s="61">
        <v>0</v>
      </c>
      <c r="HSG10" s="61">
        <v>0</v>
      </c>
      <c r="HSH10" s="61">
        <v>0</v>
      </c>
      <c r="HSI10" s="61">
        <v>0</v>
      </c>
      <c r="HSJ10" s="61">
        <v>0</v>
      </c>
      <c r="HSK10" s="61">
        <v>0</v>
      </c>
      <c r="HSL10" s="61">
        <v>0</v>
      </c>
      <c r="HSM10" s="61">
        <v>0</v>
      </c>
      <c r="HSN10" s="61">
        <v>0</v>
      </c>
      <c r="HSO10" s="61">
        <v>0</v>
      </c>
      <c r="HSP10" s="61">
        <v>0</v>
      </c>
      <c r="HSQ10" s="61">
        <v>0</v>
      </c>
      <c r="HSR10" s="61">
        <v>0</v>
      </c>
      <c r="HSS10" s="61">
        <v>0</v>
      </c>
      <c r="HST10" s="61">
        <v>0</v>
      </c>
      <c r="HSU10" s="61">
        <v>0</v>
      </c>
      <c r="HSV10" s="61">
        <v>0</v>
      </c>
      <c r="HSW10" s="61">
        <v>0</v>
      </c>
      <c r="HSX10" s="61">
        <v>0</v>
      </c>
      <c r="HSY10" s="61">
        <v>0</v>
      </c>
      <c r="HSZ10" s="61">
        <v>0</v>
      </c>
      <c r="HTA10" s="61">
        <v>0</v>
      </c>
      <c r="HWN10" s="61">
        <v>0</v>
      </c>
      <c r="HWO10" s="61">
        <v>0</v>
      </c>
      <c r="HWP10" s="61">
        <v>0</v>
      </c>
      <c r="HWQ10" s="61">
        <v>0</v>
      </c>
      <c r="HWR10" s="61">
        <v>0</v>
      </c>
      <c r="HWS10" s="61">
        <v>0</v>
      </c>
      <c r="HWT10" s="61">
        <v>0</v>
      </c>
      <c r="HWU10" s="61">
        <v>0</v>
      </c>
      <c r="HWV10" s="61">
        <v>0</v>
      </c>
      <c r="HWW10" s="61">
        <v>0</v>
      </c>
      <c r="HYB10" s="61">
        <v>10</v>
      </c>
      <c r="HYC10" s="61">
        <v>10</v>
      </c>
      <c r="HYD10" s="61">
        <v>70</v>
      </c>
      <c r="HYE10" s="61">
        <v>113</v>
      </c>
      <c r="HYF10" s="61">
        <v>0</v>
      </c>
      <c r="HYG10" s="61">
        <v>0</v>
      </c>
      <c r="HYH10" s="61">
        <v>0</v>
      </c>
      <c r="HYI10" s="61">
        <v>0</v>
      </c>
      <c r="HYJ10" s="61">
        <v>0</v>
      </c>
      <c r="HYK10" s="61">
        <v>0</v>
      </c>
      <c r="HYL10" s="61">
        <v>0</v>
      </c>
      <c r="HYM10" s="61">
        <v>0</v>
      </c>
      <c r="HYN10" s="61">
        <v>0</v>
      </c>
      <c r="HYO10" s="61">
        <v>0</v>
      </c>
      <c r="HYP10" s="61">
        <v>0</v>
      </c>
      <c r="HYQ10" s="61">
        <v>0</v>
      </c>
      <c r="HYR10" s="61">
        <v>0</v>
      </c>
      <c r="HYS10" s="61">
        <v>0</v>
      </c>
      <c r="HYT10" s="61">
        <v>0</v>
      </c>
      <c r="HYU10" s="61">
        <v>0</v>
      </c>
      <c r="HYV10" s="61">
        <v>0</v>
      </c>
      <c r="HYW10" s="61">
        <v>0</v>
      </c>
      <c r="HYX10" s="61">
        <v>0</v>
      </c>
      <c r="HYY10" s="61">
        <v>0</v>
      </c>
      <c r="HYZ10" s="61">
        <v>0</v>
      </c>
      <c r="HZA10" s="61">
        <v>0</v>
      </c>
      <c r="HZB10" s="61">
        <v>0</v>
      </c>
      <c r="HZC10" s="61">
        <v>0</v>
      </c>
      <c r="HZD10" s="61">
        <v>0</v>
      </c>
      <c r="HZE10" s="61">
        <v>0</v>
      </c>
      <c r="ICR10" s="61">
        <v>1</v>
      </c>
      <c r="ICS10" s="61">
        <v>1</v>
      </c>
      <c r="ICV10" s="61">
        <v>1</v>
      </c>
      <c r="ICX10" s="61">
        <v>0</v>
      </c>
      <c r="ICY10" s="61">
        <v>0</v>
      </c>
      <c r="IDA10" s="61">
        <v>48.5</v>
      </c>
      <c r="IDC10" s="61">
        <v>0</v>
      </c>
      <c r="IDE10" s="61">
        <v>0</v>
      </c>
      <c r="IDF10" s="61">
        <v>0</v>
      </c>
      <c r="IDG10" s="61">
        <v>0</v>
      </c>
      <c r="IDH10" s="61">
        <v>0</v>
      </c>
      <c r="IDI10" s="61">
        <v>0</v>
      </c>
      <c r="IDJ10" s="61">
        <v>0.3</v>
      </c>
      <c r="IDK10" s="61">
        <v>0.8</v>
      </c>
      <c r="IDL10" s="61">
        <v>50</v>
      </c>
      <c r="IDM10" s="61">
        <v>10</v>
      </c>
      <c r="IDN10" s="61">
        <v>1</v>
      </c>
      <c r="IDO10" s="61">
        <v>1</v>
      </c>
      <c r="IDP10" s="61">
        <v>9.5</v>
      </c>
      <c r="IDQ10" s="61">
        <v>10</v>
      </c>
      <c r="IDR10" s="61">
        <v>1</v>
      </c>
      <c r="IDS10" s="61">
        <v>10</v>
      </c>
      <c r="IDT10" s="61">
        <v>9</v>
      </c>
      <c r="IDU10" s="61">
        <v>0</v>
      </c>
      <c r="IDV10" s="61">
        <v>0</v>
      </c>
      <c r="IDW10" s="61">
        <v>0</v>
      </c>
      <c r="IDX10" s="61">
        <v>0</v>
      </c>
      <c r="IDY10" s="61">
        <v>0</v>
      </c>
      <c r="IDZ10" s="61">
        <v>30</v>
      </c>
      <c r="IEA10" s="61">
        <v>80</v>
      </c>
      <c r="IEB10" s="61">
        <v>50</v>
      </c>
      <c r="IEC10" s="61">
        <v>27</v>
      </c>
      <c r="IED10" s="61">
        <v>0.5</v>
      </c>
      <c r="IEE10" s="61">
        <v>0.5</v>
      </c>
      <c r="IEF10" s="61">
        <v>27</v>
      </c>
      <c r="IEG10" s="61">
        <v>100</v>
      </c>
      <c r="IEH10" s="61">
        <v>0</v>
      </c>
      <c r="IEI10" s="61">
        <v>30</v>
      </c>
      <c r="IEJ10" s="61">
        <v>27</v>
      </c>
      <c r="IEK10" s="61">
        <v>0</v>
      </c>
      <c r="IEL10" s="61">
        <v>0</v>
      </c>
      <c r="IEM10" s="61">
        <v>0</v>
      </c>
      <c r="IEN10" s="61">
        <v>0</v>
      </c>
      <c r="IEO10" s="61">
        <v>1450</v>
      </c>
      <c r="IEP10" s="61">
        <v>10</v>
      </c>
      <c r="IEQ10" s="61">
        <v>200</v>
      </c>
      <c r="IER10" s="61">
        <v>400</v>
      </c>
      <c r="IES10" s="61">
        <v>2800</v>
      </c>
      <c r="IET10" s="61">
        <v>5</v>
      </c>
      <c r="IEU10" s="61">
        <v>400</v>
      </c>
      <c r="IEV10" s="61">
        <v>0</v>
      </c>
      <c r="IEW10" s="61">
        <v>3450</v>
      </c>
      <c r="IEX10" s="61">
        <v>0</v>
      </c>
      <c r="IEY10" s="61">
        <v>5</v>
      </c>
      <c r="IEZ10" s="61">
        <v>5</v>
      </c>
      <c r="IFA10" s="61">
        <v>50</v>
      </c>
      <c r="IFB10" s="61">
        <v>10</v>
      </c>
      <c r="IFC10" s="61">
        <v>100</v>
      </c>
      <c r="IFD10" s="61">
        <v>0</v>
      </c>
      <c r="IFE10" s="61">
        <v>0</v>
      </c>
      <c r="IFF10" s="61">
        <v>1500</v>
      </c>
      <c r="IFG10" s="61">
        <v>0</v>
      </c>
      <c r="IFJ10" s="61">
        <v>0</v>
      </c>
      <c r="IFL10" s="61">
        <v>1</v>
      </c>
      <c r="IFM10" s="61">
        <v>90</v>
      </c>
      <c r="IFN10" s="61">
        <v>3</v>
      </c>
      <c r="IFO10" s="61">
        <v>35</v>
      </c>
      <c r="IFR10" s="61">
        <v>200</v>
      </c>
      <c r="IFS10" s="61">
        <v>0</v>
      </c>
      <c r="IFX10" s="61">
        <v>0</v>
      </c>
      <c r="IFY10" s="61">
        <v>0</v>
      </c>
      <c r="IFZ10" s="61">
        <v>100</v>
      </c>
      <c r="IGA10" s="61">
        <v>3</v>
      </c>
      <c r="IGB10" s="61">
        <v>500</v>
      </c>
      <c r="IGC10" s="61">
        <v>15</v>
      </c>
      <c r="IGD10" s="61">
        <v>60</v>
      </c>
      <c r="IGE10" s="61">
        <v>60</v>
      </c>
      <c r="IGF10" s="61">
        <v>3</v>
      </c>
      <c r="IGG10" s="61">
        <v>30</v>
      </c>
      <c r="IGJ10" s="61">
        <v>0</v>
      </c>
      <c r="IGL10" s="61">
        <v>0</v>
      </c>
      <c r="IGM10" s="61">
        <v>0</v>
      </c>
      <c r="IGN10" s="61">
        <v>0.5</v>
      </c>
      <c r="IGO10" s="61">
        <v>6</v>
      </c>
      <c r="IGP10" s="61">
        <v>25</v>
      </c>
      <c r="IGQ10" s="61">
        <v>0</v>
      </c>
      <c r="IGR10" s="61">
        <v>0</v>
      </c>
      <c r="IGS10" s="61">
        <v>0</v>
      </c>
      <c r="IGT10" s="61">
        <v>-150</v>
      </c>
      <c r="IGU10" s="61">
        <v>5</v>
      </c>
      <c r="IGV10" s="61">
        <v>5</v>
      </c>
      <c r="IGW10" s="61">
        <v>-150</v>
      </c>
      <c r="IGX10" s="61">
        <v>-10</v>
      </c>
      <c r="IGY10" s="61">
        <v>-150</v>
      </c>
      <c r="IGZ10" s="61">
        <v>0</v>
      </c>
      <c r="IHA10" s="61">
        <v>-100</v>
      </c>
      <c r="IHB10" s="61">
        <v>0</v>
      </c>
      <c r="IHC10" s="61">
        <v>0</v>
      </c>
      <c r="IHD10" s="61">
        <v>900</v>
      </c>
      <c r="IHF10" s="61">
        <v>0.15</v>
      </c>
      <c r="IHG10" s="61">
        <v>0.64</v>
      </c>
      <c r="IHH10" s="61">
        <v>7.7</v>
      </c>
      <c r="IHI10" s="61">
        <v>100</v>
      </c>
      <c r="IHJ10" s="61">
        <v>0</v>
      </c>
      <c r="IHK10" s="61">
        <v>0</v>
      </c>
      <c r="IHL10" s="61">
        <v>20</v>
      </c>
      <c r="IHM10" s="61">
        <v>0</v>
      </c>
      <c r="IHN10" s="61">
        <v>1500</v>
      </c>
      <c r="IHQ10" s="61">
        <v>0</v>
      </c>
      <c r="IHR10" s="61">
        <v>0</v>
      </c>
      <c r="IHS10" s="61">
        <v>1740</v>
      </c>
      <c r="IHT10" s="61">
        <v>10</v>
      </c>
      <c r="IHU10" s="61">
        <v>800</v>
      </c>
      <c r="IHV10" s="61">
        <v>10</v>
      </c>
      <c r="IIA10" s="61">
        <v>100</v>
      </c>
      <c r="IIB10" s="61">
        <v>2</v>
      </c>
      <c r="IIC10" s="61">
        <v>1500</v>
      </c>
      <c r="IID10" s="61">
        <v>6.7</v>
      </c>
      <c r="IIE10" s="61">
        <v>0</v>
      </c>
      <c r="IIF10" s="61">
        <v>85</v>
      </c>
      <c r="IIG10" s="61">
        <v>85</v>
      </c>
      <c r="IIH10" s="61">
        <v>85</v>
      </c>
      <c r="III10" s="61">
        <v>95</v>
      </c>
      <c r="IIJ10" s="61">
        <v>95</v>
      </c>
      <c r="IIK10" s="61">
        <v>9.5399999999999991</v>
      </c>
      <c r="IIL10" s="61">
        <v>9.9710000000000001</v>
      </c>
      <c r="IIM10" s="61">
        <v>720</v>
      </c>
      <c r="IIP10" s="61">
        <v>1.28</v>
      </c>
      <c r="IIQ10" s="61">
        <v>1.4</v>
      </c>
      <c r="IIR10" s="61">
        <v>30</v>
      </c>
      <c r="IIS10" s="61">
        <v>75</v>
      </c>
      <c r="IIT10" s="61">
        <v>9.5399999999999991</v>
      </c>
      <c r="IIU10" s="61">
        <v>9.9710000000000001</v>
      </c>
      <c r="IIV10" s="61">
        <v>720</v>
      </c>
      <c r="IIY10" s="61">
        <v>1.55</v>
      </c>
      <c r="IIZ10" s="61">
        <v>1.75</v>
      </c>
      <c r="IJA10" s="61">
        <v>30</v>
      </c>
      <c r="IJB10" s="61">
        <v>75</v>
      </c>
      <c r="IJC10" s="61">
        <v>9.5399999999999991</v>
      </c>
      <c r="IJD10" s="61">
        <v>9.9710000000000001</v>
      </c>
      <c r="IJE10" s="61">
        <v>720</v>
      </c>
      <c r="IJH10" s="61">
        <v>1.55</v>
      </c>
      <c r="IJI10" s="61">
        <v>1.75</v>
      </c>
      <c r="IJJ10" s="61">
        <v>30</v>
      </c>
      <c r="IJK10" s="61">
        <v>75</v>
      </c>
      <c r="IJL10" s="61">
        <v>9.5399999999999991</v>
      </c>
      <c r="IJM10" s="61">
        <v>9.9710000000000001</v>
      </c>
      <c r="IJN10" s="61">
        <v>720</v>
      </c>
      <c r="IJQ10" s="61">
        <v>1.55</v>
      </c>
      <c r="IJR10" s="61">
        <v>1.75</v>
      </c>
      <c r="IJS10" s="61">
        <v>30</v>
      </c>
      <c r="IJT10" s="61">
        <v>75</v>
      </c>
      <c r="IKK10" s="61">
        <v>1.1000000000000001</v>
      </c>
      <c r="IKN10" s="192">
        <v>0.74</v>
      </c>
      <c r="ILB10" s="61">
        <v>1</v>
      </c>
      <c r="ILC10" s="61">
        <v>0</v>
      </c>
      <c r="ILD10" s="61">
        <v>0</v>
      </c>
      <c r="ILE10" s="61">
        <v>0</v>
      </c>
      <c r="ILF10" s="61">
        <v>1</v>
      </c>
      <c r="ILG10" s="61">
        <v>1</v>
      </c>
      <c r="ILH10" s="61">
        <v>0</v>
      </c>
      <c r="ILI10" s="61">
        <v>0</v>
      </c>
      <c r="ILJ10" s="61">
        <v>0</v>
      </c>
      <c r="ILK10" s="61">
        <v>1</v>
      </c>
      <c r="ILL10" s="61">
        <v>1</v>
      </c>
      <c r="ILM10" s="61">
        <v>0</v>
      </c>
      <c r="ILN10" s="61">
        <v>1</v>
      </c>
      <c r="ILO10" s="61">
        <v>1</v>
      </c>
      <c r="IMR10" s="61">
        <v>1</v>
      </c>
      <c r="IMS10" s="61">
        <v>1</v>
      </c>
      <c r="IMT10" s="61">
        <v>0</v>
      </c>
      <c r="IMU10" s="61">
        <v>2</v>
      </c>
      <c r="IMV10" s="61">
        <v>0</v>
      </c>
      <c r="IMW10" s="61">
        <v>2</v>
      </c>
      <c r="IMX10" s="61">
        <v>1</v>
      </c>
      <c r="IMY10" s="61">
        <v>0</v>
      </c>
      <c r="IMZ10" s="61">
        <v>0</v>
      </c>
      <c r="INA10" s="61">
        <v>2</v>
      </c>
      <c r="INB10" s="61">
        <v>0</v>
      </c>
      <c r="INC10" s="61">
        <v>1</v>
      </c>
      <c r="IND10" s="61">
        <v>1</v>
      </c>
      <c r="INE10" s="61">
        <v>0</v>
      </c>
      <c r="IPC10" s="61">
        <v>0</v>
      </c>
      <c r="IPD10" s="61">
        <v>0</v>
      </c>
      <c r="IPE10" s="61">
        <v>0</v>
      </c>
      <c r="IPF10" s="61">
        <v>0</v>
      </c>
      <c r="IPG10" s="61">
        <v>0</v>
      </c>
      <c r="IPH10" s="61">
        <v>0</v>
      </c>
      <c r="IPI10" s="61">
        <v>0</v>
      </c>
      <c r="IPJ10" s="61">
        <v>0</v>
      </c>
      <c r="IPK10" s="61">
        <v>0</v>
      </c>
      <c r="IPL10" s="61">
        <v>0</v>
      </c>
      <c r="IPM10" s="61">
        <v>0</v>
      </c>
      <c r="IPN10" s="61">
        <v>0</v>
      </c>
      <c r="IPO10" s="61">
        <v>0</v>
      </c>
      <c r="IPP10" s="61">
        <v>0</v>
      </c>
      <c r="IPQ10" s="61">
        <v>0</v>
      </c>
      <c r="IPR10" s="61">
        <v>0</v>
      </c>
      <c r="IPS10" s="61">
        <v>0</v>
      </c>
      <c r="IPT10" s="61">
        <v>0</v>
      </c>
      <c r="IPU10" s="61">
        <v>0</v>
      </c>
      <c r="IPV10" s="61">
        <v>0</v>
      </c>
      <c r="IPW10" s="61">
        <v>0</v>
      </c>
      <c r="IPX10" s="61">
        <v>0</v>
      </c>
      <c r="IPY10" s="61">
        <v>0</v>
      </c>
      <c r="IPZ10" s="61">
        <v>0</v>
      </c>
      <c r="IQA10" s="61">
        <v>0</v>
      </c>
      <c r="IQB10" s="61">
        <v>0</v>
      </c>
      <c r="IQC10" s="61">
        <v>0</v>
      </c>
      <c r="IQD10" s="61">
        <v>0</v>
      </c>
      <c r="IQE10" s="61">
        <v>0</v>
      </c>
      <c r="IQF10" s="61">
        <v>0</v>
      </c>
      <c r="IQG10" s="61">
        <v>0</v>
      </c>
      <c r="IQH10" s="61">
        <v>0</v>
      </c>
      <c r="IQI10" s="61">
        <v>0</v>
      </c>
      <c r="IQJ10" s="61">
        <v>0</v>
      </c>
      <c r="IQK10" s="61">
        <v>0</v>
      </c>
      <c r="IQL10" s="61">
        <v>0</v>
      </c>
      <c r="IQM10" s="61">
        <v>0</v>
      </c>
      <c r="IQN10" s="61">
        <v>0</v>
      </c>
      <c r="IQO10" s="61">
        <v>0</v>
      </c>
      <c r="IQP10" s="61">
        <v>0</v>
      </c>
      <c r="IQQ10" s="61">
        <v>0</v>
      </c>
      <c r="IQR10" s="61">
        <v>0</v>
      </c>
      <c r="IQS10" s="61">
        <v>0</v>
      </c>
      <c r="IQT10" s="61">
        <v>0</v>
      </c>
      <c r="IQU10" s="61">
        <v>0</v>
      </c>
      <c r="IQV10" s="61">
        <v>0</v>
      </c>
      <c r="IQW10" s="61">
        <v>0</v>
      </c>
      <c r="IQX10" s="61">
        <v>0</v>
      </c>
      <c r="IQY10" s="61">
        <v>0</v>
      </c>
      <c r="IQZ10" s="61">
        <v>0</v>
      </c>
      <c r="IRA10" s="61">
        <v>0</v>
      </c>
      <c r="IRB10" s="61">
        <v>0</v>
      </c>
      <c r="IRC10" s="61">
        <v>0</v>
      </c>
      <c r="IRD10" s="61">
        <v>0</v>
      </c>
      <c r="IRE10" s="61">
        <v>0</v>
      </c>
      <c r="IRF10" s="61">
        <v>0</v>
      </c>
      <c r="IRG10" s="61">
        <v>0</v>
      </c>
      <c r="IRH10" s="61">
        <v>0</v>
      </c>
      <c r="IRI10" s="61">
        <v>0</v>
      </c>
      <c r="IRJ10" s="61">
        <v>0</v>
      </c>
      <c r="IRK10" s="61">
        <v>0</v>
      </c>
      <c r="IRL10" s="61">
        <v>0</v>
      </c>
      <c r="IRM10" s="61">
        <v>0</v>
      </c>
      <c r="IRN10" s="61">
        <v>0</v>
      </c>
      <c r="IRO10" s="61">
        <v>0</v>
      </c>
      <c r="IRP10" s="61">
        <v>0</v>
      </c>
      <c r="IRQ10" s="61">
        <v>0</v>
      </c>
      <c r="IRR10" s="61">
        <v>0</v>
      </c>
      <c r="IRS10" s="61">
        <v>0</v>
      </c>
      <c r="IRT10" s="61">
        <v>0</v>
      </c>
      <c r="IRU10" s="61">
        <v>0</v>
      </c>
      <c r="IRV10" s="61">
        <v>0</v>
      </c>
      <c r="IRW10" s="61">
        <v>0</v>
      </c>
      <c r="IRX10" s="61">
        <v>0</v>
      </c>
      <c r="IRY10" s="61">
        <v>0</v>
      </c>
      <c r="IRZ10" s="61">
        <v>0</v>
      </c>
      <c r="ISA10" s="61">
        <v>0</v>
      </c>
      <c r="ISB10" s="61">
        <v>0</v>
      </c>
      <c r="ISC10" s="61">
        <v>0</v>
      </c>
      <c r="ISD10" s="61">
        <v>0</v>
      </c>
      <c r="ISE10" s="61">
        <v>0</v>
      </c>
      <c r="ISF10" s="61">
        <v>0</v>
      </c>
      <c r="ISG10" s="61">
        <v>0</v>
      </c>
      <c r="ISH10" s="61">
        <v>0</v>
      </c>
      <c r="ISI10" s="61">
        <v>0</v>
      </c>
      <c r="ISJ10" s="61">
        <v>0</v>
      </c>
      <c r="ISK10" s="61">
        <v>0</v>
      </c>
      <c r="ISL10" s="61">
        <v>0</v>
      </c>
      <c r="ISM10" s="61">
        <v>0</v>
      </c>
      <c r="ISN10" s="61">
        <v>0</v>
      </c>
      <c r="ISO10" s="61">
        <v>0</v>
      </c>
      <c r="ISP10" s="61">
        <v>0</v>
      </c>
      <c r="ISQ10" s="61">
        <v>0</v>
      </c>
      <c r="ISR10" s="61">
        <v>0</v>
      </c>
      <c r="ISS10" s="61">
        <v>0</v>
      </c>
      <c r="IST10" s="61">
        <v>0</v>
      </c>
      <c r="ISU10" s="61">
        <v>0</v>
      </c>
      <c r="ISV10" s="61">
        <v>0</v>
      </c>
      <c r="ISW10" s="61">
        <v>0</v>
      </c>
      <c r="ISX10" s="61">
        <v>0</v>
      </c>
      <c r="ISY10" s="61">
        <v>0</v>
      </c>
      <c r="ISZ10" s="61">
        <v>0</v>
      </c>
      <c r="ITA10" s="61">
        <v>0</v>
      </c>
      <c r="ITB10" s="61">
        <v>0</v>
      </c>
      <c r="ITC10" s="61">
        <v>0</v>
      </c>
      <c r="ITD10" s="61">
        <v>0</v>
      </c>
      <c r="ITE10" s="61">
        <v>0</v>
      </c>
      <c r="ITF10" s="61">
        <v>0</v>
      </c>
      <c r="ITG10" s="61">
        <v>0</v>
      </c>
      <c r="ITH10" s="61">
        <v>0</v>
      </c>
      <c r="ITI10" s="61">
        <v>0</v>
      </c>
      <c r="ITJ10" s="61">
        <v>0</v>
      </c>
      <c r="ITK10" s="61">
        <v>0</v>
      </c>
      <c r="ITL10" s="61">
        <v>0</v>
      </c>
      <c r="ITM10" s="61">
        <v>0</v>
      </c>
      <c r="ITN10" s="61">
        <v>2679</v>
      </c>
      <c r="ITQ10" s="61">
        <v>2679</v>
      </c>
      <c r="ITR10" s="61">
        <v>0</v>
      </c>
      <c r="ITS10" s="61">
        <v>0</v>
      </c>
      <c r="ITT10" s="61">
        <v>0</v>
      </c>
      <c r="ITU10" s="61">
        <v>0</v>
      </c>
      <c r="ITV10" s="61">
        <v>0</v>
      </c>
      <c r="ITW10" s="61">
        <v>2679</v>
      </c>
      <c r="ITX10" s="61">
        <v>2677</v>
      </c>
      <c r="IUA10" s="61">
        <v>0</v>
      </c>
      <c r="IUB10" s="61">
        <v>0</v>
      </c>
      <c r="IUC10" s="61">
        <v>0</v>
      </c>
      <c r="IUD10" s="61">
        <v>0</v>
      </c>
      <c r="IUE10" s="61">
        <v>0</v>
      </c>
      <c r="IUF10" s="61">
        <v>0</v>
      </c>
      <c r="IUG10" s="61">
        <v>0</v>
      </c>
      <c r="IUH10" s="61">
        <v>0</v>
      </c>
      <c r="IUI10" s="61">
        <v>180.6</v>
      </c>
      <c r="IUJ10" s="61">
        <v>18.100000000000001</v>
      </c>
      <c r="IUK10" s="61">
        <v>-29.9</v>
      </c>
      <c r="IUL10" s="61">
        <v>4.0310000000000006</v>
      </c>
      <c r="IUN10" s="61">
        <v>0.91990909090909068</v>
      </c>
      <c r="IUO10" s="61">
        <v>0</v>
      </c>
      <c r="IUP10" s="61">
        <v>0.63</v>
      </c>
      <c r="IUQ10" s="61">
        <v>2677</v>
      </c>
      <c r="IUR10" s="61">
        <v>0</v>
      </c>
      <c r="IUS10" s="61">
        <v>0</v>
      </c>
      <c r="IUT10" s="61">
        <v>0</v>
      </c>
      <c r="IUU10" s="61">
        <v>55</v>
      </c>
      <c r="IUV10" s="61">
        <v>533</v>
      </c>
      <c r="IUW10" s="61">
        <v>0</v>
      </c>
      <c r="IUX10" s="61">
        <v>0</v>
      </c>
      <c r="IUY10" s="61">
        <v>144</v>
      </c>
      <c r="IUZ10" s="61">
        <v>144</v>
      </c>
      <c r="IVA10" s="61">
        <v>83</v>
      </c>
      <c r="IVB10" s="61">
        <v>84</v>
      </c>
      <c r="IVC10" s="61">
        <v>134</v>
      </c>
      <c r="IVD10" s="61">
        <v>31</v>
      </c>
      <c r="IVE10" s="61">
        <v>29</v>
      </c>
      <c r="IVF10" s="61">
        <v>27</v>
      </c>
      <c r="IVG10" s="61">
        <v>294</v>
      </c>
      <c r="IVH10" s="61">
        <v>291</v>
      </c>
      <c r="IVI10" s="61">
        <v>322</v>
      </c>
      <c r="IVJ10" s="61">
        <v>322</v>
      </c>
      <c r="IVK10" s="61">
        <v>178</v>
      </c>
      <c r="IVL10" s="61">
        <v>36</v>
      </c>
      <c r="IVM10" s="61">
        <v>35</v>
      </c>
      <c r="IVN10" s="61">
        <v>18</v>
      </c>
      <c r="IVO10" s="61">
        <v>0</v>
      </c>
      <c r="IVP10" s="61">
        <v>60.07</v>
      </c>
      <c r="IVQ10" s="61">
        <v>0</v>
      </c>
      <c r="IVR10" s="61">
        <v>0</v>
      </c>
      <c r="IVS10" s="61">
        <v>0</v>
      </c>
      <c r="IVT10" s="61">
        <v>0</v>
      </c>
      <c r="IVU10" s="61">
        <v>0</v>
      </c>
      <c r="IVV10" s="61">
        <v>0</v>
      </c>
      <c r="IVW10" s="61">
        <v>0</v>
      </c>
      <c r="IVX10" s="61">
        <v>0</v>
      </c>
      <c r="IVY10" s="61">
        <v>0</v>
      </c>
      <c r="IVZ10" s="61">
        <v>0</v>
      </c>
      <c r="IWA10" s="61">
        <v>0</v>
      </c>
      <c r="IWB10" s="61">
        <v>0</v>
      </c>
      <c r="IWC10" s="61">
        <v>0</v>
      </c>
      <c r="IWD10" s="61">
        <v>0</v>
      </c>
      <c r="IWE10" s="61">
        <v>0</v>
      </c>
      <c r="IWF10" s="61">
        <v>0</v>
      </c>
      <c r="IWG10" s="61">
        <v>0</v>
      </c>
      <c r="IWH10" s="61">
        <v>0</v>
      </c>
      <c r="IWI10" s="61">
        <v>0</v>
      </c>
      <c r="IWJ10" s="61">
        <v>0</v>
      </c>
      <c r="IWK10" s="61">
        <v>0</v>
      </c>
      <c r="IWL10" s="61">
        <v>0</v>
      </c>
      <c r="IWM10" s="61">
        <v>0</v>
      </c>
      <c r="IWN10" s="61">
        <v>0</v>
      </c>
      <c r="IWO10" s="61">
        <v>394</v>
      </c>
      <c r="IWP10" s="61">
        <v>395</v>
      </c>
      <c r="IWQ10" s="61">
        <v>395</v>
      </c>
      <c r="IWR10" s="61">
        <v>398</v>
      </c>
      <c r="IWS10" s="61">
        <v>399</v>
      </c>
      <c r="IWT10" s="61">
        <v>395</v>
      </c>
      <c r="IWU10" s="61">
        <v>397</v>
      </c>
      <c r="IWV10" s="61">
        <v>397</v>
      </c>
      <c r="IWW10" s="61">
        <v>0</v>
      </c>
      <c r="IWX10" s="61">
        <v>0</v>
      </c>
      <c r="IWY10" s="61">
        <v>0</v>
      </c>
      <c r="IWZ10" s="61">
        <v>399</v>
      </c>
      <c r="IXA10" s="61">
        <v>0</v>
      </c>
      <c r="IXB10" s="61">
        <v>0</v>
      </c>
      <c r="IXC10" s="61">
        <v>0</v>
      </c>
      <c r="IXD10" s="61">
        <v>0</v>
      </c>
      <c r="IXE10" s="61">
        <v>0</v>
      </c>
      <c r="IXF10" s="61">
        <v>393</v>
      </c>
      <c r="IXG10" s="61">
        <v>399</v>
      </c>
      <c r="IXH10" s="61">
        <v>394</v>
      </c>
      <c r="IXI10" s="61">
        <v>397</v>
      </c>
      <c r="IXJ10" s="61">
        <v>400</v>
      </c>
      <c r="IXK10" s="61">
        <v>398</v>
      </c>
      <c r="IXL10" s="61">
        <v>395</v>
      </c>
      <c r="IXM10" s="61">
        <v>527</v>
      </c>
      <c r="IXN10" s="61">
        <v>523</v>
      </c>
      <c r="IXO10" s="61">
        <v>521</v>
      </c>
      <c r="IXP10" s="61">
        <v>523</v>
      </c>
      <c r="IXQ10" s="61">
        <v>522</v>
      </c>
      <c r="IXR10" s="61">
        <v>523</v>
      </c>
      <c r="IXS10" s="61">
        <v>525</v>
      </c>
      <c r="IXT10" s="61">
        <v>524</v>
      </c>
      <c r="IXU10" s="61">
        <v>0</v>
      </c>
      <c r="IXV10" s="61">
        <v>0</v>
      </c>
      <c r="IXW10" s="61">
        <v>0</v>
      </c>
      <c r="IXX10" s="61">
        <v>522</v>
      </c>
      <c r="IXY10" s="61">
        <v>0</v>
      </c>
      <c r="IXZ10" s="61">
        <v>0</v>
      </c>
      <c r="IYA10" s="61">
        <v>0</v>
      </c>
      <c r="IYB10" s="61">
        <v>0</v>
      </c>
      <c r="IYC10" s="61">
        <v>0</v>
      </c>
      <c r="IYD10" s="61">
        <v>526</v>
      </c>
      <c r="IYE10" s="61">
        <v>524</v>
      </c>
      <c r="IYF10" s="61">
        <v>522</v>
      </c>
      <c r="IYG10" s="61">
        <v>523</v>
      </c>
      <c r="IYH10" s="61">
        <v>520</v>
      </c>
      <c r="IYI10" s="61">
        <v>523</v>
      </c>
      <c r="IYJ10" s="61">
        <v>520</v>
      </c>
      <c r="IYL10" s="61" t="s">
        <v>7684</v>
      </c>
      <c r="IYM10" s="61">
        <v>30</v>
      </c>
      <c r="IYN10" s="61">
        <v>45</v>
      </c>
      <c r="IYO10" s="61">
        <v>45</v>
      </c>
      <c r="IYP10" s="61">
        <v>45</v>
      </c>
      <c r="IYQ10" s="61">
        <v>45</v>
      </c>
      <c r="IYR10" s="61">
        <v>46</v>
      </c>
      <c r="IYS10" s="61">
        <v>45</v>
      </c>
      <c r="IYT10" s="61">
        <v>46</v>
      </c>
      <c r="IYU10" s="61">
        <v>45</v>
      </c>
      <c r="IYV10" s="61">
        <v>46</v>
      </c>
      <c r="IYW10" s="61">
        <v>46</v>
      </c>
      <c r="IYX10" s="61">
        <v>47</v>
      </c>
      <c r="IYY10" s="61">
        <v>45</v>
      </c>
      <c r="IYZ10" s="61">
        <v>42</v>
      </c>
      <c r="IZA10" s="61">
        <v>46</v>
      </c>
      <c r="IZB10" s="61">
        <v>43</v>
      </c>
      <c r="IZC10" s="61">
        <v>46</v>
      </c>
      <c r="IZD10" s="61">
        <v>46</v>
      </c>
      <c r="IZE10" s="61">
        <v>36</v>
      </c>
      <c r="IZF10" s="61">
        <v>36</v>
      </c>
      <c r="IZG10" s="61">
        <v>46</v>
      </c>
      <c r="IZH10" s="61">
        <v>2020</v>
      </c>
      <c r="IZI10" s="61">
        <v>1877</v>
      </c>
      <c r="IZJ10" s="61">
        <v>1424</v>
      </c>
      <c r="IZK10" s="61">
        <v>1867</v>
      </c>
      <c r="IZL10" s="61">
        <v>1923</v>
      </c>
      <c r="IZM10" s="61">
        <v>1612</v>
      </c>
      <c r="IZN10" s="61">
        <v>1745</v>
      </c>
      <c r="IZO10" s="61">
        <v>1733</v>
      </c>
      <c r="IZP10" s="61">
        <v>1744</v>
      </c>
      <c r="IZQ10" s="61">
        <v>1895</v>
      </c>
      <c r="IZR10" s="61">
        <v>1829</v>
      </c>
      <c r="IZS10" s="61">
        <v>1659</v>
      </c>
      <c r="IZT10" s="61">
        <v>1643</v>
      </c>
      <c r="IZU10" s="61">
        <v>1895</v>
      </c>
      <c r="IZV10" s="61">
        <v>1668</v>
      </c>
      <c r="IZW10" s="61">
        <v>1246</v>
      </c>
      <c r="JAG10" s="61">
        <v>47</v>
      </c>
      <c r="JAH10" s="61">
        <v>1</v>
      </c>
      <c r="JAI10" s="61">
        <v>4053</v>
      </c>
      <c r="JAJ10" s="61">
        <v>40.634723700000002</v>
      </c>
      <c r="JAK10" s="61">
        <v>316.22399999999999</v>
      </c>
      <c r="JAL10" s="61">
        <v>7</v>
      </c>
      <c r="JAM10" s="61">
        <v>100</v>
      </c>
      <c r="JAN10" s="61">
        <v>9</v>
      </c>
      <c r="JAO10" s="61">
        <v>74.338939999999994</v>
      </c>
      <c r="JAP10" s="61">
        <v>16</v>
      </c>
      <c r="JAQ10" s="61">
        <v>100</v>
      </c>
      <c r="JAR10" s="61">
        <v>156</v>
      </c>
      <c r="JAS10" s="61">
        <v>506.42770000000002</v>
      </c>
      <c r="JAT10" s="61">
        <v>0</v>
      </c>
      <c r="JAU10" s="61">
        <v>0</v>
      </c>
      <c r="JAV10" s="61">
        <v>0</v>
      </c>
      <c r="JAW10" s="61">
        <v>0</v>
      </c>
      <c r="JAX10" s="61">
        <v>0</v>
      </c>
      <c r="JAY10" s="61">
        <v>0</v>
      </c>
      <c r="JAZ10" s="61">
        <v>0</v>
      </c>
      <c r="JBA10" s="61">
        <v>127</v>
      </c>
      <c r="JBB10" s="61">
        <v>0</v>
      </c>
      <c r="JBC10" s="61">
        <v>0</v>
      </c>
      <c r="JBD10" s="61">
        <v>0</v>
      </c>
      <c r="JBE10" s="61">
        <v>157.4</v>
      </c>
      <c r="JBF10" s="61">
        <v>0</v>
      </c>
      <c r="JBG10" s="61">
        <v>0</v>
      </c>
      <c r="JBH10" s="61">
        <v>0</v>
      </c>
      <c r="JBI10" s="61">
        <v>1114</v>
      </c>
      <c r="JBJ10" s="61">
        <v>0</v>
      </c>
      <c r="JBK10" s="61">
        <v>0</v>
      </c>
      <c r="JBL10" s="61">
        <v>0</v>
      </c>
      <c r="JBM10" s="61">
        <v>9</v>
      </c>
      <c r="JBN10" s="61">
        <v>0</v>
      </c>
      <c r="JBO10" s="61">
        <v>0</v>
      </c>
      <c r="JBP10" s="61">
        <v>0</v>
      </c>
      <c r="JBQ10" s="61">
        <v>1.9419999999999999</v>
      </c>
      <c r="JBU10" s="61">
        <v>57</v>
      </c>
      <c r="JBV10" s="61">
        <v>0</v>
      </c>
      <c r="JBW10" s="61">
        <v>0</v>
      </c>
      <c r="JBX10" s="61">
        <v>0</v>
      </c>
      <c r="JBY10" s="61">
        <v>0</v>
      </c>
      <c r="JBZ10" s="61">
        <v>0</v>
      </c>
      <c r="JCA10" s="61">
        <v>0</v>
      </c>
      <c r="JCG10" s="61">
        <v>1</v>
      </c>
      <c r="JCI10" s="61">
        <v>1</v>
      </c>
      <c r="JCK10" s="61">
        <v>1</v>
      </c>
      <c r="JCM10" s="61">
        <v>1</v>
      </c>
      <c r="JCO10" s="61">
        <v>1</v>
      </c>
      <c r="JCQ10" s="61">
        <v>1</v>
      </c>
      <c r="JCS10" s="61">
        <v>1</v>
      </c>
      <c r="JCU10" s="61">
        <v>1</v>
      </c>
      <c r="JCW10" s="61">
        <v>1</v>
      </c>
      <c r="JCY10" s="61">
        <v>1</v>
      </c>
      <c r="JDA10" s="61">
        <v>1</v>
      </c>
      <c r="JDC10" s="61">
        <v>1</v>
      </c>
      <c r="JDE10" s="61">
        <v>1</v>
      </c>
      <c r="JDG10" s="61">
        <v>1</v>
      </c>
      <c r="JDI10" s="61">
        <v>1</v>
      </c>
      <c r="JDK10" s="61">
        <v>1</v>
      </c>
      <c r="JEB10" s="61">
        <v>0</v>
      </c>
      <c r="JEC10" s="61">
        <v>8.08</v>
      </c>
      <c r="JED10" s="61">
        <v>0</v>
      </c>
      <c r="JEE10" s="61">
        <v>8.35</v>
      </c>
      <c r="JEF10" s="61">
        <v>0</v>
      </c>
      <c r="JEG10" s="61">
        <v>8.14</v>
      </c>
      <c r="JEH10" s="61">
        <v>0</v>
      </c>
      <c r="JEI10" s="61">
        <v>8.42</v>
      </c>
      <c r="JEJ10" s="61">
        <v>0</v>
      </c>
      <c r="JEK10" s="61">
        <v>8.1</v>
      </c>
      <c r="JEL10" s="61">
        <v>0</v>
      </c>
      <c r="JEM10" s="61">
        <v>8.33</v>
      </c>
      <c r="JEN10" s="61">
        <v>0</v>
      </c>
      <c r="JEO10" s="61">
        <v>8.5</v>
      </c>
      <c r="JEP10" s="61">
        <v>0</v>
      </c>
      <c r="JEQ10" s="61">
        <v>8.32</v>
      </c>
      <c r="JER10" s="61">
        <v>0</v>
      </c>
      <c r="JES10" s="61">
        <v>8.51</v>
      </c>
      <c r="JET10" s="61">
        <v>0</v>
      </c>
      <c r="JEU10" s="61">
        <v>8.32</v>
      </c>
      <c r="JEV10" s="61">
        <v>0</v>
      </c>
      <c r="JEW10" s="61">
        <v>8.27</v>
      </c>
      <c r="JEX10" s="61">
        <v>0</v>
      </c>
      <c r="JEY10" s="61">
        <v>8.3800000000000008</v>
      </c>
      <c r="JEZ10" s="61">
        <v>0</v>
      </c>
      <c r="JFA10" s="61">
        <v>8.2899999999999991</v>
      </c>
      <c r="JFB10" s="61">
        <v>0</v>
      </c>
      <c r="JFC10" s="61">
        <v>8.1</v>
      </c>
      <c r="JFD10" s="61">
        <v>0</v>
      </c>
      <c r="JFE10" s="61">
        <v>8.44</v>
      </c>
      <c r="JFF10" s="61">
        <v>0</v>
      </c>
      <c r="JFG10" s="61">
        <v>8.24</v>
      </c>
      <c r="JFX10" s="61">
        <v>0</v>
      </c>
      <c r="JFY10" s="61">
        <v>0.18</v>
      </c>
      <c r="JFZ10" s="61">
        <v>0</v>
      </c>
      <c r="JGA10" s="61">
        <v>0.22</v>
      </c>
      <c r="JGB10" s="61">
        <v>0</v>
      </c>
      <c r="JGC10" s="61">
        <v>0.19</v>
      </c>
      <c r="JGD10" s="61">
        <v>0</v>
      </c>
      <c r="JGE10" s="61">
        <v>0</v>
      </c>
      <c r="JGF10" s="61">
        <v>0</v>
      </c>
      <c r="JGG10" s="61">
        <v>0.09</v>
      </c>
      <c r="JGH10" s="61">
        <v>0</v>
      </c>
      <c r="JGI10" s="61">
        <v>0.33</v>
      </c>
      <c r="JGJ10" s="61">
        <v>0</v>
      </c>
      <c r="JGK10" s="61">
        <v>0.11</v>
      </c>
      <c r="JGL10" s="61">
        <v>0</v>
      </c>
      <c r="JGM10" s="61">
        <v>0.12</v>
      </c>
      <c r="JGN10" s="61">
        <v>0</v>
      </c>
      <c r="JGO10" s="61">
        <v>7.0000000000000007E-2</v>
      </c>
      <c r="JGP10" s="61">
        <v>0</v>
      </c>
      <c r="JGQ10" s="61">
        <v>0.08</v>
      </c>
      <c r="JGR10" s="61">
        <v>0</v>
      </c>
      <c r="JGS10" s="61">
        <v>0.28000000000000003</v>
      </c>
      <c r="JGT10" s="61">
        <v>0</v>
      </c>
      <c r="JGU10" s="61">
        <v>0.01</v>
      </c>
      <c r="JGV10" s="61">
        <v>0</v>
      </c>
      <c r="JGW10" s="61">
        <v>-0.12</v>
      </c>
      <c r="JGX10" s="61">
        <v>0</v>
      </c>
      <c r="JGY10" s="61">
        <v>0.39</v>
      </c>
      <c r="JGZ10" s="61">
        <v>0</v>
      </c>
      <c r="JHA10" s="61">
        <v>0.3</v>
      </c>
      <c r="JHB10" s="61">
        <v>0</v>
      </c>
      <c r="JHC10" s="61">
        <v>0.25</v>
      </c>
      <c r="JHT10" s="61">
        <v>0</v>
      </c>
      <c r="JHU10" s="61">
        <v>8.32</v>
      </c>
      <c r="JHV10" s="61">
        <v>0</v>
      </c>
      <c r="JHW10" s="61">
        <v>8.2200000000000006</v>
      </c>
      <c r="JHX10" s="61">
        <v>0</v>
      </c>
      <c r="JHY10" s="61">
        <v>8.5</v>
      </c>
      <c r="JHZ10" s="61">
        <v>0</v>
      </c>
      <c r="JIA10" s="61">
        <v>8.42</v>
      </c>
      <c r="JIB10" s="61">
        <v>0</v>
      </c>
      <c r="JIC10" s="61">
        <v>8.33</v>
      </c>
      <c r="JID10" s="61">
        <v>0</v>
      </c>
      <c r="JIE10" s="61">
        <v>8.56</v>
      </c>
      <c r="JIF10" s="61">
        <v>0</v>
      </c>
      <c r="JIG10" s="61">
        <v>8.4700000000000006</v>
      </c>
      <c r="JIH10" s="61">
        <v>0</v>
      </c>
      <c r="JII10" s="61">
        <v>8.44</v>
      </c>
      <c r="JIJ10" s="61">
        <v>0</v>
      </c>
      <c r="JIK10" s="61">
        <v>8.58</v>
      </c>
      <c r="JIL10" s="61">
        <v>0</v>
      </c>
      <c r="JIM10" s="61">
        <v>8.41</v>
      </c>
      <c r="JIN10" s="61">
        <v>0</v>
      </c>
      <c r="JIO10" s="61">
        <v>8.1999999999999993</v>
      </c>
      <c r="JIP10" s="61">
        <v>0</v>
      </c>
      <c r="JIQ10" s="61">
        <v>8.3800000000000008</v>
      </c>
      <c r="JIR10" s="61">
        <v>0</v>
      </c>
      <c r="JIS10" s="61">
        <v>8.19</v>
      </c>
      <c r="JIT10" s="61">
        <v>0</v>
      </c>
      <c r="JIU10" s="61">
        <v>8.2799999999999994</v>
      </c>
      <c r="JIV10" s="61">
        <v>0</v>
      </c>
      <c r="JIW10" s="61">
        <v>8.4</v>
      </c>
      <c r="JIX10" s="61">
        <v>0</v>
      </c>
      <c r="JIY10" s="61">
        <v>8.16</v>
      </c>
      <c r="JJP10" s="61">
        <v>0</v>
      </c>
      <c r="JJQ10" s="61">
        <v>-0.23</v>
      </c>
      <c r="JJR10" s="61">
        <v>0</v>
      </c>
      <c r="JJS10" s="61">
        <v>0.04</v>
      </c>
      <c r="JJT10" s="61">
        <v>0</v>
      </c>
      <c r="JJU10" s="61">
        <v>0.15</v>
      </c>
      <c r="JJV10" s="61">
        <v>0</v>
      </c>
      <c r="JJW10" s="61">
        <v>0.02</v>
      </c>
      <c r="JJX10" s="61">
        <v>0</v>
      </c>
      <c r="JJY10" s="61">
        <v>0.05</v>
      </c>
      <c r="JJZ10" s="61">
        <v>0</v>
      </c>
      <c r="JKA10" s="61">
        <v>0.3</v>
      </c>
      <c r="JKB10" s="61">
        <v>0</v>
      </c>
      <c r="JKC10" s="61">
        <v>0.02</v>
      </c>
      <c r="JKD10" s="61">
        <v>0</v>
      </c>
      <c r="JKE10" s="61">
        <v>0.23</v>
      </c>
      <c r="JKF10" s="61">
        <v>0</v>
      </c>
      <c r="JKG10" s="61">
        <v>-0.23</v>
      </c>
      <c r="JKH10" s="61">
        <v>0</v>
      </c>
      <c r="JKI10" s="61">
        <v>0.04</v>
      </c>
      <c r="JKJ10" s="61">
        <v>0</v>
      </c>
      <c r="JKK10" s="61">
        <v>0.27</v>
      </c>
      <c r="JKL10" s="61">
        <v>0</v>
      </c>
      <c r="JKM10" s="61">
        <v>0</v>
      </c>
      <c r="JKN10" s="61">
        <v>0</v>
      </c>
      <c r="JKO10" s="61">
        <v>0.15</v>
      </c>
      <c r="JKP10" s="61">
        <v>0</v>
      </c>
      <c r="JKQ10" s="61">
        <v>0.34</v>
      </c>
      <c r="JKR10" s="61">
        <v>0</v>
      </c>
      <c r="JKS10" s="61">
        <v>0.3</v>
      </c>
      <c r="JKT10" s="61">
        <v>0</v>
      </c>
      <c r="JKU10" s="61">
        <v>0.03</v>
      </c>
      <c r="JLM10" s="61">
        <v>0</v>
      </c>
      <c r="JLN10" s="61">
        <v>0</v>
      </c>
      <c r="JLO10" s="61">
        <v>1</v>
      </c>
      <c r="JLP10" s="61">
        <v>1</v>
      </c>
      <c r="JLQ10" s="61">
        <v>17</v>
      </c>
      <c r="JLR10" s="61">
        <v>0</v>
      </c>
      <c r="JLS10" s="61">
        <v>100</v>
      </c>
      <c r="JLT10" s="61">
        <v>0</v>
      </c>
      <c r="JLU10" s="61">
        <v>0</v>
      </c>
      <c r="JLV10" s="61">
        <v>0</v>
      </c>
      <c r="JLW10" s="61">
        <v>0</v>
      </c>
      <c r="JLX10" s="61">
        <v>30.7</v>
      </c>
      <c r="JLY10" s="61">
        <v>0</v>
      </c>
      <c r="JLZ10" s="61">
        <v>0</v>
      </c>
      <c r="JMA10" s="61">
        <v>0</v>
      </c>
      <c r="JMB10" s="61">
        <v>0</v>
      </c>
      <c r="JMC10" s="61">
        <v>0</v>
      </c>
      <c r="JMD10" s="61">
        <v>0</v>
      </c>
      <c r="JME10" s="61">
        <v>4.43</v>
      </c>
      <c r="JMG10" s="61">
        <v>0</v>
      </c>
      <c r="JMH10" s="61">
        <v>0</v>
      </c>
      <c r="JMI10" s="61">
        <v>0</v>
      </c>
      <c r="JMJ10" s="61">
        <v>0</v>
      </c>
      <c r="JML10" s="61">
        <v>100</v>
      </c>
      <c r="JMM10" s="61">
        <v>100</v>
      </c>
      <c r="JMN10" s="61">
        <v>100</v>
      </c>
      <c r="JMO10" s="61">
        <v>100</v>
      </c>
      <c r="JMP10" s="61">
        <v>30.7</v>
      </c>
      <c r="JMQ10" s="61">
        <v>30.7</v>
      </c>
      <c r="JMR10" s="61">
        <v>30.7</v>
      </c>
      <c r="JMS10" s="61">
        <v>30.7</v>
      </c>
      <c r="JMU10" s="61">
        <v>1500</v>
      </c>
      <c r="JMV10" s="61">
        <v>1500</v>
      </c>
      <c r="JMX10" s="61">
        <v>46.6</v>
      </c>
      <c r="JNA10" s="61">
        <v>0</v>
      </c>
      <c r="JNB10" s="61">
        <v>0</v>
      </c>
      <c r="JNC10" s="61" t="s">
        <v>148</v>
      </c>
    </row>
    <row r="11" spans="1:7258" ht="15" customHeight="1" x14ac:dyDescent="0.2">
      <c r="A11" s="258">
        <v>6</v>
      </c>
      <c r="F11" s="61" t="s">
        <v>8247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-0.92</v>
      </c>
      <c r="N11" s="61">
        <v>5.24</v>
      </c>
      <c r="O11" s="61">
        <v>0</v>
      </c>
      <c r="P11" s="61">
        <v>0</v>
      </c>
      <c r="Q11" s="61">
        <v>0</v>
      </c>
      <c r="R11" s="61">
        <v>-1244</v>
      </c>
      <c r="S11" s="61">
        <v>0</v>
      </c>
      <c r="T11" s="61">
        <v>6.56</v>
      </c>
      <c r="U11" s="61">
        <v>0</v>
      </c>
      <c r="V11" s="61">
        <v>3.96</v>
      </c>
      <c r="W11" s="61">
        <v>4.03</v>
      </c>
      <c r="X11" s="61">
        <v>-3270</v>
      </c>
      <c r="Y11" s="61">
        <v>0</v>
      </c>
      <c r="AC11" s="61">
        <v>0</v>
      </c>
      <c r="AD11" s="61">
        <v>0</v>
      </c>
      <c r="AE11" s="61">
        <v>0</v>
      </c>
      <c r="AF11" s="61">
        <v>0</v>
      </c>
      <c r="AG11" s="61">
        <v>4.8</v>
      </c>
      <c r="AH11" s="61">
        <v>6.18</v>
      </c>
      <c r="AI11" s="61">
        <v>4.79</v>
      </c>
      <c r="AJ11" s="61">
        <v>0</v>
      </c>
      <c r="AK11" s="61">
        <v>0</v>
      </c>
      <c r="AL11" s="61">
        <v>0</v>
      </c>
      <c r="AM11" s="61" t="s">
        <v>7685</v>
      </c>
      <c r="AN11" s="61">
        <v>8988</v>
      </c>
      <c r="AO11" s="61">
        <v>0</v>
      </c>
      <c r="AP11" s="61">
        <v>0</v>
      </c>
      <c r="AQ11" s="61">
        <v>0</v>
      </c>
      <c r="AR11" s="61">
        <v>0</v>
      </c>
      <c r="AS11" s="61">
        <v>0</v>
      </c>
      <c r="AT11" s="61">
        <v>0</v>
      </c>
      <c r="AU11" s="61">
        <v>0</v>
      </c>
      <c r="AV11" s="61">
        <v>0</v>
      </c>
      <c r="AW11" s="61">
        <v>0</v>
      </c>
      <c r="AX11" s="61">
        <v>0</v>
      </c>
      <c r="AY11" s="61">
        <v>0</v>
      </c>
      <c r="AZ11" s="61">
        <v>0</v>
      </c>
      <c r="BA11" s="61">
        <v>0</v>
      </c>
      <c r="BB11" s="61">
        <v>0</v>
      </c>
      <c r="BC11" s="61">
        <v>0</v>
      </c>
      <c r="BD11" s="61">
        <v>0</v>
      </c>
      <c r="BE11" s="61">
        <v>0</v>
      </c>
      <c r="BF11" s="61">
        <v>0</v>
      </c>
      <c r="BG11" s="61">
        <v>0</v>
      </c>
      <c r="BH11" s="61">
        <v>0</v>
      </c>
      <c r="BI11" s="61">
        <v>0</v>
      </c>
      <c r="BJ11" s="61">
        <v>0</v>
      </c>
      <c r="BK11" s="61">
        <v>0</v>
      </c>
      <c r="BL11" s="61">
        <v>0</v>
      </c>
      <c r="BM11" s="61">
        <v>0</v>
      </c>
      <c r="BN11" s="61">
        <v>0</v>
      </c>
      <c r="BO11" s="61">
        <v>0</v>
      </c>
      <c r="BP11" s="61">
        <v>0</v>
      </c>
      <c r="BQ11" s="61">
        <v>0</v>
      </c>
      <c r="BR11" s="61">
        <v>0</v>
      </c>
      <c r="BS11" s="61">
        <v>0</v>
      </c>
      <c r="BT11" s="61">
        <v>0</v>
      </c>
      <c r="BU11" s="61">
        <v>0</v>
      </c>
      <c r="BV11" s="61">
        <v>0</v>
      </c>
      <c r="BW11" s="61">
        <v>0</v>
      </c>
      <c r="BX11" s="61">
        <v>0</v>
      </c>
      <c r="BY11" s="61">
        <v>0</v>
      </c>
      <c r="BZ11" s="61">
        <v>1</v>
      </c>
      <c r="CA11" s="61">
        <v>1</v>
      </c>
      <c r="CB11" s="61">
        <v>0</v>
      </c>
      <c r="CC11" s="61">
        <v>1</v>
      </c>
      <c r="CD11" s="61">
        <v>1</v>
      </c>
      <c r="CE11" s="61">
        <v>1</v>
      </c>
      <c r="CF11" s="61">
        <v>0</v>
      </c>
      <c r="CH11" s="61">
        <v>17642</v>
      </c>
      <c r="CI11" s="61">
        <v>0</v>
      </c>
      <c r="CJ11" s="61">
        <v>0</v>
      </c>
      <c r="CK11" s="61">
        <v>0</v>
      </c>
      <c r="CL11" s="61">
        <v>0</v>
      </c>
      <c r="CM11" s="61">
        <v>-5306</v>
      </c>
      <c r="CN11" s="61">
        <v>0</v>
      </c>
      <c r="CO11" s="61">
        <v>-1342</v>
      </c>
      <c r="CP11" s="61">
        <v>0</v>
      </c>
      <c r="CQ11" s="61">
        <v>0</v>
      </c>
      <c r="CR11" s="61">
        <v>0</v>
      </c>
      <c r="CS11" s="61">
        <v>0</v>
      </c>
      <c r="CT11" s="61">
        <v>0</v>
      </c>
      <c r="CU11" s="61">
        <v>0</v>
      </c>
      <c r="CV11" s="61">
        <v>0</v>
      </c>
      <c r="CW11" s="61">
        <v>0</v>
      </c>
      <c r="CX11" s="61">
        <v>0</v>
      </c>
      <c r="CY11" s="61">
        <v>0</v>
      </c>
      <c r="CZ11" s="61">
        <v>0</v>
      </c>
      <c r="DA11" s="61">
        <v>0</v>
      </c>
      <c r="DB11" s="61">
        <v>0</v>
      </c>
      <c r="DC11" s="61">
        <v>0</v>
      </c>
      <c r="DD11" s="61">
        <v>0</v>
      </c>
      <c r="DE11" s="61">
        <v>0</v>
      </c>
      <c r="DF11" s="61">
        <v>0</v>
      </c>
      <c r="DG11" s="61">
        <v>0</v>
      </c>
      <c r="DH11" s="61">
        <v>0</v>
      </c>
      <c r="DI11" s="61">
        <v>0</v>
      </c>
      <c r="DJ11" s="61">
        <v>0</v>
      </c>
      <c r="DK11" s="61">
        <v>0</v>
      </c>
      <c r="DL11" s="61">
        <v>0</v>
      </c>
      <c r="DM11" s="61">
        <v>0</v>
      </c>
      <c r="DN11" s="61">
        <v>0</v>
      </c>
      <c r="DO11" s="61">
        <v>0</v>
      </c>
      <c r="DP11" s="61">
        <v>0</v>
      </c>
      <c r="DQ11" s="61">
        <v>0</v>
      </c>
      <c r="DR11" s="61">
        <v>0</v>
      </c>
      <c r="DS11" s="61">
        <v>0</v>
      </c>
      <c r="DT11" s="61">
        <v>0</v>
      </c>
      <c r="DU11" s="61">
        <v>0</v>
      </c>
      <c r="DV11" s="61">
        <v>0</v>
      </c>
      <c r="DW11" s="61">
        <v>0</v>
      </c>
      <c r="DX11" s="61">
        <v>0</v>
      </c>
      <c r="DY11" s="61">
        <v>0</v>
      </c>
      <c r="DZ11" s="61">
        <v>0</v>
      </c>
      <c r="EA11" s="61">
        <v>0</v>
      </c>
      <c r="EB11" s="61">
        <v>0</v>
      </c>
      <c r="EC11" s="61">
        <v>0</v>
      </c>
      <c r="ED11" s="61">
        <v>0</v>
      </c>
      <c r="EE11" s="61">
        <v>0</v>
      </c>
      <c r="EF11" s="61">
        <v>0</v>
      </c>
      <c r="EG11" s="61">
        <v>0</v>
      </c>
      <c r="EH11" s="61">
        <v>0</v>
      </c>
      <c r="EI11" s="61">
        <v>0</v>
      </c>
      <c r="EJ11" s="61">
        <v>0</v>
      </c>
      <c r="EK11" s="61">
        <v>0</v>
      </c>
      <c r="EL11" s="61">
        <v>0</v>
      </c>
      <c r="EM11" s="61">
        <v>0</v>
      </c>
      <c r="EN11" s="61">
        <v>0</v>
      </c>
      <c r="EO11" s="61">
        <v>0</v>
      </c>
      <c r="EP11" s="61">
        <v>0</v>
      </c>
      <c r="EQ11" s="61">
        <v>0</v>
      </c>
      <c r="ER11" s="61">
        <v>0</v>
      </c>
      <c r="ES11" s="61">
        <v>0</v>
      </c>
      <c r="ET11" s="61">
        <v>0</v>
      </c>
      <c r="EU11" s="61">
        <v>0.03</v>
      </c>
      <c r="EV11" s="61">
        <v>0.01</v>
      </c>
      <c r="FA11" s="61">
        <v>0</v>
      </c>
      <c r="FB11" s="61">
        <v>0</v>
      </c>
      <c r="FC11" s="61">
        <v>0</v>
      </c>
      <c r="FD11" s="61">
        <v>0</v>
      </c>
      <c r="FE11" s="61">
        <v>0</v>
      </c>
      <c r="FF11" s="61">
        <v>0</v>
      </c>
      <c r="FG11" s="61">
        <v>0</v>
      </c>
      <c r="FH11" s="61">
        <v>0</v>
      </c>
      <c r="FI11" s="61">
        <v>0</v>
      </c>
      <c r="FJ11" s="61">
        <v>0</v>
      </c>
      <c r="FK11" s="61">
        <v>86</v>
      </c>
      <c r="FL11" s="61">
        <v>2007</v>
      </c>
      <c r="FM11" s="61">
        <v>6007</v>
      </c>
      <c r="FN11" s="61">
        <v>16007</v>
      </c>
      <c r="FO11" s="61">
        <v>496008</v>
      </c>
      <c r="FP11" s="61">
        <v>596008</v>
      </c>
      <c r="FQ11" s="61">
        <v>696008</v>
      </c>
      <c r="FR11" s="61">
        <v>796008</v>
      </c>
      <c r="FS11" s="61">
        <v>3992</v>
      </c>
      <c r="FT11" s="61">
        <v>9256</v>
      </c>
      <c r="FU11" s="61">
        <v>9256</v>
      </c>
      <c r="FW11" s="61">
        <v>143</v>
      </c>
      <c r="FY11" s="61">
        <v>53.3</v>
      </c>
      <c r="FZ11" s="61">
        <v>25</v>
      </c>
      <c r="GA11" s="61">
        <v>70</v>
      </c>
      <c r="GB11" s="61">
        <v>67.400000000000006</v>
      </c>
      <c r="GC11" s="61">
        <v>100</v>
      </c>
      <c r="GD11" s="61">
        <v>67</v>
      </c>
      <c r="GE11" s="61">
        <v>67.400000000000006</v>
      </c>
      <c r="GF11" s="61">
        <v>69.3</v>
      </c>
      <c r="GG11" s="61">
        <v>20</v>
      </c>
      <c r="GH11" s="61">
        <v>-3270</v>
      </c>
      <c r="GI11" s="61">
        <v>0</v>
      </c>
      <c r="GJ11" s="61">
        <v>0</v>
      </c>
      <c r="GK11" s="61">
        <v>0</v>
      </c>
      <c r="GL11" s="61">
        <v>0</v>
      </c>
      <c r="GM11" s="61">
        <v>85</v>
      </c>
      <c r="GN11" s="61">
        <v>0</v>
      </c>
      <c r="GO11" s="61">
        <v>100</v>
      </c>
      <c r="GP11" s="61">
        <v>50</v>
      </c>
      <c r="GQ11" s="61">
        <v>53.3</v>
      </c>
      <c r="GR11" s="61">
        <v>100</v>
      </c>
      <c r="GS11" s="61">
        <v>84.7</v>
      </c>
      <c r="GT11" s="61">
        <v>84.7</v>
      </c>
      <c r="GU11" s="61">
        <v>0</v>
      </c>
      <c r="GV11" s="61">
        <v>0</v>
      </c>
      <c r="GW11" s="61">
        <v>0</v>
      </c>
      <c r="GX11" s="61">
        <v>0</v>
      </c>
      <c r="GY11" s="61">
        <v>0</v>
      </c>
      <c r="GZ11" s="61">
        <v>0</v>
      </c>
      <c r="HA11" s="61">
        <v>0</v>
      </c>
      <c r="HB11" s="61">
        <v>0</v>
      </c>
      <c r="HC11" s="61">
        <v>0</v>
      </c>
      <c r="HD11" s="61">
        <v>0</v>
      </c>
      <c r="HE11" s="61">
        <v>0</v>
      </c>
      <c r="HF11" s="61">
        <v>0</v>
      </c>
      <c r="HG11" s="61">
        <v>0</v>
      </c>
      <c r="HH11" s="61">
        <v>0</v>
      </c>
      <c r="HI11" s="61">
        <v>0</v>
      </c>
      <c r="HJ11" s="61">
        <v>0</v>
      </c>
      <c r="HK11" s="61">
        <v>0</v>
      </c>
      <c r="HL11" s="61">
        <v>0</v>
      </c>
      <c r="HM11" s="61">
        <v>0</v>
      </c>
      <c r="HN11" s="61">
        <v>0</v>
      </c>
      <c r="HO11" s="61">
        <v>0</v>
      </c>
      <c r="HP11" s="61">
        <v>0</v>
      </c>
      <c r="HQ11" s="61">
        <v>0</v>
      </c>
      <c r="HR11" s="61">
        <v>0</v>
      </c>
      <c r="HS11" s="61">
        <v>0</v>
      </c>
      <c r="HT11" s="61">
        <v>0</v>
      </c>
      <c r="HU11" s="61">
        <v>0</v>
      </c>
      <c r="HV11" s="61">
        <v>0</v>
      </c>
      <c r="HW11" s="61">
        <v>0</v>
      </c>
      <c r="HX11" s="61">
        <v>0</v>
      </c>
      <c r="HY11" s="61">
        <v>0</v>
      </c>
      <c r="HZ11" s="61">
        <v>0</v>
      </c>
      <c r="IA11" s="61">
        <v>0</v>
      </c>
      <c r="IB11" s="61">
        <v>0</v>
      </c>
      <c r="IC11" s="61">
        <v>0</v>
      </c>
      <c r="ID11" s="61">
        <v>0</v>
      </c>
      <c r="IE11" s="61">
        <v>0</v>
      </c>
      <c r="IF11" s="61">
        <v>0</v>
      </c>
      <c r="IG11" s="61">
        <v>0</v>
      </c>
      <c r="IH11" s="61">
        <v>0</v>
      </c>
      <c r="II11" s="61">
        <v>0</v>
      </c>
      <c r="IJ11" s="61">
        <v>0</v>
      </c>
      <c r="IK11" s="61">
        <v>0</v>
      </c>
      <c r="IL11" s="61">
        <v>0</v>
      </c>
      <c r="IM11" s="61">
        <v>0</v>
      </c>
      <c r="IN11" s="61">
        <v>0</v>
      </c>
      <c r="IO11" s="61">
        <v>0</v>
      </c>
      <c r="IP11" s="61">
        <v>0</v>
      </c>
      <c r="IQ11" s="61">
        <v>0</v>
      </c>
      <c r="IR11" s="61">
        <v>0</v>
      </c>
      <c r="IS11" s="61">
        <v>0</v>
      </c>
      <c r="IT11" s="61">
        <v>0</v>
      </c>
      <c r="IU11" s="61">
        <v>0</v>
      </c>
      <c r="IV11" s="61">
        <v>0</v>
      </c>
      <c r="IW11" s="61">
        <v>0</v>
      </c>
      <c r="IX11" s="61">
        <v>0</v>
      </c>
      <c r="IY11" s="61">
        <v>0</v>
      </c>
      <c r="IZ11" s="61">
        <v>0</v>
      </c>
      <c r="JA11" s="61">
        <v>0</v>
      </c>
      <c r="JB11" s="61">
        <v>0</v>
      </c>
      <c r="JC11" s="61">
        <v>0</v>
      </c>
      <c r="JD11" s="61">
        <v>0</v>
      </c>
      <c r="JE11" s="61">
        <v>0</v>
      </c>
      <c r="JF11" s="61">
        <v>0</v>
      </c>
      <c r="JG11" s="61">
        <v>0</v>
      </c>
      <c r="JH11" s="61">
        <v>0</v>
      </c>
      <c r="JI11" s="61">
        <v>0</v>
      </c>
      <c r="JJ11" s="61">
        <v>0</v>
      </c>
      <c r="JK11" s="61">
        <v>0</v>
      </c>
      <c r="JL11" s="61">
        <v>0</v>
      </c>
      <c r="JM11" s="61">
        <v>0</v>
      </c>
      <c r="JN11" s="61">
        <v>0</v>
      </c>
      <c r="JO11" s="61">
        <v>0</v>
      </c>
      <c r="JP11" s="61">
        <v>0</v>
      </c>
      <c r="JQ11" s="61">
        <v>0</v>
      </c>
      <c r="JR11" s="61">
        <v>0</v>
      </c>
      <c r="JS11" s="61">
        <v>0</v>
      </c>
      <c r="JT11" s="61">
        <v>0</v>
      </c>
      <c r="JU11" s="61">
        <v>0</v>
      </c>
      <c r="JV11" s="61">
        <v>0</v>
      </c>
      <c r="JW11" s="61">
        <v>0</v>
      </c>
      <c r="JX11" s="61">
        <v>0</v>
      </c>
      <c r="JY11" s="61">
        <v>0</v>
      </c>
      <c r="JZ11" s="61">
        <v>0</v>
      </c>
      <c r="KA11" s="61">
        <v>0</v>
      </c>
      <c r="KD11" s="61">
        <v>2</v>
      </c>
      <c r="KE11" s="61">
        <v>2</v>
      </c>
      <c r="KF11" s="61">
        <v>2</v>
      </c>
      <c r="KG11" s="61">
        <v>2</v>
      </c>
      <c r="KH11" s="61">
        <v>2</v>
      </c>
      <c r="KI11" s="61">
        <v>2</v>
      </c>
      <c r="KJ11" s="61">
        <v>2</v>
      </c>
      <c r="KK11" s="61">
        <v>2</v>
      </c>
      <c r="KL11" s="61">
        <v>2</v>
      </c>
      <c r="KM11" s="61">
        <v>2</v>
      </c>
      <c r="KN11" s="61">
        <v>2</v>
      </c>
      <c r="KO11" s="61">
        <v>2</v>
      </c>
      <c r="KP11" s="61">
        <v>2</v>
      </c>
      <c r="KQ11" s="61">
        <v>2</v>
      </c>
      <c r="KR11" s="61">
        <v>2</v>
      </c>
      <c r="KS11" s="61">
        <v>2</v>
      </c>
      <c r="KT11" s="61">
        <v>2</v>
      </c>
      <c r="KU11" s="61">
        <v>2</v>
      </c>
      <c r="KV11" s="61">
        <v>2</v>
      </c>
      <c r="KW11" s="61">
        <v>2</v>
      </c>
      <c r="KX11" s="61">
        <v>0</v>
      </c>
      <c r="KY11" s="61">
        <v>0</v>
      </c>
      <c r="KZ11" s="61">
        <v>0</v>
      </c>
      <c r="LA11" s="61">
        <v>0</v>
      </c>
      <c r="LB11" s="61">
        <v>0</v>
      </c>
      <c r="LC11" s="61">
        <v>0</v>
      </c>
      <c r="LD11" s="61">
        <v>0</v>
      </c>
      <c r="LE11" s="61">
        <v>0</v>
      </c>
      <c r="LF11" s="61">
        <v>0</v>
      </c>
      <c r="LG11" s="61">
        <v>0</v>
      </c>
      <c r="LH11" s="61">
        <v>0</v>
      </c>
      <c r="LI11" s="61">
        <v>0</v>
      </c>
      <c r="LJ11" s="61">
        <v>0</v>
      </c>
      <c r="LK11" s="61">
        <v>0</v>
      </c>
      <c r="LL11" s="61">
        <v>0</v>
      </c>
      <c r="LM11" s="61">
        <v>0</v>
      </c>
      <c r="LN11" s="61">
        <v>0</v>
      </c>
      <c r="LO11" s="61">
        <v>0</v>
      </c>
      <c r="LP11" s="61">
        <v>0</v>
      </c>
      <c r="LQ11" s="61">
        <v>0</v>
      </c>
      <c r="LR11" s="61">
        <v>0</v>
      </c>
      <c r="LS11" s="61">
        <v>0</v>
      </c>
      <c r="LT11" s="61">
        <v>0</v>
      </c>
      <c r="LU11" s="61">
        <v>0</v>
      </c>
      <c r="LV11" s="61">
        <v>0</v>
      </c>
      <c r="LW11" s="61">
        <v>0</v>
      </c>
      <c r="LX11" s="61">
        <v>0</v>
      </c>
      <c r="LY11" s="61">
        <v>0</v>
      </c>
      <c r="LZ11" s="61">
        <v>0</v>
      </c>
      <c r="MA11" s="61">
        <v>0</v>
      </c>
      <c r="MB11" s="61">
        <v>0</v>
      </c>
      <c r="MC11" s="61">
        <v>0</v>
      </c>
      <c r="MD11" s="61">
        <v>0</v>
      </c>
      <c r="ME11" s="61">
        <v>0</v>
      </c>
      <c r="MF11" s="61">
        <v>0</v>
      </c>
      <c r="MG11" s="61">
        <v>0</v>
      </c>
      <c r="MH11" s="61">
        <v>0</v>
      </c>
      <c r="MI11" s="61">
        <v>0</v>
      </c>
      <c r="MJ11" s="61">
        <v>0</v>
      </c>
      <c r="MK11" s="61">
        <v>0</v>
      </c>
      <c r="ML11" s="61">
        <v>0</v>
      </c>
      <c r="MM11" s="61">
        <v>0</v>
      </c>
      <c r="MN11" s="61">
        <v>0</v>
      </c>
      <c r="MO11" s="61">
        <v>0</v>
      </c>
      <c r="MP11" s="61">
        <v>0</v>
      </c>
      <c r="MQ11" s="61">
        <v>0</v>
      </c>
      <c r="MR11" s="61">
        <v>0</v>
      </c>
      <c r="MS11" s="61">
        <v>0</v>
      </c>
      <c r="MT11" s="61">
        <v>0</v>
      </c>
      <c r="MU11" s="61">
        <v>0</v>
      </c>
      <c r="MV11" s="61">
        <v>0</v>
      </c>
      <c r="MW11" s="61">
        <v>0</v>
      </c>
      <c r="MX11" s="61">
        <v>0</v>
      </c>
      <c r="MY11" s="61">
        <v>0</v>
      </c>
      <c r="MZ11" s="61">
        <v>0</v>
      </c>
      <c r="NA11" s="61">
        <v>0</v>
      </c>
      <c r="NB11" s="61">
        <v>0</v>
      </c>
      <c r="NC11" s="61">
        <v>0</v>
      </c>
      <c r="ND11" s="61">
        <v>0</v>
      </c>
      <c r="NE11" s="61">
        <v>0</v>
      </c>
      <c r="NF11" s="61">
        <v>0</v>
      </c>
      <c r="NG11" s="61">
        <v>0</v>
      </c>
      <c r="NH11" s="61">
        <v>0</v>
      </c>
      <c r="NI11" s="61">
        <v>0</v>
      </c>
      <c r="NJ11" s="61">
        <v>0</v>
      </c>
      <c r="NK11" s="61">
        <v>0</v>
      </c>
      <c r="NL11" s="61">
        <v>0</v>
      </c>
      <c r="NM11" s="61">
        <v>0</v>
      </c>
      <c r="NN11" s="61">
        <v>0</v>
      </c>
      <c r="NO11" s="61">
        <v>0</v>
      </c>
      <c r="NP11" s="61">
        <v>0</v>
      </c>
      <c r="NQ11" s="61">
        <v>0</v>
      </c>
      <c r="NR11" s="61">
        <v>0</v>
      </c>
      <c r="NS11" s="61">
        <v>0</v>
      </c>
      <c r="NT11" s="61">
        <v>0</v>
      </c>
      <c r="NU11" s="61">
        <v>0</v>
      </c>
      <c r="NV11" s="61">
        <v>0</v>
      </c>
      <c r="NW11" s="61">
        <v>0</v>
      </c>
      <c r="NX11" s="61">
        <v>0</v>
      </c>
      <c r="NY11" s="61">
        <v>0</v>
      </c>
      <c r="NZ11" s="61">
        <v>0</v>
      </c>
      <c r="OA11" s="61">
        <v>0</v>
      </c>
      <c r="OB11" s="61">
        <v>0</v>
      </c>
      <c r="OC11" s="61">
        <v>0</v>
      </c>
      <c r="OD11" s="61">
        <v>0</v>
      </c>
      <c r="OE11" s="61">
        <v>0</v>
      </c>
      <c r="OF11" s="61">
        <v>0</v>
      </c>
      <c r="OG11" s="61">
        <v>0</v>
      </c>
      <c r="OH11" s="61">
        <v>0</v>
      </c>
      <c r="OI11" s="61">
        <v>0</v>
      </c>
      <c r="OJ11" s="61">
        <v>0</v>
      </c>
      <c r="OK11" s="61">
        <v>0</v>
      </c>
      <c r="OL11" s="61">
        <v>0</v>
      </c>
      <c r="OM11" s="61">
        <v>0</v>
      </c>
      <c r="ON11" s="61">
        <v>0</v>
      </c>
      <c r="OO11" s="61">
        <v>0</v>
      </c>
      <c r="OP11" s="61">
        <v>0</v>
      </c>
      <c r="OQ11" s="61">
        <v>0</v>
      </c>
      <c r="OR11" s="61">
        <v>0</v>
      </c>
      <c r="OU11" s="61">
        <v>1</v>
      </c>
      <c r="OV11" s="61">
        <v>0</v>
      </c>
      <c r="OW11" s="61">
        <v>0</v>
      </c>
      <c r="OX11" s="61">
        <v>1</v>
      </c>
      <c r="OY11" s="61">
        <v>1</v>
      </c>
      <c r="OZ11" s="61">
        <v>1</v>
      </c>
      <c r="PA11" s="61">
        <v>1</v>
      </c>
      <c r="PB11" s="61">
        <v>1</v>
      </c>
      <c r="PC11" s="61">
        <v>1</v>
      </c>
      <c r="PD11" s="61">
        <v>1</v>
      </c>
      <c r="PE11" s="61">
        <v>1</v>
      </c>
      <c r="PF11" s="61">
        <v>1</v>
      </c>
      <c r="PG11" s="61">
        <v>1</v>
      </c>
      <c r="PH11" s="61">
        <v>1</v>
      </c>
      <c r="PI11" s="61">
        <v>1</v>
      </c>
      <c r="PJ11" s="61">
        <v>1</v>
      </c>
      <c r="PK11" s="61">
        <v>1</v>
      </c>
      <c r="PL11" s="61">
        <v>1</v>
      </c>
      <c r="PM11" s="61">
        <v>1</v>
      </c>
      <c r="PN11" s="61">
        <v>1</v>
      </c>
      <c r="PO11" s="61">
        <v>1</v>
      </c>
      <c r="PP11" s="61">
        <v>1</v>
      </c>
      <c r="PQ11" s="61">
        <v>1</v>
      </c>
      <c r="PR11" s="61">
        <v>1</v>
      </c>
      <c r="PS11" s="61">
        <v>1</v>
      </c>
      <c r="PT11" s="61">
        <v>1</v>
      </c>
      <c r="PU11" s="61">
        <v>1</v>
      </c>
      <c r="PV11" s="61">
        <v>0</v>
      </c>
      <c r="PW11" s="61">
        <v>0</v>
      </c>
      <c r="PX11" s="61">
        <v>0</v>
      </c>
      <c r="PY11" s="61">
        <v>0</v>
      </c>
      <c r="PZ11" s="61">
        <v>0</v>
      </c>
      <c r="QA11" s="61">
        <v>20</v>
      </c>
      <c r="QB11" s="61">
        <v>0</v>
      </c>
      <c r="QC11" s="61">
        <v>0</v>
      </c>
      <c r="QD11" s="61">
        <v>0</v>
      </c>
      <c r="QE11" s="61">
        <v>0</v>
      </c>
      <c r="QF11" s="61">
        <v>0</v>
      </c>
      <c r="QG11" s="61">
        <v>0</v>
      </c>
      <c r="QH11" s="61">
        <v>0</v>
      </c>
      <c r="QI11" s="61">
        <v>0</v>
      </c>
      <c r="QJ11" s="61">
        <v>0</v>
      </c>
      <c r="QK11" s="61">
        <v>0</v>
      </c>
      <c r="QM11" s="61">
        <v>0</v>
      </c>
      <c r="QN11" s="61">
        <v>0</v>
      </c>
      <c r="QO11" s="61">
        <v>0</v>
      </c>
      <c r="QP11" s="61">
        <v>0</v>
      </c>
      <c r="QQ11" s="61">
        <v>6.61</v>
      </c>
      <c r="QR11" s="61">
        <v>8</v>
      </c>
      <c r="QS11" s="61">
        <v>0</v>
      </c>
      <c r="QT11" s="61">
        <v>0</v>
      </c>
      <c r="QU11" s="61">
        <v>0</v>
      </c>
      <c r="QV11" s="61">
        <v>0</v>
      </c>
      <c r="QW11" s="61">
        <v>0</v>
      </c>
      <c r="QX11" s="61">
        <v>0</v>
      </c>
      <c r="QY11" s="61">
        <v>0</v>
      </c>
      <c r="QZ11" s="61">
        <v>0</v>
      </c>
      <c r="RA11" s="61">
        <v>0</v>
      </c>
      <c r="RB11" s="61">
        <v>0</v>
      </c>
      <c r="RC11" s="61">
        <v>0</v>
      </c>
      <c r="RD11" s="61">
        <v>0</v>
      </c>
      <c r="RE11" s="61">
        <v>0</v>
      </c>
      <c r="RF11" s="61">
        <v>0</v>
      </c>
      <c r="RG11" s="61">
        <v>0</v>
      </c>
      <c r="RH11" s="61">
        <v>0</v>
      </c>
      <c r="RI11" s="61">
        <v>0</v>
      </c>
      <c r="RJ11" s="61">
        <v>0</v>
      </c>
      <c r="RK11" s="61">
        <v>0</v>
      </c>
      <c r="RL11" s="61">
        <v>0</v>
      </c>
      <c r="RM11" s="61">
        <v>0</v>
      </c>
      <c r="RN11" s="61">
        <v>0</v>
      </c>
      <c r="RO11" s="61">
        <v>0</v>
      </c>
      <c r="RQ11" s="61">
        <v>0</v>
      </c>
      <c r="RR11" s="61">
        <v>0</v>
      </c>
      <c r="RS11" s="61">
        <v>0</v>
      </c>
      <c r="RT11" s="61">
        <v>0</v>
      </c>
      <c r="RU11" s="61">
        <v>0</v>
      </c>
      <c r="RV11" s="61">
        <v>0</v>
      </c>
      <c r="RW11" s="61">
        <v>0</v>
      </c>
      <c r="RX11" s="61">
        <v>0</v>
      </c>
      <c r="RY11" s="61">
        <v>0</v>
      </c>
      <c r="RZ11" s="61">
        <v>0</v>
      </c>
      <c r="SA11" s="61">
        <v>0</v>
      </c>
      <c r="SB11" s="61">
        <v>0</v>
      </c>
      <c r="SC11" s="61">
        <v>0</v>
      </c>
      <c r="SD11" s="61">
        <v>0</v>
      </c>
      <c r="SE11" s="61">
        <v>0</v>
      </c>
      <c r="SF11" s="61">
        <v>0</v>
      </c>
      <c r="SG11" s="61">
        <v>0</v>
      </c>
      <c r="SH11" s="61">
        <v>0</v>
      </c>
      <c r="SI11" s="61">
        <v>0</v>
      </c>
      <c r="SJ11" s="61">
        <v>0</v>
      </c>
      <c r="SK11" s="61">
        <v>0</v>
      </c>
      <c r="SL11" s="61">
        <v>0</v>
      </c>
      <c r="SM11" s="61">
        <v>0</v>
      </c>
      <c r="SN11" s="61">
        <v>0</v>
      </c>
      <c r="SO11" s="61">
        <v>0</v>
      </c>
      <c r="SP11" s="61">
        <v>1608329583728</v>
      </c>
      <c r="SQ11" s="61">
        <v>0</v>
      </c>
      <c r="SR11" s="61">
        <v>45</v>
      </c>
      <c r="SS11" s="61">
        <v>1</v>
      </c>
      <c r="ST11" s="61">
        <v>0</v>
      </c>
      <c r="SU11" s="61">
        <v>0</v>
      </c>
      <c r="SV11" s="61">
        <v>0</v>
      </c>
      <c r="SW11" s="61">
        <v>0</v>
      </c>
      <c r="SX11" s="61">
        <v>18.25</v>
      </c>
      <c r="SY11" s="61">
        <v>0</v>
      </c>
      <c r="TA11" s="61">
        <v>3992</v>
      </c>
      <c r="TF11" s="61">
        <v>0</v>
      </c>
      <c r="TG11" s="61">
        <v>0</v>
      </c>
      <c r="TH11" s="61">
        <v>0</v>
      </c>
      <c r="TI11" s="61">
        <v>0</v>
      </c>
      <c r="TJ11" s="61">
        <v>39813</v>
      </c>
      <c r="TK11" s="61">
        <v>39518</v>
      </c>
      <c r="TL11" s="61">
        <v>0</v>
      </c>
      <c r="TM11" s="61">
        <v>0</v>
      </c>
      <c r="TN11" s="61">
        <v>0</v>
      </c>
      <c r="TP11" s="61">
        <v>0</v>
      </c>
      <c r="TQ11" s="61">
        <v>0</v>
      </c>
      <c r="TR11" s="61">
        <v>565</v>
      </c>
      <c r="TS11" s="61">
        <v>569</v>
      </c>
      <c r="TT11" s="61">
        <v>563</v>
      </c>
      <c r="TU11" s="61">
        <v>569</v>
      </c>
      <c r="TV11" s="61">
        <v>567</v>
      </c>
      <c r="TW11" s="61">
        <v>566</v>
      </c>
      <c r="TX11" s="61">
        <v>569</v>
      </c>
      <c r="TY11" s="61">
        <v>566</v>
      </c>
      <c r="TZ11" s="61">
        <v>567</v>
      </c>
      <c r="UA11" s="61">
        <v>566</v>
      </c>
      <c r="UB11" s="61">
        <v>568</v>
      </c>
      <c r="UC11" s="61">
        <v>568</v>
      </c>
      <c r="UD11" s="61">
        <v>565</v>
      </c>
      <c r="UE11" s="61">
        <v>564</v>
      </c>
      <c r="UF11" s="61">
        <v>564</v>
      </c>
      <c r="UG11" s="61">
        <v>565</v>
      </c>
      <c r="UH11" s="61">
        <v>562</v>
      </c>
      <c r="UI11" s="61">
        <v>564</v>
      </c>
      <c r="UJ11" s="61">
        <v>566</v>
      </c>
      <c r="UK11" s="61">
        <v>565</v>
      </c>
      <c r="UL11" s="61">
        <v>567</v>
      </c>
      <c r="UM11" s="61">
        <v>567</v>
      </c>
      <c r="UN11" s="61">
        <v>566</v>
      </c>
      <c r="UO11" s="61">
        <v>563</v>
      </c>
      <c r="UP11" s="61">
        <v>565</v>
      </c>
      <c r="UQ11" s="61">
        <v>565</v>
      </c>
      <c r="UR11" s="61">
        <v>569</v>
      </c>
      <c r="US11" s="61">
        <v>570</v>
      </c>
      <c r="UT11" s="61">
        <v>562</v>
      </c>
      <c r="UU11" s="61">
        <v>561</v>
      </c>
      <c r="UV11" s="61">
        <v>0</v>
      </c>
      <c r="UW11" s="61">
        <v>0</v>
      </c>
      <c r="UX11" s="61">
        <v>168</v>
      </c>
      <c r="UY11" s="61">
        <v>374</v>
      </c>
      <c r="UZ11" s="61">
        <v>374</v>
      </c>
      <c r="VA11" s="61">
        <v>9</v>
      </c>
      <c r="WR11" s="61">
        <v>0</v>
      </c>
      <c r="WS11" s="61">
        <v>1</v>
      </c>
      <c r="WT11" s="61">
        <v>0</v>
      </c>
      <c r="WU11" s="61">
        <v>0</v>
      </c>
      <c r="WV11" s="61">
        <v>0</v>
      </c>
      <c r="WW11" s="61">
        <v>0</v>
      </c>
      <c r="WX11" s="61">
        <v>0</v>
      </c>
      <c r="WY11" s="61">
        <v>0</v>
      </c>
      <c r="WZ11" s="61">
        <v>0</v>
      </c>
      <c r="XA11" s="61">
        <v>0</v>
      </c>
      <c r="XD11" s="61">
        <v>0</v>
      </c>
      <c r="XF11" s="61">
        <v>1</v>
      </c>
      <c r="XG11" s="61">
        <v>0</v>
      </c>
      <c r="XH11" s="61">
        <v>0</v>
      </c>
      <c r="XI11" s="61">
        <v>0</v>
      </c>
      <c r="XJ11" s="61">
        <v>0</v>
      </c>
      <c r="XK11" s="61">
        <v>0</v>
      </c>
      <c r="XL11" s="61">
        <v>0</v>
      </c>
      <c r="XM11" s="61">
        <v>0</v>
      </c>
      <c r="XN11" s="61">
        <v>49.4</v>
      </c>
      <c r="XO11" s="61">
        <v>29.6</v>
      </c>
      <c r="XR11" s="61">
        <v>81</v>
      </c>
      <c r="XS11" s="61">
        <v>81.3</v>
      </c>
      <c r="XT11" s="61">
        <v>81.099999999999994</v>
      </c>
      <c r="XU11" s="61">
        <v>27.9</v>
      </c>
      <c r="XZ11" s="61">
        <v>758</v>
      </c>
      <c r="YA11" s="61">
        <v>1606207384071</v>
      </c>
      <c r="YC11" s="61">
        <v>4417</v>
      </c>
      <c r="YD11" s="61">
        <v>0.95199999999999996</v>
      </c>
      <c r="YE11" s="61">
        <v>50.02</v>
      </c>
      <c r="YF11" s="61">
        <v>0</v>
      </c>
      <c r="YG11" s="61">
        <v>10052</v>
      </c>
      <c r="YH11" s="61">
        <v>5807</v>
      </c>
      <c r="YI11" s="61">
        <v>10020</v>
      </c>
      <c r="YJ11" s="61">
        <v>5790</v>
      </c>
      <c r="YK11" s="61">
        <v>10046</v>
      </c>
      <c r="YL11" s="61">
        <v>5791</v>
      </c>
      <c r="YM11" s="61">
        <v>10069</v>
      </c>
      <c r="YN11" s="61">
        <v>5808</v>
      </c>
      <c r="YO11" s="61">
        <v>10028</v>
      </c>
      <c r="YP11" s="61">
        <v>5809</v>
      </c>
      <c r="YQ11" s="61">
        <v>10049</v>
      </c>
      <c r="YR11" s="61">
        <v>5799</v>
      </c>
      <c r="YS11" s="61">
        <v>0</v>
      </c>
      <c r="YT11" s="61">
        <v>0</v>
      </c>
      <c r="YU11" s="61">
        <v>0</v>
      </c>
      <c r="YV11" s="61">
        <v>0</v>
      </c>
      <c r="YW11" s="61">
        <v>0</v>
      </c>
      <c r="YX11" s="61">
        <v>0</v>
      </c>
      <c r="YY11" s="61">
        <v>2.15</v>
      </c>
      <c r="YZ11" s="61">
        <v>-38.700000000000003</v>
      </c>
      <c r="ZA11" s="61">
        <v>3.98</v>
      </c>
      <c r="ZB11" s="61">
        <v>0.81</v>
      </c>
      <c r="ZD11" s="61">
        <v>0</v>
      </c>
      <c r="ZE11" s="61">
        <v>84.7</v>
      </c>
      <c r="ZF11" s="61">
        <v>72.5</v>
      </c>
      <c r="ZG11" s="61">
        <v>0</v>
      </c>
      <c r="ZH11" s="61">
        <v>67.400000000000006</v>
      </c>
      <c r="ZI11" s="61">
        <v>67.400000000000006</v>
      </c>
      <c r="ZJ11" s="61">
        <v>67.7</v>
      </c>
      <c r="ZK11" s="61">
        <v>0</v>
      </c>
      <c r="ZL11" s="61">
        <v>0</v>
      </c>
      <c r="ZM11" s="61">
        <v>0</v>
      </c>
      <c r="ZN11" s="61">
        <v>22.8</v>
      </c>
      <c r="ZO11" s="61">
        <v>22.8</v>
      </c>
      <c r="ZP11" s="61">
        <v>22.8</v>
      </c>
      <c r="ZQ11" s="61">
        <v>22.8</v>
      </c>
      <c r="ZR11" s="61">
        <v>22.8</v>
      </c>
      <c r="ZS11" s="61">
        <v>22.8</v>
      </c>
      <c r="ZT11" s="61">
        <v>22.8</v>
      </c>
      <c r="ZU11" s="61">
        <v>22.8</v>
      </c>
      <c r="ZV11" s="61">
        <v>22.8</v>
      </c>
      <c r="ZW11" s="61">
        <v>22.8</v>
      </c>
      <c r="ZX11" s="61">
        <v>22.8</v>
      </c>
      <c r="ZY11" s="61">
        <v>22.8</v>
      </c>
      <c r="ZZ11" s="61">
        <v>22.8</v>
      </c>
      <c r="AAA11" s="61">
        <v>22.8</v>
      </c>
      <c r="AAB11" s="61">
        <v>22.8</v>
      </c>
      <c r="AAC11" s="61">
        <v>22.8</v>
      </c>
      <c r="AAD11" s="61">
        <v>22.8</v>
      </c>
      <c r="AAE11" s="61">
        <v>22.8</v>
      </c>
      <c r="AAF11" s="61">
        <v>22.8</v>
      </c>
      <c r="AAG11" s="61">
        <v>22.8</v>
      </c>
      <c r="AAH11" s="61">
        <v>22.8</v>
      </c>
      <c r="AAI11" s="61">
        <v>22.8</v>
      </c>
      <c r="AAJ11" s="61">
        <v>22.8</v>
      </c>
      <c r="AAK11" s="61">
        <v>22.8</v>
      </c>
      <c r="AAL11" s="61">
        <v>22.8</v>
      </c>
      <c r="AAM11" s="61">
        <v>72.099999999999994</v>
      </c>
      <c r="AAN11" s="61">
        <v>76.7</v>
      </c>
      <c r="AAO11" s="61">
        <v>82.6</v>
      </c>
      <c r="AAP11" s="61">
        <v>73.5</v>
      </c>
      <c r="AAQ11" s="61">
        <v>66.2</v>
      </c>
      <c r="AAR11" s="61">
        <v>80.2</v>
      </c>
      <c r="AAS11" s="61">
        <v>81.7</v>
      </c>
      <c r="AAT11" s="61">
        <v>85.5</v>
      </c>
      <c r="AAU11" s="61">
        <v>87.2</v>
      </c>
      <c r="AAV11" s="61">
        <v>72.2</v>
      </c>
      <c r="AAW11" s="61">
        <v>72.8</v>
      </c>
      <c r="AAX11" s="61">
        <v>75.2</v>
      </c>
      <c r="AAY11" s="61">
        <v>1.26</v>
      </c>
      <c r="AAZ11" s="61">
        <v>1.26</v>
      </c>
      <c r="ABA11" s="61">
        <v>1.26</v>
      </c>
      <c r="ABB11" s="61">
        <v>1.26</v>
      </c>
      <c r="ABC11" s="61">
        <v>1.26</v>
      </c>
      <c r="ABD11" s="61">
        <v>1.26</v>
      </c>
      <c r="ABE11" s="61">
        <v>1.26</v>
      </c>
      <c r="ABF11" s="61">
        <v>1.26</v>
      </c>
      <c r="ABG11" s="61">
        <v>1.26</v>
      </c>
      <c r="ABH11" s="61">
        <v>1.26</v>
      </c>
      <c r="ABI11" s="61">
        <v>1.26</v>
      </c>
      <c r="ABJ11" s="61">
        <v>1.26</v>
      </c>
      <c r="ABK11" s="61">
        <v>1</v>
      </c>
      <c r="ABL11" s="61">
        <v>1</v>
      </c>
      <c r="ABM11" s="61">
        <v>1</v>
      </c>
      <c r="ABN11" s="61">
        <v>1</v>
      </c>
      <c r="ABO11" s="61">
        <v>1</v>
      </c>
      <c r="ABP11" s="61">
        <v>1</v>
      </c>
      <c r="ABQ11" s="61">
        <v>1</v>
      </c>
      <c r="ABR11" s="61">
        <v>1</v>
      </c>
      <c r="ABS11" s="61">
        <v>1</v>
      </c>
      <c r="ABT11" s="61">
        <v>1</v>
      </c>
      <c r="ABU11" s="61">
        <v>1</v>
      </c>
      <c r="ABV11" s="61">
        <v>1</v>
      </c>
      <c r="ABW11" s="61">
        <v>88</v>
      </c>
      <c r="ABX11" s="61">
        <v>88</v>
      </c>
      <c r="ABY11" s="61">
        <v>88</v>
      </c>
      <c r="ABZ11" s="61">
        <v>88</v>
      </c>
      <c r="ACA11" s="61">
        <v>88</v>
      </c>
      <c r="ACB11" s="61">
        <v>88</v>
      </c>
      <c r="ACC11" s="61">
        <v>88</v>
      </c>
      <c r="ACD11" s="61">
        <v>88</v>
      </c>
      <c r="ACE11" s="61">
        <v>88</v>
      </c>
      <c r="ACF11" s="61">
        <v>88</v>
      </c>
      <c r="ACG11" s="61">
        <v>88</v>
      </c>
      <c r="ACH11" s="61">
        <v>88</v>
      </c>
      <c r="ACI11" s="61">
        <v>9280.7000000000007</v>
      </c>
      <c r="ACJ11" s="61">
        <v>9281.1</v>
      </c>
      <c r="ACK11" s="61">
        <v>9334.4</v>
      </c>
      <c r="ACL11" s="61">
        <v>9281.2000000000007</v>
      </c>
      <c r="ACM11" s="61">
        <v>9280.7000000000007</v>
      </c>
      <c r="ACN11" s="61">
        <v>9280.7000000000007</v>
      </c>
      <c r="ACO11" s="61">
        <v>3843.6</v>
      </c>
      <c r="ACP11" s="61">
        <v>9281.1</v>
      </c>
      <c r="ACQ11" s="61">
        <v>9281.1</v>
      </c>
      <c r="ACR11" s="61">
        <v>9281.1</v>
      </c>
      <c r="ACS11" s="61">
        <v>9281</v>
      </c>
      <c r="ACT11" s="61">
        <v>9281.1</v>
      </c>
      <c r="ACU11" s="61">
        <v>2018</v>
      </c>
      <c r="ACV11" s="61">
        <v>2018</v>
      </c>
      <c r="ACW11" s="61">
        <v>9</v>
      </c>
      <c r="ACX11" s="61">
        <v>7</v>
      </c>
      <c r="ACY11" s="61">
        <v>2018</v>
      </c>
      <c r="ACZ11" s="61">
        <v>8</v>
      </c>
      <c r="ADA11" s="61">
        <v>10</v>
      </c>
      <c r="ADB11" s="61">
        <v>2018</v>
      </c>
      <c r="ADC11" s="61">
        <v>11</v>
      </c>
      <c r="ADD11" s="61">
        <v>7</v>
      </c>
      <c r="ADE11" s="61">
        <v>10</v>
      </c>
      <c r="ADF11" s="61">
        <v>7</v>
      </c>
      <c r="ADG11" s="61">
        <v>2018</v>
      </c>
      <c r="ADH11" s="61">
        <v>10</v>
      </c>
      <c r="ADI11" s="61">
        <v>7</v>
      </c>
      <c r="ADJ11" s="61">
        <v>2018</v>
      </c>
      <c r="ADK11" s="61">
        <v>10</v>
      </c>
      <c r="ADL11" s="61">
        <v>7</v>
      </c>
      <c r="ADM11" s="61">
        <v>2013</v>
      </c>
      <c r="ADN11" s="61">
        <v>27</v>
      </c>
      <c r="ADO11" s="61">
        <v>12</v>
      </c>
      <c r="ADP11" s="61">
        <v>2018</v>
      </c>
      <c r="ADQ11" s="61">
        <v>11</v>
      </c>
      <c r="ADR11" s="61">
        <v>7</v>
      </c>
      <c r="ADS11" s="61">
        <v>2018</v>
      </c>
      <c r="ADT11" s="61">
        <v>10</v>
      </c>
      <c r="ADU11" s="61">
        <v>7</v>
      </c>
      <c r="ADV11" s="61">
        <v>2018</v>
      </c>
      <c r="ADW11" s="61">
        <v>9</v>
      </c>
      <c r="ADX11" s="61">
        <v>7</v>
      </c>
      <c r="ADY11" s="61">
        <v>2018</v>
      </c>
      <c r="ADZ11" s="61">
        <v>11</v>
      </c>
      <c r="AEA11" s="61">
        <v>7</v>
      </c>
      <c r="AEB11" s="61">
        <v>2018</v>
      </c>
      <c r="AEC11" s="61">
        <v>21</v>
      </c>
      <c r="AED11" s="61">
        <v>6</v>
      </c>
      <c r="AEE11" s="61">
        <v>42104</v>
      </c>
      <c r="AEF11" s="61">
        <v>41987</v>
      </c>
      <c r="AEG11" s="61">
        <v>43214</v>
      </c>
      <c r="AEH11" s="61">
        <v>42110</v>
      </c>
      <c r="AEI11" s="61">
        <v>42064</v>
      </c>
      <c r="AEJ11" s="61">
        <v>42105</v>
      </c>
      <c r="AEK11" s="61">
        <v>12658</v>
      </c>
      <c r="AEL11" s="61">
        <v>42111</v>
      </c>
      <c r="AEM11" s="61">
        <v>42033</v>
      </c>
      <c r="AEN11" s="61">
        <v>41988</v>
      </c>
      <c r="AEO11" s="61">
        <v>42108</v>
      </c>
      <c r="AEP11" s="61">
        <v>41985</v>
      </c>
      <c r="AEQ11" s="61">
        <v>7.73</v>
      </c>
      <c r="AER11" s="61">
        <v>7.73</v>
      </c>
      <c r="AES11" s="61">
        <v>7.73</v>
      </c>
      <c r="AET11" s="61">
        <v>7.73</v>
      </c>
      <c r="AEU11" s="61">
        <v>7.73</v>
      </c>
      <c r="AEV11" s="61">
        <v>7.73</v>
      </c>
      <c r="AEW11" s="61">
        <v>7.73</v>
      </c>
      <c r="AEX11" s="61">
        <v>7.73</v>
      </c>
      <c r="AEY11" s="61">
        <v>7.73</v>
      </c>
      <c r="AEZ11" s="61">
        <v>7.73</v>
      </c>
      <c r="AFA11" s="61">
        <v>7.73</v>
      </c>
      <c r="AFB11" s="61">
        <v>7.73</v>
      </c>
      <c r="AFC11" s="61">
        <v>0</v>
      </c>
      <c r="AFD11" s="61">
        <v>0</v>
      </c>
      <c r="AFE11" s="61">
        <v>0</v>
      </c>
      <c r="AFF11" s="61">
        <v>0</v>
      </c>
      <c r="AFG11" s="61">
        <v>0</v>
      </c>
      <c r="AFH11" s="61">
        <v>0</v>
      </c>
      <c r="AFI11" s="61">
        <v>0</v>
      </c>
      <c r="AFJ11" s="61">
        <v>0</v>
      </c>
      <c r="AFK11" s="61">
        <v>0</v>
      </c>
      <c r="AFL11" s="61">
        <v>0</v>
      </c>
      <c r="AFM11" s="61">
        <v>0</v>
      </c>
      <c r="AFN11" s="61">
        <v>0</v>
      </c>
      <c r="AFO11" s="61">
        <v>0</v>
      </c>
      <c r="AFP11" s="61">
        <v>0</v>
      </c>
      <c r="AFQ11" s="61">
        <v>0</v>
      </c>
      <c r="AFR11" s="61">
        <v>0</v>
      </c>
      <c r="AFS11" s="61">
        <v>0</v>
      </c>
      <c r="AFT11" s="61">
        <v>0</v>
      </c>
      <c r="AFU11" s="61">
        <v>0</v>
      </c>
      <c r="AFV11" s="61">
        <v>0</v>
      </c>
      <c r="AFW11" s="61">
        <v>0</v>
      </c>
      <c r="AFX11" s="61">
        <v>0</v>
      </c>
      <c r="AFY11" s="61">
        <v>0</v>
      </c>
      <c r="AFZ11" s="61">
        <v>0</v>
      </c>
      <c r="AGA11" s="61">
        <v>0</v>
      </c>
      <c r="AGB11" s="61">
        <v>0</v>
      </c>
      <c r="AGC11" s="61">
        <v>0</v>
      </c>
      <c r="AGD11" s="61">
        <v>0</v>
      </c>
      <c r="AGE11" s="61">
        <v>0</v>
      </c>
      <c r="AGF11" s="61">
        <v>0</v>
      </c>
      <c r="AGG11" s="61">
        <v>0</v>
      </c>
      <c r="AGH11" s="61">
        <v>0</v>
      </c>
      <c r="AGI11" s="61">
        <v>0</v>
      </c>
      <c r="AGJ11" s="61">
        <v>0</v>
      </c>
      <c r="AGL11" s="61">
        <v>0</v>
      </c>
      <c r="AGM11" s="61">
        <v>0</v>
      </c>
      <c r="AGN11" s="61">
        <v>-14.5</v>
      </c>
      <c r="AGO11" s="61">
        <v>-14.5</v>
      </c>
      <c r="AGP11" s="61">
        <v>-14.5</v>
      </c>
      <c r="AGQ11" s="61">
        <v>-14.5</v>
      </c>
      <c r="AGR11" s="61">
        <v>-14.5</v>
      </c>
      <c r="AGS11" s="61">
        <v>-14.5</v>
      </c>
      <c r="AGT11" s="61">
        <v>-14.5</v>
      </c>
      <c r="AGU11" s="61">
        <v>-14.5</v>
      </c>
      <c r="AGV11" s="61">
        <v>-14.5</v>
      </c>
      <c r="AGW11" s="61">
        <v>-14.5</v>
      </c>
      <c r="AGX11" s="61">
        <v>-14.5</v>
      </c>
      <c r="AGY11" s="61">
        <v>-14.5</v>
      </c>
      <c r="AGZ11" s="61">
        <v>-14.5</v>
      </c>
      <c r="AHA11" s="61">
        <v>-14.5</v>
      </c>
      <c r="AHB11" s="61">
        <v>-14.5</v>
      </c>
      <c r="AHC11" s="61">
        <v>-14.5</v>
      </c>
      <c r="AHD11" s="61">
        <v>-14.5</v>
      </c>
      <c r="AHE11" s="61">
        <v>-14.5</v>
      </c>
      <c r="AHF11" s="61">
        <v>-14.5</v>
      </c>
      <c r="AHG11" s="61">
        <v>-14.5</v>
      </c>
      <c r="AHH11" s="61">
        <v>-14.5</v>
      </c>
      <c r="AHI11" s="61">
        <v>-14.5</v>
      </c>
      <c r="AHJ11" s="61">
        <v>-14.5</v>
      </c>
      <c r="AHK11" s="61">
        <v>-14.5</v>
      </c>
      <c r="AHL11" s="61">
        <v>237</v>
      </c>
      <c r="AHM11" s="61">
        <v>174</v>
      </c>
      <c r="AHN11" s="61">
        <v>110</v>
      </c>
      <c r="AHO11" s="61">
        <v>79</v>
      </c>
      <c r="AHP11" s="61">
        <v>189</v>
      </c>
      <c r="AHQ11" s="61">
        <v>141</v>
      </c>
      <c r="AHR11" s="61">
        <v>141</v>
      </c>
      <c r="AHS11" s="61">
        <v>158</v>
      </c>
      <c r="AHT11" s="61">
        <v>253</v>
      </c>
      <c r="AHU11" s="61">
        <v>158</v>
      </c>
      <c r="AHV11" s="61">
        <v>110</v>
      </c>
      <c r="AHW11" s="61">
        <v>126</v>
      </c>
      <c r="AHX11" s="61">
        <v>126</v>
      </c>
      <c r="AHY11" s="61">
        <v>220</v>
      </c>
      <c r="AHZ11" s="61">
        <v>110</v>
      </c>
      <c r="AIA11" s="61">
        <v>189</v>
      </c>
      <c r="AIB11" s="61">
        <v>189</v>
      </c>
      <c r="AIC11" s="61">
        <v>220</v>
      </c>
      <c r="AID11" s="61">
        <v>220</v>
      </c>
      <c r="AIE11" s="61">
        <v>174</v>
      </c>
      <c r="AIF11" s="61">
        <v>220</v>
      </c>
      <c r="AIG11" s="61">
        <v>126</v>
      </c>
      <c r="AIH11" s="61">
        <v>110</v>
      </c>
      <c r="AII11" s="61">
        <v>189</v>
      </c>
      <c r="AIJ11" s="61">
        <v>0</v>
      </c>
      <c r="AIK11" s="61">
        <v>0</v>
      </c>
      <c r="AIL11" s="61">
        <v>0</v>
      </c>
      <c r="AIM11" s="61">
        <v>0</v>
      </c>
      <c r="AIN11" s="61">
        <v>0</v>
      </c>
      <c r="AIO11" s="61">
        <v>0</v>
      </c>
      <c r="AIP11" s="61">
        <v>0</v>
      </c>
      <c r="AIQ11" s="61">
        <v>0</v>
      </c>
      <c r="AIR11" s="61">
        <v>0</v>
      </c>
      <c r="AIS11" s="61">
        <v>0</v>
      </c>
      <c r="AIU11" s="61">
        <v>0</v>
      </c>
      <c r="AIV11" s="61">
        <v>0</v>
      </c>
      <c r="AIW11" s="61">
        <v>0</v>
      </c>
      <c r="AIX11" s="61">
        <v>0</v>
      </c>
      <c r="AIY11" s="61">
        <v>0</v>
      </c>
      <c r="AIZ11" s="61">
        <v>0</v>
      </c>
      <c r="AJA11" s="61">
        <v>0</v>
      </c>
      <c r="AJB11" s="61">
        <v>0</v>
      </c>
      <c r="AJC11" s="61">
        <v>0</v>
      </c>
      <c r="AJD11" s="61">
        <v>0</v>
      </c>
      <c r="AJE11" s="61">
        <v>0</v>
      </c>
      <c r="AJF11" s="61">
        <v>0</v>
      </c>
      <c r="AJG11" s="61">
        <v>0</v>
      </c>
      <c r="AJH11" s="61">
        <v>0</v>
      </c>
      <c r="AJI11" s="61">
        <v>0</v>
      </c>
      <c r="AJJ11" s="61">
        <v>0</v>
      </c>
      <c r="AJK11" s="61">
        <v>0</v>
      </c>
      <c r="AJL11" s="61">
        <v>0</v>
      </c>
      <c r="AJM11" s="61">
        <v>0</v>
      </c>
      <c r="AJN11" s="61">
        <v>0</v>
      </c>
      <c r="AJO11" s="61">
        <v>0</v>
      </c>
      <c r="AJP11" s="61">
        <v>0</v>
      </c>
      <c r="AJQ11" s="61">
        <v>0</v>
      </c>
      <c r="AJR11" s="61">
        <v>0</v>
      </c>
      <c r="AJS11" s="61">
        <v>0</v>
      </c>
      <c r="AJT11" s="61">
        <v>0</v>
      </c>
      <c r="AJU11" s="61">
        <v>0</v>
      </c>
      <c r="AJV11" s="61">
        <v>0</v>
      </c>
      <c r="AJW11" s="61">
        <v>0</v>
      </c>
      <c r="AJX11" s="61">
        <v>0</v>
      </c>
      <c r="AJY11" s="61">
        <v>0</v>
      </c>
      <c r="AJZ11" s="61">
        <v>0</v>
      </c>
      <c r="AKA11" s="61">
        <v>0</v>
      </c>
      <c r="AKB11" s="61">
        <v>0</v>
      </c>
      <c r="AKC11" s="61">
        <v>0</v>
      </c>
      <c r="AKD11" s="61">
        <v>0</v>
      </c>
      <c r="AKE11" s="61">
        <v>0</v>
      </c>
      <c r="AKF11" s="61">
        <v>0</v>
      </c>
      <c r="AKG11" s="61">
        <v>0</v>
      </c>
      <c r="AKH11" s="61">
        <v>0</v>
      </c>
      <c r="AKI11" s="61">
        <v>0</v>
      </c>
      <c r="AKJ11" s="61">
        <v>0</v>
      </c>
      <c r="AKK11" s="61">
        <v>0</v>
      </c>
      <c r="AKL11" s="61">
        <v>0</v>
      </c>
      <c r="AKM11" s="61">
        <v>244</v>
      </c>
      <c r="AKN11" s="61">
        <v>329</v>
      </c>
      <c r="AKO11" s="61">
        <v>341</v>
      </c>
      <c r="AKP11" s="61">
        <v>341</v>
      </c>
      <c r="AKQ11" s="61">
        <v>317</v>
      </c>
      <c r="AKR11" s="61">
        <v>293</v>
      </c>
      <c r="AKS11" s="61">
        <v>329</v>
      </c>
      <c r="AKT11" s="61">
        <v>390</v>
      </c>
      <c r="AKU11" s="61">
        <v>280</v>
      </c>
      <c r="AKV11" s="61">
        <v>305</v>
      </c>
      <c r="AKW11" s="61">
        <v>341</v>
      </c>
      <c r="AKX11" s="61">
        <v>231</v>
      </c>
      <c r="AKY11" s="61">
        <v>341</v>
      </c>
      <c r="AKZ11" s="61">
        <v>329</v>
      </c>
      <c r="ALA11" s="61">
        <v>305</v>
      </c>
      <c r="ALB11" s="61">
        <v>402</v>
      </c>
      <c r="ALC11" s="61">
        <v>402</v>
      </c>
      <c r="ALD11" s="61">
        <v>402</v>
      </c>
      <c r="ALE11" s="61">
        <v>341</v>
      </c>
      <c r="ALF11" s="61">
        <v>390</v>
      </c>
      <c r="ALG11" s="61">
        <v>451</v>
      </c>
      <c r="ALH11" s="61">
        <v>354</v>
      </c>
      <c r="ALI11" s="61">
        <v>305</v>
      </c>
      <c r="ALJ11" s="61">
        <v>390</v>
      </c>
      <c r="ALK11" s="61">
        <v>-4.0000000000000001E-3</v>
      </c>
      <c r="ALL11" s="61">
        <v>5.29</v>
      </c>
      <c r="ALM11" s="61">
        <v>0</v>
      </c>
      <c r="ALN11" s="61">
        <v>3</v>
      </c>
      <c r="API11" s="61">
        <v>37361.199999999997</v>
      </c>
      <c r="APJ11" s="61">
        <v>0</v>
      </c>
      <c r="APK11" s="61">
        <v>11890.9</v>
      </c>
      <c r="APL11" s="61">
        <v>0</v>
      </c>
      <c r="APM11" s="61">
        <v>254</v>
      </c>
      <c r="APN11" s="61">
        <v>0.02</v>
      </c>
      <c r="APO11" s="61">
        <v>0</v>
      </c>
      <c r="APP11" s="61">
        <v>1379</v>
      </c>
      <c r="APQ11" s="61">
        <v>1.04</v>
      </c>
      <c r="APR11" s="61">
        <v>0</v>
      </c>
      <c r="APS11" s="61">
        <v>10053</v>
      </c>
      <c r="APT11" s="61" t="s">
        <v>7664</v>
      </c>
      <c r="APU11" s="61" t="s">
        <v>7665</v>
      </c>
      <c r="APV11" s="61" t="s">
        <v>7666</v>
      </c>
      <c r="APW11" s="61" t="s">
        <v>7667</v>
      </c>
      <c r="APX11" s="61" t="s">
        <v>7668</v>
      </c>
      <c r="APY11" s="61" t="s">
        <v>7669</v>
      </c>
      <c r="APZ11" s="61" t="s">
        <v>7670</v>
      </c>
      <c r="AQA11" s="61" t="s">
        <v>7671</v>
      </c>
      <c r="AQB11" s="61" t="s">
        <v>7672</v>
      </c>
      <c r="AQC11" s="61" t="s">
        <v>7673</v>
      </c>
      <c r="AQD11" s="61" t="s">
        <v>7674</v>
      </c>
      <c r="AQE11" s="61" t="s">
        <v>7674</v>
      </c>
      <c r="AQF11" s="61" t="s">
        <v>7675</v>
      </c>
      <c r="AQG11" s="61" t="s">
        <v>7676</v>
      </c>
      <c r="AQH11" s="61" t="s">
        <v>7686</v>
      </c>
      <c r="AQI11" s="61" t="s">
        <v>7677</v>
      </c>
      <c r="AQJ11" s="61" t="s">
        <v>7678</v>
      </c>
      <c r="AQK11" s="61" t="s">
        <v>7668</v>
      </c>
      <c r="AQL11" s="61" t="s">
        <v>7668</v>
      </c>
      <c r="AQM11" s="61" t="s">
        <v>7674</v>
      </c>
      <c r="AQN11" s="61" t="s">
        <v>7666</v>
      </c>
      <c r="AQO11" s="61" t="s">
        <v>7668</v>
      </c>
      <c r="AQP11" s="61" t="s">
        <v>7679</v>
      </c>
      <c r="AQQ11" s="61" t="s">
        <v>7687</v>
      </c>
      <c r="AQR11" s="61" t="s">
        <v>7668</v>
      </c>
      <c r="AQS11" s="61" t="s">
        <v>7688</v>
      </c>
      <c r="AQT11" s="61" t="s">
        <v>7681</v>
      </c>
      <c r="AQU11" s="61" t="s">
        <v>7668</v>
      </c>
      <c r="AQV11" s="61" t="s">
        <v>7674</v>
      </c>
      <c r="AQW11" s="61" t="s">
        <v>7682</v>
      </c>
      <c r="AQY11" s="61">
        <v>20.100000000000001</v>
      </c>
      <c r="AQZ11" s="61">
        <v>22.2</v>
      </c>
      <c r="ARA11" s="61">
        <v>18.399999999999999</v>
      </c>
      <c r="ARB11" s="61">
        <v>19.100000000000001</v>
      </c>
      <c r="ARC11" s="61">
        <v>17.899999999999999</v>
      </c>
      <c r="ARD11" s="61">
        <v>19.100000000000001</v>
      </c>
      <c r="ARE11" s="61">
        <v>21.3</v>
      </c>
      <c r="ARF11" s="61">
        <v>17.7</v>
      </c>
      <c r="ARG11" s="61">
        <v>19.2</v>
      </c>
      <c r="ARH11" s="61">
        <v>20.9</v>
      </c>
      <c r="ARI11" s="61">
        <v>20.7</v>
      </c>
      <c r="ARJ11" s="61">
        <v>22.1</v>
      </c>
      <c r="ARK11" s="61">
        <v>21</v>
      </c>
      <c r="ARL11" s="61">
        <v>20.3</v>
      </c>
      <c r="ARM11" s="61">
        <v>20.3</v>
      </c>
      <c r="ARN11" s="61">
        <v>20.399999999999999</v>
      </c>
      <c r="ARO11" s="61">
        <v>20.5</v>
      </c>
      <c r="ARP11" s="61">
        <v>19.399999999999999</v>
      </c>
      <c r="ARQ11" s="61">
        <v>21.1</v>
      </c>
      <c r="ARR11" s="61">
        <v>21.2</v>
      </c>
      <c r="ARS11" s="61">
        <v>19.7</v>
      </c>
      <c r="ART11" s="61">
        <v>20</v>
      </c>
      <c r="ARU11" s="61">
        <v>19.100000000000001</v>
      </c>
      <c r="ARV11" s="61">
        <v>21.2</v>
      </c>
      <c r="ARW11" s="61">
        <v>20</v>
      </c>
      <c r="ARX11" s="61">
        <v>22.2</v>
      </c>
      <c r="ARY11" s="61">
        <v>17.7</v>
      </c>
      <c r="ARZ11" s="61">
        <v>1362</v>
      </c>
      <c r="ATF11" s="61">
        <v>0</v>
      </c>
      <c r="ATI11" s="61">
        <v>0</v>
      </c>
      <c r="ATK11" s="61">
        <v>0</v>
      </c>
      <c r="ATM11" s="61">
        <v>1789</v>
      </c>
      <c r="ATN11" s="61">
        <v>0</v>
      </c>
      <c r="ATQ11" s="61">
        <v>1</v>
      </c>
      <c r="ATR11" s="61">
        <v>1606694400000</v>
      </c>
      <c r="ATT11" s="61">
        <v>0</v>
      </c>
      <c r="ATU11" s="61">
        <v>385957</v>
      </c>
      <c r="ATW11" s="61">
        <v>5.2</v>
      </c>
      <c r="ATX11" s="61">
        <v>4</v>
      </c>
      <c r="ATZ11" s="61">
        <v>1</v>
      </c>
      <c r="AUA11" s="61">
        <v>11</v>
      </c>
      <c r="AUC11" s="61">
        <v>1</v>
      </c>
      <c r="AUD11" s="61">
        <v>0</v>
      </c>
      <c r="AUE11" s="61">
        <v>6</v>
      </c>
      <c r="AUG11" s="61">
        <v>1</v>
      </c>
      <c r="AUH11" s="61">
        <v>1000</v>
      </c>
      <c r="AUI11" s="61">
        <v>15</v>
      </c>
      <c r="AUJ11" s="61">
        <v>279</v>
      </c>
      <c r="AUK11" s="61">
        <v>2</v>
      </c>
      <c r="AUM11" s="61">
        <v>2</v>
      </c>
      <c r="AUO11" s="61">
        <v>2</v>
      </c>
      <c r="AUP11" s="61">
        <v>3.22</v>
      </c>
      <c r="AUQ11" s="61">
        <v>3.29</v>
      </c>
      <c r="AUS11" s="61">
        <v>0</v>
      </c>
      <c r="AUU11" s="61">
        <v>3500</v>
      </c>
      <c r="AUW11" s="61">
        <v>13.98</v>
      </c>
      <c r="AUX11" s="61">
        <v>129.5</v>
      </c>
      <c r="AUY11" s="61">
        <v>0</v>
      </c>
      <c r="AUZ11" s="61">
        <v>351</v>
      </c>
      <c r="AVE11" s="61" t="s">
        <v>7683</v>
      </c>
      <c r="AVF11" s="61">
        <v>50</v>
      </c>
      <c r="AVK11" s="61">
        <v>27.51</v>
      </c>
      <c r="AVL11" s="61">
        <v>2</v>
      </c>
      <c r="AVM11" s="61">
        <v>2</v>
      </c>
      <c r="AVN11" s="61">
        <v>50.02</v>
      </c>
      <c r="AVO11" s="61">
        <v>50.02</v>
      </c>
      <c r="AVP11" s="61">
        <v>0</v>
      </c>
      <c r="AVQ11" s="61">
        <v>50.02</v>
      </c>
      <c r="AVR11" s="61">
        <v>0</v>
      </c>
      <c r="AVS11" s="61">
        <v>0</v>
      </c>
      <c r="AVT11" s="61">
        <v>0</v>
      </c>
      <c r="AVU11" s="61">
        <v>0</v>
      </c>
      <c r="AVV11" s="61">
        <v>0</v>
      </c>
      <c r="AVW11" s="61">
        <v>0</v>
      </c>
      <c r="AVY11" s="61">
        <v>0</v>
      </c>
      <c r="AWA11" s="61">
        <v>0</v>
      </c>
      <c r="AWB11" s="61">
        <v>0</v>
      </c>
      <c r="AWC11" s="61">
        <v>0</v>
      </c>
      <c r="AWD11" s="61">
        <v>0</v>
      </c>
      <c r="AWE11" s="61">
        <v>0</v>
      </c>
      <c r="AWF11" s="61">
        <v>0</v>
      </c>
      <c r="AWG11" s="61">
        <v>0</v>
      </c>
      <c r="AWH11" s="61">
        <v>0</v>
      </c>
      <c r="AWI11" s="61">
        <v>0</v>
      </c>
      <c r="AWJ11" s="61">
        <v>0</v>
      </c>
      <c r="AWK11" s="61">
        <v>0</v>
      </c>
      <c r="AWL11" s="61">
        <v>0</v>
      </c>
      <c r="AWM11" s="61">
        <v>0</v>
      </c>
      <c r="AWN11" s="61">
        <v>0</v>
      </c>
      <c r="AWO11" s="61">
        <v>0</v>
      </c>
      <c r="AWP11" s="61">
        <v>0</v>
      </c>
      <c r="AWQ11" s="61">
        <v>0</v>
      </c>
      <c r="AWR11" s="61">
        <v>0</v>
      </c>
      <c r="AWS11" s="61">
        <v>0</v>
      </c>
      <c r="AWT11" s="61">
        <v>1</v>
      </c>
      <c r="AXA11" s="61">
        <v>0</v>
      </c>
      <c r="AXB11" s="61">
        <v>0</v>
      </c>
      <c r="AXC11" s="61">
        <v>12</v>
      </c>
      <c r="AXD11" s="61">
        <v>5</v>
      </c>
      <c r="AXE11" s="61">
        <v>16</v>
      </c>
      <c r="AXF11" s="61">
        <v>0</v>
      </c>
      <c r="AXG11" s="61">
        <v>0</v>
      </c>
      <c r="AXH11" s="61">
        <v>8</v>
      </c>
      <c r="AXI11" s="61">
        <v>40</v>
      </c>
      <c r="AXJ11" s="61">
        <v>0</v>
      </c>
      <c r="AXL11" s="61">
        <v>20</v>
      </c>
      <c r="AXM11" s="61">
        <v>1</v>
      </c>
      <c r="AXN11" s="61">
        <v>0</v>
      </c>
      <c r="AXO11" s="61">
        <v>970</v>
      </c>
      <c r="AXP11" s="61">
        <v>40</v>
      </c>
      <c r="AXQ11" s="61">
        <v>0</v>
      </c>
      <c r="AXR11" s="61">
        <v>0</v>
      </c>
      <c r="AXS11" s="61">
        <v>0</v>
      </c>
      <c r="AXT11" s="61">
        <v>0</v>
      </c>
      <c r="AXU11" s="61">
        <v>0</v>
      </c>
      <c r="AXV11" s="61">
        <v>0</v>
      </c>
      <c r="AXW11" s="61">
        <v>0</v>
      </c>
      <c r="AXX11" s="61">
        <v>0</v>
      </c>
      <c r="AXY11" s="61">
        <v>9</v>
      </c>
      <c r="AXZ11" s="61">
        <v>0</v>
      </c>
      <c r="AYA11" s="61">
        <v>0</v>
      </c>
      <c r="AYB11" s="61">
        <v>1</v>
      </c>
      <c r="AYC11" s="61">
        <v>0</v>
      </c>
      <c r="AYD11" s="61">
        <v>1.4</v>
      </c>
      <c r="AYE11" s="61">
        <v>1.5</v>
      </c>
      <c r="AYF11" s="61">
        <v>20</v>
      </c>
      <c r="AYG11" s="61">
        <v>80</v>
      </c>
      <c r="AYH11" s="61">
        <v>60</v>
      </c>
      <c r="AYI11" s="61">
        <v>30</v>
      </c>
      <c r="AYJ11" s="61">
        <v>30</v>
      </c>
      <c r="AYK11" s="61">
        <v>60</v>
      </c>
      <c r="AYL11" s="61">
        <v>300</v>
      </c>
      <c r="AYM11" s="61">
        <v>30</v>
      </c>
      <c r="AYN11" s="61">
        <v>1</v>
      </c>
      <c r="AYO11" s="61">
        <v>1.4</v>
      </c>
      <c r="AYP11" s="61">
        <v>60</v>
      </c>
      <c r="AYQ11" s="61">
        <v>1.5</v>
      </c>
      <c r="AYR11" s="61">
        <v>80</v>
      </c>
      <c r="AYS11" s="61">
        <v>14</v>
      </c>
      <c r="AYT11" s="61">
        <v>6</v>
      </c>
      <c r="AYU11" s="61">
        <v>11</v>
      </c>
      <c r="AYV11" s="61">
        <v>1</v>
      </c>
      <c r="AYW11" s="61">
        <v>0</v>
      </c>
      <c r="AYX11" s="61">
        <v>0</v>
      </c>
      <c r="AYY11" s="61">
        <v>0</v>
      </c>
      <c r="AYZ11" s="61">
        <v>0</v>
      </c>
      <c r="AZA11" s="61">
        <v>7</v>
      </c>
      <c r="AZF11" s="61">
        <v>500</v>
      </c>
      <c r="AZG11" s="61">
        <v>7000</v>
      </c>
      <c r="AZH11" s="61">
        <v>300</v>
      </c>
      <c r="AZI11" s="61">
        <v>1150</v>
      </c>
      <c r="AZK11" s="61">
        <v>1800</v>
      </c>
      <c r="AZU11" s="61">
        <v>0</v>
      </c>
      <c r="AZZ11" s="61">
        <v>0</v>
      </c>
      <c r="BAA11" s="61">
        <v>0</v>
      </c>
      <c r="BAB11" s="61">
        <v>0</v>
      </c>
      <c r="BAC11" s="61">
        <v>0</v>
      </c>
      <c r="BAD11" s="61">
        <v>25</v>
      </c>
      <c r="BAE11" s="61">
        <v>0</v>
      </c>
      <c r="BAF11" s="61">
        <v>0</v>
      </c>
      <c r="BAG11" s="61">
        <v>2</v>
      </c>
      <c r="BAH11" s="61">
        <v>2</v>
      </c>
      <c r="BAI11" s="61">
        <v>20</v>
      </c>
      <c r="BAJ11" s="61">
        <v>25</v>
      </c>
      <c r="BAK11" s="61">
        <v>30</v>
      </c>
      <c r="BAQ11" s="61">
        <v>0</v>
      </c>
      <c r="BAR11" s="61">
        <v>0</v>
      </c>
      <c r="BAS11" s="61">
        <v>1</v>
      </c>
      <c r="BAT11" s="61">
        <v>120</v>
      </c>
      <c r="BAU11" s="61">
        <v>0</v>
      </c>
      <c r="BAV11" s="61">
        <v>2</v>
      </c>
      <c r="BAW11" s="61">
        <v>2</v>
      </c>
      <c r="BAX11" s="61">
        <v>2</v>
      </c>
      <c r="BAY11" s="61">
        <v>2</v>
      </c>
      <c r="BAZ11" s="61">
        <v>60</v>
      </c>
      <c r="BBA11" s="61">
        <v>60</v>
      </c>
      <c r="BBB11" s="61">
        <v>60</v>
      </c>
      <c r="BBC11" s="61">
        <v>60</v>
      </c>
      <c r="BBD11" s="61">
        <v>1</v>
      </c>
      <c r="BBE11" s="61">
        <v>50</v>
      </c>
      <c r="BBF11" s="61">
        <v>50</v>
      </c>
      <c r="BBH11" s="61">
        <v>100</v>
      </c>
      <c r="BBI11" s="61">
        <v>-900</v>
      </c>
      <c r="BBK11" s="61">
        <v>-200</v>
      </c>
      <c r="BBL11" s="61">
        <v>-1400</v>
      </c>
      <c r="BBM11" s="61">
        <v>10</v>
      </c>
      <c r="BBN11" s="61">
        <v>0</v>
      </c>
      <c r="BBO11" s="61">
        <v>50</v>
      </c>
      <c r="BBP11" s="61">
        <v>1500</v>
      </c>
      <c r="BBQ11" s="61">
        <v>5.6</v>
      </c>
      <c r="BBR11" s="61">
        <v>6.7</v>
      </c>
      <c r="BBS11" s="61">
        <v>6.9</v>
      </c>
      <c r="BBT11" s="61">
        <v>0.1</v>
      </c>
      <c r="BBU11" s="61">
        <v>2.7</v>
      </c>
      <c r="BBV11" s="61">
        <v>0.1</v>
      </c>
      <c r="BBW11" s="61">
        <v>0</v>
      </c>
      <c r="BBX11" s="61">
        <v>1</v>
      </c>
      <c r="BBY11" s="61">
        <v>0</v>
      </c>
      <c r="BBZ11" s="61">
        <v>500</v>
      </c>
      <c r="BCA11" s="61">
        <v>7000</v>
      </c>
      <c r="BCB11" s="61">
        <v>70</v>
      </c>
      <c r="BCC11" s="61">
        <v>-500</v>
      </c>
      <c r="BCF11" s="61">
        <v>5.4</v>
      </c>
      <c r="BCH11" s="61">
        <v>0</v>
      </c>
      <c r="BCI11" s="61">
        <v>0</v>
      </c>
      <c r="BCJ11" s="61">
        <v>0.2</v>
      </c>
      <c r="BCK11" s="61">
        <v>0</v>
      </c>
      <c r="BCM11" s="61">
        <v>10</v>
      </c>
      <c r="BCN11" s="61">
        <v>0</v>
      </c>
      <c r="BCR11" s="61">
        <v>0</v>
      </c>
      <c r="BCT11" s="61">
        <v>5</v>
      </c>
      <c r="BCU11" s="61">
        <v>5</v>
      </c>
      <c r="BCV11" s="61">
        <v>5</v>
      </c>
      <c r="BCW11" s="61">
        <v>5</v>
      </c>
      <c r="BCX11" s="61">
        <v>5</v>
      </c>
      <c r="BCY11" s="61">
        <v>60</v>
      </c>
      <c r="BCZ11" s="61">
        <v>28</v>
      </c>
      <c r="BDA11" s="61">
        <v>40</v>
      </c>
      <c r="BDB11" s="61">
        <v>30</v>
      </c>
      <c r="BDC11" s="61">
        <v>50</v>
      </c>
      <c r="BDD11" s="61">
        <v>180</v>
      </c>
      <c r="BDE11" s="61">
        <v>28</v>
      </c>
      <c r="BDF11" s="61">
        <v>40</v>
      </c>
      <c r="BDG11" s="61">
        <v>0</v>
      </c>
      <c r="BDH11" s="61">
        <v>100</v>
      </c>
      <c r="BDI11" s="61">
        <v>0</v>
      </c>
      <c r="BDJ11" s="61">
        <v>0</v>
      </c>
      <c r="BDK11" s="61">
        <v>100</v>
      </c>
      <c r="BDL11" s="61">
        <v>0</v>
      </c>
      <c r="BDM11" s="61">
        <v>20</v>
      </c>
      <c r="BDN11" s="61">
        <v>2</v>
      </c>
      <c r="BDO11" s="61">
        <v>0</v>
      </c>
      <c r="BDP11" s="61">
        <v>0</v>
      </c>
      <c r="BDQ11" s="61">
        <v>0</v>
      </c>
      <c r="BDR11" s="61">
        <v>0</v>
      </c>
      <c r="BDS11" s="61">
        <v>0</v>
      </c>
      <c r="BDT11" s="61">
        <v>100</v>
      </c>
      <c r="BDU11" s="61">
        <v>0</v>
      </c>
      <c r="BDV11" s="61">
        <v>0</v>
      </c>
      <c r="BDW11" s="61">
        <v>100</v>
      </c>
      <c r="BDX11" s="61">
        <v>0</v>
      </c>
      <c r="BDY11" s="61">
        <v>10</v>
      </c>
      <c r="BDZ11" s="61">
        <v>0</v>
      </c>
      <c r="BEA11" s="61">
        <v>10</v>
      </c>
      <c r="BEB11" s="61">
        <v>2</v>
      </c>
      <c r="BEC11" s="61">
        <v>0</v>
      </c>
      <c r="BED11" s="61">
        <v>0</v>
      </c>
      <c r="BEE11" s="61">
        <v>0</v>
      </c>
      <c r="BEF11" s="61">
        <v>0</v>
      </c>
      <c r="BEG11" s="61">
        <v>0</v>
      </c>
      <c r="BEH11" s="61">
        <v>100</v>
      </c>
      <c r="BEI11" s="61">
        <v>0</v>
      </c>
      <c r="BEJ11" s="61">
        <v>0</v>
      </c>
      <c r="BEK11" s="61">
        <v>100</v>
      </c>
      <c r="BEL11" s="61">
        <v>0</v>
      </c>
      <c r="BEM11" s="61">
        <v>10</v>
      </c>
      <c r="BEN11" s="61">
        <v>0</v>
      </c>
      <c r="BEO11" s="61">
        <v>10</v>
      </c>
      <c r="BEP11" s="61">
        <v>2</v>
      </c>
      <c r="BEQ11" s="61">
        <v>0</v>
      </c>
      <c r="BER11" s="61">
        <v>0</v>
      </c>
      <c r="BES11" s="61">
        <v>0</v>
      </c>
      <c r="BET11" s="61">
        <v>100</v>
      </c>
      <c r="BEU11" s="61">
        <v>10</v>
      </c>
      <c r="BEV11" s="61">
        <v>-100</v>
      </c>
      <c r="BEW11" s="61">
        <v>10</v>
      </c>
      <c r="BEX11" s="61">
        <v>250</v>
      </c>
      <c r="BEY11" s="61">
        <v>-250</v>
      </c>
      <c r="BEZ11" s="61">
        <v>0</v>
      </c>
      <c r="BFA11" s="61">
        <v>0</v>
      </c>
      <c r="BFB11" s="61">
        <v>0</v>
      </c>
      <c r="BFC11" s="61">
        <v>0</v>
      </c>
      <c r="BFD11" s="61">
        <v>0</v>
      </c>
      <c r="BFE11" s="61">
        <v>0</v>
      </c>
      <c r="BFF11" s="61">
        <v>0</v>
      </c>
      <c r="BFG11" s="61">
        <v>0</v>
      </c>
      <c r="BFH11" s="61">
        <v>0</v>
      </c>
      <c r="BFI11" s="61">
        <v>0</v>
      </c>
      <c r="BFJ11" s="61">
        <v>0</v>
      </c>
      <c r="BFK11" s="61">
        <v>4</v>
      </c>
      <c r="BFL11" s="61">
        <v>0</v>
      </c>
      <c r="BXX11" s="61">
        <v>0</v>
      </c>
      <c r="BXY11" s="61">
        <v>0</v>
      </c>
      <c r="BXZ11" s="61">
        <v>0</v>
      </c>
      <c r="BYA11" s="61">
        <v>0</v>
      </c>
      <c r="BYB11" s="61">
        <v>0</v>
      </c>
      <c r="BYC11" s="61">
        <v>0</v>
      </c>
      <c r="BYD11" s="61">
        <v>0</v>
      </c>
      <c r="BYE11" s="61">
        <v>0</v>
      </c>
      <c r="BYF11" s="61">
        <v>0</v>
      </c>
      <c r="BYG11" s="61">
        <v>0</v>
      </c>
      <c r="BYH11" s="61">
        <v>0</v>
      </c>
      <c r="BYI11" s="61">
        <v>0</v>
      </c>
      <c r="BYJ11" s="61">
        <v>0</v>
      </c>
      <c r="BYK11" s="61">
        <v>0</v>
      </c>
      <c r="BYL11" s="61">
        <v>0</v>
      </c>
      <c r="BYM11" s="61">
        <v>0</v>
      </c>
      <c r="BYN11" s="61">
        <v>0</v>
      </c>
      <c r="BYO11" s="61">
        <v>0</v>
      </c>
      <c r="BYP11" s="61">
        <v>0</v>
      </c>
      <c r="BYQ11" s="61">
        <v>0</v>
      </c>
      <c r="BYR11" s="61">
        <v>0</v>
      </c>
      <c r="BYS11" s="61">
        <v>0</v>
      </c>
      <c r="BYT11" s="61">
        <v>0</v>
      </c>
      <c r="BYU11" s="61">
        <v>0</v>
      </c>
      <c r="BYV11" s="61">
        <v>0</v>
      </c>
      <c r="BYW11" s="61">
        <v>0</v>
      </c>
      <c r="BYX11" s="61">
        <v>0</v>
      </c>
      <c r="BYY11" s="61">
        <v>0</v>
      </c>
      <c r="BYZ11" s="61">
        <v>0</v>
      </c>
      <c r="BZA11" s="61">
        <v>0</v>
      </c>
      <c r="BZB11" s="61">
        <v>0</v>
      </c>
      <c r="BZC11" s="61">
        <v>0</v>
      </c>
      <c r="BZD11" s="61">
        <v>0</v>
      </c>
      <c r="BZE11" s="61">
        <v>0</v>
      </c>
      <c r="BZF11" s="61">
        <v>0</v>
      </c>
      <c r="BZG11" s="61">
        <v>0</v>
      </c>
      <c r="BZH11" s="61">
        <v>0</v>
      </c>
      <c r="BZI11" s="61">
        <v>0</v>
      </c>
      <c r="BZJ11" s="61">
        <v>0</v>
      </c>
      <c r="BZK11" s="61">
        <v>0</v>
      </c>
      <c r="BZL11" s="61">
        <v>0</v>
      </c>
      <c r="BZM11" s="61">
        <v>0</v>
      </c>
      <c r="BZN11" s="61">
        <v>0</v>
      </c>
      <c r="BZO11" s="61">
        <v>0</v>
      </c>
      <c r="BZP11" s="61">
        <v>0</v>
      </c>
      <c r="BZQ11" s="61">
        <v>0</v>
      </c>
      <c r="BZR11" s="61">
        <v>0</v>
      </c>
      <c r="BZS11" s="61">
        <v>0</v>
      </c>
      <c r="BZT11" s="61">
        <v>0</v>
      </c>
      <c r="BZU11" s="61">
        <v>0</v>
      </c>
      <c r="BZV11" s="61">
        <v>0</v>
      </c>
      <c r="BZW11" s="61">
        <v>0</v>
      </c>
      <c r="BZX11" s="61">
        <v>0</v>
      </c>
      <c r="BZY11" s="61">
        <v>0</v>
      </c>
      <c r="BZZ11" s="61">
        <v>0</v>
      </c>
      <c r="CAA11" s="61">
        <v>0</v>
      </c>
      <c r="CAB11" s="61">
        <v>0</v>
      </c>
      <c r="CAC11" s="61">
        <v>0</v>
      </c>
      <c r="CAD11" s="61">
        <v>0</v>
      </c>
      <c r="CAE11" s="61">
        <v>0</v>
      </c>
      <c r="CAF11" s="61">
        <v>0</v>
      </c>
      <c r="CAG11" s="61">
        <v>0</v>
      </c>
      <c r="CAH11" s="61">
        <v>0</v>
      </c>
      <c r="CAI11" s="61">
        <v>0</v>
      </c>
      <c r="CAJ11" s="61">
        <v>0</v>
      </c>
      <c r="CAK11" s="61">
        <v>0</v>
      </c>
      <c r="CAL11" s="61">
        <v>0</v>
      </c>
      <c r="CAM11" s="61">
        <v>0</v>
      </c>
      <c r="CAN11" s="61">
        <v>0</v>
      </c>
      <c r="CAO11" s="61">
        <v>0</v>
      </c>
      <c r="CAP11" s="61">
        <v>0</v>
      </c>
      <c r="CAQ11" s="61">
        <v>0</v>
      </c>
      <c r="CAR11" s="61">
        <v>0</v>
      </c>
      <c r="CAS11" s="61">
        <v>0</v>
      </c>
      <c r="CAT11" s="61">
        <v>0</v>
      </c>
      <c r="CAU11" s="61">
        <v>0</v>
      </c>
      <c r="CAV11" s="61">
        <v>0</v>
      </c>
      <c r="CAW11" s="61">
        <v>0</v>
      </c>
      <c r="CAX11" s="61">
        <v>0</v>
      </c>
      <c r="CAY11" s="61">
        <v>0</v>
      </c>
      <c r="CAZ11" s="61">
        <v>0</v>
      </c>
      <c r="CBA11" s="61">
        <v>0</v>
      </c>
      <c r="CBB11" s="61">
        <v>0</v>
      </c>
      <c r="CBC11" s="61">
        <v>0</v>
      </c>
      <c r="CBD11" s="61">
        <v>0</v>
      </c>
      <c r="CBE11" s="61">
        <v>0</v>
      </c>
      <c r="CBF11" s="61">
        <v>0</v>
      </c>
      <c r="CBG11" s="61">
        <v>0</v>
      </c>
      <c r="CBH11" s="61">
        <v>0</v>
      </c>
      <c r="CBI11" s="61">
        <v>0</v>
      </c>
      <c r="CBJ11" s="61">
        <v>0</v>
      </c>
      <c r="CBK11" s="61">
        <v>0</v>
      </c>
      <c r="CBL11" s="61">
        <v>0</v>
      </c>
      <c r="CBM11" s="61">
        <v>0</v>
      </c>
      <c r="CBN11" s="61">
        <v>0</v>
      </c>
      <c r="CBO11" s="61">
        <v>0</v>
      </c>
      <c r="CBP11" s="61">
        <v>0</v>
      </c>
      <c r="CBQ11" s="61">
        <v>0</v>
      </c>
      <c r="CBR11" s="61">
        <v>0</v>
      </c>
      <c r="CBS11" s="61">
        <v>0</v>
      </c>
      <c r="CBT11" s="61">
        <v>0</v>
      </c>
      <c r="CBU11" s="61">
        <v>0</v>
      </c>
      <c r="CBV11" s="61">
        <v>0</v>
      </c>
      <c r="CBW11" s="61">
        <v>0</v>
      </c>
      <c r="CBX11" s="61">
        <v>0</v>
      </c>
      <c r="CBY11" s="61">
        <v>0</v>
      </c>
      <c r="CBZ11" s="61">
        <v>0</v>
      </c>
      <c r="CCA11" s="61">
        <v>0</v>
      </c>
      <c r="CCB11" s="61">
        <v>0</v>
      </c>
      <c r="CCC11" s="61">
        <v>0</v>
      </c>
      <c r="CCD11" s="61">
        <v>0</v>
      </c>
      <c r="CCE11" s="61">
        <v>0</v>
      </c>
      <c r="CCF11" s="61">
        <v>0</v>
      </c>
      <c r="CCG11" s="61">
        <v>0</v>
      </c>
      <c r="CCH11" s="61">
        <v>0</v>
      </c>
      <c r="CCI11" s="61">
        <v>0</v>
      </c>
      <c r="CCJ11" s="61">
        <v>0</v>
      </c>
      <c r="CCK11" s="61">
        <v>0</v>
      </c>
      <c r="CCL11" s="61">
        <v>0</v>
      </c>
      <c r="CCM11" s="61">
        <v>0</v>
      </c>
      <c r="CCN11" s="61">
        <v>0</v>
      </c>
      <c r="CCO11" s="61">
        <v>0</v>
      </c>
      <c r="CCP11" s="61">
        <v>0</v>
      </c>
      <c r="CCQ11" s="61">
        <v>0</v>
      </c>
      <c r="CCR11" s="61">
        <v>0</v>
      </c>
      <c r="CCS11" s="61">
        <v>0</v>
      </c>
      <c r="CCT11" s="61">
        <v>0</v>
      </c>
      <c r="CCU11" s="61">
        <v>0</v>
      </c>
      <c r="CCV11" s="61">
        <v>0</v>
      </c>
      <c r="CCW11" s="61">
        <v>0</v>
      </c>
      <c r="CCX11" s="61">
        <v>0</v>
      </c>
      <c r="CCY11" s="61">
        <v>0</v>
      </c>
      <c r="CCZ11" s="61">
        <v>0</v>
      </c>
      <c r="CDA11" s="61">
        <v>0</v>
      </c>
      <c r="CDB11" s="61">
        <v>0</v>
      </c>
      <c r="CDC11" s="61">
        <v>0</v>
      </c>
      <c r="CDD11" s="61">
        <v>0</v>
      </c>
      <c r="CDE11" s="61">
        <v>0</v>
      </c>
      <c r="CDF11" s="61">
        <v>0</v>
      </c>
      <c r="CDG11" s="61">
        <v>0</v>
      </c>
      <c r="CDH11" s="61">
        <v>0</v>
      </c>
      <c r="CDI11" s="61">
        <v>0</v>
      </c>
      <c r="CDJ11" s="61">
        <v>0</v>
      </c>
      <c r="CDK11" s="61">
        <v>0</v>
      </c>
      <c r="CDL11" s="61">
        <v>0</v>
      </c>
      <c r="CDM11" s="61">
        <v>0</v>
      </c>
      <c r="CDN11" s="61">
        <v>0</v>
      </c>
      <c r="CDO11" s="61">
        <v>0</v>
      </c>
      <c r="CDP11" s="61">
        <v>0</v>
      </c>
      <c r="CDQ11" s="61">
        <v>0</v>
      </c>
      <c r="CDR11" s="61">
        <v>0</v>
      </c>
      <c r="CDS11" s="61">
        <v>0</v>
      </c>
      <c r="CDT11" s="61">
        <v>0</v>
      </c>
      <c r="CDU11" s="61">
        <v>0</v>
      </c>
      <c r="CDV11" s="61">
        <v>0</v>
      </c>
      <c r="CDW11" s="61">
        <v>0</v>
      </c>
      <c r="CDX11" s="61">
        <v>0</v>
      </c>
      <c r="CDY11" s="61">
        <v>0</v>
      </c>
      <c r="CDZ11" s="61">
        <v>0</v>
      </c>
      <c r="CEA11" s="61">
        <v>0</v>
      </c>
      <c r="CEB11" s="61">
        <v>0</v>
      </c>
      <c r="CEC11" s="61">
        <v>0</v>
      </c>
      <c r="CED11" s="61">
        <v>0</v>
      </c>
      <c r="CEE11" s="61">
        <v>0</v>
      </c>
      <c r="CEF11" s="61">
        <v>0</v>
      </c>
      <c r="CEG11" s="61">
        <v>0</v>
      </c>
      <c r="CEH11" s="61">
        <v>0</v>
      </c>
      <c r="CEI11" s="61">
        <v>0</v>
      </c>
      <c r="CEJ11" s="61">
        <v>0</v>
      </c>
      <c r="CEK11" s="61">
        <v>0</v>
      </c>
      <c r="CEL11" s="61">
        <v>0</v>
      </c>
      <c r="CEM11" s="61">
        <v>0</v>
      </c>
      <c r="CEN11" s="61">
        <v>0</v>
      </c>
      <c r="CEO11" s="61">
        <v>0</v>
      </c>
      <c r="CEP11" s="61">
        <v>0</v>
      </c>
      <c r="CEQ11" s="61">
        <v>0</v>
      </c>
      <c r="CER11" s="61">
        <v>0</v>
      </c>
      <c r="CES11" s="61">
        <v>0</v>
      </c>
      <c r="CET11" s="61">
        <v>0</v>
      </c>
      <c r="CEU11" s="61">
        <v>0</v>
      </c>
      <c r="CEV11" s="61">
        <v>0</v>
      </c>
      <c r="CEW11" s="61">
        <v>0</v>
      </c>
      <c r="CEX11" s="61">
        <v>0</v>
      </c>
      <c r="CEY11" s="61">
        <v>0</v>
      </c>
      <c r="CEZ11" s="61">
        <v>0</v>
      </c>
      <c r="CFA11" s="61">
        <v>0</v>
      </c>
      <c r="CFB11" s="61">
        <v>0</v>
      </c>
      <c r="CFC11" s="61">
        <v>0</v>
      </c>
      <c r="CFD11" s="61">
        <v>0</v>
      </c>
      <c r="CFE11" s="61">
        <v>0</v>
      </c>
      <c r="CFF11" s="61">
        <v>0</v>
      </c>
      <c r="CFG11" s="61">
        <v>0</v>
      </c>
      <c r="CFH11" s="61">
        <v>0</v>
      </c>
      <c r="CFI11" s="61">
        <v>0</v>
      </c>
      <c r="CFJ11" s="61">
        <v>0</v>
      </c>
      <c r="CFK11" s="61">
        <v>0</v>
      </c>
      <c r="CFL11" s="61">
        <v>0</v>
      </c>
      <c r="CFM11" s="61">
        <v>0</v>
      </c>
      <c r="CFN11" s="61">
        <v>0</v>
      </c>
      <c r="CFO11" s="61">
        <v>0</v>
      </c>
      <c r="CFP11" s="61">
        <v>0</v>
      </c>
      <c r="CFQ11" s="61">
        <v>0</v>
      </c>
      <c r="CFR11" s="61">
        <v>0</v>
      </c>
      <c r="CFS11" s="61">
        <v>0</v>
      </c>
      <c r="CFT11" s="61">
        <v>0</v>
      </c>
      <c r="CFU11" s="61">
        <v>0</v>
      </c>
      <c r="CFV11" s="61">
        <v>0</v>
      </c>
      <c r="CFW11" s="61">
        <v>0</v>
      </c>
      <c r="CFX11" s="61">
        <v>0</v>
      </c>
      <c r="CFY11" s="61">
        <v>0</v>
      </c>
      <c r="CFZ11" s="61">
        <v>0</v>
      </c>
      <c r="CGA11" s="61">
        <v>0</v>
      </c>
      <c r="CGB11" s="61">
        <v>0</v>
      </c>
      <c r="CGC11" s="61">
        <v>0</v>
      </c>
      <c r="CGD11" s="61">
        <v>0</v>
      </c>
      <c r="CGE11" s="61">
        <v>0</v>
      </c>
      <c r="CGF11" s="61">
        <v>0</v>
      </c>
      <c r="CGG11" s="61">
        <v>0</v>
      </c>
      <c r="CGH11" s="61">
        <v>0</v>
      </c>
      <c r="CGI11" s="61">
        <v>0</v>
      </c>
      <c r="CGJ11" s="61">
        <v>0</v>
      </c>
      <c r="CGK11" s="61">
        <v>0</v>
      </c>
      <c r="CGL11" s="61">
        <v>0</v>
      </c>
      <c r="CGM11" s="61">
        <v>0</v>
      </c>
      <c r="CGN11" s="61">
        <v>0</v>
      </c>
      <c r="CGO11" s="61">
        <v>0</v>
      </c>
      <c r="CGP11" s="61">
        <v>0</v>
      </c>
      <c r="CGQ11" s="61">
        <v>0</v>
      </c>
      <c r="CGR11" s="61">
        <v>0</v>
      </c>
      <c r="CGS11" s="61">
        <v>0</v>
      </c>
      <c r="CGT11" s="61">
        <v>0</v>
      </c>
      <c r="CGU11" s="61">
        <v>0</v>
      </c>
      <c r="CGV11" s="61">
        <v>0</v>
      </c>
      <c r="CGW11" s="61">
        <v>0</v>
      </c>
      <c r="CGX11" s="61">
        <v>0</v>
      </c>
      <c r="CGY11" s="61">
        <v>0</v>
      </c>
      <c r="CGZ11" s="61">
        <v>0</v>
      </c>
      <c r="CHA11" s="61">
        <v>0</v>
      </c>
      <c r="CHB11" s="61">
        <v>0</v>
      </c>
      <c r="CHC11" s="61">
        <v>0</v>
      </c>
      <c r="CHD11" s="61">
        <v>0</v>
      </c>
      <c r="CHE11" s="61">
        <v>0</v>
      </c>
      <c r="CHF11" s="61">
        <v>0</v>
      </c>
      <c r="CHG11" s="61">
        <v>0</v>
      </c>
      <c r="CHH11" s="61">
        <v>0</v>
      </c>
      <c r="CHI11" s="61">
        <v>0</v>
      </c>
      <c r="CHJ11" s="61">
        <v>0</v>
      </c>
      <c r="CHK11" s="61">
        <v>0</v>
      </c>
      <c r="CHL11" s="61">
        <v>0</v>
      </c>
      <c r="CHM11" s="61">
        <v>0</v>
      </c>
      <c r="CHN11" s="61">
        <v>0</v>
      </c>
      <c r="CHO11" s="61">
        <v>0</v>
      </c>
      <c r="CHP11" s="61">
        <v>0</v>
      </c>
      <c r="CHQ11" s="61">
        <v>0</v>
      </c>
      <c r="CHR11" s="61">
        <v>0</v>
      </c>
      <c r="CHS11" s="61">
        <v>0</v>
      </c>
      <c r="CHT11" s="61">
        <v>0</v>
      </c>
      <c r="CHU11" s="61">
        <v>0</v>
      </c>
      <c r="CHV11" s="61">
        <v>0</v>
      </c>
      <c r="CHW11" s="61">
        <v>0</v>
      </c>
      <c r="CHX11" s="61">
        <v>0</v>
      </c>
      <c r="CHY11" s="61">
        <v>0</v>
      </c>
      <c r="CHZ11" s="61">
        <v>0</v>
      </c>
      <c r="CIA11" s="61">
        <v>0</v>
      </c>
      <c r="CIB11" s="61">
        <v>0</v>
      </c>
      <c r="CIC11" s="61">
        <v>0</v>
      </c>
      <c r="CID11" s="61">
        <v>0</v>
      </c>
      <c r="CIE11" s="61">
        <v>0</v>
      </c>
      <c r="CIF11" s="61">
        <v>0</v>
      </c>
      <c r="CIG11" s="61">
        <v>0</v>
      </c>
      <c r="CIH11" s="61">
        <v>0</v>
      </c>
      <c r="CII11" s="61">
        <v>0</v>
      </c>
      <c r="CIJ11" s="61">
        <v>0</v>
      </c>
      <c r="CIK11" s="61">
        <v>0</v>
      </c>
      <c r="CIL11" s="61">
        <v>0</v>
      </c>
      <c r="CIM11" s="61">
        <v>0</v>
      </c>
      <c r="CIN11" s="61">
        <v>0</v>
      </c>
      <c r="CIO11" s="61">
        <v>0</v>
      </c>
      <c r="CIP11" s="61">
        <v>0</v>
      </c>
      <c r="CIQ11" s="61">
        <v>0</v>
      </c>
      <c r="CIR11" s="61">
        <v>0</v>
      </c>
      <c r="CIS11" s="61">
        <v>0</v>
      </c>
      <c r="CIT11" s="61">
        <v>0</v>
      </c>
      <c r="CIU11" s="61">
        <v>0</v>
      </c>
      <c r="CIV11" s="61">
        <v>0</v>
      </c>
      <c r="CIW11" s="61">
        <v>0</v>
      </c>
      <c r="CIX11" s="61">
        <v>0</v>
      </c>
      <c r="CIY11" s="61">
        <v>0</v>
      </c>
      <c r="CIZ11" s="61">
        <v>0</v>
      </c>
      <c r="CJA11" s="61">
        <v>0</v>
      </c>
      <c r="CJB11" s="61">
        <v>0</v>
      </c>
      <c r="CJC11" s="61">
        <v>0</v>
      </c>
      <c r="CJD11" s="61">
        <v>0</v>
      </c>
      <c r="CJE11" s="61">
        <v>0</v>
      </c>
      <c r="CJF11" s="61">
        <v>0</v>
      </c>
      <c r="CJG11" s="61">
        <v>0</v>
      </c>
      <c r="CJH11" s="61">
        <v>0</v>
      </c>
      <c r="CJI11" s="61">
        <v>0</v>
      </c>
      <c r="CJJ11" s="61">
        <v>0</v>
      </c>
      <c r="CJK11" s="61">
        <v>0</v>
      </c>
      <c r="CJL11" s="61">
        <v>0</v>
      </c>
      <c r="CJM11" s="61">
        <v>0</v>
      </c>
      <c r="CJN11" s="61">
        <v>0</v>
      </c>
      <c r="CJO11" s="61">
        <v>0</v>
      </c>
      <c r="CJP11" s="61">
        <v>0</v>
      </c>
      <c r="CJQ11" s="61">
        <v>0</v>
      </c>
      <c r="CJR11" s="61">
        <v>0</v>
      </c>
      <c r="CJS11" s="61">
        <v>0</v>
      </c>
      <c r="CJT11" s="61">
        <v>0</v>
      </c>
      <c r="CJU11" s="61">
        <v>0</v>
      </c>
      <c r="CJV11" s="61">
        <v>0</v>
      </c>
      <c r="CJW11" s="61">
        <v>0</v>
      </c>
      <c r="CJX11" s="61">
        <v>0</v>
      </c>
      <c r="CJY11" s="61">
        <v>0</v>
      </c>
      <c r="CJZ11" s="61">
        <v>0</v>
      </c>
      <c r="CKA11" s="61">
        <v>0</v>
      </c>
      <c r="CKB11" s="61">
        <v>0</v>
      </c>
      <c r="CKC11" s="61">
        <v>0</v>
      </c>
      <c r="CKD11" s="61">
        <v>0</v>
      </c>
      <c r="CKE11" s="61">
        <v>0</v>
      </c>
      <c r="CKF11" s="61">
        <v>0</v>
      </c>
      <c r="CKG11" s="61">
        <v>0</v>
      </c>
      <c r="CKH11" s="61">
        <v>0</v>
      </c>
      <c r="CKI11" s="61">
        <v>0</v>
      </c>
      <c r="CKJ11" s="61">
        <v>0</v>
      </c>
      <c r="CKK11" s="61">
        <v>0</v>
      </c>
      <c r="CKL11" s="61">
        <v>0</v>
      </c>
      <c r="CKM11" s="61">
        <v>0</v>
      </c>
      <c r="CKN11" s="61">
        <v>0</v>
      </c>
      <c r="CKO11" s="61">
        <v>0</v>
      </c>
      <c r="CKP11" s="61">
        <v>0</v>
      </c>
      <c r="CKQ11" s="61">
        <v>0</v>
      </c>
      <c r="CKR11" s="61">
        <v>0</v>
      </c>
      <c r="CKS11" s="61">
        <v>0</v>
      </c>
      <c r="CKT11" s="61">
        <v>0</v>
      </c>
      <c r="CKU11" s="61">
        <v>0</v>
      </c>
      <c r="CKV11" s="61">
        <v>0</v>
      </c>
      <c r="CKW11" s="61">
        <v>0</v>
      </c>
      <c r="CKX11" s="61">
        <v>0</v>
      </c>
      <c r="CKY11" s="61">
        <v>0</v>
      </c>
      <c r="CKZ11" s="61">
        <v>0</v>
      </c>
      <c r="CLA11" s="61">
        <v>0</v>
      </c>
      <c r="CLB11" s="61">
        <v>0</v>
      </c>
      <c r="CLC11" s="61">
        <v>0</v>
      </c>
      <c r="CLD11" s="61">
        <v>0</v>
      </c>
      <c r="CLE11" s="61">
        <v>0</v>
      </c>
      <c r="CLF11" s="61">
        <v>0</v>
      </c>
      <c r="CLG11" s="61">
        <v>0</v>
      </c>
      <c r="CLH11" s="61">
        <v>0</v>
      </c>
      <c r="CLI11" s="61">
        <v>0</v>
      </c>
      <c r="CLJ11" s="61">
        <v>0</v>
      </c>
      <c r="CLK11" s="61">
        <v>0</v>
      </c>
      <c r="CLL11" s="61">
        <v>0</v>
      </c>
      <c r="CLM11" s="61">
        <v>0</v>
      </c>
      <c r="CLN11" s="61">
        <v>0</v>
      </c>
      <c r="CLO11" s="61">
        <v>0</v>
      </c>
      <c r="CLP11" s="61">
        <v>0</v>
      </c>
      <c r="CLQ11" s="61">
        <v>0</v>
      </c>
      <c r="CLR11" s="61">
        <v>0</v>
      </c>
      <c r="CLS11" s="61">
        <v>0</v>
      </c>
      <c r="CLT11" s="61">
        <v>0</v>
      </c>
      <c r="CLU11" s="61">
        <v>0</v>
      </c>
      <c r="CLV11" s="61">
        <v>0</v>
      </c>
      <c r="CLW11" s="61">
        <v>0</v>
      </c>
      <c r="CLX11" s="61">
        <v>0</v>
      </c>
      <c r="CLY11" s="61">
        <v>0</v>
      </c>
      <c r="CLZ11" s="61">
        <v>0</v>
      </c>
      <c r="CMA11" s="61">
        <v>0</v>
      </c>
      <c r="CMB11" s="61">
        <v>0</v>
      </c>
      <c r="CMC11" s="61">
        <v>0</v>
      </c>
      <c r="CMD11" s="61">
        <v>0</v>
      </c>
      <c r="CME11" s="61">
        <v>0</v>
      </c>
      <c r="CMF11" s="61">
        <v>0</v>
      </c>
      <c r="CMG11" s="61">
        <v>0</v>
      </c>
      <c r="CMH11" s="61">
        <v>0</v>
      </c>
      <c r="CMI11" s="61">
        <v>0</v>
      </c>
      <c r="CMJ11" s="61">
        <v>0</v>
      </c>
      <c r="CMK11" s="61">
        <v>0</v>
      </c>
      <c r="CML11" s="61">
        <v>0</v>
      </c>
      <c r="CMM11" s="61">
        <v>0</v>
      </c>
      <c r="CMN11" s="61">
        <v>0</v>
      </c>
      <c r="CMO11" s="61">
        <v>0</v>
      </c>
      <c r="CMP11" s="61">
        <v>0</v>
      </c>
      <c r="CMQ11" s="61">
        <v>0</v>
      </c>
      <c r="CMR11" s="61">
        <v>0</v>
      </c>
      <c r="CMS11" s="61">
        <v>0</v>
      </c>
      <c r="CMT11" s="61">
        <v>0</v>
      </c>
      <c r="CMU11" s="61">
        <v>0</v>
      </c>
      <c r="CMV11" s="61">
        <v>0</v>
      </c>
      <c r="CMW11" s="61">
        <v>0</v>
      </c>
      <c r="CMX11" s="61">
        <v>0</v>
      </c>
      <c r="CMY11" s="61">
        <v>0</v>
      </c>
      <c r="CMZ11" s="61">
        <v>0</v>
      </c>
      <c r="CNA11" s="61">
        <v>0</v>
      </c>
      <c r="CNB11" s="61">
        <v>0</v>
      </c>
      <c r="CNC11" s="61">
        <v>0</v>
      </c>
      <c r="CND11" s="61">
        <v>0</v>
      </c>
      <c r="CNE11" s="61">
        <v>0</v>
      </c>
      <c r="CNF11" s="61">
        <v>0</v>
      </c>
      <c r="CNG11" s="61">
        <v>0</v>
      </c>
      <c r="CNH11" s="61">
        <v>0</v>
      </c>
      <c r="CNI11" s="61">
        <v>0</v>
      </c>
      <c r="CNJ11" s="61">
        <v>0</v>
      </c>
      <c r="CNK11" s="61">
        <v>0</v>
      </c>
      <c r="CNL11" s="61">
        <v>0</v>
      </c>
      <c r="CNM11" s="61">
        <v>0</v>
      </c>
      <c r="CNN11" s="61">
        <v>0</v>
      </c>
      <c r="CNO11" s="61">
        <v>0</v>
      </c>
      <c r="CNP11" s="61">
        <v>0</v>
      </c>
      <c r="CNQ11" s="61">
        <v>0</v>
      </c>
      <c r="CNR11" s="61">
        <v>0</v>
      </c>
      <c r="CNS11" s="61">
        <v>0</v>
      </c>
      <c r="CNT11" s="61">
        <v>0</v>
      </c>
      <c r="CNU11" s="61">
        <v>0</v>
      </c>
      <c r="CNV11" s="61">
        <v>0</v>
      </c>
      <c r="CNW11" s="61">
        <v>0</v>
      </c>
      <c r="CNX11" s="61">
        <v>0</v>
      </c>
      <c r="CNY11" s="61">
        <v>0</v>
      </c>
      <c r="CNZ11" s="61">
        <v>0</v>
      </c>
      <c r="COA11" s="61">
        <v>0</v>
      </c>
      <c r="COB11" s="61">
        <v>0</v>
      </c>
      <c r="COC11" s="61">
        <v>0</v>
      </c>
      <c r="COD11" s="61">
        <v>0</v>
      </c>
      <c r="COE11" s="61">
        <v>0</v>
      </c>
      <c r="COF11" s="61">
        <v>0</v>
      </c>
      <c r="COG11" s="61">
        <v>0</v>
      </c>
      <c r="COH11" s="61">
        <v>0</v>
      </c>
      <c r="COI11" s="61">
        <v>0</v>
      </c>
      <c r="COJ11" s="61">
        <v>0</v>
      </c>
      <c r="COK11" s="61">
        <v>0</v>
      </c>
      <c r="COL11" s="61">
        <v>0</v>
      </c>
      <c r="COM11" s="61">
        <v>0</v>
      </c>
      <c r="CON11" s="61">
        <v>0</v>
      </c>
      <c r="COO11" s="61">
        <v>0</v>
      </c>
      <c r="COP11" s="61">
        <v>0</v>
      </c>
      <c r="COQ11" s="61">
        <v>0</v>
      </c>
      <c r="COR11" s="61">
        <v>0</v>
      </c>
      <c r="COS11" s="61">
        <v>0</v>
      </c>
      <c r="COT11" s="61">
        <v>0</v>
      </c>
      <c r="COU11" s="61">
        <v>0</v>
      </c>
      <c r="COV11" s="61">
        <v>0</v>
      </c>
      <c r="COW11" s="61">
        <v>0</v>
      </c>
      <c r="COX11" s="61">
        <v>0</v>
      </c>
      <c r="COY11" s="61">
        <v>0</v>
      </c>
      <c r="COZ11" s="61">
        <v>0</v>
      </c>
      <c r="CPA11" s="61">
        <v>0</v>
      </c>
      <c r="CPB11" s="61">
        <v>0</v>
      </c>
      <c r="CPC11" s="61">
        <v>0</v>
      </c>
      <c r="CPD11" s="61">
        <v>0</v>
      </c>
      <c r="CPE11" s="61">
        <v>0</v>
      </c>
      <c r="CPF11" s="61">
        <v>0</v>
      </c>
      <c r="CPG11" s="61">
        <v>0</v>
      </c>
      <c r="CPH11" s="61">
        <v>0</v>
      </c>
      <c r="CPI11" s="61">
        <v>0</v>
      </c>
      <c r="CPJ11" s="61">
        <v>0</v>
      </c>
      <c r="CPK11" s="61">
        <v>0</v>
      </c>
      <c r="CPL11" s="61">
        <v>0</v>
      </c>
      <c r="CPM11" s="61">
        <v>0</v>
      </c>
      <c r="CPN11" s="61">
        <v>0</v>
      </c>
      <c r="CPO11" s="61">
        <v>0</v>
      </c>
      <c r="CPP11" s="61">
        <v>0</v>
      </c>
      <c r="CPQ11" s="61">
        <v>0</v>
      </c>
      <c r="CPR11" s="61">
        <v>0</v>
      </c>
      <c r="CPS11" s="61">
        <v>0</v>
      </c>
      <c r="CPT11" s="61">
        <v>0</v>
      </c>
      <c r="CPU11" s="61">
        <v>0</v>
      </c>
      <c r="CPV11" s="61">
        <v>0</v>
      </c>
      <c r="CPW11" s="61">
        <v>0</v>
      </c>
      <c r="CPX11" s="61">
        <v>0</v>
      </c>
      <c r="CPY11" s="61">
        <v>0</v>
      </c>
      <c r="CPZ11" s="61">
        <v>0</v>
      </c>
      <c r="CQA11" s="61">
        <v>0</v>
      </c>
      <c r="CQB11" s="61">
        <v>0</v>
      </c>
      <c r="CQC11" s="61">
        <v>0</v>
      </c>
      <c r="CQD11" s="61">
        <v>0</v>
      </c>
      <c r="CQE11" s="61">
        <v>0</v>
      </c>
      <c r="CQF11" s="61">
        <v>0</v>
      </c>
      <c r="CQG11" s="61">
        <v>0</v>
      </c>
      <c r="CQH11" s="61">
        <v>0</v>
      </c>
      <c r="CQI11" s="61">
        <v>0</v>
      </c>
      <c r="CQJ11" s="61">
        <v>0</v>
      </c>
      <c r="CQK11" s="61">
        <v>0</v>
      </c>
      <c r="CQL11" s="61">
        <v>0</v>
      </c>
      <c r="CQM11" s="61">
        <v>0</v>
      </c>
      <c r="CQN11" s="61">
        <v>0</v>
      </c>
      <c r="CQO11" s="61">
        <v>0</v>
      </c>
      <c r="CQP11" s="61">
        <v>0</v>
      </c>
      <c r="CQQ11" s="61">
        <v>0</v>
      </c>
      <c r="CQR11" s="61">
        <v>0</v>
      </c>
      <c r="CQS11" s="61">
        <v>0</v>
      </c>
      <c r="CQT11" s="61">
        <v>0</v>
      </c>
      <c r="CQU11" s="61">
        <v>0</v>
      </c>
      <c r="CQV11" s="61">
        <v>0</v>
      </c>
      <c r="CQW11" s="61">
        <v>0</v>
      </c>
      <c r="CQX11" s="61">
        <v>0</v>
      </c>
      <c r="CQY11" s="61">
        <v>0</v>
      </c>
      <c r="CQZ11" s="61">
        <v>0</v>
      </c>
      <c r="CRA11" s="61">
        <v>0</v>
      </c>
      <c r="CRB11" s="61">
        <v>0</v>
      </c>
      <c r="CRC11" s="61">
        <v>0</v>
      </c>
      <c r="CRD11" s="61">
        <v>0</v>
      </c>
      <c r="CRE11" s="61">
        <v>0</v>
      </c>
      <c r="CRF11" s="61">
        <v>0</v>
      </c>
      <c r="CRG11" s="61">
        <v>0</v>
      </c>
      <c r="CRH11" s="61">
        <v>0</v>
      </c>
      <c r="CRI11" s="61">
        <v>0</v>
      </c>
      <c r="CRJ11" s="61">
        <v>0</v>
      </c>
      <c r="CRK11" s="61">
        <v>0</v>
      </c>
      <c r="CRL11" s="61">
        <v>0</v>
      </c>
      <c r="CRM11" s="61">
        <v>0</v>
      </c>
      <c r="CRN11" s="61">
        <v>0</v>
      </c>
      <c r="CRO11" s="61">
        <v>0</v>
      </c>
      <c r="CRP11" s="61">
        <v>0</v>
      </c>
      <c r="CRQ11" s="61">
        <v>0</v>
      </c>
      <c r="CRR11" s="61">
        <v>0</v>
      </c>
      <c r="CRS11" s="61">
        <v>0</v>
      </c>
      <c r="CRT11" s="61">
        <v>0</v>
      </c>
      <c r="CRU11" s="61">
        <v>0</v>
      </c>
      <c r="CRV11" s="61">
        <v>0</v>
      </c>
      <c r="CRW11" s="61">
        <v>0</v>
      </c>
      <c r="CRX11" s="61">
        <v>0</v>
      </c>
      <c r="CRY11" s="61">
        <v>0</v>
      </c>
      <c r="CRZ11" s="61">
        <v>0</v>
      </c>
      <c r="CSA11" s="61">
        <v>0</v>
      </c>
      <c r="CSB11" s="61">
        <v>0</v>
      </c>
      <c r="CSC11" s="61">
        <v>0</v>
      </c>
      <c r="CSD11" s="61">
        <v>0</v>
      </c>
      <c r="CSE11" s="61">
        <v>0</v>
      </c>
      <c r="CSF11" s="61">
        <v>0</v>
      </c>
      <c r="CSG11" s="61">
        <v>0</v>
      </c>
      <c r="CSH11" s="61">
        <v>0</v>
      </c>
      <c r="CSI11" s="61">
        <v>0</v>
      </c>
      <c r="CSJ11" s="61">
        <v>0</v>
      </c>
      <c r="CSK11" s="61">
        <v>0</v>
      </c>
      <c r="CSL11" s="61">
        <v>0</v>
      </c>
      <c r="CSM11" s="61">
        <v>0</v>
      </c>
      <c r="CSN11" s="61">
        <v>0</v>
      </c>
      <c r="CSO11" s="61">
        <v>0</v>
      </c>
      <c r="CSP11" s="61">
        <v>0</v>
      </c>
      <c r="CSQ11" s="61">
        <v>0</v>
      </c>
      <c r="CSR11" s="61">
        <v>0</v>
      </c>
      <c r="CSS11" s="61">
        <v>0</v>
      </c>
      <c r="CST11" s="61">
        <v>0</v>
      </c>
      <c r="CSU11" s="61">
        <v>0</v>
      </c>
      <c r="CSV11" s="61">
        <v>0</v>
      </c>
      <c r="CSW11" s="61">
        <v>0</v>
      </c>
      <c r="CSX11" s="61">
        <v>0</v>
      </c>
      <c r="CSY11" s="61">
        <v>0</v>
      </c>
      <c r="CSZ11" s="61">
        <v>0</v>
      </c>
      <c r="CTA11" s="61">
        <v>0</v>
      </c>
      <c r="CTB11" s="61">
        <v>0</v>
      </c>
      <c r="CTC11" s="61">
        <v>0</v>
      </c>
      <c r="CTD11" s="61">
        <v>0</v>
      </c>
      <c r="CTE11" s="61">
        <v>0</v>
      </c>
      <c r="CTF11" s="61">
        <v>0</v>
      </c>
      <c r="CTG11" s="61">
        <v>0</v>
      </c>
      <c r="CTH11" s="61">
        <v>0</v>
      </c>
      <c r="CTI11" s="61">
        <v>0</v>
      </c>
      <c r="CTJ11" s="61">
        <v>0</v>
      </c>
      <c r="CTK11" s="61">
        <v>0</v>
      </c>
      <c r="CTL11" s="61">
        <v>0</v>
      </c>
      <c r="CTM11" s="61">
        <v>0</v>
      </c>
      <c r="CTN11" s="61">
        <v>0</v>
      </c>
      <c r="CTO11" s="61">
        <v>0</v>
      </c>
      <c r="CTP11" s="61">
        <v>0</v>
      </c>
      <c r="CTQ11" s="61">
        <v>0</v>
      </c>
      <c r="CTR11" s="61">
        <v>0</v>
      </c>
      <c r="CTS11" s="61">
        <v>0</v>
      </c>
      <c r="CTT11" s="61">
        <v>0</v>
      </c>
      <c r="CTU11" s="61">
        <v>0</v>
      </c>
      <c r="CTV11" s="61">
        <v>0</v>
      </c>
      <c r="CTW11" s="61">
        <v>0</v>
      </c>
      <c r="CTX11" s="61">
        <v>0</v>
      </c>
      <c r="CTY11" s="61">
        <v>0</v>
      </c>
      <c r="CTZ11" s="61">
        <v>0</v>
      </c>
      <c r="CUA11" s="61">
        <v>0</v>
      </c>
      <c r="CUB11" s="61">
        <v>0</v>
      </c>
      <c r="CUC11" s="61">
        <v>0</v>
      </c>
      <c r="CUD11" s="61">
        <v>0</v>
      </c>
      <c r="CUE11" s="61">
        <v>0</v>
      </c>
      <c r="CUF11" s="61">
        <v>0</v>
      </c>
      <c r="CUG11" s="61">
        <v>0</v>
      </c>
      <c r="CUH11" s="61">
        <v>0</v>
      </c>
      <c r="CUI11" s="61">
        <v>0</v>
      </c>
      <c r="CUJ11" s="61">
        <v>0</v>
      </c>
      <c r="CUK11" s="61">
        <v>0</v>
      </c>
      <c r="CUL11" s="61">
        <v>0</v>
      </c>
      <c r="CUM11" s="61">
        <v>0</v>
      </c>
      <c r="CUN11" s="61">
        <v>0</v>
      </c>
      <c r="CUO11" s="61">
        <v>0</v>
      </c>
      <c r="CUP11" s="61">
        <v>0</v>
      </c>
      <c r="CUQ11" s="61">
        <v>0</v>
      </c>
      <c r="CUR11" s="61">
        <v>0</v>
      </c>
      <c r="CUS11" s="61">
        <v>0</v>
      </c>
      <c r="CUT11" s="61">
        <v>0</v>
      </c>
      <c r="CUU11" s="61">
        <v>0</v>
      </c>
      <c r="CUV11" s="61">
        <v>0</v>
      </c>
      <c r="CUW11" s="61">
        <v>0</v>
      </c>
      <c r="CUX11" s="61">
        <v>0</v>
      </c>
      <c r="CUY11" s="61">
        <v>0</v>
      </c>
      <c r="CUZ11" s="61">
        <v>0</v>
      </c>
      <c r="CVA11" s="61">
        <v>0</v>
      </c>
      <c r="CVB11" s="61">
        <v>0</v>
      </c>
      <c r="CVC11" s="61">
        <v>0</v>
      </c>
      <c r="CVD11" s="61">
        <v>0</v>
      </c>
      <c r="CVE11" s="61">
        <v>0</v>
      </c>
      <c r="CVF11" s="61">
        <v>0</v>
      </c>
      <c r="CVG11" s="61">
        <v>0</v>
      </c>
      <c r="CVH11" s="61">
        <v>0</v>
      </c>
      <c r="CVI11" s="61">
        <v>0</v>
      </c>
      <c r="CVJ11" s="61">
        <v>0</v>
      </c>
      <c r="CVK11" s="61">
        <v>0</v>
      </c>
      <c r="CVL11" s="61">
        <v>0</v>
      </c>
      <c r="CVM11" s="61">
        <v>0</v>
      </c>
      <c r="CVN11" s="61">
        <v>0</v>
      </c>
      <c r="CVO11" s="61">
        <v>0</v>
      </c>
      <c r="CVP11" s="61">
        <v>0</v>
      </c>
      <c r="CVQ11" s="61">
        <v>0</v>
      </c>
      <c r="CVR11" s="61">
        <v>0</v>
      </c>
      <c r="CVS11" s="61">
        <v>0</v>
      </c>
      <c r="CVT11" s="61">
        <v>0</v>
      </c>
      <c r="CVU11" s="61">
        <v>0</v>
      </c>
      <c r="CVV11" s="61">
        <v>0</v>
      </c>
      <c r="CVW11" s="61">
        <v>0</v>
      </c>
      <c r="CVX11" s="61">
        <v>0</v>
      </c>
      <c r="CVY11" s="61">
        <v>0</v>
      </c>
      <c r="CVZ11" s="61">
        <v>0</v>
      </c>
      <c r="CWA11" s="61">
        <v>0</v>
      </c>
      <c r="CWB11" s="61">
        <v>0</v>
      </c>
      <c r="CWC11" s="61">
        <v>0</v>
      </c>
      <c r="CWD11" s="61">
        <v>0</v>
      </c>
      <c r="CWE11" s="61">
        <v>0</v>
      </c>
      <c r="CWF11" s="61">
        <v>0</v>
      </c>
      <c r="CWG11" s="61">
        <v>0</v>
      </c>
      <c r="CWH11" s="61">
        <v>0</v>
      </c>
      <c r="CWI11" s="61">
        <v>0</v>
      </c>
      <c r="CWJ11" s="61">
        <v>0</v>
      </c>
      <c r="CWK11" s="61">
        <v>0</v>
      </c>
      <c r="CWL11" s="61">
        <v>0</v>
      </c>
      <c r="CWM11" s="61">
        <v>0</v>
      </c>
      <c r="CWN11" s="61">
        <v>0</v>
      </c>
      <c r="CWO11" s="61">
        <v>0</v>
      </c>
      <c r="CWP11" s="61">
        <v>0</v>
      </c>
      <c r="CWQ11" s="61">
        <v>0</v>
      </c>
      <c r="CWR11" s="61">
        <v>0</v>
      </c>
      <c r="CWS11" s="61">
        <v>0</v>
      </c>
      <c r="CWT11" s="61">
        <v>0</v>
      </c>
      <c r="CWU11" s="61">
        <v>0</v>
      </c>
      <c r="CWV11" s="61">
        <v>0</v>
      </c>
      <c r="CWW11" s="61">
        <v>0</v>
      </c>
      <c r="CWX11" s="61">
        <v>0</v>
      </c>
      <c r="CWY11" s="61">
        <v>0</v>
      </c>
      <c r="CWZ11" s="61">
        <v>0</v>
      </c>
      <c r="CXA11" s="61">
        <v>0</v>
      </c>
      <c r="CXB11" s="61">
        <v>0</v>
      </c>
      <c r="CXC11" s="61">
        <v>0</v>
      </c>
      <c r="CXD11" s="61">
        <v>0</v>
      </c>
      <c r="CXE11" s="61">
        <v>0</v>
      </c>
      <c r="CXF11" s="61">
        <v>0</v>
      </c>
      <c r="CXG11" s="61">
        <v>0</v>
      </c>
      <c r="CXH11" s="61">
        <v>0</v>
      </c>
      <c r="CXI11" s="61">
        <v>0</v>
      </c>
      <c r="CXJ11" s="61">
        <v>0</v>
      </c>
      <c r="CXK11" s="61">
        <v>0</v>
      </c>
      <c r="CXL11" s="61">
        <v>0</v>
      </c>
      <c r="CXM11" s="61">
        <v>0</v>
      </c>
      <c r="CXN11" s="61">
        <v>0</v>
      </c>
      <c r="CXO11" s="61">
        <v>0</v>
      </c>
      <c r="CXP11" s="61">
        <v>0</v>
      </c>
      <c r="CXQ11" s="61">
        <v>0</v>
      </c>
      <c r="CXR11" s="61">
        <v>0</v>
      </c>
      <c r="CXS11" s="61">
        <v>0</v>
      </c>
      <c r="CXT11" s="61">
        <v>0</v>
      </c>
      <c r="CXU11" s="61">
        <v>0</v>
      </c>
      <c r="CXV11" s="61">
        <v>0</v>
      </c>
      <c r="CXW11" s="61">
        <v>0</v>
      </c>
      <c r="CXX11" s="61">
        <v>0</v>
      </c>
      <c r="CXY11" s="61">
        <v>0</v>
      </c>
      <c r="CXZ11" s="61">
        <v>0</v>
      </c>
      <c r="CYA11" s="61">
        <v>0</v>
      </c>
      <c r="CYB11" s="61">
        <v>0</v>
      </c>
      <c r="CYC11" s="61">
        <v>0</v>
      </c>
      <c r="CYD11" s="61">
        <v>0</v>
      </c>
      <c r="CYE11" s="61">
        <v>0</v>
      </c>
      <c r="CYF11" s="61">
        <v>0</v>
      </c>
      <c r="CYG11" s="61">
        <v>0</v>
      </c>
      <c r="CYH11" s="61">
        <v>0</v>
      </c>
      <c r="CYI11" s="61">
        <v>0</v>
      </c>
      <c r="CYJ11" s="61">
        <v>0</v>
      </c>
      <c r="CYK11" s="61">
        <v>0</v>
      </c>
      <c r="CYL11" s="61">
        <v>0</v>
      </c>
      <c r="CYM11" s="61">
        <v>0</v>
      </c>
      <c r="CYN11" s="61">
        <v>0</v>
      </c>
      <c r="CYO11" s="61">
        <v>0</v>
      </c>
      <c r="CYP11" s="61">
        <v>0</v>
      </c>
      <c r="CYQ11" s="61">
        <v>0</v>
      </c>
      <c r="CYR11" s="61">
        <v>0</v>
      </c>
      <c r="CYS11" s="61">
        <v>0</v>
      </c>
      <c r="CYT11" s="61">
        <v>0</v>
      </c>
      <c r="CYU11" s="61">
        <v>0</v>
      </c>
      <c r="CYV11" s="61">
        <v>40</v>
      </c>
      <c r="CYW11" s="61">
        <v>0</v>
      </c>
      <c r="CYX11" s="61">
        <v>118</v>
      </c>
      <c r="CYY11" s="61">
        <v>10</v>
      </c>
      <c r="CYZ11" s="61">
        <v>122</v>
      </c>
      <c r="CZA11" s="61">
        <v>10</v>
      </c>
      <c r="CZB11" s="61">
        <v>0</v>
      </c>
      <c r="CZC11" s="61">
        <v>115</v>
      </c>
      <c r="CZD11" s="61">
        <v>118</v>
      </c>
      <c r="CZE11" s="61">
        <v>15</v>
      </c>
      <c r="CZF11" s="61">
        <v>0</v>
      </c>
      <c r="CZG11" s="61">
        <v>0</v>
      </c>
      <c r="CZH11" s="61">
        <v>0</v>
      </c>
      <c r="CZI11" s="61">
        <v>0</v>
      </c>
      <c r="CZJ11" s="61">
        <v>0</v>
      </c>
      <c r="CZK11" s="61">
        <v>0</v>
      </c>
      <c r="CZL11" s="61">
        <v>0</v>
      </c>
      <c r="CZM11" s="61">
        <v>0</v>
      </c>
      <c r="CZN11" s="61">
        <v>0</v>
      </c>
      <c r="CZO11" s="61">
        <v>0</v>
      </c>
      <c r="CZP11" s="61">
        <v>0</v>
      </c>
      <c r="CZQ11" s="61">
        <v>0</v>
      </c>
      <c r="CZR11" s="61">
        <v>0</v>
      </c>
      <c r="CZS11" s="61">
        <v>0</v>
      </c>
      <c r="CZT11" s="61">
        <v>0</v>
      </c>
      <c r="CZU11" s="61">
        <v>0</v>
      </c>
      <c r="CZV11" s="61">
        <v>0</v>
      </c>
      <c r="CZW11" s="61">
        <v>0</v>
      </c>
      <c r="CZX11" s="61">
        <v>0</v>
      </c>
      <c r="CZY11" s="61">
        <v>0</v>
      </c>
      <c r="CZZ11" s="61">
        <v>0</v>
      </c>
      <c r="DAA11" s="61">
        <v>0</v>
      </c>
      <c r="DAB11" s="61">
        <v>0</v>
      </c>
      <c r="DAC11" s="61">
        <v>0</v>
      </c>
      <c r="DAD11" s="61">
        <v>0</v>
      </c>
      <c r="DAE11" s="61">
        <v>27</v>
      </c>
      <c r="DAF11" s="61">
        <v>20</v>
      </c>
      <c r="DAG11" s="61">
        <v>20</v>
      </c>
      <c r="DAH11" s="61">
        <v>20</v>
      </c>
      <c r="DAI11" s="61">
        <v>20</v>
      </c>
      <c r="DAJ11" s="61">
        <v>18</v>
      </c>
      <c r="DAK11" s="61">
        <v>18</v>
      </c>
      <c r="DAL11" s="61">
        <v>18</v>
      </c>
      <c r="DAM11" s="61">
        <v>18</v>
      </c>
      <c r="DAN11" s="61">
        <v>5</v>
      </c>
      <c r="DAO11" s="61">
        <v>0</v>
      </c>
      <c r="DAP11" s="61">
        <v>10</v>
      </c>
      <c r="DAQ11" s="61">
        <v>48</v>
      </c>
      <c r="DAR11" s="61">
        <v>60</v>
      </c>
      <c r="DAS11" s="61">
        <v>13</v>
      </c>
      <c r="DAT11" s="61">
        <v>100</v>
      </c>
      <c r="DAU11" s="61">
        <v>33</v>
      </c>
      <c r="DAV11" s="61">
        <v>75</v>
      </c>
      <c r="DAW11" s="61">
        <v>17</v>
      </c>
      <c r="DAX11" s="61">
        <v>50</v>
      </c>
      <c r="DAY11" s="61">
        <v>17</v>
      </c>
      <c r="DAZ11" s="61">
        <v>30</v>
      </c>
      <c r="DBA11" s="61">
        <v>13</v>
      </c>
      <c r="DBB11" s="61">
        <v>10</v>
      </c>
      <c r="DBC11" s="61">
        <v>1</v>
      </c>
      <c r="DBD11" s="61">
        <v>30</v>
      </c>
      <c r="DBE11" s="61">
        <v>700</v>
      </c>
      <c r="DBF11" s="61">
        <v>10</v>
      </c>
      <c r="DBG11" s="61">
        <v>0</v>
      </c>
      <c r="DBH11" s="61">
        <v>0</v>
      </c>
      <c r="DBI11" s="61">
        <v>0</v>
      </c>
      <c r="DBJ11" s="61">
        <v>0</v>
      </c>
      <c r="DBK11" s="61">
        <v>3</v>
      </c>
      <c r="DBL11" s="61">
        <v>0</v>
      </c>
      <c r="DBM11" s="61">
        <v>0</v>
      </c>
      <c r="DBN11" s="61">
        <v>15000</v>
      </c>
      <c r="DBO11" s="61">
        <v>4000</v>
      </c>
      <c r="DBP11" s="61">
        <v>0</v>
      </c>
      <c r="DBQ11" s="61">
        <v>0</v>
      </c>
      <c r="DBR11" s="61">
        <v>30</v>
      </c>
      <c r="DBS11" s="61">
        <v>8</v>
      </c>
      <c r="DBT11" s="61">
        <v>10</v>
      </c>
      <c r="DBU11" s="61">
        <v>35</v>
      </c>
      <c r="DBV11" s="61">
        <v>30</v>
      </c>
      <c r="DBW11" s="61">
        <v>30</v>
      </c>
      <c r="DBX11" s="61">
        <v>30</v>
      </c>
      <c r="DBY11" s="61">
        <v>25</v>
      </c>
      <c r="DBZ11" s="61">
        <v>1</v>
      </c>
      <c r="DCA11" s="61">
        <v>1</v>
      </c>
      <c r="DCB11" s="61">
        <v>0</v>
      </c>
      <c r="DCC11" s="61">
        <v>0</v>
      </c>
      <c r="DCD11" s="61">
        <v>1.5</v>
      </c>
      <c r="DCE11" s="61">
        <v>1.5</v>
      </c>
      <c r="DCF11" s="61">
        <v>0</v>
      </c>
      <c r="DCG11" s="61">
        <v>2</v>
      </c>
      <c r="DCH11" s="61">
        <v>1</v>
      </c>
      <c r="DCI11" s="61">
        <v>50</v>
      </c>
      <c r="DCJ11" s="61">
        <v>3</v>
      </c>
      <c r="DCK11" s="61">
        <v>3</v>
      </c>
      <c r="DCL11" s="61">
        <v>8</v>
      </c>
      <c r="DCM11" s="61">
        <v>8</v>
      </c>
      <c r="DCN11" s="61">
        <v>1</v>
      </c>
      <c r="DCO11" s="61">
        <v>0</v>
      </c>
      <c r="DCP11" s="61">
        <v>0.03</v>
      </c>
      <c r="DCQ11" s="61">
        <v>1</v>
      </c>
      <c r="DCR11" s="61">
        <v>235</v>
      </c>
      <c r="DCS11" s="61">
        <v>100</v>
      </c>
      <c r="DCT11" s="61">
        <v>2000</v>
      </c>
      <c r="DCU11" s="61">
        <v>180</v>
      </c>
      <c r="DCV11" s="61">
        <v>-1.1499999999999999</v>
      </c>
      <c r="DCW11" s="61">
        <v>3000</v>
      </c>
      <c r="DCX11" s="61">
        <v>30</v>
      </c>
      <c r="DCY11" s="61">
        <v>200</v>
      </c>
      <c r="DCZ11" s="61">
        <v>100</v>
      </c>
      <c r="DDA11" s="61">
        <v>100</v>
      </c>
      <c r="DDB11" s="61">
        <v>100</v>
      </c>
      <c r="DDC11" s="61">
        <v>100</v>
      </c>
      <c r="DDD11" s="61">
        <v>130</v>
      </c>
      <c r="DDE11" s="61">
        <v>100</v>
      </c>
      <c r="DDF11" s="61">
        <v>100</v>
      </c>
      <c r="DDG11" s="61">
        <v>100</v>
      </c>
      <c r="DDH11" s="61">
        <v>100</v>
      </c>
      <c r="DDI11" s="61">
        <v>130</v>
      </c>
      <c r="DDJ11" s="61">
        <v>100</v>
      </c>
      <c r="DDK11" s="61">
        <v>100</v>
      </c>
      <c r="DDL11" s="61">
        <v>100</v>
      </c>
      <c r="DDM11" s="61">
        <v>100</v>
      </c>
      <c r="DDN11" s="61">
        <v>100</v>
      </c>
      <c r="DDO11" s="61">
        <v>130</v>
      </c>
      <c r="DDP11" s="61">
        <v>100</v>
      </c>
      <c r="DDQ11" s="61">
        <v>130</v>
      </c>
      <c r="DDR11" s="61">
        <v>100</v>
      </c>
      <c r="DDS11" s="61">
        <v>100</v>
      </c>
      <c r="DDT11" s="61">
        <v>100</v>
      </c>
      <c r="DDU11" s="61">
        <v>100</v>
      </c>
      <c r="DDV11" s="61">
        <v>130</v>
      </c>
      <c r="DDW11" s="61">
        <v>100</v>
      </c>
      <c r="DDX11" s="61">
        <v>0.5</v>
      </c>
      <c r="DDY11" s="61">
        <v>0.3</v>
      </c>
      <c r="DDZ11" s="61">
        <v>1</v>
      </c>
      <c r="DEA11" s="61">
        <v>1000</v>
      </c>
      <c r="DEB11" s="61">
        <v>200</v>
      </c>
      <c r="DEC11" s="61">
        <v>70</v>
      </c>
      <c r="DED11" s="61">
        <v>20</v>
      </c>
      <c r="DEE11" s="61">
        <v>80</v>
      </c>
      <c r="DEF11" s="61">
        <v>2</v>
      </c>
      <c r="DEG11" s="61">
        <v>0</v>
      </c>
      <c r="DEH11" s="61">
        <v>0</v>
      </c>
      <c r="DEI11" s="61">
        <v>0</v>
      </c>
      <c r="DEJ11" s="61">
        <v>0</v>
      </c>
      <c r="DEK11" s="61">
        <v>11</v>
      </c>
      <c r="DEL11" s="61">
        <v>-8</v>
      </c>
      <c r="DEM11" s="61">
        <v>3</v>
      </c>
      <c r="DEN11" s="61">
        <v>2</v>
      </c>
      <c r="DEO11" s="61">
        <v>0</v>
      </c>
      <c r="DEP11" s="61">
        <v>200</v>
      </c>
      <c r="DEQ11" s="61">
        <v>300</v>
      </c>
      <c r="DER11" s="61">
        <v>20</v>
      </c>
      <c r="DES11" s="61">
        <v>7</v>
      </c>
      <c r="DET11" s="61">
        <v>5</v>
      </c>
      <c r="DEU11" s="61">
        <v>30</v>
      </c>
      <c r="DEV11" s="61">
        <v>133</v>
      </c>
      <c r="DEW11" s="61">
        <v>5</v>
      </c>
      <c r="DEX11" s="61">
        <v>100</v>
      </c>
      <c r="DEY11" s="61">
        <v>3</v>
      </c>
      <c r="DEZ11" s="61">
        <v>0</v>
      </c>
      <c r="DFA11" s="61">
        <v>15</v>
      </c>
      <c r="DFB11" s="61">
        <v>60</v>
      </c>
      <c r="DFE11" s="61">
        <v>60</v>
      </c>
      <c r="DFF11" s="61">
        <v>-27</v>
      </c>
      <c r="DFG11" s="61">
        <v>5</v>
      </c>
      <c r="DFH11" s="61">
        <v>9</v>
      </c>
      <c r="DFI11" s="61">
        <v>12</v>
      </c>
      <c r="DFJ11" s="61">
        <v>14</v>
      </c>
      <c r="DFK11" s="61">
        <v>18</v>
      </c>
      <c r="DFL11" s="61">
        <v>22</v>
      </c>
      <c r="DFM11" s="61">
        <v>0</v>
      </c>
      <c r="DFN11" s="61">
        <v>0</v>
      </c>
      <c r="DFO11" s="61">
        <v>0</v>
      </c>
      <c r="DFP11" s="61">
        <v>0</v>
      </c>
      <c r="DFQ11" s="61">
        <v>0</v>
      </c>
      <c r="DFR11" s="61">
        <v>0</v>
      </c>
      <c r="DFS11" s="61">
        <v>0.95</v>
      </c>
      <c r="DFT11" s="61">
        <v>0.9</v>
      </c>
      <c r="DFU11" s="61">
        <v>0.9</v>
      </c>
      <c r="DFV11" s="61">
        <v>0.9</v>
      </c>
      <c r="DFW11" s="61">
        <v>0.95</v>
      </c>
      <c r="DFX11" s="61">
        <v>1</v>
      </c>
      <c r="DFY11" s="61">
        <v>105</v>
      </c>
      <c r="DFZ11" s="61">
        <v>95</v>
      </c>
      <c r="DGM11" s="61">
        <v>0</v>
      </c>
      <c r="DGN11" s="61">
        <v>0</v>
      </c>
      <c r="DGO11" s="61">
        <v>0</v>
      </c>
      <c r="DGP11" s="61">
        <v>0</v>
      </c>
      <c r="DGQ11" s="61">
        <v>0.5</v>
      </c>
      <c r="DGR11" s="61">
        <v>1</v>
      </c>
      <c r="DGS11" s="61">
        <v>0.5</v>
      </c>
      <c r="DGT11" s="61">
        <v>0</v>
      </c>
      <c r="DGU11" s="61">
        <v>0</v>
      </c>
      <c r="DGV11" s="61">
        <v>0</v>
      </c>
      <c r="DGW11" s="61">
        <v>0</v>
      </c>
      <c r="DGX11" s="61">
        <v>0</v>
      </c>
      <c r="DGY11" s="61">
        <v>400</v>
      </c>
      <c r="DGZ11" s="61">
        <v>0</v>
      </c>
      <c r="DHA11" s="61">
        <v>1</v>
      </c>
      <c r="DHB11" s="61">
        <v>1</v>
      </c>
      <c r="DHC11" s="61">
        <v>40</v>
      </c>
      <c r="DHD11" s="61">
        <v>0</v>
      </c>
      <c r="DHE11" s="61">
        <v>30</v>
      </c>
      <c r="DHF11" s="61">
        <v>30</v>
      </c>
      <c r="DHG11" s="61">
        <v>10</v>
      </c>
      <c r="DHH11" s="61">
        <v>10</v>
      </c>
      <c r="DHI11" s="61">
        <v>10</v>
      </c>
      <c r="DHJ11" s="61">
        <v>3</v>
      </c>
      <c r="DHK11" s="61">
        <v>1</v>
      </c>
      <c r="DHL11" s="61">
        <v>10500</v>
      </c>
      <c r="DHM11" s="61">
        <v>0</v>
      </c>
      <c r="DHN11" s="61">
        <v>0</v>
      </c>
      <c r="DHO11" s="61">
        <v>0</v>
      </c>
      <c r="DHP11" s="61">
        <v>0</v>
      </c>
      <c r="DHQ11" s="61">
        <v>1</v>
      </c>
      <c r="DHR11" s="61">
        <v>0</v>
      </c>
      <c r="DHS11" s="61">
        <v>0</v>
      </c>
      <c r="DHT11" s="61">
        <v>0</v>
      </c>
      <c r="DHU11" s="61">
        <v>0.2</v>
      </c>
      <c r="DHV11" s="61">
        <v>0.3</v>
      </c>
      <c r="DHW11" s="61">
        <v>30</v>
      </c>
      <c r="DHX11" s="61">
        <v>60</v>
      </c>
      <c r="DHY11" s="61">
        <v>65</v>
      </c>
      <c r="DHZ11" s="61">
        <v>0</v>
      </c>
      <c r="DIA11" s="61">
        <v>5</v>
      </c>
      <c r="DIB11" s="61">
        <v>5</v>
      </c>
      <c r="DIC11" s="61">
        <v>0.05</v>
      </c>
      <c r="DID11" s="61">
        <v>0.05</v>
      </c>
      <c r="DIE11" s="61">
        <v>0.2</v>
      </c>
      <c r="DIF11" s="61">
        <v>0.2</v>
      </c>
      <c r="DIG11" s="61">
        <v>1</v>
      </c>
      <c r="DIH11" s="61">
        <v>0.56000000000000005</v>
      </c>
      <c r="DII11" s="61">
        <v>0</v>
      </c>
      <c r="DIJ11" s="61">
        <v>0.56000000000000005</v>
      </c>
      <c r="DIK11" s="61">
        <v>1</v>
      </c>
      <c r="DIL11" s="61">
        <v>30</v>
      </c>
      <c r="DIM11" s="61">
        <v>1</v>
      </c>
      <c r="DIN11" s="61">
        <v>0</v>
      </c>
      <c r="DIO11" s="61">
        <v>0</v>
      </c>
      <c r="DIP11" s="61">
        <v>439.7</v>
      </c>
      <c r="DIQ11" s="61">
        <v>439.7</v>
      </c>
      <c r="DIR11" s="61">
        <v>4.5</v>
      </c>
      <c r="DIS11" s="61">
        <v>50</v>
      </c>
      <c r="DIT11" s="61">
        <v>50</v>
      </c>
      <c r="DIU11" s="61">
        <v>0</v>
      </c>
      <c r="DIV11" s="61">
        <v>0.2</v>
      </c>
      <c r="DIW11" s="61">
        <v>0.2</v>
      </c>
      <c r="DIX11" s="61">
        <v>0</v>
      </c>
      <c r="DIY11" s="61">
        <v>0</v>
      </c>
      <c r="DIZ11" s="61">
        <v>0</v>
      </c>
      <c r="DJA11" s="61">
        <v>0</v>
      </c>
      <c r="DJB11" s="61">
        <v>0</v>
      </c>
      <c r="DJC11" s="61">
        <v>0</v>
      </c>
      <c r="DJD11" s="61">
        <v>0</v>
      </c>
      <c r="DJE11" s="61">
        <v>0</v>
      </c>
      <c r="DJF11" s="61">
        <v>0</v>
      </c>
      <c r="DJG11" s="61">
        <v>30</v>
      </c>
      <c r="DJH11" s="61">
        <v>14400</v>
      </c>
      <c r="DJI11" s="61">
        <v>300</v>
      </c>
      <c r="DJJ11" s="61">
        <v>86400</v>
      </c>
      <c r="DJK11" s="61">
        <v>300</v>
      </c>
      <c r="DJL11" s="61">
        <v>1200</v>
      </c>
      <c r="DJM11" s="61">
        <v>5000</v>
      </c>
      <c r="DJN11" s="61">
        <v>-5000</v>
      </c>
      <c r="DJO11" s="61">
        <v>50</v>
      </c>
      <c r="DJP11" s="61">
        <v>0</v>
      </c>
      <c r="DJQ11" s="61">
        <v>0</v>
      </c>
      <c r="DJR11" s="61">
        <v>0</v>
      </c>
      <c r="DJS11" s="61">
        <v>0</v>
      </c>
      <c r="DJT11" s="61">
        <v>0</v>
      </c>
      <c r="DJU11" s="61">
        <v>0</v>
      </c>
      <c r="DJV11" s="61">
        <v>0</v>
      </c>
      <c r="DJW11" s="61">
        <v>0</v>
      </c>
      <c r="DJX11" s="61">
        <v>50.2</v>
      </c>
      <c r="DJY11" s="61">
        <v>47.5</v>
      </c>
      <c r="DJZ11" s="61">
        <v>1</v>
      </c>
      <c r="DKA11" s="61">
        <v>1</v>
      </c>
      <c r="DKB11" s="61">
        <v>0</v>
      </c>
      <c r="DKC11" s="61">
        <v>0</v>
      </c>
      <c r="DKD11" s="61">
        <v>0</v>
      </c>
      <c r="DKE11" s="61">
        <v>0</v>
      </c>
      <c r="DKF11" s="61">
        <v>0</v>
      </c>
      <c r="DKG11" s="61">
        <v>0</v>
      </c>
      <c r="DKH11" s="61">
        <v>1</v>
      </c>
      <c r="DKI11" s="61">
        <v>1</v>
      </c>
      <c r="DKJ11" s="61">
        <v>1400</v>
      </c>
      <c r="DKK11" s="61">
        <v>0</v>
      </c>
      <c r="DKL11" s="61">
        <v>1</v>
      </c>
      <c r="DKM11" s="61">
        <v>0</v>
      </c>
      <c r="DKN11" s="61">
        <v>0</v>
      </c>
      <c r="DKO11" s="61">
        <v>300</v>
      </c>
      <c r="DKP11" s="61">
        <v>30</v>
      </c>
      <c r="DKQ11" s="61">
        <v>8</v>
      </c>
      <c r="DKR11" s="61">
        <v>0</v>
      </c>
      <c r="DKS11" s="61">
        <v>110</v>
      </c>
      <c r="DKT11" s="61">
        <v>90</v>
      </c>
      <c r="DKU11" s="61">
        <v>35</v>
      </c>
      <c r="DKV11" s="61">
        <v>8</v>
      </c>
      <c r="DKW11" s="61">
        <v>0</v>
      </c>
      <c r="DKX11" s="61">
        <v>0</v>
      </c>
      <c r="DKY11" s="61">
        <v>1</v>
      </c>
      <c r="DKZ11" s="61">
        <v>-0.2</v>
      </c>
      <c r="DLA11" s="61">
        <v>50</v>
      </c>
      <c r="DLB11" s="61">
        <v>110</v>
      </c>
      <c r="DLC11" s="61">
        <v>80</v>
      </c>
      <c r="DLD11" s="61">
        <v>0</v>
      </c>
      <c r="DLE11" s="61">
        <v>0</v>
      </c>
      <c r="DLF11" s="61">
        <v>301</v>
      </c>
      <c r="DLG11" s="61">
        <v>200</v>
      </c>
      <c r="DLH11" s="61">
        <v>1</v>
      </c>
      <c r="DLI11" s="61">
        <v>105</v>
      </c>
      <c r="DLJ11" s="61">
        <v>10</v>
      </c>
      <c r="DLK11" s="61">
        <v>2</v>
      </c>
      <c r="DLL11" s="61">
        <v>0.3</v>
      </c>
      <c r="DLM11" s="61">
        <v>3</v>
      </c>
      <c r="DLN11" s="61">
        <v>4</v>
      </c>
      <c r="DLO11" s="61">
        <v>10</v>
      </c>
      <c r="DLP11" s="61">
        <v>0.5</v>
      </c>
      <c r="DLQ11" s="61">
        <v>4</v>
      </c>
      <c r="DLR11" s="61">
        <v>10500</v>
      </c>
      <c r="DLS11" s="61">
        <v>20</v>
      </c>
      <c r="DLT11" s="61">
        <v>10</v>
      </c>
      <c r="DLU11" s="61">
        <v>5</v>
      </c>
      <c r="DLV11" s="61">
        <v>10000</v>
      </c>
      <c r="DLW11" s="61">
        <v>0</v>
      </c>
      <c r="DLX11" s="61">
        <v>0</v>
      </c>
      <c r="DLY11" s="61">
        <v>0</v>
      </c>
      <c r="DLZ11" s="61">
        <v>0</v>
      </c>
      <c r="DMA11" s="61">
        <v>10500</v>
      </c>
      <c r="DMB11" s="61">
        <v>120</v>
      </c>
      <c r="DMC11" s="61">
        <v>95</v>
      </c>
      <c r="DMD11" s="61">
        <v>45</v>
      </c>
      <c r="DME11" s="61">
        <v>0</v>
      </c>
      <c r="DMF11" s="61">
        <v>10</v>
      </c>
      <c r="DMG11" s="61">
        <v>0</v>
      </c>
      <c r="DMH11" s="61">
        <v>0</v>
      </c>
      <c r="DMI11" s="61">
        <v>0</v>
      </c>
      <c r="DMJ11" s="61">
        <v>-0.4</v>
      </c>
      <c r="DMK11" s="61">
        <v>50</v>
      </c>
      <c r="DML11" s="61">
        <v>110</v>
      </c>
      <c r="DMM11" s="61">
        <v>80</v>
      </c>
      <c r="DMN11" s="61">
        <v>0</v>
      </c>
      <c r="DMO11" s="61">
        <v>1</v>
      </c>
      <c r="DMP11" s="61">
        <v>400</v>
      </c>
      <c r="DMQ11" s="61">
        <v>200</v>
      </c>
      <c r="DMR11" s="61">
        <v>0</v>
      </c>
      <c r="DMS11" s="61">
        <v>100</v>
      </c>
      <c r="DMT11" s="61">
        <v>100</v>
      </c>
      <c r="DMU11" s="61">
        <v>10</v>
      </c>
      <c r="DMV11" s="61">
        <v>2</v>
      </c>
      <c r="DMW11" s="61">
        <v>0.3</v>
      </c>
      <c r="DMX11" s="61">
        <v>3</v>
      </c>
      <c r="DMY11" s="61">
        <v>4</v>
      </c>
      <c r="DMZ11" s="61">
        <v>10</v>
      </c>
      <c r="DNA11" s="61">
        <v>0.5</v>
      </c>
      <c r="DNB11" s="61">
        <v>4</v>
      </c>
      <c r="DNC11" s="61">
        <v>10500</v>
      </c>
      <c r="DND11" s="61">
        <v>20</v>
      </c>
      <c r="DNE11" s="61">
        <v>10</v>
      </c>
      <c r="DNF11" s="61">
        <v>5</v>
      </c>
      <c r="DNG11" s="61">
        <v>10500</v>
      </c>
      <c r="DNH11" s="61">
        <v>0</v>
      </c>
      <c r="DNI11" s="61">
        <v>0</v>
      </c>
      <c r="DNJ11" s="61">
        <v>0</v>
      </c>
      <c r="DNK11" s="61">
        <v>0</v>
      </c>
      <c r="DNL11" s="61">
        <v>10500</v>
      </c>
      <c r="DNM11" s="61">
        <v>120</v>
      </c>
      <c r="DNN11" s="61">
        <v>90</v>
      </c>
      <c r="DNO11" s="61">
        <v>45</v>
      </c>
      <c r="DNP11" s="61">
        <v>0</v>
      </c>
      <c r="DNQ11" s="61">
        <v>0</v>
      </c>
      <c r="DNR11" s="61">
        <v>0</v>
      </c>
      <c r="DNS11" s="61">
        <v>0</v>
      </c>
      <c r="DNT11" s="61">
        <v>0</v>
      </c>
      <c r="DNU11" s="61">
        <v>0</v>
      </c>
      <c r="DNV11" s="61">
        <v>0</v>
      </c>
      <c r="DNW11" s="61">
        <v>1</v>
      </c>
      <c r="DNX11" s="61">
        <v>1</v>
      </c>
      <c r="DNY11" s="61">
        <v>0</v>
      </c>
      <c r="DNZ11" s="61">
        <v>0</v>
      </c>
      <c r="DOA11" s="61">
        <v>0</v>
      </c>
      <c r="DOB11" s="61">
        <v>0</v>
      </c>
      <c r="DOC11" s="61">
        <v>0</v>
      </c>
      <c r="DOD11" s="61">
        <v>0</v>
      </c>
      <c r="DOE11" s="61">
        <v>0</v>
      </c>
      <c r="DOF11" s="61">
        <v>0</v>
      </c>
      <c r="DOG11" s="61">
        <v>0</v>
      </c>
      <c r="DOH11" s="61">
        <v>0</v>
      </c>
      <c r="DOI11" s="61">
        <v>0</v>
      </c>
      <c r="DOJ11" s="61">
        <v>0</v>
      </c>
      <c r="DOK11" s="61">
        <v>0</v>
      </c>
      <c r="DOL11" s="61">
        <v>0</v>
      </c>
      <c r="DOM11" s="61">
        <v>0</v>
      </c>
      <c r="DON11" s="61">
        <v>0</v>
      </c>
      <c r="DOO11" s="61">
        <v>0</v>
      </c>
      <c r="DOP11" s="61">
        <v>0</v>
      </c>
      <c r="DOQ11" s="61">
        <v>0</v>
      </c>
      <c r="DOR11" s="61">
        <v>0</v>
      </c>
      <c r="DOS11" s="61">
        <v>0</v>
      </c>
      <c r="DOT11" s="61">
        <v>5</v>
      </c>
      <c r="DOU11" s="61">
        <v>30</v>
      </c>
      <c r="DOV11" s="61">
        <v>30</v>
      </c>
      <c r="DOW11" s="61">
        <v>70</v>
      </c>
      <c r="DOX11" s="61">
        <v>490</v>
      </c>
      <c r="DOY11" s="61">
        <v>490</v>
      </c>
      <c r="DOZ11" s="61">
        <v>300</v>
      </c>
      <c r="DPA11" s="61">
        <v>0</v>
      </c>
      <c r="DPB11" s="61">
        <v>120</v>
      </c>
      <c r="DPC11" s="61">
        <v>30</v>
      </c>
      <c r="DPE11" s="61">
        <v>1</v>
      </c>
      <c r="DPG11" s="61">
        <v>0</v>
      </c>
      <c r="DPH11" s="61">
        <v>1</v>
      </c>
      <c r="DPI11" s="61">
        <v>0</v>
      </c>
      <c r="DPJ11" s="61">
        <v>0</v>
      </c>
      <c r="DPK11" s="61">
        <v>0</v>
      </c>
      <c r="DPM11" s="61">
        <v>0</v>
      </c>
      <c r="DPO11" s="61">
        <v>0</v>
      </c>
      <c r="DPS11" s="61">
        <v>1</v>
      </c>
      <c r="DPT11" s="61">
        <v>1</v>
      </c>
      <c r="DPX11" s="61">
        <v>0</v>
      </c>
      <c r="DPY11" s="61">
        <v>0</v>
      </c>
      <c r="DQA11" s="61">
        <v>1</v>
      </c>
      <c r="DQC11" s="61">
        <v>1</v>
      </c>
      <c r="DQD11" s="61">
        <v>1</v>
      </c>
      <c r="DQE11" s="61">
        <v>0</v>
      </c>
      <c r="DQG11" s="61">
        <v>0</v>
      </c>
      <c r="DQH11" s="61">
        <v>1</v>
      </c>
      <c r="DQQ11" s="61">
        <v>0</v>
      </c>
      <c r="DQR11" s="61">
        <v>1</v>
      </c>
      <c r="DQT11" s="61">
        <v>0</v>
      </c>
      <c r="DQU11" s="61">
        <v>0</v>
      </c>
      <c r="DQX11" s="61">
        <v>0</v>
      </c>
      <c r="DQZ11" s="61">
        <v>0</v>
      </c>
      <c r="DRA11" s="61">
        <v>0</v>
      </c>
      <c r="DRB11" s="61">
        <v>1</v>
      </c>
      <c r="DRC11" s="61">
        <v>0</v>
      </c>
      <c r="DRE11" s="61">
        <v>1</v>
      </c>
      <c r="DRF11" s="61">
        <v>1</v>
      </c>
      <c r="DRG11" s="61">
        <v>0</v>
      </c>
      <c r="DRH11" s="61">
        <v>0</v>
      </c>
      <c r="DRJ11" s="61">
        <v>0</v>
      </c>
      <c r="DRN11" s="61">
        <v>12.5</v>
      </c>
      <c r="DRP11" s="61">
        <v>624</v>
      </c>
      <c r="DRU11" s="61">
        <v>11</v>
      </c>
      <c r="DRV11" s="61">
        <v>0</v>
      </c>
      <c r="DRW11" s="61">
        <v>336</v>
      </c>
      <c r="DRY11" s="61">
        <v>1</v>
      </c>
      <c r="DRZ11" s="61">
        <v>1</v>
      </c>
      <c r="DSA11" s="61">
        <v>1</v>
      </c>
      <c r="DSK11" s="61">
        <v>0</v>
      </c>
      <c r="DSL11" s="61">
        <v>0.8</v>
      </c>
      <c r="DSM11" s="61">
        <v>100</v>
      </c>
      <c r="DSN11" s="61">
        <v>0.02</v>
      </c>
      <c r="DSO11" s="61">
        <v>100</v>
      </c>
      <c r="DSP11" s="61">
        <v>41</v>
      </c>
      <c r="DSQ11" s="61">
        <v>0</v>
      </c>
      <c r="DSR11" s="61">
        <v>1</v>
      </c>
      <c r="DSS11" s="61">
        <v>8</v>
      </c>
      <c r="DST11" s="61">
        <v>100</v>
      </c>
      <c r="DSU11" s="61">
        <v>0</v>
      </c>
      <c r="DSV11" s="61">
        <v>0</v>
      </c>
      <c r="DSW11" s="61">
        <v>1</v>
      </c>
      <c r="DSX11" s="61">
        <v>1</v>
      </c>
      <c r="DSY11" s="61">
        <v>1</v>
      </c>
      <c r="DSZ11" s="61">
        <v>1</v>
      </c>
      <c r="DTA11" s="61">
        <v>0</v>
      </c>
      <c r="DTB11" s="61">
        <v>0</v>
      </c>
      <c r="DTC11" s="61">
        <v>90</v>
      </c>
      <c r="DTD11" s="61">
        <v>30</v>
      </c>
      <c r="DTE11" s="61">
        <v>0</v>
      </c>
      <c r="DTF11" s="61">
        <v>100</v>
      </c>
      <c r="DTG11" s="61">
        <v>5</v>
      </c>
      <c r="DTH11" s="61">
        <v>0</v>
      </c>
      <c r="DTI11" s="61">
        <v>0</v>
      </c>
      <c r="DTJ11" s="61">
        <v>-5</v>
      </c>
      <c r="DTK11" s="61">
        <v>15</v>
      </c>
      <c r="DTL11" s="61">
        <v>80</v>
      </c>
      <c r="DTM11" s="61">
        <v>100</v>
      </c>
      <c r="DTN11" s="61">
        <v>100</v>
      </c>
      <c r="DTO11" s="61">
        <v>0</v>
      </c>
      <c r="DTP11" s="61">
        <v>0</v>
      </c>
      <c r="DTQ11" s="61">
        <v>100</v>
      </c>
      <c r="DTR11" s="61">
        <v>-100</v>
      </c>
      <c r="DTS11" s="61">
        <v>0</v>
      </c>
      <c r="DTT11" s="61">
        <v>10</v>
      </c>
      <c r="DTU11" s="61">
        <v>0</v>
      </c>
      <c r="DTV11" s="61">
        <v>0</v>
      </c>
      <c r="DTW11" s="61">
        <v>0</v>
      </c>
      <c r="DTX11" s="61">
        <v>0</v>
      </c>
      <c r="DTY11" s="61">
        <v>10</v>
      </c>
      <c r="DTZ11" s="61">
        <v>0</v>
      </c>
      <c r="DUA11" s="61">
        <v>0</v>
      </c>
      <c r="DUB11" s="61">
        <v>0</v>
      </c>
      <c r="DUC11" s="61">
        <v>0</v>
      </c>
      <c r="DUD11" s="61">
        <v>10</v>
      </c>
      <c r="DUE11" s="61">
        <v>0</v>
      </c>
      <c r="DUF11" s="61">
        <v>0</v>
      </c>
      <c r="DUG11" s="61">
        <v>0</v>
      </c>
      <c r="DUH11" s="61">
        <v>1</v>
      </c>
      <c r="DUI11" s="61">
        <v>35</v>
      </c>
      <c r="DUJ11" s="61">
        <v>30</v>
      </c>
      <c r="DUK11" s="61">
        <v>0</v>
      </c>
      <c r="DUL11" s="61">
        <v>0</v>
      </c>
      <c r="DUM11" s="61">
        <v>9600</v>
      </c>
      <c r="DUN11" s="61">
        <v>2</v>
      </c>
      <c r="DUO11" s="61">
        <v>11</v>
      </c>
      <c r="DUP11" s="61">
        <v>111</v>
      </c>
      <c r="DUQ11" s="61">
        <v>11</v>
      </c>
      <c r="DUR11" s="61">
        <v>1</v>
      </c>
      <c r="DUS11" s="61">
        <v>9600</v>
      </c>
      <c r="DUT11" s="61">
        <v>2</v>
      </c>
      <c r="DUU11" s="61">
        <v>12</v>
      </c>
      <c r="DUV11" s="61">
        <v>112</v>
      </c>
      <c r="DUW11" s="61">
        <v>12</v>
      </c>
      <c r="DUX11" s="61">
        <v>1</v>
      </c>
      <c r="DUY11" s="61">
        <v>192</v>
      </c>
      <c r="DUZ11" s="61">
        <v>202</v>
      </c>
      <c r="DVA11" s="61">
        <v>168</v>
      </c>
      <c r="DVB11" s="61">
        <v>75</v>
      </c>
      <c r="DVC11" s="61">
        <v>502</v>
      </c>
      <c r="DVD11" s="61">
        <v>1</v>
      </c>
      <c r="DVE11" s="61">
        <v>255</v>
      </c>
      <c r="DVF11" s="61">
        <v>0</v>
      </c>
      <c r="DVG11" s="61">
        <v>255</v>
      </c>
      <c r="DVH11" s="61">
        <v>255</v>
      </c>
      <c r="DVI11" s="61">
        <v>1</v>
      </c>
      <c r="DVJ11" s="61">
        <v>3</v>
      </c>
      <c r="DVK11" s="61">
        <v>1</v>
      </c>
      <c r="DVL11" s="61">
        <v>0</v>
      </c>
      <c r="DVM11" s="61">
        <v>0</v>
      </c>
      <c r="DVN11" s="61">
        <v>0</v>
      </c>
      <c r="DVO11" s="61">
        <v>0</v>
      </c>
      <c r="DVP11" s="61">
        <v>0</v>
      </c>
      <c r="DVQ11" s="61">
        <v>1</v>
      </c>
      <c r="DVR11" s="61">
        <v>0</v>
      </c>
      <c r="DVS11" s="61">
        <v>0</v>
      </c>
      <c r="DVT11" s="61">
        <v>1</v>
      </c>
      <c r="DVU11" s="61">
        <v>65</v>
      </c>
      <c r="DVV11" s="61">
        <v>3</v>
      </c>
      <c r="DVW11" s="61">
        <v>0</v>
      </c>
      <c r="DVX11" s="61">
        <v>0</v>
      </c>
      <c r="DVY11" s="61">
        <v>0</v>
      </c>
      <c r="DVZ11" s="61">
        <v>-2.5</v>
      </c>
      <c r="DWA11" s="61">
        <v>10</v>
      </c>
      <c r="DWB11" s="61">
        <v>1</v>
      </c>
      <c r="DWC11" s="61">
        <v>20</v>
      </c>
      <c r="DWD11" s="61">
        <v>15</v>
      </c>
      <c r="DWE11" s="61">
        <v>1</v>
      </c>
      <c r="DWF11" s="61">
        <v>2</v>
      </c>
      <c r="DWG11" s="61">
        <v>1</v>
      </c>
      <c r="DWH11" s="61">
        <v>1.82</v>
      </c>
      <c r="DWI11" s="61">
        <v>0.6</v>
      </c>
      <c r="DWJ11" s="61">
        <v>0.6</v>
      </c>
      <c r="DWK11" s="61">
        <v>1</v>
      </c>
      <c r="DWL11" s="61">
        <v>0</v>
      </c>
      <c r="DWM11" s="61">
        <v>300</v>
      </c>
      <c r="DWN11" s="61">
        <v>0</v>
      </c>
      <c r="DWO11" s="61">
        <v>300</v>
      </c>
      <c r="DWP11" s="61">
        <v>0</v>
      </c>
      <c r="DWQ11" s="61">
        <v>300</v>
      </c>
      <c r="DWR11" s="61">
        <v>0</v>
      </c>
      <c r="DWS11" s="61">
        <v>300</v>
      </c>
      <c r="DWT11" s="61">
        <v>0</v>
      </c>
      <c r="DWU11" s="61">
        <v>1</v>
      </c>
      <c r="DWV11" s="61">
        <v>0.1</v>
      </c>
      <c r="DWW11" s="61">
        <v>100</v>
      </c>
      <c r="DWX11" s="61">
        <v>0</v>
      </c>
      <c r="DWY11" s="61">
        <v>0</v>
      </c>
      <c r="DWZ11" s="61">
        <v>1</v>
      </c>
      <c r="DXA11" s="61">
        <v>0.1</v>
      </c>
      <c r="DXB11" s="61">
        <v>100</v>
      </c>
      <c r="DXC11" s="61">
        <v>0</v>
      </c>
      <c r="DXD11" s="61">
        <v>0</v>
      </c>
      <c r="DXE11" s="61">
        <v>1</v>
      </c>
      <c r="DXF11" s="61">
        <v>0.1</v>
      </c>
      <c r="DXG11" s="61">
        <v>100</v>
      </c>
      <c r="DXH11" s="61">
        <v>0</v>
      </c>
      <c r="DXI11" s="61">
        <v>0</v>
      </c>
      <c r="DXJ11" s="61">
        <v>1</v>
      </c>
      <c r="DXK11" s="61">
        <v>0.1</v>
      </c>
      <c r="DXL11" s="61">
        <v>100</v>
      </c>
      <c r="DXM11" s="61">
        <v>0</v>
      </c>
      <c r="DXN11" s="61">
        <v>560</v>
      </c>
      <c r="DXO11" s="61">
        <v>560</v>
      </c>
      <c r="DXP11" s="61">
        <v>560</v>
      </c>
      <c r="DXQ11" s="61">
        <v>560</v>
      </c>
      <c r="DXR11" s="61">
        <v>20</v>
      </c>
      <c r="DXS11" s="61">
        <v>3</v>
      </c>
      <c r="DXT11" s="61">
        <v>0.05</v>
      </c>
      <c r="DXU11" s="61">
        <v>0</v>
      </c>
      <c r="DXV11" s="61">
        <v>0</v>
      </c>
      <c r="DXW11" s="61">
        <v>0</v>
      </c>
      <c r="DXX11" s="61">
        <v>15</v>
      </c>
      <c r="DXY11" s="61">
        <v>30</v>
      </c>
      <c r="DXZ11" s="61">
        <v>0.01</v>
      </c>
      <c r="DYA11" s="61">
        <v>0.4</v>
      </c>
      <c r="DYB11" s="61">
        <v>0</v>
      </c>
      <c r="DYC11" s="61">
        <v>60</v>
      </c>
      <c r="DYD11" s="61">
        <v>30</v>
      </c>
      <c r="DYE11" s="61">
        <v>0</v>
      </c>
      <c r="DYF11" s="61">
        <v>0</v>
      </c>
      <c r="DYG11" s="61">
        <v>0</v>
      </c>
      <c r="DYH11" s="61">
        <v>0</v>
      </c>
      <c r="DYI11" s="61">
        <v>1200</v>
      </c>
      <c r="DYJ11" s="61">
        <v>1400</v>
      </c>
      <c r="DYK11" s="61">
        <v>0</v>
      </c>
      <c r="DYL11" s="61">
        <v>0.5</v>
      </c>
      <c r="DYM11" s="61">
        <v>450</v>
      </c>
      <c r="DYN11" s="61">
        <v>0</v>
      </c>
      <c r="DYO11" s="61">
        <v>0</v>
      </c>
      <c r="DYP11" s="61">
        <v>1000</v>
      </c>
      <c r="DYQ11" s="61">
        <v>1</v>
      </c>
      <c r="DYR11" s="61">
        <v>2</v>
      </c>
      <c r="DYS11" s="61">
        <v>0</v>
      </c>
      <c r="DYT11" s="61">
        <v>0.1</v>
      </c>
      <c r="DYU11" s="61">
        <v>30</v>
      </c>
      <c r="DYV11" s="61">
        <v>12.5</v>
      </c>
      <c r="DYW11" s="61">
        <v>0.2</v>
      </c>
      <c r="DYX11" s="61">
        <v>0.05</v>
      </c>
      <c r="DYY11" s="61">
        <v>2.2000000000000002</v>
      </c>
      <c r="DYZ11" s="61">
        <v>12.5</v>
      </c>
      <c r="DZA11" s="61">
        <v>0</v>
      </c>
      <c r="DZB11" s="61">
        <v>12</v>
      </c>
      <c r="DZC11" s="61">
        <v>0</v>
      </c>
      <c r="DZD11" s="61">
        <v>0</v>
      </c>
      <c r="DZE11" s="61">
        <v>0</v>
      </c>
      <c r="DZF11" s="61">
        <v>0</v>
      </c>
      <c r="DZG11" s="61">
        <v>1</v>
      </c>
      <c r="DZH11" s="61">
        <v>1</v>
      </c>
      <c r="DZI11" s="61">
        <v>1</v>
      </c>
      <c r="DZJ11" s="61">
        <v>1</v>
      </c>
      <c r="DZK11" s="61">
        <v>1.2</v>
      </c>
      <c r="DZL11" s="61">
        <v>0.1</v>
      </c>
      <c r="DZM11" s="61">
        <v>280</v>
      </c>
      <c r="DZN11" s="61">
        <v>280</v>
      </c>
      <c r="DZO11" s="61">
        <v>280</v>
      </c>
      <c r="DZP11" s="61">
        <v>280</v>
      </c>
      <c r="DZQ11" s="61">
        <v>0</v>
      </c>
      <c r="DZR11" s="61">
        <v>50</v>
      </c>
      <c r="DZS11" s="61">
        <v>50</v>
      </c>
      <c r="DZT11" s="61">
        <v>50</v>
      </c>
      <c r="DZU11" s="61">
        <v>50</v>
      </c>
      <c r="DZV11" s="61">
        <v>50</v>
      </c>
      <c r="DZW11" s="61">
        <v>120</v>
      </c>
      <c r="DZX11" s="61">
        <v>0</v>
      </c>
      <c r="DZY11" s="61">
        <v>5.0000000000000001E-4</v>
      </c>
      <c r="DZZ11" s="61">
        <v>5.0000000000000001E-4</v>
      </c>
      <c r="EAA11" s="61">
        <v>0</v>
      </c>
      <c r="EAB11" s="61">
        <v>80</v>
      </c>
      <c r="EAC11" s="61">
        <v>80</v>
      </c>
      <c r="EAD11" s="61">
        <v>0</v>
      </c>
      <c r="EAE11" s="61">
        <v>0</v>
      </c>
      <c r="EAF11" s="61">
        <v>0</v>
      </c>
      <c r="EAG11" s="61">
        <v>0</v>
      </c>
      <c r="EAH11" s="61">
        <v>1</v>
      </c>
      <c r="EAI11" s="61">
        <v>0</v>
      </c>
      <c r="EAJ11" s="61">
        <v>0</v>
      </c>
      <c r="EAK11" s="61">
        <v>0</v>
      </c>
      <c r="EAL11" s="61">
        <v>0</v>
      </c>
      <c r="EAM11" s="61">
        <v>100</v>
      </c>
      <c r="EAN11" s="61">
        <v>0</v>
      </c>
      <c r="EAO11" s="61">
        <v>0.3</v>
      </c>
      <c r="EAP11" s="61">
        <v>1</v>
      </c>
      <c r="EAQ11" s="61">
        <v>25</v>
      </c>
      <c r="EAR11" s="61">
        <v>5</v>
      </c>
      <c r="EAS11" s="61">
        <v>100</v>
      </c>
      <c r="EAT11" s="61">
        <v>0</v>
      </c>
      <c r="EAU11" s="61">
        <v>10</v>
      </c>
      <c r="EAV11" s="61">
        <v>0.01</v>
      </c>
      <c r="EAW11" s="61">
        <v>0.5</v>
      </c>
      <c r="EAX11" s="61">
        <v>1</v>
      </c>
      <c r="EAY11" s="61">
        <v>3</v>
      </c>
      <c r="EAZ11" s="61">
        <v>60</v>
      </c>
      <c r="EBA11" s="61">
        <v>2</v>
      </c>
      <c r="EBB11" s="61">
        <v>25</v>
      </c>
      <c r="EBC11" s="61">
        <v>10</v>
      </c>
      <c r="EBD11" s="61">
        <v>250</v>
      </c>
      <c r="EBE11" s="61">
        <v>3</v>
      </c>
      <c r="EBF11" s="61">
        <v>0.1</v>
      </c>
      <c r="EBG11" s="61">
        <v>0.1</v>
      </c>
      <c r="EBH11" s="61">
        <v>1</v>
      </c>
      <c r="EBI11" s="61">
        <v>2</v>
      </c>
      <c r="EBJ11" s="61">
        <v>0.1</v>
      </c>
      <c r="EBK11" s="61">
        <v>1</v>
      </c>
      <c r="EBL11" s="61">
        <v>10</v>
      </c>
      <c r="EBM11" s="61">
        <v>0.1</v>
      </c>
      <c r="EBN11" s="61">
        <v>1</v>
      </c>
      <c r="EBO11" s="61">
        <v>10</v>
      </c>
      <c r="EBP11" s="61">
        <v>0.1</v>
      </c>
      <c r="EBQ11" s="61">
        <v>1</v>
      </c>
      <c r="EBR11" s="61">
        <v>0</v>
      </c>
      <c r="EBS11" s="61">
        <v>1</v>
      </c>
      <c r="EBT11" s="61">
        <v>4000</v>
      </c>
      <c r="EBU11" s="61">
        <v>2000</v>
      </c>
      <c r="EBV11" s="61">
        <v>20000</v>
      </c>
      <c r="EBW11" s="61">
        <v>10000</v>
      </c>
      <c r="EBX11" s="61">
        <v>4397</v>
      </c>
      <c r="EBY11" s="61">
        <v>2198</v>
      </c>
      <c r="EBZ11" s="61">
        <v>0</v>
      </c>
      <c r="ECA11" s="61">
        <v>0</v>
      </c>
      <c r="ECB11" s="61">
        <v>2</v>
      </c>
      <c r="ECC11" s="61">
        <v>0</v>
      </c>
      <c r="ECD11" s="61">
        <v>30</v>
      </c>
      <c r="ECE11" s="61">
        <v>0</v>
      </c>
      <c r="ECF11" s="61">
        <v>0</v>
      </c>
      <c r="ECG11" s="61">
        <v>0</v>
      </c>
      <c r="ECH11" s="61">
        <v>0</v>
      </c>
      <c r="ECI11" s="61">
        <v>1</v>
      </c>
      <c r="ECJ11" s="61">
        <v>1</v>
      </c>
      <c r="ECK11" s="61">
        <v>1</v>
      </c>
      <c r="ECL11" s="61">
        <v>1</v>
      </c>
      <c r="ECM11" s="61">
        <v>0</v>
      </c>
      <c r="ECP11" s="61">
        <v>1</v>
      </c>
      <c r="ECR11" s="61">
        <v>0</v>
      </c>
      <c r="ECS11" s="61">
        <v>0</v>
      </c>
      <c r="ECT11" s="61">
        <v>0</v>
      </c>
      <c r="ECU11" s="61">
        <v>0</v>
      </c>
      <c r="ECV11" s="61">
        <v>0</v>
      </c>
      <c r="ECW11" s="61">
        <v>0</v>
      </c>
      <c r="ECX11" s="61">
        <v>0</v>
      </c>
      <c r="ECY11" s="61">
        <v>0</v>
      </c>
      <c r="ECZ11" s="61">
        <v>0</v>
      </c>
      <c r="EDA11" s="61">
        <v>0</v>
      </c>
      <c r="EDB11" s="61">
        <v>60</v>
      </c>
      <c r="EDC11" s="61">
        <v>60</v>
      </c>
      <c r="EDD11" s="61">
        <v>0</v>
      </c>
      <c r="EDE11" s="61">
        <v>200</v>
      </c>
      <c r="EDF11" s="61">
        <v>2</v>
      </c>
      <c r="EDG11" s="61">
        <v>0</v>
      </c>
      <c r="EDH11" s="61">
        <v>200</v>
      </c>
      <c r="EDI11" s="61">
        <v>200</v>
      </c>
      <c r="EDJ11" s="61">
        <v>200</v>
      </c>
      <c r="EDK11" s="61">
        <v>2</v>
      </c>
      <c r="EDL11" s="61">
        <v>200</v>
      </c>
      <c r="EDM11" s="61">
        <v>0</v>
      </c>
      <c r="EDN11" s="61">
        <v>5</v>
      </c>
      <c r="EDO11" s="61">
        <v>5</v>
      </c>
      <c r="EDP11" s="61">
        <v>1000</v>
      </c>
      <c r="EDQ11" s="61">
        <v>1000</v>
      </c>
      <c r="EDR11" s="61">
        <v>5</v>
      </c>
      <c r="EDS11" s="61">
        <v>5</v>
      </c>
      <c r="EDT11" s="61">
        <v>1000</v>
      </c>
      <c r="EDU11" s="61">
        <v>1000</v>
      </c>
      <c r="EDV11" s="61">
        <v>250</v>
      </c>
      <c r="EDW11" s="61">
        <v>100</v>
      </c>
      <c r="EEH11" s="61">
        <v>0</v>
      </c>
      <c r="EEI11" s="61">
        <v>0</v>
      </c>
      <c r="EEJ11" s="61">
        <v>0</v>
      </c>
      <c r="EEK11" s="61">
        <v>0</v>
      </c>
      <c r="EEL11" s="61">
        <v>0</v>
      </c>
      <c r="EEM11" s="61">
        <v>0</v>
      </c>
      <c r="EEN11" s="61">
        <v>48</v>
      </c>
      <c r="EEO11" s="61">
        <v>20</v>
      </c>
      <c r="EEQ11" s="61">
        <v>180</v>
      </c>
      <c r="EER11" s="61">
        <v>360</v>
      </c>
      <c r="EES11" s="61">
        <v>720</v>
      </c>
      <c r="EET11" s="61">
        <v>700</v>
      </c>
      <c r="EEU11" s="61">
        <v>630</v>
      </c>
      <c r="EEV11" s="61">
        <v>630</v>
      </c>
      <c r="EEW11" s="61">
        <v>625</v>
      </c>
      <c r="EEX11" s="61">
        <v>20</v>
      </c>
      <c r="EEY11" s="61">
        <v>40</v>
      </c>
      <c r="EEZ11" s="61">
        <v>0</v>
      </c>
      <c r="EFA11" s="61">
        <v>0</v>
      </c>
      <c r="EFB11" s="61">
        <v>20</v>
      </c>
      <c r="EFC11" s="61">
        <v>20</v>
      </c>
      <c r="EFD11" s="61">
        <v>720</v>
      </c>
      <c r="EFE11" s="61">
        <v>0</v>
      </c>
      <c r="EFF11" s="61">
        <v>0</v>
      </c>
      <c r="EFG11" s="61">
        <v>600</v>
      </c>
      <c r="EFH11" s="61">
        <v>3600</v>
      </c>
      <c r="EFI11" s="61">
        <v>210</v>
      </c>
      <c r="EFK11" s="61">
        <v>1</v>
      </c>
      <c r="EFL11" s="61">
        <v>650</v>
      </c>
      <c r="EFM11" s="61">
        <v>700</v>
      </c>
      <c r="EFN11" s="61">
        <v>1</v>
      </c>
      <c r="EFO11" s="61">
        <v>0</v>
      </c>
      <c r="EFP11" s="61">
        <v>0</v>
      </c>
      <c r="EFQ11" s="61">
        <v>0</v>
      </c>
      <c r="EIF11" s="61">
        <v>0</v>
      </c>
      <c r="EIG11" s="61">
        <v>0</v>
      </c>
      <c r="EIH11" s="61">
        <v>0</v>
      </c>
      <c r="EII11" s="61">
        <v>0</v>
      </c>
      <c r="EIN11" s="61">
        <v>1</v>
      </c>
      <c r="EIO11" s="61">
        <v>1</v>
      </c>
      <c r="EIP11" s="61">
        <v>1200</v>
      </c>
      <c r="EIQ11" s="61">
        <v>38000</v>
      </c>
      <c r="EIU11" s="61">
        <v>44800</v>
      </c>
      <c r="EJA11" s="61">
        <v>5</v>
      </c>
      <c r="EJB11" s="61">
        <v>250</v>
      </c>
      <c r="EJC11" s="61">
        <v>250</v>
      </c>
      <c r="EJF11" s="61">
        <v>100</v>
      </c>
      <c r="EJG11" s="61">
        <v>100</v>
      </c>
      <c r="EJH11" s="61">
        <v>1000</v>
      </c>
      <c r="EJI11" s="61">
        <v>680</v>
      </c>
      <c r="EJJ11" s="61">
        <v>640</v>
      </c>
      <c r="EJL11" s="61">
        <v>650</v>
      </c>
      <c r="EJO11" s="61">
        <v>640</v>
      </c>
      <c r="EJP11" s="61">
        <v>5</v>
      </c>
      <c r="EJQ11" s="61">
        <v>650</v>
      </c>
      <c r="EJR11" s="61">
        <v>5</v>
      </c>
      <c r="EJZ11" s="61">
        <v>5</v>
      </c>
      <c r="EKA11" s="61">
        <v>450</v>
      </c>
      <c r="EKD11" s="61">
        <v>100</v>
      </c>
      <c r="EKE11" s="61">
        <v>0</v>
      </c>
      <c r="EKF11" s="61">
        <v>0</v>
      </c>
      <c r="EKG11" s="61">
        <v>0</v>
      </c>
      <c r="EKH11" s="61">
        <v>0</v>
      </c>
      <c r="EKI11" s="61">
        <v>0</v>
      </c>
      <c r="EKJ11" s="61">
        <v>0</v>
      </c>
      <c r="EKK11" s="61">
        <v>0</v>
      </c>
      <c r="EKL11" s="61">
        <v>1.3168800000000001</v>
      </c>
      <c r="EKM11" s="61">
        <v>10.18</v>
      </c>
      <c r="EKN11" s="61">
        <v>9.75</v>
      </c>
      <c r="EKO11" s="61">
        <v>0.76200000000000001</v>
      </c>
      <c r="EKP11" s="61">
        <v>1.3168800000000001</v>
      </c>
      <c r="EKQ11" s="61">
        <v>10</v>
      </c>
      <c r="EKR11" s="61">
        <v>9.5399999999999991</v>
      </c>
      <c r="EKS11" s="61">
        <v>0.72</v>
      </c>
      <c r="EKT11" s="61">
        <v>1.3168800000000001</v>
      </c>
      <c r="EKU11" s="61">
        <v>10</v>
      </c>
      <c r="EKV11" s="61">
        <v>9.5399999999999991</v>
      </c>
      <c r="EKW11" s="61">
        <v>0.72</v>
      </c>
      <c r="EKX11" s="61">
        <v>1.3168800000000001</v>
      </c>
      <c r="EKY11" s="61">
        <v>10</v>
      </c>
      <c r="EKZ11" s="61">
        <v>9.5399999999999991</v>
      </c>
      <c r="ELA11" s="61">
        <v>0.72</v>
      </c>
      <c r="ELB11" s="61">
        <v>0</v>
      </c>
      <c r="ELC11" s="61">
        <v>0</v>
      </c>
      <c r="ELD11" s="61">
        <v>0</v>
      </c>
      <c r="ELE11" s="61">
        <v>0</v>
      </c>
      <c r="ELF11" s="61">
        <v>0</v>
      </c>
      <c r="ELG11" s="61">
        <v>0</v>
      </c>
      <c r="ELH11" s="61">
        <v>0</v>
      </c>
      <c r="ELI11" s="61">
        <v>0</v>
      </c>
      <c r="ELJ11" s="61">
        <v>250</v>
      </c>
      <c r="ELK11" s="61">
        <v>-20</v>
      </c>
      <c r="ELL11" s="61">
        <v>0</v>
      </c>
      <c r="ELM11" s="61">
        <v>0</v>
      </c>
      <c r="ELN11" s="61">
        <v>0</v>
      </c>
      <c r="ELO11" s="61">
        <v>0</v>
      </c>
      <c r="ELP11" s="61">
        <v>0</v>
      </c>
      <c r="ELQ11" s="61">
        <v>0</v>
      </c>
      <c r="ELR11" s="61">
        <v>0</v>
      </c>
      <c r="ELS11" s="61">
        <v>0</v>
      </c>
      <c r="ELT11" s="61">
        <v>0</v>
      </c>
      <c r="ELU11" s="61">
        <v>0</v>
      </c>
      <c r="ELV11" s="61">
        <v>0</v>
      </c>
      <c r="ELW11" s="61">
        <v>0</v>
      </c>
      <c r="ELX11" s="61">
        <v>0</v>
      </c>
      <c r="ELY11" s="61">
        <v>0</v>
      </c>
      <c r="ELZ11" s="61">
        <v>0</v>
      </c>
      <c r="EMA11" s="61">
        <v>0</v>
      </c>
      <c r="EMB11" s="61">
        <v>0</v>
      </c>
      <c r="EMC11" s="61">
        <v>0</v>
      </c>
      <c r="EMD11" s="61">
        <v>0</v>
      </c>
      <c r="EME11" s="61">
        <v>0</v>
      </c>
      <c r="EMF11" s="61">
        <v>0</v>
      </c>
      <c r="EMG11" s="61">
        <v>0</v>
      </c>
      <c r="EMH11" s="61">
        <v>0</v>
      </c>
      <c r="EMI11" s="61">
        <v>0</v>
      </c>
      <c r="EMJ11" s="61">
        <v>0</v>
      </c>
      <c r="EMK11" s="61">
        <v>0</v>
      </c>
      <c r="EML11" s="61">
        <v>10</v>
      </c>
      <c r="EMM11" s="61">
        <v>0</v>
      </c>
      <c r="EMN11" s="61">
        <v>0</v>
      </c>
      <c r="EMO11" s="61">
        <v>300</v>
      </c>
      <c r="EMP11" s="61">
        <v>1</v>
      </c>
      <c r="EMQ11" s="61">
        <v>500</v>
      </c>
      <c r="EMR11" s="61">
        <v>7000</v>
      </c>
      <c r="EMS11" s="61">
        <v>30</v>
      </c>
      <c r="EMT11" s="61">
        <v>50</v>
      </c>
      <c r="EMU11" s="61">
        <v>0</v>
      </c>
      <c r="EMV11" s="61">
        <v>10000</v>
      </c>
      <c r="EMW11" s="61">
        <v>0</v>
      </c>
      <c r="EMX11" s="61">
        <v>30</v>
      </c>
      <c r="EMY11" s="61">
        <v>5</v>
      </c>
      <c r="EMZ11" s="61">
        <v>0</v>
      </c>
      <c r="ENA11" s="61">
        <v>0</v>
      </c>
      <c r="ENB11" s="61">
        <v>0</v>
      </c>
      <c r="ENC11" s="61">
        <v>0</v>
      </c>
      <c r="END11" s="61">
        <v>1</v>
      </c>
      <c r="ENE11" s="61">
        <v>0</v>
      </c>
      <c r="ENF11" s="61">
        <v>1</v>
      </c>
      <c r="ENG11" s="61">
        <v>0.3</v>
      </c>
      <c r="ENH11" s="61">
        <v>0</v>
      </c>
      <c r="ENI11" s="61">
        <v>0</v>
      </c>
      <c r="ENJ11" s="61">
        <v>0</v>
      </c>
      <c r="ENK11" s="61">
        <v>25</v>
      </c>
      <c r="ENL11" s="61">
        <v>0</v>
      </c>
      <c r="ENM11" s="61">
        <v>0</v>
      </c>
      <c r="ENN11" s="61">
        <v>10000</v>
      </c>
      <c r="ENO11" s="61">
        <v>0</v>
      </c>
      <c r="ENP11" s="61">
        <v>0</v>
      </c>
      <c r="ENQ11" s="61">
        <v>0</v>
      </c>
      <c r="ENR11" s="61">
        <v>0</v>
      </c>
      <c r="ENS11" s="61">
        <v>20</v>
      </c>
      <c r="ENT11" s="61">
        <v>1</v>
      </c>
      <c r="ENU11" s="61">
        <v>1</v>
      </c>
      <c r="ENV11" s="61">
        <v>1</v>
      </c>
      <c r="ENW11" s="61">
        <v>1</v>
      </c>
      <c r="ENX11" s="61">
        <v>0</v>
      </c>
      <c r="ENY11" s="61">
        <v>0</v>
      </c>
      <c r="ENZ11" s="61">
        <v>0</v>
      </c>
      <c r="EOA11" s="61">
        <v>0</v>
      </c>
      <c r="EOB11" s="61">
        <v>0</v>
      </c>
      <c r="EOC11" s="61">
        <v>0</v>
      </c>
      <c r="EOD11" s="61">
        <v>0</v>
      </c>
      <c r="EOE11" s="61">
        <v>0</v>
      </c>
      <c r="EOF11" s="61">
        <v>0</v>
      </c>
      <c r="EOG11" s="61">
        <v>20</v>
      </c>
      <c r="EOH11" s="61">
        <v>40</v>
      </c>
      <c r="EOI11" s="61">
        <v>0.1</v>
      </c>
      <c r="EOJ11" s="61">
        <v>0.2</v>
      </c>
      <c r="EOK11" s="61">
        <v>0</v>
      </c>
      <c r="EOL11" s="61">
        <v>0</v>
      </c>
      <c r="EOM11" s="61">
        <v>0</v>
      </c>
      <c r="EON11" s="61">
        <v>0</v>
      </c>
      <c r="EOO11" s="61">
        <v>100</v>
      </c>
      <c r="EOP11" s="61">
        <v>100</v>
      </c>
      <c r="EOQ11" s="61">
        <v>0</v>
      </c>
      <c r="EOR11" s="61">
        <v>10</v>
      </c>
      <c r="EOS11" s="61">
        <v>3</v>
      </c>
      <c r="EOT11" s="61">
        <v>100</v>
      </c>
      <c r="EOU11" s="61">
        <v>35</v>
      </c>
      <c r="EOV11" s="61">
        <v>0</v>
      </c>
      <c r="EOW11" s="61">
        <v>5</v>
      </c>
      <c r="EOX11" s="61">
        <v>40</v>
      </c>
      <c r="EOY11" s="61">
        <v>60</v>
      </c>
      <c r="EOZ11" s="61">
        <v>10</v>
      </c>
      <c r="EPA11" s="61">
        <v>0</v>
      </c>
      <c r="EPB11" s="61">
        <v>0</v>
      </c>
      <c r="EPC11" s="61">
        <v>0</v>
      </c>
      <c r="EPT11" s="61">
        <v>20</v>
      </c>
      <c r="EPU11" s="61">
        <v>30</v>
      </c>
      <c r="EPV11" s="61">
        <v>0</v>
      </c>
      <c r="EPW11" s="61">
        <v>0</v>
      </c>
      <c r="EPZ11" s="61">
        <v>0</v>
      </c>
      <c r="EQA11" s="61">
        <v>0</v>
      </c>
      <c r="EQB11" s="61">
        <v>30</v>
      </c>
      <c r="EQC11" s="61">
        <v>75</v>
      </c>
      <c r="EQD11" s="61">
        <v>20</v>
      </c>
      <c r="EQE11" s="61">
        <v>30</v>
      </c>
      <c r="EQF11" s="61">
        <v>0</v>
      </c>
      <c r="EQG11" s="61">
        <v>0</v>
      </c>
      <c r="EQJ11" s="61">
        <v>0</v>
      </c>
      <c r="EQK11" s="61">
        <v>0</v>
      </c>
      <c r="EQL11" s="61">
        <v>30</v>
      </c>
      <c r="EQM11" s="61">
        <v>75</v>
      </c>
      <c r="EQN11" s="61">
        <v>20</v>
      </c>
      <c r="EQO11" s="61">
        <v>30</v>
      </c>
      <c r="EQP11" s="61">
        <v>0</v>
      </c>
      <c r="EQQ11" s="61">
        <v>0</v>
      </c>
      <c r="EQT11" s="61">
        <v>0</v>
      </c>
      <c r="EQU11" s="61">
        <v>0</v>
      </c>
      <c r="EQV11" s="61">
        <v>30</v>
      </c>
      <c r="EQW11" s="61">
        <v>75</v>
      </c>
      <c r="EQX11" s="61">
        <v>20</v>
      </c>
      <c r="EQY11" s="61">
        <v>30</v>
      </c>
      <c r="EQZ11" s="61">
        <v>0</v>
      </c>
      <c r="ERA11" s="61">
        <v>0</v>
      </c>
      <c r="ERD11" s="61">
        <v>0</v>
      </c>
      <c r="ERE11" s="61">
        <v>0</v>
      </c>
      <c r="ERF11" s="61">
        <v>30</v>
      </c>
      <c r="ERG11" s="61">
        <v>75</v>
      </c>
      <c r="ERH11" s="61">
        <v>10</v>
      </c>
      <c r="ERI11" s="61">
        <v>20</v>
      </c>
      <c r="ERJ11" s="61">
        <v>5</v>
      </c>
      <c r="ERK11" s="61">
        <v>0</v>
      </c>
      <c r="ERL11" s="61">
        <v>5</v>
      </c>
      <c r="ERM11" s="61">
        <v>0</v>
      </c>
      <c r="ERN11" s="61">
        <v>5</v>
      </c>
      <c r="ERO11" s="61">
        <v>0</v>
      </c>
      <c r="ERP11" s="61">
        <v>5</v>
      </c>
      <c r="ERQ11" s="61">
        <v>0</v>
      </c>
      <c r="ERT11" s="61">
        <v>120</v>
      </c>
      <c r="ERU11" s="61">
        <v>0</v>
      </c>
      <c r="ERV11" s="61">
        <v>30000</v>
      </c>
      <c r="ERW11" s="61">
        <v>30000</v>
      </c>
      <c r="ERX11" s="61">
        <v>17500</v>
      </c>
      <c r="ERY11" s="61">
        <v>0</v>
      </c>
      <c r="ERZ11" s="61">
        <v>40</v>
      </c>
      <c r="ESA11" s="61">
        <v>40</v>
      </c>
      <c r="ESB11" s="61">
        <v>40</v>
      </c>
      <c r="ESC11" s="61">
        <v>0</v>
      </c>
      <c r="ESD11" s="61">
        <v>40</v>
      </c>
      <c r="ESE11" s="61">
        <v>40</v>
      </c>
      <c r="ESF11" s="61">
        <v>40</v>
      </c>
      <c r="ESG11" s="61">
        <v>0</v>
      </c>
      <c r="ESH11" s="61">
        <v>40</v>
      </c>
      <c r="ESI11" s="61">
        <v>40</v>
      </c>
      <c r="ESJ11" s="61">
        <v>40</v>
      </c>
      <c r="ESK11" s="61">
        <v>0</v>
      </c>
      <c r="ESL11" s="61">
        <v>40</v>
      </c>
      <c r="ESM11" s="61">
        <v>40</v>
      </c>
      <c r="ESN11" s="61">
        <v>40</v>
      </c>
      <c r="ESO11" s="61">
        <v>1410</v>
      </c>
      <c r="ESP11" s="61">
        <v>1410</v>
      </c>
      <c r="ESQ11" s="61">
        <v>1410</v>
      </c>
      <c r="ESR11" s="61">
        <v>400</v>
      </c>
      <c r="ESS11" s="61">
        <v>400</v>
      </c>
      <c r="EST11" s="61">
        <v>60000</v>
      </c>
      <c r="ESU11" s="61">
        <v>60000</v>
      </c>
      <c r="ESV11" s="61">
        <v>100</v>
      </c>
      <c r="ESW11" s="61">
        <v>30</v>
      </c>
      <c r="ETM11" s="61">
        <v>5468</v>
      </c>
      <c r="ETN11" s="61">
        <v>88</v>
      </c>
      <c r="ETO11" s="61">
        <v>90</v>
      </c>
      <c r="ETP11" s="61">
        <v>2.16</v>
      </c>
      <c r="EUJ11" s="61">
        <v>1</v>
      </c>
      <c r="EUK11" s="61">
        <v>-10</v>
      </c>
      <c r="EUL11" s="61">
        <v>10</v>
      </c>
      <c r="EUS11" s="61">
        <v>0.5</v>
      </c>
      <c r="EUT11" s="61">
        <v>0</v>
      </c>
      <c r="EUU11" s="61">
        <v>0</v>
      </c>
      <c r="EVB11" s="61">
        <v>4</v>
      </c>
      <c r="EVC11" s="61">
        <v>5</v>
      </c>
      <c r="EVD11" s="61">
        <v>135</v>
      </c>
      <c r="EVE11" s="61">
        <v>1</v>
      </c>
      <c r="EVF11" s="61">
        <v>1</v>
      </c>
      <c r="EVH11" s="61">
        <v>1</v>
      </c>
      <c r="EVI11" s="61">
        <v>0</v>
      </c>
      <c r="EVK11" s="61">
        <v>1</v>
      </c>
      <c r="EVL11" s="61">
        <v>1</v>
      </c>
      <c r="EVM11" s="61">
        <v>0</v>
      </c>
      <c r="EVR11" s="61">
        <v>150</v>
      </c>
      <c r="EVS11" s="61">
        <v>200</v>
      </c>
      <c r="EVT11" s="61">
        <v>75</v>
      </c>
      <c r="EVU11" s="61">
        <v>90</v>
      </c>
      <c r="EVV11" s="61">
        <v>75</v>
      </c>
      <c r="EVW11" s="61">
        <v>90</v>
      </c>
      <c r="EVX11" s="61">
        <v>5</v>
      </c>
      <c r="EVY11" s="61">
        <v>5</v>
      </c>
      <c r="EVZ11" s="61">
        <v>10</v>
      </c>
      <c r="EWA11" s="61">
        <v>10</v>
      </c>
      <c r="EWB11" s="61">
        <v>140</v>
      </c>
      <c r="EWC11" s="61">
        <v>145</v>
      </c>
      <c r="EWD11" s="61">
        <v>140</v>
      </c>
      <c r="EWE11" s="61">
        <v>145</v>
      </c>
      <c r="EWF11" s="61">
        <v>140</v>
      </c>
      <c r="EWG11" s="61">
        <v>145</v>
      </c>
      <c r="EWH11" s="61">
        <v>140</v>
      </c>
      <c r="EWI11" s="61">
        <v>5</v>
      </c>
      <c r="EWJ11" s="61">
        <v>175</v>
      </c>
      <c r="EWK11" s="61">
        <v>5</v>
      </c>
      <c r="EWL11" s="61">
        <v>5</v>
      </c>
      <c r="EWM11" s="61">
        <v>1</v>
      </c>
      <c r="EWN11" s="61">
        <v>44.2</v>
      </c>
      <c r="EWO11" s="61">
        <v>1</v>
      </c>
      <c r="EWS11" s="61">
        <v>150</v>
      </c>
      <c r="EWT11" s="61">
        <v>1000</v>
      </c>
      <c r="EWU11" s="61">
        <v>80</v>
      </c>
      <c r="EWV11" s="61">
        <v>60</v>
      </c>
      <c r="EWW11" s="61">
        <v>45</v>
      </c>
      <c r="EWX11" s="61">
        <v>300</v>
      </c>
      <c r="EWZ11" s="61">
        <v>75</v>
      </c>
      <c r="EXA11" s="61">
        <v>1.2</v>
      </c>
      <c r="EXB11" s="61">
        <v>0</v>
      </c>
      <c r="EXC11" s="61">
        <v>0</v>
      </c>
      <c r="EXD11" s="61">
        <v>0</v>
      </c>
      <c r="EXF11" s="61">
        <v>0.1</v>
      </c>
      <c r="EXG11" s="61">
        <v>0.84</v>
      </c>
      <c r="EXH11" s="61">
        <v>60</v>
      </c>
      <c r="EXI11" s="61">
        <v>0</v>
      </c>
      <c r="EXJ11" s="61">
        <v>90</v>
      </c>
      <c r="EXK11" s="61">
        <v>80</v>
      </c>
      <c r="EXL11" s="61">
        <v>70</v>
      </c>
      <c r="EXM11" s="61">
        <v>60</v>
      </c>
      <c r="EXN11" s="61">
        <v>55</v>
      </c>
      <c r="EXO11" s="61">
        <v>4</v>
      </c>
      <c r="EXP11" s="61">
        <v>20</v>
      </c>
      <c r="EXQ11" s="61">
        <v>0</v>
      </c>
      <c r="EXR11" s="61">
        <v>930</v>
      </c>
      <c r="EXS11" s="61">
        <v>0</v>
      </c>
      <c r="EXT11" s="61">
        <v>5000</v>
      </c>
      <c r="EXU11" s="61">
        <v>50</v>
      </c>
      <c r="EXV11" s="61">
        <v>5</v>
      </c>
      <c r="EXW11" s="61">
        <v>0</v>
      </c>
      <c r="EXX11" s="61">
        <v>90</v>
      </c>
      <c r="EXY11" s="61">
        <v>80</v>
      </c>
      <c r="EXZ11" s="61">
        <v>70</v>
      </c>
      <c r="EYA11" s="61">
        <v>60</v>
      </c>
      <c r="EYB11" s="61">
        <v>55</v>
      </c>
      <c r="EYC11" s="61">
        <v>4</v>
      </c>
      <c r="EYD11" s="61">
        <v>20</v>
      </c>
      <c r="EYE11" s="61">
        <v>500</v>
      </c>
      <c r="EYF11" s="61">
        <v>1000</v>
      </c>
      <c r="EYJ11" s="61">
        <v>0</v>
      </c>
      <c r="EYK11" s="61">
        <v>1</v>
      </c>
      <c r="EYL11" s="61">
        <v>1</v>
      </c>
      <c r="EYM11" s="61">
        <v>0.95</v>
      </c>
      <c r="EYN11" s="61">
        <v>0.98</v>
      </c>
      <c r="EYO11" s="61">
        <v>1</v>
      </c>
      <c r="EYP11" s="61">
        <v>-0.98</v>
      </c>
      <c r="EYQ11" s="61">
        <v>-0.95</v>
      </c>
      <c r="EYR11" s="61">
        <v>0</v>
      </c>
      <c r="EYS11" s="61">
        <v>20</v>
      </c>
      <c r="EYT11" s="61">
        <v>0.9</v>
      </c>
      <c r="EYU11" s="61">
        <v>-0.95</v>
      </c>
      <c r="EYV11" s="61">
        <v>0.95</v>
      </c>
      <c r="EYX11" s="61">
        <v>0</v>
      </c>
      <c r="EYY11" s="61">
        <v>100</v>
      </c>
      <c r="EYZ11" s="61">
        <v>1</v>
      </c>
      <c r="EZA11" s="61">
        <v>100</v>
      </c>
      <c r="EZB11" s="61">
        <v>4</v>
      </c>
      <c r="EZC11" s="61">
        <v>20</v>
      </c>
      <c r="EZD11" s="61">
        <v>90</v>
      </c>
      <c r="EZE11" s="61">
        <v>110</v>
      </c>
      <c r="EZF11" s="61">
        <v>10500</v>
      </c>
      <c r="EZI11" s="61">
        <v>1</v>
      </c>
      <c r="EZJ11" s="61">
        <v>0</v>
      </c>
      <c r="EZK11" s="61">
        <v>2</v>
      </c>
      <c r="EZL11" s="61">
        <v>100</v>
      </c>
      <c r="EZM11" s="61">
        <v>50</v>
      </c>
      <c r="EZN11" s="61">
        <v>25</v>
      </c>
      <c r="EZO11" s="61">
        <v>-25</v>
      </c>
      <c r="EZP11" s="61">
        <v>-50</v>
      </c>
      <c r="EZQ11" s="61">
        <v>4</v>
      </c>
      <c r="EZR11" s="61">
        <v>20</v>
      </c>
      <c r="EZS11" s="61">
        <v>-1476</v>
      </c>
      <c r="EZT11" s="61">
        <v>3280</v>
      </c>
      <c r="EZU11" s="61">
        <v>0</v>
      </c>
      <c r="EZV11" s="61">
        <v>0</v>
      </c>
      <c r="EZW11" s="61">
        <v>4</v>
      </c>
      <c r="EZX11" s="61">
        <v>20</v>
      </c>
      <c r="EZY11" s="61">
        <v>-100</v>
      </c>
      <c r="EZZ11" s="61">
        <v>100</v>
      </c>
      <c r="FAA11" s="61">
        <v>5000</v>
      </c>
      <c r="FAB11" s="61">
        <v>0</v>
      </c>
      <c r="FAC11" s="61">
        <v>1</v>
      </c>
      <c r="FAD11" s="61">
        <v>1</v>
      </c>
      <c r="FAE11" s="61">
        <v>-0.9</v>
      </c>
      <c r="FAF11" s="61">
        <v>-3400</v>
      </c>
      <c r="FAG11" s="61">
        <v>3400</v>
      </c>
      <c r="FAH11" s="61">
        <v>10</v>
      </c>
      <c r="FAI11" s="61">
        <v>0</v>
      </c>
      <c r="FAJ11" s="61">
        <v>100</v>
      </c>
      <c r="FAK11" s="61">
        <v>0</v>
      </c>
      <c r="FAL11" s="61">
        <v>100</v>
      </c>
      <c r="FAM11" s="61">
        <v>0</v>
      </c>
      <c r="FAN11" s="61">
        <v>800</v>
      </c>
      <c r="FAO11" s="61">
        <v>-20</v>
      </c>
      <c r="FAP11" s="61">
        <v>800</v>
      </c>
      <c r="FAQ11" s="61">
        <v>-20</v>
      </c>
      <c r="FAR11" s="61">
        <v>600</v>
      </c>
      <c r="FAS11" s="61">
        <v>0</v>
      </c>
      <c r="FAT11" s="61">
        <v>10</v>
      </c>
      <c r="FAU11" s="61">
        <v>3.3</v>
      </c>
      <c r="FAV11" s="61">
        <v>0.2</v>
      </c>
      <c r="FAW11" s="61">
        <v>3.1</v>
      </c>
      <c r="FAX11" s="61">
        <v>0.05</v>
      </c>
      <c r="FAY11" s="61">
        <v>1.5</v>
      </c>
      <c r="FAZ11" s="61">
        <v>1.7</v>
      </c>
      <c r="FBA11" s="61">
        <v>0.05</v>
      </c>
      <c r="FBB11" s="61">
        <v>0.05</v>
      </c>
      <c r="FBC11" s="61">
        <v>120</v>
      </c>
      <c r="FBD11" s="61">
        <v>5</v>
      </c>
      <c r="FBE11" s="61">
        <v>120</v>
      </c>
      <c r="FBF11" s="61">
        <v>5</v>
      </c>
      <c r="FBG11" s="61">
        <v>55</v>
      </c>
      <c r="FBH11" s="61">
        <v>5</v>
      </c>
      <c r="FBI11" s="61">
        <v>97</v>
      </c>
      <c r="FBJ11" s="61">
        <v>0.1</v>
      </c>
      <c r="FBK11" s="61">
        <v>37</v>
      </c>
      <c r="FBL11" s="61">
        <v>3</v>
      </c>
      <c r="FBM11" s="61">
        <v>60</v>
      </c>
      <c r="FBN11" s="61">
        <v>4</v>
      </c>
      <c r="FBQ11" s="61">
        <v>1</v>
      </c>
      <c r="FBR11" s="61">
        <v>30</v>
      </c>
      <c r="FBU11" s="61">
        <v>20</v>
      </c>
      <c r="FBY11" s="61">
        <v>3</v>
      </c>
      <c r="FBZ11" s="61">
        <v>100</v>
      </c>
      <c r="FCA11" s="61">
        <v>0</v>
      </c>
      <c r="FCB11" s="61">
        <v>0</v>
      </c>
      <c r="FCC11" s="61">
        <v>0</v>
      </c>
      <c r="FCD11" s="61">
        <v>0</v>
      </c>
      <c r="FCE11" s="61">
        <v>0</v>
      </c>
      <c r="FCF11" s="61">
        <v>0</v>
      </c>
      <c r="FCG11" s="61">
        <v>0</v>
      </c>
      <c r="FCH11" s="61">
        <v>0</v>
      </c>
      <c r="FCI11" s="61">
        <v>10</v>
      </c>
      <c r="FCJ11" s="61">
        <v>0.75</v>
      </c>
      <c r="FCK11" s="61">
        <v>0.1</v>
      </c>
      <c r="FCL11" s="61">
        <v>0.55000000000000004</v>
      </c>
      <c r="FCM11" s="61">
        <v>0.1</v>
      </c>
      <c r="FCN11" s="61">
        <v>3</v>
      </c>
      <c r="FCO11" s="61">
        <v>0.05</v>
      </c>
      <c r="FCP11" s="61">
        <v>10</v>
      </c>
      <c r="FCQ11" s="61">
        <v>0.5</v>
      </c>
      <c r="FCR11" s="61">
        <v>5.2</v>
      </c>
      <c r="FCT11" s="61">
        <v>0.01</v>
      </c>
      <c r="FCU11" s="61">
        <v>0.3</v>
      </c>
      <c r="FCV11" s="61">
        <v>0.1</v>
      </c>
      <c r="FCW11" s="61">
        <v>0.6</v>
      </c>
      <c r="FCX11" s="61">
        <v>0.2</v>
      </c>
      <c r="FCY11" s="61">
        <v>0.5</v>
      </c>
      <c r="FCZ11" s="61">
        <v>500</v>
      </c>
      <c r="FDA11" s="61">
        <v>1500</v>
      </c>
      <c r="FDB11" s="61">
        <v>3.5</v>
      </c>
      <c r="FDC11" s="61">
        <v>0.1</v>
      </c>
      <c r="FDD11" s="61">
        <v>0.3</v>
      </c>
      <c r="FDE11" s="61">
        <v>0.1</v>
      </c>
      <c r="FDF11" s="61">
        <v>1.2</v>
      </c>
      <c r="FDG11" s="61">
        <v>0.1</v>
      </c>
      <c r="FDH11" s="61">
        <v>0.3</v>
      </c>
      <c r="FDI11" s="61">
        <v>1</v>
      </c>
      <c r="FDJ11" s="61">
        <v>0.1</v>
      </c>
      <c r="FDK11" s="61">
        <v>500</v>
      </c>
      <c r="FDL11" s="61">
        <v>1500</v>
      </c>
      <c r="FDM11" s="61">
        <v>5</v>
      </c>
      <c r="FDN11" s="61">
        <v>1.5</v>
      </c>
      <c r="FDO11" s="61">
        <v>2</v>
      </c>
      <c r="FDP11" s="61">
        <v>3</v>
      </c>
      <c r="FDQ11" s="61">
        <v>180</v>
      </c>
      <c r="FDR11" s="61">
        <v>180</v>
      </c>
      <c r="FDS11" s="61">
        <v>180</v>
      </c>
      <c r="FDT11" s="61">
        <v>60</v>
      </c>
      <c r="FDU11" s="61">
        <v>10</v>
      </c>
      <c r="FDV11" s="61">
        <v>0</v>
      </c>
      <c r="FDW11" s="61">
        <v>1</v>
      </c>
      <c r="FDX11" s="61">
        <v>120</v>
      </c>
      <c r="FDY11" s="61">
        <v>2</v>
      </c>
      <c r="FDZ11" s="61">
        <v>120</v>
      </c>
      <c r="FEA11" s="61">
        <v>2</v>
      </c>
      <c r="FEB11" s="61">
        <v>38</v>
      </c>
      <c r="FEC11" s="61">
        <v>3</v>
      </c>
      <c r="FED11" s="61">
        <v>0</v>
      </c>
      <c r="FEE11" s="61">
        <v>0</v>
      </c>
      <c r="FEF11" s="61">
        <v>83</v>
      </c>
      <c r="FEG11" s="61">
        <v>0.1</v>
      </c>
      <c r="FEH11" s="61">
        <v>0</v>
      </c>
      <c r="FEI11" s="61">
        <v>0</v>
      </c>
      <c r="FEJ11" s="61">
        <v>1</v>
      </c>
      <c r="FEK11" s="61">
        <v>0</v>
      </c>
      <c r="FEL11" s="61">
        <v>1</v>
      </c>
      <c r="FEM11" s="61">
        <v>0</v>
      </c>
      <c r="FEN11" s="61">
        <v>75</v>
      </c>
      <c r="FEO11" s="61">
        <v>120</v>
      </c>
      <c r="FEP11" s="61">
        <v>2</v>
      </c>
      <c r="FEQ11" s="61">
        <v>2</v>
      </c>
      <c r="FER11" s="61">
        <v>0</v>
      </c>
      <c r="FES11" s="61">
        <v>1</v>
      </c>
      <c r="FET11" s="61">
        <v>0</v>
      </c>
      <c r="FEU11" s="61">
        <v>75</v>
      </c>
      <c r="FEV11" s="61">
        <v>120</v>
      </c>
      <c r="FEW11" s="61">
        <v>2</v>
      </c>
      <c r="FEX11" s="61">
        <v>2</v>
      </c>
      <c r="FEY11" s="61">
        <v>1</v>
      </c>
      <c r="FEZ11" s="61">
        <v>62</v>
      </c>
      <c r="FFA11" s="61">
        <v>2</v>
      </c>
      <c r="FFB11" s="61">
        <v>1</v>
      </c>
      <c r="FFD11" s="61">
        <v>75</v>
      </c>
      <c r="FFE11" s="61">
        <v>120</v>
      </c>
      <c r="FFF11" s="61">
        <v>0.5</v>
      </c>
      <c r="FFG11" s="61">
        <v>0.5</v>
      </c>
      <c r="FFH11" s="61">
        <v>0</v>
      </c>
      <c r="FFI11" s="61">
        <v>0</v>
      </c>
      <c r="FFJ11" s="61">
        <v>0</v>
      </c>
      <c r="FFK11" s="61">
        <v>99</v>
      </c>
      <c r="FFL11" s="61">
        <v>200</v>
      </c>
      <c r="FFM11" s="61">
        <v>2</v>
      </c>
      <c r="FFN11" s="61">
        <v>2</v>
      </c>
      <c r="FFO11" s="61">
        <v>0</v>
      </c>
      <c r="FFP11" s="61">
        <v>2</v>
      </c>
      <c r="FFQ11" s="61">
        <v>0</v>
      </c>
      <c r="FFR11" s="61">
        <v>0</v>
      </c>
      <c r="FFS11" s="61">
        <v>2</v>
      </c>
      <c r="FFT11" s="61">
        <v>0</v>
      </c>
      <c r="FFU11" s="61">
        <v>0</v>
      </c>
      <c r="FFV11" s="61">
        <v>100</v>
      </c>
      <c r="FFW11" s="61">
        <v>0</v>
      </c>
      <c r="FFX11" s="61">
        <v>10</v>
      </c>
      <c r="FFY11" s="61">
        <v>0</v>
      </c>
      <c r="FFZ11" s="61">
        <v>0</v>
      </c>
      <c r="FGA11" s="61">
        <v>0</v>
      </c>
      <c r="FGB11" s="61">
        <v>2</v>
      </c>
      <c r="FGC11" s="61">
        <v>84</v>
      </c>
      <c r="FGD11" s="61">
        <v>0</v>
      </c>
      <c r="FGE11" s="61">
        <v>0</v>
      </c>
      <c r="FGF11" s="61">
        <v>0</v>
      </c>
      <c r="FGG11" s="61">
        <v>0</v>
      </c>
      <c r="FGH11" s="61">
        <v>0</v>
      </c>
      <c r="FGI11" s="61">
        <v>0</v>
      </c>
      <c r="FGJ11" s="61">
        <v>0</v>
      </c>
      <c r="FGK11" s="61">
        <v>0</v>
      </c>
      <c r="FGL11" s="61">
        <v>90</v>
      </c>
      <c r="FGM11" s="61">
        <v>0</v>
      </c>
      <c r="FGN11" s="61">
        <v>0</v>
      </c>
      <c r="FGO11" s="61">
        <v>0</v>
      </c>
      <c r="FGP11" s="61">
        <v>200</v>
      </c>
      <c r="FGQ11" s="61">
        <v>-200</v>
      </c>
      <c r="FGR11" s="61">
        <v>0</v>
      </c>
      <c r="FGS11" s="61">
        <v>-70</v>
      </c>
      <c r="FGT11" s="61">
        <v>100</v>
      </c>
      <c r="FGU11" s="61">
        <v>-100</v>
      </c>
      <c r="FGV11" s="61">
        <v>0</v>
      </c>
      <c r="FGW11" s="61">
        <v>0</v>
      </c>
      <c r="FGX11" s="61">
        <v>0</v>
      </c>
      <c r="FGY11" s="61">
        <v>200</v>
      </c>
      <c r="FGZ11" s="61">
        <v>-200</v>
      </c>
      <c r="FHA11" s="61">
        <v>0</v>
      </c>
      <c r="FHB11" s="61">
        <v>0</v>
      </c>
      <c r="FHC11" s="61">
        <v>0</v>
      </c>
      <c r="FHD11" s="61">
        <v>2</v>
      </c>
      <c r="FHE11" s="61">
        <v>0</v>
      </c>
      <c r="FHF11" s="61">
        <v>0</v>
      </c>
      <c r="FHG11" s="61">
        <v>0</v>
      </c>
      <c r="FHH11" s="61">
        <v>0</v>
      </c>
      <c r="FHI11" s="61">
        <v>0</v>
      </c>
      <c r="FHJ11" s="61">
        <v>0</v>
      </c>
      <c r="FHK11" s="61">
        <v>0</v>
      </c>
      <c r="FHL11" s="61">
        <v>16</v>
      </c>
      <c r="FHM11" s="61">
        <v>0</v>
      </c>
      <c r="FHN11" s="61">
        <v>0</v>
      </c>
      <c r="FHO11" s="61">
        <v>10</v>
      </c>
      <c r="FHP11" s="61">
        <v>0</v>
      </c>
      <c r="FHQ11" s="61">
        <v>16</v>
      </c>
      <c r="FHR11" s="61">
        <v>0</v>
      </c>
      <c r="FHS11" s="61">
        <v>0</v>
      </c>
      <c r="FHT11" s="61">
        <v>10</v>
      </c>
      <c r="FHU11" s="61">
        <v>0</v>
      </c>
      <c r="FHV11" s="61">
        <v>0</v>
      </c>
      <c r="FHW11" s="61">
        <v>0</v>
      </c>
      <c r="FHX11" s="61">
        <v>18</v>
      </c>
      <c r="FHY11" s="61">
        <v>12</v>
      </c>
      <c r="FHZ11" s="61">
        <v>35</v>
      </c>
      <c r="FIA11" s="61">
        <v>0</v>
      </c>
      <c r="FIB11" s="61">
        <v>0</v>
      </c>
      <c r="FIC11" s="61">
        <v>18</v>
      </c>
      <c r="FID11" s="61">
        <v>12</v>
      </c>
      <c r="FIE11" s="61">
        <v>35</v>
      </c>
      <c r="FIF11" s="61">
        <v>0</v>
      </c>
      <c r="FIG11" s="61">
        <v>0</v>
      </c>
      <c r="FIH11" s="61">
        <v>55</v>
      </c>
      <c r="FII11" s="61">
        <v>45</v>
      </c>
      <c r="FIJ11" s="61">
        <v>100</v>
      </c>
      <c r="FIK11" s="61">
        <v>0</v>
      </c>
      <c r="FIL11" s="61">
        <v>0</v>
      </c>
      <c r="FIM11" s="61">
        <v>15</v>
      </c>
      <c r="FIN11" s="61">
        <v>0</v>
      </c>
      <c r="FIO11" s="61">
        <v>250</v>
      </c>
      <c r="FIP11" s="61">
        <v>0</v>
      </c>
      <c r="FIQ11" s="61">
        <v>0</v>
      </c>
      <c r="FIR11" s="61">
        <v>80</v>
      </c>
      <c r="FIS11" s="61">
        <v>20</v>
      </c>
      <c r="FIT11" s="61">
        <v>100</v>
      </c>
      <c r="FIU11" s="61">
        <v>-25</v>
      </c>
      <c r="FIV11" s="61">
        <v>0</v>
      </c>
      <c r="FIW11" s="61">
        <v>60</v>
      </c>
      <c r="FIX11" s="61">
        <v>100</v>
      </c>
      <c r="FIY11" s="61">
        <v>-25</v>
      </c>
      <c r="FIZ11" s="61">
        <v>3600</v>
      </c>
      <c r="FJA11" s="61">
        <v>2</v>
      </c>
      <c r="FJB11" s="61">
        <v>0</v>
      </c>
      <c r="FJC11" s="61">
        <v>10</v>
      </c>
      <c r="FJD11" s="61">
        <v>0</v>
      </c>
      <c r="FJE11" s="61">
        <v>0</v>
      </c>
      <c r="FJF11" s="61">
        <v>9</v>
      </c>
      <c r="FJG11" s="61">
        <v>16</v>
      </c>
      <c r="FJH11" s="61">
        <v>0</v>
      </c>
      <c r="FJI11" s="61">
        <v>0</v>
      </c>
      <c r="FJJ11" s="61">
        <v>4</v>
      </c>
      <c r="FJK11" s="61">
        <v>10</v>
      </c>
      <c r="FJL11" s="61">
        <v>0</v>
      </c>
      <c r="FJM11" s="61">
        <v>0</v>
      </c>
      <c r="FJN11" s="61">
        <v>0</v>
      </c>
      <c r="FJO11" s="61">
        <v>0</v>
      </c>
      <c r="FJP11" s="61">
        <v>0</v>
      </c>
      <c r="FJQ11" s="61">
        <v>0</v>
      </c>
      <c r="FJR11" s="61">
        <v>1</v>
      </c>
      <c r="FJS11" s="61">
        <v>9.5</v>
      </c>
      <c r="FJT11" s="61">
        <v>10</v>
      </c>
      <c r="FJU11" s="61">
        <v>0.3</v>
      </c>
      <c r="FJV11" s="61">
        <v>0</v>
      </c>
      <c r="FJW11" s="61">
        <v>10</v>
      </c>
      <c r="FJX11" s="61">
        <v>0</v>
      </c>
      <c r="FJY11" s="61">
        <v>0</v>
      </c>
      <c r="FJZ11" s="61">
        <v>500</v>
      </c>
      <c r="FKA11" s="61">
        <v>0</v>
      </c>
      <c r="FKB11" s="61">
        <v>10</v>
      </c>
      <c r="FKC11" s="61">
        <v>0</v>
      </c>
      <c r="FKD11" s="61">
        <v>150</v>
      </c>
      <c r="FKE11" s="61">
        <v>-50</v>
      </c>
      <c r="FKF11" s="61">
        <v>1000</v>
      </c>
      <c r="FKG11" s="61">
        <v>0</v>
      </c>
      <c r="FKH11" s="61">
        <v>1</v>
      </c>
      <c r="FKI11" s="61">
        <v>0</v>
      </c>
      <c r="FKJ11" s="61">
        <v>0</v>
      </c>
      <c r="FKK11" s="61">
        <v>0</v>
      </c>
      <c r="FKL11" s="61">
        <v>0</v>
      </c>
      <c r="FKM11" s="61">
        <v>1</v>
      </c>
      <c r="FKN11" s="61">
        <v>0</v>
      </c>
      <c r="FKO11" s="61">
        <v>10</v>
      </c>
      <c r="FKP11" s="61">
        <v>0</v>
      </c>
      <c r="FKQ11" s="61">
        <v>0</v>
      </c>
      <c r="FKR11" s="61">
        <v>1</v>
      </c>
      <c r="FKS11" s="61">
        <v>0</v>
      </c>
      <c r="FKT11" s="61">
        <v>0</v>
      </c>
      <c r="FKU11" s="61">
        <v>16</v>
      </c>
      <c r="FKV11" s="61">
        <v>0</v>
      </c>
      <c r="FKW11" s="61">
        <v>0</v>
      </c>
      <c r="FKX11" s="61">
        <v>0</v>
      </c>
      <c r="FKY11" s="61">
        <v>0</v>
      </c>
      <c r="FKZ11" s="61">
        <v>16</v>
      </c>
      <c r="FLA11" s="61">
        <v>0</v>
      </c>
      <c r="FLB11" s="61">
        <v>0</v>
      </c>
      <c r="FLC11" s="61">
        <v>16</v>
      </c>
      <c r="FLD11" s="61">
        <v>0</v>
      </c>
      <c r="FLE11" s="61">
        <v>0</v>
      </c>
      <c r="FLF11" s="61">
        <v>0</v>
      </c>
      <c r="FLG11" s="61">
        <v>0</v>
      </c>
      <c r="FLH11" s="61">
        <v>0</v>
      </c>
      <c r="FLI11" s="61">
        <v>0</v>
      </c>
      <c r="FLJ11" s="61">
        <v>0</v>
      </c>
      <c r="FLK11" s="61">
        <v>2</v>
      </c>
      <c r="FLL11" s="61">
        <v>120</v>
      </c>
      <c r="FLM11" s="61">
        <v>0</v>
      </c>
      <c r="FLN11" s="61">
        <v>2</v>
      </c>
      <c r="FLO11" s="61">
        <v>120</v>
      </c>
      <c r="FLP11" s="61">
        <v>0</v>
      </c>
      <c r="FLQ11" s="61">
        <v>2</v>
      </c>
      <c r="FLR11" s="61">
        <v>120</v>
      </c>
      <c r="FLS11" s="61">
        <v>0</v>
      </c>
      <c r="FLT11" s="61">
        <v>2</v>
      </c>
      <c r="FLU11" s="61">
        <v>120</v>
      </c>
      <c r="FLV11" s="61">
        <v>1</v>
      </c>
      <c r="FLW11" s="61">
        <v>100</v>
      </c>
      <c r="FMG11" s="61">
        <v>18</v>
      </c>
      <c r="FMH11" s="61">
        <v>18</v>
      </c>
      <c r="FMI11" s="61">
        <v>18</v>
      </c>
      <c r="FMJ11" s="61">
        <v>18</v>
      </c>
      <c r="FMP11" s="61">
        <v>4</v>
      </c>
      <c r="FMQ11" s="61">
        <v>4</v>
      </c>
      <c r="FMR11" s="61">
        <v>20</v>
      </c>
      <c r="FMS11" s="61">
        <v>7.5</v>
      </c>
      <c r="FMT11" s="61">
        <v>22.5</v>
      </c>
      <c r="FMV11" s="61">
        <v>1</v>
      </c>
      <c r="FMW11" s="61">
        <v>12</v>
      </c>
      <c r="FMX11" s="61">
        <v>30</v>
      </c>
      <c r="FMY11" s="61">
        <v>7</v>
      </c>
      <c r="FMZ11" s="61">
        <v>48</v>
      </c>
      <c r="FNA11" s="61">
        <v>650</v>
      </c>
      <c r="FNB11" s="61">
        <v>950</v>
      </c>
      <c r="FNC11" s="61">
        <v>4000</v>
      </c>
      <c r="FND11" s="61">
        <v>30</v>
      </c>
      <c r="FNE11" s="61">
        <v>6</v>
      </c>
      <c r="FNG11" s="61">
        <v>3</v>
      </c>
      <c r="FNH11" s="61">
        <v>42</v>
      </c>
      <c r="FNJ11" s="61">
        <v>924</v>
      </c>
      <c r="FNV11" s="61">
        <v>1</v>
      </c>
      <c r="FNW11" s="61">
        <v>250</v>
      </c>
      <c r="FNX11" s="61">
        <v>40</v>
      </c>
      <c r="FNY11" s="61">
        <v>80</v>
      </c>
      <c r="FNZ11" s="61">
        <v>3</v>
      </c>
      <c r="FOA11" s="61">
        <v>15</v>
      </c>
      <c r="FOB11" s="61">
        <v>1800</v>
      </c>
      <c r="FOC11" s="61">
        <v>50</v>
      </c>
      <c r="FOD11" s="61">
        <v>300</v>
      </c>
      <c r="FOI11" s="61">
        <v>1800</v>
      </c>
      <c r="FOJ11" s="61">
        <v>1800</v>
      </c>
      <c r="FOK11" s="61">
        <v>0</v>
      </c>
      <c r="FOL11" s="61">
        <v>50</v>
      </c>
      <c r="FOM11" s="61">
        <v>50</v>
      </c>
      <c r="FOS11" s="61">
        <v>1</v>
      </c>
      <c r="FOT11" s="61">
        <v>0</v>
      </c>
      <c r="FOU11" s="61">
        <v>990</v>
      </c>
      <c r="FOV11" s="61">
        <v>-950</v>
      </c>
      <c r="FOW11" s="61">
        <v>-650</v>
      </c>
      <c r="FOY11" s="61">
        <v>1000</v>
      </c>
      <c r="FOZ11" s="61">
        <v>10</v>
      </c>
      <c r="FPK11" s="61">
        <v>1</v>
      </c>
      <c r="FPL11" s="61">
        <v>1</v>
      </c>
      <c r="FPM11" s="61">
        <v>1</v>
      </c>
      <c r="FPN11" s="61">
        <v>1</v>
      </c>
      <c r="FPO11" s="61">
        <v>-5</v>
      </c>
      <c r="FPP11" s="61">
        <v>-2</v>
      </c>
      <c r="FPQ11" s="61">
        <v>2</v>
      </c>
      <c r="FPR11" s="61">
        <v>2</v>
      </c>
      <c r="FPS11" s="61">
        <v>95</v>
      </c>
      <c r="FPT11" s="61">
        <v>100</v>
      </c>
      <c r="FPU11" s="61">
        <v>10</v>
      </c>
      <c r="FPV11" s="61">
        <v>30</v>
      </c>
      <c r="FPW11" s="61">
        <v>0</v>
      </c>
      <c r="FPX11" s="61">
        <v>0</v>
      </c>
      <c r="FPY11" s="61">
        <v>10</v>
      </c>
      <c r="FPZ11" s="61">
        <v>10000</v>
      </c>
      <c r="FQA11" s="61">
        <v>1400</v>
      </c>
      <c r="FQB11" s="61">
        <v>100</v>
      </c>
      <c r="FQC11" s="61">
        <v>20</v>
      </c>
      <c r="FQD11" s="61">
        <v>0</v>
      </c>
      <c r="FQE11" s="61">
        <v>100</v>
      </c>
      <c r="FQF11" s="61">
        <v>0</v>
      </c>
      <c r="FQG11" s="61">
        <v>0</v>
      </c>
      <c r="FQH11" s="61">
        <v>20</v>
      </c>
      <c r="FQI11" s="61">
        <v>4000</v>
      </c>
      <c r="FQJ11" s="61">
        <v>4000</v>
      </c>
      <c r="FQL11" s="61">
        <v>850</v>
      </c>
      <c r="FQM11" s="61">
        <v>30</v>
      </c>
      <c r="FQN11" s="61">
        <v>0</v>
      </c>
      <c r="FQO11" s="61">
        <v>400</v>
      </c>
      <c r="FQP11" s="61">
        <v>-1</v>
      </c>
      <c r="FQQ11" s="61">
        <v>4</v>
      </c>
      <c r="FQR11" s="61">
        <v>3</v>
      </c>
      <c r="FQS11" s="61">
        <v>10</v>
      </c>
      <c r="FQT11" s="61">
        <v>60</v>
      </c>
      <c r="FQU11" s="61">
        <v>120</v>
      </c>
      <c r="FQV11" s="61">
        <v>3</v>
      </c>
      <c r="FQW11" s="61">
        <v>3</v>
      </c>
      <c r="FQX11" s="61">
        <v>3</v>
      </c>
      <c r="FQY11" s="61">
        <v>3</v>
      </c>
      <c r="FQZ11" s="61">
        <v>-5</v>
      </c>
      <c r="FRA11" s="61">
        <v>-5</v>
      </c>
      <c r="FRB11" s="61">
        <v>-5</v>
      </c>
      <c r="FRC11" s="61">
        <v>-5</v>
      </c>
      <c r="FRD11" s="61">
        <v>13</v>
      </c>
      <c r="FRE11" s="61">
        <v>13</v>
      </c>
      <c r="FRF11" s="61">
        <v>13</v>
      </c>
      <c r="FRG11" s="61">
        <v>13</v>
      </c>
      <c r="FRH11" s="61">
        <v>4.5</v>
      </c>
      <c r="FRJ11" s="61">
        <v>45</v>
      </c>
      <c r="FRK11" s="61">
        <v>270</v>
      </c>
      <c r="FRL11" s="61">
        <v>70</v>
      </c>
      <c r="FRM11" s="61">
        <v>-144</v>
      </c>
      <c r="FRN11" s="61">
        <v>0</v>
      </c>
      <c r="FRO11" s="61">
        <v>80</v>
      </c>
      <c r="FRP11" s="61">
        <v>350</v>
      </c>
      <c r="FSO11" s="61">
        <v>0</v>
      </c>
      <c r="FSP11" s="61">
        <v>4</v>
      </c>
      <c r="FSQ11" s="61">
        <v>500</v>
      </c>
      <c r="FSR11" s="61">
        <v>30</v>
      </c>
      <c r="FST11" s="61">
        <v>4000</v>
      </c>
      <c r="FTB11" s="61">
        <v>1.2</v>
      </c>
      <c r="FTD11" s="61">
        <v>50</v>
      </c>
      <c r="FTE11" s="61">
        <v>0</v>
      </c>
      <c r="FTG11" s="61">
        <v>100</v>
      </c>
      <c r="FTH11" s="61">
        <v>100</v>
      </c>
      <c r="FTJ11" s="61">
        <v>100</v>
      </c>
      <c r="FTK11" s="61">
        <v>50</v>
      </c>
      <c r="FTL11" s="61">
        <v>10</v>
      </c>
      <c r="FTM11" s="61">
        <v>25</v>
      </c>
      <c r="FTN11" s="61">
        <v>2500</v>
      </c>
      <c r="FTO11" s="61">
        <v>1</v>
      </c>
      <c r="FTR11" s="61">
        <v>0</v>
      </c>
      <c r="FTS11" s="61">
        <v>380</v>
      </c>
      <c r="FTT11" s="61">
        <v>1</v>
      </c>
      <c r="FTU11" s="61">
        <v>-30</v>
      </c>
      <c r="FTV11" s="61">
        <v>-9</v>
      </c>
      <c r="FTW11" s="61">
        <v>4300</v>
      </c>
      <c r="FTX11" s="61">
        <v>1300</v>
      </c>
      <c r="FTY11" s="61">
        <v>10</v>
      </c>
      <c r="FTZ11" s="61">
        <v>4300</v>
      </c>
      <c r="FUA11" s="61">
        <v>2600</v>
      </c>
      <c r="FUB11" s="61">
        <v>60</v>
      </c>
      <c r="FUC11" s="61">
        <v>0</v>
      </c>
      <c r="FUD11" s="61">
        <v>0</v>
      </c>
      <c r="FUK11" s="61">
        <v>0</v>
      </c>
      <c r="FUL11" s="61">
        <v>0.39062000000000002</v>
      </c>
      <c r="FUN11" s="61">
        <v>5.8590000000000003E-2</v>
      </c>
      <c r="FUO11" s="61">
        <v>2.5</v>
      </c>
      <c r="FUP11" s="61">
        <v>1.1000000000000001</v>
      </c>
      <c r="FUV11" s="61">
        <v>4398</v>
      </c>
      <c r="FUW11" s="61">
        <v>2200</v>
      </c>
      <c r="FUX11" s="61">
        <v>5454</v>
      </c>
      <c r="FUY11" s="61">
        <v>2797</v>
      </c>
      <c r="FUZ11" s="61">
        <v>1499</v>
      </c>
      <c r="FVA11" s="61">
        <v>1499</v>
      </c>
      <c r="FVC11" s="61">
        <v>53.1</v>
      </c>
      <c r="FVD11" s="61">
        <v>53</v>
      </c>
      <c r="FVF11" s="61">
        <v>660</v>
      </c>
      <c r="FVN11" s="61">
        <v>0</v>
      </c>
      <c r="FVO11" s="61">
        <v>0.39062000000000002</v>
      </c>
      <c r="FVQ11" s="61">
        <v>5.8590000000000003E-2</v>
      </c>
      <c r="FVR11" s="61">
        <v>2.5</v>
      </c>
      <c r="FVS11" s="61">
        <v>1.1000000000000001</v>
      </c>
      <c r="FVY11" s="61">
        <v>4750</v>
      </c>
      <c r="FVZ11" s="61">
        <v>2000</v>
      </c>
      <c r="FWA11" s="61">
        <v>4900</v>
      </c>
      <c r="FWB11" s="61">
        <v>2150</v>
      </c>
      <c r="FWC11" s="61">
        <v>1500</v>
      </c>
      <c r="FWD11" s="61">
        <v>1500</v>
      </c>
      <c r="FWF11" s="61">
        <v>50</v>
      </c>
      <c r="FWG11" s="61">
        <v>50</v>
      </c>
      <c r="FWI11" s="61">
        <v>660</v>
      </c>
      <c r="FWQ11" s="61">
        <v>0</v>
      </c>
      <c r="FWR11" s="61">
        <v>0.39062000000000002</v>
      </c>
      <c r="FWT11" s="61">
        <v>5.8590000000000003E-2</v>
      </c>
      <c r="FWU11" s="61">
        <v>2.5</v>
      </c>
      <c r="FWV11" s="61">
        <v>1.1000000000000001</v>
      </c>
      <c r="FXB11" s="61">
        <v>4750</v>
      </c>
      <c r="FXC11" s="61">
        <v>2000</v>
      </c>
      <c r="FXD11" s="61">
        <v>4900</v>
      </c>
      <c r="FXE11" s="61">
        <v>2150</v>
      </c>
      <c r="FXF11" s="61">
        <v>1500</v>
      </c>
      <c r="FXG11" s="61">
        <v>1500</v>
      </c>
      <c r="FXI11" s="61">
        <v>50</v>
      </c>
      <c r="FXJ11" s="61">
        <v>50</v>
      </c>
      <c r="FXL11" s="61">
        <v>660</v>
      </c>
      <c r="FXT11" s="61">
        <v>0</v>
      </c>
      <c r="FXU11" s="61">
        <v>0.39062000000000002</v>
      </c>
      <c r="FXW11" s="61">
        <v>5.8590000000000003E-2</v>
      </c>
      <c r="FXX11" s="61">
        <v>2.5</v>
      </c>
      <c r="FXY11" s="61">
        <v>1.1000000000000001</v>
      </c>
      <c r="FYE11" s="61">
        <v>4750</v>
      </c>
      <c r="FYF11" s="61">
        <v>2000</v>
      </c>
      <c r="FYG11" s="61">
        <v>4900</v>
      </c>
      <c r="FYH11" s="61">
        <v>2150</v>
      </c>
      <c r="FYI11" s="61">
        <v>1500</v>
      </c>
      <c r="FYJ11" s="61">
        <v>1500</v>
      </c>
      <c r="FYL11" s="61">
        <v>50</v>
      </c>
      <c r="FYM11" s="61">
        <v>50</v>
      </c>
      <c r="FYO11" s="61">
        <v>660</v>
      </c>
      <c r="FYQ11" s="61">
        <v>0</v>
      </c>
      <c r="FYR11" s="61">
        <v>1000</v>
      </c>
      <c r="FYS11" s="61">
        <v>300</v>
      </c>
      <c r="FYT11" s="61">
        <v>48</v>
      </c>
      <c r="FYU11" s="61">
        <v>-1.6</v>
      </c>
      <c r="FYV11" s="61">
        <v>-4</v>
      </c>
      <c r="FYW11" s="61">
        <v>100</v>
      </c>
      <c r="FYX11" s="61">
        <v>10</v>
      </c>
      <c r="FYY11" s="61">
        <v>0</v>
      </c>
      <c r="FYZ11" s="61">
        <v>1</v>
      </c>
      <c r="FZA11" s="61">
        <v>10</v>
      </c>
      <c r="FZB11" s="61">
        <v>0</v>
      </c>
      <c r="FZI11" s="61">
        <v>100</v>
      </c>
      <c r="FZJ11" s="61">
        <v>50</v>
      </c>
      <c r="FZK11" s="61">
        <v>100</v>
      </c>
      <c r="FZL11" s="61">
        <v>12000</v>
      </c>
      <c r="FZM11" s="61">
        <v>100</v>
      </c>
      <c r="FZN11" s="61">
        <v>-100</v>
      </c>
      <c r="FZO11" s="61">
        <v>0</v>
      </c>
      <c r="FZP11" s="61">
        <v>0</v>
      </c>
      <c r="FZQ11" s="61">
        <v>-25</v>
      </c>
      <c r="FZS11" s="61">
        <v>0</v>
      </c>
      <c r="FZT11" s="61">
        <v>1</v>
      </c>
      <c r="FZU11" s="61">
        <v>0</v>
      </c>
      <c r="FZV11" s="61">
        <v>0</v>
      </c>
      <c r="FZW11" s="61">
        <v>0</v>
      </c>
      <c r="FZX11" s="61">
        <v>1</v>
      </c>
      <c r="FZY11" s="61">
        <v>0</v>
      </c>
      <c r="FZZ11" s="61">
        <v>0</v>
      </c>
      <c r="GAA11" s="61">
        <v>10</v>
      </c>
      <c r="GAB11" s="61">
        <v>0</v>
      </c>
      <c r="GAC11" s="61">
        <v>0.5</v>
      </c>
      <c r="GAD11" s="61">
        <v>0</v>
      </c>
      <c r="GAE11" s="61">
        <v>0</v>
      </c>
      <c r="GAF11" s="61">
        <v>60000</v>
      </c>
      <c r="GAG11" s="61">
        <v>0</v>
      </c>
      <c r="GAH11" s="61">
        <v>60000</v>
      </c>
      <c r="GAI11" s="61">
        <v>0</v>
      </c>
      <c r="GAK11" s="61">
        <v>4</v>
      </c>
      <c r="GAL11" s="61">
        <v>0</v>
      </c>
      <c r="GAM11" s="61">
        <v>1</v>
      </c>
      <c r="GAN11" s="61">
        <v>0</v>
      </c>
      <c r="GAR11" s="61">
        <v>80</v>
      </c>
      <c r="GAT11" s="61">
        <v>48</v>
      </c>
      <c r="GBI11" s="61">
        <v>53</v>
      </c>
      <c r="GBJ11" s="61">
        <v>53</v>
      </c>
      <c r="GBK11" s="61">
        <v>53</v>
      </c>
      <c r="GBL11" s="61">
        <v>53</v>
      </c>
      <c r="GBW11" s="61">
        <v>0</v>
      </c>
      <c r="GBX11" s="61">
        <v>0</v>
      </c>
      <c r="GBY11" s="61">
        <v>1</v>
      </c>
      <c r="GBZ11" s="61">
        <v>3</v>
      </c>
      <c r="GCA11" s="61">
        <v>57</v>
      </c>
      <c r="GCB11" s="61">
        <v>59</v>
      </c>
      <c r="GCC11" s="61">
        <v>2</v>
      </c>
      <c r="GCD11" s="61">
        <v>2</v>
      </c>
      <c r="GCE11" s="61">
        <v>60</v>
      </c>
      <c r="GCG11" s="61">
        <v>48</v>
      </c>
      <c r="GCW11" s="61">
        <v>20</v>
      </c>
      <c r="GCX11" s="61">
        <v>30</v>
      </c>
      <c r="GCY11" s="61">
        <v>1</v>
      </c>
      <c r="GDD11" s="61">
        <v>110</v>
      </c>
      <c r="GDE11" s="61">
        <v>0.2</v>
      </c>
      <c r="GDH11" s="61">
        <v>100</v>
      </c>
      <c r="GDI11" s="61">
        <v>0.2</v>
      </c>
      <c r="GDK11" s="61">
        <v>350</v>
      </c>
      <c r="GDL11" s="61">
        <v>105</v>
      </c>
      <c r="GDM11" s="61">
        <v>105</v>
      </c>
      <c r="GDN11" s="61">
        <v>105</v>
      </c>
      <c r="GDW11" s="61">
        <v>-1225</v>
      </c>
      <c r="GDX11" s="61">
        <v>4900</v>
      </c>
      <c r="GDZ11" s="61">
        <v>0.2</v>
      </c>
      <c r="GEA11" s="61">
        <v>100</v>
      </c>
      <c r="GEB11" s="61">
        <v>200</v>
      </c>
      <c r="GEX11" s="61">
        <v>20</v>
      </c>
      <c r="GEY11" s="61">
        <v>30</v>
      </c>
      <c r="GEZ11" s="61">
        <v>1</v>
      </c>
      <c r="GFE11" s="61">
        <v>110</v>
      </c>
      <c r="GFF11" s="61">
        <v>0.4</v>
      </c>
      <c r="GFI11" s="61">
        <v>100</v>
      </c>
      <c r="GFJ11" s="61">
        <v>0.2</v>
      </c>
      <c r="GFL11" s="61">
        <v>100</v>
      </c>
      <c r="GFN11" s="61">
        <v>100</v>
      </c>
      <c r="GFO11" s="61">
        <v>100</v>
      </c>
      <c r="GGA11" s="61">
        <v>0.2</v>
      </c>
      <c r="GGB11" s="61">
        <v>100</v>
      </c>
      <c r="GGC11" s="61">
        <v>200</v>
      </c>
      <c r="GHU11" s="61">
        <v>0</v>
      </c>
      <c r="GHV11" s="61">
        <v>0.1</v>
      </c>
      <c r="GHW11" s="61">
        <v>100</v>
      </c>
      <c r="GHX11" s="61">
        <v>100</v>
      </c>
      <c r="GHY11" s="61">
        <v>100</v>
      </c>
      <c r="GHZ11" s="61">
        <v>205</v>
      </c>
      <c r="GIA11" s="61">
        <v>0</v>
      </c>
      <c r="GIB11" s="61">
        <v>0</v>
      </c>
      <c r="GIC11" s="61">
        <v>1</v>
      </c>
      <c r="GID11" s="61">
        <v>0</v>
      </c>
      <c r="GIE11" s="61">
        <v>100</v>
      </c>
      <c r="GIF11" s="61">
        <v>0</v>
      </c>
      <c r="GIG11" s="61">
        <v>1</v>
      </c>
      <c r="GIH11" s="61">
        <v>1</v>
      </c>
      <c r="GII11" s="61">
        <v>1</v>
      </c>
      <c r="GIJ11" s="61">
        <v>1</v>
      </c>
      <c r="GIK11" s="61">
        <v>0</v>
      </c>
      <c r="GIL11" s="61">
        <v>0</v>
      </c>
      <c r="GIM11" s="61">
        <v>70</v>
      </c>
      <c r="GIN11" s="61">
        <v>65</v>
      </c>
      <c r="GIO11" s="61">
        <v>70</v>
      </c>
      <c r="GIP11" s="61">
        <v>100</v>
      </c>
      <c r="GIQ11" s="61">
        <v>100</v>
      </c>
      <c r="GIR11" s="61">
        <v>0</v>
      </c>
      <c r="GIS11" s="61">
        <v>0</v>
      </c>
      <c r="GIT11" s="61">
        <v>1</v>
      </c>
      <c r="GIU11" s="61">
        <v>100</v>
      </c>
      <c r="GIV11" s="61">
        <v>0.02</v>
      </c>
      <c r="GIW11" s="61">
        <v>100</v>
      </c>
      <c r="GIX11" s="61">
        <v>49</v>
      </c>
      <c r="GIY11" s="61">
        <v>0</v>
      </c>
      <c r="GIZ11" s="61">
        <v>1</v>
      </c>
      <c r="GJA11" s="61">
        <v>7</v>
      </c>
      <c r="GJB11" s="61">
        <v>0</v>
      </c>
      <c r="GJC11" s="61">
        <v>100</v>
      </c>
      <c r="GJD11" s="61">
        <v>0</v>
      </c>
      <c r="GJE11" s="61">
        <v>1</v>
      </c>
      <c r="GJF11" s="61">
        <v>1</v>
      </c>
      <c r="GJG11" s="61">
        <v>1</v>
      </c>
      <c r="GJH11" s="61">
        <v>1</v>
      </c>
      <c r="GJI11" s="61">
        <v>0</v>
      </c>
      <c r="GJJ11" s="61">
        <v>0</v>
      </c>
      <c r="GJK11" s="61">
        <v>70</v>
      </c>
      <c r="GJL11" s="61">
        <v>50</v>
      </c>
      <c r="GJM11" s="61">
        <v>67</v>
      </c>
      <c r="GJN11" s="61">
        <v>0</v>
      </c>
      <c r="GJO11" s="61">
        <v>100</v>
      </c>
      <c r="GJP11" s="61">
        <v>0</v>
      </c>
      <c r="GJQ11" s="61">
        <v>0</v>
      </c>
      <c r="GJR11" s="61">
        <v>0.2</v>
      </c>
      <c r="GJS11" s="61">
        <v>100</v>
      </c>
      <c r="GJT11" s="61">
        <v>100</v>
      </c>
      <c r="GJU11" s="61">
        <v>100</v>
      </c>
      <c r="GJV11" s="61">
        <v>205</v>
      </c>
      <c r="GJW11" s="61">
        <v>0</v>
      </c>
      <c r="GJX11" s="61">
        <v>1</v>
      </c>
      <c r="GJY11" s="61">
        <v>1</v>
      </c>
      <c r="GJZ11" s="61">
        <v>1</v>
      </c>
      <c r="GKA11" s="61">
        <v>1</v>
      </c>
      <c r="GKB11" s="61">
        <v>1</v>
      </c>
      <c r="GKC11" s="61">
        <v>1</v>
      </c>
      <c r="GKD11" s="61">
        <v>0</v>
      </c>
      <c r="GKE11" s="61">
        <v>0</v>
      </c>
      <c r="GKF11" s="61">
        <v>40</v>
      </c>
      <c r="GKG11" s="61">
        <v>20</v>
      </c>
      <c r="GKH11" s="61">
        <v>28</v>
      </c>
      <c r="GKI11" s="61">
        <v>0</v>
      </c>
      <c r="GKJ11" s="61">
        <v>100</v>
      </c>
      <c r="GKK11" s="61">
        <v>0</v>
      </c>
      <c r="GKL11" s="61">
        <v>1.5</v>
      </c>
      <c r="GKM11" s="61">
        <v>3.0000000000000001E-3</v>
      </c>
      <c r="GKN11" s="61">
        <v>1</v>
      </c>
      <c r="GKO11" s="61">
        <v>1</v>
      </c>
      <c r="GKP11" s="61">
        <v>10</v>
      </c>
      <c r="GKQ11" s="61">
        <v>0.6</v>
      </c>
      <c r="GKR11" s="61">
        <v>0</v>
      </c>
      <c r="GKS11" s="61">
        <v>1</v>
      </c>
      <c r="GKT11" s="61">
        <v>12</v>
      </c>
      <c r="GKU11" s="61">
        <v>1</v>
      </c>
      <c r="GKV11" s="61">
        <v>1</v>
      </c>
      <c r="GKW11" s="61">
        <v>1</v>
      </c>
      <c r="GKX11" s="61">
        <v>1</v>
      </c>
      <c r="GKY11" s="61">
        <v>0</v>
      </c>
      <c r="GKZ11" s="61">
        <v>0</v>
      </c>
      <c r="GLA11" s="61">
        <v>1.1000000000000001</v>
      </c>
      <c r="GLB11" s="61">
        <v>0.7</v>
      </c>
      <c r="GLC11" s="61">
        <v>1</v>
      </c>
      <c r="GLD11" s="61">
        <v>0</v>
      </c>
      <c r="GLE11" s="61">
        <v>100</v>
      </c>
      <c r="GLF11" s="61">
        <v>0</v>
      </c>
      <c r="GLG11" s="61">
        <v>0</v>
      </c>
      <c r="GLH11" s="61">
        <v>0.1</v>
      </c>
      <c r="GLI11" s="61">
        <v>100</v>
      </c>
      <c r="GLJ11" s="61">
        <v>100</v>
      </c>
      <c r="GLK11" s="61">
        <v>100</v>
      </c>
      <c r="GLL11" s="61">
        <v>205</v>
      </c>
      <c r="GLM11" s="61">
        <v>0</v>
      </c>
      <c r="GLN11" s="61">
        <v>1</v>
      </c>
      <c r="GLO11" s="61">
        <v>1</v>
      </c>
      <c r="GLP11" s="61">
        <v>1</v>
      </c>
      <c r="GLQ11" s="61">
        <v>1</v>
      </c>
      <c r="GLR11" s="61">
        <v>1</v>
      </c>
      <c r="GLS11" s="61">
        <v>1</v>
      </c>
      <c r="GLT11" s="61">
        <v>0</v>
      </c>
      <c r="GLU11" s="61">
        <v>0</v>
      </c>
      <c r="GLV11" s="61">
        <v>99</v>
      </c>
      <c r="GLW11" s="61">
        <v>85</v>
      </c>
      <c r="GLX11" s="61">
        <v>90</v>
      </c>
      <c r="GLY11" s="61">
        <v>0</v>
      </c>
      <c r="GLZ11" s="61">
        <v>100</v>
      </c>
      <c r="GMA11" s="61">
        <v>0</v>
      </c>
      <c r="GMB11" s="61">
        <v>0</v>
      </c>
      <c r="GMC11" s="61">
        <v>0.1</v>
      </c>
      <c r="GMD11" s="61">
        <v>0.5</v>
      </c>
      <c r="GME11" s="61">
        <v>0.5</v>
      </c>
      <c r="GMF11" s="61">
        <v>100</v>
      </c>
      <c r="GMG11" s="61">
        <v>40</v>
      </c>
      <c r="GMH11" s="61">
        <v>0</v>
      </c>
      <c r="GMI11" s="61">
        <v>1</v>
      </c>
      <c r="GMJ11" s="61">
        <v>1</v>
      </c>
      <c r="GMK11" s="61">
        <v>1</v>
      </c>
      <c r="GML11" s="61">
        <v>1</v>
      </c>
      <c r="GMM11" s="61">
        <v>1</v>
      </c>
      <c r="GMN11" s="61">
        <v>1</v>
      </c>
      <c r="GMO11" s="61">
        <v>0</v>
      </c>
      <c r="GMP11" s="61">
        <v>0</v>
      </c>
      <c r="GMQ11" s="61">
        <v>80</v>
      </c>
      <c r="GMR11" s="61">
        <v>30</v>
      </c>
      <c r="GMS11" s="61">
        <v>50</v>
      </c>
      <c r="GMT11" s="61">
        <v>0</v>
      </c>
      <c r="GMU11" s="61">
        <v>100</v>
      </c>
      <c r="GMV11" s="61">
        <v>10</v>
      </c>
      <c r="GMW11" s="61">
        <v>0</v>
      </c>
      <c r="GMX11" s="61">
        <v>1</v>
      </c>
      <c r="GMY11" s="61">
        <v>10</v>
      </c>
      <c r="GMZ11" s="61">
        <v>10</v>
      </c>
      <c r="GNA11" s="61">
        <v>10</v>
      </c>
      <c r="GNB11" s="61">
        <v>205</v>
      </c>
      <c r="GNC11" s="61">
        <v>0</v>
      </c>
      <c r="GND11" s="61">
        <v>0</v>
      </c>
      <c r="GNE11" s="61">
        <v>1</v>
      </c>
      <c r="GNF11" s="61">
        <v>1</v>
      </c>
      <c r="GNG11" s="61">
        <v>1</v>
      </c>
      <c r="GNH11" s="61">
        <v>1</v>
      </c>
      <c r="GNI11" s="61">
        <v>1</v>
      </c>
      <c r="GNJ11" s="61">
        <v>0</v>
      </c>
      <c r="GNK11" s="61">
        <v>0</v>
      </c>
      <c r="GNL11" s="61">
        <v>95</v>
      </c>
      <c r="GNM11" s="61">
        <v>75</v>
      </c>
      <c r="GNN11" s="61">
        <v>75</v>
      </c>
      <c r="GNO11" s="61">
        <v>0</v>
      </c>
      <c r="GNP11" s="61">
        <v>100</v>
      </c>
      <c r="GNQ11" s="61">
        <v>0</v>
      </c>
      <c r="GNR11" s="61">
        <v>0</v>
      </c>
      <c r="GNS11" s="61">
        <v>1</v>
      </c>
      <c r="GNT11" s="61">
        <v>10</v>
      </c>
      <c r="GNU11" s="61">
        <v>10</v>
      </c>
      <c r="GNV11" s="61">
        <v>10</v>
      </c>
      <c r="GNW11" s="61">
        <v>205</v>
      </c>
      <c r="GNX11" s="61">
        <v>0</v>
      </c>
      <c r="GNY11" s="61">
        <v>0</v>
      </c>
      <c r="GNZ11" s="61">
        <v>1</v>
      </c>
      <c r="GOA11" s="61">
        <v>1</v>
      </c>
      <c r="GOB11" s="61">
        <v>1</v>
      </c>
      <c r="GOC11" s="61">
        <v>1</v>
      </c>
      <c r="GOD11" s="61">
        <v>1</v>
      </c>
      <c r="GOE11" s="61">
        <v>0</v>
      </c>
      <c r="GOF11" s="61">
        <v>0</v>
      </c>
      <c r="GOG11" s="61">
        <v>95</v>
      </c>
      <c r="GOH11" s="61">
        <v>75</v>
      </c>
      <c r="GOI11" s="61">
        <v>75</v>
      </c>
      <c r="GOJ11" s="61">
        <v>0</v>
      </c>
      <c r="GOK11" s="61">
        <v>100</v>
      </c>
      <c r="GOL11" s="61">
        <v>0</v>
      </c>
      <c r="GOM11" s="61">
        <v>0</v>
      </c>
      <c r="GON11" s="61">
        <v>0</v>
      </c>
      <c r="GOO11" s="61">
        <v>0</v>
      </c>
      <c r="GOP11" s="61">
        <v>0</v>
      </c>
      <c r="GOQ11" s="61">
        <v>0</v>
      </c>
      <c r="GOR11" s="61">
        <v>0</v>
      </c>
      <c r="GOS11" s="61">
        <v>0</v>
      </c>
      <c r="GOT11" s="61">
        <v>0</v>
      </c>
      <c r="GOU11" s="61">
        <v>0</v>
      </c>
      <c r="GOV11" s="61">
        <v>0</v>
      </c>
      <c r="GOW11" s="61">
        <v>0</v>
      </c>
      <c r="GOX11" s="61">
        <v>0</v>
      </c>
      <c r="GOY11" s="61">
        <v>0</v>
      </c>
      <c r="GOZ11" s="61">
        <v>0</v>
      </c>
      <c r="GPA11" s="61">
        <v>0</v>
      </c>
      <c r="GPB11" s="61">
        <v>0</v>
      </c>
      <c r="GPC11" s="61">
        <v>0</v>
      </c>
      <c r="GPD11" s="61">
        <v>0</v>
      </c>
      <c r="GPE11" s="61">
        <v>0</v>
      </c>
      <c r="GPF11" s="61">
        <v>0</v>
      </c>
      <c r="GPG11" s="61">
        <v>0</v>
      </c>
      <c r="GPH11" s="61">
        <v>0</v>
      </c>
      <c r="GPI11" s="61">
        <v>0</v>
      </c>
      <c r="GPJ11" s="61">
        <v>0</v>
      </c>
      <c r="GPK11" s="61">
        <v>0</v>
      </c>
      <c r="GPL11" s="61">
        <v>0</v>
      </c>
      <c r="GPM11" s="61">
        <v>0</v>
      </c>
      <c r="GPN11" s="61">
        <v>0</v>
      </c>
      <c r="GPO11" s="61">
        <v>0</v>
      </c>
      <c r="GPP11" s="61">
        <v>0</v>
      </c>
      <c r="GPQ11" s="61">
        <v>0</v>
      </c>
      <c r="GPR11" s="61">
        <v>0</v>
      </c>
      <c r="GPS11" s="61">
        <v>0</v>
      </c>
      <c r="GPT11" s="61">
        <v>0</v>
      </c>
      <c r="GPU11" s="61">
        <v>0</v>
      </c>
      <c r="GPV11" s="61">
        <v>0</v>
      </c>
      <c r="GPW11" s="61">
        <v>0</v>
      </c>
      <c r="GPX11" s="61">
        <v>0</v>
      </c>
      <c r="GPY11" s="61">
        <v>0</v>
      </c>
      <c r="GPZ11" s="61">
        <v>0</v>
      </c>
      <c r="GQA11" s="61">
        <v>0</v>
      </c>
      <c r="GQB11" s="61">
        <v>0</v>
      </c>
      <c r="GQC11" s="61">
        <v>0</v>
      </c>
      <c r="GQD11" s="61">
        <v>0.1</v>
      </c>
      <c r="GQE11" s="61">
        <v>100</v>
      </c>
      <c r="GQF11" s="61">
        <v>205</v>
      </c>
      <c r="GQG11" s="61">
        <v>0</v>
      </c>
      <c r="GQH11" s="61">
        <v>0</v>
      </c>
      <c r="GQI11" s="61">
        <v>1</v>
      </c>
      <c r="GQJ11" s="61">
        <v>20</v>
      </c>
      <c r="GQK11" s="61">
        <v>0</v>
      </c>
      <c r="GQL11" s="61">
        <v>1</v>
      </c>
      <c r="GQM11" s="61">
        <v>1</v>
      </c>
      <c r="GQN11" s="61">
        <v>1</v>
      </c>
      <c r="GQO11" s="61">
        <v>1</v>
      </c>
      <c r="GQP11" s="61">
        <v>0</v>
      </c>
      <c r="GQQ11" s="61">
        <v>0</v>
      </c>
      <c r="GQR11" s="61">
        <v>120</v>
      </c>
      <c r="GQS11" s="61">
        <v>0</v>
      </c>
      <c r="GQT11" s="61">
        <v>100</v>
      </c>
      <c r="GQU11" s="61">
        <v>100</v>
      </c>
      <c r="GQV11" s="61">
        <v>0</v>
      </c>
      <c r="GQW11" s="61">
        <v>0</v>
      </c>
      <c r="GQX11" s="61">
        <v>100</v>
      </c>
      <c r="GQY11" s="61">
        <v>0</v>
      </c>
      <c r="GQZ11" s="61">
        <v>0</v>
      </c>
      <c r="GRA11" s="61">
        <v>2</v>
      </c>
      <c r="GRB11" s="61">
        <v>100</v>
      </c>
      <c r="GRC11" s="61">
        <v>100</v>
      </c>
      <c r="GRD11" s="61">
        <v>100</v>
      </c>
      <c r="GRE11" s="61">
        <v>0.05</v>
      </c>
      <c r="GRF11" s="61">
        <v>0</v>
      </c>
      <c r="GRG11" s="61">
        <v>0</v>
      </c>
      <c r="GRH11" s="61">
        <v>1</v>
      </c>
      <c r="GRI11" s="61">
        <v>1</v>
      </c>
      <c r="GRJ11" s="61">
        <v>1</v>
      </c>
      <c r="GRK11" s="61">
        <v>1</v>
      </c>
      <c r="GRL11" s="61">
        <v>1</v>
      </c>
      <c r="GRM11" s="61">
        <v>0</v>
      </c>
      <c r="GRN11" s="61">
        <v>0</v>
      </c>
      <c r="GRO11" s="61">
        <v>780</v>
      </c>
      <c r="GRP11" s="61">
        <v>720</v>
      </c>
      <c r="GRQ11" s="61">
        <v>740</v>
      </c>
      <c r="GRR11" s="61">
        <v>0</v>
      </c>
      <c r="GRS11" s="61">
        <v>100</v>
      </c>
      <c r="GRT11" s="61">
        <v>-100</v>
      </c>
      <c r="GRU11" s="61">
        <v>0</v>
      </c>
      <c r="GRV11" s="61">
        <v>1</v>
      </c>
      <c r="GRW11" s="61">
        <v>320</v>
      </c>
      <c r="GRX11" s="61">
        <v>320</v>
      </c>
      <c r="GRY11" s="61">
        <v>100</v>
      </c>
      <c r="GRZ11" s="61">
        <v>205</v>
      </c>
      <c r="GSA11" s="61">
        <v>0</v>
      </c>
      <c r="GSB11" s="61">
        <v>0</v>
      </c>
      <c r="GSC11" s="61">
        <v>1</v>
      </c>
      <c r="GSD11" s="61">
        <v>1</v>
      </c>
      <c r="GSE11" s="61">
        <v>1</v>
      </c>
      <c r="GSF11" s="61">
        <v>1</v>
      </c>
      <c r="GSG11" s="61">
        <v>1</v>
      </c>
      <c r="GSH11" s="61">
        <v>0</v>
      </c>
      <c r="GSI11" s="61">
        <v>0</v>
      </c>
      <c r="GSJ11" s="61">
        <v>400</v>
      </c>
      <c r="GSK11" s="61">
        <v>0</v>
      </c>
      <c r="GSL11" s="61">
        <v>0</v>
      </c>
      <c r="GSM11" s="61">
        <v>0</v>
      </c>
      <c r="GSN11" s="61">
        <v>100</v>
      </c>
      <c r="GSO11" s="61">
        <v>0</v>
      </c>
      <c r="GSP11" s="61">
        <v>0</v>
      </c>
      <c r="GSQ11" s="61">
        <v>0</v>
      </c>
      <c r="GSR11" s="61">
        <v>0</v>
      </c>
      <c r="GSS11" s="61">
        <v>0</v>
      </c>
      <c r="GST11" s="61">
        <v>0</v>
      </c>
      <c r="GSU11" s="61">
        <v>0</v>
      </c>
      <c r="GSV11" s="61">
        <v>0</v>
      </c>
      <c r="GSW11" s="61">
        <v>0</v>
      </c>
      <c r="GSX11" s="61">
        <v>0</v>
      </c>
      <c r="GSY11" s="61">
        <v>0</v>
      </c>
      <c r="GSZ11" s="61">
        <v>0</v>
      </c>
      <c r="GTA11" s="61">
        <v>0</v>
      </c>
      <c r="GTB11" s="61">
        <v>0</v>
      </c>
      <c r="GTC11" s="61">
        <v>0</v>
      </c>
      <c r="GTD11" s="61">
        <v>0</v>
      </c>
      <c r="GTE11" s="61">
        <v>0</v>
      </c>
      <c r="GTF11" s="61">
        <v>0</v>
      </c>
      <c r="GTG11" s="61">
        <v>0</v>
      </c>
      <c r="GTH11" s="61">
        <v>0</v>
      </c>
      <c r="GTI11" s="61">
        <v>0</v>
      </c>
      <c r="GTJ11" s="61">
        <v>0</v>
      </c>
      <c r="GTK11" s="61">
        <v>0</v>
      </c>
      <c r="GTL11" s="61">
        <v>0.2</v>
      </c>
      <c r="GTM11" s="61">
        <v>100</v>
      </c>
      <c r="GTN11" s="61">
        <v>100</v>
      </c>
      <c r="GTO11" s="61">
        <v>100</v>
      </c>
      <c r="GTP11" s="61">
        <v>205</v>
      </c>
      <c r="GTQ11" s="61">
        <v>0</v>
      </c>
      <c r="GTR11" s="61">
        <v>1</v>
      </c>
      <c r="GTS11" s="61">
        <v>1</v>
      </c>
      <c r="GTT11" s="61">
        <v>1</v>
      </c>
      <c r="GTU11" s="61">
        <v>1</v>
      </c>
      <c r="GTV11" s="61">
        <v>1</v>
      </c>
      <c r="GTW11" s="61">
        <v>1</v>
      </c>
      <c r="GTX11" s="61">
        <v>0</v>
      </c>
      <c r="GTY11" s="61">
        <v>0</v>
      </c>
      <c r="GTZ11" s="61">
        <v>40</v>
      </c>
      <c r="GUA11" s="61">
        <v>20</v>
      </c>
      <c r="GUB11" s="61">
        <v>28</v>
      </c>
      <c r="GUC11" s="61">
        <v>0</v>
      </c>
      <c r="GUD11" s="61">
        <v>100</v>
      </c>
      <c r="GUE11" s="61">
        <v>0</v>
      </c>
      <c r="GUF11" s="61">
        <v>0</v>
      </c>
      <c r="GUG11" s="61">
        <v>0.2</v>
      </c>
      <c r="GUH11" s="61">
        <v>100</v>
      </c>
      <c r="GUI11" s="61">
        <v>100</v>
      </c>
      <c r="GUJ11" s="61">
        <v>100</v>
      </c>
      <c r="GUK11" s="61">
        <v>205</v>
      </c>
      <c r="GUL11" s="61">
        <v>0</v>
      </c>
      <c r="GUM11" s="61">
        <v>1</v>
      </c>
      <c r="GUN11" s="61">
        <v>1</v>
      </c>
      <c r="GUO11" s="61">
        <v>1</v>
      </c>
      <c r="GUP11" s="61">
        <v>1</v>
      </c>
      <c r="GUQ11" s="61">
        <v>1</v>
      </c>
      <c r="GUR11" s="61">
        <v>1</v>
      </c>
      <c r="GUS11" s="61">
        <v>0</v>
      </c>
      <c r="GUT11" s="61">
        <v>0</v>
      </c>
      <c r="GUU11" s="61">
        <v>40</v>
      </c>
      <c r="GUV11" s="61">
        <v>20</v>
      </c>
      <c r="GUW11" s="61">
        <v>28</v>
      </c>
      <c r="GUX11" s="61">
        <v>0</v>
      </c>
      <c r="GUY11" s="61">
        <v>100</v>
      </c>
      <c r="GUZ11" s="61">
        <v>0</v>
      </c>
      <c r="GVA11" s="61">
        <v>0</v>
      </c>
      <c r="GVB11" s="61">
        <v>0</v>
      </c>
      <c r="GVC11" s="61">
        <v>50</v>
      </c>
      <c r="GVD11" s="61">
        <v>50</v>
      </c>
      <c r="GVE11" s="61">
        <v>100</v>
      </c>
      <c r="GVF11" s="61">
        <v>205</v>
      </c>
      <c r="GVG11" s="61">
        <v>0</v>
      </c>
      <c r="GVH11" s="61">
        <v>1</v>
      </c>
      <c r="GVI11" s="61">
        <v>1</v>
      </c>
      <c r="GVJ11" s="61">
        <v>1</v>
      </c>
      <c r="GVK11" s="61">
        <v>1</v>
      </c>
      <c r="GVL11" s="61">
        <v>1</v>
      </c>
      <c r="GVM11" s="61">
        <v>1</v>
      </c>
      <c r="GVN11" s="61">
        <v>0</v>
      </c>
      <c r="GVO11" s="61">
        <v>0</v>
      </c>
      <c r="GVP11" s="61">
        <v>100</v>
      </c>
      <c r="GVQ11" s="61">
        <v>0</v>
      </c>
      <c r="GVR11" s="61">
        <v>50</v>
      </c>
      <c r="GVS11" s="61">
        <v>0</v>
      </c>
      <c r="GVT11" s="61">
        <v>100</v>
      </c>
      <c r="GVU11" s="61">
        <v>0</v>
      </c>
      <c r="GVV11" s="61">
        <v>0</v>
      </c>
      <c r="GVW11" s="61">
        <v>0.1</v>
      </c>
      <c r="GVX11" s="61">
        <v>100</v>
      </c>
      <c r="GVY11" s="61">
        <v>100</v>
      </c>
      <c r="GVZ11" s="61">
        <v>100</v>
      </c>
      <c r="GWA11" s="61">
        <v>205</v>
      </c>
      <c r="GWB11" s="61">
        <v>0</v>
      </c>
      <c r="GWC11" s="61">
        <v>0</v>
      </c>
      <c r="GWD11" s="61">
        <v>1</v>
      </c>
      <c r="GWE11" s="61">
        <v>1</v>
      </c>
      <c r="GWF11" s="61">
        <v>1</v>
      </c>
      <c r="GWG11" s="61">
        <v>1</v>
      </c>
      <c r="GWH11" s="61">
        <v>1</v>
      </c>
      <c r="GWI11" s="61">
        <v>0</v>
      </c>
      <c r="GWJ11" s="61">
        <v>0</v>
      </c>
      <c r="GWK11" s="61">
        <v>30</v>
      </c>
      <c r="GWL11" s="61">
        <v>15</v>
      </c>
      <c r="GWM11" s="61">
        <v>25</v>
      </c>
      <c r="GWN11" s="61">
        <v>0</v>
      </c>
      <c r="GWO11" s="61">
        <v>100</v>
      </c>
      <c r="GWP11" s="61">
        <v>0</v>
      </c>
      <c r="GWQ11" s="61">
        <v>0</v>
      </c>
      <c r="GWR11" s="61">
        <v>0.1</v>
      </c>
      <c r="GWS11" s="61">
        <v>100</v>
      </c>
      <c r="GWT11" s="61">
        <v>100</v>
      </c>
      <c r="GWU11" s="61">
        <v>100</v>
      </c>
      <c r="GWV11" s="61">
        <v>205</v>
      </c>
      <c r="GWW11" s="61">
        <v>0</v>
      </c>
      <c r="GWX11" s="61">
        <v>1</v>
      </c>
      <c r="GWY11" s="61">
        <v>1</v>
      </c>
      <c r="GWZ11" s="61">
        <v>1</v>
      </c>
      <c r="GXA11" s="61">
        <v>1</v>
      </c>
      <c r="GXB11" s="61">
        <v>1</v>
      </c>
      <c r="GXC11" s="61">
        <v>1</v>
      </c>
      <c r="GXD11" s="61">
        <v>0</v>
      </c>
      <c r="GXE11" s="61">
        <v>0</v>
      </c>
      <c r="GXF11" s="61">
        <v>99</v>
      </c>
      <c r="GXG11" s="61">
        <v>85</v>
      </c>
      <c r="GXH11" s="61">
        <v>90</v>
      </c>
      <c r="GXI11" s="61">
        <v>0</v>
      </c>
      <c r="GXJ11" s="61">
        <v>100</v>
      </c>
      <c r="GXK11" s="61">
        <v>0</v>
      </c>
      <c r="GZB11" s="61">
        <v>0</v>
      </c>
      <c r="GZC11" s="61">
        <v>0.1</v>
      </c>
      <c r="GZD11" s="61">
        <v>100</v>
      </c>
      <c r="GZE11" s="61">
        <v>205</v>
      </c>
      <c r="GZF11" s="61">
        <v>0</v>
      </c>
      <c r="GZG11" s="61">
        <v>0</v>
      </c>
      <c r="GZH11" s="61">
        <v>1</v>
      </c>
      <c r="GZI11" s="61">
        <v>20</v>
      </c>
      <c r="GZJ11" s="61">
        <v>0</v>
      </c>
      <c r="GZK11" s="61">
        <v>1</v>
      </c>
      <c r="GZL11" s="61">
        <v>1</v>
      </c>
      <c r="GZM11" s="61">
        <v>1</v>
      </c>
      <c r="GZN11" s="61">
        <v>1</v>
      </c>
      <c r="GZO11" s="61">
        <v>0</v>
      </c>
      <c r="GZP11" s="61">
        <v>0</v>
      </c>
      <c r="GZQ11" s="61">
        <v>120</v>
      </c>
      <c r="GZR11" s="61">
        <v>0</v>
      </c>
      <c r="GZS11" s="61">
        <v>100</v>
      </c>
      <c r="GZT11" s="61">
        <v>100</v>
      </c>
      <c r="GZU11" s="61">
        <v>0</v>
      </c>
      <c r="GZV11" s="61">
        <v>0</v>
      </c>
      <c r="GZW11" s="61">
        <v>100</v>
      </c>
      <c r="GZX11" s="61">
        <v>0</v>
      </c>
      <c r="GZY11" s="61">
        <v>0</v>
      </c>
      <c r="GZZ11" s="61">
        <v>0.2</v>
      </c>
      <c r="HAA11" s="61">
        <v>100</v>
      </c>
      <c r="HAB11" s="61">
        <v>100</v>
      </c>
      <c r="HAC11" s="61">
        <v>100</v>
      </c>
      <c r="HAD11" s="61">
        <v>205</v>
      </c>
      <c r="HAE11" s="61">
        <v>0</v>
      </c>
      <c r="HAF11" s="61">
        <v>1</v>
      </c>
      <c r="HAG11" s="61">
        <v>1</v>
      </c>
      <c r="HAH11" s="61">
        <v>1</v>
      </c>
      <c r="HAI11" s="61">
        <v>1</v>
      </c>
      <c r="HAJ11" s="61">
        <v>1</v>
      </c>
      <c r="HAK11" s="61">
        <v>1</v>
      </c>
      <c r="HAL11" s="61">
        <v>0</v>
      </c>
      <c r="HAM11" s="61">
        <v>0</v>
      </c>
      <c r="HAN11" s="61">
        <v>40</v>
      </c>
      <c r="HAO11" s="61">
        <v>20</v>
      </c>
      <c r="HAP11" s="61">
        <v>28</v>
      </c>
      <c r="HAQ11" s="61">
        <v>0</v>
      </c>
      <c r="HAR11" s="61">
        <v>100</v>
      </c>
      <c r="HAS11" s="61">
        <v>0</v>
      </c>
      <c r="HAT11" s="61">
        <v>0</v>
      </c>
      <c r="HAU11" s="61">
        <v>0</v>
      </c>
      <c r="HAV11" s="61">
        <v>50</v>
      </c>
      <c r="HAW11" s="61">
        <v>50</v>
      </c>
      <c r="HAX11" s="61">
        <v>100</v>
      </c>
      <c r="HAY11" s="61">
        <v>205</v>
      </c>
      <c r="HAZ11" s="61">
        <v>0</v>
      </c>
      <c r="HBA11" s="61">
        <v>1</v>
      </c>
      <c r="HBB11" s="61">
        <v>1</v>
      </c>
      <c r="HBC11" s="61">
        <v>1</v>
      </c>
      <c r="HBD11" s="61">
        <v>1</v>
      </c>
      <c r="HBE11" s="61">
        <v>1</v>
      </c>
      <c r="HBF11" s="61">
        <v>1</v>
      </c>
      <c r="HBG11" s="61">
        <v>0</v>
      </c>
      <c r="HBH11" s="61">
        <v>0</v>
      </c>
      <c r="HBI11" s="61">
        <v>100</v>
      </c>
      <c r="HBJ11" s="61">
        <v>0</v>
      </c>
      <c r="HBK11" s="61">
        <v>50</v>
      </c>
      <c r="HBL11" s="61">
        <v>0</v>
      </c>
      <c r="HBM11" s="61">
        <v>100</v>
      </c>
      <c r="HBN11" s="61">
        <v>0</v>
      </c>
      <c r="HBO11" s="61">
        <v>0</v>
      </c>
      <c r="HBP11" s="61">
        <v>1000</v>
      </c>
      <c r="HBQ11" s="61">
        <v>-1000</v>
      </c>
      <c r="HBR11" s="61">
        <v>1</v>
      </c>
      <c r="HBS11" s="61">
        <v>0</v>
      </c>
      <c r="HBT11" s="61">
        <v>10</v>
      </c>
      <c r="HBU11" s="61">
        <v>10</v>
      </c>
      <c r="HBV11" s="61">
        <v>10</v>
      </c>
      <c r="HBW11" s="61">
        <v>2</v>
      </c>
      <c r="HBX11" s="61">
        <v>5</v>
      </c>
      <c r="HBY11" s="61">
        <v>0</v>
      </c>
      <c r="HBZ11" s="61">
        <v>48</v>
      </c>
      <c r="HCA11" s="61">
        <v>50</v>
      </c>
      <c r="HCB11" s="61">
        <v>1</v>
      </c>
      <c r="HCC11" s="61">
        <v>5000</v>
      </c>
      <c r="HCD11" s="61">
        <v>8000</v>
      </c>
      <c r="HCE11" s="61">
        <v>5000</v>
      </c>
      <c r="HCF11" s="61">
        <v>8000</v>
      </c>
      <c r="HCG11" s="61">
        <v>6</v>
      </c>
      <c r="HCH11" s="61">
        <v>6</v>
      </c>
      <c r="HCI11" s="61">
        <v>0</v>
      </c>
      <c r="HCJ11" s="61">
        <v>5000</v>
      </c>
      <c r="HCK11" s="61">
        <v>-5000</v>
      </c>
      <c r="HCL11" s="61">
        <v>0</v>
      </c>
      <c r="HCM11" s="61">
        <v>0</v>
      </c>
      <c r="HCN11" s="61">
        <v>0.02</v>
      </c>
      <c r="HCO11" s="61">
        <v>1</v>
      </c>
      <c r="HCP11" s="61">
        <v>1</v>
      </c>
      <c r="HCQ11" s="61">
        <v>1</v>
      </c>
      <c r="HCR11" s="61">
        <v>1</v>
      </c>
      <c r="HCS11" s="61">
        <v>0</v>
      </c>
      <c r="HCT11" s="61">
        <v>0</v>
      </c>
      <c r="HCU11" s="61">
        <v>3000</v>
      </c>
      <c r="HCV11" s="61">
        <v>-3000</v>
      </c>
      <c r="HCW11" s="61">
        <v>0</v>
      </c>
      <c r="HCX11" s="61">
        <v>50</v>
      </c>
      <c r="HCY11" s="61">
        <v>98.4</v>
      </c>
      <c r="HCZ11" s="61">
        <v>92.4</v>
      </c>
      <c r="HDA11" s="61">
        <v>0</v>
      </c>
      <c r="HDB11" s="61">
        <v>0.1</v>
      </c>
      <c r="HDC11" s="61">
        <v>100</v>
      </c>
      <c r="HDD11" s="61">
        <v>205</v>
      </c>
      <c r="HDE11" s="61">
        <v>0</v>
      </c>
      <c r="HDF11" s="61">
        <v>0</v>
      </c>
      <c r="HDG11" s="61">
        <v>1</v>
      </c>
      <c r="HDH11" s="61">
        <v>20</v>
      </c>
      <c r="HDI11" s="61">
        <v>0</v>
      </c>
      <c r="HDJ11" s="61">
        <v>1</v>
      </c>
      <c r="HDK11" s="61">
        <v>1</v>
      </c>
      <c r="HDL11" s="61">
        <v>1</v>
      </c>
      <c r="HDM11" s="61">
        <v>1</v>
      </c>
      <c r="HDN11" s="61">
        <v>0</v>
      </c>
      <c r="HDO11" s="61">
        <v>0</v>
      </c>
      <c r="HDP11" s="61">
        <v>120</v>
      </c>
      <c r="HDQ11" s="61">
        <v>0</v>
      </c>
      <c r="HDR11" s="61">
        <v>100</v>
      </c>
      <c r="HDS11" s="61">
        <v>100</v>
      </c>
      <c r="HDT11" s="61">
        <v>0</v>
      </c>
      <c r="HDU11" s="61">
        <v>0</v>
      </c>
      <c r="HDV11" s="61">
        <v>100</v>
      </c>
      <c r="HDW11" s="61">
        <v>0</v>
      </c>
      <c r="HDX11" s="61">
        <v>0</v>
      </c>
      <c r="HDY11" s="61">
        <v>0.1</v>
      </c>
      <c r="HDZ11" s="61">
        <v>100</v>
      </c>
      <c r="HEA11" s="61">
        <v>205</v>
      </c>
      <c r="HEB11" s="61">
        <v>0</v>
      </c>
      <c r="HEC11" s="61">
        <v>0</v>
      </c>
      <c r="HED11" s="61">
        <v>1</v>
      </c>
      <c r="HEE11" s="61">
        <v>20</v>
      </c>
      <c r="HEF11" s="61">
        <v>0</v>
      </c>
      <c r="HEG11" s="61">
        <v>1</v>
      </c>
      <c r="HEH11" s="61">
        <v>1</v>
      </c>
      <c r="HEI11" s="61">
        <v>1</v>
      </c>
      <c r="HEJ11" s="61">
        <v>1</v>
      </c>
      <c r="HEK11" s="61">
        <v>0</v>
      </c>
      <c r="HEL11" s="61">
        <v>0</v>
      </c>
      <c r="HEM11" s="61">
        <v>120</v>
      </c>
      <c r="HEN11" s="61">
        <v>0</v>
      </c>
      <c r="HEO11" s="61">
        <v>100</v>
      </c>
      <c r="HEP11" s="61">
        <v>100</v>
      </c>
      <c r="HEQ11" s="61">
        <v>0</v>
      </c>
      <c r="HER11" s="61">
        <v>0</v>
      </c>
      <c r="HES11" s="61">
        <v>100</v>
      </c>
      <c r="HET11" s="61">
        <v>0</v>
      </c>
      <c r="HEU11" s="61">
        <v>0</v>
      </c>
      <c r="HEV11" s="61">
        <v>0.1</v>
      </c>
      <c r="HEW11" s="61">
        <v>100</v>
      </c>
      <c r="HEX11" s="61">
        <v>205</v>
      </c>
      <c r="HEY11" s="61">
        <v>0</v>
      </c>
      <c r="HEZ11" s="61">
        <v>0</v>
      </c>
      <c r="HFA11" s="61">
        <v>1</v>
      </c>
      <c r="HFB11" s="61">
        <v>20</v>
      </c>
      <c r="HFC11" s="61">
        <v>0</v>
      </c>
      <c r="HFD11" s="61">
        <v>1</v>
      </c>
      <c r="HFE11" s="61">
        <v>1</v>
      </c>
      <c r="HFF11" s="61">
        <v>1</v>
      </c>
      <c r="HFG11" s="61">
        <v>1</v>
      </c>
      <c r="HFH11" s="61">
        <v>0</v>
      </c>
      <c r="HFI11" s="61">
        <v>0</v>
      </c>
      <c r="HFJ11" s="61">
        <v>120</v>
      </c>
      <c r="HFK11" s="61">
        <v>0</v>
      </c>
      <c r="HFL11" s="61">
        <v>100</v>
      </c>
      <c r="HFM11" s="61">
        <v>100</v>
      </c>
      <c r="HFN11" s="61">
        <v>0</v>
      </c>
      <c r="HFO11" s="61">
        <v>0</v>
      </c>
      <c r="HFP11" s="61">
        <v>100</v>
      </c>
      <c r="HFQ11" s="61">
        <v>0</v>
      </c>
      <c r="HFR11" s="61">
        <v>0</v>
      </c>
      <c r="HFS11" s="61">
        <v>0.1</v>
      </c>
      <c r="HFT11" s="61">
        <v>100</v>
      </c>
      <c r="HFU11" s="61">
        <v>205</v>
      </c>
      <c r="HFV11" s="61">
        <v>0</v>
      </c>
      <c r="HFW11" s="61">
        <v>0</v>
      </c>
      <c r="HFX11" s="61">
        <v>1</v>
      </c>
      <c r="HFY11" s="61">
        <v>20</v>
      </c>
      <c r="HFZ11" s="61">
        <v>0</v>
      </c>
      <c r="HGA11" s="61">
        <v>1</v>
      </c>
      <c r="HGB11" s="61">
        <v>1</v>
      </c>
      <c r="HGC11" s="61">
        <v>1</v>
      </c>
      <c r="HGD11" s="61">
        <v>1</v>
      </c>
      <c r="HGE11" s="61">
        <v>0</v>
      </c>
      <c r="HGF11" s="61">
        <v>0</v>
      </c>
      <c r="HGG11" s="61">
        <v>120</v>
      </c>
      <c r="HGH11" s="61">
        <v>0</v>
      </c>
      <c r="HGI11" s="61">
        <v>100</v>
      </c>
      <c r="HGJ11" s="61">
        <v>100</v>
      </c>
      <c r="HGK11" s="61">
        <v>0</v>
      </c>
      <c r="HGL11" s="61">
        <v>0</v>
      </c>
      <c r="HGM11" s="61">
        <v>100</v>
      </c>
      <c r="HGN11" s="61">
        <v>0</v>
      </c>
      <c r="HGO11" s="61">
        <v>0</v>
      </c>
      <c r="HGP11" s="61">
        <v>0.1</v>
      </c>
      <c r="HGQ11" s="61">
        <v>100</v>
      </c>
      <c r="HGR11" s="61">
        <v>205</v>
      </c>
      <c r="HGS11" s="61">
        <v>0</v>
      </c>
      <c r="HGT11" s="61">
        <v>0</v>
      </c>
      <c r="HGU11" s="61">
        <v>1</v>
      </c>
      <c r="HGV11" s="61">
        <v>20</v>
      </c>
      <c r="HGW11" s="61">
        <v>0</v>
      </c>
      <c r="HGX11" s="61">
        <v>1</v>
      </c>
      <c r="HGY11" s="61">
        <v>1</v>
      </c>
      <c r="HGZ11" s="61">
        <v>1</v>
      </c>
      <c r="HHA11" s="61">
        <v>1</v>
      </c>
      <c r="HHB11" s="61">
        <v>0</v>
      </c>
      <c r="HHC11" s="61">
        <v>0</v>
      </c>
      <c r="HHD11" s="61">
        <v>120</v>
      </c>
      <c r="HHE11" s="61">
        <v>0</v>
      </c>
      <c r="HHF11" s="61">
        <v>100</v>
      </c>
      <c r="HHG11" s="61">
        <v>100</v>
      </c>
      <c r="HHH11" s="61">
        <v>0</v>
      </c>
      <c r="HHI11" s="61">
        <v>0</v>
      </c>
      <c r="HHJ11" s="61">
        <v>100</v>
      </c>
      <c r="HHK11" s="61">
        <v>0</v>
      </c>
      <c r="HHL11" s="61">
        <v>0</v>
      </c>
      <c r="HHM11" s="61">
        <v>0.1</v>
      </c>
      <c r="HHN11" s="61">
        <v>100</v>
      </c>
      <c r="HHO11" s="61">
        <v>205</v>
      </c>
      <c r="HHP11" s="61">
        <v>0</v>
      </c>
      <c r="HHQ11" s="61">
        <v>0</v>
      </c>
      <c r="HHR11" s="61">
        <v>1</v>
      </c>
      <c r="HHS11" s="61">
        <v>20</v>
      </c>
      <c r="HHT11" s="61">
        <v>0</v>
      </c>
      <c r="HHU11" s="61">
        <v>1</v>
      </c>
      <c r="HHV11" s="61">
        <v>1</v>
      </c>
      <c r="HHW11" s="61">
        <v>1</v>
      </c>
      <c r="HHX11" s="61">
        <v>1</v>
      </c>
      <c r="HHY11" s="61">
        <v>0</v>
      </c>
      <c r="HHZ11" s="61">
        <v>0</v>
      </c>
      <c r="HIA11" s="61">
        <v>120</v>
      </c>
      <c r="HIB11" s="61">
        <v>0</v>
      </c>
      <c r="HIC11" s="61">
        <v>100</v>
      </c>
      <c r="HID11" s="61">
        <v>100</v>
      </c>
      <c r="HIE11" s="61">
        <v>0</v>
      </c>
      <c r="HIF11" s="61">
        <v>0</v>
      </c>
      <c r="HIG11" s="61">
        <v>100</v>
      </c>
      <c r="HIH11" s="61">
        <v>0</v>
      </c>
      <c r="HII11" s="61">
        <v>0</v>
      </c>
      <c r="HIJ11" s="61">
        <v>0</v>
      </c>
      <c r="HIK11" s="61">
        <v>0</v>
      </c>
      <c r="HIL11" s="61">
        <v>0</v>
      </c>
      <c r="HIM11" s="61">
        <v>0</v>
      </c>
      <c r="HIN11" s="61">
        <v>0</v>
      </c>
      <c r="HIO11" s="61">
        <v>0</v>
      </c>
      <c r="HIP11" s="61">
        <v>0</v>
      </c>
      <c r="HIQ11" s="61">
        <v>0</v>
      </c>
      <c r="HIR11" s="61">
        <v>0</v>
      </c>
      <c r="HIS11" s="61">
        <v>0</v>
      </c>
      <c r="HIT11" s="61">
        <v>0</v>
      </c>
      <c r="HIU11" s="61">
        <v>0</v>
      </c>
      <c r="HIV11" s="61">
        <v>0</v>
      </c>
      <c r="HIW11" s="61">
        <v>0</v>
      </c>
      <c r="HIX11" s="61">
        <v>0</v>
      </c>
      <c r="HIY11" s="61">
        <v>0</v>
      </c>
      <c r="HIZ11" s="61">
        <v>0</v>
      </c>
      <c r="HJA11" s="61">
        <v>0</v>
      </c>
      <c r="HJB11" s="61">
        <v>0</v>
      </c>
      <c r="HJC11" s="61">
        <v>0</v>
      </c>
      <c r="HJD11" s="61">
        <v>0</v>
      </c>
      <c r="HJG11" s="61">
        <v>0</v>
      </c>
      <c r="HJH11" s="61">
        <v>0</v>
      </c>
      <c r="HJM11" s="61">
        <v>12</v>
      </c>
      <c r="HJN11" s="61">
        <v>2</v>
      </c>
      <c r="HJO11" s="61">
        <v>5</v>
      </c>
      <c r="HJY11" s="61">
        <v>235</v>
      </c>
      <c r="HJZ11" s="61">
        <v>235</v>
      </c>
      <c r="HKA11" s="61">
        <v>40</v>
      </c>
      <c r="HKB11" s="61">
        <v>25</v>
      </c>
      <c r="HKC11" s="61">
        <v>232</v>
      </c>
      <c r="HKD11" s="61">
        <v>1</v>
      </c>
      <c r="HKE11" s="61">
        <v>100</v>
      </c>
      <c r="HKG11" s="61">
        <v>70</v>
      </c>
      <c r="HKH11" s="61">
        <v>327</v>
      </c>
      <c r="HKI11" s="61">
        <v>327</v>
      </c>
      <c r="HKJ11" s="61">
        <v>1</v>
      </c>
      <c r="HKK11" s="61">
        <v>10</v>
      </c>
      <c r="HKN11" s="61">
        <v>0</v>
      </c>
      <c r="HKO11" s="61">
        <v>0</v>
      </c>
      <c r="HKP11" s="61">
        <v>0</v>
      </c>
      <c r="HKU11" s="61">
        <v>3</v>
      </c>
      <c r="HKV11" s="61">
        <v>0.1</v>
      </c>
      <c r="HKW11" s="61">
        <v>10</v>
      </c>
      <c r="HKX11" s="61">
        <v>0.5</v>
      </c>
      <c r="HKY11" s="61">
        <v>80</v>
      </c>
      <c r="HKZ11" s="61">
        <v>0</v>
      </c>
      <c r="HLG11" s="61">
        <v>0.01</v>
      </c>
      <c r="HLH11" s="61">
        <v>3.1570000000000001E-2</v>
      </c>
      <c r="HLI11" s="61">
        <v>0.59360000000000002</v>
      </c>
      <c r="HLJ11" s="61">
        <v>100</v>
      </c>
      <c r="HLK11" s="61">
        <v>0</v>
      </c>
      <c r="HLL11" s="61">
        <v>0</v>
      </c>
      <c r="HLM11" s="61">
        <v>0.44428000000000001</v>
      </c>
      <c r="HLN11" s="61">
        <v>0.23694999999999999</v>
      </c>
      <c r="HLO11" s="61">
        <v>99</v>
      </c>
      <c r="HLP11" s="61">
        <v>2</v>
      </c>
      <c r="HLQ11" s="61">
        <v>0</v>
      </c>
      <c r="HLR11" s="61">
        <v>20</v>
      </c>
      <c r="HLS11" s="61">
        <v>5000</v>
      </c>
      <c r="HLT11" s="61">
        <v>5000</v>
      </c>
      <c r="HLU11" s="61">
        <v>60</v>
      </c>
      <c r="HLV11" s="61">
        <v>75</v>
      </c>
      <c r="HLW11" s="61">
        <v>90</v>
      </c>
      <c r="HLX11" s="61">
        <v>100</v>
      </c>
      <c r="HLZ11" s="61">
        <v>0</v>
      </c>
      <c r="HMA11" s="61">
        <v>20</v>
      </c>
      <c r="HMB11" s="61">
        <v>2198</v>
      </c>
      <c r="HMC11" s="61">
        <v>4397</v>
      </c>
      <c r="HMD11" s="61">
        <v>2.5</v>
      </c>
      <c r="HME11" s="61">
        <v>1.25</v>
      </c>
      <c r="HMF11" s="61">
        <v>35</v>
      </c>
      <c r="HMG11" s="61">
        <v>45</v>
      </c>
      <c r="HMI11" s="61">
        <v>-2</v>
      </c>
      <c r="HMJ11" s="61">
        <v>-2</v>
      </c>
      <c r="HMK11" s="61">
        <v>-2</v>
      </c>
      <c r="HML11" s="61">
        <v>-2</v>
      </c>
      <c r="HMN11" s="61">
        <v>50</v>
      </c>
      <c r="HMO11" s="61">
        <v>0.1</v>
      </c>
      <c r="HMT11" s="61">
        <v>20</v>
      </c>
      <c r="HMU11" s="61">
        <v>300</v>
      </c>
      <c r="HMX11" s="61">
        <v>50</v>
      </c>
      <c r="HMY11" s="61">
        <v>0.3</v>
      </c>
      <c r="HMZ11" s="61">
        <v>-145</v>
      </c>
      <c r="HNA11" s="61">
        <v>10</v>
      </c>
      <c r="HNB11" s="61">
        <v>10</v>
      </c>
      <c r="HNC11" s="61">
        <v>0.5</v>
      </c>
      <c r="HND11" s="61">
        <v>105</v>
      </c>
      <c r="HNE11" s="61">
        <v>0.5</v>
      </c>
      <c r="HNF11" s="61">
        <v>0.5</v>
      </c>
      <c r="HNG11" s="61">
        <v>0</v>
      </c>
      <c r="HNH11" s="61">
        <v>2</v>
      </c>
      <c r="HNI11" s="61">
        <v>4397</v>
      </c>
      <c r="HNJ11" s="61">
        <v>4397</v>
      </c>
      <c r="HNK11" s="61">
        <v>4397</v>
      </c>
      <c r="HNL11" s="61">
        <v>4397</v>
      </c>
      <c r="HNM11" s="61">
        <v>50</v>
      </c>
      <c r="HNN11" s="61">
        <v>0.72</v>
      </c>
      <c r="HNO11" s="61">
        <v>0.72</v>
      </c>
      <c r="HNP11" s="61">
        <v>0.72</v>
      </c>
      <c r="HNQ11" s="61">
        <v>0.72</v>
      </c>
      <c r="HNR11" s="61">
        <v>0.72</v>
      </c>
      <c r="HNS11" s="61">
        <v>0.72</v>
      </c>
      <c r="HNT11" s="61">
        <v>0.72</v>
      </c>
      <c r="HNU11" s="61">
        <v>0.72</v>
      </c>
      <c r="HNW11" s="61">
        <v>10</v>
      </c>
      <c r="HNX11" s="61">
        <v>0</v>
      </c>
      <c r="HNY11" s="61">
        <v>150</v>
      </c>
      <c r="HNZ11" s="61">
        <v>1</v>
      </c>
      <c r="HOA11" s="61">
        <v>1</v>
      </c>
      <c r="HOB11" s="61">
        <v>102</v>
      </c>
      <c r="HOC11" s="61">
        <v>112</v>
      </c>
      <c r="HOD11" s="61">
        <v>98</v>
      </c>
      <c r="HOE11" s="61">
        <v>91</v>
      </c>
      <c r="HOF11" s="61">
        <v>112</v>
      </c>
      <c r="HOG11" s="61">
        <v>50</v>
      </c>
      <c r="HOH11" s="61">
        <v>65</v>
      </c>
      <c r="HOI11" s="61">
        <v>85</v>
      </c>
      <c r="HOJ11" s="61">
        <v>75</v>
      </c>
      <c r="HOL11" s="61">
        <v>105</v>
      </c>
      <c r="HOM11" s="61">
        <v>120</v>
      </c>
      <c r="HON11" s="61">
        <v>95</v>
      </c>
      <c r="HOO11" s="61">
        <v>70</v>
      </c>
      <c r="HOP11" s="61">
        <v>140</v>
      </c>
      <c r="HOQ11" s="61">
        <v>0</v>
      </c>
      <c r="HOR11" s="61">
        <v>80</v>
      </c>
      <c r="HOS11" s="61">
        <v>0</v>
      </c>
      <c r="HOT11" s="61">
        <v>120</v>
      </c>
      <c r="HOU11" s="61">
        <v>1</v>
      </c>
      <c r="HOV11" s="61">
        <v>20</v>
      </c>
      <c r="HOW11" s="61">
        <v>5.55</v>
      </c>
      <c r="HOX11" s="61">
        <v>0</v>
      </c>
      <c r="HOY11" s="61">
        <v>0</v>
      </c>
      <c r="HOZ11" s="61">
        <v>120</v>
      </c>
      <c r="HPC11" s="61">
        <v>5</v>
      </c>
      <c r="HPD11" s="61">
        <v>4</v>
      </c>
      <c r="HPE11" s="61">
        <v>4</v>
      </c>
      <c r="HPF11" s="61">
        <v>4</v>
      </c>
      <c r="HPG11" s="61">
        <v>4</v>
      </c>
      <c r="HPH11" s="61">
        <v>56</v>
      </c>
      <c r="HPI11" s="61">
        <v>56</v>
      </c>
      <c r="HPJ11" s="61">
        <v>56</v>
      </c>
      <c r="HPK11" s="61">
        <v>56</v>
      </c>
      <c r="HPL11" s="61">
        <v>0</v>
      </c>
      <c r="HPM11" s="61">
        <v>0</v>
      </c>
      <c r="HPN11" s="61">
        <v>0</v>
      </c>
      <c r="HPO11" s="61">
        <v>0</v>
      </c>
      <c r="HPP11" s="61">
        <v>0</v>
      </c>
      <c r="HPQ11" s="61">
        <v>0</v>
      </c>
      <c r="HPR11" s="61">
        <v>0</v>
      </c>
      <c r="HPS11" s="61">
        <v>0</v>
      </c>
      <c r="HPT11" s="61">
        <v>0</v>
      </c>
      <c r="HPU11" s="61">
        <v>0</v>
      </c>
      <c r="HPV11" s="61">
        <v>0</v>
      </c>
      <c r="HPW11" s="61">
        <v>0</v>
      </c>
      <c r="HPX11" s="61">
        <v>0</v>
      </c>
      <c r="HPY11" s="61">
        <v>0</v>
      </c>
      <c r="HPZ11" s="61">
        <v>0</v>
      </c>
      <c r="HQA11" s="61">
        <v>0</v>
      </c>
      <c r="HQB11" s="61">
        <v>0</v>
      </c>
      <c r="HQC11" s="61">
        <v>0</v>
      </c>
      <c r="HQD11" s="61">
        <v>0</v>
      </c>
      <c r="HQE11" s="61">
        <v>0</v>
      </c>
      <c r="HQF11" s="61">
        <v>0</v>
      </c>
      <c r="HQG11" s="61">
        <v>0</v>
      </c>
      <c r="HQH11" s="61">
        <v>0</v>
      </c>
      <c r="HQI11" s="61">
        <v>0</v>
      </c>
      <c r="HQJ11" s="61">
        <v>0</v>
      </c>
      <c r="HQK11" s="61">
        <v>0</v>
      </c>
      <c r="HQL11" s="61">
        <v>0</v>
      </c>
      <c r="HQM11" s="61">
        <v>0</v>
      </c>
      <c r="HQN11" s="61">
        <v>0</v>
      </c>
      <c r="HQO11" s="61">
        <v>0</v>
      </c>
      <c r="HQP11" s="61">
        <v>0</v>
      </c>
      <c r="HQQ11" s="61">
        <v>0</v>
      </c>
      <c r="HQR11" s="61">
        <v>0</v>
      </c>
      <c r="HQS11" s="61">
        <v>0</v>
      </c>
      <c r="HQT11" s="61">
        <v>0</v>
      </c>
      <c r="HQU11" s="61">
        <v>0</v>
      </c>
      <c r="HQV11" s="61">
        <v>0</v>
      </c>
      <c r="HQW11" s="61">
        <v>0</v>
      </c>
      <c r="HQX11" s="61">
        <v>0</v>
      </c>
      <c r="HQY11" s="61">
        <v>0</v>
      </c>
      <c r="HQZ11" s="61">
        <v>0</v>
      </c>
      <c r="HRA11" s="61">
        <v>0</v>
      </c>
      <c r="HRB11" s="61">
        <v>0</v>
      </c>
      <c r="HRC11" s="61">
        <v>0</v>
      </c>
      <c r="HRD11" s="61">
        <v>0</v>
      </c>
      <c r="HRE11" s="61">
        <v>0</v>
      </c>
      <c r="HRF11" s="61">
        <v>0</v>
      </c>
      <c r="HRG11" s="61">
        <v>0</v>
      </c>
      <c r="HRH11" s="61">
        <v>0</v>
      </c>
      <c r="HRI11" s="61">
        <v>0</v>
      </c>
      <c r="HRJ11" s="61">
        <v>0</v>
      </c>
      <c r="HRK11" s="61">
        <v>0</v>
      </c>
      <c r="HRL11" s="61">
        <v>0</v>
      </c>
      <c r="HRM11" s="61">
        <v>0</v>
      </c>
      <c r="HRN11" s="61">
        <v>0</v>
      </c>
      <c r="HRO11" s="61">
        <v>0</v>
      </c>
      <c r="HRP11" s="61">
        <v>0</v>
      </c>
      <c r="HRQ11" s="61">
        <v>0</v>
      </c>
      <c r="HRR11" s="61">
        <v>0</v>
      </c>
      <c r="HRS11" s="61">
        <v>0</v>
      </c>
      <c r="HRT11" s="61">
        <v>0</v>
      </c>
      <c r="HRU11" s="61">
        <v>0</v>
      </c>
      <c r="HRV11" s="61">
        <v>0</v>
      </c>
      <c r="HRW11" s="61">
        <v>0</v>
      </c>
      <c r="HRX11" s="61">
        <v>0</v>
      </c>
      <c r="HRY11" s="61">
        <v>0</v>
      </c>
      <c r="HRZ11" s="61">
        <v>0</v>
      </c>
      <c r="HSA11" s="61">
        <v>0</v>
      </c>
      <c r="HSB11" s="61">
        <v>0</v>
      </c>
      <c r="HSC11" s="61">
        <v>0</v>
      </c>
      <c r="HSD11" s="61">
        <v>0</v>
      </c>
      <c r="HSE11" s="61">
        <v>0</v>
      </c>
      <c r="HSF11" s="61">
        <v>0</v>
      </c>
      <c r="HSG11" s="61">
        <v>0</v>
      </c>
      <c r="HSH11" s="61">
        <v>0</v>
      </c>
      <c r="HSI11" s="61">
        <v>0</v>
      </c>
      <c r="HSJ11" s="61">
        <v>0</v>
      </c>
      <c r="HSK11" s="61">
        <v>0</v>
      </c>
      <c r="HSL11" s="61">
        <v>0</v>
      </c>
      <c r="HSM11" s="61">
        <v>0</v>
      </c>
      <c r="HSN11" s="61">
        <v>0</v>
      </c>
      <c r="HSO11" s="61">
        <v>0</v>
      </c>
      <c r="HSP11" s="61">
        <v>0</v>
      </c>
      <c r="HSQ11" s="61">
        <v>0</v>
      </c>
      <c r="HSR11" s="61">
        <v>0</v>
      </c>
      <c r="HSS11" s="61">
        <v>0</v>
      </c>
      <c r="HST11" s="61">
        <v>0</v>
      </c>
      <c r="HSU11" s="61">
        <v>0</v>
      </c>
      <c r="HSV11" s="61">
        <v>0</v>
      </c>
      <c r="HSW11" s="61">
        <v>0</v>
      </c>
      <c r="HSX11" s="61">
        <v>0</v>
      </c>
      <c r="HSY11" s="61">
        <v>0</v>
      </c>
      <c r="HSZ11" s="61">
        <v>0</v>
      </c>
      <c r="HTA11" s="61">
        <v>0</v>
      </c>
      <c r="HWN11" s="61">
        <v>0</v>
      </c>
      <c r="HWO11" s="61">
        <v>0</v>
      </c>
      <c r="HWP11" s="61">
        <v>0</v>
      </c>
      <c r="HWQ11" s="61">
        <v>0</v>
      </c>
      <c r="HWR11" s="61">
        <v>0</v>
      </c>
      <c r="HWS11" s="61">
        <v>0</v>
      </c>
      <c r="HWT11" s="61">
        <v>0</v>
      </c>
      <c r="HWU11" s="61">
        <v>0</v>
      </c>
      <c r="HWV11" s="61">
        <v>0</v>
      </c>
      <c r="HWW11" s="61">
        <v>0</v>
      </c>
      <c r="HYB11" s="61">
        <v>0</v>
      </c>
      <c r="HYC11" s="61">
        <v>0</v>
      </c>
      <c r="HYD11" s="61">
        <v>0</v>
      </c>
      <c r="HYE11" s="61">
        <v>0</v>
      </c>
      <c r="HYF11" s="61">
        <v>0</v>
      </c>
      <c r="HYG11" s="61">
        <v>0</v>
      </c>
      <c r="HYH11" s="61">
        <v>0</v>
      </c>
      <c r="HYI11" s="61">
        <v>0</v>
      </c>
      <c r="HYJ11" s="61">
        <v>0</v>
      </c>
      <c r="HYK11" s="61">
        <v>0</v>
      </c>
      <c r="HYL11" s="61">
        <v>0</v>
      </c>
      <c r="HYM11" s="61">
        <v>0</v>
      </c>
      <c r="HYN11" s="61">
        <v>0</v>
      </c>
      <c r="HYO11" s="61">
        <v>0</v>
      </c>
      <c r="HYP11" s="61">
        <v>0</v>
      </c>
      <c r="HYQ11" s="61">
        <v>0</v>
      </c>
      <c r="HYR11" s="61">
        <v>0</v>
      </c>
      <c r="HYS11" s="61">
        <v>0</v>
      </c>
      <c r="HYT11" s="61">
        <v>0</v>
      </c>
      <c r="HYU11" s="61">
        <v>0</v>
      </c>
      <c r="HYV11" s="61">
        <v>0</v>
      </c>
      <c r="HYW11" s="61">
        <v>0</v>
      </c>
      <c r="HYX11" s="61">
        <v>0</v>
      </c>
      <c r="HYY11" s="61">
        <v>0</v>
      </c>
      <c r="HYZ11" s="61">
        <v>0</v>
      </c>
      <c r="HZA11" s="61">
        <v>0</v>
      </c>
      <c r="HZB11" s="61">
        <v>0</v>
      </c>
      <c r="HZC11" s="61">
        <v>0</v>
      </c>
      <c r="HZD11" s="61">
        <v>0</v>
      </c>
      <c r="HZE11" s="61">
        <v>0</v>
      </c>
      <c r="ICR11" s="61">
        <v>1</v>
      </c>
      <c r="ICS11" s="61">
        <v>1</v>
      </c>
      <c r="ICV11" s="61">
        <v>1</v>
      </c>
      <c r="ICX11" s="61">
        <v>0</v>
      </c>
      <c r="ICY11" s="61">
        <v>0</v>
      </c>
      <c r="IDA11" s="61">
        <v>48.4</v>
      </c>
      <c r="IDC11" s="61">
        <v>0</v>
      </c>
      <c r="IDE11" s="61">
        <v>0</v>
      </c>
      <c r="IDF11" s="61">
        <v>0</v>
      </c>
      <c r="IDG11" s="61">
        <v>0</v>
      </c>
      <c r="IDH11" s="61">
        <v>0</v>
      </c>
      <c r="IDI11" s="61">
        <v>0</v>
      </c>
      <c r="IDJ11" s="61">
        <v>0.3</v>
      </c>
      <c r="IDK11" s="61">
        <v>0.8</v>
      </c>
      <c r="IDL11" s="61">
        <v>50</v>
      </c>
      <c r="IDM11" s="61">
        <v>10</v>
      </c>
      <c r="IDN11" s="61">
        <v>1</v>
      </c>
      <c r="IDO11" s="61">
        <v>1</v>
      </c>
      <c r="IDP11" s="61">
        <v>9.5</v>
      </c>
      <c r="IDQ11" s="61">
        <v>10</v>
      </c>
      <c r="IDR11" s="61">
        <v>1</v>
      </c>
      <c r="IDS11" s="61">
        <v>10</v>
      </c>
      <c r="IDT11" s="61">
        <v>9</v>
      </c>
      <c r="IDU11" s="61">
        <v>0</v>
      </c>
      <c r="IDV11" s="61">
        <v>0</v>
      </c>
      <c r="IDW11" s="61">
        <v>0</v>
      </c>
      <c r="IDX11" s="61">
        <v>0</v>
      </c>
      <c r="IDY11" s="61">
        <v>0</v>
      </c>
      <c r="IDZ11" s="61">
        <v>30</v>
      </c>
      <c r="IEA11" s="61">
        <v>80</v>
      </c>
      <c r="IEB11" s="61">
        <v>50</v>
      </c>
      <c r="IEC11" s="61">
        <v>27</v>
      </c>
      <c r="IED11" s="61">
        <v>0.5</v>
      </c>
      <c r="IEE11" s="61">
        <v>0.5</v>
      </c>
      <c r="IEF11" s="61">
        <v>27</v>
      </c>
      <c r="IEG11" s="61">
        <v>100</v>
      </c>
      <c r="IEH11" s="61">
        <v>0</v>
      </c>
      <c r="IEI11" s="61">
        <v>30</v>
      </c>
      <c r="IEJ11" s="61">
        <v>27</v>
      </c>
      <c r="IEK11" s="61">
        <v>0</v>
      </c>
      <c r="IEL11" s="61">
        <v>0</v>
      </c>
      <c r="IEM11" s="61">
        <v>0</v>
      </c>
      <c r="IEN11" s="61">
        <v>0</v>
      </c>
      <c r="IEO11" s="61">
        <v>1650</v>
      </c>
      <c r="IEP11" s="61">
        <v>10</v>
      </c>
      <c r="IEQ11" s="61">
        <v>200</v>
      </c>
      <c r="IER11" s="61">
        <v>400</v>
      </c>
      <c r="IES11" s="61">
        <v>2800</v>
      </c>
      <c r="IET11" s="61">
        <v>5</v>
      </c>
      <c r="IEU11" s="61">
        <v>10000</v>
      </c>
      <c r="IEV11" s="61">
        <v>0</v>
      </c>
      <c r="IEW11" s="61">
        <v>3850</v>
      </c>
      <c r="IEX11" s="61">
        <v>0</v>
      </c>
      <c r="IEY11" s="61">
        <v>5</v>
      </c>
      <c r="IEZ11" s="61">
        <v>5</v>
      </c>
      <c r="IFA11" s="61">
        <v>50</v>
      </c>
      <c r="IFB11" s="61">
        <v>10</v>
      </c>
      <c r="IFC11" s="61">
        <v>100</v>
      </c>
      <c r="IFD11" s="61">
        <v>0</v>
      </c>
      <c r="IFE11" s="61">
        <v>0</v>
      </c>
      <c r="IFF11" s="61">
        <v>1500</v>
      </c>
      <c r="IFG11" s="61">
        <v>0</v>
      </c>
      <c r="IFJ11" s="61">
        <v>0</v>
      </c>
      <c r="IFL11" s="61">
        <v>1</v>
      </c>
      <c r="IFM11" s="61">
        <v>90</v>
      </c>
      <c r="IFN11" s="61">
        <v>3</v>
      </c>
      <c r="IFO11" s="61">
        <v>35</v>
      </c>
      <c r="IFR11" s="61">
        <v>200</v>
      </c>
      <c r="IFS11" s="61">
        <v>0</v>
      </c>
      <c r="IFX11" s="61">
        <v>0</v>
      </c>
      <c r="IFY11" s="61">
        <v>0</v>
      </c>
      <c r="IFZ11" s="61">
        <v>100</v>
      </c>
      <c r="IGA11" s="61">
        <v>3</v>
      </c>
      <c r="IGB11" s="61">
        <v>500</v>
      </c>
      <c r="IGC11" s="61">
        <v>15</v>
      </c>
      <c r="IGD11" s="61">
        <v>60</v>
      </c>
      <c r="IGE11" s="61">
        <v>60</v>
      </c>
      <c r="IGF11" s="61">
        <v>3</v>
      </c>
      <c r="IGG11" s="61">
        <v>30</v>
      </c>
      <c r="IGJ11" s="61">
        <v>0</v>
      </c>
      <c r="IGL11" s="61">
        <v>0</v>
      </c>
      <c r="IGM11" s="61">
        <v>0</v>
      </c>
      <c r="IGN11" s="61">
        <v>0.5</v>
      </c>
      <c r="IGO11" s="61">
        <v>6</v>
      </c>
      <c r="IGP11" s="61">
        <v>25</v>
      </c>
      <c r="IGQ11" s="61">
        <v>0</v>
      </c>
      <c r="IGR11" s="61">
        <v>0</v>
      </c>
      <c r="IGS11" s="61">
        <v>0</v>
      </c>
      <c r="IGT11" s="61">
        <v>-150</v>
      </c>
      <c r="IGU11" s="61">
        <v>5</v>
      </c>
      <c r="IGV11" s="61">
        <v>5</v>
      </c>
      <c r="IGW11" s="61">
        <v>-150</v>
      </c>
      <c r="IGX11" s="61">
        <v>-10</v>
      </c>
      <c r="IGY11" s="61">
        <v>-150</v>
      </c>
      <c r="IGZ11" s="61">
        <v>0</v>
      </c>
      <c r="IHA11" s="61">
        <v>-100</v>
      </c>
      <c r="IHB11" s="61">
        <v>0</v>
      </c>
      <c r="IHC11" s="61">
        <v>0</v>
      </c>
      <c r="IHD11" s="61">
        <v>800</v>
      </c>
      <c r="IHF11" s="61">
        <v>0.2</v>
      </c>
      <c r="IHG11" s="61">
        <v>0.7</v>
      </c>
      <c r="IHH11" s="61">
        <v>4</v>
      </c>
      <c r="IHI11" s="61">
        <v>98</v>
      </c>
      <c r="IHJ11" s="61">
        <v>8</v>
      </c>
      <c r="IHK11" s="61">
        <v>0</v>
      </c>
      <c r="IHL11" s="61">
        <v>20</v>
      </c>
      <c r="IHM11" s="61">
        <v>0</v>
      </c>
      <c r="IHN11" s="61">
        <v>1500</v>
      </c>
      <c r="IHQ11" s="61">
        <v>0</v>
      </c>
      <c r="IHR11" s="61">
        <v>0</v>
      </c>
      <c r="IHS11" s="61">
        <v>1740</v>
      </c>
      <c r="IHT11" s="61">
        <v>10</v>
      </c>
      <c r="IHU11" s="61">
        <v>800</v>
      </c>
      <c r="IHV11" s="61">
        <v>10</v>
      </c>
      <c r="IIA11" s="61">
        <v>100</v>
      </c>
      <c r="IIB11" s="61">
        <v>2</v>
      </c>
      <c r="IIC11" s="61">
        <v>1500</v>
      </c>
      <c r="IID11" s="61">
        <v>6.7</v>
      </c>
      <c r="IIE11" s="61">
        <v>0</v>
      </c>
      <c r="IIF11" s="61">
        <v>95</v>
      </c>
      <c r="IIG11" s="61">
        <v>85</v>
      </c>
      <c r="IIH11" s="61">
        <v>85</v>
      </c>
      <c r="III11" s="61">
        <v>95</v>
      </c>
      <c r="IIJ11" s="61">
        <v>95</v>
      </c>
      <c r="IIK11" s="61">
        <v>9.5399999999999991</v>
      </c>
      <c r="IIL11" s="61">
        <v>9.9710000000000001</v>
      </c>
      <c r="IIM11" s="61">
        <v>720</v>
      </c>
      <c r="IIP11" s="61">
        <v>1.28</v>
      </c>
      <c r="IIQ11" s="61">
        <v>1.5</v>
      </c>
      <c r="IIR11" s="61">
        <v>30</v>
      </c>
      <c r="IIS11" s="61">
        <v>75</v>
      </c>
      <c r="IIT11" s="61">
        <v>9.5399999999999991</v>
      </c>
      <c r="IIU11" s="61">
        <v>9.9710000000000001</v>
      </c>
      <c r="IIV11" s="61">
        <v>720</v>
      </c>
      <c r="IIY11" s="61">
        <v>1.55</v>
      </c>
      <c r="IIZ11" s="61">
        <v>1.75</v>
      </c>
      <c r="IJA11" s="61">
        <v>30</v>
      </c>
      <c r="IJB11" s="61">
        <v>75</v>
      </c>
      <c r="IJC11" s="61">
        <v>9.5399999999999991</v>
      </c>
      <c r="IJD11" s="61">
        <v>9.9710000000000001</v>
      </c>
      <c r="IJE11" s="61">
        <v>720</v>
      </c>
      <c r="IJH11" s="61">
        <v>1.55</v>
      </c>
      <c r="IJI11" s="61">
        <v>1.75</v>
      </c>
      <c r="IJJ11" s="61">
        <v>30</v>
      </c>
      <c r="IJK11" s="61">
        <v>75</v>
      </c>
      <c r="IJL11" s="61">
        <v>9.5399999999999991</v>
      </c>
      <c r="IJM11" s="61">
        <v>9.9710000000000001</v>
      </c>
      <c r="IJN11" s="61">
        <v>720</v>
      </c>
      <c r="IJQ11" s="61">
        <v>1.55</v>
      </c>
      <c r="IJR11" s="61">
        <v>1.75</v>
      </c>
      <c r="IJS11" s="61">
        <v>30</v>
      </c>
      <c r="IJT11" s="61">
        <v>75</v>
      </c>
      <c r="IKK11" s="61">
        <v>1.1000000000000001</v>
      </c>
      <c r="IKN11" s="192">
        <v>0.6</v>
      </c>
      <c r="ILB11" s="61">
        <v>0</v>
      </c>
      <c r="ILC11" s="61">
        <v>0</v>
      </c>
      <c r="ILD11" s="61">
        <v>0</v>
      </c>
      <c r="ILE11" s="61">
        <v>0</v>
      </c>
      <c r="ILF11" s="61">
        <v>0</v>
      </c>
      <c r="ILG11" s="61">
        <v>0</v>
      </c>
      <c r="ILH11" s="61">
        <v>0</v>
      </c>
      <c r="ILI11" s="61">
        <v>0</v>
      </c>
      <c r="ILJ11" s="61">
        <v>1</v>
      </c>
      <c r="ILK11" s="61">
        <v>0</v>
      </c>
      <c r="ILL11" s="61">
        <v>0</v>
      </c>
      <c r="ILM11" s="61">
        <v>0</v>
      </c>
      <c r="ILN11" s="61">
        <v>1</v>
      </c>
      <c r="ILO11" s="61">
        <v>1</v>
      </c>
      <c r="IMR11" s="61">
        <v>1</v>
      </c>
      <c r="IMS11" s="61">
        <v>1</v>
      </c>
      <c r="IMT11" s="61">
        <v>0</v>
      </c>
      <c r="IMU11" s="61">
        <v>2</v>
      </c>
      <c r="IMV11" s="61">
        <v>0</v>
      </c>
      <c r="IMW11" s="61">
        <v>2</v>
      </c>
      <c r="IMX11" s="61">
        <v>1</v>
      </c>
      <c r="IMY11" s="61">
        <v>1</v>
      </c>
      <c r="IMZ11" s="61">
        <v>0</v>
      </c>
      <c r="INA11" s="61">
        <v>2</v>
      </c>
      <c r="INB11" s="61">
        <v>0</v>
      </c>
      <c r="INC11" s="61">
        <v>1</v>
      </c>
      <c r="IND11" s="61">
        <v>1</v>
      </c>
      <c r="INE11" s="61">
        <v>0</v>
      </c>
      <c r="IPC11" s="61">
        <v>0</v>
      </c>
      <c r="IPD11" s="61">
        <v>0</v>
      </c>
      <c r="IPE11" s="61">
        <v>0</v>
      </c>
      <c r="IPF11" s="61">
        <v>0</v>
      </c>
      <c r="IPG11" s="61">
        <v>0</v>
      </c>
      <c r="IPH11" s="61">
        <v>0</v>
      </c>
      <c r="IPI11" s="61">
        <v>0</v>
      </c>
      <c r="IPJ11" s="61">
        <v>0</v>
      </c>
      <c r="IPK11" s="61">
        <v>0</v>
      </c>
      <c r="IPL11" s="61">
        <v>0</v>
      </c>
      <c r="IPM11" s="61">
        <v>0</v>
      </c>
      <c r="IPN11" s="61">
        <v>0</v>
      </c>
      <c r="IPO11" s="61">
        <v>0</v>
      </c>
      <c r="IPP11" s="61">
        <v>0</v>
      </c>
      <c r="IPQ11" s="61">
        <v>0</v>
      </c>
      <c r="IPR11" s="61">
        <v>0</v>
      </c>
      <c r="IPS11" s="61">
        <v>0</v>
      </c>
      <c r="IPT11" s="61">
        <v>0</v>
      </c>
      <c r="IPU11" s="61">
        <v>0</v>
      </c>
      <c r="IPV11" s="61">
        <v>0</v>
      </c>
      <c r="IPW11" s="61">
        <v>0</v>
      </c>
      <c r="IPX11" s="61">
        <v>0</v>
      </c>
      <c r="IPY11" s="61">
        <v>0</v>
      </c>
      <c r="IPZ11" s="61">
        <v>0</v>
      </c>
      <c r="IQA11" s="61">
        <v>0</v>
      </c>
      <c r="IQB11" s="61">
        <v>0</v>
      </c>
      <c r="IQC11" s="61">
        <v>0</v>
      </c>
      <c r="IQD11" s="61">
        <v>0</v>
      </c>
      <c r="IQE11" s="61">
        <v>0</v>
      </c>
      <c r="IQF11" s="61">
        <v>0</v>
      </c>
      <c r="IQG11" s="61">
        <v>0</v>
      </c>
      <c r="IQH11" s="61">
        <v>0</v>
      </c>
      <c r="IQI11" s="61">
        <v>0</v>
      </c>
      <c r="IQJ11" s="61">
        <v>0</v>
      </c>
      <c r="IQK11" s="61">
        <v>0</v>
      </c>
      <c r="IQL11" s="61">
        <v>0</v>
      </c>
      <c r="IQM11" s="61">
        <v>0</v>
      </c>
      <c r="IQN11" s="61">
        <v>0</v>
      </c>
      <c r="IQO11" s="61">
        <v>0</v>
      </c>
      <c r="IQP11" s="61">
        <v>0</v>
      </c>
      <c r="IQQ11" s="61">
        <v>0</v>
      </c>
      <c r="IQR11" s="61">
        <v>0</v>
      </c>
      <c r="IQS11" s="61">
        <v>0</v>
      </c>
      <c r="IQT11" s="61">
        <v>0</v>
      </c>
      <c r="IQU11" s="61">
        <v>0</v>
      </c>
      <c r="IQV11" s="61">
        <v>0</v>
      </c>
      <c r="IQW11" s="61">
        <v>0</v>
      </c>
      <c r="IQX11" s="61">
        <v>0</v>
      </c>
      <c r="IQY11" s="61">
        <v>0</v>
      </c>
      <c r="IQZ11" s="61">
        <v>0</v>
      </c>
      <c r="IRA11" s="61">
        <v>0</v>
      </c>
      <c r="IRB11" s="61">
        <v>0</v>
      </c>
      <c r="IRC11" s="61">
        <v>0</v>
      </c>
      <c r="IRD11" s="61">
        <v>0</v>
      </c>
      <c r="IRE11" s="61">
        <v>0</v>
      </c>
      <c r="IRF11" s="61">
        <v>0</v>
      </c>
      <c r="IRG11" s="61">
        <v>0</v>
      </c>
      <c r="IRH11" s="61">
        <v>0</v>
      </c>
      <c r="IRI11" s="61">
        <v>0</v>
      </c>
      <c r="IRJ11" s="61">
        <v>0</v>
      </c>
      <c r="IRK11" s="61">
        <v>0</v>
      </c>
      <c r="IRL11" s="61">
        <v>0</v>
      </c>
      <c r="IRM11" s="61">
        <v>0</v>
      </c>
      <c r="IRN11" s="61">
        <v>0</v>
      </c>
      <c r="IRO11" s="61">
        <v>0</v>
      </c>
      <c r="IRP11" s="61">
        <v>0</v>
      </c>
      <c r="IRQ11" s="61">
        <v>0</v>
      </c>
      <c r="IRR11" s="61">
        <v>0</v>
      </c>
      <c r="IRS11" s="61">
        <v>0</v>
      </c>
      <c r="IRT11" s="61">
        <v>0</v>
      </c>
      <c r="IRU11" s="61">
        <v>0</v>
      </c>
      <c r="IRV11" s="61">
        <v>0</v>
      </c>
      <c r="IRW11" s="61">
        <v>0</v>
      </c>
      <c r="IRX11" s="61">
        <v>0</v>
      </c>
      <c r="IRY11" s="61">
        <v>0</v>
      </c>
      <c r="IRZ11" s="61">
        <v>0</v>
      </c>
      <c r="ISA11" s="61">
        <v>0</v>
      </c>
      <c r="ISB11" s="61">
        <v>0</v>
      </c>
      <c r="ISC11" s="61">
        <v>0</v>
      </c>
      <c r="ISD11" s="61">
        <v>0</v>
      </c>
      <c r="ISE11" s="61">
        <v>0</v>
      </c>
      <c r="ISF11" s="61">
        <v>0</v>
      </c>
      <c r="ISG11" s="61">
        <v>0</v>
      </c>
      <c r="ISH11" s="61">
        <v>0</v>
      </c>
      <c r="ISI11" s="61">
        <v>0</v>
      </c>
      <c r="ISJ11" s="61">
        <v>0</v>
      </c>
      <c r="ISK11" s="61">
        <v>0</v>
      </c>
      <c r="ISL11" s="61">
        <v>0</v>
      </c>
      <c r="ISM11" s="61">
        <v>0</v>
      </c>
      <c r="ISN11" s="61">
        <v>0</v>
      </c>
      <c r="ISO11" s="61">
        <v>0</v>
      </c>
      <c r="ISP11" s="61">
        <v>0</v>
      </c>
      <c r="ISQ11" s="61">
        <v>0</v>
      </c>
      <c r="ISR11" s="61">
        <v>0</v>
      </c>
      <c r="ISS11" s="61">
        <v>0</v>
      </c>
      <c r="IST11" s="61">
        <v>0</v>
      </c>
      <c r="ISU11" s="61">
        <v>0</v>
      </c>
      <c r="ISV11" s="61">
        <v>0</v>
      </c>
      <c r="ISW11" s="61">
        <v>0</v>
      </c>
      <c r="ISX11" s="61">
        <v>0</v>
      </c>
      <c r="ISY11" s="61">
        <v>0</v>
      </c>
      <c r="ISZ11" s="61">
        <v>0</v>
      </c>
      <c r="ITA11" s="61">
        <v>0</v>
      </c>
      <c r="ITB11" s="61">
        <v>0</v>
      </c>
      <c r="ITC11" s="61">
        <v>0</v>
      </c>
      <c r="ITD11" s="61">
        <v>0</v>
      </c>
      <c r="ITE11" s="61">
        <v>0</v>
      </c>
      <c r="ITF11" s="61">
        <v>0</v>
      </c>
      <c r="ITG11" s="61">
        <v>0</v>
      </c>
      <c r="ITH11" s="61">
        <v>0</v>
      </c>
      <c r="ITI11" s="61">
        <v>0</v>
      </c>
      <c r="ITJ11" s="61">
        <v>0</v>
      </c>
      <c r="ITK11" s="61">
        <v>0</v>
      </c>
      <c r="ITL11" s="61">
        <v>0</v>
      </c>
      <c r="ITM11" s="61">
        <v>0</v>
      </c>
      <c r="ITN11" s="61">
        <v>4199</v>
      </c>
      <c r="ITQ11" s="61">
        <v>4397</v>
      </c>
      <c r="ITR11" s="61">
        <v>0</v>
      </c>
      <c r="ITS11" s="61">
        <v>0</v>
      </c>
      <c r="ITT11" s="61">
        <v>0</v>
      </c>
      <c r="ITU11" s="61">
        <v>0</v>
      </c>
      <c r="ITV11" s="61">
        <v>0</v>
      </c>
      <c r="ITW11" s="61">
        <v>4397</v>
      </c>
      <c r="ITX11" s="61">
        <v>4199</v>
      </c>
      <c r="IUA11" s="61">
        <v>2.68</v>
      </c>
      <c r="IUB11" s="61">
        <v>0</v>
      </c>
      <c r="IUC11" s="61">
        <v>0</v>
      </c>
      <c r="IUD11" s="61">
        <v>0</v>
      </c>
      <c r="IUE11" s="61">
        <v>0</v>
      </c>
      <c r="IUF11" s="61">
        <v>0</v>
      </c>
      <c r="IUG11" s="61">
        <v>0</v>
      </c>
      <c r="IUH11" s="61">
        <v>0</v>
      </c>
      <c r="IUI11" s="61">
        <v>28.1</v>
      </c>
      <c r="IUJ11" s="61">
        <v>6.7</v>
      </c>
      <c r="IUK11" s="61">
        <v>-42.29</v>
      </c>
      <c r="IUL11" s="61">
        <v>3.9840000000000004</v>
      </c>
      <c r="IUN11" s="61">
        <v>0.82154545454545458</v>
      </c>
      <c r="IUO11" s="61">
        <v>0</v>
      </c>
      <c r="IUP11" s="61">
        <v>0.56000000000000005</v>
      </c>
      <c r="IUQ11" s="61">
        <v>4199</v>
      </c>
      <c r="IUR11" s="61">
        <v>0</v>
      </c>
      <c r="IUS11" s="61">
        <v>0</v>
      </c>
      <c r="IUT11" s="61">
        <v>2.2200000000000002</v>
      </c>
      <c r="IUU11" s="61">
        <v>1</v>
      </c>
      <c r="IUV11" s="61">
        <v>0</v>
      </c>
      <c r="IUW11" s="61">
        <v>1</v>
      </c>
      <c r="IUX11" s="61">
        <v>0</v>
      </c>
      <c r="IUY11" s="61">
        <v>166</v>
      </c>
      <c r="IUZ11" s="61">
        <v>173</v>
      </c>
      <c r="IVA11" s="61">
        <v>147</v>
      </c>
      <c r="IVB11" s="61">
        <v>174</v>
      </c>
      <c r="IVC11" s="61">
        <v>261</v>
      </c>
      <c r="IVD11" s="61">
        <v>27</v>
      </c>
      <c r="IVE11" s="61">
        <v>25</v>
      </c>
      <c r="IVF11" s="61">
        <v>27</v>
      </c>
      <c r="IVG11" s="61">
        <v>367</v>
      </c>
      <c r="IVH11" s="61">
        <v>391</v>
      </c>
      <c r="IVI11" s="61">
        <v>494</v>
      </c>
      <c r="IVJ11" s="61">
        <v>493</v>
      </c>
      <c r="IVK11" s="61">
        <v>321</v>
      </c>
      <c r="IVL11" s="61">
        <v>32</v>
      </c>
      <c r="IVM11" s="61">
        <v>25</v>
      </c>
      <c r="IVN11" s="61">
        <v>33</v>
      </c>
      <c r="IVO11" s="61">
        <v>0</v>
      </c>
      <c r="IVP11" s="61">
        <v>68.58</v>
      </c>
      <c r="IVQ11" s="61">
        <v>0</v>
      </c>
      <c r="IVR11" s="61">
        <v>0</v>
      </c>
      <c r="IVS11" s="61">
        <v>0</v>
      </c>
      <c r="IVT11" s="61">
        <v>0</v>
      </c>
      <c r="IVU11" s="61">
        <v>0</v>
      </c>
      <c r="IVV11" s="61">
        <v>0</v>
      </c>
      <c r="IVW11" s="61">
        <v>0</v>
      </c>
      <c r="IVX11" s="61">
        <v>0</v>
      </c>
      <c r="IVY11" s="61">
        <v>0</v>
      </c>
      <c r="IVZ11" s="61">
        <v>0</v>
      </c>
      <c r="IWA11" s="61">
        <v>0</v>
      </c>
      <c r="IWB11" s="61">
        <v>0</v>
      </c>
      <c r="IWC11" s="61">
        <v>0</v>
      </c>
      <c r="IWD11" s="61">
        <v>0</v>
      </c>
      <c r="IWE11" s="61">
        <v>0</v>
      </c>
      <c r="IWF11" s="61">
        <v>0</v>
      </c>
      <c r="IWG11" s="61">
        <v>0</v>
      </c>
      <c r="IWH11" s="61">
        <v>0</v>
      </c>
      <c r="IWI11" s="61">
        <v>0</v>
      </c>
      <c r="IWJ11" s="61">
        <v>0</v>
      </c>
      <c r="IWK11" s="61">
        <v>0</v>
      </c>
      <c r="IWL11" s="61">
        <v>0</v>
      </c>
      <c r="IWM11" s="61">
        <v>0</v>
      </c>
      <c r="IWN11" s="61">
        <v>0</v>
      </c>
      <c r="IWO11" s="61">
        <v>383</v>
      </c>
      <c r="IWP11" s="61">
        <v>369</v>
      </c>
      <c r="IWQ11" s="61">
        <v>0</v>
      </c>
      <c r="IWR11" s="61">
        <v>386</v>
      </c>
      <c r="IWS11" s="61">
        <v>386</v>
      </c>
      <c r="IWT11" s="61">
        <v>0</v>
      </c>
      <c r="IWU11" s="61">
        <v>0</v>
      </c>
      <c r="IWV11" s="61">
        <v>357</v>
      </c>
      <c r="IWW11" s="61">
        <v>383</v>
      </c>
      <c r="IWX11" s="61">
        <v>385</v>
      </c>
      <c r="IWY11" s="61">
        <v>0</v>
      </c>
      <c r="IWZ11" s="61">
        <v>384</v>
      </c>
      <c r="IXA11" s="61">
        <v>0</v>
      </c>
      <c r="IXB11" s="61">
        <v>361</v>
      </c>
      <c r="IXC11" s="61">
        <v>368</v>
      </c>
      <c r="IXD11" s="61">
        <v>384</v>
      </c>
      <c r="IXE11" s="61">
        <v>0</v>
      </c>
      <c r="IXF11" s="61">
        <v>368</v>
      </c>
      <c r="IXG11" s="61">
        <v>368</v>
      </c>
      <c r="IXH11" s="61">
        <v>383</v>
      </c>
      <c r="IXI11" s="61">
        <v>383</v>
      </c>
      <c r="IXJ11" s="61">
        <v>366</v>
      </c>
      <c r="IXK11" s="61">
        <v>370</v>
      </c>
      <c r="IXL11" s="61">
        <v>0</v>
      </c>
      <c r="IXM11" s="61">
        <v>488</v>
      </c>
      <c r="IXN11" s="61">
        <v>501</v>
      </c>
      <c r="IXO11" s="61">
        <v>494</v>
      </c>
      <c r="IXP11" s="61">
        <v>486</v>
      </c>
      <c r="IXQ11" s="61">
        <v>0</v>
      </c>
      <c r="IXR11" s="61">
        <v>493</v>
      </c>
      <c r="IXS11" s="61">
        <v>495</v>
      </c>
      <c r="IXT11" s="61">
        <v>500</v>
      </c>
      <c r="IXU11" s="61">
        <v>0</v>
      </c>
      <c r="IXV11" s="61">
        <v>0</v>
      </c>
      <c r="IXW11" s="61">
        <v>495</v>
      </c>
      <c r="IXX11" s="61">
        <v>0</v>
      </c>
      <c r="IXY11" s="61">
        <v>492</v>
      </c>
      <c r="IXZ11" s="61">
        <v>495</v>
      </c>
      <c r="IYA11" s="61">
        <v>497</v>
      </c>
      <c r="IYB11" s="61">
        <v>492</v>
      </c>
      <c r="IYC11" s="61">
        <v>496</v>
      </c>
      <c r="IYD11" s="61">
        <v>503</v>
      </c>
      <c r="IYE11" s="61">
        <v>504</v>
      </c>
      <c r="IYF11" s="61">
        <v>0</v>
      </c>
      <c r="IYG11" s="61">
        <v>488</v>
      </c>
      <c r="IYH11" s="61">
        <v>0</v>
      </c>
      <c r="IYI11" s="61">
        <v>495</v>
      </c>
      <c r="IYJ11" s="61">
        <v>0</v>
      </c>
      <c r="IYL11" s="61" t="s">
        <v>7684</v>
      </c>
      <c r="IYM11" s="61">
        <v>30</v>
      </c>
      <c r="IYN11" s="61">
        <v>43</v>
      </c>
      <c r="IYO11" s="61">
        <v>43</v>
      </c>
      <c r="IYP11" s="61">
        <v>44</v>
      </c>
      <c r="IYQ11" s="61">
        <v>42</v>
      </c>
      <c r="IYR11" s="61">
        <v>42</v>
      </c>
      <c r="IYS11" s="61">
        <v>41</v>
      </c>
      <c r="IYT11" s="61">
        <v>42</v>
      </c>
      <c r="IYU11" s="61">
        <v>42</v>
      </c>
      <c r="IYV11" s="61">
        <v>42</v>
      </c>
      <c r="IYW11" s="61">
        <v>43</v>
      </c>
      <c r="IYX11" s="61">
        <v>45</v>
      </c>
      <c r="IYY11" s="61">
        <v>43</v>
      </c>
      <c r="IYZ11" s="61">
        <v>43</v>
      </c>
      <c r="IZA11" s="61">
        <v>43</v>
      </c>
      <c r="IZB11" s="61">
        <v>43</v>
      </c>
      <c r="IZC11" s="61">
        <v>45</v>
      </c>
      <c r="IZD11" s="61">
        <v>43</v>
      </c>
      <c r="IZE11" s="61">
        <v>42</v>
      </c>
      <c r="IZF11" s="61">
        <v>43</v>
      </c>
      <c r="IZG11" s="61">
        <v>46</v>
      </c>
      <c r="IZH11" s="61">
        <v>1391</v>
      </c>
      <c r="IZI11" s="61">
        <v>1249</v>
      </c>
      <c r="IZJ11" s="61">
        <v>1170</v>
      </c>
      <c r="IZK11" s="61">
        <v>1517</v>
      </c>
      <c r="IZL11" s="61">
        <v>1177</v>
      </c>
      <c r="IZM11" s="61">
        <v>3007</v>
      </c>
      <c r="IZN11" s="61">
        <v>1624</v>
      </c>
      <c r="IZO11" s="61">
        <v>1118</v>
      </c>
      <c r="IZP11" s="61">
        <v>1557</v>
      </c>
      <c r="IZQ11" s="61">
        <v>1601</v>
      </c>
      <c r="IZR11" s="61">
        <v>1388</v>
      </c>
      <c r="IZS11" s="61">
        <v>3008</v>
      </c>
      <c r="IZT11" s="61">
        <v>3150</v>
      </c>
      <c r="IZU11" s="61">
        <v>3079</v>
      </c>
      <c r="IZV11" s="61">
        <v>3079</v>
      </c>
      <c r="IZW11" s="61">
        <v>3090</v>
      </c>
      <c r="IZX11" s="61">
        <v>3229</v>
      </c>
      <c r="IZY11" s="61">
        <v>1517</v>
      </c>
      <c r="IZZ11" s="61">
        <v>1517</v>
      </c>
      <c r="JAA11" s="61">
        <v>3227</v>
      </c>
      <c r="JAB11" s="61">
        <v>3055</v>
      </c>
      <c r="JAC11" s="61">
        <v>1111</v>
      </c>
      <c r="JAD11" s="61">
        <v>1431</v>
      </c>
      <c r="JAE11" s="61">
        <v>3150</v>
      </c>
      <c r="JAG11" s="61">
        <v>46</v>
      </c>
      <c r="JAH11" s="61">
        <v>1</v>
      </c>
      <c r="JAT11" s="61">
        <v>68.099999999999994</v>
      </c>
      <c r="JAU11" s="61">
        <v>0</v>
      </c>
      <c r="JAV11" s="61">
        <v>0</v>
      </c>
      <c r="JAW11" s="61">
        <v>0</v>
      </c>
      <c r="JAX11" s="61">
        <v>0</v>
      </c>
      <c r="JAY11" s="61">
        <v>0</v>
      </c>
      <c r="JAZ11" s="61">
        <v>0</v>
      </c>
      <c r="JBA11" s="61">
        <v>70</v>
      </c>
      <c r="JBB11" s="61">
        <v>0</v>
      </c>
      <c r="JBC11" s="61">
        <v>0</v>
      </c>
      <c r="JBD11" s="61">
        <v>0</v>
      </c>
      <c r="JBE11" s="61">
        <v>235</v>
      </c>
      <c r="JBF11" s="61">
        <v>0</v>
      </c>
      <c r="JBG11" s="61">
        <v>0</v>
      </c>
      <c r="JBH11" s="61">
        <v>0</v>
      </c>
      <c r="JBI11" s="61">
        <v>1099</v>
      </c>
      <c r="JBJ11" s="61">
        <v>0</v>
      </c>
      <c r="JBK11" s="61">
        <v>0</v>
      </c>
      <c r="JBL11" s="61">
        <v>0</v>
      </c>
      <c r="JBM11" s="61">
        <v>4.4000000000000004</v>
      </c>
      <c r="JBN11" s="61">
        <v>0</v>
      </c>
      <c r="JBO11" s="61">
        <v>0</v>
      </c>
      <c r="JBP11" s="61">
        <v>0</v>
      </c>
      <c r="JBQ11" s="61">
        <v>1.9490000000000001</v>
      </c>
      <c r="JBU11" s="61">
        <v>28.7</v>
      </c>
      <c r="JBV11" s="61">
        <v>0</v>
      </c>
      <c r="JBW11" s="61">
        <v>0</v>
      </c>
      <c r="JBX11" s="61">
        <v>0</v>
      </c>
      <c r="JBY11" s="61">
        <v>0</v>
      </c>
      <c r="JBZ11" s="61">
        <v>0</v>
      </c>
      <c r="JCA11" s="61">
        <v>0</v>
      </c>
      <c r="JCB11" s="61">
        <v>0</v>
      </c>
      <c r="JLM11" s="61">
        <v>0</v>
      </c>
      <c r="JLN11" s="61">
        <v>0</v>
      </c>
      <c r="JLO11" s="61">
        <v>1</v>
      </c>
      <c r="JLP11" s="61">
        <v>1</v>
      </c>
      <c r="JLQ11" s="61">
        <v>17</v>
      </c>
      <c r="JLR11" s="61">
        <v>0</v>
      </c>
      <c r="JLS11" s="61">
        <v>98.8</v>
      </c>
      <c r="JLT11" s="61">
        <v>98</v>
      </c>
      <c r="JLU11" s="61">
        <v>98.3</v>
      </c>
      <c r="JLV11" s="61">
        <v>0</v>
      </c>
      <c r="JLW11" s="61">
        <v>0</v>
      </c>
      <c r="JLX11" s="61">
        <v>20.100000000000001</v>
      </c>
      <c r="JLY11" s="61">
        <v>19.899999999999999</v>
      </c>
      <c r="JLZ11" s="61">
        <v>0</v>
      </c>
      <c r="JMA11" s="61">
        <v>19.8</v>
      </c>
      <c r="JMB11" s="61">
        <v>0</v>
      </c>
      <c r="JMC11" s="61">
        <v>0</v>
      </c>
      <c r="JMD11" s="61">
        <v>0</v>
      </c>
      <c r="JME11" s="61">
        <v>5.28</v>
      </c>
      <c r="JMG11" s="61">
        <v>0</v>
      </c>
      <c r="JMH11" s="61">
        <v>0</v>
      </c>
      <c r="JMI11" s="61">
        <v>0</v>
      </c>
      <c r="JMJ11" s="61">
        <v>0</v>
      </c>
      <c r="JML11" s="61">
        <v>98.8</v>
      </c>
      <c r="JMM11" s="61">
        <v>98.8</v>
      </c>
      <c r="JMN11" s="61">
        <v>98.8</v>
      </c>
      <c r="JMO11" s="61">
        <v>98.8</v>
      </c>
      <c r="JMP11" s="61">
        <v>20.100000000000001</v>
      </c>
      <c r="JMQ11" s="61">
        <v>20.100000000000001</v>
      </c>
      <c r="JMR11" s="61">
        <v>20.100000000000001</v>
      </c>
      <c r="JMS11" s="61">
        <v>20.100000000000001</v>
      </c>
      <c r="JMU11" s="61">
        <v>1500</v>
      </c>
      <c r="JMV11" s="61">
        <v>1499</v>
      </c>
      <c r="JMX11" s="61">
        <v>53.3</v>
      </c>
      <c r="JNA11" s="61">
        <v>0</v>
      </c>
      <c r="JNB11" s="61">
        <v>0</v>
      </c>
      <c r="JNC11" s="61" t="s">
        <v>4</v>
      </c>
    </row>
    <row r="12" spans="1:7258" ht="15" customHeight="1" x14ac:dyDescent="0.2">
      <c r="A12" s="258">
        <v>7</v>
      </c>
      <c r="F12" s="61" t="s">
        <v>8257</v>
      </c>
      <c r="G12" s="61">
        <v>0</v>
      </c>
      <c r="H12" s="61">
        <v>0</v>
      </c>
      <c r="I12" s="61">
        <v>0</v>
      </c>
      <c r="J12" s="61">
        <v>848</v>
      </c>
      <c r="K12" s="61">
        <v>0</v>
      </c>
      <c r="L12" s="61">
        <v>0</v>
      </c>
      <c r="M12" s="61">
        <v>-0.92</v>
      </c>
      <c r="N12" s="61">
        <v>5.22</v>
      </c>
      <c r="O12" s="61">
        <v>21.3</v>
      </c>
      <c r="P12" s="61">
        <v>541</v>
      </c>
      <c r="Q12" s="61">
        <v>0</v>
      </c>
      <c r="R12" s="61">
        <v>-1198</v>
      </c>
      <c r="S12" s="61">
        <v>0</v>
      </c>
      <c r="T12" s="61">
        <v>6.53</v>
      </c>
      <c r="U12" s="61">
        <v>0</v>
      </c>
      <c r="V12" s="61">
        <v>3.95</v>
      </c>
      <c r="W12" s="61">
        <v>4.07</v>
      </c>
      <c r="X12" s="61">
        <v>-3270</v>
      </c>
      <c r="Y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5.07</v>
      </c>
      <c r="AH12" s="61">
        <v>6.6</v>
      </c>
      <c r="AI12" s="61">
        <v>5.09</v>
      </c>
      <c r="AJ12" s="61">
        <v>0</v>
      </c>
      <c r="AK12" s="61">
        <v>0</v>
      </c>
      <c r="AL12" s="61">
        <v>0</v>
      </c>
      <c r="AM12" s="61" t="s">
        <v>7732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  <c r="AY12" s="61">
        <v>0</v>
      </c>
      <c r="AZ12" s="61">
        <v>0</v>
      </c>
      <c r="BA12" s="61">
        <v>0</v>
      </c>
      <c r="BB12" s="61">
        <v>0</v>
      </c>
      <c r="BC12" s="61">
        <v>0</v>
      </c>
      <c r="BD12" s="61">
        <v>0</v>
      </c>
      <c r="BE12" s="61">
        <v>0</v>
      </c>
      <c r="BF12" s="61">
        <v>0</v>
      </c>
      <c r="BG12" s="61">
        <v>0</v>
      </c>
      <c r="BH12" s="61">
        <v>0</v>
      </c>
      <c r="BI12" s="61">
        <v>0</v>
      </c>
      <c r="BJ12" s="61">
        <v>0</v>
      </c>
      <c r="BK12" s="61">
        <v>0</v>
      </c>
      <c r="BL12" s="61">
        <v>0</v>
      </c>
      <c r="BM12" s="61">
        <v>0</v>
      </c>
      <c r="BN12" s="61">
        <v>0</v>
      </c>
      <c r="BO12" s="61">
        <v>0</v>
      </c>
      <c r="BP12" s="61">
        <v>0</v>
      </c>
      <c r="BQ12" s="61">
        <v>0</v>
      </c>
      <c r="BR12" s="61">
        <v>0</v>
      </c>
      <c r="BS12" s="61">
        <v>0</v>
      </c>
      <c r="BT12" s="61">
        <v>0</v>
      </c>
      <c r="BU12" s="61">
        <v>0</v>
      </c>
      <c r="BV12" s="61">
        <v>0</v>
      </c>
      <c r="BW12" s="61">
        <v>0</v>
      </c>
      <c r="BX12" s="61">
        <v>0</v>
      </c>
      <c r="BY12" s="61">
        <v>0</v>
      </c>
      <c r="BZ12" s="61">
        <v>1</v>
      </c>
      <c r="CA12" s="61">
        <v>1</v>
      </c>
      <c r="CB12" s="61">
        <v>0</v>
      </c>
      <c r="CC12" s="61">
        <v>1</v>
      </c>
      <c r="CD12" s="61">
        <v>1</v>
      </c>
      <c r="CE12" s="61">
        <v>1</v>
      </c>
      <c r="CF12" s="61">
        <v>0</v>
      </c>
      <c r="CH12" s="61">
        <v>16654</v>
      </c>
      <c r="CI12" s="61">
        <v>0</v>
      </c>
      <c r="CJ12" s="61">
        <v>0</v>
      </c>
      <c r="CL12" s="61">
        <v>0</v>
      </c>
      <c r="CM12" s="61">
        <v>-5274</v>
      </c>
      <c r="CN12" s="61">
        <v>0</v>
      </c>
      <c r="CO12" s="61">
        <v>-1391</v>
      </c>
      <c r="CP12" s="61">
        <v>0</v>
      </c>
      <c r="CQ12" s="61">
        <v>0</v>
      </c>
      <c r="CR12" s="61">
        <v>0</v>
      </c>
      <c r="CS12" s="61">
        <v>0</v>
      </c>
      <c r="CT12" s="61">
        <v>0</v>
      </c>
      <c r="CU12" s="61">
        <v>0</v>
      </c>
      <c r="CV12" s="61">
        <v>0</v>
      </c>
      <c r="CW12" s="61">
        <v>0</v>
      </c>
      <c r="CX12" s="61">
        <v>0</v>
      </c>
      <c r="CY12" s="61">
        <v>0</v>
      </c>
      <c r="CZ12" s="61">
        <v>0</v>
      </c>
      <c r="DA12" s="61">
        <v>0</v>
      </c>
      <c r="DB12" s="61">
        <v>0</v>
      </c>
      <c r="DC12" s="61">
        <v>0</v>
      </c>
      <c r="DD12" s="61">
        <v>0</v>
      </c>
      <c r="DE12" s="61">
        <v>0</v>
      </c>
      <c r="DF12" s="61">
        <v>0</v>
      </c>
      <c r="DG12" s="61">
        <v>0</v>
      </c>
      <c r="DH12" s="61">
        <v>0</v>
      </c>
      <c r="DI12" s="61">
        <v>0</v>
      </c>
      <c r="DJ12" s="61">
        <v>0</v>
      </c>
      <c r="DK12" s="61">
        <v>0</v>
      </c>
      <c r="DL12" s="61">
        <v>0</v>
      </c>
      <c r="DM12" s="61">
        <v>0</v>
      </c>
      <c r="DN12" s="61">
        <v>0</v>
      </c>
      <c r="DO12" s="61">
        <v>0</v>
      </c>
      <c r="DP12" s="61">
        <v>0</v>
      </c>
      <c r="DQ12" s="61">
        <v>0</v>
      </c>
      <c r="DR12" s="61">
        <v>0</v>
      </c>
      <c r="DS12" s="61">
        <v>0</v>
      </c>
      <c r="DT12" s="61">
        <v>0</v>
      </c>
      <c r="DU12" s="61">
        <v>0</v>
      </c>
      <c r="DV12" s="61">
        <v>0</v>
      </c>
      <c r="DW12" s="61">
        <v>0</v>
      </c>
      <c r="DX12" s="61">
        <v>0</v>
      </c>
      <c r="DY12" s="61">
        <v>0</v>
      </c>
      <c r="DZ12" s="61">
        <v>0</v>
      </c>
      <c r="EA12" s="61">
        <v>0</v>
      </c>
      <c r="EB12" s="61">
        <v>0</v>
      </c>
      <c r="EC12" s="61">
        <v>0</v>
      </c>
      <c r="ED12" s="61">
        <v>0</v>
      </c>
      <c r="EE12" s="61">
        <v>0</v>
      </c>
      <c r="EF12" s="61">
        <v>0</v>
      </c>
      <c r="EG12" s="61">
        <v>0</v>
      </c>
      <c r="EH12" s="61">
        <v>0</v>
      </c>
      <c r="EI12" s="61">
        <v>0</v>
      </c>
      <c r="EJ12" s="61">
        <v>0</v>
      </c>
      <c r="EK12" s="61">
        <v>0</v>
      </c>
      <c r="EL12" s="61">
        <v>0</v>
      </c>
      <c r="EM12" s="61">
        <v>0</v>
      </c>
      <c r="EN12" s="61">
        <v>0</v>
      </c>
      <c r="EO12" s="61">
        <v>0</v>
      </c>
      <c r="EP12" s="61">
        <v>0</v>
      </c>
      <c r="EQ12" s="61">
        <v>0</v>
      </c>
      <c r="ER12" s="61">
        <v>0</v>
      </c>
      <c r="ES12" s="61">
        <v>0</v>
      </c>
      <c r="ET12" s="61">
        <v>0</v>
      </c>
      <c r="EU12" s="61">
        <v>0.5</v>
      </c>
      <c r="EV12" s="61">
        <v>0.5</v>
      </c>
      <c r="FA12" s="61">
        <v>0</v>
      </c>
      <c r="FB12" s="61">
        <v>0</v>
      </c>
      <c r="FC12" s="61">
        <v>0</v>
      </c>
      <c r="FD12" s="61">
        <v>0</v>
      </c>
      <c r="FE12" s="61">
        <v>0</v>
      </c>
      <c r="FF12" s="61">
        <v>0</v>
      </c>
      <c r="FG12" s="61">
        <v>0</v>
      </c>
      <c r="FH12" s="61">
        <v>0</v>
      </c>
      <c r="FI12" s="61">
        <v>0</v>
      </c>
      <c r="FJ12" s="61">
        <v>0</v>
      </c>
      <c r="FK12" s="61">
        <v>401</v>
      </c>
      <c r="FL12" s="61">
        <v>2401</v>
      </c>
      <c r="FM12" s="61">
        <v>4401</v>
      </c>
      <c r="FN12" s="61">
        <v>6401</v>
      </c>
      <c r="FO12" s="61">
        <v>498680</v>
      </c>
      <c r="FP12" s="61">
        <v>598680</v>
      </c>
      <c r="FQ12" s="61">
        <v>698680</v>
      </c>
      <c r="FR12" s="61">
        <v>798680</v>
      </c>
      <c r="FS12" s="61">
        <v>1579</v>
      </c>
      <c r="FT12" s="61">
        <v>17857</v>
      </c>
      <c r="FU12" s="61">
        <v>17857</v>
      </c>
      <c r="FW12" s="61">
        <v>391</v>
      </c>
      <c r="FY12" s="61">
        <v>71.8</v>
      </c>
      <c r="FZ12" s="61">
        <v>0</v>
      </c>
      <c r="GA12" s="61">
        <v>70</v>
      </c>
      <c r="GB12" s="61">
        <v>70</v>
      </c>
      <c r="GC12" s="61">
        <v>91.9</v>
      </c>
      <c r="GD12" s="61">
        <v>67</v>
      </c>
      <c r="GE12" s="61">
        <v>67</v>
      </c>
      <c r="GF12" s="61">
        <v>62.9</v>
      </c>
      <c r="GG12" s="61">
        <v>20</v>
      </c>
      <c r="GH12" s="61">
        <v>-3270</v>
      </c>
      <c r="GI12" s="61">
        <v>0</v>
      </c>
      <c r="GJ12" s="61">
        <v>0.94</v>
      </c>
      <c r="GK12" s="61">
        <v>0.93899999999999995</v>
      </c>
      <c r="GL12" s="61">
        <v>53.1</v>
      </c>
      <c r="GM12" s="61">
        <v>90</v>
      </c>
      <c r="GN12" s="61">
        <v>89.9</v>
      </c>
      <c r="GO12" s="61">
        <v>49.1</v>
      </c>
      <c r="GP12" s="61">
        <v>71.8</v>
      </c>
      <c r="GQ12" s="61">
        <v>71.8</v>
      </c>
      <c r="GR12" s="61">
        <v>0</v>
      </c>
      <c r="GS12" s="61">
        <v>83.7</v>
      </c>
      <c r="GT12" s="61">
        <v>83.7</v>
      </c>
      <c r="GU12" s="61">
        <v>0</v>
      </c>
      <c r="GV12" s="61">
        <v>0</v>
      </c>
      <c r="GW12" s="61">
        <v>0</v>
      </c>
      <c r="GX12" s="61">
        <v>0</v>
      </c>
      <c r="GY12" s="61">
        <v>0</v>
      </c>
      <c r="GZ12" s="61">
        <v>0</v>
      </c>
      <c r="HA12" s="61">
        <v>0</v>
      </c>
      <c r="HB12" s="61">
        <v>0</v>
      </c>
      <c r="HC12" s="61">
        <v>0</v>
      </c>
      <c r="HD12" s="61">
        <v>0</v>
      </c>
      <c r="HE12" s="61">
        <v>0</v>
      </c>
      <c r="HF12" s="61">
        <v>0</v>
      </c>
      <c r="HG12" s="61">
        <v>0</v>
      </c>
      <c r="HH12" s="61">
        <v>0</v>
      </c>
      <c r="HI12" s="61">
        <v>0</v>
      </c>
      <c r="HJ12" s="61">
        <v>0</v>
      </c>
      <c r="HK12" s="61">
        <v>0</v>
      </c>
      <c r="HL12" s="61">
        <v>0</v>
      </c>
      <c r="HM12" s="61">
        <v>0</v>
      </c>
      <c r="HN12" s="61">
        <v>0</v>
      </c>
      <c r="HO12" s="61">
        <v>0</v>
      </c>
      <c r="HP12" s="61">
        <v>0</v>
      </c>
      <c r="HQ12" s="61">
        <v>0</v>
      </c>
      <c r="HR12" s="61">
        <v>0</v>
      </c>
      <c r="HS12" s="61">
        <v>0</v>
      </c>
      <c r="HT12" s="61">
        <v>0</v>
      </c>
      <c r="HU12" s="61">
        <v>0</v>
      </c>
      <c r="HV12" s="61">
        <v>0</v>
      </c>
      <c r="HW12" s="61">
        <v>0</v>
      </c>
      <c r="HX12" s="61">
        <v>0</v>
      </c>
      <c r="HY12" s="61">
        <v>0</v>
      </c>
      <c r="HZ12" s="61">
        <v>0</v>
      </c>
      <c r="IA12" s="61">
        <v>0</v>
      </c>
      <c r="IB12" s="61">
        <v>0</v>
      </c>
      <c r="KD12" s="61">
        <v>2</v>
      </c>
      <c r="KE12" s="61">
        <v>2</v>
      </c>
      <c r="KF12" s="61">
        <v>2</v>
      </c>
      <c r="KG12" s="61">
        <v>2</v>
      </c>
      <c r="KH12" s="61">
        <v>2</v>
      </c>
      <c r="KI12" s="61">
        <v>51</v>
      </c>
      <c r="KJ12" s="61">
        <v>51</v>
      </c>
      <c r="KK12" s="61">
        <v>2</v>
      </c>
      <c r="KL12" s="61">
        <v>2</v>
      </c>
      <c r="KM12" s="61">
        <v>2</v>
      </c>
      <c r="KN12" s="61">
        <v>2</v>
      </c>
      <c r="KO12" s="61">
        <v>2</v>
      </c>
      <c r="KP12" s="61">
        <v>2</v>
      </c>
      <c r="KQ12" s="61">
        <v>2</v>
      </c>
      <c r="KR12" s="61">
        <v>2</v>
      </c>
      <c r="KS12" s="61">
        <v>2</v>
      </c>
      <c r="KT12" s="61">
        <v>51</v>
      </c>
      <c r="KU12" s="61">
        <v>2</v>
      </c>
      <c r="KV12" s="61">
        <v>2</v>
      </c>
      <c r="KW12" s="61">
        <v>2</v>
      </c>
      <c r="KX12" s="61">
        <v>0</v>
      </c>
      <c r="KY12" s="61">
        <v>0</v>
      </c>
      <c r="KZ12" s="61">
        <v>0</v>
      </c>
      <c r="LA12" s="61">
        <v>0</v>
      </c>
      <c r="LB12" s="61">
        <v>0</v>
      </c>
      <c r="LC12" s="61">
        <v>0</v>
      </c>
      <c r="LD12" s="61">
        <v>0</v>
      </c>
      <c r="LE12" s="61">
        <v>0</v>
      </c>
      <c r="LF12" s="61">
        <v>0</v>
      </c>
      <c r="LG12" s="61">
        <v>0</v>
      </c>
      <c r="LH12" s="61">
        <v>0</v>
      </c>
      <c r="LI12" s="61">
        <v>0</v>
      </c>
      <c r="LJ12" s="61">
        <v>0</v>
      </c>
      <c r="LK12" s="61">
        <v>0</v>
      </c>
      <c r="LL12" s="61">
        <v>0</v>
      </c>
      <c r="LM12" s="61">
        <v>0</v>
      </c>
      <c r="LN12" s="61">
        <v>0</v>
      </c>
      <c r="LO12" s="61">
        <v>0</v>
      </c>
      <c r="LP12" s="61">
        <v>0</v>
      </c>
      <c r="LQ12" s="61">
        <v>0</v>
      </c>
      <c r="LR12" s="61">
        <v>0</v>
      </c>
      <c r="LS12" s="61">
        <v>0</v>
      </c>
      <c r="LT12" s="61">
        <v>0</v>
      </c>
      <c r="LU12" s="61">
        <v>0</v>
      </c>
      <c r="LV12" s="61">
        <v>0</v>
      </c>
      <c r="LW12" s="61">
        <v>0</v>
      </c>
      <c r="LX12" s="61">
        <v>0</v>
      </c>
      <c r="LY12" s="61">
        <v>0</v>
      </c>
      <c r="LZ12" s="61">
        <v>0</v>
      </c>
      <c r="MA12" s="61">
        <v>0</v>
      </c>
      <c r="MB12" s="61">
        <v>0</v>
      </c>
      <c r="MC12" s="61">
        <v>0</v>
      </c>
      <c r="MD12" s="61">
        <v>0</v>
      </c>
      <c r="ME12" s="61">
        <v>0</v>
      </c>
      <c r="MF12" s="61">
        <v>0</v>
      </c>
      <c r="MG12" s="61">
        <v>0</v>
      </c>
      <c r="MH12" s="61">
        <v>0</v>
      </c>
      <c r="MI12" s="61">
        <v>0</v>
      </c>
      <c r="MJ12" s="61">
        <v>0</v>
      </c>
      <c r="MK12" s="61">
        <v>0</v>
      </c>
      <c r="ML12" s="61">
        <v>0</v>
      </c>
      <c r="MM12" s="61">
        <v>0</v>
      </c>
      <c r="MN12" s="61">
        <v>0</v>
      </c>
      <c r="MO12" s="61">
        <v>0</v>
      </c>
      <c r="MP12" s="61">
        <v>0</v>
      </c>
      <c r="MQ12" s="61">
        <v>0</v>
      </c>
      <c r="MR12" s="61">
        <v>0</v>
      </c>
      <c r="MS12" s="61">
        <v>0</v>
      </c>
      <c r="MT12" s="61">
        <v>0</v>
      </c>
      <c r="MU12" s="61">
        <v>0</v>
      </c>
      <c r="MV12" s="61">
        <v>0</v>
      </c>
      <c r="MW12" s="61">
        <v>0</v>
      </c>
      <c r="MX12" s="61">
        <v>0</v>
      </c>
      <c r="MY12" s="61">
        <v>0</v>
      </c>
      <c r="MZ12" s="61">
        <v>0</v>
      </c>
      <c r="NA12" s="61">
        <v>0</v>
      </c>
      <c r="NB12" s="61">
        <v>0</v>
      </c>
      <c r="NC12" s="61">
        <v>0</v>
      </c>
      <c r="ND12" s="61">
        <v>0</v>
      </c>
      <c r="NE12" s="61">
        <v>0</v>
      </c>
      <c r="NF12" s="61">
        <v>0</v>
      </c>
      <c r="NG12" s="61">
        <v>0</v>
      </c>
      <c r="NH12" s="61">
        <v>0</v>
      </c>
      <c r="NI12" s="61">
        <v>0</v>
      </c>
      <c r="NJ12" s="61">
        <v>0</v>
      </c>
      <c r="NK12" s="61">
        <v>0</v>
      </c>
      <c r="NL12" s="61">
        <v>0</v>
      </c>
      <c r="NM12" s="61">
        <v>0</v>
      </c>
      <c r="NN12" s="61">
        <v>0</v>
      </c>
      <c r="NO12" s="61">
        <v>0</v>
      </c>
      <c r="NP12" s="61">
        <v>0</v>
      </c>
      <c r="NQ12" s="61">
        <v>0</v>
      </c>
      <c r="NR12" s="61">
        <v>0</v>
      </c>
      <c r="NS12" s="61">
        <v>0</v>
      </c>
      <c r="NT12" s="61">
        <v>0</v>
      </c>
      <c r="NU12" s="61">
        <v>0</v>
      </c>
      <c r="NV12" s="61">
        <v>0</v>
      </c>
      <c r="NW12" s="61">
        <v>0</v>
      </c>
      <c r="NX12" s="61">
        <v>0</v>
      </c>
      <c r="NY12" s="61">
        <v>0</v>
      </c>
      <c r="NZ12" s="61">
        <v>0</v>
      </c>
      <c r="OA12" s="61">
        <v>0</v>
      </c>
      <c r="OB12" s="61">
        <v>0</v>
      </c>
      <c r="OC12" s="61">
        <v>0</v>
      </c>
      <c r="OD12" s="61">
        <v>0</v>
      </c>
      <c r="OE12" s="61">
        <v>0</v>
      </c>
      <c r="OF12" s="61">
        <v>0</v>
      </c>
      <c r="OG12" s="61">
        <v>0</v>
      </c>
      <c r="OH12" s="61">
        <v>0</v>
      </c>
      <c r="OI12" s="61">
        <v>0</v>
      </c>
      <c r="OJ12" s="61">
        <v>0</v>
      </c>
      <c r="OK12" s="61">
        <v>0</v>
      </c>
      <c r="OL12" s="61">
        <v>0</v>
      </c>
      <c r="OM12" s="61">
        <v>0</v>
      </c>
      <c r="ON12" s="61">
        <v>0</v>
      </c>
      <c r="OO12" s="61">
        <v>0</v>
      </c>
      <c r="OP12" s="61">
        <v>0</v>
      </c>
      <c r="OQ12" s="61">
        <v>0</v>
      </c>
      <c r="OR12" s="61">
        <v>0</v>
      </c>
      <c r="OU12" s="61">
        <v>1</v>
      </c>
      <c r="OV12" s="61">
        <v>0</v>
      </c>
      <c r="OW12" s="61">
        <v>0</v>
      </c>
      <c r="OX12" s="61">
        <v>1</v>
      </c>
      <c r="OY12" s="61">
        <v>1</v>
      </c>
      <c r="OZ12" s="61">
        <v>1</v>
      </c>
      <c r="PA12" s="61">
        <v>1</v>
      </c>
      <c r="PB12" s="61">
        <v>1</v>
      </c>
      <c r="PC12" s="61">
        <v>1</v>
      </c>
      <c r="PD12" s="61">
        <v>1</v>
      </c>
      <c r="PE12" s="61">
        <v>1</v>
      </c>
      <c r="PF12" s="61">
        <v>1</v>
      </c>
      <c r="PG12" s="61">
        <v>1</v>
      </c>
      <c r="PH12" s="61">
        <v>1</v>
      </c>
      <c r="PI12" s="61">
        <v>1</v>
      </c>
      <c r="PJ12" s="61">
        <v>1</v>
      </c>
      <c r="PK12" s="61">
        <v>1</v>
      </c>
      <c r="PL12" s="61">
        <v>1</v>
      </c>
      <c r="PM12" s="61">
        <v>1</v>
      </c>
      <c r="PN12" s="61">
        <v>1</v>
      </c>
      <c r="PO12" s="61">
        <v>1</v>
      </c>
      <c r="PP12" s="61">
        <v>1</v>
      </c>
      <c r="PQ12" s="61">
        <v>1</v>
      </c>
      <c r="PR12" s="61">
        <v>1</v>
      </c>
      <c r="PS12" s="61">
        <v>1</v>
      </c>
      <c r="PT12" s="61">
        <v>1</v>
      </c>
      <c r="PU12" s="61">
        <v>1</v>
      </c>
      <c r="PV12" s="61">
        <v>0</v>
      </c>
      <c r="PW12" s="61">
        <v>0</v>
      </c>
      <c r="PX12" s="61">
        <v>0</v>
      </c>
      <c r="PY12" s="61">
        <v>0</v>
      </c>
      <c r="PZ12" s="61">
        <v>0</v>
      </c>
      <c r="QA12" s="61">
        <v>0</v>
      </c>
      <c r="QB12" s="61">
        <v>0</v>
      </c>
      <c r="QC12" s="61">
        <v>0</v>
      </c>
      <c r="QD12" s="61">
        <v>0</v>
      </c>
      <c r="QE12" s="61">
        <v>0</v>
      </c>
      <c r="QF12" s="61">
        <v>0</v>
      </c>
      <c r="QG12" s="61">
        <v>0</v>
      </c>
      <c r="QH12" s="61">
        <v>0</v>
      </c>
      <c r="QI12" s="61">
        <v>0</v>
      </c>
      <c r="QJ12" s="61">
        <v>0</v>
      </c>
      <c r="QK12" s="61">
        <v>0</v>
      </c>
      <c r="QL12" s="61">
        <v>0</v>
      </c>
      <c r="QM12" s="61">
        <v>0</v>
      </c>
      <c r="QN12" s="61">
        <v>0</v>
      </c>
      <c r="QO12" s="61">
        <v>0</v>
      </c>
      <c r="QP12" s="61">
        <v>0</v>
      </c>
      <c r="QQ12" s="61">
        <v>0</v>
      </c>
      <c r="QR12" s="61">
        <v>8</v>
      </c>
      <c r="QS12" s="61">
        <v>0</v>
      </c>
      <c r="QT12" s="61">
        <v>0</v>
      </c>
      <c r="QU12" s="61">
        <v>0</v>
      </c>
      <c r="QV12" s="61">
        <v>0</v>
      </c>
      <c r="QW12" s="61">
        <v>0</v>
      </c>
      <c r="QX12" s="61">
        <v>0</v>
      </c>
      <c r="QY12" s="61">
        <v>0</v>
      </c>
      <c r="QZ12" s="61">
        <v>157.30000000000001</v>
      </c>
      <c r="RA12" s="61">
        <v>0</v>
      </c>
      <c r="RB12" s="61">
        <v>0</v>
      </c>
      <c r="RC12" s="61">
        <v>0</v>
      </c>
      <c r="RD12" s="61">
        <v>0</v>
      </c>
      <c r="RE12" s="61">
        <v>0</v>
      </c>
      <c r="RF12" s="61">
        <v>0</v>
      </c>
      <c r="RG12" s="61">
        <v>0</v>
      </c>
      <c r="RH12" s="61">
        <v>0</v>
      </c>
      <c r="RI12" s="61">
        <v>0</v>
      </c>
      <c r="RJ12" s="61">
        <v>0</v>
      </c>
      <c r="RK12" s="61">
        <v>0</v>
      </c>
      <c r="RL12" s="61">
        <v>0</v>
      </c>
      <c r="RM12" s="61">
        <v>0</v>
      </c>
      <c r="RN12" s="61">
        <v>0</v>
      </c>
      <c r="RO12" s="61">
        <v>0</v>
      </c>
      <c r="RP12" s="61">
        <v>0</v>
      </c>
      <c r="RQ12" s="61">
        <v>0</v>
      </c>
      <c r="RR12" s="61">
        <v>0</v>
      </c>
      <c r="RS12" s="61">
        <v>0</v>
      </c>
      <c r="RT12" s="61">
        <v>0</v>
      </c>
      <c r="RU12" s="61">
        <v>0</v>
      </c>
      <c r="RV12" s="61">
        <v>0</v>
      </c>
      <c r="RW12" s="61">
        <v>0</v>
      </c>
      <c r="RX12" s="61">
        <v>0</v>
      </c>
      <c r="RY12" s="61">
        <v>0</v>
      </c>
      <c r="RZ12" s="61">
        <v>0</v>
      </c>
      <c r="SA12" s="61">
        <v>0</v>
      </c>
      <c r="SB12" s="61">
        <v>0</v>
      </c>
      <c r="SC12" s="61">
        <v>0</v>
      </c>
      <c r="SD12" s="61">
        <v>0</v>
      </c>
      <c r="SE12" s="61">
        <v>0</v>
      </c>
      <c r="SF12" s="61">
        <v>0</v>
      </c>
      <c r="SG12" s="61">
        <v>0</v>
      </c>
      <c r="SH12" s="61">
        <v>0</v>
      </c>
      <c r="SI12" s="61">
        <v>0</v>
      </c>
      <c r="SJ12" s="61">
        <v>0</v>
      </c>
      <c r="SK12" s="61">
        <v>0</v>
      </c>
      <c r="SL12" s="61">
        <v>0</v>
      </c>
      <c r="SM12" s="61">
        <v>0</v>
      </c>
      <c r="SN12" s="61">
        <v>0</v>
      </c>
      <c r="SO12" s="61">
        <v>0</v>
      </c>
      <c r="SQ12" s="61">
        <v>0</v>
      </c>
      <c r="SR12" s="61">
        <v>44</v>
      </c>
      <c r="SS12" s="61">
        <v>1</v>
      </c>
      <c r="ST12" s="61">
        <v>0</v>
      </c>
      <c r="SU12" s="61">
        <v>2.5</v>
      </c>
      <c r="SV12" s="61">
        <v>60.9</v>
      </c>
      <c r="SW12" s="61">
        <v>0</v>
      </c>
      <c r="SX12" s="61">
        <v>18.48</v>
      </c>
      <c r="SY12" s="61">
        <v>0</v>
      </c>
      <c r="TA12" s="61">
        <v>1320</v>
      </c>
      <c r="TF12" s="61">
        <v>0</v>
      </c>
      <c r="TG12" s="61">
        <v>0</v>
      </c>
      <c r="TH12" s="61">
        <v>0</v>
      </c>
      <c r="TI12" s="61">
        <v>0</v>
      </c>
      <c r="TJ12" s="61">
        <v>38682</v>
      </c>
      <c r="TK12" s="61">
        <v>38829</v>
      </c>
      <c r="TL12" s="61">
        <v>0</v>
      </c>
      <c r="TM12" s="61">
        <v>0</v>
      </c>
      <c r="TN12" s="61">
        <v>0</v>
      </c>
      <c r="TO12" s="61">
        <v>0</v>
      </c>
      <c r="TP12" s="61">
        <v>0</v>
      </c>
      <c r="TQ12" s="61">
        <v>0</v>
      </c>
      <c r="TR12" s="61">
        <v>561</v>
      </c>
      <c r="TS12" s="61">
        <v>564</v>
      </c>
      <c r="TT12" s="61">
        <v>563</v>
      </c>
      <c r="TU12" s="61">
        <v>565</v>
      </c>
      <c r="TV12" s="61">
        <v>565</v>
      </c>
      <c r="TW12" s="61">
        <v>564</v>
      </c>
      <c r="TX12" s="61">
        <v>567</v>
      </c>
      <c r="TY12" s="61">
        <v>570</v>
      </c>
      <c r="TZ12" s="61">
        <v>569</v>
      </c>
      <c r="UA12" s="61">
        <v>569</v>
      </c>
      <c r="UB12" s="61">
        <v>566</v>
      </c>
      <c r="UC12" s="61">
        <v>564</v>
      </c>
      <c r="UD12" s="61">
        <v>563</v>
      </c>
      <c r="UE12" s="61">
        <v>565</v>
      </c>
      <c r="UF12" s="61">
        <v>564</v>
      </c>
      <c r="UG12" s="61">
        <v>567</v>
      </c>
      <c r="UH12" s="61">
        <v>566</v>
      </c>
      <c r="UI12" s="61">
        <v>565</v>
      </c>
      <c r="UJ12" s="61">
        <v>568</v>
      </c>
      <c r="UK12" s="61">
        <v>570</v>
      </c>
      <c r="UL12" s="61">
        <v>568</v>
      </c>
      <c r="UM12" s="61">
        <v>567</v>
      </c>
      <c r="UN12" s="61">
        <v>566</v>
      </c>
      <c r="UO12" s="61">
        <v>566</v>
      </c>
      <c r="UP12" s="61">
        <v>565</v>
      </c>
      <c r="UQ12" s="61">
        <v>571</v>
      </c>
      <c r="UR12" s="61">
        <v>570</v>
      </c>
      <c r="US12" s="61">
        <v>576</v>
      </c>
      <c r="UT12" s="61">
        <v>561</v>
      </c>
      <c r="UU12" s="61">
        <v>566</v>
      </c>
      <c r="UV12" s="61">
        <v>0</v>
      </c>
      <c r="UW12" s="61">
        <v>0</v>
      </c>
      <c r="UX12" s="61">
        <v>0</v>
      </c>
      <c r="UY12" s="61">
        <v>372</v>
      </c>
      <c r="UZ12" s="61">
        <v>370</v>
      </c>
      <c r="VA12" s="61">
        <v>10</v>
      </c>
      <c r="WR12" s="61">
        <v>0</v>
      </c>
      <c r="WS12" s="61">
        <v>1</v>
      </c>
      <c r="WT12" s="61">
        <v>0</v>
      </c>
      <c r="WU12" s="61">
        <v>0</v>
      </c>
      <c r="WV12" s="61">
        <v>0</v>
      </c>
      <c r="WW12" s="61">
        <v>0</v>
      </c>
      <c r="WX12" s="61">
        <v>0</v>
      </c>
      <c r="WY12" s="61">
        <v>0</v>
      </c>
      <c r="WZ12" s="61">
        <v>16826367</v>
      </c>
      <c r="XA12" s="61">
        <v>9126327</v>
      </c>
      <c r="XD12" s="61">
        <v>0</v>
      </c>
      <c r="XF12" s="61">
        <v>1</v>
      </c>
      <c r="XG12" s="61">
        <v>0</v>
      </c>
      <c r="XH12" s="61">
        <v>0</v>
      </c>
      <c r="XI12" s="61">
        <v>0</v>
      </c>
      <c r="XJ12" s="61">
        <v>0</v>
      </c>
      <c r="XK12" s="61">
        <v>0</v>
      </c>
      <c r="XL12" s="61">
        <v>0</v>
      </c>
      <c r="XM12" s="61">
        <v>0</v>
      </c>
      <c r="XN12" s="61">
        <v>61.6</v>
      </c>
      <c r="XO12" s="61">
        <v>52.9</v>
      </c>
      <c r="XR12" s="61">
        <v>78.2</v>
      </c>
      <c r="XS12" s="61">
        <v>78</v>
      </c>
      <c r="XT12" s="61">
        <v>80.400000000000006</v>
      </c>
      <c r="XU12" s="61">
        <v>29.2</v>
      </c>
      <c r="XZ12" s="61">
        <v>262</v>
      </c>
      <c r="YC12" s="61">
        <v>4259</v>
      </c>
      <c r="YD12" s="61">
        <v>0.94</v>
      </c>
      <c r="YE12" s="61">
        <v>50.06</v>
      </c>
      <c r="YF12" s="61">
        <v>0</v>
      </c>
      <c r="YG12" s="61">
        <v>11108</v>
      </c>
      <c r="YH12" s="61">
        <v>6395</v>
      </c>
      <c r="YI12" s="61">
        <v>11095</v>
      </c>
      <c r="YJ12" s="61">
        <v>6397</v>
      </c>
      <c r="YK12" s="61">
        <v>11090</v>
      </c>
      <c r="YL12" s="61">
        <v>6430</v>
      </c>
      <c r="YM12" s="61">
        <v>11113</v>
      </c>
      <c r="YN12" s="61">
        <v>6396</v>
      </c>
      <c r="YO12" s="61">
        <v>11073</v>
      </c>
      <c r="YP12" s="61">
        <v>6397</v>
      </c>
      <c r="YQ12" s="61">
        <v>11095</v>
      </c>
      <c r="YR12" s="61">
        <v>6429</v>
      </c>
      <c r="YS12" s="61">
        <v>0</v>
      </c>
      <c r="YT12" s="61">
        <v>0</v>
      </c>
      <c r="YU12" s="61">
        <v>0</v>
      </c>
      <c r="YV12" s="61">
        <v>0</v>
      </c>
      <c r="YW12" s="61">
        <v>0</v>
      </c>
      <c r="YX12" s="61">
        <v>0</v>
      </c>
      <c r="YY12" s="61">
        <v>2.29</v>
      </c>
      <c r="YZ12" s="61">
        <v>-38</v>
      </c>
      <c r="ZA12" s="61">
        <v>4.1500000000000004</v>
      </c>
      <c r="ZB12" s="61">
        <v>0.92</v>
      </c>
      <c r="ZD12" s="61">
        <v>0</v>
      </c>
      <c r="ZE12" s="61">
        <v>83.7</v>
      </c>
      <c r="ZF12" s="61">
        <v>75.2</v>
      </c>
      <c r="ZG12" s="61">
        <v>0</v>
      </c>
      <c r="ZH12" s="61">
        <v>0</v>
      </c>
      <c r="ZI12" s="61">
        <v>67</v>
      </c>
      <c r="ZJ12" s="61">
        <v>70</v>
      </c>
      <c r="ZK12" s="61">
        <v>9</v>
      </c>
      <c r="ZL12" s="61">
        <v>0</v>
      </c>
      <c r="ZM12" s="61">
        <v>0</v>
      </c>
      <c r="ZN12" s="61">
        <v>20.8</v>
      </c>
      <c r="ZO12" s="61">
        <v>20.8</v>
      </c>
      <c r="ZP12" s="61">
        <v>20.8</v>
      </c>
      <c r="ZQ12" s="61">
        <v>20.8</v>
      </c>
      <c r="ZR12" s="61">
        <v>20.8</v>
      </c>
      <c r="ZS12" s="61">
        <v>20.8</v>
      </c>
      <c r="ZT12" s="61">
        <v>20.8</v>
      </c>
      <c r="ZU12" s="61">
        <v>20.8</v>
      </c>
      <c r="ZV12" s="61">
        <v>20.8</v>
      </c>
      <c r="ZW12" s="61">
        <v>20.8</v>
      </c>
      <c r="ZX12" s="61">
        <v>20.8</v>
      </c>
      <c r="ZY12" s="61">
        <v>20.8</v>
      </c>
      <c r="ZZ12" s="61">
        <v>20.8</v>
      </c>
      <c r="AAA12" s="61">
        <v>20.8</v>
      </c>
      <c r="AAB12" s="61">
        <v>20.8</v>
      </c>
      <c r="AAC12" s="61">
        <v>20.8</v>
      </c>
      <c r="AAD12" s="61">
        <v>20.8</v>
      </c>
      <c r="AAE12" s="61">
        <v>20.8</v>
      </c>
      <c r="AAF12" s="61">
        <v>20.8</v>
      </c>
      <c r="AAG12" s="61">
        <v>20.8</v>
      </c>
      <c r="AAH12" s="61">
        <v>20.8</v>
      </c>
      <c r="AAI12" s="61">
        <v>20.8</v>
      </c>
      <c r="AAJ12" s="61">
        <v>20.8</v>
      </c>
      <c r="AAK12" s="61">
        <v>20.8</v>
      </c>
      <c r="AAL12" s="61">
        <v>20.8</v>
      </c>
      <c r="AAM12" s="61">
        <v>53.7</v>
      </c>
      <c r="AAN12" s="61">
        <v>59</v>
      </c>
      <c r="AAO12" s="61">
        <v>60.8</v>
      </c>
      <c r="AAP12" s="61">
        <v>63.2</v>
      </c>
      <c r="AAQ12" s="61">
        <v>54.2</v>
      </c>
      <c r="AAR12" s="61">
        <v>52</v>
      </c>
      <c r="AAS12" s="61">
        <v>54.5</v>
      </c>
      <c r="AAT12" s="61">
        <v>59.1</v>
      </c>
      <c r="AAU12" s="61">
        <v>59.7</v>
      </c>
      <c r="AAV12" s="61">
        <v>55.6</v>
      </c>
      <c r="AAW12" s="61">
        <v>53.3</v>
      </c>
      <c r="AAX12" s="61">
        <v>57.2</v>
      </c>
      <c r="AAY12" s="61">
        <v>1.26</v>
      </c>
      <c r="AAZ12" s="61">
        <v>1.26</v>
      </c>
      <c r="ABA12" s="61">
        <v>1.26</v>
      </c>
      <c r="ABB12" s="61">
        <v>1.26</v>
      </c>
      <c r="ABC12" s="61">
        <v>1.26</v>
      </c>
      <c r="ABD12" s="61">
        <v>1.26</v>
      </c>
      <c r="ABE12" s="61">
        <v>1.26</v>
      </c>
      <c r="ABF12" s="61">
        <v>1.26</v>
      </c>
      <c r="ABG12" s="61">
        <v>1.26</v>
      </c>
      <c r="ABH12" s="61">
        <v>1.26</v>
      </c>
      <c r="ABI12" s="61">
        <v>1.26</v>
      </c>
      <c r="ABJ12" s="61">
        <v>1.26</v>
      </c>
      <c r="ABK12" s="61">
        <v>1</v>
      </c>
      <c r="ABL12" s="61">
        <v>1</v>
      </c>
      <c r="ABM12" s="61">
        <v>1</v>
      </c>
      <c r="ABN12" s="61">
        <v>1</v>
      </c>
      <c r="ABO12" s="61">
        <v>1</v>
      </c>
      <c r="ABP12" s="61">
        <v>1</v>
      </c>
      <c r="ABQ12" s="61">
        <v>1</v>
      </c>
      <c r="ABR12" s="61">
        <v>1</v>
      </c>
      <c r="ABS12" s="61">
        <v>1</v>
      </c>
      <c r="ABT12" s="61">
        <v>1</v>
      </c>
      <c r="ABU12" s="61">
        <v>1</v>
      </c>
      <c r="ABV12" s="61">
        <v>1</v>
      </c>
      <c r="ABW12" s="61">
        <v>88</v>
      </c>
      <c r="ABX12" s="61">
        <v>88</v>
      </c>
      <c r="ABY12" s="61">
        <v>88</v>
      </c>
      <c r="ABZ12" s="61">
        <v>88</v>
      </c>
      <c r="ACA12" s="61">
        <v>88</v>
      </c>
      <c r="ACB12" s="61">
        <v>88</v>
      </c>
      <c r="ACC12" s="61">
        <v>88</v>
      </c>
      <c r="ACD12" s="61">
        <v>88</v>
      </c>
      <c r="ACE12" s="61">
        <v>88</v>
      </c>
      <c r="ACF12" s="61">
        <v>88</v>
      </c>
      <c r="ACG12" s="61">
        <v>88</v>
      </c>
      <c r="ACH12" s="61">
        <v>88</v>
      </c>
      <c r="ACI12" s="61">
        <v>17628</v>
      </c>
      <c r="ACJ12" s="61">
        <v>17628.099999999999</v>
      </c>
      <c r="ACK12" s="61">
        <v>17628.099999999999</v>
      </c>
      <c r="ACL12" s="61">
        <v>17627.900000000001</v>
      </c>
      <c r="ACM12" s="61">
        <v>17628.099999999999</v>
      </c>
      <c r="ACN12" s="61">
        <v>17628</v>
      </c>
      <c r="ACO12" s="61">
        <v>17628.099999999999</v>
      </c>
      <c r="ACP12" s="61">
        <v>17628</v>
      </c>
      <c r="ACQ12" s="61">
        <v>17628.099999999999</v>
      </c>
      <c r="ACR12" s="61">
        <v>17628.099999999999</v>
      </c>
      <c r="ACS12" s="61">
        <v>17628.2</v>
      </c>
      <c r="ACT12" s="61">
        <v>17628.099999999999</v>
      </c>
      <c r="ACU12" s="61">
        <v>2017</v>
      </c>
      <c r="ACV12" s="61">
        <v>2017</v>
      </c>
      <c r="ACW12" s="61">
        <v>16</v>
      </c>
      <c r="ACX12" s="61">
        <v>12</v>
      </c>
      <c r="ACY12" s="61">
        <v>2017</v>
      </c>
      <c r="ACZ12" s="61">
        <v>13</v>
      </c>
      <c r="ADA12" s="61">
        <v>12</v>
      </c>
      <c r="ADB12" s="61">
        <v>2017</v>
      </c>
      <c r="ADC12" s="61">
        <v>13</v>
      </c>
      <c r="ADD12" s="61">
        <v>12</v>
      </c>
      <c r="ADE12" s="61">
        <v>13</v>
      </c>
      <c r="ADF12" s="61">
        <v>12</v>
      </c>
      <c r="ADG12" s="61">
        <v>2017</v>
      </c>
      <c r="ADH12" s="61">
        <v>13</v>
      </c>
      <c r="ADI12" s="61">
        <v>12</v>
      </c>
      <c r="ADJ12" s="61">
        <v>2017</v>
      </c>
      <c r="ADK12" s="61">
        <v>13</v>
      </c>
      <c r="ADL12" s="61">
        <v>12</v>
      </c>
      <c r="ADM12" s="61">
        <v>2017</v>
      </c>
      <c r="ADN12" s="61">
        <v>16</v>
      </c>
      <c r="ADO12" s="61">
        <v>12</v>
      </c>
      <c r="ADP12" s="61">
        <v>2017</v>
      </c>
      <c r="ADQ12" s="61">
        <v>17</v>
      </c>
      <c r="ADR12" s="61">
        <v>12</v>
      </c>
      <c r="ADS12" s="61">
        <v>2017</v>
      </c>
      <c r="ADT12" s="61">
        <v>13</v>
      </c>
      <c r="ADU12" s="61">
        <v>12</v>
      </c>
      <c r="ADV12" s="61">
        <v>2017</v>
      </c>
      <c r="ADW12" s="61">
        <v>13</v>
      </c>
      <c r="ADX12" s="61">
        <v>12</v>
      </c>
      <c r="ADY12" s="61">
        <v>2017</v>
      </c>
      <c r="ADZ12" s="61">
        <v>14</v>
      </c>
      <c r="AEA12" s="61">
        <v>12</v>
      </c>
      <c r="AEB12" s="61">
        <v>2017</v>
      </c>
      <c r="AEC12" s="61">
        <v>13</v>
      </c>
      <c r="AED12" s="61">
        <v>12</v>
      </c>
      <c r="AEE12" s="61">
        <v>38107</v>
      </c>
      <c r="AEF12" s="61">
        <v>38187</v>
      </c>
      <c r="AEG12" s="61">
        <v>38114</v>
      </c>
      <c r="AEH12" s="61">
        <v>38088</v>
      </c>
      <c r="AEI12" s="61">
        <v>38110</v>
      </c>
      <c r="AEJ12" s="61">
        <v>38115</v>
      </c>
      <c r="AEK12" s="61">
        <v>38188</v>
      </c>
      <c r="AEL12" s="61">
        <v>38229</v>
      </c>
      <c r="AEM12" s="61">
        <v>38111</v>
      </c>
      <c r="AEN12" s="61">
        <v>38112</v>
      </c>
      <c r="AEO12" s="61">
        <v>38135</v>
      </c>
      <c r="AEP12" s="61">
        <v>38113</v>
      </c>
      <c r="AEQ12" s="61">
        <v>7.73</v>
      </c>
      <c r="AER12" s="61">
        <v>7.73</v>
      </c>
      <c r="AES12" s="61">
        <v>7.73</v>
      </c>
      <c r="AET12" s="61">
        <v>7.73</v>
      </c>
      <c r="AEU12" s="61">
        <v>7.73</v>
      </c>
      <c r="AEV12" s="61">
        <v>7.73</v>
      </c>
      <c r="AEW12" s="61">
        <v>7.73</v>
      </c>
      <c r="AEX12" s="61">
        <v>7.73</v>
      </c>
      <c r="AEY12" s="61">
        <v>7.73</v>
      </c>
      <c r="AEZ12" s="61">
        <v>7.73</v>
      </c>
      <c r="AFA12" s="61">
        <v>7.73</v>
      </c>
      <c r="AFB12" s="61">
        <v>7.73</v>
      </c>
      <c r="AFC12" s="61">
        <v>0</v>
      </c>
      <c r="AFD12" s="61">
        <v>0</v>
      </c>
      <c r="AFE12" s="61">
        <v>0</v>
      </c>
      <c r="AFF12" s="61">
        <v>0</v>
      </c>
      <c r="AFG12" s="61">
        <v>0</v>
      </c>
      <c r="AFH12" s="61">
        <v>0</v>
      </c>
      <c r="AFI12" s="61">
        <v>0</v>
      </c>
      <c r="AFJ12" s="61">
        <v>0</v>
      </c>
      <c r="AFK12" s="61">
        <v>0</v>
      </c>
      <c r="AFL12" s="61">
        <v>0</v>
      </c>
      <c r="AFM12" s="61">
        <v>0</v>
      </c>
      <c r="AFN12" s="61">
        <v>0</v>
      </c>
      <c r="AFO12" s="61">
        <v>0</v>
      </c>
      <c r="AFP12" s="61">
        <v>0</v>
      </c>
      <c r="AFQ12" s="61">
        <v>0</v>
      </c>
      <c r="AFR12" s="61">
        <v>0</v>
      </c>
      <c r="AFS12" s="61">
        <v>0</v>
      </c>
      <c r="AFT12" s="61">
        <v>0</v>
      </c>
      <c r="AFU12" s="61">
        <v>0</v>
      </c>
      <c r="AFV12" s="61">
        <v>0</v>
      </c>
      <c r="AFW12" s="61">
        <v>0</v>
      </c>
      <c r="AFX12" s="61">
        <v>0</v>
      </c>
      <c r="AFY12" s="61">
        <v>0</v>
      </c>
      <c r="AFZ12" s="61">
        <v>0</v>
      </c>
      <c r="AGA12" s="61">
        <v>0</v>
      </c>
      <c r="AGB12" s="61">
        <v>0</v>
      </c>
      <c r="AGC12" s="61">
        <v>0</v>
      </c>
      <c r="AGD12" s="61">
        <v>0</v>
      </c>
      <c r="AGE12" s="61">
        <v>0</v>
      </c>
      <c r="AGF12" s="61">
        <v>0</v>
      </c>
      <c r="AGG12" s="61">
        <v>0</v>
      </c>
      <c r="AGH12" s="61">
        <v>0</v>
      </c>
      <c r="AGI12" s="61">
        <v>1</v>
      </c>
      <c r="AGJ12" s="61">
        <v>1</v>
      </c>
      <c r="AGL12" s="61">
        <v>0</v>
      </c>
      <c r="AGM12" s="61">
        <v>0</v>
      </c>
      <c r="AGN12" s="61">
        <v>-9.6</v>
      </c>
      <c r="AGO12" s="61">
        <v>-9.6</v>
      </c>
      <c r="AGP12" s="61">
        <v>-9.6</v>
      </c>
      <c r="AGQ12" s="61">
        <v>-9.6</v>
      </c>
      <c r="AGR12" s="61">
        <v>-9.6</v>
      </c>
      <c r="AGS12" s="61">
        <v>-9.6</v>
      </c>
      <c r="AGT12" s="61">
        <v>-9.6</v>
      </c>
      <c r="AGU12" s="61">
        <v>-9.6</v>
      </c>
      <c r="AGV12" s="61">
        <v>-9.6</v>
      </c>
      <c r="AGW12" s="61">
        <v>-9.6</v>
      </c>
      <c r="AGX12" s="61">
        <v>-9.6</v>
      </c>
      <c r="AGY12" s="61">
        <v>-9.6</v>
      </c>
      <c r="AGZ12" s="61">
        <v>-9.6</v>
      </c>
      <c r="AHA12" s="61">
        <v>-9.6</v>
      </c>
      <c r="AHB12" s="61">
        <v>-9.6</v>
      </c>
      <c r="AHC12" s="61">
        <v>-9.6</v>
      </c>
      <c r="AHD12" s="61">
        <v>-9.6</v>
      </c>
      <c r="AHE12" s="61">
        <v>-9.6</v>
      </c>
      <c r="AHF12" s="61">
        <v>-9.6</v>
      </c>
      <c r="AHG12" s="61">
        <v>-9.6</v>
      </c>
      <c r="AHH12" s="61">
        <v>-9.6</v>
      </c>
      <c r="AHI12" s="61">
        <v>-9.6</v>
      </c>
      <c r="AHJ12" s="61">
        <v>-9.6</v>
      </c>
      <c r="AHK12" s="61">
        <v>-9.6</v>
      </c>
      <c r="AHL12" s="61">
        <v>189</v>
      </c>
      <c r="AHM12" s="61">
        <v>158</v>
      </c>
      <c r="AHN12" s="61">
        <v>174</v>
      </c>
      <c r="AHO12" s="61">
        <v>110</v>
      </c>
      <c r="AHP12" s="61">
        <v>189</v>
      </c>
      <c r="AHQ12" s="61">
        <v>237</v>
      </c>
      <c r="AHR12" s="61">
        <v>189</v>
      </c>
      <c r="AHS12" s="61">
        <v>62</v>
      </c>
      <c r="AHT12" s="61">
        <v>141</v>
      </c>
      <c r="AHU12" s="61">
        <v>110</v>
      </c>
      <c r="AHV12" s="61">
        <v>110</v>
      </c>
      <c r="AHW12" s="61">
        <v>94</v>
      </c>
      <c r="AHX12" s="61">
        <v>110</v>
      </c>
      <c r="AHY12" s="61">
        <v>189</v>
      </c>
      <c r="AHZ12" s="61">
        <v>158</v>
      </c>
      <c r="AIA12" s="61">
        <v>158</v>
      </c>
      <c r="AIB12" s="61">
        <v>141</v>
      </c>
      <c r="AIC12" s="61">
        <v>158</v>
      </c>
      <c r="AID12" s="61">
        <v>110</v>
      </c>
      <c r="AIE12" s="61">
        <v>174</v>
      </c>
      <c r="AIF12" s="61">
        <v>110</v>
      </c>
      <c r="AIG12" s="61">
        <v>110</v>
      </c>
      <c r="AIH12" s="61">
        <v>174</v>
      </c>
      <c r="AII12" s="61">
        <v>110</v>
      </c>
      <c r="AIJ12" s="61">
        <v>0</v>
      </c>
      <c r="AIK12" s="61">
        <v>0</v>
      </c>
      <c r="AIL12" s="61">
        <v>0</v>
      </c>
      <c r="AIM12" s="61">
        <v>0</v>
      </c>
      <c r="AIN12" s="61">
        <v>0</v>
      </c>
      <c r="AIO12" s="61">
        <v>0</v>
      </c>
      <c r="AIP12" s="61">
        <v>0</v>
      </c>
      <c r="AIQ12" s="61">
        <v>0</v>
      </c>
      <c r="AIR12" s="61">
        <v>0</v>
      </c>
      <c r="AIS12" s="61">
        <v>0</v>
      </c>
      <c r="AIU12" s="61">
        <v>0</v>
      </c>
      <c r="AIV12" s="61">
        <v>0</v>
      </c>
      <c r="AIW12" s="61">
        <v>0</v>
      </c>
      <c r="AIX12" s="61">
        <v>0</v>
      </c>
      <c r="AIY12" s="61">
        <v>0</v>
      </c>
      <c r="AIZ12" s="61">
        <v>0</v>
      </c>
      <c r="AJA12" s="61">
        <v>0</v>
      </c>
      <c r="AJB12" s="61">
        <v>0</v>
      </c>
      <c r="AJC12" s="61">
        <v>0</v>
      </c>
      <c r="AJD12" s="61">
        <v>0</v>
      </c>
      <c r="AJE12" s="61">
        <v>0</v>
      </c>
      <c r="AJF12" s="61">
        <v>0</v>
      </c>
      <c r="AJG12" s="61">
        <v>0</v>
      </c>
      <c r="AJH12" s="61">
        <v>0</v>
      </c>
      <c r="AJI12" s="61">
        <v>0</v>
      </c>
      <c r="AJJ12" s="61">
        <v>0</v>
      </c>
      <c r="AJK12" s="61">
        <v>0</v>
      </c>
      <c r="AJL12" s="61">
        <v>0</v>
      </c>
      <c r="AJM12" s="61">
        <v>0</v>
      </c>
      <c r="AJN12" s="61">
        <v>0</v>
      </c>
      <c r="AJO12" s="61">
        <v>0</v>
      </c>
      <c r="AJP12" s="61">
        <v>0</v>
      </c>
      <c r="AJQ12" s="61">
        <v>0</v>
      </c>
      <c r="AJR12" s="61">
        <v>0</v>
      </c>
      <c r="AJS12" s="61">
        <v>0</v>
      </c>
      <c r="AJT12" s="61">
        <v>0</v>
      </c>
      <c r="AJU12" s="61">
        <v>0</v>
      </c>
      <c r="AJV12" s="61">
        <v>0</v>
      </c>
      <c r="AJW12" s="61">
        <v>0</v>
      </c>
      <c r="AJX12" s="61">
        <v>0</v>
      </c>
      <c r="AJY12" s="61">
        <v>0</v>
      </c>
      <c r="AJZ12" s="61">
        <v>0</v>
      </c>
      <c r="AKA12" s="61">
        <v>0</v>
      </c>
      <c r="AKB12" s="61">
        <v>0</v>
      </c>
      <c r="AKC12" s="61">
        <v>0</v>
      </c>
      <c r="AKD12" s="61">
        <v>0</v>
      </c>
      <c r="AKE12" s="61">
        <v>0</v>
      </c>
      <c r="AKF12" s="61">
        <v>0</v>
      </c>
      <c r="AKG12" s="61">
        <v>0</v>
      </c>
      <c r="AKH12" s="61">
        <v>0</v>
      </c>
      <c r="AKI12" s="61">
        <v>0</v>
      </c>
      <c r="AKJ12" s="61">
        <v>0</v>
      </c>
      <c r="AKK12" s="61">
        <v>0</v>
      </c>
      <c r="AKL12" s="61">
        <v>0</v>
      </c>
      <c r="AKM12" s="61">
        <v>415</v>
      </c>
      <c r="AKN12" s="61">
        <v>280</v>
      </c>
      <c r="AKO12" s="61">
        <v>280</v>
      </c>
      <c r="AKP12" s="61">
        <v>231</v>
      </c>
      <c r="AKQ12" s="61">
        <v>231</v>
      </c>
      <c r="AKR12" s="61">
        <v>341</v>
      </c>
      <c r="AKS12" s="61">
        <v>280</v>
      </c>
      <c r="AKT12" s="61">
        <v>219</v>
      </c>
      <c r="AKU12" s="61">
        <v>305</v>
      </c>
      <c r="AKV12" s="61">
        <v>293</v>
      </c>
      <c r="AKW12" s="61">
        <v>231</v>
      </c>
      <c r="AKX12" s="61">
        <v>305</v>
      </c>
      <c r="AKY12" s="61">
        <v>366</v>
      </c>
      <c r="AKZ12" s="61">
        <v>305</v>
      </c>
      <c r="ALA12" s="61">
        <v>256</v>
      </c>
      <c r="ALB12" s="61">
        <v>341</v>
      </c>
      <c r="ALC12" s="61">
        <v>293</v>
      </c>
      <c r="ALD12" s="61">
        <v>244</v>
      </c>
      <c r="ALE12" s="61">
        <v>317</v>
      </c>
      <c r="ALF12" s="61">
        <v>402</v>
      </c>
      <c r="ALG12" s="61">
        <v>195</v>
      </c>
      <c r="ALH12" s="61">
        <v>354</v>
      </c>
      <c r="ALI12" s="61">
        <v>219</v>
      </c>
      <c r="ALJ12" s="61">
        <v>231</v>
      </c>
      <c r="ALK12" s="61">
        <v>0</v>
      </c>
      <c r="ALL12" s="61">
        <v>5.26</v>
      </c>
      <c r="ALM12" s="61">
        <v>0</v>
      </c>
      <c r="ALN12" s="61">
        <v>0</v>
      </c>
      <c r="API12" s="61">
        <v>66377.8</v>
      </c>
      <c r="APJ12" s="61">
        <v>0</v>
      </c>
      <c r="APK12" s="61">
        <v>23677.4</v>
      </c>
      <c r="APL12" s="61">
        <v>0</v>
      </c>
      <c r="APM12" s="61">
        <v>222</v>
      </c>
      <c r="APN12" s="61">
        <v>0.02</v>
      </c>
      <c r="APO12" s="61">
        <v>0</v>
      </c>
      <c r="APP12" s="61">
        <v>1453</v>
      </c>
      <c r="APQ12" s="61">
        <v>1.04</v>
      </c>
      <c r="APR12" s="61">
        <v>0</v>
      </c>
      <c r="APS12" s="61">
        <v>11097</v>
      </c>
      <c r="APT12" s="61" t="s">
        <v>7682</v>
      </c>
      <c r="APU12" s="61" t="s">
        <v>7756</v>
      </c>
      <c r="APV12" s="61" t="s">
        <v>7682</v>
      </c>
      <c r="APW12" s="61" t="s">
        <v>7783</v>
      </c>
      <c r="APX12" s="61" t="s">
        <v>7784</v>
      </c>
      <c r="APY12" s="61" t="s">
        <v>7833</v>
      </c>
      <c r="APZ12" s="61" t="s">
        <v>7670</v>
      </c>
      <c r="AQA12" s="61" t="s">
        <v>7721</v>
      </c>
      <c r="AQB12" s="61" t="s">
        <v>7781</v>
      </c>
      <c r="AQC12" s="61" t="s">
        <v>7721</v>
      </c>
      <c r="AQD12" s="61" t="s">
        <v>7682</v>
      </c>
      <c r="AQE12" s="61" t="s">
        <v>7780</v>
      </c>
      <c r="AQF12" s="61" t="s">
        <v>7682</v>
      </c>
      <c r="AQG12" s="61" t="s">
        <v>7682</v>
      </c>
      <c r="AQH12" s="61" t="s">
        <v>7785</v>
      </c>
      <c r="AQI12" s="61" t="s">
        <v>7876</v>
      </c>
      <c r="AQJ12" s="61" t="s">
        <v>7682</v>
      </c>
      <c r="AQK12" s="61" t="s">
        <v>7707</v>
      </c>
      <c r="AQL12" s="61" t="s">
        <v>7682</v>
      </c>
      <c r="AQM12" s="61" t="s">
        <v>7707</v>
      </c>
      <c r="AQN12" s="61" t="s">
        <v>7721</v>
      </c>
      <c r="AQO12" s="61" t="s">
        <v>7709</v>
      </c>
      <c r="AQP12" s="61" t="s">
        <v>7679</v>
      </c>
      <c r="AQQ12" s="61" t="s">
        <v>7787</v>
      </c>
      <c r="AQR12" s="61" t="s">
        <v>7711</v>
      </c>
      <c r="AQS12" s="61" t="s">
        <v>7738</v>
      </c>
      <c r="AQT12" s="61" t="s">
        <v>7785</v>
      </c>
      <c r="AQU12" s="61" t="s">
        <v>7709</v>
      </c>
      <c r="AQV12" s="61" t="s">
        <v>7778</v>
      </c>
      <c r="AQW12" s="61" t="s">
        <v>7682</v>
      </c>
      <c r="AQY12" s="61">
        <v>16.399999999999999</v>
      </c>
      <c r="AQZ12" s="61">
        <v>17</v>
      </c>
      <c r="ARA12" s="61">
        <v>15.8</v>
      </c>
      <c r="ARB12" s="61">
        <v>17.100000000000001</v>
      </c>
      <c r="ARC12" s="61">
        <v>17.600000000000001</v>
      </c>
      <c r="ARD12" s="61">
        <v>15.3</v>
      </c>
      <c r="ARE12" s="61">
        <v>16.5</v>
      </c>
      <c r="ARF12" s="61">
        <v>16</v>
      </c>
      <c r="ARG12" s="61">
        <v>15.7</v>
      </c>
      <c r="ARH12" s="61">
        <v>16.8</v>
      </c>
      <c r="ARI12" s="61">
        <v>15.1</v>
      </c>
      <c r="ARJ12" s="61">
        <v>16.8</v>
      </c>
      <c r="ARK12" s="61">
        <v>16.600000000000001</v>
      </c>
      <c r="ARL12" s="61">
        <v>15.9</v>
      </c>
      <c r="ARM12" s="61">
        <v>16.100000000000001</v>
      </c>
      <c r="ARN12" s="61">
        <v>16.7</v>
      </c>
      <c r="ARO12" s="61">
        <v>16.899999999999999</v>
      </c>
      <c r="ARP12" s="61">
        <v>18.5</v>
      </c>
      <c r="ARQ12" s="61">
        <v>16.2</v>
      </c>
      <c r="ARR12" s="61">
        <v>16.899999999999999</v>
      </c>
      <c r="ARS12" s="61">
        <v>15.6</v>
      </c>
      <c r="ART12" s="61">
        <v>17.100000000000001</v>
      </c>
      <c r="ARU12" s="61">
        <v>16.3</v>
      </c>
      <c r="ARV12" s="61">
        <v>16.600000000000001</v>
      </c>
      <c r="ARW12" s="61">
        <v>16.2</v>
      </c>
      <c r="ARX12" s="61">
        <v>18.5</v>
      </c>
      <c r="ARY12" s="61">
        <v>15.1</v>
      </c>
      <c r="ARZ12" s="61">
        <v>1179</v>
      </c>
      <c r="AVE12" s="61" t="s">
        <v>7683</v>
      </c>
      <c r="AVF12" s="61">
        <v>50</v>
      </c>
      <c r="AVK12" s="61">
        <v>3.44</v>
      </c>
      <c r="AVL12" s="61">
        <v>2</v>
      </c>
      <c r="AVM12" s="61">
        <v>1</v>
      </c>
      <c r="AVO12" s="61">
        <v>50.06</v>
      </c>
      <c r="AVP12" s="61">
        <v>0</v>
      </c>
      <c r="AVQ12" s="61">
        <v>50.06</v>
      </c>
      <c r="AVR12" s="61">
        <v>0</v>
      </c>
      <c r="AVS12" s="61">
        <v>0</v>
      </c>
      <c r="AVT12" s="61">
        <v>0</v>
      </c>
      <c r="AVU12" s="61">
        <v>0</v>
      </c>
      <c r="AVV12" s="61">
        <v>0</v>
      </c>
      <c r="AVW12" s="61">
        <v>0</v>
      </c>
      <c r="AVY12" s="61">
        <v>0</v>
      </c>
      <c r="AWA12" s="61">
        <v>0</v>
      </c>
      <c r="AWB12" s="61">
        <v>0</v>
      </c>
      <c r="AWC12" s="61">
        <v>0</v>
      </c>
      <c r="AWD12" s="61">
        <v>0</v>
      </c>
      <c r="AWE12" s="61">
        <v>0</v>
      </c>
      <c r="AWF12" s="61">
        <v>0</v>
      </c>
      <c r="AWG12" s="61">
        <v>0</v>
      </c>
      <c r="AWH12" s="61">
        <v>0</v>
      </c>
      <c r="AWJ12" s="61">
        <v>0</v>
      </c>
      <c r="AWK12" s="61">
        <v>0</v>
      </c>
      <c r="AWL12" s="61">
        <v>0</v>
      </c>
      <c r="AWM12" s="61">
        <v>0</v>
      </c>
      <c r="AWN12" s="61">
        <v>0</v>
      </c>
      <c r="AWO12" s="61">
        <v>0</v>
      </c>
      <c r="AWP12" s="61">
        <v>0</v>
      </c>
      <c r="AWQ12" s="61">
        <v>0</v>
      </c>
      <c r="AWR12" s="61">
        <v>0</v>
      </c>
      <c r="AWS12" s="61">
        <v>0</v>
      </c>
      <c r="AWT12" s="61">
        <v>1</v>
      </c>
      <c r="AXA12" s="61">
        <v>0</v>
      </c>
      <c r="AXB12" s="61">
        <v>0</v>
      </c>
      <c r="AXC12" s="61">
        <v>12</v>
      </c>
      <c r="AXD12" s="61">
        <v>5</v>
      </c>
      <c r="AXE12" s="61">
        <v>16</v>
      </c>
      <c r="AXF12" s="61">
        <v>0</v>
      </c>
      <c r="AXG12" s="61">
        <v>0</v>
      </c>
      <c r="AXH12" s="61">
        <v>8</v>
      </c>
      <c r="AXI12" s="61">
        <v>40</v>
      </c>
      <c r="AXJ12" s="61">
        <v>0</v>
      </c>
      <c r="AXL12" s="61">
        <v>20</v>
      </c>
      <c r="AXM12" s="61">
        <v>0</v>
      </c>
      <c r="AXN12" s="61">
        <v>0</v>
      </c>
      <c r="AXO12" s="61">
        <v>970</v>
      </c>
      <c r="AXP12" s="61">
        <v>40</v>
      </c>
      <c r="AXQ12" s="61">
        <v>0</v>
      </c>
      <c r="AXR12" s="61">
        <v>0</v>
      </c>
      <c r="AXS12" s="61">
        <v>0</v>
      </c>
      <c r="AXT12" s="61">
        <v>0</v>
      </c>
      <c r="AXU12" s="61">
        <v>0</v>
      </c>
      <c r="AXV12" s="61">
        <v>0</v>
      </c>
      <c r="AXW12" s="61">
        <v>0</v>
      </c>
      <c r="AXX12" s="61">
        <v>0</v>
      </c>
      <c r="AXY12" s="61">
        <v>9</v>
      </c>
      <c r="AXZ12" s="61">
        <v>0</v>
      </c>
      <c r="AYA12" s="61">
        <v>0</v>
      </c>
      <c r="AYB12" s="61">
        <v>1</v>
      </c>
      <c r="AYC12" s="61">
        <v>0</v>
      </c>
      <c r="AYD12" s="61">
        <v>1.4</v>
      </c>
      <c r="AYE12" s="61">
        <v>1.5</v>
      </c>
      <c r="AYF12" s="61">
        <v>20</v>
      </c>
      <c r="AYG12" s="61">
        <v>80</v>
      </c>
      <c r="AYH12" s="61">
        <v>60</v>
      </c>
      <c r="AYI12" s="61">
        <v>30</v>
      </c>
      <c r="AYJ12" s="61">
        <v>30</v>
      </c>
      <c r="AYK12" s="61">
        <v>60</v>
      </c>
      <c r="AYL12" s="61">
        <v>30</v>
      </c>
      <c r="AYM12" s="61">
        <v>30</v>
      </c>
      <c r="AYN12" s="61">
        <v>0</v>
      </c>
      <c r="AYO12" s="61">
        <v>1.4</v>
      </c>
      <c r="AYP12" s="61">
        <v>20</v>
      </c>
      <c r="AYQ12" s="61">
        <v>1.5</v>
      </c>
      <c r="AYR12" s="61">
        <v>80</v>
      </c>
      <c r="AYS12" s="61">
        <v>1</v>
      </c>
      <c r="AYT12" s="61">
        <v>1</v>
      </c>
      <c r="AYU12" s="61">
        <v>11</v>
      </c>
      <c r="AYV12" s="61">
        <v>3</v>
      </c>
      <c r="AYW12" s="61">
        <v>0</v>
      </c>
      <c r="AYX12" s="61">
        <v>0</v>
      </c>
      <c r="AYY12" s="61">
        <v>0</v>
      </c>
      <c r="AYZ12" s="61">
        <v>0</v>
      </c>
      <c r="AZA12" s="61">
        <v>7</v>
      </c>
      <c r="AZF12" s="61">
        <v>500</v>
      </c>
      <c r="AZG12" s="61">
        <v>7000</v>
      </c>
      <c r="AZH12" s="61">
        <v>300</v>
      </c>
      <c r="AZI12" s="61">
        <v>1150</v>
      </c>
      <c r="AZK12" s="61">
        <v>1800</v>
      </c>
      <c r="AZU12" s="61">
        <v>0</v>
      </c>
      <c r="AZZ12" s="61">
        <v>0</v>
      </c>
      <c r="BAA12" s="61">
        <v>0</v>
      </c>
      <c r="BAB12" s="61">
        <v>0</v>
      </c>
      <c r="BAC12" s="61">
        <v>0</v>
      </c>
      <c r="BAD12" s="61">
        <v>25</v>
      </c>
      <c r="BAE12" s="61">
        <v>0</v>
      </c>
      <c r="BAF12" s="61">
        <v>0</v>
      </c>
      <c r="BAG12" s="61">
        <v>2</v>
      </c>
      <c r="BAH12" s="61">
        <v>2</v>
      </c>
      <c r="BAI12" s="61">
        <v>20</v>
      </c>
      <c r="BAJ12" s="61">
        <v>25</v>
      </c>
      <c r="BAK12" s="61">
        <v>45</v>
      </c>
      <c r="BAQ12" s="61">
        <v>0</v>
      </c>
      <c r="BAR12" s="61">
        <v>0</v>
      </c>
      <c r="BAS12" s="61">
        <v>1</v>
      </c>
      <c r="BAT12" s="61">
        <v>120</v>
      </c>
      <c r="BAU12" s="61">
        <v>0</v>
      </c>
      <c r="BAV12" s="61">
        <v>2</v>
      </c>
      <c r="BAW12" s="61">
        <v>2</v>
      </c>
      <c r="BAX12" s="61">
        <v>2</v>
      </c>
      <c r="BAY12" s="61">
        <v>2</v>
      </c>
      <c r="BAZ12" s="61">
        <v>60</v>
      </c>
      <c r="BBA12" s="61">
        <v>60</v>
      </c>
      <c r="BBB12" s="61">
        <v>60</v>
      </c>
      <c r="BBC12" s="61">
        <v>60</v>
      </c>
      <c r="BBD12" s="61">
        <v>1</v>
      </c>
      <c r="BBE12" s="61">
        <v>50</v>
      </c>
      <c r="BBF12" s="61">
        <v>50</v>
      </c>
      <c r="BBH12" s="61">
        <v>100</v>
      </c>
      <c r="BBI12" s="61">
        <v>-900</v>
      </c>
      <c r="BBK12" s="61">
        <v>-200</v>
      </c>
      <c r="BBL12" s="61">
        <v>-1400</v>
      </c>
      <c r="BBM12" s="61">
        <v>10</v>
      </c>
      <c r="BBN12" s="61">
        <v>0</v>
      </c>
      <c r="BBO12" s="61">
        <v>50</v>
      </c>
      <c r="BBP12" s="61">
        <v>1500</v>
      </c>
      <c r="BBQ12" s="61">
        <v>6</v>
      </c>
      <c r="BBR12" s="61">
        <v>6.7</v>
      </c>
      <c r="BBS12" s="61">
        <v>6.9</v>
      </c>
      <c r="BBT12" s="61">
        <v>0.1</v>
      </c>
      <c r="BBU12" s="61">
        <v>4.7</v>
      </c>
      <c r="BBV12" s="61">
        <v>0.1</v>
      </c>
      <c r="BBW12" s="61">
        <v>1</v>
      </c>
      <c r="BBX12" s="61">
        <v>1</v>
      </c>
      <c r="BBY12" s="61">
        <v>0</v>
      </c>
      <c r="BBZ12" s="61">
        <v>500</v>
      </c>
      <c r="BCA12" s="61">
        <v>7000</v>
      </c>
      <c r="BCB12" s="61">
        <v>70</v>
      </c>
      <c r="BCC12" s="61">
        <v>-500</v>
      </c>
      <c r="BCF12" s="61">
        <v>4.7</v>
      </c>
      <c r="BCH12" s="61">
        <v>0</v>
      </c>
      <c r="BCI12" s="61">
        <v>0</v>
      </c>
      <c r="BCJ12" s="61">
        <v>0.2</v>
      </c>
      <c r="BCK12" s="61">
        <v>0</v>
      </c>
      <c r="BCM12" s="61">
        <v>10</v>
      </c>
      <c r="BCN12" s="61">
        <v>0</v>
      </c>
      <c r="BCR12" s="61">
        <v>0</v>
      </c>
      <c r="BCT12" s="61">
        <v>5</v>
      </c>
      <c r="BCU12" s="61">
        <v>5</v>
      </c>
      <c r="BCV12" s="61">
        <v>5</v>
      </c>
      <c r="BCW12" s="61">
        <v>5</v>
      </c>
      <c r="BCX12" s="61">
        <v>5</v>
      </c>
      <c r="BCY12" s="61">
        <v>60</v>
      </c>
      <c r="BCZ12" s="61">
        <v>28</v>
      </c>
      <c r="BDA12" s="61">
        <v>40</v>
      </c>
      <c r="BDB12" s="61">
        <v>30</v>
      </c>
      <c r="BDC12" s="61">
        <v>45</v>
      </c>
      <c r="BDD12" s="61">
        <v>180</v>
      </c>
      <c r="BDE12" s="61">
        <v>28</v>
      </c>
      <c r="BDF12" s="61">
        <v>40</v>
      </c>
      <c r="BDG12" s="61">
        <v>0</v>
      </c>
      <c r="BDH12" s="61">
        <v>100</v>
      </c>
      <c r="BDI12" s="61">
        <v>0</v>
      </c>
      <c r="BDJ12" s="61">
        <v>0</v>
      </c>
      <c r="BDK12" s="61">
        <v>100</v>
      </c>
      <c r="BDL12" s="61">
        <v>0</v>
      </c>
      <c r="BDM12" s="61">
        <v>20</v>
      </c>
      <c r="BDN12" s="61">
        <v>2</v>
      </c>
      <c r="BDO12" s="61">
        <v>0</v>
      </c>
      <c r="BDP12" s="61">
        <v>0</v>
      </c>
      <c r="BDQ12" s="61">
        <v>0</v>
      </c>
      <c r="BDR12" s="61">
        <v>0</v>
      </c>
      <c r="BDS12" s="61">
        <v>0</v>
      </c>
      <c r="BDT12" s="61">
        <v>100</v>
      </c>
      <c r="BDU12" s="61">
        <v>0</v>
      </c>
      <c r="BDV12" s="61">
        <v>0</v>
      </c>
      <c r="BDW12" s="61">
        <v>100</v>
      </c>
      <c r="BDX12" s="61">
        <v>0</v>
      </c>
      <c r="BDY12" s="61">
        <v>10</v>
      </c>
      <c r="BDZ12" s="61">
        <v>1</v>
      </c>
      <c r="BEA12" s="61">
        <v>10</v>
      </c>
      <c r="BEB12" s="61">
        <v>2</v>
      </c>
      <c r="BEC12" s="61">
        <v>0</v>
      </c>
      <c r="BED12" s="61">
        <v>0</v>
      </c>
      <c r="BEE12" s="61">
        <v>0</v>
      </c>
      <c r="BEF12" s="61">
        <v>0</v>
      </c>
      <c r="BEG12" s="61">
        <v>0</v>
      </c>
      <c r="BEH12" s="61">
        <v>100</v>
      </c>
      <c r="BEI12" s="61">
        <v>0</v>
      </c>
      <c r="BEJ12" s="61">
        <v>0</v>
      </c>
      <c r="BEK12" s="61">
        <v>100</v>
      </c>
      <c r="BEL12" s="61">
        <v>0</v>
      </c>
      <c r="BEM12" s="61">
        <v>10</v>
      </c>
      <c r="BEN12" s="61">
        <v>1</v>
      </c>
      <c r="BEO12" s="61">
        <v>10</v>
      </c>
      <c r="BEP12" s="61">
        <v>2</v>
      </c>
      <c r="BEQ12" s="61">
        <v>0</v>
      </c>
      <c r="BER12" s="61">
        <v>0</v>
      </c>
      <c r="BES12" s="61">
        <v>0</v>
      </c>
      <c r="BET12" s="61">
        <v>100</v>
      </c>
      <c r="BEU12" s="61">
        <v>10</v>
      </c>
      <c r="BEV12" s="61">
        <v>-100</v>
      </c>
      <c r="BEW12" s="61">
        <v>10</v>
      </c>
      <c r="BEX12" s="61">
        <v>250</v>
      </c>
      <c r="BEY12" s="61">
        <v>-250</v>
      </c>
      <c r="BEZ12" s="61">
        <v>0</v>
      </c>
      <c r="BFA12" s="61">
        <v>0</v>
      </c>
      <c r="BFB12" s="61">
        <v>0</v>
      </c>
      <c r="BFC12" s="61">
        <v>0</v>
      </c>
      <c r="BFD12" s="61">
        <v>0</v>
      </c>
      <c r="BFE12" s="61">
        <v>0</v>
      </c>
      <c r="BFF12" s="61">
        <v>0</v>
      </c>
      <c r="BFG12" s="61">
        <v>0</v>
      </c>
      <c r="BFH12" s="61">
        <v>0</v>
      </c>
      <c r="BFI12" s="61">
        <v>10</v>
      </c>
      <c r="BFJ12" s="61">
        <v>0</v>
      </c>
      <c r="BFK12" s="61">
        <v>2</v>
      </c>
      <c r="BFL12" s="61">
        <v>10</v>
      </c>
      <c r="BXX12" s="61">
        <v>0</v>
      </c>
      <c r="BXY12" s="61">
        <v>0</v>
      </c>
      <c r="BXZ12" s="61">
        <v>0</v>
      </c>
      <c r="BYA12" s="61">
        <v>0</v>
      </c>
      <c r="BYB12" s="61">
        <v>0</v>
      </c>
      <c r="BYC12" s="61">
        <v>0</v>
      </c>
      <c r="BYD12" s="61">
        <v>0</v>
      </c>
      <c r="BYE12" s="61">
        <v>0</v>
      </c>
      <c r="BYF12" s="61">
        <v>0</v>
      </c>
      <c r="BYG12" s="61">
        <v>0</v>
      </c>
      <c r="BYH12" s="61">
        <v>0</v>
      </c>
      <c r="BYI12" s="61">
        <v>0</v>
      </c>
      <c r="BYJ12" s="61">
        <v>0</v>
      </c>
      <c r="BYK12" s="61">
        <v>0</v>
      </c>
      <c r="BYL12" s="61">
        <v>0</v>
      </c>
      <c r="BYM12" s="61">
        <v>0</v>
      </c>
      <c r="BYN12" s="61">
        <v>0</v>
      </c>
      <c r="BYO12" s="61">
        <v>0</v>
      </c>
      <c r="BYP12" s="61">
        <v>0</v>
      </c>
      <c r="BYQ12" s="61">
        <v>0</v>
      </c>
      <c r="BYR12" s="61">
        <v>0</v>
      </c>
      <c r="BYS12" s="61">
        <v>0</v>
      </c>
      <c r="BYT12" s="61">
        <v>0</v>
      </c>
      <c r="BYU12" s="61">
        <v>0</v>
      </c>
      <c r="BYV12" s="61">
        <v>0</v>
      </c>
      <c r="BYW12" s="61">
        <v>0</v>
      </c>
      <c r="BYX12" s="61">
        <v>0</v>
      </c>
      <c r="BYY12" s="61">
        <v>0</v>
      </c>
      <c r="BYZ12" s="61">
        <v>0</v>
      </c>
      <c r="BZA12" s="61">
        <v>0</v>
      </c>
      <c r="BZB12" s="61">
        <v>0</v>
      </c>
      <c r="BZC12" s="61">
        <v>0</v>
      </c>
      <c r="BZD12" s="61">
        <v>0</v>
      </c>
      <c r="BZE12" s="61">
        <v>0</v>
      </c>
      <c r="BZF12" s="61">
        <v>0</v>
      </c>
      <c r="BZG12" s="61">
        <v>0</v>
      </c>
      <c r="BZH12" s="61">
        <v>0</v>
      </c>
      <c r="BZI12" s="61">
        <v>0</v>
      </c>
      <c r="BZJ12" s="61">
        <v>0</v>
      </c>
      <c r="BZK12" s="61">
        <v>0</v>
      </c>
      <c r="BZL12" s="61">
        <v>0</v>
      </c>
      <c r="BZM12" s="61">
        <v>0</v>
      </c>
      <c r="BZN12" s="61">
        <v>0</v>
      </c>
      <c r="BZO12" s="61">
        <v>0</v>
      </c>
      <c r="BZP12" s="61">
        <v>0</v>
      </c>
      <c r="BZQ12" s="61">
        <v>0</v>
      </c>
      <c r="BZR12" s="61">
        <v>0</v>
      </c>
      <c r="BZS12" s="61">
        <v>0</v>
      </c>
      <c r="BZT12" s="61">
        <v>0</v>
      </c>
      <c r="BZU12" s="61">
        <v>0</v>
      </c>
      <c r="BZV12" s="61">
        <v>0</v>
      </c>
      <c r="BZW12" s="61">
        <v>0</v>
      </c>
      <c r="BZX12" s="61">
        <v>0</v>
      </c>
      <c r="BZY12" s="61">
        <v>0</v>
      </c>
      <c r="BZZ12" s="61">
        <v>0</v>
      </c>
      <c r="CAA12" s="61">
        <v>0</v>
      </c>
      <c r="CAB12" s="61">
        <v>0</v>
      </c>
      <c r="CAC12" s="61">
        <v>0</v>
      </c>
      <c r="CAD12" s="61">
        <v>0</v>
      </c>
      <c r="CAE12" s="61">
        <v>0</v>
      </c>
      <c r="CAF12" s="61">
        <v>0</v>
      </c>
      <c r="CAG12" s="61">
        <v>0</v>
      </c>
      <c r="CAH12" s="61">
        <v>0</v>
      </c>
      <c r="CAI12" s="61">
        <v>0</v>
      </c>
      <c r="CAJ12" s="61">
        <v>0</v>
      </c>
      <c r="CAK12" s="61">
        <v>0</v>
      </c>
      <c r="CAL12" s="61">
        <v>0</v>
      </c>
      <c r="CAM12" s="61">
        <v>0</v>
      </c>
      <c r="CAN12" s="61">
        <v>0</v>
      </c>
      <c r="CAO12" s="61">
        <v>0</v>
      </c>
      <c r="CAP12" s="61">
        <v>0</v>
      </c>
      <c r="CAQ12" s="61">
        <v>0</v>
      </c>
      <c r="CAR12" s="61">
        <v>0</v>
      </c>
      <c r="CAS12" s="61">
        <v>0</v>
      </c>
      <c r="CAT12" s="61">
        <v>0</v>
      </c>
      <c r="CAU12" s="61">
        <v>0</v>
      </c>
      <c r="CAV12" s="61">
        <v>0</v>
      </c>
      <c r="CAW12" s="61">
        <v>0</v>
      </c>
      <c r="CAX12" s="61">
        <v>0</v>
      </c>
      <c r="CAY12" s="61">
        <v>0</v>
      </c>
      <c r="CAZ12" s="61">
        <v>0</v>
      </c>
      <c r="CBA12" s="61">
        <v>0</v>
      </c>
      <c r="CBB12" s="61">
        <v>0</v>
      </c>
      <c r="CBC12" s="61">
        <v>0</v>
      </c>
      <c r="CBD12" s="61">
        <v>0</v>
      </c>
      <c r="CBE12" s="61">
        <v>0</v>
      </c>
      <c r="CBF12" s="61">
        <v>0</v>
      </c>
      <c r="CBG12" s="61">
        <v>0</v>
      </c>
      <c r="CBH12" s="61">
        <v>0</v>
      </c>
      <c r="CBI12" s="61">
        <v>0</v>
      </c>
      <c r="CBJ12" s="61">
        <v>0</v>
      </c>
      <c r="CBK12" s="61">
        <v>0</v>
      </c>
      <c r="CBL12" s="61">
        <v>0</v>
      </c>
      <c r="CBM12" s="61">
        <v>0</v>
      </c>
      <c r="CBN12" s="61">
        <v>0</v>
      </c>
      <c r="CBO12" s="61">
        <v>0</v>
      </c>
      <c r="CBP12" s="61">
        <v>0</v>
      </c>
      <c r="CBQ12" s="61">
        <v>0</v>
      </c>
      <c r="CBR12" s="61">
        <v>0</v>
      </c>
      <c r="CBS12" s="61">
        <v>0</v>
      </c>
      <c r="CBT12" s="61">
        <v>0</v>
      </c>
      <c r="CBU12" s="61">
        <v>0</v>
      </c>
      <c r="CBV12" s="61">
        <v>0</v>
      </c>
      <c r="CBW12" s="61">
        <v>0</v>
      </c>
      <c r="CBX12" s="61">
        <v>0</v>
      </c>
      <c r="CBY12" s="61">
        <v>0</v>
      </c>
      <c r="CBZ12" s="61">
        <v>0</v>
      </c>
      <c r="CCA12" s="61">
        <v>0</v>
      </c>
      <c r="CCB12" s="61">
        <v>0</v>
      </c>
      <c r="CCC12" s="61">
        <v>0</v>
      </c>
      <c r="CCD12" s="61">
        <v>0</v>
      </c>
      <c r="CCE12" s="61">
        <v>0</v>
      </c>
      <c r="CCF12" s="61">
        <v>0</v>
      </c>
      <c r="CCG12" s="61">
        <v>0</v>
      </c>
      <c r="CCH12" s="61">
        <v>0</v>
      </c>
      <c r="CCI12" s="61">
        <v>0</v>
      </c>
      <c r="CCJ12" s="61">
        <v>0</v>
      </c>
      <c r="CCK12" s="61">
        <v>0</v>
      </c>
      <c r="CCL12" s="61">
        <v>0</v>
      </c>
      <c r="CCM12" s="61">
        <v>0</v>
      </c>
      <c r="CCN12" s="61">
        <v>0</v>
      </c>
      <c r="CCO12" s="61">
        <v>0</v>
      </c>
      <c r="CCP12" s="61">
        <v>0</v>
      </c>
      <c r="CCQ12" s="61">
        <v>0</v>
      </c>
      <c r="CCR12" s="61">
        <v>0</v>
      </c>
      <c r="CCS12" s="61">
        <v>0</v>
      </c>
      <c r="CCT12" s="61">
        <v>0</v>
      </c>
      <c r="CCU12" s="61">
        <v>0</v>
      </c>
      <c r="CCV12" s="61">
        <v>0</v>
      </c>
      <c r="CCW12" s="61">
        <v>0</v>
      </c>
      <c r="CCX12" s="61">
        <v>0</v>
      </c>
      <c r="CCY12" s="61">
        <v>0</v>
      </c>
      <c r="CCZ12" s="61">
        <v>0</v>
      </c>
      <c r="CDA12" s="61">
        <v>0</v>
      </c>
      <c r="CDB12" s="61">
        <v>0</v>
      </c>
      <c r="CDC12" s="61">
        <v>0</v>
      </c>
      <c r="CDD12" s="61">
        <v>0</v>
      </c>
      <c r="CDE12" s="61">
        <v>0</v>
      </c>
      <c r="CDF12" s="61">
        <v>0</v>
      </c>
      <c r="CDG12" s="61">
        <v>0</v>
      </c>
      <c r="CDH12" s="61">
        <v>0</v>
      </c>
      <c r="CDI12" s="61">
        <v>0</v>
      </c>
      <c r="CDJ12" s="61">
        <v>0</v>
      </c>
      <c r="CDK12" s="61">
        <v>0</v>
      </c>
      <c r="CDL12" s="61">
        <v>0</v>
      </c>
      <c r="CDM12" s="61">
        <v>0</v>
      </c>
      <c r="CDN12" s="61">
        <v>0</v>
      </c>
      <c r="CDO12" s="61">
        <v>0</v>
      </c>
      <c r="CDP12" s="61">
        <v>0</v>
      </c>
      <c r="CDQ12" s="61">
        <v>0</v>
      </c>
      <c r="CDR12" s="61">
        <v>0</v>
      </c>
      <c r="CDS12" s="61">
        <v>0</v>
      </c>
      <c r="CDT12" s="61">
        <v>0</v>
      </c>
      <c r="CDU12" s="61">
        <v>0</v>
      </c>
      <c r="CDV12" s="61">
        <v>0</v>
      </c>
      <c r="CDW12" s="61">
        <v>0</v>
      </c>
      <c r="CDX12" s="61">
        <v>0</v>
      </c>
      <c r="CDY12" s="61">
        <v>0</v>
      </c>
      <c r="CDZ12" s="61">
        <v>0</v>
      </c>
      <c r="CEA12" s="61">
        <v>0</v>
      </c>
      <c r="CEB12" s="61">
        <v>0</v>
      </c>
      <c r="CEC12" s="61">
        <v>0</v>
      </c>
      <c r="CED12" s="61">
        <v>0</v>
      </c>
      <c r="CEE12" s="61">
        <v>0</v>
      </c>
      <c r="CEF12" s="61">
        <v>0</v>
      </c>
      <c r="CEG12" s="61">
        <v>0</v>
      </c>
      <c r="CEH12" s="61">
        <v>0</v>
      </c>
      <c r="CEI12" s="61">
        <v>0</v>
      </c>
      <c r="CEJ12" s="61">
        <v>0</v>
      </c>
      <c r="CEK12" s="61">
        <v>0</v>
      </c>
      <c r="CEL12" s="61">
        <v>0</v>
      </c>
      <c r="CEM12" s="61">
        <v>0</v>
      </c>
      <c r="CEN12" s="61">
        <v>0</v>
      </c>
      <c r="CEO12" s="61">
        <v>0</v>
      </c>
      <c r="CEP12" s="61">
        <v>0</v>
      </c>
      <c r="CEQ12" s="61">
        <v>0</v>
      </c>
      <c r="CER12" s="61">
        <v>0</v>
      </c>
      <c r="CES12" s="61">
        <v>0</v>
      </c>
      <c r="CET12" s="61">
        <v>0</v>
      </c>
      <c r="CEU12" s="61">
        <v>0</v>
      </c>
      <c r="CEV12" s="61">
        <v>0</v>
      </c>
      <c r="CEW12" s="61">
        <v>0</v>
      </c>
      <c r="CEX12" s="61">
        <v>0</v>
      </c>
      <c r="CEY12" s="61">
        <v>0</v>
      </c>
      <c r="CEZ12" s="61">
        <v>0</v>
      </c>
      <c r="CFA12" s="61">
        <v>0</v>
      </c>
      <c r="CFB12" s="61">
        <v>0</v>
      </c>
      <c r="CFC12" s="61">
        <v>0</v>
      </c>
      <c r="CFD12" s="61">
        <v>0</v>
      </c>
      <c r="CFE12" s="61">
        <v>0</v>
      </c>
      <c r="CFF12" s="61">
        <v>0</v>
      </c>
      <c r="CFG12" s="61">
        <v>0</v>
      </c>
      <c r="CFH12" s="61">
        <v>0</v>
      </c>
      <c r="CFI12" s="61">
        <v>0</v>
      </c>
      <c r="CFJ12" s="61">
        <v>0</v>
      </c>
      <c r="CFK12" s="61">
        <v>0</v>
      </c>
      <c r="CFL12" s="61">
        <v>0</v>
      </c>
      <c r="CFM12" s="61">
        <v>0</v>
      </c>
      <c r="CFN12" s="61">
        <v>0</v>
      </c>
      <c r="CFO12" s="61">
        <v>0</v>
      </c>
      <c r="CFP12" s="61">
        <v>0</v>
      </c>
      <c r="CFQ12" s="61">
        <v>0</v>
      </c>
      <c r="CFR12" s="61">
        <v>0</v>
      </c>
      <c r="CFS12" s="61">
        <v>0</v>
      </c>
      <c r="CFT12" s="61">
        <v>0</v>
      </c>
      <c r="CFU12" s="61">
        <v>0</v>
      </c>
      <c r="CFV12" s="61">
        <v>0</v>
      </c>
      <c r="CFW12" s="61">
        <v>0</v>
      </c>
      <c r="CFX12" s="61">
        <v>0</v>
      </c>
      <c r="CFY12" s="61">
        <v>0</v>
      </c>
      <c r="CFZ12" s="61">
        <v>0</v>
      </c>
      <c r="CGA12" s="61">
        <v>0</v>
      </c>
      <c r="CGB12" s="61">
        <v>0</v>
      </c>
      <c r="CGC12" s="61">
        <v>0</v>
      </c>
      <c r="CGD12" s="61">
        <v>0</v>
      </c>
      <c r="CGE12" s="61">
        <v>0</v>
      </c>
      <c r="CGF12" s="61">
        <v>0</v>
      </c>
      <c r="CGG12" s="61">
        <v>0</v>
      </c>
      <c r="CGH12" s="61">
        <v>0</v>
      </c>
      <c r="CGI12" s="61">
        <v>0</v>
      </c>
      <c r="CGJ12" s="61">
        <v>0</v>
      </c>
      <c r="CGK12" s="61">
        <v>0</v>
      </c>
      <c r="CGL12" s="61">
        <v>0</v>
      </c>
      <c r="CGM12" s="61">
        <v>0</v>
      </c>
      <c r="CGN12" s="61">
        <v>0</v>
      </c>
      <c r="CGO12" s="61">
        <v>0</v>
      </c>
      <c r="CGP12" s="61">
        <v>0</v>
      </c>
      <c r="CGQ12" s="61">
        <v>0</v>
      </c>
      <c r="CGR12" s="61">
        <v>0</v>
      </c>
      <c r="CGS12" s="61">
        <v>0</v>
      </c>
      <c r="CGT12" s="61">
        <v>0</v>
      </c>
      <c r="CGU12" s="61">
        <v>0</v>
      </c>
      <c r="CGV12" s="61">
        <v>0</v>
      </c>
      <c r="CGW12" s="61">
        <v>0</v>
      </c>
      <c r="CGX12" s="61">
        <v>0</v>
      </c>
      <c r="CGY12" s="61">
        <v>0</v>
      </c>
      <c r="CGZ12" s="61">
        <v>0</v>
      </c>
      <c r="CHA12" s="61">
        <v>0</v>
      </c>
      <c r="CHB12" s="61">
        <v>0</v>
      </c>
      <c r="CHC12" s="61">
        <v>0</v>
      </c>
      <c r="CHD12" s="61">
        <v>0</v>
      </c>
      <c r="CHE12" s="61">
        <v>0</v>
      </c>
      <c r="CHF12" s="61">
        <v>0</v>
      </c>
      <c r="CHG12" s="61">
        <v>0</v>
      </c>
      <c r="CHH12" s="61">
        <v>0</v>
      </c>
      <c r="CHI12" s="61">
        <v>0</v>
      </c>
      <c r="CHJ12" s="61">
        <v>0</v>
      </c>
      <c r="CHK12" s="61">
        <v>0</v>
      </c>
      <c r="CHL12" s="61">
        <v>0</v>
      </c>
      <c r="CHM12" s="61">
        <v>0</v>
      </c>
      <c r="CHN12" s="61">
        <v>0</v>
      </c>
      <c r="CHO12" s="61">
        <v>0</v>
      </c>
      <c r="CHP12" s="61">
        <v>0</v>
      </c>
      <c r="CHQ12" s="61">
        <v>0</v>
      </c>
      <c r="CHR12" s="61">
        <v>0</v>
      </c>
      <c r="CHS12" s="61">
        <v>0</v>
      </c>
      <c r="CHT12" s="61">
        <v>0</v>
      </c>
      <c r="CHU12" s="61">
        <v>0</v>
      </c>
      <c r="CHV12" s="61">
        <v>0</v>
      </c>
      <c r="CHW12" s="61">
        <v>0</v>
      </c>
      <c r="CHX12" s="61">
        <v>0</v>
      </c>
      <c r="CHY12" s="61">
        <v>0</v>
      </c>
      <c r="CHZ12" s="61">
        <v>0</v>
      </c>
      <c r="CIA12" s="61">
        <v>0</v>
      </c>
      <c r="CIB12" s="61">
        <v>0</v>
      </c>
      <c r="CIC12" s="61">
        <v>0</v>
      </c>
      <c r="CID12" s="61">
        <v>0</v>
      </c>
      <c r="CIE12" s="61">
        <v>0</v>
      </c>
      <c r="CIF12" s="61">
        <v>0</v>
      </c>
      <c r="CIG12" s="61">
        <v>0</v>
      </c>
      <c r="CIH12" s="61">
        <v>0</v>
      </c>
      <c r="CII12" s="61">
        <v>0</v>
      </c>
      <c r="CIJ12" s="61">
        <v>0</v>
      </c>
      <c r="CIK12" s="61">
        <v>0</v>
      </c>
      <c r="CIL12" s="61">
        <v>0</v>
      </c>
      <c r="CIM12" s="61">
        <v>0</v>
      </c>
      <c r="CIN12" s="61">
        <v>0</v>
      </c>
      <c r="CIO12" s="61">
        <v>0</v>
      </c>
      <c r="CIP12" s="61">
        <v>0</v>
      </c>
      <c r="CIQ12" s="61">
        <v>0</v>
      </c>
      <c r="CIR12" s="61">
        <v>0</v>
      </c>
      <c r="CIS12" s="61">
        <v>0</v>
      </c>
      <c r="CIT12" s="61">
        <v>0</v>
      </c>
      <c r="CIU12" s="61">
        <v>0</v>
      </c>
      <c r="CIV12" s="61">
        <v>0</v>
      </c>
      <c r="CIW12" s="61">
        <v>0</v>
      </c>
      <c r="CIX12" s="61">
        <v>0</v>
      </c>
      <c r="CIY12" s="61">
        <v>0</v>
      </c>
      <c r="CIZ12" s="61">
        <v>0</v>
      </c>
      <c r="CJA12" s="61">
        <v>0</v>
      </c>
      <c r="CJB12" s="61">
        <v>0</v>
      </c>
      <c r="CJC12" s="61">
        <v>0</v>
      </c>
      <c r="CJD12" s="61">
        <v>0</v>
      </c>
      <c r="CJE12" s="61">
        <v>0</v>
      </c>
      <c r="CJF12" s="61">
        <v>0</v>
      </c>
      <c r="CJG12" s="61">
        <v>0</v>
      </c>
      <c r="CJH12" s="61">
        <v>0</v>
      </c>
      <c r="CJI12" s="61">
        <v>0</v>
      </c>
      <c r="CJJ12" s="61">
        <v>0</v>
      </c>
      <c r="CJK12" s="61">
        <v>0</v>
      </c>
      <c r="CJL12" s="61">
        <v>0</v>
      </c>
      <c r="CJM12" s="61">
        <v>0</v>
      </c>
      <c r="CJN12" s="61">
        <v>0</v>
      </c>
      <c r="CJO12" s="61">
        <v>0</v>
      </c>
      <c r="CJP12" s="61">
        <v>0</v>
      </c>
      <c r="CJQ12" s="61">
        <v>0</v>
      </c>
      <c r="CJR12" s="61">
        <v>0</v>
      </c>
      <c r="CJS12" s="61">
        <v>0</v>
      </c>
      <c r="CJT12" s="61">
        <v>0</v>
      </c>
      <c r="CJU12" s="61">
        <v>0</v>
      </c>
      <c r="CJV12" s="61">
        <v>0</v>
      </c>
      <c r="CJW12" s="61">
        <v>0</v>
      </c>
      <c r="CJX12" s="61">
        <v>0</v>
      </c>
      <c r="CJY12" s="61">
        <v>0</v>
      </c>
      <c r="CJZ12" s="61">
        <v>0</v>
      </c>
      <c r="CKA12" s="61">
        <v>0</v>
      </c>
      <c r="CKB12" s="61">
        <v>0</v>
      </c>
      <c r="CKC12" s="61">
        <v>0</v>
      </c>
      <c r="CKD12" s="61">
        <v>0</v>
      </c>
      <c r="CKE12" s="61">
        <v>0</v>
      </c>
      <c r="CKF12" s="61">
        <v>0</v>
      </c>
      <c r="CKG12" s="61">
        <v>0</v>
      </c>
      <c r="CKH12" s="61">
        <v>0</v>
      </c>
      <c r="CKI12" s="61">
        <v>0</v>
      </c>
      <c r="CKJ12" s="61">
        <v>0</v>
      </c>
      <c r="CKK12" s="61">
        <v>0</v>
      </c>
      <c r="CKL12" s="61">
        <v>0</v>
      </c>
      <c r="CKM12" s="61">
        <v>0</v>
      </c>
      <c r="CKN12" s="61">
        <v>0</v>
      </c>
      <c r="CKO12" s="61">
        <v>0</v>
      </c>
      <c r="CKP12" s="61">
        <v>0</v>
      </c>
      <c r="CKQ12" s="61">
        <v>0</v>
      </c>
      <c r="CKR12" s="61">
        <v>0</v>
      </c>
      <c r="CKS12" s="61">
        <v>0</v>
      </c>
      <c r="CKT12" s="61">
        <v>0</v>
      </c>
      <c r="CKU12" s="61">
        <v>0</v>
      </c>
      <c r="CKV12" s="61">
        <v>0</v>
      </c>
      <c r="CKW12" s="61">
        <v>0</v>
      </c>
      <c r="CKX12" s="61">
        <v>0</v>
      </c>
      <c r="CKY12" s="61">
        <v>0</v>
      </c>
      <c r="CKZ12" s="61">
        <v>0</v>
      </c>
      <c r="CLA12" s="61">
        <v>0</v>
      </c>
      <c r="CLB12" s="61">
        <v>0</v>
      </c>
      <c r="CLC12" s="61">
        <v>0</v>
      </c>
      <c r="CLD12" s="61">
        <v>0</v>
      </c>
      <c r="CLE12" s="61">
        <v>0</v>
      </c>
      <c r="CLF12" s="61">
        <v>0</v>
      </c>
      <c r="CLG12" s="61">
        <v>0</v>
      </c>
      <c r="CLH12" s="61">
        <v>0</v>
      </c>
      <c r="CLI12" s="61">
        <v>0</v>
      </c>
      <c r="CLJ12" s="61">
        <v>0</v>
      </c>
      <c r="CLK12" s="61">
        <v>0</v>
      </c>
      <c r="CLL12" s="61">
        <v>0</v>
      </c>
      <c r="CLM12" s="61">
        <v>0</v>
      </c>
      <c r="CLN12" s="61">
        <v>0</v>
      </c>
      <c r="CLO12" s="61">
        <v>0</v>
      </c>
      <c r="CLP12" s="61">
        <v>0</v>
      </c>
      <c r="CLQ12" s="61">
        <v>0</v>
      </c>
      <c r="CLR12" s="61">
        <v>0</v>
      </c>
      <c r="CLS12" s="61">
        <v>0</v>
      </c>
      <c r="CLT12" s="61">
        <v>0</v>
      </c>
      <c r="CLU12" s="61">
        <v>0</v>
      </c>
      <c r="CLV12" s="61">
        <v>0</v>
      </c>
      <c r="CLW12" s="61">
        <v>0</v>
      </c>
      <c r="CLX12" s="61">
        <v>0</v>
      </c>
      <c r="CLY12" s="61">
        <v>0</v>
      </c>
      <c r="CLZ12" s="61">
        <v>0</v>
      </c>
      <c r="CMA12" s="61">
        <v>0</v>
      </c>
      <c r="CMB12" s="61">
        <v>0</v>
      </c>
      <c r="CMC12" s="61">
        <v>0</v>
      </c>
      <c r="CMD12" s="61">
        <v>0</v>
      </c>
      <c r="CME12" s="61">
        <v>0</v>
      </c>
      <c r="CMF12" s="61">
        <v>0</v>
      </c>
      <c r="CMG12" s="61">
        <v>0</v>
      </c>
      <c r="CMH12" s="61">
        <v>0</v>
      </c>
      <c r="CMI12" s="61">
        <v>0</v>
      </c>
      <c r="CMJ12" s="61">
        <v>0</v>
      </c>
      <c r="CMK12" s="61">
        <v>0</v>
      </c>
      <c r="CML12" s="61">
        <v>0</v>
      </c>
      <c r="CMM12" s="61">
        <v>0</v>
      </c>
      <c r="CMN12" s="61">
        <v>0</v>
      </c>
      <c r="CMO12" s="61">
        <v>0</v>
      </c>
      <c r="CMP12" s="61">
        <v>0</v>
      </c>
      <c r="CMQ12" s="61">
        <v>0</v>
      </c>
      <c r="CMR12" s="61">
        <v>0</v>
      </c>
      <c r="CMS12" s="61">
        <v>0</v>
      </c>
      <c r="CMT12" s="61">
        <v>0</v>
      </c>
      <c r="CMU12" s="61">
        <v>0</v>
      </c>
      <c r="CMV12" s="61">
        <v>0</v>
      </c>
      <c r="CMW12" s="61">
        <v>0</v>
      </c>
      <c r="CMX12" s="61">
        <v>0</v>
      </c>
      <c r="CMY12" s="61">
        <v>0</v>
      </c>
      <c r="CMZ12" s="61">
        <v>0</v>
      </c>
      <c r="CNA12" s="61">
        <v>0</v>
      </c>
      <c r="CNB12" s="61">
        <v>0</v>
      </c>
      <c r="CNC12" s="61">
        <v>0</v>
      </c>
      <c r="CND12" s="61">
        <v>0</v>
      </c>
      <c r="CNE12" s="61">
        <v>0</v>
      </c>
      <c r="CNF12" s="61">
        <v>0</v>
      </c>
      <c r="CNG12" s="61">
        <v>0</v>
      </c>
      <c r="CNH12" s="61">
        <v>0</v>
      </c>
      <c r="CNI12" s="61">
        <v>0</v>
      </c>
      <c r="CNJ12" s="61">
        <v>0</v>
      </c>
      <c r="CNK12" s="61">
        <v>0</v>
      </c>
      <c r="CNL12" s="61">
        <v>0</v>
      </c>
      <c r="CNM12" s="61">
        <v>0</v>
      </c>
      <c r="CNN12" s="61">
        <v>0</v>
      </c>
      <c r="CNO12" s="61">
        <v>0</v>
      </c>
      <c r="CNP12" s="61">
        <v>0</v>
      </c>
      <c r="CNQ12" s="61">
        <v>0</v>
      </c>
      <c r="CNR12" s="61">
        <v>0</v>
      </c>
      <c r="CNS12" s="61">
        <v>0</v>
      </c>
      <c r="CNT12" s="61">
        <v>0</v>
      </c>
      <c r="CNU12" s="61">
        <v>0</v>
      </c>
      <c r="CNV12" s="61">
        <v>0</v>
      </c>
      <c r="CNW12" s="61">
        <v>0</v>
      </c>
      <c r="CNX12" s="61">
        <v>0</v>
      </c>
      <c r="CNY12" s="61">
        <v>0</v>
      </c>
      <c r="CNZ12" s="61">
        <v>0</v>
      </c>
      <c r="COA12" s="61">
        <v>0</v>
      </c>
      <c r="COB12" s="61">
        <v>0</v>
      </c>
      <c r="COC12" s="61">
        <v>0</v>
      </c>
      <c r="COD12" s="61">
        <v>0</v>
      </c>
      <c r="COE12" s="61">
        <v>0</v>
      </c>
      <c r="COF12" s="61">
        <v>0</v>
      </c>
      <c r="COG12" s="61">
        <v>0</v>
      </c>
      <c r="COH12" s="61">
        <v>0</v>
      </c>
      <c r="COI12" s="61">
        <v>0</v>
      </c>
      <c r="COJ12" s="61">
        <v>0</v>
      </c>
      <c r="COK12" s="61">
        <v>0</v>
      </c>
      <c r="COL12" s="61">
        <v>0</v>
      </c>
      <c r="COM12" s="61">
        <v>0</v>
      </c>
      <c r="CON12" s="61">
        <v>0</v>
      </c>
      <c r="COO12" s="61">
        <v>0</v>
      </c>
      <c r="COP12" s="61">
        <v>0</v>
      </c>
      <c r="COQ12" s="61">
        <v>0</v>
      </c>
      <c r="COR12" s="61">
        <v>0</v>
      </c>
      <c r="COS12" s="61">
        <v>0</v>
      </c>
      <c r="COT12" s="61">
        <v>0</v>
      </c>
      <c r="COU12" s="61">
        <v>0</v>
      </c>
      <c r="COV12" s="61">
        <v>0</v>
      </c>
      <c r="COW12" s="61">
        <v>0</v>
      </c>
      <c r="COX12" s="61">
        <v>0</v>
      </c>
      <c r="COY12" s="61">
        <v>0</v>
      </c>
      <c r="COZ12" s="61">
        <v>0</v>
      </c>
      <c r="CPA12" s="61">
        <v>0</v>
      </c>
      <c r="CPB12" s="61">
        <v>0</v>
      </c>
      <c r="CPC12" s="61">
        <v>0</v>
      </c>
      <c r="CPD12" s="61">
        <v>0</v>
      </c>
      <c r="CPE12" s="61">
        <v>0</v>
      </c>
      <c r="CPF12" s="61">
        <v>0</v>
      </c>
      <c r="CPG12" s="61">
        <v>0</v>
      </c>
      <c r="CPH12" s="61">
        <v>0</v>
      </c>
      <c r="CPI12" s="61">
        <v>0</v>
      </c>
      <c r="CPJ12" s="61">
        <v>0</v>
      </c>
      <c r="CPK12" s="61">
        <v>0</v>
      </c>
      <c r="CPL12" s="61">
        <v>0</v>
      </c>
      <c r="CPM12" s="61">
        <v>0</v>
      </c>
      <c r="CPN12" s="61">
        <v>0</v>
      </c>
      <c r="CPO12" s="61">
        <v>0</v>
      </c>
      <c r="CPP12" s="61">
        <v>0</v>
      </c>
      <c r="CPQ12" s="61">
        <v>0</v>
      </c>
      <c r="CPR12" s="61">
        <v>0</v>
      </c>
      <c r="CPS12" s="61">
        <v>0</v>
      </c>
      <c r="CPT12" s="61">
        <v>0</v>
      </c>
      <c r="CPU12" s="61">
        <v>0</v>
      </c>
      <c r="CPV12" s="61">
        <v>0</v>
      </c>
      <c r="CPW12" s="61">
        <v>0</v>
      </c>
      <c r="CPX12" s="61">
        <v>0</v>
      </c>
      <c r="CPY12" s="61">
        <v>0</v>
      </c>
      <c r="CPZ12" s="61">
        <v>0</v>
      </c>
      <c r="CQA12" s="61">
        <v>0</v>
      </c>
      <c r="CQB12" s="61">
        <v>0</v>
      </c>
      <c r="CQC12" s="61">
        <v>0</v>
      </c>
      <c r="CQD12" s="61">
        <v>0</v>
      </c>
      <c r="CQE12" s="61">
        <v>0</v>
      </c>
      <c r="CQF12" s="61">
        <v>0</v>
      </c>
      <c r="CQG12" s="61">
        <v>0</v>
      </c>
      <c r="CQH12" s="61">
        <v>0</v>
      </c>
      <c r="CQI12" s="61">
        <v>0</v>
      </c>
      <c r="CQJ12" s="61">
        <v>0</v>
      </c>
      <c r="CQK12" s="61">
        <v>0</v>
      </c>
      <c r="CQL12" s="61">
        <v>0</v>
      </c>
      <c r="CQM12" s="61">
        <v>0</v>
      </c>
      <c r="CQN12" s="61">
        <v>0</v>
      </c>
      <c r="CQO12" s="61">
        <v>0</v>
      </c>
      <c r="CQP12" s="61">
        <v>0</v>
      </c>
      <c r="CQQ12" s="61">
        <v>0</v>
      </c>
      <c r="CQR12" s="61">
        <v>0</v>
      </c>
      <c r="CQS12" s="61">
        <v>0</v>
      </c>
      <c r="CQT12" s="61">
        <v>0</v>
      </c>
      <c r="CQU12" s="61">
        <v>0</v>
      </c>
      <c r="CQV12" s="61">
        <v>0</v>
      </c>
      <c r="CQW12" s="61">
        <v>0</v>
      </c>
      <c r="CQX12" s="61">
        <v>0</v>
      </c>
      <c r="CQY12" s="61">
        <v>0</v>
      </c>
      <c r="CQZ12" s="61">
        <v>0</v>
      </c>
      <c r="CRA12" s="61">
        <v>0</v>
      </c>
      <c r="CRB12" s="61">
        <v>0</v>
      </c>
      <c r="CRC12" s="61">
        <v>0</v>
      </c>
      <c r="CRD12" s="61">
        <v>0</v>
      </c>
      <c r="CRE12" s="61">
        <v>0</v>
      </c>
      <c r="CRF12" s="61">
        <v>0</v>
      </c>
      <c r="CRG12" s="61">
        <v>0</v>
      </c>
      <c r="CRH12" s="61">
        <v>0</v>
      </c>
      <c r="CRI12" s="61">
        <v>0</v>
      </c>
      <c r="CRJ12" s="61">
        <v>0</v>
      </c>
      <c r="CRK12" s="61">
        <v>0</v>
      </c>
      <c r="CRL12" s="61">
        <v>0</v>
      </c>
      <c r="CRM12" s="61">
        <v>0</v>
      </c>
      <c r="CRN12" s="61">
        <v>0</v>
      </c>
      <c r="CRO12" s="61">
        <v>0</v>
      </c>
      <c r="CRP12" s="61">
        <v>0</v>
      </c>
      <c r="CRQ12" s="61">
        <v>0</v>
      </c>
      <c r="CRR12" s="61">
        <v>0</v>
      </c>
      <c r="CRS12" s="61">
        <v>0</v>
      </c>
      <c r="CRT12" s="61">
        <v>0</v>
      </c>
      <c r="CRU12" s="61">
        <v>0</v>
      </c>
      <c r="CRV12" s="61">
        <v>0</v>
      </c>
      <c r="CRW12" s="61">
        <v>0</v>
      </c>
      <c r="CRX12" s="61">
        <v>0</v>
      </c>
      <c r="CRY12" s="61">
        <v>0</v>
      </c>
      <c r="CRZ12" s="61">
        <v>0</v>
      </c>
      <c r="CSA12" s="61">
        <v>0</v>
      </c>
      <c r="CSB12" s="61">
        <v>0</v>
      </c>
      <c r="CSC12" s="61">
        <v>0</v>
      </c>
      <c r="CSD12" s="61">
        <v>0</v>
      </c>
      <c r="CSE12" s="61">
        <v>0</v>
      </c>
      <c r="CSF12" s="61">
        <v>0</v>
      </c>
      <c r="CSG12" s="61">
        <v>0</v>
      </c>
      <c r="CSH12" s="61">
        <v>0</v>
      </c>
      <c r="CSI12" s="61">
        <v>0</v>
      </c>
      <c r="CSJ12" s="61">
        <v>0</v>
      </c>
      <c r="CSK12" s="61">
        <v>0</v>
      </c>
      <c r="CSL12" s="61">
        <v>0</v>
      </c>
      <c r="CSM12" s="61">
        <v>0</v>
      </c>
      <c r="CSN12" s="61">
        <v>0</v>
      </c>
      <c r="CSO12" s="61">
        <v>0</v>
      </c>
      <c r="CSP12" s="61">
        <v>0</v>
      </c>
      <c r="CSQ12" s="61">
        <v>0</v>
      </c>
      <c r="CSR12" s="61">
        <v>0</v>
      </c>
      <c r="CSS12" s="61">
        <v>0</v>
      </c>
      <c r="CST12" s="61">
        <v>0</v>
      </c>
      <c r="CSU12" s="61">
        <v>0</v>
      </c>
      <c r="CSV12" s="61">
        <v>0</v>
      </c>
      <c r="CSW12" s="61">
        <v>0</v>
      </c>
      <c r="CSX12" s="61">
        <v>0</v>
      </c>
      <c r="CSY12" s="61">
        <v>0</v>
      </c>
      <c r="CSZ12" s="61">
        <v>0</v>
      </c>
      <c r="CTA12" s="61">
        <v>0</v>
      </c>
      <c r="CTB12" s="61">
        <v>0</v>
      </c>
      <c r="CTC12" s="61">
        <v>0</v>
      </c>
      <c r="CTD12" s="61">
        <v>0</v>
      </c>
      <c r="CTE12" s="61">
        <v>0</v>
      </c>
      <c r="CTF12" s="61">
        <v>0</v>
      </c>
      <c r="CTG12" s="61">
        <v>0</v>
      </c>
      <c r="CTH12" s="61">
        <v>0</v>
      </c>
      <c r="CTI12" s="61">
        <v>0</v>
      </c>
      <c r="CTJ12" s="61">
        <v>0</v>
      </c>
      <c r="CTK12" s="61">
        <v>0</v>
      </c>
      <c r="CTL12" s="61">
        <v>0</v>
      </c>
      <c r="CTM12" s="61">
        <v>0</v>
      </c>
      <c r="CTN12" s="61">
        <v>0</v>
      </c>
      <c r="CTO12" s="61">
        <v>0</v>
      </c>
      <c r="CTP12" s="61">
        <v>0</v>
      </c>
      <c r="CTQ12" s="61">
        <v>0</v>
      </c>
      <c r="CTR12" s="61">
        <v>0</v>
      </c>
      <c r="CTS12" s="61">
        <v>0</v>
      </c>
      <c r="CTT12" s="61">
        <v>0</v>
      </c>
      <c r="CTU12" s="61">
        <v>0</v>
      </c>
      <c r="CTV12" s="61">
        <v>0</v>
      </c>
      <c r="CTW12" s="61">
        <v>0</v>
      </c>
      <c r="CTX12" s="61">
        <v>0</v>
      </c>
      <c r="CTY12" s="61">
        <v>0</v>
      </c>
      <c r="CTZ12" s="61">
        <v>0</v>
      </c>
      <c r="CUA12" s="61">
        <v>0</v>
      </c>
      <c r="CUB12" s="61">
        <v>0</v>
      </c>
      <c r="CUC12" s="61">
        <v>0</v>
      </c>
      <c r="CUD12" s="61">
        <v>0</v>
      </c>
      <c r="CUE12" s="61">
        <v>0</v>
      </c>
      <c r="CUF12" s="61">
        <v>0</v>
      </c>
      <c r="CUG12" s="61">
        <v>0</v>
      </c>
      <c r="CUH12" s="61">
        <v>0</v>
      </c>
      <c r="CUI12" s="61">
        <v>0</v>
      </c>
      <c r="CUJ12" s="61">
        <v>0</v>
      </c>
      <c r="CUK12" s="61">
        <v>0</v>
      </c>
      <c r="CUL12" s="61">
        <v>0</v>
      </c>
      <c r="CUM12" s="61">
        <v>0</v>
      </c>
      <c r="CUN12" s="61">
        <v>0</v>
      </c>
      <c r="CUO12" s="61">
        <v>0</v>
      </c>
      <c r="CUP12" s="61">
        <v>0</v>
      </c>
      <c r="CUQ12" s="61">
        <v>0</v>
      </c>
      <c r="CUR12" s="61">
        <v>0</v>
      </c>
      <c r="CUS12" s="61">
        <v>0</v>
      </c>
      <c r="CUT12" s="61">
        <v>0</v>
      </c>
      <c r="CUU12" s="61">
        <v>0</v>
      </c>
      <c r="CUV12" s="61">
        <v>0</v>
      </c>
      <c r="CUW12" s="61">
        <v>0</v>
      </c>
      <c r="CUX12" s="61">
        <v>0</v>
      </c>
      <c r="CUY12" s="61">
        <v>0</v>
      </c>
      <c r="CUZ12" s="61">
        <v>0</v>
      </c>
      <c r="CVA12" s="61">
        <v>0</v>
      </c>
      <c r="CVB12" s="61">
        <v>0</v>
      </c>
      <c r="CVC12" s="61">
        <v>0</v>
      </c>
      <c r="CVD12" s="61">
        <v>0</v>
      </c>
      <c r="CVE12" s="61">
        <v>0</v>
      </c>
      <c r="CVF12" s="61">
        <v>0</v>
      </c>
      <c r="CVG12" s="61">
        <v>0</v>
      </c>
      <c r="CVH12" s="61">
        <v>0</v>
      </c>
      <c r="CVI12" s="61">
        <v>0</v>
      </c>
      <c r="CVJ12" s="61">
        <v>0</v>
      </c>
      <c r="CVK12" s="61">
        <v>0</v>
      </c>
      <c r="CVL12" s="61">
        <v>0</v>
      </c>
      <c r="CVM12" s="61">
        <v>0</v>
      </c>
      <c r="CVN12" s="61">
        <v>0</v>
      </c>
      <c r="CVO12" s="61">
        <v>0</v>
      </c>
      <c r="CVP12" s="61">
        <v>0</v>
      </c>
      <c r="CVQ12" s="61">
        <v>0</v>
      </c>
      <c r="CVR12" s="61">
        <v>0</v>
      </c>
      <c r="CVS12" s="61">
        <v>0</v>
      </c>
      <c r="CVT12" s="61">
        <v>0</v>
      </c>
      <c r="CVU12" s="61">
        <v>0</v>
      </c>
      <c r="CVV12" s="61">
        <v>0</v>
      </c>
      <c r="CVW12" s="61">
        <v>0</v>
      </c>
      <c r="CVX12" s="61">
        <v>0</v>
      </c>
      <c r="CVY12" s="61">
        <v>0</v>
      </c>
      <c r="CVZ12" s="61">
        <v>0</v>
      </c>
      <c r="CWA12" s="61">
        <v>0</v>
      </c>
      <c r="CWB12" s="61">
        <v>0</v>
      </c>
      <c r="CWC12" s="61">
        <v>0</v>
      </c>
      <c r="CWD12" s="61">
        <v>0</v>
      </c>
      <c r="CWE12" s="61">
        <v>0</v>
      </c>
      <c r="CWF12" s="61">
        <v>0</v>
      </c>
      <c r="CWG12" s="61">
        <v>0</v>
      </c>
      <c r="CWH12" s="61">
        <v>0</v>
      </c>
      <c r="CWI12" s="61">
        <v>0</v>
      </c>
      <c r="CWJ12" s="61">
        <v>0</v>
      </c>
      <c r="CWK12" s="61">
        <v>0</v>
      </c>
      <c r="CWL12" s="61">
        <v>0</v>
      </c>
      <c r="CWM12" s="61">
        <v>0</v>
      </c>
      <c r="CWN12" s="61">
        <v>0</v>
      </c>
      <c r="CWO12" s="61">
        <v>0</v>
      </c>
      <c r="CWP12" s="61">
        <v>0</v>
      </c>
      <c r="CWQ12" s="61">
        <v>0</v>
      </c>
      <c r="CWR12" s="61">
        <v>0</v>
      </c>
      <c r="CWS12" s="61">
        <v>0</v>
      </c>
      <c r="CWT12" s="61">
        <v>0</v>
      </c>
      <c r="CWU12" s="61">
        <v>0</v>
      </c>
      <c r="CWV12" s="61">
        <v>0</v>
      </c>
      <c r="CWW12" s="61">
        <v>0</v>
      </c>
      <c r="CWX12" s="61">
        <v>0</v>
      </c>
      <c r="CWY12" s="61">
        <v>0</v>
      </c>
      <c r="CWZ12" s="61">
        <v>0</v>
      </c>
      <c r="CXA12" s="61">
        <v>0</v>
      </c>
      <c r="CXB12" s="61">
        <v>0</v>
      </c>
      <c r="CXC12" s="61">
        <v>0</v>
      </c>
      <c r="CXD12" s="61">
        <v>0</v>
      </c>
      <c r="CXE12" s="61">
        <v>0</v>
      </c>
      <c r="CXF12" s="61">
        <v>0</v>
      </c>
      <c r="CXG12" s="61">
        <v>0</v>
      </c>
      <c r="CXH12" s="61">
        <v>0</v>
      </c>
      <c r="CXI12" s="61">
        <v>0</v>
      </c>
      <c r="CXJ12" s="61">
        <v>0</v>
      </c>
      <c r="CXK12" s="61">
        <v>0</v>
      </c>
      <c r="CXL12" s="61">
        <v>0</v>
      </c>
      <c r="CXM12" s="61">
        <v>0</v>
      </c>
      <c r="CXN12" s="61">
        <v>0</v>
      </c>
      <c r="CXO12" s="61">
        <v>0</v>
      </c>
      <c r="CXP12" s="61">
        <v>0</v>
      </c>
      <c r="CXQ12" s="61">
        <v>0</v>
      </c>
      <c r="CXR12" s="61">
        <v>0</v>
      </c>
      <c r="CXS12" s="61">
        <v>0</v>
      </c>
      <c r="CXT12" s="61">
        <v>0</v>
      </c>
      <c r="CXU12" s="61">
        <v>0</v>
      </c>
      <c r="CXV12" s="61">
        <v>0</v>
      </c>
      <c r="CXW12" s="61">
        <v>0</v>
      </c>
      <c r="CXX12" s="61">
        <v>0</v>
      </c>
      <c r="CXY12" s="61">
        <v>0</v>
      </c>
      <c r="CXZ12" s="61">
        <v>0</v>
      </c>
      <c r="CYA12" s="61">
        <v>0</v>
      </c>
      <c r="CYB12" s="61">
        <v>0</v>
      </c>
      <c r="CYC12" s="61">
        <v>0</v>
      </c>
      <c r="CYD12" s="61">
        <v>0</v>
      </c>
      <c r="CYE12" s="61">
        <v>0</v>
      </c>
      <c r="CYF12" s="61">
        <v>0</v>
      </c>
      <c r="CYG12" s="61">
        <v>0</v>
      </c>
      <c r="CYH12" s="61">
        <v>0</v>
      </c>
      <c r="CYI12" s="61">
        <v>0</v>
      </c>
      <c r="CYJ12" s="61">
        <v>0</v>
      </c>
      <c r="CYK12" s="61">
        <v>0</v>
      </c>
      <c r="CYL12" s="61">
        <v>0</v>
      </c>
      <c r="CYM12" s="61">
        <v>0</v>
      </c>
      <c r="CYN12" s="61">
        <v>0</v>
      </c>
      <c r="CYO12" s="61">
        <v>0</v>
      </c>
      <c r="CYP12" s="61">
        <v>0</v>
      </c>
      <c r="CYQ12" s="61">
        <v>0</v>
      </c>
      <c r="CYR12" s="61">
        <v>0</v>
      </c>
      <c r="CYS12" s="61">
        <v>0</v>
      </c>
      <c r="CYT12" s="61">
        <v>0</v>
      </c>
      <c r="CYU12" s="61">
        <v>0</v>
      </c>
      <c r="CYV12" s="61">
        <v>40</v>
      </c>
      <c r="CYW12" s="61">
        <v>0</v>
      </c>
      <c r="CYX12" s="61">
        <v>118</v>
      </c>
      <c r="CYY12" s="61">
        <v>10</v>
      </c>
      <c r="CYZ12" s="61">
        <v>122</v>
      </c>
      <c r="CZA12" s="61">
        <v>10</v>
      </c>
      <c r="CZB12" s="61">
        <v>0</v>
      </c>
      <c r="CZC12" s="61">
        <v>115</v>
      </c>
      <c r="CZD12" s="61">
        <v>118</v>
      </c>
      <c r="CZE12" s="61">
        <v>15</v>
      </c>
      <c r="CZF12" s="61">
        <v>0</v>
      </c>
      <c r="CZG12" s="61">
        <v>0</v>
      </c>
      <c r="CZH12" s="61">
        <v>0</v>
      </c>
      <c r="CZI12" s="61">
        <v>0</v>
      </c>
      <c r="CZJ12" s="61">
        <v>0</v>
      </c>
      <c r="CZK12" s="61">
        <v>0</v>
      </c>
      <c r="CZL12" s="61">
        <v>0</v>
      </c>
      <c r="CZM12" s="61">
        <v>0</v>
      </c>
      <c r="CZN12" s="61">
        <v>0</v>
      </c>
      <c r="CZO12" s="61">
        <v>0</v>
      </c>
      <c r="CZP12" s="61">
        <v>0</v>
      </c>
      <c r="CZQ12" s="61">
        <v>0</v>
      </c>
      <c r="CZR12" s="61">
        <v>0</v>
      </c>
      <c r="CZS12" s="61">
        <v>0</v>
      </c>
      <c r="CZT12" s="61">
        <v>0</v>
      </c>
      <c r="CZU12" s="61">
        <v>0</v>
      </c>
      <c r="CZV12" s="61">
        <v>0</v>
      </c>
      <c r="CZW12" s="61">
        <v>0</v>
      </c>
      <c r="CZX12" s="61">
        <v>0</v>
      </c>
      <c r="CZY12" s="61">
        <v>0</v>
      </c>
      <c r="CZZ12" s="61">
        <v>0</v>
      </c>
      <c r="DAA12" s="61">
        <v>0</v>
      </c>
      <c r="DAB12" s="61">
        <v>0</v>
      </c>
      <c r="DAC12" s="61">
        <v>0</v>
      </c>
      <c r="DAD12" s="61">
        <v>0</v>
      </c>
      <c r="DAE12" s="61">
        <v>27</v>
      </c>
      <c r="DAF12" s="61">
        <v>19</v>
      </c>
      <c r="DAG12" s="61">
        <v>20</v>
      </c>
      <c r="DAH12" s="61">
        <v>20</v>
      </c>
      <c r="DAI12" s="61">
        <v>20</v>
      </c>
      <c r="DAJ12" s="61">
        <v>19</v>
      </c>
      <c r="DAK12" s="61">
        <v>18</v>
      </c>
      <c r="DAL12" s="61">
        <v>18</v>
      </c>
      <c r="DAM12" s="61">
        <v>18</v>
      </c>
      <c r="DAN12" s="61">
        <v>10</v>
      </c>
      <c r="DAO12" s="61">
        <v>0</v>
      </c>
      <c r="DAP12" s="61">
        <v>10</v>
      </c>
      <c r="DAQ12" s="61">
        <v>48</v>
      </c>
      <c r="DAR12" s="61">
        <v>60</v>
      </c>
      <c r="DAS12" s="61">
        <v>13</v>
      </c>
      <c r="DAT12" s="61">
        <v>100</v>
      </c>
      <c r="DAU12" s="61">
        <v>33</v>
      </c>
      <c r="DAV12" s="61">
        <v>75</v>
      </c>
      <c r="DAW12" s="61">
        <v>17</v>
      </c>
      <c r="DAX12" s="61">
        <v>50</v>
      </c>
      <c r="DAY12" s="61">
        <v>17</v>
      </c>
      <c r="DAZ12" s="61">
        <v>30</v>
      </c>
      <c r="DBA12" s="61">
        <v>13</v>
      </c>
      <c r="DBB12" s="61">
        <v>10</v>
      </c>
      <c r="DBC12" s="61">
        <v>1</v>
      </c>
      <c r="DBD12" s="61">
        <v>30</v>
      </c>
      <c r="DBE12" s="61">
        <v>700</v>
      </c>
      <c r="DBF12" s="61">
        <v>10</v>
      </c>
      <c r="DBG12" s="61">
        <v>0</v>
      </c>
      <c r="DBH12" s="61">
        <v>0</v>
      </c>
      <c r="DBI12" s="61">
        <v>0</v>
      </c>
      <c r="DBJ12" s="61">
        <v>0</v>
      </c>
      <c r="DBK12" s="61">
        <v>3</v>
      </c>
      <c r="DBL12" s="61">
        <v>0</v>
      </c>
      <c r="DBM12" s="61">
        <v>0</v>
      </c>
      <c r="DBN12" s="61">
        <v>15000</v>
      </c>
      <c r="DBO12" s="61">
        <v>4000</v>
      </c>
      <c r="DBP12" s="61">
        <v>0</v>
      </c>
      <c r="DBQ12" s="61">
        <v>0</v>
      </c>
      <c r="DBR12" s="61">
        <v>30</v>
      </c>
      <c r="DBS12" s="61">
        <v>8</v>
      </c>
      <c r="DBT12" s="61">
        <v>10</v>
      </c>
      <c r="DBU12" s="61">
        <v>32</v>
      </c>
      <c r="DBV12" s="61">
        <v>30</v>
      </c>
      <c r="DBW12" s="61">
        <v>30</v>
      </c>
      <c r="DBX12" s="61">
        <v>30</v>
      </c>
      <c r="DBY12" s="61">
        <v>25</v>
      </c>
      <c r="DBZ12" s="61">
        <v>1</v>
      </c>
      <c r="DCA12" s="61">
        <v>1</v>
      </c>
      <c r="DCB12" s="61">
        <v>0</v>
      </c>
      <c r="DCC12" s="61">
        <v>0</v>
      </c>
      <c r="DCD12" s="61">
        <v>1.5</v>
      </c>
      <c r="DCE12" s="61">
        <v>1.5</v>
      </c>
      <c r="DCF12" s="61">
        <v>0</v>
      </c>
      <c r="DCG12" s="61">
        <v>2</v>
      </c>
      <c r="DCH12" s="61">
        <v>1</v>
      </c>
      <c r="DCI12" s="61">
        <v>50</v>
      </c>
      <c r="DCJ12" s="61">
        <v>3</v>
      </c>
      <c r="DCK12" s="61">
        <v>3</v>
      </c>
      <c r="DCL12" s="61">
        <v>8</v>
      </c>
      <c r="DCM12" s="61">
        <v>8</v>
      </c>
      <c r="DCN12" s="61">
        <v>1</v>
      </c>
      <c r="DCO12" s="61">
        <v>0</v>
      </c>
      <c r="DCP12" s="61">
        <v>0.03</v>
      </c>
      <c r="DCQ12" s="61">
        <v>1</v>
      </c>
      <c r="DCR12" s="61">
        <v>235</v>
      </c>
      <c r="DCS12" s="61">
        <v>100</v>
      </c>
      <c r="DCT12" s="61">
        <v>2000</v>
      </c>
      <c r="DCU12" s="61">
        <v>180</v>
      </c>
      <c r="DCV12" s="61">
        <v>-1.1499999999999999</v>
      </c>
      <c r="DCW12" s="61">
        <v>3000</v>
      </c>
      <c r="DCX12" s="61">
        <v>30</v>
      </c>
      <c r="DCY12" s="61">
        <v>200</v>
      </c>
      <c r="DCZ12" s="61">
        <v>100</v>
      </c>
      <c r="DDA12" s="61">
        <v>100</v>
      </c>
      <c r="DDB12" s="61">
        <v>100</v>
      </c>
      <c r="DDC12" s="61">
        <v>100</v>
      </c>
      <c r="DDD12" s="61">
        <v>130</v>
      </c>
      <c r="DDE12" s="61">
        <v>100</v>
      </c>
      <c r="DDF12" s="61">
        <v>100</v>
      </c>
      <c r="DDG12" s="61">
        <v>100</v>
      </c>
      <c r="DDH12" s="61">
        <v>100</v>
      </c>
      <c r="DDI12" s="61">
        <v>130</v>
      </c>
      <c r="DDJ12" s="61">
        <v>100</v>
      </c>
      <c r="DDK12" s="61">
        <v>100</v>
      </c>
      <c r="DDL12" s="61">
        <v>100</v>
      </c>
      <c r="DDM12" s="61">
        <v>100</v>
      </c>
      <c r="DDN12" s="61">
        <v>100</v>
      </c>
      <c r="DDO12" s="61">
        <v>130</v>
      </c>
      <c r="DDP12" s="61">
        <v>100</v>
      </c>
      <c r="DDQ12" s="61">
        <v>130</v>
      </c>
      <c r="DDR12" s="61">
        <v>100</v>
      </c>
      <c r="DDS12" s="61">
        <v>100</v>
      </c>
      <c r="DDT12" s="61">
        <v>100</v>
      </c>
      <c r="DDU12" s="61">
        <v>100</v>
      </c>
      <c r="DDV12" s="61">
        <v>130</v>
      </c>
      <c r="DDW12" s="61">
        <v>100</v>
      </c>
      <c r="DDX12" s="61">
        <v>0.5</v>
      </c>
      <c r="DDY12" s="61">
        <v>0.3</v>
      </c>
      <c r="DDZ12" s="61">
        <v>1</v>
      </c>
      <c r="DEA12" s="61">
        <v>1000</v>
      </c>
      <c r="DEB12" s="61">
        <v>200</v>
      </c>
      <c r="DEC12" s="61">
        <v>70</v>
      </c>
      <c r="DED12" s="61">
        <v>20</v>
      </c>
      <c r="DEE12" s="61">
        <v>80</v>
      </c>
      <c r="DEF12" s="61">
        <v>2</v>
      </c>
      <c r="DEG12" s="61">
        <v>0</v>
      </c>
      <c r="DEH12" s="61">
        <v>0</v>
      </c>
      <c r="DEI12" s="61">
        <v>0</v>
      </c>
      <c r="DEJ12" s="61">
        <v>0</v>
      </c>
      <c r="DEK12" s="61">
        <v>11</v>
      </c>
      <c r="DEL12" s="61">
        <v>-8</v>
      </c>
      <c r="DEM12" s="61">
        <v>3</v>
      </c>
      <c r="DEN12" s="61">
        <v>2</v>
      </c>
      <c r="DEO12" s="61">
        <v>0</v>
      </c>
      <c r="DEP12" s="61">
        <v>200</v>
      </c>
      <c r="DEQ12" s="61">
        <v>300</v>
      </c>
      <c r="DER12" s="61">
        <v>20</v>
      </c>
      <c r="DES12" s="61">
        <v>7</v>
      </c>
      <c r="DET12" s="61">
        <v>5</v>
      </c>
      <c r="DEU12" s="61">
        <v>30</v>
      </c>
      <c r="DEV12" s="61">
        <v>133</v>
      </c>
      <c r="DEW12" s="61">
        <v>5</v>
      </c>
      <c r="DEX12" s="61">
        <v>100</v>
      </c>
      <c r="DEY12" s="61">
        <v>3</v>
      </c>
      <c r="DEZ12" s="61">
        <v>0</v>
      </c>
      <c r="DFA12" s="61">
        <v>15</v>
      </c>
      <c r="DFB12" s="61">
        <v>60</v>
      </c>
      <c r="DFC12" s="61">
        <v>0.95</v>
      </c>
      <c r="DFD12" s="61">
        <v>0</v>
      </c>
      <c r="DFE12" s="61">
        <v>60</v>
      </c>
      <c r="DFF12" s="61">
        <v>-27</v>
      </c>
      <c r="DFG12" s="61">
        <v>5</v>
      </c>
      <c r="DFH12" s="61">
        <v>9</v>
      </c>
      <c r="DFI12" s="61">
        <v>12</v>
      </c>
      <c r="DFJ12" s="61">
        <v>14</v>
      </c>
      <c r="DFK12" s="61">
        <v>18</v>
      </c>
      <c r="DFL12" s="61">
        <v>22</v>
      </c>
      <c r="DFM12" s="61">
        <v>0</v>
      </c>
      <c r="DFN12" s="61">
        <v>0</v>
      </c>
      <c r="DFO12" s="61">
        <v>0</v>
      </c>
      <c r="DFP12" s="61">
        <v>0</v>
      </c>
      <c r="DFQ12" s="61">
        <v>0</v>
      </c>
      <c r="DFR12" s="61">
        <v>0</v>
      </c>
      <c r="DFS12" s="61">
        <v>0.95</v>
      </c>
      <c r="DFT12" s="61">
        <v>0.9</v>
      </c>
      <c r="DFU12" s="61">
        <v>0.9</v>
      </c>
      <c r="DFV12" s="61">
        <v>0.9</v>
      </c>
      <c r="DFW12" s="61">
        <v>0.95</v>
      </c>
      <c r="DFX12" s="61">
        <v>1</v>
      </c>
      <c r="DFY12" s="61">
        <v>105</v>
      </c>
      <c r="DFZ12" s="61">
        <v>95</v>
      </c>
      <c r="DGA12" s="61">
        <v>85</v>
      </c>
      <c r="DGB12" s="61">
        <v>110</v>
      </c>
      <c r="DGC12" s="61">
        <v>90</v>
      </c>
      <c r="DGD12" s="61">
        <v>95</v>
      </c>
      <c r="DGE12" s="61">
        <v>100</v>
      </c>
      <c r="DGF12" s="61">
        <v>105</v>
      </c>
      <c r="DGG12" s="61">
        <v>0.85</v>
      </c>
      <c r="DGH12" s="61">
        <v>0.9</v>
      </c>
      <c r="DGI12" s="61">
        <v>0.95</v>
      </c>
      <c r="DGJ12" s="61">
        <v>1</v>
      </c>
      <c r="DGK12" s="61">
        <v>-0.97</v>
      </c>
      <c r="DGL12" s="61">
        <v>-0.95</v>
      </c>
      <c r="DGM12" s="61">
        <v>0</v>
      </c>
      <c r="DGN12" s="61">
        <v>0</v>
      </c>
      <c r="DGO12" s="61">
        <v>0</v>
      </c>
      <c r="DGP12" s="61">
        <v>0</v>
      </c>
      <c r="DGQ12" s="61">
        <v>0.5</v>
      </c>
      <c r="DGR12" s="61">
        <v>1</v>
      </c>
      <c r="DGS12" s="61">
        <v>0.5</v>
      </c>
      <c r="DGT12" s="61">
        <v>0</v>
      </c>
      <c r="DGU12" s="61">
        <v>0</v>
      </c>
      <c r="DGV12" s="61">
        <v>0</v>
      </c>
      <c r="DGW12" s="61">
        <v>0</v>
      </c>
      <c r="DGX12" s="61">
        <v>0</v>
      </c>
      <c r="DGY12" s="61">
        <v>400</v>
      </c>
      <c r="DGZ12" s="61">
        <v>0</v>
      </c>
      <c r="DHA12" s="61">
        <v>0</v>
      </c>
      <c r="DHB12" s="61">
        <v>1</v>
      </c>
      <c r="DHC12" s="61">
        <v>45</v>
      </c>
      <c r="DHD12" s="61">
        <v>0</v>
      </c>
      <c r="DHE12" s="61">
        <v>30</v>
      </c>
      <c r="DHF12" s="61">
        <v>30</v>
      </c>
      <c r="DHG12" s="61">
        <v>10</v>
      </c>
      <c r="DHH12" s="61">
        <v>10</v>
      </c>
      <c r="DHI12" s="61">
        <v>10</v>
      </c>
      <c r="DHJ12" s="61">
        <v>3</v>
      </c>
      <c r="DHK12" s="61">
        <v>1</v>
      </c>
      <c r="DHL12" s="61">
        <v>11000</v>
      </c>
      <c r="DHM12" s="61">
        <v>0</v>
      </c>
      <c r="DHN12" s="61">
        <v>0</v>
      </c>
      <c r="DHO12" s="61">
        <v>0</v>
      </c>
      <c r="DHP12" s="61">
        <v>0</v>
      </c>
      <c r="DHQ12" s="61">
        <v>1</v>
      </c>
      <c r="DHR12" s="61">
        <v>0</v>
      </c>
      <c r="DHS12" s="61">
        <v>0</v>
      </c>
      <c r="DHT12" s="61">
        <v>0</v>
      </c>
      <c r="DHU12" s="61">
        <v>0.2</v>
      </c>
      <c r="DHV12" s="61">
        <v>0.3</v>
      </c>
      <c r="DHW12" s="61">
        <v>30</v>
      </c>
      <c r="DHX12" s="61">
        <v>60</v>
      </c>
      <c r="DHY12" s="61">
        <v>65</v>
      </c>
      <c r="DHZ12" s="61">
        <v>0</v>
      </c>
      <c r="DIA12" s="61">
        <v>4</v>
      </c>
      <c r="DIB12" s="61">
        <v>4</v>
      </c>
      <c r="DIC12" s="61">
        <v>0.01</v>
      </c>
      <c r="DID12" s="61">
        <v>0.01</v>
      </c>
      <c r="DIE12" s="61">
        <v>0.2</v>
      </c>
      <c r="DIF12" s="61">
        <v>0.2</v>
      </c>
      <c r="DIG12" s="61">
        <v>1</v>
      </c>
      <c r="DIH12" s="61">
        <v>1.1100000000000001</v>
      </c>
      <c r="DII12" s="61">
        <v>1</v>
      </c>
      <c r="DIJ12" s="61">
        <v>1.1100000000000001</v>
      </c>
      <c r="DIK12" s="61">
        <v>1</v>
      </c>
      <c r="DIL12" s="61">
        <v>30</v>
      </c>
      <c r="DIM12" s="61">
        <v>0</v>
      </c>
      <c r="DIN12" s="61">
        <v>0</v>
      </c>
      <c r="DIO12" s="61">
        <v>0</v>
      </c>
      <c r="DIP12" s="61">
        <v>100</v>
      </c>
      <c r="DIQ12" s="61">
        <v>100</v>
      </c>
      <c r="DIR12" s="61">
        <v>10</v>
      </c>
      <c r="DIS12" s="61">
        <v>50</v>
      </c>
      <c r="DIT12" s="61">
        <v>50</v>
      </c>
      <c r="DIU12" s="61">
        <v>0</v>
      </c>
      <c r="DIV12" s="61">
        <v>0.2</v>
      </c>
      <c r="DIW12" s="61">
        <v>0.2</v>
      </c>
      <c r="DIX12" s="61">
        <v>0</v>
      </c>
      <c r="DIY12" s="61">
        <v>0</v>
      </c>
      <c r="DIZ12" s="61">
        <v>0</v>
      </c>
      <c r="DJA12" s="61">
        <v>0</v>
      </c>
      <c r="DJB12" s="61">
        <v>0</v>
      </c>
      <c r="DJC12" s="61">
        <v>0</v>
      </c>
      <c r="DJD12" s="61">
        <v>0</v>
      </c>
      <c r="DJE12" s="61">
        <v>0</v>
      </c>
      <c r="DJF12" s="61">
        <v>0</v>
      </c>
      <c r="DJG12" s="61">
        <v>30</v>
      </c>
      <c r="DJH12" s="61">
        <v>14400</v>
      </c>
      <c r="DJI12" s="61">
        <v>300</v>
      </c>
      <c r="DJJ12" s="61">
        <v>86400</v>
      </c>
      <c r="DJK12" s="61">
        <v>300</v>
      </c>
      <c r="DJL12" s="61">
        <v>1200</v>
      </c>
      <c r="DJM12" s="61">
        <v>5000</v>
      </c>
      <c r="DJN12" s="61">
        <v>-5000</v>
      </c>
      <c r="DJO12" s="61">
        <v>50</v>
      </c>
      <c r="DJP12" s="61">
        <v>0</v>
      </c>
      <c r="DJQ12" s="61">
        <v>0</v>
      </c>
      <c r="DJR12" s="61">
        <v>0</v>
      </c>
      <c r="DJS12" s="61">
        <v>0</v>
      </c>
      <c r="DJT12" s="61">
        <v>0</v>
      </c>
      <c r="DJU12" s="61">
        <v>0</v>
      </c>
      <c r="DJV12" s="61">
        <v>0</v>
      </c>
      <c r="DJW12" s="61">
        <v>0.1</v>
      </c>
      <c r="DJX12" s="61">
        <v>51.5</v>
      </c>
      <c r="DJY12" s="61">
        <v>47.5</v>
      </c>
      <c r="DJZ12" s="61">
        <v>0</v>
      </c>
      <c r="DKA12" s="61">
        <v>1</v>
      </c>
      <c r="DKB12" s="61">
        <v>0</v>
      </c>
      <c r="DKC12" s="61">
        <v>0</v>
      </c>
      <c r="DKD12" s="61">
        <v>0</v>
      </c>
      <c r="DKE12" s="61">
        <v>0</v>
      </c>
      <c r="DKF12" s="61">
        <v>0</v>
      </c>
      <c r="DKG12" s="61">
        <v>0</v>
      </c>
      <c r="DKH12" s="61">
        <v>1</v>
      </c>
      <c r="DKI12" s="61">
        <v>1</v>
      </c>
      <c r="DKJ12" s="61">
        <v>1400</v>
      </c>
      <c r="DKK12" s="61">
        <v>0</v>
      </c>
      <c r="DKL12" s="61">
        <v>1</v>
      </c>
      <c r="DKM12" s="61">
        <v>0</v>
      </c>
      <c r="DKN12" s="61">
        <v>0</v>
      </c>
      <c r="DKO12" s="61">
        <v>300</v>
      </c>
      <c r="DKP12" s="61">
        <v>30</v>
      </c>
      <c r="DKQ12" s="61">
        <v>8</v>
      </c>
      <c r="DKR12" s="61">
        <v>1</v>
      </c>
      <c r="DKS12" s="61">
        <v>115</v>
      </c>
      <c r="DKT12" s="61">
        <v>85</v>
      </c>
      <c r="DKU12" s="61">
        <v>35</v>
      </c>
      <c r="DKV12" s="61">
        <v>10</v>
      </c>
      <c r="DKW12" s="61">
        <v>0</v>
      </c>
      <c r="DKX12" s="61">
        <v>0</v>
      </c>
      <c r="DKY12" s="61">
        <v>1</v>
      </c>
      <c r="DKZ12" s="61">
        <v>-0.2</v>
      </c>
      <c r="DLA12" s="61">
        <v>50</v>
      </c>
      <c r="DLB12" s="61">
        <v>110</v>
      </c>
      <c r="DLC12" s="61">
        <v>80</v>
      </c>
      <c r="DLD12" s="61">
        <v>1</v>
      </c>
      <c r="DLE12" s="61">
        <v>0</v>
      </c>
      <c r="DLF12" s="61">
        <v>275</v>
      </c>
      <c r="DLG12" s="61">
        <v>200</v>
      </c>
      <c r="DLH12" s="61">
        <v>1</v>
      </c>
      <c r="DLI12" s="61">
        <v>110</v>
      </c>
      <c r="DLJ12" s="61">
        <v>10</v>
      </c>
      <c r="DLK12" s="61">
        <v>2</v>
      </c>
      <c r="DLL12" s="61">
        <v>0.3</v>
      </c>
      <c r="DLM12" s="61">
        <v>3</v>
      </c>
      <c r="DLN12" s="61">
        <v>4</v>
      </c>
      <c r="DLO12" s="61">
        <v>10</v>
      </c>
      <c r="DLP12" s="61">
        <v>0.5</v>
      </c>
      <c r="DLQ12" s="61">
        <v>4</v>
      </c>
      <c r="DLR12" s="61">
        <v>11000</v>
      </c>
      <c r="DLS12" s="61">
        <v>20</v>
      </c>
      <c r="DLT12" s="61">
        <v>10</v>
      </c>
      <c r="DLU12" s="61">
        <v>5</v>
      </c>
      <c r="DLV12" s="61">
        <v>11000</v>
      </c>
      <c r="DLW12" s="61">
        <v>0</v>
      </c>
      <c r="DLX12" s="61">
        <v>0</v>
      </c>
      <c r="DLY12" s="61">
        <v>0</v>
      </c>
      <c r="DLZ12" s="61">
        <v>0</v>
      </c>
      <c r="DMA12" s="61">
        <v>11000</v>
      </c>
      <c r="DMB12" s="61">
        <v>120</v>
      </c>
      <c r="DMC12" s="61">
        <v>90</v>
      </c>
      <c r="DMD12" s="61">
        <v>45</v>
      </c>
      <c r="DME12" s="61">
        <v>0</v>
      </c>
      <c r="DMF12" s="61">
        <v>10</v>
      </c>
      <c r="DMG12" s="61">
        <v>0</v>
      </c>
      <c r="DMH12" s="61">
        <v>0</v>
      </c>
      <c r="DMI12" s="61">
        <v>0</v>
      </c>
      <c r="DMJ12" s="61">
        <v>-0.4</v>
      </c>
      <c r="DMK12" s="61">
        <v>50</v>
      </c>
      <c r="DML12" s="61">
        <v>110</v>
      </c>
      <c r="DMM12" s="61">
        <v>80</v>
      </c>
      <c r="DMN12" s="61">
        <v>0</v>
      </c>
      <c r="DMO12" s="61">
        <v>1</v>
      </c>
      <c r="DMP12" s="61">
        <v>400</v>
      </c>
      <c r="DMQ12" s="61">
        <v>200</v>
      </c>
      <c r="DMR12" s="61">
        <v>0</v>
      </c>
      <c r="DMS12" s="61">
        <v>100</v>
      </c>
      <c r="DMT12" s="61">
        <v>100</v>
      </c>
      <c r="DMU12" s="61">
        <v>10</v>
      </c>
      <c r="DMV12" s="61">
        <v>2</v>
      </c>
      <c r="DMW12" s="61">
        <v>0.3</v>
      </c>
      <c r="DMX12" s="61">
        <v>3</v>
      </c>
      <c r="DMY12" s="61">
        <v>4</v>
      </c>
      <c r="DMZ12" s="61">
        <v>10</v>
      </c>
      <c r="DNA12" s="61">
        <v>0.5</v>
      </c>
      <c r="DNB12" s="61">
        <v>4</v>
      </c>
      <c r="DNC12" s="61">
        <v>10500</v>
      </c>
      <c r="DND12" s="61">
        <v>20</v>
      </c>
      <c r="DNE12" s="61">
        <v>10</v>
      </c>
      <c r="DNF12" s="61">
        <v>5</v>
      </c>
      <c r="DNG12" s="61">
        <v>10500</v>
      </c>
      <c r="DNH12" s="61">
        <v>0</v>
      </c>
      <c r="DNI12" s="61">
        <v>0</v>
      </c>
      <c r="DNJ12" s="61">
        <v>0</v>
      </c>
      <c r="DNK12" s="61">
        <v>0</v>
      </c>
      <c r="DNL12" s="61">
        <v>10500</v>
      </c>
      <c r="DNM12" s="61">
        <v>120</v>
      </c>
      <c r="DNN12" s="61">
        <v>90</v>
      </c>
      <c r="DNO12" s="61">
        <v>45</v>
      </c>
      <c r="DNP12" s="61">
        <v>0</v>
      </c>
      <c r="DNQ12" s="61">
        <v>0</v>
      </c>
      <c r="DNR12" s="61">
        <v>0</v>
      </c>
      <c r="DNS12" s="61">
        <v>0</v>
      </c>
      <c r="DNT12" s="61">
        <v>0</v>
      </c>
      <c r="DNU12" s="61">
        <v>0</v>
      </c>
      <c r="DNV12" s="61">
        <v>0</v>
      </c>
      <c r="DNW12" s="61">
        <v>0</v>
      </c>
      <c r="DNX12" s="61">
        <v>0</v>
      </c>
      <c r="DNY12" s="61">
        <v>0</v>
      </c>
      <c r="DNZ12" s="61">
        <v>0</v>
      </c>
      <c r="DOA12" s="61">
        <v>0</v>
      </c>
      <c r="DOB12" s="61">
        <v>6000</v>
      </c>
      <c r="DOC12" s="61">
        <v>250</v>
      </c>
      <c r="DOD12" s="61">
        <v>100</v>
      </c>
      <c r="DOE12" s="61">
        <v>50</v>
      </c>
      <c r="DOF12" s="61">
        <v>80</v>
      </c>
      <c r="DOG12" s="61">
        <v>500</v>
      </c>
      <c r="DOH12" s="61">
        <v>100</v>
      </c>
      <c r="DOI12" s="61">
        <v>460</v>
      </c>
      <c r="DOJ12" s="61">
        <v>0</v>
      </c>
      <c r="DOK12" s="61">
        <v>0</v>
      </c>
      <c r="DOL12" s="61">
        <v>0</v>
      </c>
      <c r="DOM12" s="61">
        <v>50</v>
      </c>
      <c r="DON12" s="61">
        <v>0</v>
      </c>
      <c r="DOO12" s="61">
        <v>0</v>
      </c>
      <c r="DOP12" s="61">
        <v>0</v>
      </c>
      <c r="DOQ12" s="61">
        <v>0</v>
      </c>
      <c r="DOR12" s="61">
        <v>1</v>
      </c>
      <c r="DOS12" s="61">
        <v>0</v>
      </c>
      <c r="DOT12" s="61">
        <v>5</v>
      </c>
      <c r="DOU12" s="61">
        <v>0</v>
      </c>
      <c r="DOV12" s="61">
        <v>30</v>
      </c>
      <c r="DOW12" s="61">
        <v>50</v>
      </c>
      <c r="DOX12" s="61">
        <v>0</v>
      </c>
      <c r="DOY12" s="61">
        <v>0</v>
      </c>
      <c r="DOZ12" s="61">
        <v>0</v>
      </c>
      <c r="DPA12" s="61">
        <v>30</v>
      </c>
      <c r="DPB12" s="61">
        <v>0</v>
      </c>
      <c r="DPC12" s="61">
        <v>0</v>
      </c>
      <c r="DPE12" s="61">
        <v>1</v>
      </c>
      <c r="DPF12" s="61">
        <v>0</v>
      </c>
      <c r="DPG12" s="61">
        <v>0</v>
      </c>
      <c r="DPH12" s="61">
        <v>0</v>
      </c>
      <c r="DPI12" s="61">
        <v>0</v>
      </c>
      <c r="DPJ12" s="61">
        <v>0</v>
      </c>
      <c r="DPK12" s="61">
        <v>0</v>
      </c>
      <c r="DPM12" s="61">
        <v>1</v>
      </c>
      <c r="DPO12" s="61">
        <v>1</v>
      </c>
      <c r="DPS12" s="61">
        <v>1</v>
      </c>
      <c r="DPT12" s="61">
        <v>0</v>
      </c>
      <c r="DPX12" s="61">
        <v>0</v>
      </c>
      <c r="DPY12" s="61">
        <v>0</v>
      </c>
      <c r="DPZ12" s="61">
        <v>1</v>
      </c>
      <c r="DQA12" s="61">
        <v>1</v>
      </c>
      <c r="DQC12" s="61">
        <v>1</v>
      </c>
      <c r="DQD12" s="61">
        <v>1</v>
      </c>
      <c r="DQE12" s="61">
        <v>0</v>
      </c>
      <c r="DQG12" s="61">
        <v>1</v>
      </c>
      <c r="DQH12" s="61">
        <v>0</v>
      </c>
      <c r="DQQ12" s="61">
        <v>1</v>
      </c>
      <c r="DQR12" s="61">
        <v>1</v>
      </c>
      <c r="DQT12" s="61">
        <v>0</v>
      </c>
      <c r="DQU12" s="61">
        <v>0</v>
      </c>
      <c r="DQX12" s="61">
        <v>0</v>
      </c>
      <c r="DQZ12" s="61">
        <v>0</v>
      </c>
      <c r="DRA12" s="61">
        <v>1</v>
      </c>
      <c r="DRB12" s="61">
        <v>1</v>
      </c>
      <c r="DRC12" s="61">
        <v>1</v>
      </c>
      <c r="DRE12" s="61">
        <v>1</v>
      </c>
      <c r="DRF12" s="61">
        <v>1</v>
      </c>
      <c r="DRG12" s="61">
        <v>0</v>
      </c>
      <c r="DRH12" s="61">
        <v>0</v>
      </c>
      <c r="DRJ12" s="61">
        <v>0</v>
      </c>
      <c r="DRN12" s="61">
        <v>11.5</v>
      </c>
      <c r="DRP12" s="61">
        <v>624</v>
      </c>
      <c r="DRU12" s="61">
        <v>11</v>
      </c>
      <c r="DRV12" s="61">
        <v>0</v>
      </c>
      <c r="DRW12" s="61">
        <v>362</v>
      </c>
      <c r="DRY12" s="61">
        <v>1</v>
      </c>
      <c r="DRZ12" s="61">
        <v>1</v>
      </c>
      <c r="DSA12" s="61">
        <v>1</v>
      </c>
      <c r="DSK12" s="61">
        <v>0</v>
      </c>
      <c r="DSL12" s="61">
        <v>0.5</v>
      </c>
      <c r="DSM12" s="61">
        <v>0.1</v>
      </c>
      <c r="DSN12" s="61">
        <v>0.1</v>
      </c>
      <c r="DSO12" s="61">
        <v>100</v>
      </c>
      <c r="DSP12" s="61">
        <v>41</v>
      </c>
      <c r="DSQ12" s="61">
        <v>0</v>
      </c>
      <c r="DSR12" s="61">
        <v>0</v>
      </c>
      <c r="DSS12" s="61">
        <v>1</v>
      </c>
      <c r="DST12" s="61">
        <v>100</v>
      </c>
      <c r="DSU12" s="61">
        <v>0</v>
      </c>
      <c r="DSV12" s="61">
        <v>0</v>
      </c>
      <c r="DSW12" s="61">
        <v>1</v>
      </c>
      <c r="DSX12" s="61">
        <v>1</v>
      </c>
      <c r="DSY12" s="61">
        <v>1</v>
      </c>
      <c r="DSZ12" s="61">
        <v>1</v>
      </c>
      <c r="DTA12" s="61">
        <v>0</v>
      </c>
      <c r="DTB12" s="61">
        <v>0</v>
      </c>
      <c r="DTC12" s="61">
        <v>90</v>
      </c>
      <c r="DTD12" s="61">
        <v>30</v>
      </c>
      <c r="DTE12" s="61">
        <v>0</v>
      </c>
      <c r="DTF12" s="61">
        <v>100</v>
      </c>
      <c r="DTG12" s="61">
        <v>0</v>
      </c>
      <c r="DTH12" s="61">
        <v>0</v>
      </c>
      <c r="DTI12" s="61">
        <v>0</v>
      </c>
      <c r="DTJ12" s="61">
        <v>-5</v>
      </c>
      <c r="DTK12" s="61">
        <v>15</v>
      </c>
      <c r="DTL12" s="61">
        <v>80</v>
      </c>
      <c r="DTM12" s="61">
        <v>100</v>
      </c>
      <c r="DTN12" s="61">
        <v>100</v>
      </c>
      <c r="DTO12" s="61">
        <v>0</v>
      </c>
      <c r="DTP12" s="61">
        <v>0</v>
      </c>
      <c r="DTQ12" s="61">
        <v>100</v>
      </c>
      <c r="DTR12" s="61">
        <v>-100</v>
      </c>
      <c r="DTS12" s="61">
        <v>0</v>
      </c>
      <c r="DTT12" s="61">
        <v>10</v>
      </c>
      <c r="DTU12" s="61">
        <v>0</v>
      </c>
      <c r="DTV12" s="61">
        <v>0</v>
      </c>
      <c r="DTW12" s="61">
        <v>0</v>
      </c>
      <c r="DTX12" s="61">
        <v>0</v>
      </c>
      <c r="DTY12" s="61">
        <v>10</v>
      </c>
      <c r="DTZ12" s="61">
        <v>0</v>
      </c>
      <c r="DUA12" s="61">
        <v>0</v>
      </c>
      <c r="DUB12" s="61">
        <v>0</v>
      </c>
      <c r="DUC12" s="61">
        <v>0</v>
      </c>
      <c r="DUD12" s="61">
        <v>10</v>
      </c>
      <c r="DUE12" s="61">
        <v>0</v>
      </c>
      <c r="DUF12" s="61">
        <v>0</v>
      </c>
      <c r="DUG12" s="61">
        <v>0</v>
      </c>
      <c r="DUH12" s="61">
        <v>1</v>
      </c>
      <c r="DUI12" s="61">
        <v>55</v>
      </c>
      <c r="DUJ12" s="61">
        <v>30</v>
      </c>
      <c r="DUK12" s="61">
        <v>0</v>
      </c>
      <c r="DUL12" s="61">
        <v>0</v>
      </c>
      <c r="DUM12" s="61">
        <v>9600</v>
      </c>
      <c r="DUN12" s="61">
        <v>2</v>
      </c>
      <c r="DUO12" s="61">
        <v>11</v>
      </c>
      <c r="DUP12" s="61">
        <v>111</v>
      </c>
      <c r="DUQ12" s="61">
        <v>11</v>
      </c>
      <c r="DUR12" s="61">
        <v>1</v>
      </c>
      <c r="DUS12" s="61">
        <v>9600</v>
      </c>
      <c r="DUT12" s="61">
        <v>2</v>
      </c>
      <c r="DUU12" s="61">
        <v>12</v>
      </c>
      <c r="DUV12" s="61">
        <v>112</v>
      </c>
      <c r="DUW12" s="61">
        <v>12</v>
      </c>
      <c r="DUX12" s="61">
        <v>1</v>
      </c>
      <c r="DUY12" s="61">
        <v>192</v>
      </c>
      <c r="DUZ12" s="61">
        <v>200</v>
      </c>
      <c r="DVA12" s="61">
        <v>168</v>
      </c>
      <c r="DVB12" s="61">
        <v>75</v>
      </c>
      <c r="DVC12" s="61">
        <v>502</v>
      </c>
      <c r="DVD12" s="61">
        <v>1</v>
      </c>
      <c r="DVE12" s="61">
        <v>255</v>
      </c>
      <c r="DVF12" s="61">
        <v>0</v>
      </c>
      <c r="DVG12" s="61">
        <v>255</v>
      </c>
      <c r="DVH12" s="61">
        <v>255</v>
      </c>
      <c r="DVI12" s="61">
        <v>1</v>
      </c>
      <c r="DVJ12" s="61">
        <v>0</v>
      </c>
      <c r="DVK12" s="61">
        <v>1</v>
      </c>
      <c r="DVL12" s="61">
        <v>0</v>
      </c>
      <c r="DVM12" s="61">
        <v>0</v>
      </c>
      <c r="DVN12" s="61">
        <v>0</v>
      </c>
      <c r="DVO12" s="61">
        <v>0</v>
      </c>
      <c r="DVP12" s="61">
        <v>92</v>
      </c>
      <c r="DVQ12" s="61">
        <v>1</v>
      </c>
      <c r="DVR12" s="61">
        <v>0</v>
      </c>
      <c r="DVS12" s="61">
        <v>0</v>
      </c>
      <c r="DVT12" s="61">
        <v>1</v>
      </c>
      <c r="DVU12" s="61">
        <v>65</v>
      </c>
      <c r="DVV12" s="61">
        <v>1</v>
      </c>
      <c r="DVW12" s="61">
        <v>0</v>
      </c>
      <c r="DVX12" s="61">
        <v>0</v>
      </c>
      <c r="DVY12" s="61">
        <v>0</v>
      </c>
      <c r="DVZ12" s="61">
        <v>-2.5</v>
      </c>
      <c r="DWA12" s="61">
        <v>10</v>
      </c>
      <c r="DWB12" s="61">
        <v>1</v>
      </c>
      <c r="DWC12" s="61">
        <v>20</v>
      </c>
      <c r="DWD12" s="61">
        <v>15</v>
      </c>
      <c r="DWE12" s="61">
        <v>1</v>
      </c>
      <c r="DWF12" s="61">
        <v>2</v>
      </c>
      <c r="DWG12" s="61">
        <v>1</v>
      </c>
      <c r="DWH12" s="61">
        <v>1.82</v>
      </c>
      <c r="DWI12" s="61">
        <v>0.6</v>
      </c>
      <c r="DWJ12" s="61">
        <v>0.6</v>
      </c>
      <c r="DWK12" s="61">
        <v>1</v>
      </c>
      <c r="DWL12" s="61">
        <v>0</v>
      </c>
      <c r="DWM12" s="61">
        <v>300</v>
      </c>
      <c r="DWN12" s="61">
        <v>0</v>
      </c>
      <c r="DWO12" s="61">
        <v>300</v>
      </c>
      <c r="DWP12" s="61">
        <v>0</v>
      </c>
      <c r="DWQ12" s="61">
        <v>300</v>
      </c>
      <c r="DWR12" s="61">
        <v>0</v>
      </c>
      <c r="DWS12" s="61">
        <v>300</v>
      </c>
      <c r="DWT12" s="61">
        <v>0</v>
      </c>
      <c r="DWU12" s="61">
        <v>1</v>
      </c>
      <c r="DWV12" s="61">
        <v>0.1</v>
      </c>
      <c r="DWW12" s="61">
        <v>100</v>
      </c>
      <c r="DWX12" s="61">
        <v>0</v>
      </c>
      <c r="DWY12" s="61">
        <v>0</v>
      </c>
      <c r="DWZ12" s="61">
        <v>1</v>
      </c>
      <c r="DXA12" s="61">
        <v>0.1</v>
      </c>
      <c r="DXB12" s="61">
        <v>100</v>
      </c>
      <c r="DXC12" s="61">
        <v>0</v>
      </c>
      <c r="DXD12" s="61">
        <v>0</v>
      </c>
      <c r="DXE12" s="61">
        <v>1</v>
      </c>
      <c r="DXF12" s="61">
        <v>0.1</v>
      </c>
      <c r="DXG12" s="61">
        <v>100</v>
      </c>
      <c r="DXH12" s="61">
        <v>0</v>
      </c>
      <c r="DXI12" s="61">
        <v>0</v>
      </c>
      <c r="DXJ12" s="61">
        <v>1</v>
      </c>
      <c r="DXK12" s="61">
        <v>0.1</v>
      </c>
      <c r="DXL12" s="61">
        <v>100</v>
      </c>
      <c r="DXM12" s="61">
        <v>0</v>
      </c>
      <c r="DXN12" s="61">
        <v>560</v>
      </c>
      <c r="DXO12" s="61">
        <v>560</v>
      </c>
      <c r="DXP12" s="61">
        <v>560</v>
      </c>
      <c r="DXQ12" s="61">
        <v>560</v>
      </c>
      <c r="DXR12" s="61">
        <v>20</v>
      </c>
      <c r="DXS12" s="61">
        <v>3</v>
      </c>
      <c r="DXT12" s="61">
        <v>0.15</v>
      </c>
      <c r="DXU12" s="61">
        <v>0</v>
      </c>
      <c r="DXV12" s="61">
        <v>0</v>
      </c>
      <c r="DXW12" s="61">
        <v>0</v>
      </c>
      <c r="DXX12" s="61">
        <v>15</v>
      </c>
      <c r="DXY12" s="61">
        <v>30</v>
      </c>
      <c r="DXZ12" s="61">
        <v>0.01</v>
      </c>
      <c r="DYA12" s="61">
        <v>0.4</v>
      </c>
      <c r="DYB12" s="61">
        <v>0</v>
      </c>
      <c r="DYC12" s="61">
        <v>60</v>
      </c>
      <c r="DYD12" s="61">
        <v>30</v>
      </c>
      <c r="DYE12" s="61">
        <v>0</v>
      </c>
      <c r="DYF12" s="61">
        <v>0</v>
      </c>
      <c r="DYG12" s="61">
        <v>0</v>
      </c>
      <c r="DYH12" s="61">
        <v>0</v>
      </c>
      <c r="DYI12" s="61">
        <v>1200</v>
      </c>
      <c r="DYJ12" s="61">
        <v>1400</v>
      </c>
      <c r="DYK12" s="61">
        <v>0</v>
      </c>
      <c r="DYL12" s="61">
        <v>0.5</v>
      </c>
      <c r="DYM12" s="61">
        <v>450</v>
      </c>
      <c r="DYN12" s="61">
        <v>0</v>
      </c>
      <c r="DYO12" s="61">
        <v>0</v>
      </c>
      <c r="DYP12" s="61">
        <v>1000</v>
      </c>
      <c r="DYQ12" s="61">
        <v>1</v>
      </c>
      <c r="DYR12" s="61">
        <v>2</v>
      </c>
      <c r="DYS12" s="61">
        <v>0</v>
      </c>
      <c r="DYT12" s="61">
        <v>0.1</v>
      </c>
      <c r="DYU12" s="61">
        <v>30</v>
      </c>
      <c r="DYV12" s="61">
        <v>12.5</v>
      </c>
      <c r="DYW12" s="61">
        <v>0.2</v>
      </c>
      <c r="DYX12" s="61">
        <v>0.05</v>
      </c>
      <c r="DYY12" s="61">
        <v>2.2000000000000002</v>
      </c>
      <c r="DYZ12" s="61">
        <v>12.5</v>
      </c>
      <c r="DZA12" s="61">
        <v>0</v>
      </c>
      <c r="DZB12" s="61">
        <v>12</v>
      </c>
      <c r="DZC12" s="61">
        <v>0</v>
      </c>
      <c r="DZD12" s="61">
        <v>0</v>
      </c>
      <c r="DZE12" s="61">
        <v>0</v>
      </c>
      <c r="DZF12" s="61">
        <v>0</v>
      </c>
      <c r="DZG12" s="61">
        <v>1</v>
      </c>
      <c r="DZH12" s="61">
        <v>1</v>
      </c>
      <c r="DZI12" s="61">
        <v>1</v>
      </c>
      <c r="DZJ12" s="61">
        <v>1</v>
      </c>
      <c r="DZK12" s="61">
        <v>1.2</v>
      </c>
      <c r="DZL12" s="61">
        <v>0.1</v>
      </c>
      <c r="DZM12" s="61">
        <v>300</v>
      </c>
      <c r="DZN12" s="61">
        <v>300</v>
      </c>
      <c r="DZO12" s="61">
        <v>300</v>
      </c>
      <c r="DZP12" s="61">
        <v>300</v>
      </c>
      <c r="DZQ12" s="61">
        <v>0</v>
      </c>
      <c r="DZR12" s="61">
        <v>50</v>
      </c>
      <c r="DZS12" s="61">
        <v>50</v>
      </c>
      <c r="DZT12" s="61">
        <v>50</v>
      </c>
      <c r="DZU12" s="61">
        <v>50</v>
      </c>
      <c r="DZV12" s="61">
        <v>50</v>
      </c>
      <c r="DZW12" s="61">
        <v>120</v>
      </c>
      <c r="DZX12" s="61">
        <v>1</v>
      </c>
      <c r="DZY12" s="61">
        <v>5.0000000000000001E-4</v>
      </c>
      <c r="DZZ12" s="61">
        <v>5.0000000000000001E-4</v>
      </c>
      <c r="EAA12" s="61">
        <v>0</v>
      </c>
      <c r="EAB12" s="61">
        <v>80</v>
      </c>
      <c r="EAC12" s="61">
        <v>80</v>
      </c>
      <c r="EAD12" s="61">
        <v>0</v>
      </c>
      <c r="EAE12" s="61">
        <v>0</v>
      </c>
      <c r="EAF12" s="61">
        <v>0</v>
      </c>
      <c r="EAG12" s="61">
        <v>0</v>
      </c>
      <c r="EAH12" s="61">
        <v>1</v>
      </c>
      <c r="EAI12" s="61">
        <v>0</v>
      </c>
      <c r="EAJ12" s="61">
        <v>0</v>
      </c>
      <c r="EAK12" s="61">
        <v>0</v>
      </c>
      <c r="EAL12" s="61">
        <v>0</v>
      </c>
      <c r="EAM12" s="61">
        <v>100</v>
      </c>
      <c r="EAN12" s="61">
        <v>0</v>
      </c>
      <c r="EAO12" s="61">
        <v>0.15</v>
      </c>
      <c r="EAP12" s="61">
        <v>3.6621000000000001</v>
      </c>
      <c r="EAQ12" s="61">
        <v>25</v>
      </c>
      <c r="EAR12" s="61">
        <v>2.9296799999999998</v>
      </c>
      <c r="EAS12" s="61">
        <v>100</v>
      </c>
      <c r="EAT12" s="61">
        <v>0</v>
      </c>
      <c r="EAU12" s="61">
        <v>6.5</v>
      </c>
      <c r="EAV12" s="61">
        <v>0.1</v>
      </c>
      <c r="EAW12" s="61">
        <v>0.5</v>
      </c>
      <c r="EAX12" s="61">
        <v>1</v>
      </c>
      <c r="EAY12" s="61">
        <v>7</v>
      </c>
      <c r="EAZ12" s="61">
        <v>100</v>
      </c>
      <c r="EBA12" s="61">
        <v>2</v>
      </c>
      <c r="EBB12" s="61">
        <v>25</v>
      </c>
      <c r="EBC12" s="61">
        <v>10</v>
      </c>
      <c r="EBD12" s="61">
        <v>250</v>
      </c>
      <c r="EBE12" s="61">
        <v>6</v>
      </c>
      <c r="EBF12" s="61">
        <v>0.1</v>
      </c>
      <c r="EBG12" s="61">
        <v>0.1</v>
      </c>
      <c r="EBH12" s="61">
        <v>1</v>
      </c>
      <c r="EBI12" s="61">
        <v>2</v>
      </c>
      <c r="EBJ12" s="61">
        <v>0.1</v>
      </c>
      <c r="EBK12" s="61">
        <v>1</v>
      </c>
      <c r="EBL12" s="61">
        <v>10</v>
      </c>
      <c r="EBM12" s="61">
        <v>0.1</v>
      </c>
      <c r="EBN12" s="61">
        <v>1</v>
      </c>
      <c r="EBO12" s="61">
        <v>10</v>
      </c>
      <c r="EBP12" s="61">
        <v>0.1</v>
      </c>
      <c r="EBQ12" s="61">
        <v>1</v>
      </c>
      <c r="EBR12" s="61">
        <v>0</v>
      </c>
      <c r="EBS12" s="61">
        <v>0</v>
      </c>
      <c r="EBT12" s="61">
        <v>4000</v>
      </c>
      <c r="EBU12" s="61">
        <v>2000</v>
      </c>
      <c r="EBV12" s="61">
        <v>20000</v>
      </c>
      <c r="EBW12" s="61">
        <v>10000</v>
      </c>
      <c r="EBX12" s="61">
        <v>0</v>
      </c>
      <c r="EBY12" s="61">
        <v>0</v>
      </c>
      <c r="EBZ12" s="61">
        <v>0</v>
      </c>
      <c r="ECA12" s="61">
        <v>0</v>
      </c>
      <c r="ECB12" s="61">
        <v>2</v>
      </c>
      <c r="ECC12" s="61">
        <v>1</v>
      </c>
      <c r="ECD12" s="61">
        <v>30</v>
      </c>
      <c r="ECE12" s="61">
        <v>150</v>
      </c>
      <c r="ECF12" s="61">
        <v>20</v>
      </c>
      <c r="ECG12" s="61">
        <v>120</v>
      </c>
      <c r="ECH12" s="61">
        <v>0</v>
      </c>
      <c r="ECI12" s="61">
        <v>1</v>
      </c>
      <c r="ECJ12" s="61">
        <v>1</v>
      </c>
      <c r="ECK12" s="61">
        <v>1</v>
      </c>
      <c r="ECL12" s="61">
        <v>1</v>
      </c>
      <c r="ECM12" s="61">
        <v>0</v>
      </c>
      <c r="ECN12" s="61">
        <v>0</v>
      </c>
      <c r="ECO12" s="61">
        <v>0</v>
      </c>
      <c r="ECP12" s="61">
        <v>0</v>
      </c>
      <c r="ECQ12" s="61">
        <v>0</v>
      </c>
      <c r="ECR12" s="61">
        <v>0</v>
      </c>
      <c r="ECS12" s="61">
        <v>0</v>
      </c>
      <c r="ECT12" s="61">
        <v>0</v>
      </c>
      <c r="ECU12" s="61">
        <v>0</v>
      </c>
      <c r="ECV12" s="61">
        <v>0</v>
      </c>
      <c r="ECW12" s="61">
        <v>0</v>
      </c>
      <c r="ECX12" s="61">
        <v>0</v>
      </c>
      <c r="ECY12" s="61">
        <v>0</v>
      </c>
      <c r="ECZ12" s="61">
        <v>0</v>
      </c>
      <c r="EDA12" s="61">
        <v>0</v>
      </c>
      <c r="EDB12" s="61">
        <v>60</v>
      </c>
      <c r="EDC12" s="61">
        <v>60</v>
      </c>
      <c r="EDD12" s="61">
        <v>0</v>
      </c>
      <c r="EDE12" s="61">
        <v>200</v>
      </c>
      <c r="EDF12" s="61">
        <v>2</v>
      </c>
      <c r="EDG12" s="61">
        <v>0</v>
      </c>
      <c r="EDH12" s="61">
        <v>200</v>
      </c>
      <c r="EDI12" s="61">
        <v>200</v>
      </c>
      <c r="EDJ12" s="61">
        <v>200</v>
      </c>
      <c r="EDK12" s="61">
        <v>2</v>
      </c>
      <c r="EDL12" s="61">
        <v>200</v>
      </c>
      <c r="EDM12" s="61">
        <v>0</v>
      </c>
      <c r="EDN12" s="61">
        <v>5</v>
      </c>
      <c r="EDO12" s="61">
        <v>5</v>
      </c>
      <c r="EDP12" s="61">
        <v>1000</v>
      </c>
      <c r="EDQ12" s="61">
        <v>1000</v>
      </c>
      <c r="EDR12" s="61">
        <v>5</v>
      </c>
      <c r="EDS12" s="61">
        <v>5</v>
      </c>
      <c r="EDT12" s="61">
        <v>1000</v>
      </c>
      <c r="EDU12" s="61">
        <v>1000</v>
      </c>
      <c r="EDV12" s="61">
        <v>250</v>
      </c>
      <c r="EDW12" s="61">
        <v>100</v>
      </c>
      <c r="EEH12" s="61">
        <v>0</v>
      </c>
      <c r="EEI12" s="61">
        <v>0</v>
      </c>
      <c r="EEJ12" s="61">
        <v>0</v>
      </c>
      <c r="EEK12" s="61">
        <v>0</v>
      </c>
      <c r="EEL12" s="61">
        <v>0</v>
      </c>
      <c r="EEM12" s="61">
        <v>0</v>
      </c>
      <c r="EEN12" s="61">
        <v>48</v>
      </c>
      <c r="EEO12" s="61">
        <v>20</v>
      </c>
      <c r="EEQ12" s="61">
        <v>180</v>
      </c>
      <c r="EER12" s="61">
        <v>360</v>
      </c>
      <c r="EES12" s="61">
        <v>720</v>
      </c>
      <c r="EET12" s="61">
        <v>700</v>
      </c>
      <c r="EEU12" s="61">
        <v>630</v>
      </c>
      <c r="EEV12" s="61">
        <v>630</v>
      </c>
      <c r="EEW12" s="61">
        <v>625</v>
      </c>
      <c r="EEX12" s="61">
        <v>20</v>
      </c>
      <c r="EEY12" s="61">
        <v>40</v>
      </c>
      <c r="EEZ12" s="61">
        <v>0</v>
      </c>
      <c r="EFA12" s="61">
        <v>0</v>
      </c>
      <c r="EFB12" s="61">
        <v>20</v>
      </c>
      <c r="EFC12" s="61">
        <v>20</v>
      </c>
      <c r="EFD12" s="61">
        <v>720</v>
      </c>
      <c r="EFE12" s="61">
        <v>0</v>
      </c>
      <c r="EFF12" s="61">
        <v>0</v>
      </c>
      <c r="EFG12" s="61">
        <v>600</v>
      </c>
      <c r="EFH12" s="61">
        <v>3600</v>
      </c>
      <c r="EFI12" s="61">
        <v>210</v>
      </c>
      <c r="EFJ12" s="61">
        <v>1.5</v>
      </c>
      <c r="EFK12" s="61">
        <v>1</v>
      </c>
      <c r="EFL12" s="61">
        <v>650</v>
      </c>
      <c r="EFM12" s="61">
        <v>700</v>
      </c>
      <c r="EFN12" s="61">
        <v>1</v>
      </c>
      <c r="EFO12" s="61">
        <v>0</v>
      </c>
      <c r="EFP12" s="61">
        <v>0</v>
      </c>
      <c r="EFQ12" s="61">
        <v>1</v>
      </c>
      <c r="EIF12" s="61">
        <v>0</v>
      </c>
      <c r="EIG12" s="61">
        <v>0</v>
      </c>
      <c r="EIH12" s="61">
        <v>0</v>
      </c>
      <c r="EII12" s="61">
        <v>0</v>
      </c>
      <c r="EIN12" s="61">
        <v>1</v>
      </c>
      <c r="EIO12" s="61">
        <v>1</v>
      </c>
      <c r="EIP12" s="61">
        <v>1200</v>
      </c>
      <c r="EIQ12" s="61">
        <v>38000</v>
      </c>
      <c r="EIU12" s="61">
        <v>44800</v>
      </c>
      <c r="EJA12" s="61">
        <v>5</v>
      </c>
      <c r="EJB12" s="61">
        <v>250</v>
      </c>
      <c r="EJC12" s="61">
        <v>250</v>
      </c>
      <c r="EJF12" s="61">
        <v>100</v>
      </c>
      <c r="EJG12" s="61">
        <v>100</v>
      </c>
      <c r="EJH12" s="61">
        <v>1000</v>
      </c>
      <c r="EJI12" s="61">
        <v>680</v>
      </c>
      <c r="EJJ12" s="61">
        <v>640</v>
      </c>
      <c r="EJK12" s="61">
        <v>5</v>
      </c>
      <c r="EJL12" s="61">
        <v>650</v>
      </c>
      <c r="EJM12" s="61">
        <v>5</v>
      </c>
      <c r="EJN12" s="61">
        <v>650</v>
      </c>
      <c r="EJO12" s="61">
        <v>640</v>
      </c>
      <c r="EJP12" s="61">
        <v>5</v>
      </c>
      <c r="EJQ12" s="61">
        <v>650</v>
      </c>
      <c r="EJR12" s="61">
        <v>5</v>
      </c>
      <c r="EJS12" s="61">
        <v>1000</v>
      </c>
      <c r="EJT12" s="61">
        <v>5</v>
      </c>
      <c r="EJU12" s="61">
        <v>15</v>
      </c>
      <c r="EJV12" s="61">
        <v>300</v>
      </c>
      <c r="EJW12" s="61">
        <v>20</v>
      </c>
      <c r="EJX12" s="61">
        <v>50</v>
      </c>
      <c r="EJY12" s="61">
        <v>650</v>
      </c>
      <c r="EJZ12" s="61">
        <v>5</v>
      </c>
      <c r="EKA12" s="61">
        <v>1000</v>
      </c>
      <c r="EKB12" s="61">
        <v>5</v>
      </c>
      <c r="EKC12" s="61">
        <v>1000</v>
      </c>
      <c r="EKD12" s="61">
        <v>100</v>
      </c>
      <c r="EKE12" s="61">
        <v>0</v>
      </c>
      <c r="EKF12" s="61">
        <v>0</v>
      </c>
      <c r="EKG12" s="61">
        <v>0</v>
      </c>
      <c r="EKH12" s="61">
        <v>0</v>
      </c>
      <c r="EKI12" s="61">
        <v>1</v>
      </c>
      <c r="EKJ12" s="61">
        <v>1</v>
      </c>
      <c r="EKK12" s="61">
        <v>0</v>
      </c>
      <c r="EKL12" s="61">
        <v>1.3168800000000001</v>
      </c>
      <c r="EKM12" s="61">
        <v>10.18</v>
      </c>
      <c r="EKN12" s="61">
        <v>9.75</v>
      </c>
      <c r="EKO12" s="61">
        <v>0.76200000000000001</v>
      </c>
      <c r="EKP12" s="61">
        <v>1.3168800000000001</v>
      </c>
      <c r="EKQ12" s="61">
        <v>10</v>
      </c>
      <c r="EKR12" s="61">
        <v>9.5399999999999991</v>
      </c>
      <c r="EKS12" s="61">
        <v>0.72</v>
      </c>
      <c r="EKT12" s="61">
        <v>1.3168800000000001</v>
      </c>
      <c r="EKU12" s="61">
        <v>10</v>
      </c>
      <c r="EKV12" s="61">
        <v>9.5399999999999991</v>
      </c>
      <c r="EKW12" s="61">
        <v>0.72</v>
      </c>
      <c r="EKX12" s="61">
        <v>1.3168800000000001</v>
      </c>
      <c r="EKY12" s="61">
        <v>10</v>
      </c>
      <c r="EKZ12" s="61">
        <v>9.5399999999999991</v>
      </c>
      <c r="ELA12" s="61">
        <v>0.72</v>
      </c>
      <c r="ELB12" s="61">
        <v>0</v>
      </c>
      <c r="ELC12" s="61">
        <v>0</v>
      </c>
      <c r="ELD12" s="61">
        <v>0</v>
      </c>
      <c r="ELE12" s="61">
        <v>0</v>
      </c>
      <c r="ELF12" s="61">
        <v>0</v>
      </c>
      <c r="ELG12" s="61">
        <v>0</v>
      </c>
      <c r="ELH12" s="61">
        <v>0</v>
      </c>
      <c r="ELI12" s="61">
        <v>0</v>
      </c>
      <c r="ELJ12" s="61">
        <v>250</v>
      </c>
      <c r="ELK12" s="61">
        <v>-20</v>
      </c>
      <c r="ELL12" s="61">
        <v>0</v>
      </c>
      <c r="ELM12" s="61">
        <v>-0.15</v>
      </c>
      <c r="ELN12" s="61">
        <v>0</v>
      </c>
      <c r="ELO12" s="61">
        <v>0</v>
      </c>
      <c r="ELP12" s="61">
        <v>0</v>
      </c>
      <c r="ELQ12" s="61">
        <v>0</v>
      </c>
      <c r="ELR12" s="61">
        <v>0</v>
      </c>
      <c r="ELS12" s="61">
        <v>0</v>
      </c>
      <c r="ELT12" s="61">
        <v>0</v>
      </c>
      <c r="ELU12" s="61">
        <v>0</v>
      </c>
      <c r="ELV12" s="61">
        <v>0</v>
      </c>
      <c r="ELW12" s="61">
        <v>0</v>
      </c>
      <c r="ELX12" s="61">
        <v>0</v>
      </c>
      <c r="ELY12" s="61">
        <v>0</v>
      </c>
      <c r="ELZ12" s="61">
        <v>0</v>
      </c>
      <c r="EMA12" s="61">
        <v>0</v>
      </c>
      <c r="EMB12" s="61">
        <v>0</v>
      </c>
      <c r="EMC12" s="61">
        <v>0</v>
      </c>
      <c r="EMD12" s="61">
        <v>0</v>
      </c>
      <c r="EME12" s="61">
        <v>0</v>
      </c>
      <c r="EMF12" s="61">
        <v>0</v>
      </c>
      <c r="EMG12" s="61">
        <v>0</v>
      </c>
      <c r="EMH12" s="61">
        <v>0</v>
      </c>
      <c r="EMI12" s="61">
        <v>0</v>
      </c>
      <c r="EMJ12" s="61">
        <v>0</v>
      </c>
      <c r="EMK12" s="61">
        <v>0</v>
      </c>
      <c r="EML12" s="61">
        <v>10</v>
      </c>
      <c r="EMM12" s="61">
        <v>0</v>
      </c>
      <c r="EMN12" s="61">
        <v>0</v>
      </c>
      <c r="EMO12" s="61">
        <v>300</v>
      </c>
      <c r="EMP12" s="61">
        <v>1</v>
      </c>
      <c r="EMQ12" s="61">
        <v>500</v>
      </c>
      <c r="EMR12" s="61">
        <v>7000</v>
      </c>
      <c r="EMS12" s="61">
        <v>30</v>
      </c>
      <c r="EMT12" s="61">
        <v>50</v>
      </c>
      <c r="EMU12" s="61">
        <v>0</v>
      </c>
      <c r="EMV12" s="61">
        <v>10000</v>
      </c>
      <c r="EMW12" s="61">
        <v>0</v>
      </c>
      <c r="EMX12" s="61">
        <v>30</v>
      </c>
      <c r="EMY12" s="61">
        <v>5</v>
      </c>
      <c r="EMZ12" s="61">
        <v>0</v>
      </c>
      <c r="ENA12" s="61">
        <v>0</v>
      </c>
      <c r="ENB12" s="61">
        <v>0</v>
      </c>
      <c r="ENC12" s="61">
        <v>0</v>
      </c>
      <c r="END12" s="61">
        <v>1</v>
      </c>
      <c r="ENE12" s="61">
        <v>0</v>
      </c>
      <c r="ENF12" s="61">
        <v>0</v>
      </c>
      <c r="ENG12" s="61">
        <v>0.3</v>
      </c>
      <c r="ENH12" s="61">
        <v>0</v>
      </c>
      <c r="ENI12" s="61">
        <v>0</v>
      </c>
      <c r="ENJ12" s="61">
        <v>0</v>
      </c>
      <c r="ENK12" s="61">
        <v>25</v>
      </c>
      <c r="ENL12" s="61">
        <v>0</v>
      </c>
      <c r="ENM12" s="61">
        <v>0</v>
      </c>
      <c r="ENN12" s="61">
        <v>10000</v>
      </c>
      <c r="ENO12" s="61">
        <v>0</v>
      </c>
      <c r="ENP12" s="61">
        <v>0</v>
      </c>
      <c r="ENQ12" s="61">
        <v>5</v>
      </c>
      <c r="ENR12" s="61">
        <v>55</v>
      </c>
      <c r="ENS12" s="61">
        <v>20</v>
      </c>
      <c r="ENT12" s="61">
        <v>1</v>
      </c>
      <c r="ENU12" s="61">
        <v>1</v>
      </c>
      <c r="ENV12" s="61">
        <v>1</v>
      </c>
      <c r="ENW12" s="61">
        <v>1</v>
      </c>
      <c r="ENX12" s="61">
        <v>0</v>
      </c>
      <c r="ENY12" s="61">
        <v>1</v>
      </c>
      <c r="ENZ12" s="61">
        <v>0</v>
      </c>
      <c r="EOA12" s="61">
        <v>0</v>
      </c>
      <c r="EOB12" s="61">
        <v>0</v>
      </c>
      <c r="EOC12" s="61">
        <v>0</v>
      </c>
      <c r="EOD12" s="61">
        <v>0</v>
      </c>
      <c r="EOE12" s="61">
        <v>0</v>
      </c>
      <c r="EOF12" s="61">
        <v>0</v>
      </c>
      <c r="EOG12" s="61">
        <v>20</v>
      </c>
      <c r="EOH12" s="61">
        <v>40</v>
      </c>
      <c r="EOI12" s="61">
        <v>0.1</v>
      </c>
      <c r="EOJ12" s="61">
        <v>0.2</v>
      </c>
      <c r="EOK12" s="61">
        <v>0</v>
      </c>
      <c r="EOL12" s="61">
        <v>0</v>
      </c>
      <c r="EOM12" s="61">
        <v>0</v>
      </c>
      <c r="EON12" s="61">
        <v>0</v>
      </c>
      <c r="EOO12" s="61">
        <v>100</v>
      </c>
      <c r="EOP12" s="61">
        <v>100</v>
      </c>
      <c r="EOQ12" s="61">
        <v>0</v>
      </c>
      <c r="EOR12" s="61">
        <v>10</v>
      </c>
      <c r="EOS12" s="61">
        <v>3</v>
      </c>
      <c r="EOT12" s="61">
        <v>100</v>
      </c>
      <c r="EOU12" s="61">
        <v>35</v>
      </c>
      <c r="EOV12" s="61">
        <v>0</v>
      </c>
      <c r="EOW12" s="61">
        <v>5</v>
      </c>
      <c r="EOX12" s="61">
        <v>40</v>
      </c>
      <c r="EOY12" s="61">
        <v>60</v>
      </c>
      <c r="EOZ12" s="61">
        <v>10</v>
      </c>
      <c r="EPA12" s="61">
        <v>0</v>
      </c>
      <c r="EPB12" s="61">
        <v>0</v>
      </c>
      <c r="EPC12" s="61">
        <v>0</v>
      </c>
      <c r="EPT12" s="61">
        <v>20</v>
      </c>
      <c r="EPU12" s="61">
        <v>30</v>
      </c>
      <c r="EPV12" s="61">
        <v>0</v>
      </c>
      <c r="EPW12" s="61">
        <v>0</v>
      </c>
      <c r="EPZ12" s="61">
        <v>0</v>
      </c>
      <c r="EQA12" s="61">
        <v>0</v>
      </c>
      <c r="EQB12" s="61">
        <v>30</v>
      </c>
      <c r="EQC12" s="61">
        <v>75</v>
      </c>
      <c r="EQD12" s="61">
        <v>20</v>
      </c>
      <c r="EQE12" s="61">
        <v>30</v>
      </c>
      <c r="EQF12" s="61">
        <v>0</v>
      </c>
      <c r="EQG12" s="61">
        <v>0</v>
      </c>
      <c r="EQJ12" s="61">
        <v>0</v>
      </c>
      <c r="EQK12" s="61">
        <v>0</v>
      </c>
      <c r="EQL12" s="61">
        <v>30</v>
      </c>
      <c r="EQM12" s="61">
        <v>75</v>
      </c>
      <c r="EQN12" s="61">
        <v>20</v>
      </c>
      <c r="EQO12" s="61">
        <v>30</v>
      </c>
      <c r="EQP12" s="61">
        <v>0</v>
      </c>
      <c r="EQQ12" s="61">
        <v>0</v>
      </c>
      <c r="EQT12" s="61">
        <v>0</v>
      </c>
      <c r="EQU12" s="61">
        <v>0</v>
      </c>
      <c r="EQV12" s="61">
        <v>30</v>
      </c>
      <c r="EQW12" s="61">
        <v>75</v>
      </c>
      <c r="EQX12" s="61">
        <v>20</v>
      </c>
      <c r="EQY12" s="61">
        <v>30</v>
      </c>
      <c r="EQZ12" s="61">
        <v>0</v>
      </c>
      <c r="ERA12" s="61">
        <v>0</v>
      </c>
      <c r="ERD12" s="61">
        <v>0</v>
      </c>
      <c r="ERE12" s="61">
        <v>0</v>
      </c>
      <c r="ERF12" s="61">
        <v>30</v>
      </c>
      <c r="ERG12" s="61">
        <v>75</v>
      </c>
      <c r="ERH12" s="61">
        <v>30</v>
      </c>
      <c r="ERI12" s="61">
        <v>20</v>
      </c>
      <c r="ERJ12" s="61">
        <v>5</v>
      </c>
      <c r="ERK12" s="61">
        <v>10</v>
      </c>
      <c r="ERL12" s="61">
        <v>5</v>
      </c>
      <c r="ERM12" s="61">
        <v>0</v>
      </c>
      <c r="ERN12" s="61">
        <v>5</v>
      </c>
      <c r="ERO12" s="61">
        <v>0</v>
      </c>
      <c r="ERP12" s="61">
        <v>5</v>
      </c>
      <c r="ERQ12" s="61">
        <v>0</v>
      </c>
      <c r="ERT12" s="61">
        <v>120</v>
      </c>
      <c r="ERU12" s="61">
        <v>0</v>
      </c>
      <c r="ERV12" s="61">
        <v>30000</v>
      </c>
      <c r="ERW12" s="61">
        <v>30000</v>
      </c>
      <c r="ERX12" s="61">
        <v>17500</v>
      </c>
      <c r="ERY12" s="61">
        <v>0</v>
      </c>
      <c r="ERZ12" s="61">
        <v>40</v>
      </c>
      <c r="ESA12" s="61">
        <v>40</v>
      </c>
      <c r="ESB12" s="61">
        <v>40</v>
      </c>
      <c r="ESC12" s="61">
        <v>0</v>
      </c>
      <c r="ESD12" s="61">
        <v>40</v>
      </c>
      <c r="ESE12" s="61">
        <v>40</v>
      </c>
      <c r="ESF12" s="61">
        <v>40</v>
      </c>
      <c r="ESG12" s="61">
        <v>0</v>
      </c>
      <c r="ESH12" s="61">
        <v>40</v>
      </c>
      <c r="ESI12" s="61">
        <v>40</v>
      </c>
      <c r="ESJ12" s="61">
        <v>40</v>
      </c>
      <c r="ESK12" s="61">
        <v>0</v>
      </c>
      <c r="ESL12" s="61">
        <v>40</v>
      </c>
      <c r="ESM12" s="61">
        <v>40</v>
      </c>
      <c r="ESN12" s="61">
        <v>40</v>
      </c>
      <c r="ESO12" s="61">
        <v>1410</v>
      </c>
      <c r="ESP12" s="61">
        <v>1410</v>
      </c>
      <c r="ESQ12" s="61">
        <v>1410</v>
      </c>
      <c r="ESR12" s="61">
        <v>400</v>
      </c>
      <c r="ESS12" s="61">
        <v>400</v>
      </c>
      <c r="EST12" s="61">
        <v>60000</v>
      </c>
      <c r="ESU12" s="61">
        <v>60000</v>
      </c>
      <c r="ESV12" s="61">
        <v>100</v>
      </c>
      <c r="ESW12" s="61">
        <v>30</v>
      </c>
      <c r="ESX12" s="61">
        <v>0</v>
      </c>
      <c r="ESY12" s="61">
        <v>20</v>
      </c>
      <c r="ETA12" s="61">
        <v>0.98</v>
      </c>
      <c r="ETB12" s="61">
        <v>1</v>
      </c>
      <c r="ETC12" s="61">
        <v>-0.98</v>
      </c>
      <c r="ETD12" s="61">
        <v>-0.95</v>
      </c>
      <c r="ETE12" s="61">
        <v>0.8</v>
      </c>
      <c r="ETF12" s="61">
        <v>-0.95</v>
      </c>
      <c r="ETG12" s="61">
        <v>0.94</v>
      </c>
      <c r="ETH12" s="61">
        <v>5</v>
      </c>
      <c r="ETI12" s="61">
        <v>0.95</v>
      </c>
      <c r="ETJ12" s="61">
        <v>-0.95</v>
      </c>
      <c r="ETK12" s="61">
        <v>20</v>
      </c>
      <c r="ETL12" s="61">
        <v>80</v>
      </c>
      <c r="ETM12" s="61">
        <v>5250</v>
      </c>
      <c r="ETN12" s="61">
        <v>88</v>
      </c>
      <c r="ETO12" s="61">
        <v>90</v>
      </c>
      <c r="ETP12" s="61">
        <v>1.68</v>
      </c>
      <c r="EUJ12" s="61">
        <v>1</v>
      </c>
      <c r="EUK12" s="61">
        <v>-10</v>
      </c>
      <c r="EUL12" s="61">
        <v>10</v>
      </c>
      <c r="EUS12" s="61">
        <v>0.5</v>
      </c>
      <c r="EUT12" s="61">
        <v>0</v>
      </c>
      <c r="EUU12" s="61">
        <v>0</v>
      </c>
      <c r="EVB12" s="61">
        <v>4</v>
      </c>
      <c r="EVC12" s="61">
        <v>5</v>
      </c>
      <c r="EVD12" s="61">
        <v>135</v>
      </c>
      <c r="EVE12" s="61">
        <v>1</v>
      </c>
      <c r="EVF12" s="61">
        <v>1</v>
      </c>
      <c r="EVH12" s="61">
        <v>0</v>
      </c>
      <c r="EVI12" s="61">
        <v>0</v>
      </c>
      <c r="EVK12" s="61">
        <v>1</v>
      </c>
      <c r="EVL12" s="61">
        <v>1</v>
      </c>
      <c r="EVM12" s="61">
        <v>0</v>
      </c>
      <c r="EVR12" s="61">
        <v>150</v>
      </c>
      <c r="EVS12" s="61">
        <v>200</v>
      </c>
      <c r="EVT12" s="61">
        <v>85</v>
      </c>
      <c r="EVU12" s="61">
        <v>90</v>
      </c>
      <c r="EVV12" s="61">
        <v>85</v>
      </c>
      <c r="EVW12" s="61">
        <v>90</v>
      </c>
      <c r="EVX12" s="61">
        <v>5</v>
      </c>
      <c r="EVY12" s="61">
        <v>5</v>
      </c>
      <c r="EVZ12" s="61">
        <v>10</v>
      </c>
      <c r="EWA12" s="61">
        <v>10</v>
      </c>
      <c r="EWB12" s="61">
        <v>140</v>
      </c>
      <c r="EWC12" s="61">
        <v>145</v>
      </c>
      <c r="EWD12" s="61">
        <v>140</v>
      </c>
      <c r="EWE12" s="61">
        <v>145</v>
      </c>
      <c r="EWF12" s="61">
        <v>140</v>
      </c>
      <c r="EWG12" s="61">
        <v>145</v>
      </c>
      <c r="EWH12" s="61">
        <v>140</v>
      </c>
      <c r="EWI12" s="61">
        <v>5</v>
      </c>
      <c r="EWJ12" s="61">
        <v>145</v>
      </c>
      <c r="EWK12" s="61">
        <v>5</v>
      </c>
      <c r="EWL12" s="61">
        <v>5</v>
      </c>
      <c r="EWM12" s="61">
        <v>1</v>
      </c>
      <c r="EWN12" s="61">
        <v>43.2</v>
      </c>
      <c r="EWO12" s="61">
        <v>1</v>
      </c>
      <c r="EWS12" s="61">
        <v>150</v>
      </c>
      <c r="EWT12" s="61">
        <v>1000</v>
      </c>
      <c r="EWU12" s="61">
        <v>80</v>
      </c>
      <c r="EWV12" s="61">
        <v>60</v>
      </c>
      <c r="EWW12" s="61">
        <v>45</v>
      </c>
      <c r="EWX12" s="61">
        <v>300</v>
      </c>
      <c r="EWZ12" s="61">
        <v>75</v>
      </c>
      <c r="EXA12" s="61">
        <v>0.85699999999999998</v>
      </c>
      <c r="EXB12" s="61">
        <v>0</v>
      </c>
      <c r="EXC12" s="61">
        <v>0</v>
      </c>
      <c r="EXD12" s="61">
        <v>0</v>
      </c>
      <c r="EXE12" s="61">
        <v>180</v>
      </c>
      <c r="EXF12" s="61">
        <v>0.1</v>
      </c>
      <c r="EXG12" s="61">
        <v>1.1100000000000001</v>
      </c>
      <c r="EXH12" s="61">
        <v>60</v>
      </c>
      <c r="EXI12" s="61">
        <v>0</v>
      </c>
      <c r="EXJ12" s="61">
        <v>90</v>
      </c>
      <c r="EXK12" s="61">
        <v>80</v>
      </c>
      <c r="EXL12" s="61">
        <v>70</v>
      </c>
      <c r="EXM12" s="61">
        <v>60</v>
      </c>
      <c r="EXN12" s="61">
        <v>55</v>
      </c>
      <c r="EXO12" s="61">
        <v>4</v>
      </c>
      <c r="EXP12" s="61">
        <v>20</v>
      </c>
      <c r="EXQ12" s="61">
        <v>0</v>
      </c>
      <c r="EXR12" s="61">
        <v>930</v>
      </c>
      <c r="EXS12" s="61">
        <v>0</v>
      </c>
      <c r="EXT12" s="61">
        <v>5000</v>
      </c>
      <c r="EXU12" s="61">
        <v>50</v>
      </c>
      <c r="EXV12" s="61">
        <v>5</v>
      </c>
      <c r="EXW12" s="61">
        <v>0</v>
      </c>
      <c r="EXX12" s="61">
        <v>90</v>
      </c>
      <c r="EXY12" s="61">
        <v>80</v>
      </c>
      <c r="EXZ12" s="61">
        <v>70</v>
      </c>
      <c r="EYA12" s="61">
        <v>60</v>
      </c>
      <c r="EYB12" s="61">
        <v>55</v>
      </c>
      <c r="EYC12" s="61">
        <v>4</v>
      </c>
      <c r="EYD12" s="61">
        <v>20</v>
      </c>
      <c r="EYE12" s="61">
        <v>500</v>
      </c>
      <c r="EYF12" s="61">
        <v>1000</v>
      </c>
      <c r="EYG12" s="61">
        <v>1</v>
      </c>
      <c r="EYH12" s="61">
        <v>0</v>
      </c>
      <c r="EYI12" s="61">
        <v>0</v>
      </c>
      <c r="EYJ12" s="61">
        <v>0</v>
      </c>
      <c r="EYK12" s="61">
        <v>1</v>
      </c>
      <c r="EYL12" s="61">
        <v>2</v>
      </c>
      <c r="EYM12" s="61">
        <v>0.95</v>
      </c>
      <c r="EYN12" s="61">
        <v>0.98</v>
      </c>
      <c r="EYO12" s="61">
        <v>1</v>
      </c>
      <c r="EYP12" s="61">
        <v>-0.98</v>
      </c>
      <c r="EYQ12" s="61">
        <v>-0.95</v>
      </c>
      <c r="EYR12" s="61">
        <v>0</v>
      </c>
      <c r="EYS12" s="61">
        <v>20</v>
      </c>
      <c r="EYT12" s="61">
        <v>0.8</v>
      </c>
      <c r="EYU12" s="61">
        <v>-0.95</v>
      </c>
      <c r="EYV12" s="61">
        <v>1</v>
      </c>
      <c r="EYW12" s="61">
        <v>0</v>
      </c>
      <c r="EYX12" s="61">
        <v>0</v>
      </c>
      <c r="EYY12" s="61">
        <v>100</v>
      </c>
      <c r="EYZ12" s="61">
        <v>1</v>
      </c>
      <c r="EZA12" s="61">
        <v>100</v>
      </c>
      <c r="EZB12" s="61">
        <v>4</v>
      </c>
      <c r="EZC12" s="61">
        <v>20</v>
      </c>
      <c r="EZD12" s="61">
        <v>90</v>
      </c>
      <c r="EZE12" s="61">
        <v>110</v>
      </c>
      <c r="EZF12" s="61">
        <v>400</v>
      </c>
      <c r="EZG12" s="61">
        <v>0</v>
      </c>
      <c r="EZH12" s="61">
        <v>0</v>
      </c>
      <c r="EZI12" s="61">
        <v>0</v>
      </c>
      <c r="EZJ12" s="61">
        <v>0</v>
      </c>
      <c r="EZK12" s="61">
        <v>1</v>
      </c>
      <c r="EZL12" s="61">
        <v>100</v>
      </c>
      <c r="EZM12" s="61">
        <v>50</v>
      </c>
      <c r="EZN12" s="61">
        <v>25</v>
      </c>
      <c r="EZO12" s="61">
        <v>-25</v>
      </c>
      <c r="EZP12" s="61">
        <v>-50</v>
      </c>
      <c r="EZQ12" s="61">
        <v>4</v>
      </c>
      <c r="EZR12" s="61">
        <v>20</v>
      </c>
      <c r="EZS12" s="61">
        <v>-100</v>
      </c>
      <c r="EZT12" s="61">
        <v>100</v>
      </c>
      <c r="EZU12" s="61">
        <v>0</v>
      </c>
      <c r="EZV12" s="61">
        <v>0</v>
      </c>
      <c r="EZW12" s="61">
        <v>4</v>
      </c>
      <c r="EZX12" s="61">
        <v>20</v>
      </c>
      <c r="EZY12" s="61">
        <v>-100</v>
      </c>
      <c r="EZZ12" s="61">
        <v>100</v>
      </c>
      <c r="FAA12" s="61">
        <v>5000</v>
      </c>
      <c r="FAB12" s="61">
        <v>0</v>
      </c>
      <c r="FAC12" s="61">
        <v>0</v>
      </c>
      <c r="FAD12" s="61">
        <v>1</v>
      </c>
      <c r="FAE12" s="61">
        <v>-0.9</v>
      </c>
      <c r="FAF12" s="61">
        <v>-100</v>
      </c>
      <c r="FAG12" s="61">
        <v>100</v>
      </c>
      <c r="FAH12" s="61">
        <v>10</v>
      </c>
      <c r="FAI12" s="61">
        <v>0</v>
      </c>
      <c r="FAJ12" s="61">
        <v>100</v>
      </c>
      <c r="FAK12" s="61">
        <v>0</v>
      </c>
      <c r="FAL12" s="61">
        <v>100</v>
      </c>
      <c r="FAM12" s="61">
        <v>0</v>
      </c>
      <c r="FAN12" s="61">
        <v>800</v>
      </c>
      <c r="FAO12" s="61">
        <v>-20</v>
      </c>
      <c r="FAP12" s="61">
        <v>800</v>
      </c>
      <c r="FAQ12" s="61">
        <v>-20</v>
      </c>
      <c r="FAR12" s="61">
        <v>0</v>
      </c>
      <c r="FAS12" s="61">
        <v>0</v>
      </c>
      <c r="FAT12" s="61">
        <v>10</v>
      </c>
      <c r="FAU12" s="61">
        <v>3.3</v>
      </c>
      <c r="FAV12" s="61">
        <v>0.2</v>
      </c>
      <c r="FAW12" s="61">
        <v>3.1</v>
      </c>
      <c r="FAX12" s="61">
        <v>0.05</v>
      </c>
      <c r="FAY12" s="61">
        <v>1.5</v>
      </c>
      <c r="FAZ12" s="61">
        <v>1.7</v>
      </c>
      <c r="FBA12" s="61">
        <v>0.05</v>
      </c>
      <c r="FBB12" s="61">
        <v>0.05</v>
      </c>
      <c r="FBC12" s="61">
        <v>120</v>
      </c>
      <c r="FBD12" s="61">
        <v>5</v>
      </c>
      <c r="FBE12" s="61">
        <v>120</v>
      </c>
      <c r="FBF12" s="61">
        <v>5</v>
      </c>
      <c r="FBG12" s="61">
        <v>55</v>
      </c>
      <c r="FBH12" s="61">
        <v>5</v>
      </c>
      <c r="FBI12" s="61">
        <v>97</v>
      </c>
      <c r="FBJ12" s="61">
        <v>0.1</v>
      </c>
      <c r="FBK12" s="61">
        <v>37</v>
      </c>
      <c r="FBL12" s="61">
        <v>3</v>
      </c>
      <c r="FBM12" s="61">
        <v>60</v>
      </c>
      <c r="FBN12" s="61">
        <v>5</v>
      </c>
      <c r="FBQ12" s="61">
        <v>1</v>
      </c>
      <c r="FBR12" s="61">
        <v>30</v>
      </c>
      <c r="FBU12" s="61">
        <v>20</v>
      </c>
      <c r="FBY12" s="61">
        <v>3</v>
      </c>
      <c r="FBZ12" s="61">
        <v>100</v>
      </c>
      <c r="FCA12" s="61">
        <v>0</v>
      </c>
      <c r="FCB12" s="61">
        <v>0</v>
      </c>
      <c r="FCC12" s="61">
        <v>0</v>
      </c>
      <c r="FCD12" s="61">
        <v>0</v>
      </c>
      <c r="FCE12" s="61">
        <v>0</v>
      </c>
      <c r="FCF12" s="61">
        <v>0</v>
      </c>
      <c r="FCG12" s="61">
        <v>0</v>
      </c>
      <c r="FCH12" s="61">
        <v>0</v>
      </c>
      <c r="FCI12" s="61">
        <v>10</v>
      </c>
      <c r="FCJ12" s="61">
        <v>0.75</v>
      </c>
      <c r="FCK12" s="61">
        <v>0.1</v>
      </c>
      <c r="FCL12" s="61">
        <v>0.55000000000000004</v>
      </c>
      <c r="FCM12" s="61">
        <v>0.1</v>
      </c>
      <c r="FCN12" s="61">
        <v>3</v>
      </c>
      <c r="FCO12" s="61">
        <v>0.05</v>
      </c>
      <c r="FCP12" s="61">
        <v>10</v>
      </c>
      <c r="FCQ12" s="61">
        <v>0.5</v>
      </c>
      <c r="FCR12" s="61">
        <v>5.2</v>
      </c>
      <c r="FCT12" s="61">
        <v>0.01</v>
      </c>
      <c r="FCU12" s="61">
        <v>0.3</v>
      </c>
      <c r="FCV12" s="61">
        <v>0.1</v>
      </c>
      <c r="FCW12" s="61">
        <v>0.4</v>
      </c>
      <c r="FCX12" s="61">
        <v>0.1</v>
      </c>
      <c r="FCY12" s="61">
        <v>0.5</v>
      </c>
      <c r="FCZ12" s="61">
        <v>500</v>
      </c>
      <c r="FDA12" s="61">
        <v>1500</v>
      </c>
      <c r="FDB12" s="61">
        <v>3.5</v>
      </c>
      <c r="FDC12" s="61">
        <v>0.1</v>
      </c>
      <c r="FDD12" s="61">
        <v>0.3</v>
      </c>
      <c r="FDE12" s="61">
        <v>0.1</v>
      </c>
      <c r="FDF12" s="61">
        <v>1.2</v>
      </c>
      <c r="FDG12" s="61">
        <v>0.1</v>
      </c>
      <c r="FDH12" s="61">
        <v>0.3</v>
      </c>
      <c r="FDI12" s="61">
        <v>1</v>
      </c>
      <c r="FDJ12" s="61">
        <v>0.1</v>
      </c>
      <c r="FDK12" s="61">
        <v>500</v>
      </c>
      <c r="FDL12" s="61">
        <v>1500</v>
      </c>
      <c r="FDM12" s="61">
        <v>5</v>
      </c>
      <c r="FDN12" s="61">
        <v>1.5</v>
      </c>
      <c r="FDO12" s="61">
        <v>2</v>
      </c>
      <c r="FDP12" s="61">
        <v>3</v>
      </c>
      <c r="FDQ12" s="61">
        <v>180</v>
      </c>
      <c r="FDR12" s="61">
        <v>180</v>
      </c>
      <c r="FDS12" s="61">
        <v>180</v>
      </c>
      <c r="FDT12" s="61">
        <v>60</v>
      </c>
      <c r="FDU12" s="61">
        <v>10</v>
      </c>
      <c r="FDV12" s="61">
        <v>0</v>
      </c>
      <c r="FDW12" s="61">
        <v>1</v>
      </c>
      <c r="FDX12" s="61">
        <v>120</v>
      </c>
      <c r="FDY12" s="61">
        <v>2</v>
      </c>
      <c r="FDZ12" s="61">
        <v>120</v>
      </c>
      <c r="FEA12" s="61">
        <v>2</v>
      </c>
      <c r="FEB12" s="61">
        <v>38</v>
      </c>
      <c r="FEC12" s="61">
        <v>3</v>
      </c>
      <c r="FED12" s="61">
        <v>0</v>
      </c>
      <c r="FEE12" s="61">
        <v>0</v>
      </c>
      <c r="FEF12" s="61">
        <v>83</v>
      </c>
      <c r="FEG12" s="61">
        <v>0.1</v>
      </c>
      <c r="FEH12" s="61">
        <v>0</v>
      </c>
      <c r="FEI12" s="61">
        <v>0</v>
      </c>
      <c r="FEJ12" s="61">
        <v>3</v>
      </c>
      <c r="FEK12" s="61">
        <v>0</v>
      </c>
      <c r="FEL12" s="61">
        <v>0</v>
      </c>
      <c r="FEM12" s="61">
        <v>0</v>
      </c>
      <c r="FEN12" s="61">
        <v>68</v>
      </c>
      <c r="FEO12" s="61">
        <v>120</v>
      </c>
      <c r="FEP12" s="61">
        <v>2</v>
      </c>
      <c r="FEQ12" s="61">
        <v>2</v>
      </c>
      <c r="FER12" s="61">
        <v>0</v>
      </c>
      <c r="FES12" s="61">
        <v>1</v>
      </c>
      <c r="FET12" s="61">
        <v>0</v>
      </c>
      <c r="FEU12" s="61">
        <v>75</v>
      </c>
      <c r="FEV12" s="61">
        <v>120</v>
      </c>
      <c r="FEW12" s="61">
        <v>2</v>
      </c>
      <c r="FEX12" s="61">
        <v>2</v>
      </c>
      <c r="FEY12" s="61">
        <v>0</v>
      </c>
      <c r="FEZ12" s="61">
        <v>62</v>
      </c>
      <c r="FFA12" s="61">
        <v>2</v>
      </c>
      <c r="FFB12" s="61">
        <v>1</v>
      </c>
      <c r="FFD12" s="61">
        <v>72</v>
      </c>
      <c r="FFE12" s="61">
        <v>120</v>
      </c>
      <c r="FFF12" s="61">
        <v>0.5</v>
      </c>
      <c r="FFG12" s="61">
        <v>0.5</v>
      </c>
      <c r="FFH12" s="61">
        <v>0</v>
      </c>
      <c r="FFI12" s="61">
        <v>1</v>
      </c>
      <c r="FFJ12" s="61">
        <v>0</v>
      </c>
      <c r="FFK12" s="61">
        <v>95</v>
      </c>
      <c r="FFL12" s="61">
        <v>200</v>
      </c>
      <c r="FFM12" s="61">
        <v>2</v>
      </c>
      <c r="FFN12" s="61">
        <v>2</v>
      </c>
      <c r="FFO12" s="61">
        <v>0</v>
      </c>
      <c r="FFP12" s="61">
        <v>2</v>
      </c>
      <c r="FFQ12" s="61">
        <v>0</v>
      </c>
      <c r="FFR12" s="61">
        <v>0</v>
      </c>
      <c r="FFS12" s="61">
        <v>2</v>
      </c>
      <c r="FFT12" s="61">
        <v>0</v>
      </c>
      <c r="FFU12" s="61">
        <v>0</v>
      </c>
      <c r="FFV12" s="61">
        <v>100</v>
      </c>
      <c r="FFW12" s="61">
        <v>0</v>
      </c>
      <c r="FFX12" s="61">
        <v>10</v>
      </c>
      <c r="FFY12" s="61">
        <v>0</v>
      </c>
      <c r="FFZ12" s="61">
        <v>0</v>
      </c>
      <c r="FGA12" s="61">
        <v>0</v>
      </c>
      <c r="FGB12" s="61">
        <v>2</v>
      </c>
      <c r="FGC12" s="61">
        <v>82</v>
      </c>
      <c r="FGD12" s="61">
        <v>0</v>
      </c>
      <c r="FGE12" s="61">
        <v>0</v>
      </c>
      <c r="FGF12" s="61">
        <v>0</v>
      </c>
      <c r="FGG12" s="61">
        <v>5</v>
      </c>
      <c r="FGH12" s="61">
        <v>20</v>
      </c>
      <c r="FGI12" s="61">
        <v>0</v>
      </c>
      <c r="FGJ12" s="61">
        <v>2</v>
      </c>
      <c r="FGK12" s="61">
        <v>30</v>
      </c>
      <c r="FGL12" s="61">
        <v>90</v>
      </c>
      <c r="FGM12" s="61">
        <v>0</v>
      </c>
      <c r="FGN12" s="61">
        <v>0</v>
      </c>
      <c r="FGO12" s="61">
        <v>0</v>
      </c>
      <c r="FGP12" s="61">
        <v>200</v>
      </c>
      <c r="FGQ12" s="61">
        <v>-200</v>
      </c>
      <c r="FGR12" s="61">
        <v>0</v>
      </c>
      <c r="FGS12" s="61">
        <v>-70</v>
      </c>
      <c r="FGT12" s="61">
        <v>100</v>
      </c>
      <c r="FGU12" s="61">
        <v>-100</v>
      </c>
      <c r="FGV12" s="61">
        <v>0</v>
      </c>
      <c r="FGW12" s="61">
        <v>0</v>
      </c>
      <c r="FGX12" s="61">
        <v>0</v>
      </c>
      <c r="FGY12" s="61">
        <v>200</v>
      </c>
      <c r="FGZ12" s="61">
        <v>-200</v>
      </c>
      <c r="FHA12" s="61">
        <v>20</v>
      </c>
      <c r="FHB12" s="61">
        <v>30</v>
      </c>
      <c r="FHC12" s="61">
        <v>0</v>
      </c>
      <c r="FHD12" s="61">
        <v>2</v>
      </c>
      <c r="FHE12" s="61">
        <v>0</v>
      </c>
      <c r="FHF12" s="61">
        <v>0</v>
      </c>
      <c r="FHG12" s="61">
        <v>0</v>
      </c>
      <c r="FHH12" s="61">
        <v>0</v>
      </c>
      <c r="FHI12" s="61">
        <v>0</v>
      </c>
      <c r="FHJ12" s="61">
        <v>0</v>
      </c>
      <c r="FHK12" s="61">
        <v>0</v>
      </c>
      <c r="FHL12" s="61">
        <v>16</v>
      </c>
      <c r="FHM12" s="61">
        <v>0</v>
      </c>
      <c r="FHN12" s="61">
        <v>0</v>
      </c>
      <c r="FHO12" s="61">
        <v>10</v>
      </c>
      <c r="FHP12" s="61">
        <v>0</v>
      </c>
      <c r="FHQ12" s="61">
        <v>16</v>
      </c>
      <c r="FHR12" s="61">
        <v>0</v>
      </c>
      <c r="FHS12" s="61">
        <v>0</v>
      </c>
      <c r="FHT12" s="61">
        <v>10</v>
      </c>
      <c r="FHU12" s="61">
        <v>0</v>
      </c>
      <c r="FHV12" s="61">
        <v>0</v>
      </c>
      <c r="FHW12" s="61">
        <v>0</v>
      </c>
      <c r="FHX12" s="61">
        <v>18</v>
      </c>
      <c r="FHY12" s="61">
        <v>12</v>
      </c>
      <c r="FHZ12" s="61">
        <v>35</v>
      </c>
      <c r="FIA12" s="61">
        <v>0</v>
      </c>
      <c r="FIB12" s="61">
        <v>0</v>
      </c>
      <c r="FIC12" s="61">
        <v>18</v>
      </c>
      <c r="FID12" s="61">
        <v>12</v>
      </c>
      <c r="FIE12" s="61">
        <v>35</v>
      </c>
      <c r="FIF12" s="61">
        <v>0</v>
      </c>
      <c r="FIG12" s="61">
        <v>0</v>
      </c>
      <c r="FIH12" s="61">
        <v>55</v>
      </c>
      <c r="FII12" s="61">
        <v>45</v>
      </c>
      <c r="FIJ12" s="61">
        <v>100</v>
      </c>
      <c r="FIK12" s="61">
        <v>0</v>
      </c>
      <c r="FIL12" s="61">
        <v>0</v>
      </c>
      <c r="FIM12" s="61">
        <v>15</v>
      </c>
      <c r="FIN12" s="61">
        <v>0</v>
      </c>
      <c r="FIO12" s="61">
        <v>250</v>
      </c>
      <c r="FIP12" s="61">
        <v>0</v>
      </c>
      <c r="FIQ12" s="61">
        <v>0</v>
      </c>
      <c r="FIR12" s="61">
        <v>80</v>
      </c>
      <c r="FIS12" s="61">
        <v>20</v>
      </c>
      <c r="FIT12" s="61">
        <v>100</v>
      </c>
      <c r="FIU12" s="61">
        <v>-25</v>
      </c>
      <c r="FIV12" s="61">
        <v>0</v>
      </c>
      <c r="FIW12" s="61">
        <v>60</v>
      </c>
      <c r="FIX12" s="61">
        <v>100</v>
      </c>
      <c r="FIY12" s="61">
        <v>-25</v>
      </c>
      <c r="FIZ12" s="61">
        <v>3600</v>
      </c>
      <c r="FJA12" s="61">
        <v>2</v>
      </c>
      <c r="FJB12" s="61">
        <v>0</v>
      </c>
      <c r="FJC12" s="61">
        <v>10</v>
      </c>
      <c r="FJD12" s="61">
        <v>0</v>
      </c>
      <c r="FJE12" s="61">
        <v>0</v>
      </c>
      <c r="FJF12" s="61">
        <v>9</v>
      </c>
      <c r="FJG12" s="61">
        <v>16</v>
      </c>
      <c r="FJH12" s="61">
        <v>0</v>
      </c>
      <c r="FJI12" s="61">
        <v>0</v>
      </c>
      <c r="FJJ12" s="61">
        <v>4</v>
      </c>
      <c r="FJK12" s="61">
        <v>10</v>
      </c>
      <c r="FJL12" s="61">
        <v>0</v>
      </c>
      <c r="FJM12" s="61">
        <v>0</v>
      </c>
      <c r="FJN12" s="61">
        <v>0</v>
      </c>
      <c r="FJO12" s="61">
        <v>0</v>
      </c>
      <c r="FJP12" s="61">
        <v>50</v>
      </c>
      <c r="FJQ12" s="61">
        <v>100</v>
      </c>
      <c r="FJR12" s="61">
        <v>1</v>
      </c>
      <c r="FJS12" s="61">
        <v>8.5</v>
      </c>
      <c r="FJT12" s="61">
        <v>9</v>
      </c>
      <c r="FJU12" s="61">
        <v>0.3</v>
      </c>
      <c r="FJV12" s="61">
        <v>0</v>
      </c>
      <c r="FJW12" s="61">
        <v>16</v>
      </c>
      <c r="FJX12" s="61">
        <v>0</v>
      </c>
      <c r="FJY12" s="61">
        <v>0</v>
      </c>
      <c r="FJZ12" s="61">
        <v>500</v>
      </c>
      <c r="FKA12" s="61">
        <v>0</v>
      </c>
      <c r="FKB12" s="61">
        <v>10</v>
      </c>
      <c r="FKC12" s="61">
        <v>0</v>
      </c>
      <c r="FKD12" s="61">
        <v>150</v>
      </c>
      <c r="FKE12" s="61">
        <v>-50</v>
      </c>
      <c r="FKF12" s="61">
        <v>1000</v>
      </c>
      <c r="FKG12" s="61">
        <v>0</v>
      </c>
      <c r="FKH12" s="61">
        <v>1</v>
      </c>
      <c r="FKI12" s="61">
        <v>0</v>
      </c>
      <c r="FKJ12" s="61">
        <v>0</v>
      </c>
      <c r="FKK12" s="61">
        <v>0</v>
      </c>
      <c r="FKL12" s="61">
        <v>0</v>
      </c>
      <c r="FKM12" s="61">
        <v>1</v>
      </c>
      <c r="FKN12" s="61">
        <v>0</v>
      </c>
      <c r="FKO12" s="61">
        <v>10</v>
      </c>
      <c r="FKP12" s="61">
        <v>0</v>
      </c>
      <c r="FKQ12" s="61">
        <v>0</v>
      </c>
      <c r="FKR12" s="61">
        <v>1</v>
      </c>
      <c r="FKS12" s="61">
        <v>90</v>
      </c>
      <c r="FKT12" s="61">
        <v>0</v>
      </c>
      <c r="FKU12" s="61">
        <v>16</v>
      </c>
      <c r="FKV12" s="61">
        <v>0</v>
      </c>
      <c r="FKW12" s="61">
        <v>0</v>
      </c>
      <c r="FKX12" s="61">
        <v>0</v>
      </c>
      <c r="FKY12" s="61">
        <v>0</v>
      </c>
      <c r="FKZ12" s="61">
        <v>16</v>
      </c>
      <c r="FLA12" s="61">
        <v>0</v>
      </c>
      <c r="FLB12" s="61">
        <v>0</v>
      </c>
      <c r="FLC12" s="61">
        <v>16</v>
      </c>
      <c r="FLD12" s="61">
        <v>0</v>
      </c>
      <c r="FLE12" s="61">
        <v>0</v>
      </c>
      <c r="FLF12" s="61">
        <v>0</v>
      </c>
      <c r="FLG12" s="61">
        <v>0</v>
      </c>
      <c r="FLH12" s="61">
        <v>0</v>
      </c>
      <c r="FLI12" s="61">
        <v>0</v>
      </c>
      <c r="FLJ12" s="61">
        <v>0</v>
      </c>
      <c r="FLK12" s="61">
        <v>2</v>
      </c>
      <c r="FLL12" s="61">
        <v>120</v>
      </c>
      <c r="FLM12" s="61">
        <v>0</v>
      </c>
      <c r="FLN12" s="61">
        <v>2</v>
      </c>
      <c r="FLO12" s="61">
        <v>120</v>
      </c>
      <c r="FLP12" s="61">
        <v>0</v>
      </c>
      <c r="FLQ12" s="61">
        <v>2</v>
      </c>
      <c r="FLR12" s="61">
        <v>120</v>
      </c>
      <c r="FLS12" s="61">
        <v>0</v>
      </c>
      <c r="FLT12" s="61">
        <v>2</v>
      </c>
      <c r="FLU12" s="61">
        <v>120</v>
      </c>
      <c r="FLV12" s="61">
        <v>1</v>
      </c>
      <c r="FLW12" s="61">
        <v>100</v>
      </c>
      <c r="FMG12" s="61">
        <v>18</v>
      </c>
      <c r="FMH12" s="61">
        <v>18</v>
      </c>
      <c r="FMI12" s="61">
        <v>18</v>
      </c>
      <c r="FMJ12" s="61">
        <v>18</v>
      </c>
      <c r="FMP12" s="61">
        <v>4</v>
      </c>
      <c r="FMQ12" s="61">
        <v>4</v>
      </c>
      <c r="FMR12" s="61">
        <v>20</v>
      </c>
      <c r="FMS12" s="61">
        <v>7.5</v>
      </c>
      <c r="FMT12" s="61">
        <v>22.5</v>
      </c>
      <c r="FMV12" s="61">
        <v>1</v>
      </c>
      <c r="FMW12" s="61">
        <v>12</v>
      </c>
      <c r="FMX12" s="61">
        <v>30</v>
      </c>
      <c r="FMY12" s="61">
        <v>7</v>
      </c>
      <c r="FMZ12" s="61">
        <v>48</v>
      </c>
      <c r="FNA12" s="61">
        <v>650</v>
      </c>
      <c r="FNB12" s="61">
        <v>950</v>
      </c>
      <c r="FNC12" s="61">
        <v>4000</v>
      </c>
      <c r="FND12" s="61">
        <v>30</v>
      </c>
      <c r="FNE12" s="61">
        <v>6</v>
      </c>
      <c r="FNG12" s="61">
        <v>3</v>
      </c>
      <c r="FNH12" s="61">
        <v>42</v>
      </c>
      <c r="FNJ12" s="61">
        <v>924</v>
      </c>
      <c r="FNV12" s="61">
        <v>1</v>
      </c>
      <c r="FNW12" s="61">
        <v>250</v>
      </c>
      <c r="FNX12" s="61">
        <v>40</v>
      </c>
      <c r="FNY12" s="61">
        <v>80</v>
      </c>
      <c r="FNZ12" s="61">
        <v>3</v>
      </c>
      <c r="FOA12" s="61">
        <v>15</v>
      </c>
      <c r="FOB12" s="61">
        <v>1800</v>
      </c>
      <c r="FOC12" s="61">
        <v>50</v>
      </c>
      <c r="FOD12" s="61">
        <v>300</v>
      </c>
      <c r="FOI12" s="61">
        <v>1800</v>
      </c>
      <c r="FOJ12" s="61">
        <v>1800</v>
      </c>
      <c r="FOK12" s="61">
        <v>0</v>
      </c>
      <c r="FOL12" s="61">
        <v>50</v>
      </c>
      <c r="FOM12" s="61">
        <v>50</v>
      </c>
      <c r="FOS12" s="61">
        <v>1</v>
      </c>
      <c r="FOT12" s="61">
        <v>0</v>
      </c>
      <c r="FOU12" s="61">
        <v>990</v>
      </c>
      <c r="FOV12" s="61">
        <v>-950</v>
      </c>
      <c r="FOW12" s="61">
        <v>-650</v>
      </c>
      <c r="FOY12" s="61">
        <v>1000</v>
      </c>
      <c r="FOZ12" s="61">
        <v>10</v>
      </c>
      <c r="FPK12" s="61">
        <v>1</v>
      </c>
      <c r="FPL12" s="61">
        <v>1</v>
      </c>
      <c r="FPM12" s="61">
        <v>1</v>
      </c>
      <c r="FPN12" s="61">
        <v>1</v>
      </c>
      <c r="FPO12" s="61">
        <v>-5</v>
      </c>
      <c r="FPP12" s="61">
        <v>-2</v>
      </c>
      <c r="FPQ12" s="61">
        <v>2</v>
      </c>
      <c r="FPR12" s="61">
        <v>2</v>
      </c>
      <c r="FPS12" s="61">
        <v>100</v>
      </c>
      <c r="FPT12" s="61">
        <v>10</v>
      </c>
      <c r="FPU12" s="61">
        <v>10</v>
      </c>
      <c r="FPV12" s="61">
        <v>30</v>
      </c>
      <c r="FPW12" s="61">
        <v>0</v>
      </c>
      <c r="FPX12" s="61">
        <v>0</v>
      </c>
      <c r="FPY12" s="61">
        <v>10</v>
      </c>
      <c r="FPZ12" s="61">
        <v>10000</v>
      </c>
      <c r="FQA12" s="61">
        <v>1400</v>
      </c>
      <c r="FQB12" s="61">
        <v>100</v>
      </c>
      <c r="FQC12" s="61">
        <v>20</v>
      </c>
      <c r="FQD12" s="61">
        <v>0</v>
      </c>
      <c r="FQE12" s="61">
        <v>100</v>
      </c>
      <c r="FQF12" s="61">
        <v>0</v>
      </c>
      <c r="FQG12" s="61">
        <v>0</v>
      </c>
      <c r="FQH12" s="61">
        <v>20</v>
      </c>
      <c r="FQI12" s="61">
        <v>4000</v>
      </c>
      <c r="FQJ12" s="61">
        <v>4000</v>
      </c>
      <c r="FQL12" s="61">
        <v>850</v>
      </c>
      <c r="FQM12" s="61">
        <v>30</v>
      </c>
      <c r="FQN12" s="61">
        <v>0</v>
      </c>
      <c r="FQO12" s="61">
        <v>400</v>
      </c>
      <c r="FQP12" s="61">
        <v>-1</v>
      </c>
      <c r="FQQ12" s="61">
        <v>4</v>
      </c>
      <c r="FQR12" s="61">
        <v>3</v>
      </c>
      <c r="FQS12" s="61">
        <v>10</v>
      </c>
      <c r="FQT12" s="61">
        <v>60</v>
      </c>
      <c r="FQU12" s="61">
        <v>120</v>
      </c>
      <c r="FQV12" s="61">
        <v>2</v>
      </c>
      <c r="FQW12" s="61">
        <v>3</v>
      </c>
      <c r="FQX12" s="61">
        <v>3</v>
      </c>
      <c r="FQY12" s="61">
        <v>3</v>
      </c>
      <c r="FQZ12" s="61">
        <v>-5</v>
      </c>
      <c r="FRA12" s="61">
        <v>-5</v>
      </c>
      <c r="FRB12" s="61">
        <v>-5</v>
      </c>
      <c r="FRC12" s="61">
        <v>-5</v>
      </c>
      <c r="FRD12" s="61">
        <v>13</v>
      </c>
      <c r="FRE12" s="61">
        <v>13</v>
      </c>
      <c r="FRF12" s="61">
        <v>13</v>
      </c>
      <c r="FRG12" s="61">
        <v>13</v>
      </c>
      <c r="FRH12" s="61">
        <v>4.5</v>
      </c>
      <c r="FRJ12" s="61">
        <v>45</v>
      </c>
      <c r="FRK12" s="61">
        <v>270</v>
      </c>
      <c r="FRL12" s="61">
        <v>70</v>
      </c>
      <c r="FRM12" s="61">
        <v>-144</v>
      </c>
      <c r="FRN12" s="61">
        <v>0</v>
      </c>
      <c r="FRO12" s="61">
        <v>80</v>
      </c>
      <c r="FRP12" s="61">
        <v>350</v>
      </c>
      <c r="FSO12" s="61">
        <v>0</v>
      </c>
      <c r="FSP12" s="61">
        <v>4</v>
      </c>
      <c r="FSQ12" s="61">
        <v>500</v>
      </c>
      <c r="FSR12" s="61">
        <v>30</v>
      </c>
      <c r="FST12" s="61">
        <v>4000</v>
      </c>
      <c r="FTB12" s="61">
        <v>1.2</v>
      </c>
      <c r="FTD12" s="61">
        <v>50</v>
      </c>
      <c r="FTE12" s="61">
        <v>0</v>
      </c>
      <c r="FTG12" s="61">
        <v>100</v>
      </c>
      <c r="FTH12" s="61">
        <v>100</v>
      </c>
      <c r="FTJ12" s="61">
        <v>100</v>
      </c>
      <c r="FTK12" s="61">
        <v>50</v>
      </c>
      <c r="FTL12" s="61">
        <v>10</v>
      </c>
      <c r="FTM12" s="61">
        <v>25</v>
      </c>
      <c r="FTN12" s="61">
        <v>2500</v>
      </c>
      <c r="FTO12" s="61">
        <v>1</v>
      </c>
      <c r="FTR12" s="61">
        <v>0</v>
      </c>
      <c r="FTS12" s="61">
        <v>380</v>
      </c>
      <c r="FTT12" s="61">
        <v>1</v>
      </c>
      <c r="FTU12" s="61">
        <v>-30</v>
      </c>
      <c r="FTV12" s="61">
        <v>-9</v>
      </c>
      <c r="FTW12" s="61">
        <v>4000</v>
      </c>
      <c r="FTX12" s="61">
        <v>2000</v>
      </c>
      <c r="FTY12" s="61">
        <v>10</v>
      </c>
      <c r="FTZ12" s="61">
        <v>4000</v>
      </c>
      <c r="FUA12" s="61">
        <v>2000</v>
      </c>
      <c r="FUB12" s="61">
        <v>60</v>
      </c>
      <c r="FUC12" s="61">
        <v>0</v>
      </c>
      <c r="FUD12" s="61">
        <v>0</v>
      </c>
      <c r="FUK12" s="61">
        <v>0</v>
      </c>
      <c r="FUL12" s="61">
        <v>0.39062000000000002</v>
      </c>
      <c r="FUN12" s="61">
        <v>0.06</v>
      </c>
      <c r="FUO12" s="61">
        <v>2.5</v>
      </c>
      <c r="FUP12" s="61">
        <v>1.1000000000000001</v>
      </c>
      <c r="FUV12" s="61">
        <v>4200</v>
      </c>
      <c r="FUW12" s="61">
        <v>2100</v>
      </c>
      <c r="FUX12" s="61">
        <v>5530</v>
      </c>
      <c r="FUY12" s="61">
        <v>2850</v>
      </c>
      <c r="FUZ12" s="61">
        <v>1500</v>
      </c>
      <c r="FVA12" s="61">
        <v>1500</v>
      </c>
      <c r="FVC12" s="61">
        <v>71.400000000000006</v>
      </c>
      <c r="FVD12" s="61">
        <v>70</v>
      </c>
      <c r="FVF12" s="61">
        <v>660</v>
      </c>
      <c r="FVN12" s="61">
        <v>0</v>
      </c>
      <c r="FVO12" s="61">
        <v>0.39062000000000002</v>
      </c>
      <c r="FVQ12" s="61">
        <v>5.8590000000000003E-2</v>
      </c>
      <c r="FVR12" s="61">
        <v>2.5</v>
      </c>
      <c r="FVS12" s="61">
        <v>1.1000000000000001</v>
      </c>
      <c r="FVY12" s="61">
        <v>4750</v>
      </c>
      <c r="FVZ12" s="61">
        <v>2000</v>
      </c>
      <c r="FWA12" s="61">
        <v>4900</v>
      </c>
      <c r="FWB12" s="61">
        <v>2150</v>
      </c>
      <c r="FWC12" s="61">
        <v>1500</v>
      </c>
      <c r="FWD12" s="61">
        <v>1500</v>
      </c>
      <c r="FWF12" s="61">
        <v>50</v>
      </c>
      <c r="FWG12" s="61">
        <v>50</v>
      </c>
      <c r="FWI12" s="61">
        <v>660</v>
      </c>
      <c r="FWQ12" s="61">
        <v>0</v>
      </c>
      <c r="FWR12" s="61">
        <v>0.39062000000000002</v>
      </c>
      <c r="FWT12" s="61">
        <v>5.8590000000000003E-2</v>
      </c>
      <c r="FWU12" s="61">
        <v>2.5</v>
      </c>
      <c r="FWV12" s="61">
        <v>1.1000000000000001</v>
      </c>
      <c r="FXB12" s="61">
        <v>4750</v>
      </c>
      <c r="FXC12" s="61">
        <v>2000</v>
      </c>
      <c r="FXD12" s="61">
        <v>4900</v>
      </c>
      <c r="FXE12" s="61">
        <v>2150</v>
      </c>
      <c r="FXF12" s="61">
        <v>1500</v>
      </c>
      <c r="FXG12" s="61">
        <v>1500</v>
      </c>
      <c r="FXI12" s="61">
        <v>50</v>
      </c>
      <c r="FXJ12" s="61">
        <v>50</v>
      </c>
      <c r="FXL12" s="61">
        <v>660</v>
      </c>
      <c r="FXT12" s="61">
        <v>0</v>
      </c>
      <c r="FXU12" s="61">
        <v>0.39062000000000002</v>
      </c>
      <c r="FXW12" s="61">
        <v>5.8590000000000003E-2</v>
      </c>
      <c r="FXX12" s="61">
        <v>2.5</v>
      </c>
      <c r="FXY12" s="61">
        <v>1.1000000000000001</v>
      </c>
      <c r="FYE12" s="61">
        <v>4750</v>
      </c>
      <c r="FYF12" s="61">
        <v>2000</v>
      </c>
      <c r="FYG12" s="61">
        <v>4900</v>
      </c>
      <c r="FYH12" s="61">
        <v>2150</v>
      </c>
      <c r="FYI12" s="61">
        <v>1500</v>
      </c>
      <c r="FYJ12" s="61">
        <v>1500</v>
      </c>
      <c r="FYL12" s="61">
        <v>50</v>
      </c>
      <c r="FYM12" s="61">
        <v>50</v>
      </c>
      <c r="FYO12" s="61">
        <v>660</v>
      </c>
      <c r="FYQ12" s="61">
        <v>0</v>
      </c>
      <c r="FYR12" s="61">
        <v>1000</v>
      </c>
      <c r="FYS12" s="61">
        <v>300</v>
      </c>
      <c r="FYT12" s="61">
        <v>48</v>
      </c>
      <c r="FYU12" s="61">
        <v>-1.6</v>
      </c>
      <c r="FYV12" s="61">
        <v>-4</v>
      </c>
      <c r="FYW12" s="61">
        <v>100</v>
      </c>
      <c r="FYX12" s="61">
        <v>10</v>
      </c>
      <c r="FYY12" s="61">
        <v>0</v>
      </c>
      <c r="FYZ12" s="61">
        <v>1</v>
      </c>
      <c r="FZA12" s="61">
        <v>10</v>
      </c>
      <c r="FZB12" s="61">
        <v>0</v>
      </c>
      <c r="FZI12" s="61">
        <v>100</v>
      </c>
      <c r="FZJ12" s="61">
        <v>50</v>
      </c>
      <c r="FZK12" s="61">
        <v>100</v>
      </c>
      <c r="FZL12" s="61">
        <v>12000</v>
      </c>
      <c r="FZM12" s="61">
        <v>100</v>
      </c>
      <c r="FZN12" s="61">
        <v>-100</v>
      </c>
      <c r="FZO12" s="61">
        <v>0</v>
      </c>
      <c r="FZP12" s="61">
        <v>0</v>
      </c>
      <c r="FZQ12" s="61">
        <v>-25</v>
      </c>
      <c r="FZS12" s="61">
        <v>0</v>
      </c>
      <c r="FZT12" s="61">
        <v>1</v>
      </c>
      <c r="FZU12" s="61">
        <v>0</v>
      </c>
      <c r="FZV12" s="61">
        <v>0</v>
      </c>
      <c r="FZW12" s="61">
        <v>0</v>
      </c>
      <c r="FZX12" s="61">
        <v>1</v>
      </c>
      <c r="FZY12" s="61">
        <v>0</v>
      </c>
      <c r="FZZ12" s="61">
        <v>0</v>
      </c>
      <c r="GAA12" s="61">
        <v>10</v>
      </c>
      <c r="GAB12" s="61">
        <v>0</v>
      </c>
      <c r="GAC12" s="61">
        <v>0.5</v>
      </c>
      <c r="GAD12" s="61">
        <v>0</v>
      </c>
      <c r="GAE12" s="61">
        <v>0</v>
      </c>
      <c r="GAF12" s="61">
        <v>60000</v>
      </c>
      <c r="GAG12" s="61">
        <v>0</v>
      </c>
      <c r="GAH12" s="61">
        <v>60000</v>
      </c>
      <c r="GAI12" s="61">
        <v>0</v>
      </c>
      <c r="GAK12" s="61">
        <v>5</v>
      </c>
      <c r="GAL12" s="61">
        <v>0</v>
      </c>
      <c r="GAM12" s="61">
        <v>1</v>
      </c>
      <c r="GAN12" s="61">
        <v>0</v>
      </c>
      <c r="GAR12" s="61">
        <v>80</v>
      </c>
      <c r="GAT12" s="61">
        <v>67</v>
      </c>
      <c r="GBI12" s="61">
        <v>75</v>
      </c>
      <c r="GBJ12" s="61">
        <v>75</v>
      </c>
      <c r="GBK12" s="61">
        <v>75</v>
      </c>
      <c r="GBL12" s="61">
        <v>75</v>
      </c>
      <c r="GBW12" s="61">
        <v>0</v>
      </c>
      <c r="GBX12" s="61">
        <v>0</v>
      </c>
      <c r="GBY12" s="61">
        <v>1</v>
      </c>
      <c r="GBZ12" s="61">
        <v>3</v>
      </c>
      <c r="GCA12" s="61">
        <v>57</v>
      </c>
      <c r="GCB12" s="61">
        <v>59</v>
      </c>
      <c r="GCC12" s="61">
        <v>2</v>
      </c>
      <c r="GCD12" s="61">
        <v>2</v>
      </c>
      <c r="GCE12" s="61">
        <v>82</v>
      </c>
      <c r="GCG12" s="61">
        <v>67</v>
      </c>
      <c r="GCW12" s="61">
        <v>20</v>
      </c>
      <c r="GCX12" s="61">
        <v>30</v>
      </c>
      <c r="GCY12" s="61">
        <v>1</v>
      </c>
      <c r="GDD12" s="61">
        <v>110</v>
      </c>
      <c r="GDE12" s="61">
        <v>0.2</v>
      </c>
      <c r="GDH12" s="61">
        <v>100</v>
      </c>
      <c r="GDI12" s="61">
        <v>0.2</v>
      </c>
      <c r="GDK12" s="61">
        <v>350</v>
      </c>
      <c r="GDL12" s="61">
        <v>110</v>
      </c>
      <c r="GDM12" s="61">
        <v>110</v>
      </c>
      <c r="GDN12" s="61">
        <v>110</v>
      </c>
      <c r="GDW12" s="61">
        <v>-1100</v>
      </c>
      <c r="GDX12" s="61">
        <v>4400</v>
      </c>
      <c r="GDZ12" s="61">
        <v>0.2</v>
      </c>
      <c r="GEA12" s="61">
        <v>100</v>
      </c>
      <c r="GEB12" s="61">
        <v>200</v>
      </c>
      <c r="GEX12" s="61">
        <v>20</v>
      </c>
      <c r="GEY12" s="61">
        <v>30</v>
      </c>
      <c r="GEZ12" s="61">
        <v>1</v>
      </c>
      <c r="GFE12" s="61">
        <v>110</v>
      </c>
      <c r="GFF12" s="61">
        <v>0.4</v>
      </c>
      <c r="GFI12" s="61">
        <v>100</v>
      </c>
      <c r="GFJ12" s="61">
        <v>0.2</v>
      </c>
      <c r="GFL12" s="61">
        <v>100</v>
      </c>
      <c r="GFN12" s="61">
        <v>100</v>
      </c>
      <c r="GFO12" s="61">
        <v>100</v>
      </c>
      <c r="GGA12" s="61">
        <v>0.2</v>
      </c>
      <c r="GGB12" s="61">
        <v>100</v>
      </c>
      <c r="GGC12" s="61">
        <v>200</v>
      </c>
      <c r="GHU12" s="61">
        <v>0</v>
      </c>
      <c r="GHV12" s="61">
        <v>0.5</v>
      </c>
      <c r="GHW12" s="61">
        <v>100</v>
      </c>
      <c r="GHX12" s="61">
        <v>100</v>
      </c>
      <c r="GHY12" s="61">
        <v>100</v>
      </c>
      <c r="GHZ12" s="61">
        <v>45</v>
      </c>
      <c r="GIA12" s="61">
        <v>0</v>
      </c>
      <c r="GIB12" s="61">
        <v>1</v>
      </c>
      <c r="GIC12" s="61">
        <v>2</v>
      </c>
      <c r="GID12" s="61">
        <v>0</v>
      </c>
      <c r="GIE12" s="61">
        <v>100</v>
      </c>
      <c r="GIF12" s="61">
        <v>0</v>
      </c>
      <c r="GIG12" s="61">
        <v>1</v>
      </c>
      <c r="GIH12" s="61">
        <v>1</v>
      </c>
      <c r="GII12" s="61">
        <v>1</v>
      </c>
      <c r="GIJ12" s="61">
        <v>1</v>
      </c>
      <c r="GIK12" s="61">
        <v>0</v>
      </c>
      <c r="GIL12" s="61">
        <v>0</v>
      </c>
      <c r="GIM12" s="61">
        <v>75</v>
      </c>
      <c r="GIN12" s="61">
        <v>65</v>
      </c>
      <c r="GIO12" s="61">
        <v>70</v>
      </c>
      <c r="GIP12" s="61">
        <v>100</v>
      </c>
      <c r="GIQ12" s="61">
        <v>100</v>
      </c>
      <c r="GIR12" s="61">
        <v>60</v>
      </c>
      <c r="GIS12" s="61">
        <v>0</v>
      </c>
      <c r="GIT12" s="61">
        <v>0.1</v>
      </c>
      <c r="GIU12" s="61">
        <v>100</v>
      </c>
      <c r="GIV12" s="61">
        <v>100</v>
      </c>
      <c r="GIW12" s="61">
        <v>100</v>
      </c>
      <c r="GIX12" s="61">
        <v>50</v>
      </c>
      <c r="GIY12" s="61">
        <v>0</v>
      </c>
      <c r="GIZ12" s="61">
        <v>1</v>
      </c>
      <c r="GJA12" s="61">
        <v>1.8</v>
      </c>
      <c r="GJB12" s="61">
        <v>0</v>
      </c>
      <c r="GJC12" s="61">
        <v>100</v>
      </c>
      <c r="GJD12" s="61">
        <v>0</v>
      </c>
      <c r="GJE12" s="61">
        <v>1</v>
      </c>
      <c r="GJF12" s="61">
        <v>1</v>
      </c>
      <c r="GJG12" s="61">
        <v>1</v>
      </c>
      <c r="GJH12" s="61">
        <v>1</v>
      </c>
      <c r="GJI12" s="61">
        <v>0</v>
      </c>
      <c r="GJJ12" s="61">
        <v>0</v>
      </c>
      <c r="GJK12" s="61">
        <v>75</v>
      </c>
      <c r="GJL12" s="61">
        <v>63</v>
      </c>
      <c r="GJM12" s="61">
        <v>67</v>
      </c>
      <c r="GJN12" s="61">
        <v>0</v>
      </c>
      <c r="GJO12" s="61">
        <v>100</v>
      </c>
      <c r="GJP12" s="61">
        <v>45</v>
      </c>
      <c r="GJQ12" s="61">
        <v>0</v>
      </c>
      <c r="GJR12" s="61">
        <v>0.2</v>
      </c>
      <c r="GJS12" s="61">
        <v>100</v>
      </c>
      <c r="GJT12" s="61">
        <v>100</v>
      </c>
      <c r="GJU12" s="61">
        <v>100</v>
      </c>
      <c r="GJV12" s="61">
        <v>205</v>
      </c>
      <c r="GJW12" s="61">
        <v>0</v>
      </c>
      <c r="GJX12" s="61">
        <v>1</v>
      </c>
      <c r="GJY12" s="61">
        <v>1</v>
      </c>
      <c r="GJZ12" s="61">
        <v>1</v>
      </c>
      <c r="GKA12" s="61">
        <v>1</v>
      </c>
      <c r="GKB12" s="61">
        <v>1</v>
      </c>
      <c r="GKC12" s="61">
        <v>1</v>
      </c>
      <c r="GKD12" s="61">
        <v>0</v>
      </c>
      <c r="GKE12" s="61">
        <v>0</v>
      </c>
      <c r="GKF12" s="61">
        <v>40</v>
      </c>
      <c r="GKG12" s="61">
        <v>20</v>
      </c>
      <c r="GKH12" s="61">
        <v>28</v>
      </c>
      <c r="GKI12" s="61">
        <v>0</v>
      </c>
      <c r="GKJ12" s="61">
        <v>100</v>
      </c>
      <c r="GKK12" s="61">
        <v>0</v>
      </c>
      <c r="GKL12" s="61">
        <v>0</v>
      </c>
      <c r="GKM12" s="61">
        <v>0</v>
      </c>
      <c r="GKN12" s="61">
        <v>1</v>
      </c>
      <c r="GKO12" s="61">
        <v>1</v>
      </c>
      <c r="GKP12" s="61">
        <v>10</v>
      </c>
      <c r="GKQ12" s="61">
        <v>0.6</v>
      </c>
      <c r="GKR12" s="61">
        <v>0</v>
      </c>
      <c r="GKS12" s="61">
        <v>1</v>
      </c>
      <c r="GKT12" s="61">
        <v>12</v>
      </c>
      <c r="GKU12" s="61">
        <v>1</v>
      </c>
      <c r="GKV12" s="61">
        <v>1</v>
      </c>
      <c r="GKW12" s="61">
        <v>1</v>
      </c>
      <c r="GKX12" s="61">
        <v>1</v>
      </c>
      <c r="GKY12" s="61">
        <v>0</v>
      </c>
      <c r="GKZ12" s="61">
        <v>0</v>
      </c>
      <c r="GLA12" s="61">
        <v>1.1000000000000001</v>
      </c>
      <c r="GLB12" s="61">
        <v>0.7</v>
      </c>
      <c r="GLC12" s="61">
        <v>1</v>
      </c>
      <c r="GLD12" s="61">
        <v>0</v>
      </c>
      <c r="GLE12" s="61">
        <v>100</v>
      </c>
      <c r="GLF12" s="61">
        <v>0</v>
      </c>
      <c r="GLG12" s="61">
        <v>0</v>
      </c>
      <c r="GLH12" s="61">
        <v>0.1</v>
      </c>
      <c r="GLI12" s="61">
        <v>100</v>
      </c>
      <c r="GLJ12" s="61">
        <v>100</v>
      </c>
      <c r="GLK12" s="61">
        <v>100</v>
      </c>
      <c r="GLL12" s="61">
        <v>40</v>
      </c>
      <c r="GLM12" s="61">
        <v>0</v>
      </c>
      <c r="GLN12" s="61">
        <v>1</v>
      </c>
      <c r="GLO12" s="61">
        <v>6</v>
      </c>
      <c r="GLP12" s="61">
        <v>1</v>
      </c>
      <c r="GLQ12" s="61">
        <v>1</v>
      </c>
      <c r="GLR12" s="61">
        <v>1</v>
      </c>
      <c r="GLS12" s="61">
        <v>1</v>
      </c>
      <c r="GLT12" s="61">
        <v>0</v>
      </c>
      <c r="GLU12" s="61">
        <v>0</v>
      </c>
      <c r="GLV12" s="61">
        <v>95</v>
      </c>
      <c r="GLW12" s="61">
        <v>85</v>
      </c>
      <c r="GLX12" s="61">
        <v>90</v>
      </c>
      <c r="GLY12" s="61">
        <v>0</v>
      </c>
      <c r="GLZ12" s="61">
        <v>100</v>
      </c>
      <c r="GMA12" s="61">
        <v>0</v>
      </c>
      <c r="GMB12" s="61">
        <v>0</v>
      </c>
      <c r="GMC12" s="61">
        <v>0.1</v>
      </c>
      <c r="GMD12" s="61">
        <v>0.5</v>
      </c>
      <c r="GME12" s="61">
        <v>0.5</v>
      </c>
      <c r="GMF12" s="61">
        <v>100</v>
      </c>
      <c r="GMG12" s="61">
        <v>40</v>
      </c>
      <c r="GMH12" s="61">
        <v>0</v>
      </c>
      <c r="GMI12" s="61">
        <v>1</v>
      </c>
      <c r="GMJ12" s="61">
        <v>1</v>
      </c>
      <c r="GMK12" s="61">
        <v>1</v>
      </c>
      <c r="GML12" s="61">
        <v>1</v>
      </c>
      <c r="GMM12" s="61">
        <v>1</v>
      </c>
      <c r="GMN12" s="61">
        <v>1</v>
      </c>
      <c r="GMO12" s="61">
        <v>0</v>
      </c>
      <c r="GMP12" s="61">
        <v>0</v>
      </c>
      <c r="GMQ12" s="61">
        <v>80</v>
      </c>
      <c r="GMR12" s="61">
        <v>30</v>
      </c>
      <c r="GMS12" s="61">
        <v>50</v>
      </c>
      <c r="GMT12" s="61">
        <v>0</v>
      </c>
      <c r="GMU12" s="61">
        <v>100</v>
      </c>
      <c r="GMV12" s="61">
        <v>10</v>
      </c>
      <c r="GMW12" s="61">
        <v>0</v>
      </c>
      <c r="GMX12" s="61">
        <v>1</v>
      </c>
      <c r="GMY12" s="61">
        <v>10</v>
      </c>
      <c r="GMZ12" s="61">
        <v>10</v>
      </c>
      <c r="GNA12" s="61">
        <v>10</v>
      </c>
      <c r="GNB12" s="61">
        <v>205</v>
      </c>
      <c r="GNC12" s="61">
        <v>0</v>
      </c>
      <c r="GND12" s="61">
        <v>0</v>
      </c>
      <c r="GNE12" s="61">
        <v>1</v>
      </c>
      <c r="GNF12" s="61">
        <v>1</v>
      </c>
      <c r="GNG12" s="61">
        <v>1</v>
      </c>
      <c r="GNH12" s="61">
        <v>1</v>
      </c>
      <c r="GNI12" s="61">
        <v>1</v>
      </c>
      <c r="GNJ12" s="61">
        <v>0</v>
      </c>
      <c r="GNK12" s="61">
        <v>0</v>
      </c>
      <c r="GNL12" s="61">
        <v>95</v>
      </c>
      <c r="GNM12" s="61">
        <v>75</v>
      </c>
      <c r="GNN12" s="61">
        <v>75</v>
      </c>
      <c r="GNO12" s="61">
        <v>0</v>
      </c>
      <c r="GNP12" s="61">
        <v>100</v>
      </c>
      <c r="GNQ12" s="61">
        <v>0</v>
      </c>
      <c r="GNR12" s="61">
        <v>0</v>
      </c>
      <c r="GNS12" s="61">
        <v>1</v>
      </c>
      <c r="GNT12" s="61">
        <v>10</v>
      </c>
      <c r="GNU12" s="61">
        <v>10</v>
      </c>
      <c r="GNV12" s="61">
        <v>10</v>
      </c>
      <c r="GNW12" s="61">
        <v>205</v>
      </c>
      <c r="GNX12" s="61">
        <v>0</v>
      </c>
      <c r="GNY12" s="61">
        <v>0</v>
      </c>
      <c r="GNZ12" s="61">
        <v>1</v>
      </c>
      <c r="GOA12" s="61">
        <v>1</v>
      </c>
      <c r="GOB12" s="61">
        <v>1</v>
      </c>
      <c r="GOC12" s="61">
        <v>1</v>
      </c>
      <c r="GOD12" s="61">
        <v>1</v>
      </c>
      <c r="GOE12" s="61">
        <v>0</v>
      </c>
      <c r="GOF12" s="61">
        <v>0</v>
      </c>
      <c r="GOG12" s="61">
        <v>95</v>
      </c>
      <c r="GOH12" s="61">
        <v>75</v>
      </c>
      <c r="GOI12" s="61">
        <v>75</v>
      </c>
      <c r="GOJ12" s="61">
        <v>0</v>
      </c>
      <c r="GOK12" s="61">
        <v>100</v>
      </c>
      <c r="GOL12" s="61">
        <v>0</v>
      </c>
      <c r="GOM12" s="61">
        <v>0</v>
      </c>
      <c r="GON12" s="61">
        <v>0</v>
      </c>
      <c r="GOO12" s="61">
        <v>1</v>
      </c>
      <c r="GOP12" s="61">
        <v>1</v>
      </c>
      <c r="GOQ12" s="61">
        <v>100</v>
      </c>
      <c r="GOR12" s="61">
        <v>0.01</v>
      </c>
      <c r="GOS12" s="61">
        <v>0</v>
      </c>
      <c r="GOT12" s="61">
        <v>1</v>
      </c>
      <c r="GOU12" s="61">
        <v>3</v>
      </c>
      <c r="GOV12" s="61">
        <v>1</v>
      </c>
      <c r="GOW12" s="61">
        <v>1</v>
      </c>
      <c r="GOX12" s="61">
        <v>1</v>
      </c>
      <c r="GOY12" s="61">
        <v>1</v>
      </c>
      <c r="GOZ12" s="61">
        <v>0</v>
      </c>
      <c r="GPA12" s="61">
        <v>0</v>
      </c>
      <c r="GPB12" s="61">
        <v>20</v>
      </c>
      <c r="GPC12" s="61">
        <v>-20</v>
      </c>
      <c r="GPD12" s="61">
        <v>-3</v>
      </c>
      <c r="GPE12" s="61">
        <v>0</v>
      </c>
      <c r="GPF12" s="61">
        <v>100</v>
      </c>
      <c r="GPG12" s="61">
        <v>0</v>
      </c>
      <c r="GPH12" s="61">
        <v>1E-3</v>
      </c>
      <c r="GPI12" s="61">
        <v>0.1</v>
      </c>
      <c r="GPJ12" s="61">
        <v>100</v>
      </c>
      <c r="GPK12" s="61">
        <v>100</v>
      </c>
      <c r="GPL12" s="61">
        <v>100</v>
      </c>
      <c r="GPM12" s="61">
        <v>70</v>
      </c>
      <c r="GPN12" s="61">
        <v>0</v>
      </c>
      <c r="GPO12" s="61">
        <v>1</v>
      </c>
      <c r="GPP12" s="61">
        <v>1</v>
      </c>
      <c r="GPQ12" s="61">
        <v>1</v>
      </c>
      <c r="GPR12" s="61">
        <v>1</v>
      </c>
      <c r="GPS12" s="61">
        <v>1</v>
      </c>
      <c r="GPT12" s="61">
        <v>1</v>
      </c>
      <c r="GPU12" s="61">
        <v>0</v>
      </c>
      <c r="GPV12" s="61">
        <v>0</v>
      </c>
      <c r="GPW12" s="61">
        <v>90</v>
      </c>
      <c r="GPX12" s="61">
        <v>50</v>
      </c>
      <c r="GPY12" s="61">
        <v>50</v>
      </c>
      <c r="GPZ12" s="61">
        <v>20</v>
      </c>
      <c r="GQA12" s="61">
        <v>100</v>
      </c>
      <c r="GQB12" s="61">
        <v>20</v>
      </c>
      <c r="GQC12" s="61">
        <v>0</v>
      </c>
      <c r="GQD12" s="61">
        <v>0.1</v>
      </c>
      <c r="GQE12" s="61">
        <v>100</v>
      </c>
      <c r="GQF12" s="61">
        <v>205</v>
      </c>
      <c r="GQG12" s="61">
        <v>0</v>
      </c>
      <c r="GQH12" s="61">
        <v>0</v>
      </c>
      <c r="GQI12" s="61">
        <v>1</v>
      </c>
      <c r="GQJ12" s="61">
        <v>20</v>
      </c>
      <c r="GQK12" s="61">
        <v>0</v>
      </c>
      <c r="GQL12" s="61">
        <v>1</v>
      </c>
      <c r="GQM12" s="61">
        <v>1</v>
      </c>
      <c r="GQN12" s="61">
        <v>1</v>
      </c>
      <c r="GQO12" s="61">
        <v>1</v>
      </c>
      <c r="GQP12" s="61">
        <v>0</v>
      </c>
      <c r="GQQ12" s="61">
        <v>0</v>
      </c>
      <c r="GQR12" s="61">
        <v>120</v>
      </c>
      <c r="GQS12" s="61">
        <v>0</v>
      </c>
      <c r="GQT12" s="61">
        <v>100</v>
      </c>
      <c r="GQU12" s="61">
        <v>100</v>
      </c>
      <c r="GQV12" s="61">
        <v>0</v>
      </c>
      <c r="GQW12" s="61">
        <v>0</v>
      </c>
      <c r="GQX12" s="61">
        <v>100</v>
      </c>
      <c r="GQY12" s="61">
        <v>0</v>
      </c>
      <c r="GQZ12" s="61">
        <v>0</v>
      </c>
      <c r="GRA12" s="61">
        <v>2</v>
      </c>
      <c r="GRB12" s="61">
        <v>100</v>
      </c>
      <c r="GRC12" s="61">
        <v>100</v>
      </c>
      <c r="GRD12" s="61">
        <v>100</v>
      </c>
      <c r="GRE12" s="61">
        <v>0.05</v>
      </c>
      <c r="GRF12" s="61">
        <v>0</v>
      </c>
      <c r="GRG12" s="61">
        <v>0</v>
      </c>
      <c r="GRH12" s="61">
        <v>1</v>
      </c>
      <c r="GRI12" s="61">
        <v>1</v>
      </c>
      <c r="GRJ12" s="61">
        <v>1</v>
      </c>
      <c r="GRK12" s="61">
        <v>1</v>
      </c>
      <c r="GRL12" s="61">
        <v>1</v>
      </c>
      <c r="GRM12" s="61">
        <v>0</v>
      </c>
      <c r="GRN12" s="61">
        <v>0</v>
      </c>
      <c r="GRO12" s="61">
        <v>780</v>
      </c>
      <c r="GRP12" s="61">
        <v>720</v>
      </c>
      <c r="GRQ12" s="61">
        <v>740</v>
      </c>
      <c r="GRR12" s="61">
        <v>0</v>
      </c>
      <c r="GRS12" s="61">
        <v>100</v>
      </c>
      <c r="GRT12" s="61">
        <v>-100</v>
      </c>
      <c r="GRU12" s="61">
        <v>0</v>
      </c>
      <c r="GRV12" s="61">
        <v>1</v>
      </c>
      <c r="GRW12" s="61">
        <v>320</v>
      </c>
      <c r="GRX12" s="61">
        <v>320</v>
      </c>
      <c r="GRY12" s="61">
        <v>100</v>
      </c>
      <c r="GRZ12" s="61">
        <v>205</v>
      </c>
      <c r="GSA12" s="61">
        <v>0</v>
      </c>
      <c r="GSB12" s="61">
        <v>0</v>
      </c>
      <c r="GSC12" s="61">
        <v>1</v>
      </c>
      <c r="GSD12" s="61">
        <v>1</v>
      </c>
      <c r="GSE12" s="61">
        <v>1</v>
      </c>
      <c r="GSF12" s="61">
        <v>1</v>
      </c>
      <c r="GSG12" s="61">
        <v>1</v>
      </c>
      <c r="GSH12" s="61">
        <v>0</v>
      </c>
      <c r="GSI12" s="61">
        <v>0</v>
      </c>
      <c r="GSJ12" s="61">
        <v>400</v>
      </c>
      <c r="GSK12" s="61">
        <v>0</v>
      </c>
      <c r="GSL12" s="61">
        <v>0</v>
      </c>
      <c r="GSM12" s="61">
        <v>0</v>
      </c>
      <c r="GSN12" s="61">
        <v>100</v>
      </c>
      <c r="GSO12" s="61">
        <v>0</v>
      </c>
      <c r="GSP12" s="61">
        <v>1E-3</v>
      </c>
      <c r="GSQ12" s="61">
        <v>0.1</v>
      </c>
      <c r="GSR12" s="61">
        <v>100</v>
      </c>
      <c r="GSS12" s="61">
        <v>100</v>
      </c>
      <c r="GST12" s="61">
        <v>100</v>
      </c>
      <c r="GSU12" s="61">
        <v>70</v>
      </c>
      <c r="GSV12" s="61">
        <v>0</v>
      </c>
      <c r="GSW12" s="61">
        <v>1</v>
      </c>
      <c r="GSX12" s="61">
        <v>6</v>
      </c>
      <c r="GSY12" s="61">
        <v>1</v>
      </c>
      <c r="GSZ12" s="61">
        <v>1</v>
      </c>
      <c r="GTA12" s="61">
        <v>1</v>
      </c>
      <c r="GTB12" s="61">
        <v>1</v>
      </c>
      <c r="GTC12" s="61">
        <v>0</v>
      </c>
      <c r="GTD12" s="61">
        <v>0</v>
      </c>
      <c r="GTE12" s="61">
        <v>80</v>
      </c>
      <c r="GTF12" s="61">
        <v>30</v>
      </c>
      <c r="GTG12" s="61">
        <v>80</v>
      </c>
      <c r="GTH12" s="61">
        <v>0</v>
      </c>
      <c r="GTI12" s="61">
        <v>100</v>
      </c>
      <c r="GTJ12" s="61">
        <v>0</v>
      </c>
      <c r="GTK12" s="61">
        <v>0</v>
      </c>
      <c r="GTL12" s="61">
        <v>0.2</v>
      </c>
      <c r="GTM12" s="61">
        <v>100</v>
      </c>
      <c r="GTN12" s="61">
        <v>100</v>
      </c>
      <c r="GTO12" s="61">
        <v>100</v>
      </c>
      <c r="GTP12" s="61">
        <v>205</v>
      </c>
      <c r="GTQ12" s="61">
        <v>0</v>
      </c>
      <c r="GTR12" s="61">
        <v>1</v>
      </c>
      <c r="GTS12" s="61">
        <v>1</v>
      </c>
      <c r="GTT12" s="61">
        <v>1</v>
      </c>
      <c r="GTU12" s="61">
        <v>1</v>
      </c>
      <c r="GTV12" s="61">
        <v>1</v>
      </c>
      <c r="GTW12" s="61">
        <v>1</v>
      </c>
      <c r="GTX12" s="61">
        <v>0</v>
      </c>
      <c r="GTY12" s="61">
        <v>0</v>
      </c>
      <c r="GTZ12" s="61">
        <v>40</v>
      </c>
      <c r="GUA12" s="61">
        <v>20</v>
      </c>
      <c r="GUB12" s="61">
        <v>28</v>
      </c>
      <c r="GUC12" s="61">
        <v>0</v>
      </c>
      <c r="GUD12" s="61">
        <v>100</v>
      </c>
      <c r="GUE12" s="61">
        <v>0</v>
      </c>
      <c r="GUF12" s="61">
        <v>0</v>
      </c>
      <c r="GUG12" s="61">
        <v>0.2</v>
      </c>
      <c r="GUH12" s="61">
        <v>100</v>
      </c>
      <c r="GUI12" s="61">
        <v>100</v>
      </c>
      <c r="GUJ12" s="61">
        <v>100</v>
      </c>
      <c r="GUK12" s="61">
        <v>205</v>
      </c>
      <c r="GUL12" s="61">
        <v>0</v>
      </c>
      <c r="GUM12" s="61">
        <v>1</v>
      </c>
      <c r="GUN12" s="61">
        <v>1</v>
      </c>
      <c r="GUO12" s="61">
        <v>1</v>
      </c>
      <c r="GUP12" s="61">
        <v>1</v>
      </c>
      <c r="GUQ12" s="61">
        <v>1</v>
      </c>
      <c r="GUR12" s="61">
        <v>1</v>
      </c>
      <c r="GUS12" s="61">
        <v>0</v>
      </c>
      <c r="GUT12" s="61">
        <v>0</v>
      </c>
      <c r="GUU12" s="61">
        <v>40</v>
      </c>
      <c r="GUV12" s="61">
        <v>20</v>
      </c>
      <c r="GUW12" s="61">
        <v>28</v>
      </c>
      <c r="GUX12" s="61">
        <v>0</v>
      </c>
      <c r="GUY12" s="61">
        <v>100</v>
      </c>
      <c r="GUZ12" s="61">
        <v>0</v>
      </c>
      <c r="GVA12" s="61">
        <v>0</v>
      </c>
      <c r="GVB12" s="61">
        <v>0</v>
      </c>
      <c r="GVC12" s="61">
        <v>50</v>
      </c>
      <c r="GVD12" s="61">
        <v>50</v>
      </c>
      <c r="GVE12" s="61">
        <v>100</v>
      </c>
      <c r="GVF12" s="61">
        <v>205</v>
      </c>
      <c r="GVG12" s="61">
        <v>0</v>
      </c>
      <c r="GVH12" s="61">
        <v>1</v>
      </c>
      <c r="GVI12" s="61">
        <v>1</v>
      </c>
      <c r="GVJ12" s="61">
        <v>1</v>
      </c>
      <c r="GVK12" s="61">
        <v>1</v>
      </c>
      <c r="GVL12" s="61">
        <v>1</v>
      </c>
      <c r="GVM12" s="61">
        <v>1</v>
      </c>
      <c r="GVN12" s="61">
        <v>0</v>
      </c>
      <c r="GVO12" s="61">
        <v>0</v>
      </c>
      <c r="GVP12" s="61">
        <v>100</v>
      </c>
      <c r="GVQ12" s="61">
        <v>0</v>
      </c>
      <c r="GVR12" s="61">
        <v>50</v>
      </c>
      <c r="GVS12" s="61">
        <v>0</v>
      </c>
      <c r="GVT12" s="61">
        <v>100</v>
      </c>
      <c r="GVU12" s="61">
        <v>0</v>
      </c>
      <c r="GVV12" s="61">
        <v>0</v>
      </c>
      <c r="GVW12" s="61">
        <v>0.1</v>
      </c>
      <c r="GVX12" s="61">
        <v>100</v>
      </c>
      <c r="GVY12" s="61">
        <v>100</v>
      </c>
      <c r="GVZ12" s="61">
        <v>100</v>
      </c>
      <c r="GWA12" s="61">
        <v>205</v>
      </c>
      <c r="GWB12" s="61">
        <v>0</v>
      </c>
      <c r="GWC12" s="61">
        <v>0</v>
      </c>
      <c r="GWD12" s="61">
        <v>1</v>
      </c>
      <c r="GWE12" s="61">
        <v>1</v>
      </c>
      <c r="GWF12" s="61">
        <v>1</v>
      </c>
      <c r="GWG12" s="61">
        <v>1</v>
      </c>
      <c r="GWH12" s="61">
        <v>1</v>
      </c>
      <c r="GWI12" s="61">
        <v>0</v>
      </c>
      <c r="GWJ12" s="61">
        <v>0</v>
      </c>
      <c r="GWK12" s="61">
        <v>30</v>
      </c>
      <c r="GWL12" s="61">
        <v>15</v>
      </c>
      <c r="GWM12" s="61">
        <v>25</v>
      </c>
      <c r="GWN12" s="61">
        <v>0</v>
      </c>
      <c r="GWO12" s="61">
        <v>100</v>
      </c>
      <c r="GWP12" s="61">
        <v>0</v>
      </c>
      <c r="GWQ12" s="61">
        <v>0</v>
      </c>
      <c r="GWR12" s="61">
        <v>0.1</v>
      </c>
      <c r="GWS12" s="61">
        <v>100</v>
      </c>
      <c r="GWT12" s="61">
        <v>100</v>
      </c>
      <c r="GWU12" s="61">
        <v>100</v>
      </c>
      <c r="GWV12" s="61">
        <v>205</v>
      </c>
      <c r="GWW12" s="61">
        <v>0</v>
      </c>
      <c r="GWX12" s="61">
        <v>1</v>
      </c>
      <c r="GWY12" s="61">
        <v>1</v>
      </c>
      <c r="GWZ12" s="61">
        <v>1</v>
      </c>
      <c r="GXA12" s="61">
        <v>1</v>
      </c>
      <c r="GXB12" s="61">
        <v>1</v>
      </c>
      <c r="GXC12" s="61">
        <v>1</v>
      </c>
      <c r="GXD12" s="61">
        <v>0</v>
      </c>
      <c r="GXE12" s="61">
        <v>0</v>
      </c>
      <c r="GXF12" s="61">
        <v>99</v>
      </c>
      <c r="GXG12" s="61">
        <v>85</v>
      </c>
      <c r="GXH12" s="61">
        <v>90</v>
      </c>
      <c r="GXI12" s="61">
        <v>0</v>
      </c>
      <c r="GXJ12" s="61">
        <v>100</v>
      </c>
      <c r="GXK12" s="61">
        <v>0</v>
      </c>
      <c r="GZB12" s="61">
        <v>0</v>
      </c>
      <c r="GZC12" s="61">
        <v>0.1</v>
      </c>
      <c r="GZD12" s="61">
        <v>100</v>
      </c>
      <c r="GZE12" s="61">
        <v>205</v>
      </c>
      <c r="GZF12" s="61">
        <v>0</v>
      </c>
      <c r="GZG12" s="61">
        <v>0</v>
      </c>
      <c r="GZH12" s="61">
        <v>1</v>
      </c>
      <c r="GZI12" s="61">
        <v>20</v>
      </c>
      <c r="GZJ12" s="61">
        <v>0</v>
      </c>
      <c r="GZK12" s="61">
        <v>1</v>
      </c>
      <c r="GZL12" s="61">
        <v>1</v>
      </c>
      <c r="GZM12" s="61">
        <v>1</v>
      </c>
      <c r="GZN12" s="61">
        <v>1</v>
      </c>
      <c r="GZO12" s="61">
        <v>0</v>
      </c>
      <c r="GZP12" s="61">
        <v>0</v>
      </c>
      <c r="GZQ12" s="61">
        <v>120</v>
      </c>
      <c r="GZR12" s="61">
        <v>0</v>
      </c>
      <c r="GZS12" s="61">
        <v>100</v>
      </c>
      <c r="GZT12" s="61">
        <v>100</v>
      </c>
      <c r="GZU12" s="61">
        <v>0</v>
      </c>
      <c r="GZV12" s="61">
        <v>0</v>
      </c>
      <c r="GZW12" s="61">
        <v>100</v>
      </c>
      <c r="GZX12" s="61">
        <v>0</v>
      </c>
      <c r="GZY12" s="61">
        <v>0</v>
      </c>
      <c r="GZZ12" s="61">
        <v>0.2</v>
      </c>
      <c r="HAA12" s="61">
        <v>100</v>
      </c>
      <c r="HAB12" s="61">
        <v>100</v>
      </c>
      <c r="HAC12" s="61">
        <v>100</v>
      </c>
      <c r="HAD12" s="61">
        <v>205</v>
      </c>
      <c r="HAE12" s="61">
        <v>0</v>
      </c>
      <c r="HAF12" s="61">
        <v>1</v>
      </c>
      <c r="HAG12" s="61">
        <v>1</v>
      </c>
      <c r="HAH12" s="61">
        <v>1</v>
      </c>
      <c r="HAI12" s="61">
        <v>1</v>
      </c>
      <c r="HAJ12" s="61">
        <v>1</v>
      </c>
      <c r="HAK12" s="61">
        <v>1</v>
      </c>
      <c r="HAL12" s="61">
        <v>0</v>
      </c>
      <c r="HAM12" s="61">
        <v>0</v>
      </c>
      <c r="HAN12" s="61">
        <v>40</v>
      </c>
      <c r="HAO12" s="61">
        <v>20</v>
      </c>
      <c r="HAP12" s="61">
        <v>28</v>
      </c>
      <c r="HAQ12" s="61">
        <v>0</v>
      </c>
      <c r="HAR12" s="61">
        <v>100</v>
      </c>
      <c r="HAS12" s="61">
        <v>0</v>
      </c>
      <c r="HAT12" s="61">
        <v>0</v>
      </c>
      <c r="HAU12" s="61">
        <v>0</v>
      </c>
      <c r="HAV12" s="61">
        <v>50</v>
      </c>
      <c r="HAW12" s="61">
        <v>50</v>
      </c>
      <c r="HAX12" s="61">
        <v>100</v>
      </c>
      <c r="HAY12" s="61">
        <v>205</v>
      </c>
      <c r="HAZ12" s="61">
        <v>0</v>
      </c>
      <c r="HBA12" s="61">
        <v>1</v>
      </c>
      <c r="HBB12" s="61">
        <v>1</v>
      </c>
      <c r="HBC12" s="61">
        <v>1</v>
      </c>
      <c r="HBD12" s="61">
        <v>1</v>
      </c>
      <c r="HBE12" s="61">
        <v>1</v>
      </c>
      <c r="HBF12" s="61">
        <v>1</v>
      </c>
      <c r="HBG12" s="61">
        <v>0</v>
      </c>
      <c r="HBH12" s="61">
        <v>0</v>
      </c>
      <c r="HBI12" s="61">
        <v>100</v>
      </c>
      <c r="HBJ12" s="61">
        <v>0</v>
      </c>
      <c r="HBK12" s="61">
        <v>50</v>
      </c>
      <c r="HBL12" s="61">
        <v>0</v>
      </c>
      <c r="HBM12" s="61">
        <v>100</v>
      </c>
      <c r="HBN12" s="61">
        <v>0</v>
      </c>
      <c r="HBO12" s="61">
        <v>0</v>
      </c>
      <c r="HBP12" s="61">
        <v>1000</v>
      </c>
      <c r="HBQ12" s="61">
        <v>-1000</v>
      </c>
      <c r="HBR12" s="61">
        <v>0</v>
      </c>
      <c r="HBS12" s="61">
        <v>0</v>
      </c>
      <c r="HBT12" s="61">
        <v>10</v>
      </c>
      <c r="HBU12" s="61">
        <v>150</v>
      </c>
      <c r="HBV12" s="61">
        <v>150</v>
      </c>
      <c r="HBW12" s="61">
        <v>100</v>
      </c>
      <c r="HBX12" s="61">
        <v>205</v>
      </c>
      <c r="HBY12" s="61">
        <v>0</v>
      </c>
      <c r="HBZ12" s="61">
        <v>48</v>
      </c>
      <c r="HCA12" s="61">
        <v>50</v>
      </c>
      <c r="HCB12" s="61">
        <v>0</v>
      </c>
      <c r="HCC12" s="61">
        <v>3000</v>
      </c>
      <c r="HCD12" s="61">
        <v>6000</v>
      </c>
      <c r="HCE12" s="61">
        <v>3000</v>
      </c>
      <c r="HCF12" s="61">
        <v>6000</v>
      </c>
      <c r="HCG12" s="61">
        <v>6</v>
      </c>
      <c r="HCH12" s="61">
        <v>6</v>
      </c>
      <c r="HCI12" s="61">
        <v>0</v>
      </c>
      <c r="HCJ12" s="61">
        <v>5000</v>
      </c>
      <c r="HCK12" s="61">
        <v>-5000</v>
      </c>
      <c r="HCL12" s="61">
        <v>0</v>
      </c>
      <c r="HCM12" s="61">
        <v>0</v>
      </c>
      <c r="HCN12" s="61">
        <v>1</v>
      </c>
      <c r="HCO12" s="61">
        <v>1</v>
      </c>
      <c r="HCP12" s="61">
        <v>1</v>
      </c>
      <c r="HCQ12" s="61">
        <v>1</v>
      </c>
      <c r="HCR12" s="61">
        <v>1</v>
      </c>
      <c r="HCS12" s="61">
        <v>0</v>
      </c>
      <c r="HCT12" s="61">
        <v>0</v>
      </c>
      <c r="HCU12" s="61">
        <v>3000</v>
      </c>
      <c r="HCV12" s="61">
        <v>-3000</v>
      </c>
      <c r="HCW12" s="61">
        <v>0</v>
      </c>
      <c r="HCX12" s="61">
        <v>50</v>
      </c>
      <c r="HCY12" s="61">
        <v>100</v>
      </c>
      <c r="HCZ12" s="61">
        <v>50</v>
      </c>
      <c r="HDA12" s="61">
        <v>0</v>
      </c>
      <c r="HDB12" s="61">
        <v>0.1</v>
      </c>
      <c r="HDC12" s="61">
        <v>100</v>
      </c>
      <c r="HDD12" s="61">
        <v>205</v>
      </c>
      <c r="HDE12" s="61">
        <v>0</v>
      </c>
      <c r="HDF12" s="61">
        <v>0</v>
      </c>
      <c r="HDG12" s="61">
        <v>1</v>
      </c>
      <c r="HDH12" s="61">
        <v>20</v>
      </c>
      <c r="HDI12" s="61">
        <v>0</v>
      </c>
      <c r="HDJ12" s="61">
        <v>1</v>
      </c>
      <c r="HDK12" s="61">
        <v>1</v>
      </c>
      <c r="HDL12" s="61">
        <v>1</v>
      </c>
      <c r="HDM12" s="61">
        <v>1</v>
      </c>
      <c r="HDN12" s="61">
        <v>0</v>
      </c>
      <c r="HDO12" s="61">
        <v>0</v>
      </c>
      <c r="HDP12" s="61">
        <v>120</v>
      </c>
      <c r="HDQ12" s="61">
        <v>0</v>
      </c>
      <c r="HDR12" s="61">
        <v>100</v>
      </c>
      <c r="HDS12" s="61">
        <v>100</v>
      </c>
      <c r="HDT12" s="61">
        <v>0</v>
      </c>
      <c r="HDU12" s="61">
        <v>0</v>
      </c>
      <c r="HDV12" s="61">
        <v>100</v>
      </c>
      <c r="HDW12" s="61">
        <v>0</v>
      </c>
      <c r="HDX12" s="61">
        <v>0</v>
      </c>
      <c r="HDY12" s="61">
        <v>0.1</v>
      </c>
      <c r="HDZ12" s="61">
        <v>100</v>
      </c>
      <c r="HEA12" s="61">
        <v>205</v>
      </c>
      <c r="HEB12" s="61">
        <v>0</v>
      </c>
      <c r="HEC12" s="61">
        <v>0</v>
      </c>
      <c r="HED12" s="61">
        <v>1</v>
      </c>
      <c r="HEE12" s="61">
        <v>20</v>
      </c>
      <c r="HEF12" s="61">
        <v>0</v>
      </c>
      <c r="HEG12" s="61">
        <v>1</v>
      </c>
      <c r="HEH12" s="61">
        <v>1</v>
      </c>
      <c r="HEI12" s="61">
        <v>1</v>
      </c>
      <c r="HEJ12" s="61">
        <v>1</v>
      </c>
      <c r="HEK12" s="61">
        <v>0</v>
      </c>
      <c r="HEL12" s="61">
        <v>0</v>
      </c>
      <c r="HEM12" s="61">
        <v>120</v>
      </c>
      <c r="HEN12" s="61">
        <v>0</v>
      </c>
      <c r="HEO12" s="61">
        <v>100</v>
      </c>
      <c r="HEP12" s="61">
        <v>100</v>
      </c>
      <c r="HEQ12" s="61">
        <v>0</v>
      </c>
      <c r="HER12" s="61">
        <v>0</v>
      </c>
      <c r="HES12" s="61">
        <v>100</v>
      </c>
      <c r="HET12" s="61">
        <v>0</v>
      </c>
      <c r="HEU12" s="61">
        <v>0</v>
      </c>
      <c r="HEV12" s="61">
        <v>0.1</v>
      </c>
      <c r="HEW12" s="61">
        <v>100</v>
      </c>
      <c r="HEX12" s="61">
        <v>205</v>
      </c>
      <c r="HEY12" s="61">
        <v>0</v>
      </c>
      <c r="HEZ12" s="61">
        <v>0</v>
      </c>
      <c r="HFA12" s="61">
        <v>1</v>
      </c>
      <c r="HFB12" s="61">
        <v>20</v>
      </c>
      <c r="HFC12" s="61">
        <v>0</v>
      </c>
      <c r="HFD12" s="61">
        <v>1</v>
      </c>
      <c r="HFE12" s="61">
        <v>1</v>
      </c>
      <c r="HFF12" s="61">
        <v>1</v>
      </c>
      <c r="HFG12" s="61">
        <v>1</v>
      </c>
      <c r="HFH12" s="61">
        <v>0</v>
      </c>
      <c r="HFI12" s="61">
        <v>0</v>
      </c>
      <c r="HFJ12" s="61">
        <v>120</v>
      </c>
      <c r="HFK12" s="61">
        <v>0</v>
      </c>
      <c r="HFL12" s="61">
        <v>100</v>
      </c>
      <c r="HFM12" s="61">
        <v>100</v>
      </c>
      <c r="HFN12" s="61">
        <v>0</v>
      </c>
      <c r="HFO12" s="61">
        <v>0</v>
      </c>
      <c r="HFP12" s="61">
        <v>100</v>
      </c>
      <c r="HFQ12" s="61">
        <v>0</v>
      </c>
      <c r="HFR12" s="61">
        <v>0</v>
      </c>
      <c r="HFS12" s="61">
        <v>0.1</v>
      </c>
      <c r="HFT12" s="61">
        <v>100</v>
      </c>
      <c r="HFU12" s="61">
        <v>205</v>
      </c>
      <c r="HFV12" s="61">
        <v>0</v>
      </c>
      <c r="HFW12" s="61">
        <v>0</v>
      </c>
      <c r="HFX12" s="61">
        <v>1</v>
      </c>
      <c r="HFY12" s="61">
        <v>20</v>
      </c>
      <c r="HFZ12" s="61">
        <v>0</v>
      </c>
      <c r="HGA12" s="61">
        <v>1</v>
      </c>
      <c r="HGB12" s="61">
        <v>1</v>
      </c>
      <c r="HGC12" s="61">
        <v>1</v>
      </c>
      <c r="HGD12" s="61">
        <v>1</v>
      </c>
      <c r="HGE12" s="61">
        <v>0</v>
      </c>
      <c r="HGF12" s="61">
        <v>0</v>
      </c>
      <c r="HGG12" s="61">
        <v>120</v>
      </c>
      <c r="HGH12" s="61">
        <v>0</v>
      </c>
      <c r="HGI12" s="61">
        <v>100</v>
      </c>
      <c r="HGJ12" s="61">
        <v>100</v>
      </c>
      <c r="HGK12" s="61">
        <v>0</v>
      </c>
      <c r="HGL12" s="61">
        <v>0</v>
      </c>
      <c r="HGM12" s="61">
        <v>100</v>
      </c>
      <c r="HGN12" s="61">
        <v>0</v>
      </c>
      <c r="HGO12" s="61">
        <v>0</v>
      </c>
      <c r="HGP12" s="61">
        <v>0.1</v>
      </c>
      <c r="HGQ12" s="61">
        <v>100</v>
      </c>
      <c r="HGR12" s="61">
        <v>205</v>
      </c>
      <c r="HGS12" s="61">
        <v>0</v>
      </c>
      <c r="HGT12" s="61">
        <v>0</v>
      </c>
      <c r="HGU12" s="61">
        <v>1</v>
      </c>
      <c r="HGV12" s="61">
        <v>20</v>
      </c>
      <c r="HGW12" s="61">
        <v>0</v>
      </c>
      <c r="HGX12" s="61">
        <v>1</v>
      </c>
      <c r="HGY12" s="61">
        <v>1</v>
      </c>
      <c r="HGZ12" s="61">
        <v>1</v>
      </c>
      <c r="HHA12" s="61">
        <v>1</v>
      </c>
      <c r="HHB12" s="61">
        <v>0</v>
      </c>
      <c r="HHC12" s="61">
        <v>0</v>
      </c>
      <c r="HHD12" s="61">
        <v>120</v>
      </c>
      <c r="HHE12" s="61">
        <v>0</v>
      </c>
      <c r="HHF12" s="61">
        <v>100</v>
      </c>
      <c r="HHG12" s="61">
        <v>100</v>
      </c>
      <c r="HHH12" s="61">
        <v>0</v>
      </c>
      <c r="HHI12" s="61">
        <v>0</v>
      </c>
      <c r="HHJ12" s="61">
        <v>100</v>
      </c>
      <c r="HHK12" s="61">
        <v>0</v>
      </c>
      <c r="HHL12" s="61">
        <v>0</v>
      </c>
      <c r="HHM12" s="61">
        <v>0.1</v>
      </c>
      <c r="HHN12" s="61">
        <v>100</v>
      </c>
      <c r="HHO12" s="61">
        <v>205</v>
      </c>
      <c r="HHP12" s="61">
        <v>0</v>
      </c>
      <c r="HHQ12" s="61">
        <v>0</v>
      </c>
      <c r="HHR12" s="61">
        <v>1</v>
      </c>
      <c r="HHS12" s="61">
        <v>20</v>
      </c>
      <c r="HHT12" s="61">
        <v>0</v>
      </c>
      <c r="HHU12" s="61">
        <v>1</v>
      </c>
      <c r="HHV12" s="61">
        <v>1</v>
      </c>
      <c r="HHW12" s="61">
        <v>1</v>
      </c>
      <c r="HHX12" s="61">
        <v>1</v>
      </c>
      <c r="HHY12" s="61">
        <v>0</v>
      </c>
      <c r="HHZ12" s="61">
        <v>0</v>
      </c>
      <c r="HIA12" s="61">
        <v>120</v>
      </c>
      <c r="HIB12" s="61">
        <v>0</v>
      </c>
      <c r="HIC12" s="61">
        <v>100</v>
      </c>
      <c r="HID12" s="61">
        <v>100</v>
      </c>
      <c r="HIE12" s="61">
        <v>0</v>
      </c>
      <c r="HIF12" s="61">
        <v>0</v>
      </c>
      <c r="HIG12" s="61">
        <v>100</v>
      </c>
      <c r="HIH12" s="61">
        <v>0</v>
      </c>
      <c r="HII12" s="61">
        <v>0</v>
      </c>
      <c r="HIJ12" s="61">
        <v>0</v>
      </c>
      <c r="HIK12" s="61">
        <v>0</v>
      </c>
      <c r="HIL12" s="61">
        <v>0</v>
      </c>
      <c r="HIM12" s="61">
        <v>0</v>
      </c>
      <c r="HIN12" s="61">
        <v>0</v>
      </c>
      <c r="HIO12" s="61">
        <v>0</v>
      </c>
      <c r="HIP12" s="61">
        <v>0</v>
      </c>
      <c r="HIQ12" s="61">
        <v>0</v>
      </c>
      <c r="HIR12" s="61">
        <v>0</v>
      </c>
      <c r="HIS12" s="61">
        <v>0</v>
      </c>
      <c r="HIT12" s="61">
        <v>0</v>
      </c>
      <c r="HIU12" s="61">
        <v>0</v>
      </c>
      <c r="HIV12" s="61">
        <v>0</v>
      </c>
      <c r="HIW12" s="61">
        <v>0</v>
      </c>
      <c r="HIX12" s="61">
        <v>0</v>
      </c>
      <c r="HIY12" s="61">
        <v>0</v>
      </c>
      <c r="HIZ12" s="61">
        <v>0</v>
      </c>
      <c r="HJA12" s="61">
        <v>0</v>
      </c>
      <c r="HJB12" s="61">
        <v>0</v>
      </c>
      <c r="HJC12" s="61">
        <v>0</v>
      </c>
      <c r="HJD12" s="61">
        <v>0</v>
      </c>
      <c r="HJG12" s="61">
        <v>1</v>
      </c>
      <c r="HJH12" s="61">
        <v>0</v>
      </c>
      <c r="HJM12" s="61">
        <v>12</v>
      </c>
      <c r="HJN12" s="61">
        <v>2</v>
      </c>
      <c r="HJO12" s="61">
        <v>5</v>
      </c>
      <c r="HJY12" s="61">
        <v>235</v>
      </c>
      <c r="HJZ12" s="61">
        <v>235</v>
      </c>
      <c r="HKA12" s="61">
        <v>40</v>
      </c>
      <c r="HKB12" s="61">
        <v>25</v>
      </c>
      <c r="HKC12" s="61">
        <v>232</v>
      </c>
      <c r="HKD12" s="61">
        <v>1</v>
      </c>
      <c r="HKE12" s="61">
        <v>100</v>
      </c>
      <c r="HKG12" s="61">
        <v>70</v>
      </c>
      <c r="HKH12" s="61">
        <v>327</v>
      </c>
      <c r="HKI12" s="61">
        <v>327</v>
      </c>
      <c r="HKJ12" s="61">
        <v>1</v>
      </c>
      <c r="HKK12" s="61">
        <v>10</v>
      </c>
      <c r="HKN12" s="61">
        <v>0</v>
      </c>
      <c r="HKO12" s="61">
        <v>0</v>
      </c>
      <c r="HKP12" s="61">
        <v>0</v>
      </c>
      <c r="HKU12" s="61">
        <v>3</v>
      </c>
      <c r="HKV12" s="61">
        <v>0.1</v>
      </c>
      <c r="HKW12" s="61">
        <v>10</v>
      </c>
      <c r="HKX12" s="61">
        <v>0.5</v>
      </c>
      <c r="HKY12" s="61">
        <v>80</v>
      </c>
      <c r="HKZ12" s="61">
        <v>0</v>
      </c>
      <c r="HLG12" s="61">
        <v>1.1209999999999999E-2</v>
      </c>
      <c r="HLH12" s="61">
        <v>0.28619</v>
      </c>
      <c r="HLI12" s="61">
        <v>0.87856999999999996</v>
      </c>
      <c r="HLJ12" s="61">
        <v>100</v>
      </c>
      <c r="HLK12" s="61">
        <v>0</v>
      </c>
      <c r="HLL12" s="61">
        <v>0</v>
      </c>
      <c r="HLM12" s="61">
        <v>0.44428000000000001</v>
      </c>
      <c r="HLN12" s="61">
        <v>0.23694999999999999</v>
      </c>
      <c r="HLO12" s="61">
        <v>100</v>
      </c>
      <c r="HLP12" s="61">
        <v>2</v>
      </c>
      <c r="HLQ12" s="61">
        <v>0</v>
      </c>
      <c r="HLR12" s="61">
        <v>20</v>
      </c>
      <c r="HLS12" s="61">
        <v>5000</v>
      </c>
      <c r="HLT12" s="61">
        <v>5000</v>
      </c>
      <c r="HLU12" s="61">
        <v>60</v>
      </c>
      <c r="HLV12" s="61">
        <v>75</v>
      </c>
      <c r="HLW12" s="61">
        <v>90</v>
      </c>
      <c r="HLX12" s="61">
        <v>100</v>
      </c>
      <c r="HLZ12" s="61">
        <v>0</v>
      </c>
      <c r="HMA12" s="61">
        <v>20</v>
      </c>
      <c r="HMB12" s="61">
        <v>2100</v>
      </c>
      <c r="HMC12" s="61">
        <v>4200</v>
      </c>
      <c r="HMD12" s="61">
        <v>2.5</v>
      </c>
      <c r="HME12" s="61">
        <v>2</v>
      </c>
      <c r="HMF12" s="61">
        <v>55</v>
      </c>
      <c r="HMG12" s="61">
        <v>55</v>
      </c>
      <c r="HMI12" s="61">
        <v>-2</v>
      </c>
      <c r="HMJ12" s="61">
        <v>-2</v>
      </c>
      <c r="HMK12" s="61">
        <v>-2</v>
      </c>
      <c r="HML12" s="61">
        <v>-2</v>
      </c>
      <c r="HMN12" s="61">
        <v>50</v>
      </c>
      <c r="HMO12" s="61">
        <v>0.1</v>
      </c>
      <c r="HMT12" s="61">
        <v>20</v>
      </c>
      <c r="HMU12" s="61">
        <v>300</v>
      </c>
      <c r="HMX12" s="61">
        <v>50</v>
      </c>
      <c r="HMY12" s="61">
        <v>0.3</v>
      </c>
      <c r="HMZ12" s="61">
        <v>-145</v>
      </c>
      <c r="HNA12" s="61">
        <v>10</v>
      </c>
      <c r="HNB12" s="61">
        <v>5</v>
      </c>
      <c r="HNC12" s="61">
        <v>0.5</v>
      </c>
      <c r="HND12" s="61">
        <v>105</v>
      </c>
      <c r="HNE12" s="61">
        <v>0.5</v>
      </c>
      <c r="HNF12" s="61">
        <v>0.5</v>
      </c>
      <c r="HNG12" s="61">
        <v>0</v>
      </c>
      <c r="HNH12" s="61">
        <v>2</v>
      </c>
      <c r="HNI12" s="61">
        <v>4200</v>
      </c>
      <c r="HNJ12" s="61">
        <v>4000</v>
      </c>
      <c r="HNK12" s="61">
        <v>4000</v>
      </c>
      <c r="HNL12" s="61">
        <v>4000</v>
      </c>
      <c r="HNM12" s="61">
        <v>50</v>
      </c>
      <c r="HNN12" s="61">
        <v>0.72</v>
      </c>
      <c r="HNO12" s="61">
        <v>0.72</v>
      </c>
      <c r="HNP12" s="61">
        <v>0.72</v>
      </c>
      <c r="HNQ12" s="61">
        <v>0.72</v>
      </c>
      <c r="HNR12" s="61">
        <v>0.72</v>
      </c>
      <c r="HNS12" s="61">
        <v>0.72</v>
      </c>
      <c r="HNT12" s="61">
        <v>0.72</v>
      </c>
      <c r="HNU12" s="61">
        <v>0.72</v>
      </c>
      <c r="HNW12" s="61">
        <v>10</v>
      </c>
      <c r="HNX12" s="61">
        <v>0</v>
      </c>
      <c r="HNY12" s="61">
        <v>150</v>
      </c>
      <c r="HNZ12" s="61">
        <v>1</v>
      </c>
      <c r="HOA12" s="61">
        <v>1</v>
      </c>
      <c r="HOB12" s="61">
        <v>102</v>
      </c>
      <c r="HOC12" s="61">
        <v>112</v>
      </c>
      <c r="HOD12" s="61">
        <v>98</v>
      </c>
      <c r="HOE12" s="61">
        <v>91</v>
      </c>
      <c r="HOF12" s="61">
        <v>112</v>
      </c>
      <c r="HOG12" s="61">
        <v>50</v>
      </c>
      <c r="HOH12" s="61">
        <v>65</v>
      </c>
      <c r="HOI12" s="61">
        <v>85</v>
      </c>
      <c r="HOJ12" s="61">
        <v>75</v>
      </c>
      <c r="HOL12" s="61">
        <v>105</v>
      </c>
      <c r="HOM12" s="61">
        <v>120</v>
      </c>
      <c r="HON12" s="61">
        <v>95</v>
      </c>
      <c r="HOO12" s="61">
        <v>70</v>
      </c>
      <c r="HOP12" s="61">
        <v>140</v>
      </c>
      <c r="HOQ12" s="61">
        <v>0</v>
      </c>
      <c r="HOR12" s="61">
        <v>80</v>
      </c>
      <c r="HOS12" s="61">
        <v>0</v>
      </c>
      <c r="HOT12" s="61">
        <v>120</v>
      </c>
      <c r="HOU12" s="61">
        <v>1</v>
      </c>
      <c r="HOV12" s="61">
        <v>20</v>
      </c>
      <c r="HOW12" s="61">
        <v>5.55</v>
      </c>
      <c r="HOX12" s="61">
        <v>0</v>
      </c>
      <c r="HOY12" s="61">
        <v>0</v>
      </c>
      <c r="HOZ12" s="61">
        <v>120</v>
      </c>
      <c r="HPC12" s="61">
        <v>10</v>
      </c>
      <c r="HPD12" s="61">
        <v>4</v>
      </c>
      <c r="HPE12" s="61">
        <v>4</v>
      </c>
      <c r="HPF12" s="61">
        <v>4</v>
      </c>
      <c r="HPG12" s="61">
        <v>4</v>
      </c>
      <c r="HPH12" s="61">
        <v>78</v>
      </c>
      <c r="HPI12" s="61">
        <v>78</v>
      </c>
      <c r="HPJ12" s="61">
        <v>78</v>
      </c>
      <c r="HPK12" s="61">
        <v>78</v>
      </c>
      <c r="HPL12" s="61">
        <v>0</v>
      </c>
      <c r="HPM12" s="61">
        <v>0</v>
      </c>
      <c r="HPN12" s="61">
        <v>0</v>
      </c>
      <c r="HPO12" s="61">
        <v>0</v>
      </c>
      <c r="HPP12" s="61">
        <v>0</v>
      </c>
      <c r="HPQ12" s="61">
        <v>0</v>
      </c>
      <c r="HPR12" s="61">
        <v>0</v>
      </c>
      <c r="HPS12" s="61">
        <v>0</v>
      </c>
      <c r="HPT12" s="61">
        <v>0</v>
      </c>
      <c r="HPU12" s="61">
        <v>0</v>
      </c>
      <c r="HPV12" s="61">
        <v>0</v>
      </c>
      <c r="HPW12" s="61">
        <v>0</v>
      </c>
      <c r="HPX12" s="61">
        <v>0</v>
      </c>
      <c r="HPY12" s="61">
        <v>0</v>
      </c>
      <c r="HPZ12" s="61">
        <v>0</v>
      </c>
      <c r="HQA12" s="61">
        <v>0</v>
      </c>
      <c r="HQB12" s="61">
        <v>0</v>
      </c>
      <c r="HQC12" s="61">
        <v>0</v>
      </c>
      <c r="HQD12" s="61">
        <v>0</v>
      </c>
      <c r="HQE12" s="61">
        <v>0</v>
      </c>
      <c r="HQF12" s="61">
        <v>0</v>
      </c>
      <c r="HQG12" s="61">
        <v>0</v>
      </c>
      <c r="HQH12" s="61">
        <v>0</v>
      </c>
      <c r="HQI12" s="61">
        <v>0</v>
      </c>
      <c r="HQJ12" s="61">
        <v>0</v>
      </c>
      <c r="HQK12" s="61">
        <v>0</v>
      </c>
      <c r="HQL12" s="61">
        <v>0</v>
      </c>
      <c r="HQM12" s="61">
        <v>0</v>
      </c>
      <c r="HQN12" s="61">
        <v>0</v>
      </c>
      <c r="HQO12" s="61">
        <v>0</v>
      </c>
      <c r="HQP12" s="61">
        <v>0</v>
      </c>
      <c r="HQQ12" s="61">
        <v>0</v>
      </c>
      <c r="HQR12" s="61">
        <v>0</v>
      </c>
      <c r="HQS12" s="61">
        <v>0</v>
      </c>
      <c r="HQT12" s="61">
        <v>0</v>
      </c>
      <c r="HQU12" s="61">
        <v>0</v>
      </c>
      <c r="HQV12" s="61">
        <v>0</v>
      </c>
      <c r="HQW12" s="61">
        <v>0</v>
      </c>
      <c r="HQX12" s="61">
        <v>0</v>
      </c>
      <c r="HQY12" s="61">
        <v>0</v>
      </c>
      <c r="HQZ12" s="61">
        <v>0</v>
      </c>
      <c r="HRA12" s="61">
        <v>0</v>
      </c>
      <c r="HRB12" s="61">
        <v>0</v>
      </c>
      <c r="HRC12" s="61">
        <v>0</v>
      </c>
      <c r="HRD12" s="61">
        <v>0</v>
      </c>
      <c r="HRE12" s="61">
        <v>0</v>
      </c>
      <c r="HRF12" s="61">
        <v>0</v>
      </c>
      <c r="HRG12" s="61">
        <v>0</v>
      </c>
      <c r="HRH12" s="61">
        <v>0</v>
      </c>
      <c r="HRI12" s="61">
        <v>0</v>
      </c>
      <c r="HRJ12" s="61">
        <v>0</v>
      </c>
      <c r="HRK12" s="61">
        <v>0</v>
      </c>
      <c r="HRL12" s="61">
        <v>0</v>
      </c>
      <c r="HRM12" s="61">
        <v>0</v>
      </c>
      <c r="HRN12" s="61">
        <v>0</v>
      </c>
      <c r="HRO12" s="61">
        <v>0</v>
      </c>
      <c r="HRP12" s="61">
        <v>0</v>
      </c>
      <c r="HRQ12" s="61">
        <v>0</v>
      </c>
      <c r="HRR12" s="61">
        <v>0</v>
      </c>
      <c r="HRS12" s="61">
        <v>0</v>
      </c>
      <c r="HRT12" s="61">
        <v>0</v>
      </c>
      <c r="HRU12" s="61">
        <v>0</v>
      </c>
      <c r="HRV12" s="61">
        <v>0</v>
      </c>
      <c r="HRW12" s="61">
        <v>0</v>
      </c>
      <c r="HRX12" s="61">
        <v>0</v>
      </c>
      <c r="HRY12" s="61">
        <v>0</v>
      </c>
      <c r="HRZ12" s="61">
        <v>0</v>
      </c>
      <c r="HSA12" s="61">
        <v>0</v>
      </c>
      <c r="HSB12" s="61">
        <v>0</v>
      </c>
      <c r="HSC12" s="61">
        <v>0</v>
      </c>
      <c r="HSD12" s="61">
        <v>0</v>
      </c>
      <c r="HSE12" s="61">
        <v>0</v>
      </c>
      <c r="HSF12" s="61">
        <v>0</v>
      </c>
      <c r="HSG12" s="61">
        <v>0</v>
      </c>
      <c r="HSH12" s="61">
        <v>0</v>
      </c>
      <c r="HSI12" s="61">
        <v>0</v>
      </c>
      <c r="HSJ12" s="61">
        <v>0</v>
      </c>
      <c r="HSK12" s="61">
        <v>0</v>
      </c>
      <c r="HSL12" s="61">
        <v>0</v>
      </c>
      <c r="HSM12" s="61">
        <v>0</v>
      </c>
      <c r="HSN12" s="61">
        <v>0</v>
      </c>
      <c r="HSO12" s="61">
        <v>0</v>
      </c>
      <c r="HSP12" s="61">
        <v>0</v>
      </c>
      <c r="HSQ12" s="61">
        <v>0</v>
      </c>
      <c r="HSR12" s="61">
        <v>0</v>
      </c>
      <c r="HSS12" s="61">
        <v>0</v>
      </c>
      <c r="HST12" s="61">
        <v>0</v>
      </c>
      <c r="HSU12" s="61">
        <v>0</v>
      </c>
      <c r="HSV12" s="61">
        <v>0</v>
      </c>
      <c r="HSW12" s="61">
        <v>0</v>
      </c>
      <c r="HSX12" s="61">
        <v>0</v>
      </c>
      <c r="HSY12" s="61">
        <v>0</v>
      </c>
      <c r="HSZ12" s="61">
        <v>0</v>
      </c>
      <c r="HTA12" s="61">
        <v>0</v>
      </c>
      <c r="HWN12" s="61">
        <v>0</v>
      </c>
      <c r="HWO12" s="61">
        <v>0</v>
      </c>
      <c r="HWP12" s="61">
        <v>0</v>
      </c>
      <c r="HWQ12" s="61">
        <v>0</v>
      </c>
      <c r="HWR12" s="61">
        <v>0</v>
      </c>
      <c r="HWS12" s="61">
        <v>0</v>
      </c>
      <c r="HWT12" s="61">
        <v>0</v>
      </c>
      <c r="HWU12" s="61">
        <v>0</v>
      </c>
      <c r="HWV12" s="61">
        <v>0</v>
      </c>
      <c r="HWW12" s="61">
        <v>0</v>
      </c>
      <c r="HYB12" s="61">
        <v>230</v>
      </c>
      <c r="HYC12" s="61">
        <v>0</v>
      </c>
      <c r="HYD12" s="61">
        <v>0</v>
      </c>
      <c r="HYE12" s="61">
        <v>0</v>
      </c>
      <c r="HYF12" s="61">
        <v>0</v>
      </c>
      <c r="HYG12" s="61">
        <v>0</v>
      </c>
      <c r="HYH12" s="61">
        <v>0</v>
      </c>
      <c r="HYI12" s="61">
        <v>0</v>
      </c>
      <c r="HYJ12" s="61">
        <v>0</v>
      </c>
      <c r="HYK12" s="61">
        <v>0</v>
      </c>
      <c r="HYL12" s="61">
        <v>0</v>
      </c>
      <c r="HYM12" s="61">
        <v>0</v>
      </c>
      <c r="HYN12" s="61">
        <v>0</v>
      </c>
      <c r="HYO12" s="61">
        <v>0</v>
      </c>
      <c r="HYP12" s="61">
        <v>0</v>
      </c>
      <c r="HYQ12" s="61">
        <v>0</v>
      </c>
      <c r="HYR12" s="61">
        <v>0</v>
      </c>
      <c r="HYS12" s="61">
        <v>0</v>
      </c>
      <c r="HYT12" s="61">
        <v>0</v>
      </c>
      <c r="HYU12" s="61">
        <v>0</v>
      </c>
      <c r="HYV12" s="61">
        <v>0</v>
      </c>
      <c r="HYW12" s="61">
        <v>0</v>
      </c>
      <c r="HYX12" s="61">
        <v>0</v>
      </c>
      <c r="HYY12" s="61">
        <v>0</v>
      </c>
      <c r="HYZ12" s="61">
        <v>0</v>
      </c>
      <c r="HZA12" s="61">
        <v>0</v>
      </c>
      <c r="HZB12" s="61">
        <v>0</v>
      </c>
      <c r="HZC12" s="61">
        <v>0</v>
      </c>
      <c r="HZD12" s="61">
        <v>0</v>
      </c>
      <c r="HZE12" s="61">
        <v>0</v>
      </c>
      <c r="ICR12" s="61">
        <v>1</v>
      </c>
      <c r="ICS12" s="61">
        <v>1</v>
      </c>
      <c r="ICV12" s="61">
        <v>1</v>
      </c>
      <c r="ICX12" s="61">
        <v>0</v>
      </c>
      <c r="ICY12" s="61">
        <v>0</v>
      </c>
      <c r="IDA12" s="61">
        <v>48.4</v>
      </c>
      <c r="IDC12" s="61">
        <v>0</v>
      </c>
      <c r="IDE12" s="61">
        <v>0</v>
      </c>
      <c r="IDF12" s="61">
        <v>0</v>
      </c>
      <c r="IDG12" s="61">
        <v>0</v>
      </c>
      <c r="IDH12" s="61">
        <v>0</v>
      </c>
      <c r="IDI12" s="61">
        <v>0</v>
      </c>
      <c r="IDJ12" s="61">
        <v>0.3</v>
      </c>
      <c r="IDK12" s="61">
        <v>0.8</v>
      </c>
      <c r="IDL12" s="61">
        <v>50</v>
      </c>
      <c r="IDM12" s="61">
        <v>10</v>
      </c>
      <c r="IDN12" s="61">
        <v>1</v>
      </c>
      <c r="IDO12" s="61">
        <v>1</v>
      </c>
      <c r="IDP12" s="61">
        <v>9.5</v>
      </c>
      <c r="IDQ12" s="61">
        <v>10</v>
      </c>
      <c r="IDR12" s="61">
        <v>1</v>
      </c>
      <c r="IDS12" s="61">
        <v>10</v>
      </c>
      <c r="IDT12" s="61">
        <v>9</v>
      </c>
      <c r="IDU12" s="61">
        <v>0</v>
      </c>
      <c r="IDV12" s="61">
        <v>0</v>
      </c>
      <c r="IDW12" s="61">
        <v>0</v>
      </c>
      <c r="IDX12" s="61">
        <v>0</v>
      </c>
      <c r="IDY12" s="61">
        <v>0</v>
      </c>
      <c r="IDZ12" s="61">
        <v>30</v>
      </c>
      <c r="IEA12" s="61">
        <v>80</v>
      </c>
      <c r="IEB12" s="61">
        <v>50</v>
      </c>
      <c r="IEC12" s="61">
        <v>27</v>
      </c>
      <c r="IED12" s="61">
        <v>0.5</v>
      </c>
      <c r="IEE12" s="61">
        <v>0.5</v>
      </c>
      <c r="IEF12" s="61">
        <v>27</v>
      </c>
      <c r="IEG12" s="61">
        <v>100</v>
      </c>
      <c r="IEH12" s="61">
        <v>0</v>
      </c>
      <c r="IEI12" s="61">
        <v>30</v>
      </c>
      <c r="IEJ12" s="61">
        <v>27</v>
      </c>
      <c r="IEK12" s="61">
        <v>0</v>
      </c>
      <c r="IEL12" s="61">
        <v>1</v>
      </c>
      <c r="IEM12" s="61">
        <v>0</v>
      </c>
      <c r="IEN12" s="61">
        <v>0</v>
      </c>
      <c r="IEO12" s="61">
        <v>1650</v>
      </c>
      <c r="IEP12" s="61">
        <v>10</v>
      </c>
      <c r="IEQ12" s="61">
        <v>200</v>
      </c>
      <c r="IER12" s="61">
        <v>400</v>
      </c>
      <c r="IES12" s="61">
        <v>2800</v>
      </c>
      <c r="IET12" s="61">
        <v>5</v>
      </c>
      <c r="IEU12" s="61">
        <v>5000</v>
      </c>
      <c r="IEV12" s="61">
        <v>0</v>
      </c>
      <c r="IEW12" s="61">
        <v>3850</v>
      </c>
      <c r="IEX12" s="61">
        <v>1</v>
      </c>
      <c r="IEY12" s="61">
        <v>5</v>
      </c>
      <c r="IEZ12" s="61">
        <v>5</v>
      </c>
      <c r="IFA12" s="61">
        <v>55</v>
      </c>
      <c r="IFB12" s="61">
        <v>10</v>
      </c>
      <c r="IFC12" s="61">
        <v>100</v>
      </c>
      <c r="IFD12" s="61">
        <v>0</v>
      </c>
      <c r="IFE12" s="61">
        <v>1</v>
      </c>
      <c r="IFF12" s="61">
        <v>999</v>
      </c>
      <c r="IFG12" s="61">
        <v>0</v>
      </c>
      <c r="IFJ12" s="61">
        <v>0</v>
      </c>
      <c r="IFL12" s="61">
        <v>1</v>
      </c>
      <c r="IFM12" s="61">
        <v>90</v>
      </c>
      <c r="IFN12" s="61">
        <v>3</v>
      </c>
      <c r="IFO12" s="61">
        <v>35</v>
      </c>
      <c r="IFR12" s="61">
        <v>200</v>
      </c>
      <c r="IFS12" s="61">
        <v>0</v>
      </c>
      <c r="IFX12" s="61">
        <v>0</v>
      </c>
      <c r="IFY12" s="61">
        <v>0</v>
      </c>
      <c r="IFZ12" s="61">
        <v>100</v>
      </c>
      <c r="IGA12" s="61">
        <v>3</v>
      </c>
      <c r="IGB12" s="61">
        <v>500</v>
      </c>
      <c r="IGC12" s="61">
        <v>15</v>
      </c>
      <c r="IGD12" s="61">
        <v>60</v>
      </c>
      <c r="IGE12" s="61">
        <v>60</v>
      </c>
      <c r="IGF12" s="61">
        <v>3</v>
      </c>
      <c r="IGG12" s="61">
        <v>30</v>
      </c>
      <c r="IGJ12" s="61">
        <v>0</v>
      </c>
      <c r="IGL12" s="61">
        <v>0</v>
      </c>
      <c r="IGM12" s="61">
        <v>0</v>
      </c>
      <c r="IGN12" s="61">
        <v>0.5</v>
      </c>
      <c r="IGO12" s="61">
        <v>6</v>
      </c>
      <c r="IGP12" s="61">
        <v>25</v>
      </c>
      <c r="IGQ12" s="61">
        <v>0</v>
      </c>
      <c r="IGR12" s="61">
        <v>0</v>
      </c>
      <c r="IGS12" s="61">
        <v>0</v>
      </c>
      <c r="IGT12" s="61">
        <v>-150</v>
      </c>
      <c r="IGU12" s="61">
        <v>5</v>
      </c>
      <c r="IGV12" s="61">
        <v>5</v>
      </c>
      <c r="IGW12" s="61">
        <v>-150</v>
      </c>
      <c r="IGX12" s="61">
        <v>-10</v>
      </c>
      <c r="IGY12" s="61">
        <v>-150</v>
      </c>
      <c r="IGZ12" s="61">
        <v>0</v>
      </c>
      <c r="IHA12" s="61">
        <v>-100</v>
      </c>
      <c r="IHB12" s="61">
        <v>0</v>
      </c>
      <c r="IHC12" s="61">
        <v>0</v>
      </c>
      <c r="IHD12" s="61">
        <v>800</v>
      </c>
      <c r="IHF12" s="61">
        <v>0.16406000000000001</v>
      </c>
      <c r="IHG12" s="61">
        <v>2.19726</v>
      </c>
      <c r="IHH12" s="61">
        <v>4.3945299999999996</v>
      </c>
      <c r="IHI12" s="61">
        <v>100</v>
      </c>
      <c r="IHJ12" s="61">
        <v>2</v>
      </c>
      <c r="IHK12" s="61">
        <v>0</v>
      </c>
      <c r="IHL12" s="61">
        <v>20</v>
      </c>
      <c r="IHM12" s="61">
        <v>0</v>
      </c>
      <c r="IHN12" s="61">
        <v>1500</v>
      </c>
      <c r="IHQ12" s="61">
        <v>0</v>
      </c>
      <c r="IHR12" s="61">
        <v>0</v>
      </c>
      <c r="IHS12" s="61">
        <v>1740</v>
      </c>
      <c r="IHT12" s="61">
        <v>10</v>
      </c>
      <c r="IHU12" s="61">
        <v>800</v>
      </c>
      <c r="IHV12" s="61">
        <v>10</v>
      </c>
      <c r="IIA12" s="61">
        <v>100</v>
      </c>
      <c r="IIB12" s="61">
        <v>2</v>
      </c>
      <c r="IIC12" s="61">
        <v>1500</v>
      </c>
      <c r="IID12" s="61">
        <v>6.7</v>
      </c>
      <c r="IIE12" s="61">
        <v>0</v>
      </c>
      <c r="IIF12" s="61">
        <v>95</v>
      </c>
      <c r="IIG12" s="61">
        <v>85</v>
      </c>
      <c r="IIH12" s="61">
        <v>85</v>
      </c>
      <c r="III12" s="61">
        <v>95</v>
      </c>
      <c r="IIJ12" s="61">
        <v>95</v>
      </c>
      <c r="IIK12" s="61">
        <v>9.5299999999999994</v>
      </c>
      <c r="IIL12" s="61">
        <v>9.9499999999999993</v>
      </c>
      <c r="IIM12" s="61">
        <v>817</v>
      </c>
      <c r="IIP12" s="61">
        <v>1.4</v>
      </c>
      <c r="IIQ12" s="61">
        <v>1.6</v>
      </c>
      <c r="IIR12" s="61">
        <v>30</v>
      </c>
      <c r="IIS12" s="61">
        <v>75</v>
      </c>
      <c r="IIT12" s="61">
        <v>9.5399999999999991</v>
      </c>
      <c r="IIU12" s="61">
        <v>9.9710000000000001</v>
      </c>
      <c r="IIV12" s="61">
        <v>720</v>
      </c>
      <c r="IIY12" s="61">
        <v>1.55</v>
      </c>
      <c r="IIZ12" s="61">
        <v>1.75</v>
      </c>
      <c r="IJA12" s="61">
        <v>30</v>
      </c>
      <c r="IJB12" s="61">
        <v>75</v>
      </c>
      <c r="IJC12" s="61">
        <v>9.5399999999999991</v>
      </c>
      <c r="IJD12" s="61">
        <v>9.9710000000000001</v>
      </c>
      <c r="IJE12" s="61">
        <v>720</v>
      </c>
      <c r="IJH12" s="61">
        <v>1.55</v>
      </c>
      <c r="IJI12" s="61">
        <v>1.75</v>
      </c>
      <c r="IJJ12" s="61">
        <v>30</v>
      </c>
      <c r="IJK12" s="61">
        <v>75</v>
      </c>
      <c r="IJL12" s="61">
        <v>9.5399999999999991</v>
      </c>
      <c r="IJM12" s="61">
        <v>9.9710000000000001</v>
      </c>
      <c r="IJN12" s="61">
        <v>720</v>
      </c>
      <c r="IJQ12" s="61">
        <v>1.55</v>
      </c>
      <c r="IJR12" s="61">
        <v>1.75</v>
      </c>
      <c r="IJS12" s="61">
        <v>30</v>
      </c>
      <c r="IJT12" s="61">
        <v>75</v>
      </c>
      <c r="IKK12" s="61">
        <v>1.1000000000000001</v>
      </c>
      <c r="IKN12" s="192">
        <v>0.6</v>
      </c>
      <c r="ILB12" s="61">
        <v>0</v>
      </c>
      <c r="ILC12" s="61">
        <v>0</v>
      </c>
      <c r="ILD12" s="61">
        <v>0</v>
      </c>
      <c r="ILE12" s="61">
        <v>0</v>
      </c>
      <c r="ILF12" s="61">
        <v>0</v>
      </c>
      <c r="ILG12" s="61">
        <v>0</v>
      </c>
      <c r="ILH12" s="61">
        <v>0</v>
      </c>
      <c r="ILI12" s="61">
        <v>0</v>
      </c>
      <c r="ILJ12" s="61">
        <v>0</v>
      </c>
      <c r="ILK12" s="61">
        <v>0</v>
      </c>
      <c r="ILL12" s="61">
        <v>0</v>
      </c>
      <c r="ILM12" s="61">
        <v>0</v>
      </c>
      <c r="ILN12" s="61">
        <v>1</v>
      </c>
      <c r="ILO12" s="61">
        <v>1</v>
      </c>
      <c r="IMR12" s="61">
        <v>1</v>
      </c>
      <c r="IMS12" s="61">
        <v>1</v>
      </c>
      <c r="IMT12" s="61">
        <v>0</v>
      </c>
      <c r="IMU12" s="61">
        <v>2</v>
      </c>
      <c r="IMV12" s="61">
        <v>0</v>
      </c>
      <c r="IMW12" s="61">
        <v>2</v>
      </c>
      <c r="IMX12" s="61">
        <v>1</v>
      </c>
      <c r="IMY12" s="61">
        <v>0</v>
      </c>
      <c r="IMZ12" s="61">
        <v>0</v>
      </c>
      <c r="INA12" s="61">
        <v>2</v>
      </c>
      <c r="INB12" s="61">
        <v>0</v>
      </c>
      <c r="INC12" s="61">
        <v>1</v>
      </c>
      <c r="IND12" s="61">
        <v>1</v>
      </c>
      <c r="INE12" s="61">
        <v>0</v>
      </c>
      <c r="IPC12" s="61">
        <v>0</v>
      </c>
      <c r="IPD12" s="61">
        <v>0</v>
      </c>
      <c r="IPE12" s="61">
        <v>0</v>
      </c>
      <c r="IPF12" s="61">
        <v>0</v>
      </c>
      <c r="IPG12" s="61">
        <v>0</v>
      </c>
      <c r="IPH12" s="61">
        <v>0</v>
      </c>
      <c r="IPI12" s="61">
        <v>0</v>
      </c>
      <c r="IPJ12" s="61">
        <v>0</v>
      </c>
      <c r="IPK12" s="61">
        <v>0</v>
      </c>
      <c r="IPL12" s="61">
        <v>0</v>
      </c>
      <c r="IPM12" s="61">
        <v>0</v>
      </c>
      <c r="IPN12" s="61">
        <v>0</v>
      </c>
      <c r="IPO12" s="61">
        <v>0</v>
      </c>
      <c r="IPP12" s="61">
        <v>0</v>
      </c>
      <c r="IPQ12" s="61">
        <v>0</v>
      </c>
      <c r="IPR12" s="61">
        <v>0</v>
      </c>
      <c r="IPS12" s="61">
        <v>0</v>
      </c>
      <c r="IPT12" s="61">
        <v>0</v>
      </c>
      <c r="IPU12" s="61">
        <v>0</v>
      </c>
      <c r="IPV12" s="61">
        <v>0</v>
      </c>
      <c r="IPW12" s="61">
        <v>0</v>
      </c>
      <c r="IPX12" s="61">
        <v>0</v>
      </c>
      <c r="IPY12" s="61">
        <v>0</v>
      </c>
      <c r="IPZ12" s="61">
        <v>0</v>
      </c>
      <c r="IQA12" s="61">
        <v>0</v>
      </c>
      <c r="IQB12" s="61">
        <v>0</v>
      </c>
      <c r="IQC12" s="61">
        <v>0</v>
      </c>
      <c r="IQD12" s="61">
        <v>0</v>
      </c>
      <c r="IQE12" s="61">
        <v>0</v>
      </c>
      <c r="IQF12" s="61">
        <v>0</v>
      </c>
      <c r="IQG12" s="61">
        <v>0</v>
      </c>
      <c r="IQH12" s="61">
        <v>0</v>
      </c>
      <c r="IQI12" s="61">
        <v>0</v>
      </c>
      <c r="IQJ12" s="61">
        <v>0</v>
      </c>
      <c r="IQK12" s="61">
        <v>0</v>
      </c>
      <c r="IQL12" s="61">
        <v>0</v>
      </c>
      <c r="IQM12" s="61">
        <v>0</v>
      </c>
      <c r="IQN12" s="61">
        <v>0</v>
      </c>
      <c r="IQO12" s="61">
        <v>0</v>
      </c>
      <c r="IQP12" s="61">
        <v>0</v>
      </c>
      <c r="IQQ12" s="61">
        <v>0</v>
      </c>
      <c r="IQR12" s="61">
        <v>0</v>
      </c>
      <c r="IQS12" s="61">
        <v>0</v>
      </c>
      <c r="IQT12" s="61">
        <v>0</v>
      </c>
      <c r="IQU12" s="61">
        <v>0</v>
      </c>
      <c r="IQV12" s="61">
        <v>0</v>
      </c>
      <c r="IQW12" s="61">
        <v>0</v>
      </c>
      <c r="IQX12" s="61">
        <v>0</v>
      </c>
      <c r="IQY12" s="61">
        <v>0</v>
      </c>
      <c r="IQZ12" s="61">
        <v>0</v>
      </c>
      <c r="IRA12" s="61">
        <v>0</v>
      </c>
      <c r="IRB12" s="61">
        <v>0</v>
      </c>
      <c r="IRC12" s="61">
        <v>0</v>
      </c>
      <c r="IRD12" s="61">
        <v>0</v>
      </c>
      <c r="IRE12" s="61">
        <v>0</v>
      </c>
      <c r="IRF12" s="61">
        <v>0</v>
      </c>
      <c r="IRG12" s="61">
        <v>0</v>
      </c>
      <c r="IRH12" s="61">
        <v>0</v>
      </c>
      <c r="IRI12" s="61">
        <v>0</v>
      </c>
      <c r="IRJ12" s="61">
        <v>0</v>
      </c>
      <c r="IRK12" s="61">
        <v>0</v>
      </c>
      <c r="IRL12" s="61">
        <v>0</v>
      </c>
      <c r="IRM12" s="61">
        <v>0</v>
      </c>
      <c r="IRN12" s="61">
        <v>0</v>
      </c>
      <c r="IRO12" s="61">
        <v>0</v>
      </c>
      <c r="IRP12" s="61">
        <v>0</v>
      </c>
      <c r="IRQ12" s="61">
        <v>0</v>
      </c>
      <c r="IRR12" s="61">
        <v>0</v>
      </c>
      <c r="IRS12" s="61">
        <v>0</v>
      </c>
      <c r="IRT12" s="61">
        <v>0</v>
      </c>
      <c r="IRU12" s="61">
        <v>0</v>
      </c>
      <c r="IRV12" s="61">
        <v>0</v>
      </c>
      <c r="IRW12" s="61">
        <v>0</v>
      </c>
      <c r="IRX12" s="61">
        <v>0</v>
      </c>
      <c r="IRY12" s="61">
        <v>0</v>
      </c>
      <c r="IRZ12" s="61">
        <v>0</v>
      </c>
      <c r="ISA12" s="61">
        <v>0</v>
      </c>
      <c r="ISB12" s="61">
        <v>0</v>
      </c>
      <c r="ISC12" s="61">
        <v>0</v>
      </c>
      <c r="ISD12" s="61">
        <v>0</v>
      </c>
      <c r="ISE12" s="61">
        <v>0</v>
      </c>
      <c r="ISF12" s="61">
        <v>0</v>
      </c>
      <c r="ISG12" s="61">
        <v>0</v>
      </c>
      <c r="ISH12" s="61">
        <v>0</v>
      </c>
      <c r="ISI12" s="61">
        <v>0</v>
      </c>
      <c r="ISJ12" s="61">
        <v>0</v>
      </c>
      <c r="ISK12" s="61">
        <v>0</v>
      </c>
      <c r="ISL12" s="61">
        <v>0</v>
      </c>
      <c r="ISM12" s="61">
        <v>0</v>
      </c>
      <c r="ISN12" s="61">
        <v>0</v>
      </c>
      <c r="ISO12" s="61">
        <v>0</v>
      </c>
      <c r="ISP12" s="61">
        <v>0</v>
      </c>
      <c r="ISQ12" s="61">
        <v>0</v>
      </c>
      <c r="ISR12" s="61">
        <v>0</v>
      </c>
      <c r="ISS12" s="61">
        <v>0</v>
      </c>
      <c r="IST12" s="61">
        <v>0</v>
      </c>
      <c r="ISU12" s="61">
        <v>0</v>
      </c>
      <c r="ISV12" s="61">
        <v>0</v>
      </c>
      <c r="ISW12" s="61">
        <v>0</v>
      </c>
      <c r="ISX12" s="61">
        <v>0</v>
      </c>
      <c r="ISY12" s="61">
        <v>0</v>
      </c>
      <c r="ISZ12" s="61">
        <v>0</v>
      </c>
      <c r="ITA12" s="61">
        <v>0</v>
      </c>
      <c r="ITB12" s="61">
        <v>0</v>
      </c>
      <c r="ITC12" s="61">
        <v>0</v>
      </c>
      <c r="ITD12" s="61">
        <v>0</v>
      </c>
      <c r="ITE12" s="61">
        <v>0</v>
      </c>
      <c r="ITF12" s="61">
        <v>0</v>
      </c>
      <c r="ITG12" s="61">
        <v>0</v>
      </c>
      <c r="ITH12" s="61">
        <v>0</v>
      </c>
      <c r="ITI12" s="61">
        <v>0</v>
      </c>
      <c r="ITJ12" s="61">
        <v>0</v>
      </c>
      <c r="ITK12" s="61">
        <v>0</v>
      </c>
      <c r="ITL12" s="61">
        <v>0</v>
      </c>
      <c r="ITM12" s="61">
        <v>0</v>
      </c>
      <c r="ITN12" s="61">
        <v>4001</v>
      </c>
      <c r="ITQ12" s="61">
        <v>4200</v>
      </c>
      <c r="ITR12" s="61">
        <v>0</v>
      </c>
      <c r="ITS12" s="61">
        <v>0</v>
      </c>
      <c r="ITT12" s="61">
        <v>0</v>
      </c>
      <c r="ITU12" s="61">
        <v>0</v>
      </c>
      <c r="ITV12" s="61">
        <v>0</v>
      </c>
      <c r="ITW12" s="61">
        <v>4200</v>
      </c>
      <c r="ITX12" s="61">
        <v>4000</v>
      </c>
      <c r="IUA12" s="61">
        <v>2.78</v>
      </c>
      <c r="IUB12" s="61">
        <v>0</v>
      </c>
      <c r="IUC12" s="61">
        <v>0</v>
      </c>
      <c r="IUD12" s="61">
        <v>0</v>
      </c>
      <c r="IUE12" s="61">
        <v>0</v>
      </c>
      <c r="IUF12" s="61">
        <v>0</v>
      </c>
      <c r="IUG12" s="61">
        <v>0</v>
      </c>
      <c r="IUH12" s="61">
        <v>0</v>
      </c>
      <c r="IUI12" s="61">
        <v>947.1</v>
      </c>
      <c r="IUJ12" s="61">
        <v>4.7</v>
      </c>
      <c r="IUK12" s="61">
        <v>-36.380000000000003</v>
      </c>
      <c r="IUL12" s="61">
        <v>4.1429999999999998</v>
      </c>
      <c r="IUN12" s="61">
        <v>0.91490909090909089</v>
      </c>
      <c r="IUO12" s="61">
        <v>0</v>
      </c>
      <c r="IUP12" s="61">
        <v>0.72</v>
      </c>
      <c r="IUQ12" s="61">
        <v>0</v>
      </c>
      <c r="IUR12" s="61">
        <v>0</v>
      </c>
      <c r="IUS12" s="61">
        <v>0</v>
      </c>
      <c r="IUT12" s="61">
        <v>2.2200000000000002</v>
      </c>
      <c r="IUU12" s="61">
        <v>1</v>
      </c>
      <c r="IUV12" s="61">
        <v>0</v>
      </c>
      <c r="IUW12" s="61">
        <v>1</v>
      </c>
      <c r="IUX12" s="61">
        <v>0</v>
      </c>
      <c r="IUY12" s="61">
        <v>0</v>
      </c>
      <c r="IUZ12" s="61">
        <v>0</v>
      </c>
      <c r="IVA12" s="61">
        <v>0</v>
      </c>
      <c r="IVB12" s="61">
        <v>0</v>
      </c>
      <c r="IVC12" s="61">
        <v>0</v>
      </c>
      <c r="IVD12" s="61">
        <v>0</v>
      </c>
      <c r="IVE12" s="61">
        <v>0</v>
      </c>
      <c r="IVF12" s="61">
        <v>0</v>
      </c>
      <c r="IVG12" s="61">
        <v>0</v>
      </c>
      <c r="IVH12" s="61">
        <v>0</v>
      </c>
      <c r="IVI12" s="61">
        <v>0</v>
      </c>
      <c r="IVJ12" s="61">
        <v>0</v>
      </c>
      <c r="IVK12" s="61">
        <v>0</v>
      </c>
      <c r="IVL12" s="61">
        <v>0</v>
      </c>
      <c r="IVM12" s="61">
        <v>0</v>
      </c>
      <c r="IVN12" s="61">
        <v>0</v>
      </c>
      <c r="IVO12" s="61">
        <v>0</v>
      </c>
      <c r="IVP12" s="61">
        <v>51.9</v>
      </c>
      <c r="IVQ12" s="61">
        <v>0</v>
      </c>
      <c r="IVR12" s="61">
        <v>0</v>
      </c>
      <c r="IVS12" s="61">
        <v>0</v>
      </c>
      <c r="IVT12" s="61">
        <v>0</v>
      </c>
      <c r="IVU12" s="61">
        <v>0</v>
      </c>
      <c r="IVV12" s="61">
        <v>0</v>
      </c>
      <c r="IVW12" s="61">
        <v>0</v>
      </c>
      <c r="IVX12" s="61">
        <v>0</v>
      </c>
      <c r="IVY12" s="61">
        <v>0</v>
      </c>
      <c r="IVZ12" s="61">
        <v>0</v>
      </c>
      <c r="IWA12" s="61">
        <v>0</v>
      </c>
      <c r="IWB12" s="61">
        <v>0</v>
      </c>
      <c r="IWC12" s="61">
        <v>0</v>
      </c>
      <c r="IWD12" s="61">
        <v>0</v>
      </c>
      <c r="IWE12" s="61">
        <v>0</v>
      </c>
      <c r="IWF12" s="61">
        <v>0</v>
      </c>
      <c r="IWG12" s="61">
        <v>0</v>
      </c>
      <c r="IWH12" s="61">
        <v>0</v>
      </c>
      <c r="IWI12" s="61">
        <v>0</v>
      </c>
      <c r="IWJ12" s="61">
        <v>0</v>
      </c>
      <c r="IWK12" s="61">
        <v>0</v>
      </c>
      <c r="IWL12" s="61">
        <v>0</v>
      </c>
      <c r="IWM12" s="61">
        <v>0</v>
      </c>
      <c r="IWN12" s="61">
        <v>0</v>
      </c>
      <c r="IWO12" s="61">
        <v>384</v>
      </c>
      <c r="IWP12" s="61">
        <v>370</v>
      </c>
      <c r="IWQ12" s="61">
        <v>371</v>
      </c>
      <c r="IWR12" s="61">
        <v>376</v>
      </c>
      <c r="IWS12" s="61">
        <v>384</v>
      </c>
      <c r="IWT12" s="61">
        <v>373</v>
      </c>
      <c r="IWU12" s="61">
        <v>376</v>
      </c>
      <c r="IWV12" s="61">
        <v>373</v>
      </c>
      <c r="IWW12" s="61">
        <v>383</v>
      </c>
      <c r="IWX12" s="61">
        <v>383</v>
      </c>
      <c r="IWY12" s="61">
        <v>385</v>
      </c>
      <c r="IWZ12" s="61">
        <v>383</v>
      </c>
      <c r="IXA12" s="61">
        <v>381</v>
      </c>
      <c r="IXB12" s="61">
        <v>376</v>
      </c>
      <c r="IXC12" s="61">
        <v>372</v>
      </c>
      <c r="IXD12" s="61">
        <v>371</v>
      </c>
      <c r="IXE12" s="61">
        <v>370</v>
      </c>
      <c r="IXF12" s="61">
        <v>383</v>
      </c>
      <c r="IXG12" s="61">
        <v>383</v>
      </c>
      <c r="IXH12" s="61">
        <v>383</v>
      </c>
      <c r="IXI12" s="61">
        <v>381</v>
      </c>
      <c r="IXJ12" s="61">
        <v>371</v>
      </c>
      <c r="IXK12" s="61">
        <v>370</v>
      </c>
      <c r="IXL12" s="61">
        <v>379</v>
      </c>
      <c r="IXM12" s="61">
        <v>507</v>
      </c>
      <c r="IXN12" s="61">
        <v>504</v>
      </c>
      <c r="IXO12" s="61">
        <v>494</v>
      </c>
      <c r="IXP12" s="61">
        <v>497</v>
      </c>
      <c r="IXQ12" s="61">
        <v>489</v>
      </c>
      <c r="IXR12" s="61">
        <v>496</v>
      </c>
      <c r="IXS12" s="61">
        <v>505</v>
      </c>
      <c r="IXT12" s="61">
        <v>505</v>
      </c>
      <c r="IXU12" s="61">
        <v>500</v>
      </c>
      <c r="IXV12" s="61">
        <v>507</v>
      </c>
      <c r="IXW12" s="61">
        <v>503</v>
      </c>
      <c r="IXX12" s="61">
        <v>507</v>
      </c>
      <c r="IXY12" s="61">
        <v>496</v>
      </c>
      <c r="IXZ12" s="61">
        <v>496</v>
      </c>
      <c r="IYA12" s="61">
        <v>496</v>
      </c>
      <c r="IYB12" s="61">
        <v>493</v>
      </c>
      <c r="IYC12" s="61">
        <v>498</v>
      </c>
      <c r="IYD12" s="61">
        <v>504</v>
      </c>
      <c r="IYE12" s="61">
        <v>503</v>
      </c>
      <c r="IYF12" s="61">
        <v>505</v>
      </c>
      <c r="IYG12" s="61">
        <v>502</v>
      </c>
      <c r="IYH12" s="61">
        <v>506</v>
      </c>
      <c r="IYI12" s="61">
        <v>494</v>
      </c>
      <c r="IYJ12" s="61">
        <v>503</v>
      </c>
      <c r="IYL12" s="61" t="s">
        <v>7684</v>
      </c>
      <c r="IYM12" s="61">
        <v>30</v>
      </c>
      <c r="IYN12" s="61">
        <v>43</v>
      </c>
      <c r="IYO12" s="61">
        <v>42</v>
      </c>
      <c r="IYP12" s="61">
        <v>43</v>
      </c>
      <c r="IYQ12" s="61">
        <v>44</v>
      </c>
      <c r="IYR12" s="61">
        <v>43</v>
      </c>
      <c r="IYS12" s="61">
        <v>43</v>
      </c>
      <c r="IYT12" s="61">
        <v>42</v>
      </c>
      <c r="IYU12" s="61">
        <v>43</v>
      </c>
      <c r="IYV12" s="61">
        <v>43</v>
      </c>
      <c r="IYW12" s="61">
        <v>43</v>
      </c>
      <c r="IYX12" s="61">
        <v>41</v>
      </c>
      <c r="IYY12" s="61">
        <v>38</v>
      </c>
      <c r="IYZ12" s="61">
        <v>41</v>
      </c>
      <c r="IZA12" s="61">
        <v>43</v>
      </c>
      <c r="IZB12" s="61">
        <v>44</v>
      </c>
      <c r="IZC12" s="61">
        <v>43</v>
      </c>
      <c r="IZD12" s="61">
        <v>43</v>
      </c>
      <c r="IZE12" s="61">
        <v>43</v>
      </c>
      <c r="IZF12" s="61">
        <v>0</v>
      </c>
      <c r="IZG12" s="61">
        <v>0</v>
      </c>
      <c r="IZH12" s="61">
        <v>1911</v>
      </c>
      <c r="IZI12" s="61">
        <v>1878</v>
      </c>
      <c r="IZJ12" s="61">
        <v>1628</v>
      </c>
      <c r="IZK12" s="61">
        <v>1745</v>
      </c>
      <c r="IZL12" s="61">
        <v>1966</v>
      </c>
      <c r="IZM12" s="61">
        <v>1898</v>
      </c>
      <c r="IZN12" s="61">
        <v>1950</v>
      </c>
      <c r="IZO12" s="61">
        <v>1993</v>
      </c>
      <c r="IZP12" s="61">
        <v>1896</v>
      </c>
      <c r="IZQ12" s="61">
        <v>2052</v>
      </c>
      <c r="IZR12" s="61">
        <v>1751</v>
      </c>
      <c r="IZS12" s="61">
        <v>1877</v>
      </c>
      <c r="IZT12" s="61">
        <v>1814</v>
      </c>
      <c r="IZU12" s="61">
        <v>1999</v>
      </c>
      <c r="IZV12" s="61">
        <v>1845</v>
      </c>
      <c r="IZW12" s="61">
        <v>1769</v>
      </c>
      <c r="IZX12" s="61">
        <v>1438</v>
      </c>
      <c r="IZY12" s="61">
        <v>1985</v>
      </c>
      <c r="IZZ12" s="61">
        <v>1824</v>
      </c>
      <c r="JAA12" s="61">
        <v>2093</v>
      </c>
      <c r="JAB12" s="61">
        <v>1895</v>
      </c>
      <c r="JAC12" s="61">
        <v>1842</v>
      </c>
      <c r="JAD12" s="61">
        <v>1998</v>
      </c>
      <c r="JAE12" s="61">
        <v>1862</v>
      </c>
      <c r="JAG12" s="61">
        <v>0</v>
      </c>
      <c r="JAH12" s="61">
        <v>0</v>
      </c>
      <c r="JAT12" s="61">
        <v>71.2</v>
      </c>
      <c r="JAU12" s="61">
        <v>0</v>
      </c>
      <c r="JAV12" s="61">
        <v>0</v>
      </c>
      <c r="JAW12" s="61">
        <v>0</v>
      </c>
      <c r="JAX12" s="61">
        <v>0</v>
      </c>
      <c r="JAY12" s="61">
        <v>0</v>
      </c>
      <c r="JAZ12" s="61">
        <v>0</v>
      </c>
      <c r="JBA12" s="61">
        <v>80</v>
      </c>
      <c r="JBB12" s="61">
        <v>0</v>
      </c>
      <c r="JBC12" s="61">
        <v>0</v>
      </c>
      <c r="JBD12" s="61">
        <v>0</v>
      </c>
      <c r="JBE12" s="61">
        <v>247.8</v>
      </c>
      <c r="JBF12" s="61">
        <v>0</v>
      </c>
      <c r="JBG12" s="61">
        <v>0</v>
      </c>
      <c r="JBH12" s="61">
        <v>0</v>
      </c>
      <c r="JBI12" s="61">
        <v>1082</v>
      </c>
      <c r="JBJ12" s="61">
        <v>0</v>
      </c>
      <c r="JBK12" s="61">
        <v>0</v>
      </c>
      <c r="JBL12" s="61">
        <v>0</v>
      </c>
      <c r="JBM12" s="61">
        <v>21.5</v>
      </c>
      <c r="JBN12" s="61">
        <v>0</v>
      </c>
      <c r="JBO12" s="61">
        <v>0</v>
      </c>
      <c r="JBP12" s="61">
        <v>0</v>
      </c>
      <c r="JBQ12" s="61">
        <v>1.867</v>
      </c>
      <c r="JBU12" s="61">
        <v>29.7</v>
      </c>
      <c r="JBV12" s="61">
        <v>0</v>
      </c>
      <c r="JBW12" s="61">
        <v>0</v>
      </c>
      <c r="JBX12" s="61">
        <v>0</v>
      </c>
      <c r="JBY12" s="61">
        <v>0</v>
      </c>
      <c r="JBZ12" s="61">
        <v>0</v>
      </c>
      <c r="JCA12" s="61">
        <v>0</v>
      </c>
      <c r="JCB12" s="61">
        <v>0</v>
      </c>
      <c r="JLM12" s="61">
        <v>0</v>
      </c>
      <c r="JLN12" s="61">
        <v>0</v>
      </c>
      <c r="JLO12" s="61">
        <v>1</v>
      </c>
      <c r="JLP12" s="61">
        <v>1</v>
      </c>
      <c r="JLQ12" s="61">
        <v>27</v>
      </c>
      <c r="JLR12" s="61">
        <v>0</v>
      </c>
      <c r="JLS12" s="61">
        <v>100</v>
      </c>
      <c r="JLT12" s="61">
        <v>99.6</v>
      </c>
      <c r="JLU12" s="61">
        <v>99.3</v>
      </c>
      <c r="JLV12" s="61">
        <v>0</v>
      </c>
      <c r="JLW12" s="61">
        <v>0</v>
      </c>
      <c r="JLX12" s="61">
        <v>18.3</v>
      </c>
      <c r="JLY12" s="61">
        <v>17.899999999999999</v>
      </c>
      <c r="JLZ12" s="61">
        <v>0</v>
      </c>
      <c r="JMA12" s="61">
        <v>18.100000000000001</v>
      </c>
      <c r="JMB12" s="61">
        <v>0</v>
      </c>
      <c r="JMC12" s="61">
        <v>0</v>
      </c>
      <c r="JMD12" s="61">
        <v>0</v>
      </c>
      <c r="JME12" s="61">
        <v>5.26</v>
      </c>
      <c r="JMG12" s="61">
        <v>0</v>
      </c>
      <c r="JMH12" s="61">
        <v>0</v>
      </c>
      <c r="JMI12" s="61">
        <v>0</v>
      </c>
      <c r="JMJ12" s="61">
        <v>0</v>
      </c>
      <c r="JML12" s="61">
        <v>100</v>
      </c>
      <c r="JMM12" s="61">
        <v>100</v>
      </c>
      <c r="JMN12" s="61">
        <v>100</v>
      </c>
      <c r="JMO12" s="61">
        <v>100</v>
      </c>
      <c r="JMP12" s="61">
        <v>18.3</v>
      </c>
      <c r="JMQ12" s="61">
        <v>18.3</v>
      </c>
      <c r="JMR12" s="61">
        <v>18.3</v>
      </c>
      <c r="JMS12" s="61">
        <v>18.3</v>
      </c>
      <c r="JMU12" s="61">
        <v>1500</v>
      </c>
      <c r="JMV12" s="61">
        <v>1501</v>
      </c>
      <c r="JMX12" s="61">
        <v>71.8</v>
      </c>
      <c r="JNA12" s="61">
        <v>0</v>
      </c>
      <c r="JNB12" s="61">
        <v>0</v>
      </c>
      <c r="JNC12" s="61" t="s">
        <v>147</v>
      </c>
    </row>
    <row r="13" spans="1:7258" ht="15" customHeight="1" x14ac:dyDescent="0.2">
      <c r="A13" s="258">
        <v>8</v>
      </c>
      <c r="B13" s="107" t="s">
        <v>7760</v>
      </c>
      <c r="C13" s="101">
        <v>33.948999999999998</v>
      </c>
      <c r="D13" s="61">
        <v>1.0890000152999999</v>
      </c>
      <c r="E13" s="61">
        <v>0</v>
      </c>
      <c r="F13" s="61" t="s">
        <v>8236</v>
      </c>
      <c r="G13" s="61">
        <v>0</v>
      </c>
      <c r="H13" s="6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-0.92</v>
      </c>
      <c r="N13" s="61">
        <v>3.88</v>
      </c>
      <c r="O13" s="61">
        <v>0</v>
      </c>
      <c r="P13" s="61">
        <v>0</v>
      </c>
      <c r="Q13" s="61">
        <v>0</v>
      </c>
      <c r="R13" s="61">
        <v>-516</v>
      </c>
      <c r="S13" s="61">
        <v>0</v>
      </c>
      <c r="T13" s="61">
        <v>3.87</v>
      </c>
      <c r="U13" s="61">
        <v>0</v>
      </c>
      <c r="V13" s="61">
        <v>2.87</v>
      </c>
      <c r="W13" s="61">
        <v>3.57</v>
      </c>
      <c r="X13" s="61">
        <v>-3270</v>
      </c>
      <c r="Y13" s="61">
        <v>0</v>
      </c>
      <c r="AC13" s="61">
        <v>0</v>
      </c>
      <c r="AD13" s="61">
        <v>0</v>
      </c>
      <c r="AF13" s="61">
        <v>0</v>
      </c>
      <c r="AG13" s="61">
        <v>4.96</v>
      </c>
      <c r="AI13" s="61">
        <v>4.97</v>
      </c>
      <c r="AM13" s="61" t="s">
        <v>7826</v>
      </c>
      <c r="AN13" s="61">
        <v>7354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  <c r="AY13" s="61">
        <v>0</v>
      </c>
      <c r="AZ13" s="61">
        <v>0</v>
      </c>
      <c r="BA13" s="61">
        <v>0</v>
      </c>
      <c r="BB13" s="61">
        <v>0</v>
      </c>
      <c r="BC13" s="61">
        <v>0</v>
      </c>
      <c r="BD13" s="61">
        <v>0</v>
      </c>
      <c r="BE13" s="61">
        <v>0</v>
      </c>
      <c r="BF13" s="61">
        <v>0</v>
      </c>
      <c r="BG13" s="61">
        <v>0</v>
      </c>
      <c r="BH13" s="61">
        <v>0</v>
      </c>
      <c r="BI13" s="61">
        <v>0</v>
      </c>
      <c r="BJ13" s="61">
        <v>0</v>
      </c>
      <c r="BK13" s="61">
        <v>0</v>
      </c>
      <c r="BL13" s="61">
        <v>0</v>
      </c>
      <c r="BM13" s="61">
        <v>0</v>
      </c>
      <c r="BN13" s="61">
        <v>0</v>
      </c>
      <c r="BO13" s="61">
        <v>0</v>
      </c>
      <c r="BP13" s="61">
        <v>0</v>
      </c>
      <c r="BQ13" s="61">
        <v>0</v>
      </c>
      <c r="BR13" s="61">
        <v>0</v>
      </c>
      <c r="BS13" s="61">
        <v>0</v>
      </c>
      <c r="BT13" s="61">
        <v>0</v>
      </c>
      <c r="BU13" s="61">
        <v>0</v>
      </c>
      <c r="BV13" s="61">
        <v>0</v>
      </c>
      <c r="BW13" s="61">
        <v>0</v>
      </c>
      <c r="BX13" s="61">
        <v>0</v>
      </c>
      <c r="BY13" s="61">
        <v>0</v>
      </c>
      <c r="CA13" s="61">
        <v>1</v>
      </c>
      <c r="CB13" s="61">
        <v>0</v>
      </c>
      <c r="CC13" s="61">
        <v>1</v>
      </c>
      <c r="CD13" s="61">
        <v>1</v>
      </c>
      <c r="CE13" s="61">
        <v>1</v>
      </c>
      <c r="CF13" s="61">
        <v>0</v>
      </c>
      <c r="CI13" s="61">
        <v>0</v>
      </c>
      <c r="CJ13" s="61">
        <v>0</v>
      </c>
      <c r="CL13" s="61">
        <v>0</v>
      </c>
      <c r="CP13" s="61">
        <v>0</v>
      </c>
      <c r="CQ13" s="61">
        <v>0</v>
      </c>
      <c r="CR13" s="61">
        <v>0</v>
      </c>
      <c r="CV13" s="61">
        <v>0</v>
      </c>
      <c r="CW13" s="61">
        <v>0</v>
      </c>
      <c r="CX13" s="61">
        <v>0</v>
      </c>
      <c r="CY13" s="61">
        <v>0</v>
      </c>
      <c r="CZ13" s="61">
        <v>0</v>
      </c>
      <c r="DA13" s="61">
        <v>0</v>
      </c>
      <c r="DB13" s="61">
        <v>0</v>
      </c>
      <c r="DC13" s="61">
        <v>0</v>
      </c>
      <c r="DD13" s="61">
        <v>0</v>
      </c>
      <c r="DE13" s="61">
        <v>0</v>
      </c>
      <c r="DF13" s="61">
        <v>0</v>
      </c>
      <c r="DG13" s="61">
        <v>0</v>
      </c>
      <c r="DH13" s="61">
        <v>0</v>
      </c>
      <c r="DI13" s="61">
        <v>0</v>
      </c>
      <c r="DJ13" s="61">
        <v>0</v>
      </c>
      <c r="DK13" s="61">
        <v>0</v>
      </c>
      <c r="DL13" s="61">
        <v>0</v>
      </c>
      <c r="DM13" s="61">
        <v>0</v>
      </c>
      <c r="DN13" s="61">
        <v>0</v>
      </c>
      <c r="DO13" s="61">
        <v>0</v>
      </c>
      <c r="DP13" s="61">
        <v>0</v>
      </c>
      <c r="DQ13" s="61">
        <v>0</v>
      </c>
      <c r="DR13" s="61">
        <v>0</v>
      </c>
      <c r="DS13" s="61">
        <v>0</v>
      </c>
      <c r="DT13" s="61">
        <v>0</v>
      </c>
      <c r="DU13" s="61">
        <v>0</v>
      </c>
      <c r="DV13" s="61">
        <v>0</v>
      </c>
      <c r="DW13" s="61">
        <v>0</v>
      </c>
      <c r="DX13" s="61">
        <v>0</v>
      </c>
      <c r="DY13" s="61">
        <v>0</v>
      </c>
      <c r="DZ13" s="61">
        <v>0</v>
      </c>
      <c r="EA13" s="61">
        <v>0</v>
      </c>
      <c r="EB13" s="61">
        <v>0</v>
      </c>
      <c r="EC13" s="61">
        <v>0</v>
      </c>
      <c r="ED13" s="61">
        <v>0</v>
      </c>
      <c r="EE13" s="61">
        <v>0</v>
      </c>
      <c r="EF13" s="61">
        <v>0</v>
      </c>
      <c r="EG13" s="61">
        <v>0</v>
      </c>
      <c r="EH13" s="61">
        <v>0</v>
      </c>
      <c r="EI13" s="61">
        <v>0</v>
      </c>
      <c r="EJ13" s="61">
        <v>0</v>
      </c>
      <c r="EK13" s="61">
        <v>0</v>
      </c>
      <c r="EL13" s="61">
        <v>0</v>
      </c>
      <c r="EM13" s="61">
        <v>0</v>
      </c>
      <c r="EN13" s="61">
        <v>0</v>
      </c>
      <c r="EO13" s="61">
        <v>0</v>
      </c>
      <c r="EP13" s="61">
        <v>0</v>
      </c>
      <c r="EQ13" s="61">
        <v>0</v>
      </c>
      <c r="ER13" s="61">
        <v>0</v>
      </c>
      <c r="ES13" s="61">
        <v>0</v>
      </c>
      <c r="ET13" s="61">
        <v>0</v>
      </c>
      <c r="EU13" s="61">
        <v>0.06</v>
      </c>
      <c r="EV13" s="61">
        <v>0.01</v>
      </c>
      <c r="FA13" s="61">
        <v>9743</v>
      </c>
      <c r="FB13" s="61">
        <v>18447</v>
      </c>
      <c r="FC13" s="61">
        <v>9787</v>
      </c>
      <c r="FD13" s="61">
        <v>9873</v>
      </c>
      <c r="FE13" s="61">
        <v>9829</v>
      </c>
      <c r="FF13" s="61">
        <v>9873</v>
      </c>
      <c r="FG13" s="61">
        <v>9829</v>
      </c>
      <c r="FH13" s="61">
        <v>0</v>
      </c>
      <c r="FI13" s="61">
        <v>0</v>
      </c>
      <c r="FJ13" s="61">
        <v>19097</v>
      </c>
      <c r="FK13" s="61">
        <v>749</v>
      </c>
      <c r="FL13" s="61">
        <v>47</v>
      </c>
      <c r="FM13" s="61">
        <v>18756</v>
      </c>
      <c r="FN13" s="61">
        <v>8756</v>
      </c>
      <c r="FO13" s="61">
        <v>480933</v>
      </c>
      <c r="FP13" s="61">
        <v>580933</v>
      </c>
      <c r="FQ13" s="61">
        <v>690746</v>
      </c>
      <c r="FR13" s="61">
        <v>790746</v>
      </c>
      <c r="FS13" s="61">
        <v>19661</v>
      </c>
      <c r="FT13" s="61">
        <v>19661</v>
      </c>
      <c r="FU13" s="61">
        <v>19661</v>
      </c>
      <c r="FV13" s="61">
        <v>3368</v>
      </c>
      <c r="FW13" s="61">
        <v>1280</v>
      </c>
      <c r="FY13" s="61">
        <v>40.5</v>
      </c>
      <c r="FZ13" s="61">
        <v>23.5</v>
      </c>
      <c r="GA13" s="61">
        <v>70</v>
      </c>
      <c r="GB13" s="61">
        <v>71.099999999999994</v>
      </c>
      <c r="GC13" s="61">
        <v>10.3</v>
      </c>
      <c r="GD13" s="61">
        <v>69</v>
      </c>
      <c r="GE13" s="61">
        <v>65.400000000000006</v>
      </c>
      <c r="GF13" s="61">
        <v>47.4</v>
      </c>
      <c r="GG13" s="61">
        <v>28</v>
      </c>
      <c r="GH13" s="61">
        <v>-3270</v>
      </c>
      <c r="GI13" s="61">
        <v>0</v>
      </c>
      <c r="GJ13" s="61">
        <v>0.93500000000000005</v>
      </c>
      <c r="GK13" s="61">
        <v>0.93200000000000005</v>
      </c>
      <c r="GL13" s="61">
        <v>39.6</v>
      </c>
      <c r="GM13" s="61">
        <v>90</v>
      </c>
      <c r="GN13" s="61">
        <v>80.8</v>
      </c>
      <c r="GO13" s="61">
        <v>0</v>
      </c>
      <c r="GP13" s="61">
        <v>50</v>
      </c>
      <c r="GQ13" s="61">
        <v>40.5</v>
      </c>
      <c r="GR13" s="61">
        <v>0</v>
      </c>
      <c r="GS13" s="61">
        <v>75</v>
      </c>
      <c r="GT13" s="61">
        <v>84.9</v>
      </c>
      <c r="GU13" s="61">
        <v>0</v>
      </c>
      <c r="GV13" s="61">
        <v>25</v>
      </c>
      <c r="GW13" s="61">
        <v>24.7</v>
      </c>
      <c r="GX13" s="61">
        <v>66.099999999999994</v>
      </c>
      <c r="GY13" s="61">
        <v>0</v>
      </c>
      <c r="GZ13" s="61">
        <v>0</v>
      </c>
      <c r="HA13" s="61">
        <v>0</v>
      </c>
      <c r="HB13" s="61">
        <v>0</v>
      </c>
      <c r="HC13" s="61">
        <v>0</v>
      </c>
      <c r="HD13" s="61">
        <v>0</v>
      </c>
      <c r="HE13" s="61">
        <v>0</v>
      </c>
      <c r="HF13" s="61">
        <v>0</v>
      </c>
      <c r="HG13" s="61">
        <v>0</v>
      </c>
      <c r="HH13" s="61">
        <v>0</v>
      </c>
      <c r="HI13" s="61">
        <v>0</v>
      </c>
      <c r="HJ13" s="61">
        <v>0</v>
      </c>
      <c r="HK13" s="61">
        <v>0</v>
      </c>
      <c r="HL13" s="61">
        <v>0</v>
      </c>
      <c r="HM13" s="61">
        <v>0</v>
      </c>
      <c r="HN13" s="61">
        <v>0</v>
      </c>
      <c r="HO13" s="61">
        <v>0</v>
      </c>
      <c r="HP13" s="61">
        <v>0</v>
      </c>
      <c r="HQ13" s="61">
        <v>0</v>
      </c>
      <c r="HR13" s="61">
        <v>0</v>
      </c>
      <c r="HS13" s="61">
        <v>0</v>
      </c>
      <c r="HT13" s="61">
        <v>24.7</v>
      </c>
      <c r="HU13" s="61">
        <v>34.299999999999997</v>
      </c>
      <c r="HV13" s="61">
        <v>34.799999999999997</v>
      </c>
      <c r="HW13" s="61">
        <v>33.200000000000003</v>
      </c>
      <c r="HX13" s="61">
        <v>55.6</v>
      </c>
      <c r="HY13" s="61">
        <v>0</v>
      </c>
      <c r="HZ13" s="61">
        <v>0</v>
      </c>
      <c r="IA13" s="61">
        <v>0</v>
      </c>
      <c r="IB13" s="61">
        <v>0</v>
      </c>
      <c r="KD13" s="61">
        <v>2</v>
      </c>
      <c r="KE13" s="61">
        <v>2</v>
      </c>
      <c r="KF13" s="61">
        <v>2</v>
      </c>
      <c r="KG13" s="61">
        <v>2</v>
      </c>
      <c r="KH13" s="61">
        <v>2</v>
      </c>
      <c r="KI13" s="61">
        <v>2</v>
      </c>
      <c r="KJ13" s="61">
        <v>2</v>
      </c>
      <c r="KK13" s="61">
        <v>2</v>
      </c>
      <c r="KL13" s="61">
        <v>2</v>
      </c>
      <c r="KM13" s="61">
        <v>2</v>
      </c>
      <c r="KN13" s="61">
        <v>2</v>
      </c>
      <c r="KO13" s="61">
        <v>2</v>
      </c>
      <c r="KP13" s="61">
        <v>2</v>
      </c>
      <c r="KQ13" s="61">
        <v>2</v>
      </c>
      <c r="KR13" s="61">
        <v>2</v>
      </c>
      <c r="KS13" s="61">
        <v>2</v>
      </c>
      <c r="KT13" s="61">
        <v>2</v>
      </c>
      <c r="KU13" s="61">
        <v>2</v>
      </c>
      <c r="KV13" s="61">
        <v>2</v>
      </c>
      <c r="KW13" s="61">
        <v>2</v>
      </c>
      <c r="OS13" s="61">
        <v>41.719447949264023</v>
      </c>
      <c r="OT13" s="61">
        <v>41.664739304805728</v>
      </c>
      <c r="PY13" s="61">
        <v>0</v>
      </c>
      <c r="QL13" s="61">
        <v>0</v>
      </c>
      <c r="QM13" s="61">
        <v>0</v>
      </c>
      <c r="QO13" s="61">
        <v>0</v>
      </c>
      <c r="QP13" s="61">
        <v>0</v>
      </c>
      <c r="QQ13" s="61">
        <v>0</v>
      </c>
      <c r="QS13" s="61">
        <v>0</v>
      </c>
      <c r="QU13" s="61">
        <v>0</v>
      </c>
      <c r="RP13" s="61">
        <v>0</v>
      </c>
      <c r="SG13" s="61">
        <v>0</v>
      </c>
      <c r="SH13" s="61">
        <v>0</v>
      </c>
      <c r="SI13" s="61">
        <v>0</v>
      </c>
      <c r="SK13" s="61">
        <v>0</v>
      </c>
      <c r="SM13" s="61">
        <v>0</v>
      </c>
      <c r="SN13" s="61">
        <v>0</v>
      </c>
      <c r="SP13" s="61">
        <v>1608354177082</v>
      </c>
      <c r="SQ13" s="61">
        <v>0</v>
      </c>
      <c r="SR13" s="61">
        <v>38</v>
      </c>
      <c r="SS13" s="61">
        <v>1.006</v>
      </c>
      <c r="SU13" s="61">
        <v>0</v>
      </c>
      <c r="SV13" s="61">
        <v>0</v>
      </c>
      <c r="SX13" s="61">
        <v>20.3</v>
      </c>
      <c r="SY13" s="61">
        <v>0.69999999999999929</v>
      </c>
      <c r="TA13" s="61">
        <v>9254</v>
      </c>
      <c r="TJ13" s="61">
        <v>0</v>
      </c>
      <c r="TK13" s="61">
        <v>0</v>
      </c>
      <c r="TL13" s="61">
        <v>0</v>
      </c>
      <c r="TM13" s="61">
        <v>0</v>
      </c>
      <c r="TN13" s="61">
        <v>0</v>
      </c>
      <c r="TO13" s="61">
        <v>0</v>
      </c>
      <c r="TP13" s="61">
        <v>0</v>
      </c>
      <c r="TQ13" s="61">
        <v>0</v>
      </c>
      <c r="TR13" s="61">
        <v>548</v>
      </c>
      <c r="TS13" s="61">
        <v>534</v>
      </c>
      <c r="TT13" s="61">
        <v>533</v>
      </c>
      <c r="TU13" s="61">
        <v>540</v>
      </c>
      <c r="TV13" s="61">
        <v>540</v>
      </c>
      <c r="TW13" s="61">
        <v>542</v>
      </c>
      <c r="TX13" s="61">
        <v>543</v>
      </c>
      <c r="TY13" s="61">
        <v>541</v>
      </c>
      <c r="TZ13" s="61">
        <v>543</v>
      </c>
      <c r="UA13" s="61">
        <v>528</v>
      </c>
      <c r="UB13" s="61">
        <v>540</v>
      </c>
      <c r="UC13" s="61">
        <v>545</v>
      </c>
      <c r="UD13" s="61">
        <v>545</v>
      </c>
      <c r="UE13" s="61">
        <v>546</v>
      </c>
      <c r="UF13" s="61">
        <v>541</v>
      </c>
      <c r="UG13" s="61">
        <v>540</v>
      </c>
      <c r="UH13" s="61">
        <v>0</v>
      </c>
      <c r="UI13" s="61">
        <v>0</v>
      </c>
      <c r="UJ13" s="61">
        <v>0</v>
      </c>
      <c r="UK13" s="61">
        <v>0</v>
      </c>
      <c r="UL13" s="61">
        <v>0</v>
      </c>
      <c r="UM13" s="61">
        <v>0</v>
      </c>
      <c r="UN13" s="61">
        <v>0</v>
      </c>
      <c r="UO13" s="61">
        <v>0</v>
      </c>
      <c r="UP13" s="61">
        <v>540</v>
      </c>
      <c r="UQ13" s="61">
        <v>539</v>
      </c>
      <c r="UR13" s="61">
        <v>548</v>
      </c>
      <c r="US13" s="61">
        <v>546</v>
      </c>
      <c r="UT13" s="61">
        <v>528</v>
      </c>
      <c r="UU13" s="61">
        <v>531</v>
      </c>
      <c r="UV13" s="61">
        <v>0</v>
      </c>
      <c r="UW13" s="61">
        <v>405</v>
      </c>
      <c r="UX13" s="61">
        <v>0</v>
      </c>
      <c r="UY13" s="61">
        <v>0</v>
      </c>
      <c r="UZ13" s="61">
        <v>0</v>
      </c>
      <c r="VA13" s="61">
        <v>15</v>
      </c>
      <c r="WR13" s="61">
        <v>0</v>
      </c>
      <c r="WS13" s="61">
        <v>1</v>
      </c>
      <c r="WT13" s="61">
        <v>0</v>
      </c>
      <c r="WU13" s="61">
        <v>0</v>
      </c>
      <c r="WV13" s="61">
        <v>0</v>
      </c>
      <c r="WW13" s="61">
        <v>0</v>
      </c>
      <c r="WX13" s="61">
        <v>0</v>
      </c>
      <c r="WY13" s="61">
        <v>0</v>
      </c>
      <c r="WZ13" s="61">
        <v>0</v>
      </c>
      <c r="XA13" s="61">
        <v>0</v>
      </c>
      <c r="XD13" s="61">
        <v>0</v>
      </c>
      <c r="XF13" s="61">
        <v>1</v>
      </c>
      <c r="XG13" s="61">
        <v>0</v>
      </c>
      <c r="XH13" s="61">
        <v>0</v>
      </c>
      <c r="XI13" s="61">
        <v>0</v>
      </c>
      <c r="XJ13" s="61">
        <v>0</v>
      </c>
      <c r="XK13" s="61">
        <v>0</v>
      </c>
      <c r="XL13" s="61">
        <v>0</v>
      </c>
      <c r="XM13" s="61">
        <v>0</v>
      </c>
      <c r="XN13" s="61">
        <v>47.1</v>
      </c>
      <c r="XO13" s="61">
        <v>29.4</v>
      </c>
      <c r="XR13" s="61">
        <v>86.8</v>
      </c>
      <c r="XS13" s="61">
        <v>85.7</v>
      </c>
      <c r="XT13" s="61">
        <v>85.2</v>
      </c>
      <c r="XU13" s="61">
        <v>40.200000000000003</v>
      </c>
      <c r="XV13" s="61">
        <v>43.1</v>
      </c>
      <c r="XW13" s="61">
        <v>29.2</v>
      </c>
      <c r="XX13" s="61">
        <v>36.991755719567578</v>
      </c>
      <c r="XY13" s="61">
        <v>33.055376079989912</v>
      </c>
      <c r="XZ13" s="61">
        <v>1</v>
      </c>
      <c r="YA13" s="61">
        <v>1606540156493</v>
      </c>
      <c r="YB13" s="61">
        <v>17105</v>
      </c>
      <c r="YC13" s="61">
        <v>2867</v>
      </c>
      <c r="YD13" s="61">
        <v>0.93400000000000005</v>
      </c>
      <c r="YE13" s="61">
        <v>50.01</v>
      </c>
      <c r="YF13" s="61">
        <v>0</v>
      </c>
      <c r="YG13" s="61">
        <v>15777</v>
      </c>
      <c r="YH13" s="61">
        <v>9112</v>
      </c>
      <c r="YI13" s="61">
        <v>15764</v>
      </c>
      <c r="YJ13" s="61">
        <v>9109</v>
      </c>
      <c r="YK13" s="61">
        <v>15778</v>
      </c>
      <c r="YL13" s="61">
        <v>9098</v>
      </c>
      <c r="YM13" s="61">
        <v>6599</v>
      </c>
      <c r="YN13" s="61">
        <v>3844</v>
      </c>
      <c r="YO13" s="61">
        <v>6603</v>
      </c>
      <c r="YP13" s="61">
        <v>3837</v>
      </c>
      <c r="YQ13" s="61">
        <v>6603</v>
      </c>
      <c r="YR13" s="61">
        <v>3839</v>
      </c>
      <c r="YS13" s="61">
        <v>0</v>
      </c>
      <c r="YT13" s="61">
        <v>0</v>
      </c>
      <c r="YU13" s="61">
        <v>0</v>
      </c>
      <c r="YV13" s="61">
        <v>0</v>
      </c>
      <c r="YW13" s="61">
        <v>0</v>
      </c>
      <c r="YX13" s="61">
        <v>0</v>
      </c>
      <c r="YY13" s="61">
        <v>2.2599999999999998</v>
      </c>
      <c r="YZ13" s="61">
        <v>-26</v>
      </c>
      <c r="ZA13" s="61">
        <v>4.22</v>
      </c>
      <c r="ZB13" s="61">
        <v>0.76</v>
      </c>
      <c r="ZD13" s="61">
        <v>0</v>
      </c>
      <c r="ZE13" s="61">
        <v>84.9</v>
      </c>
      <c r="ZF13" s="61">
        <v>72.3</v>
      </c>
      <c r="ZG13" s="61">
        <v>0</v>
      </c>
      <c r="ZH13" s="61">
        <v>0</v>
      </c>
      <c r="ZI13" s="61">
        <v>65.400000000000006</v>
      </c>
      <c r="ZJ13" s="61">
        <v>71.099999999999994</v>
      </c>
      <c r="ZK13" s="61">
        <v>0</v>
      </c>
      <c r="ZL13" s="61">
        <v>0</v>
      </c>
      <c r="ZM13" s="61">
        <v>0</v>
      </c>
      <c r="ZN13" s="61">
        <v>21.9</v>
      </c>
      <c r="ZO13" s="61">
        <v>21.9</v>
      </c>
      <c r="ZP13" s="61">
        <v>21.9</v>
      </c>
      <c r="ZQ13" s="61">
        <v>21.9</v>
      </c>
      <c r="ZR13" s="61">
        <v>21.9</v>
      </c>
      <c r="ZS13" s="61">
        <v>21.9</v>
      </c>
      <c r="ZT13" s="61">
        <v>21.9</v>
      </c>
      <c r="ZU13" s="61">
        <v>21.9</v>
      </c>
      <c r="ZV13" s="61">
        <v>21.9</v>
      </c>
      <c r="ZW13" s="61">
        <v>21.9</v>
      </c>
      <c r="ZX13" s="61">
        <v>21.9</v>
      </c>
      <c r="ZY13" s="61">
        <v>21.9</v>
      </c>
      <c r="ZZ13" s="61">
        <v>21.9</v>
      </c>
      <c r="AAA13" s="61">
        <v>21.9</v>
      </c>
      <c r="AAB13" s="61">
        <v>21.9</v>
      </c>
      <c r="AAC13" s="61">
        <v>21.9</v>
      </c>
      <c r="AAD13" s="61">
        <v>21.9</v>
      </c>
      <c r="AAE13" s="61">
        <v>0</v>
      </c>
      <c r="AAF13" s="61">
        <v>0</v>
      </c>
      <c r="AAG13" s="61">
        <v>0</v>
      </c>
      <c r="AAH13" s="61">
        <v>0</v>
      </c>
      <c r="AAI13" s="61">
        <v>0</v>
      </c>
      <c r="AAJ13" s="61">
        <v>0</v>
      </c>
      <c r="AAK13" s="61">
        <v>0</v>
      </c>
      <c r="AAL13" s="61">
        <v>0</v>
      </c>
      <c r="AAM13" s="61">
        <v>49.7</v>
      </c>
      <c r="AAN13" s="61">
        <v>0</v>
      </c>
      <c r="AAO13" s="61">
        <v>0</v>
      </c>
      <c r="AAP13" s="61">
        <v>0</v>
      </c>
      <c r="AAQ13" s="61">
        <v>68.2</v>
      </c>
      <c r="AAR13" s="61">
        <v>72.3</v>
      </c>
      <c r="AAS13" s="61">
        <v>79.599999999999994</v>
      </c>
      <c r="AAT13" s="61">
        <v>79.2</v>
      </c>
      <c r="AAU13" s="61">
        <v>80.7</v>
      </c>
      <c r="AAV13" s="61">
        <v>76.599999999999994</v>
      </c>
      <c r="AAW13" s="61">
        <v>74.8</v>
      </c>
      <c r="AAX13" s="61">
        <v>0</v>
      </c>
      <c r="AAY13" s="61">
        <v>1.24</v>
      </c>
      <c r="AAZ13" s="61">
        <v>0</v>
      </c>
      <c r="ABA13" s="61">
        <v>0</v>
      </c>
      <c r="ABB13" s="61">
        <v>0</v>
      </c>
      <c r="ABC13" s="61">
        <v>1.24</v>
      </c>
      <c r="ABD13" s="61">
        <v>1.24</v>
      </c>
      <c r="ABE13" s="61">
        <v>1.24</v>
      </c>
      <c r="ABF13" s="61">
        <v>1.24</v>
      </c>
      <c r="ABG13" s="61">
        <v>1.24</v>
      </c>
      <c r="ABH13" s="61">
        <v>1.24</v>
      </c>
      <c r="ABI13" s="61">
        <v>1.24</v>
      </c>
      <c r="ABJ13" s="61">
        <v>0</v>
      </c>
      <c r="ABK13" s="61">
        <v>1</v>
      </c>
      <c r="ABL13" s="61">
        <v>0</v>
      </c>
      <c r="ABM13" s="61">
        <v>0</v>
      </c>
      <c r="ABN13" s="61">
        <v>0</v>
      </c>
      <c r="ABO13" s="61">
        <v>1</v>
      </c>
      <c r="ABP13" s="61">
        <v>1</v>
      </c>
      <c r="ABQ13" s="61">
        <v>1</v>
      </c>
      <c r="ABR13" s="61">
        <v>1</v>
      </c>
      <c r="ABS13" s="61">
        <v>1</v>
      </c>
      <c r="ABT13" s="61">
        <v>1</v>
      </c>
      <c r="ABU13" s="61">
        <v>1</v>
      </c>
      <c r="ABV13" s="61">
        <v>0</v>
      </c>
      <c r="ABW13" s="61">
        <v>88</v>
      </c>
      <c r="ABX13" s="61">
        <v>0</v>
      </c>
      <c r="ABY13" s="61">
        <v>0</v>
      </c>
      <c r="ABZ13" s="61">
        <v>0</v>
      </c>
      <c r="ACA13" s="61">
        <v>88</v>
      </c>
      <c r="ACB13" s="61">
        <v>88</v>
      </c>
      <c r="ACC13" s="61">
        <v>88</v>
      </c>
      <c r="ACD13" s="61">
        <v>88</v>
      </c>
      <c r="ACE13" s="61">
        <v>88</v>
      </c>
      <c r="ACF13" s="61">
        <v>88</v>
      </c>
      <c r="ACG13" s="61">
        <v>88</v>
      </c>
      <c r="ACH13" s="61">
        <v>0</v>
      </c>
      <c r="ACI13" s="61">
        <v>19726.599999999999</v>
      </c>
      <c r="ACJ13" s="61">
        <v>0</v>
      </c>
      <c r="ACK13" s="61">
        <v>0</v>
      </c>
      <c r="ACL13" s="61">
        <v>0</v>
      </c>
      <c r="ACM13" s="61">
        <v>19726.599999999999</v>
      </c>
      <c r="ACN13" s="61">
        <v>19726.7</v>
      </c>
      <c r="ACO13" s="61">
        <v>19726.7</v>
      </c>
      <c r="ACP13" s="61">
        <v>19726.7</v>
      </c>
      <c r="ACQ13" s="61">
        <v>19726.7</v>
      </c>
      <c r="ACR13" s="61">
        <v>19726.7</v>
      </c>
      <c r="ACS13" s="61">
        <v>19726.599999999999</v>
      </c>
      <c r="ACT13" s="61">
        <v>0</v>
      </c>
      <c r="ACU13" s="61">
        <v>2016</v>
      </c>
      <c r="ACV13" s="61">
        <v>0</v>
      </c>
      <c r="ACW13" s="61">
        <v>0</v>
      </c>
      <c r="ACX13" s="61">
        <v>0</v>
      </c>
      <c r="ACY13" s="61">
        <v>0</v>
      </c>
      <c r="ACZ13" s="61">
        <v>0</v>
      </c>
      <c r="ADA13" s="61">
        <v>0</v>
      </c>
      <c r="ADB13" s="61">
        <v>0</v>
      </c>
      <c r="ADC13" s="61">
        <v>0</v>
      </c>
      <c r="ADD13" s="61">
        <v>0</v>
      </c>
      <c r="ADE13" s="61">
        <v>10</v>
      </c>
      <c r="ADF13" s="61">
        <v>8</v>
      </c>
      <c r="ADG13" s="61">
        <v>2016</v>
      </c>
      <c r="ADH13" s="61">
        <v>11</v>
      </c>
      <c r="ADI13" s="61">
        <v>8</v>
      </c>
      <c r="ADJ13" s="61">
        <v>2016</v>
      </c>
      <c r="ADK13" s="61">
        <v>11</v>
      </c>
      <c r="ADL13" s="61">
        <v>8</v>
      </c>
      <c r="ADM13" s="61">
        <v>2016</v>
      </c>
      <c r="ADN13" s="61">
        <v>9</v>
      </c>
      <c r="ADO13" s="61">
        <v>8</v>
      </c>
      <c r="ADP13" s="61">
        <v>2016</v>
      </c>
      <c r="ADQ13" s="61">
        <v>9</v>
      </c>
      <c r="ADR13" s="61">
        <v>8</v>
      </c>
      <c r="ADS13" s="61">
        <v>2016</v>
      </c>
      <c r="ADT13" s="61">
        <v>10</v>
      </c>
      <c r="ADU13" s="61">
        <v>8</v>
      </c>
      <c r="ADV13" s="61">
        <v>2016</v>
      </c>
      <c r="ADW13" s="61">
        <v>10</v>
      </c>
      <c r="ADX13" s="61">
        <v>8</v>
      </c>
      <c r="ADY13" s="61">
        <v>2016</v>
      </c>
      <c r="ADZ13" s="61">
        <v>10</v>
      </c>
      <c r="AEA13" s="61">
        <v>8</v>
      </c>
      <c r="AEB13" s="61">
        <v>0</v>
      </c>
      <c r="AEC13" s="61">
        <v>0</v>
      </c>
      <c r="AED13" s="61">
        <v>0</v>
      </c>
      <c r="AEE13" s="61">
        <v>31390</v>
      </c>
      <c r="AEF13" s="61">
        <v>0</v>
      </c>
      <c r="AEG13" s="61">
        <v>0</v>
      </c>
      <c r="AEH13" s="61">
        <v>0</v>
      </c>
      <c r="AEI13" s="61">
        <v>31445</v>
      </c>
      <c r="AEJ13" s="61">
        <v>31414</v>
      </c>
      <c r="AEK13" s="61">
        <v>31348</v>
      </c>
      <c r="AEL13" s="61">
        <v>31333</v>
      </c>
      <c r="AEM13" s="61">
        <v>31365</v>
      </c>
      <c r="AEN13" s="61">
        <v>31403</v>
      </c>
      <c r="AEO13" s="61">
        <v>31360</v>
      </c>
      <c r="AEP13" s="61">
        <v>0</v>
      </c>
      <c r="AEQ13" s="61">
        <v>7.7</v>
      </c>
      <c r="AER13" s="61">
        <v>0</v>
      </c>
      <c r="AES13" s="61">
        <v>0</v>
      </c>
      <c r="AET13" s="61">
        <v>0</v>
      </c>
      <c r="AEU13" s="61">
        <v>7.7</v>
      </c>
      <c r="AEV13" s="61">
        <v>7.7</v>
      </c>
      <c r="AEW13" s="61">
        <v>7.7</v>
      </c>
      <c r="AEX13" s="61">
        <v>7.7</v>
      </c>
      <c r="AEY13" s="61">
        <v>7.7</v>
      </c>
      <c r="AEZ13" s="61">
        <v>7.7</v>
      </c>
      <c r="AFA13" s="61">
        <v>7.7</v>
      </c>
      <c r="AFB13" s="61">
        <v>0</v>
      </c>
      <c r="AFC13" s="61">
        <v>0</v>
      </c>
      <c r="AFD13" s="61">
        <v>0</v>
      </c>
      <c r="AFE13" s="61">
        <v>0</v>
      </c>
      <c r="AFF13" s="61">
        <v>0</v>
      </c>
      <c r="AFG13" s="61">
        <v>0</v>
      </c>
      <c r="AFH13" s="61">
        <v>0</v>
      </c>
      <c r="AFI13" s="61">
        <v>0</v>
      </c>
      <c r="AFJ13" s="61">
        <v>2</v>
      </c>
      <c r="AFK13" s="61">
        <v>0</v>
      </c>
      <c r="AFL13" s="61">
        <v>0</v>
      </c>
      <c r="AFM13" s="61">
        <v>0</v>
      </c>
      <c r="AFN13" s="61">
        <v>0</v>
      </c>
      <c r="AFO13" s="61">
        <v>0</v>
      </c>
      <c r="AFP13" s="61">
        <v>0</v>
      </c>
      <c r="AFQ13" s="61">
        <v>0</v>
      </c>
      <c r="AFR13" s="61">
        <v>0</v>
      </c>
      <c r="AFS13" s="61">
        <v>0</v>
      </c>
      <c r="AFT13" s="61">
        <v>0</v>
      </c>
      <c r="AFU13" s="61">
        <v>0</v>
      </c>
      <c r="AFV13" s="61">
        <v>0</v>
      </c>
      <c r="AFW13" s="61">
        <v>0</v>
      </c>
      <c r="AFX13" s="61">
        <v>0</v>
      </c>
      <c r="AFY13" s="61">
        <v>0</v>
      </c>
      <c r="AFZ13" s="61">
        <v>0</v>
      </c>
      <c r="AGA13" s="61">
        <v>0</v>
      </c>
      <c r="AGB13" s="61">
        <v>0</v>
      </c>
      <c r="AGC13" s="61">
        <v>0</v>
      </c>
      <c r="AGD13" s="61">
        <v>0</v>
      </c>
      <c r="AGE13" s="61">
        <v>0</v>
      </c>
      <c r="AGF13" s="61">
        <v>0</v>
      </c>
      <c r="AGG13" s="61">
        <v>0</v>
      </c>
      <c r="AGH13" s="61">
        <v>0</v>
      </c>
      <c r="AGI13" s="61">
        <v>0</v>
      </c>
      <c r="AGJ13" s="61">
        <v>0</v>
      </c>
      <c r="AGK13" s="61">
        <v>131</v>
      </c>
      <c r="AGL13" s="61">
        <v>0</v>
      </c>
      <c r="AGM13" s="61">
        <v>0</v>
      </c>
      <c r="AGN13" s="61">
        <v>-15.1</v>
      </c>
      <c r="AGO13" s="61">
        <v>-15.1</v>
      </c>
      <c r="AGP13" s="61">
        <v>-15.1</v>
      </c>
      <c r="AGQ13" s="61">
        <v>-15.1</v>
      </c>
      <c r="AGR13" s="61">
        <v>-15.1</v>
      </c>
      <c r="AGS13" s="61">
        <v>-15.1</v>
      </c>
      <c r="AGT13" s="61">
        <v>-15.1</v>
      </c>
      <c r="AGU13" s="61">
        <v>-15.1</v>
      </c>
      <c r="AGV13" s="61">
        <v>-15.1</v>
      </c>
      <c r="AGW13" s="61">
        <v>-15.1</v>
      </c>
      <c r="AGX13" s="61">
        <v>-15.1</v>
      </c>
      <c r="AGY13" s="61">
        <v>-15.1</v>
      </c>
      <c r="AGZ13" s="61">
        <v>-15.1</v>
      </c>
      <c r="AHA13" s="61">
        <v>-15.1</v>
      </c>
      <c r="AHB13" s="61">
        <v>-15.1</v>
      </c>
      <c r="AHC13" s="61">
        <v>-15.1</v>
      </c>
      <c r="AHD13" s="61">
        <v>0</v>
      </c>
      <c r="AHE13" s="61">
        <v>0</v>
      </c>
      <c r="AHF13" s="61">
        <v>0</v>
      </c>
      <c r="AHG13" s="61">
        <v>0</v>
      </c>
      <c r="AHH13" s="61">
        <v>0</v>
      </c>
      <c r="AHI13" s="61">
        <v>0</v>
      </c>
      <c r="AHJ13" s="61">
        <v>0</v>
      </c>
      <c r="AHK13" s="61">
        <v>0</v>
      </c>
      <c r="AHL13" s="61">
        <v>143</v>
      </c>
      <c r="AHM13" s="61">
        <v>127</v>
      </c>
      <c r="AHN13" s="61">
        <v>127</v>
      </c>
      <c r="AHO13" s="61">
        <v>78</v>
      </c>
      <c r="AHP13" s="61">
        <v>78</v>
      </c>
      <c r="AHQ13" s="61">
        <v>111</v>
      </c>
      <c r="AHR13" s="61">
        <v>143</v>
      </c>
      <c r="AHS13" s="61">
        <v>95</v>
      </c>
      <c r="AHT13" s="61">
        <v>176</v>
      </c>
      <c r="AHU13" s="61">
        <v>159</v>
      </c>
      <c r="AHV13" s="61">
        <v>143</v>
      </c>
      <c r="AHW13" s="61">
        <v>95</v>
      </c>
      <c r="AHX13" s="61">
        <v>95</v>
      </c>
      <c r="AHY13" s="61">
        <v>95</v>
      </c>
      <c r="AHZ13" s="61">
        <v>111</v>
      </c>
      <c r="AIA13" s="61">
        <v>111</v>
      </c>
      <c r="AIB13" s="61">
        <v>0</v>
      </c>
      <c r="AIC13" s="61">
        <v>0</v>
      </c>
      <c r="AID13" s="61">
        <v>0</v>
      </c>
      <c r="AIE13" s="61">
        <v>0</v>
      </c>
      <c r="AIF13" s="61">
        <v>0</v>
      </c>
      <c r="AIG13" s="61">
        <v>0</v>
      </c>
      <c r="AIH13" s="61">
        <v>0</v>
      </c>
      <c r="AII13" s="61">
        <v>0</v>
      </c>
      <c r="AIJ13" s="61">
        <v>0</v>
      </c>
      <c r="AIK13" s="61">
        <v>0</v>
      </c>
      <c r="AIL13" s="61">
        <v>0</v>
      </c>
      <c r="AIM13" s="61">
        <v>0</v>
      </c>
      <c r="AIN13" s="61">
        <v>0</v>
      </c>
      <c r="AIO13" s="61">
        <v>0</v>
      </c>
      <c r="AIP13" s="61">
        <v>0</v>
      </c>
      <c r="AIQ13" s="61">
        <v>0</v>
      </c>
      <c r="AIR13" s="61">
        <v>0</v>
      </c>
      <c r="AIS13" s="61">
        <v>0</v>
      </c>
      <c r="AIU13" s="61">
        <v>0</v>
      </c>
      <c r="AIV13" s="61">
        <v>0</v>
      </c>
      <c r="AIW13" s="61">
        <v>0</v>
      </c>
      <c r="AIX13" s="61">
        <v>0</v>
      </c>
      <c r="AIY13" s="61">
        <v>0</v>
      </c>
      <c r="AIZ13" s="61">
        <v>0</v>
      </c>
      <c r="AJA13" s="61">
        <v>0</v>
      </c>
      <c r="AJB13" s="61">
        <v>0</v>
      </c>
      <c r="AJC13" s="61">
        <v>0</v>
      </c>
      <c r="AJD13" s="61">
        <v>0</v>
      </c>
      <c r="AJE13" s="61">
        <v>0</v>
      </c>
      <c r="AJF13" s="61">
        <v>0</v>
      </c>
      <c r="AJG13" s="61">
        <v>0</v>
      </c>
      <c r="AJH13" s="61">
        <v>0</v>
      </c>
      <c r="AJI13" s="61">
        <v>0</v>
      </c>
      <c r="AJJ13" s="61">
        <v>0</v>
      </c>
      <c r="AJK13" s="61">
        <v>0</v>
      </c>
      <c r="AJL13" s="61">
        <v>0</v>
      </c>
      <c r="AJM13" s="61">
        <v>0</v>
      </c>
      <c r="AJN13" s="61">
        <v>0</v>
      </c>
      <c r="AJO13" s="61">
        <v>0</v>
      </c>
      <c r="AJP13" s="61">
        <v>0</v>
      </c>
      <c r="AJQ13" s="61">
        <v>0</v>
      </c>
      <c r="AJR13" s="61">
        <v>0</v>
      </c>
      <c r="AJS13" s="61">
        <v>0</v>
      </c>
      <c r="AJT13" s="61">
        <v>0</v>
      </c>
      <c r="AJU13" s="61">
        <v>0</v>
      </c>
      <c r="AJV13" s="61">
        <v>0</v>
      </c>
      <c r="AJW13" s="61">
        <v>0</v>
      </c>
      <c r="AJX13" s="61">
        <v>0</v>
      </c>
      <c r="AJY13" s="61">
        <v>0</v>
      </c>
      <c r="AJZ13" s="61">
        <v>0</v>
      </c>
      <c r="AKA13" s="61">
        <v>0</v>
      </c>
      <c r="AKB13" s="61">
        <v>0</v>
      </c>
      <c r="AKC13" s="61">
        <v>0</v>
      </c>
      <c r="AKD13" s="61">
        <v>0</v>
      </c>
      <c r="AKE13" s="61">
        <v>0</v>
      </c>
      <c r="AKF13" s="61">
        <v>0</v>
      </c>
      <c r="AKG13" s="61">
        <v>0</v>
      </c>
      <c r="AKH13" s="61">
        <v>0</v>
      </c>
      <c r="AKI13" s="61">
        <v>0</v>
      </c>
      <c r="AKJ13" s="61">
        <v>0</v>
      </c>
      <c r="AKK13" s="61">
        <v>0</v>
      </c>
      <c r="AKL13" s="61">
        <v>0</v>
      </c>
      <c r="AKM13" s="61">
        <v>544</v>
      </c>
      <c r="AKN13" s="61">
        <v>499</v>
      </c>
      <c r="AKO13" s="61">
        <v>620</v>
      </c>
      <c r="AKP13" s="61">
        <v>443</v>
      </c>
      <c r="AKQ13" s="61">
        <v>591</v>
      </c>
      <c r="AKR13" s="61">
        <v>408</v>
      </c>
      <c r="AKS13" s="61">
        <v>572</v>
      </c>
      <c r="AKT13" s="61">
        <v>509</v>
      </c>
      <c r="AKU13" s="61">
        <v>521</v>
      </c>
      <c r="AKV13" s="61">
        <v>445</v>
      </c>
      <c r="AKW13" s="61">
        <v>485</v>
      </c>
      <c r="AKX13" s="61">
        <v>389</v>
      </c>
      <c r="AKY13" s="61">
        <v>476</v>
      </c>
      <c r="AKZ13" s="61">
        <v>541</v>
      </c>
      <c r="ALA13" s="61">
        <v>378</v>
      </c>
      <c r="ALB13" s="61">
        <v>384</v>
      </c>
      <c r="ALC13" s="61">
        <v>0</v>
      </c>
      <c r="ALD13" s="61">
        <v>0</v>
      </c>
      <c r="ALE13" s="61">
        <v>0</v>
      </c>
      <c r="ALF13" s="61">
        <v>0</v>
      </c>
      <c r="ALG13" s="61">
        <v>0</v>
      </c>
      <c r="ALH13" s="61">
        <v>0</v>
      </c>
      <c r="ALI13" s="61">
        <v>0</v>
      </c>
      <c r="ALJ13" s="61">
        <v>0</v>
      </c>
      <c r="ALK13" s="61">
        <v>3.0000000000000001E-3</v>
      </c>
      <c r="ALL13" s="61">
        <v>4.08</v>
      </c>
      <c r="ALM13" s="61">
        <v>0</v>
      </c>
      <c r="ALN13" s="61">
        <v>0</v>
      </c>
      <c r="ALO13" s="61">
        <v>18441</v>
      </c>
      <c r="ALP13" s="61">
        <v>1228</v>
      </c>
      <c r="ALQ13" s="61">
        <v>7.9</v>
      </c>
      <c r="ALR13" s="61">
        <v>7.68</v>
      </c>
      <c r="ALS13" s="61">
        <v>7.71</v>
      </c>
      <c r="ALT13" s="61">
        <v>7.8</v>
      </c>
      <c r="ALU13" s="61">
        <v>7.56</v>
      </c>
      <c r="ALV13" s="61">
        <v>7.66</v>
      </c>
      <c r="ALW13" s="61">
        <v>7.78</v>
      </c>
      <c r="ALX13" s="61">
        <v>7.67</v>
      </c>
      <c r="ALY13" s="61">
        <v>7.81</v>
      </c>
      <c r="ALZ13" s="61">
        <v>7.95</v>
      </c>
      <c r="AMA13" s="61">
        <v>7.59</v>
      </c>
      <c r="AMB13" s="61">
        <v>7.71</v>
      </c>
      <c r="AMC13" s="61">
        <v>7.67</v>
      </c>
      <c r="AMD13" s="61">
        <v>7.56</v>
      </c>
      <c r="AME13" s="61">
        <v>7.66</v>
      </c>
      <c r="AMF13" s="61">
        <v>7.58</v>
      </c>
      <c r="AMO13" s="61">
        <v>0.48</v>
      </c>
      <c r="AMP13" s="61">
        <v>0.33</v>
      </c>
      <c r="AMQ13" s="61">
        <v>-0.34</v>
      </c>
      <c r="AMR13" s="61">
        <v>0.43</v>
      </c>
      <c r="AMS13" s="61">
        <v>-0.47</v>
      </c>
      <c r="AMT13" s="61">
        <v>-0.45</v>
      </c>
      <c r="AMU13" s="61">
        <v>0.48</v>
      </c>
      <c r="AMV13" s="61">
        <v>-0.42</v>
      </c>
      <c r="AMW13" s="61">
        <v>0.48</v>
      </c>
      <c r="AMX13" s="61">
        <v>-0.41</v>
      </c>
      <c r="AMY13" s="61">
        <v>0.48</v>
      </c>
      <c r="AMZ13" s="61">
        <v>0.5</v>
      </c>
      <c r="ANA13" s="61">
        <v>0.5</v>
      </c>
      <c r="ANB13" s="61">
        <v>-0.19</v>
      </c>
      <c r="ANC13" s="61">
        <v>0.33</v>
      </c>
      <c r="AND13" s="61">
        <v>-0.49</v>
      </c>
      <c r="ANM13" s="61">
        <v>7.69</v>
      </c>
      <c r="ANN13" s="61">
        <v>7.57</v>
      </c>
      <c r="ANO13" s="61">
        <v>7.69</v>
      </c>
      <c r="ANP13" s="61">
        <v>7.66</v>
      </c>
      <c r="ANQ13" s="61">
        <v>7.66</v>
      </c>
      <c r="ANR13" s="61">
        <v>7.77</v>
      </c>
      <c r="ANS13" s="61">
        <v>7.73</v>
      </c>
      <c r="ANT13" s="61">
        <v>7.56</v>
      </c>
      <c r="ANU13" s="61">
        <v>7.69</v>
      </c>
      <c r="ANV13" s="61">
        <v>7.9</v>
      </c>
      <c r="ANW13" s="61">
        <v>7.74</v>
      </c>
      <c r="ANX13" s="61">
        <v>7.75</v>
      </c>
      <c r="ANY13" s="61">
        <v>7.7</v>
      </c>
      <c r="ANZ13" s="61">
        <v>7.81</v>
      </c>
      <c r="AOA13" s="61">
        <v>7.85</v>
      </c>
      <c r="AOB13" s="61">
        <v>7.67</v>
      </c>
      <c r="AOK13" s="61">
        <v>0.44</v>
      </c>
      <c r="AOL13" s="61">
        <v>0.49</v>
      </c>
      <c r="AOM13" s="61">
        <v>0.5</v>
      </c>
      <c r="AON13" s="61">
        <v>0.5</v>
      </c>
      <c r="AOO13" s="61">
        <v>0.37</v>
      </c>
      <c r="AOP13" s="61">
        <v>0.47</v>
      </c>
      <c r="AOQ13" s="61">
        <v>-0.28999999999999998</v>
      </c>
      <c r="AOR13" s="61">
        <v>0.45</v>
      </c>
      <c r="AOS13" s="61">
        <v>-0.33</v>
      </c>
      <c r="AOT13" s="61">
        <v>-0.42</v>
      </c>
      <c r="AOU13" s="61">
        <v>0.44</v>
      </c>
      <c r="AOV13" s="61">
        <v>0.38</v>
      </c>
      <c r="AOW13" s="61">
        <v>0.48</v>
      </c>
      <c r="AOX13" s="61">
        <v>0.5</v>
      </c>
      <c r="AOY13" s="61">
        <v>0.36</v>
      </c>
      <c r="AOZ13" s="61">
        <v>0.44</v>
      </c>
      <c r="API13" s="61">
        <v>52447.6</v>
      </c>
      <c r="APJ13" s="61">
        <v>0</v>
      </c>
      <c r="APK13" s="61">
        <v>17486.099999999999</v>
      </c>
      <c r="APL13" s="61">
        <v>0</v>
      </c>
      <c r="APM13" s="61">
        <v>251</v>
      </c>
      <c r="APN13" s="61">
        <v>0.02</v>
      </c>
      <c r="APO13" s="61">
        <v>0</v>
      </c>
      <c r="APP13" s="61">
        <v>1028</v>
      </c>
      <c r="APQ13" s="61">
        <v>1.02</v>
      </c>
      <c r="APR13" s="61">
        <v>0</v>
      </c>
      <c r="APS13" s="61">
        <v>6603</v>
      </c>
      <c r="APT13" s="61" t="s">
        <v>7762</v>
      </c>
      <c r="APU13" s="61" t="s">
        <v>7763</v>
      </c>
      <c r="APV13" s="61" t="s">
        <v>7709</v>
      </c>
      <c r="APW13" s="61" t="s">
        <v>7775</v>
      </c>
      <c r="APX13" s="61" t="s">
        <v>7765</v>
      </c>
      <c r="APY13" s="61" t="s">
        <v>7827</v>
      </c>
      <c r="APZ13" s="61" t="s">
        <v>7767</v>
      </c>
      <c r="AQA13" s="61" t="s">
        <v>7762</v>
      </c>
      <c r="AQB13" s="61" t="s">
        <v>7709</v>
      </c>
      <c r="AQC13" s="61" t="s">
        <v>7828</v>
      </c>
      <c r="AQD13" s="61" t="s">
        <v>7762</v>
      </c>
      <c r="AQE13" s="61" t="s">
        <v>7709</v>
      </c>
      <c r="AQF13" s="61" t="s">
        <v>7762</v>
      </c>
      <c r="AQG13" s="61" t="s">
        <v>7775</v>
      </c>
      <c r="AQH13" s="61" t="s">
        <v>7765</v>
      </c>
      <c r="AQI13" s="61" t="s">
        <v>7829</v>
      </c>
      <c r="AQJ13" s="61" t="s">
        <v>7830</v>
      </c>
      <c r="AQK13" s="61" t="s">
        <v>7828</v>
      </c>
      <c r="AQL13" s="61" t="s">
        <v>7709</v>
      </c>
      <c r="AQM13" s="61" t="s">
        <v>7709</v>
      </c>
      <c r="AQN13" s="61" t="s">
        <v>7762</v>
      </c>
      <c r="AQO13" s="61" t="s">
        <v>7709</v>
      </c>
      <c r="AQP13" s="61" t="s">
        <v>7679</v>
      </c>
      <c r="AQQ13" s="61" t="s">
        <v>7762</v>
      </c>
      <c r="AQR13" s="61" t="s">
        <v>7709</v>
      </c>
      <c r="AQS13" s="61" t="s">
        <v>7775</v>
      </c>
      <c r="AQT13" s="61" t="s">
        <v>7709</v>
      </c>
      <c r="AQU13" s="61" t="s">
        <v>7709</v>
      </c>
      <c r="AQV13" s="61" t="s">
        <v>7775</v>
      </c>
      <c r="AQW13" s="61" t="s">
        <v>7709</v>
      </c>
      <c r="AQX13" s="61" t="s">
        <v>19</v>
      </c>
      <c r="AQY13" s="61">
        <v>20.3</v>
      </c>
      <c r="AQZ13" s="61">
        <v>20.6</v>
      </c>
      <c r="ARA13" s="61">
        <v>16.399999999999999</v>
      </c>
      <c r="ARB13" s="61">
        <v>17.399999999999999</v>
      </c>
      <c r="ARC13" s="61">
        <v>18.899999999999999</v>
      </c>
      <c r="ARD13" s="61">
        <v>19.399999999999999</v>
      </c>
      <c r="ARE13" s="61">
        <v>19.5</v>
      </c>
      <c r="ARF13" s="61">
        <v>18.7</v>
      </c>
      <c r="ARG13" s="61">
        <v>18.3</v>
      </c>
      <c r="ARH13" s="61">
        <v>18.8</v>
      </c>
      <c r="ARI13" s="61">
        <v>17.7</v>
      </c>
      <c r="ARJ13" s="61">
        <v>26.9</v>
      </c>
      <c r="ARK13" s="61">
        <v>27.1</v>
      </c>
      <c r="ARL13" s="61">
        <v>20.399999999999999</v>
      </c>
      <c r="ARM13" s="61">
        <v>20.399999999999999</v>
      </c>
      <c r="ARN13" s="61">
        <v>18.899999999999999</v>
      </c>
      <c r="ARO13" s="61">
        <v>26.2</v>
      </c>
      <c r="ARP13" s="61">
        <v>0</v>
      </c>
      <c r="ARQ13" s="61">
        <v>0</v>
      </c>
      <c r="ARR13" s="61">
        <v>0</v>
      </c>
      <c r="ARS13" s="61">
        <v>0</v>
      </c>
      <c r="ART13" s="61">
        <v>0</v>
      </c>
      <c r="ARU13" s="61">
        <v>0</v>
      </c>
      <c r="ARV13" s="61">
        <v>0</v>
      </c>
      <c r="ARW13" s="61">
        <v>0</v>
      </c>
      <c r="ARX13" s="61">
        <v>27.1</v>
      </c>
      <c r="ARY13" s="61">
        <v>16.399999999999999</v>
      </c>
      <c r="ARZ13" s="61">
        <v>1591</v>
      </c>
      <c r="AVE13" s="61" t="s">
        <v>7683</v>
      </c>
      <c r="AVF13" s="61">
        <v>50</v>
      </c>
      <c r="AVG13" s="61" t="s">
        <v>7752</v>
      </c>
      <c r="AVK13" s="61">
        <v>15.25</v>
      </c>
      <c r="AVL13" s="61">
        <v>2</v>
      </c>
      <c r="AVM13" s="61">
        <v>2</v>
      </c>
      <c r="AVO13" s="61">
        <v>50.01</v>
      </c>
      <c r="AVP13" s="61">
        <v>0</v>
      </c>
      <c r="AVQ13" s="61">
        <v>50.01</v>
      </c>
      <c r="AVR13" s="61">
        <v>0</v>
      </c>
      <c r="AVS13" s="61">
        <v>100</v>
      </c>
      <c r="AVT13" s="61">
        <v>100</v>
      </c>
      <c r="AVU13" s="61">
        <v>100</v>
      </c>
      <c r="AVV13" s="61">
        <v>100</v>
      </c>
      <c r="AVW13" s="61">
        <v>0</v>
      </c>
      <c r="AVY13" s="61">
        <v>0</v>
      </c>
      <c r="AWA13" s="61">
        <v>100</v>
      </c>
      <c r="AWB13" s="61">
        <v>100</v>
      </c>
      <c r="AWC13" s="61">
        <v>0</v>
      </c>
      <c r="AWD13" s="61">
        <v>0</v>
      </c>
      <c r="AWE13" s="61">
        <v>0</v>
      </c>
      <c r="AWF13" s="61">
        <v>0</v>
      </c>
      <c r="AWG13" s="61">
        <v>0</v>
      </c>
      <c r="AWH13" s="61">
        <v>100</v>
      </c>
      <c r="AWJ13" s="61">
        <v>100</v>
      </c>
      <c r="AWK13" s="61">
        <v>100</v>
      </c>
      <c r="AWL13" s="61">
        <v>100</v>
      </c>
      <c r="AWN13" s="61">
        <v>100</v>
      </c>
      <c r="AWO13" s="61">
        <v>100</v>
      </c>
      <c r="AWP13" s="61">
        <v>100</v>
      </c>
      <c r="AWQ13" s="61">
        <v>100</v>
      </c>
      <c r="AWR13" s="61">
        <v>100</v>
      </c>
      <c r="AWS13" s="61">
        <v>100</v>
      </c>
      <c r="AWT13" s="61">
        <v>1</v>
      </c>
      <c r="AXA13" s="61">
        <v>0</v>
      </c>
      <c r="AXB13" s="61">
        <v>0</v>
      </c>
      <c r="AXC13" s="61">
        <v>12</v>
      </c>
      <c r="AXD13" s="61">
        <v>5</v>
      </c>
      <c r="AXE13" s="61">
        <v>16</v>
      </c>
      <c r="AXF13" s="61">
        <v>0</v>
      </c>
      <c r="AXG13" s="61">
        <v>0</v>
      </c>
      <c r="AXH13" s="61">
        <v>8</v>
      </c>
      <c r="AXI13" s="61">
        <v>40</v>
      </c>
      <c r="AXJ13" s="61">
        <v>0</v>
      </c>
      <c r="AXL13" s="61">
        <v>20</v>
      </c>
      <c r="AXM13" s="61">
        <v>0</v>
      </c>
      <c r="AXN13" s="61">
        <v>0</v>
      </c>
      <c r="AXO13" s="61">
        <v>970</v>
      </c>
      <c r="AXP13" s="61">
        <v>40</v>
      </c>
      <c r="AXQ13" s="61">
        <v>0</v>
      </c>
      <c r="AXX13" s="61">
        <v>0</v>
      </c>
      <c r="AXY13" s="61">
        <v>9</v>
      </c>
      <c r="AXZ13" s="61">
        <v>0</v>
      </c>
      <c r="AYA13" s="61">
        <v>0</v>
      </c>
      <c r="AYB13" s="61">
        <v>1</v>
      </c>
      <c r="AYC13" s="61">
        <v>0</v>
      </c>
      <c r="AYD13" s="61">
        <v>1.4</v>
      </c>
      <c r="AYE13" s="61">
        <v>1.5</v>
      </c>
      <c r="AYF13" s="61">
        <v>20</v>
      </c>
      <c r="AYG13" s="61">
        <v>80</v>
      </c>
      <c r="AYH13" s="61">
        <v>60</v>
      </c>
      <c r="AYI13" s="61">
        <v>30</v>
      </c>
      <c r="AYJ13" s="61">
        <v>30</v>
      </c>
      <c r="AYK13" s="61">
        <v>60</v>
      </c>
      <c r="AYL13" s="61">
        <v>30</v>
      </c>
      <c r="AYM13" s="61">
        <v>30</v>
      </c>
      <c r="AYN13" s="61">
        <v>0</v>
      </c>
      <c r="AYO13" s="61">
        <v>1.4</v>
      </c>
      <c r="AYP13" s="61">
        <v>20</v>
      </c>
      <c r="AYQ13" s="61">
        <v>1.5</v>
      </c>
      <c r="AYR13" s="61">
        <v>80</v>
      </c>
      <c r="AYS13" s="61">
        <v>4</v>
      </c>
      <c r="AYT13" s="61">
        <v>0</v>
      </c>
      <c r="AYU13" s="61">
        <v>11</v>
      </c>
      <c r="AYV13" s="61">
        <v>0</v>
      </c>
      <c r="AZA13" s="61">
        <v>7</v>
      </c>
      <c r="AZF13" s="61">
        <v>500</v>
      </c>
      <c r="AZG13" s="61">
        <v>7000</v>
      </c>
      <c r="AZH13" s="61">
        <v>300</v>
      </c>
      <c r="AZI13" s="61">
        <v>1150</v>
      </c>
      <c r="AZK13" s="61">
        <v>1800</v>
      </c>
      <c r="AZU13" s="61">
        <v>0</v>
      </c>
      <c r="AZZ13" s="61">
        <v>0</v>
      </c>
      <c r="BAA13" s="61">
        <v>0</v>
      </c>
      <c r="BAB13" s="61">
        <v>0</v>
      </c>
      <c r="BAC13" s="61">
        <v>0</v>
      </c>
      <c r="BAD13" s="61">
        <v>25</v>
      </c>
      <c r="BAE13" s="61">
        <v>0</v>
      </c>
      <c r="BAF13" s="61">
        <v>0</v>
      </c>
      <c r="BAG13" s="61">
        <v>2</v>
      </c>
      <c r="BAH13" s="61">
        <v>2</v>
      </c>
      <c r="BAI13" s="61">
        <v>20</v>
      </c>
      <c r="BAJ13" s="61">
        <v>25</v>
      </c>
      <c r="BAK13" s="61">
        <v>30</v>
      </c>
      <c r="BAQ13" s="61">
        <v>0</v>
      </c>
      <c r="BAR13" s="61">
        <v>0</v>
      </c>
      <c r="BAS13" s="61">
        <v>1</v>
      </c>
      <c r="BAT13" s="61">
        <v>120</v>
      </c>
      <c r="BAV13" s="61">
        <v>2</v>
      </c>
      <c r="BAW13" s="61">
        <v>2</v>
      </c>
      <c r="BAX13" s="61">
        <v>2</v>
      </c>
      <c r="BAY13" s="61">
        <v>2</v>
      </c>
      <c r="BAZ13" s="61">
        <v>60</v>
      </c>
      <c r="BBA13" s="61">
        <v>60</v>
      </c>
      <c r="BBB13" s="61">
        <v>60</v>
      </c>
      <c r="BBC13" s="61">
        <v>60</v>
      </c>
      <c r="BBD13" s="61">
        <v>1</v>
      </c>
      <c r="BBE13" s="61">
        <v>50</v>
      </c>
      <c r="BBF13" s="61">
        <v>50</v>
      </c>
      <c r="BBH13" s="61">
        <v>220</v>
      </c>
      <c r="BBI13" s="61">
        <v>-400</v>
      </c>
      <c r="BBK13" s="61">
        <v>-80</v>
      </c>
      <c r="BBL13" s="61">
        <v>-700</v>
      </c>
      <c r="BBM13" s="61">
        <v>6</v>
      </c>
      <c r="BBN13" s="61">
        <v>0</v>
      </c>
      <c r="BBO13" s="61">
        <v>50</v>
      </c>
      <c r="BBP13" s="61">
        <v>1300</v>
      </c>
      <c r="BBQ13" s="61">
        <v>3</v>
      </c>
      <c r="BBR13" s="61">
        <v>3.7</v>
      </c>
      <c r="BBS13" s="61">
        <v>3.9</v>
      </c>
      <c r="BBT13" s="61">
        <v>0.1</v>
      </c>
      <c r="BBU13" s="61">
        <v>2.7</v>
      </c>
      <c r="BBV13" s="61">
        <v>0.1</v>
      </c>
      <c r="BBW13" s="61">
        <v>0</v>
      </c>
      <c r="BBX13" s="61">
        <v>1</v>
      </c>
      <c r="BBY13" s="61">
        <v>0</v>
      </c>
      <c r="BBZ13" s="61">
        <v>500</v>
      </c>
      <c r="BCA13" s="61">
        <v>7000</v>
      </c>
      <c r="BCB13" s="61">
        <v>70</v>
      </c>
      <c r="BCC13" s="61">
        <v>-500</v>
      </c>
      <c r="BCF13" s="61">
        <v>3.6</v>
      </c>
      <c r="BCH13" s="61">
        <v>0</v>
      </c>
      <c r="BCI13" s="61">
        <v>0</v>
      </c>
      <c r="BCJ13" s="61">
        <v>0</v>
      </c>
      <c r="BCK13" s="61">
        <v>0</v>
      </c>
      <c r="BCM13" s="61">
        <v>10</v>
      </c>
      <c r="BCN13" s="61">
        <v>0</v>
      </c>
      <c r="BCR13" s="61">
        <v>0</v>
      </c>
      <c r="BCT13" s="61">
        <v>5</v>
      </c>
      <c r="BCU13" s="61">
        <v>5</v>
      </c>
      <c r="BCV13" s="61">
        <v>5</v>
      </c>
      <c r="BCW13" s="61">
        <v>5</v>
      </c>
      <c r="BCX13" s="61">
        <v>5</v>
      </c>
      <c r="BCY13" s="61">
        <v>60</v>
      </c>
      <c r="BCZ13" s="61">
        <v>28</v>
      </c>
      <c r="BDA13" s="61">
        <v>40</v>
      </c>
      <c r="BDB13" s="61">
        <v>30</v>
      </c>
      <c r="BDC13" s="61">
        <v>50</v>
      </c>
      <c r="BDD13" s="61">
        <v>180</v>
      </c>
      <c r="BDE13" s="61">
        <v>28</v>
      </c>
      <c r="BDF13" s="61">
        <v>40</v>
      </c>
      <c r="BDG13" s="61">
        <v>0</v>
      </c>
      <c r="BDH13" s="61">
        <v>100</v>
      </c>
      <c r="BDI13" s="61">
        <v>0</v>
      </c>
      <c r="BDJ13" s="61">
        <v>0</v>
      </c>
      <c r="BDK13" s="61">
        <v>100</v>
      </c>
      <c r="BDL13" s="61">
        <v>0</v>
      </c>
      <c r="BDM13" s="61">
        <v>20</v>
      </c>
      <c r="BDN13" s="61">
        <v>2</v>
      </c>
      <c r="BDQ13" s="61">
        <v>0</v>
      </c>
      <c r="BDR13" s="61">
        <v>0</v>
      </c>
      <c r="BDS13" s="61">
        <v>0</v>
      </c>
      <c r="BDT13" s="61">
        <v>100</v>
      </c>
      <c r="BDU13" s="61">
        <v>0</v>
      </c>
      <c r="BDV13" s="61">
        <v>0</v>
      </c>
      <c r="BDW13" s="61">
        <v>100</v>
      </c>
      <c r="BDX13" s="61">
        <v>0</v>
      </c>
      <c r="BEA13" s="61">
        <v>10</v>
      </c>
      <c r="BEB13" s="61">
        <v>2</v>
      </c>
      <c r="BEE13" s="61">
        <v>0</v>
      </c>
      <c r="BEF13" s="61">
        <v>0</v>
      </c>
      <c r="BEG13" s="61">
        <v>0</v>
      </c>
      <c r="BEH13" s="61">
        <v>100</v>
      </c>
      <c r="BEI13" s="61">
        <v>0</v>
      </c>
      <c r="BEJ13" s="61">
        <v>0</v>
      </c>
      <c r="BEK13" s="61">
        <v>100</v>
      </c>
      <c r="BEL13" s="61">
        <v>0</v>
      </c>
      <c r="BEO13" s="61">
        <v>10</v>
      </c>
      <c r="BEP13" s="61">
        <v>2</v>
      </c>
      <c r="BES13" s="61">
        <v>0</v>
      </c>
      <c r="BET13" s="61">
        <v>100</v>
      </c>
      <c r="BEU13" s="61">
        <v>10</v>
      </c>
      <c r="BEV13" s="61">
        <v>-100</v>
      </c>
      <c r="BEW13" s="61">
        <v>10</v>
      </c>
      <c r="BEX13" s="61">
        <v>250</v>
      </c>
      <c r="BEY13" s="61">
        <v>-250</v>
      </c>
      <c r="BEZ13" s="61">
        <v>0</v>
      </c>
      <c r="BFJ13" s="61">
        <v>0</v>
      </c>
      <c r="BFK13" s="61">
        <v>4</v>
      </c>
      <c r="BFL13" s="61">
        <v>0</v>
      </c>
      <c r="BXX13" s="61">
        <v>0</v>
      </c>
      <c r="BXY13" s="61">
        <v>0</v>
      </c>
      <c r="BXZ13" s="61">
        <v>0</v>
      </c>
      <c r="BYA13" s="61">
        <v>0</v>
      </c>
      <c r="BYB13" s="61">
        <v>0</v>
      </c>
      <c r="BYC13" s="61">
        <v>0</v>
      </c>
      <c r="BYD13" s="61">
        <v>0</v>
      </c>
      <c r="BYE13" s="61">
        <v>0</v>
      </c>
      <c r="BYF13" s="61">
        <v>0</v>
      </c>
      <c r="BYG13" s="61">
        <v>0</v>
      </c>
      <c r="BYH13" s="61">
        <v>0</v>
      </c>
      <c r="BYI13" s="61">
        <v>0</v>
      </c>
      <c r="BYJ13" s="61">
        <v>0</v>
      </c>
      <c r="BYK13" s="61">
        <v>0</v>
      </c>
      <c r="BYL13" s="61">
        <v>0</v>
      </c>
      <c r="BYM13" s="61">
        <v>0</v>
      </c>
      <c r="BYN13" s="61">
        <v>0</v>
      </c>
      <c r="BYO13" s="61">
        <v>0</v>
      </c>
      <c r="BYP13" s="61">
        <v>0</v>
      </c>
      <c r="BYQ13" s="61">
        <v>0</v>
      </c>
      <c r="BYR13" s="61">
        <v>0</v>
      </c>
      <c r="BYS13" s="61">
        <v>0</v>
      </c>
      <c r="BYT13" s="61">
        <v>0</v>
      </c>
      <c r="BYU13" s="61">
        <v>0</v>
      </c>
      <c r="BYV13" s="61">
        <v>0</v>
      </c>
      <c r="BYW13" s="61">
        <v>0</v>
      </c>
      <c r="BYX13" s="61">
        <v>0</v>
      </c>
      <c r="BYY13" s="61">
        <v>0</v>
      </c>
      <c r="BYZ13" s="61">
        <v>0</v>
      </c>
      <c r="BZA13" s="61">
        <v>0</v>
      </c>
      <c r="BZB13" s="61">
        <v>0</v>
      </c>
      <c r="BZC13" s="61">
        <v>0</v>
      </c>
      <c r="BZD13" s="61">
        <v>0</v>
      </c>
      <c r="BZE13" s="61">
        <v>0</v>
      </c>
      <c r="BZF13" s="61">
        <v>0</v>
      </c>
      <c r="BZG13" s="61">
        <v>0</v>
      </c>
      <c r="BZH13" s="61">
        <v>0</v>
      </c>
      <c r="BZI13" s="61">
        <v>0</v>
      </c>
      <c r="BZJ13" s="61">
        <v>0</v>
      </c>
      <c r="BZK13" s="61">
        <v>0</v>
      </c>
      <c r="BZL13" s="61">
        <v>0</v>
      </c>
      <c r="BZM13" s="61">
        <v>0</v>
      </c>
      <c r="BZN13" s="61">
        <v>0</v>
      </c>
      <c r="BZO13" s="61">
        <v>0</v>
      </c>
      <c r="BZP13" s="61">
        <v>0</v>
      </c>
      <c r="BZQ13" s="61">
        <v>0</v>
      </c>
      <c r="BZR13" s="61">
        <v>0</v>
      </c>
      <c r="BZS13" s="61">
        <v>0</v>
      </c>
      <c r="BZT13" s="61">
        <v>0</v>
      </c>
      <c r="BZU13" s="61">
        <v>0</v>
      </c>
      <c r="BZV13" s="61">
        <v>0</v>
      </c>
      <c r="BZW13" s="61">
        <v>0</v>
      </c>
      <c r="BZX13" s="61">
        <v>0</v>
      </c>
      <c r="BZY13" s="61">
        <v>0</v>
      </c>
      <c r="BZZ13" s="61">
        <v>0</v>
      </c>
      <c r="CAA13" s="61">
        <v>0</v>
      </c>
      <c r="CAB13" s="61">
        <v>0</v>
      </c>
      <c r="CAC13" s="61">
        <v>0</v>
      </c>
      <c r="CAD13" s="61">
        <v>0</v>
      </c>
      <c r="CAE13" s="61">
        <v>0</v>
      </c>
      <c r="CAF13" s="61">
        <v>0</v>
      </c>
      <c r="CAG13" s="61">
        <v>0</v>
      </c>
      <c r="CAH13" s="61">
        <v>0</v>
      </c>
      <c r="CAI13" s="61">
        <v>0</v>
      </c>
      <c r="CAJ13" s="61">
        <v>0</v>
      </c>
      <c r="CAK13" s="61">
        <v>0</v>
      </c>
      <c r="CAL13" s="61">
        <v>0</v>
      </c>
      <c r="CAM13" s="61">
        <v>0</v>
      </c>
      <c r="CAN13" s="61">
        <v>0</v>
      </c>
      <c r="CAO13" s="61">
        <v>0</v>
      </c>
      <c r="CAP13" s="61">
        <v>0</v>
      </c>
      <c r="CAQ13" s="61">
        <v>0</v>
      </c>
      <c r="CAR13" s="61">
        <v>0</v>
      </c>
      <c r="CAS13" s="61">
        <v>0</v>
      </c>
      <c r="CAT13" s="61">
        <v>0</v>
      </c>
      <c r="CAU13" s="61">
        <v>0</v>
      </c>
      <c r="CAV13" s="61">
        <v>0</v>
      </c>
      <c r="CAW13" s="61">
        <v>0</v>
      </c>
      <c r="CAX13" s="61">
        <v>0</v>
      </c>
      <c r="CAY13" s="61">
        <v>0</v>
      </c>
      <c r="CAZ13" s="61">
        <v>0</v>
      </c>
      <c r="CBA13" s="61">
        <v>0</v>
      </c>
      <c r="CBB13" s="61">
        <v>0</v>
      </c>
      <c r="CBC13" s="61">
        <v>0</v>
      </c>
      <c r="CBD13" s="61">
        <v>0</v>
      </c>
      <c r="CBE13" s="61">
        <v>0</v>
      </c>
      <c r="CBF13" s="61">
        <v>0</v>
      </c>
      <c r="CBG13" s="61">
        <v>0</v>
      </c>
      <c r="CBH13" s="61">
        <v>0</v>
      </c>
      <c r="CBI13" s="61">
        <v>0</v>
      </c>
      <c r="CBJ13" s="61">
        <v>0</v>
      </c>
      <c r="CBK13" s="61">
        <v>0</v>
      </c>
      <c r="CBL13" s="61">
        <v>0</v>
      </c>
      <c r="CBM13" s="61">
        <v>0</v>
      </c>
      <c r="CBN13" s="61">
        <v>0</v>
      </c>
      <c r="CBO13" s="61">
        <v>0</v>
      </c>
      <c r="CBP13" s="61">
        <v>0</v>
      </c>
      <c r="CBQ13" s="61">
        <v>0</v>
      </c>
      <c r="CBR13" s="61">
        <v>0</v>
      </c>
      <c r="CBS13" s="61">
        <v>0</v>
      </c>
      <c r="CBT13" s="61">
        <v>0</v>
      </c>
      <c r="CBU13" s="61">
        <v>0</v>
      </c>
      <c r="CBV13" s="61">
        <v>0</v>
      </c>
      <c r="CBW13" s="61">
        <v>0</v>
      </c>
      <c r="CBX13" s="61">
        <v>0</v>
      </c>
      <c r="CBY13" s="61">
        <v>0</v>
      </c>
      <c r="CBZ13" s="61">
        <v>0</v>
      </c>
      <c r="CCA13" s="61">
        <v>0</v>
      </c>
      <c r="CCB13" s="61">
        <v>0</v>
      </c>
      <c r="CCC13" s="61">
        <v>0</v>
      </c>
      <c r="CCD13" s="61">
        <v>0</v>
      </c>
      <c r="CCE13" s="61">
        <v>0</v>
      </c>
      <c r="CCF13" s="61">
        <v>0</v>
      </c>
      <c r="CCG13" s="61">
        <v>0</v>
      </c>
      <c r="CCH13" s="61">
        <v>0</v>
      </c>
      <c r="CCI13" s="61">
        <v>0</v>
      </c>
      <c r="CCJ13" s="61">
        <v>0</v>
      </c>
      <c r="CCK13" s="61">
        <v>0</v>
      </c>
      <c r="CCL13" s="61">
        <v>0</v>
      </c>
      <c r="CCM13" s="61">
        <v>0</v>
      </c>
      <c r="CCN13" s="61">
        <v>0</v>
      </c>
      <c r="CCO13" s="61">
        <v>0</v>
      </c>
      <c r="CCP13" s="61">
        <v>0</v>
      </c>
      <c r="CCQ13" s="61">
        <v>0</v>
      </c>
      <c r="CCR13" s="61">
        <v>0</v>
      </c>
      <c r="CCS13" s="61">
        <v>0</v>
      </c>
      <c r="CCT13" s="61">
        <v>0</v>
      </c>
      <c r="CCU13" s="61">
        <v>0</v>
      </c>
      <c r="CCV13" s="61">
        <v>0</v>
      </c>
      <c r="CCW13" s="61">
        <v>0</v>
      </c>
      <c r="CCX13" s="61">
        <v>0</v>
      </c>
      <c r="CCY13" s="61">
        <v>0</v>
      </c>
      <c r="CCZ13" s="61">
        <v>0</v>
      </c>
      <c r="CDA13" s="61">
        <v>0</v>
      </c>
      <c r="CDB13" s="61">
        <v>0</v>
      </c>
      <c r="CDC13" s="61">
        <v>0</v>
      </c>
      <c r="CDD13" s="61">
        <v>0</v>
      </c>
      <c r="CDE13" s="61">
        <v>0</v>
      </c>
      <c r="CDF13" s="61">
        <v>0</v>
      </c>
      <c r="CDG13" s="61">
        <v>0</v>
      </c>
      <c r="CDH13" s="61">
        <v>0</v>
      </c>
      <c r="CDI13" s="61">
        <v>0</v>
      </c>
      <c r="CDJ13" s="61">
        <v>0</v>
      </c>
      <c r="CDK13" s="61">
        <v>0</v>
      </c>
      <c r="CDL13" s="61">
        <v>0</v>
      </c>
      <c r="CDM13" s="61">
        <v>0</v>
      </c>
      <c r="CDN13" s="61">
        <v>0</v>
      </c>
      <c r="CDO13" s="61">
        <v>0</v>
      </c>
      <c r="CDP13" s="61">
        <v>0</v>
      </c>
      <c r="CDQ13" s="61">
        <v>0</v>
      </c>
      <c r="CDR13" s="61">
        <v>0</v>
      </c>
      <c r="CDS13" s="61">
        <v>0</v>
      </c>
      <c r="CDT13" s="61">
        <v>0</v>
      </c>
      <c r="CDU13" s="61">
        <v>0</v>
      </c>
      <c r="CDV13" s="61">
        <v>0</v>
      </c>
      <c r="CDW13" s="61">
        <v>0</v>
      </c>
      <c r="CDX13" s="61">
        <v>0</v>
      </c>
      <c r="CDY13" s="61">
        <v>0</v>
      </c>
      <c r="CDZ13" s="61">
        <v>0</v>
      </c>
      <c r="CEA13" s="61">
        <v>0</v>
      </c>
      <c r="CEB13" s="61">
        <v>0</v>
      </c>
      <c r="CEC13" s="61">
        <v>0</v>
      </c>
      <c r="CED13" s="61">
        <v>0</v>
      </c>
      <c r="CEE13" s="61">
        <v>0</v>
      </c>
      <c r="CEF13" s="61">
        <v>0</v>
      </c>
      <c r="CEG13" s="61">
        <v>0</v>
      </c>
      <c r="CEH13" s="61">
        <v>0</v>
      </c>
      <c r="CEI13" s="61">
        <v>0</v>
      </c>
      <c r="CEJ13" s="61">
        <v>0</v>
      </c>
      <c r="CEK13" s="61">
        <v>0</v>
      </c>
      <c r="CEL13" s="61">
        <v>0</v>
      </c>
      <c r="CEM13" s="61">
        <v>0</v>
      </c>
      <c r="CEN13" s="61">
        <v>0</v>
      </c>
      <c r="CEO13" s="61">
        <v>0</v>
      </c>
      <c r="CEP13" s="61">
        <v>0</v>
      </c>
      <c r="CEQ13" s="61">
        <v>0</v>
      </c>
      <c r="CER13" s="61">
        <v>0</v>
      </c>
      <c r="CES13" s="61">
        <v>0</v>
      </c>
      <c r="CET13" s="61">
        <v>0</v>
      </c>
      <c r="CEU13" s="61">
        <v>0</v>
      </c>
      <c r="CEV13" s="61">
        <v>0</v>
      </c>
      <c r="CEW13" s="61">
        <v>0</v>
      </c>
      <c r="CEX13" s="61">
        <v>0</v>
      </c>
      <c r="CEY13" s="61">
        <v>0</v>
      </c>
      <c r="CEZ13" s="61">
        <v>0</v>
      </c>
      <c r="CFA13" s="61">
        <v>0</v>
      </c>
      <c r="CFB13" s="61">
        <v>0</v>
      </c>
      <c r="CFC13" s="61">
        <v>0</v>
      </c>
      <c r="CFD13" s="61">
        <v>0</v>
      </c>
      <c r="CFE13" s="61">
        <v>0</v>
      </c>
      <c r="CFF13" s="61">
        <v>0</v>
      </c>
      <c r="CFG13" s="61">
        <v>0</v>
      </c>
      <c r="CFH13" s="61">
        <v>0</v>
      </c>
      <c r="CFI13" s="61">
        <v>0</v>
      </c>
      <c r="CFJ13" s="61">
        <v>0</v>
      </c>
      <c r="CFK13" s="61">
        <v>0</v>
      </c>
      <c r="CFL13" s="61">
        <v>0</v>
      </c>
      <c r="CFM13" s="61">
        <v>0</v>
      </c>
      <c r="CFN13" s="61">
        <v>0</v>
      </c>
      <c r="CFO13" s="61">
        <v>0</v>
      </c>
      <c r="CFP13" s="61">
        <v>0</v>
      </c>
      <c r="CFQ13" s="61">
        <v>0</v>
      </c>
      <c r="CFR13" s="61">
        <v>0</v>
      </c>
      <c r="CFS13" s="61">
        <v>0</v>
      </c>
      <c r="CFT13" s="61">
        <v>0</v>
      </c>
      <c r="CFU13" s="61">
        <v>0</v>
      </c>
      <c r="CFV13" s="61">
        <v>0</v>
      </c>
      <c r="CFW13" s="61">
        <v>0</v>
      </c>
      <c r="CFX13" s="61">
        <v>0</v>
      </c>
      <c r="CFY13" s="61">
        <v>0</v>
      </c>
      <c r="CFZ13" s="61">
        <v>0</v>
      </c>
      <c r="CGA13" s="61">
        <v>0</v>
      </c>
      <c r="CGB13" s="61">
        <v>0</v>
      </c>
      <c r="CGC13" s="61">
        <v>0</v>
      </c>
      <c r="CGD13" s="61">
        <v>0</v>
      </c>
      <c r="CGE13" s="61">
        <v>0</v>
      </c>
      <c r="CGF13" s="61">
        <v>0</v>
      </c>
      <c r="CGG13" s="61">
        <v>0</v>
      </c>
      <c r="CGH13" s="61">
        <v>0</v>
      </c>
      <c r="CGI13" s="61">
        <v>0</v>
      </c>
      <c r="CGJ13" s="61">
        <v>0</v>
      </c>
      <c r="CGK13" s="61">
        <v>0</v>
      </c>
      <c r="CGL13" s="61">
        <v>0</v>
      </c>
      <c r="CGM13" s="61">
        <v>0</v>
      </c>
      <c r="CGN13" s="61">
        <v>0</v>
      </c>
      <c r="CGO13" s="61">
        <v>0</v>
      </c>
      <c r="CGP13" s="61">
        <v>0</v>
      </c>
      <c r="CGQ13" s="61">
        <v>0</v>
      </c>
      <c r="CGR13" s="61">
        <v>0</v>
      </c>
      <c r="CGS13" s="61">
        <v>0</v>
      </c>
      <c r="CGT13" s="61">
        <v>0</v>
      </c>
      <c r="CGU13" s="61">
        <v>0</v>
      </c>
      <c r="CGV13" s="61">
        <v>0</v>
      </c>
      <c r="CGW13" s="61">
        <v>0</v>
      </c>
      <c r="CGX13" s="61">
        <v>0</v>
      </c>
      <c r="CGY13" s="61">
        <v>0</v>
      </c>
      <c r="CGZ13" s="61">
        <v>0</v>
      </c>
      <c r="CHA13" s="61">
        <v>0</v>
      </c>
      <c r="CHB13" s="61">
        <v>0</v>
      </c>
      <c r="CHC13" s="61">
        <v>0</v>
      </c>
      <c r="CHD13" s="61">
        <v>0</v>
      </c>
      <c r="CHE13" s="61">
        <v>0</v>
      </c>
      <c r="CHF13" s="61">
        <v>0</v>
      </c>
      <c r="CHG13" s="61">
        <v>0</v>
      </c>
      <c r="CHH13" s="61">
        <v>0</v>
      </c>
      <c r="CHI13" s="61">
        <v>0</v>
      </c>
      <c r="CHJ13" s="61">
        <v>0</v>
      </c>
      <c r="CHK13" s="61">
        <v>0</v>
      </c>
      <c r="CHL13" s="61">
        <v>0</v>
      </c>
      <c r="CHM13" s="61">
        <v>0</v>
      </c>
      <c r="CHN13" s="61">
        <v>0</v>
      </c>
      <c r="CHO13" s="61">
        <v>0</v>
      </c>
      <c r="CHP13" s="61">
        <v>0</v>
      </c>
      <c r="CHQ13" s="61">
        <v>0</v>
      </c>
      <c r="CHR13" s="61">
        <v>0</v>
      </c>
      <c r="CHS13" s="61">
        <v>0</v>
      </c>
      <c r="CHT13" s="61">
        <v>0</v>
      </c>
      <c r="CHU13" s="61">
        <v>0</v>
      </c>
      <c r="CHV13" s="61">
        <v>0</v>
      </c>
      <c r="CHW13" s="61">
        <v>0</v>
      </c>
      <c r="CHX13" s="61">
        <v>0</v>
      </c>
      <c r="CHY13" s="61">
        <v>0</v>
      </c>
      <c r="CHZ13" s="61">
        <v>0</v>
      </c>
      <c r="CIA13" s="61">
        <v>0</v>
      </c>
      <c r="CIB13" s="61">
        <v>0</v>
      </c>
      <c r="CIC13" s="61">
        <v>0</v>
      </c>
      <c r="CID13" s="61">
        <v>0</v>
      </c>
      <c r="CIE13" s="61">
        <v>0</v>
      </c>
      <c r="CIF13" s="61">
        <v>0</v>
      </c>
      <c r="CIG13" s="61">
        <v>0</v>
      </c>
      <c r="CIH13" s="61">
        <v>0</v>
      </c>
      <c r="CII13" s="61">
        <v>0</v>
      </c>
      <c r="CIJ13" s="61">
        <v>0</v>
      </c>
      <c r="CIK13" s="61">
        <v>0</v>
      </c>
      <c r="CIL13" s="61">
        <v>0</v>
      </c>
      <c r="CIM13" s="61">
        <v>0</v>
      </c>
      <c r="CIN13" s="61">
        <v>0</v>
      </c>
      <c r="CIO13" s="61">
        <v>0</v>
      </c>
      <c r="CIP13" s="61">
        <v>0</v>
      </c>
      <c r="CIQ13" s="61">
        <v>0</v>
      </c>
      <c r="CIR13" s="61">
        <v>0</v>
      </c>
      <c r="CIS13" s="61">
        <v>0</v>
      </c>
      <c r="CIT13" s="61">
        <v>0</v>
      </c>
      <c r="CIU13" s="61">
        <v>0</v>
      </c>
      <c r="CIV13" s="61">
        <v>0</v>
      </c>
      <c r="CIW13" s="61">
        <v>0</v>
      </c>
      <c r="CIX13" s="61">
        <v>0</v>
      </c>
      <c r="CIY13" s="61">
        <v>0</v>
      </c>
      <c r="CIZ13" s="61">
        <v>0</v>
      </c>
      <c r="CJA13" s="61">
        <v>0</v>
      </c>
      <c r="CJB13" s="61">
        <v>0</v>
      </c>
      <c r="CJC13" s="61">
        <v>0</v>
      </c>
      <c r="CJD13" s="61">
        <v>0</v>
      </c>
      <c r="CJE13" s="61">
        <v>0</v>
      </c>
      <c r="CJF13" s="61">
        <v>0</v>
      </c>
      <c r="CJG13" s="61">
        <v>0</v>
      </c>
      <c r="CJH13" s="61">
        <v>0</v>
      </c>
      <c r="CJI13" s="61">
        <v>0</v>
      </c>
      <c r="CJJ13" s="61">
        <v>0</v>
      </c>
      <c r="CJK13" s="61">
        <v>0</v>
      </c>
      <c r="CJL13" s="61">
        <v>0</v>
      </c>
      <c r="CJM13" s="61">
        <v>0</v>
      </c>
      <c r="CJN13" s="61">
        <v>0</v>
      </c>
      <c r="CJO13" s="61">
        <v>0</v>
      </c>
      <c r="CJP13" s="61">
        <v>0</v>
      </c>
      <c r="CJQ13" s="61">
        <v>0</v>
      </c>
      <c r="CJR13" s="61">
        <v>0</v>
      </c>
      <c r="CJS13" s="61">
        <v>0</v>
      </c>
      <c r="CJT13" s="61">
        <v>0</v>
      </c>
      <c r="CJU13" s="61">
        <v>0</v>
      </c>
      <c r="CJV13" s="61">
        <v>0</v>
      </c>
      <c r="CJW13" s="61">
        <v>0</v>
      </c>
      <c r="CJX13" s="61">
        <v>0</v>
      </c>
      <c r="CJY13" s="61">
        <v>0</v>
      </c>
      <c r="CJZ13" s="61">
        <v>0</v>
      </c>
      <c r="CKA13" s="61">
        <v>0</v>
      </c>
      <c r="CKB13" s="61">
        <v>0</v>
      </c>
      <c r="CKC13" s="61">
        <v>0</v>
      </c>
      <c r="CKD13" s="61">
        <v>0</v>
      </c>
      <c r="CKE13" s="61">
        <v>0</v>
      </c>
      <c r="CKF13" s="61">
        <v>0</v>
      </c>
      <c r="CKG13" s="61">
        <v>0</v>
      </c>
      <c r="CKH13" s="61">
        <v>0</v>
      </c>
      <c r="CKI13" s="61">
        <v>0</v>
      </c>
      <c r="CKJ13" s="61">
        <v>0</v>
      </c>
      <c r="CKK13" s="61">
        <v>0</v>
      </c>
      <c r="CKL13" s="61">
        <v>0</v>
      </c>
      <c r="CKM13" s="61">
        <v>0</v>
      </c>
      <c r="CKN13" s="61">
        <v>0</v>
      </c>
      <c r="CKO13" s="61">
        <v>0</v>
      </c>
      <c r="CKP13" s="61">
        <v>0</v>
      </c>
      <c r="CKQ13" s="61">
        <v>0</v>
      </c>
      <c r="CKR13" s="61">
        <v>0</v>
      </c>
      <c r="CKS13" s="61">
        <v>0</v>
      </c>
      <c r="CKT13" s="61">
        <v>0</v>
      </c>
      <c r="CKU13" s="61">
        <v>0</v>
      </c>
      <c r="CKV13" s="61">
        <v>0</v>
      </c>
      <c r="CKW13" s="61">
        <v>0</v>
      </c>
      <c r="CKX13" s="61">
        <v>0</v>
      </c>
      <c r="CKY13" s="61">
        <v>0</v>
      </c>
      <c r="CKZ13" s="61">
        <v>0</v>
      </c>
      <c r="CLA13" s="61">
        <v>0</v>
      </c>
      <c r="CLB13" s="61">
        <v>0</v>
      </c>
      <c r="CLC13" s="61">
        <v>0</v>
      </c>
      <c r="CLD13" s="61">
        <v>0</v>
      </c>
      <c r="CLE13" s="61">
        <v>0</v>
      </c>
      <c r="CLF13" s="61">
        <v>0</v>
      </c>
      <c r="CLG13" s="61">
        <v>0</v>
      </c>
      <c r="CLH13" s="61">
        <v>0</v>
      </c>
      <c r="CLI13" s="61">
        <v>0</v>
      </c>
      <c r="CLJ13" s="61">
        <v>0</v>
      </c>
      <c r="CLK13" s="61">
        <v>0</v>
      </c>
      <c r="CLL13" s="61">
        <v>0</v>
      </c>
      <c r="CLM13" s="61">
        <v>0</v>
      </c>
      <c r="CLN13" s="61">
        <v>0</v>
      </c>
      <c r="CLO13" s="61">
        <v>0</v>
      </c>
      <c r="CLP13" s="61">
        <v>0</v>
      </c>
      <c r="CLQ13" s="61">
        <v>0</v>
      </c>
      <c r="CLR13" s="61">
        <v>0</v>
      </c>
      <c r="CLS13" s="61">
        <v>0</v>
      </c>
      <c r="CLT13" s="61">
        <v>0</v>
      </c>
      <c r="CLU13" s="61">
        <v>0</v>
      </c>
      <c r="CLV13" s="61">
        <v>0</v>
      </c>
      <c r="CLW13" s="61">
        <v>0</v>
      </c>
      <c r="CLX13" s="61">
        <v>0</v>
      </c>
      <c r="CLY13" s="61">
        <v>0</v>
      </c>
      <c r="CLZ13" s="61">
        <v>0</v>
      </c>
      <c r="CMA13" s="61">
        <v>0</v>
      </c>
      <c r="CMB13" s="61">
        <v>0</v>
      </c>
      <c r="CMC13" s="61">
        <v>0</v>
      </c>
      <c r="CMD13" s="61">
        <v>0</v>
      </c>
      <c r="CME13" s="61">
        <v>0</v>
      </c>
      <c r="CMF13" s="61">
        <v>0</v>
      </c>
      <c r="CMG13" s="61">
        <v>0</v>
      </c>
      <c r="CMH13" s="61">
        <v>0</v>
      </c>
      <c r="CMI13" s="61">
        <v>0</v>
      </c>
      <c r="CMJ13" s="61">
        <v>0</v>
      </c>
      <c r="CMK13" s="61">
        <v>0</v>
      </c>
      <c r="CML13" s="61">
        <v>0</v>
      </c>
      <c r="CMM13" s="61">
        <v>0</v>
      </c>
      <c r="CMN13" s="61">
        <v>0</v>
      </c>
      <c r="CMO13" s="61">
        <v>0</v>
      </c>
      <c r="CMP13" s="61">
        <v>0</v>
      </c>
      <c r="CMQ13" s="61">
        <v>0</v>
      </c>
      <c r="CMR13" s="61">
        <v>0</v>
      </c>
      <c r="CMS13" s="61">
        <v>0</v>
      </c>
      <c r="CMT13" s="61">
        <v>0</v>
      </c>
      <c r="CMU13" s="61">
        <v>0</v>
      </c>
      <c r="CMV13" s="61">
        <v>0</v>
      </c>
      <c r="CMW13" s="61">
        <v>0</v>
      </c>
      <c r="CMX13" s="61">
        <v>0</v>
      </c>
      <c r="CMY13" s="61">
        <v>0</v>
      </c>
      <c r="CMZ13" s="61">
        <v>0</v>
      </c>
      <c r="CNA13" s="61">
        <v>0</v>
      </c>
      <c r="CNB13" s="61">
        <v>0</v>
      </c>
      <c r="CNC13" s="61">
        <v>0</v>
      </c>
      <c r="CND13" s="61">
        <v>0</v>
      </c>
      <c r="CNE13" s="61">
        <v>0</v>
      </c>
      <c r="CNF13" s="61">
        <v>0</v>
      </c>
      <c r="CNG13" s="61">
        <v>0</v>
      </c>
      <c r="CNH13" s="61">
        <v>0</v>
      </c>
      <c r="CNI13" s="61">
        <v>0</v>
      </c>
      <c r="CNJ13" s="61">
        <v>0</v>
      </c>
      <c r="CNK13" s="61">
        <v>0</v>
      </c>
      <c r="CNL13" s="61">
        <v>0</v>
      </c>
      <c r="CNM13" s="61">
        <v>0</v>
      </c>
      <c r="CNN13" s="61">
        <v>0</v>
      </c>
      <c r="CNO13" s="61">
        <v>0</v>
      </c>
      <c r="CNP13" s="61">
        <v>0</v>
      </c>
      <c r="CNQ13" s="61">
        <v>0</v>
      </c>
      <c r="CNR13" s="61">
        <v>0</v>
      </c>
      <c r="CNS13" s="61">
        <v>0</v>
      </c>
      <c r="CNT13" s="61">
        <v>0</v>
      </c>
      <c r="CNU13" s="61">
        <v>0</v>
      </c>
      <c r="CNV13" s="61">
        <v>0</v>
      </c>
      <c r="CNW13" s="61">
        <v>0</v>
      </c>
      <c r="CNX13" s="61">
        <v>0</v>
      </c>
      <c r="CNY13" s="61">
        <v>0</v>
      </c>
      <c r="CNZ13" s="61">
        <v>0</v>
      </c>
      <c r="COA13" s="61">
        <v>0</v>
      </c>
      <c r="COB13" s="61">
        <v>0</v>
      </c>
      <c r="COC13" s="61">
        <v>0</v>
      </c>
      <c r="COD13" s="61">
        <v>0</v>
      </c>
      <c r="COE13" s="61">
        <v>0</v>
      </c>
      <c r="COF13" s="61">
        <v>0</v>
      </c>
      <c r="COG13" s="61">
        <v>0</v>
      </c>
      <c r="COH13" s="61">
        <v>0</v>
      </c>
      <c r="COI13" s="61">
        <v>0</v>
      </c>
      <c r="COJ13" s="61">
        <v>0</v>
      </c>
      <c r="COK13" s="61">
        <v>0</v>
      </c>
      <c r="COL13" s="61">
        <v>0</v>
      </c>
      <c r="COM13" s="61">
        <v>0</v>
      </c>
      <c r="CON13" s="61">
        <v>0</v>
      </c>
      <c r="COO13" s="61">
        <v>0</v>
      </c>
      <c r="COP13" s="61">
        <v>0</v>
      </c>
      <c r="COQ13" s="61">
        <v>0</v>
      </c>
      <c r="COR13" s="61">
        <v>0</v>
      </c>
      <c r="COS13" s="61">
        <v>0</v>
      </c>
      <c r="COT13" s="61">
        <v>0</v>
      </c>
      <c r="COU13" s="61">
        <v>0</v>
      </c>
      <c r="COV13" s="61">
        <v>0</v>
      </c>
      <c r="COW13" s="61">
        <v>0</v>
      </c>
      <c r="COX13" s="61">
        <v>0</v>
      </c>
      <c r="COY13" s="61">
        <v>0</v>
      </c>
      <c r="COZ13" s="61">
        <v>0</v>
      </c>
      <c r="CPA13" s="61">
        <v>0</v>
      </c>
      <c r="CPB13" s="61">
        <v>0</v>
      </c>
      <c r="CPC13" s="61">
        <v>0</v>
      </c>
      <c r="CPD13" s="61">
        <v>0</v>
      </c>
      <c r="CPE13" s="61">
        <v>0</v>
      </c>
      <c r="CPF13" s="61">
        <v>0</v>
      </c>
      <c r="CPG13" s="61">
        <v>0</v>
      </c>
      <c r="CPH13" s="61">
        <v>0</v>
      </c>
      <c r="CPI13" s="61">
        <v>0</v>
      </c>
      <c r="CPJ13" s="61">
        <v>0</v>
      </c>
      <c r="CPK13" s="61">
        <v>0</v>
      </c>
      <c r="CPL13" s="61">
        <v>0</v>
      </c>
      <c r="CPM13" s="61">
        <v>0</v>
      </c>
      <c r="CPN13" s="61">
        <v>0</v>
      </c>
      <c r="CPO13" s="61">
        <v>0</v>
      </c>
      <c r="CPP13" s="61">
        <v>0</v>
      </c>
      <c r="CPQ13" s="61">
        <v>0</v>
      </c>
      <c r="CPR13" s="61">
        <v>0</v>
      </c>
      <c r="CPS13" s="61">
        <v>0</v>
      </c>
      <c r="CPT13" s="61">
        <v>0</v>
      </c>
      <c r="CPU13" s="61">
        <v>0</v>
      </c>
      <c r="CPV13" s="61">
        <v>0</v>
      </c>
      <c r="CPW13" s="61">
        <v>0</v>
      </c>
      <c r="CPX13" s="61">
        <v>0</v>
      </c>
      <c r="CPY13" s="61">
        <v>0</v>
      </c>
      <c r="CPZ13" s="61">
        <v>0</v>
      </c>
      <c r="CQA13" s="61">
        <v>0</v>
      </c>
      <c r="CQB13" s="61">
        <v>0</v>
      </c>
      <c r="CQC13" s="61">
        <v>0</v>
      </c>
      <c r="CQD13" s="61">
        <v>0</v>
      </c>
      <c r="CQE13" s="61">
        <v>0</v>
      </c>
      <c r="CQF13" s="61">
        <v>0</v>
      </c>
      <c r="CQG13" s="61">
        <v>0</v>
      </c>
      <c r="CQH13" s="61">
        <v>0</v>
      </c>
      <c r="CQI13" s="61">
        <v>0</v>
      </c>
      <c r="CQJ13" s="61">
        <v>0</v>
      </c>
      <c r="CQK13" s="61">
        <v>0</v>
      </c>
      <c r="CQL13" s="61">
        <v>0</v>
      </c>
      <c r="CQM13" s="61">
        <v>0</v>
      </c>
      <c r="CQN13" s="61">
        <v>0</v>
      </c>
      <c r="CQO13" s="61">
        <v>0</v>
      </c>
      <c r="CQP13" s="61">
        <v>0</v>
      </c>
      <c r="CQQ13" s="61">
        <v>0</v>
      </c>
      <c r="CQR13" s="61">
        <v>0</v>
      </c>
      <c r="CQS13" s="61">
        <v>0</v>
      </c>
      <c r="CQT13" s="61">
        <v>0</v>
      </c>
      <c r="CQU13" s="61">
        <v>0</v>
      </c>
      <c r="CQV13" s="61">
        <v>0</v>
      </c>
      <c r="CQW13" s="61">
        <v>0</v>
      </c>
      <c r="CQX13" s="61">
        <v>0</v>
      </c>
      <c r="CQY13" s="61">
        <v>0</v>
      </c>
      <c r="CQZ13" s="61">
        <v>0</v>
      </c>
      <c r="CRA13" s="61">
        <v>0</v>
      </c>
      <c r="CRB13" s="61">
        <v>0</v>
      </c>
      <c r="CRC13" s="61">
        <v>0</v>
      </c>
      <c r="CRD13" s="61">
        <v>0</v>
      </c>
      <c r="CRE13" s="61">
        <v>0</v>
      </c>
      <c r="CRF13" s="61">
        <v>0</v>
      </c>
      <c r="CRG13" s="61">
        <v>0</v>
      </c>
      <c r="CRH13" s="61">
        <v>0</v>
      </c>
      <c r="CRI13" s="61">
        <v>0</v>
      </c>
      <c r="CRJ13" s="61">
        <v>0</v>
      </c>
      <c r="CRK13" s="61">
        <v>0</v>
      </c>
      <c r="CRL13" s="61">
        <v>0</v>
      </c>
      <c r="CRM13" s="61">
        <v>0</v>
      </c>
      <c r="CRN13" s="61">
        <v>0</v>
      </c>
      <c r="CRO13" s="61">
        <v>0</v>
      </c>
      <c r="CRP13" s="61">
        <v>0</v>
      </c>
      <c r="CRQ13" s="61">
        <v>0</v>
      </c>
      <c r="CRR13" s="61">
        <v>0</v>
      </c>
      <c r="CRS13" s="61">
        <v>0</v>
      </c>
      <c r="CRT13" s="61">
        <v>0</v>
      </c>
      <c r="CRU13" s="61">
        <v>0</v>
      </c>
      <c r="CRV13" s="61">
        <v>0</v>
      </c>
      <c r="CRW13" s="61">
        <v>0</v>
      </c>
      <c r="CRX13" s="61">
        <v>0</v>
      </c>
      <c r="CRY13" s="61">
        <v>0</v>
      </c>
      <c r="CRZ13" s="61">
        <v>0</v>
      </c>
      <c r="CSA13" s="61">
        <v>0</v>
      </c>
      <c r="CSB13" s="61">
        <v>0</v>
      </c>
      <c r="CSC13" s="61">
        <v>0</v>
      </c>
      <c r="CSD13" s="61">
        <v>0</v>
      </c>
      <c r="CSE13" s="61">
        <v>0</v>
      </c>
      <c r="CSF13" s="61">
        <v>0</v>
      </c>
      <c r="CSG13" s="61">
        <v>0</v>
      </c>
      <c r="CSH13" s="61">
        <v>0</v>
      </c>
      <c r="CSI13" s="61">
        <v>0</v>
      </c>
      <c r="CSJ13" s="61">
        <v>0</v>
      </c>
      <c r="CSK13" s="61">
        <v>0</v>
      </c>
      <c r="CSL13" s="61">
        <v>0</v>
      </c>
      <c r="CSM13" s="61">
        <v>0</v>
      </c>
      <c r="CSN13" s="61">
        <v>0</v>
      </c>
      <c r="CSO13" s="61">
        <v>0</v>
      </c>
      <c r="CSP13" s="61">
        <v>0</v>
      </c>
      <c r="CSQ13" s="61">
        <v>0</v>
      </c>
      <c r="CSR13" s="61">
        <v>0</v>
      </c>
      <c r="CSS13" s="61">
        <v>0</v>
      </c>
      <c r="CST13" s="61">
        <v>0</v>
      </c>
      <c r="CSU13" s="61">
        <v>0</v>
      </c>
      <c r="CSV13" s="61">
        <v>0</v>
      </c>
      <c r="CSW13" s="61">
        <v>0</v>
      </c>
      <c r="CSX13" s="61">
        <v>0</v>
      </c>
      <c r="CSY13" s="61">
        <v>0</v>
      </c>
      <c r="CSZ13" s="61">
        <v>0</v>
      </c>
      <c r="CTA13" s="61">
        <v>0</v>
      </c>
      <c r="CTB13" s="61">
        <v>0</v>
      </c>
      <c r="CTC13" s="61">
        <v>0</v>
      </c>
      <c r="CTD13" s="61">
        <v>0</v>
      </c>
      <c r="CTE13" s="61">
        <v>0</v>
      </c>
      <c r="CTF13" s="61">
        <v>0</v>
      </c>
      <c r="CTG13" s="61">
        <v>0</v>
      </c>
      <c r="CTH13" s="61">
        <v>0</v>
      </c>
      <c r="CTI13" s="61">
        <v>0</v>
      </c>
      <c r="CTJ13" s="61">
        <v>0</v>
      </c>
      <c r="CTK13" s="61">
        <v>0</v>
      </c>
      <c r="CTL13" s="61">
        <v>0</v>
      </c>
      <c r="CTM13" s="61">
        <v>0</v>
      </c>
      <c r="CTN13" s="61">
        <v>0</v>
      </c>
      <c r="CTO13" s="61">
        <v>0</v>
      </c>
      <c r="CTP13" s="61">
        <v>0</v>
      </c>
      <c r="CTQ13" s="61">
        <v>0</v>
      </c>
      <c r="CTR13" s="61">
        <v>0</v>
      </c>
      <c r="CTS13" s="61">
        <v>0</v>
      </c>
      <c r="CTT13" s="61">
        <v>0</v>
      </c>
      <c r="CTU13" s="61">
        <v>0</v>
      </c>
      <c r="CTV13" s="61">
        <v>0</v>
      </c>
      <c r="CTW13" s="61">
        <v>0</v>
      </c>
      <c r="CTX13" s="61">
        <v>0</v>
      </c>
      <c r="CTY13" s="61">
        <v>0</v>
      </c>
      <c r="CTZ13" s="61">
        <v>0</v>
      </c>
      <c r="CUA13" s="61">
        <v>0</v>
      </c>
      <c r="CUB13" s="61">
        <v>0</v>
      </c>
      <c r="CUC13" s="61">
        <v>0</v>
      </c>
      <c r="CUD13" s="61">
        <v>0</v>
      </c>
      <c r="CUE13" s="61">
        <v>0</v>
      </c>
      <c r="CUF13" s="61">
        <v>0</v>
      </c>
      <c r="CUG13" s="61">
        <v>0</v>
      </c>
      <c r="CUH13" s="61">
        <v>0</v>
      </c>
      <c r="CUI13" s="61">
        <v>0</v>
      </c>
      <c r="CUJ13" s="61">
        <v>0</v>
      </c>
      <c r="CUK13" s="61">
        <v>0</v>
      </c>
      <c r="CUL13" s="61">
        <v>0</v>
      </c>
      <c r="CUM13" s="61">
        <v>0</v>
      </c>
      <c r="CUN13" s="61">
        <v>0</v>
      </c>
      <c r="CUO13" s="61">
        <v>0</v>
      </c>
      <c r="CUP13" s="61">
        <v>0</v>
      </c>
      <c r="CUQ13" s="61">
        <v>0</v>
      </c>
      <c r="CUR13" s="61">
        <v>0</v>
      </c>
      <c r="CUS13" s="61">
        <v>0</v>
      </c>
      <c r="CUT13" s="61">
        <v>0</v>
      </c>
      <c r="CUU13" s="61">
        <v>0</v>
      </c>
      <c r="CUV13" s="61">
        <v>0</v>
      </c>
      <c r="CUW13" s="61">
        <v>0</v>
      </c>
      <c r="CUX13" s="61">
        <v>0</v>
      </c>
      <c r="CUY13" s="61">
        <v>0</v>
      </c>
      <c r="CUZ13" s="61">
        <v>0</v>
      </c>
      <c r="CVA13" s="61">
        <v>0</v>
      </c>
      <c r="CVB13" s="61">
        <v>0</v>
      </c>
      <c r="CVC13" s="61">
        <v>0</v>
      </c>
      <c r="CVD13" s="61">
        <v>0</v>
      </c>
      <c r="CVE13" s="61">
        <v>0</v>
      </c>
      <c r="CVF13" s="61">
        <v>0</v>
      </c>
      <c r="CVG13" s="61">
        <v>0</v>
      </c>
      <c r="CVH13" s="61">
        <v>0</v>
      </c>
      <c r="CVI13" s="61">
        <v>0</v>
      </c>
      <c r="CVJ13" s="61">
        <v>0</v>
      </c>
      <c r="CVK13" s="61">
        <v>0</v>
      </c>
      <c r="CVL13" s="61">
        <v>0</v>
      </c>
      <c r="CVM13" s="61">
        <v>0</v>
      </c>
      <c r="CVN13" s="61">
        <v>0</v>
      </c>
      <c r="CVO13" s="61">
        <v>0</v>
      </c>
      <c r="CVP13" s="61">
        <v>0</v>
      </c>
      <c r="CVQ13" s="61">
        <v>0</v>
      </c>
      <c r="CVR13" s="61">
        <v>0</v>
      </c>
      <c r="CVS13" s="61">
        <v>0</v>
      </c>
      <c r="CVT13" s="61">
        <v>0</v>
      </c>
      <c r="CVU13" s="61">
        <v>0</v>
      </c>
      <c r="CVV13" s="61">
        <v>0</v>
      </c>
      <c r="CVW13" s="61">
        <v>0</v>
      </c>
      <c r="CVX13" s="61">
        <v>10</v>
      </c>
      <c r="CVY13" s="61">
        <v>0</v>
      </c>
      <c r="CVZ13" s="61">
        <v>0</v>
      </c>
      <c r="CWA13" s="61">
        <v>0</v>
      </c>
      <c r="CWB13" s="61">
        <v>0</v>
      </c>
      <c r="CWC13" s="61">
        <v>0</v>
      </c>
      <c r="CWD13" s="61">
        <v>0</v>
      </c>
      <c r="CWE13" s="61">
        <v>0</v>
      </c>
      <c r="CWF13" s="61">
        <v>0</v>
      </c>
      <c r="CWG13" s="61">
        <v>0</v>
      </c>
      <c r="CWH13" s="61">
        <v>0</v>
      </c>
      <c r="CWI13" s="61">
        <v>0</v>
      </c>
      <c r="CWJ13" s="61">
        <v>0</v>
      </c>
      <c r="CWK13" s="61">
        <v>0</v>
      </c>
      <c r="CWL13" s="61">
        <v>0</v>
      </c>
      <c r="CWM13" s="61">
        <v>0</v>
      </c>
      <c r="CWN13" s="61">
        <v>0</v>
      </c>
      <c r="CWO13" s="61">
        <v>0</v>
      </c>
      <c r="CWP13" s="61">
        <v>0</v>
      </c>
      <c r="CWQ13" s="61">
        <v>0</v>
      </c>
      <c r="CWR13" s="61">
        <v>0</v>
      </c>
      <c r="CWS13" s="61">
        <v>0</v>
      </c>
      <c r="CWT13" s="61">
        <v>0</v>
      </c>
      <c r="CWU13" s="61">
        <v>0</v>
      </c>
      <c r="CWV13" s="61">
        <v>0</v>
      </c>
      <c r="CWW13" s="61">
        <v>0</v>
      </c>
      <c r="CWX13" s="61">
        <v>0</v>
      </c>
      <c r="CWY13" s="61">
        <v>0</v>
      </c>
      <c r="CWZ13" s="61">
        <v>0</v>
      </c>
      <c r="CXA13" s="61">
        <v>0</v>
      </c>
      <c r="CXB13" s="61">
        <v>0</v>
      </c>
      <c r="CXC13" s="61">
        <v>0</v>
      </c>
      <c r="CXD13" s="61">
        <v>0</v>
      </c>
      <c r="CXE13" s="61">
        <v>0</v>
      </c>
      <c r="CXF13" s="61">
        <v>0</v>
      </c>
      <c r="CXG13" s="61">
        <v>0</v>
      </c>
      <c r="CXH13" s="61">
        <v>0</v>
      </c>
      <c r="CXI13" s="61">
        <v>0</v>
      </c>
      <c r="CXJ13" s="61">
        <v>0</v>
      </c>
      <c r="CXK13" s="61">
        <v>0</v>
      </c>
      <c r="CXL13" s="61">
        <v>0</v>
      </c>
      <c r="CXM13" s="61">
        <v>0</v>
      </c>
      <c r="CXN13" s="61">
        <v>0</v>
      </c>
      <c r="CXO13" s="61">
        <v>0</v>
      </c>
      <c r="CXP13" s="61">
        <v>0</v>
      </c>
      <c r="CXQ13" s="61">
        <v>0</v>
      </c>
      <c r="CXR13" s="61">
        <v>0</v>
      </c>
      <c r="CXS13" s="61">
        <v>0</v>
      </c>
      <c r="CXT13" s="61">
        <v>0</v>
      </c>
      <c r="CXU13" s="61">
        <v>0</v>
      </c>
      <c r="CXV13" s="61">
        <v>0</v>
      </c>
      <c r="CXW13" s="61">
        <v>0</v>
      </c>
      <c r="CXX13" s="61">
        <v>0</v>
      </c>
      <c r="CXY13" s="61">
        <v>0</v>
      </c>
      <c r="CXZ13" s="61">
        <v>0</v>
      </c>
      <c r="CYA13" s="61">
        <v>0</v>
      </c>
      <c r="CYB13" s="61">
        <v>0</v>
      </c>
      <c r="CYC13" s="61">
        <v>0</v>
      </c>
      <c r="CYD13" s="61">
        <v>0</v>
      </c>
      <c r="CYE13" s="61">
        <v>0</v>
      </c>
      <c r="CYF13" s="61">
        <v>0</v>
      </c>
      <c r="CYG13" s="61">
        <v>0</v>
      </c>
      <c r="CYH13" s="61">
        <v>0</v>
      </c>
      <c r="CYI13" s="61">
        <v>0</v>
      </c>
      <c r="CYJ13" s="61">
        <v>0</v>
      </c>
      <c r="CYK13" s="61">
        <v>0</v>
      </c>
      <c r="CYL13" s="61">
        <v>0</v>
      </c>
      <c r="CYM13" s="61">
        <v>0</v>
      </c>
      <c r="CYN13" s="61">
        <v>0</v>
      </c>
      <c r="CYO13" s="61">
        <v>0</v>
      </c>
      <c r="CYP13" s="61">
        <v>0</v>
      </c>
      <c r="CYQ13" s="61">
        <v>0</v>
      </c>
      <c r="CYR13" s="61">
        <v>0</v>
      </c>
      <c r="CYS13" s="61">
        <v>0</v>
      </c>
      <c r="CYT13" s="61">
        <v>0</v>
      </c>
      <c r="CYU13" s="61">
        <v>0</v>
      </c>
      <c r="CYV13" s="61">
        <v>0</v>
      </c>
      <c r="CYW13" s="61">
        <v>0</v>
      </c>
      <c r="CYX13" s="61">
        <v>118</v>
      </c>
      <c r="CYZ13" s="61">
        <v>122</v>
      </c>
      <c r="CZA13" s="61">
        <v>10</v>
      </c>
      <c r="CZB13" s="61">
        <v>0</v>
      </c>
      <c r="CZC13" s="61">
        <v>115</v>
      </c>
      <c r="CZD13" s="61">
        <v>118</v>
      </c>
      <c r="CZE13" s="61">
        <v>15</v>
      </c>
      <c r="CZF13" s="61">
        <v>0</v>
      </c>
      <c r="CZG13" s="61">
        <v>0</v>
      </c>
      <c r="CZH13" s="61">
        <v>0</v>
      </c>
      <c r="CZI13" s="61">
        <v>0</v>
      </c>
      <c r="CZJ13" s="61">
        <v>0</v>
      </c>
      <c r="CZK13" s="61">
        <v>0</v>
      </c>
      <c r="CZL13" s="61">
        <v>0</v>
      </c>
      <c r="CZM13" s="61">
        <v>0</v>
      </c>
      <c r="CZN13" s="61">
        <v>0</v>
      </c>
      <c r="CZO13" s="61">
        <v>0</v>
      </c>
      <c r="CZP13" s="61">
        <v>0</v>
      </c>
      <c r="CZQ13" s="61">
        <v>0</v>
      </c>
      <c r="CZR13" s="61">
        <v>0</v>
      </c>
      <c r="CZS13" s="61">
        <v>0</v>
      </c>
      <c r="CZT13" s="61">
        <v>0</v>
      </c>
      <c r="CZU13" s="61">
        <v>0</v>
      </c>
      <c r="CZV13" s="61">
        <v>0</v>
      </c>
      <c r="CZW13" s="61">
        <v>0</v>
      </c>
      <c r="CZX13" s="61">
        <v>0</v>
      </c>
      <c r="CZY13" s="61">
        <v>0</v>
      </c>
      <c r="CZZ13" s="61">
        <v>0</v>
      </c>
      <c r="DAA13" s="61">
        <v>0</v>
      </c>
      <c r="DAB13" s="61">
        <v>0</v>
      </c>
      <c r="DAC13" s="61">
        <v>0</v>
      </c>
      <c r="DAD13" s="61">
        <v>0</v>
      </c>
      <c r="DAE13" s="61">
        <v>25</v>
      </c>
      <c r="DAF13" s="61">
        <v>19</v>
      </c>
      <c r="DAG13" s="61">
        <v>19</v>
      </c>
      <c r="DAH13" s="61">
        <v>19</v>
      </c>
      <c r="DAI13" s="61">
        <v>19</v>
      </c>
      <c r="DAJ13" s="61">
        <v>18</v>
      </c>
      <c r="DAK13" s="61">
        <v>18</v>
      </c>
      <c r="DAL13" s="61">
        <v>18</v>
      </c>
      <c r="DAM13" s="61">
        <v>18</v>
      </c>
      <c r="DAN13" s="61">
        <v>10</v>
      </c>
      <c r="DAO13" s="61">
        <v>0</v>
      </c>
      <c r="DAP13" s="61">
        <v>10</v>
      </c>
      <c r="DAQ13" s="61">
        <v>48</v>
      </c>
      <c r="DAR13" s="61">
        <v>60</v>
      </c>
      <c r="DAS13" s="61">
        <v>13</v>
      </c>
      <c r="DAT13" s="61">
        <v>100</v>
      </c>
      <c r="DAU13" s="61">
        <v>33</v>
      </c>
      <c r="DAV13" s="61">
        <v>75</v>
      </c>
      <c r="DAW13" s="61">
        <v>17</v>
      </c>
      <c r="DAX13" s="61">
        <v>50</v>
      </c>
      <c r="DAY13" s="61">
        <v>17</v>
      </c>
      <c r="DAZ13" s="61">
        <v>30</v>
      </c>
      <c r="DBA13" s="61">
        <v>13</v>
      </c>
      <c r="DBB13" s="61">
        <v>10</v>
      </c>
      <c r="DBO13" s="61">
        <v>4000</v>
      </c>
      <c r="DBR13" s="61">
        <v>30</v>
      </c>
      <c r="DBS13" s="61">
        <v>8</v>
      </c>
      <c r="DBT13" s="61">
        <v>10</v>
      </c>
      <c r="DBU13" s="61">
        <v>35</v>
      </c>
      <c r="DBV13" s="61">
        <v>30</v>
      </c>
      <c r="DBW13" s="61">
        <v>30</v>
      </c>
      <c r="DBX13" s="61">
        <v>30</v>
      </c>
      <c r="DBY13" s="61">
        <v>25</v>
      </c>
      <c r="DBZ13" s="61">
        <v>1</v>
      </c>
      <c r="DCA13" s="61">
        <v>1</v>
      </c>
      <c r="DCB13" s="61">
        <v>0</v>
      </c>
      <c r="DCC13" s="61">
        <v>0</v>
      </c>
      <c r="DCO13" s="61">
        <v>0</v>
      </c>
      <c r="DCR13" s="61">
        <v>235</v>
      </c>
      <c r="DES13" s="61">
        <v>7</v>
      </c>
      <c r="DET13" s="61">
        <v>5</v>
      </c>
      <c r="DEU13" s="61">
        <v>30</v>
      </c>
      <c r="DEZ13" s="61">
        <v>0</v>
      </c>
      <c r="DFA13" s="61">
        <v>15</v>
      </c>
      <c r="DFB13" s="61">
        <v>60</v>
      </c>
      <c r="DFC13" s="61">
        <v>0.95</v>
      </c>
      <c r="DFD13" s="61">
        <v>0</v>
      </c>
      <c r="DFG13" s="61">
        <v>5</v>
      </c>
      <c r="DFH13" s="61">
        <v>9</v>
      </c>
      <c r="DFI13" s="61">
        <v>12</v>
      </c>
      <c r="DFJ13" s="61">
        <v>14</v>
      </c>
      <c r="DFK13" s="61">
        <v>18</v>
      </c>
      <c r="DFL13" s="61">
        <v>22</v>
      </c>
      <c r="DFM13" s="61">
        <v>0</v>
      </c>
      <c r="DFN13" s="61">
        <v>0</v>
      </c>
      <c r="DFO13" s="61">
        <v>0</v>
      </c>
      <c r="DFP13" s="61">
        <v>0</v>
      </c>
      <c r="DFQ13" s="61">
        <v>0</v>
      </c>
      <c r="DFR13" s="61">
        <v>0</v>
      </c>
      <c r="DFS13" s="61">
        <v>0.95</v>
      </c>
      <c r="DFT13" s="61">
        <v>0.9</v>
      </c>
      <c r="DFU13" s="61">
        <v>0.9</v>
      </c>
      <c r="DFV13" s="61">
        <v>0.9</v>
      </c>
      <c r="DFW13" s="61">
        <v>0.95</v>
      </c>
      <c r="DFX13" s="61">
        <v>1</v>
      </c>
      <c r="DFY13" s="61">
        <v>105</v>
      </c>
      <c r="DFZ13" s="61">
        <v>95</v>
      </c>
      <c r="DGA13" s="61">
        <v>85</v>
      </c>
      <c r="DGB13" s="61">
        <v>110</v>
      </c>
      <c r="DGC13" s="61">
        <v>90</v>
      </c>
      <c r="DGD13" s="61">
        <v>95</v>
      </c>
      <c r="DGE13" s="61">
        <v>100</v>
      </c>
      <c r="DGF13" s="61">
        <v>105</v>
      </c>
      <c r="DGG13" s="61">
        <v>0.85</v>
      </c>
      <c r="DGH13" s="61">
        <v>0.9</v>
      </c>
      <c r="DGI13" s="61">
        <v>0.95</v>
      </c>
      <c r="DGJ13" s="61">
        <v>1</v>
      </c>
      <c r="DGK13" s="61">
        <v>-0.97</v>
      </c>
      <c r="DGL13" s="61">
        <v>-0.95</v>
      </c>
      <c r="DGM13" s="61">
        <v>0</v>
      </c>
      <c r="DGN13" s="61">
        <v>0</v>
      </c>
      <c r="DGO13" s="61">
        <v>0</v>
      </c>
      <c r="DGP13" s="61">
        <v>0</v>
      </c>
      <c r="DGQ13" s="61">
        <v>0.5</v>
      </c>
      <c r="DGR13" s="61">
        <v>1</v>
      </c>
      <c r="DGS13" s="61">
        <v>0.5</v>
      </c>
      <c r="DGT13" s="61">
        <v>0</v>
      </c>
      <c r="DGU13" s="61">
        <v>0</v>
      </c>
      <c r="DGV13" s="61">
        <v>0</v>
      </c>
      <c r="DGW13" s="61">
        <v>0</v>
      </c>
      <c r="DGX13" s="61">
        <v>0</v>
      </c>
      <c r="DGY13" s="61">
        <v>400</v>
      </c>
      <c r="DGZ13" s="61">
        <v>0</v>
      </c>
      <c r="DHD13" s="61">
        <v>0</v>
      </c>
      <c r="DHE13" s="61">
        <v>30</v>
      </c>
      <c r="DHF13" s="61">
        <v>30</v>
      </c>
      <c r="DHG13" s="61">
        <v>10</v>
      </c>
      <c r="DHH13" s="61">
        <v>10</v>
      </c>
      <c r="DHI13" s="61">
        <v>10</v>
      </c>
      <c r="DHJ13" s="61">
        <v>3</v>
      </c>
      <c r="DHK13" s="61">
        <v>1</v>
      </c>
      <c r="DHL13" s="61">
        <v>6300</v>
      </c>
      <c r="DHM13" s="61">
        <v>0</v>
      </c>
      <c r="DHN13" s="61">
        <v>0</v>
      </c>
      <c r="DHO13" s="61">
        <v>0</v>
      </c>
      <c r="DHP13" s="61">
        <v>0</v>
      </c>
      <c r="DHQ13" s="61">
        <v>0</v>
      </c>
      <c r="DHS13" s="61">
        <v>0</v>
      </c>
      <c r="DHT13" s="61">
        <v>0</v>
      </c>
      <c r="DHU13" s="61">
        <v>0.2</v>
      </c>
      <c r="DHV13" s="61">
        <v>0.3</v>
      </c>
      <c r="DHW13" s="61">
        <v>30</v>
      </c>
      <c r="DHX13" s="61">
        <v>60</v>
      </c>
      <c r="DHY13" s="61">
        <v>65</v>
      </c>
      <c r="DJP13" s="61">
        <v>0</v>
      </c>
      <c r="DJQ13" s="61">
        <v>0</v>
      </c>
      <c r="DJR13" s="61">
        <v>0</v>
      </c>
      <c r="DJS13" s="61">
        <v>0</v>
      </c>
      <c r="DJT13" s="61">
        <v>0</v>
      </c>
      <c r="DJU13" s="61">
        <v>0</v>
      </c>
      <c r="DJV13" s="61">
        <v>0</v>
      </c>
      <c r="DJW13" s="61">
        <v>0.1</v>
      </c>
      <c r="DJX13" s="61">
        <v>51.5</v>
      </c>
      <c r="DJY13" s="61">
        <v>47.5</v>
      </c>
      <c r="DJZ13" s="61">
        <v>1</v>
      </c>
      <c r="DKA13" s="61">
        <v>0</v>
      </c>
      <c r="DKB13" s="61">
        <v>0</v>
      </c>
      <c r="DKC13" s="61">
        <v>0</v>
      </c>
      <c r="DKD13" s="61">
        <v>0</v>
      </c>
      <c r="DKE13" s="61">
        <v>0</v>
      </c>
      <c r="DKF13" s="61">
        <v>0</v>
      </c>
      <c r="DKG13" s="61">
        <v>0</v>
      </c>
      <c r="DKH13" s="61">
        <v>1</v>
      </c>
      <c r="DKI13" s="61">
        <v>0</v>
      </c>
      <c r="DKJ13" s="61">
        <v>1400</v>
      </c>
      <c r="DKK13" s="61">
        <v>0</v>
      </c>
      <c r="DKL13" s="61">
        <v>1</v>
      </c>
      <c r="DKM13" s="61">
        <v>0</v>
      </c>
      <c r="DKN13" s="61">
        <v>0</v>
      </c>
      <c r="DKO13" s="61">
        <v>300</v>
      </c>
      <c r="DKP13" s="61">
        <v>30</v>
      </c>
      <c r="DKQ13" s="61">
        <v>8</v>
      </c>
      <c r="DKR13" s="61">
        <v>1</v>
      </c>
      <c r="DKS13" s="61">
        <v>115</v>
      </c>
      <c r="DKT13" s="61">
        <v>85</v>
      </c>
      <c r="DKU13" s="61">
        <v>35</v>
      </c>
      <c r="DKV13" s="61">
        <v>5</v>
      </c>
      <c r="DKW13" s="61">
        <v>0</v>
      </c>
      <c r="DKX13" s="61">
        <v>0</v>
      </c>
      <c r="DKY13" s="61">
        <v>1</v>
      </c>
      <c r="DKZ13" s="61">
        <v>-0.1</v>
      </c>
      <c r="DLA13" s="61">
        <v>50</v>
      </c>
      <c r="DLB13" s="61">
        <v>110</v>
      </c>
      <c r="DLC13" s="61">
        <v>80</v>
      </c>
      <c r="DLD13" s="61">
        <v>1</v>
      </c>
      <c r="DLE13" s="61">
        <v>1</v>
      </c>
      <c r="DLF13" s="61">
        <v>305</v>
      </c>
      <c r="DLG13" s="61">
        <v>200</v>
      </c>
      <c r="DLH13" s="61">
        <v>1</v>
      </c>
      <c r="DLI13" s="61">
        <v>136.36000000000001</v>
      </c>
      <c r="DLJ13" s="61">
        <v>10</v>
      </c>
      <c r="DLK13" s="61">
        <v>2</v>
      </c>
      <c r="DLL13" s="61">
        <v>0.3</v>
      </c>
      <c r="DLM13" s="61">
        <v>3</v>
      </c>
      <c r="DLN13" s="61">
        <v>4</v>
      </c>
      <c r="DLO13" s="61">
        <v>10</v>
      </c>
      <c r="DLP13" s="61">
        <v>0.5</v>
      </c>
      <c r="DLQ13" s="61">
        <v>4</v>
      </c>
      <c r="DLR13" s="61">
        <v>15000</v>
      </c>
      <c r="DLS13" s="61">
        <v>20</v>
      </c>
      <c r="DLT13" s="61">
        <v>10</v>
      </c>
      <c r="DLU13" s="61">
        <v>5</v>
      </c>
      <c r="DLV13" s="61">
        <v>6300</v>
      </c>
      <c r="DLW13" s="61">
        <v>0</v>
      </c>
      <c r="DLX13" s="61">
        <v>0</v>
      </c>
      <c r="DLY13" s="61">
        <v>0</v>
      </c>
      <c r="DLZ13" s="61">
        <v>0</v>
      </c>
      <c r="DMA13" s="61">
        <v>15000</v>
      </c>
      <c r="DMB13" s="61">
        <v>120</v>
      </c>
      <c r="DMC13" s="61">
        <v>90</v>
      </c>
      <c r="DMD13" s="61">
        <v>45</v>
      </c>
      <c r="DME13" s="61">
        <v>0</v>
      </c>
      <c r="DMF13" s="61">
        <v>10</v>
      </c>
      <c r="DMG13" s="61">
        <v>0</v>
      </c>
      <c r="DMH13" s="61">
        <v>0</v>
      </c>
      <c r="DMI13" s="61">
        <v>0</v>
      </c>
      <c r="DMJ13" s="61">
        <v>-0.4</v>
      </c>
      <c r="DMK13" s="61">
        <v>50</v>
      </c>
      <c r="DML13" s="61">
        <v>110</v>
      </c>
      <c r="DMM13" s="61">
        <v>80</v>
      </c>
      <c r="DMN13" s="61">
        <v>0</v>
      </c>
      <c r="DMO13" s="61">
        <v>0</v>
      </c>
      <c r="DMP13" s="61">
        <v>400</v>
      </c>
      <c r="DMQ13" s="61">
        <v>200</v>
      </c>
      <c r="DMR13" s="61">
        <v>0</v>
      </c>
      <c r="DMS13" s="61">
        <v>100</v>
      </c>
      <c r="DMT13" s="61">
        <v>100</v>
      </c>
      <c r="DMU13" s="61">
        <v>10</v>
      </c>
      <c r="DMV13" s="61">
        <v>2</v>
      </c>
      <c r="DMW13" s="61">
        <v>0.3</v>
      </c>
      <c r="DMX13" s="61">
        <v>3</v>
      </c>
      <c r="DMY13" s="61">
        <v>4</v>
      </c>
      <c r="DMZ13" s="61">
        <v>10</v>
      </c>
      <c r="DNA13" s="61">
        <v>0.5</v>
      </c>
      <c r="DNB13" s="61">
        <v>4</v>
      </c>
      <c r="DNC13" s="61">
        <v>10500</v>
      </c>
      <c r="DND13" s="61">
        <v>20</v>
      </c>
      <c r="DNE13" s="61">
        <v>10</v>
      </c>
      <c r="DNF13" s="61">
        <v>5</v>
      </c>
      <c r="DNG13" s="61">
        <v>10500</v>
      </c>
      <c r="DNH13" s="61">
        <v>0</v>
      </c>
      <c r="DNI13" s="61">
        <v>0</v>
      </c>
      <c r="DNJ13" s="61">
        <v>0</v>
      </c>
      <c r="DNK13" s="61">
        <v>0</v>
      </c>
      <c r="DNL13" s="61">
        <v>10500</v>
      </c>
      <c r="DNM13" s="61">
        <v>120</v>
      </c>
      <c r="DNN13" s="61">
        <v>90</v>
      </c>
      <c r="DNO13" s="61">
        <v>45</v>
      </c>
      <c r="DNV13" s="61">
        <v>0</v>
      </c>
      <c r="DPE13" s="61">
        <v>0</v>
      </c>
      <c r="DPF13" s="61">
        <v>0</v>
      </c>
      <c r="DPG13" s="61">
        <v>0</v>
      </c>
      <c r="DPH13" s="61">
        <v>0</v>
      </c>
      <c r="DPI13" s="61">
        <v>0</v>
      </c>
      <c r="DPJ13" s="61">
        <v>0</v>
      </c>
      <c r="DPK13" s="61">
        <v>0</v>
      </c>
      <c r="DPM13" s="61">
        <v>0</v>
      </c>
      <c r="DPO13" s="61">
        <v>0</v>
      </c>
      <c r="DPS13" s="61">
        <v>1</v>
      </c>
      <c r="DPT13" s="61">
        <v>1</v>
      </c>
      <c r="DPW13" s="61">
        <v>0</v>
      </c>
      <c r="DPX13" s="61">
        <v>0</v>
      </c>
      <c r="DPY13" s="61">
        <v>0</v>
      </c>
      <c r="DPZ13" s="61">
        <v>1</v>
      </c>
      <c r="DQA13" s="61">
        <v>1</v>
      </c>
      <c r="DQC13" s="61">
        <v>1</v>
      </c>
      <c r="DQD13" s="61">
        <v>1</v>
      </c>
      <c r="DQE13" s="61">
        <v>0</v>
      </c>
      <c r="DQG13" s="61">
        <v>0</v>
      </c>
      <c r="DQH13" s="61">
        <v>0</v>
      </c>
      <c r="DQQ13" s="61">
        <v>0</v>
      </c>
      <c r="DQR13" s="61">
        <v>1</v>
      </c>
      <c r="DQT13" s="61">
        <v>0</v>
      </c>
      <c r="DQU13" s="61">
        <v>0</v>
      </c>
      <c r="DQX13" s="61">
        <v>0</v>
      </c>
      <c r="DQZ13" s="61">
        <v>0</v>
      </c>
      <c r="DRA13" s="61">
        <v>0</v>
      </c>
      <c r="DRB13" s="61">
        <v>1</v>
      </c>
      <c r="DRC13" s="61">
        <v>1</v>
      </c>
      <c r="DRE13" s="61">
        <v>0</v>
      </c>
      <c r="DRF13" s="61">
        <v>0</v>
      </c>
      <c r="DRG13" s="61">
        <v>0</v>
      </c>
      <c r="DRH13" s="61">
        <v>0</v>
      </c>
      <c r="DRJ13" s="61">
        <v>0</v>
      </c>
      <c r="DRN13" s="61">
        <v>11.5</v>
      </c>
      <c r="DRP13" s="61">
        <v>616</v>
      </c>
      <c r="DRU13" s="61">
        <v>11</v>
      </c>
      <c r="DRV13" s="61">
        <v>0</v>
      </c>
      <c r="DRW13" s="61">
        <v>198</v>
      </c>
      <c r="DRY13" s="61">
        <v>1</v>
      </c>
      <c r="DRZ13" s="61">
        <v>1</v>
      </c>
      <c r="DSA13" s="61">
        <v>1</v>
      </c>
      <c r="DSK13" s="61">
        <v>0</v>
      </c>
      <c r="DSL13" s="61">
        <v>0.5</v>
      </c>
      <c r="DSM13" s="61">
        <v>0.1</v>
      </c>
      <c r="DSN13" s="61">
        <v>0.1</v>
      </c>
      <c r="DSO13" s="61">
        <v>100</v>
      </c>
      <c r="DSP13" s="61">
        <v>150</v>
      </c>
      <c r="DSQ13" s="61">
        <v>0</v>
      </c>
      <c r="DSR13" s="61">
        <v>0</v>
      </c>
      <c r="DSS13" s="61">
        <v>2.5</v>
      </c>
      <c r="DST13" s="61">
        <v>100</v>
      </c>
      <c r="DSU13" s="61">
        <v>0</v>
      </c>
      <c r="DSV13" s="61">
        <v>0</v>
      </c>
      <c r="DSW13" s="61">
        <v>1</v>
      </c>
      <c r="DSX13" s="61">
        <v>1</v>
      </c>
      <c r="DSY13" s="61">
        <v>1</v>
      </c>
      <c r="DSZ13" s="61">
        <v>1</v>
      </c>
      <c r="DTA13" s="61">
        <v>0</v>
      </c>
      <c r="DTB13" s="61">
        <v>0</v>
      </c>
      <c r="DTC13" s="61">
        <v>45</v>
      </c>
      <c r="DTD13" s="61">
        <v>45</v>
      </c>
      <c r="DTE13" s="61">
        <v>0</v>
      </c>
      <c r="DTF13" s="61">
        <v>70</v>
      </c>
      <c r="DTG13" s="61">
        <v>0</v>
      </c>
      <c r="DTH13" s="61">
        <v>0</v>
      </c>
      <c r="DTK13" s="61">
        <v>15</v>
      </c>
      <c r="DUK13" s="61">
        <v>0</v>
      </c>
      <c r="DUL13" s="61">
        <v>0</v>
      </c>
      <c r="DUM13" s="61">
        <v>9600</v>
      </c>
      <c r="DUN13" s="61">
        <v>2</v>
      </c>
      <c r="DUO13" s="61">
        <v>11</v>
      </c>
      <c r="DUP13" s="61">
        <v>111</v>
      </c>
      <c r="DUQ13" s="61">
        <v>11</v>
      </c>
      <c r="DUR13" s="61">
        <v>1</v>
      </c>
      <c r="DUS13" s="61">
        <v>9600</v>
      </c>
      <c r="DUT13" s="61">
        <v>2</v>
      </c>
      <c r="DUU13" s="61">
        <v>12</v>
      </c>
      <c r="DUV13" s="61">
        <v>112</v>
      </c>
      <c r="DUW13" s="61">
        <v>12</v>
      </c>
      <c r="DUX13" s="61">
        <v>1</v>
      </c>
      <c r="DUY13" s="61">
        <v>192</v>
      </c>
      <c r="DUZ13" s="61">
        <v>200</v>
      </c>
      <c r="DVA13" s="61">
        <v>168</v>
      </c>
      <c r="DVB13" s="61">
        <v>75</v>
      </c>
      <c r="DVC13" s="61">
        <v>502</v>
      </c>
      <c r="DVD13" s="61">
        <v>1</v>
      </c>
      <c r="DVE13" s="61">
        <v>255</v>
      </c>
      <c r="DVF13" s="61">
        <v>0</v>
      </c>
      <c r="DVG13" s="61">
        <v>255</v>
      </c>
      <c r="DVH13" s="61">
        <v>255</v>
      </c>
      <c r="DVI13" s="61">
        <v>1</v>
      </c>
      <c r="DVJ13" s="61">
        <v>4</v>
      </c>
      <c r="DVK13" s="61">
        <v>1</v>
      </c>
      <c r="DVL13" s="61">
        <v>0</v>
      </c>
      <c r="DVM13" s="61">
        <v>0</v>
      </c>
      <c r="DVN13" s="61">
        <v>0</v>
      </c>
      <c r="DVO13" s="61">
        <v>0</v>
      </c>
      <c r="DVP13" s="61">
        <v>0</v>
      </c>
      <c r="DVR13" s="61">
        <v>0</v>
      </c>
      <c r="DVS13" s="61">
        <v>0</v>
      </c>
      <c r="DVT13" s="61">
        <v>1</v>
      </c>
      <c r="DVU13" s="61">
        <v>65</v>
      </c>
      <c r="DVV13" s="61">
        <v>1</v>
      </c>
      <c r="DVW13" s="61">
        <v>0</v>
      </c>
      <c r="DVX13" s="61">
        <v>0</v>
      </c>
      <c r="DVY13" s="61">
        <v>0</v>
      </c>
      <c r="DVZ13" s="61">
        <v>-4.5</v>
      </c>
      <c r="DWA13" s="61">
        <v>10</v>
      </c>
      <c r="DWB13" s="61">
        <v>0</v>
      </c>
      <c r="DWC13" s="61">
        <v>60</v>
      </c>
      <c r="DWD13" s="61">
        <v>55</v>
      </c>
      <c r="DWE13" s="61">
        <v>0</v>
      </c>
      <c r="DWF13" s="61">
        <v>2</v>
      </c>
      <c r="DWG13" s="61">
        <v>1.65</v>
      </c>
      <c r="DWH13" s="61">
        <v>1.82</v>
      </c>
      <c r="DWI13" s="61">
        <v>6.6</v>
      </c>
      <c r="DWJ13" s="61">
        <v>6.7</v>
      </c>
      <c r="DWK13" s="61">
        <v>1</v>
      </c>
      <c r="DWL13" s="61">
        <v>0</v>
      </c>
      <c r="DWM13" s="61">
        <v>300</v>
      </c>
      <c r="DWN13" s="61">
        <v>0</v>
      </c>
      <c r="DWO13" s="61">
        <v>300</v>
      </c>
      <c r="DWP13" s="61">
        <v>0</v>
      </c>
      <c r="DWQ13" s="61">
        <v>300</v>
      </c>
      <c r="DWR13" s="61">
        <v>0</v>
      </c>
      <c r="DWS13" s="61">
        <v>300</v>
      </c>
      <c r="DWT13" s="61">
        <v>0</v>
      </c>
      <c r="DWU13" s="61">
        <v>1</v>
      </c>
      <c r="DWV13" s="61">
        <v>0.1</v>
      </c>
      <c r="DWW13" s="61">
        <v>100</v>
      </c>
      <c r="DWX13" s="61">
        <v>0</v>
      </c>
      <c r="DWY13" s="61">
        <v>0</v>
      </c>
      <c r="DWZ13" s="61">
        <v>1</v>
      </c>
      <c r="DXA13" s="61">
        <v>0.1</v>
      </c>
      <c r="DXB13" s="61">
        <v>100</v>
      </c>
      <c r="DXC13" s="61">
        <v>0</v>
      </c>
      <c r="DXD13" s="61">
        <v>0</v>
      </c>
      <c r="DXE13" s="61">
        <v>1</v>
      </c>
      <c r="DXF13" s="61">
        <v>0.1</v>
      </c>
      <c r="DXG13" s="61">
        <v>100</v>
      </c>
      <c r="DXH13" s="61">
        <v>0</v>
      </c>
      <c r="DXI13" s="61">
        <v>0</v>
      </c>
      <c r="DXJ13" s="61">
        <v>1</v>
      </c>
      <c r="DXK13" s="61">
        <v>0.1</v>
      </c>
      <c r="DXL13" s="61">
        <v>100</v>
      </c>
      <c r="DXM13" s="61">
        <v>0</v>
      </c>
      <c r="DXT13" s="61">
        <v>0</v>
      </c>
      <c r="DXU13" s="61">
        <v>0</v>
      </c>
      <c r="DXV13" s="61">
        <v>0</v>
      </c>
      <c r="DXW13" s="61">
        <v>0</v>
      </c>
      <c r="DYE13" s="61">
        <v>0.5</v>
      </c>
      <c r="DYF13" s="61">
        <v>0</v>
      </c>
      <c r="DYG13" s="61">
        <v>0</v>
      </c>
      <c r="DYH13" s="61">
        <v>0</v>
      </c>
      <c r="DYK13" s="61">
        <v>0</v>
      </c>
      <c r="DYL13" s="61">
        <v>0.5</v>
      </c>
      <c r="DYM13" s="61">
        <v>700</v>
      </c>
      <c r="DYV13" s="61">
        <v>12.5</v>
      </c>
      <c r="DYY13" s="61">
        <v>2.2000000000000002</v>
      </c>
      <c r="DYZ13" s="61">
        <v>12.5</v>
      </c>
      <c r="DZA13" s="61">
        <v>0</v>
      </c>
      <c r="DZQ13" s="61">
        <v>0</v>
      </c>
      <c r="DZR13" s="61">
        <v>50</v>
      </c>
      <c r="DZS13" s="61">
        <v>50</v>
      </c>
      <c r="DZT13" s="61">
        <v>50</v>
      </c>
      <c r="DZU13" s="61">
        <v>50</v>
      </c>
      <c r="DZV13" s="61">
        <v>50</v>
      </c>
      <c r="DZW13" s="61">
        <v>120</v>
      </c>
      <c r="DZX13" s="61">
        <v>1</v>
      </c>
      <c r="DZY13" s="61">
        <v>5.0000000000000001E-4</v>
      </c>
      <c r="DZZ13" s="61">
        <v>5.0000000000000001E-4</v>
      </c>
      <c r="EAA13" s="61">
        <v>0</v>
      </c>
      <c r="EAB13" s="61">
        <v>80</v>
      </c>
      <c r="EAC13" s="61">
        <v>80</v>
      </c>
      <c r="EAD13" s="61">
        <v>0</v>
      </c>
      <c r="EAE13" s="61">
        <v>0</v>
      </c>
      <c r="EAF13" s="61">
        <v>1</v>
      </c>
      <c r="EAG13" s="61">
        <v>0</v>
      </c>
      <c r="EAH13" s="61">
        <v>1</v>
      </c>
      <c r="EAI13" s="61">
        <v>0</v>
      </c>
      <c r="EAJ13" s="61">
        <v>0</v>
      </c>
      <c r="EAK13" s="61">
        <v>0</v>
      </c>
      <c r="EAL13" s="61">
        <v>0</v>
      </c>
      <c r="EAM13" s="61">
        <v>100</v>
      </c>
      <c r="EAN13" s="61">
        <v>0</v>
      </c>
      <c r="EAO13" s="61">
        <v>2.3203100000000001</v>
      </c>
      <c r="EAP13" s="61">
        <v>4.3945299999999996</v>
      </c>
      <c r="EAQ13" s="61">
        <v>25</v>
      </c>
      <c r="EAR13" s="61">
        <v>20.507809999999999</v>
      </c>
      <c r="EAS13" s="61">
        <v>100</v>
      </c>
      <c r="EAT13" s="61">
        <v>0</v>
      </c>
      <c r="EAU13" s="61">
        <v>20</v>
      </c>
      <c r="EAV13" s="61">
        <v>0</v>
      </c>
      <c r="EAW13" s="61">
        <v>0.5</v>
      </c>
      <c r="EAX13" s="61">
        <v>0</v>
      </c>
      <c r="EAY13" s="61">
        <v>4</v>
      </c>
      <c r="EAZ13" s="61">
        <v>50</v>
      </c>
      <c r="EBA13" s="61">
        <v>0</v>
      </c>
      <c r="EBB13" s="61">
        <v>25</v>
      </c>
      <c r="EBC13" s="61">
        <v>10</v>
      </c>
      <c r="EBD13" s="61">
        <v>250</v>
      </c>
      <c r="EBE13" s="61">
        <v>6</v>
      </c>
      <c r="ECH13" s="61">
        <v>0</v>
      </c>
      <c r="ECI13" s="61">
        <v>1</v>
      </c>
      <c r="ECJ13" s="61">
        <v>1</v>
      </c>
      <c r="ECK13" s="61">
        <v>1</v>
      </c>
      <c r="ECL13" s="61">
        <v>1</v>
      </c>
      <c r="ECM13" s="61">
        <v>1</v>
      </c>
      <c r="ECN13" s="61">
        <v>0</v>
      </c>
      <c r="ECO13" s="61">
        <v>0</v>
      </c>
      <c r="ECP13" s="61">
        <v>0</v>
      </c>
      <c r="ECQ13" s="61">
        <v>0</v>
      </c>
      <c r="ECR13" s="61">
        <v>0</v>
      </c>
      <c r="ECS13" s="61">
        <v>0</v>
      </c>
      <c r="ECT13" s="61">
        <v>0</v>
      </c>
      <c r="EDA13" s="61">
        <v>0</v>
      </c>
      <c r="EDB13" s="61">
        <v>60</v>
      </c>
      <c r="EDC13" s="61">
        <v>60</v>
      </c>
      <c r="EDD13" s="61">
        <v>0</v>
      </c>
      <c r="EDE13" s="61">
        <v>200</v>
      </c>
      <c r="EDF13" s="61">
        <v>2</v>
      </c>
      <c r="EDG13" s="61">
        <v>0</v>
      </c>
      <c r="EDH13" s="61">
        <v>200</v>
      </c>
      <c r="EDI13" s="61">
        <v>200</v>
      </c>
      <c r="EDJ13" s="61">
        <v>200</v>
      </c>
      <c r="EDK13" s="61">
        <v>2</v>
      </c>
      <c r="EDL13" s="61">
        <v>200</v>
      </c>
      <c r="EDM13" s="61">
        <v>0</v>
      </c>
      <c r="EDN13" s="61">
        <v>5</v>
      </c>
      <c r="EDO13" s="61">
        <v>5</v>
      </c>
      <c r="EDP13" s="61">
        <v>1000</v>
      </c>
      <c r="EDQ13" s="61">
        <v>1000</v>
      </c>
      <c r="EDR13" s="61">
        <v>5</v>
      </c>
      <c r="EDS13" s="61">
        <v>5</v>
      </c>
      <c r="EDT13" s="61">
        <v>1000</v>
      </c>
      <c r="EDU13" s="61">
        <v>1000</v>
      </c>
      <c r="EDV13" s="61">
        <v>250</v>
      </c>
      <c r="EDW13" s="61">
        <v>100</v>
      </c>
      <c r="EDX13" s="61">
        <v>0</v>
      </c>
      <c r="EDY13" s="61">
        <v>100</v>
      </c>
      <c r="EDZ13" s="61">
        <v>5</v>
      </c>
      <c r="EEA13" s="61">
        <v>0</v>
      </c>
      <c r="EEB13" s="61">
        <v>0</v>
      </c>
      <c r="EEC13" s="61">
        <v>0</v>
      </c>
      <c r="EED13" s="61">
        <v>0</v>
      </c>
      <c r="EEE13" s="61">
        <v>0</v>
      </c>
      <c r="EEF13" s="61">
        <v>0</v>
      </c>
      <c r="EEG13" s="61">
        <v>500</v>
      </c>
      <c r="EEH13" s="61">
        <v>0</v>
      </c>
      <c r="EEI13" s="61">
        <v>0</v>
      </c>
      <c r="EEJ13" s="61">
        <v>0</v>
      </c>
      <c r="EEK13" s="61">
        <v>0</v>
      </c>
      <c r="EEL13" s="61">
        <v>0</v>
      </c>
      <c r="EEM13" s="61">
        <v>0</v>
      </c>
      <c r="EEN13" s="61">
        <v>48</v>
      </c>
      <c r="EEO13" s="61">
        <v>20</v>
      </c>
      <c r="EEQ13" s="61">
        <v>180</v>
      </c>
      <c r="EER13" s="61">
        <v>360</v>
      </c>
      <c r="EES13" s="61">
        <v>720</v>
      </c>
      <c r="EET13" s="61">
        <v>700</v>
      </c>
      <c r="EEU13" s="61">
        <v>630</v>
      </c>
      <c r="EEV13" s="61">
        <v>630</v>
      </c>
      <c r="EEW13" s="61">
        <v>625</v>
      </c>
      <c r="EEX13" s="61">
        <v>20</v>
      </c>
      <c r="EEY13" s="61">
        <v>40</v>
      </c>
      <c r="EEZ13" s="61">
        <v>0</v>
      </c>
      <c r="EFA13" s="61">
        <v>0</v>
      </c>
      <c r="EFB13" s="61">
        <v>20</v>
      </c>
      <c r="EFC13" s="61">
        <v>20</v>
      </c>
      <c r="EFD13" s="61">
        <v>720</v>
      </c>
      <c r="EFE13" s="61">
        <v>0</v>
      </c>
      <c r="EFF13" s="61">
        <v>0</v>
      </c>
      <c r="EFG13" s="61">
        <v>600</v>
      </c>
      <c r="EFH13" s="61">
        <v>3600</v>
      </c>
      <c r="EFI13" s="61">
        <v>210</v>
      </c>
      <c r="EFN13" s="61">
        <v>0</v>
      </c>
      <c r="EFO13" s="61">
        <v>0</v>
      </c>
      <c r="EFP13" s="61">
        <v>0</v>
      </c>
      <c r="EFQ13" s="61">
        <v>0</v>
      </c>
      <c r="EFR13" s="61">
        <v>0</v>
      </c>
      <c r="EFS13" s="61">
        <v>17</v>
      </c>
      <c r="EFT13" s="61">
        <v>5</v>
      </c>
      <c r="EFU13" s="61">
        <v>7</v>
      </c>
      <c r="EFV13" s="61">
        <v>8.5</v>
      </c>
      <c r="EFW13" s="61">
        <v>10</v>
      </c>
      <c r="EFX13" s="61">
        <v>12</v>
      </c>
      <c r="EFY13" s="61">
        <v>13.5</v>
      </c>
      <c r="EFZ13" s="61">
        <v>15.3</v>
      </c>
      <c r="EGA13" s="61">
        <v>25</v>
      </c>
      <c r="EGB13" s="61">
        <v>25</v>
      </c>
      <c r="EGC13" s="61">
        <v>60</v>
      </c>
      <c r="EGD13" s="61">
        <v>0</v>
      </c>
      <c r="EGE13" s="61">
        <v>30</v>
      </c>
      <c r="EGF13" s="61">
        <v>0</v>
      </c>
      <c r="EGG13" s="61">
        <v>1</v>
      </c>
      <c r="EGH13" s="61">
        <v>6</v>
      </c>
      <c r="EGI13" s="61">
        <v>0.8</v>
      </c>
      <c r="EGJ13" s="61">
        <v>6</v>
      </c>
      <c r="EGK13" s="61">
        <v>0</v>
      </c>
      <c r="EGL13" s="61">
        <v>3.5</v>
      </c>
      <c r="EGM13" s="61">
        <v>1</v>
      </c>
      <c r="EGN13" s="61">
        <v>6</v>
      </c>
      <c r="EGO13" s="61">
        <v>0</v>
      </c>
      <c r="EGP13" s="61">
        <v>10</v>
      </c>
      <c r="EGQ13" s="61">
        <v>92</v>
      </c>
      <c r="EGR13" s="61">
        <v>0</v>
      </c>
      <c r="EGS13" s="61">
        <v>8000</v>
      </c>
      <c r="EGT13" s="61">
        <v>0</v>
      </c>
      <c r="EGU13" s="61">
        <v>0</v>
      </c>
      <c r="EGV13" s="61">
        <v>540</v>
      </c>
      <c r="EGW13" s="61">
        <v>27</v>
      </c>
      <c r="EGX13" s="61">
        <v>1000</v>
      </c>
      <c r="EGY13" s="61">
        <v>0</v>
      </c>
      <c r="EGZ13" s="61">
        <v>0</v>
      </c>
      <c r="EHA13" s="61">
        <v>1</v>
      </c>
      <c r="EHB13" s="61">
        <v>300</v>
      </c>
      <c r="EHC13" s="61">
        <v>0</v>
      </c>
      <c r="EHD13" s="61">
        <v>300</v>
      </c>
      <c r="EHE13" s="61">
        <v>0</v>
      </c>
      <c r="EHF13" s="61">
        <v>3</v>
      </c>
      <c r="EHG13" s="61">
        <v>300</v>
      </c>
      <c r="EHH13" s="61">
        <v>0</v>
      </c>
      <c r="EHI13" s="61">
        <v>150</v>
      </c>
      <c r="EHJ13" s="61">
        <v>8.1999999999999993</v>
      </c>
      <c r="EHK13" s="61">
        <v>7.5</v>
      </c>
      <c r="EHL13" s="61">
        <v>180</v>
      </c>
      <c r="EHM13" s="61">
        <v>90</v>
      </c>
      <c r="EHN13" s="61">
        <v>900</v>
      </c>
      <c r="EHO13" s="61">
        <v>30</v>
      </c>
      <c r="EHP13" s="61">
        <v>200</v>
      </c>
      <c r="EHQ13" s="61">
        <v>300</v>
      </c>
      <c r="EHR13" s="61">
        <v>40</v>
      </c>
      <c r="EHS13" s="61">
        <v>20</v>
      </c>
      <c r="EHT13" s="61">
        <v>100</v>
      </c>
      <c r="EHU13" s="61">
        <v>0</v>
      </c>
      <c r="EHV13" s="61">
        <v>100</v>
      </c>
      <c r="EHW13" s="61">
        <v>0</v>
      </c>
      <c r="EHX13" s="61">
        <v>0</v>
      </c>
      <c r="EHY13" s="61">
        <v>300</v>
      </c>
      <c r="EHZ13" s="61">
        <v>500</v>
      </c>
      <c r="EIA13" s="61">
        <v>600</v>
      </c>
      <c r="EIB13" s="61">
        <v>0</v>
      </c>
      <c r="EIC13" s="61">
        <v>500</v>
      </c>
      <c r="EID13" s="61">
        <v>600</v>
      </c>
      <c r="EIE13" s="61">
        <v>0</v>
      </c>
      <c r="EIF13" s="61">
        <v>0</v>
      </c>
      <c r="EIG13" s="61">
        <v>0</v>
      </c>
      <c r="EIH13" s="61">
        <v>0</v>
      </c>
      <c r="EII13" s="61">
        <v>0</v>
      </c>
      <c r="EIN13" s="61">
        <v>0</v>
      </c>
      <c r="EIO13" s="61">
        <v>0</v>
      </c>
      <c r="EIP13" s="61">
        <v>1200</v>
      </c>
      <c r="EIQ13" s="61">
        <v>1000</v>
      </c>
      <c r="EIU13" s="61">
        <v>1000</v>
      </c>
      <c r="EJA13" s="61">
        <v>5</v>
      </c>
      <c r="EJB13" s="61">
        <v>250</v>
      </c>
      <c r="EJC13" s="61">
        <v>250</v>
      </c>
      <c r="EJF13" s="61">
        <v>100</v>
      </c>
      <c r="EJG13" s="61">
        <v>50</v>
      </c>
      <c r="EJH13" s="61">
        <v>1000</v>
      </c>
      <c r="EJI13" s="61">
        <v>680</v>
      </c>
      <c r="EJJ13" s="61">
        <v>640</v>
      </c>
      <c r="EJK13" s="61">
        <v>5</v>
      </c>
      <c r="EJL13" s="61">
        <v>650</v>
      </c>
      <c r="EJM13" s="61">
        <v>5</v>
      </c>
      <c r="EJN13" s="61">
        <v>1000</v>
      </c>
      <c r="EJO13" s="61">
        <v>640</v>
      </c>
      <c r="EJP13" s="61">
        <v>5</v>
      </c>
      <c r="EJQ13" s="61">
        <v>680</v>
      </c>
      <c r="EJR13" s="61">
        <v>5</v>
      </c>
      <c r="EJS13" s="61">
        <v>1000</v>
      </c>
      <c r="EJT13" s="61">
        <v>5</v>
      </c>
      <c r="EJU13" s="61">
        <v>15</v>
      </c>
      <c r="EJV13" s="61">
        <v>300</v>
      </c>
      <c r="EJW13" s="61">
        <v>20</v>
      </c>
      <c r="EJX13" s="61">
        <v>50</v>
      </c>
      <c r="EJY13" s="61">
        <v>650</v>
      </c>
      <c r="EJZ13" s="61">
        <v>5</v>
      </c>
      <c r="EKA13" s="61">
        <v>1000</v>
      </c>
      <c r="EKB13" s="61">
        <v>5</v>
      </c>
      <c r="EKC13" s="61">
        <v>1000</v>
      </c>
      <c r="EKD13" s="61">
        <v>100</v>
      </c>
      <c r="EKE13" s="61">
        <v>0</v>
      </c>
      <c r="EKF13" s="61">
        <v>0</v>
      </c>
      <c r="EKG13" s="61">
        <v>0</v>
      </c>
      <c r="EKH13" s="61">
        <v>0</v>
      </c>
      <c r="EKI13" s="61">
        <v>0</v>
      </c>
      <c r="EKJ13" s="61">
        <v>0</v>
      </c>
      <c r="EKK13" s="61">
        <v>0</v>
      </c>
      <c r="EKL13" s="61">
        <v>1.3168800000000001</v>
      </c>
      <c r="EKM13" s="61">
        <v>10.18</v>
      </c>
      <c r="EKN13" s="61">
        <v>9.75</v>
      </c>
      <c r="EKO13" s="61">
        <v>0.76200000000000001</v>
      </c>
      <c r="EKP13" s="61">
        <v>1.3168800000000001</v>
      </c>
      <c r="EKQ13" s="61">
        <v>10</v>
      </c>
      <c r="EKR13" s="61">
        <v>9.5399999999999991</v>
      </c>
      <c r="EKS13" s="61">
        <v>0.72</v>
      </c>
      <c r="EKT13" s="61">
        <v>1.3168800000000001</v>
      </c>
      <c r="EKU13" s="61">
        <v>10</v>
      </c>
      <c r="EKV13" s="61">
        <v>9.5399999999999991</v>
      </c>
      <c r="EKW13" s="61">
        <v>0.72</v>
      </c>
      <c r="EKX13" s="61">
        <v>1.3168800000000001</v>
      </c>
      <c r="EKY13" s="61">
        <v>10</v>
      </c>
      <c r="EKZ13" s="61">
        <v>9.5399999999999991</v>
      </c>
      <c r="ELA13" s="61">
        <v>0.72</v>
      </c>
      <c r="ELB13" s="61">
        <v>0</v>
      </c>
      <c r="ELC13" s="61">
        <v>0</v>
      </c>
      <c r="ELD13" s="61">
        <v>0</v>
      </c>
      <c r="ELE13" s="61">
        <v>0</v>
      </c>
      <c r="ELF13" s="61">
        <v>0</v>
      </c>
      <c r="ELG13" s="61">
        <v>0</v>
      </c>
      <c r="ELH13" s="61">
        <v>0</v>
      </c>
      <c r="ELI13" s="61">
        <v>0</v>
      </c>
      <c r="ELL13" s="61">
        <v>0</v>
      </c>
      <c r="ELM13" s="61">
        <v>0</v>
      </c>
      <c r="ELN13" s="61">
        <v>0</v>
      </c>
      <c r="ELO13" s="61">
        <v>0</v>
      </c>
      <c r="ELP13" s="61">
        <v>0</v>
      </c>
      <c r="ELQ13" s="61">
        <v>0</v>
      </c>
      <c r="ELR13" s="61">
        <v>0</v>
      </c>
      <c r="ELS13" s="61">
        <v>0</v>
      </c>
      <c r="ELT13" s="61">
        <v>0</v>
      </c>
      <c r="ELU13" s="61">
        <v>0</v>
      </c>
      <c r="ELV13" s="61">
        <v>0</v>
      </c>
      <c r="ELW13" s="61">
        <v>0</v>
      </c>
      <c r="ELX13" s="61">
        <v>0</v>
      </c>
      <c r="ELY13" s="61">
        <v>0</v>
      </c>
      <c r="ELZ13" s="61">
        <v>0</v>
      </c>
      <c r="EMA13" s="61">
        <v>0</v>
      </c>
      <c r="EMB13" s="61">
        <v>0</v>
      </c>
      <c r="EMC13" s="61">
        <v>0</v>
      </c>
      <c r="EMD13" s="61">
        <v>0</v>
      </c>
      <c r="EME13" s="61">
        <v>0</v>
      </c>
      <c r="EMF13" s="61">
        <v>0</v>
      </c>
      <c r="EMG13" s="61">
        <v>0</v>
      </c>
      <c r="EMH13" s="61">
        <v>0</v>
      </c>
      <c r="EMI13" s="61">
        <v>0</v>
      </c>
      <c r="EMJ13" s="61">
        <v>0</v>
      </c>
      <c r="EMK13" s="61">
        <v>0</v>
      </c>
      <c r="EML13" s="61">
        <v>10</v>
      </c>
      <c r="EMM13" s="61">
        <v>0</v>
      </c>
      <c r="EMN13" s="61">
        <v>0</v>
      </c>
      <c r="EMO13" s="61">
        <v>300</v>
      </c>
      <c r="EMP13" s="61">
        <v>1</v>
      </c>
      <c r="EMQ13" s="61">
        <v>500</v>
      </c>
      <c r="EMR13" s="61">
        <v>7000</v>
      </c>
      <c r="EMS13" s="61">
        <v>30</v>
      </c>
      <c r="EMT13" s="61">
        <v>50</v>
      </c>
      <c r="EMU13" s="61">
        <v>0</v>
      </c>
      <c r="EMV13" s="61">
        <v>10000</v>
      </c>
      <c r="EMW13" s="61">
        <v>0</v>
      </c>
      <c r="EMX13" s="61">
        <v>30</v>
      </c>
      <c r="EMY13" s="61">
        <v>5</v>
      </c>
      <c r="EMZ13" s="61">
        <v>0</v>
      </c>
      <c r="ENA13" s="61">
        <v>0</v>
      </c>
      <c r="ENB13" s="61">
        <v>0</v>
      </c>
      <c r="ENC13" s="61">
        <v>0</v>
      </c>
      <c r="END13" s="61">
        <v>1</v>
      </c>
      <c r="ENE13" s="61">
        <v>0</v>
      </c>
      <c r="ENF13" s="61">
        <v>0</v>
      </c>
      <c r="ENG13" s="61">
        <v>0.6</v>
      </c>
      <c r="ENH13" s="61">
        <v>0</v>
      </c>
      <c r="ENI13" s="61">
        <v>0</v>
      </c>
      <c r="ENJ13" s="61">
        <v>0</v>
      </c>
      <c r="ENK13" s="61">
        <v>25</v>
      </c>
      <c r="ENL13" s="61">
        <v>0</v>
      </c>
      <c r="ENM13" s="61">
        <v>0</v>
      </c>
      <c r="ENN13" s="61">
        <v>10000</v>
      </c>
      <c r="ENO13" s="61">
        <v>0</v>
      </c>
      <c r="ENP13" s="61">
        <v>0</v>
      </c>
      <c r="ENQ13" s="61">
        <v>0</v>
      </c>
      <c r="ENR13" s="61">
        <v>0</v>
      </c>
      <c r="ENY13" s="61">
        <v>0</v>
      </c>
      <c r="ENZ13" s="61">
        <v>0</v>
      </c>
      <c r="EOA13" s="61">
        <v>0</v>
      </c>
      <c r="EOB13" s="61">
        <v>0</v>
      </c>
      <c r="EOC13" s="61">
        <v>0</v>
      </c>
      <c r="EOD13" s="61">
        <v>0</v>
      </c>
      <c r="EOE13" s="61">
        <v>0</v>
      </c>
      <c r="EOK13" s="61">
        <v>0</v>
      </c>
      <c r="EOP13" s="61">
        <v>100</v>
      </c>
      <c r="EOR13" s="61">
        <v>10</v>
      </c>
      <c r="EOS13" s="61">
        <v>3</v>
      </c>
      <c r="EOU13" s="61">
        <v>35</v>
      </c>
      <c r="EOV13" s="61">
        <v>0</v>
      </c>
      <c r="EOW13" s="61">
        <v>5</v>
      </c>
      <c r="EOX13" s="61">
        <v>40</v>
      </c>
      <c r="EOY13" s="61">
        <v>60</v>
      </c>
      <c r="EOZ13" s="61">
        <v>10</v>
      </c>
      <c r="EPA13" s="61">
        <v>0</v>
      </c>
      <c r="EPB13" s="61">
        <v>0</v>
      </c>
      <c r="EPC13" s="61">
        <v>0</v>
      </c>
      <c r="EPT13" s="61">
        <v>20</v>
      </c>
      <c r="EPU13" s="61">
        <v>30</v>
      </c>
      <c r="EPV13" s="61">
        <v>0</v>
      </c>
      <c r="EPW13" s="61">
        <v>0</v>
      </c>
      <c r="EPZ13" s="61">
        <v>0</v>
      </c>
      <c r="EQA13" s="61">
        <v>0</v>
      </c>
      <c r="EQB13" s="61">
        <v>30</v>
      </c>
      <c r="EQC13" s="61">
        <v>75</v>
      </c>
      <c r="EQD13" s="61">
        <v>20</v>
      </c>
      <c r="EQE13" s="61">
        <v>30</v>
      </c>
      <c r="EQF13" s="61">
        <v>0</v>
      </c>
      <c r="EQG13" s="61">
        <v>0</v>
      </c>
      <c r="EQJ13" s="61">
        <v>0</v>
      </c>
      <c r="EQK13" s="61">
        <v>0</v>
      </c>
      <c r="EQL13" s="61">
        <v>30</v>
      </c>
      <c r="EQM13" s="61">
        <v>75</v>
      </c>
      <c r="EQN13" s="61">
        <v>20</v>
      </c>
      <c r="EQO13" s="61">
        <v>30</v>
      </c>
      <c r="EQP13" s="61">
        <v>0</v>
      </c>
      <c r="EQQ13" s="61">
        <v>0</v>
      </c>
      <c r="EQT13" s="61">
        <v>0</v>
      </c>
      <c r="EQU13" s="61">
        <v>0</v>
      </c>
      <c r="EQV13" s="61">
        <v>30</v>
      </c>
      <c r="EQW13" s="61">
        <v>75</v>
      </c>
      <c r="EQX13" s="61">
        <v>20</v>
      </c>
      <c r="EQY13" s="61">
        <v>30</v>
      </c>
      <c r="EQZ13" s="61">
        <v>0</v>
      </c>
      <c r="ERA13" s="61">
        <v>0</v>
      </c>
      <c r="ERD13" s="61">
        <v>0</v>
      </c>
      <c r="ERE13" s="61">
        <v>0</v>
      </c>
      <c r="ERF13" s="61">
        <v>30</v>
      </c>
      <c r="ERG13" s="61">
        <v>75</v>
      </c>
      <c r="ERH13" s="61">
        <v>20</v>
      </c>
      <c r="ERI13" s="61">
        <v>20</v>
      </c>
      <c r="ERJ13" s="61">
        <v>5</v>
      </c>
      <c r="ERK13" s="61">
        <v>10</v>
      </c>
      <c r="ERL13" s="61">
        <v>5</v>
      </c>
      <c r="ERM13" s="61">
        <v>0</v>
      </c>
      <c r="ERN13" s="61">
        <v>5</v>
      </c>
      <c r="ERO13" s="61">
        <v>0</v>
      </c>
      <c r="ERP13" s="61">
        <v>5</v>
      </c>
      <c r="ERQ13" s="61">
        <v>0</v>
      </c>
      <c r="ERT13" s="61">
        <v>120</v>
      </c>
      <c r="ERU13" s="61">
        <v>0</v>
      </c>
      <c r="ERV13" s="61">
        <v>30000</v>
      </c>
      <c r="ERW13" s="61">
        <v>30000</v>
      </c>
      <c r="ERX13" s="61">
        <v>17500</v>
      </c>
      <c r="ERY13" s="61">
        <v>0</v>
      </c>
      <c r="ERZ13" s="61">
        <v>40</v>
      </c>
      <c r="ESA13" s="61">
        <v>40</v>
      </c>
      <c r="ESB13" s="61">
        <v>40</v>
      </c>
      <c r="ESC13" s="61">
        <v>0</v>
      </c>
      <c r="ESD13" s="61">
        <v>40</v>
      </c>
      <c r="ESE13" s="61">
        <v>40</v>
      </c>
      <c r="ESF13" s="61">
        <v>40</v>
      </c>
      <c r="ESG13" s="61">
        <v>0</v>
      </c>
      <c r="ESH13" s="61">
        <v>40</v>
      </c>
      <c r="ESI13" s="61">
        <v>40</v>
      </c>
      <c r="ESJ13" s="61">
        <v>40</v>
      </c>
      <c r="ESK13" s="61">
        <v>0</v>
      </c>
      <c r="ESL13" s="61">
        <v>40</v>
      </c>
      <c r="ESM13" s="61">
        <v>40</v>
      </c>
      <c r="ESN13" s="61">
        <v>40</v>
      </c>
      <c r="ESO13" s="61">
        <v>1410</v>
      </c>
      <c r="ESP13" s="61">
        <v>1410</v>
      </c>
      <c r="ESQ13" s="61">
        <v>1410</v>
      </c>
      <c r="ESR13" s="61">
        <v>400</v>
      </c>
      <c r="ESS13" s="61">
        <v>400</v>
      </c>
      <c r="EST13" s="61">
        <v>60000</v>
      </c>
      <c r="ESU13" s="61">
        <v>60000</v>
      </c>
      <c r="ESV13" s="61">
        <v>100</v>
      </c>
      <c r="ESW13" s="61">
        <v>30</v>
      </c>
      <c r="ESX13" s="61">
        <v>4</v>
      </c>
      <c r="ESY13" s="61">
        <v>20</v>
      </c>
      <c r="ETA13" s="61">
        <v>0.98</v>
      </c>
      <c r="ETB13" s="61">
        <v>1</v>
      </c>
      <c r="ETC13" s="61">
        <v>-0.98</v>
      </c>
      <c r="ETD13" s="61">
        <v>-0.95</v>
      </c>
      <c r="ETE13" s="61">
        <v>0.8</v>
      </c>
      <c r="ETF13" s="61">
        <v>-0.95</v>
      </c>
      <c r="ETG13" s="61">
        <v>0.98</v>
      </c>
      <c r="ETH13" s="61">
        <v>4</v>
      </c>
      <c r="ETI13" s="61">
        <v>0.95</v>
      </c>
      <c r="ETJ13" s="61">
        <v>-0.95</v>
      </c>
      <c r="ETK13" s="61">
        <v>20</v>
      </c>
      <c r="ETL13" s="61">
        <v>80</v>
      </c>
      <c r="ETM13" s="61">
        <v>3325</v>
      </c>
      <c r="ETN13" s="61">
        <v>88</v>
      </c>
      <c r="ETO13" s="61">
        <v>90</v>
      </c>
      <c r="ETP13" s="61">
        <v>2.0099999999999998</v>
      </c>
      <c r="EUJ13" s="61">
        <v>1</v>
      </c>
      <c r="EUK13" s="61">
        <v>-10</v>
      </c>
      <c r="EUL13" s="61">
        <v>10</v>
      </c>
      <c r="EUS13" s="61">
        <v>0.5</v>
      </c>
      <c r="EUT13" s="61">
        <v>0</v>
      </c>
      <c r="EUU13" s="61">
        <v>0</v>
      </c>
      <c r="EVB13" s="61">
        <v>4</v>
      </c>
      <c r="EVC13" s="61">
        <v>5</v>
      </c>
      <c r="EVD13" s="61">
        <v>135</v>
      </c>
      <c r="EVE13" s="61">
        <v>1</v>
      </c>
      <c r="EVF13" s="61">
        <v>1</v>
      </c>
      <c r="EVH13" s="61">
        <v>0</v>
      </c>
      <c r="EVI13" s="61">
        <v>0</v>
      </c>
      <c r="EVK13" s="61">
        <v>1</v>
      </c>
      <c r="EVL13" s="61">
        <v>1</v>
      </c>
      <c r="EVM13" s="61">
        <v>0</v>
      </c>
      <c r="EVR13" s="61">
        <v>150</v>
      </c>
      <c r="EVS13" s="61">
        <v>200</v>
      </c>
      <c r="EVT13" s="61">
        <v>75</v>
      </c>
      <c r="EVU13" s="61">
        <v>90</v>
      </c>
      <c r="EVV13" s="61">
        <v>75</v>
      </c>
      <c r="EVW13" s="61">
        <v>80</v>
      </c>
      <c r="EVX13" s="61">
        <v>5</v>
      </c>
      <c r="EVY13" s="61">
        <v>5</v>
      </c>
      <c r="EVZ13" s="61">
        <v>10</v>
      </c>
      <c r="EWA13" s="61">
        <v>10</v>
      </c>
      <c r="EWB13" s="61">
        <v>140</v>
      </c>
      <c r="EWC13" s="61">
        <v>145</v>
      </c>
      <c r="EWD13" s="61">
        <v>140</v>
      </c>
      <c r="EWE13" s="61">
        <v>145</v>
      </c>
      <c r="EWF13" s="61">
        <v>140</v>
      </c>
      <c r="EWG13" s="61">
        <v>145</v>
      </c>
      <c r="EWH13" s="61">
        <v>140</v>
      </c>
      <c r="EWI13" s="61">
        <v>5</v>
      </c>
      <c r="EWJ13" s="61">
        <v>175</v>
      </c>
      <c r="EWK13" s="61">
        <v>5</v>
      </c>
      <c r="EWL13" s="61">
        <v>5</v>
      </c>
      <c r="EWM13" s="61">
        <v>1</v>
      </c>
      <c r="EWN13" s="61">
        <v>58</v>
      </c>
      <c r="EWO13" s="61">
        <v>1</v>
      </c>
      <c r="EWS13" s="61">
        <v>150</v>
      </c>
      <c r="EWT13" s="61">
        <v>1000</v>
      </c>
      <c r="EWU13" s="61">
        <v>80</v>
      </c>
      <c r="EWV13" s="61">
        <v>60</v>
      </c>
      <c r="EWW13" s="61">
        <v>45</v>
      </c>
      <c r="EWX13" s="61">
        <v>300</v>
      </c>
      <c r="EWZ13" s="61">
        <v>75</v>
      </c>
      <c r="EXA13" s="61">
        <v>1.03</v>
      </c>
      <c r="EXB13" s="61">
        <v>0</v>
      </c>
      <c r="EXC13" s="61">
        <v>0</v>
      </c>
      <c r="EXD13" s="61">
        <v>0</v>
      </c>
      <c r="EXE13" s="61">
        <v>60</v>
      </c>
      <c r="EXF13" s="61">
        <v>0.1</v>
      </c>
      <c r="EXG13" s="61">
        <v>0.56000000000000005</v>
      </c>
      <c r="EXH13" s="61">
        <v>60</v>
      </c>
      <c r="EXI13" s="61">
        <v>0</v>
      </c>
      <c r="EXJ13" s="61">
        <v>90</v>
      </c>
      <c r="EXK13" s="61">
        <v>80</v>
      </c>
      <c r="EXL13" s="61">
        <v>70</v>
      </c>
      <c r="EXM13" s="61">
        <v>60</v>
      </c>
      <c r="EXN13" s="61">
        <v>55</v>
      </c>
      <c r="EXO13" s="61">
        <v>4</v>
      </c>
      <c r="EXP13" s="61">
        <v>20</v>
      </c>
      <c r="EXQ13" s="61">
        <v>0</v>
      </c>
      <c r="EXR13" s="61">
        <v>930</v>
      </c>
      <c r="EXS13" s="61">
        <v>0</v>
      </c>
      <c r="EXT13" s="61">
        <v>5000</v>
      </c>
      <c r="EXU13" s="61">
        <v>50</v>
      </c>
      <c r="EXV13" s="61">
        <v>5</v>
      </c>
      <c r="EXW13" s="61">
        <v>0</v>
      </c>
      <c r="EXX13" s="61">
        <v>90</v>
      </c>
      <c r="EXY13" s="61">
        <v>80</v>
      </c>
      <c r="EXZ13" s="61">
        <v>70</v>
      </c>
      <c r="EYA13" s="61">
        <v>60</v>
      </c>
      <c r="EYB13" s="61">
        <v>55</v>
      </c>
      <c r="EYC13" s="61">
        <v>4</v>
      </c>
      <c r="EYD13" s="61">
        <v>20</v>
      </c>
      <c r="EYE13" s="61">
        <v>500</v>
      </c>
      <c r="EYF13" s="61">
        <v>1000</v>
      </c>
      <c r="EYG13" s="61">
        <v>1</v>
      </c>
      <c r="EYH13" s="61">
        <v>0</v>
      </c>
      <c r="EYI13" s="61">
        <v>0</v>
      </c>
      <c r="EYJ13" s="61">
        <v>0</v>
      </c>
      <c r="EYK13" s="61">
        <v>1</v>
      </c>
      <c r="EYL13" s="61">
        <v>2</v>
      </c>
      <c r="EYM13" s="61">
        <v>0.95</v>
      </c>
      <c r="EYN13" s="61">
        <v>0.98</v>
      </c>
      <c r="EYO13" s="61">
        <v>1</v>
      </c>
      <c r="EYP13" s="61">
        <v>-0.98</v>
      </c>
      <c r="EYQ13" s="61">
        <v>-0.95</v>
      </c>
      <c r="EYR13" s="61">
        <v>0</v>
      </c>
      <c r="EYS13" s="61">
        <v>20</v>
      </c>
      <c r="EYT13" s="61">
        <v>0.8</v>
      </c>
      <c r="EYU13" s="61">
        <v>-0.95</v>
      </c>
      <c r="EYV13" s="61">
        <v>1</v>
      </c>
      <c r="EYW13" s="61">
        <v>0</v>
      </c>
      <c r="EYX13" s="61">
        <v>0</v>
      </c>
      <c r="EYY13" s="61">
        <v>100</v>
      </c>
      <c r="EYZ13" s="61">
        <v>1</v>
      </c>
      <c r="EZA13" s="61">
        <v>100</v>
      </c>
      <c r="EZB13" s="61">
        <v>4</v>
      </c>
      <c r="EZC13" s="61">
        <v>20</v>
      </c>
      <c r="EZD13" s="61">
        <v>90</v>
      </c>
      <c r="EZE13" s="61">
        <v>110</v>
      </c>
      <c r="EZF13" s="61">
        <v>400</v>
      </c>
      <c r="EZG13" s="61">
        <v>0</v>
      </c>
      <c r="EZH13" s="61">
        <v>0</v>
      </c>
      <c r="EZI13" s="61">
        <v>0</v>
      </c>
      <c r="EZJ13" s="61">
        <v>0</v>
      </c>
      <c r="EZK13" s="61">
        <v>1</v>
      </c>
      <c r="EZL13" s="61">
        <v>100</v>
      </c>
      <c r="EZM13" s="61">
        <v>50</v>
      </c>
      <c r="EZN13" s="61">
        <v>25</v>
      </c>
      <c r="EZO13" s="61">
        <v>-25</v>
      </c>
      <c r="EZP13" s="61">
        <v>-50</v>
      </c>
      <c r="EZQ13" s="61">
        <v>4</v>
      </c>
      <c r="EZR13" s="61">
        <v>20</v>
      </c>
      <c r="EZS13" s="61">
        <v>-100</v>
      </c>
      <c r="EZT13" s="61">
        <v>100</v>
      </c>
      <c r="EZU13" s="61">
        <v>0</v>
      </c>
      <c r="EZV13" s="61">
        <v>0</v>
      </c>
      <c r="EZW13" s="61">
        <v>4</v>
      </c>
      <c r="EZX13" s="61">
        <v>20</v>
      </c>
      <c r="EZY13" s="61">
        <v>-100</v>
      </c>
      <c r="EZZ13" s="61">
        <v>100</v>
      </c>
      <c r="FAA13" s="61">
        <v>5000</v>
      </c>
      <c r="FAB13" s="61">
        <v>0</v>
      </c>
      <c r="FAC13" s="61">
        <v>0</v>
      </c>
      <c r="FAD13" s="61">
        <v>1</v>
      </c>
      <c r="FAE13" s="61">
        <v>-0.9</v>
      </c>
      <c r="FAF13" s="61">
        <v>-100</v>
      </c>
      <c r="FAG13" s="61">
        <v>100</v>
      </c>
      <c r="FAT13" s="61">
        <v>10</v>
      </c>
      <c r="FAU13" s="61">
        <v>2.5</v>
      </c>
      <c r="FAV13" s="61">
        <v>0.2</v>
      </c>
      <c r="FAW13" s="61">
        <v>3</v>
      </c>
      <c r="FAX13" s="61">
        <v>0.05</v>
      </c>
      <c r="FAY13" s="61">
        <v>1.5</v>
      </c>
      <c r="FAZ13" s="61">
        <v>1.9</v>
      </c>
      <c r="FBA13" s="61">
        <v>0.05</v>
      </c>
      <c r="FBB13" s="61">
        <v>0.05</v>
      </c>
      <c r="FBC13" s="61">
        <v>120</v>
      </c>
      <c r="FBD13" s="61">
        <v>5</v>
      </c>
      <c r="FBE13" s="61">
        <v>120</v>
      </c>
      <c r="FBF13" s="61">
        <v>5</v>
      </c>
      <c r="FBG13" s="61">
        <v>55</v>
      </c>
      <c r="FBH13" s="61">
        <v>5</v>
      </c>
      <c r="FBI13" s="61">
        <v>97</v>
      </c>
      <c r="FBJ13" s="61">
        <v>0.1</v>
      </c>
      <c r="FBK13" s="61">
        <v>37</v>
      </c>
      <c r="FBL13" s="61">
        <v>3</v>
      </c>
      <c r="FBM13" s="61">
        <v>60</v>
      </c>
      <c r="FBN13" s="61">
        <v>4</v>
      </c>
      <c r="FBQ13" s="61">
        <v>1</v>
      </c>
      <c r="FBR13" s="61">
        <v>30</v>
      </c>
      <c r="FBU13" s="61">
        <v>10</v>
      </c>
      <c r="FBY13" s="61">
        <v>3</v>
      </c>
      <c r="FBZ13" s="61">
        <v>100</v>
      </c>
      <c r="FCA13" s="61">
        <v>0</v>
      </c>
      <c r="FCB13" s="61">
        <v>0</v>
      </c>
      <c r="FCC13" s="61">
        <v>0</v>
      </c>
      <c r="FCD13" s="61">
        <v>0</v>
      </c>
      <c r="FCE13" s="61">
        <v>0</v>
      </c>
      <c r="FCF13" s="61">
        <v>0</v>
      </c>
      <c r="FCG13" s="61">
        <v>0</v>
      </c>
      <c r="FCH13" s="61">
        <v>0</v>
      </c>
      <c r="FCI13" s="61">
        <v>10</v>
      </c>
      <c r="FCJ13" s="61">
        <v>0.75</v>
      </c>
      <c r="FCK13" s="61">
        <v>0.1</v>
      </c>
      <c r="FCL13" s="61">
        <v>0.55000000000000004</v>
      </c>
      <c r="FCM13" s="61">
        <v>0.1</v>
      </c>
      <c r="FCN13" s="61">
        <v>3</v>
      </c>
      <c r="FCO13" s="61">
        <v>0.05</v>
      </c>
      <c r="FCP13" s="61">
        <v>10</v>
      </c>
      <c r="FCQ13" s="61">
        <v>0.5</v>
      </c>
      <c r="FCR13" s="61">
        <v>5.2</v>
      </c>
      <c r="FCT13" s="61">
        <v>0.01</v>
      </c>
      <c r="FCU13" s="61">
        <v>0.3</v>
      </c>
      <c r="FCV13" s="61">
        <v>0.1</v>
      </c>
      <c r="FCW13" s="61">
        <v>0.5</v>
      </c>
      <c r="FCX13" s="61">
        <v>0.1</v>
      </c>
      <c r="FCY13" s="61">
        <v>0.5</v>
      </c>
      <c r="FCZ13" s="61">
        <v>500</v>
      </c>
      <c r="FDA13" s="61">
        <v>1500</v>
      </c>
      <c r="FDB13" s="61">
        <v>4.5999999999999996</v>
      </c>
      <c r="FDC13" s="61">
        <v>0.1</v>
      </c>
      <c r="FDD13" s="61">
        <v>0.3</v>
      </c>
      <c r="FDE13" s="61">
        <v>0.1</v>
      </c>
      <c r="FDF13" s="61">
        <v>1.2</v>
      </c>
      <c r="FDG13" s="61">
        <v>0.1</v>
      </c>
      <c r="FDH13" s="61">
        <v>0.3</v>
      </c>
      <c r="FDI13" s="61">
        <v>1</v>
      </c>
      <c r="FDJ13" s="61">
        <v>0.1</v>
      </c>
      <c r="FDK13" s="61">
        <v>500</v>
      </c>
      <c r="FDL13" s="61">
        <v>1500</v>
      </c>
      <c r="FDM13" s="61">
        <v>5</v>
      </c>
      <c r="FDN13" s="61">
        <v>1.5</v>
      </c>
      <c r="FDO13" s="61">
        <v>2</v>
      </c>
      <c r="FDP13" s="61">
        <v>3</v>
      </c>
      <c r="FDQ13" s="61">
        <v>180</v>
      </c>
      <c r="FDR13" s="61">
        <v>180</v>
      </c>
      <c r="FDS13" s="61">
        <v>180</v>
      </c>
      <c r="FDT13" s="61">
        <v>60</v>
      </c>
      <c r="FDU13" s="61">
        <v>10</v>
      </c>
      <c r="FDV13" s="61">
        <v>0</v>
      </c>
      <c r="FDW13" s="61">
        <v>1</v>
      </c>
      <c r="FDX13" s="61">
        <v>80</v>
      </c>
      <c r="FDY13" s="61">
        <v>2</v>
      </c>
      <c r="FDZ13" s="61">
        <v>82</v>
      </c>
      <c r="FEA13" s="61">
        <v>2</v>
      </c>
      <c r="FEB13" s="61">
        <v>38</v>
      </c>
      <c r="FEC13" s="61">
        <v>3</v>
      </c>
      <c r="FED13" s="61">
        <v>0</v>
      </c>
      <c r="FEE13" s="61">
        <v>0</v>
      </c>
      <c r="FEF13" s="61">
        <v>83</v>
      </c>
      <c r="FEG13" s="61">
        <v>0.1</v>
      </c>
      <c r="FEH13" s="61">
        <v>0</v>
      </c>
      <c r="FEI13" s="61">
        <v>0</v>
      </c>
      <c r="FEJ13" s="61">
        <v>1</v>
      </c>
      <c r="FEK13" s="61">
        <v>0</v>
      </c>
      <c r="FEL13" s="61">
        <v>0</v>
      </c>
      <c r="FEM13" s="61">
        <v>0</v>
      </c>
      <c r="FEN13" s="61">
        <v>20</v>
      </c>
      <c r="FEO13" s="61">
        <v>80</v>
      </c>
      <c r="FEP13" s="61">
        <v>2</v>
      </c>
      <c r="FEQ13" s="61">
        <v>2</v>
      </c>
      <c r="FER13" s="61">
        <v>0</v>
      </c>
      <c r="FES13" s="61">
        <v>1</v>
      </c>
      <c r="FET13" s="61">
        <v>0</v>
      </c>
      <c r="FEU13" s="61">
        <v>120</v>
      </c>
      <c r="FEV13" s="61">
        <v>120</v>
      </c>
      <c r="FEW13" s="61">
        <v>2</v>
      </c>
      <c r="FEX13" s="61">
        <v>2</v>
      </c>
      <c r="FEY13" s="61">
        <v>0</v>
      </c>
      <c r="FEZ13" s="61">
        <v>62</v>
      </c>
      <c r="FFA13" s="61">
        <v>2</v>
      </c>
      <c r="FFB13" s="61">
        <v>1</v>
      </c>
      <c r="FFD13" s="61">
        <v>79</v>
      </c>
      <c r="FFE13" s="61">
        <v>120</v>
      </c>
      <c r="FFF13" s="61">
        <v>2</v>
      </c>
      <c r="FFG13" s="61">
        <v>0.5</v>
      </c>
      <c r="FFH13" s="61">
        <v>0</v>
      </c>
      <c r="FFI13" s="61">
        <v>0</v>
      </c>
      <c r="FFJ13" s="61">
        <v>0</v>
      </c>
      <c r="FFK13" s="61">
        <v>200</v>
      </c>
      <c r="FFL13" s="61">
        <v>200</v>
      </c>
      <c r="FFM13" s="61">
        <v>2</v>
      </c>
      <c r="FFN13" s="61">
        <v>2</v>
      </c>
      <c r="FFO13" s="61">
        <v>0</v>
      </c>
      <c r="FFP13" s="61">
        <v>2</v>
      </c>
      <c r="FFQ13" s="61">
        <v>0</v>
      </c>
      <c r="FFR13" s="61">
        <v>0</v>
      </c>
      <c r="FFS13" s="61">
        <v>2</v>
      </c>
      <c r="FFT13" s="61">
        <v>0</v>
      </c>
      <c r="FFU13" s="61">
        <v>0</v>
      </c>
      <c r="FFV13" s="61">
        <v>100</v>
      </c>
      <c r="FFW13" s="61">
        <v>0</v>
      </c>
      <c r="FFX13" s="61">
        <v>10</v>
      </c>
      <c r="FGB13" s="61">
        <v>2</v>
      </c>
      <c r="FGC13" s="61">
        <v>82</v>
      </c>
      <c r="FGD13" s="61">
        <v>0</v>
      </c>
      <c r="FGE13" s="61">
        <v>0</v>
      </c>
      <c r="FGF13" s="61">
        <v>0</v>
      </c>
      <c r="FGG13" s="61">
        <v>10</v>
      </c>
      <c r="FGH13" s="61">
        <v>28</v>
      </c>
      <c r="FGI13" s="61">
        <v>3</v>
      </c>
      <c r="FGJ13" s="61">
        <v>8</v>
      </c>
      <c r="FGK13" s="61">
        <v>30</v>
      </c>
      <c r="FGL13" s="61">
        <v>90</v>
      </c>
      <c r="FGM13" s="61">
        <v>0</v>
      </c>
      <c r="FGN13" s="61">
        <v>0</v>
      </c>
      <c r="FGO13" s="61">
        <v>0</v>
      </c>
      <c r="FGP13" s="61">
        <v>200</v>
      </c>
      <c r="FGQ13" s="61">
        <v>-200</v>
      </c>
      <c r="FGR13" s="61">
        <v>0</v>
      </c>
      <c r="FGS13" s="61">
        <v>-50</v>
      </c>
      <c r="FGT13" s="61">
        <v>100</v>
      </c>
      <c r="FGU13" s="61">
        <v>-100</v>
      </c>
      <c r="FGV13" s="61">
        <v>0</v>
      </c>
      <c r="FGW13" s="61">
        <v>0</v>
      </c>
      <c r="FGX13" s="61">
        <v>0</v>
      </c>
      <c r="FGY13" s="61">
        <v>200</v>
      </c>
      <c r="FGZ13" s="61">
        <v>-200</v>
      </c>
      <c r="FHA13" s="61">
        <v>20</v>
      </c>
      <c r="FHB13" s="61">
        <v>8</v>
      </c>
      <c r="FHC13" s="61">
        <v>0</v>
      </c>
      <c r="FHD13" s="61">
        <v>2</v>
      </c>
      <c r="FHE13" s="61">
        <v>0</v>
      </c>
      <c r="FHF13" s="61">
        <v>0</v>
      </c>
      <c r="FHG13" s="61">
        <v>0</v>
      </c>
      <c r="FHH13" s="61">
        <v>0</v>
      </c>
      <c r="FHI13" s="61">
        <v>0</v>
      </c>
      <c r="FHJ13" s="61">
        <v>0</v>
      </c>
      <c r="FHK13" s="61">
        <v>0</v>
      </c>
      <c r="FHL13" s="61">
        <v>16</v>
      </c>
      <c r="FHM13" s="61">
        <v>0</v>
      </c>
      <c r="FHN13" s="61">
        <v>0</v>
      </c>
      <c r="FHO13" s="61">
        <v>10</v>
      </c>
      <c r="FHP13" s="61">
        <v>0</v>
      </c>
      <c r="FHQ13" s="61">
        <v>16</v>
      </c>
      <c r="FHR13" s="61">
        <v>0</v>
      </c>
      <c r="FHS13" s="61">
        <v>0</v>
      </c>
      <c r="FHT13" s="61">
        <v>10</v>
      </c>
      <c r="FHU13" s="61">
        <v>0</v>
      </c>
      <c r="FHV13" s="61">
        <v>0</v>
      </c>
      <c r="FHW13" s="61">
        <v>0</v>
      </c>
      <c r="FHX13" s="61">
        <v>18</v>
      </c>
      <c r="FHY13" s="61">
        <v>12</v>
      </c>
      <c r="FHZ13" s="61">
        <v>35</v>
      </c>
      <c r="FIA13" s="61">
        <v>0</v>
      </c>
      <c r="FIB13" s="61">
        <v>0</v>
      </c>
      <c r="FIC13" s="61">
        <v>18</v>
      </c>
      <c r="FID13" s="61">
        <v>12</v>
      </c>
      <c r="FIE13" s="61">
        <v>35</v>
      </c>
      <c r="FIF13" s="61">
        <v>0</v>
      </c>
      <c r="FIG13" s="61">
        <v>0</v>
      </c>
      <c r="FIH13" s="61">
        <v>55</v>
      </c>
      <c r="FII13" s="61">
        <v>45</v>
      </c>
      <c r="FIJ13" s="61">
        <v>100</v>
      </c>
      <c r="FIK13" s="61">
        <v>0</v>
      </c>
      <c r="FIL13" s="61">
        <v>0</v>
      </c>
      <c r="FIM13" s="61">
        <v>15</v>
      </c>
      <c r="FIN13" s="61">
        <v>0</v>
      </c>
      <c r="FIO13" s="61">
        <v>250</v>
      </c>
      <c r="FIP13" s="61">
        <v>0</v>
      </c>
      <c r="FIQ13" s="61">
        <v>0</v>
      </c>
      <c r="FIR13" s="61">
        <v>80</v>
      </c>
      <c r="FIS13" s="61">
        <v>20</v>
      </c>
      <c r="FIT13" s="61">
        <v>100</v>
      </c>
      <c r="FIU13" s="61">
        <v>-25</v>
      </c>
      <c r="FIV13" s="61">
        <v>0</v>
      </c>
      <c r="FIW13" s="61">
        <v>60</v>
      </c>
      <c r="FIX13" s="61">
        <v>100</v>
      </c>
      <c r="FIY13" s="61">
        <v>-25</v>
      </c>
      <c r="FIZ13" s="61">
        <v>3600</v>
      </c>
      <c r="FJN13" s="61">
        <v>0</v>
      </c>
      <c r="FJO13" s="61">
        <v>0</v>
      </c>
      <c r="FJP13" s="61">
        <v>50</v>
      </c>
      <c r="FJQ13" s="61">
        <v>100</v>
      </c>
      <c r="FJU13" s="61">
        <v>0.3</v>
      </c>
      <c r="FJV13" s="61">
        <v>0</v>
      </c>
      <c r="FJW13" s="61">
        <v>10</v>
      </c>
      <c r="FJX13" s="61">
        <v>0</v>
      </c>
      <c r="FJY13" s="61">
        <v>0</v>
      </c>
      <c r="FJZ13" s="61">
        <v>500</v>
      </c>
      <c r="FKA13" s="61">
        <v>0</v>
      </c>
      <c r="FKB13" s="61">
        <v>10</v>
      </c>
      <c r="FKC13" s="61">
        <v>0</v>
      </c>
      <c r="FKD13" s="61">
        <v>150</v>
      </c>
      <c r="FKE13" s="61">
        <v>-50</v>
      </c>
      <c r="FKF13" s="61">
        <v>1000</v>
      </c>
      <c r="FKG13" s="61">
        <v>0</v>
      </c>
      <c r="FKI13" s="61">
        <v>0</v>
      </c>
      <c r="FKJ13" s="61">
        <v>0</v>
      </c>
      <c r="FKK13" s="61">
        <v>0</v>
      </c>
      <c r="FKL13" s="61">
        <v>0</v>
      </c>
      <c r="FKM13" s="61">
        <v>0</v>
      </c>
      <c r="FKN13" s="61">
        <v>0</v>
      </c>
      <c r="FKO13" s="61">
        <v>10</v>
      </c>
      <c r="FKP13" s="61">
        <v>0</v>
      </c>
      <c r="FKQ13" s="61">
        <v>1</v>
      </c>
      <c r="FKR13" s="61">
        <v>1</v>
      </c>
      <c r="FKS13" s="61">
        <v>90</v>
      </c>
      <c r="FKT13" s="61">
        <v>0</v>
      </c>
      <c r="FKU13" s="61">
        <v>16</v>
      </c>
      <c r="FKV13" s="61">
        <v>0</v>
      </c>
      <c r="FKW13" s="61">
        <v>0</v>
      </c>
      <c r="FKX13" s="61">
        <v>0</v>
      </c>
      <c r="FKY13" s="61">
        <v>0</v>
      </c>
      <c r="FKZ13" s="61">
        <v>16</v>
      </c>
      <c r="FLA13" s="61">
        <v>0</v>
      </c>
      <c r="FLB13" s="61">
        <v>0</v>
      </c>
      <c r="FLC13" s="61">
        <v>16</v>
      </c>
      <c r="FLD13" s="61">
        <v>0</v>
      </c>
      <c r="FLE13" s="61">
        <v>0</v>
      </c>
      <c r="FLF13" s="61">
        <v>0</v>
      </c>
      <c r="FLG13" s="61">
        <v>0</v>
      </c>
      <c r="FLH13" s="61">
        <v>0</v>
      </c>
      <c r="FLI13" s="61">
        <v>0</v>
      </c>
      <c r="FLJ13" s="61">
        <v>0</v>
      </c>
      <c r="FLK13" s="61">
        <v>2</v>
      </c>
      <c r="FLL13" s="61">
        <v>120</v>
      </c>
      <c r="FLM13" s="61">
        <v>0</v>
      </c>
      <c r="FLN13" s="61">
        <v>2</v>
      </c>
      <c r="FLO13" s="61">
        <v>120</v>
      </c>
      <c r="FLP13" s="61">
        <v>0</v>
      </c>
      <c r="FLQ13" s="61">
        <v>2</v>
      </c>
      <c r="FLR13" s="61">
        <v>120</v>
      </c>
      <c r="FLS13" s="61">
        <v>0</v>
      </c>
      <c r="FLT13" s="61">
        <v>2</v>
      </c>
      <c r="FLU13" s="61">
        <v>120</v>
      </c>
      <c r="FLV13" s="61">
        <v>1</v>
      </c>
      <c r="FLW13" s="61">
        <v>100</v>
      </c>
      <c r="FMG13" s="61">
        <v>18</v>
      </c>
      <c r="FMH13" s="61">
        <v>18</v>
      </c>
      <c r="FMI13" s="61">
        <v>18</v>
      </c>
      <c r="FMJ13" s="61">
        <v>18</v>
      </c>
      <c r="FMP13" s="61">
        <v>15</v>
      </c>
      <c r="FMQ13" s="61">
        <v>4</v>
      </c>
      <c r="FMR13" s="61">
        <v>20</v>
      </c>
      <c r="FMS13" s="61">
        <v>7.5</v>
      </c>
      <c r="FMT13" s="61">
        <v>22.5</v>
      </c>
      <c r="FMV13" s="61">
        <v>1</v>
      </c>
      <c r="FMW13" s="61">
        <v>12</v>
      </c>
      <c r="FMX13" s="61">
        <v>30</v>
      </c>
      <c r="FMY13" s="61">
        <v>7</v>
      </c>
      <c r="FMZ13" s="61">
        <v>48</v>
      </c>
      <c r="FNA13" s="61">
        <v>650</v>
      </c>
      <c r="FNB13" s="61">
        <v>950</v>
      </c>
      <c r="FNC13" s="61">
        <v>4000</v>
      </c>
      <c r="FND13" s="61">
        <v>30</v>
      </c>
      <c r="FNE13" s="61">
        <v>6</v>
      </c>
      <c r="FNG13" s="61">
        <v>3</v>
      </c>
      <c r="FNH13" s="61">
        <v>42</v>
      </c>
      <c r="FNJ13" s="61">
        <v>462</v>
      </c>
      <c r="FNV13" s="61">
        <v>1</v>
      </c>
      <c r="FNW13" s="61">
        <v>250</v>
      </c>
      <c r="FNX13" s="61">
        <v>40</v>
      </c>
      <c r="FNY13" s="61">
        <v>80</v>
      </c>
      <c r="FNZ13" s="61">
        <v>3</v>
      </c>
      <c r="FOA13" s="61">
        <v>15</v>
      </c>
      <c r="FOB13" s="61">
        <v>1800</v>
      </c>
      <c r="FOC13" s="61">
        <v>50</v>
      </c>
      <c r="FOD13" s="61">
        <v>300</v>
      </c>
      <c r="FOI13" s="61">
        <v>1800</v>
      </c>
      <c r="FOJ13" s="61">
        <v>1800</v>
      </c>
      <c r="FOK13" s="61">
        <v>0</v>
      </c>
      <c r="FOL13" s="61">
        <v>50</v>
      </c>
      <c r="FOM13" s="61">
        <v>50</v>
      </c>
      <c r="FOS13" s="61">
        <v>0</v>
      </c>
      <c r="FOT13" s="61">
        <v>0</v>
      </c>
      <c r="FOU13" s="61">
        <v>990</v>
      </c>
      <c r="FOV13" s="61">
        <v>-950</v>
      </c>
      <c r="FOW13" s="61">
        <v>-650</v>
      </c>
      <c r="FOY13" s="61">
        <v>1000</v>
      </c>
      <c r="FOZ13" s="61">
        <v>10</v>
      </c>
      <c r="FPK13" s="61">
        <v>1</v>
      </c>
      <c r="FPL13" s="61">
        <v>1</v>
      </c>
      <c r="FPM13" s="61">
        <v>1</v>
      </c>
      <c r="FPN13" s="61">
        <v>1</v>
      </c>
      <c r="FPO13" s="61">
        <v>-5</v>
      </c>
      <c r="FPP13" s="61">
        <v>-2</v>
      </c>
      <c r="FPQ13" s="61">
        <v>2</v>
      </c>
      <c r="FPR13" s="61">
        <v>2</v>
      </c>
      <c r="FPS13" s="61">
        <v>95</v>
      </c>
      <c r="FPT13" s="61">
        <v>100</v>
      </c>
      <c r="FPU13" s="61">
        <v>10</v>
      </c>
      <c r="FPV13" s="61">
        <v>30</v>
      </c>
      <c r="FPW13" s="61">
        <v>0</v>
      </c>
      <c r="FPX13" s="61">
        <v>0</v>
      </c>
      <c r="FPY13" s="61">
        <v>10</v>
      </c>
      <c r="FPZ13" s="61">
        <v>10000</v>
      </c>
      <c r="FQA13" s="61">
        <v>1400</v>
      </c>
      <c r="FQB13" s="61">
        <v>100</v>
      </c>
      <c r="FQC13" s="61">
        <v>20</v>
      </c>
      <c r="FQD13" s="61">
        <v>0</v>
      </c>
      <c r="FQE13" s="61">
        <v>100</v>
      </c>
      <c r="FQF13" s="61">
        <v>4</v>
      </c>
      <c r="FQG13" s="61">
        <v>0</v>
      </c>
      <c r="FQH13" s="61">
        <v>20</v>
      </c>
      <c r="FQI13" s="61">
        <v>4000</v>
      </c>
      <c r="FQJ13" s="61">
        <v>4000</v>
      </c>
      <c r="FQL13" s="61">
        <v>550</v>
      </c>
      <c r="FQM13" s="61">
        <v>25</v>
      </c>
      <c r="FQN13" s="61">
        <v>0</v>
      </c>
      <c r="FQO13" s="61">
        <v>400</v>
      </c>
      <c r="FQP13" s="61">
        <v>-1</v>
      </c>
      <c r="FQQ13" s="61">
        <v>4</v>
      </c>
      <c r="FQR13" s="61">
        <v>3</v>
      </c>
      <c r="FQS13" s="61">
        <v>10</v>
      </c>
      <c r="FQT13" s="61">
        <v>60</v>
      </c>
      <c r="FQU13" s="61">
        <v>120</v>
      </c>
      <c r="FQV13" s="61">
        <v>3</v>
      </c>
      <c r="FQW13" s="61">
        <v>3</v>
      </c>
      <c r="FQX13" s="61">
        <v>3</v>
      </c>
      <c r="FQY13" s="61">
        <v>3</v>
      </c>
      <c r="FQZ13" s="61">
        <v>-5</v>
      </c>
      <c r="FRA13" s="61">
        <v>-5</v>
      </c>
      <c r="FRB13" s="61">
        <v>-5</v>
      </c>
      <c r="FRC13" s="61">
        <v>-5</v>
      </c>
      <c r="FRD13" s="61">
        <v>12</v>
      </c>
      <c r="FRE13" s="61">
        <v>12</v>
      </c>
      <c r="FRF13" s="61">
        <v>12</v>
      </c>
      <c r="FRG13" s="61">
        <v>12</v>
      </c>
      <c r="FRH13" s="61">
        <v>4.5</v>
      </c>
      <c r="FRJ13" s="61">
        <v>45</v>
      </c>
      <c r="FRK13" s="61">
        <v>660</v>
      </c>
      <c r="FRL13" s="61">
        <v>660</v>
      </c>
      <c r="FRM13" s="61">
        <v>-144</v>
      </c>
      <c r="FRN13" s="61">
        <v>0</v>
      </c>
      <c r="FRO13" s="61">
        <v>60</v>
      </c>
      <c r="FRP13" s="61">
        <v>50</v>
      </c>
      <c r="FSO13" s="61">
        <v>0</v>
      </c>
      <c r="FSP13" s="61">
        <v>4</v>
      </c>
      <c r="FSQ13" s="61">
        <v>500</v>
      </c>
      <c r="FSR13" s="61">
        <v>30</v>
      </c>
      <c r="FST13" s="61">
        <v>8000</v>
      </c>
      <c r="FTB13" s="61">
        <v>1.2</v>
      </c>
      <c r="FTD13" s="61">
        <v>50</v>
      </c>
      <c r="FTE13" s="61">
        <v>0</v>
      </c>
      <c r="FTG13" s="61">
        <v>100</v>
      </c>
      <c r="FTH13" s="61">
        <v>100</v>
      </c>
      <c r="FTJ13" s="61">
        <v>100</v>
      </c>
      <c r="FTK13" s="61">
        <v>50</v>
      </c>
      <c r="FTL13" s="61">
        <v>10</v>
      </c>
      <c r="FTM13" s="61">
        <v>25</v>
      </c>
      <c r="FTN13" s="61">
        <v>2500</v>
      </c>
      <c r="FTO13" s="61">
        <v>1</v>
      </c>
      <c r="FTR13" s="61">
        <v>0</v>
      </c>
      <c r="FTS13" s="61">
        <v>250</v>
      </c>
      <c r="FTT13" s="61">
        <v>0</v>
      </c>
      <c r="FTU13" s="61">
        <v>-24</v>
      </c>
      <c r="FTV13" s="61">
        <v>-13</v>
      </c>
      <c r="FTW13" s="61">
        <v>2175</v>
      </c>
      <c r="FTX13" s="61">
        <v>1280</v>
      </c>
      <c r="FTY13" s="61">
        <v>10</v>
      </c>
      <c r="FTZ13" s="61">
        <v>2175</v>
      </c>
      <c r="FUA13" s="61">
        <v>1280</v>
      </c>
      <c r="FUB13" s="61">
        <v>60</v>
      </c>
      <c r="FUC13" s="61">
        <v>0</v>
      </c>
      <c r="FUD13" s="61">
        <v>0</v>
      </c>
      <c r="FUK13" s="61">
        <v>0</v>
      </c>
      <c r="FUL13" s="61">
        <v>0.19531000000000001</v>
      </c>
      <c r="FUN13" s="61">
        <v>3.8999999999999998E-3</v>
      </c>
      <c r="FUO13" s="61">
        <v>2.5</v>
      </c>
      <c r="FUP13" s="61">
        <v>1.1000000000000001</v>
      </c>
      <c r="FUV13" s="61">
        <v>2673</v>
      </c>
      <c r="FUW13" s="61">
        <v>1335</v>
      </c>
      <c r="FUX13" s="61">
        <v>4164</v>
      </c>
      <c r="FUY13" s="61">
        <v>2127</v>
      </c>
      <c r="FUZ13" s="61">
        <v>1499</v>
      </c>
      <c r="FVA13" s="61">
        <v>1499</v>
      </c>
      <c r="FVC13" s="61">
        <v>47</v>
      </c>
      <c r="FVD13" s="61">
        <v>40.6</v>
      </c>
      <c r="FVF13" s="61">
        <v>400</v>
      </c>
      <c r="FVN13" s="61">
        <v>0</v>
      </c>
      <c r="FVO13" s="61">
        <v>0.19531000000000001</v>
      </c>
      <c r="FVQ13" s="61">
        <v>3.8999999999999998E-3</v>
      </c>
      <c r="FVR13" s="61">
        <v>2.5</v>
      </c>
      <c r="FVS13" s="61">
        <v>1.1000000000000001</v>
      </c>
      <c r="FVY13" s="61">
        <v>2190</v>
      </c>
      <c r="FVZ13" s="61">
        <v>1100</v>
      </c>
      <c r="FWA13" s="61">
        <v>2950</v>
      </c>
      <c r="FWB13" s="61">
        <v>1550</v>
      </c>
      <c r="FWC13" s="61">
        <v>1500</v>
      </c>
      <c r="FWD13" s="61">
        <v>1500</v>
      </c>
      <c r="FWF13" s="61">
        <v>47</v>
      </c>
      <c r="FWG13" s="61">
        <v>44</v>
      </c>
      <c r="FWI13" s="61">
        <v>400</v>
      </c>
      <c r="FWQ13" s="61">
        <v>0</v>
      </c>
      <c r="FWR13" s="61">
        <v>0.19531000000000001</v>
      </c>
      <c r="FWT13" s="61">
        <v>3.8999999999999998E-3</v>
      </c>
      <c r="FWU13" s="61">
        <v>2.5</v>
      </c>
      <c r="FWV13" s="61">
        <v>1.1000000000000001</v>
      </c>
      <c r="FXB13" s="61">
        <v>2190</v>
      </c>
      <c r="FXC13" s="61">
        <v>1100</v>
      </c>
      <c r="FXD13" s="61">
        <v>2950</v>
      </c>
      <c r="FXE13" s="61">
        <v>1550</v>
      </c>
      <c r="FXF13" s="61">
        <v>1500</v>
      </c>
      <c r="FXG13" s="61">
        <v>1500</v>
      </c>
      <c r="FXI13" s="61">
        <v>47</v>
      </c>
      <c r="FXJ13" s="61">
        <v>44</v>
      </c>
      <c r="FXL13" s="61">
        <v>400</v>
      </c>
      <c r="FXT13" s="61">
        <v>0</v>
      </c>
      <c r="FXU13" s="61">
        <v>0.19531000000000001</v>
      </c>
      <c r="FXW13" s="61">
        <v>3.8999999999999998E-3</v>
      </c>
      <c r="FXX13" s="61">
        <v>2.5</v>
      </c>
      <c r="FXY13" s="61">
        <v>1.1000000000000001</v>
      </c>
      <c r="FYE13" s="61">
        <v>2190</v>
      </c>
      <c r="FYF13" s="61">
        <v>1100</v>
      </c>
      <c r="FYG13" s="61">
        <v>2950</v>
      </c>
      <c r="FYH13" s="61">
        <v>1550</v>
      </c>
      <c r="FYI13" s="61">
        <v>1500</v>
      </c>
      <c r="FYJ13" s="61">
        <v>1500</v>
      </c>
      <c r="FYL13" s="61">
        <v>47</v>
      </c>
      <c r="FYM13" s="61">
        <v>44</v>
      </c>
      <c r="FYO13" s="61">
        <v>400</v>
      </c>
      <c r="FYQ13" s="61">
        <v>0</v>
      </c>
      <c r="FYR13" s="61">
        <v>1000</v>
      </c>
      <c r="FYS13" s="61">
        <v>300</v>
      </c>
      <c r="FYT13" s="61">
        <v>48</v>
      </c>
      <c r="FYU13" s="61">
        <v>-1.6</v>
      </c>
      <c r="FYV13" s="61">
        <v>-4</v>
      </c>
      <c r="FYW13" s="61">
        <v>100</v>
      </c>
      <c r="FYX13" s="61">
        <v>6</v>
      </c>
      <c r="FYY13" s="61">
        <v>0</v>
      </c>
      <c r="FYZ13" s="61">
        <v>1</v>
      </c>
      <c r="FZA13" s="61">
        <v>6</v>
      </c>
      <c r="FZB13" s="61">
        <v>0</v>
      </c>
      <c r="FZI13" s="61">
        <v>100</v>
      </c>
      <c r="FZJ13" s="61">
        <v>50</v>
      </c>
      <c r="FZK13" s="61">
        <v>100</v>
      </c>
      <c r="FZL13" s="61">
        <v>12000</v>
      </c>
      <c r="FZM13" s="61">
        <v>0</v>
      </c>
      <c r="FZN13" s="61">
        <v>0</v>
      </c>
      <c r="FZO13" s="61">
        <v>0</v>
      </c>
      <c r="FZP13" s="61">
        <v>0</v>
      </c>
      <c r="FZQ13" s="61">
        <v>0</v>
      </c>
      <c r="FZS13" s="61">
        <v>0</v>
      </c>
      <c r="FZT13" s="61">
        <v>0</v>
      </c>
      <c r="FZU13" s="61">
        <v>0</v>
      </c>
      <c r="FZV13" s="61">
        <v>0</v>
      </c>
      <c r="FZW13" s="61">
        <v>0</v>
      </c>
      <c r="FZX13" s="61">
        <v>1</v>
      </c>
      <c r="FZY13" s="61">
        <v>0</v>
      </c>
      <c r="FZZ13" s="61">
        <v>0</v>
      </c>
      <c r="GAA13" s="61">
        <v>6</v>
      </c>
      <c r="GAB13" s="61">
        <v>0</v>
      </c>
      <c r="GAC13" s="61">
        <v>0.5</v>
      </c>
      <c r="GAD13" s="61">
        <v>0</v>
      </c>
      <c r="GAE13" s="61">
        <v>0</v>
      </c>
      <c r="GAF13" s="61">
        <v>120000</v>
      </c>
      <c r="GAG13" s="61">
        <v>0</v>
      </c>
      <c r="GAH13" s="61">
        <v>120000</v>
      </c>
      <c r="GAI13" s="61">
        <v>0</v>
      </c>
      <c r="GAK13" s="61">
        <v>4</v>
      </c>
      <c r="GAL13" s="61">
        <v>0</v>
      </c>
      <c r="GAM13" s="61">
        <v>0</v>
      </c>
      <c r="GAN13" s="61">
        <v>0</v>
      </c>
      <c r="GAR13" s="61">
        <v>75</v>
      </c>
      <c r="GAT13" s="61">
        <v>40</v>
      </c>
      <c r="GBI13" s="61">
        <v>50</v>
      </c>
      <c r="GBJ13" s="61">
        <v>40</v>
      </c>
      <c r="GBK13" s="61">
        <v>40</v>
      </c>
      <c r="GBL13" s="61">
        <v>40</v>
      </c>
      <c r="GBW13" s="61">
        <v>0</v>
      </c>
      <c r="GBX13" s="61">
        <v>0</v>
      </c>
      <c r="GBY13" s="61">
        <v>1</v>
      </c>
      <c r="GBZ13" s="61">
        <v>3</v>
      </c>
      <c r="GCA13" s="61">
        <v>47</v>
      </c>
      <c r="GCB13" s="61">
        <v>49</v>
      </c>
      <c r="GCC13" s="61">
        <v>2</v>
      </c>
      <c r="GCD13" s="61">
        <v>2</v>
      </c>
      <c r="GCE13" s="61">
        <v>60</v>
      </c>
      <c r="GCG13" s="61">
        <v>40</v>
      </c>
      <c r="GCW13" s="61">
        <v>20</v>
      </c>
      <c r="GCX13" s="61">
        <v>30</v>
      </c>
      <c r="GCY13" s="61">
        <v>1</v>
      </c>
      <c r="GDD13" s="61">
        <v>110</v>
      </c>
      <c r="GDE13" s="61">
        <v>0.1</v>
      </c>
      <c r="GDH13" s="61">
        <v>100</v>
      </c>
      <c r="GDI13" s="61">
        <v>0.2</v>
      </c>
      <c r="GDK13" s="61">
        <v>80</v>
      </c>
      <c r="GDL13" s="61">
        <v>136.36000000000001</v>
      </c>
      <c r="GDM13" s="61">
        <v>136.36000000000001</v>
      </c>
      <c r="GDN13" s="61">
        <v>63</v>
      </c>
      <c r="GDW13" s="61">
        <v>-825</v>
      </c>
      <c r="GDX13" s="61">
        <v>3300</v>
      </c>
      <c r="GDZ13" s="61">
        <v>0.2</v>
      </c>
      <c r="GEA13" s="61">
        <v>100</v>
      </c>
      <c r="GEB13" s="61">
        <v>200</v>
      </c>
      <c r="GEX13" s="61">
        <v>20</v>
      </c>
      <c r="GEY13" s="61">
        <v>30</v>
      </c>
      <c r="GEZ13" s="61">
        <v>1</v>
      </c>
      <c r="GFE13" s="61">
        <v>110</v>
      </c>
      <c r="GFF13" s="61">
        <v>0.4</v>
      </c>
      <c r="GFI13" s="61">
        <v>100</v>
      </c>
      <c r="GFJ13" s="61">
        <v>0.2</v>
      </c>
      <c r="GFL13" s="61">
        <v>100</v>
      </c>
      <c r="GFN13" s="61">
        <v>100</v>
      </c>
      <c r="GFO13" s="61">
        <v>100</v>
      </c>
      <c r="GGA13" s="61">
        <v>0.2</v>
      </c>
      <c r="GGB13" s="61">
        <v>100</v>
      </c>
      <c r="GGC13" s="61">
        <v>200</v>
      </c>
      <c r="GHU13" s="61">
        <v>0</v>
      </c>
      <c r="GHV13" s="61">
        <v>0.1</v>
      </c>
      <c r="GHW13" s="61">
        <v>100</v>
      </c>
      <c r="GHX13" s="61">
        <v>100</v>
      </c>
      <c r="GHY13" s="61">
        <v>100</v>
      </c>
      <c r="GHZ13" s="61">
        <v>160</v>
      </c>
      <c r="GIA13" s="61">
        <v>0</v>
      </c>
      <c r="GIB13" s="61">
        <v>0</v>
      </c>
      <c r="GIC13" s="61">
        <v>4.5</v>
      </c>
      <c r="GID13" s="61">
        <v>0</v>
      </c>
      <c r="GIE13" s="61">
        <v>100</v>
      </c>
      <c r="GIF13" s="61">
        <v>0</v>
      </c>
      <c r="GIG13" s="61">
        <v>1</v>
      </c>
      <c r="GIH13" s="61">
        <v>1</v>
      </c>
      <c r="GII13" s="61">
        <v>1</v>
      </c>
      <c r="GIJ13" s="61">
        <v>1</v>
      </c>
      <c r="GIK13" s="61">
        <v>0</v>
      </c>
      <c r="GIL13" s="61">
        <v>0</v>
      </c>
      <c r="GIM13" s="61">
        <v>70</v>
      </c>
      <c r="GIN13" s="61">
        <v>70</v>
      </c>
      <c r="GIO13" s="61">
        <v>70</v>
      </c>
      <c r="GIP13" s="61">
        <v>100</v>
      </c>
      <c r="GIQ13" s="61">
        <v>70</v>
      </c>
      <c r="GIR13" s="61">
        <v>0</v>
      </c>
      <c r="GIS13" s="61">
        <v>0</v>
      </c>
      <c r="GIT13" s="61">
        <v>0.1</v>
      </c>
      <c r="GIU13" s="61">
        <v>100</v>
      </c>
      <c r="GIV13" s="61">
        <v>100</v>
      </c>
      <c r="GIW13" s="61">
        <v>100</v>
      </c>
      <c r="GIX13" s="61">
        <v>154</v>
      </c>
      <c r="GIY13" s="61">
        <v>0</v>
      </c>
      <c r="GIZ13" s="61">
        <v>0</v>
      </c>
      <c r="GJA13" s="61">
        <v>2.5</v>
      </c>
      <c r="GJB13" s="61">
        <v>0</v>
      </c>
      <c r="GJC13" s="61">
        <v>100</v>
      </c>
      <c r="GJD13" s="61">
        <v>0</v>
      </c>
      <c r="GJE13" s="61">
        <v>1</v>
      </c>
      <c r="GJF13" s="61">
        <v>1</v>
      </c>
      <c r="GJG13" s="61">
        <v>1</v>
      </c>
      <c r="GJH13" s="61">
        <v>1</v>
      </c>
      <c r="GJI13" s="61">
        <v>0</v>
      </c>
      <c r="GJJ13" s="61">
        <v>0</v>
      </c>
      <c r="GJK13" s="61">
        <v>70</v>
      </c>
      <c r="GJL13" s="61">
        <v>0</v>
      </c>
      <c r="GJM13" s="61">
        <v>69</v>
      </c>
      <c r="GJN13" s="61">
        <v>0</v>
      </c>
      <c r="GJO13" s="61">
        <v>70</v>
      </c>
      <c r="GJP13" s="61">
        <v>0</v>
      </c>
      <c r="GJQ13" s="61">
        <v>0</v>
      </c>
      <c r="GJR13" s="61">
        <v>0.2</v>
      </c>
      <c r="GJS13" s="61">
        <v>100</v>
      </c>
      <c r="GJT13" s="61">
        <v>100</v>
      </c>
      <c r="GJU13" s="61">
        <v>100</v>
      </c>
      <c r="GJV13" s="61">
        <v>205</v>
      </c>
      <c r="GJW13" s="61">
        <v>0</v>
      </c>
      <c r="GJX13" s="61">
        <v>1</v>
      </c>
      <c r="GJY13" s="61">
        <v>1</v>
      </c>
      <c r="GJZ13" s="61">
        <v>1</v>
      </c>
      <c r="GKA13" s="61">
        <v>1</v>
      </c>
      <c r="GKB13" s="61">
        <v>1</v>
      </c>
      <c r="GKC13" s="61">
        <v>1</v>
      </c>
      <c r="GKD13" s="61">
        <v>0</v>
      </c>
      <c r="GKE13" s="61">
        <v>0</v>
      </c>
      <c r="GKF13" s="61">
        <v>40</v>
      </c>
      <c r="GKG13" s="61">
        <v>20</v>
      </c>
      <c r="GKH13" s="61">
        <v>28</v>
      </c>
      <c r="GKI13" s="61">
        <v>0</v>
      </c>
      <c r="GKJ13" s="61">
        <v>100</v>
      </c>
      <c r="GKK13" s="61">
        <v>0</v>
      </c>
      <c r="GKL13" s="61">
        <v>1.5</v>
      </c>
      <c r="GKM13" s="61">
        <v>3.0000000000000001E-3</v>
      </c>
      <c r="GKN13" s="61">
        <v>1</v>
      </c>
      <c r="GKO13" s="61">
        <v>1</v>
      </c>
      <c r="GKP13" s="61">
        <v>10</v>
      </c>
      <c r="GKQ13" s="61">
        <v>0.6</v>
      </c>
      <c r="GKR13" s="61">
        <v>0</v>
      </c>
      <c r="GKS13" s="61">
        <v>1</v>
      </c>
      <c r="GKT13" s="61">
        <v>12</v>
      </c>
      <c r="GKU13" s="61">
        <v>1</v>
      </c>
      <c r="GKV13" s="61">
        <v>1</v>
      </c>
      <c r="GKW13" s="61">
        <v>1</v>
      </c>
      <c r="GKX13" s="61">
        <v>1</v>
      </c>
      <c r="GKY13" s="61">
        <v>0</v>
      </c>
      <c r="GKZ13" s="61">
        <v>0</v>
      </c>
      <c r="GLA13" s="61">
        <v>1.1000000000000001</v>
      </c>
      <c r="GLB13" s="61">
        <v>0.7</v>
      </c>
      <c r="GLC13" s="61">
        <v>1</v>
      </c>
      <c r="GLD13" s="61">
        <v>0</v>
      </c>
      <c r="GLE13" s="61">
        <v>100</v>
      </c>
      <c r="GLF13" s="61">
        <v>0</v>
      </c>
      <c r="GLG13" s="61">
        <v>0</v>
      </c>
      <c r="GLH13" s="61">
        <v>0.1</v>
      </c>
      <c r="GLI13" s="61">
        <v>100</v>
      </c>
      <c r="GLJ13" s="61">
        <v>100</v>
      </c>
      <c r="GLK13" s="61">
        <v>100</v>
      </c>
      <c r="GLL13" s="61">
        <v>205</v>
      </c>
      <c r="GLM13" s="61">
        <v>0</v>
      </c>
      <c r="GLN13" s="61">
        <v>1</v>
      </c>
      <c r="GLO13" s="61">
        <v>1</v>
      </c>
      <c r="GLP13" s="61">
        <v>1</v>
      </c>
      <c r="GLQ13" s="61">
        <v>1</v>
      </c>
      <c r="GLR13" s="61">
        <v>1</v>
      </c>
      <c r="GLS13" s="61">
        <v>1</v>
      </c>
      <c r="GLT13" s="61">
        <v>0</v>
      </c>
      <c r="GLU13" s="61">
        <v>0</v>
      </c>
      <c r="GLV13" s="61">
        <v>99</v>
      </c>
      <c r="GLW13" s="61">
        <v>85</v>
      </c>
      <c r="GLX13" s="61">
        <v>90</v>
      </c>
      <c r="GLY13" s="61">
        <v>0</v>
      </c>
      <c r="GLZ13" s="61">
        <v>100</v>
      </c>
      <c r="GMA13" s="61">
        <v>0</v>
      </c>
      <c r="GMB13" s="61">
        <v>0</v>
      </c>
      <c r="GMC13" s="61">
        <v>0.1</v>
      </c>
      <c r="GMD13" s="61">
        <v>0.5</v>
      </c>
      <c r="GME13" s="61">
        <v>0.5</v>
      </c>
      <c r="GMF13" s="61">
        <v>100</v>
      </c>
      <c r="GMG13" s="61">
        <v>40</v>
      </c>
      <c r="GMH13" s="61">
        <v>0</v>
      </c>
      <c r="GMI13" s="61">
        <v>1</v>
      </c>
      <c r="GMJ13" s="61">
        <v>1</v>
      </c>
      <c r="GMK13" s="61">
        <v>1</v>
      </c>
      <c r="GML13" s="61">
        <v>1</v>
      </c>
      <c r="GMM13" s="61">
        <v>1</v>
      </c>
      <c r="GMN13" s="61">
        <v>1</v>
      </c>
      <c r="GMO13" s="61">
        <v>0</v>
      </c>
      <c r="GMP13" s="61">
        <v>0</v>
      </c>
      <c r="GMQ13" s="61">
        <v>80</v>
      </c>
      <c r="GMR13" s="61">
        <v>30</v>
      </c>
      <c r="GMS13" s="61">
        <v>50</v>
      </c>
      <c r="GMT13" s="61">
        <v>0</v>
      </c>
      <c r="GMU13" s="61">
        <v>100</v>
      </c>
      <c r="GMV13" s="61">
        <v>10</v>
      </c>
      <c r="GMW13" s="61">
        <v>0</v>
      </c>
      <c r="GMX13" s="61">
        <v>1</v>
      </c>
      <c r="GMY13" s="61">
        <v>10</v>
      </c>
      <c r="GMZ13" s="61">
        <v>10</v>
      </c>
      <c r="GNA13" s="61">
        <v>10</v>
      </c>
      <c r="GNB13" s="61">
        <v>205</v>
      </c>
      <c r="GNC13" s="61">
        <v>0</v>
      </c>
      <c r="GND13" s="61">
        <v>0</v>
      </c>
      <c r="GNE13" s="61">
        <v>1</v>
      </c>
      <c r="GNF13" s="61">
        <v>1</v>
      </c>
      <c r="GNG13" s="61">
        <v>1</v>
      </c>
      <c r="GNH13" s="61">
        <v>1</v>
      </c>
      <c r="GNI13" s="61">
        <v>1</v>
      </c>
      <c r="GNJ13" s="61">
        <v>0</v>
      </c>
      <c r="GNK13" s="61">
        <v>0</v>
      </c>
      <c r="GNL13" s="61">
        <v>95</v>
      </c>
      <c r="GNM13" s="61">
        <v>75</v>
      </c>
      <c r="GNN13" s="61">
        <v>75</v>
      </c>
      <c r="GNO13" s="61">
        <v>0</v>
      </c>
      <c r="GNP13" s="61">
        <v>100</v>
      </c>
      <c r="GNQ13" s="61">
        <v>0</v>
      </c>
      <c r="GNR13" s="61">
        <v>0</v>
      </c>
      <c r="GNS13" s="61">
        <v>1</v>
      </c>
      <c r="GNT13" s="61">
        <v>10</v>
      </c>
      <c r="GNU13" s="61">
        <v>10</v>
      </c>
      <c r="GNV13" s="61">
        <v>10</v>
      </c>
      <c r="GNW13" s="61">
        <v>205</v>
      </c>
      <c r="GNX13" s="61">
        <v>0</v>
      </c>
      <c r="GNY13" s="61">
        <v>0</v>
      </c>
      <c r="GNZ13" s="61">
        <v>1</v>
      </c>
      <c r="GOA13" s="61">
        <v>1</v>
      </c>
      <c r="GOB13" s="61">
        <v>1</v>
      </c>
      <c r="GOC13" s="61">
        <v>1</v>
      </c>
      <c r="GOD13" s="61">
        <v>1</v>
      </c>
      <c r="GOE13" s="61">
        <v>0</v>
      </c>
      <c r="GOF13" s="61">
        <v>0</v>
      </c>
      <c r="GOG13" s="61">
        <v>95</v>
      </c>
      <c r="GOH13" s="61">
        <v>75</v>
      </c>
      <c r="GOI13" s="61">
        <v>75</v>
      </c>
      <c r="GOJ13" s="61">
        <v>0</v>
      </c>
      <c r="GOK13" s="61">
        <v>100</v>
      </c>
      <c r="GOL13" s="61">
        <v>0</v>
      </c>
      <c r="GOM13" s="61">
        <v>0</v>
      </c>
      <c r="GON13" s="61">
        <v>0</v>
      </c>
      <c r="GOO13" s="61">
        <v>1</v>
      </c>
      <c r="GOP13" s="61">
        <v>1</v>
      </c>
      <c r="GOQ13" s="61">
        <v>100</v>
      </c>
      <c r="GOR13" s="61">
        <v>0.01</v>
      </c>
      <c r="GOS13" s="61">
        <v>0</v>
      </c>
      <c r="GOT13" s="61">
        <v>1</v>
      </c>
      <c r="GOU13" s="61">
        <v>3</v>
      </c>
      <c r="GOV13" s="61">
        <v>1</v>
      </c>
      <c r="GOW13" s="61">
        <v>1</v>
      </c>
      <c r="GOX13" s="61">
        <v>1</v>
      </c>
      <c r="GOY13" s="61">
        <v>1</v>
      </c>
      <c r="GOZ13" s="61">
        <v>0</v>
      </c>
      <c r="GPA13" s="61">
        <v>0</v>
      </c>
      <c r="GPB13" s="61">
        <v>20</v>
      </c>
      <c r="GPC13" s="61">
        <v>-20</v>
      </c>
      <c r="GPD13" s="61">
        <v>-3</v>
      </c>
      <c r="GPE13" s="61">
        <v>0</v>
      </c>
      <c r="GPF13" s="61">
        <v>100</v>
      </c>
      <c r="GPG13" s="61">
        <v>0</v>
      </c>
      <c r="GPH13" s="61">
        <v>1E-3</v>
      </c>
      <c r="GPI13" s="61">
        <v>0.1</v>
      </c>
      <c r="GPJ13" s="61">
        <v>10000</v>
      </c>
      <c r="GPK13" s="61">
        <v>10000</v>
      </c>
      <c r="GPL13" s="61">
        <v>100</v>
      </c>
      <c r="GPM13" s="61">
        <v>70</v>
      </c>
      <c r="GPN13" s="61">
        <v>0</v>
      </c>
      <c r="GPO13" s="61">
        <v>1</v>
      </c>
      <c r="GPP13" s="61">
        <v>1</v>
      </c>
      <c r="GPQ13" s="61">
        <v>1</v>
      </c>
      <c r="GPR13" s="61">
        <v>1</v>
      </c>
      <c r="GPS13" s="61">
        <v>1</v>
      </c>
      <c r="GPT13" s="61">
        <v>1</v>
      </c>
      <c r="GPU13" s="61">
        <v>0</v>
      </c>
      <c r="GPV13" s="61">
        <v>0</v>
      </c>
      <c r="GPW13" s="61">
        <v>90</v>
      </c>
      <c r="GPX13" s="61">
        <v>50</v>
      </c>
      <c r="GPY13" s="61">
        <v>50</v>
      </c>
      <c r="GPZ13" s="61">
        <v>20</v>
      </c>
      <c r="GQA13" s="61">
        <v>100</v>
      </c>
      <c r="GQB13" s="61">
        <v>20</v>
      </c>
      <c r="GQC13" s="61">
        <v>0</v>
      </c>
      <c r="GQD13" s="61">
        <v>0.1</v>
      </c>
      <c r="GQE13" s="61">
        <v>100</v>
      </c>
      <c r="GQF13" s="61">
        <v>155</v>
      </c>
      <c r="GQG13" s="61">
        <v>0</v>
      </c>
      <c r="GQH13" s="61">
        <v>1</v>
      </c>
      <c r="GQI13" s="61">
        <v>3.5</v>
      </c>
      <c r="GQJ13" s="61">
        <v>20</v>
      </c>
      <c r="GQK13" s="61">
        <v>0</v>
      </c>
      <c r="GQL13" s="61">
        <v>1</v>
      </c>
      <c r="GQM13" s="61">
        <v>1</v>
      </c>
      <c r="GQN13" s="61">
        <v>1</v>
      </c>
      <c r="GQO13" s="61">
        <v>1</v>
      </c>
      <c r="GQP13" s="61">
        <v>0</v>
      </c>
      <c r="GQQ13" s="61">
        <v>0</v>
      </c>
      <c r="GQR13" s="61">
        <v>120</v>
      </c>
      <c r="GQS13" s="61">
        <v>0</v>
      </c>
      <c r="GQT13" s="61">
        <v>100</v>
      </c>
      <c r="GQU13" s="61">
        <v>100</v>
      </c>
      <c r="GQV13" s="61">
        <v>25</v>
      </c>
      <c r="GQW13" s="61">
        <v>100</v>
      </c>
      <c r="GQX13" s="61">
        <v>100</v>
      </c>
      <c r="GQY13" s="61">
        <v>10</v>
      </c>
      <c r="GQZ13" s="61">
        <v>0</v>
      </c>
      <c r="GRA13" s="61">
        <v>2</v>
      </c>
      <c r="GRB13" s="61">
        <v>100</v>
      </c>
      <c r="GRC13" s="61">
        <v>100</v>
      </c>
      <c r="GRD13" s="61">
        <v>100</v>
      </c>
      <c r="GRE13" s="61">
        <v>0.05</v>
      </c>
      <c r="GRF13" s="61">
        <v>0</v>
      </c>
      <c r="GRG13" s="61">
        <v>0</v>
      </c>
      <c r="GRH13" s="61">
        <v>1</v>
      </c>
      <c r="GRI13" s="61">
        <v>1</v>
      </c>
      <c r="GRJ13" s="61">
        <v>1</v>
      </c>
      <c r="GRK13" s="61">
        <v>1</v>
      </c>
      <c r="GRL13" s="61">
        <v>1</v>
      </c>
      <c r="GRM13" s="61">
        <v>0</v>
      </c>
      <c r="GRN13" s="61">
        <v>0</v>
      </c>
      <c r="GRO13" s="61">
        <v>780</v>
      </c>
      <c r="GRP13" s="61">
        <v>720</v>
      </c>
      <c r="GRQ13" s="61">
        <v>740</v>
      </c>
      <c r="GRR13" s="61">
        <v>0</v>
      </c>
      <c r="GRS13" s="61">
        <v>100</v>
      </c>
      <c r="GRT13" s="61">
        <v>-100</v>
      </c>
      <c r="GRU13" s="61">
        <v>0</v>
      </c>
      <c r="GRV13" s="61">
        <v>1</v>
      </c>
      <c r="GRW13" s="61">
        <v>320</v>
      </c>
      <c r="GRX13" s="61">
        <v>320</v>
      </c>
      <c r="GRY13" s="61">
        <v>100</v>
      </c>
      <c r="GRZ13" s="61">
        <v>205</v>
      </c>
      <c r="GSA13" s="61">
        <v>0</v>
      </c>
      <c r="GSB13" s="61">
        <v>0</v>
      </c>
      <c r="GSC13" s="61">
        <v>1</v>
      </c>
      <c r="GSD13" s="61">
        <v>1</v>
      </c>
      <c r="GSE13" s="61">
        <v>1</v>
      </c>
      <c r="GSF13" s="61">
        <v>1</v>
      </c>
      <c r="GSG13" s="61">
        <v>1</v>
      </c>
      <c r="GSH13" s="61">
        <v>0</v>
      </c>
      <c r="GSI13" s="61">
        <v>0</v>
      </c>
      <c r="GSJ13" s="61">
        <v>400</v>
      </c>
      <c r="GSK13" s="61">
        <v>0</v>
      </c>
      <c r="GSL13" s="61">
        <v>0</v>
      </c>
      <c r="GSM13" s="61">
        <v>0</v>
      </c>
      <c r="GSN13" s="61">
        <v>100</v>
      </c>
      <c r="GSO13" s="61">
        <v>0</v>
      </c>
      <c r="GSP13" s="61">
        <v>1E-3</v>
      </c>
      <c r="GSQ13" s="61">
        <v>0.1</v>
      </c>
      <c r="GSR13" s="61">
        <v>10000</v>
      </c>
      <c r="GSS13" s="61">
        <v>10000</v>
      </c>
      <c r="GST13" s="61">
        <v>100</v>
      </c>
      <c r="GSU13" s="61">
        <v>70</v>
      </c>
      <c r="GSV13" s="61">
        <v>0</v>
      </c>
      <c r="GSW13" s="61">
        <v>1</v>
      </c>
      <c r="GSX13" s="61">
        <v>6</v>
      </c>
      <c r="GSY13" s="61">
        <v>1</v>
      </c>
      <c r="GSZ13" s="61">
        <v>1</v>
      </c>
      <c r="GTA13" s="61">
        <v>1</v>
      </c>
      <c r="GTB13" s="61">
        <v>1</v>
      </c>
      <c r="GTC13" s="61">
        <v>0</v>
      </c>
      <c r="GTD13" s="61">
        <v>0</v>
      </c>
      <c r="GTE13" s="61">
        <v>80</v>
      </c>
      <c r="GTF13" s="61">
        <v>30</v>
      </c>
      <c r="GTG13" s="61">
        <v>80</v>
      </c>
      <c r="GTH13" s="61">
        <v>0</v>
      </c>
      <c r="GTI13" s="61">
        <v>100</v>
      </c>
      <c r="GTJ13" s="61">
        <v>0</v>
      </c>
      <c r="GTK13" s="61">
        <v>0</v>
      </c>
      <c r="GTL13" s="61">
        <v>0.2</v>
      </c>
      <c r="GTM13" s="61">
        <v>100</v>
      </c>
      <c r="GTN13" s="61">
        <v>100</v>
      </c>
      <c r="GTO13" s="61">
        <v>100</v>
      </c>
      <c r="GTP13" s="61">
        <v>205</v>
      </c>
      <c r="GTQ13" s="61">
        <v>0</v>
      </c>
      <c r="GTR13" s="61">
        <v>1</v>
      </c>
      <c r="GTS13" s="61">
        <v>1</v>
      </c>
      <c r="GTT13" s="61">
        <v>1</v>
      </c>
      <c r="GTU13" s="61">
        <v>1</v>
      </c>
      <c r="GTV13" s="61">
        <v>1</v>
      </c>
      <c r="GTW13" s="61">
        <v>1</v>
      </c>
      <c r="GTX13" s="61">
        <v>0</v>
      </c>
      <c r="GTY13" s="61">
        <v>0</v>
      </c>
      <c r="GTZ13" s="61">
        <v>40</v>
      </c>
      <c r="GUA13" s="61">
        <v>20</v>
      </c>
      <c r="GUB13" s="61">
        <v>28</v>
      </c>
      <c r="GUC13" s="61">
        <v>0</v>
      </c>
      <c r="GUD13" s="61">
        <v>100</v>
      </c>
      <c r="GUE13" s="61">
        <v>0</v>
      </c>
      <c r="GUF13" s="61">
        <v>0</v>
      </c>
      <c r="GUG13" s="61">
        <v>0.2</v>
      </c>
      <c r="GUH13" s="61">
        <v>100</v>
      </c>
      <c r="GUI13" s="61">
        <v>100</v>
      </c>
      <c r="GUJ13" s="61">
        <v>100</v>
      </c>
      <c r="GUK13" s="61">
        <v>205</v>
      </c>
      <c r="GUL13" s="61">
        <v>0</v>
      </c>
      <c r="GUM13" s="61">
        <v>1</v>
      </c>
      <c r="GUN13" s="61">
        <v>1</v>
      </c>
      <c r="GUO13" s="61">
        <v>1</v>
      </c>
      <c r="GUP13" s="61">
        <v>1</v>
      </c>
      <c r="GUQ13" s="61">
        <v>1</v>
      </c>
      <c r="GUR13" s="61">
        <v>1</v>
      </c>
      <c r="GUS13" s="61">
        <v>0</v>
      </c>
      <c r="GUT13" s="61">
        <v>0</v>
      </c>
      <c r="GUU13" s="61">
        <v>40</v>
      </c>
      <c r="GUV13" s="61">
        <v>20</v>
      </c>
      <c r="GUW13" s="61">
        <v>28</v>
      </c>
      <c r="GUX13" s="61">
        <v>0</v>
      </c>
      <c r="GUY13" s="61">
        <v>100</v>
      </c>
      <c r="GUZ13" s="61">
        <v>0</v>
      </c>
      <c r="GVA13" s="61">
        <v>0</v>
      </c>
      <c r="GVB13" s="61">
        <v>0</v>
      </c>
      <c r="GVC13" s="61">
        <v>0</v>
      </c>
      <c r="GVD13" s="61">
        <v>0</v>
      </c>
      <c r="GVE13" s="61">
        <v>100</v>
      </c>
      <c r="GVF13" s="61">
        <v>205</v>
      </c>
      <c r="GVG13" s="61">
        <v>0</v>
      </c>
      <c r="GVH13" s="61">
        <v>1</v>
      </c>
      <c r="GVI13" s="61">
        <v>1</v>
      </c>
      <c r="GVJ13" s="61">
        <v>1</v>
      </c>
      <c r="GVK13" s="61">
        <v>1</v>
      </c>
      <c r="GVL13" s="61">
        <v>1</v>
      </c>
      <c r="GVM13" s="61">
        <v>1</v>
      </c>
      <c r="GVN13" s="61">
        <v>0</v>
      </c>
      <c r="GVO13" s="61">
        <v>0</v>
      </c>
      <c r="GVP13" s="61">
        <v>100</v>
      </c>
      <c r="GVQ13" s="61">
        <v>0</v>
      </c>
      <c r="GVR13" s="61">
        <v>50</v>
      </c>
      <c r="GVS13" s="61">
        <v>0</v>
      </c>
      <c r="GVT13" s="61">
        <v>100</v>
      </c>
      <c r="GVU13" s="61">
        <v>0</v>
      </c>
      <c r="GVV13" s="61">
        <v>0</v>
      </c>
      <c r="GVW13" s="61">
        <v>0.1</v>
      </c>
      <c r="GVX13" s="61">
        <v>100</v>
      </c>
      <c r="GVY13" s="61">
        <v>100</v>
      </c>
      <c r="GVZ13" s="61">
        <v>100</v>
      </c>
      <c r="GWA13" s="61">
        <v>205</v>
      </c>
      <c r="GWB13" s="61">
        <v>0</v>
      </c>
      <c r="GWC13" s="61">
        <v>0</v>
      </c>
      <c r="GWD13" s="61">
        <v>1</v>
      </c>
      <c r="GWE13" s="61">
        <v>1</v>
      </c>
      <c r="GWF13" s="61">
        <v>1</v>
      </c>
      <c r="GWG13" s="61">
        <v>1</v>
      </c>
      <c r="GWH13" s="61">
        <v>1</v>
      </c>
      <c r="GWI13" s="61">
        <v>0</v>
      </c>
      <c r="GWJ13" s="61">
        <v>0</v>
      </c>
      <c r="GWK13" s="61">
        <v>30</v>
      </c>
      <c r="GWL13" s="61">
        <v>15</v>
      </c>
      <c r="GWM13" s="61">
        <v>25</v>
      </c>
      <c r="GWN13" s="61">
        <v>0</v>
      </c>
      <c r="GWO13" s="61">
        <v>100</v>
      </c>
      <c r="GWP13" s="61">
        <v>0</v>
      </c>
      <c r="GWQ13" s="61">
        <v>0</v>
      </c>
      <c r="GWR13" s="61">
        <v>0.1</v>
      </c>
      <c r="GWS13" s="61">
        <v>100</v>
      </c>
      <c r="GWT13" s="61">
        <v>100</v>
      </c>
      <c r="GWU13" s="61">
        <v>100</v>
      </c>
      <c r="GWV13" s="61">
        <v>205</v>
      </c>
      <c r="GWW13" s="61">
        <v>0</v>
      </c>
      <c r="GWX13" s="61">
        <v>1</v>
      </c>
      <c r="GWY13" s="61">
        <v>1</v>
      </c>
      <c r="GWZ13" s="61">
        <v>1</v>
      </c>
      <c r="GXA13" s="61">
        <v>1</v>
      </c>
      <c r="GXB13" s="61">
        <v>1</v>
      </c>
      <c r="GXC13" s="61">
        <v>1</v>
      </c>
      <c r="GXD13" s="61">
        <v>0</v>
      </c>
      <c r="GXE13" s="61">
        <v>0</v>
      </c>
      <c r="GXF13" s="61">
        <v>99</v>
      </c>
      <c r="GXG13" s="61">
        <v>85</v>
      </c>
      <c r="GXH13" s="61">
        <v>90</v>
      </c>
      <c r="GXI13" s="61">
        <v>0</v>
      </c>
      <c r="GXJ13" s="61">
        <v>100</v>
      </c>
      <c r="GXK13" s="61">
        <v>0</v>
      </c>
      <c r="GXL13" s="61">
        <v>0</v>
      </c>
      <c r="GXM13" s="61">
        <v>0.2</v>
      </c>
      <c r="GXN13" s="61">
        <v>1</v>
      </c>
      <c r="GXO13" s="61">
        <v>1</v>
      </c>
      <c r="GXP13" s="61">
        <v>5</v>
      </c>
      <c r="GXQ13" s="61">
        <v>50</v>
      </c>
      <c r="GXR13" s="61">
        <v>0</v>
      </c>
      <c r="GXS13" s="61">
        <v>0</v>
      </c>
      <c r="GXT13" s="61">
        <v>0.5</v>
      </c>
      <c r="GXU13" s="61">
        <v>1</v>
      </c>
      <c r="GXV13" s="61">
        <v>1</v>
      </c>
      <c r="GXW13" s="61">
        <v>1</v>
      </c>
      <c r="GXX13" s="61">
        <v>1</v>
      </c>
      <c r="GXY13" s="61">
        <v>0</v>
      </c>
      <c r="GXZ13" s="61">
        <v>0</v>
      </c>
      <c r="GYA13" s="61">
        <v>100</v>
      </c>
      <c r="GYB13" s="61">
        <v>0</v>
      </c>
      <c r="GYC13" s="61">
        <v>7</v>
      </c>
      <c r="GYD13" s="61">
        <v>0</v>
      </c>
      <c r="GYE13" s="61">
        <v>100</v>
      </c>
      <c r="GYF13" s="61">
        <v>-100</v>
      </c>
      <c r="GYG13" s="61">
        <v>0</v>
      </c>
      <c r="GYH13" s="61">
        <v>0.1</v>
      </c>
      <c r="GYI13" s="61">
        <v>5</v>
      </c>
      <c r="GYJ13" s="61">
        <v>5</v>
      </c>
      <c r="GYK13" s="61">
        <v>10</v>
      </c>
      <c r="GYL13" s="61">
        <v>10</v>
      </c>
      <c r="GYM13" s="61">
        <v>0</v>
      </c>
      <c r="GYN13" s="61">
        <v>0</v>
      </c>
      <c r="GYO13" s="61">
        <v>2</v>
      </c>
      <c r="GYP13" s="61">
        <v>1</v>
      </c>
      <c r="GYQ13" s="61">
        <v>1</v>
      </c>
      <c r="GYR13" s="61">
        <v>1</v>
      </c>
      <c r="GYS13" s="61">
        <v>1</v>
      </c>
      <c r="GYT13" s="61">
        <v>0</v>
      </c>
      <c r="GYU13" s="61">
        <v>0</v>
      </c>
      <c r="GYV13" s="61">
        <v>30</v>
      </c>
      <c r="GYW13" s="61">
        <v>0</v>
      </c>
      <c r="GYX13" s="61">
        <v>15</v>
      </c>
      <c r="GYY13" s="61">
        <v>0</v>
      </c>
      <c r="GYZ13" s="61">
        <v>100</v>
      </c>
      <c r="GZA13" s="61">
        <v>-100</v>
      </c>
      <c r="GZB13" s="61">
        <v>0</v>
      </c>
      <c r="GZC13" s="61">
        <v>0.1</v>
      </c>
      <c r="GZD13" s="61">
        <v>100</v>
      </c>
      <c r="GZE13" s="61">
        <v>205</v>
      </c>
      <c r="GZF13" s="61">
        <v>0</v>
      </c>
      <c r="GZG13" s="61">
        <v>0</v>
      </c>
      <c r="GZH13" s="61">
        <v>1</v>
      </c>
      <c r="GZI13" s="61">
        <v>20</v>
      </c>
      <c r="GZJ13" s="61">
        <v>0</v>
      </c>
      <c r="GZK13" s="61">
        <v>1</v>
      </c>
      <c r="GZL13" s="61">
        <v>1</v>
      </c>
      <c r="GZM13" s="61">
        <v>1</v>
      </c>
      <c r="GZN13" s="61">
        <v>1</v>
      </c>
      <c r="GZO13" s="61">
        <v>0</v>
      </c>
      <c r="GZP13" s="61">
        <v>0</v>
      </c>
      <c r="GZQ13" s="61">
        <v>120</v>
      </c>
      <c r="GZR13" s="61">
        <v>0</v>
      </c>
      <c r="GZS13" s="61">
        <v>100</v>
      </c>
      <c r="GZT13" s="61">
        <v>100</v>
      </c>
      <c r="GZU13" s="61">
        <v>0</v>
      </c>
      <c r="GZV13" s="61">
        <v>0</v>
      </c>
      <c r="GZW13" s="61">
        <v>100</v>
      </c>
      <c r="GZX13" s="61">
        <v>0</v>
      </c>
      <c r="HDA13" s="61">
        <v>0</v>
      </c>
      <c r="HDB13" s="61">
        <v>0.1</v>
      </c>
      <c r="HDC13" s="61">
        <v>100</v>
      </c>
      <c r="HDD13" s="61">
        <v>205</v>
      </c>
      <c r="HDE13" s="61">
        <v>0</v>
      </c>
      <c r="HDF13" s="61">
        <v>0</v>
      </c>
      <c r="HDG13" s="61">
        <v>1</v>
      </c>
      <c r="HDH13" s="61">
        <v>20</v>
      </c>
      <c r="HDI13" s="61">
        <v>0</v>
      </c>
      <c r="HDJ13" s="61">
        <v>1</v>
      </c>
      <c r="HDK13" s="61">
        <v>1</v>
      </c>
      <c r="HDL13" s="61">
        <v>1</v>
      </c>
      <c r="HDM13" s="61">
        <v>1</v>
      </c>
      <c r="HDN13" s="61">
        <v>0</v>
      </c>
      <c r="HDO13" s="61">
        <v>0</v>
      </c>
      <c r="HDP13" s="61">
        <v>120</v>
      </c>
      <c r="HDQ13" s="61">
        <v>0</v>
      </c>
      <c r="HDR13" s="61">
        <v>100</v>
      </c>
      <c r="HDS13" s="61">
        <v>100</v>
      </c>
      <c r="HDT13" s="61">
        <v>0</v>
      </c>
      <c r="HDU13" s="61">
        <v>0</v>
      </c>
      <c r="HDV13" s="61">
        <v>100</v>
      </c>
      <c r="HDW13" s="61">
        <v>0</v>
      </c>
      <c r="HDX13" s="61">
        <v>0</v>
      </c>
      <c r="HDY13" s="61">
        <v>0.1</v>
      </c>
      <c r="HDZ13" s="61">
        <v>100</v>
      </c>
      <c r="HEA13" s="61">
        <v>205</v>
      </c>
      <c r="HEB13" s="61">
        <v>0</v>
      </c>
      <c r="HEC13" s="61">
        <v>0</v>
      </c>
      <c r="HED13" s="61">
        <v>1</v>
      </c>
      <c r="HEE13" s="61">
        <v>20</v>
      </c>
      <c r="HEF13" s="61">
        <v>0</v>
      </c>
      <c r="HEG13" s="61">
        <v>1</v>
      </c>
      <c r="HEH13" s="61">
        <v>1</v>
      </c>
      <c r="HEI13" s="61">
        <v>1</v>
      </c>
      <c r="HEJ13" s="61">
        <v>1</v>
      </c>
      <c r="HEK13" s="61">
        <v>0</v>
      </c>
      <c r="HEL13" s="61">
        <v>0</v>
      </c>
      <c r="HEM13" s="61">
        <v>120</v>
      </c>
      <c r="HEN13" s="61">
        <v>0</v>
      </c>
      <c r="HEO13" s="61">
        <v>100</v>
      </c>
      <c r="HEP13" s="61">
        <v>100</v>
      </c>
      <c r="HEQ13" s="61">
        <v>0</v>
      </c>
      <c r="HER13" s="61">
        <v>0</v>
      </c>
      <c r="HES13" s="61">
        <v>100</v>
      </c>
      <c r="HET13" s="61">
        <v>0</v>
      </c>
      <c r="HEU13" s="61">
        <v>0</v>
      </c>
      <c r="HEV13" s="61">
        <v>0.1</v>
      </c>
      <c r="HEW13" s="61">
        <v>100</v>
      </c>
      <c r="HEX13" s="61">
        <v>205</v>
      </c>
      <c r="HEY13" s="61">
        <v>0</v>
      </c>
      <c r="HEZ13" s="61">
        <v>0</v>
      </c>
      <c r="HFA13" s="61">
        <v>1</v>
      </c>
      <c r="HFB13" s="61">
        <v>20</v>
      </c>
      <c r="HFC13" s="61">
        <v>0</v>
      </c>
      <c r="HFD13" s="61">
        <v>1</v>
      </c>
      <c r="HFE13" s="61">
        <v>1</v>
      </c>
      <c r="HFF13" s="61">
        <v>1</v>
      </c>
      <c r="HFG13" s="61">
        <v>1</v>
      </c>
      <c r="HFH13" s="61">
        <v>0</v>
      </c>
      <c r="HFI13" s="61">
        <v>0</v>
      </c>
      <c r="HFJ13" s="61">
        <v>120</v>
      </c>
      <c r="HFK13" s="61">
        <v>0</v>
      </c>
      <c r="HFL13" s="61">
        <v>100</v>
      </c>
      <c r="HFM13" s="61">
        <v>100</v>
      </c>
      <c r="HFN13" s="61">
        <v>0</v>
      </c>
      <c r="HFO13" s="61">
        <v>0</v>
      </c>
      <c r="HFP13" s="61">
        <v>100</v>
      </c>
      <c r="HFQ13" s="61">
        <v>0</v>
      </c>
      <c r="HFR13" s="61">
        <v>0</v>
      </c>
      <c r="HFS13" s="61">
        <v>0.1</v>
      </c>
      <c r="HFT13" s="61">
        <v>100</v>
      </c>
      <c r="HFU13" s="61">
        <v>205</v>
      </c>
      <c r="HFV13" s="61">
        <v>0</v>
      </c>
      <c r="HFW13" s="61">
        <v>0</v>
      </c>
      <c r="HFX13" s="61">
        <v>1</v>
      </c>
      <c r="HFY13" s="61">
        <v>20</v>
      </c>
      <c r="HFZ13" s="61">
        <v>0</v>
      </c>
      <c r="HGA13" s="61">
        <v>1</v>
      </c>
      <c r="HGB13" s="61">
        <v>1</v>
      </c>
      <c r="HGC13" s="61">
        <v>1</v>
      </c>
      <c r="HGD13" s="61">
        <v>1</v>
      </c>
      <c r="HGE13" s="61">
        <v>0</v>
      </c>
      <c r="HGF13" s="61">
        <v>0</v>
      </c>
      <c r="HGG13" s="61">
        <v>120</v>
      </c>
      <c r="HGH13" s="61">
        <v>0</v>
      </c>
      <c r="HGI13" s="61">
        <v>100</v>
      </c>
      <c r="HGJ13" s="61">
        <v>100</v>
      </c>
      <c r="HGK13" s="61">
        <v>0</v>
      </c>
      <c r="HGL13" s="61">
        <v>0</v>
      </c>
      <c r="HGM13" s="61">
        <v>100</v>
      </c>
      <c r="HGN13" s="61">
        <v>0</v>
      </c>
      <c r="HGO13" s="61">
        <v>0</v>
      </c>
      <c r="HGP13" s="61">
        <v>0.1</v>
      </c>
      <c r="HGQ13" s="61">
        <v>100</v>
      </c>
      <c r="HGR13" s="61">
        <v>205</v>
      </c>
      <c r="HGS13" s="61">
        <v>0</v>
      </c>
      <c r="HGT13" s="61">
        <v>0</v>
      </c>
      <c r="HGU13" s="61">
        <v>1</v>
      </c>
      <c r="HGV13" s="61">
        <v>20</v>
      </c>
      <c r="HGW13" s="61">
        <v>0</v>
      </c>
      <c r="HGX13" s="61">
        <v>1</v>
      </c>
      <c r="HGY13" s="61">
        <v>1</v>
      </c>
      <c r="HGZ13" s="61">
        <v>1</v>
      </c>
      <c r="HHA13" s="61">
        <v>1</v>
      </c>
      <c r="HHB13" s="61">
        <v>0</v>
      </c>
      <c r="HHC13" s="61">
        <v>0</v>
      </c>
      <c r="HHD13" s="61">
        <v>120</v>
      </c>
      <c r="HHE13" s="61">
        <v>0</v>
      </c>
      <c r="HHF13" s="61">
        <v>100</v>
      </c>
      <c r="HHG13" s="61">
        <v>100</v>
      </c>
      <c r="HHH13" s="61">
        <v>0</v>
      </c>
      <c r="HHI13" s="61">
        <v>0</v>
      </c>
      <c r="HHJ13" s="61">
        <v>100</v>
      </c>
      <c r="HHK13" s="61">
        <v>0</v>
      </c>
      <c r="HHL13" s="61">
        <v>0</v>
      </c>
      <c r="HHM13" s="61">
        <v>0.1</v>
      </c>
      <c r="HHN13" s="61">
        <v>100</v>
      </c>
      <c r="HHO13" s="61">
        <v>205</v>
      </c>
      <c r="HHP13" s="61">
        <v>0</v>
      </c>
      <c r="HHQ13" s="61">
        <v>0</v>
      </c>
      <c r="HHR13" s="61">
        <v>1</v>
      </c>
      <c r="HHS13" s="61">
        <v>20</v>
      </c>
      <c r="HHT13" s="61">
        <v>0</v>
      </c>
      <c r="HHU13" s="61">
        <v>1</v>
      </c>
      <c r="HHV13" s="61">
        <v>1</v>
      </c>
      <c r="HHW13" s="61">
        <v>1</v>
      </c>
      <c r="HHX13" s="61">
        <v>1</v>
      </c>
      <c r="HHY13" s="61">
        <v>0</v>
      </c>
      <c r="HHZ13" s="61">
        <v>0</v>
      </c>
      <c r="HIA13" s="61">
        <v>120</v>
      </c>
      <c r="HIB13" s="61">
        <v>0</v>
      </c>
      <c r="HIC13" s="61">
        <v>100</v>
      </c>
      <c r="HID13" s="61">
        <v>100</v>
      </c>
      <c r="HIE13" s="61">
        <v>0</v>
      </c>
      <c r="HIF13" s="61">
        <v>0</v>
      </c>
      <c r="HIG13" s="61">
        <v>100</v>
      </c>
      <c r="HIH13" s="61">
        <v>0</v>
      </c>
      <c r="HII13" s="61">
        <v>0</v>
      </c>
      <c r="HIJ13" s="61">
        <v>0</v>
      </c>
      <c r="HIK13" s="61">
        <v>0</v>
      </c>
      <c r="HIL13" s="61">
        <v>0</v>
      </c>
      <c r="HIM13" s="61">
        <v>1</v>
      </c>
      <c r="HIN13" s="61">
        <v>0</v>
      </c>
      <c r="HIO13" s="61">
        <v>0</v>
      </c>
      <c r="HIP13" s="61">
        <v>0</v>
      </c>
      <c r="HIQ13" s="61">
        <v>0</v>
      </c>
      <c r="HIR13" s="61">
        <v>0</v>
      </c>
      <c r="HIS13" s="61">
        <v>0</v>
      </c>
      <c r="HIT13" s="61">
        <v>0</v>
      </c>
      <c r="HIU13" s="61">
        <v>0</v>
      </c>
      <c r="HIV13" s="61">
        <v>0</v>
      </c>
      <c r="HIW13" s="61">
        <v>0</v>
      </c>
      <c r="HIX13" s="61">
        <v>0</v>
      </c>
      <c r="HIY13" s="61">
        <v>0</v>
      </c>
      <c r="HJA13" s="61">
        <v>0</v>
      </c>
      <c r="HJB13" s="61">
        <v>0</v>
      </c>
      <c r="HJE13" s="61">
        <v>0</v>
      </c>
      <c r="HJF13" s="61">
        <v>0</v>
      </c>
      <c r="HJG13" s="61">
        <v>1</v>
      </c>
      <c r="HJH13" s="61">
        <v>0</v>
      </c>
      <c r="HJM13" s="61">
        <v>12</v>
      </c>
      <c r="HJN13" s="61">
        <v>2</v>
      </c>
      <c r="HJO13" s="61">
        <v>5</v>
      </c>
      <c r="HJY13" s="61">
        <v>235</v>
      </c>
      <c r="HJZ13" s="61">
        <v>235</v>
      </c>
      <c r="HKA13" s="61">
        <v>40</v>
      </c>
      <c r="HKB13" s="61">
        <v>25</v>
      </c>
      <c r="HKC13" s="61">
        <v>232</v>
      </c>
      <c r="HKD13" s="61">
        <v>1</v>
      </c>
      <c r="HKE13" s="61">
        <v>100</v>
      </c>
      <c r="HKG13" s="61">
        <v>70</v>
      </c>
      <c r="HKH13" s="61">
        <v>327</v>
      </c>
      <c r="HKI13" s="61">
        <v>327</v>
      </c>
      <c r="HKJ13" s="61">
        <v>1</v>
      </c>
      <c r="HKK13" s="61">
        <v>10</v>
      </c>
      <c r="HKN13" s="61">
        <v>0</v>
      </c>
      <c r="HKO13" s="61">
        <v>0</v>
      </c>
      <c r="HKP13" s="61">
        <v>0</v>
      </c>
      <c r="HKU13" s="61">
        <v>3</v>
      </c>
      <c r="HKV13" s="61">
        <v>0.1</v>
      </c>
      <c r="HKW13" s="61">
        <v>10</v>
      </c>
      <c r="HKX13" s="61">
        <v>0.5</v>
      </c>
      <c r="HKY13" s="61">
        <v>70</v>
      </c>
      <c r="HKZ13" s="61">
        <v>0</v>
      </c>
      <c r="HLG13" s="61">
        <v>9.4780000000000003E-2</v>
      </c>
      <c r="HLH13" s="61">
        <v>0.4</v>
      </c>
      <c r="HLI13" s="61">
        <v>1</v>
      </c>
      <c r="HLJ13" s="61">
        <v>100</v>
      </c>
      <c r="HLK13" s="61">
        <v>0</v>
      </c>
      <c r="HLL13" s="61">
        <v>2.843E-2</v>
      </c>
      <c r="HLM13" s="61">
        <v>0.74046999999999996</v>
      </c>
      <c r="HLN13" s="61">
        <v>0.47389999999999999</v>
      </c>
      <c r="HLO13" s="61">
        <v>100</v>
      </c>
      <c r="HLP13" s="61">
        <v>0</v>
      </c>
      <c r="HLQ13" s="61">
        <v>4</v>
      </c>
      <c r="HLR13" s="61">
        <v>20</v>
      </c>
      <c r="HLS13" s="61">
        <v>1340</v>
      </c>
      <c r="HLT13" s="61">
        <v>2700</v>
      </c>
      <c r="HLU13" s="61">
        <v>60</v>
      </c>
      <c r="HLV13" s="61">
        <v>75</v>
      </c>
      <c r="HLW13" s="61">
        <v>90</v>
      </c>
      <c r="HLX13" s="61">
        <v>100</v>
      </c>
      <c r="HLZ13" s="61">
        <v>4</v>
      </c>
      <c r="HMA13" s="61">
        <v>20</v>
      </c>
      <c r="HMB13" s="61">
        <v>0</v>
      </c>
      <c r="HMC13" s="61">
        <v>2700</v>
      </c>
      <c r="HMD13" s="61">
        <v>2</v>
      </c>
      <c r="HME13" s="61">
        <v>2</v>
      </c>
      <c r="HMF13" s="61">
        <v>45</v>
      </c>
      <c r="HMG13" s="61">
        <v>45</v>
      </c>
      <c r="HMI13" s="61">
        <v>-6</v>
      </c>
      <c r="HMJ13" s="61">
        <v>-6</v>
      </c>
      <c r="HMK13" s="61">
        <v>-6</v>
      </c>
      <c r="HML13" s="61">
        <v>-6</v>
      </c>
      <c r="HMN13" s="61">
        <v>50</v>
      </c>
      <c r="HMO13" s="61">
        <v>0.1</v>
      </c>
      <c r="HMT13" s="61">
        <v>20</v>
      </c>
      <c r="HMU13" s="61">
        <v>300</v>
      </c>
      <c r="HMX13" s="61">
        <v>50</v>
      </c>
      <c r="HMY13" s="61">
        <v>0.3</v>
      </c>
      <c r="HMZ13" s="61">
        <v>-130</v>
      </c>
      <c r="HNA13" s="61">
        <v>8</v>
      </c>
      <c r="HNB13" s="61">
        <v>10</v>
      </c>
      <c r="HNC13" s="61">
        <v>0.5</v>
      </c>
      <c r="HND13" s="61">
        <v>105</v>
      </c>
      <c r="HNE13" s="61">
        <v>0.5</v>
      </c>
      <c r="HNF13" s="61">
        <v>0.5</v>
      </c>
      <c r="HNG13" s="61">
        <v>0</v>
      </c>
      <c r="HNH13" s="61">
        <v>2</v>
      </c>
      <c r="HNI13" s="61">
        <v>2683</v>
      </c>
      <c r="HNJ13" s="61">
        <v>2679</v>
      </c>
      <c r="HNK13" s="61">
        <v>2679</v>
      </c>
      <c r="HNL13" s="61">
        <v>2679</v>
      </c>
      <c r="HNM13" s="61">
        <v>50</v>
      </c>
      <c r="HNN13" s="61">
        <v>0.56000000000000005</v>
      </c>
      <c r="HNO13" s="61">
        <v>0.56000000000000005</v>
      </c>
      <c r="HNP13" s="61">
        <v>0.56000000000000005</v>
      </c>
      <c r="HNQ13" s="61">
        <v>0.56000000000000005</v>
      </c>
      <c r="HNR13" s="61">
        <v>0.56000000000000005</v>
      </c>
      <c r="HNS13" s="61">
        <v>0.56000000000000005</v>
      </c>
      <c r="HNT13" s="61">
        <v>0.56000000000000005</v>
      </c>
      <c r="HNU13" s="61">
        <v>0.56000000000000005</v>
      </c>
      <c r="HNW13" s="61">
        <v>10</v>
      </c>
      <c r="HNX13" s="61">
        <v>0</v>
      </c>
      <c r="HNY13" s="61">
        <v>75</v>
      </c>
      <c r="HNZ13" s="61">
        <v>1</v>
      </c>
      <c r="HOA13" s="61">
        <v>1</v>
      </c>
      <c r="HOB13" s="61">
        <v>102</v>
      </c>
      <c r="HOC13" s="61">
        <v>112</v>
      </c>
      <c r="HOD13" s="61">
        <v>98</v>
      </c>
      <c r="HOE13" s="61">
        <v>91</v>
      </c>
      <c r="HOF13" s="61">
        <v>112</v>
      </c>
      <c r="HOG13" s="61">
        <v>50</v>
      </c>
      <c r="HOH13" s="61">
        <v>65</v>
      </c>
      <c r="HOI13" s="61">
        <v>85</v>
      </c>
      <c r="HOJ13" s="61">
        <v>75</v>
      </c>
      <c r="HOL13" s="61">
        <v>105</v>
      </c>
      <c r="HOM13" s="61">
        <v>120</v>
      </c>
      <c r="HON13" s="61">
        <v>95</v>
      </c>
      <c r="HOO13" s="61">
        <v>70</v>
      </c>
      <c r="HOP13" s="61">
        <v>140</v>
      </c>
      <c r="HOQ13" s="61">
        <v>0</v>
      </c>
      <c r="HOR13" s="61">
        <v>80</v>
      </c>
      <c r="HOS13" s="61">
        <v>4</v>
      </c>
      <c r="HOT13" s="61">
        <v>81.5</v>
      </c>
      <c r="HOU13" s="61">
        <v>0</v>
      </c>
      <c r="HOV13" s="61">
        <v>22.7</v>
      </c>
      <c r="HOW13" s="61">
        <v>3.6</v>
      </c>
      <c r="HOX13" s="61">
        <v>1</v>
      </c>
      <c r="HOY13" s="61">
        <v>4</v>
      </c>
      <c r="HOZ13" s="61">
        <v>78</v>
      </c>
      <c r="HPC13" s="61">
        <v>10</v>
      </c>
      <c r="HPD13" s="61">
        <v>4</v>
      </c>
      <c r="HPE13" s="61">
        <v>4</v>
      </c>
      <c r="HPF13" s="61">
        <v>4</v>
      </c>
      <c r="HPG13" s="61">
        <v>4</v>
      </c>
      <c r="HPH13" s="61">
        <v>57</v>
      </c>
      <c r="HPI13" s="61">
        <v>57</v>
      </c>
      <c r="HPJ13" s="61">
        <v>57</v>
      </c>
      <c r="HPK13" s="61">
        <v>57</v>
      </c>
      <c r="HPL13" s="61">
        <v>1</v>
      </c>
      <c r="HPM13" s="61">
        <v>0</v>
      </c>
      <c r="HPN13" s="61">
        <v>0</v>
      </c>
      <c r="HPO13" s="61">
        <v>0</v>
      </c>
      <c r="HPP13" s="61">
        <v>0</v>
      </c>
      <c r="HPQ13" s="61">
        <v>0</v>
      </c>
      <c r="HPR13" s="61">
        <v>0</v>
      </c>
      <c r="HPS13" s="61">
        <v>0</v>
      </c>
      <c r="HPT13" s="61">
        <v>1</v>
      </c>
      <c r="HPU13" s="61">
        <v>1</v>
      </c>
      <c r="HPV13" s="61">
        <v>1</v>
      </c>
      <c r="HPW13" s="61">
        <v>1</v>
      </c>
      <c r="HPX13" s="61">
        <v>0</v>
      </c>
      <c r="HPY13" s="61">
        <v>0</v>
      </c>
      <c r="HPZ13" s="61">
        <v>0</v>
      </c>
      <c r="HQA13" s="61">
        <v>0</v>
      </c>
      <c r="HQB13" s="61">
        <v>0</v>
      </c>
      <c r="HQC13" s="61">
        <v>0</v>
      </c>
      <c r="HQD13" s="61">
        <v>0</v>
      </c>
      <c r="HQE13" s="61">
        <v>0</v>
      </c>
      <c r="HQF13" s="61">
        <v>0</v>
      </c>
      <c r="HQG13" s="61">
        <v>0</v>
      </c>
      <c r="HQH13" s="61">
        <v>0</v>
      </c>
      <c r="HQI13" s="61">
        <v>0</v>
      </c>
      <c r="HQJ13" s="61">
        <v>1</v>
      </c>
      <c r="HQK13" s="61">
        <v>1</v>
      </c>
      <c r="HQL13" s="61">
        <v>0</v>
      </c>
      <c r="HQM13" s="61">
        <v>0</v>
      </c>
      <c r="HQN13" s="61">
        <v>0</v>
      </c>
      <c r="HQO13" s="61">
        <v>0</v>
      </c>
      <c r="HQP13" s="61">
        <v>0</v>
      </c>
      <c r="HQQ13" s="61">
        <v>0</v>
      </c>
      <c r="HQR13" s="61">
        <v>0</v>
      </c>
      <c r="HQS13" s="61">
        <v>0</v>
      </c>
      <c r="HQT13" s="61">
        <v>0</v>
      </c>
      <c r="HQU13" s="61">
        <v>0</v>
      </c>
      <c r="HQV13" s="61">
        <v>0</v>
      </c>
      <c r="HQW13" s="61">
        <v>0</v>
      </c>
      <c r="HQX13" s="61">
        <v>0</v>
      </c>
      <c r="HQY13" s="61">
        <v>0</v>
      </c>
      <c r="HQZ13" s="61">
        <v>0</v>
      </c>
      <c r="HRA13" s="61">
        <v>0</v>
      </c>
      <c r="HRB13" s="61">
        <v>0</v>
      </c>
      <c r="HRC13" s="61">
        <v>0</v>
      </c>
      <c r="HRD13" s="61">
        <v>0</v>
      </c>
      <c r="HRE13" s="61">
        <v>0</v>
      </c>
      <c r="HRF13" s="61">
        <v>0</v>
      </c>
      <c r="HRG13" s="61">
        <v>0</v>
      </c>
      <c r="HRH13" s="61">
        <v>120</v>
      </c>
      <c r="HRI13" s="61">
        <v>0</v>
      </c>
      <c r="HRJ13" s="61">
        <v>0</v>
      </c>
      <c r="HRK13" s="61">
        <v>0</v>
      </c>
      <c r="HRL13" s="61">
        <v>0</v>
      </c>
      <c r="HRM13" s="61">
        <v>0</v>
      </c>
      <c r="HRN13" s="61">
        <v>0</v>
      </c>
      <c r="HRO13" s="61">
        <v>0</v>
      </c>
      <c r="HRP13" s="61">
        <v>120</v>
      </c>
      <c r="HRQ13" s="61">
        <v>120</v>
      </c>
      <c r="HRR13" s="61">
        <v>120</v>
      </c>
      <c r="HRS13" s="61">
        <v>120</v>
      </c>
      <c r="HRT13" s="61">
        <v>0</v>
      </c>
      <c r="HRU13" s="61">
        <v>0</v>
      </c>
      <c r="HRV13" s="61">
        <v>0</v>
      </c>
      <c r="HRW13" s="61">
        <v>0</v>
      </c>
      <c r="HRX13" s="61">
        <v>0</v>
      </c>
      <c r="HRY13" s="61">
        <v>0</v>
      </c>
      <c r="HRZ13" s="61">
        <v>0</v>
      </c>
      <c r="HSA13" s="61">
        <v>0</v>
      </c>
      <c r="HSB13" s="61">
        <v>0</v>
      </c>
      <c r="HSC13" s="61">
        <v>0</v>
      </c>
      <c r="HSD13" s="61">
        <v>0</v>
      </c>
      <c r="HSE13" s="61">
        <v>0</v>
      </c>
      <c r="HSF13" s="61">
        <v>0</v>
      </c>
      <c r="HSG13" s="61">
        <v>0</v>
      </c>
      <c r="HSH13" s="61">
        <v>0</v>
      </c>
      <c r="HSI13" s="61">
        <v>0</v>
      </c>
      <c r="HSJ13" s="61">
        <v>0</v>
      </c>
      <c r="HSK13" s="61">
        <v>0</v>
      </c>
      <c r="HSL13" s="61">
        <v>0</v>
      </c>
      <c r="HSM13" s="61">
        <v>0</v>
      </c>
      <c r="HSN13" s="61">
        <v>0</v>
      </c>
      <c r="HSO13" s="61">
        <v>0</v>
      </c>
      <c r="HSP13" s="61">
        <v>0</v>
      </c>
      <c r="HSQ13" s="61">
        <v>0</v>
      </c>
      <c r="HSR13" s="61">
        <v>0</v>
      </c>
      <c r="HSS13" s="61">
        <v>0</v>
      </c>
      <c r="HST13" s="61">
        <v>0</v>
      </c>
      <c r="HSU13" s="61">
        <v>0</v>
      </c>
      <c r="HSV13" s="61">
        <v>0</v>
      </c>
      <c r="HSW13" s="61">
        <v>0</v>
      </c>
      <c r="HSX13" s="61">
        <v>0</v>
      </c>
      <c r="HSY13" s="61">
        <v>0</v>
      </c>
      <c r="HSZ13" s="61">
        <v>0</v>
      </c>
      <c r="HTA13" s="61">
        <v>0</v>
      </c>
      <c r="HWN13" s="61">
        <v>0</v>
      </c>
      <c r="HWO13" s="61">
        <v>0</v>
      </c>
      <c r="HWP13" s="61">
        <v>0</v>
      </c>
      <c r="HWQ13" s="61">
        <v>0</v>
      </c>
      <c r="HWR13" s="61">
        <v>0</v>
      </c>
      <c r="HWS13" s="61">
        <v>0</v>
      </c>
      <c r="HWT13" s="61">
        <v>0</v>
      </c>
      <c r="HWU13" s="61">
        <v>0</v>
      </c>
      <c r="HWV13" s="61">
        <v>0</v>
      </c>
      <c r="HWW13" s="61">
        <v>0</v>
      </c>
      <c r="HYB13" s="61">
        <v>32767</v>
      </c>
      <c r="HYC13" s="61">
        <v>32767</v>
      </c>
      <c r="HYD13" s="61">
        <v>32767</v>
      </c>
      <c r="HYE13" s="61">
        <v>180000</v>
      </c>
      <c r="HYF13" s="61">
        <v>32767</v>
      </c>
      <c r="HYG13" s="61">
        <v>32767</v>
      </c>
      <c r="HYH13" s="61">
        <v>0</v>
      </c>
      <c r="HYI13" s="61">
        <v>0</v>
      </c>
      <c r="HYJ13" s="61">
        <v>0</v>
      </c>
      <c r="HYK13" s="61">
        <v>0</v>
      </c>
      <c r="HYL13" s="61">
        <v>0</v>
      </c>
      <c r="HYM13" s="61">
        <v>0</v>
      </c>
      <c r="HYN13" s="61">
        <v>0</v>
      </c>
      <c r="HYO13" s="61">
        <v>0</v>
      </c>
      <c r="HYP13" s="61">
        <v>0</v>
      </c>
      <c r="HYQ13" s="61">
        <v>0</v>
      </c>
      <c r="HYR13" s="61">
        <v>0</v>
      </c>
      <c r="HYS13" s="61">
        <v>0</v>
      </c>
      <c r="HYT13" s="61">
        <v>0</v>
      </c>
      <c r="HYU13" s="61">
        <v>0</v>
      </c>
      <c r="HYV13" s="61">
        <v>0</v>
      </c>
      <c r="HYW13" s="61">
        <v>0</v>
      </c>
      <c r="HYX13" s="61">
        <v>0</v>
      </c>
      <c r="HYY13" s="61">
        <v>0</v>
      </c>
      <c r="HYZ13" s="61">
        <v>0</v>
      </c>
      <c r="HZA13" s="61">
        <v>0</v>
      </c>
      <c r="HZB13" s="61">
        <v>0</v>
      </c>
      <c r="HZC13" s="61">
        <v>0</v>
      </c>
      <c r="HZD13" s="61">
        <v>0</v>
      </c>
      <c r="HZE13" s="61">
        <v>0</v>
      </c>
      <c r="ICR13" s="61">
        <v>1</v>
      </c>
      <c r="ICS13" s="61">
        <v>1</v>
      </c>
      <c r="ICV13" s="61">
        <v>1</v>
      </c>
      <c r="ICX13" s="61">
        <v>0</v>
      </c>
      <c r="ICY13" s="61">
        <v>0</v>
      </c>
      <c r="IDA13" s="61">
        <v>48</v>
      </c>
      <c r="IDC13" s="61">
        <v>0</v>
      </c>
      <c r="IDE13" s="61">
        <v>0</v>
      </c>
      <c r="IDF13" s="61">
        <v>0</v>
      </c>
      <c r="IDG13" s="61">
        <v>0</v>
      </c>
      <c r="IDH13" s="61">
        <v>0</v>
      </c>
      <c r="IDI13" s="61">
        <v>0</v>
      </c>
      <c r="IDJ13" s="61">
        <v>0.3</v>
      </c>
      <c r="IDK13" s="61">
        <v>0.8</v>
      </c>
      <c r="IDL13" s="61">
        <v>50</v>
      </c>
      <c r="IDM13" s="61">
        <v>10</v>
      </c>
      <c r="IDN13" s="61">
        <v>1</v>
      </c>
      <c r="IDO13" s="61">
        <v>1</v>
      </c>
      <c r="IDP13" s="61">
        <v>9.5</v>
      </c>
      <c r="IDQ13" s="61">
        <v>10</v>
      </c>
      <c r="IDR13" s="61">
        <v>1</v>
      </c>
      <c r="IDS13" s="61">
        <v>10</v>
      </c>
      <c r="IDT13" s="61">
        <v>9</v>
      </c>
      <c r="IDU13" s="61">
        <v>0</v>
      </c>
      <c r="IDV13" s="61">
        <v>0</v>
      </c>
      <c r="IDW13" s="61">
        <v>0</v>
      </c>
      <c r="IDX13" s="61">
        <v>0</v>
      </c>
      <c r="IDY13" s="61">
        <v>0</v>
      </c>
      <c r="IDZ13" s="61">
        <v>30</v>
      </c>
      <c r="IEA13" s="61">
        <v>80</v>
      </c>
      <c r="IEB13" s="61">
        <v>50</v>
      </c>
      <c r="IEC13" s="61">
        <v>27</v>
      </c>
      <c r="IED13" s="61">
        <v>0.5</v>
      </c>
      <c r="IEE13" s="61">
        <v>0.5</v>
      </c>
      <c r="IEF13" s="61">
        <v>27</v>
      </c>
      <c r="IEG13" s="61">
        <v>100</v>
      </c>
      <c r="IEH13" s="61">
        <v>0</v>
      </c>
      <c r="IEI13" s="61">
        <v>30</v>
      </c>
      <c r="IEJ13" s="61">
        <v>27</v>
      </c>
      <c r="IEK13" s="61">
        <v>0</v>
      </c>
      <c r="IEL13" s="61">
        <v>0</v>
      </c>
      <c r="IEM13" s="61">
        <v>0</v>
      </c>
      <c r="IEN13" s="61">
        <v>0</v>
      </c>
      <c r="IEO13" s="61">
        <v>1450</v>
      </c>
      <c r="IEP13" s="61">
        <v>10</v>
      </c>
      <c r="IEQ13" s="61">
        <v>200</v>
      </c>
      <c r="IER13" s="61">
        <v>400</v>
      </c>
      <c r="IES13" s="61">
        <v>2800</v>
      </c>
      <c r="IET13" s="61">
        <v>5</v>
      </c>
      <c r="IEU13" s="61">
        <v>400</v>
      </c>
      <c r="IEV13" s="61">
        <v>0</v>
      </c>
      <c r="IEW13" s="61">
        <v>3450</v>
      </c>
      <c r="IEX13" s="61">
        <v>0</v>
      </c>
      <c r="IEY13" s="61">
        <v>5</v>
      </c>
      <c r="IEZ13" s="61">
        <v>5</v>
      </c>
      <c r="IFA13" s="61">
        <v>50</v>
      </c>
      <c r="IFB13" s="61">
        <v>10</v>
      </c>
      <c r="IFC13" s="61">
        <v>100</v>
      </c>
      <c r="IFD13" s="61">
        <v>0</v>
      </c>
      <c r="IFE13" s="61">
        <v>0</v>
      </c>
      <c r="IFF13" s="61">
        <v>1500</v>
      </c>
      <c r="IFG13" s="61">
        <v>0</v>
      </c>
      <c r="IFJ13" s="61">
        <v>0</v>
      </c>
      <c r="IFL13" s="61">
        <v>1</v>
      </c>
      <c r="IFM13" s="61">
        <v>90</v>
      </c>
      <c r="IFN13" s="61">
        <v>3</v>
      </c>
      <c r="IFO13" s="61">
        <v>35</v>
      </c>
      <c r="IFR13" s="61">
        <v>200</v>
      </c>
      <c r="IFS13" s="61">
        <v>0</v>
      </c>
      <c r="IFX13" s="61">
        <v>0</v>
      </c>
      <c r="IFY13" s="61">
        <v>0</v>
      </c>
      <c r="IFZ13" s="61">
        <v>100</v>
      </c>
      <c r="IGA13" s="61">
        <v>3</v>
      </c>
      <c r="IGB13" s="61">
        <v>500</v>
      </c>
      <c r="IGC13" s="61">
        <v>15</v>
      </c>
      <c r="IGD13" s="61">
        <v>60</v>
      </c>
      <c r="IGE13" s="61">
        <v>60</v>
      </c>
      <c r="IGF13" s="61">
        <v>3</v>
      </c>
      <c r="IGG13" s="61">
        <v>30</v>
      </c>
      <c r="IGJ13" s="61">
        <v>0</v>
      </c>
      <c r="IGL13" s="61">
        <v>0</v>
      </c>
      <c r="IGM13" s="61">
        <v>0</v>
      </c>
      <c r="IGN13" s="61">
        <v>0.5</v>
      </c>
      <c r="IGO13" s="61">
        <v>6</v>
      </c>
      <c r="IGP13" s="61">
        <v>25</v>
      </c>
      <c r="IGQ13" s="61">
        <v>0</v>
      </c>
      <c r="IGR13" s="61">
        <v>0</v>
      </c>
      <c r="IGS13" s="61">
        <v>0</v>
      </c>
      <c r="IGT13" s="61">
        <v>-150</v>
      </c>
      <c r="IGU13" s="61">
        <v>5</v>
      </c>
      <c r="IGV13" s="61">
        <v>5</v>
      </c>
      <c r="IGW13" s="61">
        <v>-150</v>
      </c>
      <c r="IGX13" s="61">
        <v>-10</v>
      </c>
      <c r="IGY13" s="61">
        <v>-150</v>
      </c>
      <c r="IGZ13" s="61">
        <v>0</v>
      </c>
      <c r="IHA13" s="61">
        <v>-100</v>
      </c>
      <c r="IHB13" s="61">
        <v>0</v>
      </c>
      <c r="IHC13" s="61">
        <v>0</v>
      </c>
      <c r="IHD13" s="61">
        <v>900</v>
      </c>
      <c r="IHF13" s="61">
        <v>0.30468000000000001</v>
      </c>
      <c r="IHG13" s="61">
        <v>5.8593700000000002</v>
      </c>
      <c r="IHH13" s="61">
        <v>20.507809999999999</v>
      </c>
      <c r="IHI13" s="61">
        <v>80</v>
      </c>
      <c r="IHJ13" s="61">
        <v>0</v>
      </c>
      <c r="IHK13" s="61">
        <v>0</v>
      </c>
      <c r="IHL13" s="61">
        <v>20</v>
      </c>
      <c r="IHM13" s="61">
        <v>0</v>
      </c>
      <c r="IHN13" s="61">
        <v>1500</v>
      </c>
      <c r="IHQ13" s="61">
        <v>0</v>
      </c>
      <c r="IHR13" s="61">
        <v>0</v>
      </c>
      <c r="IHS13" s="61">
        <v>1740</v>
      </c>
      <c r="IHT13" s="61">
        <v>10</v>
      </c>
      <c r="IHU13" s="61">
        <v>800</v>
      </c>
      <c r="IHV13" s="61">
        <v>10</v>
      </c>
      <c r="IIA13" s="61">
        <v>100</v>
      </c>
      <c r="IIB13" s="61">
        <v>2</v>
      </c>
      <c r="IIC13" s="61">
        <v>1500</v>
      </c>
      <c r="IID13" s="61">
        <v>6.7</v>
      </c>
      <c r="IIE13" s="61">
        <v>0</v>
      </c>
      <c r="IIK13" s="61">
        <v>9.5399999999999991</v>
      </c>
      <c r="IIL13" s="61">
        <v>9.9710000000000001</v>
      </c>
      <c r="IIM13" s="61">
        <v>720</v>
      </c>
      <c r="IIP13" s="61">
        <v>1.45</v>
      </c>
      <c r="IIQ13" s="61">
        <v>1.55</v>
      </c>
      <c r="IIR13" s="61">
        <v>30</v>
      </c>
      <c r="IIS13" s="61">
        <v>75</v>
      </c>
      <c r="IIT13" s="61">
        <v>9.5399999999999991</v>
      </c>
      <c r="IIU13" s="61">
        <v>9.9710000000000001</v>
      </c>
      <c r="IIV13" s="61">
        <v>720</v>
      </c>
      <c r="IIY13" s="61">
        <v>1.55</v>
      </c>
      <c r="IIZ13" s="61">
        <v>1.75</v>
      </c>
      <c r="IJA13" s="61">
        <v>30</v>
      </c>
      <c r="IJB13" s="61">
        <v>75</v>
      </c>
      <c r="IJC13" s="61">
        <v>9.5399999999999991</v>
      </c>
      <c r="IJD13" s="61">
        <v>9.9710000000000001</v>
      </c>
      <c r="IJE13" s="61">
        <v>720</v>
      </c>
      <c r="IJH13" s="61">
        <v>1.55</v>
      </c>
      <c r="IJI13" s="61">
        <v>1.75</v>
      </c>
      <c r="IJJ13" s="61">
        <v>30</v>
      </c>
      <c r="IJK13" s="61">
        <v>75</v>
      </c>
      <c r="IJL13" s="61">
        <v>9.5399999999999991</v>
      </c>
      <c r="IJM13" s="61">
        <v>9.9710000000000001</v>
      </c>
      <c r="IJN13" s="61">
        <v>720</v>
      </c>
      <c r="IJQ13" s="61">
        <v>1.55</v>
      </c>
      <c r="IJR13" s="61">
        <v>1.75</v>
      </c>
      <c r="IJS13" s="61">
        <v>30</v>
      </c>
      <c r="IJT13" s="61">
        <v>75</v>
      </c>
      <c r="IKK13" s="61">
        <v>1.1000000000000001</v>
      </c>
      <c r="IKN13" s="192">
        <v>0.72</v>
      </c>
      <c r="ILB13" s="61">
        <v>0</v>
      </c>
      <c r="ILC13" s="61">
        <v>0</v>
      </c>
      <c r="ILD13" s="61">
        <v>0</v>
      </c>
      <c r="ILE13" s="61">
        <v>0</v>
      </c>
      <c r="ILF13" s="61">
        <v>0</v>
      </c>
      <c r="ILG13" s="61">
        <v>0</v>
      </c>
      <c r="ILH13" s="61">
        <v>0</v>
      </c>
      <c r="ILI13" s="61">
        <v>0</v>
      </c>
      <c r="ILJ13" s="61">
        <v>0</v>
      </c>
      <c r="ILK13" s="61">
        <v>0</v>
      </c>
      <c r="ILL13" s="61">
        <v>0</v>
      </c>
      <c r="ILM13" s="61">
        <v>0</v>
      </c>
      <c r="ILN13" s="61">
        <v>1</v>
      </c>
      <c r="ILO13" s="61">
        <v>1</v>
      </c>
      <c r="IMR13" s="61">
        <v>1</v>
      </c>
      <c r="IMS13" s="61">
        <v>1</v>
      </c>
      <c r="IMT13" s="61">
        <v>2</v>
      </c>
      <c r="IMU13" s="61">
        <v>1</v>
      </c>
      <c r="IMV13" s="61">
        <v>0</v>
      </c>
      <c r="IMW13" s="61">
        <v>2</v>
      </c>
      <c r="IMX13" s="61">
        <v>1</v>
      </c>
      <c r="IMY13" s="61">
        <v>0</v>
      </c>
      <c r="IMZ13" s="61">
        <v>0</v>
      </c>
      <c r="INA13" s="61">
        <v>2</v>
      </c>
      <c r="INB13" s="61">
        <v>0</v>
      </c>
      <c r="INC13" s="61">
        <v>1</v>
      </c>
      <c r="IND13" s="61">
        <v>1</v>
      </c>
      <c r="INE13" s="61">
        <v>0</v>
      </c>
      <c r="IPC13" s="61">
        <v>0</v>
      </c>
      <c r="IPD13" s="61">
        <v>0</v>
      </c>
      <c r="IPE13" s="61">
        <v>0</v>
      </c>
      <c r="IPF13" s="61">
        <v>0</v>
      </c>
      <c r="IPG13" s="61">
        <v>0</v>
      </c>
      <c r="IPH13" s="61">
        <v>0</v>
      </c>
      <c r="IPI13" s="61">
        <v>0</v>
      </c>
      <c r="IPJ13" s="61">
        <v>0</v>
      </c>
      <c r="IPK13" s="61">
        <v>0</v>
      </c>
      <c r="IPL13" s="61">
        <v>0</v>
      </c>
      <c r="IPM13" s="61">
        <v>0</v>
      </c>
      <c r="IPN13" s="61">
        <v>0</v>
      </c>
      <c r="IPO13" s="61">
        <v>0</v>
      </c>
      <c r="IPP13" s="61">
        <v>0</v>
      </c>
      <c r="IPQ13" s="61">
        <v>0</v>
      </c>
      <c r="IPR13" s="61">
        <v>0</v>
      </c>
      <c r="IPS13" s="61">
        <v>0</v>
      </c>
      <c r="IPT13" s="61">
        <v>0</v>
      </c>
      <c r="IPU13" s="61">
        <v>0</v>
      </c>
      <c r="IPV13" s="61">
        <v>0</v>
      </c>
      <c r="IPW13" s="61">
        <v>0</v>
      </c>
      <c r="IPX13" s="61">
        <v>0</v>
      </c>
      <c r="IPY13" s="61">
        <v>0</v>
      </c>
      <c r="IPZ13" s="61">
        <v>0</v>
      </c>
      <c r="IQA13" s="61">
        <v>0</v>
      </c>
      <c r="IQB13" s="61">
        <v>0</v>
      </c>
      <c r="IQC13" s="61">
        <v>0</v>
      </c>
      <c r="IQD13" s="61">
        <v>0</v>
      </c>
      <c r="IQE13" s="61">
        <v>0</v>
      </c>
      <c r="IQF13" s="61">
        <v>0</v>
      </c>
      <c r="IQG13" s="61">
        <v>0</v>
      </c>
      <c r="IQH13" s="61">
        <v>0</v>
      </c>
      <c r="IQI13" s="61">
        <v>0</v>
      </c>
      <c r="IQJ13" s="61">
        <v>0</v>
      </c>
      <c r="IQK13" s="61">
        <v>0</v>
      </c>
      <c r="IQL13" s="61">
        <v>0</v>
      </c>
      <c r="IQM13" s="61">
        <v>0</v>
      </c>
      <c r="IQN13" s="61">
        <v>0</v>
      </c>
      <c r="IQO13" s="61">
        <v>0</v>
      </c>
      <c r="IQP13" s="61">
        <v>0</v>
      </c>
      <c r="IQQ13" s="61">
        <v>0</v>
      </c>
      <c r="IQR13" s="61">
        <v>0</v>
      </c>
      <c r="IQS13" s="61">
        <v>0</v>
      </c>
      <c r="IQT13" s="61">
        <v>0</v>
      </c>
      <c r="IQU13" s="61">
        <v>0</v>
      </c>
      <c r="IQV13" s="61">
        <v>0</v>
      </c>
      <c r="IQW13" s="61">
        <v>0</v>
      </c>
      <c r="IQX13" s="61">
        <v>0</v>
      </c>
      <c r="IQY13" s="61">
        <v>0</v>
      </c>
      <c r="IQZ13" s="61">
        <v>0</v>
      </c>
      <c r="IRA13" s="61">
        <v>0</v>
      </c>
      <c r="IRB13" s="61">
        <v>0</v>
      </c>
      <c r="IRC13" s="61">
        <v>0</v>
      </c>
      <c r="IRD13" s="61">
        <v>0</v>
      </c>
      <c r="IRE13" s="61">
        <v>0</v>
      </c>
      <c r="IRF13" s="61">
        <v>0</v>
      </c>
      <c r="IRG13" s="61">
        <v>0</v>
      </c>
      <c r="IRH13" s="61">
        <v>0</v>
      </c>
      <c r="IRI13" s="61">
        <v>0</v>
      </c>
      <c r="IRJ13" s="61">
        <v>0</v>
      </c>
      <c r="IRK13" s="61">
        <v>0</v>
      </c>
      <c r="IRL13" s="61">
        <v>0</v>
      </c>
      <c r="IRM13" s="61">
        <v>0</v>
      </c>
      <c r="IRN13" s="61">
        <v>0</v>
      </c>
      <c r="IRO13" s="61">
        <v>0</v>
      </c>
      <c r="IRP13" s="61">
        <v>0</v>
      </c>
      <c r="IRQ13" s="61">
        <v>0</v>
      </c>
      <c r="IRR13" s="61">
        <v>0</v>
      </c>
      <c r="IRS13" s="61">
        <v>0</v>
      </c>
      <c r="IRT13" s="61">
        <v>0</v>
      </c>
      <c r="IRU13" s="61">
        <v>0</v>
      </c>
      <c r="IRV13" s="61">
        <v>0</v>
      </c>
      <c r="IRW13" s="61">
        <v>0</v>
      </c>
      <c r="IRX13" s="61">
        <v>0</v>
      </c>
      <c r="IRY13" s="61">
        <v>0</v>
      </c>
      <c r="IRZ13" s="61">
        <v>0</v>
      </c>
      <c r="ISA13" s="61">
        <v>0</v>
      </c>
      <c r="ISB13" s="61">
        <v>0</v>
      </c>
      <c r="ISC13" s="61">
        <v>0</v>
      </c>
      <c r="ISD13" s="61">
        <v>0</v>
      </c>
      <c r="ISE13" s="61">
        <v>0</v>
      </c>
      <c r="ISF13" s="61">
        <v>0</v>
      </c>
      <c r="ISG13" s="61">
        <v>0</v>
      </c>
      <c r="ISH13" s="61">
        <v>0</v>
      </c>
      <c r="ISI13" s="61">
        <v>0</v>
      </c>
      <c r="ISJ13" s="61">
        <v>0</v>
      </c>
      <c r="ISK13" s="61">
        <v>0</v>
      </c>
      <c r="ISL13" s="61">
        <v>0</v>
      </c>
      <c r="ISM13" s="61">
        <v>0</v>
      </c>
      <c r="ISN13" s="61">
        <v>0</v>
      </c>
      <c r="ISO13" s="61">
        <v>0</v>
      </c>
      <c r="ISP13" s="61">
        <v>0</v>
      </c>
      <c r="ISQ13" s="61">
        <v>0</v>
      </c>
      <c r="ISR13" s="61">
        <v>0</v>
      </c>
      <c r="ISS13" s="61">
        <v>0</v>
      </c>
      <c r="IST13" s="61">
        <v>0</v>
      </c>
      <c r="ISU13" s="61">
        <v>0</v>
      </c>
      <c r="ISV13" s="61">
        <v>0</v>
      </c>
      <c r="ISW13" s="61">
        <v>0</v>
      </c>
      <c r="ISX13" s="61">
        <v>0</v>
      </c>
      <c r="ISY13" s="61">
        <v>0</v>
      </c>
      <c r="ISZ13" s="61">
        <v>0</v>
      </c>
      <c r="ITA13" s="61">
        <v>0</v>
      </c>
      <c r="ITB13" s="61">
        <v>0</v>
      </c>
      <c r="ITC13" s="61">
        <v>0</v>
      </c>
      <c r="ITD13" s="61">
        <v>0</v>
      </c>
      <c r="ITE13" s="61">
        <v>0</v>
      </c>
      <c r="ITF13" s="61">
        <v>0</v>
      </c>
      <c r="ITG13" s="61">
        <v>0</v>
      </c>
      <c r="ITH13" s="61">
        <v>0</v>
      </c>
      <c r="ITI13" s="61">
        <v>0</v>
      </c>
      <c r="ITJ13" s="61">
        <v>0</v>
      </c>
      <c r="ITK13" s="61">
        <v>0</v>
      </c>
      <c r="ITL13" s="61">
        <v>0</v>
      </c>
      <c r="ITM13" s="61">
        <v>0</v>
      </c>
      <c r="ITN13" s="61">
        <v>2680</v>
      </c>
      <c r="ITQ13" s="61">
        <v>2683</v>
      </c>
      <c r="ITR13" s="61">
        <v>0</v>
      </c>
      <c r="ITS13" s="61">
        <v>100</v>
      </c>
      <c r="ITT13" s="61">
        <v>100</v>
      </c>
      <c r="ITU13" s="61">
        <v>0</v>
      </c>
      <c r="ITV13" s="61">
        <v>100</v>
      </c>
      <c r="ITW13" s="61">
        <v>2683</v>
      </c>
      <c r="ITX13" s="61">
        <v>2683</v>
      </c>
      <c r="IUA13" s="61">
        <v>0</v>
      </c>
      <c r="IUB13" s="61">
        <v>0</v>
      </c>
      <c r="IUC13" s="61">
        <v>0</v>
      </c>
      <c r="IUD13" s="61">
        <v>0</v>
      </c>
      <c r="IUE13" s="61">
        <v>0</v>
      </c>
      <c r="IUF13" s="61">
        <v>0</v>
      </c>
      <c r="IUG13" s="61">
        <v>0</v>
      </c>
      <c r="IUH13" s="61">
        <v>0</v>
      </c>
      <c r="IUI13" s="61">
        <v>4</v>
      </c>
      <c r="IUJ13" s="61">
        <v>1.6</v>
      </c>
      <c r="IUK13" s="61">
        <v>-27.359999999999996</v>
      </c>
      <c r="IUL13" s="61">
        <v>4.1180000000000003</v>
      </c>
      <c r="IUN13" s="61">
        <v>0.73099999999999998</v>
      </c>
      <c r="IUO13" s="61">
        <v>0</v>
      </c>
      <c r="IUP13" s="61">
        <v>0.56000000000000005</v>
      </c>
      <c r="IUQ13" s="61">
        <v>2683</v>
      </c>
      <c r="IUR13" s="61">
        <v>0</v>
      </c>
      <c r="IUS13" s="61">
        <v>0</v>
      </c>
      <c r="IUT13" s="61">
        <v>0</v>
      </c>
      <c r="IUV13" s="61">
        <v>0</v>
      </c>
      <c r="IUX13" s="61">
        <v>0</v>
      </c>
      <c r="IUY13" s="61">
        <v>176</v>
      </c>
      <c r="IUZ13" s="61">
        <v>169</v>
      </c>
      <c r="IVA13" s="61">
        <v>100</v>
      </c>
      <c r="IVB13" s="61">
        <v>101</v>
      </c>
      <c r="IVC13" s="61">
        <v>96</v>
      </c>
      <c r="IVD13" s="61">
        <v>379</v>
      </c>
      <c r="IVE13" s="61">
        <v>377</v>
      </c>
      <c r="IVF13" s="61">
        <v>395</v>
      </c>
      <c r="IVG13" s="61">
        <v>464</v>
      </c>
      <c r="IVH13" s="61">
        <v>464</v>
      </c>
      <c r="IVI13" s="61">
        <v>481</v>
      </c>
      <c r="IVJ13" s="61">
        <v>481</v>
      </c>
      <c r="IVK13" s="61">
        <v>311</v>
      </c>
      <c r="IVL13" s="61">
        <v>-192</v>
      </c>
      <c r="IVM13" s="61">
        <v>-191</v>
      </c>
      <c r="IVN13" s="61">
        <v>-179</v>
      </c>
      <c r="IVP13" s="61">
        <v>74.09</v>
      </c>
      <c r="IYL13" s="61" t="s">
        <v>7684</v>
      </c>
      <c r="IYM13" s="61">
        <v>30</v>
      </c>
      <c r="IYN13" s="61">
        <v>37</v>
      </c>
      <c r="IYO13" s="61">
        <v>40</v>
      </c>
      <c r="IYP13" s="61">
        <v>38</v>
      </c>
      <c r="IYQ13" s="61">
        <v>39</v>
      </c>
      <c r="IYR13" s="61">
        <v>37</v>
      </c>
      <c r="IYS13" s="61">
        <v>38</v>
      </c>
      <c r="IYT13" s="61">
        <v>38</v>
      </c>
      <c r="IYU13" s="61">
        <v>40</v>
      </c>
      <c r="IYV13" s="61">
        <v>40</v>
      </c>
      <c r="IYW13" s="61">
        <v>37</v>
      </c>
      <c r="IYX13" s="61">
        <v>37</v>
      </c>
      <c r="IYY13" s="61">
        <v>38</v>
      </c>
      <c r="IYZ13" s="61">
        <v>40</v>
      </c>
      <c r="IZA13" s="61">
        <v>37</v>
      </c>
      <c r="IZB13" s="61">
        <v>38</v>
      </c>
      <c r="IZC13" s="61">
        <v>38</v>
      </c>
      <c r="IZD13" s="61">
        <v>38</v>
      </c>
      <c r="IZE13" s="61">
        <v>38</v>
      </c>
      <c r="IZF13" s="61">
        <v>39</v>
      </c>
      <c r="IZG13" s="61">
        <v>37</v>
      </c>
      <c r="IZH13" s="61">
        <v>3150</v>
      </c>
      <c r="IZI13" s="61">
        <v>1768</v>
      </c>
      <c r="IZJ13" s="61">
        <v>1894</v>
      </c>
      <c r="IZK13" s="61">
        <v>1124</v>
      </c>
      <c r="IZL13" s="61">
        <v>1012</v>
      </c>
      <c r="IZM13" s="61">
        <v>1084</v>
      </c>
      <c r="IZN13" s="61">
        <v>1124</v>
      </c>
      <c r="IZO13" s="61">
        <v>1369</v>
      </c>
      <c r="IZP13" s="61">
        <v>1250</v>
      </c>
      <c r="IZQ13" s="61">
        <v>1156</v>
      </c>
      <c r="IZR13" s="61">
        <v>673</v>
      </c>
      <c r="IZS13" s="61">
        <v>672</v>
      </c>
      <c r="IZT13" s="61">
        <v>2944</v>
      </c>
      <c r="IZU13" s="61">
        <v>3080</v>
      </c>
      <c r="IZV13" s="61">
        <v>1123</v>
      </c>
      <c r="IZW13" s="61">
        <v>599</v>
      </c>
      <c r="JAG13" s="61">
        <v>74</v>
      </c>
      <c r="JAH13" s="61">
        <v>1</v>
      </c>
      <c r="JAT13" s="61">
        <v>0</v>
      </c>
      <c r="JAU13" s="61">
        <v>0</v>
      </c>
      <c r="JAV13" s="61">
        <v>0</v>
      </c>
      <c r="JAW13" s="61">
        <v>0</v>
      </c>
      <c r="JAX13" s="61">
        <v>0</v>
      </c>
      <c r="JAY13" s="61">
        <v>0</v>
      </c>
      <c r="JAZ13" s="61">
        <v>0</v>
      </c>
      <c r="JBA13" s="61">
        <v>163</v>
      </c>
      <c r="JBB13" s="61">
        <v>0</v>
      </c>
      <c r="JBC13" s="61">
        <v>0</v>
      </c>
      <c r="JBD13" s="61">
        <v>0</v>
      </c>
      <c r="JBE13" s="61">
        <v>151.5</v>
      </c>
      <c r="JBF13" s="61">
        <v>0</v>
      </c>
      <c r="JBG13" s="61">
        <v>0</v>
      </c>
      <c r="JBH13" s="61">
        <v>0</v>
      </c>
      <c r="JBI13" s="61">
        <v>1181</v>
      </c>
      <c r="JBJ13" s="61">
        <v>0</v>
      </c>
      <c r="JBK13" s="61">
        <v>0</v>
      </c>
      <c r="JBL13" s="61">
        <v>0</v>
      </c>
      <c r="JBM13" s="61">
        <v>14.2</v>
      </c>
      <c r="JBN13" s="61">
        <v>0</v>
      </c>
      <c r="JBO13" s="61">
        <v>0</v>
      </c>
      <c r="JBP13" s="61">
        <v>0</v>
      </c>
      <c r="JBQ13" s="61">
        <v>1.8680000000000001</v>
      </c>
      <c r="JBU13" s="61">
        <v>62.7</v>
      </c>
      <c r="JBV13" s="61">
        <v>0</v>
      </c>
      <c r="JBW13" s="61">
        <v>0</v>
      </c>
      <c r="JBX13" s="61">
        <v>0</v>
      </c>
      <c r="JBY13" s="61">
        <v>0</v>
      </c>
      <c r="JBZ13" s="61">
        <v>0</v>
      </c>
      <c r="JCA13" s="61">
        <v>0</v>
      </c>
      <c r="JCG13" s="61">
        <v>1</v>
      </c>
      <c r="JCI13" s="61">
        <v>1</v>
      </c>
      <c r="JCJ13" s="61">
        <v>9107</v>
      </c>
      <c r="JCK13" s="61">
        <v>1</v>
      </c>
      <c r="JCL13" s="61">
        <v>1104</v>
      </c>
      <c r="JCM13" s="61">
        <v>1</v>
      </c>
      <c r="JCO13" s="61">
        <v>1</v>
      </c>
      <c r="JCQ13" s="61">
        <v>1</v>
      </c>
      <c r="JCS13" s="61">
        <v>1</v>
      </c>
      <c r="JCU13" s="61">
        <v>1</v>
      </c>
      <c r="JCW13" s="61">
        <v>1</v>
      </c>
      <c r="JCX13" s="61">
        <v>1073</v>
      </c>
      <c r="JCY13" s="61">
        <v>1</v>
      </c>
      <c r="JDA13" s="61">
        <v>1</v>
      </c>
      <c r="JDC13" s="61">
        <v>1</v>
      </c>
      <c r="JDD13" s="61">
        <v>3858</v>
      </c>
      <c r="JDE13" s="61">
        <v>1</v>
      </c>
      <c r="JDG13" s="61">
        <v>1</v>
      </c>
      <c r="JDI13" s="61">
        <v>1</v>
      </c>
      <c r="JDK13" s="61">
        <v>1</v>
      </c>
      <c r="JEB13" s="61">
        <v>0.51999999999999957</v>
      </c>
      <c r="JEC13" s="61">
        <v>7.9</v>
      </c>
      <c r="JED13" s="61">
        <v>3.0000000000000249E-2</v>
      </c>
      <c r="JEE13" s="61">
        <v>7.68</v>
      </c>
      <c r="JEF13" s="61">
        <v>0.73999999999999932</v>
      </c>
      <c r="JEG13" s="61">
        <v>7.62</v>
      </c>
      <c r="JEH13" s="61">
        <v>0</v>
      </c>
      <c r="JEI13" s="61">
        <v>8.1999999999999993</v>
      </c>
      <c r="JEJ13" s="61">
        <v>0.66000000000000103</v>
      </c>
      <c r="JEK13" s="61">
        <v>7.56</v>
      </c>
      <c r="JEL13" s="61">
        <v>0.17999999999999972</v>
      </c>
      <c r="JEM13" s="61">
        <v>7.66</v>
      </c>
      <c r="JEN13" s="61">
        <v>-0.11000000000000032</v>
      </c>
      <c r="JEO13" s="61">
        <v>7.78</v>
      </c>
      <c r="JEP13" s="61">
        <v>0.71000000000000085</v>
      </c>
      <c r="JEQ13" s="61">
        <v>7.67</v>
      </c>
      <c r="JER13" s="61">
        <v>0.63999999999999968</v>
      </c>
      <c r="JES13" s="61">
        <v>7.81</v>
      </c>
      <c r="JET13" s="61">
        <v>0</v>
      </c>
      <c r="JEU13" s="61">
        <v>7.84</v>
      </c>
      <c r="JEV13" s="61">
        <v>0.20000000000000018</v>
      </c>
      <c r="JEW13" s="61">
        <v>7.59</v>
      </c>
      <c r="JEX13" s="61">
        <v>0.72999999999999954</v>
      </c>
      <c r="JEY13" s="61">
        <v>7.71</v>
      </c>
      <c r="JEZ13" s="61">
        <v>0.19999999999999929</v>
      </c>
      <c r="JFA13" s="61">
        <v>8.25</v>
      </c>
      <c r="JFB13" s="61">
        <v>0.63999999999999968</v>
      </c>
      <c r="JFC13" s="61">
        <v>7.56</v>
      </c>
      <c r="JFD13" s="61">
        <v>0.1899999999999995</v>
      </c>
      <c r="JFE13" s="61">
        <v>7.66</v>
      </c>
      <c r="JFF13" s="61">
        <v>0.37000000000000011</v>
      </c>
      <c r="JFG13" s="61">
        <v>7.58</v>
      </c>
      <c r="JFX13" s="61">
        <v>-0.54</v>
      </c>
      <c r="JFY13" s="61">
        <v>0.48</v>
      </c>
      <c r="JFZ13" s="61">
        <v>-0.8600000000000001</v>
      </c>
      <c r="JGA13" s="61">
        <v>0.33</v>
      </c>
      <c r="JGB13" s="61">
        <v>0.25</v>
      </c>
      <c r="JGC13" s="61">
        <v>-0.38</v>
      </c>
      <c r="JGD13" s="61">
        <v>0</v>
      </c>
      <c r="JGE13" s="61">
        <v>-0.15</v>
      </c>
      <c r="JGF13" s="61">
        <v>0.43</v>
      </c>
      <c r="JGG13" s="61">
        <v>-0.47</v>
      </c>
      <c r="JGH13" s="61">
        <v>0</v>
      </c>
      <c r="JGI13" s="61">
        <v>-0.45</v>
      </c>
      <c r="JGJ13" s="61">
        <v>-0.96</v>
      </c>
      <c r="JGK13" s="61">
        <v>0.48</v>
      </c>
      <c r="JGL13" s="61">
        <v>9.9999999999999978E-2</v>
      </c>
      <c r="JGM13" s="61">
        <v>-0.42</v>
      </c>
      <c r="JGN13" s="61">
        <v>-0.77</v>
      </c>
      <c r="JGO13" s="61">
        <v>0.48</v>
      </c>
      <c r="JGP13" s="61">
        <v>0</v>
      </c>
      <c r="JGQ13" s="61">
        <v>0.28999999999999998</v>
      </c>
      <c r="JGR13" s="61">
        <v>-0.8899999999999999</v>
      </c>
      <c r="JGS13" s="61">
        <v>0.48</v>
      </c>
      <c r="JGT13" s="61">
        <v>-0.64</v>
      </c>
      <c r="JGU13" s="61">
        <v>0.5</v>
      </c>
      <c r="JGV13" s="61">
        <v>-0.19999999999999998</v>
      </c>
      <c r="JGW13" s="61">
        <v>-0.01</v>
      </c>
      <c r="JGX13" s="61">
        <v>0.4</v>
      </c>
      <c r="JGY13" s="61">
        <v>-0.19</v>
      </c>
      <c r="JGZ13" s="61">
        <v>-0.79</v>
      </c>
      <c r="JHA13" s="61">
        <v>0.33</v>
      </c>
      <c r="JHB13" s="61">
        <v>0.2</v>
      </c>
      <c r="JHC13" s="61">
        <v>-0.49</v>
      </c>
      <c r="JHT13" s="61">
        <v>0.37000000000000011</v>
      </c>
      <c r="JHU13" s="61">
        <v>7.69</v>
      </c>
      <c r="JHV13" s="61">
        <v>0.3199999999999994</v>
      </c>
      <c r="JHW13" s="61">
        <v>7.57</v>
      </c>
      <c r="JHX13" s="61">
        <v>0.80999999999999961</v>
      </c>
      <c r="JHY13" s="61">
        <v>7.56</v>
      </c>
      <c r="JHZ13" s="61">
        <v>0</v>
      </c>
      <c r="JIA13" s="61">
        <v>8.3000000000000007</v>
      </c>
      <c r="JIB13" s="61">
        <v>1.1600000000000001</v>
      </c>
      <c r="JIC13" s="61">
        <v>7.66</v>
      </c>
      <c r="JID13" s="61">
        <v>-4.9999999999999822E-2</v>
      </c>
      <c r="JIE13" s="61">
        <v>7.77</v>
      </c>
      <c r="JIF13" s="61">
        <v>-0.20000000000000018</v>
      </c>
      <c r="JIG13" s="61">
        <v>7.73</v>
      </c>
      <c r="JIH13" s="61">
        <v>0.39000000000000057</v>
      </c>
      <c r="JII13" s="61">
        <v>7.56</v>
      </c>
      <c r="JIJ13" s="61">
        <v>0.65999999999999925</v>
      </c>
      <c r="JIK13" s="61">
        <v>7.69</v>
      </c>
      <c r="JIL13" s="61">
        <v>0</v>
      </c>
      <c r="JIM13" s="61">
        <v>7.67</v>
      </c>
      <c r="JIN13" s="61">
        <v>-2.0000000000000462E-2</v>
      </c>
      <c r="JIO13" s="61">
        <v>7.74</v>
      </c>
      <c r="JIP13" s="61">
        <v>0.48000000000000043</v>
      </c>
      <c r="JIQ13" s="61">
        <v>7.75</v>
      </c>
      <c r="JIR13" s="61">
        <v>0.11000000000000121</v>
      </c>
      <c r="JIS13" s="61">
        <v>8.1</v>
      </c>
      <c r="JIT13" s="61">
        <v>0.29000000000000004</v>
      </c>
      <c r="JIU13" s="61">
        <v>7.81</v>
      </c>
      <c r="JIV13" s="61">
        <v>-0.1899999999999995</v>
      </c>
      <c r="JIW13" s="61">
        <v>7.85</v>
      </c>
      <c r="JIX13" s="61">
        <v>0.51999999999999957</v>
      </c>
      <c r="JIY13" s="61">
        <v>7.67</v>
      </c>
      <c r="JJP13" s="61">
        <v>-0.59</v>
      </c>
      <c r="JJQ13" s="61">
        <v>0.44</v>
      </c>
      <c r="JJR13" s="61">
        <v>-0.86</v>
      </c>
      <c r="JJS13" s="61">
        <v>0.49</v>
      </c>
      <c r="JJT13" s="61">
        <v>0.16999999999999998</v>
      </c>
      <c r="JJU13" s="61">
        <v>-0.35</v>
      </c>
      <c r="JJV13" s="61">
        <v>0</v>
      </c>
      <c r="JJW13" s="61">
        <v>0</v>
      </c>
      <c r="JJX13" s="61">
        <v>-7.0000000000000007E-2</v>
      </c>
      <c r="JJY13" s="61">
        <v>0.37</v>
      </c>
      <c r="JJZ13" s="61">
        <v>-0.72</v>
      </c>
      <c r="JKA13" s="61">
        <v>0.47</v>
      </c>
      <c r="JKB13" s="61">
        <v>-9.0000000000000024E-2</v>
      </c>
      <c r="JKC13" s="61">
        <v>-0.28999999999999998</v>
      </c>
      <c r="JKD13" s="61">
        <v>-0.81</v>
      </c>
      <c r="JKE13" s="61">
        <v>0.45</v>
      </c>
      <c r="JKF13" s="61">
        <v>-8.9999999999999969E-2</v>
      </c>
      <c r="JKG13" s="61">
        <v>-0.33</v>
      </c>
      <c r="JKH13" s="61">
        <v>0</v>
      </c>
      <c r="JKI13" s="61">
        <v>0.49</v>
      </c>
      <c r="JKJ13" s="61">
        <v>-0.92999999999999994</v>
      </c>
      <c r="JKK13" s="61">
        <v>0.44</v>
      </c>
      <c r="JKL13" s="61">
        <v>-0.57000000000000006</v>
      </c>
      <c r="JKM13" s="61">
        <v>0.38</v>
      </c>
      <c r="JKN13" s="61">
        <v>-0.15999999999999998</v>
      </c>
      <c r="JKO13" s="61">
        <v>-0.28000000000000003</v>
      </c>
      <c r="JKP13" s="61">
        <v>0.21999999999999997</v>
      </c>
      <c r="JKQ13" s="61">
        <v>0.5</v>
      </c>
      <c r="JKR13" s="61">
        <v>-1.01</v>
      </c>
      <c r="JKS13" s="61">
        <v>0.36</v>
      </c>
      <c r="JKT13" s="61">
        <v>-0.77</v>
      </c>
      <c r="JKU13" s="61">
        <v>0.44</v>
      </c>
      <c r="JLM13" s="61">
        <v>0</v>
      </c>
      <c r="JLN13" s="61">
        <v>1</v>
      </c>
      <c r="JLO13" s="61">
        <v>1</v>
      </c>
      <c r="JLP13" s="61">
        <v>1</v>
      </c>
      <c r="JLQ13" s="61">
        <v>17</v>
      </c>
      <c r="JLR13" s="61">
        <v>0</v>
      </c>
      <c r="JLS13" s="61">
        <v>100</v>
      </c>
      <c r="JLT13" s="61">
        <v>0</v>
      </c>
      <c r="JLU13" s="61">
        <v>0</v>
      </c>
      <c r="JLV13" s="61">
        <v>0</v>
      </c>
      <c r="JLW13" s="61">
        <v>0</v>
      </c>
      <c r="JLX13" s="61">
        <v>24.4</v>
      </c>
      <c r="JLY13" s="61">
        <v>0</v>
      </c>
      <c r="JLZ13" s="61">
        <v>0</v>
      </c>
      <c r="JMA13" s="61">
        <v>0</v>
      </c>
      <c r="JMB13" s="61">
        <v>0</v>
      </c>
      <c r="JMC13" s="61">
        <v>0</v>
      </c>
      <c r="JMD13" s="61">
        <v>0</v>
      </c>
      <c r="JME13" s="61">
        <v>4.08</v>
      </c>
      <c r="JMG13" s="61">
        <v>0</v>
      </c>
      <c r="JMH13" s="61">
        <v>0</v>
      </c>
      <c r="JMI13" s="61">
        <v>0</v>
      </c>
      <c r="JMJ13" s="61">
        <v>0</v>
      </c>
      <c r="JML13" s="61">
        <v>100</v>
      </c>
      <c r="JMM13" s="61">
        <v>100</v>
      </c>
      <c r="JMN13" s="61">
        <v>100</v>
      </c>
      <c r="JMO13" s="61">
        <v>100</v>
      </c>
      <c r="JMP13" s="61">
        <v>24.4</v>
      </c>
      <c r="JMQ13" s="61">
        <v>24.4</v>
      </c>
      <c r="JMR13" s="61">
        <v>24.4</v>
      </c>
      <c r="JMS13" s="61">
        <v>24.4</v>
      </c>
      <c r="JMU13" s="61">
        <v>1500</v>
      </c>
      <c r="JMV13" s="61">
        <v>1500</v>
      </c>
      <c r="JMW13" s="61">
        <v>25</v>
      </c>
      <c r="JMX13" s="61">
        <v>40.5</v>
      </c>
      <c r="JNA13" s="61">
        <v>0</v>
      </c>
      <c r="JNB13" s="61">
        <v>0</v>
      </c>
      <c r="JNC13" s="61" t="s">
        <v>11</v>
      </c>
    </row>
    <row r="14" spans="1:7258" ht="15" customHeight="1" x14ac:dyDescent="0.2">
      <c r="A14" s="258">
        <v>9</v>
      </c>
      <c r="F14" s="61" t="s">
        <v>8248</v>
      </c>
      <c r="G14" s="61">
        <v>0</v>
      </c>
      <c r="H14" s="61">
        <v>0</v>
      </c>
      <c r="I14" s="61">
        <v>0</v>
      </c>
      <c r="J14" s="61">
        <v>0</v>
      </c>
      <c r="K14" s="61">
        <v>0</v>
      </c>
      <c r="L14" s="61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61">
        <v>-12</v>
      </c>
      <c r="S14" s="61">
        <v>0</v>
      </c>
      <c r="T14" s="61">
        <v>6.74</v>
      </c>
      <c r="U14" s="61">
        <v>0</v>
      </c>
      <c r="V14" s="61">
        <v>0</v>
      </c>
      <c r="W14" s="61">
        <v>0.95</v>
      </c>
      <c r="X14" s="61">
        <v>31.2</v>
      </c>
      <c r="Y14" s="61">
        <v>0</v>
      </c>
      <c r="AC14" s="61">
        <v>0</v>
      </c>
      <c r="AD14" s="61">
        <v>25.9</v>
      </c>
      <c r="AE14" s="61">
        <v>0</v>
      </c>
      <c r="AF14" s="61">
        <v>0</v>
      </c>
      <c r="AG14" s="61">
        <v>0.05</v>
      </c>
      <c r="AH14" s="61">
        <v>0</v>
      </c>
      <c r="AI14" s="61">
        <v>0.05</v>
      </c>
      <c r="AJ14" s="61">
        <v>0</v>
      </c>
      <c r="AK14" s="61">
        <v>0</v>
      </c>
      <c r="AL14" s="61">
        <v>0</v>
      </c>
      <c r="AM14" s="61" t="s">
        <v>7732</v>
      </c>
      <c r="AN14" s="61">
        <v>6577</v>
      </c>
      <c r="AO14" s="61">
        <v>0</v>
      </c>
      <c r="AP14" s="61">
        <v>0</v>
      </c>
      <c r="AQ14" s="61">
        <v>0</v>
      </c>
      <c r="AR14" s="61">
        <v>0</v>
      </c>
      <c r="AS14" s="61">
        <v>0</v>
      </c>
      <c r="AT14" s="61">
        <v>0</v>
      </c>
      <c r="AU14" s="61">
        <v>0</v>
      </c>
      <c r="AV14" s="61">
        <v>0</v>
      </c>
      <c r="AW14" s="61">
        <v>0</v>
      </c>
      <c r="AX14" s="61">
        <v>0</v>
      </c>
      <c r="AY14" s="61">
        <v>0</v>
      </c>
      <c r="AZ14" s="61">
        <v>0</v>
      </c>
      <c r="BA14" s="61">
        <v>0</v>
      </c>
      <c r="BB14" s="61">
        <v>0</v>
      </c>
      <c r="BC14" s="61">
        <v>0</v>
      </c>
      <c r="BD14" s="61">
        <v>0</v>
      </c>
      <c r="BE14" s="61">
        <v>0</v>
      </c>
      <c r="BF14" s="61">
        <v>0</v>
      </c>
      <c r="BG14" s="61">
        <v>0</v>
      </c>
      <c r="BH14" s="61">
        <v>0</v>
      </c>
      <c r="BI14" s="61">
        <v>0</v>
      </c>
      <c r="BJ14" s="61">
        <v>0</v>
      </c>
      <c r="BK14" s="61">
        <v>0</v>
      </c>
      <c r="BL14" s="61">
        <v>0</v>
      </c>
      <c r="BM14" s="61">
        <v>0</v>
      </c>
      <c r="BN14" s="61">
        <v>0</v>
      </c>
      <c r="BO14" s="61">
        <v>0</v>
      </c>
      <c r="BP14" s="61">
        <v>0</v>
      </c>
      <c r="BQ14" s="61">
        <v>0</v>
      </c>
      <c r="BR14" s="61">
        <v>0</v>
      </c>
      <c r="BS14" s="61">
        <v>0</v>
      </c>
      <c r="BT14" s="61">
        <v>0</v>
      </c>
      <c r="BU14" s="61">
        <v>0</v>
      </c>
      <c r="BV14" s="61">
        <v>0</v>
      </c>
      <c r="BW14" s="61">
        <v>0</v>
      </c>
      <c r="BX14" s="61">
        <v>0</v>
      </c>
      <c r="BY14" s="61">
        <v>0</v>
      </c>
      <c r="BZ14" s="61">
        <v>0</v>
      </c>
      <c r="CA14" s="61">
        <v>0</v>
      </c>
      <c r="CB14" s="61">
        <v>0</v>
      </c>
      <c r="CC14" s="61">
        <v>1</v>
      </c>
      <c r="CD14" s="61">
        <v>0</v>
      </c>
      <c r="CE14" s="61">
        <v>1</v>
      </c>
      <c r="CF14" s="61">
        <v>0</v>
      </c>
      <c r="CH14" s="61">
        <v>0</v>
      </c>
      <c r="CI14" s="61">
        <v>0</v>
      </c>
      <c r="CJ14" s="61">
        <v>0</v>
      </c>
      <c r="CL14" s="61">
        <v>0</v>
      </c>
      <c r="CM14" s="61">
        <v>-964</v>
      </c>
      <c r="CN14" s="61">
        <v>0</v>
      </c>
      <c r="CO14" s="61">
        <v>0</v>
      </c>
      <c r="CP14" s="61">
        <v>0</v>
      </c>
      <c r="CQ14" s="61">
        <v>0</v>
      </c>
      <c r="CR14" s="61">
        <v>0</v>
      </c>
      <c r="CS14" s="61">
        <v>0</v>
      </c>
      <c r="CT14" s="61">
        <v>0</v>
      </c>
      <c r="CU14" s="61">
        <v>0</v>
      </c>
      <c r="CV14" s="61">
        <v>0</v>
      </c>
      <c r="CW14" s="61">
        <v>0</v>
      </c>
      <c r="CX14" s="61">
        <v>0</v>
      </c>
      <c r="CY14" s="61">
        <v>0</v>
      </c>
      <c r="CZ14" s="61">
        <v>0</v>
      </c>
      <c r="DA14" s="61">
        <v>0</v>
      </c>
      <c r="DB14" s="61">
        <v>0</v>
      </c>
      <c r="DC14" s="61">
        <v>0</v>
      </c>
      <c r="DD14" s="61">
        <v>0</v>
      </c>
      <c r="DE14" s="61">
        <v>0</v>
      </c>
      <c r="DF14" s="61">
        <v>0</v>
      </c>
      <c r="DG14" s="61">
        <v>0</v>
      </c>
      <c r="DH14" s="61">
        <v>0</v>
      </c>
      <c r="DI14" s="61">
        <v>0</v>
      </c>
      <c r="DJ14" s="61">
        <v>0</v>
      </c>
      <c r="DK14" s="61">
        <v>0</v>
      </c>
      <c r="DL14" s="61">
        <v>0</v>
      </c>
      <c r="DM14" s="61">
        <v>0</v>
      </c>
      <c r="DN14" s="61">
        <v>0</v>
      </c>
      <c r="DO14" s="61">
        <v>0</v>
      </c>
      <c r="DP14" s="61">
        <v>0</v>
      </c>
      <c r="DQ14" s="61">
        <v>0</v>
      </c>
      <c r="DR14" s="61">
        <v>0</v>
      </c>
      <c r="DS14" s="61">
        <v>0</v>
      </c>
      <c r="DT14" s="61">
        <v>0</v>
      </c>
      <c r="DU14" s="61">
        <v>0</v>
      </c>
      <c r="DV14" s="61">
        <v>0</v>
      </c>
      <c r="DW14" s="61">
        <v>0</v>
      </c>
      <c r="DX14" s="61">
        <v>0</v>
      </c>
      <c r="DY14" s="61">
        <v>0</v>
      </c>
      <c r="DZ14" s="61">
        <v>0</v>
      </c>
      <c r="EA14" s="61">
        <v>0</v>
      </c>
      <c r="EB14" s="61">
        <v>0</v>
      </c>
      <c r="EC14" s="61">
        <v>0</v>
      </c>
      <c r="ED14" s="61">
        <v>0</v>
      </c>
      <c r="EE14" s="61">
        <v>0</v>
      </c>
      <c r="EF14" s="61">
        <v>0</v>
      </c>
      <c r="EG14" s="61">
        <v>0</v>
      </c>
      <c r="EH14" s="61">
        <v>0</v>
      </c>
      <c r="EI14" s="61">
        <v>0</v>
      </c>
      <c r="EJ14" s="61">
        <v>0</v>
      </c>
      <c r="EK14" s="61">
        <v>0</v>
      </c>
      <c r="EL14" s="61">
        <v>0</v>
      </c>
      <c r="EM14" s="61">
        <v>0</v>
      </c>
      <c r="EN14" s="61">
        <v>0</v>
      </c>
      <c r="EO14" s="61">
        <v>0</v>
      </c>
      <c r="EP14" s="61">
        <v>0</v>
      </c>
      <c r="EQ14" s="61">
        <v>0</v>
      </c>
      <c r="ER14" s="61">
        <v>0</v>
      </c>
      <c r="ES14" s="61">
        <v>0</v>
      </c>
      <c r="ET14" s="61">
        <v>0</v>
      </c>
      <c r="EU14" s="61">
        <v>0.05</v>
      </c>
      <c r="EV14" s="61">
        <v>0.01</v>
      </c>
      <c r="FA14" s="61">
        <v>17725491</v>
      </c>
      <c r="FB14" s="61">
        <v>0</v>
      </c>
      <c r="FC14" s="61">
        <v>285173</v>
      </c>
      <c r="FD14" s="61">
        <v>206181</v>
      </c>
      <c r="FE14" s="61">
        <v>482</v>
      </c>
      <c r="FF14" s="61">
        <v>0</v>
      </c>
      <c r="FG14" s="61">
        <v>0</v>
      </c>
      <c r="FH14" s="61">
        <v>0</v>
      </c>
      <c r="FI14" s="61">
        <v>0</v>
      </c>
      <c r="FJ14" s="61">
        <v>0</v>
      </c>
      <c r="FK14" s="61">
        <v>358</v>
      </c>
      <c r="FL14" s="61">
        <v>4132</v>
      </c>
      <c r="FM14" s="61">
        <v>-31</v>
      </c>
      <c r="FN14" s="61">
        <v>3633</v>
      </c>
      <c r="FO14" s="61">
        <v>1633</v>
      </c>
      <c r="FP14" s="61">
        <v>3633</v>
      </c>
      <c r="FQ14" s="61">
        <v>545</v>
      </c>
      <c r="FR14" s="61">
        <v>897523</v>
      </c>
      <c r="FS14" s="61">
        <v>6367</v>
      </c>
      <c r="FT14" s="61">
        <v>6368</v>
      </c>
      <c r="FU14" s="61">
        <v>6368</v>
      </c>
      <c r="FW14" s="61">
        <v>718</v>
      </c>
      <c r="FY14" s="61">
        <v>42.8</v>
      </c>
      <c r="FZ14" s="61">
        <v>0</v>
      </c>
      <c r="GA14" s="61">
        <v>60</v>
      </c>
      <c r="GB14" s="61">
        <v>49.4</v>
      </c>
      <c r="GC14" s="61">
        <v>5</v>
      </c>
      <c r="GD14" s="61">
        <v>61</v>
      </c>
      <c r="GE14" s="61">
        <v>61</v>
      </c>
      <c r="GF14" s="61">
        <v>0</v>
      </c>
      <c r="GG14" s="61">
        <v>31.2</v>
      </c>
      <c r="GH14" s="61">
        <v>31.2</v>
      </c>
      <c r="GI14" s="61">
        <v>40</v>
      </c>
      <c r="GJ14" s="61">
        <v>1</v>
      </c>
      <c r="GK14" s="61">
        <v>1</v>
      </c>
      <c r="GL14" s="61">
        <v>52.1</v>
      </c>
      <c r="GM14" s="61">
        <v>120</v>
      </c>
      <c r="GN14" s="61">
        <v>69.599999999999994</v>
      </c>
      <c r="GO14" s="61">
        <v>60</v>
      </c>
      <c r="GP14" s="61">
        <v>30</v>
      </c>
      <c r="GQ14" s="61">
        <v>6.9</v>
      </c>
      <c r="GR14" s="61">
        <v>0</v>
      </c>
      <c r="GS14" s="61">
        <v>75</v>
      </c>
      <c r="GT14" s="61">
        <v>65.5</v>
      </c>
      <c r="GU14" s="61">
        <v>0</v>
      </c>
      <c r="GV14" s="61">
        <v>0</v>
      </c>
      <c r="GW14" s="61">
        <v>0</v>
      </c>
      <c r="GX14" s="61">
        <v>0</v>
      </c>
      <c r="GY14" s="61">
        <v>40</v>
      </c>
      <c r="GZ14" s="61">
        <v>16.7</v>
      </c>
      <c r="HA14" s="61">
        <v>0</v>
      </c>
      <c r="HB14" s="61">
        <v>40</v>
      </c>
      <c r="HC14" s="61">
        <v>20.9</v>
      </c>
      <c r="HD14" s="61">
        <v>0</v>
      </c>
      <c r="HE14" s="61">
        <v>0</v>
      </c>
      <c r="HF14" s="61">
        <v>0</v>
      </c>
      <c r="HG14" s="61">
        <v>0</v>
      </c>
      <c r="HH14" s="61">
        <v>0</v>
      </c>
      <c r="HI14" s="61">
        <v>0</v>
      </c>
      <c r="HJ14" s="61">
        <v>0</v>
      </c>
      <c r="HK14" s="61">
        <v>0</v>
      </c>
      <c r="HL14" s="61">
        <v>0</v>
      </c>
      <c r="HM14" s="61">
        <v>0</v>
      </c>
      <c r="HN14" s="61">
        <v>0</v>
      </c>
      <c r="HO14" s="61">
        <v>0</v>
      </c>
      <c r="HP14" s="61">
        <v>0</v>
      </c>
      <c r="HQ14" s="61">
        <v>0</v>
      </c>
      <c r="HR14" s="61">
        <v>0</v>
      </c>
      <c r="HS14" s="61">
        <v>0</v>
      </c>
      <c r="HT14" s="61">
        <v>200</v>
      </c>
      <c r="HU14" s="61">
        <v>49.5</v>
      </c>
      <c r="HV14" s="61">
        <v>36</v>
      </c>
      <c r="HW14" s="61">
        <v>42.4</v>
      </c>
      <c r="HX14" s="61">
        <v>6.9</v>
      </c>
      <c r="HY14" s="61">
        <v>16.7</v>
      </c>
      <c r="HZ14" s="61">
        <v>0</v>
      </c>
      <c r="IA14" s="61">
        <v>19.7</v>
      </c>
      <c r="IB14" s="61">
        <v>20.9</v>
      </c>
      <c r="IC14" s="61">
        <v>0</v>
      </c>
      <c r="ID14" s="61">
        <v>120</v>
      </c>
      <c r="IE14" s="61">
        <v>0</v>
      </c>
      <c r="IF14" s="61">
        <v>2</v>
      </c>
      <c r="IG14" s="61">
        <v>0.9</v>
      </c>
      <c r="IH14" s="61">
        <v>0.2</v>
      </c>
      <c r="II14" s="61">
        <v>7.17</v>
      </c>
      <c r="IJ14" s="61">
        <v>3.5</v>
      </c>
      <c r="IK14" s="61">
        <v>229.2</v>
      </c>
      <c r="IL14" s="61">
        <v>26.76</v>
      </c>
      <c r="IM14" s="61">
        <v>26.73</v>
      </c>
      <c r="IN14" s="61">
        <v>26.78</v>
      </c>
      <c r="IO14" s="61">
        <v>0</v>
      </c>
      <c r="IP14" s="61">
        <v>0</v>
      </c>
      <c r="IQ14" s="61">
        <v>0</v>
      </c>
      <c r="IR14" s="61">
        <v>0</v>
      </c>
      <c r="IS14" s="61">
        <v>0</v>
      </c>
      <c r="IT14" s="61">
        <v>0</v>
      </c>
      <c r="IU14" s="61">
        <v>0</v>
      </c>
      <c r="IV14" s="61">
        <v>0</v>
      </c>
      <c r="IW14" s="61">
        <v>0</v>
      </c>
      <c r="IX14" s="61">
        <v>0</v>
      </c>
      <c r="IY14" s="61">
        <v>0</v>
      </c>
      <c r="IZ14" s="61">
        <v>0</v>
      </c>
      <c r="JA14" s="61">
        <v>0</v>
      </c>
      <c r="JB14" s="61">
        <v>0</v>
      </c>
      <c r="JC14" s="61">
        <v>0</v>
      </c>
      <c r="JD14" s="61">
        <v>0</v>
      </c>
      <c r="JE14" s="61">
        <v>0</v>
      </c>
      <c r="JF14" s="61">
        <v>0</v>
      </c>
      <c r="JG14" s="61">
        <v>0</v>
      </c>
      <c r="JH14" s="61">
        <v>0</v>
      </c>
      <c r="JI14" s="61">
        <v>0</v>
      </c>
      <c r="JJ14" s="61">
        <v>0</v>
      </c>
      <c r="JK14" s="61">
        <v>0</v>
      </c>
      <c r="JL14" s="61">
        <v>0</v>
      </c>
      <c r="JM14" s="61">
        <v>0</v>
      </c>
      <c r="JN14" s="61">
        <v>0</v>
      </c>
      <c r="JO14" s="61">
        <v>0</v>
      </c>
      <c r="JP14" s="61">
        <v>0</v>
      </c>
      <c r="JQ14" s="61">
        <v>0</v>
      </c>
      <c r="JR14" s="61">
        <v>0</v>
      </c>
      <c r="JS14" s="61">
        <v>0</v>
      </c>
      <c r="JT14" s="61">
        <v>0</v>
      </c>
      <c r="JU14" s="61">
        <v>0</v>
      </c>
      <c r="JV14" s="61">
        <v>0</v>
      </c>
      <c r="JW14" s="61">
        <v>0</v>
      </c>
      <c r="JX14" s="61">
        <v>0</v>
      </c>
      <c r="JY14" s="61">
        <v>0</v>
      </c>
      <c r="JZ14" s="61">
        <v>0</v>
      </c>
      <c r="KA14" s="61">
        <v>0</v>
      </c>
      <c r="KD14" s="61">
        <v>2</v>
      </c>
      <c r="KE14" s="61">
        <v>2</v>
      </c>
      <c r="KF14" s="61">
        <v>2</v>
      </c>
      <c r="KG14" s="61">
        <v>2</v>
      </c>
      <c r="KH14" s="61">
        <v>2</v>
      </c>
      <c r="KI14" s="61">
        <v>2</v>
      </c>
      <c r="KJ14" s="61">
        <v>2</v>
      </c>
      <c r="KK14" s="61">
        <v>2</v>
      </c>
      <c r="KL14" s="61">
        <v>2</v>
      </c>
      <c r="KM14" s="61">
        <v>2</v>
      </c>
      <c r="KN14" s="61">
        <v>2</v>
      </c>
      <c r="KO14" s="61">
        <v>2</v>
      </c>
      <c r="KP14" s="61">
        <v>2</v>
      </c>
      <c r="KQ14" s="61">
        <v>2</v>
      </c>
      <c r="KR14" s="61">
        <v>2</v>
      </c>
      <c r="KS14" s="61">
        <v>2</v>
      </c>
      <c r="KT14" s="61">
        <v>2</v>
      </c>
      <c r="KU14" s="61">
        <v>2</v>
      </c>
      <c r="KV14" s="61">
        <v>2</v>
      </c>
      <c r="KW14" s="61">
        <v>2</v>
      </c>
      <c r="KX14" s="61">
        <v>0</v>
      </c>
      <c r="KY14" s="61">
        <v>2.2999999999999998</v>
      </c>
      <c r="KZ14" s="61">
        <v>15.5</v>
      </c>
      <c r="LA14" s="61">
        <v>4.5999999999999996</v>
      </c>
      <c r="LB14" s="61">
        <v>6.9</v>
      </c>
      <c r="LC14" s="61">
        <v>9.1999999999999993</v>
      </c>
      <c r="LD14" s="61">
        <v>11.5</v>
      </c>
      <c r="LE14" s="61">
        <v>7.4</v>
      </c>
      <c r="LF14" s="61">
        <v>3.4</v>
      </c>
      <c r="LG14" s="61">
        <v>6.1</v>
      </c>
      <c r="LH14" s="61">
        <v>15.5</v>
      </c>
      <c r="LI14" s="61">
        <v>0</v>
      </c>
      <c r="LJ14" s="61">
        <v>0</v>
      </c>
      <c r="LK14" s="61">
        <v>2.2999999999999998</v>
      </c>
      <c r="LL14" s="61">
        <v>15.5</v>
      </c>
      <c r="LM14" s="61">
        <v>1</v>
      </c>
      <c r="LN14" s="61">
        <v>0</v>
      </c>
      <c r="LO14" s="61">
        <v>4.5999999999999996</v>
      </c>
      <c r="LP14" s="61">
        <v>0</v>
      </c>
      <c r="LQ14" s="61">
        <v>6.9</v>
      </c>
      <c r="LR14" s="61">
        <v>0</v>
      </c>
      <c r="LS14" s="61">
        <v>9.1999999999999993</v>
      </c>
      <c r="LT14" s="61">
        <v>0</v>
      </c>
      <c r="LU14" s="61">
        <v>11.5</v>
      </c>
      <c r="LV14" s="61">
        <v>0</v>
      </c>
      <c r="LW14" s="61">
        <v>7.4</v>
      </c>
      <c r="LX14" s="61">
        <v>1</v>
      </c>
      <c r="LY14" s="61">
        <v>3.4</v>
      </c>
      <c r="LZ14" s="61">
        <v>1</v>
      </c>
      <c r="MA14" s="61">
        <v>6.1</v>
      </c>
      <c r="MB14" s="61">
        <v>1</v>
      </c>
      <c r="MC14" s="61">
        <v>15.5</v>
      </c>
      <c r="MD14" s="61">
        <v>1</v>
      </c>
      <c r="ME14" s="61">
        <v>0</v>
      </c>
      <c r="MF14" s="61">
        <v>0</v>
      </c>
      <c r="MG14" s="61">
        <v>0</v>
      </c>
      <c r="MH14" s="61">
        <v>0</v>
      </c>
      <c r="MI14" s="61">
        <v>0</v>
      </c>
      <c r="MJ14" s="61">
        <v>0</v>
      </c>
      <c r="MK14" s="61">
        <v>0</v>
      </c>
      <c r="ML14" s="61">
        <v>0</v>
      </c>
      <c r="MM14" s="61">
        <v>0</v>
      </c>
      <c r="MN14" s="61">
        <v>0</v>
      </c>
      <c r="MO14" s="61">
        <v>0</v>
      </c>
      <c r="MP14" s="61">
        <v>0</v>
      </c>
      <c r="MQ14" s="61">
        <v>0</v>
      </c>
      <c r="MR14" s="61">
        <v>0</v>
      </c>
      <c r="MS14" s="61">
        <v>0</v>
      </c>
      <c r="MT14" s="61">
        <v>0</v>
      </c>
      <c r="MU14" s="61">
        <v>0</v>
      </c>
      <c r="MV14" s="61">
        <v>0</v>
      </c>
      <c r="MW14" s="61">
        <v>0</v>
      </c>
      <c r="MX14" s="61">
        <v>0</v>
      </c>
      <c r="MY14" s="61">
        <v>0</v>
      </c>
      <c r="MZ14" s="61">
        <v>0</v>
      </c>
      <c r="NA14" s="61">
        <v>0</v>
      </c>
      <c r="NB14" s="61">
        <v>0</v>
      </c>
      <c r="NC14" s="61">
        <v>0</v>
      </c>
      <c r="ND14" s="61">
        <v>0</v>
      </c>
      <c r="NE14" s="61">
        <v>0</v>
      </c>
      <c r="NF14" s="61">
        <v>0</v>
      </c>
      <c r="NG14" s="61">
        <v>0</v>
      </c>
      <c r="NH14" s="61">
        <v>0</v>
      </c>
      <c r="NI14" s="61">
        <v>0</v>
      </c>
      <c r="NJ14" s="61">
        <v>0</v>
      </c>
      <c r="NK14" s="61">
        <v>0</v>
      </c>
      <c r="NL14" s="61">
        <v>0</v>
      </c>
      <c r="NM14" s="61">
        <v>0</v>
      </c>
      <c r="NN14" s="61">
        <v>0</v>
      </c>
      <c r="NO14" s="61">
        <v>0</v>
      </c>
      <c r="NP14" s="61">
        <v>0</v>
      </c>
      <c r="NQ14" s="61">
        <v>0</v>
      </c>
      <c r="NR14" s="61">
        <v>0</v>
      </c>
      <c r="NS14" s="61">
        <v>0</v>
      </c>
      <c r="NT14" s="61">
        <v>0</v>
      </c>
      <c r="NU14" s="61">
        <v>0</v>
      </c>
      <c r="NV14" s="61">
        <v>0</v>
      </c>
      <c r="NW14" s="61">
        <v>0</v>
      </c>
      <c r="NX14" s="61">
        <v>0</v>
      </c>
      <c r="NY14" s="61">
        <v>0</v>
      </c>
      <c r="NZ14" s="61">
        <v>0</v>
      </c>
      <c r="OA14" s="61">
        <v>0</v>
      </c>
      <c r="OB14" s="61">
        <v>0</v>
      </c>
      <c r="OC14" s="61">
        <v>0</v>
      </c>
      <c r="OD14" s="61">
        <v>0</v>
      </c>
      <c r="OE14" s="61">
        <v>0</v>
      </c>
      <c r="OF14" s="61">
        <v>0</v>
      </c>
      <c r="OG14" s="61">
        <v>0</v>
      </c>
      <c r="OH14" s="61">
        <v>0</v>
      </c>
      <c r="OI14" s="61">
        <v>0</v>
      </c>
      <c r="OJ14" s="61">
        <v>0</v>
      </c>
      <c r="OK14" s="61">
        <v>0</v>
      </c>
      <c r="OL14" s="61">
        <v>0</v>
      </c>
      <c r="OM14" s="61">
        <v>0</v>
      </c>
      <c r="ON14" s="61">
        <v>0</v>
      </c>
      <c r="OO14" s="61">
        <v>0</v>
      </c>
      <c r="OP14" s="61">
        <v>0</v>
      </c>
      <c r="OQ14" s="61">
        <v>0</v>
      </c>
      <c r="OR14" s="61">
        <v>0</v>
      </c>
      <c r="OS14" s="61">
        <v>41.859518156644775</v>
      </c>
      <c r="OT14" s="61">
        <v>41.771465710524566</v>
      </c>
      <c r="OU14" s="61">
        <v>1</v>
      </c>
      <c r="OV14" s="61">
        <v>0</v>
      </c>
      <c r="OW14" s="61">
        <v>0</v>
      </c>
      <c r="OX14" s="61">
        <v>1</v>
      </c>
      <c r="OY14" s="61">
        <v>1</v>
      </c>
      <c r="OZ14" s="61">
        <v>1</v>
      </c>
      <c r="PA14" s="61">
        <v>1</v>
      </c>
      <c r="PB14" s="61">
        <v>1</v>
      </c>
      <c r="PC14" s="61">
        <v>1</v>
      </c>
      <c r="PD14" s="61">
        <v>1</v>
      </c>
      <c r="PE14" s="61">
        <v>1</v>
      </c>
      <c r="PF14" s="61">
        <v>1</v>
      </c>
      <c r="PG14" s="61">
        <v>1</v>
      </c>
      <c r="PH14" s="61">
        <v>1</v>
      </c>
      <c r="PI14" s="61">
        <v>1</v>
      </c>
      <c r="PJ14" s="61">
        <v>1</v>
      </c>
      <c r="PK14" s="61">
        <v>1</v>
      </c>
      <c r="PL14" s="61">
        <v>1</v>
      </c>
      <c r="PM14" s="61">
        <v>1</v>
      </c>
      <c r="PN14" s="61">
        <v>1</v>
      </c>
      <c r="PO14" s="61">
        <v>1</v>
      </c>
      <c r="PP14" s="61">
        <v>1</v>
      </c>
      <c r="PQ14" s="61">
        <v>1</v>
      </c>
      <c r="PR14" s="61">
        <v>1</v>
      </c>
      <c r="PS14" s="61">
        <v>1</v>
      </c>
      <c r="PT14" s="61">
        <v>1</v>
      </c>
      <c r="PU14" s="61">
        <v>1</v>
      </c>
      <c r="PV14" s="61">
        <v>0</v>
      </c>
      <c r="PW14" s="61">
        <v>0</v>
      </c>
      <c r="PX14" s="61">
        <v>0</v>
      </c>
      <c r="PY14" s="61">
        <v>0</v>
      </c>
      <c r="PZ14" s="61">
        <v>6320</v>
      </c>
      <c r="QA14" s="61">
        <v>20</v>
      </c>
      <c r="QB14" s="61">
        <v>0</v>
      </c>
      <c r="QC14" s="61">
        <v>2391</v>
      </c>
      <c r="QD14" s="61">
        <v>0</v>
      </c>
      <c r="QE14" s="61">
        <v>0</v>
      </c>
      <c r="QF14" s="61">
        <v>2391</v>
      </c>
      <c r="QG14" s="61">
        <v>-1.4</v>
      </c>
      <c r="QH14" s="61">
        <v>20.3</v>
      </c>
      <c r="QI14" s="61">
        <v>113.8</v>
      </c>
      <c r="QJ14" s="61">
        <v>0</v>
      </c>
      <c r="QK14" s="61">
        <v>0</v>
      </c>
      <c r="QL14" s="61">
        <v>0</v>
      </c>
      <c r="QM14" s="61">
        <v>0</v>
      </c>
      <c r="QN14" s="61">
        <v>0</v>
      </c>
      <c r="QO14" s="61">
        <v>0.1</v>
      </c>
      <c r="QP14" s="61">
        <v>0</v>
      </c>
      <c r="QQ14" s="61">
        <v>0</v>
      </c>
      <c r="QR14" s="61">
        <v>0</v>
      </c>
      <c r="QS14" s="61">
        <v>0</v>
      </c>
      <c r="QT14" s="61">
        <v>0</v>
      </c>
      <c r="QU14" s="61">
        <v>0</v>
      </c>
      <c r="QV14" s="61">
        <v>0</v>
      </c>
      <c r="QW14" s="61">
        <v>0</v>
      </c>
      <c r="QX14" s="61">
        <v>0</v>
      </c>
      <c r="QY14" s="61">
        <v>0</v>
      </c>
      <c r="QZ14" s="61">
        <v>222.4</v>
      </c>
      <c r="RA14" s="61">
        <v>100</v>
      </c>
      <c r="RB14" s="61">
        <v>150</v>
      </c>
      <c r="RC14" s="61">
        <v>0</v>
      </c>
      <c r="RD14" s="61">
        <v>-0.7</v>
      </c>
      <c r="RE14" s="61">
        <v>0</v>
      </c>
      <c r="RF14" s="61">
        <v>0</v>
      </c>
      <c r="RG14" s="61">
        <v>0</v>
      </c>
      <c r="RH14" s="61">
        <v>0</v>
      </c>
      <c r="RI14" s="61">
        <v>0</v>
      </c>
      <c r="RJ14" s="61">
        <v>0</v>
      </c>
      <c r="RK14" s="61">
        <v>0</v>
      </c>
      <c r="RL14" s="61">
        <v>0</v>
      </c>
      <c r="RM14" s="61">
        <v>0</v>
      </c>
      <c r="RN14" s="61">
        <v>0</v>
      </c>
      <c r="RO14" s="61">
        <v>0</v>
      </c>
      <c r="RP14" s="61">
        <v>20.7</v>
      </c>
      <c r="RQ14" s="61">
        <v>0</v>
      </c>
      <c r="RR14" s="61">
        <v>9.8000000000000007</v>
      </c>
      <c r="RS14" s="61">
        <v>0</v>
      </c>
      <c r="RT14" s="61">
        <v>0</v>
      </c>
      <c r="RU14" s="61">
        <v>0</v>
      </c>
      <c r="RV14" s="61">
        <v>0</v>
      </c>
      <c r="RW14" s="61">
        <v>0</v>
      </c>
      <c r="RX14" s="61">
        <v>0</v>
      </c>
      <c r="RY14" s="61">
        <v>0</v>
      </c>
      <c r="RZ14" s="61">
        <v>0</v>
      </c>
      <c r="SA14" s="61">
        <v>0</v>
      </c>
      <c r="SB14" s="61">
        <v>0</v>
      </c>
      <c r="SC14" s="61">
        <v>0</v>
      </c>
      <c r="SD14" s="61">
        <v>105.6</v>
      </c>
      <c r="SE14" s="61">
        <v>0</v>
      </c>
      <c r="SF14" s="61">
        <v>0</v>
      </c>
      <c r="SG14" s="61">
        <v>-0.1</v>
      </c>
      <c r="SH14" s="61">
        <v>-0.3</v>
      </c>
      <c r="SI14" s="61">
        <v>0.02</v>
      </c>
      <c r="SJ14" s="61">
        <v>2.33</v>
      </c>
      <c r="SK14" s="61">
        <v>3.63</v>
      </c>
      <c r="SL14" s="61">
        <v>199</v>
      </c>
      <c r="SM14" s="61">
        <v>223</v>
      </c>
      <c r="SN14" s="61">
        <v>188</v>
      </c>
      <c r="SO14" s="61">
        <v>23.33</v>
      </c>
      <c r="SP14" s="61">
        <v>1608060815355</v>
      </c>
      <c r="SQ14" s="61">
        <v>0</v>
      </c>
      <c r="SR14" s="61">
        <v>46</v>
      </c>
      <c r="SS14" s="61">
        <v>1.0469999999999999</v>
      </c>
      <c r="ST14" s="61">
        <v>0</v>
      </c>
      <c r="SU14" s="61">
        <v>0</v>
      </c>
      <c r="SV14" s="61">
        <v>0</v>
      </c>
      <c r="SW14" s="61">
        <v>0</v>
      </c>
      <c r="SX14" s="61">
        <v>33.020000000000003</v>
      </c>
      <c r="SY14" s="61">
        <v>0</v>
      </c>
      <c r="TA14" s="61">
        <v>633</v>
      </c>
      <c r="TF14" s="61">
        <v>0</v>
      </c>
      <c r="TG14" s="61">
        <v>0</v>
      </c>
      <c r="TH14" s="61">
        <v>0</v>
      </c>
      <c r="TI14" s="61">
        <v>0</v>
      </c>
      <c r="TJ14" s="61">
        <v>0</v>
      </c>
      <c r="TK14" s="61">
        <v>0</v>
      </c>
      <c r="TL14" s="61">
        <v>0</v>
      </c>
      <c r="TM14" s="61">
        <v>0</v>
      </c>
      <c r="TN14" s="61">
        <v>0</v>
      </c>
      <c r="TO14" s="61">
        <v>0</v>
      </c>
      <c r="TP14" s="61">
        <v>0</v>
      </c>
      <c r="TQ14" s="61">
        <v>0</v>
      </c>
      <c r="TR14" s="61">
        <v>69</v>
      </c>
      <c r="TS14" s="61">
        <v>70</v>
      </c>
      <c r="TT14" s="61">
        <v>69</v>
      </c>
      <c r="TU14" s="61">
        <v>71</v>
      </c>
      <c r="TV14" s="61">
        <v>69</v>
      </c>
      <c r="TW14" s="61">
        <v>70</v>
      </c>
      <c r="TX14" s="61">
        <v>68</v>
      </c>
      <c r="TY14" s="61">
        <v>67</v>
      </c>
      <c r="TZ14" s="61">
        <v>66</v>
      </c>
      <c r="UA14" s="61">
        <v>65</v>
      </c>
      <c r="UB14" s="61">
        <v>71</v>
      </c>
      <c r="UC14" s="61">
        <v>71</v>
      </c>
      <c r="UD14" s="61">
        <v>69</v>
      </c>
      <c r="UE14" s="61">
        <v>69</v>
      </c>
      <c r="UF14" s="61">
        <v>71</v>
      </c>
      <c r="UG14" s="61">
        <v>73</v>
      </c>
      <c r="UH14" s="61">
        <v>70</v>
      </c>
      <c r="UI14" s="61">
        <v>70</v>
      </c>
      <c r="UJ14" s="61">
        <v>67</v>
      </c>
      <c r="UK14" s="61">
        <v>64</v>
      </c>
      <c r="UL14" s="61">
        <v>0</v>
      </c>
      <c r="UM14" s="61">
        <v>0</v>
      </c>
      <c r="UN14" s="61">
        <v>0</v>
      </c>
      <c r="UO14" s="61">
        <v>0</v>
      </c>
      <c r="UP14" s="61">
        <v>68</v>
      </c>
      <c r="UQ14" s="61">
        <v>519</v>
      </c>
      <c r="UR14" s="61">
        <v>73</v>
      </c>
      <c r="US14" s="61">
        <v>525</v>
      </c>
      <c r="UT14" s="61">
        <v>65</v>
      </c>
      <c r="UU14" s="61">
        <v>516</v>
      </c>
      <c r="UV14" s="61">
        <v>0</v>
      </c>
      <c r="UW14" s="61">
        <v>128</v>
      </c>
      <c r="UX14" s="61">
        <v>66</v>
      </c>
      <c r="UY14" s="61">
        <v>0</v>
      </c>
      <c r="UZ14" s="61">
        <v>0</v>
      </c>
      <c r="VA14" s="61">
        <v>9</v>
      </c>
      <c r="WR14" s="61">
        <v>0</v>
      </c>
      <c r="WS14" s="61">
        <v>1</v>
      </c>
      <c r="WT14" s="61">
        <v>0</v>
      </c>
      <c r="WU14" s="61">
        <v>0</v>
      </c>
      <c r="WV14" s="61">
        <v>0</v>
      </c>
      <c r="WW14" s="61">
        <v>0</v>
      </c>
      <c r="WX14" s="61">
        <v>0</v>
      </c>
      <c r="WY14" s="61">
        <v>0</v>
      </c>
      <c r="WZ14" s="61">
        <v>4223862</v>
      </c>
      <c r="XA14" s="61">
        <v>0</v>
      </c>
      <c r="XD14" s="61">
        <v>0</v>
      </c>
      <c r="XF14" s="61">
        <v>1</v>
      </c>
      <c r="XG14" s="61">
        <v>0</v>
      </c>
      <c r="XH14" s="61">
        <v>0</v>
      </c>
      <c r="XI14" s="61">
        <v>0</v>
      </c>
      <c r="XJ14" s="61">
        <v>0</v>
      </c>
      <c r="XK14" s="61">
        <v>0</v>
      </c>
      <c r="XL14" s="61">
        <v>0</v>
      </c>
      <c r="XM14" s="61">
        <v>0</v>
      </c>
      <c r="XN14" s="61">
        <v>27.8</v>
      </c>
      <c r="XO14" s="61">
        <v>25.7</v>
      </c>
      <c r="XR14" s="61">
        <v>29</v>
      </c>
      <c r="XS14" s="61">
        <v>29.7</v>
      </c>
      <c r="XT14" s="61">
        <v>29.9</v>
      </c>
      <c r="XU14" s="61">
        <v>0</v>
      </c>
      <c r="XZ14" s="61">
        <v>7</v>
      </c>
      <c r="YA14" s="61">
        <v>1606659591673</v>
      </c>
      <c r="YC14" s="61">
        <v>0</v>
      </c>
      <c r="YD14" s="61">
        <v>0</v>
      </c>
      <c r="YE14" s="61">
        <v>0</v>
      </c>
      <c r="YF14" s="61">
        <v>0</v>
      </c>
      <c r="YG14" s="61">
        <v>10064</v>
      </c>
      <c r="YH14" s="61">
        <v>5821</v>
      </c>
      <c r="YI14" s="61">
        <v>10056</v>
      </c>
      <c r="YJ14" s="61">
        <v>5801</v>
      </c>
      <c r="YK14" s="61">
        <v>10084</v>
      </c>
      <c r="YL14" s="61">
        <v>5816</v>
      </c>
      <c r="YM14" s="61">
        <v>0</v>
      </c>
      <c r="YN14" s="61">
        <v>0</v>
      </c>
      <c r="YO14" s="61">
        <v>0</v>
      </c>
      <c r="YP14" s="61">
        <v>0</v>
      </c>
      <c r="YQ14" s="61">
        <v>0</v>
      </c>
      <c r="YR14" s="61">
        <v>0</v>
      </c>
      <c r="YS14" s="61">
        <v>0</v>
      </c>
      <c r="YT14" s="61">
        <v>23282</v>
      </c>
      <c r="YU14" s="61">
        <v>2586</v>
      </c>
      <c r="YV14" s="61">
        <v>9</v>
      </c>
      <c r="YW14" s="61">
        <v>0.158</v>
      </c>
      <c r="YX14" s="61">
        <v>4158</v>
      </c>
      <c r="YY14" s="61">
        <v>2.21</v>
      </c>
      <c r="YZ14" s="61">
        <v>0.4</v>
      </c>
      <c r="ZA14" s="61">
        <v>0.1</v>
      </c>
      <c r="ZB14" s="61">
        <v>-0.04</v>
      </c>
      <c r="ZD14" s="61">
        <v>0</v>
      </c>
      <c r="ZE14" s="61">
        <v>65.5</v>
      </c>
      <c r="ZF14" s="61">
        <v>33.5</v>
      </c>
      <c r="ZG14" s="61">
        <v>0</v>
      </c>
      <c r="ZH14" s="61">
        <v>49.4</v>
      </c>
      <c r="ZI14" s="61">
        <v>61</v>
      </c>
      <c r="ZJ14" s="61">
        <v>59.9</v>
      </c>
      <c r="ZK14" s="61">
        <v>0</v>
      </c>
      <c r="ZL14" s="61">
        <v>0</v>
      </c>
      <c r="ZM14" s="61">
        <v>0</v>
      </c>
      <c r="ZN14" s="61">
        <v>16</v>
      </c>
      <c r="ZO14" s="61">
        <v>16</v>
      </c>
      <c r="ZP14" s="61">
        <v>16</v>
      </c>
      <c r="ZQ14" s="61">
        <v>16</v>
      </c>
      <c r="ZR14" s="61">
        <v>16</v>
      </c>
      <c r="ZS14" s="61">
        <v>16</v>
      </c>
      <c r="ZT14" s="61">
        <v>16</v>
      </c>
      <c r="ZU14" s="61">
        <v>16</v>
      </c>
      <c r="ZV14" s="61">
        <v>16</v>
      </c>
      <c r="ZW14" s="61">
        <v>16</v>
      </c>
      <c r="ZX14" s="61">
        <v>16</v>
      </c>
      <c r="ZY14" s="61">
        <v>16</v>
      </c>
      <c r="ZZ14" s="61">
        <v>16</v>
      </c>
      <c r="AAA14" s="61">
        <v>16</v>
      </c>
      <c r="AAB14" s="61">
        <v>16</v>
      </c>
      <c r="AAC14" s="61">
        <v>16</v>
      </c>
      <c r="AAD14" s="61">
        <v>16</v>
      </c>
      <c r="AAE14" s="61">
        <v>16</v>
      </c>
      <c r="AAF14" s="61">
        <v>16</v>
      </c>
      <c r="AAG14" s="61">
        <v>16</v>
      </c>
      <c r="AAH14" s="61">
        <v>16</v>
      </c>
      <c r="AAI14" s="61">
        <v>0</v>
      </c>
      <c r="AAJ14" s="61">
        <v>0</v>
      </c>
      <c r="AAK14" s="61">
        <v>0</v>
      </c>
      <c r="AAL14" s="61">
        <v>0</v>
      </c>
      <c r="AAM14" s="61">
        <v>73.3</v>
      </c>
      <c r="AAN14" s="61">
        <v>72.5</v>
      </c>
      <c r="AAO14" s="61">
        <v>0</v>
      </c>
      <c r="AAP14" s="61">
        <v>0</v>
      </c>
      <c r="AAQ14" s="61">
        <v>71.3</v>
      </c>
      <c r="AAR14" s="61">
        <v>73</v>
      </c>
      <c r="AAS14" s="61">
        <v>72.099999999999994</v>
      </c>
      <c r="AAT14" s="61">
        <v>73.2</v>
      </c>
      <c r="AAU14" s="61">
        <v>72.5</v>
      </c>
      <c r="AAV14" s="61">
        <v>73.2</v>
      </c>
      <c r="AAW14" s="61">
        <v>71.2</v>
      </c>
      <c r="AAX14" s="61">
        <v>70.2</v>
      </c>
      <c r="AAY14" s="61">
        <v>1.26</v>
      </c>
      <c r="AAZ14" s="61">
        <v>1.26</v>
      </c>
      <c r="ABA14" s="61">
        <v>0</v>
      </c>
      <c r="ABB14" s="61">
        <v>0</v>
      </c>
      <c r="ABC14" s="61">
        <v>1.26</v>
      </c>
      <c r="ABD14" s="61">
        <v>1.26</v>
      </c>
      <c r="ABE14" s="61">
        <v>1.26</v>
      </c>
      <c r="ABF14" s="61">
        <v>1.26</v>
      </c>
      <c r="ABG14" s="61">
        <v>1.26</v>
      </c>
      <c r="ABH14" s="61">
        <v>1.26</v>
      </c>
      <c r="ABI14" s="61">
        <v>1.26</v>
      </c>
      <c r="ABJ14" s="61">
        <v>1.26</v>
      </c>
      <c r="ABK14" s="61">
        <v>1</v>
      </c>
      <c r="ABL14" s="61">
        <v>1</v>
      </c>
      <c r="ABM14" s="61">
        <v>0</v>
      </c>
      <c r="ABN14" s="61">
        <v>0</v>
      </c>
      <c r="ABO14" s="61">
        <v>1</v>
      </c>
      <c r="ABP14" s="61">
        <v>1</v>
      </c>
      <c r="ABQ14" s="61">
        <v>1</v>
      </c>
      <c r="ABR14" s="61">
        <v>1</v>
      </c>
      <c r="ABS14" s="61">
        <v>1</v>
      </c>
      <c r="ABT14" s="61">
        <v>1</v>
      </c>
      <c r="ABU14" s="61">
        <v>1</v>
      </c>
      <c r="ABV14" s="61">
        <v>1</v>
      </c>
      <c r="ABW14" s="61">
        <v>88</v>
      </c>
      <c r="ABX14" s="61">
        <v>88</v>
      </c>
      <c r="ABY14" s="61">
        <v>0</v>
      </c>
      <c r="ABZ14" s="61">
        <v>0</v>
      </c>
      <c r="ACA14" s="61">
        <v>88</v>
      </c>
      <c r="ACB14" s="61">
        <v>88</v>
      </c>
      <c r="ACC14" s="61">
        <v>88</v>
      </c>
      <c r="ACD14" s="61">
        <v>88</v>
      </c>
      <c r="ACE14" s="61">
        <v>88</v>
      </c>
      <c r="ACF14" s="61">
        <v>88</v>
      </c>
      <c r="ACG14" s="61">
        <v>88</v>
      </c>
      <c r="ACH14" s="61">
        <v>88</v>
      </c>
      <c r="ACI14" s="61">
        <v>6381.7</v>
      </c>
      <c r="ACJ14" s="61">
        <v>6381.8</v>
      </c>
      <c r="ACK14" s="61">
        <v>0</v>
      </c>
      <c r="ACL14" s="61">
        <v>0</v>
      </c>
      <c r="ACM14" s="61">
        <v>6381.7</v>
      </c>
      <c r="ACN14" s="61">
        <v>6381.8</v>
      </c>
      <c r="ACO14" s="61">
        <v>6381.7</v>
      </c>
      <c r="ACP14" s="61">
        <v>6381.7</v>
      </c>
      <c r="ACQ14" s="61">
        <v>6381.8</v>
      </c>
      <c r="ACR14" s="61">
        <v>6381.7</v>
      </c>
      <c r="ACS14" s="61">
        <v>6381.8</v>
      </c>
      <c r="ACT14" s="61">
        <v>6381.8</v>
      </c>
      <c r="ACU14" s="61">
        <v>2018</v>
      </c>
      <c r="ACV14" s="61">
        <v>2018</v>
      </c>
      <c r="ACW14" s="61">
        <v>8</v>
      </c>
      <c r="ACX14" s="61">
        <v>3</v>
      </c>
      <c r="ACY14" s="61">
        <v>0</v>
      </c>
      <c r="ACZ14" s="61">
        <v>0</v>
      </c>
      <c r="ADA14" s="61">
        <v>0</v>
      </c>
      <c r="ADB14" s="61">
        <v>0</v>
      </c>
      <c r="ADC14" s="61">
        <v>0</v>
      </c>
      <c r="ADD14" s="61">
        <v>0</v>
      </c>
      <c r="ADE14" s="61">
        <v>8</v>
      </c>
      <c r="ADF14" s="61">
        <v>3</v>
      </c>
      <c r="ADG14" s="61">
        <v>2018</v>
      </c>
      <c r="ADH14" s="61">
        <v>8</v>
      </c>
      <c r="ADI14" s="61">
        <v>3</v>
      </c>
      <c r="ADJ14" s="61">
        <v>2018</v>
      </c>
      <c r="ADK14" s="61">
        <v>8</v>
      </c>
      <c r="ADL14" s="61">
        <v>3</v>
      </c>
      <c r="ADM14" s="61">
        <v>2018</v>
      </c>
      <c r="ADN14" s="61">
        <v>8</v>
      </c>
      <c r="ADO14" s="61">
        <v>3</v>
      </c>
      <c r="ADP14" s="61">
        <v>2018</v>
      </c>
      <c r="ADQ14" s="61">
        <v>8</v>
      </c>
      <c r="ADR14" s="61">
        <v>3</v>
      </c>
      <c r="ADS14" s="61">
        <v>2018</v>
      </c>
      <c r="ADT14" s="61">
        <v>8</v>
      </c>
      <c r="ADU14" s="61">
        <v>3</v>
      </c>
      <c r="ADV14" s="61">
        <v>2018</v>
      </c>
      <c r="ADW14" s="61">
        <v>8</v>
      </c>
      <c r="ADX14" s="61">
        <v>3</v>
      </c>
      <c r="ADY14" s="61">
        <v>2018</v>
      </c>
      <c r="ADZ14" s="61">
        <v>9</v>
      </c>
      <c r="AEA14" s="61">
        <v>3</v>
      </c>
      <c r="AEB14" s="61">
        <v>2018</v>
      </c>
      <c r="AEC14" s="61">
        <v>8</v>
      </c>
      <c r="AED14" s="61">
        <v>3</v>
      </c>
      <c r="AEE14" s="61">
        <v>39505</v>
      </c>
      <c r="AEF14" s="61">
        <v>39522</v>
      </c>
      <c r="AEG14" s="61">
        <v>0</v>
      </c>
      <c r="AEH14" s="61">
        <v>0</v>
      </c>
      <c r="AEI14" s="61">
        <v>39466</v>
      </c>
      <c r="AEJ14" s="61">
        <v>39467</v>
      </c>
      <c r="AEK14" s="61">
        <v>39503</v>
      </c>
      <c r="AEL14" s="61">
        <v>39504</v>
      </c>
      <c r="AEM14" s="61">
        <v>39520</v>
      </c>
      <c r="AEN14" s="61">
        <v>39526</v>
      </c>
      <c r="AEO14" s="61">
        <v>39531</v>
      </c>
      <c r="AEP14" s="61">
        <v>39529</v>
      </c>
      <c r="AEQ14" s="61">
        <v>7.73</v>
      </c>
      <c r="AER14" s="61">
        <v>7.73</v>
      </c>
      <c r="AES14" s="61">
        <v>0</v>
      </c>
      <c r="AET14" s="61">
        <v>0</v>
      </c>
      <c r="AEU14" s="61">
        <v>7.73</v>
      </c>
      <c r="AEV14" s="61">
        <v>7.73</v>
      </c>
      <c r="AEW14" s="61">
        <v>7.73</v>
      </c>
      <c r="AEX14" s="61">
        <v>7.73</v>
      </c>
      <c r="AEY14" s="61">
        <v>7.73</v>
      </c>
      <c r="AEZ14" s="61">
        <v>7.73</v>
      </c>
      <c r="AFA14" s="61">
        <v>7.73</v>
      </c>
      <c r="AFB14" s="61">
        <v>7.73</v>
      </c>
      <c r="AFC14" s="61">
        <v>0</v>
      </c>
      <c r="AFD14" s="61">
        <v>0</v>
      </c>
      <c r="AFE14" s="61">
        <v>0</v>
      </c>
      <c r="AFF14" s="61">
        <v>0</v>
      </c>
      <c r="AFG14" s="61">
        <v>0</v>
      </c>
      <c r="AFH14" s="61">
        <v>0</v>
      </c>
      <c r="AFI14" s="61">
        <v>0</v>
      </c>
      <c r="AFJ14" s="61">
        <v>0</v>
      </c>
      <c r="AFK14" s="61">
        <v>0</v>
      </c>
      <c r="AFL14" s="61">
        <v>0</v>
      </c>
      <c r="AFM14" s="61">
        <v>0</v>
      </c>
      <c r="AFN14" s="61">
        <v>0</v>
      </c>
      <c r="AFO14" s="61">
        <v>0</v>
      </c>
      <c r="AFP14" s="61">
        <v>0</v>
      </c>
      <c r="AFQ14" s="61">
        <v>0</v>
      </c>
      <c r="AFR14" s="61">
        <v>0</v>
      </c>
      <c r="AFS14" s="61">
        <v>0</v>
      </c>
      <c r="AFT14" s="61">
        <v>0</v>
      </c>
      <c r="AFU14" s="61">
        <v>0</v>
      </c>
      <c r="AFV14" s="61">
        <v>0</v>
      </c>
      <c r="AFW14" s="61">
        <v>0</v>
      </c>
      <c r="AFX14" s="61">
        <v>0</v>
      </c>
      <c r="AFY14" s="61">
        <v>0</v>
      </c>
      <c r="AFZ14" s="61">
        <v>0</v>
      </c>
      <c r="AGA14" s="61">
        <v>0</v>
      </c>
      <c r="AGB14" s="61">
        <v>0</v>
      </c>
      <c r="AGC14" s="61">
        <v>0</v>
      </c>
      <c r="AGD14" s="61">
        <v>0</v>
      </c>
      <c r="AGE14" s="61">
        <v>0</v>
      </c>
      <c r="AGF14" s="61">
        <v>0</v>
      </c>
      <c r="AGG14" s="61">
        <v>0</v>
      </c>
      <c r="AGH14" s="61">
        <v>0</v>
      </c>
      <c r="AGI14" s="61">
        <v>0</v>
      </c>
      <c r="AGJ14" s="61">
        <v>0</v>
      </c>
      <c r="AGK14" s="61">
        <v>40</v>
      </c>
      <c r="AGL14" s="61">
        <v>0</v>
      </c>
      <c r="AGM14" s="61">
        <v>0</v>
      </c>
      <c r="AGN14" s="61">
        <v>0</v>
      </c>
      <c r="AGO14" s="61">
        <v>0</v>
      </c>
      <c r="AGP14" s="61">
        <v>0</v>
      </c>
      <c r="AGQ14" s="61">
        <v>0</v>
      </c>
      <c r="AGR14" s="61">
        <v>0</v>
      </c>
      <c r="AGS14" s="61">
        <v>0</v>
      </c>
      <c r="AGT14" s="61">
        <v>0</v>
      </c>
      <c r="AGU14" s="61">
        <v>0</v>
      </c>
      <c r="AGV14" s="61">
        <v>0</v>
      </c>
      <c r="AGW14" s="61">
        <v>0</v>
      </c>
      <c r="AGX14" s="61">
        <v>0</v>
      </c>
      <c r="AGY14" s="61">
        <v>0</v>
      </c>
      <c r="AGZ14" s="61">
        <v>0</v>
      </c>
      <c r="AHA14" s="61">
        <v>0</v>
      </c>
      <c r="AHB14" s="61">
        <v>0</v>
      </c>
      <c r="AHC14" s="61">
        <v>0</v>
      </c>
      <c r="AHD14" s="61">
        <v>0</v>
      </c>
      <c r="AHE14" s="61">
        <v>0</v>
      </c>
      <c r="AHF14" s="61">
        <v>0</v>
      </c>
      <c r="AHG14" s="61">
        <v>0</v>
      </c>
      <c r="AHH14" s="61">
        <v>0</v>
      </c>
      <c r="AHI14" s="61">
        <v>0</v>
      </c>
      <c r="AHJ14" s="61">
        <v>0</v>
      </c>
      <c r="AHK14" s="61">
        <v>0</v>
      </c>
      <c r="AHL14" s="61">
        <v>0</v>
      </c>
      <c r="AHM14" s="61">
        <v>0</v>
      </c>
      <c r="AHN14" s="61">
        <v>0</v>
      </c>
      <c r="AHO14" s="61">
        <v>0</v>
      </c>
      <c r="AHP14" s="61">
        <v>0</v>
      </c>
      <c r="AHQ14" s="61">
        <v>0</v>
      </c>
      <c r="AHR14" s="61">
        <v>0</v>
      </c>
      <c r="AHS14" s="61">
        <v>0</v>
      </c>
      <c r="AHT14" s="61">
        <v>0</v>
      </c>
      <c r="AHU14" s="61">
        <v>0</v>
      </c>
      <c r="AHV14" s="61">
        <v>0</v>
      </c>
      <c r="AHW14" s="61">
        <v>0</v>
      </c>
      <c r="AHX14" s="61">
        <v>0</v>
      </c>
      <c r="AHY14" s="61">
        <v>0</v>
      </c>
      <c r="AHZ14" s="61">
        <v>0</v>
      </c>
      <c r="AIA14" s="61">
        <v>0</v>
      </c>
      <c r="AIB14" s="61">
        <v>0</v>
      </c>
      <c r="AIC14" s="61">
        <v>0</v>
      </c>
      <c r="AID14" s="61">
        <v>0</v>
      </c>
      <c r="AIE14" s="61">
        <v>0</v>
      </c>
      <c r="AIF14" s="61">
        <v>0</v>
      </c>
      <c r="AIG14" s="61">
        <v>0</v>
      </c>
      <c r="AIH14" s="61">
        <v>0</v>
      </c>
      <c r="AII14" s="61">
        <v>0</v>
      </c>
      <c r="AIJ14" s="61">
        <v>0</v>
      </c>
      <c r="AIK14" s="61">
        <v>0</v>
      </c>
      <c r="AIL14" s="61">
        <v>0</v>
      </c>
      <c r="AIM14" s="61">
        <v>0</v>
      </c>
      <c r="AIN14" s="61">
        <v>0</v>
      </c>
      <c r="AIO14" s="61">
        <v>0</v>
      </c>
      <c r="AIP14" s="61">
        <v>0</v>
      </c>
      <c r="AIQ14" s="61">
        <v>0</v>
      </c>
      <c r="AIR14" s="61">
        <v>0</v>
      </c>
      <c r="AIS14" s="61">
        <v>0</v>
      </c>
      <c r="AIU14" s="61">
        <v>0</v>
      </c>
      <c r="AIV14" s="61">
        <v>0</v>
      </c>
      <c r="AIW14" s="61">
        <v>0</v>
      </c>
      <c r="AIX14" s="61">
        <v>0</v>
      </c>
      <c r="AIY14" s="61">
        <v>0</v>
      </c>
      <c r="AIZ14" s="61">
        <v>0</v>
      </c>
      <c r="AJA14" s="61">
        <v>0</v>
      </c>
      <c r="AJB14" s="61">
        <v>0</v>
      </c>
      <c r="AJC14" s="61">
        <v>0</v>
      </c>
      <c r="AJD14" s="61">
        <v>0</v>
      </c>
      <c r="AJE14" s="61">
        <v>0</v>
      </c>
      <c r="AJF14" s="61">
        <v>0</v>
      </c>
      <c r="AJG14" s="61">
        <v>0</v>
      </c>
      <c r="AJH14" s="61">
        <v>0</v>
      </c>
      <c r="AJI14" s="61">
        <v>0</v>
      </c>
      <c r="AJJ14" s="61">
        <v>0</v>
      </c>
      <c r="AJK14" s="61">
        <v>0</v>
      </c>
      <c r="AJL14" s="61">
        <v>0</v>
      </c>
      <c r="AJM14" s="61">
        <v>0</v>
      </c>
      <c r="AJN14" s="61">
        <v>0</v>
      </c>
      <c r="AJO14" s="61">
        <v>0</v>
      </c>
      <c r="AJP14" s="61">
        <v>0</v>
      </c>
      <c r="AJQ14" s="61">
        <v>0</v>
      </c>
      <c r="AJR14" s="61">
        <v>0</v>
      </c>
      <c r="AJS14" s="61">
        <v>0</v>
      </c>
      <c r="AJT14" s="61">
        <v>0</v>
      </c>
      <c r="AJU14" s="61">
        <v>0</v>
      </c>
      <c r="AJV14" s="61">
        <v>0</v>
      </c>
      <c r="AJW14" s="61">
        <v>0</v>
      </c>
      <c r="AJX14" s="61">
        <v>0</v>
      </c>
      <c r="AJY14" s="61">
        <v>0</v>
      </c>
      <c r="AJZ14" s="61">
        <v>0</v>
      </c>
      <c r="AKA14" s="61">
        <v>0</v>
      </c>
      <c r="AKB14" s="61">
        <v>0</v>
      </c>
      <c r="AKC14" s="61">
        <v>0</v>
      </c>
      <c r="AKD14" s="61">
        <v>0</v>
      </c>
      <c r="AKE14" s="61">
        <v>0</v>
      </c>
      <c r="AKF14" s="61">
        <v>0</v>
      </c>
      <c r="AKG14" s="61">
        <v>0</v>
      </c>
      <c r="AKH14" s="61">
        <v>0</v>
      </c>
      <c r="AKI14" s="61">
        <v>0</v>
      </c>
      <c r="AKJ14" s="61">
        <v>0</v>
      </c>
      <c r="AKK14" s="61">
        <v>0</v>
      </c>
      <c r="AKL14" s="61">
        <v>0</v>
      </c>
      <c r="AKM14" s="61">
        <v>0</v>
      </c>
      <c r="AKN14" s="61">
        <v>0</v>
      </c>
      <c r="AKO14" s="61">
        <v>0</v>
      </c>
      <c r="AKP14" s="61">
        <v>0</v>
      </c>
      <c r="AKQ14" s="61">
        <v>0</v>
      </c>
      <c r="AKR14" s="61">
        <v>0</v>
      </c>
      <c r="AKS14" s="61">
        <v>0</v>
      </c>
      <c r="AKT14" s="61">
        <v>0</v>
      </c>
      <c r="AKU14" s="61">
        <v>0</v>
      </c>
      <c r="AKV14" s="61">
        <v>0</v>
      </c>
      <c r="AKW14" s="61">
        <v>0</v>
      </c>
      <c r="AKX14" s="61">
        <v>0</v>
      </c>
      <c r="AKY14" s="61">
        <v>0</v>
      </c>
      <c r="AKZ14" s="61">
        <v>0</v>
      </c>
      <c r="ALA14" s="61">
        <v>0</v>
      </c>
      <c r="ALB14" s="61">
        <v>0</v>
      </c>
      <c r="ALC14" s="61">
        <v>0</v>
      </c>
      <c r="ALD14" s="61">
        <v>0</v>
      </c>
      <c r="ALE14" s="61">
        <v>0</v>
      </c>
      <c r="ALF14" s="61">
        <v>0</v>
      </c>
      <c r="ALG14" s="61">
        <v>0</v>
      </c>
      <c r="ALH14" s="61">
        <v>0</v>
      </c>
      <c r="ALI14" s="61">
        <v>0</v>
      </c>
      <c r="ALJ14" s="61">
        <v>0</v>
      </c>
      <c r="ALK14" s="61">
        <v>0.65800000000000003</v>
      </c>
      <c r="ALL14" s="61">
        <v>0.3</v>
      </c>
      <c r="ALM14" s="61">
        <v>0</v>
      </c>
      <c r="ALN14" s="61">
        <v>0</v>
      </c>
      <c r="ALO14" s="61">
        <v>0</v>
      </c>
      <c r="ALP14" s="61">
        <v>0</v>
      </c>
      <c r="ALQ14" s="61">
        <v>7.73</v>
      </c>
      <c r="ALR14" s="61">
        <v>7.62</v>
      </c>
      <c r="ALS14" s="61">
        <v>7.78</v>
      </c>
      <c r="ALT14" s="61">
        <v>7.76</v>
      </c>
      <c r="ALU14" s="61">
        <v>7.85</v>
      </c>
      <c r="ALV14" s="61">
        <v>7.78</v>
      </c>
      <c r="ALW14" s="61">
        <v>7.67</v>
      </c>
      <c r="ALX14" s="61">
        <v>7.89</v>
      </c>
      <c r="ALY14" s="61">
        <v>7.75</v>
      </c>
      <c r="ALZ14" s="61">
        <v>7.74</v>
      </c>
      <c r="AMA14" s="61">
        <v>7.51</v>
      </c>
      <c r="AMB14" s="61">
        <v>7.53</v>
      </c>
      <c r="AMC14" s="61">
        <v>7.77</v>
      </c>
      <c r="AMD14" s="61">
        <v>7.54</v>
      </c>
      <c r="AME14" s="61">
        <v>7.6</v>
      </c>
      <c r="AMF14" s="61">
        <v>7.61</v>
      </c>
      <c r="AMG14" s="61">
        <v>7.66</v>
      </c>
      <c r="AMH14" s="61">
        <v>7.68</v>
      </c>
      <c r="AMI14" s="61">
        <v>7.67</v>
      </c>
      <c r="AMJ14" s="61">
        <v>7.62</v>
      </c>
      <c r="AMO14" s="61">
        <v>-0.17</v>
      </c>
      <c r="AMP14" s="61">
        <v>-0.25</v>
      </c>
      <c r="AMQ14" s="61">
        <v>-0.15</v>
      </c>
      <c r="AMR14" s="61">
        <v>0.05</v>
      </c>
      <c r="AMS14" s="61">
        <v>-0.19</v>
      </c>
      <c r="AMT14" s="61">
        <v>-0.16</v>
      </c>
      <c r="AMU14" s="61">
        <v>-0.17</v>
      </c>
      <c r="AMV14" s="61">
        <v>-0.24</v>
      </c>
      <c r="AMW14" s="61">
        <v>-0.32</v>
      </c>
      <c r="AMX14" s="61">
        <v>-0.26</v>
      </c>
      <c r="AMY14" s="61">
        <v>-0.18</v>
      </c>
      <c r="AMZ14" s="61">
        <v>-0.34</v>
      </c>
      <c r="ANA14" s="61">
        <v>-0.24</v>
      </c>
      <c r="ANB14" s="61">
        <v>-0.05</v>
      </c>
      <c r="ANC14" s="61">
        <v>-0.1</v>
      </c>
      <c r="AND14" s="61">
        <v>-0.34</v>
      </c>
      <c r="ANE14" s="61">
        <v>-0.17</v>
      </c>
      <c r="ANF14" s="61">
        <v>-0.4</v>
      </c>
      <c r="ANG14" s="61">
        <v>-0.22</v>
      </c>
      <c r="ANH14" s="61">
        <v>-0.28999999999999998</v>
      </c>
      <c r="ANM14" s="61">
        <v>7.76</v>
      </c>
      <c r="ANN14" s="61">
        <v>7.8</v>
      </c>
      <c r="ANO14" s="61">
        <v>7.74</v>
      </c>
      <c r="ANP14" s="61">
        <v>8.07</v>
      </c>
      <c r="ANQ14" s="61">
        <v>7.82</v>
      </c>
      <c r="ANR14" s="61">
        <v>7.85</v>
      </c>
      <c r="ANS14" s="61">
        <v>7.63</v>
      </c>
      <c r="ANT14" s="61">
        <v>7.78</v>
      </c>
      <c r="ANU14" s="61">
        <v>7.76</v>
      </c>
      <c r="ANV14" s="61">
        <v>7.58</v>
      </c>
      <c r="ANW14" s="61">
        <v>7.87</v>
      </c>
      <c r="ANX14" s="61">
        <v>7.65</v>
      </c>
      <c r="ANY14" s="61">
        <v>7.87</v>
      </c>
      <c r="ANZ14" s="61">
        <v>7.75</v>
      </c>
      <c r="AOA14" s="61">
        <v>7.8</v>
      </c>
      <c r="AOB14" s="61">
        <v>7.58</v>
      </c>
      <c r="AOC14" s="61">
        <v>7.54</v>
      </c>
      <c r="AOD14" s="61">
        <v>7.7</v>
      </c>
      <c r="AOE14" s="61">
        <v>7.78</v>
      </c>
      <c r="AOF14" s="61">
        <v>7.59</v>
      </c>
      <c r="AOK14" s="61">
        <v>-0.43</v>
      </c>
      <c r="AOL14" s="61">
        <v>-0.23</v>
      </c>
      <c r="AOM14" s="61">
        <v>-0.42</v>
      </c>
      <c r="AON14" s="61">
        <v>-0.19</v>
      </c>
      <c r="AOO14" s="61">
        <v>-0.26</v>
      </c>
      <c r="AOP14" s="61">
        <v>-0.18</v>
      </c>
      <c r="AOQ14" s="61">
        <v>-0.28000000000000003</v>
      </c>
      <c r="AOR14" s="61">
        <v>-0.3</v>
      </c>
      <c r="AOS14" s="61">
        <v>-0.27</v>
      </c>
      <c r="AOT14" s="61">
        <v>-0.27</v>
      </c>
      <c r="AOU14" s="61">
        <v>-0.19</v>
      </c>
      <c r="AOV14" s="61">
        <v>-0.08</v>
      </c>
      <c r="AOW14" s="61">
        <v>-0.2</v>
      </c>
      <c r="AOX14" s="61">
        <v>-0.17</v>
      </c>
      <c r="AOY14" s="61">
        <v>-0.37</v>
      </c>
      <c r="AOZ14" s="61">
        <v>-0.25</v>
      </c>
      <c r="APA14" s="61">
        <v>-0.19</v>
      </c>
      <c r="APB14" s="61">
        <v>-0.35</v>
      </c>
      <c r="APC14" s="61">
        <v>-0.26</v>
      </c>
      <c r="APD14" s="61">
        <v>-0.28000000000000003</v>
      </c>
      <c r="API14" s="61">
        <v>18925</v>
      </c>
      <c r="APJ14" s="61">
        <v>0</v>
      </c>
      <c r="APK14" s="61">
        <v>3879.8</v>
      </c>
      <c r="APL14" s="61">
        <v>0</v>
      </c>
      <c r="APM14" s="61">
        <v>0</v>
      </c>
      <c r="APN14" s="61">
        <v>0.02</v>
      </c>
      <c r="APO14" s="61">
        <v>0.02</v>
      </c>
      <c r="APP14" s="61">
        <v>0</v>
      </c>
      <c r="APQ14" s="61">
        <v>1.04</v>
      </c>
      <c r="APR14" s="61">
        <v>1.04</v>
      </c>
      <c r="APS14" s="61">
        <v>0</v>
      </c>
      <c r="APT14" s="61" t="s">
        <v>7682</v>
      </c>
      <c r="APU14" s="61" t="s">
        <v>7739</v>
      </c>
      <c r="APV14" s="61" t="s">
        <v>7682</v>
      </c>
      <c r="APW14" s="61" t="s">
        <v>7703</v>
      </c>
      <c r="APX14" s="61" t="s">
        <v>7702</v>
      </c>
      <c r="APY14" s="61" t="s">
        <v>7740</v>
      </c>
      <c r="APZ14" s="61" t="s">
        <v>7741</v>
      </c>
      <c r="AQA14" s="61" t="s">
        <v>7701</v>
      </c>
      <c r="AQB14" s="61" t="s">
        <v>7682</v>
      </c>
      <c r="AQC14" s="61" t="s">
        <v>7742</v>
      </c>
      <c r="AQD14" s="61" t="s">
        <v>7682</v>
      </c>
      <c r="AQE14" s="61" t="s">
        <v>7682</v>
      </c>
      <c r="AQF14" s="61" t="s">
        <v>7743</v>
      </c>
      <c r="AQG14" s="61" t="s">
        <v>7702</v>
      </c>
      <c r="AQH14" s="61" t="s">
        <v>7704</v>
      </c>
      <c r="AQI14" s="61" t="s">
        <v>7744</v>
      </c>
      <c r="AQJ14" s="61" t="s">
        <v>7745</v>
      </c>
      <c r="AQK14" s="61" t="s">
        <v>7707</v>
      </c>
      <c r="AQL14" s="61" t="s">
        <v>7682</v>
      </c>
      <c r="AQM14" s="61" t="s">
        <v>7707</v>
      </c>
      <c r="AQN14" s="61" t="s">
        <v>7746</v>
      </c>
      <c r="AQO14" s="61" t="s">
        <v>7679</v>
      </c>
      <c r="AQP14" s="61" t="s">
        <v>7679</v>
      </c>
      <c r="AQQ14" s="61" t="s">
        <v>7723</v>
      </c>
      <c r="AQR14" s="61" t="s">
        <v>7747</v>
      </c>
      <c r="AQS14" s="61" t="s">
        <v>7748</v>
      </c>
      <c r="AQT14" s="61" t="s">
        <v>7736</v>
      </c>
      <c r="AQU14" s="61" t="s">
        <v>7709</v>
      </c>
      <c r="AQV14" s="61" t="s">
        <v>7712</v>
      </c>
      <c r="AQW14" s="61" t="s">
        <v>7713</v>
      </c>
      <c r="AQX14" s="61" t="s">
        <v>20</v>
      </c>
      <c r="AQY14" s="61">
        <v>0</v>
      </c>
      <c r="AQZ14" s="61">
        <v>0</v>
      </c>
      <c r="ARA14" s="61">
        <v>0</v>
      </c>
      <c r="ARB14" s="61">
        <v>0</v>
      </c>
      <c r="ARC14" s="61">
        <v>0</v>
      </c>
      <c r="ARD14" s="61">
        <v>0</v>
      </c>
      <c r="ARE14" s="61">
        <v>0</v>
      </c>
      <c r="ARF14" s="61">
        <v>0</v>
      </c>
      <c r="ARG14" s="61">
        <v>0</v>
      </c>
      <c r="ARH14" s="61">
        <v>0</v>
      </c>
      <c r="ARI14" s="61">
        <v>0</v>
      </c>
      <c r="ARJ14" s="61">
        <v>0</v>
      </c>
      <c r="ARK14" s="61">
        <v>0</v>
      </c>
      <c r="ARL14" s="61">
        <v>0</v>
      </c>
      <c r="ARM14" s="61">
        <v>0</v>
      </c>
      <c r="ARN14" s="61">
        <v>0</v>
      </c>
      <c r="ARO14" s="61">
        <v>0</v>
      </c>
      <c r="ARP14" s="61">
        <v>0</v>
      </c>
      <c r="ARQ14" s="61">
        <v>0</v>
      </c>
      <c r="ARR14" s="61">
        <v>0</v>
      </c>
      <c r="ARS14" s="61">
        <v>0</v>
      </c>
      <c r="ART14" s="61">
        <v>0</v>
      </c>
      <c r="ARU14" s="61">
        <v>0</v>
      </c>
      <c r="ARV14" s="61">
        <v>0</v>
      </c>
      <c r="ARW14" s="61">
        <v>0</v>
      </c>
      <c r="ARX14" s="61">
        <v>0</v>
      </c>
      <c r="ARY14" s="61">
        <v>0</v>
      </c>
      <c r="ARZ14" s="61">
        <v>1085</v>
      </c>
      <c r="ATE14" s="61">
        <v>-1</v>
      </c>
      <c r="ATF14" s="61">
        <v>3</v>
      </c>
      <c r="ATG14" s="61">
        <v>1</v>
      </c>
      <c r="ATH14" s="61" t="s">
        <v>7714</v>
      </c>
      <c r="ATI14" s="61">
        <v>1E-4</v>
      </c>
      <c r="ATJ14" s="61">
        <v>1607949584000</v>
      </c>
      <c r="ATK14" s="61">
        <v>1</v>
      </c>
      <c r="ATL14" s="61">
        <v>1</v>
      </c>
      <c r="ATM14" s="61">
        <v>0.17</v>
      </c>
      <c r="ATN14" s="61">
        <v>1</v>
      </c>
      <c r="ATO14" s="61" t="s">
        <v>7714</v>
      </c>
      <c r="ATP14" s="61">
        <v>3233</v>
      </c>
      <c r="ATQ14" s="61">
        <v>1</v>
      </c>
      <c r="ATR14" s="61">
        <v>1607472000000</v>
      </c>
      <c r="ATS14" s="61" t="s">
        <v>7714</v>
      </c>
      <c r="ATT14" s="61" t="s">
        <v>7714</v>
      </c>
      <c r="ATU14" s="61" t="s">
        <v>7714</v>
      </c>
      <c r="ATV14" s="61">
        <v>0.04</v>
      </c>
      <c r="ATW14" s="61">
        <v>5.91</v>
      </c>
      <c r="ATX14" s="61">
        <v>14</v>
      </c>
      <c r="ATY14" s="61" t="s">
        <v>7714</v>
      </c>
      <c r="ATZ14" s="61">
        <v>2</v>
      </c>
      <c r="AUA14" s="61">
        <v>1E-3</v>
      </c>
      <c r="AUB14" s="61">
        <v>1</v>
      </c>
      <c r="AUC14" s="61">
        <v>1</v>
      </c>
      <c r="AUD14" s="61">
        <v>1</v>
      </c>
      <c r="AUE14" s="61">
        <v>1</v>
      </c>
      <c r="AUF14" s="61">
        <v>0</v>
      </c>
      <c r="AUG14" s="61">
        <v>0</v>
      </c>
      <c r="AUH14" s="61">
        <v>1705</v>
      </c>
      <c r="AUI14" s="61">
        <v>13</v>
      </c>
      <c r="AUJ14" s="61">
        <v>3.3599999999999998E-2</v>
      </c>
      <c r="AUK14" s="61">
        <v>1</v>
      </c>
      <c r="AUL14" s="61">
        <v>1607943600000</v>
      </c>
      <c r="AUM14" s="61">
        <v>2</v>
      </c>
      <c r="AUN14" s="61">
        <v>1</v>
      </c>
      <c r="AUO14" s="61">
        <v>4</v>
      </c>
      <c r="AUP14" s="61">
        <v>2.68</v>
      </c>
      <c r="AUQ14" s="61">
        <v>3.2</v>
      </c>
      <c r="AUR14" s="61">
        <v>1015633</v>
      </c>
      <c r="AUS14" s="61">
        <v>1</v>
      </c>
      <c r="AUT14" s="61">
        <v>1</v>
      </c>
      <c r="AUU14" s="61">
        <v>6224</v>
      </c>
      <c r="AUV14" s="61">
        <v>1</v>
      </c>
      <c r="AUW14" s="61">
        <v>15.2</v>
      </c>
      <c r="AUX14" s="61">
        <v>145</v>
      </c>
      <c r="AUY14" s="61">
        <v>0.05</v>
      </c>
      <c r="AUZ14" s="61">
        <v>4.07E-2</v>
      </c>
      <c r="AVE14" s="61" t="s">
        <v>8070</v>
      </c>
      <c r="AVF14" s="61">
        <v>60</v>
      </c>
      <c r="AVJ14" s="61">
        <v>3997</v>
      </c>
      <c r="AVK14" s="61">
        <v>8.81</v>
      </c>
      <c r="AVL14" s="61">
        <v>2</v>
      </c>
      <c r="AVM14" s="61">
        <v>2</v>
      </c>
      <c r="AVO14" s="61">
        <v>0</v>
      </c>
      <c r="AVP14" s="61">
        <v>0</v>
      </c>
      <c r="AVQ14" s="61">
        <v>50.01</v>
      </c>
      <c r="AVR14" s="61">
        <v>50.02</v>
      </c>
      <c r="AVS14" s="61">
        <v>100</v>
      </c>
      <c r="AVT14" s="61">
        <v>100</v>
      </c>
      <c r="AVU14" s="61">
        <v>100</v>
      </c>
      <c r="AVV14" s="61">
        <v>100</v>
      </c>
      <c r="AVW14" s="61">
        <v>100</v>
      </c>
      <c r="AVY14" s="61">
        <v>0</v>
      </c>
      <c r="AWA14" s="61">
        <v>100</v>
      </c>
      <c r="AWB14" s="61">
        <v>100</v>
      </c>
      <c r="AWC14" s="61">
        <v>0</v>
      </c>
      <c r="AWD14" s="61">
        <v>0</v>
      </c>
      <c r="AWE14" s="61">
        <v>0</v>
      </c>
      <c r="AWF14" s="61">
        <v>0</v>
      </c>
      <c r="AWG14" s="61">
        <v>0</v>
      </c>
      <c r="AWH14" s="61">
        <v>0</v>
      </c>
      <c r="AWJ14" s="61">
        <v>0</v>
      </c>
      <c r="AWK14" s="61">
        <v>100</v>
      </c>
      <c r="AWL14" s="61">
        <v>100</v>
      </c>
      <c r="AWM14" s="61">
        <v>100</v>
      </c>
      <c r="AWN14" s="61">
        <v>0</v>
      </c>
      <c r="AWO14" s="61">
        <v>0</v>
      </c>
      <c r="AWP14" s="61">
        <v>100</v>
      </c>
      <c r="AWQ14" s="61">
        <v>0</v>
      </c>
      <c r="AWR14" s="61">
        <v>0</v>
      </c>
      <c r="AWS14" s="61">
        <v>100</v>
      </c>
      <c r="AWT14" s="61">
        <v>1</v>
      </c>
      <c r="AXA14" s="61">
        <v>0</v>
      </c>
      <c r="AXB14" s="61">
        <v>0</v>
      </c>
      <c r="AXC14" s="61">
        <v>12</v>
      </c>
      <c r="AXD14" s="61">
        <v>5</v>
      </c>
      <c r="AXE14" s="61">
        <v>16</v>
      </c>
      <c r="AXF14" s="61">
        <v>0</v>
      </c>
      <c r="AXG14" s="61">
        <v>0</v>
      </c>
      <c r="AXH14" s="61">
        <v>8</v>
      </c>
      <c r="AXI14" s="61">
        <v>40</v>
      </c>
      <c r="AXJ14" s="61">
        <v>0</v>
      </c>
      <c r="AXL14" s="61">
        <v>20</v>
      </c>
      <c r="AXM14" s="61">
        <v>1</v>
      </c>
      <c r="AXN14" s="61">
        <v>0</v>
      </c>
      <c r="AXO14" s="61">
        <v>970</v>
      </c>
      <c r="AXP14" s="61">
        <v>40</v>
      </c>
      <c r="AXQ14" s="61">
        <v>0</v>
      </c>
      <c r="AXR14" s="61">
        <v>0</v>
      </c>
      <c r="AXS14" s="61">
        <v>0</v>
      </c>
      <c r="AXT14" s="61">
        <v>0</v>
      </c>
      <c r="AXU14" s="61">
        <v>0</v>
      </c>
      <c r="AXV14" s="61">
        <v>0</v>
      </c>
      <c r="AXW14" s="61">
        <v>0</v>
      </c>
      <c r="AXX14" s="61">
        <v>0</v>
      </c>
      <c r="AXY14" s="61">
        <v>9</v>
      </c>
      <c r="AXZ14" s="61">
        <v>0</v>
      </c>
      <c r="AYA14" s="61">
        <v>1</v>
      </c>
      <c r="AYB14" s="61">
        <v>1</v>
      </c>
      <c r="AYC14" s="61">
        <v>1</v>
      </c>
      <c r="AYD14" s="61">
        <v>1.4</v>
      </c>
      <c r="AYE14" s="61">
        <v>1.5</v>
      </c>
      <c r="AYF14" s="61">
        <v>20</v>
      </c>
      <c r="AYG14" s="61">
        <v>80</v>
      </c>
      <c r="AYH14" s="61">
        <v>60</v>
      </c>
      <c r="AYI14" s="61">
        <v>30</v>
      </c>
      <c r="AYJ14" s="61">
        <v>30</v>
      </c>
      <c r="AYK14" s="61">
        <v>60</v>
      </c>
      <c r="AYL14" s="61">
        <v>30</v>
      </c>
      <c r="AYM14" s="61">
        <v>30</v>
      </c>
      <c r="AYN14" s="61">
        <v>0</v>
      </c>
      <c r="AYO14" s="61">
        <v>2</v>
      </c>
      <c r="AYP14" s="61">
        <v>20</v>
      </c>
      <c r="AYQ14" s="61">
        <v>15</v>
      </c>
      <c r="AYR14" s="61">
        <v>80</v>
      </c>
      <c r="AYS14" s="61">
        <v>1</v>
      </c>
      <c r="AYT14" s="61">
        <v>0</v>
      </c>
      <c r="AYU14" s="61">
        <v>11</v>
      </c>
      <c r="AYV14" s="61">
        <v>1</v>
      </c>
      <c r="AYW14" s="61">
        <v>0</v>
      </c>
      <c r="AYX14" s="61">
        <v>0</v>
      </c>
      <c r="AYY14" s="61">
        <v>0</v>
      </c>
      <c r="AYZ14" s="61">
        <v>0</v>
      </c>
      <c r="AZA14" s="61">
        <v>7</v>
      </c>
      <c r="AZF14" s="61">
        <v>500</v>
      </c>
      <c r="AZG14" s="61">
        <v>7000</v>
      </c>
      <c r="AZH14" s="61">
        <v>300</v>
      </c>
      <c r="AZI14" s="61">
        <v>1150</v>
      </c>
      <c r="AZK14" s="61">
        <v>1800</v>
      </c>
      <c r="AZU14" s="61">
        <v>0</v>
      </c>
      <c r="AZZ14" s="61">
        <v>0</v>
      </c>
      <c r="BAA14" s="61">
        <v>0</v>
      </c>
      <c r="BAB14" s="61">
        <v>0</v>
      </c>
      <c r="BAC14" s="61">
        <v>0</v>
      </c>
      <c r="BAD14" s="61">
        <v>25</v>
      </c>
      <c r="BAE14" s="61">
        <v>0</v>
      </c>
      <c r="BAF14" s="61">
        <v>0</v>
      </c>
      <c r="BAG14" s="61">
        <v>2</v>
      </c>
      <c r="BAH14" s="61">
        <v>2</v>
      </c>
      <c r="BAI14" s="61">
        <v>20</v>
      </c>
      <c r="BAJ14" s="61">
        <v>25</v>
      </c>
      <c r="BAK14" s="61">
        <v>35</v>
      </c>
      <c r="BAQ14" s="61">
        <v>0</v>
      </c>
      <c r="BAR14" s="61">
        <v>0</v>
      </c>
      <c r="BAS14" s="61">
        <v>0</v>
      </c>
      <c r="BAT14" s="61">
        <v>120</v>
      </c>
      <c r="BAU14" s="61">
        <v>0</v>
      </c>
      <c r="BAV14" s="61">
        <v>2</v>
      </c>
      <c r="BAW14" s="61">
        <v>2</v>
      </c>
      <c r="BAX14" s="61">
        <v>2</v>
      </c>
      <c r="BAY14" s="61">
        <v>2</v>
      </c>
      <c r="BAZ14" s="61">
        <v>60</v>
      </c>
      <c r="BBA14" s="61">
        <v>60</v>
      </c>
      <c r="BBB14" s="61">
        <v>60</v>
      </c>
      <c r="BBC14" s="61">
        <v>60</v>
      </c>
      <c r="BBD14" s="61">
        <v>1</v>
      </c>
      <c r="BBE14" s="61">
        <v>50</v>
      </c>
      <c r="BBF14" s="61">
        <v>50</v>
      </c>
      <c r="BBH14" s="61">
        <v>0</v>
      </c>
      <c r="BBI14" s="61">
        <v>0</v>
      </c>
      <c r="BBK14" s="61">
        <v>-600</v>
      </c>
      <c r="BBL14" s="61">
        <v>-600</v>
      </c>
      <c r="BBM14" s="61">
        <v>6</v>
      </c>
      <c r="BBN14" s="61">
        <v>0</v>
      </c>
      <c r="BBO14" s="61">
        <v>50</v>
      </c>
      <c r="BBP14" s="61">
        <v>1500</v>
      </c>
      <c r="BBQ14" s="61">
        <v>5.6</v>
      </c>
      <c r="BBR14" s="61">
        <v>6.7</v>
      </c>
      <c r="BBS14" s="61">
        <v>6.9</v>
      </c>
      <c r="BBT14" s="61">
        <v>0.1</v>
      </c>
      <c r="BBU14" s="61">
        <v>3</v>
      </c>
      <c r="BBV14" s="61">
        <v>0.1</v>
      </c>
      <c r="BBW14" s="61">
        <v>0</v>
      </c>
      <c r="BBX14" s="61">
        <v>1</v>
      </c>
      <c r="BBY14" s="61">
        <v>0</v>
      </c>
      <c r="BBZ14" s="61">
        <v>500</v>
      </c>
      <c r="BCA14" s="61">
        <v>7000</v>
      </c>
      <c r="BCB14" s="61">
        <v>70</v>
      </c>
      <c r="BCC14" s="61">
        <v>-500</v>
      </c>
      <c r="BCF14" s="61">
        <v>2.5</v>
      </c>
      <c r="BCH14" s="61">
        <v>0</v>
      </c>
      <c r="BCI14" s="61">
        <v>0</v>
      </c>
      <c r="BCJ14" s="61">
        <v>0.2</v>
      </c>
      <c r="BCK14" s="61">
        <v>4.2</v>
      </c>
      <c r="BCM14" s="61">
        <v>10</v>
      </c>
      <c r="BCN14" s="61">
        <v>0</v>
      </c>
      <c r="BCR14" s="61">
        <v>0</v>
      </c>
      <c r="BCT14" s="61">
        <v>5</v>
      </c>
      <c r="BCU14" s="61">
        <v>5</v>
      </c>
      <c r="BCV14" s="61">
        <v>5</v>
      </c>
      <c r="BCW14" s="61">
        <v>5</v>
      </c>
      <c r="BCX14" s="61">
        <v>5</v>
      </c>
      <c r="BCY14" s="61">
        <v>60</v>
      </c>
      <c r="BCZ14" s="61">
        <v>28</v>
      </c>
      <c r="BDA14" s="61">
        <v>40</v>
      </c>
      <c r="BDB14" s="61">
        <v>30</v>
      </c>
      <c r="BDC14" s="61">
        <v>50</v>
      </c>
      <c r="BDD14" s="61">
        <v>180</v>
      </c>
      <c r="BDE14" s="61">
        <v>28</v>
      </c>
      <c r="BDF14" s="61">
        <v>40</v>
      </c>
      <c r="BDG14" s="61">
        <v>0</v>
      </c>
      <c r="BDH14" s="61">
        <v>100</v>
      </c>
      <c r="BDI14" s="61">
        <v>0</v>
      </c>
      <c r="BDJ14" s="61">
        <v>0</v>
      </c>
      <c r="BDK14" s="61">
        <v>100</v>
      </c>
      <c r="BDL14" s="61">
        <v>0</v>
      </c>
      <c r="BDM14" s="61">
        <v>20</v>
      </c>
      <c r="BDN14" s="61">
        <v>2</v>
      </c>
      <c r="BDO14" s="61">
        <v>0</v>
      </c>
      <c r="BDP14" s="61">
        <v>0</v>
      </c>
      <c r="BDQ14" s="61">
        <v>0</v>
      </c>
      <c r="BDR14" s="61">
        <v>0</v>
      </c>
      <c r="BDS14" s="61">
        <v>0</v>
      </c>
      <c r="BDT14" s="61">
        <v>100</v>
      </c>
      <c r="BDU14" s="61">
        <v>0</v>
      </c>
      <c r="BDV14" s="61">
        <v>0</v>
      </c>
      <c r="BDW14" s="61">
        <v>100</v>
      </c>
      <c r="BDX14" s="61">
        <v>0</v>
      </c>
      <c r="BDY14" s="61">
        <v>10</v>
      </c>
      <c r="BDZ14" s="61">
        <v>2</v>
      </c>
      <c r="BEA14" s="61">
        <v>10</v>
      </c>
      <c r="BEB14" s="61">
        <v>2</v>
      </c>
      <c r="BEC14" s="61">
        <v>1</v>
      </c>
      <c r="BED14" s="61">
        <v>1</v>
      </c>
      <c r="BEE14" s="61">
        <v>0</v>
      </c>
      <c r="BEF14" s="61">
        <v>0</v>
      </c>
      <c r="BEG14" s="61">
        <v>0</v>
      </c>
      <c r="BEH14" s="61">
        <v>100</v>
      </c>
      <c r="BEI14" s="61">
        <v>0</v>
      </c>
      <c r="BEJ14" s="61">
        <v>0</v>
      </c>
      <c r="BEK14" s="61">
        <v>100</v>
      </c>
      <c r="BEL14" s="61">
        <v>0</v>
      </c>
      <c r="BEM14" s="61">
        <v>10</v>
      </c>
      <c r="BEN14" s="61">
        <v>2</v>
      </c>
      <c r="BEO14" s="61">
        <v>10</v>
      </c>
      <c r="BEP14" s="61">
        <v>2</v>
      </c>
      <c r="BEQ14" s="61">
        <v>1</v>
      </c>
      <c r="BER14" s="61">
        <v>1</v>
      </c>
      <c r="BES14" s="61">
        <v>0</v>
      </c>
      <c r="BET14" s="61">
        <v>100</v>
      </c>
      <c r="BEU14" s="61">
        <v>10</v>
      </c>
      <c r="BEV14" s="61">
        <v>-100</v>
      </c>
      <c r="BEW14" s="61">
        <v>10</v>
      </c>
      <c r="BEX14" s="61">
        <v>250</v>
      </c>
      <c r="BEY14" s="61">
        <v>-250</v>
      </c>
      <c r="BEZ14" s="61">
        <v>0</v>
      </c>
      <c r="BFA14" s="61">
        <v>0</v>
      </c>
      <c r="BFB14" s="61">
        <v>0</v>
      </c>
      <c r="BFC14" s="61">
        <v>0</v>
      </c>
      <c r="BFD14" s="61">
        <v>0</v>
      </c>
      <c r="BFE14" s="61">
        <v>0</v>
      </c>
      <c r="BFF14" s="61">
        <v>0</v>
      </c>
      <c r="BFG14" s="61">
        <v>0</v>
      </c>
      <c r="BFH14" s="61">
        <v>0</v>
      </c>
      <c r="BFI14" s="61">
        <v>10</v>
      </c>
      <c r="BFJ14" s="61">
        <v>0</v>
      </c>
      <c r="BFK14" s="61">
        <v>4</v>
      </c>
      <c r="BFL14" s="61">
        <v>0</v>
      </c>
      <c r="BXX14" s="61">
        <v>0</v>
      </c>
      <c r="BXY14" s="61">
        <v>5</v>
      </c>
      <c r="BXZ14" s="61">
        <v>0</v>
      </c>
      <c r="BYA14" s="61">
        <v>0</v>
      </c>
      <c r="BYB14" s="61">
        <v>0</v>
      </c>
      <c r="BYC14" s="61">
        <v>0</v>
      </c>
      <c r="BYD14" s="61">
        <v>0</v>
      </c>
      <c r="BYE14" s="61">
        <v>0</v>
      </c>
      <c r="BYF14" s="61">
        <v>2</v>
      </c>
      <c r="BYG14" s="61">
        <v>0</v>
      </c>
      <c r="BYH14" s="61">
        <v>0</v>
      </c>
      <c r="BYI14" s="61">
        <v>0</v>
      </c>
      <c r="BYJ14" s="61">
        <v>0</v>
      </c>
      <c r="BYK14" s="61">
        <v>0</v>
      </c>
      <c r="BYL14" s="61">
        <v>0</v>
      </c>
      <c r="BYM14" s="61">
        <v>2</v>
      </c>
      <c r="BYN14" s="61">
        <v>0</v>
      </c>
      <c r="BYO14" s="61">
        <v>0</v>
      </c>
      <c r="BYP14" s="61">
        <v>0</v>
      </c>
      <c r="BYQ14" s="61">
        <v>0</v>
      </c>
      <c r="BYR14" s="61">
        <v>0</v>
      </c>
      <c r="BYS14" s="61">
        <v>0</v>
      </c>
      <c r="BYT14" s="61">
        <v>2</v>
      </c>
      <c r="BYU14" s="61">
        <v>0</v>
      </c>
      <c r="BYV14" s="61">
        <v>0</v>
      </c>
      <c r="BYW14" s="61">
        <v>0</v>
      </c>
      <c r="BYX14" s="61">
        <v>0</v>
      </c>
      <c r="BYY14" s="61">
        <v>0</v>
      </c>
      <c r="BYZ14" s="61">
        <v>0</v>
      </c>
      <c r="BZA14" s="61">
        <v>2</v>
      </c>
      <c r="BZB14" s="61">
        <v>0</v>
      </c>
      <c r="BZC14" s="61">
        <v>0</v>
      </c>
      <c r="BZD14" s="61">
        <v>0</v>
      </c>
      <c r="BZE14" s="61">
        <v>0</v>
      </c>
      <c r="BZF14" s="61">
        <v>0</v>
      </c>
      <c r="BZG14" s="61">
        <v>0</v>
      </c>
      <c r="BZH14" s="61">
        <v>2</v>
      </c>
      <c r="BZI14" s="61">
        <v>0</v>
      </c>
      <c r="BZJ14" s="61">
        <v>0</v>
      </c>
      <c r="BZK14" s="61">
        <v>0</v>
      </c>
      <c r="BZL14" s="61">
        <v>0</v>
      </c>
      <c r="BZM14" s="61">
        <v>0</v>
      </c>
      <c r="BZN14" s="61">
        <v>0</v>
      </c>
      <c r="BZO14" s="61">
        <v>2</v>
      </c>
      <c r="BZP14" s="61">
        <v>0</v>
      </c>
      <c r="BZQ14" s="61">
        <v>0</v>
      </c>
      <c r="BZR14" s="61">
        <v>0</v>
      </c>
      <c r="BZS14" s="61">
        <v>0</v>
      </c>
      <c r="BZT14" s="61">
        <v>0</v>
      </c>
      <c r="BZU14" s="61">
        <v>1</v>
      </c>
      <c r="BZV14" s="61">
        <v>0</v>
      </c>
      <c r="BZW14" s="61">
        <v>0</v>
      </c>
      <c r="BZX14" s="61">
        <v>2</v>
      </c>
      <c r="BZY14" s="61">
        <v>0</v>
      </c>
      <c r="BZZ14" s="61">
        <v>0</v>
      </c>
      <c r="CAA14" s="61">
        <v>0</v>
      </c>
      <c r="CAB14" s="61">
        <v>0</v>
      </c>
      <c r="CAC14" s="61">
        <v>0</v>
      </c>
      <c r="CAD14" s="61">
        <v>6</v>
      </c>
      <c r="CAE14" s="61">
        <v>0</v>
      </c>
      <c r="CAF14" s="61">
        <v>1</v>
      </c>
      <c r="CAG14" s="61">
        <v>0</v>
      </c>
      <c r="CAH14" s="61">
        <v>0</v>
      </c>
      <c r="CAI14" s="61">
        <v>2</v>
      </c>
      <c r="CAJ14" s="61">
        <v>0</v>
      </c>
      <c r="CAK14" s="61">
        <v>0</v>
      </c>
      <c r="CAL14" s="61">
        <v>0</v>
      </c>
      <c r="CAM14" s="61">
        <v>0</v>
      </c>
      <c r="CAN14" s="61">
        <v>0</v>
      </c>
      <c r="CAO14" s="61">
        <v>400</v>
      </c>
      <c r="CAP14" s="61">
        <v>0</v>
      </c>
      <c r="CAQ14" s="61">
        <v>1</v>
      </c>
      <c r="CAR14" s="61">
        <v>0</v>
      </c>
      <c r="CAS14" s="61">
        <v>0</v>
      </c>
      <c r="CAT14" s="61">
        <v>3</v>
      </c>
      <c r="CAU14" s="61">
        <v>0</v>
      </c>
      <c r="CAV14" s="61">
        <v>0</v>
      </c>
      <c r="CAW14" s="61">
        <v>0</v>
      </c>
      <c r="CAX14" s="61">
        <v>0</v>
      </c>
      <c r="CAY14" s="61">
        <v>0</v>
      </c>
      <c r="CAZ14" s="61">
        <v>30</v>
      </c>
      <c r="CBA14" s="61">
        <v>0</v>
      </c>
      <c r="CBB14" s="61">
        <v>0</v>
      </c>
      <c r="CBC14" s="61">
        <v>5</v>
      </c>
      <c r="CBD14" s="61">
        <v>0</v>
      </c>
      <c r="CBE14" s="61">
        <v>0</v>
      </c>
      <c r="CBF14" s="61">
        <v>0</v>
      </c>
      <c r="CBG14" s="61">
        <v>0</v>
      </c>
      <c r="CBH14" s="61">
        <v>0</v>
      </c>
      <c r="CBI14" s="61">
        <v>1</v>
      </c>
      <c r="CBJ14" s="61">
        <v>0</v>
      </c>
      <c r="CBK14" s="61">
        <v>0</v>
      </c>
      <c r="CBL14" s="61">
        <v>3</v>
      </c>
      <c r="CBM14" s="61">
        <v>0</v>
      </c>
      <c r="CBN14" s="61">
        <v>0</v>
      </c>
      <c r="CBO14" s="61">
        <v>0</v>
      </c>
      <c r="CBP14" s="61">
        <v>0</v>
      </c>
      <c r="CBQ14" s="61">
        <v>0</v>
      </c>
      <c r="CBR14" s="61">
        <v>30</v>
      </c>
      <c r="CBS14" s="61">
        <v>0</v>
      </c>
      <c r="CBT14" s="61">
        <v>1</v>
      </c>
      <c r="CBU14" s="61">
        <v>0</v>
      </c>
      <c r="CBV14" s="61">
        <v>0</v>
      </c>
      <c r="CBW14" s="61">
        <v>3</v>
      </c>
      <c r="CBX14" s="61">
        <v>0</v>
      </c>
      <c r="CBY14" s="61">
        <v>0</v>
      </c>
      <c r="CBZ14" s="61">
        <v>0</v>
      </c>
      <c r="CCA14" s="61">
        <v>0</v>
      </c>
      <c r="CCB14" s="61">
        <v>0</v>
      </c>
      <c r="CCC14" s="61">
        <v>30</v>
      </c>
      <c r="CCD14" s="61">
        <v>0</v>
      </c>
      <c r="CCE14" s="61">
        <v>0</v>
      </c>
      <c r="CCF14" s="61">
        <v>0</v>
      </c>
      <c r="CCG14" s="61">
        <v>0</v>
      </c>
      <c r="CCH14" s="61">
        <v>0</v>
      </c>
      <c r="CCI14" s="61">
        <v>0</v>
      </c>
      <c r="CCJ14" s="61">
        <v>0</v>
      </c>
      <c r="CCK14" s="61">
        <v>0</v>
      </c>
      <c r="CCL14" s="61">
        <v>0</v>
      </c>
      <c r="CCM14" s="61">
        <v>0</v>
      </c>
      <c r="CCN14" s="61">
        <v>0</v>
      </c>
      <c r="CCO14" s="61">
        <v>0</v>
      </c>
      <c r="CCP14" s="61">
        <v>0</v>
      </c>
      <c r="CCQ14" s="61">
        <v>0</v>
      </c>
      <c r="CCR14" s="61">
        <v>0</v>
      </c>
      <c r="CCS14" s="61">
        <v>0</v>
      </c>
      <c r="CCT14" s="61">
        <v>0</v>
      </c>
      <c r="CCU14" s="61">
        <v>0</v>
      </c>
      <c r="CCV14" s="61">
        <v>0</v>
      </c>
      <c r="CCW14" s="61">
        <v>0</v>
      </c>
      <c r="CCX14" s="61">
        <v>0</v>
      </c>
      <c r="CCY14" s="61">
        <v>0</v>
      </c>
      <c r="CCZ14" s="61">
        <v>0</v>
      </c>
      <c r="CDA14" s="61">
        <v>0</v>
      </c>
      <c r="CDB14" s="61">
        <v>0</v>
      </c>
      <c r="CDC14" s="61">
        <v>0</v>
      </c>
      <c r="CDD14" s="61">
        <v>0</v>
      </c>
      <c r="CDE14" s="61">
        <v>0</v>
      </c>
      <c r="CDF14" s="61">
        <v>0</v>
      </c>
      <c r="CDG14" s="61">
        <v>0</v>
      </c>
      <c r="CDH14" s="61">
        <v>0</v>
      </c>
      <c r="CDI14" s="61">
        <v>0</v>
      </c>
      <c r="CDJ14" s="61">
        <v>0</v>
      </c>
      <c r="CDK14" s="61">
        <v>0</v>
      </c>
      <c r="CDL14" s="61">
        <v>0</v>
      </c>
      <c r="CDM14" s="61">
        <v>0</v>
      </c>
      <c r="CDN14" s="61">
        <v>0</v>
      </c>
      <c r="CDO14" s="61">
        <v>0</v>
      </c>
      <c r="CDP14" s="61">
        <v>0</v>
      </c>
      <c r="CDQ14" s="61">
        <v>0</v>
      </c>
      <c r="CDR14" s="61">
        <v>0</v>
      </c>
      <c r="CDS14" s="61">
        <v>0</v>
      </c>
      <c r="CDT14" s="61">
        <v>0</v>
      </c>
      <c r="CDU14" s="61">
        <v>0</v>
      </c>
      <c r="CDV14" s="61">
        <v>0</v>
      </c>
      <c r="CDW14" s="61">
        <v>0</v>
      </c>
      <c r="CDX14" s="61">
        <v>0</v>
      </c>
      <c r="CDY14" s="61">
        <v>0</v>
      </c>
      <c r="CDZ14" s="61">
        <v>0</v>
      </c>
      <c r="CEA14" s="61">
        <v>0</v>
      </c>
      <c r="CEB14" s="61">
        <v>0</v>
      </c>
      <c r="CEC14" s="61">
        <v>0</v>
      </c>
      <c r="CED14" s="61">
        <v>0</v>
      </c>
      <c r="CEE14" s="61">
        <v>0</v>
      </c>
      <c r="CEF14" s="61">
        <v>0</v>
      </c>
      <c r="CEG14" s="61">
        <v>0</v>
      </c>
      <c r="CEH14" s="61">
        <v>0</v>
      </c>
      <c r="CEI14" s="61">
        <v>0</v>
      </c>
      <c r="CEJ14" s="61">
        <v>0</v>
      </c>
      <c r="CEK14" s="61">
        <v>0</v>
      </c>
      <c r="CEL14" s="61">
        <v>0</v>
      </c>
      <c r="CEM14" s="61">
        <v>0</v>
      </c>
      <c r="CEN14" s="61">
        <v>0</v>
      </c>
      <c r="CEO14" s="61">
        <v>0</v>
      </c>
      <c r="CEP14" s="61">
        <v>0</v>
      </c>
      <c r="CEQ14" s="61">
        <v>0</v>
      </c>
      <c r="CER14" s="61">
        <v>0</v>
      </c>
      <c r="CES14" s="61">
        <v>0</v>
      </c>
      <c r="CET14" s="61">
        <v>0</v>
      </c>
      <c r="CEU14" s="61">
        <v>0</v>
      </c>
      <c r="CEV14" s="61">
        <v>0</v>
      </c>
      <c r="CEW14" s="61">
        <v>0</v>
      </c>
      <c r="CEX14" s="61">
        <v>0</v>
      </c>
      <c r="CEY14" s="61">
        <v>0</v>
      </c>
      <c r="CEZ14" s="61">
        <v>0</v>
      </c>
      <c r="CFA14" s="61">
        <v>0</v>
      </c>
      <c r="CFB14" s="61">
        <v>0</v>
      </c>
      <c r="CFC14" s="61">
        <v>0</v>
      </c>
      <c r="CFD14" s="61">
        <v>0</v>
      </c>
      <c r="CFE14" s="61">
        <v>0</v>
      </c>
      <c r="CFF14" s="61">
        <v>0</v>
      </c>
      <c r="CFG14" s="61">
        <v>0</v>
      </c>
      <c r="CFH14" s="61">
        <v>0</v>
      </c>
      <c r="CFI14" s="61">
        <v>0</v>
      </c>
      <c r="CFJ14" s="61">
        <v>0</v>
      </c>
      <c r="CFK14" s="61">
        <v>0</v>
      </c>
      <c r="CFL14" s="61">
        <v>0</v>
      </c>
      <c r="CFM14" s="61">
        <v>0</v>
      </c>
      <c r="CFN14" s="61">
        <v>0</v>
      </c>
      <c r="CFO14" s="61">
        <v>0</v>
      </c>
      <c r="CFP14" s="61">
        <v>5</v>
      </c>
      <c r="CFQ14" s="61">
        <v>0</v>
      </c>
      <c r="CFR14" s="61">
        <v>0</v>
      </c>
      <c r="CFS14" s="61">
        <v>0</v>
      </c>
      <c r="CFT14" s="61">
        <v>0</v>
      </c>
      <c r="CFU14" s="61">
        <v>0</v>
      </c>
      <c r="CFV14" s="61">
        <v>0</v>
      </c>
      <c r="CFW14" s="61">
        <v>0</v>
      </c>
      <c r="CFX14" s="61">
        <v>0</v>
      </c>
      <c r="CFY14" s="61">
        <v>0</v>
      </c>
      <c r="CFZ14" s="61">
        <v>0</v>
      </c>
      <c r="CGA14" s="61">
        <v>0</v>
      </c>
      <c r="CGB14" s="61">
        <v>0</v>
      </c>
      <c r="CGC14" s="61">
        <v>0</v>
      </c>
      <c r="CGD14" s="61">
        <v>0</v>
      </c>
      <c r="CGE14" s="61">
        <v>0</v>
      </c>
      <c r="CGF14" s="61">
        <v>0</v>
      </c>
      <c r="CGG14" s="61">
        <v>0</v>
      </c>
      <c r="CGH14" s="61">
        <v>0</v>
      </c>
      <c r="CGI14" s="61">
        <v>0</v>
      </c>
      <c r="CGJ14" s="61">
        <v>0</v>
      </c>
      <c r="CGK14" s="61">
        <v>0</v>
      </c>
      <c r="CGL14" s="61">
        <v>0</v>
      </c>
      <c r="CGM14" s="61">
        <v>0</v>
      </c>
      <c r="CGN14" s="61">
        <v>0</v>
      </c>
      <c r="CGO14" s="61">
        <v>0</v>
      </c>
      <c r="CGP14" s="61">
        <v>0</v>
      </c>
      <c r="CGQ14" s="61">
        <v>0</v>
      </c>
      <c r="CGR14" s="61">
        <v>0</v>
      </c>
      <c r="CGS14" s="61">
        <v>0</v>
      </c>
      <c r="CGT14" s="61">
        <v>0</v>
      </c>
      <c r="CGU14" s="61">
        <v>0</v>
      </c>
      <c r="CGV14" s="61">
        <v>0</v>
      </c>
      <c r="CGW14" s="61">
        <v>0</v>
      </c>
      <c r="CGX14" s="61">
        <v>0</v>
      </c>
      <c r="CGY14" s="61">
        <v>0</v>
      </c>
      <c r="CGZ14" s="61">
        <v>0</v>
      </c>
      <c r="CHA14" s="61">
        <v>0</v>
      </c>
      <c r="CHB14" s="61">
        <v>0</v>
      </c>
      <c r="CHC14" s="61">
        <v>0</v>
      </c>
      <c r="CHD14" s="61">
        <v>0</v>
      </c>
      <c r="CHE14" s="61">
        <v>0</v>
      </c>
      <c r="CHF14" s="61">
        <v>0</v>
      </c>
      <c r="CHG14" s="61">
        <v>0</v>
      </c>
      <c r="CHH14" s="61">
        <v>0</v>
      </c>
      <c r="CHI14" s="61">
        <v>0</v>
      </c>
      <c r="CHJ14" s="61">
        <v>0</v>
      </c>
      <c r="CHK14" s="61">
        <v>0</v>
      </c>
      <c r="CHL14" s="61">
        <v>0</v>
      </c>
      <c r="CHM14" s="61">
        <v>0</v>
      </c>
      <c r="CHN14" s="61">
        <v>0</v>
      </c>
      <c r="CHO14" s="61">
        <v>0</v>
      </c>
      <c r="CHP14" s="61">
        <v>0</v>
      </c>
      <c r="CHQ14" s="61">
        <v>0</v>
      </c>
      <c r="CHR14" s="61">
        <v>0</v>
      </c>
      <c r="CHS14" s="61">
        <v>0</v>
      </c>
      <c r="CHT14" s="61">
        <v>0</v>
      </c>
      <c r="CHU14" s="61">
        <v>0</v>
      </c>
      <c r="CHV14" s="61">
        <v>0</v>
      </c>
      <c r="CHW14" s="61">
        <v>0</v>
      </c>
      <c r="CHX14" s="61">
        <v>0</v>
      </c>
      <c r="CHY14" s="61">
        <v>0</v>
      </c>
      <c r="CHZ14" s="61">
        <v>0</v>
      </c>
      <c r="CIA14" s="61">
        <v>0</v>
      </c>
      <c r="CIB14" s="61">
        <v>0</v>
      </c>
      <c r="CIC14" s="61">
        <v>0</v>
      </c>
      <c r="CID14" s="61">
        <v>0</v>
      </c>
      <c r="CIE14" s="61">
        <v>0</v>
      </c>
      <c r="CIF14" s="61">
        <v>0</v>
      </c>
      <c r="CIG14" s="61">
        <v>0</v>
      </c>
      <c r="CIH14" s="61">
        <v>0</v>
      </c>
      <c r="CII14" s="61">
        <v>0</v>
      </c>
      <c r="CIJ14" s="61">
        <v>0</v>
      </c>
      <c r="CIK14" s="61">
        <v>0</v>
      </c>
      <c r="CIL14" s="61">
        <v>0</v>
      </c>
      <c r="CIM14" s="61">
        <v>0</v>
      </c>
      <c r="CIN14" s="61">
        <v>0</v>
      </c>
      <c r="CIO14" s="61">
        <v>0</v>
      </c>
      <c r="CIP14" s="61">
        <v>0</v>
      </c>
      <c r="CIQ14" s="61">
        <v>0</v>
      </c>
      <c r="CIR14" s="61">
        <v>0</v>
      </c>
      <c r="CIS14" s="61">
        <v>0</v>
      </c>
      <c r="CIT14" s="61">
        <v>0</v>
      </c>
      <c r="CIU14" s="61">
        <v>0</v>
      </c>
      <c r="CIV14" s="61">
        <v>0</v>
      </c>
      <c r="CIW14" s="61">
        <v>0</v>
      </c>
      <c r="CIX14" s="61">
        <v>0</v>
      </c>
      <c r="CIY14" s="61">
        <v>0</v>
      </c>
      <c r="CIZ14" s="61">
        <v>0</v>
      </c>
      <c r="CJA14" s="61">
        <v>0</v>
      </c>
      <c r="CJB14" s="61">
        <v>0</v>
      </c>
      <c r="CJC14" s="61">
        <v>0</v>
      </c>
      <c r="CJD14" s="61">
        <v>0</v>
      </c>
      <c r="CJE14" s="61">
        <v>0</v>
      </c>
      <c r="CJF14" s="61">
        <v>0</v>
      </c>
      <c r="CJG14" s="61">
        <v>0</v>
      </c>
      <c r="CJH14" s="61">
        <v>0</v>
      </c>
      <c r="CJI14" s="61">
        <v>0</v>
      </c>
      <c r="CJJ14" s="61">
        <v>0</v>
      </c>
      <c r="CJK14" s="61">
        <v>0</v>
      </c>
      <c r="CJL14" s="61">
        <v>0</v>
      </c>
      <c r="CJM14" s="61">
        <v>0</v>
      </c>
      <c r="CJN14" s="61">
        <v>0</v>
      </c>
      <c r="CJO14" s="61">
        <v>0</v>
      </c>
      <c r="CJP14" s="61">
        <v>0</v>
      </c>
      <c r="CJQ14" s="61">
        <v>0</v>
      </c>
      <c r="CJR14" s="61">
        <v>0</v>
      </c>
      <c r="CJS14" s="61">
        <v>0</v>
      </c>
      <c r="CJT14" s="61">
        <v>0</v>
      </c>
      <c r="CJU14" s="61">
        <v>0</v>
      </c>
      <c r="CJV14" s="61">
        <v>0</v>
      </c>
      <c r="CJW14" s="61">
        <v>0</v>
      </c>
      <c r="CJX14" s="61">
        <v>0</v>
      </c>
      <c r="CJY14" s="61">
        <v>0</v>
      </c>
      <c r="CJZ14" s="61">
        <v>0</v>
      </c>
      <c r="CKA14" s="61">
        <v>0</v>
      </c>
      <c r="CKB14" s="61">
        <v>0</v>
      </c>
      <c r="CKC14" s="61">
        <v>5</v>
      </c>
      <c r="CKD14" s="61">
        <v>0</v>
      </c>
      <c r="CKE14" s="61">
        <v>0</v>
      </c>
      <c r="CKF14" s="61">
        <v>0</v>
      </c>
      <c r="CKG14" s="61">
        <v>0</v>
      </c>
      <c r="CKH14" s="61">
        <v>0</v>
      </c>
      <c r="CKI14" s="61">
        <v>0</v>
      </c>
      <c r="CKJ14" s="61">
        <v>0</v>
      </c>
      <c r="CKK14" s="61">
        <v>0</v>
      </c>
      <c r="CKL14" s="61">
        <v>0</v>
      </c>
      <c r="CKM14" s="61">
        <v>0</v>
      </c>
      <c r="CKN14" s="61">
        <v>0</v>
      </c>
      <c r="CKO14" s="61">
        <v>0</v>
      </c>
      <c r="CKP14" s="61">
        <v>0</v>
      </c>
      <c r="CKQ14" s="61">
        <v>0</v>
      </c>
      <c r="CKR14" s="61">
        <v>0</v>
      </c>
      <c r="CKS14" s="61">
        <v>0</v>
      </c>
      <c r="CKT14" s="61">
        <v>0</v>
      </c>
      <c r="CKU14" s="61">
        <v>0</v>
      </c>
      <c r="CKV14" s="61">
        <v>0</v>
      </c>
      <c r="CKW14" s="61">
        <v>0</v>
      </c>
      <c r="CKX14" s="61">
        <v>0</v>
      </c>
      <c r="CKY14" s="61">
        <v>0</v>
      </c>
      <c r="CKZ14" s="61">
        <v>0</v>
      </c>
      <c r="CLA14" s="61">
        <v>0</v>
      </c>
      <c r="CLB14" s="61">
        <v>0</v>
      </c>
      <c r="CLC14" s="61">
        <v>0</v>
      </c>
      <c r="CLD14" s="61">
        <v>0</v>
      </c>
      <c r="CLE14" s="61">
        <v>0</v>
      </c>
      <c r="CLF14" s="61">
        <v>0</v>
      </c>
      <c r="CLG14" s="61">
        <v>0</v>
      </c>
      <c r="CLH14" s="61">
        <v>0</v>
      </c>
      <c r="CLI14" s="61">
        <v>0</v>
      </c>
      <c r="CLJ14" s="61">
        <v>0</v>
      </c>
      <c r="CLK14" s="61">
        <v>0</v>
      </c>
      <c r="CLL14" s="61">
        <v>0</v>
      </c>
      <c r="CLM14" s="61">
        <v>0</v>
      </c>
      <c r="CLN14" s="61">
        <v>0</v>
      </c>
      <c r="CLO14" s="61">
        <v>0</v>
      </c>
      <c r="CLP14" s="61">
        <v>0</v>
      </c>
      <c r="CLQ14" s="61">
        <v>0</v>
      </c>
      <c r="CLR14" s="61">
        <v>0</v>
      </c>
      <c r="CLS14" s="61">
        <v>0</v>
      </c>
      <c r="CLT14" s="61">
        <v>0</v>
      </c>
      <c r="CLU14" s="61">
        <v>0</v>
      </c>
      <c r="CLV14" s="61">
        <v>0</v>
      </c>
      <c r="CLW14" s="61">
        <v>0</v>
      </c>
      <c r="CLX14" s="61">
        <v>0</v>
      </c>
      <c r="CLY14" s="61">
        <v>0</v>
      </c>
      <c r="CLZ14" s="61">
        <v>0</v>
      </c>
      <c r="CMA14" s="61">
        <v>0</v>
      </c>
      <c r="CMB14" s="61">
        <v>0</v>
      </c>
      <c r="CMC14" s="61">
        <v>0</v>
      </c>
      <c r="CMD14" s="61">
        <v>0</v>
      </c>
      <c r="CME14" s="61">
        <v>0</v>
      </c>
      <c r="CMF14" s="61">
        <v>0</v>
      </c>
      <c r="CMG14" s="61">
        <v>0</v>
      </c>
      <c r="CMH14" s="61">
        <v>0</v>
      </c>
      <c r="CMI14" s="61">
        <v>0</v>
      </c>
      <c r="CMJ14" s="61">
        <v>0</v>
      </c>
      <c r="CMK14" s="61">
        <v>0</v>
      </c>
      <c r="CML14" s="61">
        <v>0</v>
      </c>
      <c r="CMM14" s="61">
        <v>0</v>
      </c>
      <c r="CMN14" s="61">
        <v>0</v>
      </c>
      <c r="CMO14" s="61">
        <v>0</v>
      </c>
      <c r="CMP14" s="61">
        <v>0</v>
      </c>
      <c r="CMQ14" s="61">
        <v>0</v>
      </c>
      <c r="CMR14" s="61">
        <v>0</v>
      </c>
      <c r="CMS14" s="61">
        <v>0</v>
      </c>
      <c r="CMT14" s="61">
        <v>0</v>
      </c>
      <c r="CMU14" s="61">
        <v>0</v>
      </c>
      <c r="CMV14" s="61">
        <v>0</v>
      </c>
      <c r="CMW14" s="61">
        <v>0</v>
      </c>
      <c r="CMX14" s="61">
        <v>0</v>
      </c>
      <c r="CMY14" s="61">
        <v>0</v>
      </c>
      <c r="CMZ14" s="61">
        <v>0</v>
      </c>
      <c r="CNA14" s="61">
        <v>0</v>
      </c>
      <c r="CNB14" s="61">
        <v>0</v>
      </c>
      <c r="CNC14" s="61">
        <v>0</v>
      </c>
      <c r="CND14" s="61">
        <v>0</v>
      </c>
      <c r="CNE14" s="61">
        <v>0</v>
      </c>
      <c r="CNF14" s="61">
        <v>0</v>
      </c>
      <c r="CNG14" s="61">
        <v>0</v>
      </c>
      <c r="CNH14" s="61">
        <v>0</v>
      </c>
      <c r="CNI14" s="61">
        <v>0</v>
      </c>
      <c r="CNJ14" s="61">
        <v>0</v>
      </c>
      <c r="CNK14" s="61">
        <v>0</v>
      </c>
      <c r="CNL14" s="61">
        <v>0</v>
      </c>
      <c r="CNM14" s="61">
        <v>0</v>
      </c>
      <c r="CNN14" s="61">
        <v>0</v>
      </c>
      <c r="CNO14" s="61">
        <v>0</v>
      </c>
      <c r="CNP14" s="61">
        <v>0</v>
      </c>
      <c r="CNQ14" s="61">
        <v>0</v>
      </c>
      <c r="CNR14" s="61">
        <v>0</v>
      </c>
      <c r="CNS14" s="61">
        <v>0</v>
      </c>
      <c r="CNT14" s="61">
        <v>0</v>
      </c>
      <c r="CNU14" s="61">
        <v>0</v>
      </c>
      <c r="CNV14" s="61">
        <v>0</v>
      </c>
      <c r="CNW14" s="61">
        <v>0</v>
      </c>
      <c r="CNX14" s="61">
        <v>0</v>
      </c>
      <c r="CNY14" s="61">
        <v>0</v>
      </c>
      <c r="CNZ14" s="61">
        <v>0</v>
      </c>
      <c r="COA14" s="61">
        <v>0</v>
      </c>
      <c r="COB14" s="61">
        <v>0</v>
      </c>
      <c r="COC14" s="61">
        <v>0</v>
      </c>
      <c r="COD14" s="61">
        <v>0</v>
      </c>
      <c r="COE14" s="61">
        <v>0</v>
      </c>
      <c r="COF14" s="61">
        <v>0</v>
      </c>
      <c r="COG14" s="61">
        <v>0</v>
      </c>
      <c r="COH14" s="61">
        <v>0</v>
      </c>
      <c r="COI14" s="61">
        <v>0</v>
      </c>
      <c r="COJ14" s="61">
        <v>0</v>
      </c>
      <c r="COK14" s="61">
        <v>0</v>
      </c>
      <c r="COL14" s="61">
        <v>0</v>
      </c>
      <c r="COM14" s="61">
        <v>0</v>
      </c>
      <c r="CON14" s="61">
        <v>0</v>
      </c>
      <c r="COO14" s="61">
        <v>0</v>
      </c>
      <c r="COP14" s="61">
        <v>5</v>
      </c>
      <c r="COQ14" s="61">
        <v>0</v>
      </c>
      <c r="COR14" s="61">
        <v>0</v>
      </c>
      <c r="COS14" s="61">
        <v>0</v>
      </c>
      <c r="COT14" s="61">
        <v>0</v>
      </c>
      <c r="COU14" s="61">
        <v>0</v>
      </c>
      <c r="COV14" s="61">
        <v>0</v>
      </c>
      <c r="COW14" s="61">
        <v>0</v>
      </c>
      <c r="COX14" s="61">
        <v>0</v>
      </c>
      <c r="COY14" s="61">
        <v>0</v>
      </c>
      <c r="COZ14" s="61">
        <v>0</v>
      </c>
      <c r="CPA14" s="61">
        <v>0</v>
      </c>
      <c r="CPB14" s="61">
        <v>0</v>
      </c>
      <c r="CPC14" s="61">
        <v>0</v>
      </c>
      <c r="CPD14" s="61">
        <v>0</v>
      </c>
      <c r="CPE14" s="61">
        <v>0</v>
      </c>
      <c r="CPF14" s="61">
        <v>0</v>
      </c>
      <c r="CPG14" s="61">
        <v>0</v>
      </c>
      <c r="CPH14" s="61">
        <v>0</v>
      </c>
      <c r="CPI14" s="61">
        <v>0</v>
      </c>
      <c r="CPJ14" s="61">
        <v>0</v>
      </c>
      <c r="CPK14" s="61">
        <v>0</v>
      </c>
      <c r="CPL14" s="61">
        <v>0</v>
      </c>
      <c r="CPM14" s="61">
        <v>0</v>
      </c>
      <c r="CPN14" s="61">
        <v>0</v>
      </c>
      <c r="CPO14" s="61">
        <v>0</v>
      </c>
      <c r="CPP14" s="61">
        <v>0</v>
      </c>
      <c r="CPQ14" s="61">
        <v>0</v>
      </c>
      <c r="CPR14" s="61">
        <v>0</v>
      </c>
      <c r="CPS14" s="61">
        <v>0</v>
      </c>
      <c r="CPT14" s="61">
        <v>0</v>
      </c>
      <c r="CPU14" s="61">
        <v>0</v>
      </c>
      <c r="CPV14" s="61">
        <v>0</v>
      </c>
      <c r="CPW14" s="61">
        <v>0</v>
      </c>
      <c r="CPX14" s="61">
        <v>0</v>
      </c>
      <c r="CPY14" s="61">
        <v>0</v>
      </c>
      <c r="CPZ14" s="61">
        <v>0</v>
      </c>
      <c r="CQA14" s="61">
        <v>0</v>
      </c>
      <c r="CQB14" s="61">
        <v>0</v>
      </c>
      <c r="CQC14" s="61">
        <v>0</v>
      </c>
      <c r="CQD14" s="61">
        <v>0</v>
      </c>
      <c r="CQE14" s="61">
        <v>0</v>
      </c>
      <c r="CQF14" s="61">
        <v>0</v>
      </c>
      <c r="CQG14" s="61">
        <v>0</v>
      </c>
      <c r="CQH14" s="61">
        <v>0</v>
      </c>
      <c r="CQI14" s="61">
        <v>0</v>
      </c>
      <c r="CQJ14" s="61">
        <v>0</v>
      </c>
      <c r="CQK14" s="61">
        <v>0</v>
      </c>
      <c r="CQL14" s="61">
        <v>0</v>
      </c>
      <c r="CQM14" s="61">
        <v>0</v>
      </c>
      <c r="CQN14" s="61">
        <v>0</v>
      </c>
      <c r="CQO14" s="61">
        <v>0</v>
      </c>
      <c r="CQP14" s="61">
        <v>0</v>
      </c>
      <c r="CQQ14" s="61">
        <v>0</v>
      </c>
      <c r="CQR14" s="61">
        <v>0</v>
      </c>
      <c r="CQS14" s="61">
        <v>0</v>
      </c>
      <c r="CQT14" s="61">
        <v>0</v>
      </c>
      <c r="CQU14" s="61">
        <v>0</v>
      </c>
      <c r="CQV14" s="61">
        <v>0</v>
      </c>
      <c r="CQW14" s="61">
        <v>0</v>
      </c>
      <c r="CQX14" s="61">
        <v>0</v>
      </c>
      <c r="CQY14" s="61">
        <v>0</v>
      </c>
      <c r="CQZ14" s="61">
        <v>0</v>
      </c>
      <c r="CRA14" s="61">
        <v>0</v>
      </c>
      <c r="CRB14" s="61">
        <v>0</v>
      </c>
      <c r="CRC14" s="61">
        <v>0</v>
      </c>
      <c r="CRD14" s="61">
        <v>0</v>
      </c>
      <c r="CRE14" s="61">
        <v>0</v>
      </c>
      <c r="CRF14" s="61">
        <v>0</v>
      </c>
      <c r="CRG14" s="61">
        <v>0</v>
      </c>
      <c r="CRH14" s="61">
        <v>0</v>
      </c>
      <c r="CRI14" s="61">
        <v>0</v>
      </c>
      <c r="CRJ14" s="61">
        <v>0</v>
      </c>
      <c r="CRK14" s="61">
        <v>0</v>
      </c>
      <c r="CRL14" s="61">
        <v>0</v>
      </c>
      <c r="CRM14" s="61">
        <v>0</v>
      </c>
      <c r="CRN14" s="61">
        <v>0</v>
      </c>
      <c r="CRO14" s="61">
        <v>0</v>
      </c>
      <c r="CRP14" s="61">
        <v>0</v>
      </c>
      <c r="CRQ14" s="61">
        <v>0</v>
      </c>
      <c r="CRR14" s="61">
        <v>0</v>
      </c>
      <c r="CRS14" s="61">
        <v>0</v>
      </c>
      <c r="CRT14" s="61">
        <v>0</v>
      </c>
      <c r="CRU14" s="61">
        <v>0</v>
      </c>
      <c r="CRV14" s="61">
        <v>0</v>
      </c>
      <c r="CRW14" s="61">
        <v>0</v>
      </c>
      <c r="CRX14" s="61">
        <v>0</v>
      </c>
      <c r="CRY14" s="61">
        <v>0</v>
      </c>
      <c r="CRZ14" s="61">
        <v>0</v>
      </c>
      <c r="CSA14" s="61">
        <v>0</v>
      </c>
      <c r="CSB14" s="61">
        <v>0</v>
      </c>
      <c r="CSC14" s="61">
        <v>0</v>
      </c>
      <c r="CSD14" s="61">
        <v>0</v>
      </c>
      <c r="CSE14" s="61">
        <v>0</v>
      </c>
      <c r="CSF14" s="61">
        <v>0</v>
      </c>
      <c r="CSG14" s="61">
        <v>0</v>
      </c>
      <c r="CSH14" s="61">
        <v>0</v>
      </c>
      <c r="CSI14" s="61">
        <v>0</v>
      </c>
      <c r="CSJ14" s="61">
        <v>0</v>
      </c>
      <c r="CSK14" s="61">
        <v>0</v>
      </c>
      <c r="CSL14" s="61">
        <v>0</v>
      </c>
      <c r="CSM14" s="61">
        <v>0</v>
      </c>
      <c r="CSN14" s="61">
        <v>0</v>
      </c>
      <c r="CSO14" s="61">
        <v>0</v>
      </c>
      <c r="CSP14" s="61">
        <v>0</v>
      </c>
      <c r="CSQ14" s="61">
        <v>0</v>
      </c>
      <c r="CSR14" s="61">
        <v>0</v>
      </c>
      <c r="CSS14" s="61">
        <v>0</v>
      </c>
      <c r="CST14" s="61">
        <v>0</v>
      </c>
      <c r="CSU14" s="61">
        <v>0</v>
      </c>
      <c r="CSV14" s="61">
        <v>0</v>
      </c>
      <c r="CSW14" s="61">
        <v>0</v>
      </c>
      <c r="CSX14" s="61">
        <v>0</v>
      </c>
      <c r="CSY14" s="61">
        <v>0</v>
      </c>
      <c r="CSZ14" s="61">
        <v>0</v>
      </c>
      <c r="CTA14" s="61">
        <v>0</v>
      </c>
      <c r="CTB14" s="61">
        <v>0</v>
      </c>
      <c r="CTC14" s="61">
        <v>5</v>
      </c>
      <c r="CTD14" s="61">
        <v>0</v>
      </c>
      <c r="CTE14" s="61">
        <v>0</v>
      </c>
      <c r="CTF14" s="61">
        <v>0</v>
      </c>
      <c r="CTG14" s="61">
        <v>0</v>
      </c>
      <c r="CTH14" s="61">
        <v>0</v>
      </c>
      <c r="CTI14" s="61">
        <v>0</v>
      </c>
      <c r="CTJ14" s="61">
        <v>0</v>
      </c>
      <c r="CTK14" s="61">
        <v>0</v>
      </c>
      <c r="CTL14" s="61">
        <v>0</v>
      </c>
      <c r="CTM14" s="61">
        <v>0</v>
      </c>
      <c r="CTN14" s="61">
        <v>0</v>
      </c>
      <c r="CTO14" s="61">
        <v>0</v>
      </c>
      <c r="CTP14" s="61">
        <v>0</v>
      </c>
      <c r="CTQ14" s="61">
        <v>0</v>
      </c>
      <c r="CTR14" s="61">
        <v>0</v>
      </c>
      <c r="CTS14" s="61">
        <v>0</v>
      </c>
      <c r="CTT14" s="61">
        <v>0</v>
      </c>
      <c r="CTU14" s="61">
        <v>5</v>
      </c>
      <c r="CTV14" s="61">
        <v>0</v>
      </c>
      <c r="CTW14" s="61">
        <v>0</v>
      </c>
      <c r="CTX14" s="61">
        <v>0</v>
      </c>
      <c r="CTY14" s="61">
        <v>0</v>
      </c>
      <c r="CTZ14" s="61">
        <v>0</v>
      </c>
      <c r="CUA14" s="61">
        <v>0</v>
      </c>
      <c r="CUB14" s="61">
        <v>5</v>
      </c>
      <c r="CUC14" s="61">
        <v>0</v>
      </c>
      <c r="CUD14" s="61">
        <v>0</v>
      </c>
      <c r="CUE14" s="61">
        <v>0</v>
      </c>
      <c r="CUF14" s="61">
        <v>0</v>
      </c>
      <c r="CUG14" s="61">
        <v>0</v>
      </c>
      <c r="CUH14" s="61">
        <v>0</v>
      </c>
      <c r="CUI14" s="61">
        <v>5</v>
      </c>
      <c r="CUJ14" s="61">
        <v>0</v>
      </c>
      <c r="CUK14" s="61">
        <v>0</v>
      </c>
      <c r="CUL14" s="61">
        <v>0</v>
      </c>
      <c r="CUM14" s="61">
        <v>0</v>
      </c>
      <c r="CUN14" s="61">
        <v>0</v>
      </c>
      <c r="CUO14" s="61">
        <v>0</v>
      </c>
      <c r="CUP14" s="61">
        <v>5</v>
      </c>
      <c r="CUQ14" s="61">
        <v>0</v>
      </c>
      <c r="CUR14" s="61">
        <v>0</v>
      </c>
      <c r="CUS14" s="61">
        <v>0</v>
      </c>
      <c r="CUT14" s="61">
        <v>0</v>
      </c>
      <c r="CUU14" s="61">
        <v>0</v>
      </c>
      <c r="CUV14" s="61">
        <v>0</v>
      </c>
      <c r="CUW14" s="61">
        <v>0</v>
      </c>
      <c r="CUX14" s="61">
        <v>0</v>
      </c>
      <c r="CUY14" s="61">
        <v>0</v>
      </c>
      <c r="CUZ14" s="61">
        <v>0</v>
      </c>
      <c r="CVA14" s="61">
        <v>0</v>
      </c>
      <c r="CVB14" s="61">
        <v>0</v>
      </c>
      <c r="CVC14" s="61">
        <v>0</v>
      </c>
      <c r="CVD14" s="61">
        <v>0</v>
      </c>
      <c r="CVE14" s="61">
        <v>0</v>
      </c>
      <c r="CVF14" s="61">
        <v>0</v>
      </c>
      <c r="CVG14" s="61">
        <v>0</v>
      </c>
      <c r="CVH14" s="61">
        <v>0</v>
      </c>
      <c r="CVI14" s="61">
        <v>0</v>
      </c>
      <c r="CVJ14" s="61">
        <v>0</v>
      </c>
      <c r="CVK14" s="61">
        <v>0</v>
      </c>
      <c r="CVL14" s="61">
        <v>0</v>
      </c>
      <c r="CVM14" s="61">
        <v>0</v>
      </c>
      <c r="CVN14" s="61">
        <v>0</v>
      </c>
      <c r="CVO14" s="61">
        <v>0</v>
      </c>
      <c r="CVP14" s="61">
        <v>0</v>
      </c>
      <c r="CVQ14" s="61">
        <v>0</v>
      </c>
      <c r="CVR14" s="61">
        <v>0</v>
      </c>
      <c r="CVS14" s="61">
        <v>0</v>
      </c>
      <c r="CVT14" s="61">
        <v>0</v>
      </c>
      <c r="CVU14" s="61">
        <v>0</v>
      </c>
      <c r="CVV14" s="61">
        <v>0</v>
      </c>
      <c r="CVW14" s="61">
        <v>0</v>
      </c>
      <c r="CVX14" s="61">
        <v>20</v>
      </c>
      <c r="CVY14" s="61">
        <v>4</v>
      </c>
      <c r="CVZ14" s="61">
        <v>12000</v>
      </c>
      <c r="CWA14" s="61">
        <v>0</v>
      </c>
      <c r="CWB14" s="61">
        <v>0</v>
      </c>
      <c r="CWC14" s="61">
        <v>0</v>
      </c>
      <c r="CWD14" s="61">
        <v>0</v>
      </c>
      <c r="CWE14" s="61">
        <v>0</v>
      </c>
      <c r="CWF14" s="61">
        <v>0</v>
      </c>
      <c r="CWG14" s="61">
        <v>0</v>
      </c>
      <c r="CWH14" s="61">
        <v>0</v>
      </c>
      <c r="CWI14" s="61">
        <v>0</v>
      </c>
      <c r="CWJ14" s="61">
        <v>0</v>
      </c>
      <c r="CWK14" s="61">
        <v>0</v>
      </c>
      <c r="CWL14" s="61">
        <v>0</v>
      </c>
      <c r="CWM14" s="61">
        <v>0</v>
      </c>
      <c r="CWN14" s="61">
        <v>0</v>
      </c>
      <c r="CWO14" s="61">
        <v>0</v>
      </c>
      <c r="CWP14" s="61">
        <v>0</v>
      </c>
      <c r="CWQ14" s="61">
        <v>0</v>
      </c>
      <c r="CWR14" s="61">
        <v>0</v>
      </c>
      <c r="CWS14" s="61">
        <v>0</v>
      </c>
      <c r="CWT14" s="61">
        <v>0</v>
      </c>
      <c r="CWU14" s="61">
        <v>0</v>
      </c>
      <c r="CWV14" s="61">
        <v>0</v>
      </c>
      <c r="CWW14" s="61">
        <v>0</v>
      </c>
      <c r="CWX14" s="61">
        <v>0</v>
      </c>
      <c r="CWY14" s="61">
        <v>0</v>
      </c>
      <c r="CWZ14" s="61">
        <v>0</v>
      </c>
      <c r="CXA14" s="61">
        <v>0</v>
      </c>
      <c r="CXB14" s="61">
        <v>0</v>
      </c>
      <c r="CXC14" s="61">
        <v>0</v>
      </c>
      <c r="CXD14" s="61">
        <v>0</v>
      </c>
      <c r="CXE14" s="61">
        <v>0</v>
      </c>
      <c r="CXF14" s="61">
        <v>0</v>
      </c>
      <c r="CXG14" s="61">
        <v>0</v>
      </c>
      <c r="CXH14" s="61">
        <v>2</v>
      </c>
      <c r="CXI14" s="61">
        <v>0</v>
      </c>
      <c r="CXJ14" s="61">
        <v>0</v>
      </c>
      <c r="CXK14" s="61">
        <v>0</v>
      </c>
      <c r="CXL14" s="61">
        <v>0</v>
      </c>
      <c r="CXM14" s="61">
        <v>0</v>
      </c>
      <c r="CXN14" s="61">
        <v>0</v>
      </c>
      <c r="CXO14" s="61">
        <v>0</v>
      </c>
      <c r="CXP14" s="61">
        <v>0</v>
      </c>
      <c r="CXQ14" s="61">
        <v>0</v>
      </c>
      <c r="CXR14" s="61">
        <v>0</v>
      </c>
      <c r="CXS14" s="61">
        <v>1</v>
      </c>
      <c r="CXT14" s="61">
        <v>0</v>
      </c>
      <c r="CXU14" s="61">
        <v>0</v>
      </c>
      <c r="CXV14" s="61">
        <v>0</v>
      </c>
      <c r="CXW14" s="61">
        <v>0</v>
      </c>
      <c r="CXX14" s="61">
        <v>0</v>
      </c>
      <c r="CXY14" s="61">
        <v>0</v>
      </c>
      <c r="CXZ14" s="61">
        <v>0</v>
      </c>
      <c r="CYA14" s="61">
        <v>0</v>
      </c>
      <c r="CYB14" s="61">
        <v>0</v>
      </c>
      <c r="CYC14" s="61">
        <v>0</v>
      </c>
      <c r="CYD14" s="61">
        <v>1</v>
      </c>
      <c r="CYE14" s="61">
        <v>0</v>
      </c>
      <c r="CYF14" s="61">
        <v>0</v>
      </c>
      <c r="CYG14" s="61">
        <v>0</v>
      </c>
      <c r="CYH14" s="61">
        <v>0</v>
      </c>
      <c r="CYI14" s="61">
        <v>0</v>
      </c>
      <c r="CYJ14" s="61">
        <v>0</v>
      </c>
      <c r="CYK14" s="61">
        <v>0</v>
      </c>
      <c r="CYL14" s="61">
        <v>0</v>
      </c>
      <c r="CYM14" s="61">
        <v>0</v>
      </c>
      <c r="CYN14" s="61">
        <v>0</v>
      </c>
      <c r="CYO14" s="61">
        <v>1</v>
      </c>
      <c r="CYP14" s="61">
        <v>0</v>
      </c>
      <c r="CYQ14" s="61">
        <v>1</v>
      </c>
      <c r="CYR14" s="61">
        <v>0</v>
      </c>
      <c r="CYS14" s="61">
        <v>0</v>
      </c>
      <c r="CYT14" s="61">
        <v>0</v>
      </c>
      <c r="CYU14" s="61">
        <v>0</v>
      </c>
      <c r="CYV14" s="61">
        <v>40</v>
      </c>
      <c r="CYW14" s="61">
        <v>0</v>
      </c>
      <c r="CYX14" s="61">
        <v>118</v>
      </c>
      <c r="CYY14" s="61">
        <v>10</v>
      </c>
      <c r="CYZ14" s="61">
        <v>122</v>
      </c>
      <c r="CZA14" s="61">
        <v>10</v>
      </c>
      <c r="CZB14" s="61">
        <v>0</v>
      </c>
      <c r="CZC14" s="61">
        <v>115</v>
      </c>
      <c r="CZD14" s="61">
        <v>118</v>
      </c>
      <c r="CZE14" s="61">
        <v>15</v>
      </c>
      <c r="CZF14" s="61">
        <v>0</v>
      </c>
      <c r="CZG14" s="61">
        <v>0</v>
      </c>
      <c r="CZH14" s="61">
        <v>0</v>
      </c>
      <c r="CZI14" s="61">
        <v>0</v>
      </c>
      <c r="CZJ14" s="61">
        <v>0</v>
      </c>
      <c r="CZK14" s="61">
        <v>0</v>
      </c>
      <c r="CZL14" s="61">
        <v>0</v>
      </c>
      <c r="CZM14" s="61">
        <v>0</v>
      </c>
      <c r="CZN14" s="61">
        <v>0</v>
      </c>
      <c r="CZO14" s="61">
        <v>0</v>
      </c>
      <c r="CZP14" s="61">
        <v>0</v>
      </c>
      <c r="CZQ14" s="61">
        <v>0</v>
      </c>
      <c r="CZR14" s="61">
        <v>0</v>
      </c>
      <c r="CZS14" s="61">
        <v>0</v>
      </c>
      <c r="CZT14" s="61">
        <v>0</v>
      </c>
      <c r="CZU14" s="61">
        <v>0</v>
      </c>
      <c r="CZV14" s="61">
        <v>0</v>
      </c>
      <c r="CZW14" s="61">
        <v>0</v>
      </c>
      <c r="CZX14" s="61">
        <v>0</v>
      </c>
      <c r="CZY14" s="61">
        <v>0</v>
      </c>
      <c r="CZZ14" s="61">
        <v>0</v>
      </c>
      <c r="DAA14" s="61">
        <v>0</v>
      </c>
      <c r="DAB14" s="61">
        <v>0</v>
      </c>
      <c r="DAC14" s="61">
        <v>0</v>
      </c>
      <c r="DAD14" s="61">
        <v>0</v>
      </c>
      <c r="DAE14" s="61">
        <v>25</v>
      </c>
      <c r="DAF14" s="61">
        <v>20</v>
      </c>
      <c r="DAG14" s="61">
        <v>20</v>
      </c>
      <c r="DAH14" s="61">
        <v>20</v>
      </c>
      <c r="DAI14" s="61">
        <v>20</v>
      </c>
      <c r="DAJ14" s="61">
        <v>18</v>
      </c>
      <c r="DAK14" s="61">
        <v>18</v>
      </c>
      <c r="DAL14" s="61">
        <v>18</v>
      </c>
      <c r="DAM14" s="61">
        <v>18</v>
      </c>
      <c r="DAN14" s="61">
        <v>10</v>
      </c>
      <c r="DAO14" s="61">
        <v>1</v>
      </c>
      <c r="DAP14" s="61">
        <v>10</v>
      </c>
      <c r="DAQ14" s="61">
        <v>48</v>
      </c>
      <c r="DAR14" s="61">
        <v>60</v>
      </c>
      <c r="DAS14" s="61">
        <v>13</v>
      </c>
      <c r="DAT14" s="61">
        <v>100</v>
      </c>
      <c r="DAU14" s="61">
        <v>33</v>
      </c>
      <c r="DAV14" s="61">
        <v>75</v>
      </c>
      <c r="DAW14" s="61">
        <v>17</v>
      </c>
      <c r="DAX14" s="61">
        <v>50</v>
      </c>
      <c r="DAY14" s="61">
        <v>17</v>
      </c>
      <c r="DAZ14" s="61">
        <v>30</v>
      </c>
      <c r="DBA14" s="61">
        <v>13</v>
      </c>
      <c r="DBB14" s="61">
        <v>10</v>
      </c>
      <c r="DBC14" s="61">
        <v>1</v>
      </c>
      <c r="DBD14" s="61">
        <v>30</v>
      </c>
      <c r="DBE14" s="61">
        <v>700</v>
      </c>
      <c r="DBF14" s="61">
        <v>10</v>
      </c>
      <c r="DBG14" s="61">
        <v>0</v>
      </c>
      <c r="DBH14" s="61">
        <v>0</v>
      </c>
      <c r="DBI14" s="61">
        <v>0</v>
      </c>
      <c r="DBJ14" s="61">
        <v>0</v>
      </c>
      <c r="DBK14" s="61">
        <v>3</v>
      </c>
      <c r="DBL14" s="61">
        <v>0</v>
      </c>
      <c r="DBM14" s="61">
        <v>0</v>
      </c>
      <c r="DBN14" s="61">
        <v>15000</v>
      </c>
      <c r="DBO14" s="61">
        <v>4000</v>
      </c>
      <c r="DBP14" s="61">
        <v>0</v>
      </c>
      <c r="DBQ14" s="61">
        <v>0</v>
      </c>
      <c r="DBR14" s="61">
        <v>30</v>
      </c>
      <c r="DBS14" s="61">
        <v>8</v>
      </c>
      <c r="DBT14" s="61">
        <v>10</v>
      </c>
      <c r="DBU14" s="61">
        <v>32</v>
      </c>
      <c r="DBV14" s="61">
        <v>30</v>
      </c>
      <c r="DBW14" s="61">
        <v>30</v>
      </c>
      <c r="DBX14" s="61">
        <v>30</v>
      </c>
      <c r="DBY14" s="61">
        <v>25</v>
      </c>
      <c r="DBZ14" s="61">
        <v>1</v>
      </c>
      <c r="DCA14" s="61">
        <v>1</v>
      </c>
      <c r="DCB14" s="61">
        <v>0</v>
      </c>
      <c r="DCC14" s="61">
        <v>0</v>
      </c>
      <c r="DCD14" s="61">
        <v>1.5</v>
      </c>
      <c r="DCE14" s="61">
        <v>1.5</v>
      </c>
      <c r="DCF14" s="61">
        <v>0</v>
      </c>
      <c r="DCG14" s="61">
        <v>2</v>
      </c>
      <c r="DCH14" s="61">
        <v>1</v>
      </c>
      <c r="DCI14" s="61">
        <v>50</v>
      </c>
      <c r="DCJ14" s="61">
        <v>3</v>
      </c>
      <c r="DCK14" s="61">
        <v>3</v>
      </c>
      <c r="DCL14" s="61">
        <v>8</v>
      </c>
      <c r="DCM14" s="61">
        <v>8</v>
      </c>
      <c r="DCN14" s="61">
        <v>1</v>
      </c>
      <c r="DCO14" s="61">
        <v>0</v>
      </c>
      <c r="DCP14" s="61">
        <v>0.03</v>
      </c>
      <c r="DCQ14" s="61">
        <v>1</v>
      </c>
      <c r="DCR14" s="61">
        <v>235</v>
      </c>
      <c r="DCS14" s="61">
        <v>100</v>
      </c>
      <c r="DCT14" s="61">
        <v>2000</v>
      </c>
      <c r="DCU14" s="61">
        <v>180</v>
      </c>
      <c r="DCV14" s="61">
        <v>-1.1499999999999999</v>
      </c>
      <c r="DCW14" s="61">
        <v>3000</v>
      </c>
      <c r="DCX14" s="61">
        <v>30</v>
      </c>
      <c r="DCY14" s="61">
        <v>200</v>
      </c>
      <c r="DCZ14" s="61">
        <v>100</v>
      </c>
      <c r="DDA14" s="61">
        <v>100</v>
      </c>
      <c r="DDB14" s="61">
        <v>100</v>
      </c>
      <c r="DDC14" s="61">
        <v>100</v>
      </c>
      <c r="DDD14" s="61">
        <v>130</v>
      </c>
      <c r="DDE14" s="61">
        <v>100</v>
      </c>
      <c r="DDF14" s="61">
        <v>100</v>
      </c>
      <c r="DDG14" s="61">
        <v>100</v>
      </c>
      <c r="DDH14" s="61">
        <v>100</v>
      </c>
      <c r="DDI14" s="61">
        <v>130</v>
      </c>
      <c r="DDJ14" s="61">
        <v>100</v>
      </c>
      <c r="DDK14" s="61">
        <v>100</v>
      </c>
      <c r="DDL14" s="61">
        <v>100</v>
      </c>
      <c r="DDM14" s="61">
        <v>100</v>
      </c>
      <c r="DDN14" s="61">
        <v>100</v>
      </c>
      <c r="DDO14" s="61">
        <v>130</v>
      </c>
      <c r="DDP14" s="61">
        <v>100</v>
      </c>
      <c r="DDQ14" s="61">
        <v>130</v>
      </c>
      <c r="DDR14" s="61">
        <v>100</v>
      </c>
      <c r="DDS14" s="61">
        <v>100</v>
      </c>
      <c r="DDT14" s="61">
        <v>100</v>
      </c>
      <c r="DDU14" s="61">
        <v>100</v>
      </c>
      <c r="DDV14" s="61">
        <v>130</v>
      </c>
      <c r="DDW14" s="61">
        <v>100</v>
      </c>
      <c r="DDX14" s="61">
        <v>0.5</v>
      </c>
      <c r="DDY14" s="61">
        <v>0.3</v>
      </c>
      <c r="DDZ14" s="61">
        <v>1</v>
      </c>
      <c r="DEA14" s="61">
        <v>1000</v>
      </c>
      <c r="DEB14" s="61">
        <v>200</v>
      </c>
      <c r="DEC14" s="61">
        <v>70</v>
      </c>
      <c r="DED14" s="61">
        <v>20</v>
      </c>
      <c r="DEE14" s="61">
        <v>80</v>
      </c>
      <c r="DEF14" s="61">
        <v>2</v>
      </c>
      <c r="DEG14" s="61">
        <v>0</v>
      </c>
      <c r="DEH14" s="61">
        <v>0</v>
      </c>
      <c r="DEI14" s="61">
        <v>0</v>
      </c>
      <c r="DEJ14" s="61">
        <v>0</v>
      </c>
      <c r="DEK14" s="61">
        <v>11</v>
      </c>
      <c r="DEL14" s="61">
        <v>-8</v>
      </c>
      <c r="DEM14" s="61">
        <v>3</v>
      </c>
      <c r="DEN14" s="61">
        <v>2</v>
      </c>
      <c r="DEO14" s="61">
        <v>0</v>
      </c>
      <c r="DEP14" s="61">
        <v>200</v>
      </c>
      <c r="DEQ14" s="61">
        <v>300</v>
      </c>
      <c r="DER14" s="61">
        <v>20</v>
      </c>
      <c r="DES14" s="61">
        <v>7</v>
      </c>
      <c r="DET14" s="61">
        <v>5</v>
      </c>
      <c r="DEU14" s="61">
        <v>30</v>
      </c>
      <c r="DEV14" s="61">
        <v>133</v>
      </c>
      <c r="DEW14" s="61">
        <v>5</v>
      </c>
      <c r="DEX14" s="61">
        <v>100</v>
      </c>
      <c r="DEY14" s="61">
        <v>3</v>
      </c>
      <c r="DEZ14" s="61">
        <v>0</v>
      </c>
      <c r="DFA14" s="61">
        <v>15</v>
      </c>
      <c r="DFB14" s="61">
        <v>60</v>
      </c>
      <c r="DFC14" s="61">
        <v>0.95</v>
      </c>
      <c r="DFD14" s="61">
        <v>0</v>
      </c>
      <c r="DFE14" s="61">
        <v>60</v>
      </c>
      <c r="DFF14" s="61">
        <v>-33</v>
      </c>
      <c r="DFG14" s="61">
        <v>5</v>
      </c>
      <c r="DFH14" s="61">
        <v>9</v>
      </c>
      <c r="DFI14" s="61">
        <v>12</v>
      </c>
      <c r="DFJ14" s="61">
        <v>14</v>
      </c>
      <c r="DFK14" s="61">
        <v>18</v>
      </c>
      <c r="DFL14" s="61">
        <v>22</v>
      </c>
      <c r="DFM14" s="61">
        <v>0</v>
      </c>
      <c r="DFN14" s="61">
        <v>0</v>
      </c>
      <c r="DFO14" s="61">
        <v>0</v>
      </c>
      <c r="DFP14" s="61">
        <v>0</v>
      </c>
      <c r="DFQ14" s="61">
        <v>0</v>
      </c>
      <c r="DFR14" s="61">
        <v>0</v>
      </c>
      <c r="DFS14" s="61">
        <v>0.95</v>
      </c>
      <c r="DFT14" s="61">
        <v>0.9</v>
      </c>
      <c r="DFU14" s="61">
        <v>0.9</v>
      </c>
      <c r="DFV14" s="61">
        <v>0.9</v>
      </c>
      <c r="DFW14" s="61">
        <v>0.95</v>
      </c>
      <c r="DFX14" s="61">
        <v>1</v>
      </c>
      <c r="DFY14" s="61">
        <v>105</v>
      </c>
      <c r="DFZ14" s="61">
        <v>95</v>
      </c>
      <c r="DGA14" s="61">
        <v>85</v>
      </c>
      <c r="DGB14" s="61">
        <v>110</v>
      </c>
      <c r="DGC14" s="61">
        <v>90</v>
      </c>
      <c r="DGD14" s="61">
        <v>95</v>
      </c>
      <c r="DGE14" s="61">
        <v>100</v>
      </c>
      <c r="DGF14" s="61">
        <v>105</v>
      </c>
      <c r="DGG14" s="61">
        <v>0.85</v>
      </c>
      <c r="DGH14" s="61">
        <v>0.9</v>
      </c>
      <c r="DGI14" s="61">
        <v>0.95</v>
      </c>
      <c r="DGJ14" s="61">
        <v>1</v>
      </c>
      <c r="DGK14" s="61">
        <v>-0.97</v>
      </c>
      <c r="DGL14" s="61">
        <v>-0.95</v>
      </c>
      <c r="DGM14" s="61">
        <v>0</v>
      </c>
      <c r="DGN14" s="61">
        <v>0</v>
      </c>
      <c r="DGO14" s="61">
        <v>0</v>
      </c>
      <c r="DGP14" s="61">
        <v>0</v>
      </c>
      <c r="DGQ14" s="61">
        <v>0.5</v>
      </c>
      <c r="DGR14" s="61">
        <v>1</v>
      </c>
      <c r="DGS14" s="61">
        <v>0.5</v>
      </c>
      <c r="DGT14" s="61">
        <v>0</v>
      </c>
      <c r="DGU14" s="61">
        <v>0</v>
      </c>
      <c r="DGV14" s="61">
        <v>0</v>
      </c>
      <c r="DGW14" s="61">
        <v>0</v>
      </c>
      <c r="DGX14" s="61">
        <v>0</v>
      </c>
      <c r="DGY14" s="61">
        <v>400</v>
      </c>
      <c r="DGZ14" s="61">
        <v>0</v>
      </c>
      <c r="DHA14" s="61">
        <v>0</v>
      </c>
      <c r="DHB14" s="61">
        <v>1</v>
      </c>
      <c r="DHC14" s="61">
        <v>40</v>
      </c>
      <c r="DHD14" s="61">
        <v>0</v>
      </c>
      <c r="DHE14" s="61">
        <v>30</v>
      </c>
      <c r="DHF14" s="61">
        <v>30</v>
      </c>
      <c r="DHG14" s="61">
        <v>10</v>
      </c>
      <c r="DHH14" s="61">
        <v>10</v>
      </c>
      <c r="DHI14" s="61">
        <v>10</v>
      </c>
      <c r="DHJ14" s="61">
        <v>3</v>
      </c>
      <c r="DHK14" s="61">
        <v>1</v>
      </c>
      <c r="DHL14" s="61">
        <v>10000</v>
      </c>
      <c r="DHM14" s="61">
        <v>0</v>
      </c>
      <c r="DHN14" s="61">
        <v>0</v>
      </c>
      <c r="DHO14" s="61">
        <v>0</v>
      </c>
      <c r="DHP14" s="61">
        <v>0</v>
      </c>
      <c r="DHQ14" s="61">
        <v>1</v>
      </c>
      <c r="DHR14" s="61">
        <v>1</v>
      </c>
      <c r="DHS14" s="61">
        <v>0</v>
      </c>
      <c r="DHT14" s="61">
        <v>0</v>
      </c>
      <c r="DHU14" s="61">
        <v>0.2</v>
      </c>
      <c r="DHV14" s="61">
        <v>0.3</v>
      </c>
      <c r="DHW14" s="61">
        <v>30</v>
      </c>
      <c r="DHX14" s="61">
        <v>60</v>
      </c>
      <c r="DHY14" s="61">
        <v>65</v>
      </c>
      <c r="DHZ14" s="61">
        <v>0</v>
      </c>
      <c r="DIA14" s="61">
        <v>4</v>
      </c>
      <c r="DIB14" s="61">
        <v>4</v>
      </c>
      <c r="DIC14" s="61">
        <v>0.01</v>
      </c>
      <c r="DID14" s="61">
        <v>0.01</v>
      </c>
      <c r="DIE14" s="61">
        <v>0.2</v>
      </c>
      <c r="DIF14" s="61">
        <v>0.2</v>
      </c>
      <c r="DIG14" s="61">
        <v>1</v>
      </c>
      <c r="DIH14" s="61">
        <v>1.1100000000000001</v>
      </c>
      <c r="DII14" s="61">
        <v>1</v>
      </c>
      <c r="DIJ14" s="61">
        <v>1.1100000000000001</v>
      </c>
      <c r="DIK14" s="61">
        <v>1</v>
      </c>
      <c r="DIL14" s="61">
        <v>30</v>
      </c>
      <c r="DIM14" s="61">
        <v>1</v>
      </c>
      <c r="DIN14" s="61">
        <v>2</v>
      </c>
      <c r="DIO14" s="61">
        <v>1</v>
      </c>
      <c r="DIP14" s="61">
        <v>100</v>
      </c>
      <c r="DIQ14" s="61">
        <v>100</v>
      </c>
      <c r="DIR14" s="61">
        <v>10</v>
      </c>
      <c r="DIS14" s="61">
        <v>50</v>
      </c>
      <c r="DIT14" s="61">
        <v>50</v>
      </c>
      <c r="DIU14" s="61">
        <v>0</v>
      </c>
      <c r="DIV14" s="61">
        <v>0.2</v>
      </c>
      <c r="DIW14" s="61">
        <v>0.2</v>
      </c>
      <c r="DIX14" s="61">
        <v>0</v>
      </c>
      <c r="DIY14" s="61">
        <v>0</v>
      </c>
      <c r="DIZ14" s="61">
        <v>0</v>
      </c>
      <c r="DJA14" s="61">
        <v>0</v>
      </c>
      <c r="DJB14" s="61">
        <v>0</v>
      </c>
      <c r="DJC14" s="61">
        <v>0</v>
      </c>
      <c r="DJD14" s="61">
        <v>0</v>
      </c>
      <c r="DJE14" s="61">
        <v>0</v>
      </c>
      <c r="DJF14" s="61">
        <v>0</v>
      </c>
      <c r="DJG14" s="61">
        <v>30</v>
      </c>
      <c r="DJH14" s="61">
        <v>14400</v>
      </c>
      <c r="DJI14" s="61">
        <v>300</v>
      </c>
      <c r="DJJ14" s="61">
        <v>86400</v>
      </c>
      <c r="DJK14" s="61">
        <v>300</v>
      </c>
      <c r="DJL14" s="61">
        <v>1200</v>
      </c>
      <c r="DJM14" s="61">
        <v>5000</v>
      </c>
      <c r="DJN14" s="61">
        <v>-5000</v>
      </c>
      <c r="DJO14" s="61">
        <v>50</v>
      </c>
      <c r="DJP14" s="61">
        <v>0</v>
      </c>
      <c r="DJQ14" s="61">
        <v>0</v>
      </c>
      <c r="DJR14" s="61">
        <v>0</v>
      </c>
      <c r="DJS14" s="61">
        <v>0</v>
      </c>
      <c r="DJT14" s="61">
        <v>0</v>
      </c>
      <c r="DJU14" s="61">
        <v>0</v>
      </c>
      <c r="DJV14" s="61">
        <v>0</v>
      </c>
      <c r="DJW14" s="61">
        <v>0.1</v>
      </c>
      <c r="DJX14" s="61">
        <v>51.5</v>
      </c>
      <c r="DJY14" s="61">
        <v>47.5</v>
      </c>
      <c r="DJZ14" s="61">
        <v>0</v>
      </c>
      <c r="DKA14" s="61">
        <v>1</v>
      </c>
      <c r="DKB14" s="61">
        <v>0</v>
      </c>
      <c r="DKC14" s="61">
        <v>0</v>
      </c>
      <c r="DKD14" s="61">
        <v>0</v>
      </c>
      <c r="DKE14" s="61">
        <v>0</v>
      </c>
      <c r="DKF14" s="61">
        <v>0</v>
      </c>
      <c r="DKG14" s="61">
        <v>0</v>
      </c>
      <c r="DKH14" s="61">
        <v>1</v>
      </c>
      <c r="DKI14" s="61">
        <v>1</v>
      </c>
      <c r="DKJ14" s="61">
        <v>1400</v>
      </c>
      <c r="DKK14" s="61">
        <v>0</v>
      </c>
      <c r="DKL14" s="61">
        <v>1</v>
      </c>
      <c r="DKM14" s="61">
        <v>0</v>
      </c>
      <c r="DKN14" s="61">
        <v>0</v>
      </c>
      <c r="DKO14" s="61">
        <v>300</v>
      </c>
      <c r="DKP14" s="61">
        <v>30</v>
      </c>
      <c r="DKQ14" s="61">
        <v>8</v>
      </c>
      <c r="DKR14" s="61">
        <v>1</v>
      </c>
      <c r="DKS14" s="61">
        <v>115</v>
      </c>
      <c r="DKT14" s="61">
        <v>85</v>
      </c>
      <c r="DKU14" s="61">
        <v>35</v>
      </c>
      <c r="DKV14" s="61">
        <v>10</v>
      </c>
      <c r="DKW14" s="61">
        <v>0</v>
      </c>
      <c r="DKX14" s="61">
        <v>0</v>
      </c>
      <c r="DKY14" s="61">
        <v>1</v>
      </c>
      <c r="DKZ14" s="61">
        <v>-0.2</v>
      </c>
      <c r="DLA14" s="61">
        <v>50</v>
      </c>
      <c r="DLB14" s="61">
        <v>110</v>
      </c>
      <c r="DLC14" s="61">
        <v>80</v>
      </c>
      <c r="DLD14" s="61">
        <v>1</v>
      </c>
      <c r="DLE14" s="61">
        <v>0</v>
      </c>
      <c r="DLF14" s="61">
        <v>241</v>
      </c>
      <c r="DLG14" s="61">
        <v>200</v>
      </c>
      <c r="DLH14" s="61">
        <v>1</v>
      </c>
      <c r="DLI14" s="61">
        <v>99.36</v>
      </c>
      <c r="DLJ14" s="61">
        <v>10</v>
      </c>
      <c r="DLK14" s="61">
        <v>2</v>
      </c>
      <c r="DLL14" s="61">
        <v>0.8</v>
      </c>
      <c r="DLM14" s="61">
        <v>3</v>
      </c>
      <c r="DLN14" s="61">
        <v>4</v>
      </c>
      <c r="DLO14" s="61">
        <v>10</v>
      </c>
      <c r="DLP14" s="61">
        <v>0.5</v>
      </c>
      <c r="DLQ14" s="61">
        <v>4</v>
      </c>
      <c r="DLR14" s="61">
        <v>10000</v>
      </c>
      <c r="DLS14" s="61">
        <v>40</v>
      </c>
      <c r="DLT14" s="61">
        <v>40</v>
      </c>
      <c r="DLU14" s="61">
        <v>5</v>
      </c>
      <c r="DLV14" s="61">
        <v>10000</v>
      </c>
      <c r="DLW14" s="61">
        <v>0</v>
      </c>
      <c r="DLX14" s="61">
        <v>0</v>
      </c>
      <c r="DLY14" s="61">
        <v>0</v>
      </c>
      <c r="DLZ14" s="61">
        <v>0</v>
      </c>
      <c r="DMA14" s="61">
        <v>10000</v>
      </c>
      <c r="DMB14" s="61">
        <v>120</v>
      </c>
      <c r="DMC14" s="61">
        <v>88</v>
      </c>
      <c r="DMD14" s="61">
        <v>45</v>
      </c>
      <c r="DME14" s="61">
        <v>1</v>
      </c>
      <c r="DMF14" s="61">
        <v>10</v>
      </c>
      <c r="DMG14" s="61">
        <v>0</v>
      </c>
      <c r="DMH14" s="61">
        <v>0</v>
      </c>
      <c r="DMI14" s="61">
        <v>0</v>
      </c>
      <c r="DMJ14" s="61">
        <v>-0.2</v>
      </c>
      <c r="DMK14" s="61">
        <v>50</v>
      </c>
      <c r="DML14" s="61">
        <v>110</v>
      </c>
      <c r="DMM14" s="61">
        <v>60</v>
      </c>
      <c r="DMN14" s="61">
        <v>1</v>
      </c>
      <c r="DMO14" s="61">
        <v>0</v>
      </c>
      <c r="DMP14" s="61">
        <v>241</v>
      </c>
      <c r="DMQ14" s="61">
        <v>200</v>
      </c>
      <c r="DMR14" s="61">
        <v>1</v>
      </c>
      <c r="DMS14" s="61">
        <v>100</v>
      </c>
      <c r="DMT14" s="61">
        <v>100</v>
      </c>
      <c r="DMU14" s="61">
        <v>10</v>
      </c>
      <c r="DMV14" s="61">
        <v>2</v>
      </c>
      <c r="DMW14" s="61">
        <v>0.8</v>
      </c>
      <c r="DMX14" s="61">
        <v>3</v>
      </c>
      <c r="DMY14" s="61">
        <v>4</v>
      </c>
      <c r="DMZ14" s="61">
        <v>10</v>
      </c>
      <c r="DNA14" s="61">
        <v>0.5</v>
      </c>
      <c r="DNB14" s="61">
        <v>4</v>
      </c>
      <c r="DNC14" s="61">
        <v>10000</v>
      </c>
      <c r="DND14" s="61">
        <v>40</v>
      </c>
      <c r="DNE14" s="61">
        <v>40</v>
      </c>
      <c r="DNF14" s="61">
        <v>5</v>
      </c>
      <c r="DNG14" s="61">
        <v>10000</v>
      </c>
      <c r="DNH14" s="61">
        <v>0</v>
      </c>
      <c r="DNI14" s="61">
        <v>0</v>
      </c>
      <c r="DNJ14" s="61">
        <v>0</v>
      </c>
      <c r="DNK14" s="61">
        <v>0</v>
      </c>
      <c r="DNL14" s="61">
        <v>10000</v>
      </c>
      <c r="DNM14" s="61">
        <v>120</v>
      </c>
      <c r="DNN14" s="61">
        <v>88</v>
      </c>
      <c r="DNO14" s="61">
        <v>45</v>
      </c>
      <c r="DNP14" s="61">
        <v>0</v>
      </c>
      <c r="DNQ14" s="61">
        <v>0</v>
      </c>
      <c r="DNR14" s="61">
        <v>0</v>
      </c>
      <c r="DNS14" s="61">
        <v>0</v>
      </c>
      <c r="DNT14" s="61">
        <v>0</v>
      </c>
      <c r="DNU14" s="61">
        <v>0</v>
      </c>
      <c r="DNV14" s="61">
        <v>1</v>
      </c>
      <c r="DNW14" s="61">
        <v>1</v>
      </c>
      <c r="DNX14" s="61">
        <v>1</v>
      </c>
      <c r="DNY14" s="61">
        <v>2</v>
      </c>
      <c r="DNZ14" s="61">
        <v>6</v>
      </c>
      <c r="DOA14" s="61">
        <v>0</v>
      </c>
      <c r="DOB14" s="61">
        <v>6000</v>
      </c>
      <c r="DOC14" s="61">
        <v>0</v>
      </c>
      <c r="DOD14" s="61">
        <v>100</v>
      </c>
      <c r="DOE14" s="61">
        <v>50</v>
      </c>
      <c r="DOF14" s="61">
        <v>75</v>
      </c>
      <c r="DOG14" s="61">
        <v>500</v>
      </c>
      <c r="DOH14" s="61">
        <v>100</v>
      </c>
      <c r="DOI14" s="61">
        <v>460</v>
      </c>
      <c r="DOJ14" s="61">
        <v>0</v>
      </c>
      <c r="DOK14" s="61">
        <v>0</v>
      </c>
      <c r="DOL14" s="61">
        <v>0</v>
      </c>
      <c r="DOM14" s="61">
        <v>0</v>
      </c>
      <c r="DON14" s="61">
        <v>5</v>
      </c>
      <c r="DOO14" s="61">
        <v>0</v>
      </c>
      <c r="DOP14" s="61">
        <v>0</v>
      </c>
      <c r="DOQ14" s="61">
        <v>0</v>
      </c>
      <c r="DOR14" s="61">
        <v>0</v>
      </c>
      <c r="DOS14" s="61">
        <v>1</v>
      </c>
      <c r="DOT14" s="61">
        <v>5</v>
      </c>
      <c r="DOU14" s="61">
        <v>40</v>
      </c>
      <c r="DOV14" s="61">
        <v>20</v>
      </c>
      <c r="DOW14" s="61">
        <v>50</v>
      </c>
      <c r="DOX14" s="61">
        <v>505</v>
      </c>
      <c r="DOY14" s="61">
        <v>505</v>
      </c>
      <c r="DOZ14" s="61">
        <v>300</v>
      </c>
      <c r="DPA14" s="61">
        <v>30</v>
      </c>
      <c r="DPB14" s="61">
        <v>120</v>
      </c>
      <c r="DPC14" s="61">
        <v>0</v>
      </c>
      <c r="DPE14" s="61">
        <v>0</v>
      </c>
      <c r="DPF14" s="61">
        <v>0</v>
      </c>
      <c r="DPG14" s="61">
        <v>0</v>
      </c>
      <c r="DPH14" s="61">
        <v>1</v>
      </c>
      <c r="DPI14" s="61">
        <v>1</v>
      </c>
      <c r="DPJ14" s="61">
        <v>0</v>
      </c>
      <c r="DPK14" s="61">
        <v>0</v>
      </c>
      <c r="DPM14" s="61">
        <v>0</v>
      </c>
      <c r="DPO14" s="61">
        <v>0</v>
      </c>
      <c r="DPS14" s="61">
        <v>1</v>
      </c>
      <c r="DPT14" s="61">
        <v>1</v>
      </c>
      <c r="DPX14" s="61">
        <v>1</v>
      </c>
      <c r="DPY14" s="61">
        <v>1</v>
      </c>
      <c r="DPZ14" s="61">
        <v>0</v>
      </c>
      <c r="DQA14" s="61">
        <v>1</v>
      </c>
      <c r="DQC14" s="61">
        <v>1</v>
      </c>
      <c r="DQD14" s="61">
        <v>1</v>
      </c>
      <c r="DQE14" s="61">
        <v>1</v>
      </c>
      <c r="DQG14" s="61">
        <v>1</v>
      </c>
      <c r="DQH14" s="61">
        <v>1</v>
      </c>
      <c r="DQQ14" s="61">
        <v>0</v>
      </c>
      <c r="DQR14" s="61">
        <v>1</v>
      </c>
      <c r="DQT14" s="61">
        <v>0</v>
      </c>
      <c r="DQU14" s="61">
        <v>0</v>
      </c>
      <c r="DQX14" s="61">
        <v>1</v>
      </c>
      <c r="DQZ14" s="61">
        <v>0</v>
      </c>
      <c r="DRA14" s="61">
        <v>1</v>
      </c>
      <c r="DRB14" s="61">
        <v>1</v>
      </c>
      <c r="DRC14" s="61">
        <v>0</v>
      </c>
      <c r="DRE14" s="61">
        <v>0</v>
      </c>
      <c r="DRF14" s="61">
        <v>0</v>
      </c>
      <c r="DRG14" s="61">
        <v>0</v>
      </c>
      <c r="DRH14" s="61">
        <v>0</v>
      </c>
      <c r="DRJ14" s="61">
        <v>0</v>
      </c>
      <c r="DRN14" s="61">
        <v>12.5</v>
      </c>
      <c r="DRP14" s="61">
        <v>620</v>
      </c>
      <c r="DRU14" s="61">
        <v>11</v>
      </c>
      <c r="DRV14" s="61">
        <v>0</v>
      </c>
      <c r="DRW14" s="61">
        <v>300</v>
      </c>
      <c r="DRY14" s="61">
        <v>1</v>
      </c>
      <c r="DRZ14" s="61">
        <v>1</v>
      </c>
      <c r="DSA14" s="61">
        <v>1</v>
      </c>
      <c r="DSK14" s="61">
        <v>0</v>
      </c>
      <c r="DSL14" s="61">
        <v>0.2</v>
      </c>
      <c r="DSM14" s="61">
        <v>0.1</v>
      </c>
      <c r="DSN14" s="61">
        <v>0.01</v>
      </c>
      <c r="DSO14" s="61">
        <v>3.3</v>
      </c>
      <c r="DSP14" s="61">
        <v>80</v>
      </c>
      <c r="DSQ14" s="61">
        <v>0</v>
      </c>
      <c r="DSR14" s="61">
        <v>1</v>
      </c>
      <c r="DSS14" s="61">
        <v>7</v>
      </c>
      <c r="DST14" s="61">
        <v>100</v>
      </c>
      <c r="DSU14" s="61">
        <v>0</v>
      </c>
      <c r="DSV14" s="61">
        <v>1</v>
      </c>
      <c r="DSW14" s="61">
        <v>1</v>
      </c>
      <c r="DSX14" s="61">
        <v>1</v>
      </c>
      <c r="DSY14" s="61">
        <v>1</v>
      </c>
      <c r="DSZ14" s="61">
        <v>1</v>
      </c>
      <c r="DTA14" s="61">
        <v>0</v>
      </c>
      <c r="DTB14" s="61">
        <v>0</v>
      </c>
      <c r="DTC14" s="61">
        <v>55</v>
      </c>
      <c r="DTD14" s="61">
        <v>40</v>
      </c>
      <c r="DTE14" s="61">
        <v>0</v>
      </c>
      <c r="DTF14" s="61">
        <v>100</v>
      </c>
      <c r="DTG14" s="61">
        <v>10</v>
      </c>
      <c r="DTH14" s="61">
        <v>0</v>
      </c>
      <c r="DTI14" s="61">
        <v>0</v>
      </c>
      <c r="DTJ14" s="61">
        <v>-5</v>
      </c>
      <c r="DTK14" s="61">
        <v>15</v>
      </c>
      <c r="DTL14" s="61">
        <v>80</v>
      </c>
      <c r="DTM14" s="61">
        <v>100</v>
      </c>
      <c r="DTN14" s="61">
        <v>100</v>
      </c>
      <c r="DTO14" s="61">
        <v>0</v>
      </c>
      <c r="DTP14" s="61">
        <v>0</v>
      </c>
      <c r="DTQ14" s="61">
        <v>100</v>
      </c>
      <c r="DTR14" s="61">
        <v>-100</v>
      </c>
      <c r="DTS14" s="61">
        <v>0</v>
      </c>
      <c r="DTT14" s="61">
        <v>10</v>
      </c>
      <c r="DTU14" s="61">
        <v>0</v>
      </c>
      <c r="DTV14" s="61">
        <v>0</v>
      </c>
      <c r="DTW14" s="61">
        <v>0</v>
      </c>
      <c r="DTX14" s="61">
        <v>0</v>
      </c>
      <c r="DTY14" s="61">
        <v>10</v>
      </c>
      <c r="DTZ14" s="61">
        <v>0</v>
      </c>
      <c r="DUA14" s="61">
        <v>0</v>
      </c>
      <c r="DUB14" s="61">
        <v>0</v>
      </c>
      <c r="DUC14" s="61">
        <v>0</v>
      </c>
      <c r="DUD14" s="61">
        <v>10</v>
      </c>
      <c r="DUE14" s="61">
        <v>0</v>
      </c>
      <c r="DUF14" s="61">
        <v>0</v>
      </c>
      <c r="DUG14" s="61">
        <v>0</v>
      </c>
      <c r="DUH14" s="61">
        <v>1</v>
      </c>
      <c r="DUI14" s="61">
        <v>45</v>
      </c>
      <c r="DUJ14" s="61">
        <v>30</v>
      </c>
      <c r="DUK14" s="61">
        <v>0</v>
      </c>
      <c r="DUL14" s="61">
        <v>0</v>
      </c>
      <c r="DUM14" s="61">
        <v>9600</v>
      </c>
      <c r="DUN14" s="61">
        <v>2</v>
      </c>
      <c r="DUO14" s="61">
        <v>11</v>
      </c>
      <c r="DUP14" s="61">
        <v>111</v>
      </c>
      <c r="DUQ14" s="61">
        <v>11</v>
      </c>
      <c r="DUR14" s="61">
        <v>1</v>
      </c>
      <c r="DUS14" s="61">
        <v>9600</v>
      </c>
      <c r="DUT14" s="61">
        <v>2</v>
      </c>
      <c r="DUU14" s="61">
        <v>12</v>
      </c>
      <c r="DUV14" s="61">
        <v>112</v>
      </c>
      <c r="DUW14" s="61">
        <v>12</v>
      </c>
      <c r="DUX14" s="61">
        <v>1</v>
      </c>
      <c r="DUY14" s="61">
        <v>192</v>
      </c>
      <c r="DUZ14" s="61">
        <v>200</v>
      </c>
      <c r="DVA14" s="61">
        <v>168</v>
      </c>
      <c r="DVB14" s="61">
        <v>75</v>
      </c>
      <c r="DVC14" s="61">
        <v>502</v>
      </c>
      <c r="DVD14" s="61">
        <v>1</v>
      </c>
      <c r="DVE14" s="61">
        <v>255</v>
      </c>
      <c r="DVF14" s="61">
        <v>0</v>
      </c>
      <c r="DVG14" s="61">
        <v>255</v>
      </c>
      <c r="DVH14" s="61">
        <v>255</v>
      </c>
      <c r="DVI14" s="61">
        <v>1</v>
      </c>
      <c r="DVJ14" s="61">
        <v>0</v>
      </c>
      <c r="DVK14" s="61">
        <v>1</v>
      </c>
      <c r="DVL14" s="61">
        <v>0</v>
      </c>
      <c r="DVM14" s="61">
        <v>0</v>
      </c>
      <c r="DVN14" s="61">
        <v>0</v>
      </c>
      <c r="DVO14" s="61">
        <v>1</v>
      </c>
      <c r="DVP14" s="61">
        <v>0</v>
      </c>
      <c r="DVQ14" s="61">
        <v>0</v>
      </c>
      <c r="DVR14" s="61">
        <v>0</v>
      </c>
      <c r="DVS14" s="61">
        <v>0</v>
      </c>
      <c r="DVT14" s="61">
        <v>1</v>
      </c>
      <c r="DVU14" s="61">
        <v>65</v>
      </c>
      <c r="DVV14" s="61">
        <v>4</v>
      </c>
      <c r="DVW14" s="61">
        <v>0</v>
      </c>
      <c r="DVX14" s="61">
        <v>0</v>
      </c>
      <c r="DVY14" s="61">
        <v>0</v>
      </c>
      <c r="DVZ14" s="61">
        <v>-4.5</v>
      </c>
      <c r="DWA14" s="61">
        <v>10</v>
      </c>
      <c r="DWB14" s="61">
        <v>1</v>
      </c>
      <c r="DWC14" s="61">
        <v>20</v>
      </c>
      <c r="DWD14" s="61">
        <v>15</v>
      </c>
      <c r="DWE14" s="61">
        <v>0</v>
      </c>
      <c r="DWF14" s="61">
        <v>2</v>
      </c>
      <c r="DWG14" s="61">
        <v>1</v>
      </c>
      <c r="DWH14" s="61">
        <v>1.82</v>
      </c>
      <c r="DWI14" s="61">
        <v>0.6</v>
      </c>
      <c r="DWJ14" s="61">
        <v>0.6</v>
      </c>
      <c r="DWK14" s="61">
        <v>1</v>
      </c>
      <c r="DWL14" s="61">
        <v>0</v>
      </c>
      <c r="DWM14" s="61">
        <v>300</v>
      </c>
      <c r="DWN14" s="61">
        <v>0</v>
      </c>
      <c r="DWO14" s="61">
        <v>300</v>
      </c>
      <c r="DWP14" s="61">
        <v>0</v>
      </c>
      <c r="DWQ14" s="61">
        <v>300</v>
      </c>
      <c r="DWR14" s="61">
        <v>0</v>
      </c>
      <c r="DWS14" s="61">
        <v>300</v>
      </c>
      <c r="DWT14" s="61">
        <v>0</v>
      </c>
      <c r="DWU14" s="61">
        <v>1</v>
      </c>
      <c r="DWV14" s="61">
        <v>0.1</v>
      </c>
      <c r="DWW14" s="61">
        <v>100</v>
      </c>
      <c r="DWX14" s="61">
        <v>0</v>
      </c>
      <c r="DWY14" s="61">
        <v>0</v>
      </c>
      <c r="DWZ14" s="61">
        <v>1</v>
      </c>
      <c r="DXA14" s="61">
        <v>0.1</v>
      </c>
      <c r="DXB14" s="61">
        <v>100</v>
      </c>
      <c r="DXC14" s="61">
        <v>0</v>
      </c>
      <c r="DXD14" s="61">
        <v>0</v>
      </c>
      <c r="DXE14" s="61">
        <v>1</v>
      </c>
      <c r="DXF14" s="61">
        <v>0.1</v>
      </c>
      <c r="DXG14" s="61">
        <v>100</v>
      </c>
      <c r="DXH14" s="61">
        <v>0</v>
      </c>
      <c r="DXI14" s="61">
        <v>0</v>
      </c>
      <c r="DXJ14" s="61">
        <v>1</v>
      </c>
      <c r="DXK14" s="61">
        <v>0.1</v>
      </c>
      <c r="DXL14" s="61">
        <v>100</v>
      </c>
      <c r="DXM14" s="61">
        <v>0</v>
      </c>
      <c r="DXN14" s="61">
        <v>560</v>
      </c>
      <c r="DXO14" s="61">
        <v>560</v>
      </c>
      <c r="DXP14" s="61">
        <v>560</v>
      </c>
      <c r="DXQ14" s="61">
        <v>560</v>
      </c>
      <c r="DXR14" s="61">
        <v>20</v>
      </c>
      <c r="DXS14" s="61">
        <v>3</v>
      </c>
      <c r="DXT14" s="61">
        <v>0</v>
      </c>
      <c r="DXU14" s="61">
        <v>0</v>
      </c>
      <c r="DXV14" s="61">
        <v>0</v>
      </c>
      <c r="DXW14" s="61">
        <v>0</v>
      </c>
      <c r="DXX14" s="61">
        <v>15</v>
      </c>
      <c r="DXY14" s="61">
        <v>30</v>
      </c>
      <c r="DXZ14" s="61">
        <v>0.01</v>
      </c>
      <c r="DYA14" s="61">
        <v>0.4</v>
      </c>
      <c r="DYB14" s="61">
        <v>0</v>
      </c>
      <c r="DYC14" s="61">
        <v>60</v>
      </c>
      <c r="DYD14" s="61">
        <v>30</v>
      </c>
      <c r="DYE14" s="61">
        <v>0</v>
      </c>
      <c r="DYF14" s="61">
        <v>0</v>
      </c>
      <c r="DYG14" s="61">
        <v>0</v>
      </c>
      <c r="DYH14" s="61">
        <v>0</v>
      </c>
      <c r="DYI14" s="61">
        <v>1200</v>
      </c>
      <c r="DYJ14" s="61">
        <v>1400</v>
      </c>
      <c r="DYK14" s="61">
        <v>0</v>
      </c>
      <c r="DYL14" s="61">
        <v>0.5</v>
      </c>
      <c r="DYM14" s="61">
        <v>320</v>
      </c>
      <c r="DYN14" s="61">
        <v>0</v>
      </c>
      <c r="DYO14" s="61">
        <v>0</v>
      </c>
      <c r="DYP14" s="61">
        <v>1000</v>
      </c>
      <c r="DYQ14" s="61">
        <v>1</v>
      </c>
      <c r="DYR14" s="61">
        <v>2</v>
      </c>
      <c r="DYS14" s="61">
        <v>0</v>
      </c>
      <c r="DYT14" s="61">
        <v>0.1</v>
      </c>
      <c r="DYU14" s="61">
        <v>30</v>
      </c>
      <c r="DYV14" s="61">
        <v>12.5</v>
      </c>
      <c r="DYW14" s="61">
        <v>0.2</v>
      </c>
      <c r="DYX14" s="61">
        <v>0.05</v>
      </c>
      <c r="DYY14" s="61">
        <v>2.2000000000000002</v>
      </c>
      <c r="DYZ14" s="61">
        <v>12.5</v>
      </c>
      <c r="DZA14" s="61">
        <v>0</v>
      </c>
      <c r="DZB14" s="61">
        <v>12</v>
      </c>
      <c r="DZC14" s="61">
        <v>0</v>
      </c>
      <c r="DZD14" s="61">
        <v>0</v>
      </c>
      <c r="DZE14" s="61">
        <v>1</v>
      </c>
      <c r="DZF14" s="61">
        <v>0</v>
      </c>
      <c r="DZG14" s="61">
        <v>1</v>
      </c>
      <c r="DZH14" s="61">
        <v>1</v>
      </c>
      <c r="DZI14" s="61">
        <v>1</v>
      </c>
      <c r="DZJ14" s="61">
        <v>1</v>
      </c>
      <c r="DZK14" s="61">
        <v>1.2</v>
      </c>
      <c r="DZL14" s="61">
        <v>0.1</v>
      </c>
      <c r="DZM14" s="61">
        <v>300</v>
      </c>
      <c r="DZN14" s="61">
        <v>300</v>
      </c>
      <c r="DZO14" s="61">
        <v>300</v>
      </c>
      <c r="DZP14" s="61">
        <v>300</v>
      </c>
      <c r="DZQ14" s="61">
        <v>0</v>
      </c>
      <c r="DZR14" s="61">
        <v>50</v>
      </c>
      <c r="DZS14" s="61">
        <v>50</v>
      </c>
      <c r="DZT14" s="61">
        <v>50</v>
      </c>
      <c r="DZU14" s="61">
        <v>50</v>
      </c>
      <c r="DZV14" s="61">
        <v>50</v>
      </c>
      <c r="DZW14" s="61">
        <v>120</v>
      </c>
      <c r="DZX14" s="61">
        <v>0</v>
      </c>
      <c r="DZY14" s="61">
        <v>5.0000000000000001E-4</v>
      </c>
      <c r="DZZ14" s="61">
        <v>5.0000000000000001E-4</v>
      </c>
      <c r="EAA14" s="61">
        <v>0</v>
      </c>
      <c r="EAB14" s="61">
        <v>80</v>
      </c>
      <c r="EAC14" s="61">
        <v>80</v>
      </c>
      <c r="EAD14" s="61">
        <v>0</v>
      </c>
      <c r="EAE14" s="61">
        <v>0</v>
      </c>
      <c r="EAF14" s="61">
        <v>0</v>
      </c>
      <c r="EAG14" s="61">
        <v>0</v>
      </c>
      <c r="EAH14" s="61">
        <v>1</v>
      </c>
      <c r="EAI14" s="61">
        <v>0</v>
      </c>
      <c r="EAJ14" s="61">
        <v>0</v>
      </c>
      <c r="EAK14" s="61">
        <v>0</v>
      </c>
      <c r="EAL14" s="61">
        <v>0</v>
      </c>
      <c r="EAM14" s="61">
        <v>100</v>
      </c>
      <c r="EAN14" s="61">
        <v>0</v>
      </c>
      <c r="EAO14" s="61">
        <v>0.15</v>
      </c>
      <c r="EAP14" s="61">
        <v>1</v>
      </c>
      <c r="EAQ14" s="61">
        <v>25</v>
      </c>
      <c r="EAR14" s="61">
        <v>3</v>
      </c>
      <c r="EAS14" s="61">
        <v>100</v>
      </c>
      <c r="EAT14" s="61">
        <v>0</v>
      </c>
      <c r="EAU14" s="61">
        <v>7.5</v>
      </c>
      <c r="EAV14" s="61">
        <v>0</v>
      </c>
      <c r="EAW14" s="61">
        <v>0.5</v>
      </c>
      <c r="EAX14" s="61">
        <v>1</v>
      </c>
      <c r="EAY14" s="61">
        <v>4</v>
      </c>
      <c r="EAZ14" s="61">
        <v>50</v>
      </c>
      <c r="EBA14" s="61">
        <v>0</v>
      </c>
      <c r="EBB14" s="61">
        <v>25</v>
      </c>
      <c r="EBC14" s="61">
        <v>10</v>
      </c>
      <c r="EBD14" s="61">
        <v>250</v>
      </c>
      <c r="EBE14" s="61">
        <v>1</v>
      </c>
      <c r="EBF14" s="61">
        <v>0.1</v>
      </c>
      <c r="EBG14" s="61">
        <v>0.1</v>
      </c>
      <c r="EBH14" s="61">
        <v>1</v>
      </c>
      <c r="EBI14" s="61">
        <v>2</v>
      </c>
      <c r="EBJ14" s="61">
        <v>0.1</v>
      </c>
      <c r="EBK14" s="61">
        <v>1</v>
      </c>
      <c r="EBL14" s="61">
        <v>10</v>
      </c>
      <c r="EBM14" s="61">
        <v>0.1</v>
      </c>
      <c r="EBN14" s="61">
        <v>1</v>
      </c>
      <c r="EBO14" s="61">
        <v>10</v>
      </c>
      <c r="EBP14" s="61">
        <v>0.1</v>
      </c>
      <c r="EBQ14" s="61">
        <v>1</v>
      </c>
      <c r="EBR14" s="61">
        <v>1</v>
      </c>
      <c r="EBS14" s="61">
        <v>1</v>
      </c>
      <c r="EBT14" s="61">
        <v>4000</v>
      </c>
      <c r="EBU14" s="61">
        <v>2000</v>
      </c>
      <c r="EBV14" s="61">
        <v>20000</v>
      </c>
      <c r="EBW14" s="61">
        <v>10000</v>
      </c>
      <c r="EBX14" s="61">
        <v>3356</v>
      </c>
      <c r="EBY14" s="61">
        <v>1678</v>
      </c>
      <c r="EBZ14" s="61">
        <v>8</v>
      </c>
      <c r="ECA14" s="61">
        <v>4</v>
      </c>
      <c r="ECB14" s="61">
        <v>2</v>
      </c>
      <c r="ECC14" s="61">
        <v>1</v>
      </c>
      <c r="ECD14" s="61">
        <v>30</v>
      </c>
      <c r="ECE14" s="61">
        <v>150</v>
      </c>
      <c r="ECF14" s="61">
        <v>20</v>
      </c>
      <c r="ECG14" s="61">
        <v>120</v>
      </c>
      <c r="ECH14" s="61">
        <v>0</v>
      </c>
      <c r="ECI14" s="61">
        <v>1</v>
      </c>
      <c r="ECJ14" s="61">
        <v>1</v>
      </c>
      <c r="ECK14" s="61">
        <v>1</v>
      </c>
      <c r="ECL14" s="61">
        <v>1</v>
      </c>
      <c r="ECM14" s="61">
        <v>1</v>
      </c>
      <c r="ECN14" s="61">
        <v>0</v>
      </c>
      <c r="ECO14" s="61">
        <v>0</v>
      </c>
      <c r="ECP14" s="61">
        <v>1</v>
      </c>
      <c r="ECQ14" s="61">
        <v>0</v>
      </c>
      <c r="ECR14" s="61">
        <v>0</v>
      </c>
      <c r="ECS14" s="61">
        <v>0</v>
      </c>
      <c r="ECT14" s="61">
        <v>0</v>
      </c>
      <c r="ECU14" s="61">
        <v>0</v>
      </c>
      <c r="ECV14" s="61">
        <v>0</v>
      </c>
      <c r="ECW14" s="61">
        <v>0</v>
      </c>
      <c r="ECX14" s="61">
        <v>0</v>
      </c>
      <c r="ECY14" s="61">
        <v>0</v>
      </c>
      <c r="ECZ14" s="61">
        <v>0</v>
      </c>
      <c r="EDA14" s="61">
        <v>0</v>
      </c>
      <c r="EDB14" s="61">
        <v>60</v>
      </c>
      <c r="EDC14" s="61">
        <v>60</v>
      </c>
      <c r="EDD14" s="61">
        <v>0</v>
      </c>
      <c r="EDE14" s="61">
        <v>200</v>
      </c>
      <c r="EDF14" s="61">
        <v>2</v>
      </c>
      <c r="EDG14" s="61">
        <v>0</v>
      </c>
      <c r="EDH14" s="61">
        <v>200</v>
      </c>
      <c r="EDI14" s="61">
        <v>200</v>
      </c>
      <c r="EDJ14" s="61">
        <v>200</v>
      </c>
      <c r="EDK14" s="61">
        <v>2</v>
      </c>
      <c r="EDL14" s="61">
        <v>200</v>
      </c>
      <c r="EDM14" s="61">
        <v>1</v>
      </c>
      <c r="EDN14" s="61">
        <v>5</v>
      </c>
      <c r="EDO14" s="61">
        <v>5</v>
      </c>
      <c r="EDP14" s="61">
        <v>1000</v>
      </c>
      <c r="EDQ14" s="61">
        <v>1000</v>
      </c>
      <c r="EDR14" s="61">
        <v>5</v>
      </c>
      <c r="EDS14" s="61">
        <v>5</v>
      </c>
      <c r="EDT14" s="61">
        <v>1000</v>
      </c>
      <c r="EDU14" s="61">
        <v>1000</v>
      </c>
      <c r="EDV14" s="61">
        <v>250</v>
      </c>
      <c r="EDW14" s="61">
        <v>100</v>
      </c>
      <c r="EEH14" s="61">
        <v>0</v>
      </c>
      <c r="EEI14" s="61">
        <v>0</v>
      </c>
      <c r="EEJ14" s="61">
        <v>0</v>
      </c>
      <c r="EEK14" s="61">
        <v>0</v>
      </c>
      <c r="EEL14" s="61">
        <v>0</v>
      </c>
      <c r="EEM14" s="61">
        <v>0</v>
      </c>
      <c r="EEN14" s="61">
        <v>48</v>
      </c>
      <c r="EEO14" s="61">
        <v>20</v>
      </c>
      <c r="EEQ14" s="61">
        <v>180</v>
      </c>
      <c r="EER14" s="61">
        <v>360</v>
      </c>
      <c r="EES14" s="61">
        <v>720</v>
      </c>
      <c r="EET14" s="61">
        <v>700</v>
      </c>
      <c r="EEU14" s="61">
        <v>630</v>
      </c>
      <c r="EEV14" s="61">
        <v>630</v>
      </c>
      <c r="EEW14" s="61">
        <v>625</v>
      </c>
      <c r="EEX14" s="61">
        <v>20</v>
      </c>
      <c r="EEY14" s="61">
        <v>40</v>
      </c>
      <c r="EEZ14" s="61">
        <v>0</v>
      </c>
      <c r="EFA14" s="61">
        <v>0</v>
      </c>
      <c r="EFB14" s="61">
        <v>20</v>
      </c>
      <c r="EFC14" s="61">
        <v>20</v>
      </c>
      <c r="EFD14" s="61">
        <v>720</v>
      </c>
      <c r="EFE14" s="61">
        <v>0</v>
      </c>
      <c r="EFF14" s="61">
        <v>0</v>
      </c>
      <c r="EFG14" s="61">
        <v>600</v>
      </c>
      <c r="EFH14" s="61">
        <v>3600</v>
      </c>
      <c r="EFI14" s="61">
        <v>210</v>
      </c>
      <c r="EFJ14" s="61">
        <v>0</v>
      </c>
      <c r="EFK14" s="61">
        <v>0</v>
      </c>
      <c r="EFL14" s="61">
        <v>0</v>
      </c>
      <c r="EFM14" s="61">
        <v>0</v>
      </c>
      <c r="EFN14" s="61">
        <v>0</v>
      </c>
      <c r="EFO14" s="61">
        <v>0</v>
      </c>
      <c r="EFP14" s="61">
        <v>0</v>
      </c>
      <c r="EFQ14" s="61">
        <v>0</v>
      </c>
      <c r="EIF14" s="61">
        <v>0</v>
      </c>
      <c r="EIG14" s="61">
        <v>0</v>
      </c>
      <c r="EIH14" s="61">
        <v>0</v>
      </c>
      <c r="EII14" s="61">
        <v>0</v>
      </c>
      <c r="EIN14" s="61">
        <v>0</v>
      </c>
      <c r="EIO14" s="61">
        <v>0</v>
      </c>
      <c r="EIP14" s="61">
        <v>1200</v>
      </c>
      <c r="EIQ14" s="61">
        <v>1000</v>
      </c>
      <c r="EIU14" s="61">
        <v>1000</v>
      </c>
      <c r="EJA14" s="61">
        <v>5</v>
      </c>
      <c r="EJB14" s="61">
        <v>250</v>
      </c>
      <c r="EJC14" s="61">
        <v>250</v>
      </c>
      <c r="EJF14" s="61">
        <v>100</v>
      </c>
      <c r="EJG14" s="61">
        <v>50</v>
      </c>
      <c r="EJH14" s="61">
        <v>1000</v>
      </c>
      <c r="EJI14" s="61">
        <v>680</v>
      </c>
      <c r="EJJ14" s="61">
        <v>640</v>
      </c>
      <c r="EJK14" s="61">
        <v>5</v>
      </c>
      <c r="EJL14" s="61">
        <v>650</v>
      </c>
      <c r="EJM14" s="61">
        <v>5</v>
      </c>
      <c r="EJN14" s="61">
        <v>650</v>
      </c>
      <c r="EJO14" s="61">
        <v>640</v>
      </c>
      <c r="EJP14" s="61">
        <v>5</v>
      </c>
      <c r="EJQ14" s="61">
        <v>650</v>
      </c>
      <c r="EJR14" s="61">
        <v>5</v>
      </c>
      <c r="EJS14" s="61">
        <v>1000</v>
      </c>
      <c r="EJT14" s="61">
        <v>5</v>
      </c>
      <c r="EJU14" s="61">
        <v>15</v>
      </c>
      <c r="EJV14" s="61">
        <v>300</v>
      </c>
      <c r="EJW14" s="61">
        <v>20</v>
      </c>
      <c r="EJX14" s="61">
        <v>50</v>
      </c>
      <c r="EJY14" s="61">
        <v>650</v>
      </c>
      <c r="EJZ14" s="61">
        <v>5</v>
      </c>
      <c r="EKA14" s="61">
        <v>200</v>
      </c>
      <c r="EKB14" s="61">
        <v>5</v>
      </c>
      <c r="EKC14" s="61">
        <v>1000</v>
      </c>
      <c r="EKD14" s="61">
        <v>225</v>
      </c>
      <c r="EKE14" s="61">
        <v>0</v>
      </c>
      <c r="EKF14" s="61">
        <v>0</v>
      </c>
      <c r="EKG14" s="61">
        <v>1</v>
      </c>
      <c r="EKH14" s="61">
        <v>0</v>
      </c>
      <c r="EKI14" s="61">
        <v>1</v>
      </c>
      <c r="EKJ14" s="61">
        <v>0</v>
      </c>
      <c r="EKK14" s="61">
        <v>1</v>
      </c>
      <c r="EKL14" s="61">
        <v>1.3168800000000001</v>
      </c>
      <c r="EKM14" s="61">
        <v>10.18</v>
      </c>
      <c r="EKN14" s="61">
        <v>9.75</v>
      </c>
      <c r="EKO14" s="61">
        <v>0.76200000000000001</v>
      </c>
      <c r="EKP14" s="61">
        <v>1.3168800000000001</v>
      </c>
      <c r="EKQ14" s="61">
        <v>10</v>
      </c>
      <c r="EKR14" s="61">
        <v>9.5399999999999991</v>
      </c>
      <c r="EKS14" s="61">
        <v>0.72</v>
      </c>
      <c r="EKT14" s="61">
        <v>1.3168800000000001</v>
      </c>
      <c r="EKU14" s="61">
        <v>10</v>
      </c>
      <c r="EKV14" s="61">
        <v>9.5399999999999991</v>
      </c>
      <c r="EKW14" s="61">
        <v>0.72</v>
      </c>
      <c r="EKX14" s="61">
        <v>1.3168800000000001</v>
      </c>
      <c r="EKY14" s="61">
        <v>10</v>
      </c>
      <c r="EKZ14" s="61">
        <v>9.5399999999999991</v>
      </c>
      <c r="ELA14" s="61">
        <v>0.72</v>
      </c>
      <c r="ELB14" s="61">
        <v>0</v>
      </c>
      <c r="ELC14" s="61">
        <v>0</v>
      </c>
      <c r="ELD14" s="61">
        <v>0</v>
      </c>
      <c r="ELE14" s="61">
        <v>0</v>
      </c>
      <c r="ELF14" s="61">
        <v>0</v>
      </c>
      <c r="ELG14" s="61">
        <v>0</v>
      </c>
      <c r="ELH14" s="61">
        <v>0</v>
      </c>
      <c r="ELI14" s="61">
        <v>0</v>
      </c>
      <c r="ELJ14" s="61">
        <v>250</v>
      </c>
      <c r="ELK14" s="61">
        <v>-20</v>
      </c>
      <c r="ELL14" s="61">
        <v>0.05</v>
      </c>
      <c r="ELM14" s="61">
        <v>0</v>
      </c>
      <c r="ELN14" s="61">
        <v>0</v>
      </c>
      <c r="ELO14" s="61">
        <v>0</v>
      </c>
      <c r="ELP14" s="61">
        <v>0</v>
      </c>
      <c r="ELQ14" s="61">
        <v>0</v>
      </c>
      <c r="ELR14" s="61">
        <v>0</v>
      </c>
      <c r="ELS14" s="61">
        <v>0</v>
      </c>
      <c r="ELT14" s="61">
        <v>0</v>
      </c>
      <c r="ELU14" s="61">
        <v>0</v>
      </c>
      <c r="ELV14" s="61">
        <v>0</v>
      </c>
      <c r="ELW14" s="61">
        <v>0</v>
      </c>
      <c r="ELX14" s="61">
        <v>0</v>
      </c>
      <c r="ELY14" s="61">
        <v>0</v>
      </c>
      <c r="ELZ14" s="61">
        <v>0</v>
      </c>
      <c r="EMA14" s="61">
        <v>0</v>
      </c>
      <c r="EMB14" s="61">
        <v>0</v>
      </c>
      <c r="EMC14" s="61">
        <v>0</v>
      </c>
      <c r="EMD14" s="61">
        <v>0</v>
      </c>
      <c r="EME14" s="61">
        <v>0</v>
      </c>
      <c r="EMF14" s="61">
        <v>0</v>
      </c>
      <c r="EMG14" s="61">
        <v>0</v>
      </c>
      <c r="EMH14" s="61">
        <v>0</v>
      </c>
      <c r="EMI14" s="61">
        <v>0</v>
      </c>
      <c r="EMJ14" s="61">
        <v>0</v>
      </c>
      <c r="EMK14" s="61">
        <v>0</v>
      </c>
      <c r="EML14" s="61">
        <v>10</v>
      </c>
      <c r="EMM14" s="61">
        <v>0</v>
      </c>
      <c r="EMN14" s="61">
        <v>0</v>
      </c>
      <c r="EMO14" s="61">
        <v>300</v>
      </c>
      <c r="EMP14" s="61">
        <v>1</v>
      </c>
      <c r="EMQ14" s="61">
        <v>500</v>
      </c>
      <c r="EMR14" s="61">
        <v>7000</v>
      </c>
      <c r="EMS14" s="61">
        <v>30</v>
      </c>
      <c r="EMT14" s="61">
        <v>50</v>
      </c>
      <c r="EMU14" s="61">
        <v>0</v>
      </c>
      <c r="EMV14" s="61">
        <v>10000</v>
      </c>
      <c r="EMW14" s="61">
        <v>0</v>
      </c>
      <c r="EMX14" s="61">
        <v>30</v>
      </c>
      <c r="EMY14" s="61">
        <v>5</v>
      </c>
      <c r="EMZ14" s="61">
        <v>0</v>
      </c>
      <c r="ENA14" s="61">
        <v>0</v>
      </c>
      <c r="ENB14" s="61">
        <v>0</v>
      </c>
      <c r="ENC14" s="61">
        <v>0</v>
      </c>
      <c r="END14" s="61">
        <v>1</v>
      </c>
      <c r="ENE14" s="61">
        <v>0</v>
      </c>
      <c r="ENF14" s="61">
        <v>0</v>
      </c>
      <c r="ENG14" s="61">
        <v>0.3</v>
      </c>
      <c r="ENH14" s="61">
        <v>0</v>
      </c>
      <c r="ENI14" s="61">
        <v>0</v>
      </c>
      <c r="ENJ14" s="61">
        <v>0</v>
      </c>
      <c r="ENK14" s="61">
        <v>25</v>
      </c>
      <c r="ENL14" s="61">
        <v>0</v>
      </c>
      <c r="ENM14" s="61">
        <v>0</v>
      </c>
      <c r="ENN14" s="61">
        <v>10000</v>
      </c>
      <c r="ENO14" s="61">
        <v>0</v>
      </c>
      <c r="ENP14" s="61">
        <v>0</v>
      </c>
      <c r="ENQ14" s="61">
        <v>0</v>
      </c>
      <c r="ENR14" s="61">
        <v>0</v>
      </c>
      <c r="ENS14" s="61">
        <v>20</v>
      </c>
      <c r="ENT14" s="61">
        <v>1</v>
      </c>
      <c r="ENU14" s="61">
        <v>1</v>
      </c>
      <c r="ENV14" s="61">
        <v>1</v>
      </c>
      <c r="ENW14" s="61">
        <v>1</v>
      </c>
      <c r="ENX14" s="61">
        <v>0</v>
      </c>
      <c r="ENY14" s="61">
        <v>0</v>
      </c>
      <c r="ENZ14" s="61">
        <v>0</v>
      </c>
      <c r="EOA14" s="61">
        <v>0</v>
      </c>
      <c r="EOB14" s="61">
        <v>0</v>
      </c>
      <c r="EOC14" s="61">
        <v>0</v>
      </c>
      <c r="EOD14" s="61">
        <v>0</v>
      </c>
      <c r="EOE14" s="61">
        <v>0</v>
      </c>
      <c r="EOF14" s="61">
        <v>0</v>
      </c>
      <c r="EOG14" s="61">
        <v>20</v>
      </c>
      <c r="EOH14" s="61">
        <v>40</v>
      </c>
      <c r="EOI14" s="61">
        <v>0.1</v>
      </c>
      <c r="EOJ14" s="61">
        <v>0.2</v>
      </c>
      <c r="EOK14" s="61">
        <v>0</v>
      </c>
      <c r="EOL14" s="61">
        <v>0</v>
      </c>
      <c r="EOM14" s="61">
        <v>0</v>
      </c>
      <c r="EON14" s="61">
        <v>0</v>
      </c>
      <c r="EOO14" s="61">
        <v>100</v>
      </c>
      <c r="EOP14" s="61">
        <v>100</v>
      </c>
      <c r="EOQ14" s="61">
        <v>0</v>
      </c>
      <c r="EOR14" s="61">
        <v>10</v>
      </c>
      <c r="EOS14" s="61">
        <v>3</v>
      </c>
      <c r="EOT14" s="61">
        <v>100</v>
      </c>
      <c r="EOU14" s="61">
        <v>35</v>
      </c>
      <c r="EOV14" s="61">
        <v>0</v>
      </c>
      <c r="EOW14" s="61">
        <v>5</v>
      </c>
      <c r="EOX14" s="61">
        <v>40</v>
      </c>
      <c r="EOY14" s="61">
        <v>60</v>
      </c>
      <c r="EOZ14" s="61">
        <v>10</v>
      </c>
      <c r="EPA14" s="61">
        <v>0</v>
      </c>
      <c r="EPB14" s="61">
        <v>0</v>
      </c>
      <c r="EPC14" s="61">
        <v>0</v>
      </c>
      <c r="EPT14" s="61">
        <v>20</v>
      </c>
      <c r="EPU14" s="61">
        <v>30</v>
      </c>
      <c r="EPV14" s="61">
        <v>0</v>
      </c>
      <c r="EPW14" s="61">
        <v>0</v>
      </c>
      <c r="EPZ14" s="61">
        <v>0</v>
      </c>
      <c r="EQA14" s="61">
        <v>0</v>
      </c>
      <c r="EQB14" s="61">
        <v>30</v>
      </c>
      <c r="EQC14" s="61">
        <v>75</v>
      </c>
      <c r="EQD14" s="61">
        <v>20</v>
      </c>
      <c r="EQE14" s="61">
        <v>30</v>
      </c>
      <c r="EQF14" s="61">
        <v>0</v>
      </c>
      <c r="EQG14" s="61">
        <v>0</v>
      </c>
      <c r="EQJ14" s="61">
        <v>0</v>
      </c>
      <c r="EQK14" s="61">
        <v>0</v>
      </c>
      <c r="EQL14" s="61">
        <v>30</v>
      </c>
      <c r="EQM14" s="61">
        <v>75</v>
      </c>
      <c r="EQN14" s="61">
        <v>20</v>
      </c>
      <c r="EQO14" s="61">
        <v>30</v>
      </c>
      <c r="EQP14" s="61">
        <v>0</v>
      </c>
      <c r="EQQ14" s="61">
        <v>0</v>
      </c>
      <c r="EQT14" s="61">
        <v>0</v>
      </c>
      <c r="EQU14" s="61">
        <v>0</v>
      </c>
      <c r="EQV14" s="61">
        <v>30</v>
      </c>
      <c r="EQW14" s="61">
        <v>75</v>
      </c>
      <c r="EQX14" s="61">
        <v>20</v>
      </c>
      <c r="EQY14" s="61">
        <v>30</v>
      </c>
      <c r="EQZ14" s="61">
        <v>0</v>
      </c>
      <c r="ERA14" s="61">
        <v>0</v>
      </c>
      <c r="ERD14" s="61">
        <v>0</v>
      </c>
      <c r="ERE14" s="61">
        <v>0</v>
      </c>
      <c r="ERF14" s="61">
        <v>30</v>
      </c>
      <c r="ERG14" s="61">
        <v>75</v>
      </c>
      <c r="ERH14" s="61">
        <v>20</v>
      </c>
      <c r="ERI14" s="61">
        <v>20</v>
      </c>
      <c r="ERJ14" s="61">
        <v>5</v>
      </c>
      <c r="ERK14" s="61">
        <v>10</v>
      </c>
      <c r="ERL14" s="61">
        <v>5</v>
      </c>
      <c r="ERM14" s="61">
        <v>0</v>
      </c>
      <c r="ERN14" s="61">
        <v>5</v>
      </c>
      <c r="ERO14" s="61">
        <v>0</v>
      </c>
      <c r="ERP14" s="61">
        <v>5</v>
      </c>
      <c r="ERQ14" s="61">
        <v>0</v>
      </c>
      <c r="ERT14" s="61">
        <v>120</v>
      </c>
      <c r="ERU14" s="61">
        <v>0</v>
      </c>
      <c r="ERV14" s="61">
        <v>30000</v>
      </c>
      <c r="ERW14" s="61">
        <v>30000</v>
      </c>
      <c r="ERX14" s="61">
        <v>17500</v>
      </c>
      <c r="ERY14" s="61">
        <v>0</v>
      </c>
      <c r="ERZ14" s="61">
        <v>40</v>
      </c>
      <c r="ESA14" s="61">
        <v>40</v>
      </c>
      <c r="ESB14" s="61">
        <v>40</v>
      </c>
      <c r="ESC14" s="61">
        <v>0</v>
      </c>
      <c r="ESD14" s="61">
        <v>40</v>
      </c>
      <c r="ESE14" s="61">
        <v>40</v>
      </c>
      <c r="ESF14" s="61">
        <v>40</v>
      </c>
      <c r="ESG14" s="61">
        <v>0</v>
      </c>
      <c r="ESH14" s="61">
        <v>40</v>
      </c>
      <c r="ESI14" s="61">
        <v>40</v>
      </c>
      <c r="ESJ14" s="61">
        <v>40</v>
      </c>
      <c r="ESK14" s="61">
        <v>0</v>
      </c>
      <c r="ESL14" s="61">
        <v>40</v>
      </c>
      <c r="ESM14" s="61">
        <v>40</v>
      </c>
      <c r="ESN14" s="61">
        <v>40</v>
      </c>
      <c r="ESO14" s="61">
        <v>1410</v>
      </c>
      <c r="ESP14" s="61">
        <v>1410</v>
      </c>
      <c r="ESQ14" s="61">
        <v>1410</v>
      </c>
      <c r="ESR14" s="61">
        <v>400</v>
      </c>
      <c r="ESS14" s="61">
        <v>400</v>
      </c>
      <c r="EST14" s="61">
        <v>60000</v>
      </c>
      <c r="ESU14" s="61">
        <v>60000</v>
      </c>
      <c r="ESV14" s="61">
        <v>100</v>
      </c>
      <c r="ESW14" s="61">
        <v>30</v>
      </c>
      <c r="ESX14" s="61">
        <v>0</v>
      </c>
      <c r="ESY14" s="61">
        <v>20</v>
      </c>
      <c r="ETA14" s="61">
        <v>0.98</v>
      </c>
      <c r="ETB14" s="61">
        <v>1</v>
      </c>
      <c r="ETC14" s="61">
        <v>-0.98</v>
      </c>
      <c r="ETD14" s="61">
        <v>-0.95</v>
      </c>
      <c r="ETE14" s="61">
        <v>0.8</v>
      </c>
      <c r="ETF14" s="61">
        <v>-0.92</v>
      </c>
      <c r="ETG14" s="61">
        <v>1</v>
      </c>
      <c r="ETH14" s="61">
        <v>7</v>
      </c>
      <c r="ETI14" s="61">
        <v>0.95</v>
      </c>
      <c r="ETJ14" s="61">
        <v>-0.95</v>
      </c>
      <c r="ETK14" s="61">
        <v>20</v>
      </c>
      <c r="ETL14" s="61">
        <v>80</v>
      </c>
      <c r="ETM14" s="61">
        <v>4169</v>
      </c>
      <c r="ETN14" s="61">
        <v>88</v>
      </c>
      <c r="ETO14" s="61">
        <v>90</v>
      </c>
      <c r="ETP14" s="61">
        <v>2.0499999999999998</v>
      </c>
      <c r="EUJ14" s="61">
        <v>1</v>
      </c>
      <c r="EUK14" s="61">
        <v>-10</v>
      </c>
      <c r="EUL14" s="61">
        <v>10</v>
      </c>
      <c r="EUS14" s="61">
        <v>0.5</v>
      </c>
      <c r="EUT14" s="61">
        <v>0</v>
      </c>
      <c r="EUU14" s="61">
        <v>0</v>
      </c>
      <c r="EVB14" s="61">
        <v>4</v>
      </c>
      <c r="EVC14" s="61">
        <v>5</v>
      </c>
      <c r="EVD14" s="61">
        <v>135</v>
      </c>
      <c r="EVE14" s="61">
        <v>1</v>
      </c>
      <c r="EVF14" s="61">
        <v>1</v>
      </c>
      <c r="EVH14" s="61">
        <v>0</v>
      </c>
      <c r="EVI14" s="61">
        <v>0</v>
      </c>
      <c r="EVK14" s="61">
        <v>1</v>
      </c>
      <c r="EVL14" s="61">
        <v>1</v>
      </c>
      <c r="EVM14" s="61">
        <v>0</v>
      </c>
      <c r="EVR14" s="61">
        <v>150</v>
      </c>
      <c r="EVS14" s="61">
        <v>200</v>
      </c>
      <c r="EVT14" s="61">
        <v>85</v>
      </c>
      <c r="EVU14" s="61">
        <v>90</v>
      </c>
      <c r="EVV14" s="61">
        <v>85</v>
      </c>
      <c r="EVW14" s="61">
        <v>90</v>
      </c>
      <c r="EVX14" s="61">
        <v>5</v>
      </c>
      <c r="EVY14" s="61">
        <v>5</v>
      </c>
      <c r="EVZ14" s="61">
        <v>10</v>
      </c>
      <c r="EWA14" s="61">
        <v>10</v>
      </c>
      <c r="EWB14" s="61">
        <v>140</v>
      </c>
      <c r="EWC14" s="61">
        <v>145</v>
      </c>
      <c r="EWD14" s="61">
        <v>140</v>
      </c>
      <c r="EWE14" s="61">
        <v>145</v>
      </c>
      <c r="EWF14" s="61">
        <v>140</v>
      </c>
      <c r="EWG14" s="61">
        <v>145</v>
      </c>
      <c r="EWH14" s="61">
        <v>140</v>
      </c>
      <c r="EWI14" s="61">
        <v>5</v>
      </c>
      <c r="EWJ14" s="61">
        <v>175</v>
      </c>
      <c r="EWK14" s="61">
        <v>5</v>
      </c>
      <c r="EWL14" s="61">
        <v>5</v>
      </c>
      <c r="EWM14" s="61">
        <v>1</v>
      </c>
      <c r="EWN14" s="61">
        <v>43.4</v>
      </c>
      <c r="EWO14" s="61">
        <v>1</v>
      </c>
      <c r="EWS14" s="61">
        <v>150</v>
      </c>
      <c r="EWT14" s="61">
        <v>1000</v>
      </c>
      <c r="EWU14" s="61">
        <v>80</v>
      </c>
      <c r="EWV14" s="61">
        <v>60</v>
      </c>
      <c r="EWW14" s="61">
        <v>35</v>
      </c>
      <c r="EWX14" s="61">
        <v>300</v>
      </c>
      <c r="EWZ14" s="61">
        <v>75</v>
      </c>
      <c r="EXA14" s="61">
        <v>1.05</v>
      </c>
      <c r="EXB14" s="61">
        <v>1</v>
      </c>
      <c r="EXC14" s="61">
        <v>1</v>
      </c>
      <c r="EXD14" s="61">
        <v>1</v>
      </c>
      <c r="EXE14" s="61">
        <v>180</v>
      </c>
      <c r="EXF14" s="61">
        <v>0.3</v>
      </c>
      <c r="EXG14" s="61">
        <v>1.1100000000000001</v>
      </c>
      <c r="EXH14" s="61">
        <v>60</v>
      </c>
      <c r="EXI14" s="61">
        <v>0</v>
      </c>
      <c r="EXJ14" s="61">
        <v>90</v>
      </c>
      <c r="EXK14" s="61">
        <v>80</v>
      </c>
      <c r="EXL14" s="61">
        <v>70</v>
      </c>
      <c r="EXM14" s="61">
        <v>60</v>
      </c>
      <c r="EXN14" s="61">
        <v>55</v>
      </c>
      <c r="EXO14" s="61">
        <v>4</v>
      </c>
      <c r="EXP14" s="61">
        <v>20</v>
      </c>
      <c r="EXQ14" s="61">
        <v>0</v>
      </c>
      <c r="EXR14" s="61">
        <v>3356</v>
      </c>
      <c r="EXS14" s="61">
        <v>0</v>
      </c>
      <c r="EXT14" s="61">
        <v>5000</v>
      </c>
      <c r="EXU14" s="61">
        <v>40</v>
      </c>
      <c r="EXV14" s="61">
        <v>5</v>
      </c>
      <c r="EXW14" s="61">
        <v>0</v>
      </c>
      <c r="EXX14" s="61">
        <v>90</v>
      </c>
      <c r="EXY14" s="61">
        <v>80</v>
      </c>
      <c r="EXZ14" s="61">
        <v>70</v>
      </c>
      <c r="EYA14" s="61">
        <v>60</v>
      </c>
      <c r="EYB14" s="61">
        <v>55</v>
      </c>
      <c r="EYC14" s="61">
        <v>4</v>
      </c>
      <c r="EYD14" s="61">
        <v>20</v>
      </c>
      <c r="EYE14" s="61">
        <v>0</v>
      </c>
      <c r="EYF14" s="61">
        <v>3356</v>
      </c>
      <c r="EYG14" s="61">
        <v>1</v>
      </c>
      <c r="EYH14" s="61">
        <v>2</v>
      </c>
      <c r="EYI14" s="61">
        <v>0</v>
      </c>
      <c r="EYJ14" s="61">
        <v>1</v>
      </c>
      <c r="EYK14" s="61">
        <v>1</v>
      </c>
      <c r="EYL14" s="61">
        <v>2</v>
      </c>
      <c r="EYM14" s="61">
        <v>0.95</v>
      </c>
      <c r="EYN14" s="61">
        <v>0.98</v>
      </c>
      <c r="EYO14" s="61">
        <v>1</v>
      </c>
      <c r="EYP14" s="61">
        <v>-0.98</v>
      </c>
      <c r="EYQ14" s="61">
        <v>-0.95</v>
      </c>
      <c r="EYR14" s="61">
        <v>4</v>
      </c>
      <c r="EYS14" s="61">
        <v>20</v>
      </c>
      <c r="EYT14" s="61">
        <v>0.9</v>
      </c>
      <c r="EYU14" s="61">
        <v>-0.95</v>
      </c>
      <c r="EYV14" s="61">
        <v>1</v>
      </c>
      <c r="EYW14" s="61">
        <v>0</v>
      </c>
      <c r="EYX14" s="61">
        <v>0</v>
      </c>
      <c r="EYY14" s="61">
        <v>100</v>
      </c>
      <c r="EYZ14" s="61">
        <v>1</v>
      </c>
      <c r="EZA14" s="61">
        <v>100</v>
      </c>
      <c r="EZB14" s="61">
        <v>4</v>
      </c>
      <c r="EZC14" s="61">
        <v>20</v>
      </c>
      <c r="EZD14" s="61">
        <v>90</v>
      </c>
      <c r="EZE14" s="61">
        <v>110</v>
      </c>
      <c r="EZF14" s="61">
        <v>10000</v>
      </c>
      <c r="EZG14" s="61">
        <v>0</v>
      </c>
      <c r="EZH14" s="61">
        <v>0</v>
      </c>
      <c r="EZI14" s="61">
        <v>0</v>
      </c>
      <c r="EZJ14" s="61">
        <v>0</v>
      </c>
      <c r="EZK14" s="61">
        <v>1</v>
      </c>
      <c r="EZL14" s="61">
        <v>100</v>
      </c>
      <c r="EZM14" s="61">
        <v>50</v>
      </c>
      <c r="EZN14" s="61">
        <v>25</v>
      </c>
      <c r="EZO14" s="61">
        <v>-25</v>
      </c>
      <c r="EZP14" s="61">
        <v>-50</v>
      </c>
      <c r="EZQ14" s="61">
        <v>4</v>
      </c>
      <c r="EZR14" s="61">
        <v>20</v>
      </c>
      <c r="EZS14" s="61">
        <v>-100</v>
      </c>
      <c r="EZT14" s="61">
        <v>100</v>
      </c>
      <c r="EZU14" s="61">
        <v>0</v>
      </c>
      <c r="EZV14" s="61">
        <v>0</v>
      </c>
      <c r="EZW14" s="61">
        <v>4</v>
      </c>
      <c r="EZX14" s="61">
        <v>20</v>
      </c>
      <c r="EZY14" s="61">
        <v>-100</v>
      </c>
      <c r="EZZ14" s="61">
        <v>100</v>
      </c>
      <c r="FAA14" s="61">
        <v>5000</v>
      </c>
      <c r="FAB14" s="61">
        <v>1</v>
      </c>
      <c r="FAC14" s="61">
        <v>1</v>
      </c>
      <c r="FAD14" s="61">
        <v>0.8</v>
      </c>
      <c r="FAE14" s="61">
        <v>-0.92</v>
      </c>
      <c r="FAF14" s="61">
        <v>2720</v>
      </c>
      <c r="FAG14" s="61">
        <v>-2720</v>
      </c>
      <c r="FAH14" s="61">
        <v>0</v>
      </c>
      <c r="FAI14" s="61">
        <v>0</v>
      </c>
      <c r="FAJ14" s="61">
        <v>0</v>
      </c>
      <c r="FAK14" s="61">
        <v>0</v>
      </c>
      <c r="FAL14" s="61">
        <v>0</v>
      </c>
      <c r="FAM14" s="61">
        <v>0</v>
      </c>
      <c r="FAN14" s="61">
        <v>0</v>
      </c>
      <c r="FAO14" s="61">
        <v>0</v>
      </c>
      <c r="FAP14" s="61">
        <v>0</v>
      </c>
      <c r="FAQ14" s="61">
        <v>0</v>
      </c>
      <c r="FAR14" s="61">
        <v>600</v>
      </c>
      <c r="FAS14" s="61">
        <v>0</v>
      </c>
      <c r="FAT14" s="61">
        <v>10</v>
      </c>
      <c r="FAU14" s="61">
        <v>3.3</v>
      </c>
      <c r="FAV14" s="61">
        <v>0.2</v>
      </c>
      <c r="FAW14" s="61">
        <v>3.5</v>
      </c>
      <c r="FAX14" s="61">
        <v>0.05</v>
      </c>
      <c r="FAY14" s="61">
        <v>1.4</v>
      </c>
      <c r="FAZ14" s="61">
        <v>1.7</v>
      </c>
      <c r="FBA14" s="61">
        <v>0.05</v>
      </c>
      <c r="FBB14" s="61">
        <v>0.05</v>
      </c>
      <c r="FBC14" s="61">
        <v>87</v>
      </c>
      <c r="FBD14" s="61">
        <v>5</v>
      </c>
      <c r="FBE14" s="61">
        <v>94</v>
      </c>
      <c r="FBF14" s="61">
        <v>2</v>
      </c>
      <c r="FBG14" s="61">
        <v>55</v>
      </c>
      <c r="FBH14" s="61">
        <v>5</v>
      </c>
      <c r="FBI14" s="61">
        <v>97</v>
      </c>
      <c r="FBJ14" s="61">
        <v>0.1</v>
      </c>
      <c r="FBK14" s="61">
        <v>37</v>
      </c>
      <c r="FBL14" s="61">
        <v>3</v>
      </c>
      <c r="FBM14" s="61">
        <v>60</v>
      </c>
      <c r="FBN14" s="61">
        <v>4</v>
      </c>
      <c r="FBQ14" s="61">
        <v>1</v>
      </c>
      <c r="FBR14" s="61">
        <v>35</v>
      </c>
      <c r="FBU14" s="61">
        <v>20</v>
      </c>
      <c r="FBY14" s="61">
        <v>3</v>
      </c>
      <c r="FBZ14" s="61">
        <v>33</v>
      </c>
      <c r="FCA14" s="61">
        <v>0</v>
      </c>
      <c r="FCB14" s="61">
        <v>0</v>
      </c>
      <c r="FCC14" s="61">
        <v>0</v>
      </c>
      <c r="FCD14" s="61">
        <v>0</v>
      </c>
      <c r="FCE14" s="61">
        <v>0</v>
      </c>
      <c r="FCF14" s="61">
        <v>0</v>
      </c>
      <c r="FCG14" s="61">
        <v>0</v>
      </c>
      <c r="FCH14" s="61">
        <v>0</v>
      </c>
      <c r="FCI14" s="61">
        <v>10</v>
      </c>
      <c r="FCJ14" s="61">
        <v>0.75</v>
      </c>
      <c r="FCK14" s="61">
        <v>0.1</v>
      </c>
      <c r="FCL14" s="61">
        <v>0.55000000000000004</v>
      </c>
      <c r="FCM14" s="61">
        <v>0.1</v>
      </c>
      <c r="FCN14" s="61">
        <v>3</v>
      </c>
      <c r="FCO14" s="61">
        <v>0.05</v>
      </c>
      <c r="FCP14" s="61">
        <v>10</v>
      </c>
      <c r="FCQ14" s="61">
        <v>0.5</v>
      </c>
      <c r="FCR14" s="61">
        <v>5.2</v>
      </c>
      <c r="FCT14" s="61">
        <v>0.01</v>
      </c>
      <c r="FCU14" s="61">
        <v>0.3</v>
      </c>
      <c r="FCV14" s="61">
        <v>0.1</v>
      </c>
      <c r="FCW14" s="61">
        <v>0.5</v>
      </c>
      <c r="FCX14" s="61">
        <v>0.1</v>
      </c>
      <c r="FCY14" s="61">
        <v>0.5</v>
      </c>
      <c r="FCZ14" s="61">
        <v>500</v>
      </c>
      <c r="FDA14" s="61">
        <v>1500</v>
      </c>
      <c r="FDB14" s="61">
        <v>3.5</v>
      </c>
      <c r="FDC14" s="61">
        <v>0.1</v>
      </c>
      <c r="FDD14" s="61">
        <v>0.3</v>
      </c>
      <c r="FDE14" s="61">
        <v>0.1</v>
      </c>
      <c r="FDF14" s="61">
        <v>1.2</v>
      </c>
      <c r="FDG14" s="61">
        <v>0.1</v>
      </c>
      <c r="FDH14" s="61">
        <v>0.3</v>
      </c>
      <c r="FDI14" s="61">
        <v>1</v>
      </c>
      <c r="FDJ14" s="61">
        <v>0.1</v>
      </c>
      <c r="FDK14" s="61">
        <v>500</v>
      </c>
      <c r="FDL14" s="61">
        <v>1500</v>
      </c>
      <c r="FDM14" s="61">
        <v>5</v>
      </c>
      <c r="FDN14" s="61">
        <v>1.5</v>
      </c>
      <c r="FDO14" s="61">
        <v>2</v>
      </c>
      <c r="FDP14" s="61">
        <v>3</v>
      </c>
      <c r="FDQ14" s="61">
        <v>180</v>
      </c>
      <c r="FDR14" s="61">
        <v>180</v>
      </c>
      <c r="FDS14" s="61">
        <v>180</v>
      </c>
      <c r="FDT14" s="61">
        <v>60</v>
      </c>
      <c r="FDU14" s="61">
        <v>10</v>
      </c>
      <c r="FDV14" s="61">
        <v>0</v>
      </c>
      <c r="FDW14" s="61">
        <v>1</v>
      </c>
      <c r="FDX14" s="61">
        <v>75</v>
      </c>
      <c r="FDY14" s="61">
        <v>2</v>
      </c>
      <c r="FDZ14" s="61">
        <v>79</v>
      </c>
      <c r="FEA14" s="61">
        <v>2</v>
      </c>
      <c r="FEB14" s="61">
        <v>38</v>
      </c>
      <c r="FEC14" s="61">
        <v>3</v>
      </c>
      <c r="FED14" s="61">
        <v>0</v>
      </c>
      <c r="FEE14" s="61">
        <v>0</v>
      </c>
      <c r="FEF14" s="61">
        <v>83</v>
      </c>
      <c r="FEG14" s="61">
        <v>0.1</v>
      </c>
      <c r="FEH14" s="61">
        <v>0</v>
      </c>
      <c r="FEI14" s="61">
        <v>0</v>
      </c>
      <c r="FEJ14" s="61">
        <v>1</v>
      </c>
      <c r="FEK14" s="61">
        <v>0</v>
      </c>
      <c r="FEL14" s="61">
        <v>1</v>
      </c>
      <c r="FEM14" s="61">
        <v>0</v>
      </c>
      <c r="FEN14" s="61">
        <v>120</v>
      </c>
      <c r="FEO14" s="61">
        <v>120</v>
      </c>
      <c r="FEP14" s="61">
        <v>2</v>
      </c>
      <c r="FEQ14" s="61">
        <v>2</v>
      </c>
      <c r="FER14" s="61">
        <v>0</v>
      </c>
      <c r="FES14" s="61">
        <v>1</v>
      </c>
      <c r="FET14" s="61">
        <v>0</v>
      </c>
      <c r="FEU14" s="61">
        <v>120</v>
      </c>
      <c r="FEV14" s="61">
        <v>120</v>
      </c>
      <c r="FEW14" s="61">
        <v>2</v>
      </c>
      <c r="FEX14" s="61">
        <v>2</v>
      </c>
      <c r="FEY14" s="61">
        <v>0</v>
      </c>
      <c r="FEZ14" s="61">
        <v>62</v>
      </c>
      <c r="FFA14" s="61">
        <v>2</v>
      </c>
      <c r="FFB14" s="61">
        <v>1</v>
      </c>
      <c r="FFD14" s="61">
        <v>80</v>
      </c>
      <c r="FFE14" s="61">
        <v>120</v>
      </c>
      <c r="FFF14" s="61">
        <v>0.5</v>
      </c>
      <c r="FFG14" s="61">
        <v>0.5</v>
      </c>
      <c r="FFH14" s="61">
        <v>0</v>
      </c>
      <c r="FFI14" s="61">
        <v>1</v>
      </c>
      <c r="FFJ14" s="61">
        <v>0</v>
      </c>
      <c r="FFK14" s="61">
        <v>138</v>
      </c>
      <c r="FFL14" s="61">
        <v>138</v>
      </c>
      <c r="FFM14" s="61">
        <v>2</v>
      </c>
      <c r="FFN14" s="61">
        <v>2</v>
      </c>
      <c r="FFO14" s="61">
        <v>0</v>
      </c>
      <c r="FFP14" s="61">
        <v>2</v>
      </c>
      <c r="FFQ14" s="61">
        <v>0</v>
      </c>
      <c r="FFR14" s="61">
        <v>0</v>
      </c>
      <c r="FFS14" s="61">
        <v>2</v>
      </c>
      <c r="FFT14" s="61">
        <v>0</v>
      </c>
      <c r="FFU14" s="61">
        <v>0</v>
      </c>
      <c r="FFV14" s="61">
        <v>100</v>
      </c>
      <c r="FFW14" s="61">
        <v>0</v>
      </c>
      <c r="FFX14" s="61">
        <v>10</v>
      </c>
      <c r="FFY14" s="61">
        <v>0</v>
      </c>
      <c r="FFZ14" s="61">
        <v>0</v>
      </c>
      <c r="FGA14" s="61">
        <v>0</v>
      </c>
      <c r="FGB14" s="61">
        <v>2</v>
      </c>
      <c r="FGC14" s="61">
        <v>82</v>
      </c>
      <c r="FGD14" s="61">
        <v>0</v>
      </c>
      <c r="FGE14" s="61">
        <v>0</v>
      </c>
      <c r="FGF14" s="61">
        <v>0</v>
      </c>
      <c r="FGG14" s="61">
        <v>5</v>
      </c>
      <c r="FGH14" s="61">
        <v>20</v>
      </c>
      <c r="FGI14" s="61">
        <v>0</v>
      </c>
      <c r="FGJ14" s="61">
        <v>2</v>
      </c>
      <c r="FGK14" s="61">
        <v>30</v>
      </c>
      <c r="FGL14" s="61">
        <v>90</v>
      </c>
      <c r="FGM14" s="61">
        <v>0</v>
      </c>
      <c r="FGN14" s="61">
        <v>0</v>
      </c>
      <c r="FGO14" s="61">
        <v>0</v>
      </c>
      <c r="FGP14" s="61">
        <v>200</v>
      </c>
      <c r="FGQ14" s="61">
        <v>-200</v>
      </c>
      <c r="FGR14" s="61">
        <v>0</v>
      </c>
      <c r="FGS14" s="61">
        <v>-50</v>
      </c>
      <c r="FGT14" s="61">
        <v>100</v>
      </c>
      <c r="FGU14" s="61">
        <v>-100</v>
      </c>
      <c r="FGV14" s="61">
        <v>0</v>
      </c>
      <c r="FGW14" s="61">
        <v>0</v>
      </c>
      <c r="FGX14" s="61">
        <v>0</v>
      </c>
      <c r="FGY14" s="61">
        <v>200</v>
      </c>
      <c r="FGZ14" s="61">
        <v>-200</v>
      </c>
      <c r="FHA14" s="61">
        <v>20</v>
      </c>
      <c r="FHB14" s="61">
        <v>30</v>
      </c>
      <c r="FHC14" s="61">
        <v>0</v>
      </c>
      <c r="FHD14" s="61">
        <v>2</v>
      </c>
      <c r="FHE14" s="61">
        <v>0</v>
      </c>
      <c r="FHF14" s="61">
        <v>0</v>
      </c>
      <c r="FHG14" s="61">
        <v>0</v>
      </c>
      <c r="FHH14" s="61">
        <v>0</v>
      </c>
      <c r="FHI14" s="61">
        <v>0</v>
      </c>
      <c r="FHJ14" s="61">
        <v>0</v>
      </c>
      <c r="FHK14" s="61">
        <v>0</v>
      </c>
      <c r="FHL14" s="61">
        <v>16</v>
      </c>
      <c r="FHM14" s="61">
        <v>0</v>
      </c>
      <c r="FHN14" s="61">
        <v>0</v>
      </c>
      <c r="FHO14" s="61">
        <v>10</v>
      </c>
      <c r="FHP14" s="61">
        <v>0</v>
      </c>
      <c r="FHQ14" s="61">
        <v>16</v>
      </c>
      <c r="FHR14" s="61">
        <v>0</v>
      </c>
      <c r="FHS14" s="61">
        <v>0</v>
      </c>
      <c r="FHT14" s="61">
        <v>10</v>
      </c>
      <c r="FHU14" s="61">
        <v>0</v>
      </c>
      <c r="FHV14" s="61">
        <v>0</v>
      </c>
      <c r="FHW14" s="61">
        <v>0</v>
      </c>
      <c r="FHX14" s="61">
        <v>18</v>
      </c>
      <c r="FHY14" s="61">
        <v>12</v>
      </c>
      <c r="FHZ14" s="61">
        <v>35</v>
      </c>
      <c r="FIA14" s="61">
        <v>0</v>
      </c>
      <c r="FIB14" s="61">
        <v>0</v>
      </c>
      <c r="FIC14" s="61">
        <v>18</v>
      </c>
      <c r="FID14" s="61">
        <v>12</v>
      </c>
      <c r="FIE14" s="61">
        <v>35</v>
      </c>
      <c r="FIF14" s="61">
        <v>0</v>
      </c>
      <c r="FIG14" s="61">
        <v>0</v>
      </c>
      <c r="FIH14" s="61">
        <v>55</v>
      </c>
      <c r="FII14" s="61">
        <v>45</v>
      </c>
      <c r="FIJ14" s="61">
        <v>100</v>
      </c>
      <c r="FIK14" s="61">
        <v>0</v>
      </c>
      <c r="FIL14" s="61">
        <v>0</v>
      </c>
      <c r="FIM14" s="61">
        <v>15</v>
      </c>
      <c r="FIN14" s="61">
        <v>0</v>
      </c>
      <c r="FIO14" s="61">
        <v>250</v>
      </c>
      <c r="FIP14" s="61">
        <v>0</v>
      </c>
      <c r="FIQ14" s="61">
        <v>0</v>
      </c>
      <c r="FIR14" s="61">
        <v>80</v>
      </c>
      <c r="FIS14" s="61">
        <v>20</v>
      </c>
      <c r="FIT14" s="61">
        <v>100</v>
      </c>
      <c r="FIU14" s="61">
        <v>-25</v>
      </c>
      <c r="FIV14" s="61">
        <v>0</v>
      </c>
      <c r="FIW14" s="61">
        <v>60</v>
      </c>
      <c r="FIX14" s="61">
        <v>100</v>
      </c>
      <c r="FIY14" s="61">
        <v>-25</v>
      </c>
      <c r="FIZ14" s="61">
        <v>3600</v>
      </c>
      <c r="FJA14" s="61">
        <v>2</v>
      </c>
      <c r="FJB14" s="61">
        <v>0</v>
      </c>
      <c r="FJC14" s="61">
        <v>10</v>
      </c>
      <c r="FJD14" s="61">
        <v>0</v>
      </c>
      <c r="FJE14" s="61">
        <v>0</v>
      </c>
      <c r="FJF14" s="61">
        <v>9</v>
      </c>
      <c r="FJG14" s="61">
        <v>16</v>
      </c>
      <c r="FJH14" s="61">
        <v>0</v>
      </c>
      <c r="FJI14" s="61">
        <v>0</v>
      </c>
      <c r="FJJ14" s="61">
        <v>4</v>
      </c>
      <c r="FJK14" s="61">
        <v>10</v>
      </c>
      <c r="FJL14" s="61">
        <v>0</v>
      </c>
      <c r="FJM14" s="61">
        <v>0</v>
      </c>
      <c r="FJN14" s="61">
        <v>0</v>
      </c>
      <c r="FJO14" s="61">
        <v>0</v>
      </c>
      <c r="FJP14" s="61">
        <v>50</v>
      </c>
      <c r="FJQ14" s="61">
        <v>100</v>
      </c>
      <c r="FJR14" s="61">
        <v>0</v>
      </c>
      <c r="FJS14" s="61">
        <v>9.5</v>
      </c>
      <c r="FJT14" s="61">
        <v>10</v>
      </c>
      <c r="FJU14" s="61">
        <v>0.3</v>
      </c>
      <c r="FJV14" s="61">
        <v>0</v>
      </c>
      <c r="FJW14" s="61">
        <v>10</v>
      </c>
      <c r="FJX14" s="61">
        <v>0</v>
      </c>
      <c r="FJY14" s="61">
        <v>0</v>
      </c>
      <c r="FJZ14" s="61">
        <v>500</v>
      </c>
      <c r="FKA14" s="61">
        <v>0</v>
      </c>
      <c r="FKB14" s="61">
        <v>10</v>
      </c>
      <c r="FKC14" s="61">
        <v>0</v>
      </c>
      <c r="FKD14" s="61">
        <v>150</v>
      </c>
      <c r="FKE14" s="61">
        <v>-50</v>
      </c>
      <c r="FKF14" s="61">
        <v>1000</v>
      </c>
      <c r="FKG14" s="61">
        <v>0</v>
      </c>
      <c r="FKH14" s="61">
        <v>0</v>
      </c>
      <c r="FKI14" s="61">
        <v>0</v>
      </c>
      <c r="FKJ14" s="61">
        <v>0</v>
      </c>
      <c r="FKK14" s="61">
        <v>0</v>
      </c>
      <c r="FKL14" s="61">
        <v>0</v>
      </c>
      <c r="FKM14" s="61">
        <v>0</v>
      </c>
      <c r="FKN14" s="61">
        <v>0</v>
      </c>
      <c r="FKO14" s="61">
        <v>10</v>
      </c>
      <c r="FKP14" s="61">
        <v>0</v>
      </c>
      <c r="FKQ14" s="61">
        <v>1</v>
      </c>
      <c r="FKR14" s="61">
        <v>1</v>
      </c>
      <c r="FKS14" s="61">
        <v>90</v>
      </c>
      <c r="FKT14" s="61">
        <v>0</v>
      </c>
      <c r="FKU14" s="61">
        <v>16</v>
      </c>
      <c r="FKV14" s="61">
        <v>0</v>
      </c>
      <c r="FKW14" s="61">
        <v>0</v>
      </c>
      <c r="FKX14" s="61">
        <v>0</v>
      </c>
      <c r="FKY14" s="61">
        <v>0</v>
      </c>
      <c r="FKZ14" s="61">
        <v>16</v>
      </c>
      <c r="FLA14" s="61">
        <v>0</v>
      </c>
      <c r="FLB14" s="61">
        <v>0</v>
      </c>
      <c r="FLC14" s="61">
        <v>16</v>
      </c>
      <c r="FLD14" s="61">
        <v>0</v>
      </c>
      <c r="FLE14" s="61">
        <v>0</v>
      </c>
      <c r="FLF14" s="61">
        <v>0</v>
      </c>
      <c r="FLG14" s="61">
        <v>0</v>
      </c>
      <c r="FLH14" s="61">
        <v>0</v>
      </c>
      <c r="FLI14" s="61">
        <v>0</v>
      </c>
      <c r="FLJ14" s="61">
        <v>0</v>
      </c>
      <c r="FLK14" s="61">
        <v>2</v>
      </c>
      <c r="FLL14" s="61">
        <v>120</v>
      </c>
      <c r="FLM14" s="61">
        <v>0</v>
      </c>
      <c r="FLN14" s="61">
        <v>2</v>
      </c>
      <c r="FLO14" s="61">
        <v>120</v>
      </c>
      <c r="FLP14" s="61">
        <v>0</v>
      </c>
      <c r="FLQ14" s="61">
        <v>2</v>
      </c>
      <c r="FLR14" s="61">
        <v>120</v>
      </c>
      <c r="FLS14" s="61">
        <v>0</v>
      </c>
      <c r="FLT14" s="61">
        <v>2</v>
      </c>
      <c r="FLU14" s="61">
        <v>120</v>
      </c>
      <c r="FLV14" s="61">
        <v>1</v>
      </c>
      <c r="FLW14" s="61">
        <v>100</v>
      </c>
      <c r="FMG14" s="61">
        <v>16</v>
      </c>
      <c r="FMH14" s="61">
        <v>18</v>
      </c>
      <c r="FMI14" s="61">
        <v>18</v>
      </c>
      <c r="FMJ14" s="61">
        <v>18</v>
      </c>
      <c r="FMP14" s="61">
        <v>15</v>
      </c>
      <c r="FMQ14" s="61">
        <v>4</v>
      </c>
      <c r="FMR14" s="61">
        <v>20</v>
      </c>
      <c r="FMS14" s="61">
        <v>7.5</v>
      </c>
      <c r="FMT14" s="61">
        <v>22.5</v>
      </c>
      <c r="FMV14" s="61">
        <v>1</v>
      </c>
      <c r="FMW14" s="61">
        <v>12</v>
      </c>
      <c r="FMX14" s="61">
        <v>30</v>
      </c>
      <c r="FMY14" s="61">
        <v>7</v>
      </c>
      <c r="FMZ14" s="61">
        <v>48</v>
      </c>
      <c r="FNA14" s="61">
        <v>650</v>
      </c>
      <c r="FNB14" s="61">
        <v>950</v>
      </c>
      <c r="FNC14" s="61">
        <v>4000</v>
      </c>
      <c r="FND14" s="61">
        <v>30</v>
      </c>
      <c r="FNE14" s="61">
        <v>6</v>
      </c>
      <c r="FNG14" s="61">
        <v>3</v>
      </c>
      <c r="FNH14" s="61">
        <v>42</v>
      </c>
      <c r="FNJ14" s="61">
        <v>462</v>
      </c>
      <c r="FNV14" s="61">
        <v>1</v>
      </c>
      <c r="FNW14" s="61">
        <v>250</v>
      </c>
      <c r="FNX14" s="61">
        <v>40</v>
      </c>
      <c r="FNY14" s="61">
        <v>80</v>
      </c>
      <c r="FNZ14" s="61">
        <v>3</v>
      </c>
      <c r="FOA14" s="61">
        <v>15</v>
      </c>
      <c r="FOB14" s="61">
        <v>1800</v>
      </c>
      <c r="FOC14" s="61">
        <v>50</v>
      </c>
      <c r="FOD14" s="61">
        <v>300</v>
      </c>
      <c r="FOI14" s="61">
        <v>1800</v>
      </c>
      <c r="FOJ14" s="61">
        <v>1800</v>
      </c>
      <c r="FOK14" s="61">
        <v>0</v>
      </c>
      <c r="FOL14" s="61">
        <v>50</v>
      </c>
      <c r="FOM14" s="61">
        <v>50</v>
      </c>
      <c r="FOS14" s="61">
        <v>1</v>
      </c>
      <c r="FOT14" s="61">
        <v>0</v>
      </c>
      <c r="FOU14" s="61">
        <v>990</v>
      </c>
      <c r="FOV14" s="61">
        <v>-950</v>
      </c>
      <c r="FOW14" s="61">
        <v>-650</v>
      </c>
      <c r="FOY14" s="61">
        <v>1000</v>
      </c>
      <c r="FOZ14" s="61">
        <v>10</v>
      </c>
      <c r="FPK14" s="61">
        <v>1</v>
      </c>
      <c r="FPL14" s="61">
        <v>1</v>
      </c>
      <c r="FPM14" s="61">
        <v>1</v>
      </c>
      <c r="FPN14" s="61">
        <v>1</v>
      </c>
      <c r="FPO14" s="61">
        <v>-5</v>
      </c>
      <c r="FPP14" s="61">
        <v>-2</v>
      </c>
      <c r="FPQ14" s="61">
        <v>2</v>
      </c>
      <c r="FPR14" s="61">
        <v>2</v>
      </c>
      <c r="FPS14" s="61">
        <v>95</v>
      </c>
      <c r="FPT14" s="61">
        <v>100</v>
      </c>
      <c r="FPU14" s="61">
        <v>10</v>
      </c>
      <c r="FPV14" s="61">
        <v>30</v>
      </c>
      <c r="FPW14" s="61">
        <v>0</v>
      </c>
      <c r="FPX14" s="61">
        <v>0</v>
      </c>
      <c r="FPY14" s="61">
        <v>10</v>
      </c>
      <c r="FPZ14" s="61">
        <v>10000</v>
      </c>
      <c r="FQA14" s="61">
        <v>1400</v>
      </c>
      <c r="FQB14" s="61">
        <v>100</v>
      </c>
      <c r="FQC14" s="61">
        <v>20</v>
      </c>
      <c r="FQD14" s="61">
        <v>0</v>
      </c>
      <c r="FQE14" s="61">
        <v>100</v>
      </c>
      <c r="FQF14" s="61">
        <v>0</v>
      </c>
      <c r="FQG14" s="61">
        <v>0</v>
      </c>
      <c r="FQH14" s="61">
        <v>20</v>
      </c>
      <c r="FQI14" s="61">
        <v>4000</v>
      </c>
      <c r="FQJ14" s="61">
        <v>4000</v>
      </c>
      <c r="FQL14" s="61">
        <v>700</v>
      </c>
      <c r="FQM14" s="61">
        <v>30</v>
      </c>
      <c r="FQN14" s="61">
        <v>0</v>
      </c>
      <c r="FQO14" s="61">
        <v>400</v>
      </c>
      <c r="FQP14" s="61">
        <v>-1</v>
      </c>
      <c r="FQQ14" s="61">
        <v>4</v>
      </c>
      <c r="FQR14" s="61">
        <v>3</v>
      </c>
      <c r="FQS14" s="61">
        <v>10</v>
      </c>
      <c r="FQT14" s="61">
        <v>60</v>
      </c>
      <c r="FQU14" s="61">
        <v>120</v>
      </c>
      <c r="FQV14" s="61">
        <v>5</v>
      </c>
      <c r="FQW14" s="61">
        <v>5</v>
      </c>
      <c r="FQX14" s="61">
        <v>5</v>
      </c>
      <c r="FQY14" s="61">
        <v>5</v>
      </c>
      <c r="FQZ14" s="61">
        <v>-5</v>
      </c>
      <c r="FRA14" s="61">
        <v>-5</v>
      </c>
      <c r="FRB14" s="61">
        <v>-5</v>
      </c>
      <c r="FRC14" s="61">
        <v>-5</v>
      </c>
      <c r="FRD14" s="61">
        <v>12</v>
      </c>
      <c r="FRE14" s="61">
        <v>12</v>
      </c>
      <c r="FRF14" s="61">
        <v>12</v>
      </c>
      <c r="FRG14" s="61">
        <v>12</v>
      </c>
      <c r="FRH14" s="61">
        <v>4.5</v>
      </c>
      <c r="FRJ14" s="61">
        <v>45</v>
      </c>
      <c r="FRK14" s="61">
        <v>270</v>
      </c>
      <c r="FRL14" s="61">
        <v>70</v>
      </c>
      <c r="FRM14" s="61">
        <v>-144</v>
      </c>
      <c r="FRN14" s="61">
        <v>0</v>
      </c>
      <c r="FRO14" s="61">
        <v>80</v>
      </c>
      <c r="FRP14" s="61">
        <v>350</v>
      </c>
      <c r="FSO14" s="61">
        <v>0</v>
      </c>
      <c r="FSP14" s="61">
        <v>4</v>
      </c>
      <c r="FSQ14" s="61">
        <v>500</v>
      </c>
      <c r="FSR14" s="61">
        <v>30</v>
      </c>
      <c r="FST14" s="61">
        <v>2000</v>
      </c>
      <c r="FTB14" s="61">
        <v>1.2</v>
      </c>
      <c r="FTD14" s="61">
        <v>50</v>
      </c>
      <c r="FTE14" s="61">
        <v>0</v>
      </c>
      <c r="FTG14" s="61">
        <v>100</v>
      </c>
      <c r="FTH14" s="61">
        <v>100</v>
      </c>
      <c r="FTJ14" s="61">
        <v>100</v>
      </c>
      <c r="FTK14" s="61">
        <v>50</v>
      </c>
      <c r="FTL14" s="61">
        <v>10</v>
      </c>
      <c r="FTM14" s="61">
        <v>25</v>
      </c>
      <c r="FTN14" s="61">
        <v>2500</v>
      </c>
      <c r="FTO14" s="61">
        <v>1</v>
      </c>
      <c r="FTR14" s="61">
        <v>0</v>
      </c>
      <c r="FTS14" s="61">
        <v>320</v>
      </c>
      <c r="FTT14" s="61">
        <v>0</v>
      </c>
      <c r="FTU14" s="61">
        <v>-24</v>
      </c>
      <c r="FTV14" s="61">
        <v>-13</v>
      </c>
      <c r="FTW14" s="61">
        <v>3335</v>
      </c>
      <c r="FTX14" s="61">
        <v>1668</v>
      </c>
      <c r="FTY14" s="61">
        <v>10</v>
      </c>
      <c r="FTZ14" s="61">
        <v>3335</v>
      </c>
      <c r="FUA14" s="61">
        <v>1668</v>
      </c>
      <c r="FUB14" s="61">
        <v>40</v>
      </c>
      <c r="FUC14" s="61">
        <v>0</v>
      </c>
      <c r="FUD14" s="61">
        <v>0</v>
      </c>
      <c r="FUK14" s="61">
        <v>0</v>
      </c>
      <c r="FUL14" s="61">
        <v>0.19531000000000001</v>
      </c>
      <c r="FUN14" s="61">
        <v>3.8999999999999998E-3</v>
      </c>
      <c r="FUO14" s="61">
        <v>2.5</v>
      </c>
      <c r="FUP14" s="61">
        <v>1.1000000000000001</v>
      </c>
      <c r="FUV14" s="61">
        <v>3358</v>
      </c>
      <c r="FUW14" s="61">
        <v>1676</v>
      </c>
      <c r="FUX14" s="61">
        <v>4321</v>
      </c>
      <c r="FUY14" s="61">
        <v>2200</v>
      </c>
      <c r="FUZ14" s="61">
        <v>1500</v>
      </c>
      <c r="FVA14" s="61">
        <v>1501</v>
      </c>
      <c r="FVC14" s="61">
        <v>49.8</v>
      </c>
      <c r="FVD14" s="61">
        <v>50.1</v>
      </c>
      <c r="FVF14" s="61">
        <v>500</v>
      </c>
      <c r="FVN14" s="61">
        <v>0</v>
      </c>
      <c r="FVO14" s="61">
        <v>0.39062000000000002</v>
      </c>
      <c r="FVQ14" s="61">
        <v>5.8590000000000003E-2</v>
      </c>
      <c r="FVR14" s="61">
        <v>2.5</v>
      </c>
      <c r="FVS14" s="61">
        <v>1.1000000000000001</v>
      </c>
      <c r="FVY14" s="61">
        <v>4750</v>
      </c>
      <c r="FVZ14" s="61">
        <v>2000</v>
      </c>
      <c r="FWA14" s="61">
        <v>4915</v>
      </c>
      <c r="FWB14" s="61">
        <v>2157</v>
      </c>
      <c r="FWC14" s="61">
        <v>1500</v>
      </c>
      <c r="FWD14" s="61">
        <v>1500</v>
      </c>
      <c r="FWF14" s="61">
        <v>50</v>
      </c>
      <c r="FWG14" s="61">
        <v>50</v>
      </c>
      <c r="FWI14" s="61">
        <v>660</v>
      </c>
      <c r="FWQ14" s="61">
        <v>0</v>
      </c>
      <c r="FWR14" s="61">
        <v>0.39062000000000002</v>
      </c>
      <c r="FWT14" s="61">
        <v>5.8590000000000003E-2</v>
      </c>
      <c r="FWU14" s="61">
        <v>2.5</v>
      </c>
      <c r="FWV14" s="61">
        <v>1.1000000000000001</v>
      </c>
      <c r="FXB14" s="61">
        <v>4750</v>
      </c>
      <c r="FXC14" s="61">
        <v>2000</v>
      </c>
      <c r="FXD14" s="61">
        <v>4915</v>
      </c>
      <c r="FXE14" s="61">
        <v>2157</v>
      </c>
      <c r="FXF14" s="61">
        <v>1500</v>
      </c>
      <c r="FXG14" s="61">
        <v>1500</v>
      </c>
      <c r="FXI14" s="61">
        <v>50</v>
      </c>
      <c r="FXJ14" s="61">
        <v>50</v>
      </c>
      <c r="FXL14" s="61">
        <v>660</v>
      </c>
      <c r="FXT14" s="61">
        <v>0</v>
      </c>
      <c r="FXU14" s="61">
        <v>0.39062000000000002</v>
      </c>
      <c r="FXW14" s="61">
        <v>5.8590000000000003E-2</v>
      </c>
      <c r="FXX14" s="61">
        <v>2.5</v>
      </c>
      <c r="FXY14" s="61">
        <v>1.1000000000000001</v>
      </c>
      <c r="FYE14" s="61">
        <v>4750</v>
      </c>
      <c r="FYF14" s="61">
        <v>2000</v>
      </c>
      <c r="FYG14" s="61">
        <v>4915</v>
      </c>
      <c r="FYH14" s="61">
        <v>2157</v>
      </c>
      <c r="FYI14" s="61">
        <v>1500</v>
      </c>
      <c r="FYJ14" s="61">
        <v>1500</v>
      </c>
      <c r="FYL14" s="61">
        <v>50</v>
      </c>
      <c r="FYM14" s="61">
        <v>50</v>
      </c>
      <c r="FYO14" s="61">
        <v>660</v>
      </c>
      <c r="FYQ14" s="61">
        <v>0</v>
      </c>
      <c r="FYR14" s="61">
        <v>1000</v>
      </c>
      <c r="FYS14" s="61">
        <v>300</v>
      </c>
      <c r="FYT14" s="61">
        <v>48</v>
      </c>
      <c r="FYU14" s="61">
        <v>-1.6</v>
      </c>
      <c r="FYV14" s="61">
        <v>-4</v>
      </c>
      <c r="FYW14" s="61">
        <v>100</v>
      </c>
      <c r="FYX14" s="61">
        <v>6</v>
      </c>
      <c r="FYY14" s="61">
        <v>0</v>
      </c>
      <c r="FYZ14" s="61">
        <v>1</v>
      </c>
      <c r="FZA14" s="61">
        <v>6</v>
      </c>
      <c r="FZB14" s="61">
        <v>0</v>
      </c>
      <c r="FZI14" s="61">
        <v>100</v>
      </c>
      <c r="FZJ14" s="61">
        <v>50</v>
      </c>
      <c r="FZK14" s="61">
        <v>100</v>
      </c>
      <c r="FZL14" s="61">
        <v>12000</v>
      </c>
      <c r="FZM14" s="61">
        <v>100</v>
      </c>
      <c r="FZN14" s="61">
        <v>-100</v>
      </c>
      <c r="FZO14" s="61">
        <v>0</v>
      </c>
      <c r="FZP14" s="61">
        <v>0</v>
      </c>
      <c r="FZQ14" s="61">
        <v>-25</v>
      </c>
      <c r="FZS14" s="61">
        <v>0</v>
      </c>
      <c r="FZT14" s="61">
        <v>0</v>
      </c>
      <c r="FZU14" s="61">
        <v>0</v>
      </c>
      <c r="FZV14" s="61">
        <v>0</v>
      </c>
      <c r="FZW14" s="61">
        <v>0</v>
      </c>
      <c r="FZX14" s="61">
        <v>1</v>
      </c>
      <c r="FZY14" s="61">
        <v>0</v>
      </c>
      <c r="FZZ14" s="61">
        <v>0</v>
      </c>
      <c r="GAA14" s="61">
        <v>6</v>
      </c>
      <c r="GAB14" s="61">
        <v>0</v>
      </c>
      <c r="GAC14" s="61">
        <v>0.5</v>
      </c>
      <c r="GAD14" s="61">
        <v>0</v>
      </c>
      <c r="GAE14" s="61">
        <v>0</v>
      </c>
      <c r="GAF14" s="61">
        <v>120000</v>
      </c>
      <c r="GAG14" s="61">
        <v>0</v>
      </c>
      <c r="GAH14" s="61">
        <v>120000</v>
      </c>
      <c r="GAI14" s="61">
        <v>0</v>
      </c>
      <c r="GAK14" s="61">
        <v>4</v>
      </c>
      <c r="GAL14" s="61">
        <v>0</v>
      </c>
      <c r="GAM14" s="61">
        <v>0</v>
      </c>
      <c r="GAN14" s="61">
        <v>0</v>
      </c>
      <c r="GAR14" s="61">
        <v>75</v>
      </c>
      <c r="GAT14" s="61">
        <v>40</v>
      </c>
      <c r="GBI14" s="61">
        <v>50</v>
      </c>
      <c r="GBJ14" s="61">
        <v>50</v>
      </c>
      <c r="GBK14" s="61">
        <v>50</v>
      </c>
      <c r="GBL14" s="61">
        <v>50</v>
      </c>
      <c r="GBW14" s="61">
        <v>0</v>
      </c>
      <c r="GBX14" s="61">
        <v>0</v>
      </c>
      <c r="GBY14" s="61">
        <v>1</v>
      </c>
      <c r="GBZ14" s="61">
        <v>3</v>
      </c>
      <c r="GCA14" s="61">
        <v>55</v>
      </c>
      <c r="GCB14" s="61">
        <v>57</v>
      </c>
      <c r="GCC14" s="61">
        <v>2</v>
      </c>
      <c r="GCD14" s="61">
        <v>2</v>
      </c>
      <c r="GCE14" s="61">
        <v>58</v>
      </c>
      <c r="GCG14" s="61">
        <v>40</v>
      </c>
      <c r="GCW14" s="61">
        <v>20</v>
      </c>
      <c r="GCX14" s="61">
        <v>30</v>
      </c>
      <c r="GCY14" s="61">
        <v>1</v>
      </c>
      <c r="GDD14" s="61">
        <v>110</v>
      </c>
      <c r="GDE14" s="61">
        <v>0.2</v>
      </c>
      <c r="GDH14" s="61">
        <v>100</v>
      </c>
      <c r="GDI14" s="61">
        <v>0.2</v>
      </c>
      <c r="GDK14" s="61">
        <v>300</v>
      </c>
      <c r="GDL14" s="61">
        <v>100</v>
      </c>
      <c r="GDM14" s="61">
        <v>99.36</v>
      </c>
      <c r="GDN14" s="61">
        <v>100</v>
      </c>
      <c r="GDW14" s="61">
        <v>-925</v>
      </c>
      <c r="GDX14" s="61">
        <v>3700</v>
      </c>
      <c r="GDZ14" s="61">
        <v>0.2</v>
      </c>
      <c r="GEA14" s="61">
        <v>80</v>
      </c>
      <c r="GEB14" s="61">
        <v>200</v>
      </c>
      <c r="GEX14" s="61">
        <v>20</v>
      </c>
      <c r="GEY14" s="61">
        <v>30</v>
      </c>
      <c r="GEZ14" s="61">
        <v>1</v>
      </c>
      <c r="GFE14" s="61">
        <v>110</v>
      </c>
      <c r="GFF14" s="61">
        <v>0.2</v>
      </c>
      <c r="GFI14" s="61">
        <v>100</v>
      </c>
      <c r="GFJ14" s="61">
        <v>0.2</v>
      </c>
      <c r="GFL14" s="61">
        <v>300</v>
      </c>
      <c r="GFN14" s="61">
        <v>100</v>
      </c>
      <c r="GFO14" s="61">
        <v>100</v>
      </c>
      <c r="GGA14" s="61">
        <v>0.2</v>
      </c>
      <c r="GGB14" s="61">
        <v>80</v>
      </c>
      <c r="GGC14" s="61">
        <v>200</v>
      </c>
      <c r="GHU14" s="61">
        <v>0</v>
      </c>
      <c r="GHV14" s="61">
        <v>0.1</v>
      </c>
      <c r="GHW14" s="61">
        <v>0.03</v>
      </c>
      <c r="GHX14" s="61">
        <v>0.01</v>
      </c>
      <c r="GHY14" s="61">
        <v>100</v>
      </c>
      <c r="GHZ14" s="61">
        <v>100</v>
      </c>
      <c r="GIA14" s="61">
        <v>0</v>
      </c>
      <c r="GIB14" s="61">
        <v>1</v>
      </c>
      <c r="GIC14" s="61">
        <v>2.5</v>
      </c>
      <c r="GID14" s="61">
        <v>1</v>
      </c>
      <c r="GIE14" s="61">
        <v>100</v>
      </c>
      <c r="GIF14" s="61">
        <v>0</v>
      </c>
      <c r="GIG14" s="61">
        <v>1</v>
      </c>
      <c r="GIH14" s="61">
        <v>1</v>
      </c>
      <c r="GII14" s="61">
        <v>1</v>
      </c>
      <c r="GIJ14" s="61">
        <v>1</v>
      </c>
      <c r="GIK14" s="61">
        <v>0</v>
      </c>
      <c r="GIL14" s="61">
        <v>0</v>
      </c>
      <c r="GIM14" s="61">
        <v>70</v>
      </c>
      <c r="GIN14" s="61">
        <v>60</v>
      </c>
      <c r="GIO14" s="61">
        <v>60</v>
      </c>
      <c r="GIP14" s="61">
        <v>5</v>
      </c>
      <c r="GIQ14" s="61">
        <v>100</v>
      </c>
      <c r="GIR14" s="61">
        <v>0</v>
      </c>
      <c r="GIS14" s="61">
        <v>0</v>
      </c>
      <c r="GIT14" s="61">
        <v>0.1</v>
      </c>
      <c r="GIU14" s="61">
        <v>0.1</v>
      </c>
      <c r="GIV14" s="61">
        <v>0.01</v>
      </c>
      <c r="GIW14" s="61">
        <v>100</v>
      </c>
      <c r="GIX14" s="61">
        <v>40</v>
      </c>
      <c r="GIY14" s="61">
        <v>0</v>
      </c>
      <c r="GIZ14" s="61">
        <v>1</v>
      </c>
      <c r="GJA14" s="61">
        <v>6</v>
      </c>
      <c r="GJB14" s="61">
        <v>1</v>
      </c>
      <c r="GJC14" s="61">
        <v>100</v>
      </c>
      <c r="GJD14" s="61">
        <v>0</v>
      </c>
      <c r="GJE14" s="61">
        <v>1</v>
      </c>
      <c r="GJF14" s="61">
        <v>1</v>
      </c>
      <c r="GJG14" s="61">
        <v>1</v>
      </c>
      <c r="GJH14" s="61">
        <v>1</v>
      </c>
      <c r="GJI14" s="61">
        <v>0</v>
      </c>
      <c r="GJJ14" s="61">
        <v>0</v>
      </c>
      <c r="GJK14" s="61">
        <v>80</v>
      </c>
      <c r="GJL14" s="61">
        <v>60</v>
      </c>
      <c r="GJM14" s="61">
        <v>72</v>
      </c>
      <c r="GJN14" s="61">
        <v>0</v>
      </c>
      <c r="GJO14" s="61">
        <v>100</v>
      </c>
      <c r="GJP14" s="61">
        <v>5</v>
      </c>
      <c r="GJQ14" s="61">
        <v>0</v>
      </c>
      <c r="GJR14" s="61">
        <v>0.2</v>
      </c>
      <c r="GJS14" s="61">
        <v>100</v>
      </c>
      <c r="GJT14" s="61">
        <v>100</v>
      </c>
      <c r="GJU14" s="61">
        <v>100</v>
      </c>
      <c r="GJV14" s="61">
        <v>80</v>
      </c>
      <c r="GJW14" s="61">
        <v>0</v>
      </c>
      <c r="GJX14" s="61">
        <v>1</v>
      </c>
      <c r="GJY14" s="61">
        <v>4.2</v>
      </c>
      <c r="GJZ14" s="61">
        <v>1</v>
      </c>
      <c r="GKA14" s="61">
        <v>1</v>
      </c>
      <c r="GKB14" s="61">
        <v>1</v>
      </c>
      <c r="GKC14" s="61">
        <v>1</v>
      </c>
      <c r="GKD14" s="61">
        <v>0</v>
      </c>
      <c r="GKE14" s="61">
        <v>0</v>
      </c>
      <c r="GKF14" s="61">
        <v>40</v>
      </c>
      <c r="GKG14" s="61">
        <v>20</v>
      </c>
      <c r="GKH14" s="61">
        <v>20</v>
      </c>
      <c r="GKI14" s="61">
        <v>40</v>
      </c>
      <c r="GKJ14" s="61">
        <v>100</v>
      </c>
      <c r="GKK14" s="61">
        <v>40</v>
      </c>
      <c r="GKL14" s="61">
        <v>0.15</v>
      </c>
      <c r="GKM14" s="61">
        <v>3.0000000000000001E-3</v>
      </c>
      <c r="GKN14" s="61">
        <v>1</v>
      </c>
      <c r="GKO14" s="61">
        <v>1</v>
      </c>
      <c r="GKP14" s="61">
        <v>10</v>
      </c>
      <c r="GKQ14" s="61">
        <v>0.4</v>
      </c>
      <c r="GKR14" s="61">
        <v>0</v>
      </c>
      <c r="GKS14" s="61">
        <v>1</v>
      </c>
      <c r="GKT14" s="61">
        <v>3.5</v>
      </c>
      <c r="GKU14" s="61">
        <v>0.01</v>
      </c>
      <c r="GKV14" s="61">
        <v>0.01</v>
      </c>
      <c r="GKW14" s="61">
        <v>0.1</v>
      </c>
      <c r="GKX14" s="61">
        <v>0.1</v>
      </c>
      <c r="GKY14" s="61">
        <v>0</v>
      </c>
      <c r="GKZ14" s="61">
        <v>0</v>
      </c>
      <c r="GLA14" s="61">
        <v>1.1000000000000001</v>
      </c>
      <c r="GLB14" s="61">
        <v>0.7</v>
      </c>
      <c r="GLC14" s="61">
        <v>1</v>
      </c>
      <c r="GLD14" s="61">
        <v>25</v>
      </c>
      <c r="GLE14" s="61">
        <v>100</v>
      </c>
      <c r="GLF14" s="61">
        <v>0</v>
      </c>
      <c r="GLG14" s="61">
        <v>0</v>
      </c>
      <c r="GLH14" s="61">
        <v>0.1</v>
      </c>
      <c r="GLI14" s="61">
        <v>0.03</v>
      </c>
      <c r="GLJ14" s="61">
        <v>0.02</v>
      </c>
      <c r="GLK14" s="61">
        <v>100</v>
      </c>
      <c r="GLL14" s="61">
        <v>80</v>
      </c>
      <c r="GLM14" s="61">
        <v>0</v>
      </c>
      <c r="GLN14" s="61">
        <v>1</v>
      </c>
      <c r="GLO14" s="61">
        <v>6</v>
      </c>
      <c r="GLP14" s="61">
        <v>1</v>
      </c>
      <c r="GLQ14" s="61">
        <v>1</v>
      </c>
      <c r="GLR14" s="61">
        <v>1</v>
      </c>
      <c r="GLS14" s="61">
        <v>1</v>
      </c>
      <c r="GLT14" s="61">
        <v>0</v>
      </c>
      <c r="GLU14" s="61">
        <v>0</v>
      </c>
      <c r="GLV14" s="61">
        <v>130</v>
      </c>
      <c r="GLW14" s="61">
        <v>120</v>
      </c>
      <c r="GLX14" s="61">
        <v>120</v>
      </c>
      <c r="GLY14" s="61">
        <v>60</v>
      </c>
      <c r="GLZ14" s="61">
        <v>100</v>
      </c>
      <c r="GMA14" s="61">
        <v>30</v>
      </c>
      <c r="GMB14" s="61">
        <v>0</v>
      </c>
      <c r="GMC14" s="61">
        <v>0.3</v>
      </c>
      <c r="GMD14" s="61">
        <v>0.01</v>
      </c>
      <c r="GME14" s="61">
        <v>0.01</v>
      </c>
      <c r="GMF14" s="61">
        <v>100</v>
      </c>
      <c r="GMG14" s="61">
        <v>80</v>
      </c>
      <c r="GMH14" s="61">
        <v>0</v>
      </c>
      <c r="GMI14" s="61">
        <v>1</v>
      </c>
      <c r="GMJ14" s="61">
        <v>7</v>
      </c>
      <c r="GMK14" s="61">
        <v>1</v>
      </c>
      <c r="GML14" s="61">
        <v>1</v>
      </c>
      <c r="GMM14" s="61">
        <v>1</v>
      </c>
      <c r="GMN14" s="61">
        <v>1</v>
      </c>
      <c r="GMO14" s="61">
        <v>0</v>
      </c>
      <c r="GMP14" s="61">
        <v>0</v>
      </c>
      <c r="GMQ14" s="61">
        <v>47</v>
      </c>
      <c r="GMR14" s="61">
        <v>30</v>
      </c>
      <c r="GMS14" s="61">
        <v>35</v>
      </c>
      <c r="GMT14" s="61">
        <v>0</v>
      </c>
      <c r="GMU14" s="61">
        <v>100</v>
      </c>
      <c r="GMV14" s="61">
        <v>10</v>
      </c>
      <c r="GMW14" s="61">
        <v>0</v>
      </c>
      <c r="GMX14" s="61">
        <v>1</v>
      </c>
      <c r="GMY14" s="61">
        <v>10</v>
      </c>
      <c r="GMZ14" s="61">
        <v>10</v>
      </c>
      <c r="GNA14" s="61">
        <v>10</v>
      </c>
      <c r="GNB14" s="61">
        <v>205</v>
      </c>
      <c r="GNC14" s="61">
        <v>0</v>
      </c>
      <c r="GND14" s="61">
        <v>0</v>
      </c>
      <c r="GNE14" s="61">
        <v>1</v>
      </c>
      <c r="GNF14" s="61">
        <v>1</v>
      </c>
      <c r="GNG14" s="61">
        <v>1</v>
      </c>
      <c r="GNH14" s="61">
        <v>1</v>
      </c>
      <c r="GNI14" s="61">
        <v>1</v>
      </c>
      <c r="GNJ14" s="61">
        <v>0</v>
      </c>
      <c r="GNK14" s="61">
        <v>0</v>
      </c>
      <c r="GNL14" s="61">
        <v>95</v>
      </c>
      <c r="GNM14" s="61">
        <v>75</v>
      </c>
      <c r="GNN14" s="61">
        <v>75</v>
      </c>
      <c r="GNO14" s="61">
        <v>0</v>
      </c>
      <c r="GNP14" s="61">
        <v>100</v>
      </c>
      <c r="GNQ14" s="61">
        <v>0</v>
      </c>
      <c r="GNR14" s="61">
        <v>0</v>
      </c>
      <c r="GNS14" s="61">
        <v>1</v>
      </c>
      <c r="GNT14" s="61">
        <v>10</v>
      </c>
      <c r="GNU14" s="61">
        <v>10</v>
      </c>
      <c r="GNV14" s="61">
        <v>10</v>
      </c>
      <c r="GNW14" s="61">
        <v>205</v>
      </c>
      <c r="GNX14" s="61">
        <v>0</v>
      </c>
      <c r="GNY14" s="61">
        <v>0</v>
      </c>
      <c r="GNZ14" s="61">
        <v>1</v>
      </c>
      <c r="GOA14" s="61">
        <v>1</v>
      </c>
      <c r="GOB14" s="61">
        <v>1</v>
      </c>
      <c r="GOC14" s="61">
        <v>1</v>
      </c>
      <c r="GOD14" s="61">
        <v>1</v>
      </c>
      <c r="GOE14" s="61">
        <v>0</v>
      </c>
      <c r="GOF14" s="61">
        <v>0</v>
      </c>
      <c r="GOG14" s="61">
        <v>95</v>
      </c>
      <c r="GOH14" s="61">
        <v>75</v>
      </c>
      <c r="GOI14" s="61">
        <v>75</v>
      </c>
      <c r="GOJ14" s="61">
        <v>0</v>
      </c>
      <c r="GOK14" s="61">
        <v>100</v>
      </c>
      <c r="GOL14" s="61">
        <v>0</v>
      </c>
      <c r="GOM14" s="61">
        <v>0</v>
      </c>
      <c r="GON14" s="61">
        <v>0</v>
      </c>
      <c r="GOO14" s="61">
        <v>1</v>
      </c>
      <c r="GOP14" s="61">
        <v>1</v>
      </c>
      <c r="GOQ14" s="61">
        <v>100</v>
      </c>
      <c r="GOR14" s="61">
        <v>0.01</v>
      </c>
      <c r="GOS14" s="61">
        <v>0</v>
      </c>
      <c r="GOT14" s="61">
        <v>1</v>
      </c>
      <c r="GOU14" s="61">
        <v>3</v>
      </c>
      <c r="GOV14" s="61">
        <v>1</v>
      </c>
      <c r="GOW14" s="61">
        <v>1</v>
      </c>
      <c r="GOX14" s="61">
        <v>1</v>
      </c>
      <c r="GOY14" s="61">
        <v>1</v>
      </c>
      <c r="GOZ14" s="61">
        <v>0</v>
      </c>
      <c r="GPA14" s="61">
        <v>0</v>
      </c>
      <c r="GPB14" s="61">
        <v>20</v>
      </c>
      <c r="GPC14" s="61">
        <v>-20</v>
      </c>
      <c r="GPD14" s="61">
        <v>-3</v>
      </c>
      <c r="GPE14" s="61">
        <v>0</v>
      </c>
      <c r="GPF14" s="61">
        <v>100</v>
      </c>
      <c r="GPG14" s="61">
        <v>0</v>
      </c>
      <c r="GPH14" s="61">
        <v>1E-3</v>
      </c>
      <c r="GPI14" s="61">
        <v>0.1</v>
      </c>
      <c r="GPJ14" s="61">
        <v>100</v>
      </c>
      <c r="GPK14" s="61">
        <v>100</v>
      </c>
      <c r="GPL14" s="61">
        <v>100</v>
      </c>
      <c r="GPM14" s="61">
        <v>70</v>
      </c>
      <c r="GPN14" s="61">
        <v>0</v>
      </c>
      <c r="GPO14" s="61">
        <v>1</v>
      </c>
      <c r="GPP14" s="61">
        <v>1</v>
      </c>
      <c r="GPQ14" s="61">
        <v>1</v>
      </c>
      <c r="GPR14" s="61">
        <v>1</v>
      </c>
      <c r="GPS14" s="61">
        <v>1</v>
      </c>
      <c r="GPT14" s="61">
        <v>1</v>
      </c>
      <c r="GPU14" s="61">
        <v>0</v>
      </c>
      <c r="GPV14" s="61">
        <v>0</v>
      </c>
      <c r="GPW14" s="61">
        <v>90</v>
      </c>
      <c r="GPX14" s="61">
        <v>50</v>
      </c>
      <c r="GPY14" s="61">
        <v>50</v>
      </c>
      <c r="GPZ14" s="61">
        <v>20</v>
      </c>
      <c r="GQA14" s="61">
        <v>100</v>
      </c>
      <c r="GQB14" s="61">
        <v>20</v>
      </c>
      <c r="GQC14" s="61">
        <v>0</v>
      </c>
      <c r="GQD14" s="61">
        <v>0.1</v>
      </c>
      <c r="GQE14" s="61">
        <v>100</v>
      </c>
      <c r="GQF14" s="61">
        <v>205</v>
      </c>
      <c r="GQG14" s="61">
        <v>0</v>
      </c>
      <c r="GQH14" s="61">
        <v>1</v>
      </c>
      <c r="GQI14" s="61">
        <v>1</v>
      </c>
      <c r="GQJ14" s="61">
        <v>20</v>
      </c>
      <c r="GQK14" s="61">
        <v>0</v>
      </c>
      <c r="GQL14" s="61">
        <v>1</v>
      </c>
      <c r="GQM14" s="61">
        <v>1</v>
      </c>
      <c r="GQN14" s="61">
        <v>1</v>
      </c>
      <c r="GQO14" s="61">
        <v>1</v>
      </c>
      <c r="GQP14" s="61">
        <v>0</v>
      </c>
      <c r="GQQ14" s="61">
        <v>0</v>
      </c>
      <c r="GQR14" s="61">
        <v>120</v>
      </c>
      <c r="GQS14" s="61">
        <v>0</v>
      </c>
      <c r="GQT14" s="61">
        <v>100</v>
      </c>
      <c r="GQU14" s="61">
        <v>100</v>
      </c>
      <c r="GQV14" s="61">
        <v>28</v>
      </c>
      <c r="GQW14" s="61">
        <v>0</v>
      </c>
      <c r="GQX14" s="61">
        <v>100</v>
      </c>
      <c r="GQY14" s="61">
        <v>0</v>
      </c>
      <c r="GQZ14" s="61">
        <v>0</v>
      </c>
      <c r="GRA14" s="61">
        <v>2</v>
      </c>
      <c r="GRB14" s="61">
        <v>100</v>
      </c>
      <c r="GRC14" s="61">
        <v>100</v>
      </c>
      <c r="GRD14" s="61">
        <v>100</v>
      </c>
      <c r="GRE14" s="61">
        <v>0.05</v>
      </c>
      <c r="GRF14" s="61">
        <v>0</v>
      </c>
      <c r="GRG14" s="61">
        <v>0</v>
      </c>
      <c r="GRH14" s="61">
        <v>1</v>
      </c>
      <c r="GRI14" s="61">
        <v>1</v>
      </c>
      <c r="GRJ14" s="61">
        <v>1</v>
      </c>
      <c r="GRK14" s="61">
        <v>1</v>
      </c>
      <c r="GRL14" s="61">
        <v>1</v>
      </c>
      <c r="GRM14" s="61">
        <v>0</v>
      </c>
      <c r="GRN14" s="61">
        <v>0</v>
      </c>
      <c r="GRO14" s="61">
        <v>780</v>
      </c>
      <c r="GRP14" s="61">
        <v>720</v>
      </c>
      <c r="GRQ14" s="61">
        <v>740</v>
      </c>
      <c r="GRR14" s="61">
        <v>0</v>
      </c>
      <c r="GRS14" s="61">
        <v>100</v>
      </c>
      <c r="GRT14" s="61">
        <v>-100</v>
      </c>
      <c r="GRU14" s="61">
        <v>0</v>
      </c>
      <c r="GRV14" s="61">
        <v>1</v>
      </c>
      <c r="GRW14" s="61">
        <v>320</v>
      </c>
      <c r="GRX14" s="61">
        <v>320</v>
      </c>
      <c r="GRY14" s="61">
        <v>100</v>
      </c>
      <c r="GRZ14" s="61">
        <v>205</v>
      </c>
      <c r="GSA14" s="61">
        <v>0</v>
      </c>
      <c r="GSB14" s="61">
        <v>0</v>
      </c>
      <c r="GSC14" s="61">
        <v>1</v>
      </c>
      <c r="GSD14" s="61">
        <v>1</v>
      </c>
      <c r="GSE14" s="61">
        <v>1</v>
      </c>
      <c r="GSF14" s="61">
        <v>1</v>
      </c>
      <c r="GSG14" s="61">
        <v>1</v>
      </c>
      <c r="GSH14" s="61">
        <v>0</v>
      </c>
      <c r="GSI14" s="61">
        <v>0</v>
      </c>
      <c r="GSJ14" s="61">
        <v>400</v>
      </c>
      <c r="GSK14" s="61">
        <v>0</v>
      </c>
      <c r="GSL14" s="61">
        <v>0</v>
      </c>
      <c r="GSM14" s="61">
        <v>0</v>
      </c>
      <c r="GSN14" s="61">
        <v>100</v>
      </c>
      <c r="GSO14" s="61">
        <v>0</v>
      </c>
      <c r="GSP14" s="61">
        <v>1E-3</v>
      </c>
      <c r="GSQ14" s="61">
        <v>0.1</v>
      </c>
      <c r="GSR14" s="61">
        <v>100</v>
      </c>
      <c r="GSS14" s="61">
        <v>100</v>
      </c>
      <c r="GST14" s="61">
        <v>100</v>
      </c>
      <c r="GSU14" s="61">
        <v>70</v>
      </c>
      <c r="GSV14" s="61">
        <v>0</v>
      </c>
      <c r="GSW14" s="61">
        <v>1</v>
      </c>
      <c r="GSX14" s="61">
        <v>6</v>
      </c>
      <c r="GSY14" s="61">
        <v>1</v>
      </c>
      <c r="GSZ14" s="61">
        <v>1</v>
      </c>
      <c r="GTA14" s="61">
        <v>1</v>
      </c>
      <c r="GTB14" s="61">
        <v>1</v>
      </c>
      <c r="GTC14" s="61">
        <v>0</v>
      </c>
      <c r="GTD14" s="61">
        <v>0</v>
      </c>
      <c r="GTE14" s="61">
        <v>80</v>
      </c>
      <c r="GTF14" s="61">
        <v>30</v>
      </c>
      <c r="GTG14" s="61">
        <v>80</v>
      </c>
      <c r="GTH14" s="61">
        <v>0</v>
      </c>
      <c r="GTI14" s="61">
        <v>100</v>
      </c>
      <c r="GTJ14" s="61">
        <v>0</v>
      </c>
      <c r="GTK14" s="61">
        <v>0</v>
      </c>
      <c r="GTL14" s="61">
        <v>0.2</v>
      </c>
      <c r="GTM14" s="61">
        <v>100</v>
      </c>
      <c r="GTN14" s="61">
        <v>100</v>
      </c>
      <c r="GTO14" s="61">
        <v>100</v>
      </c>
      <c r="GTP14" s="61">
        <v>205</v>
      </c>
      <c r="GTQ14" s="61">
        <v>0</v>
      </c>
      <c r="GTR14" s="61">
        <v>1</v>
      </c>
      <c r="GTS14" s="61">
        <v>1</v>
      </c>
      <c r="GTT14" s="61">
        <v>1</v>
      </c>
      <c r="GTU14" s="61">
        <v>1</v>
      </c>
      <c r="GTV14" s="61">
        <v>1</v>
      </c>
      <c r="GTW14" s="61">
        <v>1</v>
      </c>
      <c r="GTX14" s="61">
        <v>0</v>
      </c>
      <c r="GTY14" s="61">
        <v>0</v>
      </c>
      <c r="GTZ14" s="61">
        <v>40</v>
      </c>
      <c r="GUA14" s="61">
        <v>20</v>
      </c>
      <c r="GUB14" s="61">
        <v>28</v>
      </c>
      <c r="GUC14" s="61">
        <v>0</v>
      </c>
      <c r="GUD14" s="61">
        <v>100</v>
      </c>
      <c r="GUE14" s="61">
        <v>0</v>
      </c>
      <c r="GUF14" s="61">
        <v>0</v>
      </c>
      <c r="GUG14" s="61">
        <v>0.2</v>
      </c>
      <c r="GUH14" s="61">
        <v>100</v>
      </c>
      <c r="GUI14" s="61">
        <v>100</v>
      </c>
      <c r="GUJ14" s="61">
        <v>100</v>
      </c>
      <c r="GUK14" s="61">
        <v>205</v>
      </c>
      <c r="GUL14" s="61">
        <v>0</v>
      </c>
      <c r="GUM14" s="61">
        <v>1</v>
      </c>
      <c r="GUN14" s="61">
        <v>1</v>
      </c>
      <c r="GUO14" s="61">
        <v>1</v>
      </c>
      <c r="GUP14" s="61">
        <v>1</v>
      </c>
      <c r="GUQ14" s="61">
        <v>1</v>
      </c>
      <c r="GUR14" s="61">
        <v>1</v>
      </c>
      <c r="GUS14" s="61">
        <v>0</v>
      </c>
      <c r="GUT14" s="61">
        <v>0</v>
      </c>
      <c r="GUU14" s="61">
        <v>40</v>
      </c>
      <c r="GUV14" s="61">
        <v>20</v>
      </c>
      <c r="GUW14" s="61">
        <v>28</v>
      </c>
      <c r="GUX14" s="61">
        <v>0</v>
      </c>
      <c r="GUY14" s="61">
        <v>100</v>
      </c>
      <c r="GUZ14" s="61">
        <v>0</v>
      </c>
      <c r="GVA14" s="61">
        <v>0</v>
      </c>
      <c r="GVB14" s="61">
        <v>0</v>
      </c>
      <c r="GVC14" s="61">
        <v>50</v>
      </c>
      <c r="GVD14" s="61">
        <v>50</v>
      </c>
      <c r="GVE14" s="61">
        <v>100</v>
      </c>
      <c r="GVF14" s="61">
        <v>205</v>
      </c>
      <c r="GVG14" s="61">
        <v>0</v>
      </c>
      <c r="GVH14" s="61">
        <v>1</v>
      </c>
      <c r="GVI14" s="61">
        <v>1</v>
      </c>
      <c r="GVJ14" s="61">
        <v>1</v>
      </c>
      <c r="GVK14" s="61">
        <v>1</v>
      </c>
      <c r="GVL14" s="61">
        <v>1</v>
      </c>
      <c r="GVM14" s="61">
        <v>1</v>
      </c>
      <c r="GVN14" s="61">
        <v>0</v>
      </c>
      <c r="GVO14" s="61">
        <v>0</v>
      </c>
      <c r="GVP14" s="61">
        <v>100</v>
      </c>
      <c r="GVQ14" s="61">
        <v>0</v>
      </c>
      <c r="GVR14" s="61">
        <v>50</v>
      </c>
      <c r="GVS14" s="61">
        <v>0</v>
      </c>
      <c r="GVT14" s="61">
        <v>100</v>
      </c>
      <c r="GVU14" s="61">
        <v>0</v>
      </c>
      <c r="GVV14" s="61">
        <v>0</v>
      </c>
      <c r="GVW14" s="61">
        <v>0.1</v>
      </c>
      <c r="GVX14" s="61">
        <v>100</v>
      </c>
      <c r="GVY14" s="61">
        <v>100</v>
      </c>
      <c r="GVZ14" s="61">
        <v>100</v>
      </c>
      <c r="GWA14" s="61">
        <v>205</v>
      </c>
      <c r="GWB14" s="61">
        <v>0</v>
      </c>
      <c r="GWC14" s="61">
        <v>0</v>
      </c>
      <c r="GWD14" s="61">
        <v>1</v>
      </c>
      <c r="GWE14" s="61">
        <v>1</v>
      </c>
      <c r="GWF14" s="61">
        <v>1</v>
      </c>
      <c r="GWG14" s="61">
        <v>1</v>
      </c>
      <c r="GWH14" s="61">
        <v>1</v>
      </c>
      <c r="GWI14" s="61">
        <v>0</v>
      </c>
      <c r="GWJ14" s="61">
        <v>0</v>
      </c>
      <c r="GWK14" s="61">
        <v>30</v>
      </c>
      <c r="GWL14" s="61">
        <v>15</v>
      </c>
      <c r="GWM14" s="61">
        <v>25</v>
      </c>
      <c r="GWN14" s="61">
        <v>0</v>
      </c>
      <c r="GWO14" s="61">
        <v>100</v>
      </c>
      <c r="GWP14" s="61">
        <v>0</v>
      </c>
      <c r="GWQ14" s="61">
        <v>0</v>
      </c>
      <c r="GWR14" s="61">
        <v>0.1</v>
      </c>
      <c r="GWS14" s="61">
        <v>100</v>
      </c>
      <c r="GWT14" s="61">
        <v>100</v>
      </c>
      <c r="GWU14" s="61">
        <v>100</v>
      </c>
      <c r="GWV14" s="61">
        <v>205</v>
      </c>
      <c r="GWW14" s="61">
        <v>0</v>
      </c>
      <c r="GWX14" s="61">
        <v>1</v>
      </c>
      <c r="GWY14" s="61">
        <v>1</v>
      </c>
      <c r="GWZ14" s="61">
        <v>1</v>
      </c>
      <c r="GXA14" s="61">
        <v>1</v>
      </c>
      <c r="GXB14" s="61">
        <v>1</v>
      </c>
      <c r="GXC14" s="61">
        <v>1</v>
      </c>
      <c r="GXD14" s="61">
        <v>0</v>
      </c>
      <c r="GXE14" s="61">
        <v>0</v>
      </c>
      <c r="GXF14" s="61">
        <v>99</v>
      </c>
      <c r="GXG14" s="61">
        <v>85</v>
      </c>
      <c r="GXH14" s="61">
        <v>90</v>
      </c>
      <c r="GXI14" s="61">
        <v>0</v>
      </c>
      <c r="GXJ14" s="61">
        <v>100</v>
      </c>
      <c r="GXK14" s="61">
        <v>0</v>
      </c>
      <c r="GZB14" s="61">
        <v>0</v>
      </c>
      <c r="GZC14" s="61">
        <v>0.1</v>
      </c>
      <c r="GZD14" s="61">
        <v>100</v>
      </c>
      <c r="GZE14" s="61">
        <v>80</v>
      </c>
      <c r="GZF14" s="61">
        <v>0</v>
      </c>
      <c r="GZG14" s="61">
        <v>1</v>
      </c>
      <c r="GZH14" s="61">
        <v>4</v>
      </c>
      <c r="GZI14" s="61">
        <v>20</v>
      </c>
      <c r="GZJ14" s="61">
        <v>0</v>
      </c>
      <c r="GZK14" s="61">
        <v>1</v>
      </c>
      <c r="GZL14" s="61">
        <v>1</v>
      </c>
      <c r="GZM14" s="61">
        <v>1</v>
      </c>
      <c r="GZN14" s="61">
        <v>1</v>
      </c>
      <c r="GZO14" s="61">
        <v>0</v>
      </c>
      <c r="GZP14" s="61">
        <v>0</v>
      </c>
      <c r="GZQ14" s="61">
        <v>70</v>
      </c>
      <c r="GZR14" s="61">
        <v>40</v>
      </c>
      <c r="GZS14" s="61">
        <v>0.1</v>
      </c>
      <c r="GZT14" s="61">
        <v>0.01</v>
      </c>
      <c r="GZU14" s="61">
        <v>55</v>
      </c>
      <c r="GZV14" s="61">
        <v>0</v>
      </c>
      <c r="GZW14" s="61">
        <v>100</v>
      </c>
      <c r="GZX14" s="61">
        <v>0</v>
      </c>
      <c r="GZY14" s="61">
        <v>0</v>
      </c>
      <c r="GZZ14" s="61">
        <v>0.2</v>
      </c>
      <c r="HAA14" s="61">
        <v>100</v>
      </c>
      <c r="HAB14" s="61">
        <v>100</v>
      </c>
      <c r="HAC14" s="61">
        <v>100</v>
      </c>
      <c r="HAD14" s="61">
        <v>205</v>
      </c>
      <c r="HAE14" s="61">
        <v>0</v>
      </c>
      <c r="HAF14" s="61">
        <v>1</v>
      </c>
      <c r="HAG14" s="61">
        <v>1</v>
      </c>
      <c r="HAH14" s="61">
        <v>1</v>
      </c>
      <c r="HAI14" s="61">
        <v>1</v>
      </c>
      <c r="HAJ14" s="61">
        <v>1</v>
      </c>
      <c r="HAK14" s="61">
        <v>1</v>
      </c>
      <c r="HAL14" s="61">
        <v>0</v>
      </c>
      <c r="HAM14" s="61">
        <v>0</v>
      </c>
      <c r="HAN14" s="61">
        <v>40</v>
      </c>
      <c r="HAO14" s="61">
        <v>20</v>
      </c>
      <c r="HAP14" s="61">
        <v>28</v>
      </c>
      <c r="HAQ14" s="61">
        <v>0</v>
      </c>
      <c r="HAR14" s="61">
        <v>100</v>
      </c>
      <c r="HAS14" s="61">
        <v>0</v>
      </c>
      <c r="HAT14" s="61">
        <v>0</v>
      </c>
      <c r="HAU14" s="61">
        <v>0</v>
      </c>
      <c r="HAV14" s="61">
        <v>50</v>
      </c>
      <c r="HAW14" s="61">
        <v>50</v>
      </c>
      <c r="HAX14" s="61">
        <v>100</v>
      </c>
      <c r="HAY14" s="61">
        <v>205</v>
      </c>
      <c r="HAZ14" s="61">
        <v>0</v>
      </c>
      <c r="HBA14" s="61">
        <v>1</v>
      </c>
      <c r="HBB14" s="61">
        <v>1</v>
      </c>
      <c r="HBC14" s="61">
        <v>1</v>
      </c>
      <c r="HBD14" s="61">
        <v>1</v>
      </c>
      <c r="HBE14" s="61">
        <v>1</v>
      </c>
      <c r="HBF14" s="61">
        <v>1</v>
      </c>
      <c r="HBG14" s="61">
        <v>0</v>
      </c>
      <c r="HBH14" s="61">
        <v>0</v>
      </c>
      <c r="HBI14" s="61">
        <v>100</v>
      </c>
      <c r="HBJ14" s="61">
        <v>0</v>
      </c>
      <c r="HBK14" s="61">
        <v>50</v>
      </c>
      <c r="HBL14" s="61">
        <v>0</v>
      </c>
      <c r="HBM14" s="61">
        <v>100</v>
      </c>
      <c r="HBN14" s="61">
        <v>0</v>
      </c>
      <c r="HBO14" s="61">
        <v>0</v>
      </c>
      <c r="HBP14" s="61">
        <v>1000</v>
      </c>
      <c r="HBQ14" s="61">
        <v>-1000</v>
      </c>
      <c r="HBR14" s="61">
        <v>0</v>
      </c>
      <c r="HBS14" s="61">
        <v>0</v>
      </c>
      <c r="HBT14" s="61">
        <v>10</v>
      </c>
      <c r="HBU14" s="61">
        <v>150</v>
      </c>
      <c r="HBV14" s="61">
        <v>150</v>
      </c>
      <c r="HBW14" s="61">
        <v>100</v>
      </c>
      <c r="HBX14" s="61">
        <v>205</v>
      </c>
      <c r="HBY14" s="61">
        <v>0</v>
      </c>
      <c r="HBZ14" s="61">
        <v>48</v>
      </c>
      <c r="HCA14" s="61">
        <v>50</v>
      </c>
      <c r="HCB14" s="61">
        <v>0</v>
      </c>
      <c r="HCC14" s="61">
        <v>3000</v>
      </c>
      <c r="HCD14" s="61">
        <v>6000</v>
      </c>
      <c r="HCE14" s="61">
        <v>3000</v>
      </c>
      <c r="HCF14" s="61">
        <v>6000</v>
      </c>
      <c r="HCG14" s="61">
        <v>6</v>
      </c>
      <c r="HCH14" s="61">
        <v>6</v>
      </c>
      <c r="HCI14" s="61">
        <v>0</v>
      </c>
      <c r="HCJ14" s="61">
        <v>5000</v>
      </c>
      <c r="HCK14" s="61">
        <v>-5000</v>
      </c>
      <c r="HCL14" s="61">
        <v>0</v>
      </c>
      <c r="HCM14" s="61">
        <v>0</v>
      </c>
      <c r="HCN14" s="61">
        <v>1</v>
      </c>
      <c r="HCO14" s="61">
        <v>1</v>
      </c>
      <c r="HCP14" s="61">
        <v>1</v>
      </c>
      <c r="HCQ14" s="61">
        <v>1</v>
      </c>
      <c r="HCR14" s="61">
        <v>1</v>
      </c>
      <c r="HCS14" s="61">
        <v>0</v>
      </c>
      <c r="HCT14" s="61">
        <v>0</v>
      </c>
      <c r="HCU14" s="61">
        <v>3000</v>
      </c>
      <c r="HCV14" s="61">
        <v>-3000</v>
      </c>
      <c r="HCW14" s="61">
        <v>0</v>
      </c>
      <c r="HCX14" s="61">
        <v>50</v>
      </c>
      <c r="HCY14" s="61">
        <v>100</v>
      </c>
      <c r="HCZ14" s="61">
        <v>50</v>
      </c>
      <c r="HDA14" s="61">
        <v>0</v>
      </c>
      <c r="HDB14" s="61">
        <v>0.1</v>
      </c>
      <c r="HDC14" s="61">
        <v>100</v>
      </c>
      <c r="HDD14" s="61">
        <v>80</v>
      </c>
      <c r="HDE14" s="61">
        <v>0</v>
      </c>
      <c r="HDF14" s="61">
        <v>1</v>
      </c>
      <c r="HDG14" s="61">
        <v>4</v>
      </c>
      <c r="HDH14" s="61">
        <v>20</v>
      </c>
      <c r="HDI14" s="61">
        <v>0</v>
      </c>
      <c r="HDJ14" s="61">
        <v>1</v>
      </c>
      <c r="HDK14" s="61">
        <v>1</v>
      </c>
      <c r="HDL14" s="61">
        <v>1</v>
      </c>
      <c r="HDM14" s="61">
        <v>1</v>
      </c>
      <c r="HDN14" s="61">
        <v>0</v>
      </c>
      <c r="HDO14" s="61">
        <v>0</v>
      </c>
      <c r="HDP14" s="61">
        <v>70</v>
      </c>
      <c r="HDQ14" s="61">
        <v>40</v>
      </c>
      <c r="HDR14" s="61">
        <v>0.1</v>
      </c>
      <c r="HDS14" s="61">
        <v>0.01</v>
      </c>
      <c r="HDT14" s="61">
        <v>55</v>
      </c>
      <c r="HDU14" s="61">
        <v>0</v>
      </c>
      <c r="HDV14" s="61">
        <v>100</v>
      </c>
      <c r="HDW14" s="61">
        <v>0</v>
      </c>
      <c r="HDX14" s="61">
        <v>0</v>
      </c>
      <c r="HDY14" s="61">
        <v>0.1</v>
      </c>
      <c r="HDZ14" s="61">
        <v>100</v>
      </c>
      <c r="HEA14" s="61">
        <v>205</v>
      </c>
      <c r="HEB14" s="61">
        <v>0</v>
      </c>
      <c r="HEC14" s="61">
        <v>0</v>
      </c>
      <c r="HED14" s="61">
        <v>1</v>
      </c>
      <c r="HEE14" s="61">
        <v>20</v>
      </c>
      <c r="HEF14" s="61">
        <v>0</v>
      </c>
      <c r="HEG14" s="61">
        <v>1</v>
      </c>
      <c r="HEH14" s="61">
        <v>1</v>
      </c>
      <c r="HEI14" s="61">
        <v>1</v>
      </c>
      <c r="HEJ14" s="61">
        <v>1</v>
      </c>
      <c r="HEK14" s="61">
        <v>0</v>
      </c>
      <c r="HEL14" s="61">
        <v>0</v>
      </c>
      <c r="HEM14" s="61">
        <v>120</v>
      </c>
      <c r="HEN14" s="61">
        <v>0</v>
      </c>
      <c r="HEO14" s="61">
        <v>100</v>
      </c>
      <c r="HEP14" s="61">
        <v>100</v>
      </c>
      <c r="HEQ14" s="61">
        <v>0</v>
      </c>
      <c r="HER14" s="61">
        <v>0</v>
      </c>
      <c r="HES14" s="61">
        <v>100</v>
      </c>
      <c r="HET14" s="61">
        <v>0</v>
      </c>
      <c r="HEU14" s="61">
        <v>0</v>
      </c>
      <c r="HEV14" s="61">
        <v>0.1</v>
      </c>
      <c r="HEW14" s="61">
        <v>100</v>
      </c>
      <c r="HEX14" s="61">
        <v>205</v>
      </c>
      <c r="HEY14" s="61">
        <v>0</v>
      </c>
      <c r="HEZ14" s="61">
        <v>0</v>
      </c>
      <c r="HFA14" s="61">
        <v>1</v>
      </c>
      <c r="HFB14" s="61">
        <v>20</v>
      </c>
      <c r="HFC14" s="61">
        <v>0</v>
      </c>
      <c r="HFD14" s="61">
        <v>1</v>
      </c>
      <c r="HFE14" s="61">
        <v>1</v>
      </c>
      <c r="HFF14" s="61">
        <v>1</v>
      </c>
      <c r="HFG14" s="61">
        <v>1</v>
      </c>
      <c r="HFH14" s="61">
        <v>0</v>
      </c>
      <c r="HFI14" s="61">
        <v>0</v>
      </c>
      <c r="HFJ14" s="61">
        <v>120</v>
      </c>
      <c r="HFK14" s="61">
        <v>0</v>
      </c>
      <c r="HFL14" s="61">
        <v>100</v>
      </c>
      <c r="HFM14" s="61">
        <v>100</v>
      </c>
      <c r="HFN14" s="61">
        <v>0</v>
      </c>
      <c r="HFO14" s="61">
        <v>0</v>
      </c>
      <c r="HFP14" s="61">
        <v>100</v>
      </c>
      <c r="HFQ14" s="61">
        <v>0</v>
      </c>
      <c r="HFR14" s="61">
        <v>0</v>
      </c>
      <c r="HFS14" s="61">
        <v>0.1</v>
      </c>
      <c r="HFT14" s="61">
        <v>100</v>
      </c>
      <c r="HFU14" s="61">
        <v>205</v>
      </c>
      <c r="HFV14" s="61">
        <v>0</v>
      </c>
      <c r="HFW14" s="61">
        <v>0</v>
      </c>
      <c r="HFX14" s="61">
        <v>1</v>
      </c>
      <c r="HFY14" s="61">
        <v>20</v>
      </c>
      <c r="HFZ14" s="61">
        <v>0</v>
      </c>
      <c r="HGA14" s="61">
        <v>1</v>
      </c>
      <c r="HGB14" s="61">
        <v>1</v>
      </c>
      <c r="HGC14" s="61">
        <v>1</v>
      </c>
      <c r="HGD14" s="61">
        <v>1</v>
      </c>
      <c r="HGE14" s="61">
        <v>0</v>
      </c>
      <c r="HGF14" s="61">
        <v>0</v>
      </c>
      <c r="HGG14" s="61">
        <v>120</v>
      </c>
      <c r="HGH14" s="61">
        <v>0</v>
      </c>
      <c r="HGI14" s="61">
        <v>100</v>
      </c>
      <c r="HGJ14" s="61">
        <v>100</v>
      </c>
      <c r="HGK14" s="61">
        <v>0</v>
      </c>
      <c r="HGL14" s="61">
        <v>0</v>
      </c>
      <c r="HGM14" s="61">
        <v>100</v>
      </c>
      <c r="HGN14" s="61">
        <v>0</v>
      </c>
      <c r="HGO14" s="61">
        <v>0</v>
      </c>
      <c r="HGP14" s="61">
        <v>0.1</v>
      </c>
      <c r="HGQ14" s="61">
        <v>100</v>
      </c>
      <c r="HGR14" s="61">
        <v>205</v>
      </c>
      <c r="HGS14" s="61">
        <v>0</v>
      </c>
      <c r="HGT14" s="61">
        <v>0</v>
      </c>
      <c r="HGU14" s="61">
        <v>1</v>
      </c>
      <c r="HGV14" s="61">
        <v>20</v>
      </c>
      <c r="HGW14" s="61">
        <v>0</v>
      </c>
      <c r="HGX14" s="61">
        <v>1</v>
      </c>
      <c r="HGY14" s="61">
        <v>1</v>
      </c>
      <c r="HGZ14" s="61">
        <v>1</v>
      </c>
      <c r="HHA14" s="61">
        <v>1</v>
      </c>
      <c r="HHB14" s="61">
        <v>0</v>
      </c>
      <c r="HHC14" s="61">
        <v>0</v>
      </c>
      <c r="HHD14" s="61">
        <v>120</v>
      </c>
      <c r="HHE14" s="61">
        <v>0</v>
      </c>
      <c r="HHF14" s="61">
        <v>100</v>
      </c>
      <c r="HHG14" s="61">
        <v>100</v>
      </c>
      <c r="HHH14" s="61">
        <v>0</v>
      </c>
      <c r="HHI14" s="61">
        <v>0</v>
      </c>
      <c r="HHJ14" s="61">
        <v>100</v>
      </c>
      <c r="HHK14" s="61">
        <v>0</v>
      </c>
      <c r="HHL14" s="61">
        <v>0</v>
      </c>
      <c r="HHM14" s="61">
        <v>0.1</v>
      </c>
      <c r="HHN14" s="61">
        <v>100</v>
      </c>
      <c r="HHO14" s="61">
        <v>205</v>
      </c>
      <c r="HHP14" s="61">
        <v>0</v>
      </c>
      <c r="HHQ14" s="61">
        <v>0</v>
      </c>
      <c r="HHR14" s="61">
        <v>1</v>
      </c>
      <c r="HHS14" s="61">
        <v>20</v>
      </c>
      <c r="HHT14" s="61">
        <v>0</v>
      </c>
      <c r="HHU14" s="61">
        <v>1</v>
      </c>
      <c r="HHV14" s="61">
        <v>1</v>
      </c>
      <c r="HHW14" s="61">
        <v>1</v>
      </c>
      <c r="HHX14" s="61">
        <v>1</v>
      </c>
      <c r="HHY14" s="61">
        <v>0</v>
      </c>
      <c r="HHZ14" s="61">
        <v>0</v>
      </c>
      <c r="HIA14" s="61">
        <v>120</v>
      </c>
      <c r="HIB14" s="61">
        <v>0</v>
      </c>
      <c r="HIC14" s="61">
        <v>100</v>
      </c>
      <c r="HID14" s="61">
        <v>100</v>
      </c>
      <c r="HIE14" s="61">
        <v>0</v>
      </c>
      <c r="HIF14" s="61">
        <v>0</v>
      </c>
      <c r="HIG14" s="61">
        <v>100</v>
      </c>
      <c r="HIH14" s="61">
        <v>0</v>
      </c>
      <c r="HII14" s="61">
        <v>0</v>
      </c>
      <c r="HIJ14" s="61">
        <v>0</v>
      </c>
      <c r="HIK14" s="61">
        <v>0</v>
      </c>
      <c r="HIL14" s="61">
        <v>0</v>
      </c>
      <c r="HIM14" s="61">
        <v>0</v>
      </c>
      <c r="HIN14" s="61">
        <v>1</v>
      </c>
      <c r="HIO14" s="61">
        <v>1</v>
      </c>
      <c r="HIP14" s="61">
        <v>0</v>
      </c>
      <c r="HIQ14" s="61">
        <v>0</v>
      </c>
      <c r="HIR14" s="61">
        <v>0</v>
      </c>
      <c r="HIS14" s="61">
        <v>0</v>
      </c>
      <c r="HIT14" s="61">
        <v>0</v>
      </c>
      <c r="HIU14" s="61">
        <v>0</v>
      </c>
      <c r="HIV14" s="61">
        <v>0</v>
      </c>
      <c r="HIW14" s="61">
        <v>0</v>
      </c>
      <c r="HIX14" s="61">
        <v>0</v>
      </c>
      <c r="HIY14" s="61">
        <v>0</v>
      </c>
      <c r="HIZ14" s="61">
        <v>0</v>
      </c>
      <c r="HJA14" s="61">
        <v>0</v>
      </c>
      <c r="HJB14" s="61">
        <v>0</v>
      </c>
      <c r="HJC14" s="61">
        <v>0</v>
      </c>
      <c r="HJD14" s="61">
        <v>0</v>
      </c>
      <c r="HJG14" s="61">
        <v>1</v>
      </c>
      <c r="HJH14" s="61">
        <v>0</v>
      </c>
      <c r="HJM14" s="61">
        <v>12</v>
      </c>
      <c r="HJN14" s="61">
        <v>0</v>
      </c>
      <c r="HJO14" s="61">
        <v>0</v>
      </c>
      <c r="HJY14" s="61">
        <v>235</v>
      </c>
      <c r="HJZ14" s="61">
        <v>235</v>
      </c>
      <c r="HKA14" s="61">
        <v>40</v>
      </c>
      <c r="HKB14" s="61">
        <v>25</v>
      </c>
      <c r="HKC14" s="61">
        <v>232</v>
      </c>
      <c r="HKD14" s="61">
        <v>1</v>
      </c>
      <c r="HKE14" s="61">
        <v>100</v>
      </c>
      <c r="HKG14" s="61">
        <v>70</v>
      </c>
      <c r="HKH14" s="61">
        <v>327</v>
      </c>
      <c r="HKI14" s="61">
        <v>327</v>
      </c>
      <c r="HKJ14" s="61">
        <v>1</v>
      </c>
      <c r="HKK14" s="61">
        <v>10</v>
      </c>
      <c r="HKN14" s="61">
        <v>0</v>
      </c>
      <c r="HKO14" s="61">
        <v>0</v>
      </c>
      <c r="HKP14" s="61">
        <v>0</v>
      </c>
      <c r="HKU14" s="61">
        <v>3</v>
      </c>
      <c r="HKV14" s="61">
        <v>0.1</v>
      </c>
      <c r="HKW14" s="61">
        <v>10</v>
      </c>
      <c r="HKX14" s="61">
        <v>0.5</v>
      </c>
      <c r="HKY14" s="61">
        <v>80</v>
      </c>
      <c r="HKZ14" s="61">
        <v>0</v>
      </c>
      <c r="HLG14" s="61">
        <v>1.421E-2</v>
      </c>
      <c r="HLH14" s="61">
        <v>0.29619000000000001</v>
      </c>
      <c r="HLI14" s="61">
        <v>0.88856999999999997</v>
      </c>
      <c r="HLJ14" s="61">
        <v>100</v>
      </c>
      <c r="HLK14" s="61">
        <v>0</v>
      </c>
      <c r="HLL14" s="61">
        <v>0</v>
      </c>
      <c r="HLM14" s="61">
        <v>0.44428000000000001</v>
      </c>
      <c r="HLN14" s="61">
        <v>0.23694999999999999</v>
      </c>
      <c r="HLO14" s="61">
        <v>100</v>
      </c>
      <c r="HLP14" s="61">
        <v>2</v>
      </c>
      <c r="HLQ14" s="61">
        <v>0</v>
      </c>
      <c r="HLR14" s="61">
        <v>20</v>
      </c>
      <c r="HLS14" s="61">
        <v>5000</v>
      </c>
      <c r="HLT14" s="61">
        <v>5000</v>
      </c>
      <c r="HLU14" s="61">
        <v>60</v>
      </c>
      <c r="HLV14" s="61">
        <v>75</v>
      </c>
      <c r="HLW14" s="61">
        <v>90</v>
      </c>
      <c r="HLX14" s="61">
        <v>100</v>
      </c>
      <c r="HLZ14" s="61">
        <v>4</v>
      </c>
      <c r="HMA14" s="61">
        <v>20</v>
      </c>
      <c r="HMB14" s="61">
        <v>1668</v>
      </c>
      <c r="HMC14" s="61">
        <v>3356</v>
      </c>
      <c r="HMD14" s="61">
        <v>2</v>
      </c>
      <c r="HME14" s="61">
        <v>2</v>
      </c>
      <c r="HMF14" s="61">
        <v>37</v>
      </c>
      <c r="HMG14" s="61">
        <v>45</v>
      </c>
      <c r="HMI14" s="61">
        <v>-6</v>
      </c>
      <c r="HMJ14" s="61">
        <v>-6</v>
      </c>
      <c r="HMK14" s="61">
        <v>-6</v>
      </c>
      <c r="HML14" s="61">
        <v>-6</v>
      </c>
      <c r="HMN14" s="61">
        <v>50</v>
      </c>
      <c r="HMO14" s="61">
        <v>0.1</v>
      </c>
      <c r="HMT14" s="61">
        <v>20</v>
      </c>
      <c r="HMU14" s="61">
        <v>300</v>
      </c>
      <c r="HMX14" s="61">
        <v>50</v>
      </c>
      <c r="HMY14" s="61">
        <v>0.3</v>
      </c>
      <c r="HMZ14" s="61">
        <v>-145</v>
      </c>
      <c r="HNA14" s="61">
        <v>10</v>
      </c>
      <c r="HNB14" s="61">
        <v>10</v>
      </c>
      <c r="HNC14" s="61">
        <v>0.5</v>
      </c>
      <c r="HND14" s="61">
        <v>105</v>
      </c>
      <c r="HNE14" s="61">
        <v>0.5</v>
      </c>
      <c r="HNF14" s="61">
        <v>0.5</v>
      </c>
      <c r="HNG14" s="61">
        <v>0</v>
      </c>
      <c r="HNH14" s="61">
        <v>2</v>
      </c>
      <c r="HNI14" s="61">
        <v>3356</v>
      </c>
      <c r="HNJ14" s="61">
        <v>3356</v>
      </c>
      <c r="HNK14" s="61">
        <v>3356</v>
      </c>
      <c r="HNL14" s="61">
        <v>3356</v>
      </c>
      <c r="HNM14" s="61">
        <v>70</v>
      </c>
      <c r="HNN14" s="61">
        <v>0.65</v>
      </c>
      <c r="HNO14" s="61">
        <v>0.56000000000000005</v>
      </c>
      <c r="HNP14" s="61">
        <v>0.56000000000000005</v>
      </c>
      <c r="HNQ14" s="61">
        <v>0.56000000000000005</v>
      </c>
      <c r="HNR14" s="61">
        <v>0.45</v>
      </c>
      <c r="HNS14" s="61">
        <v>0.56000000000000005</v>
      </c>
      <c r="HNT14" s="61">
        <v>0.56000000000000005</v>
      </c>
      <c r="HNU14" s="61">
        <v>0.56000000000000005</v>
      </c>
      <c r="HNW14" s="61">
        <v>10</v>
      </c>
      <c r="HNX14" s="61">
        <v>20</v>
      </c>
      <c r="HNY14" s="61">
        <v>93</v>
      </c>
      <c r="HNZ14" s="61">
        <v>1</v>
      </c>
      <c r="HOA14" s="61">
        <v>1</v>
      </c>
      <c r="HOB14" s="61">
        <v>100.4</v>
      </c>
      <c r="HOC14" s="61">
        <v>103.4</v>
      </c>
      <c r="HOD14" s="61">
        <v>98</v>
      </c>
      <c r="HOE14" s="61">
        <v>91</v>
      </c>
      <c r="HOF14" s="61">
        <v>103.4</v>
      </c>
      <c r="HOG14" s="61">
        <v>40</v>
      </c>
      <c r="HOH14" s="61">
        <v>65</v>
      </c>
      <c r="HOI14" s="61">
        <v>85</v>
      </c>
      <c r="HOJ14" s="61">
        <v>80</v>
      </c>
      <c r="HOL14" s="61">
        <v>110</v>
      </c>
      <c r="HOM14" s="61">
        <v>125</v>
      </c>
      <c r="HON14" s="61">
        <v>90</v>
      </c>
      <c r="HOO14" s="61">
        <v>70</v>
      </c>
      <c r="HOP14" s="61">
        <v>140</v>
      </c>
      <c r="HOQ14" s="61">
        <v>0</v>
      </c>
      <c r="HOR14" s="61">
        <v>80</v>
      </c>
      <c r="HOS14" s="61">
        <v>20</v>
      </c>
      <c r="HOT14" s="61">
        <v>80</v>
      </c>
      <c r="HOU14" s="61">
        <v>1</v>
      </c>
      <c r="HOV14" s="61">
        <v>22.7</v>
      </c>
      <c r="HOW14" s="61">
        <v>3</v>
      </c>
      <c r="HOX14" s="61">
        <v>3</v>
      </c>
      <c r="HOY14" s="61">
        <v>10</v>
      </c>
      <c r="HOZ14" s="61">
        <v>75</v>
      </c>
      <c r="HPC14" s="61">
        <v>10</v>
      </c>
      <c r="HPD14" s="61">
        <v>4</v>
      </c>
      <c r="HPE14" s="61">
        <v>4</v>
      </c>
      <c r="HPF14" s="61">
        <v>4</v>
      </c>
      <c r="HPG14" s="61">
        <v>4</v>
      </c>
      <c r="HPH14" s="61">
        <v>54</v>
      </c>
      <c r="HPI14" s="61">
        <v>54</v>
      </c>
      <c r="HPJ14" s="61">
        <v>54</v>
      </c>
      <c r="HPK14" s="61">
        <v>54</v>
      </c>
      <c r="HPL14" s="61">
        <v>1</v>
      </c>
      <c r="HPM14" s="61">
        <v>0</v>
      </c>
      <c r="HPN14" s="61">
        <v>1</v>
      </c>
      <c r="HPO14" s="61">
        <v>1</v>
      </c>
      <c r="HPP14" s="61">
        <v>1</v>
      </c>
      <c r="HPQ14" s="61">
        <v>1</v>
      </c>
      <c r="HPR14" s="61">
        <v>1</v>
      </c>
      <c r="HPS14" s="61">
        <v>1</v>
      </c>
      <c r="HPT14" s="61">
        <v>1</v>
      </c>
      <c r="HPU14" s="61">
        <v>1</v>
      </c>
      <c r="HPV14" s="61">
        <v>1</v>
      </c>
      <c r="HPW14" s="61">
        <v>1</v>
      </c>
      <c r="HPX14" s="61">
        <v>1</v>
      </c>
      <c r="HPY14" s="61">
        <v>0</v>
      </c>
      <c r="HPZ14" s="61">
        <v>1</v>
      </c>
      <c r="HQA14" s="61">
        <v>1</v>
      </c>
      <c r="HQB14" s="61">
        <v>0</v>
      </c>
      <c r="HQC14" s="61">
        <v>0</v>
      </c>
      <c r="HQD14" s="61">
        <v>0</v>
      </c>
      <c r="HQE14" s="61">
        <v>0</v>
      </c>
      <c r="HQF14" s="61">
        <v>0</v>
      </c>
      <c r="HQG14" s="61">
        <v>0</v>
      </c>
      <c r="HQH14" s="61">
        <v>1</v>
      </c>
      <c r="HQI14" s="61">
        <v>0</v>
      </c>
      <c r="HQJ14" s="61">
        <v>0</v>
      </c>
      <c r="HQK14" s="61">
        <v>0</v>
      </c>
      <c r="HQL14" s="61">
        <v>0</v>
      </c>
      <c r="HQM14" s="61">
        <v>0</v>
      </c>
      <c r="HQN14" s="61">
        <v>0</v>
      </c>
      <c r="HQO14" s="61">
        <v>0</v>
      </c>
      <c r="HQP14" s="61">
        <v>0</v>
      </c>
      <c r="HQQ14" s="61">
        <v>0</v>
      </c>
      <c r="HQR14" s="61">
        <v>0</v>
      </c>
      <c r="HQS14" s="61">
        <v>0</v>
      </c>
      <c r="HQT14" s="61">
        <v>120</v>
      </c>
      <c r="HQU14" s="61">
        <v>0</v>
      </c>
      <c r="HQV14" s="61">
        <v>0</v>
      </c>
      <c r="HQW14" s="61">
        <v>0</v>
      </c>
      <c r="HQX14" s="61">
        <v>0</v>
      </c>
      <c r="HQY14" s="61">
        <v>0</v>
      </c>
      <c r="HQZ14" s="61">
        <v>0</v>
      </c>
      <c r="HRA14" s="61">
        <v>0</v>
      </c>
      <c r="HRB14" s="61">
        <v>0</v>
      </c>
      <c r="HRC14" s="61">
        <v>0</v>
      </c>
      <c r="HRD14" s="61">
        <v>0</v>
      </c>
      <c r="HRE14" s="61">
        <v>0</v>
      </c>
      <c r="HRF14" s="61">
        <v>0</v>
      </c>
      <c r="HRG14" s="61">
        <v>0</v>
      </c>
      <c r="HRH14" s="61">
        <v>200</v>
      </c>
      <c r="HRI14" s="61">
        <v>200</v>
      </c>
      <c r="HRJ14" s="61">
        <v>130</v>
      </c>
      <c r="HRK14" s="61">
        <v>1000</v>
      </c>
      <c r="HRL14" s="61">
        <v>1000</v>
      </c>
      <c r="HRM14" s="61">
        <v>4000</v>
      </c>
      <c r="HRN14" s="61">
        <v>3000</v>
      </c>
      <c r="HRO14" s="61">
        <v>16</v>
      </c>
      <c r="HRP14" s="61">
        <v>200</v>
      </c>
      <c r="HRQ14" s="61">
        <v>200</v>
      </c>
      <c r="HRR14" s="61">
        <v>200</v>
      </c>
      <c r="HRS14" s="61">
        <v>200</v>
      </c>
      <c r="HRT14" s="61">
        <v>200</v>
      </c>
      <c r="HRU14" s="61">
        <v>200</v>
      </c>
      <c r="HRV14" s="61">
        <v>200</v>
      </c>
      <c r="HRW14" s="61">
        <v>200</v>
      </c>
      <c r="HRX14" s="61">
        <v>300</v>
      </c>
      <c r="HRY14" s="61">
        <v>3300</v>
      </c>
      <c r="HRZ14" s="61">
        <v>50</v>
      </c>
      <c r="HSA14" s="61">
        <v>100</v>
      </c>
      <c r="HSB14" s="61">
        <v>50</v>
      </c>
      <c r="HSC14" s="61">
        <v>300</v>
      </c>
      <c r="HSD14" s="61">
        <v>650</v>
      </c>
      <c r="HSE14" s="61">
        <v>93</v>
      </c>
      <c r="HSF14" s="61">
        <v>98</v>
      </c>
      <c r="HSG14" s="61">
        <v>1</v>
      </c>
      <c r="HSH14" s="61">
        <v>100</v>
      </c>
      <c r="HSI14" s="61">
        <v>2</v>
      </c>
      <c r="HSJ14" s="61">
        <v>70</v>
      </c>
      <c r="HSK14" s="61">
        <v>0</v>
      </c>
      <c r="HSL14" s="61">
        <v>0</v>
      </c>
      <c r="HSM14" s="61">
        <v>0</v>
      </c>
      <c r="HSN14" s="61">
        <v>0</v>
      </c>
      <c r="HSO14" s="61">
        <v>0</v>
      </c>
      <c r="HSP14" s="61">
        <v>0</v>
      </c>
      <c r="HSQ14" s="61">
        <v>0</v>
      </c>
      <c r="HSR14" s="61">
        <v>0</v>
      </c>
      <c r="HSS14" s="61">
        <v>0</v>
      </c>
      <c r="HST14" s="61">
        <v>0</v>
      </c>
      <c r="HSU14" s="61">
        <v>0</v>
      </c>
      <c r="HSV14" s="61">
        <v>0</v>
      </c>
      <c r="HSW14" s="61">
        <v>0</v>
      </c>
      <c r="HSX14" s="61">
        <v>0</v>
      </c>
      <c r="HSY14" s="61">
        <v>0</v>
      </c>
      <c r="HSZ14" s="61">
        <v>0</v>
      </c>
      <c r="HTA14" s="61">
        <v>0</v>
      </c>
      <c r="HWN14" s="61">
        <v>0</v>
      </c>
      <c r="HWO14" s="61">
        <v>0</v>
      </c>
      <c r="HWP14" s="61">
        <v>0</v>
      </c>
      <c r="HWQ14" s="61">
        <v>0</v>
      </c>
      <c r="HWR14" s="61">
        <v>0</v>
      </c>
      <c r="HWS14" s="61">
        <v>0</v>
      </c>
      <c r="HWT14" s="61">
        <v>0</v>
      </c>
      <c r="HWU14" s="61">
        <v>0</v>
      </c>
      <c r="HWV14" s="61">
        <v>0</v>
      </c>
      <c r="HWW14" s="61">
        <v>0</v>
      </c>
      <c r="HYB14" s="61">
        <v>1</v>
      </c>
      <c r="HYC14" s="61">
        <v>1</v>
      </c>
      <c r="HYD14" s="61">
        <v>1</v>
      </c>
      <c r="HYE14" s="61">
        <v>33</v>
      </c>
      <c r="HYF14" s="61">
        <v>1</v>
      </c>
      <c r="HYG14" s="61">
        <v>0</v>
      </c>
      <c r="HYH14" s="61">
        <v>60</v>
      </c>
      <c r="HYI14" s="61">
        <v>60</v>
      </c>
      <c r="HYJ14" s="61">
        <v>30</v>
      </c>
      <c r="HYK14" s="61">
        <v>15</v>
      </c>
      <c r="HYL14" s="61">
        <v>15</v>
      </c>
      <c r="HYM14" s="61">
        <v>1</v>
      </c>
      <c r="HYN14" s="61">
        <v>0</v>
      </c>
      <c r="HYO14" s="61">
        <v>1</v>
      </c>
      <c r="HYP14" s="61">
        <v>100</v>
      </c>
      <c r="HYQ14" s="61">
        <v>70</v>
      </c>
      <c r="HYR14" s="61">
        <v>200</v>
      </c>
      <c r="HYS14" s="61">
        <v>50</v>
      </c>
      <c r="HYT14" s="61">
        <v>100</v>
      </c>
      <c r="HYU14" s="61">
        <v>90</v>
      </c>
      <c r="HYV14" s="61">
        <v>24</v>
      </c>
      <c r="HYW14" s="61">
        <v>25</v>
      </c>
      <c r="HYX14" s="61">
        <v>24</v>
      </c>
      <c r="HYY14" s="61">
        <v>20</v>
      </c>
      <c r="HYZ14" s="61">
        <v>25</v>
      </c>
      <c r="HZA14" s="61">
        <v>10</v>
      </c>
      <c r="HZB14" s="61">
        <v>3000</v>
      </c>
      <c r="HZC14" s="61">
        <v>50</v>
      </c>
      <c r="HZD14" s="61">
        <v>100</v>
      </c>
      <c r="HZE14" s="61">
        <v>50</v>
      </c>
      <c r="ICR14" s="61">
        <v>1</v>
      </c>
      <c r="ICS14" s="61">
        <v>1</v>
      </c>
      <c r="ICV14" s="61">
        <v>1</v>
      </c>
      <c r="ICX14" s="61">
        <v>0</v>
      </c>
      <c r="ICY14" s="61">
        <v>0</v>
      </c>
      <c r="IDA14" s="61">
        <v>48.4</v>
      </c>
      <c r="IDC14" s="61">
        <v>0</v>
      </c>
      <c r="IDE14" s="61">
        <v>0</v>
      </c>
      <c r="IDF14" s="61">
        <v>0</v>
      </c>
      <c r="IDG14" s="61">
        <v>0</v>
      </c>
      <c r="IDH14" s="61">
        <v>0</v>
      </c>
      <c r="IDI14" s="61">
        <v>0</v>
      </c>
      <c r="IDJ14" s="61">
        <v>0.3</v>
      </c>
      <c r="IDK14" s="61">
        <v>0.8</v>
      </c>
      <c r="IDL14" s="61">
        <v>50</v>
      </c>
      <c r="IDM14" s="61">
        <v>10</v>
      </c>
      <c r="IDN14" s="61">
        <v>1</v>
      </c>
      <c r="IDO14" s="61">
        <v>1</v>
      </c>
      <c r="IDP14" s="61">
        <v>9.5</v>
      </c>
      <c r="IDQ14" s="61">
        <v>10</v>
      </c>
      <c r="IDR14" s="61">
        <v>1</v>
      </c>
      <c r="IDS14" s="61">
        <v>10</v>
      </c>
      <c r="IDT14" s="61">
        <v>9</v>
      </c>
      <c r="IDU14" s="61">
        <v>0</v>
      </c>
      <c r="IDV14" s="61">
        <v>0</v>
      </c>
      <c r="IDW14" s="61">
        <v>0</v>
      </c>
      <c r="IDX14" s="61">
        <v>0</v>
      </c>
      <c r="IDY14" s="61">
        <v>0</v>
      </c>
      <c r="IDZ14" s="61">
        <v>30</v>
      </c>
      <c r="IEA14" s="61">
        <v>80</v>
      </c>
      <c r="IEB14" s="61">
        <v>50</v>
      </c>
      <c r="IEC14" s="61">
        <v>27</v>
      </c>
      <c r="IED14" s="61">
        <v>0.5</v>
      </c>
      <c r="IEE14" s="61">
        <v>0.5</v>
      </c>
      <c r="IEF14" s="61">
        <v>27</v>
      </c>
      <c r="IEG14" s="61">
        <v>100</v>
      </c>
      <c r="IEH14" s="61">
        <v>0</v>
      </c>
      <c r="IEI14" s="61">
        <v>30</v>
      </c>
      <c r="IEJ14" s="61">
        <v>27</v>
      </c>
      <c r="IEK14" s="61">
        <v>0</v>
      </c>
      <c r="IEL14" s="61">
        <v>0</v>
      </c>
      <c r="IEM14" s="61">
        <v>0</v>
      </c>
      <c r="IEN14" s="61">
        <v>0</v>
      </c>
      <c r="IEO14" s="61">
        <v>1650</v>
      </c>
      <c r="IEP14" s="61">
        <v>10</v>
      </c>
      <c r="IEQ14" s="61">
        <v>200</v>
      </c>
      <c r="IER14" s="61">
        <v>400</v>
      </c>
      <c r="IES14" s="61">
        <v>2800</v>
      </c>
      <c r="IET14" s="61">
        <v>5</v>
      </c>
      <c r="IEU14" s="61">
        <v>10000</v>
      </c>
      <c r="IEV14" s="61">
        <v>0</v>
      </c>
      <c r="IEW14" s="61">
        <v>3850</v>
      </c>
      <c r="IEX14" s="61">
        <v>0</v>
      </c>
      <c r="IEY14" s="61">
        <v>5</v>
      </c>
      <c r="IEZ14" s="61">
        <v>5</v>
      </c>
      <c r="IFA14" s="61">
        <v>50</v>
      </c>
      <c r="IFB14" s="61">
        <v>10</v>
      </c>
      <c r="IFC14" s="61">
        <v>100</v>
      </c>
      <c r="IFD14" s="61">
        <v>0</v>
      </c>
      <c r="IFE14" s="61">
        <v>1</v>
      </c>
      <c r="IFF14" s="61">
        <v>1200</v>
      </c>
      <c r="IFG14" s="61">
        <v>0</v>
      </c>
      <c r="IFJ14" s="61">
        <v>0</v>
      </c>
      <c r="IFL14" s="61">
        <v>1</v>
      </c>
      <c r="IFM14" s="61">
        <v>90</v>
      </c>
      <c r="IFN14" s="61">
        <v>3</v>
      </c>
      <c r="IFO14" s="61">
        <v>35</v>
      </c>
      <c r="IFR14" s="61">
        <v>200</v>
      </c>
      <c r="IFS14" s="61">
        <v>0</v>
      </c>
      <c r="IFX14" s="61">
        <v>0</v>
      </c>
      <c r="IFY14" s="61">
        <v>0</v>
      </c>
      <c r="IFZ14" s="61">
        <v>100</v>
      </c>
      <c r="IGA14" s="61">
        <v>3</v>
      </c>
      <c r="IGB14" s="61">
        <v>500</v>
      </c>
      <c r="IGC14" s="61">
        <v>15</v>
      </c>
      <c r="IGD14" s="61">
        <v>60</v>
      </c>
      <c r="IGE14" s="61">
        <v>60</v>
      </c>
      <c r="IGF14" s="61">
        <v>3</v>
      </c>
      <c r="IGG14" s="61">
        <v>30</v>
      </c>
      <c r="IGJ14" s="61">
        <v>0</v>
      </c>
      <c r="IGL14" s="61">
        <v>0</v>
      </c>
      <c r="IGM14" s="61">
        <v>0</v>
      </c>
      <c r="IGN14" s="61">
        <v>0.5</v>
      </c>
      <c r="IGO14" s="61">
        <v>6</v>
      </c>
      <c r="IGP14" s="61">
        <v>25</v>
      </c>
      <c r="IGQ14" s="61">
        <v>0</v>
      </c>
      <c r="IGR14" s="61">
        <v>0</v>
      </c>
      <c r="IGS14" s="61">
        <v>0</v>
      </c>
      <c r="IGT14" s="61">
        <v>-150</v>
      </c>
      <c r="IGU14" s="61">
        <v>5</v>
      </c>
      <c r="IGV14" s="61">
        <v>5</v>
      </c>
      <c r="IGW14" s="61">
        <v>-150</v>
      </c>
      <c r="IGX14" s="61">
        <v>-10</v>
      </c>
      <c r="IGY14" s="61">
        <v>-150</v>
      </c>
      <c r="IGZ14" s="61">
        <v>0</v>
      </c>
      <c r="IHA14" s="61">
        <v>-100</v>
      </c>
      <c r="IHB14" s="61">
        <v>0</v>
      </c>
      <c r="IHC14" s="61">
        <v>0</v>
      </c>
      <c r="IHD14" s="61">
        <v>900</v>
      </c>
      <c r="IHF14" s="61">
        <v>0.15</v>
      </c>
      <c r="IHG14" s="61">
        <v>0.7</v>
      </c>
      <c r="IHH14" s="61">
        <v>4</v>
      </c>
      <c r="IHI14" s="61">
        <v>95</v>
      </c>
      <c r="IHJ14" s="61">
        <v>2</v>
      </c>
      <c r="IHK14" s="61">
        <v>0</v>
      </c>
      <c r="IHL14" s="61">
        <v>20</v>
      </c>
      <c r="IHM14" s="61">
        <v>0</v>
      </c>
      <c r="IHN14" s="61">
        <v>1500</v>
      </c>
      <c r="IHQ14" s="61">
        <v>0</v>
      </c>
      <c r="IHR14" s="61">
        <v>0</v>
      </c>
      <c r="IHS14" s="61">
        <v>1740</v>
      </c>
      <c r="IHT14" s="61">
        <v>10</v>
      </c>
      <c r="IHU14" s="61">
        <v>800</v>
      </c>
      <c r="IHV14" s="61">
        <v>10</v>
      </c>
      <c r="IIA14" s="61">
        <v>100</v>
      </c>
      <c r="IIB14" s="61">
        <v>2</v>
      </c>
      <c r="IIC14" s="61">
        <v>1500</v>
      </c>
      <c r="IID14" s="61">
        <v>6.7</v>
      </c>
      <c r="IIE14" s="61">
        <v>0</v>
      </c>
      <c r="IIF14" s="61">
        <v>95</v>
      </c>
      <c r="IIG14" s="61">
        <v>85</v>
      </c>
      <c r="IIH14" s="61">
        <v>85</v>
      </c>
      <c r="III14" s="61">
        <v>95</v>
      </c>
      <c r="IIJ14" s="61">
        <v>95</v>
      </c>
      <c r="IIK14" s="61">
        <v>9.5399999999999991</v>
      </c>
      <c r="IIL14" s="61">
        <v>9.9710000000000001</v>
      </c>
      <c r="IIM14" s="61">
        <v>720</v>
      </c>
      <c r="IIP14" s="61">
        <v>1.35</v>
      </c>
      <c r="IIQ14" s="61">
        <v>1.5</v>
      </c>
      <c r="IIR14" s="61">
        <v>40</v>
      </c>
      <c r="IIS14" s="61">
        <v>75</v>
      </c>
      <c r="IIT14" s="61">
        <v>9.5399999999999991</v>
      </c>
      <c r="IIU14" s="61">
        <v>9.9710000000000001</v>
      </c>
      <c r="IIV14" s="61">
        <v>720</v>
      </c>
      <c r="IIY14" s="61">
        <v>1.55</v>
      </c>
      <c r="IIZ14" s="61">
        <v>1.75</v>
      </c>
      <c r="IJA14" s="61">
        <v>30</v>
      </c>
      <c r="IJB14" s="61">
        <v>75</v>
      </c>
      <c r="IJC14" s="61">
        <v>9.5399999999999991</v>
      </c>
      <c r="IJD14" s="61">
        <v>9.9710000000000001</v>
      </c>
      <c r="IJE14" s="61">
        <v>720</v>
      </c>
      <c r="IJH14" s="61">
        <v>1.55</v>
      </c>
      <c r="IJI14" s="61">
        <v>1.75</v>
      </c>
      <c r="IJJ14" s="61">
        <v>30</v>
      </c>
      <c r="IJK14" s="61">
        <v>75</v>
      </c>
      <c r="IJL14" s="61">
        <v>9.5399999999999991</v>
      </c>
      <c r="IJM14" s="61">
        <v>9.9710000000000001</v>
      </c>
      <c r="IJN14" s="61">
        <v>720</v>
      </c>
      <c r="IJQ14" s="61">
        <v>1.55</v>
      </c>
      <c r="IJR14" s="61">
        <v>1.75</v>
      </c>
      <c r="IJS14" s="61">
        <v>30</v>
      </c>
      <c r="IJT14" s="61">
        <v>75</v>
      </c>
      <c r="IKK14" s="61">
        <v>1.1000000000000001</v>
      </c>
      <c r="IKN14" s="192">
        <v>0.74</v>
      </c>
      <c r="ILB14" s="61">
        <v>1</v>
      </c>
      <c r="ILC14" s="61">
        <v>1</v>
      </c>
      <c r="ILD14" s="61">
        <v>0</v>
      </c>
      <c r="ILE14" s="61">
        <v>0</v>
      </c>
      <c r="ILF14" s="61">
        <v>1</v>
      </c>
      <c r="ILG14" s="61">
        <v>1</v>
      </c>
      <c r="ILH14" s="61">
        <v>0</v>
      </c>
      <c r="ILI14" s="61">
        <v>0</v>
      </c>
      <c r="ILJ14" s="61">
        <v>1</v>
      </c>
      <c r="ILK14" s="61">
        <v>1</v>
      </c>
      <c r="ILL14" s="61">
        <v>1</v>
      </c>
      <c r="ILM14" s="61">
        <v>1</v>
      </c>
      <c r="ILN14" s="61">
        <v>1</v>
      </c>
      <c r="ILO14" s="61">
        <v>1</v>
      </c>
      <c r="IMR14" s="61">
        <v>1</v>
      </c>
      <c r="IMS14" s="61">
        <v>1</v>
      </c>
      <c r="IMT14" s="61">
        <v>0</v>
      </c>
      <c r="IMU14" s="61">
        <v>2</v>
      </c>
      <c r="IMV14" s="61">
        <v>0</v>
      </c>
      <c r="IMW14" s="61">
        <v>2</v>
      </c>
      <c r="IMX14" s="61">
        <v>1</v>
      </c>
      <c r="IMY14" s="61">
        <v>1</v>
      </c>
      <c r="IMZ14" s="61">
        <v>0</v>
      </c>
      <c r="INA14" s="61">
        <v>2</v>
      </c>
      <c r="INB14" s="61">
        <v>0</v>
      </c>
      <c r="INC14" s="61">
        <v>1</v>
      </c>
      <c r="IND14" s="61">
        <v>1</v>
      </c>
      <c r="INE14" s="61">
        <v>0</v>
      </c>
      <c r="IPC14" s="61">
        <v>0</v>
      </c>
      <c r="IPD14" s="61">
        <v>0</v>
      </c>
      <c r="IPE14" s="61">
        <v>0</v>
      </c>
      <c r="IPF14" s="61">
        <v>0</v>
      </c>
      <c r="IPG14" s="61">
        <v>0</v>
      </c>
      <c r="IPH14" s="61">
        <v>0</v>
      </c>
      <c r="IPI14" s="61">
        <v>0</v>
      </c>
      <c r="IPJ14" s="61">
        <v>0</v>
      </c>
      <c r="IPK14" s="61">
        <v>0</v>
      </c>
      <c r="IPL14" s="61">
        <v>0</v>
      </c>
      <c r="IPM14" s="61">
        <v>0</v>
      </c>
      <c r="IPN14" s="61">
        <v>0</v>
      </c>
      <c r="IPO14" s="61">
        <v>0</v>
      </c>
      <c r="IPP14" s="61">
        <v>0</v>
      </c>
      <c r="IPQ14" s="61">
        <v>0</v>
      </c>
      <c r="IPR14" s="61">
        <v>0</v>
      </c>
      <c r="IPS14" s="61">
        <v>0</v>
      </c>
      <c r="IPT14" s="61">
        <v>0</v>
      </c>
      <c r="IPU14" s="61">
        <v>0</v>
      </c>
      <c r="IPV14" s="61">
        <v>0</v>
      </c>
      <c r="IPW14" s="61">
        <v>0</v>
      </c>
      <c r="IPX14" s="61">
        <v>0</v>
      </c>
      <c r="IPY14" s="61">
        <v>0</v>
      </c>
      <c r="IPZ14" s="61">
        <v>0</v>
      </c>
      <c r="IQA14" s="61">
        <v>0</v>
      </c>
      <c r="IQB14" s="61">
        <v>0</v>
      </c>
      <c r="IQC14" s="61">
        <v>0</v>
      </c>
      <c r="IQD14" s="61">
        <v>0</v>
      </c>
      <c r="IQE14" s="61">
        <v>0</v>
      </c>
      <c r="IQF14" s="61">
        <v>0</v>
      </c>
      <c r="IQG14" s="61">
        <v>0</v>
      </c>
      <c r="IQH14" s="61">
        <v>0</v>
      </c>
      <c r="IQI14" s="61">
        <v>0</v>
      </c>
      <c r="IQJ14" s="61">
        <v>0</v>
      </c>
      <c r="IQK14" s="61">
        <v>0</v>
      </c>
      <c r="IQL14" s="61">
        <v>0</v>
      </c>
      <c r="IQM14" s="61">
        <v>0</v>
      </c>
      <c r="IQN14" s="61">
        <v>0</v>
      </c>
      <c r="IQO14" s="61">
        <v>0</v>
      </c>
      <c r="IQP14" s="61">
        <v>0</v>
      </c>
      <c r="IQQ14" s="61">
        <v>0</v>
      </c>
      <c r="IQR14" s="61">
        <v>0</v>
      </c>
      <c r="IQS14" s="61">
        <v>0</v>
      </c>
      <c r="IQT14" s="61">
        <v>0</v>
      </c>
      <c r="IQU14" s="61">
        <v>0</v>
      </c>
      <c r="IQV14" s="61">
        <v>0</v>
      </c>
      <c r="IQW14" s="61">
        <v>0</v>
      </c>
      <c r="IQX14" s="61">
        <v>0</v>
      </c>
      <c r="IQY14" s="61">
        <v>0</v>
      </c>
      <c r="IQZ14" s="61">
        <v>0</v>
      </c>
      <c r="IRA14" s="61">
        <v>0</v>
      </c>
      <c r="IRB14" s="61">
        <v>0</v>
      </c>
      <c r="IRC14" s="61">
        <v>0</v>
      </c>
      <c r="IRD14" s="61">
        <v>0</v>
      </c>
      <c r="IRE14" s="61">
        <v>0</v>
      </c>
      <c r="IRF14" s="61">
        <v>0</v>
      </c>
      <c r="IRG14" s="61">
        <v>0</v>
      </c>
      <c r="IRH14" s="61">
        <v>0</v>
      </c>
      <c r="IRI14" s="61">
        <v>0</v>
      </c>
      <c r="IRJ14" s="61">
        <v>0</v>
      </c>
      <c r="IRK14" s="61">
        <v>0</v>
      </c>
      <c r="IRL14" s="61">
        <v>0</v>
      </c>
      <c r="IRM14" s="61">
        <v>0</v>
      </c>
      <c r="IRN14" s="61">
        <v>0</v>
      </c>
      <c r="IRO14" s="61">
        <v>0</v>
      </c>
      <c r="IRP14" s="61">
        <v>0</v>
      </c>
      <c r="IRQ14" s="61">
        <v>0</v>
      </c>
      <c r="IRR14" s="61">
        <v>0</v>
      </c>
      <c r="IRS14" s="61">
        <v>0</v>
      </c>
      <c r="IRT14" s="61">
        <v>0</v>
      </c>
      <c r="IRU14" s="61">
        <v>0</v>
      </c>
      <c r="IRV14" s="61">
        <v>0</v>
      </c>
      <c r="IRW14" s="61">
        <v>0</v>
      </c>
      <c r="IRX14" s="61">
        <v>0</v>
      </c>
      <c r="IRY14" s="61">
        <v>0</v>
      </c>
      <c r="IRZ14" s="61">
        <v>0</v>
      </c>
      <c r="ISA14" s="61">
        <v>0</v>
      </c>
      <c r="ISB14" s="61">
        <v>0</v>
      </c>
      <c r="ISC14" s="61">
        <v>0</v>
      </c>
      <c r="ISD14" s="61">
        <v>0</v>
      </c>
      <c r="ISE14" s="61">
        <v>0</v>
      </c>
      <c r="ISF14" s="61">
        <v>0</v>
      </c>
      <c r="ISG14" s="61">
        <v>0</v>
      </c>
      <c r="ISH14" s="61">
        <v>0</v>
      </c>
      <c r="ISI14" s="61">
        <v>0</v>
      </c>
      <c r="ISJ14" s="61">
        <v>0</v>
      </c>
      <c r="ISK14" s="61">
        <v>0</v>
      </c>
      <c r="ISL14" s="61">
        <v>0</v>
      </c>
      <c r="ISM14" s="61">
        <v>0</v>
      </c>
      <c r="ISN14" s="61">
        <v>0</v>
      </c>
      <c r="ISO14" s="61">
        <v>0</v>
      </c>
      <c r="ISP14" s="61">
        <v>0</v>
      </c>
      <c r="ISQ14" s="61">
        <v>0</v>
      </c>
      <c r="ISR14" s="61">
        <v>0</v>
      </c>
      <c r="ISS14" s="61">
        <v>0</v>
      </c>
      <c r="IST14" s="61">
        <v>0</v>
      </c>
      <c r="ISU14" s="61">
        <v>0</v>
      </c>
      <c r="ISV14" s="61">
        <v>0</v>
      </c>
      <c r="ISW14" s="61">
        <v>0</v>
      </c>
      <c r="ISX14" s="61">
        <v>0</v>
      </c>
      <c r="ISY14" s="61">
        <v>0</v>
      </c>
      <c r="ISZ14" s="61">
        <v>0</v>
      </c>
      <c r="ITA14" s="61">
        <v>0</v>
      </c>
      <c r="ITB14" s="61">
        <v>0</v>
      </c>
      <c r="ITC14" s="61">
        <v>0</v>
      </c>
      <c r="ITD14" s="61">
        <v>0</v>
      </c>
      <c r="ITE14" s="61">
        <v>0</v>
      </c>
      <c r="ITF14" s="61">
        <v>0</v>
      </c>
      <c r="ITG14" s="61">
        <v>0</v>
      </c>
      <c r="ITH14" s="61">
        <v>0</v>
      </c>
      <c r="ITI14" s="61">
        <v>0</v>
      </c>
      <c r="ITJ14" s="61">
        <v>0</v>
      </c>
      <c r="ITK14" s="61">
        <v>0</v>
      </c>
      <c r="ITL14" s="61">
        <v>0</v>
      </c>
      <c r="ITM14" s="61">
        <v>0</v>
      </c>
      <c r="ITN14" s="61">
        <v>0</v>
      </c>
      <c r="ITQ14" s="61">
        <v>3356</v>
      </c>
      <c r="ITR14" s="61">
        <v>0</v>
      </c>
      <c r="ITS14" s="61">
        <v>100</v>
      </c>
      <c r="ITT14" s="61">
        <v>100</v>
      </c>
      <c r="ITU14" s="61">
        <v>0</v>
      </c>
      <c r="ITV14" s="61">
        <v>100</v>
      </c>
      <c r="ITW14" s="61">
        <v>3356</v>
      </c>
      <c r="ITX14" s="61">
        <v>0</v>
      </c>
      <c r="IUA14" s="61">
        <v>0</v>
      </c>
      <c r="IUB14" s="61">
        <v>0</v>
      </c>
      <c r="IUC14" s="61">
        <v>0</v>
      </c>
      <c r="IUD14" s="61">
        <v>0</v>
      </c>
      <c r="IUE14" s="61">
        <v>0</v>
      </c>
      <c r="IUF14" s="61">
        <v>0</v>
      </c>
      <c r="IUG14" s="61">
        <v>0</v>
      </c>
      <c r="IUH14" s="61">
        <v>0</v>
      </c>
      <c r="IUI14" s="61">
        <v>0</v>
      </c>
      <c r="IUJ14" s="61">
        <v>0</v>
      </c>
      <c r="IUK14" s="61">
        <v>-10.769999999999998</v>
      </c>
      <c r="IUL14" s="61">
        <v>4.0609999999999999</v>
      </c>
      <c r="IUM14" s="61">
        <v>0.1145</v>
      </c>
      <c r="IUN14" s="61">
        <v>0.97227272727272751</v>
      </c>
      <c r="IUO14" s="61">
        <v>0</v>
      </c>
      <c r="IUP14" s="61">
        <v>0</v>
      </c>
      <c r="IUQ14" s="61">
        <v>0</v>
      </c>
      <c r="IUR14" s="61">
        <v>0</v>
      </c>
      <c r="IUS14" s="61">
        <v>0</v>
      </c>
      <c r="IUT14" s="61">
        <v>0</v>
      </c>
      <c r="IUU14" s="61">
        <v>1</v>
      </c>
      <c r="IUV14" s="61">
        <v>0</v>
      </c>
      <c r="IUW14" s="61">
        <v>1</v>
      </c>
      <c r="IUX14" s="61">
        <v>0</v>
      </c>
      <c r="IUY14" s="61">
        <v>0</v>
      </c>
      <c r="IUZ14" s="61">
        <v>0</v>
      </c>
      <c r="IVA14" s="61">
        <v>0</v>
      </c>
      <c r="IVB14" s="61">
        <v>0</v>
      </c>
      <c r="IVC14" s="61">
        <v>0</v>
      </c>
      <c r="IVD14" s="61">
        <v>0</v>
      </c>
      <c r="IVE14" s="61">
        <v>0</v>
      </c>
      <c r="IVF14" s="61">
        <v>0</v>
      </c>
      <c r="IVG14" s="61">
        <v>0</v>
      </c>
      <c r="IVH14" s="61">
        <v>0</v>
      </c>
      <c r="IVI14" s="61">
        <v>0</v>
      </c>
      <c r="IVJ14" s="61">
        <v>0</v>
      </c>
      <c r="IVK14" s="61">
        <v>0</v>
      </c>
      <c r="IVL14" s="61">
        <v>0</v>
      </c>
      <c r="IVM14" s="61">
        <v>0</v>
      </c>
      <c r="IVN14" s="61">
        <v>0</v>
      </c>
      <c r="IVO14" s="61">
        <v>300</v>
      </c>
      <c r="IVP14" s="61">
        <v>70.33</v>
      </c>
      <c r="IVQ14" s="61">
        <v>0</v>
      </c>
      <c r="IVR14" s="61">
        <v>0</v>
      </c>
      <c r="IVS14" s="61">
        <v>0</v>
      </c>
      <c r="IVT14" s="61">
        <v>0</v>
      </c>
      <c r="IVU14" s="61">
        <v>0</v>
      </c>
      <c r="IVV14" s="61">
        <v>0</v>
      </c>
      <c r="IVW14" s="61">
        <v>0</v>
      </c>
      <c r="IVX14" s="61">
        <v>0</v>
      </c>
      <c r="IVY14" s="61">
        <v>0</v>
      </c>
      <c r="IVZ14" s="61">
        <v>0</v>
      </c>
      <c r="IWA14" s="61">
        <v>0</v>
      </c>
      <c r="IWB14" s="61">
        <v>0</v>
      </c>
      <c r="IWC14" s="61">
        <v>0</v>
      </c>
      <c r="IWD14" s="61">
        <v>0</v>
      </c>
      <c r="IWE14" s="61">
        <v>0</v>
      </c>
      <c r="IWF14" s="61">
        <v>0</v>
      </c>
      <c r="IWG14" s="61">
        <v>0</v>
      </c>
      <c r="IWH14" s="61">
        <v>0</v>
      </c>
      <c r="IWI14" s="61">
        <v>0</v>
      </c>
      <c r="IWJ14" s="61">
        <v>0</v>
      </c>
      <c r="IWK14" s="61">
        <v>0</v>
      </c>
      <c r="IWL14" s="61">
        <v>0</v>
      </c>
      <c r="IWM14" s="61">
        <v>0</v>
      </c>
      <c r="IWN14" s="61">
        <v>0</v>
      </c>
      <c r="IWO14" s="61">
        <v>360</v>
      </c>
      <c r="IWP14" s="61">
        <v>366</v>
      </c>
      <c r="IWQ14" s="61">
        <v>369</v>
      </c>
      <c r="IWR14" s="61">
        <v>366</v>
      </c>
      <c r="IWS14" s="61">
        <v>369</v>
      </c>
      <c r="IWT14" s="61">
        <v>366</v>
      </c>
      <c r="IWU14" s="61">
        <v>369</v>
      </c>
      <c r="IWV14" s="61">
        <v>365</v>
      </c>
      <c r="IWW14" s="61">
        <v>362</v>
      </c>
      <c r="IWX14" s="61">
        <v>365</v>
      </c>
      <c r="IWY14" s="61">
        <v>371</v>
      </c>
      <c r="IWZ14" s="61">
        <v>361</v>
      </c>
      <c r="IXA14" s="61">
        <v>365</v>
      </c>
      <c r="IXB14" s="61">
        <v>0</v>
      </c>
      <c r="IXC14" s="61">
        <v>0</v>
      </c>
      <c r="IXD14" s="61">
        <v>0</v>
      </c>
      <c r="IXE14" s="61">
        <v>0</v>
      </c>
      <c r="IXF14" s="61">
        <v>367</v>
      </c>
      <c r="IXG14" s="61">
        <v>364</v>
      </c>
      <c r="IXH14" s="61">
        <v>364</v>
      </c>
      <c r="IXI14" s="61">
        <v>363</v>
      </c>
      <c r="IXJ14" s="61">
        <v>365</v>
      </c>
      <c r="IXK14" s="61">
        <v>363</v>
      </c>
      <c r="IXL14" s="61">
        <v>360</v>
      </c>
      <c r="IXM14" s="61">
        <v>518</v>
      </c>
      <c r="IXN14" s="61">
        <v>515</v>
      </c>
      <c r="IXO14" s="61">
        <v>518</v>
      </c>
      <c r="IXP14" s="61">
        <v>518</v>
      </c>
      <c r="IXQ14" s="61">
        <v>519</v>
      </c>
      <c r="IXR14" s="61">
        <v>518</v>
      </c>
      <c r="IXS14" s="61">
        <v>517</v>
      </c>
      <c r="IXT14" s="61">
        <v>515</v>
      </c>
      <c r="IXU14" s="61">
        <v>517</v>
      </c>
      <c r="IXV14" s="61">
        <v>520</v>
      </c>
      <c r="IXW14" s="61">
        <v>520</v>
      </c>
      <c r="IXX14" s="61">
        <v>516</v>
      </c>
      <c r="IXY14" s="61">
        <v>521</v>
      </c>
      <c r="IXZ14" s="61">
        <v>0</v>
      </c>
      <c r="IYA14" s="61">
        <v>0</v>
      </c>
      <c r="IYB14" s="61">
        <v>0</v>
      </c>
      <c r="IYC14" s="61">
        <v>0</v>
      </c>
      <c r="IYD14" s="61">
        <v>515</v>
      </c>
      <c r="IYE14" s="61">
        <v>516</v>
      </c>
      <c r="IYF14" s="61">
        <v>517</v>
      </c>
      <c r="IYG14" s="61">
        <v>515</v>
      </c>
      <c r="IYH14" s="61">
        <v>516</v>
      </c>
      <c r="IYI14" s="61">
        <v>514</v>
      </c>
      <c r="IYJ14" s="61">
        <v>516</v>
      </c>
      <c r="IYK14" s="61">
        <v>6771</v>
      </c>
      <c r="IYL14" s="61" t="s">
        <v>7684</v>
      </c>
      <c r="IYM14" s="61">
        <v>30</v>
      </c>
      <c r="IYN14" s="61">
        <v>47</v>
      </c>
      <c r="IYO14" s="61">
        <v>47</v>
      </c>
      <c r="IYP14" s="61">
        <v>47</v>
      </c>
      <c r="IYQ14" s="61">
        <v>46</v>
      </c>
      <c r="IYR14" s="61">
        <v>48</v>
      </c>
      <c r="IYS14" s="61">
        <v>47</v>
      </c>
      <c r="IYT14" s="61">
        <v>47</v>
      </c>
      <c r="IYU14" s="61">
        <v>47</v>
      </c>
      <c r="IYV14" s="61">
        <v>47</v>
      </c>
      <c r="IYW14" s="61">
        <v>47</v>
      </c>
      <c r="IYX14" s="61">
        <v>47</v>
      </c>
      <c r="IYY14" s="61">
        <v>49</v>
      </c>
      <c r="IYZ14" s="61">
        <v>46</v>
      </c>
      <c r="IZA14" s="61">
        <v>49</v>
      </c>
      <c r="IZB14" s="61">
        <v>47</v>
      </c>
      <c r="IZC14" s="61">
        <v>46</v>
      </c>
      <c r="IZD14" s="61">
        <v>46</v>
      </c>
      <c r="IZE14" s="61">
        <v>47</v>
      </c>
      <c r="IZF14" s="61">
        <v>47</v>
      </c>
      <c r="IZG14" s="61">
        <v>47</v>
      </c>
      <c r="IZH14" s="61">
        <v>1516</v>
      </c>
      <c r="IZI14" s="61">
        <v>1219</v>
      </c>
      <c r="IZJ14" s="61">
        <v>1968</v>
      </c>
      <c r="IZK14" s="61">
        <v>1517</v>
      </c>
      <c r="IZL14" s="61">
        <v>1896</v>
      </c>
      <c r="IZM14" s="61">
        <v>1607</v>
      </c>
      <c r="IZN14" s="61">
        <v>2040</v>
      </c>
      <c r="IZO14" s="61">
        <v>1210</v>
      </c>
      <c r="IZP14" s="61">
        <v>1565</v>
      </c>
      <c r="IZQ14" s="61">
        <v>1516</v>
      </c>
      <c r="IZR14" s="61">
        <v>1997</v>
      </c>
      <c r="IZS14" s="61">
        <v>1177</v>
      </c>
      <c r="IZT14" s="61">
        <v>1896</v>
      </c>
      <c r="IZU14" s="61">
        <v>1261</v>
      </c>
      <c r="IZV14" s="61">
        <v>1785</v>
      </c>
      <c r="IZW14" s="61">
        <v>1093</v>
      </c>
      <c r="IZX14" s="61">
        <v>1777</v>
      </c>
      <c r="IZY14" s="61">
        <v>1698</v>
      </c>
      <c r="IZZ14" s="61">
        <v>1625</v>
      </c>
      <c r="JAA14" s="61">
        <v>1092</v>
      </c>
      <c r="JAG14" s="61">
        <v>0</v>
      </c>
      <c r="JAH14" s="61">
        <v>1</v>
      </c>
      <c r="JAT14" s="61">
        <v>0</v>
      </c>
      <c r="JAU14" s="61">
        <v>0</v>
      </c>
      <c r="JAV14" s="61">
        <v>0</v>
      </c>
      <c r="JAW14" s="61">
        <v>0</v>
      </c>
      <c r="JAX14" s="61">
        <v>0</v>
      </c>
      <c r="JAY14" s="61">
        <v>0</v>
      </c>
      <c r="JAZ14" s="61">
        <v>0</v>
      </c>
      <c r="JBA14" s="61">
        <v>1</v>
      </c>
      <c r="JBB14" s="61">
        <v>0</v>
      </c>
      <c r="JBC14" s="61">
        <v>0</v>
      </c>
      <c r="JBD14" s="61">
        <v>0</v>
      </c>
      <c r="JBE14" s="61">
        <v>0</v>
      </c>
      <c r="JBF14" s="61">
        <v>0</v>
      </c>
      <c r="JBG14" s="61">
        <v>0</v>
      </c>
      <c r="JBH14" s="61">
        <v>0</v>
      </c>
      <c r="JBI14" s="61">
        <v>960</v>
      </c>
      <c r="JBJ14" s="61">
        <v>0</v>
      </c>
      <c r="JBK14" s="61">
        <v>0</v>
      </c>
      <c r="JBL14" s="61">
        <v>0</v>
      </c>
      <c r="JBM14" s="61">
        <v>29.7</v>
      </c>
      <c r="JBN14" s="61">
        <v>0</v>
      </c>
      <c r="JBO14" s="61">
        <v>0</v>
      </c>
      <c r="JBP14" s="61">
        <v>0</v>
      </c>
      <c r="JBQ14" s="61">
        <v>1.3220000000000001</v>
      </c>
      <c r="JBU14" s="61">
        <v>0</v>
      </c>
      <c r="JBV14" s="61">
        <v>0</v>
      </c>
      <c r="JBW14" s="61">
        <v>0</v>
      </c>
      <c r="JBX14" s="61">
        <v>0</v>
      </c>
      <c r="JBY14" s="61">
        <v>0</v>
      </c>
      <c r="JBZ14" s="61">
        <v>0</v>
      </c>
      <c r="JCA14" s="61">
        <v>0</v>
      </c>
      <c r="JCG14" s="61">
        <v>1</v>
      </c>
      <c r="JCI14" s="61">
        <v>1</v>
      </c>
      <c r="JCK14" s="61">
        <v>1</v>
      </c>
      <c r="JCM14" s="61">
        <v>1</v>
      </c>
      <c r="JCO14" s="61">
        <v>1</v>
      </c>
      <c r="JCQ14" s="61">
        <v>1</v>
      </c>
      <c r="JCS14" s="61">
        <v>1</v>
      </c>
      <c r="JCU14" s="61">
        <v>1</v>
      </c>
      <c r="JCW14" s="61">
        <v>1</v>
      </c>
      <c r="JCY14" s="61">
        <v>1</v>
      </c>
      <c r="JDA14" s="61">
        <v>1</v>
      </c>
      <c r="JDC14" s="61">
        <v>1</v>
      </c>
      <c r="JDE14" s="61">
        <v>1</v>
      </c>
      <c r="JDG14" s="61">
        <v>1</v>
      </c>
      <c r="JDI14" s="61">
        <v>1</v>
      </c>
      <c r="JDK14" s="61">
        <v>1</v>
      </c>
      <c r="JDM14" s="61">
        <v>1</v>
      </c>
      <c r="JDO14" s="61">
        <v>1</v>
      </c>
      <c r="JDQ14" s="61">
        <v>1</v>
      </c>
      <c r="JDS14" s="61">
        <v>1</v>
      </c>
      <c r="JEB14" s="61">
        <v>0</v>
      </c>
      <c r="JEC14" s="61">
        <v>7.73</v>
      </c>
      <c r="JED14" s="61">
        <v>0</v>
      </c>
      <c r="JEE14" s="61">
        <v>7.62</v>
      </c>
      <c r="JEF14" s="61">
        <v>0</v>
      </c>
      <c r="JEG14" s="61">
        <v>7.78</v>
      </c>
      <c r="JEH14" s="61">
        <v>0</v>
      </c>
      <c r="JEI14" s="61">
        <v>7.76</v>
      </c>
      <c r="JEJ14" s="61">
        <v>0</v>
      </c>
      <c r="JEK14" s="61">
        <v>7.85</v>
      </c>
      <c r="JEL14" s="61">
        <v>0</v>
      </c>
      <c r="JEM14" s="61">
        <v>7.78</v>
      </c>
      <c r="JEN14" s="61">
        <v>0</v>
      </c>
      <c r="JEO14" s="61">
        <v>7.67</v>
      </c>
      <c r="JEP14" s="61">
        <v>0</v>
      </c>
      <c r="JEQ14" s="61">
        <v>7.89</v>
      </c>
      <c r="JER14" s="61">
        <v>0</v>
      </c>
      <c r="JES14" s="61">
        <v>7.75</v>
      </c>
      <c r="JET14" s="61">
        <v>0</v>
      </c>
      <c r="JEU14" s="61">
        <v>7.74</v>
      </c>
      <c r="JEV14" s="61">
        <v>0</v>
      </c>
      <c r="JEW14" s="61">
        <v>7.51</v>
      </c>
      <c r="JEX14" s="61">
        <v>0</v>
      </c>
      <c r="JEY14" s="61">
        <v>7.53</v>
      </c>
      <c r="JEZ14" s="61">
        <v>0</v>
      </c>
      <c r="JFA14" s="61">
        <v>7.77</v>
      </c>
      <c r="JFB14" s="61">
        <v>0</v>
      </c>
      <c r="JFC14" s="61">
        <v>7.54</v>
      </c>
      <c r="JFD14" s="61">
        <v>0</v>
      </c>
      <c r="JFE14" s="61">
        <v>7.6</v>
      </c>
      <c r="JFF14" s="61">
        <v>0</v>
      </c>
      <c r="JFG14" s="61">
        <v>7.61</v>
      </c>
      <c r="JFH14" s="61">
        <v>0</v>
      </c>
      <c r="JFI14" s="61">
        <v>7.66</v>
      </c>
      <c r="JFJ14" s="61">
        <v>0</v>
      </c>
      <c r="JFK14" s="61">
        <v>7.68</v>
      </c>
      <c r="JFL14" s="61">
        <v>0</v>
      </c>
      <c r="JFM14" s="61">
        <v>7.67</v>
      </c>
      <c r="JFN14" s="61">
        <v>0</v>
      </c>
      <c r="JFO14" s="61">
        <v>7.62</v>
      </c>
      <c r="JFX14" s="61">
        <v>0</v>
      </c>
      <c r="JFY14" s="61">
        <v>-0.17</v>
      </c>
      <c r="JFZ14" s="61">
        <v>0</v>
      </c>
      <c r="JGA14" s="61">
        <v>-0.25</v>
      </c>
      <c r="JGB14" s="61">
        <v>0</v>
      </c>
      <c r="JGC14" s="61">
        <v>-0.15</v>
      </c>
      <c r="JGD14" s="61">
        <v>0</v>
      </c>
      <c r="JGE14" s="61">
        <v>0.05</v>
      </c>
      <c r="JGF14" s="61">
        <v>0</v>
      </c>
      <c r="JGG14" s="61">
        <v>-0.19</v>
      </c>
      <c r="JGH14" s="61">
        <v>0</v>
      </c>
      <c r="JGI14" s="61">
        <v>-0.16</v>
      </c>
      <c r="JGJ14" s="61">
        <v>0</v>
      </c>
      <c r="JGK14" s="61">
        <v>-0.17</v>
      </c>
      <c r="JGL14" s="61">
        <v>0</v>
      </c>
      <c r="JGM14" s="61">
        <v>-0.24</v>
      </c>
      <c r="JGN14" s="61">
        <v>0</v>
      </c>
      <c r="JGO14" s="61">
        <v>-0.32</v>
      </c>
      <c r="JGP14" s="61">
        <v>0</v>
      </c>
      <c r="JGQ14" s="61">
        <v>-0.26</v>
      </c>
      <c r="JGR14" s="61">
        <v>0</v>
      </c>
      <c r="JGS14" s="61">
        <v>-0.18</v>
      </c>
      <c r="JGT14" s="61">
        <v>0</v>
      </c>
      <c r="JGU14" s="61">
        <v>-0.34</v>
      </c>
      <c r="JGV14" s="61">
        <v>0</v>
      </c>
      <c r="JGW14" s="61">
        <v>-0.24</v>
      </c>
      <c r="JGX14" s="61">
        <v>0</v>
      </c>
      <c r="JGY14" s="61">
        <v>-0.05</v>
      </c>
      <c r="JGZ14" s="61">
        <v>0</v>
      </c>
      <c r="JHA14" s="61">
        <v>-0.1</v>
      </c>
      <c r="JHB14" s="61">
        <v>0</v>
      </c>
      <c r="JHC14" s="61">
        <v>-0.34</v>
      </c>
      <c r="JHD14" s="61">
        <v>0</v>
      </c>
      <c r="JHE14" s="61">
        <v>-0.17</v>
      </c>
      <c r="JHF14" s="61">
        <v>0</v>
      </c>
      <c r="JHG14" s="61">
        <v>-0.4</v>
      </c>
      <c r="JHH14" s="61">
        <v>0</v>
      </c>
      <c r="JHI14" s="61">
        <v>-0.22</v>
      </c>
      <c r="JHJ14" s="61">
        <v>0</v>
      </c>
      <c r="JHK14" s="61">
        <v>-0.28999999999999998</v>
      </c>
      <c r="JHT14" s="61">
        <v>0</v>
      </c>
      <c r="JHU14" s="61">
        <v>7.76</v>
      </c>
      <c r="JHV14" s="61">
        <v>0</v>
      </c>
      <c r="JHW14" s="61">
        <v>7.8</v>
      </c>
      <c r="JHX14" s="61">
        <v>0</v>
      </c>
      <c r="JHY14" s="61">
        <v>7.74</v>
      </c>
      <c r="JHZ14" s="61">
        <v>0</v>
      </c>
      <c r="JIA14" s="61">
        <v>8.07</v>
      </c>
      <c r="JIB14" s="61">
        <v>0</v>
      </c>
      <c r="JIC14" s="61">
        <v>7.82</v>
      </c>
      <c r="JID14" s="61">
        <v>0</v>
      </c>
      <c r="JIE14" s="61">
        <v>7.85</v>
      </c>
      <c r="JIF14" s="61">
        <v>0</v>
      </c>
      <c r="JIG14" s="61">
        <v>7.63</v>
      </c>
      <c r="JIH14" s="61">
        <v>0</v>
      </c>
      <c r="JII14" s="61">
        <v>7.78</v>
      </c>
      <c r="JIJ14" s="61">
        <v>0</v>
      </c>
      <c r="JIK14" s="61">
        <v>7.76</v>
      </c>
      <c r="JIL14" s="61">
        <v>0</v>
      </c>
      <c r="JIM14" s="61">
        <v>7.58</v>
      </c>
      <c r="JIN14" s="61">
        <v>0</v>
      </c>
      <c r="JIO14" s="61">
        <v>7.87</v>
      </c>
      <c r="JIP14" s="61">
        <v>0</v>
      </c>
      <c r="JIQ14" s="61">
        <v>7.65</v>
      </c>
      <c r="JIR14" s="61">
        <v>0</v>
      </c>
      <c r="JIS14" s="61">
        <v>7.87</v>
      </c>
      <c r="JIT14" s="61">
        <v>0</v>
      </c>
      <c r="JIU14" s="61">
        <v>7.75</v>
      </c>
      <c r="JIV14" s="61">
        <v>0</v>
      </c>
      <c r="JIW14" s="61">
        <v>7.8</v>
      </c>
      <c r="JIX14" s="61">
        <v>0</v>
      </c>
      <c r="JIY14" s="61">
        <v>7.58</v>
      </c>
      <c r="JIZ14" s="61">
        <v>0</v>
      </c>
      <c r="JJA14" s="61">
        <v>7.54</v>
      </c>
      <c r="JJB14" s="61">
        <v>0</v>
      </c>
      <c r="JJC14" s="61">
        <v>7.7</v>
      </c>
      <c r="JJD14" s="61">
        <v>0</v>
      </c>
      <c r="JJE14" s="61">
        <v>7.78</v>
      </c>
      <c r="JJF14" s="61">
        <v>0</v>
      </c>
      <c r="JJG14" s="61">
        <v>7.59</v>
      </c>
      <c r="JJP14" s="61">
        <v>0</v>
      </c>
      <c r="JJQ14" s="61">
        <v>-0.43</v>
      </c>
      <c r="JJR14" s="61">
        <v>0</v>
      </c>
      <c r="JJS14" s="61">
        <v>-0.23</v>
      </c>
      <c r="JJT14" s="61">
        <v>0</v>
      </c>
      <c r="JJU14" s="61">
        <v>-0.42</v>
      </c>
      <c r="JJV14" s="61">
        <v>0</v>
      </c>
      <c r="JJW14" s="61">
        <v>-0.19</v>
      </c>
      <c r="JJX14" s="61">
        <v>0</v>
      </c>
      <c r="JJY14" s="61">
        <v>-0.26</v>
      </c>
      <c r="JJZ14" s="61">
        <v>0</v>
      </c>
      <c r="JKA14" s="61">
        <v>-0.18</v>
      </c>
      <c r="JKB14" s="61">
        <v>0</v>
      </c>
      <c r="JKC14" s="61">
        <v>-0.28000000000000003</v>
      </c>
      <c r="JKD14" s="61">
        <v>0</v>
      </c>
      <c r="JKE14" s="61">
        <v>-0.3</v>
      </c>
      <c r="JKF14" s="61">
        <v>0</v>
      </c>
      <c r="JKG14" s="61">
        <v>-0.27</v>
      </c>
      <c r="JKH14" s="61">
        <v>0</v>
      </c>
      <c r="JKI14" s="61">
        <v>-0.27</v>
      </c>
      <c r="JKJ14" s="61">
        <v>0</v>
      </c>
      <c r="JKK14" s="61">
        <v>-0.19</v>
      </c>
      <c r="JKL14" s="61">
        <v>0</v>
      </c>
      <c r="JKM14" s="61">
        <v>-0.08</v>
      </c>
      <c r="JKN14" s="61">
        <v>0</v>
      </c>
      <c r="JKO14" s="61">
        <v>-0.2</v>
      </c>
      <c r="JKP14" s="61">
        <v>0</v>
      </c>
      <c r="JKQ14" s="61">
        <v>-0.17</v>
      </c>
      <c r="JKR14" s="61">
        <v>0</v>
      </c>
      <c r="JKS14" s="61">
        <v>-0.37</v>
      </c>
      <c r="JKT14" s="61">
        <v>0</v>
      </c>
      <c r="JKU14" s="61">
        <v>-0.25</v>
      </c>
      <c r="JKV14" s="61">
        <v>0</v>
      </c>
      <c r="JKW14" s="61">
        <v>-0.19</v>
      </c>
      <c r="JKX14" s="61">
        <v>0</v>
      </c>
      <c r="JKY14" s="61">
        <v>-0.35</v>
      </c>
      <c r="JKZ14" s="61">
        <v>0</v>
      </c>
      <c r="JLA14" s="61">
        <v>-0.26</v>
      </c>
      <c r="JLB14" s="61">
        <v>0</v>
      </c>
      <c r="JLC14" s="61">
        <v>-0.28000000000000003</v>
      </c>
      <c r="JLM14" s="61">
        <v>1</v>
      </c>
      <c r="JLN14" s="61">
        <v>1</v>
      </c>
      <c r="JLO14" s="61">
        <v>0</v>
      </c>
      <c r="JLP14" s="61">
        <v>0</v>
      </c>
      <c r="JLQ14" s="61">
        <v>3</v>
      </c>
      <c r="JLR14" s="61">
        <v>0</v>
      </c>
      <c r="JLS14" s="61">
        <v>0</v>
      </c>
      <c r="JLT14" s="61">
        <v>0</v>
      </c>
      <c r="JLU14" s="61">
        <v>0</v>
      </c>
      <c r="JLV14" s="61">
        <v>0</v>
      </c>
      <c r="JLW14" s="61">
        <v>0</v>
      </c>
      <c r="JLX14" s="61">
        <v>0</v>
      </c>
      <c r="JLY14" s="61">
        <v>0</v>
      </c>
      <c r="JLZ14" s="61">
        <v>0</v>
      </c>
      <c r="JMA14" s="61">
        <v>0</v>
      </c>
      <c r="JMB14" s="61">
        <v>0</v>
      </c>
      <c r="JMC14" s="61">
        <v>0</v>
      </c>
      <c r="JMD14" s="61">
        <v>0</v>
      </c>
      <c r="JME14" s="61">
        <v>0.96</v>
      </c>
      <c r="JMG14" s="61">
        <v>0</v>
      </c>
      <c r="JMH14" s="61">
        <v>0</v>
      </c>
      <c r="JMI14" s="61">
        <v>0</v>
      </c>
      <c r="JMJ14" s="61">
        <v>0</v>
      </c>
      <c r="JML14" s="61">
        <v>0</v>
      </c>
      <c r="JMM14" s="61">
        <v>0</v>
      </c>
      <c r="JMN14" s="61">
        <v>0</v>
      </c>
      <c r="JMO14" s="61">
        <v>0</v>
      </c>
      <c r="JMP14" s="61">
        <v>0</v>
      </c>
      <c r="JMQ14" s="61">
        <v>0</v>
      </c>
      <c r="JMR14" s="61">
        <v>0</v>
      </c>
      <c r="JMS14" s="61">
        <v>0</v>
      </c>
      <c r="JMU14" s="61">
        <v>1500</v>
      </c>
      <c r="JMV14" s="61">
        <v>0</v>
      </c>
      <c r="JMX14" s="61">
        <v>42.8</v>
      </c>
      <c r="JNA14" s="61">
        <v>0</v>
      </c>
      <c r="JNB14" s="61">
        <v>0</v>
      </c>
      <c r="JNC14" s="61" t="s">
        <v>9</v>
      </c>
    </row>
    <row r="15" spans="1:7258" ht="15" customHeight="1" x14ac:dyDescent="0.2">
      <c r="A15" s="258">
        <v>10</v>
      </c>
      <c r="F15" s="61" t="s">
        <v>8237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-0.92</v>
      </c>
      <c r="N15" s="61">
        <v>4.17</v>
      </c>
      <c r="O15" s="61">
        <v>0</v>
      </c>
      <c r="P15" s="61">
        <v>754</v>
      </c>
      <c r="Q15" s="61">
        <v>0</v>
      </c>
      <c r="R15" s="61">
        <v>-344</v>
      </c>
      <c r="S15" s="61">
        <v>0</v>
      </c>
      <c r="T15" s="61">
        <v>3.47</v>
      </c>
      <c r="U15" s="61">
        <v>0</v>
      </c>
      <c r="V15" s="61">
        <v>3.1</v>
      </c>
      <c r="W15" s="61">
        <v>3.99</v>
      </c>
      <c r="X15" s="61">
        <v>25.4</v>
      </c>
      <c r="Y15" s="61">
        <v>0</v>
      </c>
      <c r="AC15" s="61">
        <v>0</v>
      </c>
      <c r="AD15" s="61">
        <v>4.9000000000000004</v>
      </c>
      <c r="AE15" s="61">
        <v>0</v>
      </c>
      <c r="AF15" s="61">
        <v>0</v>
      </c>
      <c r="AG15" s="61">
        <v>5.58</v>
      </c>
      <c r="AH15" s="61">
        <v>0</v>
      </c>
      <c r="AI15" s="61">
        <v>5.58</v>
      </c>
      <c r="AJ15" s="61">
        <v>0</v>
      </c>
      <c r="AK15" s="61">
        <v>0</v>
      </c>
      <c r="AL15" s="61">
        <v>0</v>
      </c>
      <c r="AM15" s="61" t="s">
        <v>7732</v>
      </c>
      <c r="AN15" s="61">
        <v>727</v>
      </c>
      <c r="AO15" s="61">
        <v>0</v>
      </c>
      <c r="AP15" s="61">
        <v>0</v>
      </c>
      <c r="AQ15" s="61">
        <v>0</v>
      </c>
      <c r="AR15" s="61">
        <v>0</v>
      </c>
      <c r="AS15" s="61">
        <v>0</v>
      </c>
      <c r="AT15" s="61">
        <v>0</v>
      </c>
      <c r="AU15" s="61">
        <v>0</v>
      </c>
      <c r="AV15" s="61">
        <v>0</v>
      </c>
      <c r="AW15" s="61">
        <v>0</v>
      </c>
      <c r="AX15" s="61">
        <v>0</v>
      </c>
      <c r="AY15" s="61">
        <v>0</v>
      </c>
      <c r="AZ15" s="61">
        <v>0</v>
      </c>
      <c r="BA15" s="61">
        <v>0</v>
      </c>
      <c r="BB15" s="61">
        <v>0</v>
      </c>
      <c r="BC15" s="61">
        <v>0</v>
      </c>
      <c r="BD15" s="61">
        <v>0</v>
      </c>
      <c r="BE15" s="61">
        <v>0</v>
      </c>
      <c r="BF15" s="61">
        <v>0</v>
      </c>
      <c r="BG15" s="61">
        <v>0</v>
      </c>
      <c r="BH15" s="61">
        <v>0</v>
      </c>
      <c r="BI15" s="61">
        <v>0</v>
      </c>
      <c r="BJ15" s="61">
        <v>0</v>
      </c>
      <c r="BK15" s="61">
        <v>0</v>
      </c>
      <c r="BL15" s="61">
        <v>0</v>
      </c>
      <c r="BM15" s="61">
        <v>0</v>
      </c>
      <c r="BN15" s="61">
        <v>0</v>
      </c>
      <c r="BO15" s="61">
        <v>0</v>
      </c>
      <c r="BP15" s="61">
        <v>0</v>
      </c>
      <c r="BQ15" s="61">
        <v>0</v>
      </c>
      <c r="BR15" s="61">
        <v>0</v>
      </c>
      <c r="BS15" s="61">
        <v>0</v>
      </c>
      <c r="BT15" s="61">
        <v>0</v>
      </c>
      <c r="BU15" s="61">
        <v>0</v>
      </c>
      <c r="BV15" s="61">
        <v>0</v>
      </c>
      <c r="BW15" s="61">
        <v>0</v>
      </c>
      <c r="BX15" s="61">
        <v>0</v>
      </c>
      <c r="BY15" s="61">
        <v>0</v>
      </c>
      <c r="BZ15" s="61">
        <v>0</v>
      </c>
      <c r="CA15" s="61">
        <v>0</v>
      </c>
      <c r="CB15" s="61">
        <v>0</v>
      </c>
      <c r="CC15" s="61">
        <v>1</v>
      </c>
      <c r="CD15" s="61">
        <v>0</v>
      </c>
      <c r="CE15" s="61">
        <v>1</v>
      </c>
      <c r="CF15" s="61">
        <v>0</v>
      </c>
      <c r="CH15" s="61">
        <v>15042</v>
      </c>
      <c r="CI15" s="61">
        <v>0</v>
      </c>
      <c r="CJ15" s="61">
        <v>0</v>
      </c>
      <c r="CL15" s="61">
        <v>0</v>
      </c>
      <c r="CM15" s="61">
        <v>-4441</v>
      </c>
      <c r="CN15" s="61">
        <v>0</v>
      </c>
      <c r="CO15" s="61">
        <v>0</v>
      </c>
      <c r="CP15" s="61">
        <v>0</v>
      </c>
      <c r="CQ15" s="61">
        <v>0</v>
      </c>
      <c r="CR15" s="61">
        <v>0</v>
      </c>
      <c r="CS15" s="61">
        <v>0</v>
      </c>
      <c r="CT15" s="61">
        <v>0</v>
      </c>
      <c r="CU15" s="61">
        <v>0</v>
      </c>
      <c r="CV15" s="61">
        <v>0</v>
      </c>
      <c r="CW15" s="61">
        <v>0</v>
      </c>
      <c r="CX15" s="61">
        <v>0</v>
      </c>
      <c r="CY15" s="61">
        <v>0</v>
      </c>
      <c r="CZ15" s="61">
        <v>0</v>
      </c>
      <c r="DA15" s="61">
        <v>0</v>
      </c>
      <c r="DB15" s="61">
        <v>0</v>
      </c>
      <c r="DC15" s="61">
        <v>0</v>
      </c>
      <c r="DD15" s="61">
        <v>0</v>
      </c>
      <c r="DE15" s="61">
        <v>0</v>
      </c>
      <c r="DF15" s="61">
        <v>0</v>
      </c>
      <c r="DG15" s="61">
        <v>0</v>
      </c>
      <c r="DH15" s="61">
        <v>0</v>
      </c>
      <c r="DI15" s="61">
        <v>0</v>
      </c>
      <c r="DJ15" s="61">
        <v>0</v>
      </c>
      <c r="DK15" s="61">
        <v>0</v>
      </c>
      <c r="DL15" s="61">
        <v>0</v>
      </c>
      <c r="DM15" s="61">
        <v>0</v>
      </c>
      <c r="DN15" s="61">
        <v>0</v>
      </c>
      <c r="DO15" s="61">
        <v>0</v>
      </c>
      <c r="DP15" s="61">
        <v>0</v>
      </c>
      <c r="DQ15" s="61">
        <v>0</v>
      </c>
      <c r="DR15" s="61">
        <v>0</v>
      </c>
      <c r="DS15" s="61">
        <v>0</v>
      </c>
      <c r="DT15" s="61">
        <v>0</v>
      </c>
      <c r="DU15" s="61">
        <v>0</v>
      </c>
      <c r="DV15" s="61">
        <v>0</v>
      </c>
      <c r="DW15" s="61">
        <v>0</v>
      </c>
      <c r="DX15" s="61">
        <v>0</v>
      </c>
      <c r="DY15" s="61">
        <v>0</v>
      </c>
      <c r="DZ15" s="61">
        <v>0</v>
      </c>
      <c r="EA15" s="61">
        <v>0</v>
      </c>
      <c r="EB15" s="61">
        <v>0</v>
      </c>
      <c r="EC15" s="61">
        <v>0</v>
      </c>
      <c r="ED15" s="61">
        <v>0</v>
      </c>
      <c r="EE15" s="61">
        <v>0</v>
      </c>
      <c r="EF15" s="61">
        <v>0</v>
      </c>
      <c r="EG15" s="61">
        <v>0</v>
      </c>
      <c r="EH15" s="61">
        <v>0</v>
      </c>
      <c r="EI15" s="61">
        <v>0</v>
      </c>
      <c r="EJ15" s="61">
        <v>0</v>
      </c>
      <c r="EK15" s="61">
        <v>0</v>
      </c>
      <c r="EL15" s="61">
        <v>0</v>
      </c>
      <c r="EM15" s="61">
        <v>0</v>
      </c>
      <c r="EN15" s="61">
        <v>0</v>
      </c>
      <c r="EO15" s="61">
        <v>0</v>
      </c>
      <c r="EP15" s="61">
        <v>0</v>
      </c>
      <c r="EQ15" s="61">
        <v>0</v>
      </c>
      <c r="ER15" s="61">
        <v>0</v>
      </c>
      <c r="ES15" s="61">
        <v>0</v>
      </c>
      <c r="ET15" s="61">
        <v>0</v>
      </c>
      <c r="EU15" s="61">
        <v>0.02</v>
      </c>
      <c r="EV15" s="61">
        <v>0.02</v>
      </c>
      <c r="FA15" s="61">
        <v>18027036</v>
      </c>
      <c r="FB15" s="61">
        <v>0</v>
      </c>
      <c r="FC15" s="61">
        <v>291090</v>
      </c>
      <c r="FD15" s="61">
        <v>211743</v>
      </c>
      <c r="FE15" s="61">
        <v>503</v>
      </c>
      <c r="FF15" s="61">
        <v>0</v>
      </c>
      <c r="FG15" s="61">
        <v>0</v>
      </c>
      <c r="FH15" s="61">
        <v>0</v>
      </c>
      <c r="FI15" s="61">
        <v>0</v>
      </c>
      <c r="FJ15" s="61">
        <v>0</v>
      </c>
      <c r="FK15" s="61">
        <v>285</v>
      </c>
      <c r="FL15" s="61">
        <v>4090</v>
      </c>
      <c r="FM15" s="61">
        <v>-115</v>
      </c>
      <c r="FN15" s="61">
        <v>3593</v>
      </c>
      <c r="FO15" s="61">
        <v>1593</v>
      </c>
      <c r="FP15" s="61">
        <v>3603</v>
      </c>
      <c r="FQ15" s="61">
        <v>563</v>
      </c>
      <c r="FR15" s="61">
        <v>-397</v>
      </c>
      <c r="FS15" s="61">
        <v>6407</v>
      </c>
      <c r="FT15" s="61">
        <v>6411</v>
      </c>
      <c r="FU15" s="61">
        <v>6411</v>
      </c>
      <c r="FW15" s="61">
        <v>730</v>
      </c>
      <c r="FY15" s="61">
        <v>50.1</v>
      </c>
      <c r="FZ15" s="61">
        <v>24.8</v>
      </c>
      <c r="GA15" s="61">
        <v>60</v>
      </c>
      <c r="GB15" s="61">
        <v>60</v>
      </c>
      <c r="GC15" s="61">
        <v>76.900000000000006</v>
      </c>
      <c r="GD15" s="61">
        <v>71</v>
      </c>
      <c r="GE15" s="61">
        <v>59.6</v>
      </c>
      <c r="GF15" s="61">
        <v>5</v>
      </c>
      <c r="GG15" s="61">
        <v>25.4</v>
      </c>
      <c r="GH15" s="61">
        <v>25.4</v>
      </c>
      <c r="GI15" s="61">
        <v>40</v>
      </c>
      <c r="GJ15" s="61">
        <v>0.999</v>
      </c>
      <c r="GK15" s="61">
        <v>0.999</v>
      </c>
      <c r="GL15" s="61">
        <v>50.1</v>
      </c>
      <c r="GM15" s="61">
        <v>120</v>
      </c>
      <c r="GN15" s="61">
        <v>120</v>
      </c>
      <c r="GO15" s="61">
        <v>64.900000000000006</v>
      </c>
      <c r="GP15" s="61">
        <v>35</v>
      </c>
      <c r="GQ15" s="61">
        <v>27.4</v>
      </c>
      <c r="GR15" s="61">
        <v>10</v>
      </c>
      <c r="GS15" s="61">
        <v>84.1</v>
      </c>
      <c r="GT15" s="61">
        <v>84.1</v>
      </c>
      <c r="GU15" s="61">
        <v>0</v>
      </c>
      <c r="GV15" s="61">
        <v>0</v>
      </c>
      <c r="GW15" s="61">
        <v>0</v>
      </c>
      <c r="GX15" s="61">
        <v>0</v>
      </c>
      <c r="GY15" s="61">
        <v>40</v>
      </c>
      <c r="GZ15" s="61">
        <v>13.8</v>
      </c>
      <c r="HA15" s="61">
        <v>10</v>
      </c>
      <c r="HB15" s="61">
        <v>40</v>
      </c>
      <c r="HC15" s="61">
        <v>21.9</v>
      </c>
      <c r="HD15" s="61">
        <v>0</v>
      </c>
      <c r="HE15" s="61">
        <v>0</v>
      </c>
      <c r="HF15" s="61">
        <v>0</v>
      </c>
      <c r="HG15" s="61">
        <v>0</v>
      </c>
      <c r="HH15" s="61">
        <v>0</v>
      </c>
      <c r="HI15" s="61">
        <v>0</v>
      </c>
      <c r="HJ15" s="61">
        <v>0</v>
      </c>
      <c r="HK15" s="61">
        <v>0</v>
      </c>
      <c r="HL15" s="61">
        <v>0</v>
      </c>
      <c r="HM15" s="61">
        <v>0</v>
      </c>
      <c r="HN15" s="61">
        <v>0</v>
      </c>
      <c r="HO15" s="61">
        <v>0</v>
      </c>
      <c r="HP15" s="61">
        <v>0</v>
      </c>
      <c r="HQ15" s="61">
        <v>0</v>
      </c>
      <c r="HR15" s="61">
        <v>0</v>
      </c>
      <c r="HS15" s="61">
        <v>0</v>
      </c>
      <c r="HT15" s="61">
        <v>120.2</v>
      </c>
      <c r="HU15" s="61">
        <v>50.5</v>
      </c>
      <c r="HV15" s="61">
        <v>54.8</v>
      </c>
      <c r="HW15" s="61">
        <v>25.8</v>
      </c>
      <c r="HX15" s="61">
        <v>27.4</v>
      </c>
      <c r="HY15" s="61">
        <v>13.8</v>
      </c>
      <c r="HZ15" s="61">
        <v>0</v>
      </c>
      <c r="IA15" s="61">
        <v>20.2</v>
      </c>
      <c r="IB15" s="61">
        <v>21.9</v>
      </c>
      <c r="IC15" s="61">
        <v>0</v>
      </c>
      <c r="ID15" s="61">
        <v>120</v>
      </c>
      <c r="IE15" s="61">
        <v>70.900000000000006</v>
      </c>
      <c r="IF15" s="61">
        <v>32.4</v>
      </c>
      <c r="IG15" s="61">
        <v>1.2</v>
      </c>
      <c r="IH15" s="61">
        <v>2.5</v>
      </c>
      <c r="II15" s="61">
        <v>7.49</v>
      </c>
      <c r="IJ15" s="61">
        <v>3.4</v>
      </c>
      <c r="IK15" s="61">
        <v>145.4</v>
      </c>
      <c r="IL15" s="61">
        <v>26.72</v>
      </c>
      <c r="IM15" s="61">
        <v>26.73</v>
      </c>
      <c r="IN15" s="61">
        <v>26.73</v>
      </c>
      <c r="IO15" s="61">
        <v>0</v>
      </c>
      <c r="IP15" s="61">
        <v>0</v>
      </c>
      <c r="IQ15" s="61">
        <v>0</v>
      </c>
      <c r="IR15" s="61">
        <v>0</v>
      </c>
      <c r="IS15" s="61">
        <v>0</v>
      </c>
      <c r="IT15" s="61">
        <v>0</v>
      </c>
      <c r="IU15" s="61">
        <v>0</v>
      </c>
      <c r="IV15" s="61">
        <v>0</v>
      </c>
      <c r="IW15" s="61">
        <v>0</v>
      </c>
      <c r="IX15" s="61">
        <v>0</v>
      </c>
      <c r="IY15" s="61">
        <v>0</v>
      </c>
      <c r="IZ15" s="61">
        <v>0</v>
      </c>
      <c r="JA15" s="61">
        <v>0</v>
      </c>
      <c r="JB15" s="61">
        <v>0</v>
      </c>
      <c r="JC15" s="61">
        <v>0</v>
      </c>
      <c r="JD15" s="61">
        <v>0</v>
      </c>
      <c r="JE15" s="61">
        <v>0</v>
      </c>
      <c r="JF15" s="61">
        <v>0</v>
      </c>
      <c r="JG15" s="61">
        <v>0</v>
      </c>
      <c r="JH15" s="61">
        <v>0</v>
      </c>
      <c r="JI15" s="61">
        <v>0</v>
      </c>
      <c r="JJ15" s="61">
        <v>0</v>
      </c>
      <c r="JK15" s="61">
        <v>0</v>
      </c>
      <c r="JL15" s="61">
        <v>0</v>
      </c>
      <c r="JM15" s="61">
        <v>0</v>
      </c>
      <c r="JN15" s="61">
        <v>0</v>
      </c>
      <c r="JO15" s="61">
        <v>0</v>
      </c>
      <c r="JP15" s="61">
        <v>0</v>
      </c>
      <c r="JQ15" s="61">
        <v>0</v>
      </c>
      <c r="JR15" s="61">
        <v>0</v>
      </c>
      <c r="JS15" s="61">
        <v>0</v>
      </c>
      <c r="JT15" s="61">
        <v>0</v>
      </c>
      <c r="JU15" s="61">
        <v>0</v>
      </c>
      <c r="JV15" s="61">
        <v>0</v>
      </c>
      <c r="JW15" s="61">
        <v>0</v>
      </c>
      <c r="JX15" s="61">
        <v>0</v>
      </c>
      <c r="JY15" s="61">
        <v>0</v>
      </c>
      <c r="JZ15" s="61">
        <v>0</v>
      </c>
      <c r="KA15" s="61">
        <v>0</v>
      </c>
      <c r="KD15" s="61">
        <v>2</v>
      </c>
      <c r="KE15" s="61">
        <v>2</v>
      </c>
      <c r="KF15" s="61">
        <v>2</v>
      </c>
      <c r="KG15" s="61">
        <v>2</v>
      </c>
      <c r="KH15" s="61">
        <v>2</v>
      </c>
      <c r="KI15" s="61">
        <v>2</v>
      </c>
      <c r="KJ15" s="61">
        <v>2</v>
      </c>
      <c r="KK15" s="61">
        <v>2</v>
      </c>
      <c r="KL15" s="61">
        <v>2</v>
      </c>
      <c r="KM15" s="61">
        <v>2</v>
      </c>
      <c r="KN15" s="61">
        <v>2</v>
      </c>
      <c r="KO15" s="61">
        <v>2</v>
      </c>
      <c r="KP15" s="61">
        <v>2</v>
      </c>
      <c r="KQ15" s="61">
        <v>2</v>
      </c>
      <c r="KR15" s="61">
        <v>2</v>
      </c>
      <c r="KS15" s="61">
        <v>2</v>
      </c>
      <c r="KT15" s="61">
        <v>2</v>
      </c>
      <c r="KU15" s="61">
        <v>2</v>
      </c>
      <c r="KV15" s="61">
        <v>2</v>
      </c>
      <c r="KW15" s="61">
        <v>2</v>
      </c>
      <c r="KX15" s="61">
        <v>0</v>
      </c>
      <c r="KY15" s="61">
        <v>7.9</v>
      </c>
      <c r="KZ15" s="61">
        <v>84.1</v>
      </c>
      <c r="LA15" s="61">
        <v>15.8</v>
      </c>
      <c r="LB15" s="61">
        <v>23.7</v>
      </c>
      <c r="LC15" s="61">
        <v>31.7</v>
      </c>
      <c r="LD15" s="61">
        <v>39.6</v>
      </c>
      <c r="LE15" s="61">
        <v>44.1</v>
      </c>
      <c r="LF15" s="61">
        <v>59.1</v>
      </c>
      <c r="LG15" s="61">
        <v>74.099999999999994</v>
      </c>
      <c r="LH15" s="61">
        <v>84.2</v>
      </c>
      <c r="LI15" s="61">
        <v>0</v>
      </c>
      <c r="LJ15" s="61">
        <v>0</v>
      </c>
      <c r="LK15" s="61">
        <v>7.9</v>
      </c>
      <c r="LL15" s="61">
        <v>84.1</v>
      </c>
      <c r="LM15" s="61">
        <v>1</v>
      </c>
      <c r="LN15" s="61">
        <v>0</v>
      </c>
      <c r="LO15" s="61">
        <v>15.8</v>
      </c>
      <c r="LP15" s="61">
        <v>0</v>
      </c>
      <c r="LQ15" s="61">
        <v>23.7</v>
      </c>
      <c r="LR15" s="61">
        <v>0</v>
      </c>
      <c r="LS15" s="61">
        <v>31.7</v>
      </c>
      <c r="LT15" s="61">
        <v>0</v>
      </c>
      <c r="LU15" s="61">
        <v>39.6</v>
      </c>
      <c r="LV15" s="61">
        <v>0</v>
      </c>
      <c r="LW15" s="61">
        <v>44.1</v>
      </c>
      <c r="LX15" s="61">
        <v>1</v>
      </c>
      <c r="LY15" s="61">
        <v>59.1</v>
      </c>
      <c r="LZ15" s="61">
        <v>1</v>
      </c>
      <c r="MA15" s="61">
        <v>74.099999999999994</v>
      </c>
      <c r="MB15" s="61">
        <v>1</v>
      </c>
      <c r="MC15" s="61">
        <v>84.2</v>
      </c>
      <c r="MD15" s="61">
        <v>1</v>
      </c>
      <c r="ME15" s="61">
        <v>0</v>
      </c>
      <c r="MF15" s="61">
        <v>0</v>
      </c>
      <c r="MG15" s="61">
        <v>0</v>
      </c>
      <c r="MH15" s="61">
        <v>0</v>
      </c>
      <c r="MI15" s="61">
        <v>0</v>
      </c>
      <c r="MJ15" s="61">
        <v>0</v>
      </c>
      <c r="MK15" s="61">
        <v>0</v>
      </c>
      <c r="ML15" s="61">
        <v>0</v>
      </c>
      <c r="MM15" s="61">
        <v>0</v>
      </c>
      <c r="MN15" s="61">
        <v>0</v>
      </c>
      <c r="MO15" s="61">
        <v>0</v>
      </c>
      <c r="MP15" s="61">
        <v>0</v>
      </c>
      <c r="MQ15" s="61">
        <v>0</v>
      </c>
      <c r="MR15" s="61">
        <v>0</v>
      </c>
      <c r="MS15" s="61">
        <v>0</v>
      </c>
      <c r="MT15" s="61">
        <v>0</v>
      </c>
      <c r="MU15" s="61">
        <v>0</v>
      </c>
      <c r="MV15" s="61">
        <v>0</v>
      </c>
      <c r="MW15" s="61">
        <v>0</v>
      </c>
      <c r="MX15" s="61">
        <v>0</v>
      </c>
      <c r="MY15" s="61">
        <v>0</v>
      </c>
      <c r="MZ15" s="61">
        <v>0</v>
      </c>
      <c r="NA15" s="61">
        <v>0</v>
      </c>
      <c r="NB15" s="61">
        <v>0</v>
      </c>
      <c r="NC15" s="61">
        <v>0</v>
      </c>
      <c r="ND15" s="61">
        <v>0</v>
      </c>
      <c r="NE15" s="61">
        <v>0</v>
      </c>
      <c r="NF15" s="61">
        <v>0</v>
      </c>
      <c r="NG15" s="61">
        <v>0</v>
      </c>
      <c r="NH15" s="61">
        <v>0</v>
      </c>
      <c r="NI15" s="61">
        <v>0</v>
      </c>
      <c r="NJ15" s="61">
        <v>0</v>
      </c>
      <c r="NK15" s="61">
        <v>0</v>
      </c>
      <c r="NL15" s="61">
        <v>0</v>
      </c>
      <c r="NM15" s="61">
        <v>0</v>
      </c>
      <c r="NN15" s="61">
        <v>0</v>
      </c>
      <c r="NO15" s="61">
        <v>0</v>
      </c>
      <c r="NP15" s="61">
        <v>0</v>
      </c>
      <c r="NQ15" s="61">
        <v>0</v>
      </c>
      <c r="NR15" s="61">
        <v>0</v>
      </c>
      <c r="NS15" s="61">
        <v>0</v>
      </c>
      <c r="NT15" s="61">
        <v>0</v>
      </c>
      <c r="NU15" s="61">
        <v>0</v>
      </c>
      <c r="NV15" s="61">
        <v>0</v>
      </c>
      <c r="NW15" s="61">
        <v>0</v>
      </c>
      <c r="NX15" s="61">
        <v>0</v>
      </c>
      <c r="NY15" s="61">
        <v>0</v>
      </c>
      <c r="NZ15" s="61">
        <v>0</v>
      </c>
      <c r="OA15" s="61">
        <v>0</v>
      </c>
      <c r="OB15" s="61">
        <v>0</v>
      </c>
      <c r="OC15" s="61">
        <v>0</v>
      </c>
      <c r="OD15" s="61">
        <v>0</v>
      </c>
      <c r="OE15" s="61">
        <v>0</v>
      </c>
      <c r="OF15" s="61">
        <v>0</v>
      </c>
      <c r="OG15" s="61">
        <v>0</v>
      </c>
      <c r="OH15" s="61">
        <v>0</v>
      </c>
      <c r="OI15" s="61">
        <v>0</v>
      </c>
      <c r="OJ15" s="61">
        <v>0</v>
      </c>
      <c r="OK15" s="61">
        <v>0</v>
      </c>
      <c r="OL15" s="61">
        <v>0</v>
      </c>
      <c r="OM15" s="61">
        <v>0</v>
      </c>
      <c r="ON15" s="61">
        <v>0</v>
      </c>
      <c r="OO15" s="61">
        <v>0</v>
      </c>
      <c r="OP15" s="61">
        <v>0</v>
      </c>
      <c r="OQ15" s="61">
        <v>0</v>
      </c>
      <c r="OR15" s="61">
        <v>0</v>
      </c>
      <c r="OS15" s="61">
        <v>41.626732321959658</v>
      </c>
      <c r="OT15" s="61">
        <v>41.537283105730047</v>
      </c>
      <c r="OU15" s="61">
        <v>0</v>
      </c>
      <c r="OV15" s="61">
        <v>1</v>
      </c>
      <c r="OW15" s="61">
        <v>1</v>
      </c>
      <c r="OX15" s="61">
        <v>1</v>
      </c>
      <c r="OY15" s="61">
        <v>1</v>
      </c>
      <c r="OZ15" s="61">
        <v>1</v>
      </c>
      <c r="PA15" s="61">
        <v>1</v>
      </c>
      <c r="PB15" s="61">
        <v>1</v>
      </c>
      <c r="PC15" s="61">
        <v>1</v>
      </c>
      <c r="PD15" s="61">
        <v>1</v>
      </c>
      <c r="PE15" s="61">
        <v>1</v>
      </c>
      <c r="PF15" s="61">
        <v>1</v>
      </c>
      <c r="PG15" s="61">
        <v>1</v>
      </c>
      <c r="PH15" s="61">
        <v>1</v>
      </c>
      <c r="PI15" s="61">
        <v>1</v>
      </c>
      <c r="PJ15" s="61">
        <v>1</v>
      </c>
      <c r="PK15" s="61">
        <v>1</v>
      </c>
      <c r="PL15" s="61">
        <v>1</v>
      </c>
      <c r="PM15" s="61">
        <v>1</v>
      </c>
      <c r="PN15" s="61">
        <v>1</v>
      </c>
      <c r="PO15" s="61">
        <v>1</v>
      </c>
      <c r="PP15" s="61">
        <v>1</v>
      </c>
      <c r="PQ15" s="61">
        <v>1</v>
      </c>
      <c r="PR15" s="61">
        <v>1</v>
      </c>
      <c r="PS15" s="61">
        <v>1</v>
      </c>
      <c r="PT15" s="61">
        <v>1</v>
      </c>
      <c r="PU15" s="61">
        <v>1</v>
      </c>
      <c r="PV15" s="61">
        <v>0</v>
      </c>
      <c r="PW15" s="61">
        <v>0</v>
      </c>
      <c r="PX15" s="61">
        <v>0</v>
      </c>
      <c r="PY15" s="61">
        <v>1</v>
      </c>
      <c r="PZ15" s="61">
        <v>6348</v>
      </c>
      <c r="QA15" s="61">
        <v>20</v>
      </c>
      <c r="QB15" s="61">
        <v>0</v>
      </c>
      <c r="QC15" s="61">
        <v>2398</v>
      </c>
      <c r="QD15" s="61">
        <v>0</v>
      </c>
      <c r="QE15" s="61">
        <v>0</v>
      </c>
      <c r="QF15" s="61">
        <v>2397</v>
      </c>
      <c r="QG15" s="61">
        <v>1.7</v>
      </c>
      <c r="QH15" s="61">
        <v>20.3</v>
      </c>
      <c r="QI15" s="61">
        <v>117.6</v>
      </c>
      <c r="QJ15" s="61">
        <v>0</v>
      </c>
      <c r="QK15" s="61">
        <v>0</v>
      </c>
      <c r="QL15" s="61">
        <v>0</v>
      </c>
      <c r="QM15" s="61">
        <v>0</v>
      </c>
      <c r="QN15" s="61">
        <v>0</v>
      </c>
      <c r="QO15" s="61">
        <v>8.4</v>
      </c>
      <c r="QP15" s="61">
        <v>6.23</v>
      </c>
      <c r="QQ15" s="61">
        <v>6.32</v>
      </c>
      <c r="QR15" s="61">
        <v>10.9</v>
      </c>
      <c r="QS15" s="61">
        <v>0</v>
      </c>
      <c r="QT15" s="61">
        <v>0</v>
      </c>
      <c r="QU15" s="61">
        <v>0</v>
      </c>
      <c r="QV15" s="61">
        <v>0</v>
      </c>
      <c r="QW15" s="61">
        <v>75</v>
      </c>
      <c r="QX15" s="61">
        <v>75</v>
      </c>
      <c r="QY15" s="61">
        <v>75</v>
      </c>
      <c r="QZ15" s="61">
        <v>140</v>
      </c>
      <c r="RA15" s="61">
        <v>100</v>
      </c>
      <c r="RB15" s="61">
        <v>150</v>
      </c>
      <c r="RC15" s="61">
        <v>23</v>
      </c>
      <c r="RD15" s="61">
        <v>-1.7</v>
      </c>
      <c r="RE15" s="61">
        <v>75</v>
      </c>
      <c r="RF15" s="61">
        <v>138.30000000000001</v>
      </c>
      <c r="RG15" s="61">
        <v>0</v>
      </c>
      <c r="RH15" s="61">
        <v>0</v>
      </c>
      <c r="RI15" s="61">
        <v>0</v>
      </c>
      <c r="RJ15" s="61">
        <v>138.30000000000001</v>
      </c>
      <c r="RK15" s="61">
        <v>0</v>
      </c>
      <c r="RL15" s="61">
        <v>0</v>
      </c>
      <c r="RM15" s="61">
        <v>0</v>
      </c>
      <c r="RN15" s="61">
        <v>454</v>
      </c>
      <c r="RO15" s="61">
        <v>454</v>
      </c>
      <c r="RP15" s="61">
        <v>15</v>
      </c>
      <c r="RQ15" s="61">
        <v>10.9</v>
      </c>
      <c r="RR15" s="61">
        <v>19.899999999999999</v>
      </c>
      <c r="RS15" s="61">
        <v>10.9</v>
      </c>
      <c r="RT15" s="61">
        <v>10.9</v>
      </c>
      <c r="RU15" s="61">
        <v>0</v>
      </c>
      <c r="RV15" s="61">
        <v>0</v>
      </c>
      <c r="RW15" s="61">
        <v>0</v>
      </c>
      <c r="RX15" s="61">
        <v>11</v>
      </c>
      <c r="RY15" s="61">
        <v>0</v>
      </c>
      <c r="RZ15" s="61">
        <v>0</v>
      </c>
      <c r="SA15" s="61">
        <v>0</v>
      </c>
      <c r="SB15" s="61">
        <v>11</v>
      </c>
      <c r="SC15" s="61">
        <v>0</v>
      </c>
      <c r="SD15" s="61">
        <v>109.4</v>
      </c>
      <c r="SE15" s="61">
        <v>0</v>
      </c>
      <c r="SF15" s="61">
        <v>0</v>
      </c>
      <c r="SG15" s="61">
        <v>48.1</v>
      </c>
      <c r="SH15" s="61">
        <v>39.6</v>
      </c>
      <c r="SI15" s="61">
        <v>0.77</v>
      </c>
      <c r="SJ15" s="61">
        <v>2.42</v>
      </c>
      <c r="SK15" s="61">
        <v>0.28999999999999998</v>
      </c>
      <c r="SL15" s="61">
        <v>375</v>
      </c>
      <c r="SM15" s="61">
        <v>372</v>
      </c>
      <c r="SN15" s="61">
        <v>376</v>
      </c>
      <c r="SO15" s="61">
        <v>27.62</v>
      </c>
      <c r="SP15" s="61">
        <v>1608084145401</v>
      </c>
      <c r="SQ15" s="61">
        <v>0</v>
      </c>
      <c r="SR15" s="61">
        <v>46</v>
      </c>
      <c r="SS15" s="61">
        <v>1.046</v>
      </c>
      <c r="ST15" s="61">
        <v>1</v>
      </c>
      <c r="SU15" s="61">
        <v>0</v>
      </c>
      <c r="SV15" s="61">
        <v>0</v>
      </c>
      <c r="SW15" s="61">
        <v>83</v>
      </c>
      <c r="SX15" s="61">
        <v>36.049999999999997</v>
      </c>
      <c r="SY15" s="61">
        <v>0</v>
      </c>
      <c r="TA15" s="61">
        <v>711</v>
      </c>
      <c r="TF15" s="61">
        <v>0</v>
      </c>
      <c r="TG15" s="61">
        <v>0</v>
      </c>
      <c r="TH15" s="61">
        <v>0</v>
      </c>
      <c r="TI15" s="61">
        <v>0</v>
      </c>
      <c r="TJ15" s="61">
        <v>0</v>
      </c>
      <c r="TK15" s="61">
        <v>0</v>
      </c>
      <c r="TL15" s="61">
        <v>0</v>
      </c>
      <c r="TM15" s="61">
        <v>0</v>
      </c>
      <c r="TN15" s="61">
        <v>0</v>
      </c>
      <c r="TO15" s="61">
        <v>0</v>
      </c>
      <c r="TP15" s="61">
        <v>0</v>
      </c>
      <c r="TQ15" s="61">
        <v>0</v>
      </c>
      <c r="TR15" s="61">
        <v>538</v>
      </c>
      <c r="TS15" s="61">
        <v>535</v>
      </c>
      <c r="TT15" s="61">
        <v>542</v>
      </c>
      <c r="TU15" s="61">
        <v>542</v>
      </c>
      <c r="TV15" s="61">
        <v>536</v>
      </c>
      <c r="TW15" s="61">
        <v>538</v>
      </c>
      <c r="TX15" s="61">
        <v>541</v>
      </c>
      <c r="TY15" s="61">
        <v>542</v>
      </c>
      <c r="TZ15" s="61">
        <v>544</v>
      </c>
      <c r="UA15" s="61">
        <v>539</v>
      </c>
      <c r="UB15" s="61">
        <v>533</v>
      </c>
      <c r="UC15" s="61">
        <v>533</v>
      </c>
      <c r="UD15" s="61">
        <v>536</v>
      </c>
      <c r="UE15" s="61">
        <v>535</v>
      </c>
      <c r="UF15" s="61">
        <v>536</v>
      </c>
      <c r="UG15" s="61">
        <v>540</v>
      </c>
      <c r="UH15" s="61">
        <v>540</v>
      </c>
      <c r="UI15" s="61">
        <v>537</v>
      </c>
      <c r="UJ15" s="61">
        <v>538</v>
      </c>
      <c r="UK15" s="61">
        <v>537</v>
      </c>
      <c r="UL15" s="61">
        <v>0</v>
      </c>
      <c r="UM15" s="61">
        <v>0</v>
      </c>
      <c r="UN15" s="61">
        <v>0</v>
      </c>
      <c r="UO15" s="61">
        <v>0</v>
      </c>
      <c r="UP15" s="61">
        <v>538</v>
      </c>
      <c r="UQ15" s="61">
        <v>538</v>
      </c>
      <c r="UR15" s="61">
        <v>544</v>
      </c>
      <c r="US15" s="61">
        <v>545</v>
      </c>
      <c r="UT15" s="61">
        <v>533</v>
      </c>
      <c r="UU15" s="61">
        <v>533</v>
      </c>
      <c r="UV15" s="61">
        <v>0</v>
      </c>
      <c r="UW15" s="61">
        <v>373</v>
      </c>
      <c r="UX15" s="61">
        <v>106</v>
      </c>
      <c r="UY15" s="61">
        <v>0</v>
      </c>
      <c r="UZ15" s="61">
        <v>0</v>
      </c>
      <c r="VA15" s="61">
        <v>12</v>
      </c>
      <c r="WR15" s="61">
        <v>0</v>
      </c>
      <c r="WS15" s="61">
        <v>1</v>
      </c>
      <c r="WT15" s="61">
        <v>0</v>
      </c>
      <c r="WU15" s="61">
        <v>0</v>
      </c>
      <c r="WV15" s="61">
        <v>0</v>
      </c>
      <c r="WW15" s="61">
        <v>0</v>
      </c>
      <c r="WX15" s="61">
        <v>0</v>
      </c>
      <c r="WY15" s="61">
        <v>0</v>
      </c>
      <c r="WZ15" s="61">
        <v>4262864</v>
      </c>
      <c r="XA15" s="61">
        <v>0</v>
      </c>
      <c r="XD15" s="61">
        <v>0</v>
      </c>
      <c r="XF15" s="61">
        <v>2</v>
      </c>
      <c r="XG15" s="61">
        <v>0</v>
      </c>
      <c r="XH15" s="61">
        <v>0</v>
      </c>
      <c r="XI15" s="61">
        <v>0</v>
      </c>
      <c r="XJ15" s="61">
        <v>0</v>
      </c>
      <c r="XK15" s="61">
        <v>0</v>
      </c>
      <c r="XL15" s="61">
        <v>0</v>
      </c>
      <c r="XM15" s="61">
        <v>0</v>
      </c>
      <c r="XN15" s="61">
        <v>52.3</v>
      </c>
      <c r="XO15" s="61">
        <v>48.8</v>
      </c>
      <c r="XR15" s="61">
        <v>58.4</v>
      </c>
      <c r="XS15" s="61">
        <v>59</v>
      </c>
      <c r="XT15" s="61">
        <v>58</v>
      </c>
      <c r="XU15" s="61">
        <v>21.1</v>
      </c>
      <c r="XZ15" s="61">
        <v>6</v>
      </c>
      <c r="YA15" s="61">
        <v>1606493385106</v>
      </c>
      <c r="YC15" s="61">
        <v>3354</v>
      </c>
      <c r="YD15" s="61">
        <v>0.999</v>
      </c>
      <c r="YE15" s="61">
        <v>50.01</v>
      </c>
      <c r="YF15" s="61">
        <v>0</v>
      </c>
      <c r="YG15" s="61">
        <v>10059</v>
      </c>
      <c r="YH15" s="61">
        <v>5817</v>
      </c>
      <c r="YI15" s="61">
        <v>10050</v>
      </c>
      <c r="YJ15" s="61">
        <v>5798</v>
      </c>
      <c r="YK15" s="61">
        <v>10077</v>
      </c>
      <c r="YL15" s="61">
        <v>5812</v>
      </c>
      <c r="YM15" s="61">
        <v>10075</v>
      </c>
      <c r="YN15" s="61">
        <v>5823</v>
      </c>
      <c r="YO15" s="61">
        <v>10048</v>
      </c>
      <c r="YP15" s="61">
        <v>5805</v>
      </c>
      <c r="YQ15" s="61">
        <v>10092</v>
      </c>
      <c r="YR15" s="61">
        <v>5822</v>
      </c>
      <c r="YS15" s="61">
        <v>0</v>
      </c>
      <c r="YT15" s="61">
        <v>145455</v>
      </c>
      <c r="YU15" s="61">
        <v>2551</v>
      </c>
      <c r="YV15" s="61">
        <v>57</v>
      </c>
      <c r="YW15" s="61">
        <v>4.2000000000000003E-2</v>
      </c>
      <c r="YX15" s="61">
        <v>6897</v>
      </c>
      <c r="YY15" s="61">
        <v>2.12</v>
      </c>
      <c r="YZ15" s="61">
        <v>-27.4</v>
      </c>
      <c r="ZA15" s="61">
        <v>4.04</v>
      </c>
      <c r="ZB15" s="61">
        <v>1.53</v>
      </c>
      <c r="ZD15" s="61">
        <v>0</v>
      </c>
      <c r="ZE15" s="61">
        <v>84.1</v>
      </c>
      <c r="ZF15" s="61">
        <v>65.7</v>
      </c>
      <c r="ZG15" s="61">
        <v>0</v>
      </c>
      <c r="ZH15" s="61">
        <v>60</v>
      </c>
      <c r="ZI15" s="61">
        <v>59.6</v>
      </c>
      <c r="ZJ15" s="61">
        <v>60.1</v>
      </c>
      <c r="ZK15" s="61">
        <v>0</v>
      </c>
      <c r="ZL15" s="61">
        <v>0</v>
      </c>
      <c r="ZM15" s="61">
        <v>0</v>
      </c>
      <c r="ZN15" s="61">
        <v>24.9</v>
      </c>
      <c r="ZO15" s="61">
        <v>24.9</v>
      </c>
      <c r="ZP15" s="61">
        <v>24.9</v>
      </c>
      <c r="ZQ15" s="61">
        <v>24.9</v>
      </c>
      <c r="ZR15" s="61">
        <v>24.9</v>
      </c>
      <c r="ZS15" s="61">
        <v>24.9</v>
      </c>
      <c r="ZT15" s="61">
        <v>24.9</v>
      </c>
      <c r="ZU15" s="61">
        <v>24.9</v>
      </c>
      <c r="ZV15" s="61">
        <v>24.9</v>
      </c>
      <c r="ZW15" s="61">
        <v>24.9</v>
      </c>
      <c r="ZX15" s="61">
        <v>24.9</v>
      </c>
      <c r="ZY15" s="61">
        <v>24.9</v>
      </c>
      <c r="ZZ15" s="61">
        <v>24.9</v>
      </c>
      <c r="AAA15" s="61">
        <v>24.9</v>
      </c>
      <c r="AAB15" s="61">
        <v>24.9</v>
      </c>
      <c r="AAC15" s="61">
        <v>24.9</v>
      </c>
      <c r="AAD15" s="61">
        <v>24.9</v>
      </c>
      <c r="AAE15" s="61">
        <v>24.9</v>
      </c>
      <c r="AAF15" s="61">
        <v>24.9</v>
      </c>
      <c r="AAG15" s="61">
        <v>24.9</v>
      </c>
      <c r="AAH15" s="61">
        <v>24.9</v>
      </c>
      <c r="AAI15" s="61">
        <v>0</v>
      </c>
      <c r="AAJ15" s="61">
        <v>0</v>
      </c>
      <c r="AAK15" s="61">
        <v>0</v>
      </c>
      <c r="AAL15" s="61">
        <v>0</v>
      </c>
      <c r="AAM15" s="61">
        <v>66.2</v>
      </c>
      <c r="AAN15" s="61">
        <v>65</v>
      </c>
      <c r="AAO15" s="61">
        <v>0</v>
      </c>
      <c r="AAP15" s="61">
        <v>0</v>
      </c>
      <c r="AAQ15" s="61">
        <v>74</v>
      </c>
      <c r="AAR15" s="61">
        <v>76.2</v>
      </c>
      <c r="AAS15" s="61">
        <v>75.7</v>
      </c>
      <c r="AAT15" s="61">
        <v>81.7</v>
      </c>
      <c r="AAU15" s="61">
        <v>70.099999999999994</v>
      </c>
      <c r="AAV15" s="61">
        <v>69</v>
      </c>
      <c r="AAW15" s="61">
        <v>70.599999999999994</v>
      </c>
      <c r="AAX15" s="61">
        <v>66.599999999999994</v>
      </c>
      <c r="AAY15" s="61">
        <v>1.26</v>
      </c>
      <c r="AAZ15" s="61">
        <v>1.26</v>
      </c>
      <c r="ABA15" s="61">
        <v>0</v>
      </c>
      <c r="ABB15" s="61">
        <v>0</v>
      </c>
      <c r="ABC15" s="61">
        <v>1.26</v>
      </c>
      <c r="ABD15" s="61">
        <v>1.26</v>
      </c>
      <c r="ABE15" s="61">
        <v>1.26</v>
      </c>
      <c r="ABF15" s="61">
        <v>1.26</v>
      </c>
      <c r="ABG15" s="61">
        <v>1.26</v>
      </c>
      <c r="ABH15" s="61">
        <v>1.26</v>
      </c>
      <c r="ABI15" s="61">
        <v>1.26</v>
      </c>
      <c r="ABJ15" s="61">
        <v>1.26</v>
      </c>
      <c r="ABK15" s="61">
        <v>1</v>
      </c>
      <c r="ABL15" s="61">
        <v>1</v>
      </c>
      <c r="ABM15" s="61">
        <v>0</v>
      </c>
      <c r="ABN15" s="61">
        <v>0</v>
      </c>
      <c r="ABO15" s="61">
        <v>1</v>
      </c>
      <c r="ABP15" s="61">
        <v>1</v>
      </c>
      <c r="ABQ15" s="61">
        <v>1</v>
      </c>
      <c r="ABR15" s="61">
        <v>1</v>
      </c>
      <c r="ABS15" s="61">
        <v>1</v>
      </c>
      <c r="ABT15" s="61">
        <v>1</v>
      </c>
      <c r="ABU15" s="61">
        <v>1</v>
      </c>
      <c r="ABV15" s="61">
        <v>1</v>
      </c>
      <c r="ABW15" s="61">
        <v>88</v>
      </c>
      <c r="ABX15" s="61">
        <v>88</v>
      </c>
      <c r="ABY15" s="61">
        <v>0</v>
      </c>
      <c r="ABZ15" s="61">
        <v>0</v>
      </c>
      <c r="ACA15" s="61">
        <v>88</v>
      </c>
      <c r="ACB15" s="61">
        <v>88</v>
      </c>
      <c r="ACC15" s="61">
        <v>88</v>
      </c>
      <c r="ACD15" s="61">
        <v>88</v>
      </c>
      <c r="ACE15" s="61">
        <v>88</v>
      </c>
      <c r="ACF15" s="61">
        <v>88</v>
      </c>
      <c r="ACG15" s="61">
        <v>88</v>
      </c>
      <c r="ACH15" s="61">
        <v>88</v>
      </c>
      <c r="ACI15" s="61">
        <v>6460.1</v>
      </c>
      <c r="ACJ15" s="61">
        <v>6460</v>
      </c>
      <c r="ACK15" s="61">
        <v>0</v>
      </c>
      <c r="ACL15" s="61">
        <v>0</v>
      </c>
      <c r="ACM15" s="61">
        <v>6460.1</v>
      </c>
      <c r="ACN15" s="61">
        <v>6460.1</v>
      </c>
      <c r="ACO15" s="61">
        <v>6460.1</v>
      </c>
      <c r="ACP15" s="61">
        <v>6460.1</v>
      </c>
      <c r="ACQ15" s="61">
        <v>6460</v>
      </c>
      <c r="ACR15" s="61">
        <v>6460</v>
      </c>
      <c r="ACS15" s="61">
        <v>6460</v>
      </c>
      <c r="ACT15" s="61">
        <v>6460</v>
      </c>
      <c r="ACU15" s="61">
        <v>2018</v>
      </c>
      <c r="ACV15" s="61">
        <v>2018</v>
      </c>
      <c r="ACW15" s="61">
        <v>11</v>
      </c>
      <c r="ACX15" s="61">
        <v>3</v>
      </c>
      <c r="ACY15" s="61">
        <v>0</v>
      </c>
      <c r="ACZ15" s="61">
        <v>0</v>
      </c>
      <c r="ADA15" s="61">
        <v>0</v>
      </c>
      <c r="ADB15" s="61">
        <v>0</v>
      </c>
      <c r="ADC15" s="61">
        <v>0</v>
      </c>
      <c r="ADD15" s="61">
        <v>0</v>
      </c>
      <c r="ADE15" s="61">
        <v>10</v>
      </c>
      <c r="ADF15" s="61">
        <v>3</v>
      </c>
      <c r="ADG15" s="61">
        <v>2018</v>
      </c>
      <c r="ADH15" s="61">
        <v>11</v>
      </c>
      <c r="ADI15" s="61">
        <v>3</v>
      </c>
      <c r="ADJ15" s="61">
        <v>2018</v>
      </c>
      <c r="ADK15" s="61">
        <v>10</v>
      </c>
      <c r="ADL15" s="61">
        <v>3</v>
      </c>
      <c r="ADM15" s="61">
        <v>2018</v>
      </c>
      <c r="ADN15" s="61">
        <v>11</v>
      </c>
      <c r="ADO15" s="61">
        <v>3</v>
      </c>
      <c r="ADP15" s="61">
        <v>2018</v>
      </c>
      <c r="ADQ15" s="61">
        <v>10</v>
      </c>
      <c r="ADR15" s="61">
        <v>3</v>
      </c>
      <c r="ADS15" s="61">
        <v>2018</v>
      </c>
      <c r="ADT15" s="61">
        <v>10</v>
      </c>
      <c r="ADU15" s="61">
        <v>3</v>
      </c>
      <c r="ADV15" s="61">
        <v>2018</v>
      </c>
      <c r="ADW15" s="61">
        <v>11</v>
      </c>
      <c r="ADX15" s="61">
        <v>3</v>
      </c>
      <c r="ADY15" s="61">
        <v>2018</v>
      </c>
      <c r="ADZ15" s="61">
        <v>10</v>
      </c>
      <c r="AEA15" s="61">
        <v>3</v>
      </c>
      <c r="AEB15" s="61">
        <v>2018</v>
      </c>
      <c r="AEC15" s="61">
        <v>10</v>
      </c>
      <c r="AED15" s="61">
        <v>3</v>
      </c>
      <c r="AEE15" s="61">
        <v>39660</v>
      </c>
      <c r="AEF15" s="61">
        <v>39693</v>
      </c>
      <c r="AEG15" s="61">
        <v>0</v>
      </c>
      <c r="AEH15" s="61">
        <v>0</v>
      </c>
      <c r="AEI15" s="61">
        <v>39691</v>
      </c>
      <c r="AEJ15" s="61">
        <v>39671</v>
      </c>
      <c r="AEK15" s="61">
        <v>39682</v>
      </c>
      <c r="AEL15" s="61">
        <v>39661</v>
      </c>
      <c r="AEM15" s="61">
        <v>39628</v>
      </c>
      <c r="AEN15" s="61">
        <v>39681</v>
      </c>
      <c r="AEO15" s="61">
        <v>39662</v>
      </c>
      <c r="AEP15" s="61">
        <v>39659</v>
      </c>
      <c r="AEQ15" s="61">
        <v>7.73</v>
      </c>
      <c r="AER15" s="61">
        <v>7.73</v>
      </c>
      <c r="AES15" s="61">
        <v>0</v>
      </c>
      <c r="AET15" s="61">
        <v>0</v>
      </c>
      <c r="AEU15" s="61">
        <v>7.73</v>
      </c>
      <c r="AEV15" s="61">
        <v>7.73</v>
      </c>
      <c r="AEW15" s="61">
        <v>7.73</v>
      </c>
      <c r="AEX15" s="61">
        <v>7.73</v>
      </c>
      <c r="AEY15" s="61">
        <v>7.73</v>
      </c>
      <c r="AEZ15" s="61">
        <v>7.73</v>
      </c>
      <c r="AFA15" s="61">
        <v>7.73</v>
      </c>
      <c r="AFB15" s="61">
        <v>7.73</v>
      </c>
      <c r="AFC15" s="61">
        <v>0</v>
      </c>
      <c r="AFD15" s="61">
        <v>0</v>
      </c>
      <c r="AFE15" s="61">
        <v>0</v>
      </c>
      <c r="AFF15" s="61">
        <v>0</v>
      </c>
      <c r="AFG15" s="61">
        <v>0</v>
      </c>
      <c r="AFH15" s="61">
        <v>0</v>
      </c>
      <c r="AFI15" s="61">
        <v>0</v>
      </c>
      <c r="AFJ15" s="61">
        <v>0</v>
      </c>
      <c r="AFK15" s="61">
        <v>0</v>
      </c>
      <c r="AFL15" s="61">
        <v>0</v>
      </c>
      <c r="AFM15" s="61">
        <v>0</v>
      </c>
      <c r="AFN15" s="61">
        <v>0</v>
      </c>
      <c r="AFO15" s="61">
        <v>0</v>
      </c>
      <c r="AFP15" s="61">
        <v>0</v>
      </c>
      <c r="AFQ15" s="61">
        <v>0</v>
      </c>
      <c r="AFR15" s="61">
        <v>0</v>
      </c>
      <c r="AFS15" s="61">
        <v>0</v>
      </c>
      <c r="AFT15" s="61">
        <v>0</v>
      </c>
      <c r="AFU15" s="61">
        <v>0</v>
      </c>
      <c r="AFV15" s="61">
        <v>0</v>
      </c>
      <c r="AFW15" s="61">
        <v>0</v>
      </c>
      <c r="AFX15" s="61">
        <v>0</v>
      </c>
      <c r="AFY15" s="61">
        <v>0</v>
      </c>
      <c r="AFZ15" s="61">
        <v>0</v>
      </c>
      <c r="AGA15" s="61">
        <v>0</v>
      </c>
      <c r="AGB15" s="61">
        <v>0</v>
      </c>
      <c r="AGC15" s="61">
        <v>0</v>
      </c>
      <c r="AGD15" s="61">
        <v>0</v>
      </c>
      <c r="AGE15" s="61">
        <v>0</v>
      </c>
      <c r="AGF15" s="61">
        <v>0</v>
      </c>
      <c r="AGG15" s="61">
        <v>0</v>
      </c>
      <c r="AGH15" s="61">
        <v>0</v>
      </c>
      <c r="AGI15" s="61">
        <v>0</v>
      </c>
      <c r="AGJ15" s="61">
        <v>0</v>
      </c>
      <c r="AGK15" s="61">
        <v>65</v>
      </c>
      <c r="AGL15" s="61">
        <v>0</v>
      </c>
      <c r="AGM15" s="61">
        <v>0</v>
      </c>
      <c r="AGN15" s="61">
        <v>-25</v>
      </c>
      <c r="AGO15" s="61">
        <v>-25</v>
      </c>
      <c r="AGP15" s="61">
        <v>-25</v>
      </c>
      <c r="AGQ15" s="61">
        <v>-25</v>
      </c>
      <c r="AGR15" s="61">
        <v>-25</v>
      </c>
      <c r="AGS15" s="61">
        <v>-25</v>
      </c>
      <c r="AGT15" s="61">
        <v>-25</v>
      </c>
      <c r="AGU15" s="61">
        <v>-25</v>
      </c>
      <c r="AGV15" s="61">
        <v>-25</v>
      </c>
      <c r="AGW15" s="61">
        <v>-25</v>
      </c>
      <c r="AGX15" s="61">
        <v>-25</v>
      </c>
      <c r="AGY15" s="61">
        <v>-25</v>
      </c>
      <c r="AGZ15" s="61">
        <v>-25</v>
      </c>
      <c r="AHA15" s="61">
        <v>-25</v>
      </c>
      <c r="AHB15" s="61">
        <v>-25</v>
      </c>
      <c r="AHC15" s="61">
        <v>-25</v>
      </c>
      <c r="AHD15" s="61">
        <v>-25</v>
      </c>
      <c r="AHE15" s="61">
        <v>-25</v>
      </c>
      <c r="AHF15" s="61">
        <v>-25</v>
      </c>
      <c r="AHG15" s="61">
        <v>-25</v>
      </c>
      <c r="AHH15" s="61">
        <v>0</v>
      </c>
      <c r="AHI15" s="61">
        <v>0</v>
      </c>
      <c r="AHJ15" s="61">
        <v>0</v>
      </c>
      <c r="AHK15" s="61">
        <v>0</v>
      </c>
      <c r="AHL15" s="61">
        <v>126</v>
      </c>
      <c r="AHM15" s="61">
        <v>158</v>
      </c>
      <c r="AHN15" s="61">
        <v>158</v>
      </c>
      <c r="AHO15" s="61">
        <v>126</v>
      </c>
      <c r="AHP15" s="61">
        <v>126</v>
      </c>
      <c r="AHQ15" s="61">
        <v>174</v>
      </c>
      <c r="AHR15" s="61">
        <v>174</v>
      </c>
      <c r="AHS15" s="61">
        <v>158</v>
      </c>
      <c r="AHT15" s="61">
        <v>79</v>
      </c>
      <c r="AHU15" s="61">
        <v>189</v>
      </c>
      <c r="AHV15" s="61">
        <v>189</v>
      </c>
      <c r="AHW15" s="61">
        <v>110</v>
      </c>
      <c r="AHX15" s="61">
        <v>110</v>
      </c>
      <c r="AHY15" s="61">
        <v>126</v>
      </c>
      <c r="AHZ15" s="61">
        <v>141</v>
      </c>
      <c r="AIA15" s="61">
        <v>110</v>
      </c>
      <c r="AIB15" s="61">
        <v>141</v>
      </c>
      <c r="AIC15" s="61">
        <v>110</v>
      </c>
      <c r="AID15" s="61">
        <v>141</v>
      </c>
      <c r="AIE15" s="61">
        <v>79</v>
      </c>
      <c r="AIF15" s="61">
        <v>0</v>
      </c>
      <c r="AIG15" s="61">
        <v>0</v>
      </c>
      <c r="AIH15" s="61">
        <v>0</v>
      </c>
      <c r="AII15" s="61">
        <v>0</v>
      </c>
      <c r="AIJ15" s="61">
        <v>0</v>
      </c>
      <c r="AIK15" s="61">
        <v>0</v>
      </c>
      <c r="AIL15" s="61">
        <v>0</v>
      </c>
      <c r="AIM15" s="61">
        <v>0</v>
      </c>
      <c r="AIN15" s="61">
        <v>0</v>
      </c>
      <c r="AIO15" s="61">
        <v>0</v>
      </c>
      <c r="AIP15" s="61">
        <v>0</v>
      </c>
      <c r="AIQ15" s="61">
        <v>0</v>
      </c>
      <c r="AIR15" s="61">
        <v>0</v>
      </c>
      <c r="AIS15" s="61">
        <v>0</v>
      </c>
      <c r="AIU15" s="61">
        <v>0</v>
      </c>
      <c r="AIV15" s="61">
        <v>0</v>
      </c>
      <c r="AIW15" s="61">
        <v>0</v>
      </c>
      <c r="AIX15" s="61">
        <v>0</v>
      </c>
      <c r="AIY15" s="61">
        <v>0</v>
      </c>
      <c r="AIZ15" s="61">
        <v>0</v>
      </c>
      <c r="AJA15" s="61">
        <v>0</v>
      </c>
      <c r="AJB15" s="61">
        <v>0</v>
      </c>
      <c r="AJC15" s="61">
        <v>0</v>
      </c>
      <c r="AJD15" s="61">
        <v>0</v>
      </c>
      <c r="AJE15" s="61">
        <v>0</v>
      </c>
      <c r="AJF15" s="61">
        <v>0</v>
      </c>
      <c r="AJG15" s="61">
        <v>0</v>
      </c>
      <c r="AJH15" s="61">
        <v>0</v>
      </c>
      <c r="AJI15" s="61">
        <v>0</v>
      </c>
      <c r="AJJ15" s="61">
        <v>0</v>
      </c>
      <c r="AJK15" s="61">
        <v>0</v>
      </c>
      <c r="AJL15" s="61">
        <v>0</v>
      </c>
      <c r="AJM15" s="61">
        <v>0</v>
      </c>
      <c r="AJN15" s="61">
        <v>0</v>
      </c>
      <c r="AJO15" s="61">
        <v>0</v>
      </c>
      <c r="AJP15" s="61">
        <v>0</v>
      </c>
      <c r="AJQ15" s="61">
        <v>0</v>
      </c>
      <c r="AJR15" s="61">
        <v>0</v>
      </c>
      <c r="AJS15" s="61">
        <v>0</v>
      </c>
      <c r="AJT15" s="61">
        <v>0</v>
      </c>
      <c r="AJU15" s="61">
        <v>0</v>
      </c>
      <c r="AJV15" s="61">
        <v>0</v>
      </c>
      <c r="AJW15" s="61">
        <v>0</v>
      </c>
      <c r="AJX15" s="61">
        <v>0</v>
      </c>
      <c r="AJY15" s="61">
        <v>0</v>
      </c>
      <c r="AJZ15" s="61">
        <v>0</v>
      </c>
      <c r="AKA15" s="61">
        <v>0</v>
      </c>
      <c r="AKB15" s="61">
        <v>0</v>
      </c>
      <c r="AKC15" s="61">
        <v>0</v>
      </c>
      <c r="AKD15" s="61">
        <v>0</v>
      </c>
      <c r="AKE15" s="61">
        <v>0</v>
      </c>
      <c r="AKF15" s="61">
        <v>0</v>
      </c>
      <c r="AKG15" s="61">
        <v>0</v>
      </c>
      <c r="AKH15" s="61">
        <v>0</v>
      </c>
      <c r="AKI15" s="61">
        <v>0</v>
      </c>
      <c r="AKJ15" s="61">
        <v>0</v>
      </c>
      <c r="AKK15" s="61">
        <v>0</v>
      </c>
      <c r="AKL15" s="61">
        <v>0</v>
      </c>
      <c r="AKM15" s="61">
        <v>231</v>
      </c>
      <c r="AKN15" s="61">
        <v>305</v>
      </c>
      <c r="AKO15" s="61">
        <v>280</v>
      </c>
      <c r="AKP15" s="61">
        <v>317</v>
      </c>
      <c r="AKQ15" s="61">
        <v>402</v>
      </c>
      <c r="AKR15" s="61">
        <v>231</v>
      </c>
      <c r="AKS15" s="61">
        <v>305</v>
      </c>
      <c r="AKT15" s="61">
        <v>341</v>
      </c>
      <c r="AKU15" s="61">
        <v>305</v>
      </c>
      <c r="AKV15" s="61">
        <v>268</v>
      </c>
      <c r="AKW15" s="61">
        <v>231</v>
      </c>
      <c r="AKX15" s="61">
        <v>366</v>
      </c>
      <c r="AKY15" s="61">
        <v>305</v>
      </c>
      <c r="AKZ15" s="61">
        <v>366</v>
      </c>
      <c r="ALA15" s="61">
        <v>305</v>
      </c>
      <c r="ALB15" s="61">
        <v>280</v>
      </c>
      <c r="ALC15" s="61">
        <v>280</v>
      </c>
      <c r="ALD15" s="61">
        <v>329</v>
      </c>
      <c r="ALE15" s="61">
        <v>256</v>
      </c>
      <c r="ALF15" s="61">
        <v>402</v>
      </c>
      <c r="ALG15" s="61">
        <v>0</v>
      </c>
      <c r="ALH15" s="61">
        <v>0</v>
      </c>
      <c r="ALI15" s="61">
        <v>0</v>
      </c>
      <c r="ALJ15" s="61">
        <v>0</v>
      </c>
      <c r="ALK15" s="61">
        <v>0</v>
      </c>
      <c r="ALL15" s="61">
        <v>4.34</v>
      </c>
      <c r="ALM15" s="61">
        <v>0</v>
      </c>
      <c r="ALN15" s="61">
        <v>0</v>
      </c>
      <c r="ALO15" s="61">
        <v>0</v>
      </c>
      <c r="ALP15" s="61">
        <v>0</v>
      </c>
      <c r="ALQ15" s="61">
        <v>7.76</v>
      </c>
      <c r="ALR15" s="61">
        <v>7.8</v>
      </c>
      <c r="ALS15" s="61">
        <v>7.67</v>
      </c>
      <c r="ALT15" s="61">
        <v>7.71</v>
      </c>
      <c r="ALU15" s="61">
        <v>7.99</v>
      </c>
      <c r="ALV15" s="61">
        <v>7.74</v>
      </c>
      <c r="ALW15" s="61">
        <v>7.88</v>
      </c>
      <c r="ALX15" s="61">
        <v>8.0399999999999991</v>
      </c>
      <c r="ALY15" s="61">
        <v>7.78</v>
      </c>
      <c r="ALZ15" s="61">
        <v>7.7</v>
      </c>
      <c r="AMA15" s="61">
        <v>7.73</v>
      </c>
      <c r="AMB15" s="61">
        <v>7.82</v>
      </c>
      <c r="AMC15" s="61">
        <v>7.64</v>
      </c>
      <c r="AMD15" s="61">
        <v>7.58</v>
      </c>
      <c r="AME15" s="61">
        <v>7.64</v>
      </c>
      <c r="AMF15" s="61">
        <v>7.7</v>
      </c>
      <c r="AMG15" s="61">
        <v>7.63</v>
      </c>
      <c r="AMH15" s="61">
        <v>7.66</v>
      </c>
      <c r="AMI15" s="61">
        <v>7.54</v>
      </c>
      <c r="AMJ15" s="61">
        <v>7.57</v>
      </c>
      <c r="AMO15" s="61">
        <v>-0.12</v>
      </c>
      <c r="AMP15" s="61">
        <v>-0.38</v>
      </c>
      <c r="AMQ15" s="61">
        <v>-0.04</v>
      </c>
      <c r="AMR15" s="61">
        <v>-0.13</v>
      </c>
      <c r="AMS15" s="61">
        <v>-0.26</v>
      </c>
      <c r="AMT15" s="61">
        <v>0.11</v>
      </c>
      <c r="AMU15" s="61">
        <v>-0.3</v>
      </c>
      <c r="AMV15" s="61">
        <v>-0.09</v>
      </c>
      <c r="AMW15" s="61">
        <v>-0.04</v>
      </c>
      <c r="AMX15" s="61">
        <v>0.28000000000000003</v>
      </c>
      <c r="AMY15" s="61">
        <v>-0.06</v>
      </c>
      <c r="AMZ15" s="61">
        <v>-0.23</v>
      </c>
      <c r="ANA15" s="61">
        <v>-0.16</v>
      </c>
      <c r="ANB15" s="61">
        <v>-0.15</v>
      </c>
      <c r="ANC15" s="61">
        <v>-0.46</v>
      </c>
      <c r="AND15" s="61">
        <v>-0.19</v>
      </c>
      <c r="ANE15" s="61">
        <v>-0.12</v>
      </c>
      <c r="ANF15" s="61">
        <v>-0.27</v>
      </c>
      <c r="ANG15" s="61">
        <v>0.18</v>
      </c>
      <c r="ANH15" s="61">
        <v>-0.2</v>
      </c>
      <c r="ANM15" s="61">
        <v>7.86</v>
      </c>
      <c r="ANN15" s="61">
        <v>8.07</v>
      </c>
      <c r="ANO15" s="61">
        <v>7.97</v>
      </c>
      <c r="ANP15" s="61">
        <v>7.9</v>
      </c>
      <c r="ANQ15" s="61">
        <v>7.6</v>
      </c>
      <c r="ANR15" s="61">
        <v>7.97</v>
      </c>
      <c r="ANS15" s="61">
        <v>7.97</v>
      </c>
      <c r="ANT15" s="61">
        <v>7.82</v>
      </c>
      <c r="ANU15" s="61">
        <v>8.0399999999999991</v>
      </c>
      <c r="ANV15" s="61">
        <v>7.94</v>
      </c>
      <c r="ANW15" s="61">
        <v>7.71</v>
      </c>
      <c r="ANX15" s="61">
        <v>7.67</v>
      </c>
      <c r="ANY15" s="61">
        <v>7.58</v>
      </c>
      <c r="ANZ15" s="61">
        <v>7.81</v>
      </c>
      <c r="AOA15" s="61">
        <v>7.88</v>
      </c>
      <c r="AOB15" s="61">
        <v>7.69</v>
      </c>
      <c r="AOC15" s="61">
        <v>7.63</v>
      </c>
      <c r="AOD15" s="61">
        <v>7.74</v>
      </c>
      <c r="AOE15" s="61">
        <v>7.53</v>
      </c>
      <c r="AOF15" s="61">
        <v>7.81</v>
      </c>
      <c r="AOK15" s="61">
        <v>-0.11</v>
      </c>
      <c r="AOL15" s="61">
        <v>-0.04</v>
      </c>
      <c r="AOM15" s="61">
        <v>-0.24</v>
      </c>
      <c r="AON15" s="61">
        <v>-0.1</v>
      </c>
      <c r="AOO15" s="61">
        <v>-0.08</v>
      </c>
      <c r="AOP15" s="61">
        <v>-0.15</v>
      </c>
      <c r="AOQ15" s="61">
        <v>-0.41</v>
      </c>
      <c r="AOR15" s="61">
        <v>-0.03</v>
      </c>
      <c r="AOS15" s="61">
        <v>-0.14000000000000001</v>
      </c>
      <c r="AOT15" s="61">
        <v>-0.33</v>
      </c>
      <c r="AOU15" s="61">
        <v>-0.17</v>
      </c>
      <c r="AOV15" s="61">
        <v>-0.25</v>
      </c>
      <c r="AOW15" s="61">
        <v>-0.28999999999999998</v>
      </c>
      <c r="AOX15" s="61">
        <v>-0.15</v>
      </c>
      <c r="AOY15" s="61">
        <v>-0.19</v>
      </c>
      <c r="AOZ15" s="61">
        <v>-0.11</v>
      </c>
      <c r="APA15" s="61">
        <v>-0.21</v>
      </c>
      <c r="APB15" s="61">
        <v>-0.25</v>
      </c>
      <c r="APC15" s="61">
        <v>-0.27</v>
      </c>
      <c r="APD15" s="61">
        <v>-0.18</v>
      </c>
      <c r="API15" s="61">
        <v>18802.599999999999</v>
      </c>
      <c r="APJ15" s="61">
        <v>0</v>
      </c>
      <c r="APK15" s="61">
        <v>3837.3</v>
      </c>
      <c r="APL15" s="61">
        <v>0</v>
      </c>
      <c r="APM15" s="61">
        <v>193</v>
      </c>
      <c r="APN15" s="61">
        <v>0.02</v>
      </c>
      <c r="APO15" s="61">
        <v>0.02</v>
      </c>
      <c r="APP15" s="61">
        <v>150</v>
      </c>
      <c r="APQ15" s="61">
        <v>1.04</v>
      </c>
      <c r="APR15" s="61">
        <v>1.04</v>
      </c>
      <c r="APS15" s="61">
        <v>10065</v>
      </c>
      <c r="APT15" s="61" t="s">
        <v>7682</v>
      </c>
      <c r="APU15" s="61" t="s">
        <v>7724</v>
      </c>
      <c r="APV15" s="61" t="s">
        <v>7725</v>
      </c>
      <c r="APW15" s="61" t="s">
        <v>7725</v>
      </c>
      <c r="APX15" s="61" t="s">
        <v>7725</v>
      </c>
      <c r="APY15" s="61" t="s">
        <v>7749</v>
      </c>
      <c r="APZ15" s="61" t="s">
        <v>7725</v>
      </c>
      <c r="AQA15" s="61" t="s">
        <v>7727</v>
      </c>
      <c r="AQB15" s="61" t="s">
        <v>7725</v>
      </c>
      <c r="AQC15" s="61" t="s">
        <v>7727</v>
      </c>
      <c r="AQD15" s="61" t="s">
        <v>7725</v>
      </c>
      <c r="AQE15" s="61" t="s">
        <v>7725</v>
      </c>
      <c r="AQF15" s="61" t="s">
        <v>7725</v>
      </c>
      <c r="AQG15" s="61" t="s">
        <v>7725</v>
      </c>
      <c r="AQH15" s="61" t="s">
        <v>7728</v>
      </c>
      <c r="AQI15" s="61" t="s">
        <v>7726</v>
      </c>
      <c r="AQJ15" s="61" t="s">
        <v>7725</v>
      </c>
      <c r="AQK15" s="61" t="s">
        <v>7729</v>
      </c>
      <c r="AQL15" s="61" t="s">
        <v>7725</v>
      </c>
      <c r="AQM15" s="61" t="s">
        <v>7729</v>
      </c>
      <c r="AQN15" s="61" t="s">
        <v>7727</v>
      </c>
      <c r="AQO15" s="61" t="s">
        <v>7725</v>
      </c>
      <c r="AQP15" s="61" t="s">
        <v>7725</v>
      </c>
      <c r="AQQ15" s="61" t="s">
        <v>7730</v>
      </c>
      <c r="AQR15" s="61" t="s">
        <v>7725</v>
      </c>
      <c r="AQS15" s="61" t="s">
        <v>7750</v>
      </c>
      <c r="AQT15" s="61" t="s">
        <v>7725</v>
      </c>
      <c r="AQU15" s="61" t="s">
        <v>7725</v>
      </c>
      <c r="AQV15" s="61" t="s">
        <v>7731</v>
      </c>
      <c r="AQW15" s="61" t="s">
        <v>7725</v>
      </c>
      <c r="AQX15" s="61" t="s">
        <v>24</v>
      </c>
      <c r="AQY15" s="61">
        <v>18.3</v>
      </c>
      <c r="AQZ15" s="61">
        <v>16.2</v>
      </c>
      <c r="ARA15" s="61">
        <v>19.8</v>
      </c>
      <c r="ARB15" s="61">
        <v>19.5</v>
      </c>
      <c r="ARC15" s="61">
        <v>18.899999999999999</v>
      </c>
      <c r="ARD15" s="61">
        <v>17.899999999999999</v>
      </c>
      <c r="ARE15" s="61">
        <v>18.2</v>
      </c>
      <c r="ARF15" s="61">
        <v>17.3</v>
      </c>
      <c r="ARG15" s="61">
        <v>17.7</v>
      </c>
      <c r="ARH15" s="61">
        <v>17.7</v>
      </c>
      <c r="ARI15" s="61">
        <v>21.4</v>
      </c>
      <c r="ARJ15" s="61">
        <v>14.4</v>
      </c>
      <c r="ARK15" s="61">
        <v>16.899999999999999</v>
      </c>
      <c r="ARL15" s="61">
        <v>15.8</v>
      </c>
      <c r="ARM15" s="61">
        <v>19.399999999999999</v>
      </c>
      <c r="ARN15" s="61">
        <v>19.100000000000001</v>
      </c>
      <c r="ARO15" s="61">
        <v>16.3</v>
      </c>
      <c r="ARP15" s="61">
        <v>17.2</v>
      </c>
      <c r="ARQ15" s="61">
        <v>15.4</v>
      </c>
      <c r="ARR15" s="61">
        <v>20.399999999999999</v>
      </c>
      <c r="ARS15" s="61">
        <v>21.2</v>
      </c>
      <c r="ART15" s="61">
        <v>0</v>
      </c>
      <c r="ARU15" s="61">
        <v>0</v>
      </c>
      <c r="ARV15" s="61">
        <v>0</v>
      </c>
      <c r="ARW15" s="61">
        <v>0</v>
      </c>
      <c r="ARX15" s="61">
        <v>22.7</v>
      </c>
      <c r="ARY15" s="61">
        <v>14.5</v>
      </c>
      <c r="ARZ15" s="61">
        <v>525</v>
      </c>
      <c r="ATE15" s="61">
        <v>-1</v>
      </c>
      <c r="ATF15" s="61">
        <v>3</v>
      </c>
      <c r="ATG15" s="61">
        <v>1</v>
      </c>
      <c r="ATH15" s="61" t="s">
        <v>7714</v>
      </c>
      <c r="ATI15" s="61">
        <v>1E-4</v>
      </c>
      <c r="ATJ15" s="61">
        <v>1607949956000</v>
      </c>
      <c r="ATK15" s="61">
        <v>1</v>
      </c>
      <c r="ATL15" s="61">
        <v>1</v>
      </c>
      <c r="ATM15" s="61">
        <v>0.16370000000000001</v>
      </c>
      <c r="ATN15" s="61">
        <v>1</v>
      </c>
      <c r="ATO15" s="61" t="s">
        <v>7714</v>
      </c>
      <c r="ATP15" s="61">
        <v>3190</v>
      </c>
      <c r="ATQ15" s="61">
        <v>1</v>
      </c>
      <c r="ATR15" s="61">
        <v>1607472000000</v>
      </c>
      <c r="ATS15" s="61" t="s">
        <v>7714</v>
      </c>
      <c r="ATT15" s="61" t="s">
        <v>7714</v>
      </c>
      <c r="ATU15" s="61" t="s">
        <v>7714</v>
      </c>
      <c r="ATV15" s="61">
        <v>0.03</v>
      </c>
      <c r="ATW15" s="61">
        <v>5.72</v>
      </c>
      <c r="ATX15" s="61">
        <v>15</v>
      </c>
      <c r="ATZ15" s="61">
        <v>2</v>
      </c>
      <c r="AUA15" s="61">
        <v>6.9999999999999999E-4</v>
      </c>
      <c r="AUB15" s="61">
        <v>1</v>
      </c>
      <c r="AUC15" s="61">
        <v>1</v>
      </c>
      <c r="AUD15" s="61">
        <v>1</v>
      </c>
      <c r="AUE15" s="61">
        <v>2</v>
      </c>
      <c r="AUG15" s="61">
        <v>0</v>
      </c>
      <c r="AUH15" s="61">
        <v>1894</v>
      </c>
      <c r="AUI15" s="61">
        <v>13</v>
      </c>
      <c r="AUJ15" s="61">
        <v>3.2300000000000002E-2</v>
      </c>
      <c r="AUK15" s="61">
        <v>1</v>
      </c>
      <c r="AUL15" s="61">
        <v>1607943600000</v>
      </c>
      <c r="AUM15" s="61">
        <v>2</v>
      </c>
      <c r="AUN15" s="61">
        <v>1</v>
      </c>
      <c r="AUO15" s="61">
        <v>2</v>
      </c>
      <c r="AUP15" s="61">
        <v>3.03</v>
      </c>
      <c r="AUQ15" s="61">
        <v>3</v>
      </c>
      <c r="AUR15" s="61">
        <v>1015635</v>
      </c>
      <c r="AUS15" s="61">
        <v>1</v>
      </c>
      <c r="AUT15" s="61">
        <v>1</v>
      </c>
      <c r="AUU15" s="61">
        <v>6192</v>
      </c>
      <c r="AUV15" s="61">
        <v>1</v>
      </c>
      <c r="AUW15" s="61">
        <v>15.2</v>
      </c>
      <c r="AUX15" s="61">
        <v>145</v>
      </c>
      <c r="AUY15" s="61">
        <v>0.05</v>
      </c>
      <c r="AUZ15" s="61">
        <v>3.8600000000000002E-2</v>
      </c>
      <c r="AVE15" s="61" t="s">
        <v>7683</v>
      </c>
      <c r="AVF15" s="61">
        <v>50</v>
      </c>
      <c r="AVH15" s="61">
        <v>0</v>
      </c>
      <c r="AVI15" s="61">
        <v>0</v>
      </c>
      <c r="AVJ15" s="61">
        <v>4026</v>
      </c>
      <c r="AVK15" s="61">
        <v>8.58</v>
      </c>
      <c r="AVL15" s="61">
        <v>2</v>
      </c>
      <c r="AVM15" s="61">
        <v>2</v>
      </c>
      <c r="AVO15" s="61">
        <v>50.01</v>
      </c>
      <c r="AVP15" s="61">
        <v>50.01</v>
      </c>
      <c r="AVQ15" s="61">
        <v>50.02</v>
      </c>
      <c r="AVR15" s="61">
        <v>50.01</v>
      </c>
      <c r="AVS15" s="61">
        <v>0</v>
      </c>
      <c r="AVT15" s="61">
        <v>0</v>
      </c>
      <c r="AVU15" s="61">
        <v>0</v>
      </c>
      <c r="AVV15" s="61">
        <v>0</v>
      </c>
      <c r="AVW15" s="61">
        <v>0</v>
      </c>
      <c r="AVY15" s="61">
        <v>0</v>
      </c>
      <c r="AWA15" s="61">
        <v>0</v>
      </c>
      <c r="AWB15" s="61">
        <v>0</v>
      </c>
      <c r="AWC15" s="61">
        <v>0</v>
      </c>
      <c r="AWD15" s="61">
        <v>0</v>
      </c>
      <c r="AWE15" s="61">
        <v>0</v>
      </c>
      <c r="AWF15" s="61">
        <v>0</v>
      </c>
      <c r="AWG15" s="61">
        <v>0</v>
      </c>
      <c r="AWH15" s="61">
        <v>0</v>
      </c>
      <c r="AWJ15" s="61">
        <v>0</v>
      </c>
      <c r="AWK15" s="61">
        <v>0</v>
      </c>
      <c r="AWL15" s="61">
        <v>0</v>
      </c>
      <c r="AWM15" s="61">
        <v>0</v>
      </c>
      <c r="AWN15" s="61">
        <v>0</v>
      </c>
      <c r="AWO15" s="61">
        <v>0</v>
      </c>
      <c r="AWP15" s="61">
        <v>0</v>
      </c>
      <c r="AWQ15" s="61">
        <v>0</v>
      </c>
      <c r="AWR15" s="61">
        <v>0</v>
      </c>
      <c r="AWS15" s="61">
        <v>0</v>
      </c>
      <c r="AWT15" s="61">
        <v>1</v>
      </c>
      <c r="AXA15" s="61">
        <v>0</v>
      </c>
      <c r="AXB15" s="61">
        <v>0</v>
      </c>
      <c r="AXC15" s="61">
        <v>12</v>
      </c>
      <c r="AXD15" s="61">
        <v>5</v>
      </c>
      <c r="AXE15" s="61">
        <v>16</v>
      </c>
      <c r="AXF15" s="61">
        <v>0</v>
      </c>
      <c r="AXG15" s="61">
        <v>0</v>
      </c>
      <c r="AXH15" s="61">
        <v>8</v>
      </c>
      <c r="AXI15" s="61">
        <v>40</v>
      </c>
      <c r="AXJ15" s="61">
        <v>0</v>
      </c>
      <c r="AXL15" s="61">
        <v>20</v>
      </c>
      <c r="AXM15" s="61">
        <v>1</v>
      </c>
      <c r="AXN15" s="61">
        <v>0</v>
      </c>
      <c r="AXO15" s="61">
        <v>970</v>
      </c>
      <c r="AXP15" s="61">
        <v>40</v>
      </c>
      <c r="AXQ15" s="61">
        <v>0</v>
      </c>
      <c r="AXR15" s="61">
        <v>0</v>
      </c>
      <c r="AXS15" s="61">
        <v>0</v>
      </c>
      <c r="AXT15" s="61">
        <v>0</v>
      </c>
      <c r="AXU15" s="61">
        <v>0</v>
      </c>
      <c r="AXV15" s="61">
        <v>0</v>
      </c>
      <c r="AXW15" s="61">
        <v>0</v>
      </c>
      <c r="AXX15" s="61">
        <v>0</v>
      </c>
      <c r="AXY15" s="61">
        <v>9</v>
      </c>
      <c r="AXZ15" s="61">
        <v>0</v>
      </c>
      <c r="AYA15" s="61">
        <v>1</v>
      </c>
      <c r="AYB15" s="61">
        <v>1</v>
      </c>
      <c r="AYC15" s="61">
        <v>1</v>
      </c>
      <c r="AYD15" s="61">
        <v>1.4</v>
      </c>
      <c r="AYE15" s="61">
        <v>1.5</v>
      </c>
      <c r="AYF15" s="61">
        <v>20</v>
      </c>
      <c r="AYG15" s="61">
        <v>80</v>
      </c>
      <c r="AYH15" s="61">
        <v>60</v>
      </c>
      <c r="AYI15" s="61">
        <v>30</v>
      </c>
      <c r="AYJ15" s="61">
        <v>30</v>
      </c>
      <c r="AYK15" s="61">
        <v>60</v>
      </c>
      <c r="AYL15" s="61">
        <v>30</v>
      </c>
      <c r="AYM15" s="61">
        <v>30</v>
      </c>
      <c r="AYN15" s="61">
        <v>0</v>
      </c>
      <c r="AYO15" s="61">
        <v>2</v>
      </c>
      <c r="AYP15" s="61">
        <v>20</v>
      </c>
      <c r="AYQ15" s="61">
        <v>15</v>
      </c>
      <c r="AYR15" s="61">
        <v>80</v>
      </c>
      <c r="AYS15" s="61">
        <v>1</v>
      </c>
      <c r="AYT15" s="61">
        <v>0</v>
      </c>
      <c r="AYU15" s="61">
        <v>11</v>
      </c>
      <c r="AYV15" s="61">
        <v>1</v>
      </c>
      <c r="AYW15" s="61">
        <v>0</v>
      </c>
      <c r="AYX15" s="61">
        <v>0</v>
      </c>
      <c r="AYY15" s="61">
        <v>0</v>
      </c>
      <c r="AYZ15" s="61">
        <v>0</v>
      </c>
      <c r="AZA15" s="61">
        <v>7</v>
      </c>
      <c r="AZF15" s="61">
        <v>500</v>
      </c>
      <c r="AZG15" s="61">
        <v>7000</v>
      </c>
      <c r="AZH15" s="61">
        <v>300</v>
      </c>
      <c r="AZI15" s="61">
        <v>1150</v>
      </c>
      <c r="AZK15" s="61">
        <v>1800</v>
      </c>
      <c r="AZU15" s="61">
        <v>0</v>
      </c>
      <c r="AZZ15" s="61">
        <v>0</v>
      </c>
      <c r="BAA15" s="61">
        <v>0</v>
      </c>
      <c r="BAB15" s="61">
        <v>0</v>
      </c>
      <c r="BAC15" s="61">
        <v>0</v>
      </c>
      <c r="BAD15" s="61">
        <v>25</v>
      </c>
      <c r="BAE15" s="61">
        <v>0</v>
      </c>
      <c r="BAF15" s="61">
        <v>0</v>
      </c>
      <c r="BAG15" s="61">
        <v>2</v>
      </c>
      <c r="BAH15" s="61">
        <v>2</v>
      </c>
      <c r="BAI15" s="61">
        <v>20</v>
      </c>
      <c r="BAJ15" s="61">
        <v>25</v>
      </c>
      <c r="BAK15" s="61">
        <v>35</v>
      </c>
      <c r="BAQ15" s="61">
        <v>0</v>
      </c>
      <c r="BAR15" s="61">
        <v>0</v>
      </c>
      <c r="BAS15" s="61">
        <v>0</v>
      </c>
      <c r="BAT15" s="61">
        <v>120</v>
      </c>
      <c r="BAU15" s="61">
        <v>0</v>
      </c>
      <c r="BAV15" s="61">
        <v>2</v>
      </c>
      <c r="BAW15" s="61">
        <v>2</v>
      </c>
      <c r="BAX15" s="61">
        <v>2</v>
      </c>
      <c r="BAY15" s="61">
        <v>2</v>
      </c>
      <c r="BAZ15" s="61">
        <v>60</v>
      </c>
      <c r="BBA15" s="61">
        <v>60</v>
      </c>
      <c r="BBB15" s="61">
        <v>60</v>
      </c>
      <c r="BBC15" s="61">
        <v>60</v>
      </c>
      <c r="BBD15" s="61">
        <v>1</v>
      </c>
      <c r="BBE15" s="61">
        <v>50</v>
      </c>
      <c r="BBF15" s="61">
        <v>50</v>
      </c>
      <c r="BBH15" s="61">
        <v>0</v>
      </c>
      <c r="BBI15" s="61">
        <v>0</v>
      </c>
      <c r="BBK15" s="61">
        <v>-600</v>
      </c>
      <c r="BBL15" s="61">
        <v>-600</v>
      </c>
      <c r="BBM15" s="61">
        <v>6</v>
      </c>
      <c r="BBN15" s="61">
        <v>0</v>
      </c>
      <c r="BBO15" s="61">
        <v>50</v>
      </c>
      <c r="BBP15" s="61">
        <v>1500</v>
      </c>
      <c r="BBQ15" s="61">
        <v>5.6</v>
      </c>
      <c r="BBR15" s="61">
        <v>6.7</v>
      </c>
      <c r="BBS15" s="61">
        <v>6.9</v>
      </c>
      <c r="BBT15" s="61">
        <v>0.1</v>
      </c>
      <c r="BBU15" s="61">
        <v>3</v>
      </c>
      <c r="BBV15" s="61">
        <v>0.1</v>
      </c>
      <c r="BBW15" s="61">
        <v>0</v>
      </c>
      <c r="BBX15" s="61">
        <v>1</v>
      </c>
      <c r="BBY15" s="61">
        <v>0</v>
      </c>
      <c r="BBZ15" s="61">
        <v>500</v>
      </c>
      <c r="BCA15" s="61">
        <v>7000</v>
      </c>
      <c r="BCB15" s="61">
        <v>70</v>
      </c>
      <c r="BCC15" s="61">
        <v>-500</v>
      </c>
      <c r="BCF15" s="61">
        <v>2.5</v>
      </c>
      <c r="BCH15" s="61">
        <v>0</v>
      </c>
      <c r="BCI15" s="61">
        <v>0</v>
      </c>
      <c r="BCJ15" s="61">
        <v>0.2</v>
      </c>
      <c r="BCK15" s="61">
        <v>4.2</v>
      </c>
      <c r="BCM15" s="61">
        <v>10</v>
      </c>
      <c r="BCN15" s="61">
        <v>0</v>
      </c>
      <c r="BCR15" s="61">
        <v>0</v>
      </c>
      <c r="BCT15" s="61">
        <v>5</v>
      </c>
      <c r="BCU15" s="61">
        <v>5</v>
      </c>
      <c r="BCV15" s="61">
        <v>5</v>
      </c>
      <c r="BCW15" s="61">
        <v>5</v>
      </c>
      <c r="BCX15" s="61">
        <v>5</v>
      </c>
      <c r="BCY15" s="61">
        <v>60</v>
      </c>
      <c r="BCZ15" s="61">
        <v>28</v>
      </c>
      <c r="BDA15" s="61">
        <v>40</v>
      </c>
      <c r="BDB15" s="61">
        <v>30</v>
      </c>
      <c r="BDC15" s="61">
        <v>50</v>
      </c>
      <c r="BDD15" s="61">
        <v>180</v>
      </c>
      <c r="BDE15" s="61">
        <v>28</v>
      </c>
      <c r="BDF15" s="61">
        <v>40</v>
      </c>
      <c r="BDG15" s="61">
        <v>0</v>
      </c>
      <c r="BDH15" s="61">
        <v>100</v>
      </c>
      <c r="BDI15" s="61">
        <v>0</v>
      </c>
      <c r="BDJ15" s="61">
        <v>0</v>
      </c>
      <c r="BDK15" s="61">
        <v>100</v>
      </c>
      <c r="BDL15" s="61">
        <v>0</v>
      </c>
      <c r="BDM15" s="61">
        <v>20</v>
      </c>
      <c r="BDN15" s="61">
        <v>2</v>
      </c>
      <c r="BDO15" s="61">
        <v>0</v>
      </c>
      <c r="BDP15" s="61">
        <v>0</v>
      </c>
      <c r="BDQ15" s="61">
        <v>0</v>
      </c>
      <c r="BDR15" s="61">
        <v>0</v>
      </c>
      <c r="BDS15" s="61">
        <v>0</v>
      </c>
      <c r="BDT15" s="61">
        <v>100</v>
      </c>
      <c r="BDU15" s="61">
        <v>0</v>
      </c>
      <c r="BDV15" s="61">
        <v>0</v>
      </c>
      <c r="BDW15" s="61">
        <v>100</v>
      </c>
      <c r="BDX15" s="61">
        <v>0</v>
      </c>
      <c r="BDY15" s="61">
        <v>10</v>
      </c>
      <c r="BDZ15" s="61">
        <v>2</v>
      </c>
      <c r="BEA15" s="61">
        <v>10</v>
      </c>
      <c r="BEB15" s="61">
        <v>2</v>
      </c>
      <c r="BEC15" s="61">
        <v>1</v>
      </c>
      <c r="BED15" s="61">
        <v>1</v>
      </c>
      <c r="BEE15" s="61">
        <v>0</v>
      </c>
      <c r="BEF15" s="61">
        <v>0</v>
      </c>
      <c r="BEG15" s="61">
        <v>0</v>
      </c>
      <c r="BEH15" s="61">
        <v>100</v>
      </c>
      <c r="BEI15" s="61">
        <v>0</v>
      </c>
      <c r="BEJ15" s="61">
        <v>0</v>
      </c>
      <c r="BEK15" s="61">
        <v>100</v>
      </c>
      <c r="BEL15" s="61">
        <v>0</v>
      </c>
      <c r="BEM15" s="61">
        <v>10</v>
      </c>
      <c r="BEN15" s="61">
        <v>2</v>
      </c>
      <c r="BEO15" s="61">
        <v>10</v>
      </c>
      <c r="BEP15" s="61">
        <v>2</v>
      </c>
      <c r="BEQ15" s="61">
        <v>1</v>
      </c>
      <c r="BER15" s="61">
        <v>1</v>
      </c>
      <c r="BES15" s="61">
        <v>0</v>
      </c>
      <c r="BET15" s="61">
        <v>100</v>
      </c>
      <c r="BEU15" s="61">
        <v>10</v>
      </c>
      <c r="BEV15" s="61">
        <v>-100</v>
      </c>
      <c r="BEW15" s="61">
        <v>10</v>
      </c>
      <c r="BEX15" s="61">
        <v>250</v>
      </c>
      <c r="BEY15" s="61">
        <v>-250</v>
      </c>
      <c r="BEZ15" s="61">
        <v>0</v>
      </c>
      <c r="BFA15" s="61">
        <v>0</v>
      </c>
      <c r="BFB15" s="61">
        <v>0</v>
      </c>
      <c r="BFC15" s="61">
        <v>0</v>
      </c>
      <c r="BFD15" s="61">
        <v>0</v>
      </c>
      <c r="BFE15" s="61">
        <v>0</v>
      </c>
      <c r="BFF15" s="61">
        <v>0</v>
      </c>
      <c r="BFG15" s="61">
        <v>0</v>
      </c>
      <c r="BFH15" s="61">
        <v>0</v>
      </c>
      <c r="BFI15" s="61">
        <v>10</v>
      </c>
      <c r="BFJ15" s="61">
        <v>0</v>
      </c>
      <c r="BFK15" s="61">
        <v>4</v>
      </c>
      <c r="BFL15" s="61">
        <v>0</v>
      </c>
      <c r="BXX15" s="61">
        <v>0</v>
      </c>
      <c r="BXY15" s="61">
        <v>5</v>
      </c>
      <c r="BXZ15" s="61">
        <v>0</v>
      </c>
      <c r="BYA15" s="61">
        <v>0</v>
      </c>
      <c r="BYB15" s="61">
        <v>0</v>
      </c>
      <c r="BYC15" s="61">
        <v>0</v>
      </c>
      <c r="BYD15" s="61">
        <v>0</v>
      </c>
      <c r="BYE15" s="61">
        <v>0</v>
      </c>
      <c r="BYF15" s="61">
        <v>2</v>
      </c>
      <c r="BYG15" s="61">
        <v>0</v>
      </c>
      <c r="BYH15" s="61">
        <v>0</v>
      </c>
      <c r="BYI15" s="61">
        <v>0</v>
      </c>
      <c r="BYJ15" s="61">
        <v>0</v>
      </c>
      <c r="BYK15" s="61">
        <v>0</v>
      </c>
      <c r="BYL15" s="61">
        <v>0</v>
      </c>
      <c r="BYM15" s="61">
        <v>2</v>
      </c>
      <c r="BYN15" s="61">
        <v>0</v>
      </c>
      <c r="BYO15" s="61">
        <v>0</v>
      </c>
      <c r="BYP15" s="61">
        <v>0</v>
      </c>
      <c r="BYQ15" s="61">
        <v>0</v>
      </c>
      <c r="BYR15" s="61">
        <v>0</v>
      </c>
      <c r="BYS15" s="61">
        <v>0</v>
      </c>
      <c r="BYT15" s="61">
        <v>2</v>
      </c>
      <c r="BYU15" s="61">
        <v>0</v>
      </c>
      <c r="BYV15" s="61">
        <v>0</v>
      </c>
      <c r="BYW15" s="61">
        <v>0</v>
      </c>
      <c r="BYX15" s="61">
        <v>0</v>
      </c>
      <c r="BYY15" s="61">
        <v>0</v>
      </c>
      <c r="BYZ15" s="61">
        <v>0</v>
      </c>
      <c r="BZA15" s="61">
        <v>2</v>
      </c>
      <c r="BZB15" s="61">
        <v>0</v>
      </c>
      <c r="BZC15" s="61">
        <v>0</v>
      </c>
      <c r="BZD15" s="61">
        <v>0</v>
      </c>
      <c r="BZE15" s="61">
        <v>0</v>
      </c>
      <c r="BZF15" s="61">
        <v>0</v>
      </c>
      <c r="BZG15" s="61">
        <v>0</v>
      </c>
      <c r="BZH15" s="61">
        <v>2</v>
      </c>
      <c r="BZI15" s="61">
        <v>0</v>
      </c>
      <c r="BZJ15" s="61">
        <v>0</v>
      </c>
      <c r="BZK15" s="61">
        <v>0</v>
      </c>
      <c r="BZL15" s="61">
        <v>0</v>
      </c>
      <c r="BZM15" s="61">
        <v>0</v>
      </c>
      <c r="BZN15" s="61">
        <v>0</v>
      </c>
      <c r="BZO15" s="61">
        <v>2</v>
      </c>
      <c r="BZP15" s="61">
        <v>0</v>
      </c>
      <c r="BZQ15" s="61">
        <v>0</v>
      </c>
      <c r="BZR15" s="61">
        <v>0</v>
      </c>
      <c r="BZS15" s="61">
        <v>0</v>
      </c>
      <c r="BZT15" s="61">
        <v>0</v>
      </c>
      <c r="BZU15" s="61">
        <v>1</v>
      </c>
      <c r="BZV15" s="61">
        <v>0</v>
      </c>
      <c r="BZW15" s="61">
        <v>0</v>
      </c>
      <c r="BZX15" s="61">
        <v>2</v>
      </c>
      <c r="BZY15" s="61">
        <v>0</v>
      </c>
      <c r="BZZ15" s="61">
        <v>0</v>
      </c>
      <c r="CAA15" s="61">
        <v>0</v>
      </c>
      <c r="CAB15" s="61">
        <v>0</v>
      </c>
      <c r="CAC15" s="61">
        <v>0</v>
      </c>
      <c r="CAD15" s="61">
        <v>6</v>
      </c>
      <c r="CAE15" s="61">
        <v>0</v>
      </c>
      <c r="CAF15" s="61">
        <v>1</v>
      </c>
      <c r="CAG15" s="61">
        <v>0</v>
      </c>
      <c r="CAH15" s="61">
        <v>0</v>
      </c>
      <c r="CAI15" s="61">
        <v>2</v>
      </c>
      <c r="CAJ15" s="61">
        <v>0</v>
      </c>
      <c r="CAK15" s="61">
        <v>0</v>
      </c>
      <c r="CAL15" s="61">
        <v>0</v>
      </c>
      <c r="CAM15" s="61">
        <v>0</v>
      </c>
      <c r="CAN15" s="61">
        <v>0</v>
      </c>
      <c r="CAO15" s="61">
        <v>400</v>
      </c>
      <c r="CAP15" s="61">
        <v>0</v>
      </c>
      <c r="CAQ15" s="61">
        <v>1</v>
      </c>
      <c r="CAR15" s="61">
        <v>0</v>
      </c>
      <c r="CAS15" s="61">
        <v>0</v>
      </c>
      <c r="CAT15" s="61">
        <v>3</v>
      </c>
      <c r="CAU15" s="61">
        <v>0</v>
      </c>
      <c r="CAV15" s="61">
        <v>0</v>
      </c>
      <c r="CAW15" s="61">
        <v>0</v>
      </c>
      <c r="CAX15" s="61">
        <v>0</v>
      </c>
      <c r="CAY15" s="61">
        <v>0</v>
      </c>
      <c r="CAZ15" s="61">
        <v>30</v>
      </c>
      <c r="CBA15" s="61">
        <v>0</v>
      </c>
      <c r="CBB15" s="61">
        <v>0</v>
      </c>
      <c r="CBC15" s="61">
        <v>5</v>
      </c>
      <c r="CBD15" s="61">
        <v>0</v>
      </c>
      <c r="CBE15" s="61">
        <v>0</v>
      </c>
      <c r="CBF15" s="61">
        <v>0</v>
      </c>
      <c r="CBG15" s="61">
        <v>0</v>
      </c>
      <c r="CBH15" s="61">
        <v>0</v>
      </c>
      <c r="CBI15" s="61">
        <v>1</v>
      </c>
      <c r="CBJ15" s="61">
        <v>0</v>
      </c>
      <c r="CBK15" s="61">
        <v>0</v>
      </c>
      <c r="CBL15" s="61">
        <v>3</v>
      </c>
      <c r="CBM15" s="61">
        <v>0</v>
      </c>
      <c r="CBN15" s="61">
        <v>0</v>
      </c>
      <c r="CBO15" s="61">
        <v>0</v>
      </c>
      <c r="CBP15" s="61">
        <v>0</v>
      </c>
      <c r="CBQ15" s="61">
        <v>0</v>
      </c>
      <c r="CBR15" s="61">
        <v>30</v>
      </c>
      <c r="CBS15" s="61">
        <v>0</v>
      </c>
      <c r="CBT15" s="61">
        <v>1</v>
      </c>
      <c r="CBU15" s="61">
        <v>0</v>
      </c>
      <c r="CBV15" s="61">
        <v>0</v>
      </c>
      <c r="CBW15" s="61">
        <v>3</v>
      </c>
      <c r="CBX15" s="61">
        <v>0</v>
      </c>
      <c r="CBY15" s="61">
        <v>0</v>
      </c>
      <c r="CBZ15" s="61">
        <v>0</v>
      </c>
      <c r="CCA15" s="61">
        <v>0</v>
      </c>
      <c r="CCB15" s="61">
        <v>0</v>
      </c>
      <c r="CCC15" s="61">
        <v>30</v>
      </c>
      <c r="CCD15" s="61">
        <v>0</v>
      </c>
      <c r="CCE15" s="61">
        <v>0</v>
      </c>
      <c r="CCF15" s="61">
        <v>0</v>
      </c>
      <c r="CCG15" s="61">
        <v>0</v>
      </c>
      <c r="CCH15" s="61">
        <v>0</v>
      </c>
      <c r="CCI15" s="61">
        <v>0</v>
      </c>
      <c r="CCJ15" s="61">
        <v>0</v>
      </c>
      <c r="CCK15" s="61">
        <v>0</v>
      </c>
      <c r="CCL15" s="61">
        <v>0</v>
      </c>
      <c r="CCM15" s="61">
        <v>0</v>
      </c>
      <c r="CCN15" s="61">
        <v>0</v>
      </c>
      <c r="CCO15" s="61">
        <v>0</v>
      </c>
      <c r="CCP15" s="61">
        <v>0</v>
      </c>
      <c r="CCQ15" s="61">
        <v>0</v>
      </c>
      <c r="CCR15" s="61">
        <v>0</v>
      </c>
      <c r="CCS15" s="61">
        <v>0</v>
      </c>
      <c r="CCT15" s="61">
        <v>0</v>
      </c>
      <c r="CCU15" s="61">
        <v>0</v>
      </c>
      <c r="CCV15" s="61">
        <v>0</v>
      </c>
      <c r="CCW15" s="61">
        <v>0</v>
      </c>
      <c r="CCX15" s="61">
        <v>0</v>
      </c>
      <c r="CCY15" s="61">
        <v>0</v>
      </c>
      <c r="CCZ15" s="61">
        <v>0</v>
      </c>
      <c r="CDA15" s="61">
        <v>0</v>
      </c>
      <c r="CDB15" s="61">
        <v>0</v>
      </c>
      <c r="CDC15" s="61">
        <v>0</v>
      </c>
      <c r="CDD15" s="61">
        <v>0</v>
      </c>
      <c r="CDE15" s="61">
        <v>0</v>
      </c>
      <c r="CDF15" s="61">
        <v>0</v>
      </c>
      <c r="CDG15" s="61">
        <v>0</v>
      </c>
      <c r="CDH15" s="61">
        <v>0</v>
      </c>
      <c r="CDI15" s="61">
        <v>0</v>
      </c>
      <c r="CDJ15" s="61">
        <v>0</v>
      </c>
      <c r="CDK15" s="61">
        <v>0</v>
      </c>
      <c r="CDL15" s="61">
        <v>0</v>
      </c>
      <c r="CDM15" s="61">
        <v>0</v>
      </c>
      <c r="CDN15" s="61">
        <v>0</v>
      </c>
      <c r="CDO15" s="61">
        <v>0</v>
      </c>
      <c r="CDP15" s="61">
        <v>0</v>
      </c>
      <c r="CDQ15" s="61">
        <v>0</v>
      </c>
      <c r="CDR15" s="61">
        <v>0</v>
      </c>
      <c r="CDS15" s="61">
        <v>0</v>
      </c>
      <c r="CDT15" s="61">
        <v>0</v>
      </c>
      <c r="CDU15" s="61">
        <v>0</v>
      </c>
      <c r="CDV15" s="61">
        <v>0</v>
      </c>
      <c r="CDW15" s="61">
        <v>0</v>
      </c>
      <c r="CDX15" s="61">
        <v>0</v>
      </c>
      <c r="CDY15" s="61">
        <v>0</v>
      </c>
      <c r="CDZ15" s="61">
        <v>0</v>
      </c>
      <c r="CEA15" s="61">
        <v>0</v>
      </c>
      <c r="CEB15" s="61">
        <v>0</v>
      </c>
      <c r="CEC15" s="61">
        <v>0</v>
      </c>
      <c r="CED15" s="61">
        <v>0</v>
      </c>
      <c r="CEE15" s="61">
        <v>0</v>
      </c>
      <c r="CEF15" s="61">
        <v>0</v>
      </c>
      <c r="CEG15" s="61">
        <v>0</v>
      </c>
      <c r="CEH15" s="61">
        <v>0</v>
      </c>
      <c r="CEI15" s="61">
        <v>0</v>
      </c>
      <c r="CEJ15" s="61">
        <v>0</v>
      </c>
      <c r="CEK15" s="61">
        <v>0</v>
      </c>
      <c r="CEL15" s="61">
        <v>0</v>
      </c>
      <c r="CEM15" s="61">
        <v>0</v>
      </c>
      <c r="CEN15" s="61">
        <v>0</v>
      </c>
      <c r="CEO15" s="61">
        <v>0</v>
      </c>
      <c r="CEP15" s="61">
        <v>0</v>
      </c>
      <c r="CEQ15" s="61">
        <v>0</v>
      </c>
      <c r="CER15" s="61">
        <v>0</v>
      </c>
      <c r="CES15" s="61">
        <v>0</v>
      </c>
      <c r="CET15" s="61">
        <v>0</v>
      </c>
      <c r="CEU15" s="61">
        <v>0</v>
      </c>
      <c r="CEV15" s="61">
        <v>0</v>
      </c>
      <c r="CEW15" s="61">
        <v>0</v>
      </c>
      <c r="CEX15" s="61">
        <v>0</v>
      </c>
      <c r="CEY15" s="61">
        <v>0</v>
      </c>
      <c r="CEZ15" s="61">
        <v>0</v>
      </c>
      <c r="CFA15" s="61">
        <v>0</v>
      </c>
      <c r="CFB15" s="61">
        <v>0</v>
      </c>
      <c r="CFC15" s="61">
        <v>0</v>
      </c>
      <c r="CFD15" s="61">
        <v>0</v>
      </c>
      <c r="CFE15" s="61">
        <v>0</v>
      </c>
      <c r="CFF15" s="61">
        <v>0</v>
      </c>
      <c r="CFG15" s="61">
        <v>0</v>
      </c>
      <c r="CFH15" s="61">
        <v>0</v>
      </c>
      <c r="CFI15" s="61">
        <v>0</v>
      </c>
      <c r="CFJ15" s="61">
        <v>0</v>
      </c>
      <c r="CFK15" s="61">
        <v>0</v>
      </c>
      <c r="CFL15" s="61">
        <v>0</v>
      </c>
      <c r="CFM15" s="61">
        <v>0</v>
      </c>
      <c r="CFN15" s="61">
        <v>0</v>
      </c>
      <c r="CFO15" s="61">
        <v>0</v>
      </c>
      <c r="CFP15" s="61">
        <v>5</v>
      </c>
      <c r="CFQ15" s="61">
        <v>0</v>
      </c>
      <c r="CFR15" s="61">
        <v>0</v>
      </c>
      <c r="CFS15" s="61">
        <v>0</v>
      </c>
      <c r="CFT15" s="61">
        <v>0</v>
      </c>
      <c r="CFU15" s="61">
        <v>0</v>
      </c>
      <c r="CFV15" s="61">
        <v>0</v>
      </c>
      <c r="CFW15" s="61">
        <v>0</v>
      </c>
      <c r="CFX15" s="61">
        <v>0</v>
      </c>
      <c r="CFY15" s="61">
        <v>0</v>
      </c>
      <c r="CFZ15" s="61">
        <v>0</v>
      </c>
      <c r="CGA15" s="61">
        <v>0</v>
      </c>
      <c r="CGB15" s="61">
        <v>0</v>
      </c>
      <c r="CGC15" s="61">
        <v>0</v>
      </c>
      <c r="CGD15" s="61">
        <v>0</v>
      </c>
      <c r="CGE15" s="61">
        <v>0</v>
      </c>
      <c r="CGF15" s="61">
        <v>0</v>
      </c>
      <c r="CGG15" s="61">
        <v>0</v>
      </c>
      <c r="CGH15" s="61">
        <v>0</v>
      </c>
      <c r="CGI15" s="61">
        <v>0</v>
      </c>
      <c r="CGJ15" s="61">
        <v>0</v>
      </c>
      <c r="CGK15" s="61">
        <v>0</v>
      </c>
      <c r="CGL15" s="61">
        <v>0</v>
      </c>
      <c r="CGM15" s="61">
        <v>0</v>
      </c>
      <c r="CGN15" s="61">
        <v>0</v>
      </c>
      <c r="CGO15" s="61">
        <v>0</v>
      </c>
      <c r="CGP15" s="61">
        <v>0</v>
      </c>
      <c r="CGQ15" s="61">
        <v>0</v>
      </c>
      <c r="CGR15" s="61">
        <v>0</v>
      </c>
      <c r="CGS15" s="61">
        <v>0</v>
      </c>
      <c r="CGT15" s="61">
        <v>0</v>
      </c>
      <c r="CGU15" s="61">
        <v>0</v>
      </c>
      <c r="CGV15" s="61">
        <v>0</v>
      </c>
      <c r="CGW15" s="61">
        <v>0</v>
      </c>
      <c r="CGX15" s="61">
        <v>0</v>
      </c>
      <c r="CGY15" s="61">
        <v>0</v>
      </c>
      <c r="CGZ15" s="61">
        <v>0</v>
      </c>
      <c r="CHA15" s="61">
        <v>0</v>
      </c>
      <c r="CHB15" s="61">
        <v>0</v>
      </c>
      <c r="CHC15" s="61">
        <v>0</v>
      </c>
      <c r="CHD15" s="61">
        <v>0</v>
      </c>
      <c r="CHE15" s="61">
        <v>0</v>
      </c>
      <c r="CHF15" s="61">
        <v>0</v>
      </c>
      <c r="CHG15" s="61">
        <v>0</v>
      </c>
      <c r="CHH15" s="61">
        <v>0</v>
      </c>
      <c r="CHI15" s="61">
        <v>0</v>
      </c>
      <c r="CHJ15" s="61">
        <v>0</v>
      </c>
      <c r="CHK15" s="61">
        <v>0</v>
      </c>
      <c r="CHL15" s="61">
        <v>0</v>
      </c>
      <c r="CHM15" s="61">
        <v>0</v>
      </c>
      <c r="CHN15" s="61">
        <v>0</v>
      </c>
      <c r="CHO15" s="61">
        <v>0</v>
      </c>
      <c r="CHP15" s="61">
        <v>0</v>
      </c>
      <c r="CHQ15" s="61">
        <v>0</v>
      </c>
      <c r="CHR15" s="61">
        <v>0</v>
      </c>
      <c r="CHS15" s="61">
        <v>0</v>
      </c>
      <c r="CHT15" s="61">
        <v>0</v>
      </c>
      <c r="CHU15" s="61">
        <v>0</v>
      </c>
      <c r="CHV15" s="61">
        <v>0</v>
      </c>
      <c r="CHW15" s="61">
        <v>0</v>
      </c>
      <c r="CHX15" s="61">
        <v>0</v>
      </c>
      <c r="CHY15" s="61">
        <v>0</v>
      </c>
      <c r="CHZ15" s="61">
        <v>0</v>
      </c>
      <c r="CIA15" s="61">
        <v>0</v>
      </c>
      <c r="CIB15" s="61">
        <v>0</v>
      </c>
      <c r="CIC15" s="61">
        <v>0</v>
      </c>
      <c r="CID15" s="61">
        <v>0</v>
      </c>
      <c r="CIE15" s="61">
        <v>0</v>
      </c>
      <c r="CIF15" s="61">
        <v>0</v>
      </c>
      <c r="CIG15" s="61">
        <v>0</v>
      </c>
      <c r="CIH15" s="61">
        <v>0</v>
      </c>
      <c r="CII15" s="61">
        <v>0</v>
      </c>
      <c r="CIJ15" s="61">
        <v>0</v>
      </c>
      <c r="CIK15" s="61">
        <v>0</v>
      </c>
      <c r="CIL15" s="61">
        <v>0</v>
      </c>
      <c r="CIM15" s="61">
        <v>0</v>
      </c>
      <c r="CIN15" s="61">
        <v>0</v>
      </c>
      <c r="CIO15" s="61">
        <v>0</v>
      </c>
      <c r="CIP15" s="61">
        <v>0</v>
      </c>
      <c r="CIQ15" s="61">
        <v>0</v>
      </c>
      <c r="CIR15" s="61">
        <v>0</v>
      </c>
      <c r="CIS15" s="61">
        <v>0</v>
      </c>
      <c r="CIT15" s="61">
        <v>0</v>
      </c>
      <c r="CIU15" s="61">
        <v>0</v>
      </c>
      <c r="CIV15" s="61">
        <v>0</v>
      </c>
      <c r="CIW15" s="61">
        <v>0</v>
      </c>
      <c r="CIX15" s="61">
        <v>0</v>
      </c>
      <c r="CIY15" s="61">
        <v>0</v>
      </c>
      <c r="CIZ15" s="61">
        <v>0</v>
      </c>
      <c r="CJA15" s="61">
        <v>0</v>
      </c>
      <c r="CJB15" s="61">
        <v>0</v>
      </c>
      <c r="CJC15" s="61">
        <v>0</v>
      </c>
      <c r="CJD15" s="61">
        <v>0</v>
      </c>
      <c r="CJE15" s="61">
        <v>0</v>
      </c>
      <c r="CJF15" s="61">
        <v>0</v>
      </c>
      <c r="CJG15" s="61">
        <v>0</v>
      </c>
      <c r="CJH15" s="61">
        <v>0</v>
      </c>
      <c r="CJI15" s="61">
        <v>0</v>
      </c>
      <c r="CJJ15" s="61">
        <v>0</v>
      </c>
      <c r="CJK15" s="61">
        <v>0</v>
      </c>
      <c r="CJL15" s="61">
        <v>0</v>
      </c>
      <c r="CJM15" s="61">
        <v>0</v>
      </c>
      <c r="CJN15" s="61">
        <v>0</v>
      </c>
      <c r="CJO15" s="61">
        <v>0</v>
      </c>
      <c r="CJP15" s="61">
        <v>0</v>
      </c>
      <c r="CJQ15" s="61">
        <v>0</v>
      </c>
      <c r="CJR15" s="61">
        <v>0</v>
      </c>
      <c r="CJS15" s="61">
        <v>0</v>
      </c>
      <c r="CJT15" s="61">
        <v>0</v>
      </c>
      <c r="CJU15" s="61">
        <v>0</v>
      </c>
      <c r="CJV15" s="61">
        <v>0</v>
      </c>
      <c r="CJW15" s="61">
        <v>0</v>
      </c>
      <c r="CJX15" s="61">
        <v>0</v>
      </c>
      <c r="CJY15" s="61">
        <v>0</v>
      </c>
      <c r="CJZ15" s="61">
        <v>0</v>
      </c>
      <c r="CKA15" s="61">
        <v>0</v>
      </c>
      <c r="CKB15" s="61">
        <v>0</v>
      </c>
      <c r="CKC15" s="61">
        <v>5</v>
      </c>
      <c r="CKD15" s="61">
        <v>0</v>
      </c>
      <c r="CKE15" s="61">
        <v>0</v>
      </c>
      <c r="CKF15" s="61">
        <v>0</v>
      </c>
      <c r="CKG15" s="61">
        <v>0</v>
      </c>
      <c r="CKH15" s="61">
        <v>0</v>
      </c>
      <c r="CKI15" s="61">
        <v>0</v>
      </c>
      <c r="CKJ15" s="61">
        <v>0</v>
      </c>
      <c r="CKK15" s="61">
        <v>0</v>
      </c>
      <c r="CKL15" s="61">
        <v>0</v>
      </c>
      <c r="CKM15" s="61">
        <v>0</v>
      </c>
      <c r="CKN15" s="61">
        <v>0</v>
      </c>
      <c r="CKO15" s="61">
        <v>0</v>
      </c>
      <c r="CKP15" s="61">
        <v>0</v>
      </c>
      <c r="CKQ15" s="61">
        <v>0</v>
      </c>
      <c r="CKR15" s="61">
        <v>0</v>
      </c>
      <c r="CKS15" s="61">
        <v>0</v>
      </c>
      <c r="CKT15" s="61">
        <v>0</v>
      </c>
      <c r="CKU15" s="61">
        <v>0</v>
      </c>
      <c r="CKV15" s="61">
        <v>0</v>
      </c>
      <c r="CKW15" s="61">
        <v>0</v>
      </c>
      <c r="CKX15" s="61">
        <v>0</v>
      </c>
      <c r="CKY15" s="61">
        <v>0</v>
      </c>
      <c r="CKZ15" s="61">
        <v>0</v>
      </c>
      <c r="CLA15" s="61">
        <v>0</v>
      </c>
      <c r="CLB15" s="61">
        <v>0</v>
      </c>
      <c r="CLC15" s="61">
        <v>0</v>
      </c>
      <c r="CLD15" s="61">
        <v>0</v>
      </c>
      <c r="CLE15" s="61">
        <v>0</v>
      </c>
      <c r="CLF15" s="61">
        <v>0</v>
      </c>
      <c r="CLG15" s="61">
        <v>0</v>
      </c>
      <c r="CLH15" s="61">
        <v>0</v>
      </c>
      <c r="CLI15" s="61">
        <v>0</v>
      </c>
      <c r="CLJ15" s="61">
        <v>0</v>
      </c>
      <c r="CLK15" s="61">
        <v>0</v>
      </c>
      <c r="CLL15" s="61">
        <v>0</v>
      </c>
      <c r="CLM15" s="61">
        <v>0</v>
      </c>
      <c r="CLN15" s="61">
        <v>0</v>
      </c>
      <c r="CLO15" s="61">
        <v>0</v>
      </c>
      <c r="CLP15" s="61">
        <v>0</v>
      </c>
      <c r="CLQ15" s="61">
        <v>0</v>
      </c>
      <c r="CLR15" s="61">
        <v>0</v>
      </c>
      <c r="CLS15" s="61">
        <v>0</v>
      </c>
      <c r="CLT15" s="61">
        <v>0</v>
      </c>
      <c r="CLU15" s="61">
        <v>0</v>
      </c>
      <c r="CLV15" s="61">
        <v>0</v>
      </c>
      <c r="CLW15" s="61">
        <v>0</v>
      </c>
      <c r="CLX15" s="61">
        <v>0</v>
      </c>
      <c r="CLY15" s="61">
        <v>0</v>
      </c>
      <c r="CLZ15" s="61">
        <v>0</v>
      </c>
      <c r="CMA15" s="61">
        <v>0</v>
      </c>
      <c r="CMB15" s="61">
        <v>0</v>
      </c>
      <c r="CMC15" s="61">
        <v>0</v>
      </c>
      <c r="CMD15" s="61">
        <v>0</v>
      </c>
      <c r="CME15" s="61">
        <v>0</v>
      </c>
      <c r="CMF15" s="61">
        <v>0</v>
      </c>
      <c r="CMG15" s="61">
        <v>0</v>
      </c>
      <c r="CMH15" s="61">
        <v>0</v>
      </c>
      <c r="CMI15" s="61">
        <v>0</v>
      </c>
      <c r="CMJ15" s="61">
        <v>0</v>
      </c>
      <c r="CMK15" s="61">
        <v>0</v>
      </c>
      <c r="CML15" s="61">
        <v>0</v>
      </c>
      <c r="CMM15" s="61">
        <v>0</v>
      </c>
      <c r="CMN15" s="61">
        <v>0</v>
      </c>
      <c r="CMO15" s="61">
        <v>0</v>
      </c>
      <c r="CMP15" s="61">
        <v>0</v>
      </c>
      <c r="CMQ15" s="61">
        <v>0</v>
      </c>
      <c r="CMR15" s="61">
        <v>0</v>
      </c>
      <c r="CMS15" s="61">
        <v>0</v>
      </c>
      <c r="CMT15" s="61">
        <v>0</v>
      </c>
      <c r="CMU15" s="61">
        <v>0</v>
      </c>
      <c r="CMV15" s="61">
        <v>0</v>
      </c>
      <c r="CMW15" s="61">
        <v>0</v>
      </c>
      <c r="CMX15" s="61">
        <v>0</v>
      </c>
      <c r="CMY15" s="61">
        <v>0</v>
      </c>
      <c r="CMZ15" s="61">
        <v>0</v>
      </c>
      <c r="CNA15" s="61">
        <v>0</v>
      </c>
      <c r="CNB15" s="61">
        <v>0</v>
      </c>
      <c r="CNC15" s="61">
        <v>0</v>
      </c>
      <c r="CND15" s="61">
        <v>0</v>
      </c>
      <c r="CNE15" s="61">
        <v>0</v>
      </c>
      <c r="CNF15" s="61">
        <v>0</v>
      </c>
      <c r="CNG15" s="61">
        <v>0</v>
      </c>
      <c r="CNH15" s="61">
        <v>0</v>
      </c>
      <c r="CNI15" s="61">
        <v>0</v>
      </c>
      <c r="CNJ15" s="61">
        <v>0</v>
      </c>
      <c r="CNK15" s="61">
        <v>0</v>
      </c>
      <c r="CNL15" s="61">
        <v>0</v>
      </c>
      <c r="CNM15" s="61">
        <v>0</v>
      </c>
      <c r="CNN15" s="61">
        <v>0</v>
      </c>
      <c r="CNO15" s="61">
        <v>0</v>
      </c>
      <c r="CNP15" s="61">
        <v>0</v>
      </c>
      <c r="CNQ15" s="61">
        <v>0</v>
      </c>
      <c r="CNR15" s="61">
        <v>0</v>
      </c>
      <c r="CNS15" s="61">
        <v>0</v>
      </c>
      <c r="CNT15" s="61">
        <v>0</v>
      </c>
      <c r="CNU15" s="61">
        <v>0</v>
      </c>
      <c r="CNV15" s="61">
        <v>0</v>
      </c>
      <c r="CNW15" s="61">
        <v>0</v>
      </c>
      <c r="CNX15" s="61">
        <v>0</v>
      </c>
      <c r="CNY15" s="61">
        <v>0</v>
      </c>
      <c r="CNZ15" s="61">
        <v>0</v>
      </c>
      <c r="COA15" s="61">
        <v>0</v>
      </c>
      <c r="COB15" s="61">
        <v>0</v>
      </c>
      <c r="COC15" s="61">
        <v>0</v>
      </c>
      <c r="COD15" s="61">
        <v>0</v>
      </c>
      <c r="COE15" s="61">
        <v>0</v>
      </c>
      <c r="COF15" s="61">
        <v>0</v>
      </c>
      <c r="COG15" s="61">
        <v>0</v>
      </c>
      <c r="COH15" s="61">
        <v>0</v>
      </c>
      <c r="COI15" s="61">
        <v>0</v>
      </c>
      <c r="COJ15" s="61">
        <v>0</v>
      </c>
      <c r="COK15" s="61">
        <v>0</v>
      </c>
      <c r="COL15" s="61">
        <v>0</v>
      </c>
      <c r="COM15" s="61">
        <v>0</v>
      </c>
      <c r="CON15" s="61">
        <v>0</v>
      </c>
      <c r="COO15" s="61">
        <v>0</v>
      </c>
      <c r="COP15" s="61">
        <v>5</v>
      </c>
      <c r="COQ15" s="61">
        <v>0</v>
      </c>
      <c r="COR15" s="61">
        <v>0</v>
      </c>
      <c r="COS15" s="61">
        <v>0</v>
      </c>
      <c r="COT15" s="61">
        <v>0</v>
      </c>
      <c r="COU15" s="61">
        <v>0</v>
      </c>
      <c r="COV15" s="61">
        <v>0</v>
      </c>
      <c r="COW15" s="61">
        <v>0</v>
      </c>
      <c r="COX15" s="61">
        <v>0</v>
      </c>
      <c r="COY15" s="61">
        <v>0</v>
      </c>
      <c r="COZ15" s="61">
        <v>0</v>
      </c>
      <c r="CPA15" s="61">
        <v>0</v>
      </c>
      <c r="CPB15" s="61">
        <v>0</v>
      </c>
      <c r="CPC15" s="61">
        <v>0</v>
      </c>
      <c r="CPD15" s="61">
        <v>0</v>
      </c>
      <c r="CPE15" s="61">
        <v>0</v>
      </c>
      <c r="CPF15" s="61">
        <v>0</v>
      </c>
      <c r="CPG15" s="61">
        <v>0</v>
      </c>
      <c r="CPH15" s="61">
        <v>0</v>
      </c>
      <c r="CPI15" s="61">
        <v>0</v>
      </c>
      <c r="CPJ15" s="61">
        <v>0</v>
      </c>
      <c r="CPK15" s="61">
        <v>0</v>
      </c>
      <c r="CPL15" s="61">
        <v>0</v>
      </c>
      <c r="CPM15" s="61">
        <v>0</v>
      </c>
      <c r="CPN15" s="61">
        <v>0</v>
      </c>
      <c r="CPO15" s="61">
        <v>0</v>
      </c>
      <c r="CPP15" s="61">
        <v>0</v>
      </c>
      <c r="CPQ15" s="61">
        <v>0</v>
      </c>
      <c r="CPR15" s="61">
        <v>0</v>
      </c>
      <c r="CPS15" s="61">
        <v>0</v>
      </c>
      <c r="CPT15" s="61">
        <v>0</v>
      </c>
      <c r="CPU15" s="61">
        <v>0</v>
      </c>
      <c r="CPV15" s="61">
        <v>0</v>
      </c>
      <c r="CPW15" s="61">
        <v>0</v>
      </c>
      <c r="CPX15" s="61">
        <v>0</v>
      </c>
      <c r="CPY15" s="61">
        <v>0</v>
      </c>
      <c r="CPZ15" s="61">
        <v>0</v>
      </c>
      <c r="CQA15" s="61">
        <v>0</v>
      </c>
      <c r="CQB15" s="61">
        <v>0</v>
      </c>
      <c r="CQC15" s="61">
        <v>0</v>
      </c>
      <c r="CQD15" s="61">
        <v>0</v>
      </c>
      <c r="CQE15" s="61">
        <v>0</v>
      </c>
      <c r="CQF15" s="61">
        <v>0</v>
      </c>
      <c r="CQG15" s="61">
        <v>0</v>
      </c>
      <c r="CQH15" s="61">
        <v>0</v>
      </c>
      <c r="CQI15" s="61">
        <v>0</v>
      </c>
      <c r="CQJ15" s="61">
        <v>0</v>
      </c>
      <c r="CQK15" s="61">
        <v>0</v>
      </c>
      <c r="CQL15" s="61">
        <v>0</v>
      </c>
      <c r="CQM15" s="61">
        <v>0</v>
      </c>
      <c r="CQN15" s="61">
        <v>0</v>
      </c>
      <c r="CQO15" s="61">
        <v>0</v>
      </c>
      <c r="CQP15" s="61">
        <v>0</v>
      </c>
      <c r="CQQ15" s="61">
        <v>0</v>
      </c>
      <c r="CQR15" s="61">
        <v>0</v>
      </c>
      <c r="CQS15" s="61">
        <v>0</v>
      </c>
      <c r="CQT15" s="61">
        <v>0</v>
      </c>
      <c r="CQU15" s="61">
        <v>0</v>
      </c>
      <c r="CQV15" s="61">
        <v>0</v>
      </c>
      <c r="CQW15" s="61">
        <v>0</v>
      </c>
      <c r="CQX15" s="61">
        <v>0</v>
      </c>
      <c r="CQY15" s="61">
        <v>0</v>
      </c>
      <c r="CQZ15" s="61">
        <v>0</v>
      </c>
      <c r="CRA15" s="61">
        <v>0</v>
      </c>
      <c r="CRB15" s="61">
        <v>0</v>
      </c>
      <c r="CRC15" s="61">
        <v>0</v>
      </c>
      <c r="CRD15" s="61">
        <v>0</v>
      </c>
      <c r="CRE15" s="61">
        <v>0</v>
      </c>
      <c r="CRF15" s="61">
        <v>0</v>
      </c>
      <c r="CRG15" s="61">
        <v>0</v>
      </c>
      <c r="CRH15" s="61">
        <v>0</v>
      </c>
      <c r="CRI15" s="61">
        <v>0</v>
      </c>
      <c r="CRJ15" s="61">
        <v>0</v>
      </c>
      <c r="CRK15" s="61">
        <v>0</v>
      </c>
      <c r="CRL15" s="61">
        <v>0</v>
      </c>
      <c r="CRM15" s="61">
        <v>0</v>
      </c>
      <c r="CRN15" s="61">
        <v>0</v>
      </c>
      <c r="CRO15" s="61">
        <v>0</v>
      </c>
      <c r="CRP15" s="61">
        <v>0</v>
      </c>
      <c r="CRQ15" s="61">
        <v>0</v>
      </c>
      <c r="CRR15" s="61">
        <v>0</v>
      </c>
      <c r="CRS15" s="61">
        <v>0</v>
      </c>
      <c r="CRT15" s="61">
        <v>0</v>
      </c>
      <c r="CRU15" s="61">
        <v>0</v>
      </c>
      <c r="CRV15" s="61">
        <v>0</v>
      </c>
      <c r="CRW15" s="61">
        <v>0</v>
      </c>
      <c r="CRX15" s="61">
        <v>0</v>
      </c>
      <c r="CRY15" s="61">
        <v>0</v>
      </c>
      <c r="CRZ15" s="61">
        <v>0</v>
      </c>
      <c r="CSA15" s="61">
        <v>0</v>
      </c>
      <c r="CSB15" s="61">
        <v>0</v>
      </c>
      <c r="CSC15" s="61">
        <v>0</v>
      </c>
      <c r="CSD15" s="61">
        <v>0</v>
      </c>
      <c r="CSE15" s="61">
        <v>0</v>
      </c>
      <c r="CSF15" s="61">
        <v>0</v>
      </c>
      <c r="CSG15" s="61">
        <v>0</v>
      </c>
      <c r="CSH15" s="61">
        <v>0</v>
      </c>
      <c r="CSI15" s="61">
        <v>0</v>
      </c>
      <c r="CSJ15" s="61">
        <v>0</v>
      </c>
      <c r="CSK15" s="61">
        <v>0</v>
      </c>
      <c r="CSL15" s="61">
        <v>0</v>
      </c>
      <c r="CSM15" s="61">
        <v>0</v>
      </c>
      <c r="CSN15" s="61">
        <v>0</v>
      </c>
      <c r="CSO15" s="61">
        <v>0</v>
      </c>
      <c r="CSP15" s="61">
        <v>0</v>
      </c>
      <c r="CSQ15" s="61">
        <v>0</v>
      </c>
      <c r="CSR15" s="61">
        <v>0</v>
      </c>
      <c r="CSS15" s="61">
        <v>0</v>
      </c>
      <c r="CST15" s="61">
        <v>0</v>
      </c>
      <c r="CSU15" s="61">
        <v>0</v>
      </c>
      <c r="CSV15" s="61">
        <v>0</v>
      </c>
      <c r="CSW15" s="61">
        <v>0</v>
      </c>
      <c r="CSX15" s="61">
        <v>0</v>
      </c>
      <c r="CSY15" s="61">
        <v>0</v>
      </c>
      <c r="CSZ15" s="61">
        <v>0</v>
      </c>
      <c r="CTA15" s="61">
        <v>0</v>
      </c>
      <c r="CTB15" s="61">
        <v>0</v>
      </c>
      <c r="CTC15" s="61">
        <v>5</v>
      </c>
      <c r="CTD15" s="61">
        <v>0</v>
      </c>
      <c r="CTE15" s="61">
        <v>0</v>
      </c>
      <c r="CTF15" s="61">
        <v>0</v>
      </c>
      <c r="CTG15" s="61">
        <v>0</v>
      </c>
      <c r="CTH15" s="61">
        <v>0</v>
      </c>
      <c r="CTI15" s="61">
        <v>0</v>
      </c>
      <c r="CTJ15" s="61">
        <v>0</v>
      </c>
      <c r="CTK15" s="61">
        <v>0</v>
      </c>
      <c r="CTL15" s="61">
        <v>0</v>
      </c>
      <c r="CTM15" s="61">
        <v>0</v>
      </c>
      <c r="CTN15" s="61">
        <v>0</v>
      </c>
      <c r="CTO15" s="61">
        <v>0</v>
      </c>
      <c r="CTP15" s="61">
        <v>0</v>
      </c>
      <c r="CTQ15" s="61">
        <v>0</v>
      </c>
      <c r="CTR15" s="61">
        <v>0</v>
      </c>
      <c r="CTS15" s="61">
        <v>0</v>
      </c>
      <c r="CTT15" s="61">
        <v>0</v>
      </c>
      <c r="CTU15" s="61">
        <v>5</v>
      </c>
      <c r="CTV15" s="61">
        <v>0</v>
      </c>
      <c r="CTW15" s="61">
        <v>0</v>
      </c>
      <c r="CTX15" s="61">
        <v>0</v>
      </c>
      <c r="CTY15" s="61">
        <v>0</v>
      </c>
      <c r="CTZ15" s="61">
        <v>0</v>
      </c>
      <c r="CUA15" s="61">
        <v>0</v>
      </c>
      <c r="CUB15" s="61">
        <v>5</v>
      </c>
      <c r="CUC15" s="61">
        <v>0</v>
      </c>
      <c r="CUD15" s="61">
        <v>0</v>
      </c>
      <c r="CUE15" s="61">
        <v>0</v>
      </c>
      <c r="CUF15" s="61">
        <v>0</v>
      </c>
      <c r="CUG15" s="61">
        <v>0</v>
      </c>
      <c r="CUH15" s="61">
        <v>0</v>
      </c>
      <c r="CUI15" s="61">
        <v>5</v>
      </c>
      <c r="CUJ15" s="61">
        <v>0</v>
      </c>
      <c r="CUK15" s="61">
        <v>0</v>
      </c>
      <c r="CUL15" s="61">
        <v>0</v>
      </c>
      <c r="CUM15" s="61">
        <v>0</v>
      </c>
      <c r="CUN15" s="61">
        <v>0</v>
      </c>
      <c r="CUO15" s="61">
        <v>0</v>
      </c>
      <c r="CUP15" s="61">
        <v>5</v>
      </c>
      <c r="CUQ15" s="61">
        <v>0</v>
      </c>
      <c r="CUR15" s="61">
        <v>0</v>
      </c>
      <c r="CUS15" s="61">
        <v>0</v>
      </c>
      <c r="CUT15" s="61">
        <v>0</v>
      </c>
      <c r="CUU15" s="61">
        <v>0</v>
      </c>
      <c r="CUV15" s="61">
        <v>0</v>
      </c>
      <c r="CUW15" s="61">
        <v>0</v>
      </c>
      <c r="CUX15" s="61">
        <v>0</v>
      </c>
      <c r="CUY15" s="61">
        <v>0</v>
      </c>
      <c r="CUZ15" s="61">
        <v>0</v>
      </c>
      <c r="CVA15" s="61">
        <v>0</v>
      </c>
      <c r="CVB15" s="61">
        <v>0</v>
      </c>
      <c r="CVC15" s="61">
        <v>0</v>
      </c>
      <c r="CVD15" s="61">
        <v>0</v>
      </c>
      <c r="CVE15" s="61">
        <v>0</v>
      </c>
      <c r="CVF15" s="61">
        <v>0</v>
      </c>
      <c r="CVG15" s="61">
        <v>0</v>
      </c>
      <c r="CVH15" s="61">
        <v>0</v>
      </c>
      <c r="CVI15" s="61">
        <v>0</v>
      </c>
      <c r="CVJ15" s="61">
        <v>0</v>
      </c>
      <c r="CVK15" s="61">
        <v>0</v>
      </c>
      <c r="CVL15" s="61">
        <v>0</v>
      </c>
      <c r="CVM15" s="61">
        <v>0</v>
      </c>
      <c r="CVN15" s="61">
        <v>0</v>
      </c>
      <c r="CVO15" s="61">
        <v>0</v>
      </c>
      <c r="CVP15" s="61">
        <v>0</v>
      </c>
      <c r="CVQ15" s="61">
        <v>0</v>
      </c>
      <c r="CVR15" s="61">
        <v>0</v>
      </c>
      <c r="CVS15" s="61">
        <v>0</v>
      </c>
      <c r="CVT15" s="61">
        <v>0</v>
      </c>
      <c r="CVU15" s="61">
        <v>0</v>
      </c>
      <c r="CVV15" s="61">
        <v>0</v>
      </c>
      <c r="CVW15" s="61">
        <v>0</v>
      </c>
      <c r="CVX15" s="61">
        <v>20</v>
      </c>
      <c r="CVY15" s="61">
        <v>4</v>
      </c>
      <c r="CVZ15" s="61">
        <v>12000</v>
      </c>
      <c r="CWA15" s="61">
        <v>0</v>
      </c>
      <c r="CWB15" s="61">
        <v>0</v>
      </c>
      <c r="CWC15" s="61">
        <v>0</v>
      </c>
      <c r="CWD15" s="61">
        <v>0</v>
      </c>
      <c r="CWE15" s="61">
        <v>0</v>
      </c>
      <c r="CWF15" s="61">
        <v>0</v>
      </c>
      <c r="CWG15" s="61">
        <v>0</v>
      </c>
      <c r="CWH15" s="61">
        <v>0</v>
      </c>
      <c r="CWI15" s="61">
        <v>0</v>
      </c>
      <c r="CWJ15" s="61">
        <v>0</v>
      </c>
      <c r="CWK15" s="61">
        <v>0</v>
      </c>
      <c r="CWL15" s="61">
        <v>0</v>
      </c>
      <c r="CWM15" s="61">
        <v>0</v>
      </c>
      <c r="CWN15" s="61">
        <v>0</v>
      </c>
      <c r="CWO15" s="61">
        <v>0</v>
      </c>
      <c r="CWP15" s="61">
        <v>0</v>
      </c>
      <c r="CWQ15" s="61">
        <v>0</v>
      </c>
      <c r="CWR15" s="61">
        <v>0</v>
      </c>
      <c r="CWS15" s="61">
        <v>0</v>
      </c>
      <c r="CWT15" s="61">
        <v>0</v>
      </c>
      <c r="CWU15" s="61">
        <v>0</v>
      </c>
      <c r="CWV15" s="61">
        <v>0</v>
      </c>
      <c r="CWW15" s="61">
        <v>0</v>
      </c>
      <c r="CWX15" s="61">
        <v>0</v>
      </c>
      <c r="CWY15" s="61">
        <v>0</v>
      </c>
      <c r="CWZ15" s="61">
        <v>0</v>
      </c>
      <c r="CXA15" s="61">
        <v>0</v>
      </c>
      <c r="CXB15" s="61">
        <v>0</v>
      </c>
      <c r="CXC15" s="61">
        <v>0</v>
      </c>
      <c r="CXD15" s="61">
        <v>0</v>
      </c>
      <c r="CXE15" s="61">
        <v>0</v>
      </c>
      <c r="CXF15" s="61">
        <v>0</v>
      </c>
      <c r="CXG15" s="61">
        <v>0</v>
      </c>
      <c r="CXH15" s="61">
        <v>2</v>
      </c>
      <c r="CXI15" s="61">
        <v>0</v>
      </c>
      <c r="CXJ15" s="61">
        <v>0</v>
      </c>
      <c r="CXK15" s="61">
        <v>0</v>
      </c>
      <c r="CXL15" s="61">
        <v>0</v>
      </c>
      <c r="CXM15" s="61">
        <v>0</v>
      </c>
      <c r="CXN15" s="61">
        <v>0</v>
      </c>
      <c r="CXO15" s="61">
        <v>0</v>
      </c>
      <c r="CXP15" s="61">
        <v>0</v>
      </c>
      <c r="CXQ15" s="61">
        <v>0</v>
      </c>
      <c r="CXR15" s="61">
        <v>0</v>
      </c>
      <c r="CXS15" s="61">
        <v>1</v>
      </c>
      <c r="CXT15" s="61">
        <v>0</v>
      </c>
      <c r="CXU15" s="61">
        <v>0</v>
      </c>
      <c r="CXV15" s="61">
        <v>0</v>
      </c>
      <c r="CXW15" s="61">
        <v>0</v>
      </c>
      <c r="CXX15" s="61">
        <v>0</v>
      </c>
      <c r="CXY15" s="61">
        <v>0</v>
      </c>
      <c r="CXZ15" s="61">
        <v>0</v>
      </c>
      <c r="CYA15" s="61">
        <v>0</v>
      </c>
      <c r="CYB15" s="61">
        <v>0</v>
      </c>
      <c r="CYC15" s="61">
        <v>0</v>
      </c>
      <c r="CYD15" s="61">
        <v>1</v>
      </c>
      <c r="CYE15" s="61">
        <v>0</v>
      </c>
      <c r="CYF15" s="61">
        <v>0</v>
      </c>
      <c r="CYG15" s="61">
        <v>0</v>
      </c>
      <c r="CYH15" s="61">
        <v>0</v>
      </c>
      <c r="CYI15" s="61">
        <v>0</v>
      </c>
      <c r="CYJ15" s="61">
        <v>0</v>
      </c>
      <c r="CYK15" s="61">
        <v>0</v>
      </c>
      <c r="CYL15" s="61">
        <v>0</v>
      </c>
      <c r="CYM15" s="61">
        <v>0</v>
      </c>
      <c r="CYN15" s="61">
        <v>0</v>
      </c>
      <c r="CYO15" s="61">
        <v>1</v>
      </c>
      <c r="CYP15" s="61">
        <v>0</v>
      </c>
      <c r="CYQ15" s="61">
        <v>1</v>
      </c>
      <c r="CYR15" s="61">
        <v>0</v>
      </c>
      <c r="CYS15" s="61">
        <v>0</v>
      </c>
      <c r="CYT15" s="61">
        <v>0</v>
      </c>
      <c r="CYU15" s="61">
        <v>0</v>
      </c>
      <c r="CYV15" s="61">
        <v>40</v>
      </c>
      <c r="CYW15" s="61">
        <v>0</v>
      </c>
      <c r="CYX15" s="61">
        <v>118</v>
      </c>
      <c r="CYY15" s="61">
        <v>10</v>
      </c>
      <c r="CYZ15" s="61">
        <v>122</v>
      </c>
      <c r="CZA15" s="61">
        <v>10</v>
      </c>
      <c r="CZB15" s="61">
        <v>0</v>
      </c>
      <c r="CZC15" s="61">
        <v>115</v>
      </c>
      <c r="CZD15" s="61">
        <v>118</v>
      </c>
      <c r="CZE15" s="61">
        <v>15</v>
      </c>
      <c r="CZF15" s="61">
        <v>0</v>
      </c>
      <c r="CZG15" s="61">
        <v>0</v>
      </c>
      <c r="CZH15" s="61">
        <v>0</v>
      </c>
      <c r="CZI15" s="61">
        <v>0</v>
      </c>
      <c r="CZJ15" s="61">
        <v>0</v>
      </c>
      <c r="CZK15" s="61">
        <v>0</v>
      </c>
      <c r="CZL15" s="61">
        <v>0</v>
      </c>
      <c r="CZM15" s="61">
        <v>0</v>
      </c>
      <c r="CZN15" s="61">
        <v>0</v>
      </c>
      <c r="CZO15" s="61">
        <v>0</v>
      </c>
      <c r="CZP15" s="61">
        <v>0</v>
      </c>
      <c r="CZQ15" s="61">
        <v>0</v>
      </c>
      <c r="CZR15" s="61">
        <v>0</v>
      </c>
      <c r="CZS15" s="61">
        <v>0</v>
      </c>
      <c r="CZT15" s="61">
        <v>0</v>
      </c>
      <c r="CZU15" s="61">
        <v>0</v>
      </c>
      <c r="CZV15" s="61">
        <v>0</v>
      </c>
      <c r="CZW15" s="61">
        <v>0</v>
      </c>
      <c r="CZX15" s="61">
        <v>0</v>
      </c>
      <c r="CZY15" s="61">
        <v>0</v>
      </c>
      <c r="CZZ15" s="61">
        <v>0</v>
      </c>
      <c r="DAA15" s="61">
        <v>0</v>
      </c>
      <c r="DAB15" s="61">
        <v>0</v>
      </c>
      <c r="DAC15" s="61">
        <v>0</v>
      </c>
      <c r="DAD15" s="61">
        <v>0</v>
      </c>
      <c r="DAE15" s="61">
        <v>25</v>
      </c>
      <c r="DAF15" s="61">
        <v>20</v>
      </c>
      <c r="DAG15" s="61">
        <v>20</v>
      </c>
      <c r="DAH15" s="61">
        <v>20</v>
      </c>
      <c r="DAI15" s="61">
        <v>20</v>
      </c>
      <c r="DAJ15" s="61">
        <v>18</v>
      </c>
      <c r="DAK15" s="61">
        <v>18</v>
      </c>
      <c r="DAL15" s="61">
        <v>18</v>
      </c>
      <c r="DAM15" s="61">
        <v>18</v>
      </c>
      <c r="DAN15" s="61">
        <v>10</v>
      </c>
      <c r="DAO15" s="61">
        <v>1</v>
      </c>
      <c r="DAP15" s="61">
        <v>10</v>
      </c>
      <c r="DAQ15" s="61">
        <v>48</v>
      </c>
      <c r="DAR15" s="61">
        <v>60</v>
      </c>
      <c r="DAS15" s="61">
        <v>13</v>
      </c>
      <c r="DAT15" s="61">
        <v>100</v>
      </c>
      <c r="DAU15" s="61">
        <v>33</v>
      </c>
      <c r="DAV15" s="61">
        <v>75</v>
      </c>
      <c r="DAW15" s="61">
        <v>17</v>
      </c>
      <c r="DAX15" s="61">
        <v>50</v>
      </c>
      <c r="DAY15" s="61">
        <v>17</v>
      </c>
      <c r="DAZ15" s="61">
        <v>30</v>
      </c>
      <c r="DBA15" s="61">
        <v>13</v>
      </c>
      <c r="DBB15" s="61">
        <v>10</v>
      </c>
      <c r="DBC15" s="61">
        <v>1</v>
      </c>
      <c r="DBD15" s="61">
        <v>30</v>
      </c>
      <c r="DBE15" s="61">
        <v>700</v>
      </c>
      <c r="DBF15" s="61">
        <v>10</v>
      </c>
      <c r="DBG15" s="61">
        <v>0</v>
      </c>
      <c r="DBH15" s="61">
        <v>0</v>
      </c>
      <c r="DBI15" s="61">
        <v>0</v>
      </c>
      <c r="DBJ15" s="61">
        <v>0</v>
      </c>
      <c r="DBK15" s="61">
        <v>3</v>
      </c>
      <c r="DBL15" s="61">
        <v>0</v>
      </c>
      <c r="DBM15" s="61">
        <v>0</v>
      </c>
      <c r="DBN15" s="61">
        <v>15000</v>
      </c>
      <c r="DBO15" s="61">
        <v>4000</v>
      </c>
      <c r="DBP15" s="61">
        <v>0</v>
      </c>
      <c r="DBQ15" s="61">
        <v>0</v>
      </c>
      <c r="DBR15" s="61">
        <v>30</v>
      </c>
      <c r="DBS15" s="61">
        <v>8</v>
      </c>
      <c r="DBT15" s="61">
        <v>10</v>
      </c>
      <c r="DBU15" s="61">
        <v>32</v>
      </c>
      <c r="DBV15" s="61">
        <v>30</v>
      </c>
      <c r="DBW15" s="61">
        <v>30</v>
      </c>
      <c r="DBX15" s="61">
        <v>30</v>
      </c>
      <c r="DBY15" s="61">
        <v>25</v>
      </c>
      <c r="DBZ15" s="61">
        <v>1</v>
      </c>
      <c r="DCA15" s="61">
        <v>1</v>
      </c>
      <c r="DCB15" s="61">
        <v>0</v>
      </c>
      <c r="DCC15" s="61">
        <v>0</v>
      </c>
      <c r="DCD15" s="61">
        <v>1.5</v>
      </c>
      <c r="DCE15" s="61">
        <v>1.5</v>
      </c>
      <c r="DCF15" s="61">
        <v>0</v>
      </c>
      <c r="DCG15" s="61">
        <v>2</v>
      </c>
      <c r="DCH15" s="61">
        <v>1</v>
      </c>
      <c r="DCI15" s="61">
        <v>50</v>
      </c>
      <c r="DCJ15" s="61">
        <v>3</v>
      </c>
      <c r="DCK15" s="61">
        <v>3</v>
      </c>
      <c r="DCL15" s="61">
        <v>8</v>
      </c>
      <c r="DCM15" s="61">
        <v>8</v>
      </c>
      <c r="DCN15" s="61">
        <v>1</v>
      </c>
      <c r="DCO15" s="61">
        <v>0</v>
      </c>
      <c r="DCP15" s="61">
        <v>0.03</v>
      </c>
      <c r="DCQ15" s="61">
        <v>1</v>
      </c>
      <c r="DCR15" s="61">
        <v>235</v>
      </c>
      <c r="DCS15" s="61">
        <v>100</v>
      </c>
      <c r="DCT15" s="61">
        <v>2000</v>
      </c>
      <c r="DCU15" s="61">
        <v>180</v>
      </c>
      <c r="DCV15" s="61">
        <v>-1.1499999999999999</v>
      </c>
      <c r="DCW15" s="61">
        <v>3000</v>
      </c>
      <c r="DCX15" s="61">
        <v>30</v>
      </c>
      <c r="DCY15" s="61">
        <v>200</v>
      </c>
      <c r="DCZ15" s="61">
        <v>100</v>
      </c>
      <c r="DDA15" s="61">
        <v>100</v>
      </c>
      <c r="DDB15" s="61">
        <v>100</v>
      </c>
      <c r="DDC15" s="61">
        <v>100</v>
      </c>
      <c r="DDD15" s="61">
        <v>130</v>
      </c>
      <c r="DDE15" s="61">
        <v>100</v>
      </c>
      <c r="DDF15" s="61">
        <v>100</v>
      </c>
      <c r="DDG15" s="61">
        <v>100</v>
      </c>
      <c r="DDH15" s="61">
        <v>100</v>
      </c>
      <c r="DDI15" s="61">
        <v>130</v>
      </c>
      <c r="DDJ15" s="61">
        <v>100</v>
      </c>
      <c r="DDK15" s="61">
        <v>100</v>
      </c>
      <c r="DDL15" s="61">
        <v>100</v>
      </c>
      <c r="DDM15" s="61">
        <v>100</v>
      </c>
      <c r="DDN15" s="61">
        <v>100</v>
      </c>
      <c r="DDO15" s="61">
        <v>130</v>
      </c>
      <c r="DDP15" s="61">
        <v>100</v>
      </c>
      <c r="DDQ15" s="61">
        <v>130</v>
      </c>
      <c r="DDR15" s="61">
        <v>100</v>
      </c>
      <c r="DDS15" s="61">
        <v>100</v>
      </c>
      <c r="DDT15" s="61">
        <v>100</v>
      </c>
      <c r="DDU15" s="61">
        <v>100</v>
      </c>
      <c r="DDV15" s="61">
        <v>130</v>
      </c>
      <c r="DDW15" s="61">
        <v>100</v>
      </c>
      <c r="DDX15" s="61">
        <v>0.5</v>
      </c>
      <c r="DDY15" s="61">
        <v>0.3</v>
      </c>
      <c r="DDZ15" s="61">
        <v>1</v>
      </c>
      <c r="DEA15" s="61">
        <v>1000</v>
      </c>
      <c r="DEB15" s="61">
        <v>200</v>
      </c>
      <c r="DEC15" s="61">
        <v>70</v>
      </c>
      <c r="DED15" s="61">
        <v>20</v>
      </c>
      <c r="DEE15" s="61">
        <v>80</v>
      </c>
      <c r="DEF15" s="61">
        <v>2</v>
      </c>
      <c r="DEG15" s="61">
        <v>0</v>
      </c>
      <c r="DEH15" s="61">
        <v>0</v>
      </c>
      <c r="DEI15" s="61">
        <v>0</v>
      </c>
      <c r="DEJ15" s="61">
        <v>0</v>
      </c>
      <c r="DEK15" s="61">
        <v>11</v>
      </c>
      <c r="DEL15" s="61">
        <v>-8</v>
      </c>
      <c r="DEM15" s="61">
        <v>3</v>
      </c>
      <c r="DEN15" s="61">
        <v>2</v>
      </c>
      <c r="DEO15" s="61">
        <v>0</v>
      </c>
      <c r="DEP15" s="61">
        <v>200</v>
      </c>
      <c r="DEQ15" s="61">
        <v>300</v>
      </c>
      <c r="DER15" s="61">
        <v>20</v>
      </c>
      <c r="DES15" s="61">
        <v>7</v>
      </c>
      <c r="DET15" s="61">
        <v>5</v>
      </c>
      <c r="DEU15" s="61">
        <v>30</v>
      </c>
      <c r="DEV15" s="61">
        <v>133</v>
      </c>
      <c r="DEW15" s="61">
        <v>5</v>
      </c>
      <c r="DEX15" s="61">
        <v>100</v>
      </c>
      <c r="DEY15" s="61">
        <v>3</v>
      </c>
      <c r="DEZ15" s="61">
        <v>0</v>
      </c>
      <c r="DFA15" s="61">
        <v>15</v>
      </c>
      <c r="DFB15" s="61">
        <v>60</v>
      </c>
      <c r="DFC15" s="61">
        <v>0.95</v>
      </c>
      <c r="DFD15" s="61">
        <v>0</v>
      </c>
      <c r="DFE15" s="61">
        <v>60</v>
      </c>
      <c r="DFF15" s="61">
        <v>-33</v>
      </c>
      <c r="DFG15" s="61">
        <v>5</v>
      </c>
      <c r="DFH15" s="61">
        <v>9</v>
      </c>
      <c r="DFI15" s="61">
        <v>12</v>
      </c>
      <c r="DFJ15" s="61">
        <v>14</v>
      </c>
      <c r="DFK15" s="61">
        <v>18</v>
      </c>
      <c r="DFL15" s="61">
        <v>22</v>
      </c>
      <c r="DFM15" s="61">
        <v>0</v>
      </c>
      <c r="DFN15" s="61">
        <v>0</v>
      </c>
      <c r="DFO15" s="61">
        <v>0</v>
      </c>
      <c r="DFP15" s="61">
        <v>0</v>
      </c>
      <c r="DFQ15" s="61">
        <v>0</v>
      </c>
      <c r="DFR15" s="61">
        <v>0</v>
      </c>
      <c r="DFS15" s="61">
        <v>0.95</v>
      </c>
      <c r="DFT15" s="61">
        <v>0.9</v>
      </c>
      <c r="DFU15" s="61">
        <v>0.9</v>
      </c>
      <c r="DFV15" s="61">
        <v>0.9</v>
      </c>
      <c r="DFW15" s="61">
        <v>0.95</v>
      </c>
      <c r="DFX15" s="61">
        <v>1</v>
      </c>
      <c r="DFY15" s="61">
        <v>105</v>
      </c>
      <c r="DFZ15" s="61">
        <v>95</v>
      </c>
      <c r="DGA15" s="61">
        <v>85</v>
      </c>
      <c r="DGB15" s="61">
        <v>110</v>
      </c>
      <c r="DGC15" s="61">
        <v>90</v>
      </c>
      <c r="DGD15" s="61">
        <v>95</v>
      </c>
      <c r="DGE15" s="61">
        <v>100</v>
      </c>
      <c r="DGF15" s="61">
        <v>105</v>
      </c>
      <c r="DGG15" s="61">
        <v>0.85</v>
      </c>
      <c r="DGH15" s="61">
        <v>0.9</v>
      </c>
      <c r="DGI15" s="61">
        <v>0.95</v>
      </c>
      <c r="DGJ15" s="61">
        <v>1</v>
      </c>
      <c r="DGK15" s="61">
        <v>-0.97</v>
      </c>
      <c r="DGL15" s="61">
        <v>-0.95</v>
      </c>
      <c r="DGM15" s="61">
        <v>0</v>
      </c>
      <c r="DGN15" s="61">
        <v>0</v>
      </c>
      <c r="DGO15" s="61">
        <v>0</v>
      </c>
      <c r="DGP15" s="61">
        <v>0</v>
      </c>
      <c r="DGQ15" s="61">
        <v>0.5</v>
      </c>
      <c r="DGR15" s="61">
        <v>1</v>
      </c>
      <c r="DGS15" s="61">
        <v>0.5</v>
      </c>
      <c r="DGT15" s="61">
        <v>0</v>
      </c>
      <c r="DGU15" s="61">
        <v>0</v>
      </c>
      <c r="DGV15" s="61">
        <v>0</v>
      </c>
      <c r="DGW15" s="61">
        <v>0</v>
      </c>
      <c r="DGX15" s="61">
        <v>0</v>
      </c>
      <c r="DGY15" s="61">
        <v>400</v>
      </c>
      <c r="DGZ15" s="61">
        <v>0</v>
      </c>
      <c r="DHA15" s="61">
        <v>0</v>
      </c>
      <c r="DHB15" s="61">
        <v>1</v>
      </c>
      <c r="DHC15" s="61">
        <v>40</v>
      </c>
      <c r="DHD15" s="61">
        <v>0</v>
      </c>
      <c r="DHE15" s="61">
        <v>30</v>
      </c>
      <c r="DHF15" s="61">
        <v>30</v>
      </c>
      <c r="DHG15" s="61">
        <v>10</v>
      </c>
      <c r="DHH15" s="61">
        <v>10</v>
      </c>
      <c r="DHI15" s="61">
        <v>10</v>
      </c>
      <c r="DHJ15" s="61">
        <v>3</v>
      </c>
      <c r="DHK15" s="61">
        <v>1</v>
      </c>
      <c r="DHL15" s="61">
        <v>10000</v>
      </c>
      <c r="DHM15" s="61">
        <v>0</v>
      </c>
      <c r="DHN15" s="61">
        <v>0</v>
      </c>
      <c r="DHO15" s="61">
        <v>0</v>
      </c>
      <c r="DHP15" s="61">
        <v>0</v>
      </c>
      <c r="DHQ15" s="61">
        <v>1</v>
      </c>
      <c r="DHR15" s="61">
        <v>1</v>
      </c>
      <c r="DHS15" s="61">
        <v>0</v>
      </c>
      <c r="DHT15" s="61">
        <v>0</v>
      </c>
      <c r="DHU15" s="61">
        <v>0.2</v>
      </c>
      <c r="DHV15" s="61">
        <v>0.3</v>
      </c>
      <c r="DHW15" s="61">
        <v>30</v>
      </c>
      <c r="DHX15" s="61">
        <v>60</v>
      </c>
      <c r="DHY15" s="61">
        <v>65</v>
      </c>
      <c r="DHZ15" s="61">
        <v>0</v>
      </c>
      <c r="DIA15" s="61">
        <v>4</v>
      </c>
      <c r="DIB15" s="61">
        <v>4</v>
      </c>
      <c r="DIC15" s="61">
        <v>0.01</v>
      </c>
      <c r="DID15" s="61">
        <v>0.01</v>
      </c>
      <c r="DIE15" s="61">
        <v>0.2</v>
      </c>
      <c r="DIF15" s="61">
        <v>0.2</v>
      </c>
      <c r="DIG15" s="61">
        <v>1</v>
      </c>
      <c r="DIH15" s="61">
        <v>1.1100000000000001</v>
      </c>
      <c r="DII15" s="61">
        <v>1</v>
      </c>
      <c r="DIJ15" s="61">
        <v>1.1100000000000001</v>
      </c>
      <c r="DIK15" s="61">
        <v>1</v>
      </c>
      <c r="DIL15" s="61">
        <v>30</v>
      </c>
      <c r="DIM15" s="61">
        <v>1</v>
      </c>
      <c r="DIN15" s="61">
        <v>2</v>
      </c>
      <c r="DIO15" s="61">
        <v>1</v>
      </c>
      <c r="DIP15" s="61">
        <v>100</v>
      </c>
      <c r="DIQ15" s="61">
        <v>100</v>
      </c>
      <c r="DIR15" s="61">
        <v>10</v>
      </c>
      <c r="DIS15" s="61">
        <v>50</v>
      </c>
      <c r="DIT15" s="61">
        <v>50</v>
      </c>
      <c r="DIU15" s="61">
        <v>0</v>
      </c>
      <c r="DIV15" s="61">
        <v>0.2</v>
      </c>
      <c r="DIW15" s="61">
        <v>0.2</v>
      </c>
      <c r="DIX15" s="61">
        <v>0</v>
      </c>
      <c r="DIY15" s="61">
        <v>0</v>
      </c>
      <c r="DIZ15" s="61">
        <v>0</v>
      </c>
      <c r="DJA15" s="61">
        <v>0</v>
      </c>
      <c r="DJB15" s="61">
        <v>0</v>
      </c>
      <c r="DJC15" s="61">
        <v>0</v>
      </c>
      <c r="DJD15" s="61">
        <v>0</v>
      </c>
      <c r="DJE15" s="61">
        <v>0</v>
      </c>
      <c r="DJF15" s="61">
        <v>0</v>
      </c>
      <c r="DJG15" s="61">
        <v>30</v>
      </c>
      <c r="DJH15" s="61">
        <v>14400</v>
      </c>
      <c r="DJI15" s="61">
        <v>300</v>
      </c>
      <c r="DJJ15" s="61">
        <v>86400</v>
      </c>
      <c r="DJK15" s="61">
        <v>300</v>
      </c>
      <c r="DJL15" s="61">
        <v>1200</v>
      </c>
      <c r="DJM15" s="61">
        <v>5000</v>
      </c>
      <c r="DJN15" s="61">
        <v>-5000</v>
      </c>
      <c r="DJO15" s="61">
        <v>50</v>
      </c>
      <c r="DJP15" s="61">
        <v>0</v>
      </c>
      <c r="DJQ15" s="61">
        <v>0</v>
      </c>
      <c r="DJR15" s="61">
        <v>0</v>
      </c>
      <c r="DJS15" s="61">
        <v>0</v>
      </c>
      <c r="DJT15" s="61">
        <v>0</v>
      </c>
      <c r="DJU15" s="61">
        <v>0</v>
      </c>
      <c r="DJV15" s="61">
        <v>0</v>
      </c>
      <c r="DJW15" s="61">
        <v>0.1</v>
      </c>
      <c r="DJX15" s="61">
        <v>51.5</v>
      </c>
      <c r="DJY15" s="61">
        <v>47.5</v>
      </c>
      <c r="DJZ15" s="61">
        <v>0</v>
      </c>
      <c r="DKA15" s="61">
        <v>1</v>
      </c>
      <c r="DKB15" s="61">
        <v>0</v>
      </c>
      <c r="DKC15" s="61">
        <v>0</v>
      </c>
      <c r="DKD15" s="61">
        <v>0</v>
      </c>
      <c r="DKE15" s="61">
        <v>0</v>
      </c>
      <c r="DKF15" s="61">
        <v>0</v>
      </c>
      <c r="DKG15" s="61">
        <v>0</v>
      </c>
      <c r="DKH15" s="61">
        <v>1</v>
      </c>
      <c r="DKI15" s="61">
        <v>1</v>
      </c>
      <c r="DKJ15" s="61">
        <v>1400</v>
      </c>
      <c r="DKK15" s="61">
        <v>0</v>
      </c>
      <c r="DKL15" s="61">
        <v>1</v>
      </c>
      <c r="DKM15" s="61">
        <v>0</v>
      </c>
      <c r="DKN15" s="61">
        <v>0</v>
      </c>
      <c r="DKO15" s="61">
        <v>300</v>
      </c>
      <c r="DKP15" s="61">
        <v>30</v>
      </c>
      <c r="DKQ15" s="61">
        <v>8</v>
      </c>
      <c r="DKR15" s="61">
        <v>1</v>
      </c>
      <c r="DKS15" s="61">
        <v>115</v>
      </c>
      <c r="DKT15" s="61">
        <v>85</v>
      </c>
      <c r="DKU15" s="61">
        <v>35</v>
      </c>
      <c r="DKV15" s="61">
        <v>10</v>
      </c>
      <c r="DKW15" s="61">
        <v>0</v>
      </c>
      <c r="DKX15" s="61">
        <v>0</v>
      </c>
      <c r="DKY15" s="61">
        <v>1</v>
      </c>
      <c r="DKZ15" s="61">
        <v>-0.2</v>
      </c>
      <c r="DLA15" s="61">
        <v>50</v>
      </c>
      <c r="DLB15" s="61">
        <v>110</v>
      </c>
      <c r="DLC15" s="61">
        <v>80</v>
      </c>
      <c r="DLD15" s="61">
        <v>1</v>
      </c>
      <c r="DLE15" s="61">
        <v>0</v>
      </c>
      <c r="DLF15" s="61">
        <v>241</v>
      </c>
      <c r="DLG15" s="61">
        <v>200</v>
      </c>
      <c r="DLH15" s="61">
        <v>1</v>
      </c>
      <c r="DLI15" s="61">
        <v>99.36</v>
      </c>
      <c r="DLJ15" s="61">
        <v>10</v>
      </c>
      <c r="DLK15" s="61">
        <v>2</v>
      </c>
      <c r="DLL15" s="61">
        <v>0.8</v>
      </c>
      <c r="DLM15" s="61">
        <v>3</v>
      </c>
      <c r="DLN15" s="61">
        <v>4</v>
      </c>
      <c r="DLO15" s="61">
        <v>10</v>
      </c>
      <c r="DLP15" s="61">
        <v>0.5</v>
      </c>
      <c r="DLQ15" s="61">
        <v>4</v>
      </c>
      <c r="DLR15" s="61">
        <v>10000</v>
      </c>
      <c r="DLS15" s="61">
        <v>40</v>
      </c>
      <c r="DLT15" s="61">
        <v>40</v>
      </c>
      <c r="DLU15" s="61">
        <v>5</v>
      </c>
      <c r="DLV15" s="61">
        <v>10000</v>
      </c>
      <c r="DLW15" s="61">
        <v>0</v>
      </c>
      <c r="DLX15" s="61">
        <v>0</v>
      </c>
      <c r="DLY15" s="61">
        <v>0</v>
      </c>
      <c r="DLZ15" s="61">
        <v>0</v>
      </c>
      <c r="DMA15" s="61">
        <v>10000</v>
      </c>
      <c r="DMB15" s="61">
        <v>120</v>
      </c>
      <c r="DMC15" s="61">
        <v>88</v>
      </c>
      <c r="DMD15" s="61">
        <v>45</v>
      </c>
      <c r="DME15" s="61">
        <v>1</v>
      </c>
      <c r="DMF15" s="61">
        <v>10</v>
      </c>
      <c r="DMG15" s="61">
        <v>0</v>
      </c>
      <c r="DMH15" s="61">
        <v>0</v>
      </c>
      <c r="DMI15" s="61">
        <v>0</v>
      </c>
      <c r="DMJ15" s="61">
        <v>-0.2</v>
      </c>
      <c r="DMK15" s="61">
        <v>50</v>
      </c>
      <c r="DML15" s="61">
        <v>110</v>
      </c>
      <c r="DMM15" s="61">
        <v>60</v>
      </c>
      <c r="DMN15" s="61">
        <v>1</v>
      </c>
      <c r="DMO15" s="61">
        <v>0</v>
      </c>
      <c r="DMP15" s="61">
        <v>241</v>
      </c>
      <c r="DMQ15" s="61">
        <v>200</v>
      </c>
      <c r="DMR15" s="61">
        <v>1</v>
      </c>
      <c r="DMS15" s="61">
        <v>100</v>
      </c>
      <c r="DMT15" s="61">
        <v>100</v>
      </c>
      <c r="DMU15" s="61">
        <v>10</v>
      </c>
      <c r="DMV15" s="61">
        <v>2</v>
      </c>
      <c r="DMW15" s="61">
        <v>0.8</v>
      </c>
      <c r="DMX15" s="61">
        <v>3</v>
      </c>
      <c r="DMY15" s="61">
        <v>4</v>
      </c>
      <c r="DMZ15" s="61">
        <v>10</v>
      </c>
      <c r="DNA15" s="61">
        <v>0.5</v>
      </c>
      <c r="DNB15" s="61">
        <v>4</v>
      </c>
      <c r="DNC15" s="61">
        <v>10000</v>
      </c>
      <c r="DND15" s="61">
        <v>40</v>
      </c>
      <c r="DNE15" s="61">
        <v>40</v>
      </c>
      <c r="DNF15" s="61">
        <v>5</v>
      </c>
      <c r="DNG15" s="61">
        <v>10000</v>
      </c>
      <c r="DNH15" s="61">
        <v>0</v>
      </c>
      <c r="DNI15" s="61">
        <v>0</v>
      </c>
      <c r="DNJ15" s="61">
        <v>0</v>
      </c>
      <c r="DNK15" s="61">
        <v>0</v>
      </c>
      <c r="DNL15" s="61">
        <v>10000</v>
      </c>
      <c r="DNM15" s="61">
        <v>120</v>
      </c>
      <c r="DNN15" s="61">
        <v>88</v>
      </c>
      <c r="DNO15" s="61">
        <v>45</v>
      </c>
      <c r="DNP15" s="61">
        <v>0</v>
      </c>
      <c r="DNQ15" s="61">
        <v>0</v>
      </c>
      <c r="DNR15" s="61">
        <v>0</v>
      </c>
      <c r="DNS15" s="61">
        <v>0</v>
      </c>
      <c r="DNT15" s="61">
        <v>0</v>
      </c>
      <c r="DNU15" s="61">
        <v>0</v>
      </c>
      <c r="DNV15" s="61">
        <v>1</v>
      </c>
      <c r="DNW15" s="61">
        <v>1</v>
      </c>
      <c r="DNX15" s="61">
        <v>1</v>
      </c>
      <c r="DNY15" s="61">
        <v>2</v>
      </c>
      <c r="DNZ15" s="61">
        <v>6</v>
      </c>
      <c r="DOA15" s="61">
        <v>0</v>
      </c>
      <c r="DOB15" s="61">
        <v>6000</v>
      </c>
      <c r="DOC15" s="61">
        <v>0</v>
      </c>
      <c r="DOD15" s="61">
        <v>100</v>
      </c>
      <c r="DOE15" s="61">
        <v>50</v>
      </c>
      <c r="DOF15" s="61">
        <v>75</v>
      </c>
      <c r="DOG15" s="61">
        <v>500</v>
      </c>
      <c r="DOH15" s="61">
        <v>100</v>
      </c>
      <c r="DOI15" s="61">
        <v>460</v>
      </c>
      <c r="DOJ15" s="61">
        <v>0</v>
      </c>
      <c r="DOK15" s="61">
        <v>0</v>
      </c>
      <c r="DOL15" s="61">
        <v>0</v>
      </c>
      <c r="DOM15" s="61">
        <v>0</v>
      </c>
      <c r="DON15" s="61">
        <v>-10</v>
      </c>
      <c r="DOO15" s="61">
        <v>0</v>
      </c>
      <c r="DOP15" s="61">
        <v>0</v>
      </c>
      <c r="DOQ15" s="61">
        <v>0</v>
      </c>
      <c r="DOR15" s="61">
        <v>0</v>
      </c>
      <c r="DOS15" s="61">
        <v>0</v>
      </c>
      <c r="DOT15" s="61">
        <v>5</v>
      </c>
      <c r="DOU15" s="61">
        <v>40</v>
      </c>
      <c r="DOV15" s="61">
        <v>20</v>
      </c>
      <c r="DOW15" s="61">
        <v>40</v>
      </c>
      <c r="DOX15" s="61">
        <v>505</v>
      </c>
      <c r="DOY15" s="61">
        <v>505</v>
      </c>
      <c r="DOZ15" s="61">
        <v>300</v>
      </c>
      <c r="DPA15" s="61">
        <v>30</v>
      </c>
      <c r="DPB15" s="61">
        <v>120</v>
      </c>
      <c r="DPC15" s="61">
        <v>0</v>
      </c>
      <c r="DPE15" s="61">
        <v>0</v>
      </c>
      <c r="DPF15" s="61">
        <v>0</v>
      </c>
      <c r="DPG15" s="61">
        <v>0</v>
      </c>
      <c r="DPH15" s="61">
        <v>1</v>
      </c>
      <c r="DPI15" s="61">
        <v>1</v>
      </c>
      <c r="DPJ15" s="61">
        <v>0</v>
      </c>
      <c r="DPK15" s="61">
        <v>0</v>
      </c>
      <c r="DPM15" s="61">
        <v>0</v>
      </c>
      <c r="DPO15" s="61">
        <v>0</v>
      </c>
      <c r="DPS15" s="61">
        <v>1</v>
      </c>
      <c r="DPT15" s="61">
        <v>1</v>
      </c>
      <c r="DPX15" s="61">
        <v>1</v>
      </c>
      <c r="DPY15" s="61">
        <v>1</v>
      </c>
      <c r="DPZ15" s="61">
        <v>0</v>
      </c>
      <c r="DQA15" s="61">
        <v>1</v>
      </c>
      <c r="DQC15" s="61">
        <v>1</v>
      </c>
      <c r="DQD15" s="61">
        <v>1</v>
      </c>
      <c r="DQE15" s="61">
        <v>1</v>
      </c>
      <c r="DQG15" s="61">
        <v>1</v>
      </c>
      <c r="DQH15" s="61">
        <v>1</v>
      </c>
      <c r="DQQ15" s="61">
        <v>0</v>
      </c>
      <c r="DQR15" s="61">
        <v>1</v>
      </c>
      <c r="DQT15" s="61">
        <v>0</v>
      </c>
      <c r="DQU15" s="61">
        <v>0</v>
      </c>
      <c r="DQX15" s="61">
        <v>1</v>
      </c>
      <c r="DQZ15" s="61">
        <v>0</v>
      </c>
      <c r="DRA15" s="61">
        <v>1</v>
      </c>
      <c r="DRB15" s="61">
        <v>1</v>
      </c>
      <c r="DRC15" s="61">
        <v>0</v>
      </c>
      <c r="DRE15" s="61">
        <v>0</v>
      </c>
      <c r="DRF15" s="61">
        <v>0</v>
      </c>
      <c r="DRG15" s="61">
        <v>0</v>
      </c>
      <c r="DRH15" s="61">
        <v>0</v>
      </c>
      <c r="DRJ15" s="61">
        <v>0</v>
      </c>
      <c r="DRN15" s="61">
        <v>12.5</v>
      </c>
      <c r="DRP15" s="61">
        <v>620</v>
      </c>
      <c r="DRU15" s="61">
        <v>11</v>
      </c>
      <c r="DRV15" s="61">
        <v>0</v>
      </c>
      <c r="DRW15" s="61">
        <v>300</v>
      </c>
      <c r="DRY15" s="61">
        <v>1</v>
      </c>
      <c r="DRZ15" s="61">
        <v>1</v>
      </c>
      <c r="DSA15" s="61">
        <v>1</v>
      </c>
      <c r="DSK15" s="61">
        <v>0</v>
      </c>
      <c r="DSL15" s="61">
        <v>0.2</v>
      </c>
      <c r="DSM15" s="61">
        <v>0.1</v>
      </c>
      <c r="DSN15" s="61">
        <v>0.01</v>
      </c>
      <c r="DSO15" s="61">
        <v>3.3</v>
      </c>
      <c r="DSP15" s="61">
        <v>80</v>
      </c>
      <c r="DSQ15" s="61">
        <v>0</v>
      </c>
      <c r="DSR15" s="61">
        <v>1</v>
      </c>
      <c r="DSS15" s="61">
        <v>7</v>
      </c>
      <c r="DST15" s="61">
        <v>100</v>
      </c>
      <c r="DSU15" s="61">
        <v>0</v>
      </c>
      <c r="DSV15" s="61">
        <v>1</v>
      </c>
      <c r="DSW15" s="61">
        <v>1</v>
      </c>
      <c r="DSX15" s="61">
        <v>1</v>
      </c>
      <c r="DSY15" s="61">
        <v>1</v>
      </c>
      <c r="DSZ15" s="61">
        <v>1</v>
      </c>
      <c r="DTA15" s="61">
        <v>0</v>
      </c>
      <c r="DTB15" s="61">
        <v>0</v>
      </c>
      <c r="DTC15" s="61">
        <v>90</v>
      </c>
      <c r="DTD15" s="61">
        <v>40</v>
      </c>
      <c r="DTE15" s="61">
        <v>0</v>
      </c>
      <c r="DTF15" s="61">
        <v>100</v>
      </c>
      <c r="DTG15" s="61">
        <v>10</v>
      </c>
      <c r="DTH15" s="61">
        <v>0</v>
      </c>
      <c r="DTI15" s="61">
        <v>0</v>
      </c>
      <c r="DTJ15" s="61">
        <v>-5</v>
      </c>
      <c r="DTK15" s="61">
        <v>15</v>
      </c>
      <c r="DTL15" s="61">
        <v>80</v>
      </c>
      <c r="DTM15" s="61">
        <v>100</v>
      </c>
      <c r="DTN15" s="61">
        <v>100</v>
      </c>
      <c r="DTO15" s="61">
        <v>0</v>
      </c>
      <c r="DTP15" s="61">
        <v>0</v>
      </c>
      <c r="DTQ15" s="61">
        <v>100</v>
      </c>
      <c r="DTR15" s="61">
        <v>-100</v>
      </c>
      <c r="DTS15" s="61">
        <v>0</v>
      </c>
      <c r="DTT15" s="61">
        <v>10</v>
      </c>
      <c r="DTU15" s="61">
        <v>0</v>
      </c>
      <c r="DTV15" s="61">
        <v>0</v>
      </c>
      <c r="DTW15" s="61">
        <v>0</v>
      </c>
      <c r="DTX15" s="61">
        <v>0</v>
      </c>
      <c r="DTY15" s="61">
        <v>10</v>
      </c>
      <c r="DTZ15" s="61">
        <v>0</v>
      </c>
      <c r="DUA15" s="61">
        <v>0</v>
      </c>
      <c r="DUB15" s="61">
        <v>0</v>
      </c>
      <c r="DUC15" s="61">
        <v>0</v>
      </c>
      <c r="DUD15" s="61">
        <v>10</v>
      </c>
      <c r="DUE15" s="61">
        <v>0</v>
      </c>
      <c r="DUF15" s="61">
        <v>0</v>
      </c>
      <c r="DUG15" s="61">
        <v>0</v>
      </c>
      <c r="DUH15" s="61">
        <v>1</v>
      </c>
      <c r="DUI15" s="61">
        <v>45</v>
      </c>
      <c r="DUJ15" s="61">
        <v>30</v>
      </c>
      <c r="DUK15" s="61">
        <v>0</v>
      </c>
      <c r="DUL15" s="61">
        <v>0</v>
      </c>
      <c r="DUM15" s="61">
        <v>9600</v>
      </c>
      <c r="DUN15" s="61">
        <v>2</v>
      </c>
      <c r="DUO15" s="61">
        <v>11</v>
      </c>
      <c r="DUP15" s="61">
        <v>111</v>
      </c>
      <c r="DUQ15" s="61">
        <v>11</v>
      </c>
      <c r="DUR15" s="61">
        <v>1</v>
      </c>
      <c r="DUS15" s="61">
        <v>9600</v>
      </c>
      <c r="DUT15" s="61">
        <v>2</v>
      </c>
      <c r="DUU15" s="61">
        <v>12</v>
      </c>
      <c r="DUV15" s="61">
        <v>112</v>
      </c>
      <c r="DUW15" s="61">
        <v>12</v>
      </c>
      <c r="DUX15" s="61">
        <v>1</v>
      </c>
      <c r="DUY15" s="61">
        <v>192</v>
      </c>
      <c r="DUZ15" s="61">
        <v>200</v>
      </c>
      <c r="DVA15" s="61">
        <v>168</v>
      </c>
      <c r="DVB15" s="61">
        <v>75</v>
      </c>
      <c r="DVC15" s="61">
        <v>502</v>
      </c>
      <c r="DVD15" s="61">
        <v>1</v>
      </c>
      <c r="DVE15" s="61">
        <v>255</v>
      </c>
      <c r="DVF15" s="61">
        <v>0</v>
      </c>
      <c r="DVG15" s="61">
        <v>255</v>
      </c>
      <c r="DVH15" s="61">
        <v>255</v>
      </c>
      <c r="DVI15" s="61">
        <v>1</v>
      </c>
      <c r="DVJ15" s="61">
        <v>0</v>
      </c>
      <c r="DVK15" s="61">
        <v>1</v>
      </c>
      <c r="DVL15" s="61">
        <v>0</v>
      </c>
      <c r="DVM15" s="61">
        <v>0</v>
      </c>
      <c r="DVN15" s="61">
        <v>0</v>
      </c>
      <c r="DVO15" s="61">
        <v>1</v>
      </c>
      <c r="DVP15" s="61">
        <v>0</v>
      </c>
      <c r="DVQ15" s="61">
        <v>0</v>
      </c>
      <c r="DVR15" s="61">
        <v>0</v>
      </c>
      <c r="DVS15" s="61">
        <v>0</v>
      </c>
      <c r="DVT15" s="61">
        <v>1</v>
      </c>
      <c r="DVU15" s="61">
        <v>65</v>
      </c>
      <c r="DVV15" s="61">
        <v>4</v>
      </c>
      <c r="DVW15" s="61">
        <v>0</v>
      </c>
      <c r="DVX15" s="61">
        <v>0</v>
      </c>
      <c r="DVY15" s="61">
        <v>0</v>
      </c>
      <c r="DVZ15" s="61">
        <v>-4.5</v>
      </c>
      <c r="DWA15" s="61">
        <v>10</v>
      </c>
      <c r="DWB15" s="61">
        <v>1</v>
      </c>
      <c r="DWC15" s="61">
        <v>20</v>
      </c>
      <c r="DWD15" s="61">
        <v>15</v>
      </c>
      <c r="DWE15" s="61">
        <v>0</v>
      </c>
      <c r="DWF15" s="61">
        <v>2</v>
      </c>
      <c r="DWG15" s="61">
        <v>1</v>
      </c>
      <c r="DWH15" s="61">
        <v>1.82</v>
      </c>
      <c r="DWI15" s="61">
        <v>0.6</v>
      </c>
      <c r="DWJ15" s="61">
        <v>0.6</v>
      </c>
      <c r="DWK15" s="61">
        <v>1</v>
      </c>
      <c r="DWL15" s="61">
        <v>0</v>
      </c>
      <c r="DWM15" s="61">
        <v>300</v>
      </c>
      <c r="DWN15" s="61">
        <v>0</v>
      </c>
      <c r="DWO15" s="61">
        <v>300</v>
      </c>
      <c r="DWP15" s="61">
        <v>0</v>
      </c>
      <c r="DWQ15" s="61">
        <v>300</v>
      </c>
      <c r="DWR15" s="61">
        <v>0</v>
      </c>
      <c r="DWS15" s="61">
        <v>300</v>
      </c>
      <c r="DWT15" s="61">
        <v>0</v>
      </c>
      <c r="DWU15" s="61">
        <v>1</v>
      </c>
      <c r="DWV15" s="61">
        <v>0.1</v>
      </c>
      <c r="DWW15" s="61">
        <v>100</v>
      </c>
      <c r="DWX15" s="61">
        <v>0</v>
      </c>
      <c r="DWY15" s="61">
        <v>0</v>
      </c>
      <c r="DWZ15" s="61">
        <v>1</v>
      </c>
      <c r="DXA15" s="61">
        <v>0.1</v>
      </c>
      <c r="DXB15" s="61">
        <v>100</v>
      </c>
      <c r="DXC15" s="61">
        <v>0</v>
      </c>
      <c r="DXD15" s="61">
        <v>0</v>
      </c>
      <c r="DXE15" s="61">
        <v>1</v>
      </c>
      <c r="DXF15" s="61">
        <v>0.1</v>
      </c>
      <c r="DXG15" s="61">
        <v>100</v>
      </c>
      <c r="DXH15" s="61">
        <v>0</v>
      </c>
      <c r="DXI15" s="61">
        <v>0</v>
      </c>
      <c r="DXJ15" s="61">
        <v>1</v>
      </c>
      <c r="DXK15" s="61">
        <v>0.1</v>
      </c>
      <c r="DXL15" s="61">
        <v>100</v>
      </c>
      <c r="DXM15" s="61">
        <v>0</v>
      </c>
      <c r="DXN15" s="61">
        <v>560</v>
      </c>
      <c r="DXO15" s="61">
        <v>560</v>
      </c>
      <c r="DXP15" s="61">
        <v>560</v>
      </c>
      <c r="DXQ15" s="61">
        <v>560</v>
      </c>
      <c r="DXR15" s="61">
        <v>20</v>
      </c>
      <c r="DXS15" s="61">
        <v>3</v>
      </c>
      <c r="DXT15" s="61">
        <v>0</v>
      </c>
      <c r="DXU15" s="61">
        <v>0</v>
      </c>
      <c r="DXV15" s="61">
        <v>0</v>
      </c>
      <c r="DXW15" s="61">
        <v>0</v>
      </c>
      <c r="DXX15" s="61">
        <v>15</v>
      </c>
      <c r="DXY15" s="61">
        <v>30</v>
      </c>
      <c r="DXZ15" s="61">
        <v>0.01</v>
      </c>
      <c r="DYA15" s="61">
        <v>0.4</v>
      </c>
      <c r="DYB15" s="61">
        <v>0</v>
      </c>
      <c r="DYC15" s="61">
        <v>60</v>
      </c>
      <c r="DYD15" s="61">
        <v>30</v>
      </c>
      <c r="DYE15" s="61">
        <v>0</v>
      </c>
      <c r="DYF15" s="61">
        <v>0</v>
      </c>
      <c r="DYG15" s="61">
        <v>0</v>
      </c>
      <c r="DYH15" s="61">
        <v>0</v>
      </c>
      <c r="DYI15" s="61">
        <v>1200</v>
      </c>
      <c r="DYJ15" s="61">
        <v>1400</v>
      </c>
      <c r="DYK15" s="61">
        <v>0</v>
      </c>
      <c r="DYL15" s="61">
        <v>0.5</v>
      </c>
      <c r="DYM15" s="61">
        <v>375</v>
      </c>
      <c r="DYN15" s="61">
        <v>0</v>
      </c>
      <c r="DYO15" s="61">
        <v>0</v>
      </c>
      <c r="DYP15" s="61">
        <v>1000</v>
      </c>
      <c r="DYQ15" s="61">
        <v>1</v>
      </c>
      <c r="DYR15" s="61">
        <v>2</v>
      </c>
      <c r="DYS15" s="61">
        <v>0</v>
      </c>
      <c r="DYT15" s="61">
        <v>0.1</v>
      </c>
      <c r="DYU15" s="61">
        <v>30</v>
      </c>
      <c r="DYV15" s="61">
        <v>12.5</v>
      </c>
      <c r="DYW15" s="61">
        <v>0.2</v>
      </c>
      <c r="DYX15" s="61">
        <v>0.05</v>
      </c>
      <c r="DYY15" s="61">
        <v>2.2000000000000002</v>
      </c>
      <c r="DYZ15" s="61">
        <v>12.5</v>
      </c>
      <c r="DZA15" s="61">
        <v>0</v>
      </c>
      <c r="DZB15" s="61">
        <v>12</v>
      </c>
      <c r="DZC15" s="61">
        <v>0</v>
      </c>
      <c r="DZD15" s="61">
        <v>0</v>
      </c>
      <c r="DZE15" s="61">
        <v>1</v>
      </c>
      <c r="DZF15" s="61">
        <v>0</v>
      </c>
      <c r="DZG15" s="61">
        <v>1</v>
      </c>
      <c r="DZH15" s="61">
        <v>1</v>
      </c>
      <c r="DZI15" s="61">
        <v>1</v>
      </c>
      <c r="DZJ15" s="61">
        <v>1</v>
      </c>
      <c r="DZK15" s="61">
        <v>1.2</v>
      </c>
      <c r="DZL15" s="61">
        <v>0.1</v>
      </c>
      <c r="DZM15" s="61">
        <v>300</v>
      </c>
      <c r="DZN15" s="61">
        <v>300</v>
      </c>
      <c r="DZO15" s="61">
        <v>300</v>
      </c>
      <c r="DZP15" s="61">
        <v>300</v>
      </c>
      <c r="DZQ15" s="61">
        <v>0</v>
      </c>
      <c r="DZR15" s="61">
        <v>50</v>
      </c>
      <c r="DZS15" s="61">
        <v>50</v>
      </c>
      <c r="DZT15" s="61">
        <v>50</v>
      </c>
      <c r="DZU15" s="61">
        <v>50</v>
      </c>
      <c r="DZV15" s="61">
        <v>50</v>
      </c>
      <c r="DZW15" s="61">
        <v>120</v>
      </c>
      <c r="DZX15" s="61">
        <v>0</v>
      </c>
      <c r="DZY15" s="61">
        <v>5.0000000000000001E-4</v>
      </c>
      <c r="DZZ15" s="61">
        <v>5.0000000000000001E-4</v>
      </c>
      <c r="EAA15" s="61">
        <v>0</v>
      </c>
      <c r="EAB15" s="61">
        <v>80</v>
      </c>
      <c r="EAC15" s="61">
        <v>80</v>
      </c>
      <c r="EAD15" s="61">
        <v>0</v>
      </c>
      <c r="EAE15" s="61">
        <v>0</v>
      </c>
      <c r="EAF15" s="61">
        <v>0</v>
      </c>
      <c r="EAG15" s="61">
        <v>0</v>
      </c>
      <c r="EAH15" s="61">
        <v>1</v>
      </c>
      <c r="EAI15" s="61">
        <v>0</v>
      </c>
      <c r="EAJ15" s="61">
        <v>0</v>
      </c>
      <c r="EAK15" s="61">
        <v>0</v>
      </c>
      <c r="EAL15" s="61">
        <v>0</v>
      </c>
      <c r="EAM15" s="61">
        <v>100</v>
      </c>
      <c r="EAN15" s="61">
        <v>0</v>
      </c>
      <c r="EAO15" s="61">
        <v>0.15</v>
      </c>
      <c r="EAP15" s="61">
        <v>1</v>
      </c>
      <c r="EAQ15" s="61">
        <v>25</v>
      </c>
      <c r="EAR15" s="61">
        <v>3</v>
      </c>
      <c r="EAS15" s="61">
        <v>100</v>
      </c>
      <c r="EAT15" s="61">
        <v>0</v>
      </c>
      <c r="EAU15" s="61">
        <v>8</v>
      </c>
      <c r="EAV15" s="61">
        <v>0</v>
      </c>
      <c r="EAW15" s="61">
        <v>0.5</v>
      </c>
      <c r="EAX15" s="61">
        <v>1</v>
      </c>
      <c r="EAY15" s="61">
        <v>4</v>
      </c>
      <c r="EAZ15" s="61">
        <v>50</v>
      </c>
      <c r="EBA15" s="61">
        <v>0</v>
      </c>
      <c r="EBB15" s="61">
        <v>25</v>
      </c>
      <c r="EBC15" s="61">
        <v>10</v>
      </c>
      <c r="EBD15" s="61">
        <v>250</v>
      </c>
      <c r="EBE15" s="61">
        <v>1</v>
      </c>
      <c r="EBF15" s="61">
        <v>0.1</v>
      </c>
      <c r="EBG15" s="61">
        <v>0.1</v>
      </c>
      <c r="EBH15" s="61">
        <v>1</v>
      </c>
      <c r="EBI15" s="61">
        <v>2</v>
      </c>
      <c r="EBJ15" s="61">
        <v>0.1</v>
      </c>
      <c r="EBK15" s="61">
        <v>1</v>
      </c>
      <c r="EBL15" s="61">
        <v>10</v>
      </c>
      <c r="EBM15" s="61">
        <v>0.1</v>
      </c>
      <c r="EBN15" s="61">
        <v>1</v>
      </c>
      <c r="EBO15" s="61">
        <v>10</v>
      </c>
      <c r="EBP15" s="61">
        <v>0.1</v>
      </c>
      <c r="EBQ15" s="61">
        <v>1</v>
      </c>
      <c r="EBR15" s="61">
        <v>1</v>
      </c>
      <c r="EBS15" s="61">
        <v>1</v>
      </c>
      <c r="EBT15" s="61">
        <v>4000</v>
      </c>
      <c r="EBU15" s="61">
        <v>2000</v>
      </c>
      <c r="EBV15" s="61">
        <v>20000</v>
      </c>
      <c r="EBW15" s="61">
        <v>10000</v>
      </c>
      <c r="EBX15" s="61">
        <v>3356</v>
      </c>
      <c r="EBY15" s="61">
        <v>1678</v>
      </c>
      <c r="EBZ15" s="61">
        <v>8</v>
      </c>
      <c r="ECA15" s="61">
        <v>4</v>
      </c>
      <c r="ECB15" s="61">
        <v>2</v>
      </c>
      <c r="ECC15" s="61">
        <v>1</v>
      </c>
      <c r="ECD15" s="61">
        <v>30</v>
      </c>
      <c r="ECE15" s="61">
        <v>150</v>
      </c>
      <c r="ECF15" s="61">
        <v>20</v>
      </c>
      <c r="ECG15" s="61">
        <v>120</v>
      </c>
      <c r="ECH15" s="61">
        <v>0</v>
      </c>
      <c r="ECI15" s="61">
        <v>1</v>
      </c>
      <c r="ECJ15" s="61">
        <v>1</v>
      </c>
      <c r="ECK15" s="61">
        <v>1</v>
      </c>
      <c r="ECL15" s="61">
        <v>1</v>
      </c>
      <c r="ECM15" s="61">
        <v>1</v>
      </c>
      <c r="ECN15" s="61">
        <v>0</v>
      </c>
      <c r="ECO15" s="61">
        <v>0</v>
      </c>
      <c r="ECP15" s="61">
        <v>1</v>
      </c>
      <c r="ECQ15" s="61">
        <v>0</v>
      </c>
      <c r="ECR15" s="61">
        <v>0</v>
      </c>
      <c r="ECS15" s="61">
        <v>0</v>
      </c>
      <c r="ECT15" s="61">
        <v>0</v>
      </c>
      <c r="ECU15" s="61">
        <v>0</v>
      </c>
      <c r="ECV15" s="61">
        <v>0</v>
      </c>
      <c r="ECW15" s="61">
        <v>0</v>
      </c>
      <c r="ECX15" s="61">
        <v>0</v>
      </c>
      <c r="ECY15" s="61">
        <v>0</v>
      </c>
      <c r="ECZ15" s="61">
        <v>0</v>
      </c>
      <c r="EDA15" s="61">
        <v>0</v>
      </c>
      <c r="EDB15" s="61">
        <v>60</v>
      </c>
      <c r="EDC15" s="61">
        <v>60</v>
      </c>
      <c r="EDD15" s="61">
        <v>0</v>
      </c>
      <c r="EDE15" s="61">
        <v>200</v>
      </c>
      <c r="EDF15" s="61">
        <v>2</v>
      </c>
      <c r="EDG15" s="61">
        <v>0</v>
      </c>
      <c r="EDH15" s="61">
        <v>200</v>
      </c>
      <c r="EDI15" s="61">
        <v>200</v>
      </c>
      <c r="EDJ15" s="61">
        <v>200</v>
      </c>
      <c r="EDK15" s="61">
        <v>2</v>
      </c>
      <c r="EDL15" s="61">
        <v>200</v>
      </c>
      <c r="EDM15" s="61">
        <v>1</v>
      </c>
      <c r="EDN15" s="61">
        <v>5</v>
      </c>
      <c r="EDO15" s="61">
        <v>5</v>
      </c>
      <c r="EDP15" s="61">
        <v>1000</v>
      </c>
      <c r="EDQ15" s="61">
        <v>1000</v>
      </c>
      <c r="EDR15" s="61">
        <v>5</v>
      </c>
      <c r="EDS15" s="61">
        <v>5</v>
      </c>
      <c r="EDT15" s="61">
        <v>1000</v>
      </c>
      <c r="EDU15" s="61">
        <v>1000</v>
      </c>
      <c r="EDV15" s="61">
        <v>250</v>
      </c>
      <c r="EDW15" s="61">
        <v>100</v>
      </c>
      <c r="EEH15" s="61">
        <v>0</v>
      </c>
      <c r="EEI15" s="61">
        <v>0</v>
      </c>
      <c r="EEJ15" s="61">
        <v>0</v>
      </c>
      <c r="EEK15" s="61">
        <v>0</v>
      </c>
      <c r="EEL15" s="61">
        <v>0</v>
      </c>
      <c r="EEM15" s="61">
        <v>0</v>
      </c>
      <c r="EEN15" s="61">
        <v>48</v>
      </c>
      <c r="EEO15" s="61">
        <v>20</v>
      </c>
      <c r="EEQ15" s="61">
        <v>180</v>
      </c>
      <c r="EER15" s="61">
        <v>360</v>
      </c>
      <c r="EES15" s="61">
        <v>720</v>
      </c>
      <c r="EET15" s="61">
        <v>700</v>
      </c>
      <c r="EEU15" s="61">
        <v>630</v>
      </c>
      <c r="EEV15" s="61">
        <v>630</v>
      </c>
      <c r="EEW15" s="61">
        <v>625</v>
      </c>
      <c r="EEX15" s="61">
        <v>20</v>
      </c>
      <c r="EEY15" s="61">
        <v>40</v>
      </c>
      <c r="EEZ15" s="61">
        <v>0</v>
      </c>
      <c r="EFA15" s="61">
        <v>0</v>
      </c>
      <c r="EFB15" s="61">
        <v>20</v>
      </c>
      <c r="EFC15" s="61">
        <v>20</v>
      </c>
      <c r="EFD15" s="61">
        <v>720</v>
      </c>
      <c r="EFE15" s="61">
        <v>0</v>
      </c>
      <c r="EFF15" s="61">
        <v>0</v>
      </c>
      <c r="EFG15" s="61">
        <v>600</v>
      </c>
      <c r="EFH15" s="61">
        <v>3600</v>
      </c>
      <c r="EFI15" s="61">
        <v>210</v>
      </c>
      <c r="EFJ15" s="61">
        <v>0</v>
      </c>
      <c r="EFK15" s="61">
        <v>0</v>
      </c>
      <c r="EFL15" s="61">
        <v>0</v>
      </c>
      <c r="EFM15" s="61">
        <v>0</v>
      </c>
      <c r="EFN15" s="61">
        <v>0</v>
      </c>
      <c r="EFO15" s="61">
        <v>0</v>
      </c>
      <c r="EFP15" s="61">
        <v>0</v>
      </c>
      <c r="EFQ15" s="61">
        <v>0</v>
      </c>
      <c r="EIF15" s="61">
        <v>0</v>
      </c>
      <c r="EIG15" s="61">
        <v>0</v>
      </c>
      <c r="EIH15" s="61">
        <v>0</v>
      </c>
      <c r="EII15" s="61">
        <v>0</v>
      </c>
      <c r="EIN15" s="61">
        <v>0</v>
      </c>
      <c r="EIO15" s="61">
        <v>0</v>
      </c>
      <c r="EIP15" s="61">
        <v>1200</v>
      </c>
      <c r="EIQ15" s="61">
        <v>1000</v>
      </c>
      <c r="EIU15" s="61">
        <v>1000</v>
      </c>
      <c r="EJA15" s="61">
        <v>5</v>
      </c>
      <c r="EJB15" s="61">
        <v>250</v>
      </c>
      <c r="EJC15" s="61">
        <v>250</v>
      </c>
      <c r="EJF15" s="61">
        <v>100</v>
      </c>
      <c r="EJG15" s="61">
        <v>50</v>
      </c>
      <c r="EJH15" s="61">
        <v>1000</v>
      </c>
      <c r="EJI15" s="61">
        <v>680</v>
      </c>
      <c r="EJJ15" s="61">
        <v>640</v>
      </c>
      <c r="EJK15" s="61">
        <v>5</v>
      </c>
      <c r="EJL15" s="61">
        <v>650</v>
      </c>
      <c r="EJM15" s="61">
        <v>5</v>
      </c>
      <c r="EJN15" s="61">
        <v>650</v>
      </c>
      <c r="EJO15" s="61">
        <v>640</v>
      </c>
      <c r="EJP15" s="61">
        <v>5</v>
      </c>
      <c r="EJQ15" s="61">
        <v>650</v>
      </c>
      <c r="EJR15" s="61">
        <v>5</v>
      </c>
      <c r="EJS15" s="61">
        <v>1000</v>
      </c>
      <c r="EJT15" s="61">
        <v>5</v>
      </c>
      <c r="EJU15" s="61">
        <v>15</v>
      </c>
      <c r="EJV15" s="61">
        <v>300</v>
      </c>
      <c r="EJW15" s="61">
        <v>20</v>
      </c>
      <c r="EJX15" s="61">
        <v>50</v>
      </c>
      <c r="EJY15" s="61">
        <v>650</v>
      </c>
      <c r="EJZ15" s="61">
        <v>5</v>
      </c>
      <c r="EKA15" s="61">
        <v>200</v>
      </c>
      <c r="EKB15" s="61">
        <v>5</v>
      </c>
      <c r="EKC15" s="61">
        <v>1000</v>
      </c>
      <c r="EKD15" s="61">
        <v>225</v>
      </c>
      <c r="EKE15" s="61">
        <v>0</v>
      </c>
      <c r="EKF15" s="61">
        <v>0</v>
      </c>
      <c r="EKG15" s="61">
        <v>1</v>
      </c>
      <c r="EKH15" s="61">
        <v>0</v>
      </c>
      <c r="EKI15" s="61">
        <v>1</v>
      </c>
      <c r="EKJ15" s="61">
        <v>0</v>
      </c>
      <c r="EKK15" s="61">
        <v>1</v>
      </c>
      <c r="EKL15" s="61">
        <v>1.3168800000000001</v>
      </c>
      <c r="EKM15" s="61">
        <v>10.18</v>
      </c>
      <c r="EKN15" s="61">
        <v>9.75</v>
      </c>
      <c r="EKO15" s="61">
        <v>0.76200000000000001</v>
      </c>
      <c r="EKP15" s="61">
        <v>1.3168800000000001</v>
      </c>
      <c r="EKQ15" s="61">
        <v>10</v>
      </c>
      <c r="EKR15" s="61">
        <v>9.5399999999999991</v>
      </c>
      <c r="EKS15" s="61">
        <v>0.72</v>
      </c>
      <c r="EKT15" s="61">
        <v>1.3168800000000001</v>
      </c>
      <c r="EKU15" s="61">
        <v>10</v>
      </c>
      <c r="EKV15" s="61">
        <v>9.5399999999999991</v>
      </c>
      <c r="EKW15" s="61">
        <v>0.72</v>
      </c>
      <c r="EKX15" s="61">
        <v>1.3168800000000001</v>
      </c>
      <c r="EKY15" s="61">
        <v>10</v>
      </c>
      <c r="EKZ15" s="61">
        <v>9.5399999999999991</v>
      </c>
      <c r="ELA15" s="61">
        <v>0.72</v>
      </c>
      <c r="ELB15" s="61">
        <v>0</v>
      </c>
      <c r="ELC15" s="61">
        <v>0</v>
      </c>
      <c r="ELD15" s="61">
        <v>0</v>
      </c>
      <c r="ELE15" s="61">
        <v>0</v>
      </c>
      <c r="ELF15" s="61">
        <v>0</v>
      </c>
      <c r="ELG15" s="61">
        <v>0</v>
      </c>
      <c r="ELH15" s="61">
        <v>0</v>
      </c>
      <c r="ELI15" s="61">
        <v>0</v>
      </c>
      <c r="ELJ15" s="61">
        <v>250</v>
      </c>
      <c r="ELK15" s="61">
        <v>-20</v>
      </c>
      <c r="ELL15" s="61">
        <v>0.05</v>
      </c>
      <c r="ELM15" s="61">
        <v>0</v>
      </c>
      <c r="ELN15" s="61">
        <v>0</v>
      </c>
      <c r="ELO15" s="61">
        <v>0</v>
      </c>
      <c r="ELP15" s="61">
        <v>0</v>
      </c>
      <c r="ELQ15" s="61">
        <v>0</v>
      </c>
      <c r="ELR15" s="61">
        <v>0</v>
      </c>
      <c r="ELS15" s="61">
        <v>0</v>
      </c>
      <c r="ELT15" s="61">
        <v>0</v>
      </c>
      <c r="ELU15" s="61">
        <v>0</v>
      </c>
      <c r="ELV15" s="61">
        <v>0</v>
      </c>
      <c r="ELW15" s="61">
        <v>0</v>
      </c>
      <c r="ELX15" s="61">
        <v>0</v>
      </c>
      <c r="ELY15" s="61">
        <v>0</v>
      </c>
      <c r="ELZ15" s="61">
        <v>0</v>
      </c>
      <c r="EMA15" s="61">
        <v>0</v>
      </c>
      <c r="EMB15" s="61">
        <v>0</v>
      </c>
      <c r="EMC15" s="61">
        <v>0</v>
      </c>
      <c r="EMD15" s="61">
        <v>0</v>
      </c>
      <c r="EME15" s="61">
        <v>0</v>
      </c>
      <c r="EMF15" s="61">
        <v>0</v>
      </c>
      <c r="EMG15" s="61">
        <v>0</v>
      </c>
      <c r="EMH15" s="61">
        <v>0</v>
      </c>
      <c r="EMI15" s="61">
        <v>0</v>
      </c>
      <c r="EMJ15" s="61">
        <v>0</v>
      </c>
      <c r="EMK15" s="61">
        <v>0</v>
      </c>
      <c r="EML15" s="61">
        <v>10</v>
      </c>
      <c r="EMM15" s="61">
        <v>0</v>
      </c>
      <c r="EMN15" s="61">
        <v>0</v>
      </c>
      <c r="EMO15" s="61">
        <v>300</v>
      </c>
      <c r="EMP15" s="61">
        <v>1</v>
      </c>
      <c r="EMQ15" s="61">
        <v>500</v>
      </c>
      <c r="EMR15" s="61">
        <v>7000</v>
      </c>
      <c r="EMS15" s="61">
        <v>30</v>
      </c>
      <c r="EMT15" s="61">
        <v>50</v>
      </c>
      <c r="EMU15" s="61">
        <v>0</v>
      </c>
      <c r="EMV15" s="61">
        <v>10000</v>
      </c>
      <c r="EMW15" s="61">
        <v>0</v>
      </c>
      <c r="EMX15" s="61">
        <v>30</v>
      </c>
      <c r="EMY15" s="61">
        <v>5</v>
      </c>
      <c r="EMZ15" s="61">
        <v>0</v>
      </c>
      <c r="ENA15" s="61">
        <v>0</v>
      </c>
      <c r="ENB15" s="61">
        <v>0</v>
      </c>
      <c r="ENC15" s="61">
        <v>0</v>
      </c>
      <c r="END15" s="61">
        <v>1</v>
      </c>
      <c r="ENE15" s="61">
        <v>0</v>
      </c>
      <c r="ENF15" s="61">
        <v>0</v>
      </c>
      <c r="ENG15" s="61">
        <v>0.3</v>
      </c>
      <c r="ENH15" s="61">
        <v>0</v>
      </c>
      <c r="ENI15" s="61">
        <v>0</v>
      </c>
      <c r="ENJ15" s="61">
        <v>0</v>
      </c>
      <c r="ENK15" s="61">
        <v>25</v>
      </c>
      <c r="ENL15" s="61">
        <v>0</v>
      </c>
      <c r="ENM15" s="61">
        <v>0</v>
      </c>
      <c r="ENN15" s="61">
        <v>10000</v>
      </c>
      <c r="ENO15" s="61">
        <v>0</v>
      </c>
      <c r="ENP15" s="61">
        <v>0</v>
      </c>
      <c r="ENQ15" s="61">
        <v>0</v>
      </c>
      <c r="ENR15" s="61">
        <v>0</v>
      </c>
      <c r="ENS15" s="61">
        <v>20</v>
      </c>
      <c r="ENT15" s="61">
        <v>1</v>
      </c>
      <c r="ENU15" s="61">
        <v>1</v>
      </c>
      <c r="ENV15" s="61">
        <v>1</v>
      </c>
      <c r="ENW15" s="61">
        <v>1</v>
      </c>
      <c r="ENX15" s="61">
        <v>0</v>
      </c>
      <c r="ENY15" s="61">
        <v>0</v>
      </c>
      <c r="ENZ15" s="61">
        <v>0</v>
      </c>
      <c r="EOA15" s="61">
        <v>0</v>
      </c>
      <c r="EOB15" s="61">
        <v>0</v>
      </c>
      <c r="EOC15" s="61">
        <v>0</v>
      </c>
      <c r="EOD15" s="61">
        <v>0</v>
      </c>
      <c r="EOE15" s="61">
        <v>0</v>
      </c>
      <c r="EOF15" s="61">
        <v>0</v>
      </c>
      <c r="EOG15" s="61">
        <v>20</v>
      </c>
      <c r="EOH15" s="61">
        <v>40</v>
      </c>
      <c r="EOI15" s="61">
        <v>0.1</v>
      </c>
      <c r="EOJ15" s="61">
        <v>0.2</v>
      </c>
      <c r="EOK15" s="61">
        <v>0</v>
      </c>
      <c r="EOL15" s="61">
        <v>0</v>
      </c>
      <c r="EOM15" s="61">
        <v>0</v>
      </c>
      <c r="EON15" s="61">
        <v>0</v>
      </c>
      <c r="EOO15" s="61">
        <v>100</v>
      </c>
      <c r="EOP15" s="61">
        <v>100</v>
      </c>
      <c r="EOQ15" s="61">
        <v>0</v>
      </c>
      <c r="EOR15" s="61">
        <v>10</v>
      </c>
      <c r="EOS15" s="61">
        <v>3</v>
      </c>
      <c r="EOT15" s="61">
        <v>100</v>
      </c>
      <c r="EOU15" s="61">
        <v>35</v>
      </c>
      <c r="EOV15" s="61">
        <v>0</v>
      </c>
      <c r="EOW15" s="61">
        <v>5</v>
      </c>
      <c r="EOX15" s="61">
        <v>40</v>
      </c>
      <c r="EOY15" s="61">
        <v>60</v>
      </c>
      <c r="EOZ15" s="61">
        <v>10</v>
      </c>
      <c r="EPA15" s="61">
        <v>0</v>
      </c>
      <c r="EPB15" s="61">
        <v>0</v>
      </c>
      <c r="EPC15" s="61">
        <v>0</v>
      </c>
      <c r="EPT15" s="61">
        <v>20</v>
      </c>
      <c r="EPU15" s="61">
        <v>30</v>
      </c>
      <c r="EPV15" s="61">
        <v>0</v>
      </c>
      <c r="EPW15" s="61">
        <v>0</v>
      </c>
      <c r="EPZ15" s="61">
        <v>0</v>
      </c>
      <c r="EQA15" s="61">
        <v>0</v>
      </c>
      <c r="EQB15" s="61">
        <v>30</v>
      </c>
      <c r="EQC15" s="61">
        <v>75</v>
      </c>
      <c r="EQD15" s="61">
        <v>20</v>
      </c>
      <c r="EQE15" s="61">
        <v>30</v>
      </c>
      <c r="EQF15" s="61">
        <v>0</v>
      </c>
      <c r="EQG15" s="61">
        <v>0</v>
      </c>
      <c r="EQJ15" s="61">
        <v>0</v>
      </c>
      <c r="EQK15" s="61">
        <v>0</v>
      </c>
      <c r="EQL15" s="61">
        <v>30</v>
      </c>
      <c r="EQM15" s="61">
        <v>75</v>
      </c>
      <c r="EQN15" s="61">
        <v>20</v>
      </c>
      <c r="EQO15" s="61">
        <v>30</v>
      </c>
      <c r="EQP15" s="61">
        <v>0</v>
      </c>
      <c r="EQQ15" s="61">
        <v>0</v>
      </c>
      <c r="EQT15" s="61">
        <v>0</v>
      </c>
      <c r="EQU15" s="61">
        <v>0</v>
      </c>
      <c r="EQV15" s="61">
        <v>30</v>
      </c>
      <c r="EQW15" s="61">
        <v>75</v>
      </c>
      <c r="EQX15" s="61">
        <v>20</v>
      </c>
      <c r="EQY15" s="61">
        <v>30</v>
      </c>
      <c r="EQZ15" s="61">
        <v>0</v>
      </c>
      <c r="ERA15" s="61">
        <v>0</v>
      </c>
      <c r="ERD15" s="61">
        <v>0</v>
      </c>
      <c r="ERE15" s="61">
        <v>0</v>
      </c>
      <c r="ERF15" s="61">
        <v>30</v>
      </c>
      <c r="ERG15" s="61">
        <v>75</v>
      </c>
      <c r="ERH15" s="61">
        <v>20</v>
      </c>
      <c r="ERI15" s="61">
        <v>20</v>
      </c>
      <c r="ERJ15" s="61">
        <v>5</v>
      </c>
      <c r="ERK15" s="61">
        <v>10</v>
      </c>
      <c r="ERL15" s="61">
        <v>5</v>
      </c>
      <c r="ERM15" s="61">
        <v>0</v>
      </c>
      <c r="ERN15" s="61">
        <v>5</v>
      </c>
      <c r="ERO15" s="61">
        <v>0</v>
      </c>
      <c r="ERP15" s="61">
        <v>5</v>
      </c>
      <c r="ERQ15" s="61">
        <v>0</v>
      </c>
      <c r="ERT15" s="61">
        <v>120</v>
      </c>
      <c r="ERU15" s="61">
        <v>0</v>
      </c>
      <c r="ERV15" s="61">
        <v>30000</v>
      </c>
      <c r="ERW15" s="61">
        <v>30000</v>
      </c>
      <c r="ERX15" s="61">
        <v>17500</v>
      </c>
      <c r="ERY15" s="61">
        <v>0</v>
      </c>
      <c r="ERZ15" s="61">
        <v>40</v>
      </c>
      <c r="ESA15" s="61">
        <v>40</v>
      </c>
      <c r="ESB15" s="61">
        <v>40</v>
      </c>
      <c r="ESC15" s="61">
        <v>0</v>
      </c>
      <c r="ESD15" s="61">
        <v>40</v>
      </c>
      <c r="ESE15" s="61">
        <v>40</v>
      </c>
      <c r="ESF15" s="61">
        <v>40</v>
      </c>
      <c r="ESG15" s="61">
        <v>0</v>
      </c>
      <c r="ESH15" s="61">
        <v>40</v>
      </c>
      <c r="ESI15" s="61">
        <v>40</v>
      </c>
      <c r="ESJ15" s="61">
        <v>40</v>
      </c>
      <c r="ESK15" s="61">
        <v>0</v>
      </c>
      <c r="ESL15" s="61">
        <v>40</v>
      </c>
      <c r="ESM15" s="61">
        <v>40</v>
      </c>
      <c r="ESN15" s="61">
        <v>40</v>
      </c>
      <c r="ESO15" s="61">
        <v>1410</v>
      </c>
      <c r="ESP15" s="61">
        <v>1410</v>
      </c>
      <c r="ESQ15" s="61">
        <v>1410</v>
      </c>
      <c r="ESR15" s="61">
        <v>400</v>
      </c>
      <c r="ESS15" s="61">
        <v>400</v>
      </c>
      <c r="EST15" s="61">
        <v>60000</v>
      </c>
      <c r="ESU15" s="61">
        <v>60000</v>
      </c>
      <c r="ESV15" s="61">
        <v>100</v>
      </c>
      <c r="ESW15" s="61">
        <v>30</v>
      </c>
      <c r="ESX15" s="61">
        <v>0</v>
      </c>
      <c r="ESY15" s="61">
        <v>20</v>
      </c>
      <c r="ETA15" s="61">
        <v>0.98</v>
      </c>
      <c r="ETB15" s="61">
        <v>1</v>
      </c>
      <c r="ETC15" s="61">
        <v>-0.98</v>
      </c>
      <c r="ETD15" s="61">
        <v>-0.95</v>
      </c>
      <c r="ETE15" s="61">
        <v>0.8</v>
      </c>
      <c r="ETF15" s="61">
        <v>-0.92</v>
      </c>
      <c r="ETG15" s="61">
        <v>1</v>
      </c>
      <c r="ETH15" s="61">
        <v>7</v>
      </c>
      <c r="ETI15" s="61">
        <v>0.95</v>
      </c>
      <c r="ETJ15" s="61">
        <v>-0.95</v>
      </c>
      <c r="ETK15" s="61">
        <v>20</v>
      </c>
      <c r="ETL15" s="61">
        <v>80</v>
      </c>
      <c r="ETM15" s="61">
        <v>4169</v>
      </c>
      <c r="ETN15" s="61">
        <v>88</v>
      </c>
      <c r="ETO15" s="61">
        <v>90</v>
      </c>
      <c r="ETP15" s="61">
        <v>2.0499999999999998</v>
      </c>
      <c r="EUJ15" s="61">
        <v>1</v>
      </c>
      <c r="EUK15" s="61">
        <v>-10</v>
      </c>
      <c r="EUL15" s="61">
        <v>10</v>
      </c>
      <c r="EUS15" s="61">
        <v>0.5</v>
      </c>
      <c r="EUT15" s="61">
        <v>0</v>
      </c>
      <c r="EUU15" s="61">
        <v>0</v>
      </c>
      <c r="EVB15" s="61">
        <v>4</v>
      </c>
      <c r="EVC15" s="61">
        <v>5</v>
      </c>
      <c r="EVD15" s="61">
        <v>135</v>
      </c>
      <c r="EVE15" s="61">
        <v>1</v>
      </c>
      <c r="EVF15" s="61">
        <v>1</v>
      </c>
      <c r="EVH15" s="61">
        <v>0</v>
      </c>
      <c r="EVI15" s="61">
        <v>0</v>
      </c>
      <c r="EVK15" s="61">
        <v>1</v>
      </c>
      <c r="EVL15" s="61">
        <v>1</v>
      </c>
      <c r="EVM15" s="61">
        <v>0</v>
      </c>
      <c r="EVR15" s="61">
        <v>150</v>
      </c>
      <c r="EVS15" s="61">
        <v>200</v>
      </c>
      <c r="EVT15" s="61">
        <v>85</v>
      </c>
      <c r="EVU15" s="61">
        <v>90</v>
      </c>
      <c r="EVV15" s="61">
        <v>85</v>
      </c>
      <c r="EVW15" s="61">
        <v>90</v>
      </c>
      <c r="EVX15" s="61">
        <v>5</v>
      </c>
      <c r="EVY15" s="61">
        <v>5</v>
      </c>
      <c r="EVZ15" s="61">
        <v>10</v>
      </c>
      <c r="EWA15" s="61">
        <v>10</v>
      </c>
      <c r="EWB15" s="61">
        <v>140</v>
      </c>
      <c r="EWC15" s="61">
        <v>145</v>
      </c>
      <c r="EWD15" s="61">
        <v>140</v>
      </c>
      <c r="EWE15" s="61">
        <v>145</v>
      </c>
      <c r="EWF15" s="61">
        <v>140</v>
      </c>
      <c r="EWG15" s="61">
        <v>145</v>
      </c>
      <c r="EWH15" s="61">
        <v>140</v>
      </c>
      <c r="EWI15" s="61">
        <v>5</v>
      </c>
      <c r="EWJ15" s="61">
        <v>175</v>
      </c>
      <c r="EWK15" s="61">
        <v>5</v>
      </c>
      <c r="EWL15" s="61">
        <v>5</v>
      </c>
      <c r="EWM15" s="61">
        <v>1</v>
      </c>
      <c r="EWN15" s="61">
        <v>43.4</v>
      </c>
      <c r="EWO15" s="61">
        <v>1</v>
      </c>
      <c r="EWS15" s="61">
        <v>150</v>
      </c>
      <c r="EWT15" s="61">
        <v>1000</v>
      </c>
      <c r="EWU15" s="61">
        <v>80</v>
      </c>
      <c r="EWV15" s="61">
        <v>60</v>
      </c>
      <c r="EWW15" s="61">
        <v>35</v>
      </c>
      <c r="EWX15" s="61">
        <v>300</v>
      </c>
      <c r="EWZ15" s="61">
        <v>75</v>
      </c>
      <c r="EXA15" s="61">
        <v>1.05</v>
      </c>
      <c r="EXB15" s="61">
        <v>1</v>
      </c>
      <c r="EXC15" s="61">
        <v>1</v>
      </c>
      <c r="EXD15" s="61">
        <v>1</v>
      </c>
      <c r="EXE15" s="61">
        <v>180</v>
      </c>
      <c r="EXF15" s="61">
        <v>0.3</v>
      </c>
      <c r="EXG15" s="61">
        <v>1.1100000000000001</v>
      </c>
      <c r="EXH15" s="61">
        <v>60</v>
      </c>
      <c r="EXI15" s="61">
        <v>0</v>
      </c>
      <c r="EXJ15" s="61">
        <v>90</v>
      </c>
      <c r="EXK15" s="61">
        <v>80</v>
      </c>
      <c r="EXL15" s="61">
        <v>70</v>
      </c>
      <c r="EXM15" s="61">
        <v>60</v>
      </c>
      <c r="EXN15" s="61">
        <v>55</v>
      </c>
      <c r="EXO15" s="61">
        <v>4</v>
      </c>
      <c r="EXP15" s="61">
        <v>20</v>
      </c>
      <c r="EXQ15" s="61">
        <v>0</v>
      </c>
      <c r="EXR15" s="61">
        <v>3356</v>
      </c>
      <c r="EXS15" s="61">
        <v>0</v>
      </c>
      <c r="EXT15" s="61">
        <v>5000</v>
      </c>
      <c r="EXU15" s="61">
        <v>40</v>
      </c>
      <c r="EXV15" s="61">
        <v>5</v>
      </c>
      <c r="EXW15" s="61">
        <v>0</v>
      </c>
      <c r="EXX15" s="61">
        <v>90</v>
      </c>
      <c r="EXY15" s="61">
        <v>80</v>
      </c>
      <c r="EXZ15" s="61">
        <v>70</v>
      </c>
      <c r="EYA15" s="61">
        <v>60</v>
      </c>
      <c r="EYB15" s="61">
        <v>55</v>
      </c>
      <c r="EYC15" s="61">
        <v>4</v>
      </c>
      <c r="EYD15" s="61">
        <v>20</v>
      </c>
      <c r="EYE15" s="61">
        <v>0</v>
      </c>
      <c r="EYF15" s="61">
        <v>3356</v>
      </c>
      <c r="EYG15" s="61">
        <v>1</v>
      </c>
      <c r="EYH15" s="61">
        <v>2</v>
      </c>
      <c r="EYI15" s="61">
        <v>0</v>
      </c>
      <c r="EYJ15" s="61">
        <v>1</v>
      </c>
      <c r="EYK15" s="61">
        <v>1</v>
      </c>
      <c r="EYL15" s="61">
        <v>2</v>
      </c>
      <c r="EYM15" s="61">
        <v>0.95</v>
      </c>
      <c r="EYN15" s="61">
        <v>0.98</v>
      </c>
      <c r="EYO15" s="61">
        <v>1</v>
      </c>
      <c r="EYP15" s="61">
        <v>-0.98</v>
      </c>
      <c r="EYQ15" s="61">
        <v>-0.95</v>
      </c>
      <c r="EYR15" s="61">
        <v>4</v>
      </c>
      <c r="EYS15" s="61">
        <v>20</v>
      </c>
      <c r="EYT15" s="61">
        <v>0.9</v>
      </c>
      <c r="EYU15" s="61">
        <v>-0.95</v>
      </c>
      <c r="EYV15" s="61">
        <v>1</v>
      </c>
      <c r="EYW15" s="61">
        <v>0</v>
      </c>
      <c r="EYX15" s="61">
        <v>0</v>
      </c>
      <c r="EYY15" s="61">
        <v>100</v>
      </c>
      <c r="EYZ15" s="61">
        <v>1</v>
      </c>
      <c r="EZA15" s="61">
        <v>100</v>
      </c>
      <c r="EZB15" s="61">
        <v>4</v>
      </c>
      <c r="EZC15" s="61">
        <v>20</v>
      </c>
      <c r="EZD15" s="61">
        <v>90</v>
      </c>
      <c r="EZE15" s="61">
        <v>110</v>
      </c>
      <c r="EZF15" s="61">
        <v>10000</v>
      </c>
      <c r="EZG15" s="61">
        <v>0</v>
      </c>
      <c r="EZH15" s="61">
        <v>0</v>
      </c>
      <c r="EZI15" s="61">
        <v>0</v>
      </c>
      <c r="EZJ15" s="61">
        <v>0</v>
      </c>
      <c r="EZK15" s="61">
        <v>1</v>
      </c>
      <c r="EZL15" s="61">
        <v>100</v>
      </c>
      <c r="EZM15" s="61">
        <v>50</v>
      </c>
      <c r="EZN15" s="61">
        <v>25</v>
      </c>
      <c r="EZO15" s="61">
        <v>-25</v>
      </c>
      <c r="EZP15" s="61">
        <v>-50</v>
      </c>
      <c r="EZQ15" s="61">
        <v>4</v>
      </c>
      <c r="EZR15" s="61">
        <v>20</v>
      </c>
      <c r="EZS15" s="61">
        <v>-100</v>
      </c>
      <c r="EZT15" s="61">
        <v>100</v>
      </c>
      <c r="EZU15" s="61">
        <v>0</v>
      </c>
      <c r="EZV15" s="61">
        <v>0</v>
      </c>
      <c r="EZW15" s="61">
        <v>4</v>
      </c>
      <c r="EZX15" s="61">
        <v>20</v>
      </c>
      <c r="EZY15" s="61">
        <v>-100</v>
      </c>
      <c r="EZZ15" s="61">
        <v>100</v>
      </c>
      <c r="FAA15" s="61">
        <v>5000</v>
      </c>
      <c r="FAB15" s="61">
        <v>1</v>
      </c>
      <c r="FAC15" s="61">
        <v>1</v>
      </c>
      <c r="FAD15" s="61">
        <v>0.8</v>
      </c>
      <c r="FAE15" s="61">
        <v>-0.92</v>
      </c>
      <c r="FAF15" s="61">
        <v>2720</v>
      </c>
      <c r="FAG15" s="61">
        <v>-2720</v>
      </c>
      <c r="FAH15" s="61">
        <v>0</v>
      </c>
      <c r="FAI15" s="61">
        <v>0</v>
      </c>
      <c r="FAJ15" s="61">
        <v>0</v>
      </c>
      <c r="FAK15" s="61">
        <v>0</v>
      </c>
      <c r="FAL15" s="61">
        <v>0</v>
      </c>
      <c r="FAM15" s="61">
        <v>0</v>
      </c>
      <c r="FAN15" s="61">
        <v>0</v>
      </c>
      <c r="FAO15" s="61">
        <v>0</v>
      </c>
      <c r="FAP15" s="61">
        <v>0</v>
      </c>
      <c r="FAQ15" s="61">
        <v>0</v>
      </c>
      <c r="FAR15" s="61">
        <v>600</v>
      </c>
      <c r="FAS15" s="61">
        <v>0</v>
      </c>
      <c r="FAT15" s="61">
        <v>10</v>
      </c>
      <c r="FAU15" s="61">
        <v>3.3</v>
      </c>
      <c r="FAV15" s="61">
        <v>0.2</v>
      </c>
      <c r="FAW15" s="61">
        <v>3.5</v>
      </c>
      <c r="FAX15" s="61">
        <v>0.05</v>
      </c>
      <c r="FAY15" s="61">
        <v>1.4</v>
      </c>
      <c r="FAZ15" s="61">
        <v>1.7</v>
      </c>
      <c r="FBA15" s="61">
        <v>0.05</v>
      </c>
      <c r="FBB15" s="61">
        <v>0.05</v>
      </c>
      <c r="FBC15" s="61">
        <v>87</v>
      </c>
      <c r="FBD15" s="61">
        <v>5</v>
      </c>
      <c r="FBE15" s="61">
        <v>94</v>
      </c>
      <c r="FBF15" s="61">
        <v>2</v>
      </c>
      <c r="FBG15" s="61">
        <v>55</v>
      </c>
      <c r="FBH15" s="61">
        <v>5</v>
      </c>
      <c r="FBI15" s="61">
        <v>97</v>
      </c>
      <c r="FBJ15" s="61">
        <v>0.1</v>
      </c>
      <c r="FBK15" s="61">
        <v>37</v>
      </c>
      <c r="FBL15" s="61">
        <v>3</v>
      </c>
      <c r="FBM15" s="61">
        <v>60</v>
      </c>
      <c r="FBN15" s="61">
        <v>4</v>
      </c>
      <c r="FBQ15" s="61">
        <v>1</v>
      </c>
      <c r="FBR15" s="61">
        <v>35</v>
      </c>
      <c r="FBU15" s="61">
        <v>20</v>
      </c>
      <c r="FBY15" s="61">
        <v>3</v>
      </c>
      <c r="FBZ15" s="61">
        <v>33</v>
      </c>
      <c r="FCA15" s="61">
        <v>0</v>
      </c>
      <c r="FCB15" s="61">
        <v>0</v>
      </c>
      <c r="FCC15" s="61">
        <v>0</v>
      </c>
      <c r="FCD15" s="61">
        <v>0</v>
      </c>
      <c r="FCE15" s="61">
        <v>0</v>
      </c>
      <c r="FCF15" s="61">
        <v>0</v>
      </c>
      <c r="FCG15" s="61">
        <v>0</v>
      </c>
      <c r="FCH15" s="61">
        <v>0</v>
      </c>
      <c r="FCI15" s="61">
        <v>10</v>
      </c>
      <c r="FCJ15" s="61">
        <v>0.75</v>
      </c>
      <c r="FCK15" s="61">
        <v>0.1</v>
      </c>
      <c r="FCL15" s="61">
        <v>0.55000000000000004</v>
      </c>
      <c r="FCM15" s="61">
        <v>0.1</v>
      </c>
      <c r="FCN15" s="61">
        <v>3</v>
      </c>
      <c r="FCO15" s="61">
        <v>0.05</v>
      </c>
      <c r="FCP15" s="61">
        <v>10</v>
      </c>
      <c r="FCQ15" s="61">
        <v>0.5</v>
      </c>
      <c r="FCR15" s="61">
        <v>5.2</v>
      </c>
      <c r="FCT15" s="61">
        <v>0.01</v>
      </c>
      <c r="FCU15" s="61">
        <v>0.3</v>
      </c>
      <c r="FCV15" s="61">
        <v>0.1</v>
      </c>
      <c r="FCW15" s="61">
        <v>0.5</v>
      </c>
      <c r="FCX15" s="61">
        <v>0.1</v>
      </c>
      <c r="FCY15" s="61">
        <v>0.5</v>
      </c>
      <c r="FCZ15" s="61">
        <v>500</v>
      </c>
      <c r="FDA15" s="61">
        <v>1500</v>
      </c>
      <c r="FDB15" s="61">
        <v>3.5</v>
      </c>
      <c r="FDC15" s="61">
        <v>0.1</v>
      </c>
      <c r="FDD15" s="61">
        <v>0.3</v>
      </c>
      <c r="FDE15" s="61">
        <v>0.1</v>
      </c>
      <c r="FDF15" s="61">
        <v>1.2</v>
      </c>
      <c r="FDG15" s="61">
        <v>0.1</v>
      </c>
      <c r="FDH15" s="61">
        <v>0.3</v>
      </c>
      <c r="FDI15" s="61">
        <v>1</v>
      </c>
      <c r="FDJ15" s="61">
        <v>0.1</v>
      </c>
      <c r="FDK15" s="61">
        <v>500</v>
      </c>
      <c r="FDL15" s="61">
        <v>1500</v>
      </c>
      <c r="FDM15" s="61">
        <v>5</v>
      </c>
      <c r="FDN15" s="61">
        <v>1.5</v>
      </c>
      <c r="FDO15" s="61">
        <v>2</v>
      </c>
      <c r="FDP15" s="61">
        <v>3</v>
      </c>
      <c r="FDQ15" s="61">
        <v>180</v>
      </c>
      <c r="FDR15" s="61">
        <v>180</v>
      </c>
      <c r="FDS15" s="61">
        <v>180</v>
      </c>
      <c r="FDT15" s="61">
        <v>60</v>
      </c>
      <c r="FDU15" s="61">
        <v>10</v>
      </c>
      <c r="FDV15" s="61">
        <v>0</v>
      </c>
      <c r="FDW15" s="61">
        <v>1</v>
      </c>
      <c r="FDX15" s="61">
        <v>75</v>
      </c>
      <c r="FDY15" s="61">
        <v>2</v>
      </c>
      <c r="FDZ15" s="61">
        <v>79</v>
      </c>
      <c r="FEA15" s="61">
        <v>2</v>
      </c>
      <c r="FEB15" s="61">
        <v>38</v>
      </c>
      <c r="FEC15" s="61">
        <v>3</v>
      </c>
      <c r="FED15" s="61">
        <v>0</v>
      </c>
      <c r="FEE15" s="61">
        <v>0</v>
      </c>
      <c r="FEF15" s="61">
        <v>83</v>
      </c>
      <c r="FEG15" s="61">
        <v>0.1</v>
      </c>
      <c r="FEH15" s="61">
        <v>0</v>
      </c>
      <c r="FEI15" s="61">
        <v>0</v>
      </c>
      <c r="FEJ15" s="61">
        <v>1</v>
      </c>
      <c r="FEK15" s="61">
        <v>0</v>
      </c>
      <c r="FEL15" s="61">
        <v>1</v>
      </c>
      <c r="FEM15" s="61">
        <v>0</v>
      </c>
      <c r="FEN15" s="61">
        <v>120</v>
      </c>
      <c r="FEO15" s="61">
        <v>120</v>
      </c>
      <c r="FEP15" s="61">
        <v>2</v>
      </c>
      <c r="FEQ15" s="61">
        <v>2</v>
      </c>
      <c r="FER15" s="61">
        <v>0</v>
      </c>
      <c r="FES15" s="61">
        <v>1</v>
      </c>
      <c r="FET15" s="61">
        <v>0</v>
      </c>
      <c r="FEU15" s="61">
        <v>120</v>
      </c>
      <c r="FEV15" s="61">
        <v>120</v>
      </c>
      <c r="FEW15" s="61">
        <v>2</v>
      </c>
      <c r="FEX15" s="61">
        <v>2</v>
      </c>
      <c r="FEY15" s="61">
        <v>0</v>
      </c>
      <c r="FEZ15" s="61">
        <v>62</v>
      </c>
      <c r="FFA15" s="61">
        <v>2</v>
      </c>
      <c r="FFB15" s="61">
        <v>1</v>
      </c>
      <c r="FFD15" s="61">
        <v>80</v>
      </c>
      <c r="FFE15" s="61">
        <v>120</v>
      </c>
      <c r="FFF15" s="61">
        <v>0.5</v>
      </c>
      <c r="FFG15" s="61">
        <v>0.5</v>
      </c>
      <c r="FFH15" s="61">
        <v>0</v>
      </c>
      <c r="FFI15" s="61">
        <v>1</v>
      </c>
      <c r="FFJ15" s="61">
        <v>0</v>
      </c>
      <c r="FFK15" s="61">
        <v>138</v>
      </c>
      <c r="FFL15" s="61">
        <v>138</v>
      </c>
      <c r="FFM15" s="61">
        <v>2</v>
      </c>
      <c r="FFN15" s="61">
        <v>2</v>
      </c>
      <c r="FFO15" s="61">
        <v>0</v>
      </c>
      <c r="FFP15" s="61">
        <v>2</v>
      </c>
      <c r="FFQ15" s="61">
        <v>0</v>
      </c>
      <c r="FFR15" s="61">
        <v>0</v>
      </c>
      <c r="FFS15" s="61">
        <v>2</v>
      </c>
      <c r="FFT15" s="61">
        <v>0</v>
      </c>
      <c r="FFU15" s="61">
        <v>0</v>
      </c>
      <c r="FFV15" s="61">
        <v>100</v>
      </c>
      <c r="FFW15" s="61">
        <v>0</v>
      </c>
      <c r="FFX15" s="61">
        <v>10</v>
      </c>
      <c r="FFY15" s="61">
        <v>0</v>
      </c>
      <c r="FFZ15" s="61">
        <v>0</v>
      </c>
      <c r="FGA15" s="61">
        <v>0</v>
      </c>
      <c r="FGB15" s="61">
        <v>2</v>
      </c>
      <c r="FGC15" s="61">
        <v>82</v>
      </c>
      <c r="FGD15" s="61">
        <v>0</v>
      </c>
      <c r="FGE15" s="61">
        <v>0</v>
      </c>
      <c r="FGF15" s="61">
        <v>0</v>
      </c>
      <c r="FGG15" s="61">
        <v>5</v>
      </c>
      <c r="FGH15" s="61">
        <v>20</v>
      </c>
      <c r="FGI15" s="61">
        <v>0</v>
      </c>
      <c r="FGJ15" s="61">
        <v>2</v>
      </c>
      <c r="FGK15" s="61">
        <v>30</v>
      </c>
      <c r="FGL15" s="61">
        <v>90</v>
      </c>
      <c r="FGM15" s="61">
        <v>0</v>
      </c>
      <c r="FGN15" s="61">
        <v>0</v>
      </c>
      <c r="FGO15" s="61">
        <v>0</v>
      </c>
      <c r="FGP15" s="61">
        <v>200</v>
      </c>
      <c r="FGQ15" s="61">
        <v>-200</v>
      </c>
      <c r="FGR15" s="61">
        <v>0</v>
      </c>
      <c r="FGS15" s="61">
        <v>-50</v>
      </c>
      <c r="FGT15" s="61">
        <v>100</v>
      </c>
      <c r="FGU15" s="61">
        <v>-100</v>
      </c>
      <c r="FGV15" s="61">
        <v>0</v>
      </c>
      <c r="FGW15" s="61">
        <v>0</v>
      </c>
      <c r="FGX15" s="61">
        <v>0</v>
      </c>
      <c r="FGY15" s="61">
        <v>200</v>
      </c>
      <c r="FGZ15" s="61">
        <v>-200</v>
      </c>
      <c r="FHA15" s="61">
        <v>20</v>
      </c>
      <c r="FHB15" s="61">
        <v>30</v>
      </c>
      <c r="FHC15" s="61">
        <v>0</v>
      </c>
      <c r="FHD15" s="61">
        <v>2</v>
      </c>
      <c r="FHE15" s="61">
        <v>0</v>
      </c>
      <c r="FHF15" s="61">
        <v>0</v>
      </c>
      <c r="FHG15" s="61">
        <v>0</v>
      </c>
      <c r="FHH15" s="61">
        <v>0</v>
      </c>
      <c r="FHI15" s="61">
        <v>0</v>
      </c>
      <c r="FHJ15" s="61">
        <v>0</v>
      </c>
      <c r="FHK15" s="61">
        <v>0</v>
      </c>
      <c r="FHL15" s="61">
        <v>16</v>
      </c>
      <c r="FHM15" s="61">
        <v>0</v>
      </c>
      <c r="FHN15" s="61">
        <v>0</v>
      </c>
      <c r="FHO15" s="61">
        <v>10</v>
      </c>
      <c r="FHP15" s="61">
        <v>0</v>
      </c>
      <c r="FHQ15" s="61">
        <v>16</v>
      </c>
      <c r="FHR15" s="61">
        <v>0</v>
      </c>
      <c r="FHS15" s="61">
        <v>0</v>
      </c>
      <c r="FHT15" s="61">
        <v>10</v>
      </c>
      <c r="FHU15" s="61">
        <v>0</v>
      </c>
      <c r="FHV15" s="61">
        <v>0</v>
      </c>
      <c r="FHW15" s="61">
        <v>0</v>
      </c>
      <c r="FHX15" s="61">
        <v>18</v>
      </c>
      <c r="FHY15" s="61">
        <v>12</v>
      </c>
      <c r="FHZ15" s="61">
        <v>35</v>
      </c>
      <c r="FIA15" s="61">
        <v>0</v>
      </c>
      <c r="FIB15" s="61">
        <v>0</v>
      </c>
      <c r="FIC15" s="61">
        <v>18</v>
      </c>
      <c r="FID15" s="61">
        <v>12</v>
      </c>
      <c r="FIE15" s="61">
        <v>35</v>
      </c>
      <c r="FIF15" s="61">
        <v>0</v>
      </c>
      <c r="FIG15" s="61">
        <v>0</v>
      </c>
      <c r="FIH15" s="61">
        <v>55</v>
      </c>
      <c r="FII15" s="61">
        <v>45</v>
      </c>
      <c r="FIJ15" s="61">
        <v>100</v>
      </c>
      <c r="FIK15" s="61">
        <v>0</v>
      </c>
      <c r="FIL15" s="61">
        <v>0</v>
      </c>
      <c r="FIM15" s="61">
        <v>15</v>
      </c>
      <c r="FIN15" s="61">
        <v>0</v>
      </c>
      <c r="FIO15" s="61">
        <v>250</v>
      </c>
      <c r="FIP15" s="61">
        <v>0</v>
      </c>
      <c r="FIQ15" s="61">
        <v>0</v>
      </c>
      <c r="FIR15" s="61">
        <v>80</v>
      </c>
      <c r="FIS15" s="61">
        <v>20</v>
      </c>
      <c r="FIT15" s="61">
        <v>100</v>
      </c>
      <c r="FIU15" s="61">
        <v>-25</v>
      </c>
      <c r="FIV15" s="61">
        <v>0</v>
      </c>
      <c r="FIW15" s="61">
        <v>60</v>
      </c>
      <c r="FIX15" s="61">
        <v>100</v>
      </c>
      <c r="FIY15" s="61">
        <v>-25</v>
      </c>
      <c r="FIZ15" s="61">
        <v>3600</v>
      </c>
      <c r="FJA15" s="61">
        <v>2</v>
      </c>
      <c r="FJB15" s="61">
        <v>0</v>
      </c>
      <c r="FJC15" s="61">
        <v>10</v>
      </c>
      <c r="FJD15" s="61">
        <v>0</v>
      </c>
      <c r="FJE15" s="61">
        <v>0</v>
      </c>
      <c r="FJF15" s="61">
        <v>9</v>
      </c>
      <c r="FJG15" s="61">
        <v>16</v>
      </c>
      <c r="FJH15" s="61">
        <v>0</v>
      </c>
      <c r="FJI15" s="61">
        <v>0</v>
      </c>
      <c r="FJJ15" s="61">
        <v>4</v>
      </c>
      <c r="FJK15" s="61">
        <v>10</v>
      </c>
      <c r="FJL15" s="61">
        <v>0</v>
      </c>
      <c r="FJM15" s="61">
        <v>0</v>
      </c>
      <c r="FJN15" s="61">
        <v>0</v>
      </c>
      <c r="FJO15" s="61">
        <v>0</v>
      </c>
      <c r="FJP15" s="61">
        <v>50</v>
      </c>
      <c r="FJQ15" s="61">
        <v>100</v>
      </c>
      <c r="FJR15" s="61">
        <v>0</v>
      </c>
      <c r="FJS15" s="61">
        <v>9.5</v>
      </c>
      <c r="FJT15" s="61">
        <v>10</v>
      </c>
      <c r="FJU15" s="61">
        <v>0.3</v>
      </c>
      <c r="FJV15" s="61">
        <v>0</v>
      </c>
      <c r="FJW15" s="61">
        <v>10</v>
      </c>
      <c r="FJX15" s="61">
        <v>0</v>
      </c>
      <c r="FJY15" s="61">
        <v>0</v>
      </c>
      <c r="FJZ15" s="61">
        <v>500</v>
      </c>
      <c r="FKA15" s="61">
        <v>0</v>
      </c>
      <c r="FKB15" s="61">
        <v>10</v>
      </c>
      <c r="FKC15" s="61">
        <v>0</v>
      </c>
      <c r="FKD15" s="61">
        <v>150</v>
      </c>
      <c r="FKE15" s="61">
        <v>-50</v>
      </c>
      <c r="FKF15" s="61">
        <v>1000</v>
      </c>
      <c r="FKG15" s="61">
        <v>0</v>
      </c>
      <c r="FKH15" s="61">
        <v>0</v>
      </c>
      <c r="FKI15" s="61">
        <v>0</v>
      </c>
      <c r="FKJ15" s="61">
        <v>0</v>
      </c>
      <c r="FKK15" s="61">
        <v>0</v>
      </c>
      <c r="FKL15" s="61">
        <v>0</v>
      </c>
      <c r="FKM15" s="61">
        <v>0</v>
      </c>
      <c r="FKN15" s="61">
        <v>0</v>
      </c>
      <c r="FKO15" s="61">
        <v>10</v>
      </c>
      <c r="FKP15" s="61">
        <v>0</v>
      </c>
      <c r="FKQ15" s="61">
        <v>1</v>
      </c>
      <c r="FKR15" s="61">
        <v>1</v>
      </c>
      <c r="FKS15" s="61">
        <v>90</v>
      </c>
      <c r="FKT15" s="61">
        <v>0</v>
      </c>
      <c r="FKU15" s="61">
        <v>16</v>
      </c>
      <c r="FKV15" s="61">
        <v>0</v>
      </c>
      <c r="FKW15" s="61">
        <v>0</v>
      </c>
      <c r="FKX15" s="61">
        <v>0</v>
      </c>
      <c r="FKY15" s="61">
        <v>0</v>
      </c>
      <c r="FKZ15" s="61">
        <v>16</v>
      </c>
      <c r="FLA15" s="61">
        <v>0</v>
      </c>
      <c r="FLB15" s="61">
        <v>0</v>
      </c>
      <c r="FLC15" s="61">
        <v>16</v>
      </c>
      <c r="FLD15" s="61">
        <v>0</v>
      </c>
      <c r="FLE15" s="61">
        <v>0</v>
      </c>
      <c r="FLF15" s="61">
        <v>0</v>
      </c>
      <c r="FLG15" s="61">
        <v>0</v>
      </c>
      <c r="FLH15" s="61">
        <v>0</v>
      </c>
      <c r="FLI15" s="61">
        <v>0</v>
      </c>
      <c r="FLJ15" s="61">
        <v>0</v>
      </c>
      <c r="FLK15" s="61">
        <v>2</v>
      </c>
      <c r="FLL15" s="61">
        <v>120</v>
      </c>
      <c r="FLM15" s="61">
        <v>0</v>
      </c>
      <c r="FLN15" s="61">
        <v>2</v>
      </c>
      <c r="FLO15" s="61">
        <v>120</v>
      </c>
      <c r="FLP15" s="61">
        <v>0</v>
      </c>
      <c r="FLQ15" s="61">
        <v>2</v>
      </c>
      <c r="FLR15" s="61">
        <v>120</v>
      </c>
      <c r="FLS15" s="61">
        <v>0</v>
      </c>
      <c r="FLT15" s="61">
        <v>2</v>
      </c>
      <c r="FLU15" s="61">
        <v>120</v>
      </c>
      <c r="FLV15" s="61">
        <v>1</v>
      </c>
      <c r="FLW15" s="61">
        <v>100</v>
      </c>
      <c r="FMG15" s="61">
        <v>16</v>
      </c>
      <c r="FMH15" s="61">
        <v>18</v>
      </c>
      <c r="FMI15" s="61">
        <v>18</v>
      </c>
      <c r="FMJ15" s="61">
        <v>18</v>
      </c>
      <c r="FMP15" s="61">
        <v>15</v>
      </c>
      <c r="FMQ15" s="61">
        <v>4</v>
      </c>
      <c r="FMR15" s="61">
        <v>20</v>
      </c>
      <c r="FMS15" s="61">
        <v>7.5</v>
      </c>
      <c r="FMT15" s="61">
        <v>22.5</v>
      </c>
      <c r="FMV15" s="61">
        <v>1</v>
      </c>
      <c r="FMW15" s="61">
        <v>12</v>
      </c>
      <c r="FMX15" s="61">
        <v>30</v>
      </c>
      <c r="FMY15" s="61">
        <v>7</v>
      </c>
      <c r="FMZ15" s="61">
        <v>48</v>
      </c>
      <c r="FNA15" s="61">
        <v>650</v>
      </c>
      <c r="FNB15" s="61">
        <v>950</v>
      </c>
      <c r="FNC15" s="61">
        <v>4000</v>
      </c>
      <c r="FND15" s="61">
        <v>30</v>
      </c>
      <c r="FNE15" s="61">
        <v>6</v>
      </c>
      <c r="FNG15" s="61">
        <v>3</v>
      </c>
      <c r="FNH15" s="61">
        <v>42</v>
      </c>
      <c r="FNJ15" s="61">
        <v>462</v>
      </c>
      <c r="FNV15" s="61">
        <v>1</v>
      </c>
      <c r="FNW15" s="61">
        <v>250</v>
      </c>
      <c r="FNX15" s="61">
        <v>40</v>
      </c>
      <c r="FNY15" s="61">
        <v>80</v>
      </c>
      <c r="FNZ15" s="61">
        <v>3</v>
      </c>
      <c r="FOA15" s="61">
        <v>15</v>
      </c>
      <c r="FOB15" s="61">
        <v>1800</v>
      </c>
      <c r="FOC15" s="61">
        <v>50</v>
      </c>
      <c r="FOD15" s="61">
        <v>300</v>
      </c>
      <c r="FOI15" s="61">
        <v>1800</v>
      </c>
      <c r="FOJ15" s="61">
        <v>1800</v>
      </c>
      <c r="FOK15" s="61">
        <v>0</v>
      </c>
      <c r="FOL15" s="61">
        <v>50</v>
      </c>
      <c r="FOM15" s="61">
        <v>50</v>
      </c>
      <c r="FOS15" s="61">
        <v>1</v>
      </c>
      <c r="FOT15" s="61">
        <v>0</v>
      </c>
      <c r="FOU15" s="61">
        <v>990</v>
      </c>
      <c r="FOV15" s="61">
        <v>-950</v>
      </c>
      <c r="FOW15" s="61">
        <v>-650</v>
      </c>
      <c r="FOY15" s="61">
        <v>1000</v>
      </c>
      <c r="FOZ15" s="61">
        <v>10</v>
      </c>
      <c r="FPK15" s="61">
        <v>1</v>
      </c>
      <c r="FPL15" s="61">
        <v>1</v>
      </c>
      <c r="FPM15" s="61">
        <v>1</v>
      </c>
      <c r="FPN15" s="61">
        <v>1</v>
      </c>
      <c r="FPO15" s="61">
        <v>-5</v>
      </c>
      <c r="FPP15" s="61">
        <v>-2</v>
      </c>
      <c r="FPQ15" s="61">
        <v>2</v>
      </c>
      <c r="FPR15" s="61">
        <v>2</v>
      </c>
      <c r="FPS15" s="61">
        <v>95</v>
      </c>
      <c r="FPT15" s="61">
        <v>100</v>
      </c>
      <c r="FPU15" s="61">
        <v>10</v>
      </c>
      <c r="FPV15" s="61">
        <v>30</v>
      </c>
      <c r="FPW15" s="61">
        <v>0</v>
      </c>
      <c r="FPX15" s="61">
        <v>0</v>
      </c>
      <c r="FPY15" s="61">
        <v>10</v>
      </c>
      <c r="FPZ15" s="61">
        <v>10000</v>
      </c>
      <c r="FQA15" s="61">
        <v>1400</v>
      </c>
      <c r="FQB15" s="61">
        <v>100</v>
      </c>
      <c r="FQC15" s="61">
        <v>20</v>
      </c>
      <c r="FQD15" s="61">
        <v>0</v>
      </c>
      <c r="FQE15" s="61">
        <v>100</v>
      </c>
      <c r="FQF15" s="61">
        <v>0</v>
      </c>
      <c r="FQG15" s="61">
        <v>0</v>
      </c>
      <c r="FQH15" s="61">
        <v>20</v>
      </c>
      <c r="FQI15" s="61">
        <v>4000</v>
      </c>
      <c r="FQJ15" s="61">
        <v>4000</v>
      </c>
      <c r="FQL15" s="61">
        <v>700</v>
      </c>
      <c r="FQM15" s="61">
        <v>30</v>
      </c>
      <c r="FQN15" s="61">
        <v>0</v>
      </c>
      <c r="FQO15" s="61">
        <v>400</v>
      </c>
      <c r="FQP15" s="61">
        <v>-1</v>
      </c>
      <c r="FQQ15" s="61">
        <v>4</v>
      </c>
      <c r="FQR15" s="61">
        <v>3</v>
      </c>
      <c r="FQS15" s="61">
        <v>10</v>
      </c>
      <c r="FQT15" s="61">
        <v>60</v>
      </c>
      <c r="FQU15" s="61">
        <v>120</v>
      </c>
      <c r="FQV15" s="61">
        <v>5</v>
      </c>
      <c r="FQW15" s="61">
        <v>5</v>
      </c>
      <c r="FQX15" s="61">
        <v>5</v>
      </c>
      <c r="FQY15" s="61">
        <v>5</v>
      </c>
      <c r="FQZ15" s="61">
        <v>-5</v>
      </c>
      <c r="FRA15" s="61">
        <v>-5</v>
      </c>
      <c r="FRB15" s="61">
        <v>-5</v>
      </c>
      <c r="FRC15" s="61">
        <v>-5</v>
      </c>
      <c r="FRD15" s="61">
        <v>12</v>
      </c>
      <c r="FRE15" s="61">
        <v>12</v>
      </c>
      <c r="FRF15" s="61">
        <v>12</v>
      </c>
      <c r="FRG15" s="61">
        <v>12</v>
      </c>
      <c r="FRH15" s="61">
        <v>4.5</v>
      </c>
      <c r="FRJ15" s="61">
        <v>45</v>
      </c>
      <c r="FRK15" s="61">
        <v>270</v>
      </c>
      <c r="FRL15" s="61">
        <v>70</v>
      </c>
      <c r="FRM15" s="61">
        <v>-144</v>
      </c>
      <c r="FRN15" s="61">
        <v>0</v>
      </c>
      <c r="FRO15" s="61">
        <v>80</v>
      </c>
      <c r="FRP15" s="61">
        <v>350</v>
      </c>
      <c r="FSO15" s="61">
        <v>0</v>
      </c>
      <c r="FSP15" s="61">
        <v>4</v>
      </c>
      <c r="FSQ15" s="61">
        <v>500</v>
      </c>
      <c r="FSR15" s="61">
        <v>30</v>
      </c>
      <c r="FST15" s="61">
        <v>2000</v>
      </c>
      <c r="FTB15" s="61">
        <v>1.2</v>
      </c>
      <c r="FTD15" s="61">
        <v>50</v>
      </c>
      <c r="FTE15" s="61">
        <v>0</v>
      </c>
      <c r="FTG15" s="61">
        <v>100</v>
      </c>
      <c r="FTH15" s="61">
        <v>100</v>
      </c>
      <c r="FTJ15" s="61">
        <v>100</v>
      </c>
      <c r="FTK15" s="61">
        <v>50</v>
      </c>
      <c r="FTL15" s="61">
        <v>10</v>
      </c>
      <c r="FTM15" s="61">
        <v>25</v>
      </c>
      <c r="FTN15" s="61">
        <v>2500</v>
      </c>
      <c r="FTO15" s="61">
        <v>1</v>
      </c>
      <c r="FTR15" s="61">
        <v>0</v>
      </c>
      <c r="FTS15" s="61">
        <v>320</v>
      </c>
      <c r="FTT15" s="61">
        <v>0</v>
      </c>
      <c r="FTU15" s="61">
        <v>-24</v>
      </c>
      <c r="FTV15" s="61">
        <v>-13</v>
      </c>
      <c r="FTW15" s="61">
        <v>3335</v>
      </c>
      <c r="FTX15" s="61">
        <v>1668</v>
      </c>
      <c r="FTY15" s="61">
        <v>10</v>
      </c>
      <c r="FTZ15" s="61">
        <v>3335</v>
      </c>
      <c r="FUA15" s="61">
        <v>1668</v>
      </c>
      <c r="FUB15" s="61">
        <v>40</v>
      </c>
      <c r="FUC15" s="61">
        <v>0</v>
      </c>
      <c r="FUD15" s="61">
        <v>0</v>
      </c>
      <c r="FUK15" s="61">
        <v>0</v>
      </c>
      <c r="FUL15" s="61">
        <v>0.19531000000000001</v>
      </c>
      <c r="FUN15" s="61">
        <v>3.8999999999999998E-3</v>
      </c>
      <c r="FUO15" s="61">
        <v>2.5</v>
      </c>
      <c r="FUP15" s="61">
        <v>1.1000000000000001</v>
      </c>
      <c r="FUV15" s="61">
        <v>3296</v>
      </c>
      <c r="FUW15" s="61">
        <v>1676</v>
      </c>
      <c r="FUX15" s="61">
        <v>4062</v>
      </c>
      <c r="FUY15" s="61">
        <v>2107</v>
      </c>
      <c r="FUZ15" s="61">
        <v>1500</v>
      </c>
      <c r="FVA15" s="61">
        <v>1500</v>
      </c>
      <c r="FVC15" s="61">
        <v>50</v>
      </c>
      <c r="FVD15" s="61">
        <v>49.7</v>
      </c>
      <c r="FVF15" s="61">
        <v>500</v>
      </c>
      <c r="FVN15" s="61">
        <v>0</v>
      </c>
      <c r="FVO15" s="61">
        <v>0.39062000000000002</v>
      </c>
      <c r="FVQ15" s="61">
        <v>5.8590000000000003E-2</v>
      </c>
      <c r="FVR15" s="61">
        <v>2.5</v>
      </c>
      <c r="FVS15" s="61">
        <v>1.1000000000000001</v>
      </c>
      <c r="FVY15" s="61">
        <v>4750</v>
      </c>
      <c r="FVZ15" s="61">
        <v>2000</v>
      </c>
      <c r="FWA15" s="61">
        <v>4915</v>
      </c>
      <c r="FWB15" s="61">
        <v>2158</v>
      </c>
      <c r="FWC15" s="61">
        <v>1500</v>
      </c>
      <c r="FWD15" s="61">
        <v>1500</v>
      </c>
      <c r="FWF15" s="61">
        <v>50</v>
      </c>
      <c r="FWG15" s="61">
        <v>50</v>
      </c>
      <c r="FWI15" s="61">
        <v>660</v>
      </c>
      <c r="FWQ15" s="61">
        <v>0</v>
      </c>
      <c r="FWR15" s="61">
        <v>0.39062000000000002</v>
      </c>
      <c r="FWT15" s="61">
        <v>5.8590000000000003E-2</v>
      </c>
      <c r="FWU15" s="61">
        <v>2.5</v>
      </c>
      <c r="FWV15" s="61">
        <v>1.1000000000000001</v>
      </c>
      <c r="FXB15" s="61">
        <v>4750</v>
      </c>
      <c r="FXC15" s="61">
        <v>2000</v>
      </c>
      <c r="FXD15" s="61">
        <v>4915</v>
      </c>
      <c r="FXE15" s="61">
        <v>2158</v>
      </c>
      <c r="FXF15" s="61">
        <v>1500</v>
      </c>
      <c r="FXG15" s="61">
        <v>1500</v>
      </c>
      <c r="FXI15" s="61">
        <v>50</v>
      </c>
      <c r="FXJ15" s="61">
        <v>50</v>
      </c>
      <c r="FXL15" s="61">
        <v>660</v>
      </c>
      <c r="FXT15" s="61">
        <v>0</v>
      </c>
      <c r="FXU15" s="61">
        <v>0.39062000000000002</v>
      </c>
      <c r="FXW15" s="61">
        <v>5.8590000000000003E-2</v>
      </c>
      <c r="FXX15" s="61">
        <v>2.5</v>
      </c>
      <c r="FXY15" s="61">
        <v>1.1000000000000001</v>
      </c>
      <c r="FYE15" s="61">
        <v>4750</v>
      </c>
      <c r="FYF15" s="61">
        <v>2000</v>
      </c>
      <c r="FYG15" s="61">
        <v>4915</v>
      </c>
      <c r="FYH15" s="61">
        <v>2158</v>
      </c>
      <c r="FYI15" s="61">
        <v>1500</v>
      </c>
      <c r="FYJ15" s="61">
        <v>1500</v>
      </c>
      <c r="FYL15" s="61">
        <v>50</v>
      </c>
      <c r="FYM15" s="61">
        <v>50</v>
      </c>
      <c r="FYO15" s="61">
        <v>660</v>
      </c>
      <c r="FYQ15" s="61">
        <v>0</v>
      </c>
      <c r="FYR15" s="61">
        <v>1000</v>
      </c>
      <c r="FYS15" s="61">
        <v>300</v>
      </c>
      <c r="FYT15" s="61">
        <v>48</v>
      </c>
      <c r="FYU15" s="61">
        <v>-1.6</v>
      </c>
      <c r="FYV15" s="61">
        <v>-4</v>
      </c>
      <c r="FYW15" s="61">
        <v>100</v>
      </c>
      <c r="FYX15" s="61">
        <v>6</v>
      </c>
      <c r="FYY15" s="61">
        <v>0</v>
      </c>
      <c r="FYZ15" s="61">
        <v>1</v>
      </c>
      <c r="FZA15" s="61">
        <v>6</v>
      </c>
      <c r="FZB15" s="61">
        <v>0</v>
      </c>
      <c r="FZI15" s="61">
        <v>100</v>
      </c>
      <c r="FZJ15" s="61">
        <v>50</v>
      </c>
      <c r="FZK15" s="61">
        <v>100</v>
      </c>
      <c r="FZL15" s="61">
        <v>12000</v>
      </c>
      <c r="FZM15" s="61">
        <v>100</v>
      </c>
      <c r="FZN15" s="61">
        <v>-100</v>
      </c>
      <c r="FZO15" s="61">
        <v>0</v>
      </c>
      <c r="FZP15" s="61">
        <v>0</v>
      </c>
      <c r="FZQ15" s="61">
        <v>-25</v>
      </c>
      <c r="FZS15" s="61">
        <v>0</v>
      </c>
      <c r="FZT15" s="61">
        <v>0</v>
      </c>
      <c r="FZU15" s="61">
        <v>0</v>
      </c>
      <c r="FZV15" s="61">
        <v>0</v>
      </c>
      <c r="FZW15" s="61">
        <v>0</v>
      </c>
      <c r="FZX15" s="61">
        <v>1</v>
      </c>
      <c r="FZY15" s="61">
        <v>0</v>
      </c>
      <c r="FZZ15" s="61">
        <v>0</v>
      </c>
      <c r="GAA15" s="61">
        <v>6</v>
      </c>
      <c r="GAB15" s="61">
        <v>0</v>
      </c>
      <c r="GAC15" s="61">
        <v>0.5</v>
      </c>
      <c r="GAD15" s="61">
        <v>0</v>
      </c>
      <c r="GAE15" s="61">
        <v>0</v>
      </c>
      <c r="GAF15" s="61">
        <v>120000</v>
      </c>
      <c r="GAG15" s="61">
        <v>0</v>
      </c>
      <c r="GAH15" s="61">
        <v>120000</v>
      </c>
      <c r="GAI15" s="61">
        <v>0</v>
      </c>
      <c r="GAK15" s="61">
        <v>4</v>
      </c>
      <c r="GAL15" s="61">
        <v>0</v>
      </c>
      <c r="GAM15" s="61">
        <v>0</v>
      </c>
      <c r="GAN15" s="61">
        <v>0</v>
      </c>
      <c r="GAR15" s="61">
        <v>75</v>
      </c>
      <c r="GAT15" s="61">
        <v>40</v>
      </c>
      <c r="GBI15" s="61">
        <v>50</v>
      </c>
      <c r="GBJ15" s="61">
        <v>50</v>
      </c>
      <c r="GBK15" s="61">
        <v>50</v>
      </c>
      <c r="GBL15" s="61">
        <v>50</v>
      </c>
      <c r="GBW15" s="61">
        <v>0</v>
      </c>
      <c r="GBX15" s="61">
        <v>0</v>
      </c>
      <c r="GBY15" s="61">
        <v>1</v>
      </c>
      <c r="GBZ15" s="61">
        <v>3</v>
      </c>
      <c r="GCA15" s="61">
        <v>55</v>
      </c>
      <c r="GCB15" s="61">
        <v>57</v>
      </c>
      <c r="GCC15" s="61">
        <v>2</v>
      </c>
      <c r="GCD15" s="61">
        <v>2</v>
      </c>
      <c r="GCE15" s="61">
        <v>58</v>
      </c>
      <c r="GCG15" s="61">
        <v>40</v>
      </c>
      <c r="GCW15" s="61">
        <v>20</v>
      </c>
      <c r="GCX15" s="61">
        <v>30</v>
      </c>
      <c r="GCY15" s="61">
        <v>1</v>
      </c>
      <c r="GDD15" s="61">
        <v>110</v>
      </c>
      <c r="GDE15" s="61">
        <v>0.2</v>
      </c>
      <c r="GDH15" s="61">
        <v>100</v>
      </c>
      <c r="GDI15" s="61">
        <v>0.2</v>
      </c>
      <c r="GDK15" s="61">
        <v>300</v>
      </c>
      <c r="GDL15" s="61">
        <v>100</v>
      </c>
      <c r="GDM15" s="61">
        <v>99.36</v>
      </c>
      <c r="GDN15" s="61">
        <v>100</v>
      </c>
      <c r="GDW15" s="61">
        <v>-925</v>
      </c>
      <c r="GDX15" s="61">
        <v>3700</v>
      </c>
      <c r="GDZ15" s="61">
        <v>0.2</v>
      </c>
      <c r="GEA15" s="61">
        <v>80</v>
      </c>
      <c r="GEB15" s="61">
        <v>200</v>
      </c>
      <c r="GEX15" s="61">
        <v>20</v>
      </c>
      <c r="GEY15" s="61">
        <v>30</v>
      </c>
      <c r="GEZ15" s="61">
        <v>1</v>
      </c>
      <c r="GFE15" s="61">
        <v>110</v>
      </c>
      <c r="GFF15" s="61">
        <v>0.2</v>
      </c>
      <c r="GFI15" s="61">
        <v>100</v>
      </c>
      <c r="GFJ15" s="61">
        <v>0.2</v>
      </c>
      <c r="GFL15" s="61">
        <v>300</v>
      </c>
      <c r="GFN15" s="61">
        <v>100</v>
      </c>
      <c r="GFO15" s="61">
        <v>100</v>
      </c>
      <c r="GGA15" s="61">
        <v>0.2</v>
      </c>
      <c r="GGB15" s="61">
        <v>80</v>
      </c>
      <c r="GGC15" s="61">
        <v>200</v>
      </c>
      <c r="GHU15" s="61">
        <v>0</v>
      </c>
      <c r="GHV15" s="61">
        <v>0.1</v>
      </c>
      <c r="GHW15" s="61">
        <v>0.03</v>
      </c>
      <c r="GHX15" s="61">
        <v>0.02</v>
      </c>
      <c r="GHY15" s="61">
        <v>100</v>
      </c>
      <c r="GHZ15" s="61">
        <v>50</v>
      </c>
      <c r="GIA15" s="61">
        <v>0</v>
      </c>
      <c r="GIB15" s="61">
        <v>1</v>
      </c>
      <c r="GIC15" s="61">
        <v>2.2999999999999998</v>
      </c>
      <c r="GID15" s="61">
        <v>1</v>
      </c>
      <c r="GIE15" s="61">
        <v>100</v>
      </c>
      <c r="GIF15" s="61">
        <v>0</v>
      </c>
      <c r="GIG15" s="61">
        <v>1</v>
      </c>
      <c r="GIH15" s="61">
        <v>1</v>
      </c>
      <c r="GII15" s="61">
        <v>1</v>
      </c>
      <c r="GIJ15" s="61">
        <v>1</v>
      </c>
      <c r="GIK15" s="61">
        <v>0</v>
      </c>
      <c r="GIL15" s="61">
        <v>0</v>
      </c>
      <c r="GIM15" s="61">
        <v>70</v>
      </c>
      <c r="GIN15" s="61">
        <v>60</v>
      </c>
      <c r="GIO15" s="61">
        <v>60</v>
      </c>
      <c r="GIP15" s="61">
        <v>5</v>
      </c>
      <c r="GIQ15" s="61">
        <v>100</v>
      </c>
      <c r="GIR15" s="61">
        <v>0</v>
      </c>
      <c r="GIS15" s="61">
        <v>0</v>
      </c>
      <c r="GIT15" s="61">
        <v>0.1</v>
      </c>
      <c r="GIU15" s="61">
        <v>0.1</v>
      </c>
      <c r="GIV15" s="61">
        <v>0.01</v>
      </c>
      <c r="GIW15" s="61">
        <v>100</v>
      </c>
      <c r="GIX15" s="61">
        <v>40</v>
      </c>
      <c r="GIY15" s="61">
        <v>0</v>
      </c>
      <c r="GIZ15" s="61">
        <v>1</v>
      </c>
      <c r="GJA15" s="61">
        <v>6</v>
      </c>
      <c r="GJB15" s="61">
        <v>1</v>
      </c>
      <c r="GJC15" s="61">
        <v>100</v>
      </c>
      <c r="GJD15" s="61">
        <v>0</v>
      </c>
      <c r="GJE15" s="61">
        <v>1</v>
      </c>
      <c r="GJF15" s="61">
        <v>1</v>
      </c>
      <c r="GJG15" s="61">
        <v>1</v>
      </c>
      <c r="GJH15" s="61">
        <v>1</v>
      </c>
      <c r="GJI15" s="61">
        <v>0</v>
      </c>
      <c r="GJJ15" s="61">
        <v>0</v>
      </c>
      <c r="GJK15" s="61">
        <v>80</v>
      </c>
      <c r="GJL15" s="61">
        <v>60</v>
      </c>
      <c r="GJM15" s="61">
        <v>71</v>
      </c>
      <c r="GJN15" s="61">
        <v>0</v>
      </c>
      <c r="GJO15" s="61">
        <v>100</v>
      </c>
      <c r="GJP15" s="61">
        <v>5</v>
      </c>
      <c r="GJQ15" s="61">
        <v>0</v>
      </c>
      <c r="GJR15" s="61">
        <v>0.2</v>
      </c>
      <c r="GJS15" s="61">
        <v>100</v>
      </c>
      <c r="GJT15" s="61">
        <v>100</v>
      </c>
      <c r="GJU15" s="61">
        <v>100</v>
      </c>
      <c r="GJV15" s="61">
        <v>80</v>
      </c>
      <c r="GJW15" s="61">
        <v>0</v>
      </c>
      <c r="GJX15" s="61">
        <v>1</v>
      </c>
      <c r="GJY15" s="61">
        <v>4.2</v>
      </c>
      <c r="GJZ15" s="61">
        <v>1</v>
      </c>
      <c r="GKA15" s="61">
        <v>1</v>
      </c>
      <c r="GKB15" s="61">
        <v>1</v>
      </c>
      <c r="GKC15" s="61">
        <v>1</v>
      </c>
      <c r="GKD15" s="61">
        <v>0</v>
      </c>
      <c r="GKE15" s="61">
        <v>0</v>
      </c>
      <c r="GKF15" s="61">
        <v>40</v>
      </c>
      <c r="GKG15" s="61">
        <v>20</v>
      </c>
      <c r="GKH15" s="61">
        <v>28</v>
      </c>
      <c r="GKI15" s="61">
        <v>40</v>
      </c>
      <c r="GKJ15" s="61">
        <v>100</v>
      </c>
      <c r="GKK15" s="61">
        <v>40</v>
      </c>
      <c r="GKL15" s="61">
        <v>0.15</v>
      </c>
      <c r="GKM15" s="61">
        <v>3.0000000000000001E-3</v>
      </c>
      <c r="GKN15" s="61">
        <v>1</v>
      </c>
      <c r="GKO15" s="61">
        <v>1</v>
      </c>
      <c r="GKP15" s="61">
        <v>10</v>
      </c>
      <c r="GKQ15" s="61">
        <v>0.4</v>
      </c>
      <c r="GKR15" s="61">
        <v>0</v>
      </c>
      <c r="GKS15" s="61">
        <v>1</v>
      </c>
      <c r="GKT15" s="61">
        <v>3.5</v>
      </c>
      <c r="GKU15" s="61">
        <v>0.01</v>
      </c>
      <c r="GKV15" s="61">
        <v>0.01</v>
      </c>
      <c r="GKW15" s="61">
        <v>0.1</v>
      </c>
      <c r="GKX15" s="61">
        <v>0.1</v>
      </c>
      <c r="GKY15" s="61">
        <v>0</v>
      </c>
      <c r="GKZ15" s="61">
        <v>0</v>
      </c>
      <c r="GLA15" s="61">
        <v>1.1000000000000001</v>
      </c>
      <c r="GLB15" s="61">
        <v>0.7</v>
      </c>
      <c r="GLC15" s="61">
        <v>1</v>
      </c>
      <c r="GLD15" s="61">
        <v>25</v>
      </c>
      <c r="GLE15" s="61">
        <v>100</v>
      </c>
      <c r="GLF15" s="61">
        <v>0</v>
      </c>
      <c r="GLG15" s="61">
        <v>0</v>
      </c>
      <c r="GLH15" s="61">
        <v>0.1</v>
      </c>
      <c r="GLI15" s="61">
        <v>0.05</v>
      </c>
      <c r="GLJ15" s="61">
        <v>0.02</v>
      </c>
      <c r="GLK15" s="61">
        <v>100</v>
      </c>
      <c r="GLL15" s="61">
        <v>50</v>
      </c>
      <c r="GLM15" s="61">
        <v>0</v>
      </c>
      <c r="GLN15" s="61">
        <v>1</v>
      </c>
      <c r="GLO15" s="61">
        <v>3</v>
      </c>
      <c r="GLP15" s="61">
        <v>1</v>
      </c>
      <c r="GLQ15" s="61">
        <v>1</v>
      </c>
      <c r="GLR15" s="61">
        <v>1</v>
      </c>
      <c r="GLS15" s="61">
        <v>1</v>
      </c>
      <c r="GLT15" s="61">
        <v>0</v>
      </c>
      <c r="GLU15" s="61">
        <v>0</v>
      </c>
      <c r="GLV15" s="61">
        <v>130</v>
      </c>
      <c r="GLW15" s="61">
        <v>105</v>
      </c>
      <c r="GLX15" s="61">
        <v>105</v>
      </c>
      <c r="GLY15" s="61">
        <v>35</v>
      </c>
      <c r="GLZ15" s="61">
        <v>100</v>
      </c>
      <c r="GMA15" s="61">
        <v>30</v>
      </c>
      <c r="GMB15" s="61">
        <v>0</v>
      </c>
      <c r="GMC15" s="61">
        <v>0.3</v>
      </c>
      <c r="GMD15" s="61">
        <v>0.01</v>
      </c>
      <c r="GME15" s="61">
        <v>0.01</v>
      </c>
      <c r="GMF15" s="61">
        <v>100</v>
      </c>
      <c r="GMG15" s="61">
        <v>80</v>
      </c>
      <c r="GMH15" s="61">
        <v>0</v>
      </c>
      <c r="GMI15" s="61">
        <v>1</v>
      </c>
      <c r="GMJ15" s="61">
        <v>7</v>
      </c>
      <c r="GMK15" s="61">
        <v>1</v>
      </c>
      <c r="GML15" s="61">
        <v>1</v>
      </c>
      <c r="GMM15" s="61">
        <v>1</v>
      </c>
      <c r="GMN15" s="61">
        <v>1</v>
      </c>
      <c r="GMO15" s="61">
        <v>0</v>
      </c>
      <c r="GMP15" s="61">
        <v>0</v>
      </c>
      <c r="GMQ15" s="61">
        <v>47</v>
      </c>
      <c r="GMR15" s="61">
        <v>30</v>
      </c>
      <c r="GMS15" s="61">
        <v>35</v>
      </c>
      <c r="GMT15" s="61">
        <v>0</v>
      </c>
      <c r="GMU15" s="61">
        <v>100</v>
      </c>
      <c r="GMV15" s="61">
        <v>10</v>
      </c>
      <c r="GMW15" s="61">
        <v>0</v>
      </c>
      <c r="GMX15" s="61">
        <v>1</v>
      </c>
      <c r="GMY15" s="61">
        <v>10</v>
      </c>
      <c r="GMZ15" s="61">
        <v>10</v>
      </c>
      <c r="GNA15" s="61">
        <v>10</v>
      </c>
      <c r="GNB15" s="61">
        <v>205</v>
      </c>
      <c r="GNC15" s="61">
        <v>0</v>
      </c>
      <c r="GND15" s="61">
        <v>0</v>
      </c>
      <c r="GNE15" s="61">
        <v>1</v>
      </c>
      <c r="GNF15" s="61">
        <v>1</v>
      </c>
      <c r="GNG15" s="61">
        <v>1</v>
      </c>
      <c r="GNH15" s="61">
        <v>1</v>
      </c>
      <c r="GNI15" s="61">
        <v>1</v>
      </c>
      <c r="GNJ15" s="61">
        <v>0</v>
      </c>
      <c r="GNK15" s="61">
        <v>0</v>
      </c>
      <c r="GNL15" s="61">
        <v>95</v>
      </c>
      <c r="GNM15" s="61">
        <v>75</v>
      </c>
      <c r="GNN15" s="61">
        <v>75</v>
      </c>
      <c r="GNO15" s="61">
        <v>0</v>
      </c>
      <c r="GNP15" s="61">
        <v>100</v>
      </c>
      <c r="GNQ15" s="61">
        <v>0</v>
      </c>
      <c r="GNR15" s="61">
        <v>0</v>
      </c>
      <c r="GNS15" s="61">
        <v>1</v>
      </c>
      <c r="GNT15" s="61">
        <v>10</v>
      </c>
      <c r="GNU15" s="61">
        <v>10</v>
      </c>
      <c r="GNV15" s="61">
        <v>10</v>
      </c>
      <c r="GNW15" s="61">
        <v>205</v>
      </c>
      <c r="GNX15" s="61">
        <v>0</v>
      </c>
      <c r="GNY15" s="61">
        <v>0</v>
      </c>
      <c r="GNZ15" s="61">
        <v>1</v>
      </c>
      <c r="GOA15" s="61">
        <v>1</v>
      </c>
      <c r="GOB15" s="61">
        <v>1</v>
      </c>
      <c r="GOC15" s="61">
        <v>1</v>
      </c>
      <c r="GOD15" s="61">
        <v>1</v>
      </c>
      <c r="GOE15" s="61">
        <v>0</v>
      </c>
      <c r="GOF15" s="61">
        <v>0</v>
      </c>
      <c r="GOG15" s="61">
        <v>95</v>
      </c>
      <c r="GOH15" s="61">
        <v>75</v>
      </c>
      <c r="GOI15" s="61">
        <v>75</v>
      </c>
      <c r="GOJ15" s="61">
        <v>0</v>
      </c>
      <c r="GOK15" s="61">
        <v>100</v>
      </c>
      <c r="GOL15" s="61">
        <v>0</v>
      </c>
      <c r="GOM15" s="61">
        <v>0</v>
      </c>
      <c r="GON15" s="61">
        <v>0</v>
      </c>
      <c r="GOO15" s="61">
        <v>1</v>
      </c>
      <c r="GOP15" s="61">
        <v>1</v>
      </c>
      <c r="GOQ15" s="61">
        <v>100</v>
      </c>
      <c r="GOR15" s="61">
        <v>0.01</v>
      </c>
      <c r="GOS15" s="61">
        <v>0</v>
      </c>
      <c r="GOT15" s="61">
        <v>1</v>
      </c>
      <c r="GOU15" s="61">
        <v>3</v>
      </c>
      <c r="GOV15" s="61">
        <v>1</v>
      </c>
      <c r="GOW15" s="61">
        <v>1</v>
      </c>
      <c r="GOX15" s="61">
        <v>1</v>
      </c>
      <c r="GOY15" s="61">
        <v>1</v>
      </c>
      <c r="GOZ15" s="61">
        <v>0</v>
      </c>
      <c r="GPA15" s="61">
        <v>0</v>
      </c>
      <c r="GPB15" s="61">
        <v>20</v>
      </c>
      <c r="GPC15" s="61">
        <v>-20</v>
      </c>
      <c r="GPD15" s="61">
        <v>-3</v>
      </c>
      <c r="GPE15" s="61">
        <v>0</v>
      </c>
      <c r="GPF15" s="61">
        <v>100</v>
      </c>
      <c r="GPG15" s="61">
        <v>0</v>
      </c>
      <c r="GPH15" s="61">
        <v>1E-3</v>
      </c>
      <c r="GPI15" s="61">
        <v>0.1</v>
      </c>
      <c r="GPJ15" s="61">
        <v>100</v>
      </c>
      <c r="GPK15" s="61">
        <v>100</v>
      </c>
      <c r="GPL15" s="61">
        <v>100</v>
      </c>
      <c r="GPM15" s="61">
        <v>70</v>
      </c>
      <c r="GPN15" s="61">
        <v>0</v>
      </c>
      <c r="GPO15" s="61">
        <v>1</v>
      </c>
      <c r="GPP15" s="61">
        <v>1</v>
      </c>
      <c r="GPQ15" s="61">
        <v>1</v>
      </c>
      <c r="GPR15" s="61">
        <v>1</v>
      </c>
      <c r="GPS15" s="61">
        <v>1</v>
      </c>
      <c r="GPT15" s="61">
        <v>1</v>
      </c>
      <c r="GPU15" s="61">
        <v>0</v>
      </c>
      <c r="GPV15" s="61">
        <v>0</v>
      </c>
      <c r="GPW15" s="61">
        <v>90</v>
      </c>
      <c r="GPX15" s="61">
        <v>50</v>
      </c>
      <c r="GPY15" s="61">
        <v>50</v>
      </c>
      <c r="GPZ15" s="61">
        <v>20</v>
      </c>
      <c r="GQA15" s="61">
        <v>100</v>
      </c>
      <c r="GQB15" s="61">
        <v>20</v>
      </c>
      <c r="GQC15" s="61">
        <v>0</v>
      </c>
      <c r="GQD15" s="61">
        <v>0.1</v>
      </c>
      <c r="GQE15" s="61">
        <v>100</v>
      </c>
      <c r="GQF15" s="61">
        <v>205</v>
      </c>
      <c r="GQG15" s="61">
        <v>0</v>
      </c>
      <c r="GQH15" s="61">
        <v>1</v>
      </c>
      <c r="GQI15" s="61">
        <v>1</v>
      </c>
      <c r="GQJ15" s="61">
        <v>20</v>
      </c>
      <c r="GQK15" s="61">
        <v>0</v>
      </c>
      <c r="GQL15" s="61">
        <v>1</v>
      </c>
      <c r="GQM15" s="61">
        <v>1</v>
      </c>
      <c r="GQN15" s="61">
        <v>1</v>
      </c>
      <c r="GQO15" s="61">
        <v>1</v>
      </c>
      <c r="GQP15" s="61">
        <v>0</v>
      </c>
      <c r="GQQ15" s="61">
        <v>0</v>
      </c>
      <c r="GQR15" s="61">
        <v>120</v>
      </c>
      <c r="GQS15" s="61">
        <v>0</v>
      </c>
      <c r="GQT15" s="61">
        <v>100</v>
      </c>
      <c r="GQU15" s="61">
        <v>100</v>
      </c>
      <c r="GQV15" s="61">
        <v>28</v>
      </c>
      <c r="GQW15" s="61">
        <v>0</v>
      </c>
      <c r="GQX15" s="61">
        <v>100</v>
      </c>
      <c r="GQY15" s="61">
        <v>0</v>
      </c>
      <c r="GQZ15" s="61">
        <v>0</v>
      </c>
      <c r="GRA15" s="61">
        <v>2</v>
      </c>
      <c r="GRB15" s="61">
        <v>100</v>
      </c>
      <c r="GRC15" s="61">
        <v>100</v>
      </c>
      <c r="GRD15" s="61">
        <v>100</v>
      </c>
      <c r="GRE15" s="61">
        <v>0.05</v>
      </c>
      <c r="GRF15" s="61">
        <v>0</v>
      </c>
      <c r="GRG15" s="61">
        <v>0</v>
      </c>
      <c r="GRH15" s="61">
        <v>1</v>
      </c>
      <c r="GRI15" s="61">
        <v>1</v>
      </c>
      <c r="GRJ15" s="61">
        <v>1</v>
      </c>
      <c r="GRK15" s="61">
        <v>1</v>
      </c>
      <c r="GRL15" s="61">
        <v>1</v>
      </c>
      <c r="GRM15" s="61">
        <v>0</v>
      </c>
      <c r="GRN15" s="61">
        <v>0</v>
      </c>
      <c r="GRO15" s="61">
        <v>780</v>
      </c>
      <c r="GRP15" s="61">
        <v>720</v>
      </c>
      <c r="GRQ15" s="61">
        <v>740</v>
      </c>
      <c r="GRR15" s="61">
        <v>0</v>
      </c>
      <c r="GRS15" s="61">
        <v>100</v>
      </c>
      <c r="GRT15" s="61">
        <v>-100</v>
      </c>
      <c r="GRU15" s="61">
        <v>0</v>
      </c>
      <c r="GRV15" s="61">
        <v>1</v>
      </c>
      <c r="GRW15" s="61">
        <v>320</v>
      </c>
      <c r="GRX15" s="61">
        <v>320</v>
      </c>
      <c r="GRY15" s="61">
        <v>100</v>
      </c>
      <c r="GRZ15" s="61">
        <v>205</v>
      </c>
      <c r="GSA15" s="61">
        <v>0</v>
      </c>
      <c r="GSB15" s="61">
        <v>0</v>
      </c>
      <c r="GSC15" s="61">
        <v>1</v>
      </c>
      <c r="GSD15" s="61">
        <v>1</v>
      </c>
      <c r="GSE15" s="61">
        <v>1</v>
      </c>
      <c r="GSF15" s="61">
        <v>1</v>
      </c>
      <c r="GSG15" s="61">
        <v>1</v>
      </c>
      <c r="GSH15" s="61">
        <v>0</v>
      </c>
      <c r="GSI15" s="61">
        <v>0</v>
      </c>
      <c r="GSJ15" s="61">
        <v>400</v>
      </c>
      <c r="GSK15" s="61">
        <v>0</v>
      </c>
      <c r="GSL15" s="61">
        <v>0</v>
      </c>
      <c r="GSM15" s="61">
        <v>0</v>
      </c>
      <c r="GSN15" s="61">
        <v>100</v>
      </c>
      <c r="GSO15" s="61">
        <v>0</v>
      </c>
      <c r="GSP15" s="61">
        <v>1E-3</v>
      </c>
      <c r="GSQ15" s="61">
        <v>0.1</v>
      </c>
      <c r="GSR15" s="61">
        <v>100</v>
      </c>
      <c r="GSS15" s="61">
        <v>100</v>
      </c>
      <c r="GST15" s="61">
        <v>100</v>
      </c>
      <c r="GSU15" s="61">
        <v>70</v>
      </c>
      <c r="GSV15" s="61">
        <v>0</v>
      </c>
      <c r="GSW15" s="61">
        <v>1</v>
      </c>
      <c r="GSX15" s="61">
        <v>6</v>
      </c>
      <c r="GSY15" s="61">
        <v>1</v>
      </c>
      <c r="GSZ15" s="61">
        <v>1</v>
      </c>
      <c r="GTA15" s="61">
        <v>1</v>
      </c>
      <c r="GTB15" s="61">
        <v>1</v>
      </c>
      <c r="GTC15" s="61">
        <v>0</v>
      </c>
      <c r="GTD15" s="61">
        <v>0</v>
      </c>
      <c r="GTE15" s="61">
        <v>80</v>
      </c>
      <c r="GTF15" s="61">
        <v>30</v>
      </c>
      <c r="GTG15" s="61">
        <v>80</v>
      </c>
      <c r="GTH15" s="61">
        <v>0</v>
      </c>
      <c r="GTI15" s="61">
        <v>100</v>
      </c>
      <c r="GTJ15" s="61">
        <v>0</v>
      </c>
      <c r="GTK15" s="61">
        <v>0</v>
      </c>
      <c r="GTL15" s="61">
        <v>0.2</v>
      </c>
      <c r="GTM15" s="61">
        <v>100</v>
      </c>
      <c r="GTN15" s="61">
        <v>100</v>
      </c>
      <c r="GTO15" s="61">
        <v>100</v>
      </c>
      <c r="GTP15" s="61">
        <v>205</v>
      </c>
      <c r="GTQ15" s="61">
        <v>0</v>
      </c>
      <c r="GTR15" s="61">
        <v>1</v>
      </c>
      <c r="GTS15" s="61">
        <v>1</v>
      </c>
      <c r="GTT15" s="61">
        <v>1</v>
      </c>
      <c r="GTU15" s="61">
        <v>1</v>
      </c>
      <c r="GTV15" s="61">
        <v>1</v>
      </c>
      <c r="GTW15" s="61">
        <v>1</v>
      </c>
      <c r="GTX15" s="61">
        <v>0</v>
      </c>
      <c r="GTY15" s="61">
        <v>0</v>
      </c>
      <c r="GTZ15" s="61">
        <v>40</v>
      </c>
      <c r="GUA15" s="61">
        <v>20</v>
      </c>
      <c r="GUB15" s="61">
        <v>28</v>
      </c>
      <c r="GUC15" s="61">
        <v>0</v>
      </c>
      <c r="GUD15" s="61">
        <v>100</v>
      </c>
      <c r="GUE15" s="61">
        <v>0</v>
      </c>
      <c r="GUF15" s="61">
        <v>0</v>
      </c>
      <c r="GUG15" s="61">
        <v>0.2</v>
      </c>
      <c r="GUH15" s="61">
        <v>100</v>
      </c>
      <c r="GUI15" s="61">
        <v>100</v>
      </c>
      <c r="GUJ15" s="61">
        <v>100</v>
      </c>
      <c r="GUK15" s="61">
        <v>205</v>
      </c>
      <c r="GUL15" s="61">
        <v>0</v>
      </c>
      <c r="GUM15" s="61">
        <v>1</v>
      </c>
      <c r="GUN15" s="61">
        <v>1</v>
      </c>
      <c r="GUO15" s="61">
        <v>1</v>
      </c>
      <c r="GUP15" s="61">
        <v>1</v>
      </c>
      <c r="GUQ15" s="61">
        <v>1</v>
      </c>
      <c r="GUR15" s="61">
        <v>1</v>
      </c>
      <c r="GUS15" s="61">
        <v>0</v>
      </c>
      <c r="GUT15" s="61">
        <v>0</v>
      </c>
      <c r="GUU15" s="61">
        <v>40</v>
      </c>
      <c r="GUV15" s="61">
        <v>20</v>
      </c>
      <c r="GUW15" s="61">
        <v>28</v>
      </c>
      <c r="GUX15" s="61">
        <v>0</v>
      </c>
      <c r="GUY15" s="61">
        <v>100</v>
      </c>
      <c r="GUZ15" s="61">
        <v>0</v>
      </c>
      <c r="GVA15" s="61">
        <v>0</v>
      </c>
      <c r="GVB15" s="61">
        <v>0</v>
      </c>
      <c r="GVC15" s="61">
        <v>50</v>
      </c>
      <c r="GVD15" s="61">
        <v>50</v>
      </c>
      <c r="GVE15" s="61">
        <v>100</v>
      </c>
      <c r="GVF15" s="61">
        <v>205</v>
      </c>
      <c r="GVG15" s="61">
        <v>0</v>
      </c>
      <c r="GVH15" s="61">
        <v>1</v>
      </c>
      <c r="GVI15" s="61">
        <v>1</v>
      </c>
      <c r="GVJ15" s="61">
        <v>1</v>
      </c>
      <c r="GVK15" s="61">
        <v>1</v>
      </c>
      <c r="GVL15" s="61">
        <v>1</v>
      </c>
      <c r="GVM15" s="61">
        <v>1</v>
      </c>
      <c r="GVN15" s="61">
        <v>0</v>
      </c>
      <c r="GVO15" s="61">
        <v>0</v>
      </c>
      <c r="GVP15" s="61">
        <v>100</v>
      </c>
      <c r="GVQ15" s="61">
        <v>0</v>
      </c>
      <c r="GVR15" s="61">
        <v>50</v>
      </c>
      <c r="GVS15" s="61">
        <v>0</v>
      </c>
      <c r="GVT15" s="61">
        <v>100</v>
      </c>
      <c r="GVU15" s="61">
        <v>0</v>
      </c>
      <c r="GVV15" s="61">
        <v>0</v>
      </c>
      <c r="GVW15" s="61">
        <v>0.1</v>
      </c>
      <c r="GVX15" s="61">
        <v>100</v>
      </c>
      <c r="GVY15" s="61">
        <v>100</v>
      </c>
      <c r="GVZ15" s="61">
        <v>100</v>
      </c>
      <c r="GWA15" s="61">
        <v>205</v>
      </c>
      <c r="GWB15" s="61">
        <v>0</v>
      </c>
      <c r="GWC15" s="61">
        <v>0</v>
      </c>
      <c r="GWD15" s="61">
        <v>1</v>
      </c>
      <c r="GWE15" s="61">
        <v>1</v>
      </c>
      <c r="GWF15" s="61">
        <v>1</v>
      </c>
      <c r="GWG15" s="61">
        <v>1</v>
      </c>
      <c r="GWH15" s="61">
        <v>1</v>
      </c>
      <c r="GWI15" s="61">
        <v>0</v>
      </c>
      <c r="GWJ15" s="61">
        <v>0</v>
      </c>
      <c r="GWK15" s="61">
        <v>30</v>
      </c>
      <c r="GWL15" s="61">
        <v>15</v>
      </c>
      <c r="GWM15" s="61">
        <v>25</v>
      </c>
      <c r="GWN15" s="61">
        <v>0</v>
      </c>
      <c r="GWO15" s="61">
        <v>100</v>
      </c>
      <c r="GWP15" s="61">
        <v>0</v>
      </c>
      <c r="GWQ15" s="61">
        <v>0</v>
      </c>
      <c r="GWR15" s="61">
        <v>0.1</v>
      </c>
      <c r="GWS15" s="61">
        <v>100</v>
      </c>
      <c r="GWT15" s="61">
        <v>100</v>
      </c>
      <c r="GWU15" s="61">
        <v>100</v>
      </c>
      <c r="GWV15" s="61">
        <v>205</v>
      </c>
      <c r="GWW15" s="61">
        <v>0</v>
      </c>
      <c r="GWX15" s="61">
        <v>1</v>
      </c>
      <c r="GWY15" s="61">
        <v>1</v>
      </c>
      <c r="GWZ15" s="61">
        <v>1</v>
      </c>
      <c r="GXA15" s="61">
        <v>1</v>
      </c>
      <c r="GXB15" s="61">
        <v>1</v>
      </c>
      <c r="GXC15" s="61">
        <v>1</v>
      </c>
      <c r="GXD15" s="61">
        <v>0</v>
      </c>
      <c r="GXE15" s="61">
        <v>0</v>
      </c>
      <c r="GXF15" s="61">
        <v>99</v>
      </c>
      <c r="GXG15" s="61">
        <v>85</v>
      </c>
      <c r="GXH15" s="61">
        <v>90</v>
      </c>
      <c r="GXI15" s="61">
        <v>0</v>
      </c>
      <c r="GXJ15" s="61">
        <v>100</v>
      </c>
      <c r="GXK15" s="61">
        <v>0</v>
      </c>
      <c r="GZB15" s="61">
        <v>0</v>
      </c>
      <c r="GZC15" s="61">
        <v>0.1</v>
      </c>
      <c r="GZD15" s="61">
        <v>100</v>
      </c>
      <c r="GZE15" s="61">
        <v>80</v>
      </c>
      <c r="GZF15" s="61">
        <v>0</v>
      </c>
      <c r="GZG15" s="61">
        <v>1</v>
      </c>
      <c r="GZH15" s="61">
        <v>4</v>
      </c>
      <c r="GZI15" s="61">
        <v>20</v>
      </c>
      <c r="GZJ15" s="61">
        <v>0</v>
      </c>
      <c r="GZK15" s="61">
        <v>1</v>
      </c>
      <c r="GZL15" s="61">
        <v>1</v>
      </c>
      <c r="GZM15" s="61">
        <v>1</v>
      </c>
      <c r="GZN15" s="61">
        <v>1</v>
      </c>
      <c r="GZO15" s="61">
        <v>0</v>
      </c>
      <c r="GZP15" s="61">
        <v>0</v>
      </c>
      <c r="GZQ15" s="61">
        <v>70</v>
      </c>
      <c r="GZR15" s="61">
        <v>40</v>
      </c>
      <c r="GZS15" s="61">
        <v>0.1</v>
      </c>
      <c r="GZT15" s="61">
        <v>0.01</v>
      </c>
      <c r="GZU15" s="61">
        <v>55</v>
      </c>
      <c r="GZV15" s="61">
        <v>10</v>
      </c>
      <c r="GZW15" s="61">
        <v>100</v>
      </c>
      <c r="GZX15" s="61">
        <v>0</v>
      </c>
      <c r="GZY15" s="61">
        <v>0</v>
      </c>
      <c r="GZZ15" s="61">
        <v>0.2</v>
      </c>
      <c r="HAA15" s="61">
        <v>100</v>
      </c>
      <c r="HAB15" s="61">
        <v>100</v>
      </c>
      <c r="HAC15" s="61">
        <v>100</v>
      </c>
      <c r="HAD15" s="61">
        <v>205</v>
      </c>
      <c r="HAE15" s="61">
        <v>0</v>
      </c>
      <c r="HAF15" s="61">
        <v>1</v>
      </c>
      <c r="HAG15" s="61">
        <v>1</v>
      </c>
      <c r="HAH15" s="61">
        <v>1</v>
      </c>
      <c r="HAI15" s="61">
        <v>1</v>
      </c>
      <c r="HAJ15" s="61">
        <v>1</v>
      </c>
      <c r="HAK15" s="61">
        <v>1</v>
      </c>
      <c r="HAL15" s="61">
        <v>0</v>
      </c>
      <c r="HAM15" s="61">
        <v>0</v>
      </c>
      <c r="HAN15" s="61">
        <v>40</v>
      </c>
      <c r="HAO15" s="61">
        <v>20</v>
      </c>
      <c r="HAP15" s="61">
        <v>28</v>
      </c>
      <c r="HAQ15" s="61">
        <v>0</v>
      </c>
      <c r="HAR15" s="61">
        <v>100</v>
      </c>
      <c r="HAS15" s="61">
        <v>0</v>
      </c>
      <c r="HAT15" s="61">
        <v>0</v>
      </c>
      <c r="HAU15" s="61">
        <v>0</v>
      </c>
      <c r="HAV15" s="61">
        <v>50</v>
      </c>
      <c r="HAW15" s="61">
        <v>50</v>
      </c>
      <c r="HAX15" s="61">
        <v>100</v>
      </c>
      <c r="HAY15" s="61">
        <v>205</v>
      </c>
      <c r="HAZ15" s="61">
        <v>0</v>
      </c>
      <c r="HBA15" s="61">
        <v>1</v>
      </c>
      <c r="HBB15" s="61">
        <v>1</v>
      </c>
      <c r="HBC15" s="61">
        <v>1</v>
      </c>
      <c r="HBD15" s="61">
        <v>1</v>
      </c>
      <c r="HBE15" s="61">
        <v>1</v>
      </c>
      <c r="HBF15" s="61">
        <v>1</v>
      </c>
      <c r="HBG15" s="61">
        <v>0</v>
      </c>
      <c r="HBH15" s="61">
        <v>0</v>
      </c>
      <c r="HBI15" s="61">
        <v>100</v>
      </c>
      <c r="HBJ15" s="61">
        <v>0</v>
      </c>
      <c r="HBK15" s="61">
        <v>50</v>
      </c>
      <c r="HBL15" s="61">
        <v>0</v>
      </c>
      <c r="HBM15" s="61">
        <v>100</v>
      </c>
      <c r="HBN15" s="61">
        <v>0</v>
      </c>
      <c r="HBO15" s="61">
        <v>0</v>
      </c>
      <c r="HBP15" s="61">
        <v>1000</v>
      </c>
      <c r="HBQ15" s="61">
        <v>-1000</v>
      </c>
      <c r="HBR15" s="61">
        <v>0</v>
      </c>
      <c r="HBS15" s="61">
        <v>0</v>
      </c>
      <c r="HBT15" s="61">
        <v>10</v>
      </c>
      <c r="HBU15" s="61">
        <v>150</v>
      </c>
      <c r="HBV15" s="61">
        <v>150</v>
      </c>
      <c r="HBW15" s="61">
        <v>100</v>
      </c>
      <c r="HBX15" s="61">
        <v>205</v>
      </c>
      <c r="HBY15" s="61">
        <v>0</v>
      </c>
      <c r="HBZ15" s="61">
        <v>48</v>
      </c>
      <c r="HCA15" s="61">
        <v>50</v>
      </c>
      <c r="HCB15" s="61">
        <v>0</v>
      </c>
      <c r="HCC15" s="61">
        <v>3000</v>
      </c>
      <c r="HCD15" s="61">
        <v>6000</v>
      </c>
      <c r="HCE15" s="61">
        <v>3000</v>
      </c>
      <c r="HCF15" s="61">
        <v>6000</v>
      </c>
      <c r="HCG15" s="61">
        <v>6</v>
      </c>
      <c r="HCH15" s="61">
        <v>6</v>
      </c>
      <c r="HCI15" s="61">
        <v>0</v>
      </c>
      <c r="HCJ15" s="61">
        <v>5000</v>
      </c>
      <c r="HCK15" s="61">
        <v>-5000</v>
      </c>
      <c r="HCL15" s="61">
        <v>0</v>
      </c>
      <c r="HCM15" s="61">
        <v>0</v>
      </c>
      <c r="HCN15" s="61">
        <v>1</v>
      </c>
      <c r="HCO15" s="61">
        <v>1</v>
      </c>
      <c r="HCP15" s="61">
        <v>1</v>
      </c>
      <c r="HCQ15" s="61">
        <v>1</v>
      </c>
      <c r="HCR15" s="61">
        <v>1</v>
      </c>
      <c r="HCS15" s="61">
        <v>0</v>
      </c>
      <c r="HCT15" s="61">
        <v>0</v>
      </c>
      <c r="HCU15" s="61">
        <v>3000</v>
      </c>
      <c r="HCV15" s="61">
        <v>-3000</v>
      </c>
      <c r="HCW15" s="61">
        <v>0</v>
      </c>
      <c r="HCX15" s="61">
        <v>50</v>
      </c>
      <c r="HCY15" s="61">
        <v>100</v>
      </c>
      <c r="HCZ15" s="61">
        <v>50</v>
      </c>
      <c r="HDA15" s="61">
        <v>0</v>
      </c>
      <c r="HDB15" s="61">
        <v>0.1</v>
      </c>
      <c r="HDC15" s="61">
        <v>100</v>
      </c>
      <c r="HDD15" s="61">
        <v>80</v>
      </c>
      <c r="HDE15" s="61">
        <v>0</v>
      </c>
      <c r="HDF15" s="61">
        <v>1</v>
      </c>
      <c r="HDG15" s="61">
        <v>4</v>
      </c>
      <c r="HDH15" s="61">
        <v>20</v>
      </c>
      <c r="HDI15" s="61">
        <v>0</v>
      </c>
      <c r="HDJ15" s="61">
        <v>1</v>
      </c>
      <c r="HDK15" s="61">
        <v>1</v>
      </c>
      <c r="HDL15" s="61">
        <v>1</v>
      </c>
      <c r="HDM15" s="61">
        <v>1</v>
      </c>
      <c r="HDN15" s="61">
        <v>0</v>
      </c>
      <c r="HDO15" s="61">
        <v>0</v>
      </c>
      <c r="HDP15" s="61">
        <v>70</v>
      </c>
      <c r="HDQ15" s="61">
        <v>40</v>
      </c>
      <c r="HDR15" s="61">
        <v>0.1</v>
      </c>
      <c r="HDS15" s="61">
        <v>0.01</v>
      </c>
      <c r="HDT15" s="61">
        <v>55</v>
      </c>
      <c r="HDU15" s="61">
        <v>0</v>
      </c>
      <c r="HDV15" s="61">
        <v>100</v>
      </c>
      <c r="HDW15" s="61">
        <v>60</v>
      </c>
      <c r="HDX15" s="61">
        <v>0</v>
      </c>
      <c r="HDY15" s="61">
        <v>0.1</v>
      </c>
      <c r="HDZ15" s="61">
        <v>100</v>
      </c>
      <c r="HEA15" s="61">
        <v>205</v>
      </c>
      <c r="HEB15" s="61">
        <v>0</v>
      </c>
      <c r="HEC15" s="61">
        <v>0</v>
      </c>
      <c r="HED15" s="61">
        <v>1</v>
      </c>
      <c r="HEE15" s="61">
        <v>20</v>
      </c>
      <c r="HEF15" s="61">
        <v>0</v>
      </c>
      <c r="HEG15" s="61">
        <v>1</v>
      </c>
      <c r="HEH15" s="61">
        <v>1</v>
      </c>
      <c r="HEI15" s="61">
        <v>1</v>
      </c>
      <c r="HEJ15" s="61">
        <v>1</v>
      </c>
      <c r="HEK15" s="61">
        <v>0</v>
      </c>
      <c r="HEL15" s="61">
        <v>0</v>
      </c>
      <c r="HEM15" s="61">
        <v>120</v>
      </c>
      <c r="HEN15" s="61">
        <v>0</v>
      </c>
      <c r="HEO15" s="61">
        <v>100</v>
      </c>
      <c r="HEP15" s="61">
        <v>100</v>
      </c>
      <c r="HEQ15" s="61">
        <v>0</v>
      </c>
      <c r="HER15" s="61">
        <v>0</v>
      </c>
      <c r="HES15" s="61">
        <v>100</v>
      </c>
      <c r="HET15" s="61">
        <v>0</v>
      </c>
      <c r="HEU15" s="61">
        <v>0</v>
      </c>
      <c r="HEV15" s="61">
        <v>0.1</v>
      </c>
      <c r="HEW15" s="61">
        <v>100</v>
      </c>
      <c r="HEX15" s="61">
        <v>205</v>
      </c>
      <c r="HEY15" s="61">
        <v>0</v>
      </c>
      <c r="HEZ15" s="61">
        <v>0</v>
      </c>
      <c r="HFA15" s="61">
        <v>1</v>
      </c>
      <c r="HFB15" s="61">
        <v>20</v>
      </c>
      <c r="HFC15" s="61">
        <v>0</v>
      </c>
      <c r="HFD15" s="61">
        <v>1</v>
      </c>
      <c r="HFE15" s="61">
        <v>1</v>
      </c>
      <c r="HFF15" s="61">
        <v>1</v>
      </c>
      <c r="HFG15" s="61">
        <v>1</v>
      </c>
      <c r="HFH15" s="61">
        <v>0</v>
      </c>
      <c r="HFI15" s="61">
        <v>0</v>
      </c>
      <c r="HFJ15" s="61">
        <v>120</v>
      </c>
      <c r="HFK15" s="61">
        <v>0</v>
      </c>
      <c r="HFL15" s="61">
        <v>100</v>
      </c>
      <c r="HFM15" s="61">
        <v>100</v>
      </c>
      <c r="HFN15" s="61">
        <v>0</v>
      </c>
      <c r="HFO15" s="61">
        <v>0</v>
      </c>
      <c r="HFP15" s="61">
        <v>100</v>
      </c>
      <c r="HFQ15" s="61">
        <v>0</v>
      </c>
      <c r="HFR15" s="61">
        <v>0</v>
      </c>
      <c r="HFS15" s="61">
        <v>0.1</v>
      </c>
      <c r="HFT15" s="61">
        <v>100</v>
      </c>
      <c r="HFU15" s="61">
        <v>205</v>
      </c>
      <c r="HFV15" s="61">
        <v>0</v>
      </c>
      <c r="HFW15" s="61">
        <v>0</v>
      </c>
      <c r="HFX15" s="61">
        <v>1</v>
      </c>
      <c r="HFY15" s="61">
        <v>20</v>
      </c>
      <c r="HFZ15" s="61">
        <v>0</v>
      </c>
      <c r="HGA15" s="61">
        <v>1</v>
      </c>
      <c r="HGB15" s="61">
        <v>1</v>
      </c>
      <c r="HGC15" s="61">
        <v>1</v>
      </c>
      <c r="HGD15" s="61">
        <v>1</v>
      </c>
      <c r="HGE15" s="61">
        <v>0</v>
      </c>
      <c r="HGF15" s="61">
        <v>0</v>
      </c>
      <c r="HGG15" s="61">
        <v>120</v>
      </c>
      <c r="HGH15" s="61">
        <v>0</v>
      </c>
      <c r="HGI15" s="61">
        <v>100</v>
      </c>
      <c r="HGJ15" s="61">
        <v>100</v>
      </c>
      <c r="HGK15" s="61">
        <v>0</v>
      </c>
      <c r="HGL15" s="61">
        <v>0</v>
      </c>
      <c r="HGM15" s="61">
        <v>100</v>
      </c>
      <c r="HGN15" s="61">
        <v>0</v>
      </c>
      <c r="HGO15" s="61">
        <v>0</v>
      </c>
      <c r="HGP15" s="61">
        <v>0.1</v>
      </c>
      <c r="HGQ15" s="61">
        <v>100</v>
      </c>
      <c r="HGR15" s="61">
        <v>205</v>
      </c>
      <c r="HGS15" s="61">
        <v>0</v>
      </c>
      <c r="HGT15" s="61">
        <v>0</v>
      </c>
      <c r="HGU15" s="61">
        <v>1</v>
      </c>
      <c r="HGV15" s="61">
        <v>20</v>
      </c>
      <c r="HGW15" s="61">
        <v>0</v>
      </c>
      <c r="HGX15" s="61">
        <v>1</v>
      </c>
      <c r="HGY15" s="61">
        <v>1</v>
      </c>
      <c r="HGZ15" s="61">
        <v>1</v>
      </c>
      <c r="HHA15" s="61">
        <v>1</v>
      </c>
      <c r="HHB15" s="61">
        <v>0</v>
      </c>
      <c r="HHC15" s="61">
        <v>0</v>
      </c>
      <c r="HHD15" s="61">
        <v>120</v>
      </c>
      <c r="HHE15" s="61">
        <v>0</v>
      </c>
      <c r="HHF15" s="61">
        <v>100</v>
      </c>
      <c r="HHG15" s="61">
        <v>100</v>
      </c>
      <c r="HHH15" s="61">
        <v>0</v>
      </c>
      <c r="HHI15" s="61">
        <v>0</v>
      </c>
      <c r="HHJ15" s="61">
        <v>100</v>
      </c>
      <c r="HHK15" s="61">
        <v>0</v>
      </c>
      <c r="HHL15" s="61">
        <v>0</v>
      </c>
      <c r="HHM15" s="61">
        <v>0.1</v>
      </c>
      <c r="HHN15" s="61">
        <v>100</v>
      </c>
      <c r="HHO15" s="61">
        <v>205</v>
      </c>
      <c r="HHP15" s="61">
        <v>0</v>
      </c>
      <c r="HHQ15" s="61">
        <v>0</v>
      </c>
      <c r="HHR15" s="61">
        <v>1</v>
      </c>
      <c r="HHS15" s="61">
        <v>20</v>
      </c>
      <c r="HHT15" s="61">
        <v>0</v>
      </c>
      <c r="HHU15" s="61">
        <v>1</v>
      </c>
      <c r="HHV15" s="61">
        <v>1</v>
      </c>
      <c r="HHW15" s="61">
        <v>1</v>
      </c>
      <c r="HHX15" s="61">
        <v>1</v>
      </c>
      <c r="HHY15" s="61">
        <v>0</v>
      </c>
      <c r="HHZ15" s="61">
        <v>0</v>
      </c>
      <c r="HIA15" s="61">
        <v>120</v>
      </c>
      <c r="HIB15" s="61">
        <v>0</v>
      </c>
      <c r="HIC15" s="61">
        <v>100</v>
      </c>
      <c r="HID15" s="61">
        <v>100</v>
      </c>
      <c r="HIE15" s="61">
        <v>0</v>
      </c>
      <c r="HIF15" s="61">
        <v>0</v>
      </c>
      <c r="HIG15" s="61">
        <v>100</v>
      </c>
      <c r="HIH15" s="61">
        <v>0</v>
      </c>
      <c r="HII15" s="61">
        <v>0</v>
      </c>
      <c r="HIJ15" s="61">
        <v>0</v>
      </c>
      <c r="HIK15" s="61">
        <v>0</v>
      </c>
      <c r="HIL15" s="61">
        <v>0</v>
      </c>
      <c r="HIM15" s="61">
        <v>0</v>
      </c>
      <c r="HIN15" s="61">
        <v>1</v>
      </c>
      <c r="HIO15" s="61">
        <v>1</v>
      </c>
      <c r="HIP15" s="61">
        <v>0</v>
      </c>
      <c r="HIQ15" s="61">
        <v>0</v>
      </c>
      <c r="HIR15" s="61">
        <v>0</v>
      </c>
      <c r="HIS15" s="61">
        <v>0</v>
      </c>
      <c r="HIT15" s="61">
        <v>0</v>
      </c>
      <c r="HIU15" s="61">
        <v>0</v>
      </c>
      <c r="HIV15" s="61">
        <v>0</v>
      </c>
      <c r="HIW15" s="61">
        <v>0</v>
      </c>
      <c r="HIX15" s="61">
        <v>0</v>
      </c>
      <c r="HIY15" s="61">
        <v>0</v>
      </c>
      <c r="HIZ15" s="61">
        <v>0</v>
      </c>
      <c r="HJA15" s="61">
        <v>0</v>
      </c>
      <c r="HJB15" s="61">
        <v>0</v>
      </c>
      <c r="HJC15" s="61">
        <v>0</v>
      </c>
      <c r="HJD15" s="61">
        <v>0</v>
      </c>
      <c r="HJG15" s="61">
        <v>1</v>
      </c>
      <c r="HJH15" s="61">
        <v>0</v>
      </c>
      <c r="HJM15" s="61">
        <v>12</v>
      </c>
      <c r="HJN15" s="61">
        <v>0</v>
      </c>
      <c r="HJO15" s="61">
        <v>0</v>
      </c>
      <c r="HJY15" s="61">
        <v>235</v>
      </c>
      <c r="HJZ15" s="61">
        <v>235</v>
      </c>
      <c r="HKA15" s="61">
        <v>40</v>
      </c>
      <c r="HKB15" s="61">
        <v>25</v>
      </c>
      <c r="HKC15" s="61">
        <v>232</v>
      </c>
      <c r="HKD15" s="61">
        <v>1</v>
      </c>
      <c r="HKE15" s="61">
        <v>100</v>
      </c>
      <c r="HKG15" s="61">
        <v>70</v>
      </c>
      <c r="HKH15" s="61">
        <v>327</v>
      </c>
      <c r="HKI15" s="61">
        <v>327</v>
      </c>
      <c r="HKJ15" s="61">
        <v>1</v>
      </c>
      <c r="HKK15" s="61">
        <v>10</v>
      </c>
      <c r="HKN15" s="61">
        <v>0</v>
      </c>
      <c r="HKO15" s="61">
        <v>0</v>
      </c>
      <c r="HKP15" s="61">
        <v>0</v>
      </c>
      <c r="HKU15" s="61">
        <v>3</v>
      </c>
      <c r="HKV15" s="61">
        <v>0.1</v>
      </c>
      <c r="HKW15" s="61">
        <v>10</v>
      </c>
      <c r="HKX15" s="61">
        <v>0.5</v>
      </c>
      <c r="HKY15" s="61">
        <v>80</v>
      </c>
      <c r="HKZ15" s="61">
        <v>0</v>
      </c>
      <c r="HLG15" s="61">
        <v>1.421E-2</v>
      </c>
      <c r="HLH15" s="61">
        <v>0.29619000000000001</v>
      </c>
      <c r="HLI15" s="61">
        <v>0.88856999999999997</v>
      </c>
      <c r="HLJ15" s="61">
        <v>100</v>
      </c>
      <c r="HLK15" s="61">
        <v>0</v>
      </c>
      <c r="HLL15" s="61">
        <v>0</v>
      </c>
      <c r="HLM15" s="61">
        <v>0.44428000000000001</v>
      </c>
      <c r="HLN15" s="61">
        <v>0.23694999999999999</v>
      </c>
      <c r="HLO15" s="61">
        <v>100</v>
      </c>
      <c r="HLP15" s="61">
        <v>2</v>
      </c>
      <c r="HLQ15" s="61">
        <v>0</v>
      </c>
      <c r="HLR15" s="61">
        <v>20</v>
      </c>
      <c r="HLS15" s="61">
        <v>5000</v>
      </c>
      <c r="HLT15" s="61">
        <v>5000</v>
      </c>
      <c r="HLU15" s="61">
        <v>60</v>
      </c>
      <c r="HLV15" s="61">
        <v>75</v>
      </c>
      <c r="HLW15" s="61">
        <v>90</v>
      </c>
      <c r="HLX15" s="61">
        <v>100</v>
      </c>
      <c r="HLZ15" s="61">
        <v>4</v>
      </c>
      <c r="HMA15" s="61">
        <v>20</v>
      </c>
      <c r="HMB15" s="61">
        <v>1668</v>
      </c>
      <c r="HMC15" s="61">
        <v>3356</v>
      </c>
      <c r="HMD15" s="61">
        <v>2</v>
      </c>
      <c r="HME15" s="61">
        <v>2</v>
      </c>
      <c r="HMF15" s="61">
        <v>37</v>
      </c>
      <c r="HMG15" s="61">
        <v>45</v>
      </c>
      <c r="HMI15" s="61">
        <v>-6</v>
      </c>
      <c r="HMJ15" s="61">
        <v>-6</v>
      </c>
      <c r="HMK15" s="61">
        <v>-6</v>
      </c>
      <c r="HML15" s="61">
        <v>-6</v>
      </c>
      <c r="HMN15" s="61">
        <v>50</v>
      </c>
      <c r="HMO15" s="61">
        <v>0.1</v>
      </c>
      <c r="HMT15" s="61">
        <v>20</v>
      </c>
      <c r="HMU15" s="61">
        <v>300</v>
      </c>
      <c r="HMX15" s="61">
        <v>50</v>
      </c>
      <c r="HMY15" s="61">
        <v>0.3</v>
      </c>
      <c r="HMZ15" s="61">
        <v>-145</v>
      </c>
      <c r="HNA15" s="61">
        <v>10</v>
      </c>
      <c r="HNB15" s="61">
        <v>10</v>
      </c>
      <c r="HNC15" s="61">
        <v>0.5</v>
      </c>
      <c r="HND15" s="61">
        <v>105</v>
      </c>
      <c r="HNE15" s="61">
        <v>0.5</v>
      </c>
      <c r="HNF15" s="61">
        <v>0.5</v>
      </c>
      <c r="HNG15" s="61">
        <v>0</v>
      </c>
      <c r="HNH15" s="61">
        <v>2</v>
      </c>
      <c r="HNI15" s="61">
        <v>3356</v>
      </c>
      <c r="HNJ15" s="61">
        <v>3356</v>
      </c>
      <c r="HNK15" s="61">
        <v>3356</v>
      </c>
      <c r="HNL15" s="61">
        <v>3356</v>
      </c>
      <c r="HNM15" s="61">
        <v>70</v>
      </c>
      <c r="HNN15" s="61">
        <v>0.65</v>
      </c>
      <c r="HNO15" s="61">
        <v>0.56000000000000005</v>
      </c>
      <c r="HNP15" s="61">
        <v>0.56000000000000005</v>
      </c>
      <c r="HNQ15" s="61">
        <v>0.56000000000000005</v>
      </c>
      <c r="HNR15" s="61">
        <v>0.45</v>
      </c>
      <c r="HNS15" s="61">
        <v>0.56000000000000005</v>
      </c>
      <c r="HNT15" s="61">
        <v>0.56000000000000005</v>
      </c>
      <c r="HNU15" s="61">
        <v>0.56000000000000005</v>
      </c>
      <c r="HNW15" s="61">
        <v>10</v>
      </c>
      <c r="HNX15" s="61">
        <v>20</v>
      </c>
      <c r="HNY15" s="61">
        <v>93</v>
      </c>
      <c r="HNZ15" s="61">
        <v>1</v>
      </c>
      <c r="HOA15" s="61">
        <v>1</v>
      </c>
      <c r="HOB15" s="61">
        <v>100.4</v>
      </c>
      <c r="HOC15" s="61">
        <v>103.4</v>
      </c>
      <c r="HOD15" s="61">
        <v>98</v>
      </c>
      <c r="HOE15" s="61">
        <v>91</v>
      </c>
      <c r="HOF15" s="61">
        <v>103.4</v>
      </c>
      <c r="HOG15" s="61">
        <v>40</v>
      </c>
      <c r="HOH15" s="61">
        <v>65</v>
      </c>
      <c r="HOI15" s="61">
        <v>85</v>
      </c>
      <c r="HOJ15" s="61">
        <v>80</v>
      </c>
      <c r="HOL15" s="61">
        <v>110</v>
      </c>
      <c r="HOM15" s="61">
        <v>125</v>
      </c>
      <c r="HON15" s="61">
        <v>90</v>
      </c>
      <c r="HOO15" s="61">
        <v>70</v>
      </c>
      <c r="HOP15" s="61">
        <v>140</v>
      </c>
      <c r="HOQ15" s="61">
        <v>0</v>
      </c>
      <c r="HOR15" s="61">
        <v>80</v>
      </c>
      <c r="HOS15" s="61">
        <v>20</v>
      </c>
      <c r="HOT15" s="61">
        <v>80</v>
      </c>
      <c r="HOU15" s="61">
        <v>1</v>
      </c>
      <c r="HOV15" s="61">
        <v>22.7</v>
      </c>
      <c r="HOW15" s="61">
        <v>3</v>
      </c>
      <c r="HOX15" s="61">
        <v>3</v>
      </c>
      <c r="HOY15" s="61">
        <v>10</v>
      </c>
      <c r="HOZ15" s="61">
        <v>75</v>
      </c>
      <c r="HPC15" s="61">
        <v>10</v>
      </c>
      <c r="HPD15" s="61">
        <v>4</v>
      </c>
      <c r="HPE15" s="61">
        <v>4</v>
      </c>
      <c r="HPF15" s="61">
        <v>4</v>
      </c>
      <c r="HPG15" s="61">
        <v>4</v>
      </c>
      <c r="HPH15" s="61">
        <v>54</v>
      </c>
      <c r="HPI15" s="61">
        <v>54</v>
      </c>
      <c r="HPJ15" s="61">
        <v>54</v>
      </c>
      <c r="HPK15" s="61">
        <v>54</v>
      </c>
      <c r="HPL15" s="61">
        <v>1</v>
      </c>
      <c r="HPM15" s="61">
        <v>0</v>
      </c>
      <c r="HPN15" s="61">
        <v>1</v>
      </c>
      <c r="HPO15" s="61">
        <v>1</v>
      </c>
      <c r="HPP15" s="61">
        <v>1</v>
      </c>
      <c r="HPQ15" s="61">
        <v>1</v>
      </c>
      <c r="HPR15" s="61">
        <v>1</v>
      </c>
      <c r="HPS15" s="61">
        <v>1</v>
      </c>
      <c r="HPT15" s="61">
        <v>1</v>
      </c>
      <c r="HPU15" s="61">
        <v>1</v>
      </c>
      <c r="HPV15" s="61">
        <v>1</v>
      </c>
      <c r="HPW15" s="61">
        <v>1</v>
      </c>
      <c r="HPX15" s="61">
        <v>1</v>
      </c>
      <c r="HPY15" s="61">
        <v>0</v>
      </c>
      <c r="HPZ15" s="61">
        <v>1</v>
      </c>
      <c r="HQA15" s="61">
        <v>1</v>
      </c>
      <c r="HQB15" s="61">
        <v>0</v>
      </c>
      <c r="HQC15" s="61">
        <v>0</v>
      </c>
      <c r="HQD15" s="61">
        <v>0</v>
      </c>
      <c r="HQE15" s="61">
        <v>0</v>
      </c>
      <c r="HQF15" s="61">
        <v>0</v>
      </c>
      <c r="HQG15" s="61">
        <v>0</v>
      </c>
      <c r="HQH15" s="61">
        <v>1</v>
      </c>
      <c r="HQI15" s="61">
        <v>0</v>
      </c>
      <c r="HQJ15" s="61">
        <v>0</v>
      </c>
      <c r="HQK15" s="61">
        <v>0</v>
      </c>
      <c r="HQL15" s="61">
        <v>0</v>
      </c>
      <c r="HQM15" s="61">
        <v>0</v>
      </c>
      <c r="HQN15" s="61">
        <v>0</v>
      </c>
      <c r="HQO15" s="61">
        <v>0</v>
      </c>
      <c r="HQP15" s="61">
        <v>0</v>
      </c>
      <c r="HQQ15" s="61">
        <v>0</v>
      </c>
      <c r="HQR15" s="61">
        <v>0</v>
      </c>
      <c r="HQS15" s="61">
        <v>0</v>
      </c>
      <c r="HQT15" s="61">
        <v>120</v>
      </c>
      <c r="HQU15" s="61">
        <v>0</v>
      </c>
      <c r="HQV15" s="61">
        <v>0</v>
      </c>
      <c r="HQW15" s="61">
        <v>0</v>
      </c>
      <c r="HQX15" s="61">
        <v>0</v>
      </c>
      <c r="HQY15" s="61">
        <v>0</v>
      </c>
      <c r="HQZ15" s="61">
        <v>0</v>
      </c>
      <c r="HRA15" s="61">
        <v>0</v>
      </c>
      <c r="HRB15" s="61">
        <v>0</v>
      </c>
      <c r="HRC15" s="61">
        <v>0</v>
      </c>
      <c r="HRD15" s="61">
        <v>0</v>
      </c>
      <c r="HRE15" s="61">
        <v>0</v>
      </c>
      <c r="HRF15" s="61">
        <v>0</v>
      </c>
      <c r="HRG15" s="61">
        <v>0</v>
      </c>
      <c r="HRH15" s="61">
        <v>200</v>
      </c>
      <c r="HRI15" s="61">
        <v>200</v>
      </c>
      <c r="HRJ15" s="61">
        <v>130</v>
      </c>
      <c r="HRK15" s="61">
        <v>1000</v>
      </c>
      <c r="HRL15" s="61">
        <v>1000</v>
      </c>
      <c r="HRM15" s="61">
        <v>4000</v>
      </c>
      <c r="HRN15" s="61">
        <v>3000</v>
      </c>
      <c r="HRO15" s="61">
        <v>16</v>
      </c>
      <c r="HRP15" s="61">
        <v>200</v>
      </c>
      <c r="HRQ15" s="61">
        <v>200</v>
      </c>
      <c r="HRR15" s="61">
        <v>200</v>
      </c>
      <c r="HRS15" s="61">
        <v>200</v>
      </c>
      <c r="HRT15" s="61">
        <v>200</v>
      </c>
      <c r="HRU15" s="61">
        <v>200</v>
      </c>
      <c r="HRV15" s="61">
        <v>200</v>
      </c>
      <c r="HRW15" s="61">
        <v>200</v>
      </c>
      <c r="HRX15" s="61">
        <v>300</v>
      </c>
      <c r="HRY15" s="61">
        <v>3300</v>
      </c>
      <c r="HRZ15" s="61">
        <v>50</v>
      </c>
      <c r="HSA15" s="61">
        <v>100</v>
      </c>
      <c r="HSB15" s="61">
        <v>50</v>
      </c>
      <c r="HSC15" s="61">
        <v>300</v>
      </c>
      <c r="HSD15" s="61">
        <v>650</v>
      </c>
      <c r="HSE15" s="61">
        <v>93</v>
      </c>
      <c r="HSF15" s="61">
        <v>98</v>
      </c>
      <c r="HSG15" s="61">
        <v>1</v>
      </c>
      <c r="HSH15" s="61">
        <v>100</v>
      </c>
      <c r="HSI15" s="61">
        <v>2</v>
      </c>
      <c r="HSJ15" s="61">
        <v>70</v>
      </c>
      <c r="HSK15" s="61">
        <v>0</v>
      </c>
      <c r="HSL15" s="61">
        <v>0</v>
      </c>
      <c r="HSM15" s="61">
        <v>0</v>
      </c>
      <c r="HSN15" s="61">
        <v>0</v>
      </c>
      <c r="HSO15" s="61">
        <v>0</v>
      </c>
      <c r="HSP15" s="61">
        <v>0</v>
      </c>
      <c r="HSQ15" s="61">
        <v>0</v>
      </c>
      <c r="HSR15" s="61">
        <v>0</v>
      </c>
      <c r="HSS15" s="61">
        <v>0</v>
      </c>
      <c r="HST15" s="61">
        <v>0</v>
      </c>
      <c r="HSU15" s="61">
        <v>0</v>
      </c>
      <c r="HSV15" s="61">
        <v>0</v>
      </c>
      <c r="HSW15" s="61">
        <v>0</v>
      </c>
      <c r="HSX15" s="61">
        <v>0</v>
      </c>
      <c r="HSY15" s="61">
        <v>0</v>
      </c>
      <c r="HSZ15" s="61">
        <v>0</v>
      </c>
      <c r="HTA15" s="61">
        <v>0</v>
      </c>
      <c r="HWN15" s="61">
        <v>0</v>
      </c>
      <c r="HWO15" s="61">
        <v>0</v>
      </c>
      <c r="HWP15" s="61">
        <v>0</v>
      </c>
      <c r="HWQ15" s="61">
        <v>0</v>
      </c>
      <c r="HWR15" s="61">
        <v>0</v>
      </c>
      <c r="HWS15" s="61">
        <v>0</v>
      </c>
      <c r="HWT15" s="61">
        <v>0</v>
      </c>
      <c r="HWU15" s="61">
        <v>0</v>
      </c>
      <c r="HWV15" s="61">
        <v>0</v>
      </c>
      <c r="HWW15" s="61">
        <v>0</v>
      </c>
      <c r="HYB15" s="61">
        <v>1</v>
      </c>
      <c r="HYC15" s="61">
        <v>1</v>
      </c>
      <c r="HYD15" s="61">
        <v>1</v>
      </c>
      <c r="HYE15" s="61">
        <v>33</v>
      </c>
      <c r="HYF15" s="61">
        <v>1</v>
      </c>
      <c r="HYG15" s="61">
        <v>0</v>
      </c>
      <c r="HYH15" s="61">
        <v>60</v>
      </c>
      <c r="HYI15" s="61">
        <v>60</v>
      </c>
      <c r="HYJ15" s="61">
        <v>30</v>
      </c>
      <c r="HYK15" s="61">
        <v>15</v>
      </c>
      <c r="HYL15" s="61">
        <v>15</v>
      </c>
      <c r="HYM15" s="61">
        <v>1</v>
      </c>
      <c r="HYN15" s="61">
        <v>0</v>
      </c>
      <c r="HYO15" s="61">
        <v>1</v>
      </c>
      <c r="HYP15" s="61">
        <v>100</v>
      </c>
      <c r="HYQ15" s="61">
        <v>70</v>
      </c>
      <c r="HYR15" s="61">
        <v>200</v>
      </c>
      <c r="HYS15" s="61">
        <v>50</v>
      </c>
      <c r="HYT15" s="61">
        <v>100</v>
      </c>
      <c r="HYU15" s="61">
        <v>90</v>
      </c>
      <c r="HYV15" s="61">
        <v>24</v>
      </c>
      <c r="HYW15" s="61">
        <v>25</v>
      </c>
      <c r="HYX15" s="61">
        <v>24</v>
      </c>
      <c r="HYY15" s="61">
        <v>20</v>
      </c>
      <c r="HYZ15" s="61">
        <v>25</v>
      </c>
      <c r="HZA15" s="61">
        <v>10</v>
      </c>
      <c r="HZB15" s="61">
        <v>3000</v>
      </c>
      <c r="HZC15" s="61">
        <v>50</v>
      </c>
      <c r="HZD15" s="61">
        <v>100</v>
      </c>
      <c r="HZE15" s="61">
        <v>50</v>
      </c>
      <c r="ICR15" s="61">
        <v>1</v>
      </c>
      <c r="ICS15" s="61">
        <v>1</v>
      </c>
      <c r="ICV15" s="61">
        <v>1</v>
      </c>
      <c r="ICX15" s="61">
        <v>0</v>
      </c>
      <c r="ICY15" s="61">
        <v>0</v>
      </c>
      <c r="IDA15" s="61">
        <v>48.4</v>
      </c>
      <c r="IDC15" s="61">
        <v>0</v>
      </c>
      <c r="IDE15" s="61">
        <v>0</v>
      </c>
      <c r="IDF15" s="61">
        <v>0</v>
      </c>
      <c r="IDG15" s="61">
        <v>0</v>
      </c>
      <c r="IDH15" s="61">
        <v>0</v>
      </c>
      <c r="IDI15" s="61">
        <v>0</v>
      </c>
      <c r="IDJ15" s="61">
        <v>0.3</v>
      </c>
      <c r="IDK15" s="61">
        <v>0.8</v>
      </c>
      <c r="IDL15" s="61">
        <v>50</v>
      </c>
      <c r="IDM15" s="61">
        <v>10</v>
      </c>
      <c r="IDN15" s="61">
        <v>1</v>
      </c>
      <c r="IDO15" s="61">
        <v>1</v>
      </c>
      <c r="IDP15" s="61">
        <v>9.5</v>
      </c>
      <c r="IDQ15" s="61">
        <v>10</v>
      </c>
      <c r="IDR15" s="61">
        <v>1</v>
      </c>
      <c r="IDS15" s="61">
        <v>10</v>
      </c>
      <c r="IDT15" s="61">
        <v>9</v>
      </c>
      <c r="IDU15" s="61">
        <v>0</v>
      </c>
      <c r="IDV15" s="61">
        <v>0</v>
      </c>
      <c r="IDW15" s="61">
        <v>0</v>
      </c>
      <c r="IDX15" s="61">
        <v>0</v>
      </c>
      <c r="IDY15" s="61">
        <v>0</v>
      </c>
      <c r="IDZ15" s="61">
        <v>30</v>
      </c>
      <c r="IEA15" s="61">
        <v>80</v>
      </c>
      <c r="IEB15" s="61">
        <v>50</v>
      </c>
      <c r="IEC15" s="61">
        <v>27</v>
      </c>
      <c r="IED15" s="61">
        <v>0.5</v>
      </c>
      <c r="IEE15" s="61">
        <v>0.5</v>
      </c>
      <c r="IEF15" s="61">
        <v>27</v>
      </c>
      <c r="IEG15" s="61">
        <v>100</v>
      </c>
      <c r="IEH15" s="61">
        <v>0</v>
      </c>
      <c r="IEI15" s="61">
        <v>30</v>
      </c>
      <c r="IEJ15" s="61">
        <v>27</v>
      </c>
      <c r="IEK15" s="61">
        <v>0</v>
      </c>
      <c r="IEL15" s="61">
        <v>0</v>
      </c>
      <c r="IEM15" s="61">
        <v>0</v>
      </c>
      <c r="IEN15" s="61">
        <v>0</v>
      </c>
      <c r="IEO15" s="61">
        <v>1650</v>
      </c>
      <c r="IEP15" s="61">
        <v>10</v>
      </c>
      <c r="IEQ15" s="61">
        <v>200</v>
      </c>
      <c r="IER15" s="61">
        <v>400</v>
      </c>
      <c r="IES15" s="61">
        <v>2800</v>
      </c>
      <c r="IET15" s="61">
        <v>5</v>
      </c>
      <c r="IEU15" s="61">
        <v>10000</v>
      </c>
      <c r="IEV15" s="61">
        <v>0</v>
      </c>
      <c r="IEW15" s="61">
        <v>3850</v>
      </c>
      <c r="IEX15" s="61">
        <v>0</v>
      </c>
      <c r="IEY15" s="61">
        <v>5</v>
      </c>
      <c r="IEZ15" s="61">
        <v>5</v>
      </c>
      <c r="IFA15" s="61">
        <v>50</v>
      </c>
      <c r="IFB15" s="61">
        <v>10</v>
      </c>
      <c r="IFC15" s="61">
        <v>100</v>
      </c>
      <c r="IFD15" s="61">
        <v>0</v>
      </c>
      <c r="IFE15" s="61">
        <v>1</v>
      </c>
      <c r="IFF15" s="61">
        <v>1200</v>
      </c>
      <c r="IFG15" s="61">
        <v>0</v>
      </c>
      <c r="IFJ15" s="61">
        <v>0</v>
      </c>
      <c r="IFL15" s="61">
        <v>1</v>
      </c>
      <c r="IFM15" s="61">
        <v>90</v>
      </c>
      <c r="IFN15" s="61">
        <v>3</v>
      </c>
      <c r="IFO15" s="61">
        <v>35</v>
      </c>
      <c r="IFR15" s="61">
        <v>200</v>
      </c>
      <c r="IFS15" s="61">
        <v>0</v>
      </c>
      <c r="IFX15" s="61">
        <v>0</v>
      </c>
      <c r="IFY15" s="61">
        <v>0</v>
      </c>
      <c r="IFZ15" s="61">
        <v>100</v>
      </c>
      <c r="IGA15" s="61">
        <v>3</v>
      </c>
      <c r="IGB15" s="61">
        <v>500</v>
      </c>
      <c r="IGC15" s="61">
        <v>15</v>
      </c>
      <c r="IGD15" s="61">
        <v>60</v>
      </c>
      <c r="IGE15" s="61">
        <v>60</v>
      </c>
      <c r="IGF15" s="61">
        <v>3</v>
      </c>
      <c r="IGG15" s="61">
        <v>30</v>
      </c>
      <c r="IGJ15" s="61">
        <v>0</v>
      </c>
      <c r="IGL15" s="61">
        <v>0</v>
      </c>
      <c r="IGM15" s="61">
        <v>0</v>
      </c>
      <c r="IGN15" s="61">
        <v>0.5</v>
      </c>
      <c r="IGO15" s="61">
        <v>6</v>
      </c>
      <c r="IGP15" s="61">
        <v>25</v>
      </c>
      <c r="IGQ15" s="61">
        <v>0</v>
      </c>
      <c r="IGR15" s="61">
        <v>0</v>
      </c>
      <c r="IGS15" s="61">
        <v>0</v>
      </c>
      <c r="IGT15" s="61">
        <v>-150</v>
      </c>
      <c r="IGU15" s="61">
        <v>5</v>
      </c>
      <c r="IGV15" s="61">
        <v>5</v>
      </c>
      <c r="IGW15" s="61">
        <v>-150</v>
      </c>
      <c r="IGX15" s="61">
        <v>-10</v>
      </c>
      <c r="IGY15" s="61">
        <v>-150</v>
      </c>
      <c r="IGZ15" s="61">
        <v>0</v>
      </c>
      <c r="IHA15" s="61">
        <v>-100</v>
      </c>
      <c r="IHB15" s="61">
        <v>0</v>
      </c>
      <c r="IHC15" s="61">
        <v>0</v>
      </c>
      <c r="IHD15" s="61">
        <v>900</v>
      </c>
      <c r="IHF15" s="61">
        <v>0.15</v>
      </c>
      <c r="IHG15" s="61">
        <v>0.7</v>
      </c>
      <c r="IHH15" s="61">
        <v>4</v>
      </c>
      <c r="IHI15" s="61">
        <v>95</v>
      </c>
      <c r="IHJ15" s="61">
        <v>2</v>
      </c>
      <c r="IHK15" s="61">
        <v>0</v>
      </c>
      <c r="IHL15" s="61">
        <v>20</v>
      </c>
      <c r="IHM15" s="61">
        <v>0</v>
      </c>
      <c r="IHN15" s="61">
        <v>1500</v>
      </c>
      <c r="IHQ15" s="61">
        <v>0</v>
      </c>
      <c r="IHR15" s="61">
        <v>0</v>
      </c>
      <c r="IHS15" s="61">
        <v>1740</v>
      </c>
      <c r="IHT15" s="61">
        <v>10</v>
      </c>
      <c r="IHU15" s="61">
        <v>800</v>
      </c>
      <c r="IHV15" s="61">
        <v>10</v>
      </c>
      <c r="IIA15" s="61">
        <v>100</v>
      </c>
      <c r="IIB15" s="61">
        <v>2</v>
      </c>
      <c r="IIC15" s="61">
        <v>1500</v>
      </c>
      <c r="IID15" s="61">
        <v>6.7</v>
      </c>
      <c r="IIE15" s="61">
        <v>0</v>
      </c>
      <c r="IIF15" s="61">
        <v>95</v>
      </c>
      <c r="IIG15" s="61">
        <v>85</v>
      </c>
      <c r="IIH15" s="61">
        <v>85</v>
      </c>
      <c r="III15" s="61">
        <v>95</v>
      </c>
      <c r="IIJ15" s="61">
        <v>95</v>
      </c>
      <c r="IIK15" s="61">
        <v>9.5399999999999991</v>
      </c>
      <c r="IIL15" s="61">
        <v>9.9710000000000001</v>
      </c>
      <c r="IIM15" s="61">
        <v>720</v>
      </c>
      <c r="IIP15" s="61">
        <v>1.35</v>
      </c>
      <c r="IIQ15" s="61">
        <v>1.5</v>
      </c>
      <c r="IIR15" s="61">
        <v>40</v>
      </c>
      <c r="IIS15" s="61">
        <v>75</v>
      </c>
      <c r="IIT15" s="61">
        <v>9.5399999999999991</v>
      </c>
      <c r="IIU15" s="61">
        <v>9.9710000000000001</v>
      </c>
      <c r="IIV15" s="61">
        <v>720</v>
      </c>
      <c r="IIY15" s="61">
        <v>1.55</v>
      </c>
      <c r="IIZ15" s="61">
        <v>1.75</v>
      </c>
      <c r="IJA15" s="61">
        <v>30</v>
      </c>
      <c r="IJB15" s="61">
        <v>75</v>
      </c>
      <c r="IJC15" s="61">
        <v>9.5399999999999991</v>
      </c>
      <c r="IJD15" s="61">
        <v>9.9710000000000001</v>
      </c>
      <c r="IJE15" s="61">
        <v>720</v>
      </c>
      <c r="IJH15" s="61">
        <v>1.55</v>
      </c>
      <c r="IJI15" s="61">
        <v>1.75</v>
      </c>
      <c r="IJJ15" s="61">
        <v>30</v>
      </c>
      <c r="IJK15" s="61">
        <v>75</v>
      </c>
      <c r="IJL15" s="61">
        <v>9.5399999999999991</v>
      </c>
      <c r="IJM15" s="61">
        <v>9.9710000000000001</v>
      </c>
      <c r="IJN15" s="61">
        <v>720</v>
      </c>
      <c r="IJQ15" s="61">
        <v>1.55</v>
      </c>
      <c r="IJR15" s="61">
        <v>1.75</v>
      </c>
      <c r="IJS15" s="61">
        <v>30</v>
      </c>
      <c r="IJT15" s="61">
        <v>75</v>
      </c>
      <c r="IKK15" s="61">
        <v>1.1000000000000001</v>
      </c>
      <c r="IKN15" s="192">
        <v>0.74</v>
      </c>
      <c r="ILB15" s="61">
        <v>1</v>
      </c>
      <c r="ILC15" s="61">
        <v>1</v>
      </c>
      <c r="ILD15" s="61">
        <v>0</v>
      </c>
      <c r="ILE15" s="61">
        <v>0</v>
      </c>
      <c r="ILF15" s="61">
        <v>1</v>
      </c>
      <c r="ILG15" s="61">
        <v>1</v>
      </c>
      <c r="ILH15" s="61">
        <v>0</v>
      </c>
      <c r="ILI15" s="61">
        <v>0</v>
      </c>
      <c r="ILJ15" s="61">
        <v>1</v>
      </c>
      <c r="ILK15" s="61">
        <v>1</v>
      </c>
      <c r="ILL15" s="61">
        <v>1</v>
      </c>
      <c r="ILM15" s="61">
        <v>1</v>
      </c>
      <c r="ILN15" s="61">
        <v>1</v>
      </c>
      <c r="ILO15" s="61">
        <v>1</v>
      </c>
      <c r="IMR15" s="61">
        <v>1</v>
      </c>
      <c r="IMS15" s="61">
        <v>1</v>
      </c>
      <c r="IMT15" s="61">
        <v>0</v>
      </c>
      <c r="IMU15" s="61">
        <v>2</v>
      </c>
      <c r="IMV15" s="61">
        <v>0</v>
      </c>
      <c r="IMW15" s="61">
        <v>2</v>
      </c>
      <c r="IMX15" s="61">
        <v>1</v>
      </c>
      <c r="IMY15" s="61">
        <v>1</v>
      </c>
      <c r="IMZ15" s="61">
        <v>0</v>
      </c>
      <c r="INA15" s="61">
        <v>2</v>
      </c>
      <c r="INB15" s="61">
        <v>0</v>
      </c>
      <c r="INC15" s="61">
        <v>1</v>
      </c>
      <c r="IND15" s="61">
        <v>1</v>
      </c>
      <c r="INE15" s="61">
        <v>0</v>
      </c>
      <c r="IPC15" s="61">
        <v>0</v>
      </c>
      <c r="IPD15" s="61">
        <v>0</v>
      </c>
      <c r="IPE15" s="61">
        <v>0</v>
      </c>
      <c r="IPF15" s="61">
        <v>0</v>
      </c>
      <c r="IPG15" s="61">
        <v>0</v>
      </c>
      <c r="IPH15" s="61">
        <v>0</v>
      </c>
      <c r="IPI15" s="61">
        <v>0</v>
      </c>
      <c r="IPJ15" s="61">
        <v>0</v>
      </c>
      <c r="IPK15" s="61">
        <v>0</v>
      </c>
      <c r="IPL15" s="61">
        <v>0</v>
      </c>
      <c r="IPM15" s="61">
        <v>0</v>
      </c>
      <c r="IPN15" s="61">
        <v>0</v>
      </c>
      <c r="IPO15" s="61">
        <v>0</v>
      </c>
      <c r="IPP15" s="61">
        <v>0</v>
      </c>
      <c r="IPQ15" s="61">
        <v>0</v>
      </c>
      <c r="IPR15" s="61">
        <v>0</v>
      </c>
      <c r="IPS15" s="61">
        <v>0</v>
      </c>
      <c r="IPT15" s="61">
        <v>0</v>
      </c>
      <c r="IPU15" s="61">
        <v>0</v>
      </c>
      <c r="IPV15" s="61">
        <v>0</v>
      </c>
      <c r="IPW15" s="61">
        <v>0</v>
      </c>
      <c r="IPX15" s="61">
        <v>0</v>
      </c>
      <c r="IPY15" s="61">
        <v>0</v>
      </c>
      <c r="IPZ15" s="61">
        <v>0</v>
      </c>
      <c r="IQA15" s="61">
        <v>0</v>
      </c>
      <c r="IQB15" s="61">
        <v>0</v>
      </c>
      <c r="IQC15" s="61">
        <v>0</v>
      </c>
      <c r="IQD15" s="61">
        <v>0</v>
      </c>
      <c r="IQE15" s="61">
        <v>0</v>
      </c>
      <c r="IQF15" s="61">
        <v>0</v>
      </c>
      <c r="IQG15" s="61">
        <v>0</v>
      </c>
      <c r="IQH15" s="61">
        <v>0</v>
      </c>
      <c r="IQI15" s="61">
        <v>0</v>
      </c>
      <c r="IQJ15" s="61">
        <v>0</v>
      </c>
      <c r="IQK15" s="61">
        <v>0</v>
      </c>
      <c r="IQL15" s="61">
        <v>0</v>
      </c>
      <c r="IQM15" s="61">
        <v>0</v>
      </c>
      <c r="IQN15" s="61">
        <v>0</v>
      </c>
      <c r="IQO15" s="61">
        <v>0</v>
      </c>
      <c r="IQP15" s="61">
        <v>0</v>
      </c>
      <c r="IQQ15" s="61">
        <v>0</v>
      </c>
      <c r="IQR15" s="61">
        <v>0</v>
      </c>
      <c r="IQS15" s="61">
        <v>0</v>
      </c>
      <c r="IQT15" s="61">
        <v>0</v>
      </c>
      <c r="IQU15" s="61">
        <v>0</v>
      </c>
      <c r="IQV15" s="61">
        <v>0</v>
      </c>
      <c r="IQW15" s="61">
        <v>0</v>
      </c>
      <c r="IQX15" s="61">
        <v>0</v>
      </c>
      <c r="IQY15" s="61">
        <v>0</v>
      </c>
      <c r="IQZ15" s="61">
        <v>0</v>
      </c>
      <c r="IRA15" s="61">
        <v>0</v>
      </c>
      <c r="IRB15" s="61">
        <v>0</v>
      </c>
      <c r="IRC15" s="61">
        <v>0</v>
      </c>
      <c r="IRD15" s="61">
        <v>0</v>
      </c>
      <c r="IRE15" s="61">
        <v>0</v>
      </c>
      <c r="IRF15" s="61">
        <v>0</v>
      </c>
      <c r="IRG15" s="61">
        <v>0</v>
      </c>
      <c r="IRH15" s="61">
        <v>0</v>
      </c>
      <c r="IRI15" s="61">
        <v>0</v>
      </c>
      <c r="IRJ15" s="61">
        <v>0</v>
      </c>
      <c r="IRK15" s="61">
        <v>0</v>
      </c>
      <c r="IRL15" s="61">
        <v>0</v>
      </c>
      <c r="IRM15" s="61">
        <v>0</v>
      </c>
      <c r="IRN15" s="61">
        <v>0</v>
      </c>
      <c r="IRO15" s="61">
        <v>0</v>
      </c>
      <c r="IRP15" s="61">
        <v>0</v>
      </c>
      <c r="IRQ15" s="61">
        <v>0</v>
      </c>
      <c r="IRR15" s="61">
        <v>0</v>
      </c>
      <c r="IRS15" s="61">
        <v>0</v>
      </c>
      <c r="IRT15" s="61">
        <v>0</v>
      </c>
      <c r="IRU15" s="61">
        <v>0</v>
      </c>
      <c r="IRV15" s="61">
        <v>0</v>
      </c>
      <c r="IRW15" s="61">
        <v>0</v>
      </c>
      <c r="IRX15" s="61">
        <v>0</v>
      </c>
      <c r="IRY15" s="61">
        <v>0</v>
      </c>
      <c r="IRZ15" s="61">
        <v>0</v>
      </c>
      <c r="ISA15" s="61">
        <v>0</v>
      </c>
      <c r="ISB15" s="61">
        <v>0</v>
      </c>
      <c r="ISC15" s="61">
        <v>0</v>
      </c>
      <c r="ISD15" s="61">
        <v>0</v>
      </c>
      <c r="ISE15" s="61">
        <v>0</v>
      </c>
      <c r="ISF15" s="61">
        <v>0</v>
      </c>
      <c r="ISG15" s="61">
        <v>0</v>
      </c>
      <c r="ISH15" s="61">
        <v>0</v>
      </c>
      <c r="ISI15" s="61">
        <v>0</v>
      </c>
      <c r="ISJ15" s="61">
        <v>0</v>
      </c>
      <c r="ISK15" s="61">
        <v>0</v>
      </c>
      <c r="ISL15" s="61">
        <v>0</v>
      </c>
      <c r="ISM15" s="61">
        <v>0</v>
      </c>
      <c r="ISN15" s="61">
        <v>0</v>
      </c>
      <c r="ISO15" s="61">
        <v>0</v>
      </c>
      <c r="ISP15" s="61">
        <v>0</v>
      </c>
      <c r="ISQ15" s="61">
        <v>0</v>
      </c>
      <c r="ISR15" s="61">
        <v>0</v>
      </c>
      <c r="ISS15" s="61">
        <v>0</v>
      </c>
      <c r="IST15" s="61">
        <v>0</v>
      </c>
      <c r="ISU15" s="61">
        <v>0</v>
      </c>
      <c r="ISV15" s="61">
        <v>0</v>
      </c>
      <c r="ISW15" s="61">
        <v>0</v>
      </c>
      <c r="ISX15" s="61">
        <v>0</v>
      </c>
      <c r="ISY15" s="61">
        <v>0</v>
      </c>
      <c r="ISZ15" s="61">
        <v>0</v>
      </c>
      <c r="ITA15" s="61">
        <v>0</v>
      </c>
      <c r="ITB15" s="61">
        <v>0</v>
      </c>
      <c r="ITC15" s="61">
        <v>0</v>
      </c>
      <c r="ITD15" s="61">
        <v>0</v>
      </c>
      <c r="ITE15" s="61">
        <v>0</v>
      </c>
      <c r="ITF15" s="61">
        <v>0</v>
      </c>
      <c r="ITG15" s="61">
        <v>0</v>
      </c>
      <c r="ITH15" s="61">
        <v>0</v>
      </c>
      <c r="ITI15" s="61">
        <v>0</v>
      </c>
      <c r="ITJ15" s="61">
        <v>0</v>
      </c>
      <c r="ITK15" s="61">
        <v>0</v>
      </c>
      <c r="ITL15" s="61">
        <v>0</v>
      </c>
      <c r="ITM15" s="61">
        <v>0</v>
      </c>
      <c r="ITN15" s="61">
        <v>3353</v>
      </c>
      <c r="ITQ15" s="61">
        <v>3356</v>
      </c>
      <c r="ITR15" s="61">
        <v>0</v>
      </c>
      <c r="ITS15" s="61">
        <v>0</v>
      </c>
      <c r="ITT15" s="61">
        <v>0</v>
      </c>
      <c r="ITU15" s="61">
        <v>0</v>
      </c>
      <c r="ITV15" s="61">
        <v>0</v>
      </c>
      <c r="ITW15" s="61">
        <v>3356</v>
      </c>
      <c r="ITX15" s="61">
        <v>3353</v>
      </c>
      <c r="IUA15" s="61">
        <v>0</v>
      </c>
      <c r="IUB15" s="61">
        <v>0</v>
      </c>
      <c r="IUC15" s="61">
        <v>0</v>
      </c>
      <c r="IUD15" s="61">
        <v>0</v>
      </c>
      <c r="IUE15" s="61">
        <v>0</v>
      </c>
      <c r="IUF15" s="61">
        <v>0</v>
      </c>
      <c r="IUG15" s="61">
        <v>0</v>
      </c>
      <c r="IUH15" s="61">
        <v>0</v>
      </c>
      <c r="IUI15" s="61">
        <v>0</v>
      </c>
      <c r="IUJ15" s="61">
        <v>0</v>
      </c>
      <c r="IUK15" s="61">
        <v>-27.380000000000003</v>
      </c>
      <c r="IUL15" s="61">
        <v>4.0489999999999995</v>
      </c>
      <c r="IUM15" s="61">
        <v>7.1000000000000008E-2</v>
      </c>
      <c r="IUN15" s="61">
        <v>1.5304545454545455</v>
      </c>
      <c r="IUO15" s="61">
        <v>0</v>
      </c>
      <c r="IUP15" s="61">
        <v>0</v>
      </c>
      <c r="IUQ15" s="61">
        <v>0</v>
      </c>
      <c r="IUR15" s="61">
        <v>0</v>
      </c>
      <c r="IUS15" s="61">
        <v>0</v>
      </c>
      <c r="IUT15" s="61">
        <v>0</v>
      </c>
      <c r="IUU15" s="61">
        <v>1</v>
      </c>
      <c r="IUV15" s="61">
        <v>0</v>
      </c>
      <c r="IUW15" s="61">
        <v>1</v>
      </c>
      <c r="IUX15" s="61">
        <v>0</v>
      </c>
      <c r="IUY15" s="61">
        <v>0</v>
      </c>
      <c r="IUZ15" s="61">
        <v>0</v>
      </c>
      <c r="IVA15" s="61">
        <v>0</v>
      </c>
      <c r="IVB15" s="61">
        <v>0</v>
      </c>
      <c r="IVC15" s="61">
        <v>0</v>
      </c>
      <c r="IVD15" s="61">
        <v>0</v>
      </c>
      <c r="IVE15" s="61">
        <v>0</v>
      </c>
      <c r="IVF15" s="61">
        <v>0</v>
      </c>
      <c r="IVG15" s="61">
        <v>0</v>
      </c>
      <c r="IVH15" s="61">
        <v>0</v>
      </c>
      <c r="IVI15" s="61">
        <v>0</v>
      </c>
      <c r="IVJ15" s="61">
        <v>0</v>
      </c>
      <c r="IVK15" s="61">
        <v>0</v>
      </c>
      <c r="IVL15" s="61">
        <v>0</v>
      </c>
      <c r="IVM15" s="61">
        <v>0</v>
      </c>
      <c r="IVN15" s="61">
        <v>0</v>
      </c>
      <c r="IVO15" s="61">
        <v>0</v>
      </c>
      <c r="IVP15" s="61">
        <v>68.28</v>
      </c>
      <c r="IVQ15" s="61">
        <v>0</v>
      </c>
      <c r="IVR15" s="61">
        <v>0</v>
      </c>
      <c r="IVS15" s="61">
        <v>0</v>
      </c>
      <c r="IVT15" s="61">
        <v>0</v>
      </c>
      <c r="IVU15" s="61">
        <v>0</v>
      </c>
      <c r="IVV15" s="61">
        <v>0</v>
      </c>
      <c r="IVW15" s="61">
        <v>0</v>
      </c>
      <c r="IVX15" s="61">
        <v>0</v>
      </c>
      <c r="IVY15" s="61">
        <v>0</v>
      </c>
      <c r="IVZ15" s="61">
        <v>0</v>
      </c>
      <c r="IWA15" s="61">
        <v>0</v>
      </c>
      <c r="IWB15" s="61">
        <v>0</v>
      </c>
      <c r="IWC15" s="61">
        <v>0</v>
      </c>
      <c r="IWD15" s="61">
        <v>0</v>
      </c>
      <c r="IWE15" s="61">
        <v>0</v>
      </c>
      <c r="IWF15" s="61">
        <v>0</v>
      </c>
      <c r="IWG15" s="61">
        <v>0</v>
      </c>
      <c r="IWH15" s="61">
        <v>0</v>
      </c>
      <c r="IWI15" s="61">
        <v>0</v>
      </c>
      <c r="IWJ15" s="61">
        <v>0</v>
      </c>
      <c r="IWK15" s="61">
        <v>0</v>
      </c>
      <c r="IWL15" s="61">
        <v>0</v>
      </c>
      <c r="IWM15" s="61">
        <v>0</v>
      </c>
      <c r="IWN15" s="61">
        <v>0</v>
      </c>
      <c r="IWO15" s="61">
        <v>368</v>
      </c>
      <c r="IWP15" s="61">
        <v>375</v>
      </c>
      <c r="IWQ15" s="61">
        <v>388</v>
      </c>
      <c r="IWR15" s="61">
        <v>370</v>
      </c>
      <c r="IWS15" s="61">
        <v>373</v>
      </c>
      <c r="IWT15" s="61">
        <v>371</v>
      </c>
      <c r="IWU15" s="61">
        <v>369</v>
      </c>
      <c r="IWV15" s="61">
        <v>374</v>
      </c>
      <c r="IWW15" s="61">
        <v>369</v>
      </c>
      <c r="IWX15" s="61">
        <v>373</v>
      </c>
      <c r="IWY15" s="61">
        <v>367</v>
      </c>
      <c r="IWZ15" s="61">
        <v>369</v>
      </c>
      <c r="IXA15" s="61">
        <v>372</v>
      </c>
      <c r="IXB15" s="61">
        <v>0</v>
      </c>
      <c r="IXC15" s="61">
        <v>0</v>
      </c>
      <c r="IXD15" s="61">
        <v>0</v>
      </c>
      <c r="IXE15" s="61">
        <v>0</v>
      </c>
      <c r="IXF15" s="61">
        <v>369</v>
      </c>
      <c r="IXG15" s="61">
        <v>374</v>
      </c>
      <c r="IXH15" s="61">
        <v>368</v>
      </c>
      <c r="IXI15" s="61">
        <v>373</v>
      </c>
      <c r="IXJ15" s="61">
        <v>372</v>
      </c>
      <c r="IXK15" s="61">
        <v>378</v>
      </c>
      <c r="IXL15" s="61">
        <v>365</v>
      </c>
      <c r="IXM15" s="61">
        <v>516</v>
      </c>
      <c r="IXN15" s="61">
        <v>514</v>
      </c>
      <c r="IXO15" s="61">
        <v>517</v>
      </c>
      <c r="IXP15" s="61">
        <v>518</v>
      </c>
      <c r="IXQ15" s="61">
        <v>519</v>
      </c>
      <c r="IXR15" s="61">
        <v>518</v>
      </c>
      <c r="IXS15" s="61">
        <v>517</v>
      </c>
      <c r="IXT15" s="61">
        <v>519</v>
      </c>
      <c r="IXU15" s="61">
        <v>518</v>
      </c>
      <c r="IXV15" s="61">
        <v>518</v>
      </c>
      <c r="IXW15" s="61">
        <v>517</v>
      </c>
      <c r="IXX15" s="61">
        <v>516</v>
      </c>
      <c r="IXY15" s="61">
        <v>518</v>
      </c>
      <c r="IXZ15" s="61">
        <v>0</v>
      </c>
      <c r="IYA15" s="61">
        <v>0</v>
      </c>
      <c r="IYB15" s="61">
        <v>0</v>
      </c>
      <c r="IYC15" s="61">
        <v>0</v>
      </c>
      <c r="IYD15" s="61">
        <v>516</v>
      </c>
      <c r="IYE15" s="61">
        <v>517</v>
      </c>
      <c r="IYF15" s="61">
        <v>515</v>
      </c>
      <c r="IYG15" s="61">
        <v>516</v>
      </c>
      <c r="IYH15" s="61">
        <v>517</v>
      </c>
      <c r="IYI15" s="61">
        <v>515</v>
      </c>
      <c r="IYJ15" s="61">
        <v>514</v>
      </c>
      <c r="IYK15" s="61">
        <v>7637</v>
      </c>
      <c r="IYL15" s="61" t="s">
        <v>7684</v>
      </c>
      <c r="IYM15" s="61">
        <v>30</v>
      </c>
      <c r="IYN15" s="61">
        <v>47</v>
      </c>
      <c r="IYO15" s="61">
        <v>44</v>
      </c>
      <c r="IYP15" s="61">
        <v>46</v>
      </c>
      <c r="IYQ15" s="61">
        <v>48</v>
      </c>
      <c r="IYR15" s="61">
        <v>47</v>
      </c>
      <c r="IYS15" s="61">
        <v>48</v>
      </c>
      <c r="IYT15" s="61">
        <v>47</v>
      </c>
      <c r="IYU15" s="61">
        <v>48</v>
      </c>
      <c r="IYV15" s="61">
        <v>47</v>
      </c>
      <c r="IYW15" s="61">
        <v>48</v>
      </c>
      <c r="IYX15" s="61">
        <v>47</v>
      </c>
      <c r="IYY15" s="61">
        <v>48</v>
      </c>
      <c r="IYZ15" s="61">
        <v>48</v>
      </c>
      <c r="IZA15" s="61">
        <v>49</v>
      </c>
      <c r="IZB15" s="61">
        <v>46</v>
      </c>
      <c r="IZC15" s="61">
        <v>47</v>
      </c>
      <c r="IZD15" s="61">
        <v>47</v>
      </c>
      <c r="IZE15" s="61">
        <v>47</v>
      </c>
      <c r="IZF15" s="61">
        <v>47</v>
      </c>
      <c r="IZG15" s="61">
        <v>47</v>
      </c>
      <c r="IZH15" s="61">
        <v>1797</v>
      </c>
      <c r="IZI15" s="61">
        <v>3008</v>
      </c>
      <c r="IZJ15" s="61">
        <v>3293</v>
      </c>
      <c r="IZK15" s="61">
        <v>1278</v>
      </c>
      <c r="IZL15" s="61">
        <v>1297</v>
      </c>
      <c r="IZM15" s="61">
        <v>1046</v>
      </c>
      <c r="IZN15" s="61">
        <v>1642</v>
      </c>
      <c r="IZO15" s="61">
        <v>982</v>
      </c>
      <c r="IZP15" s="61">
        <v>1390</v>
      </c>
      <c r="IZQ15" s="61">
        <v>2864</v>
      </c>
      <c r="IZR15" s="61">
        <v>2137</v>
      </c>
      <c r="IZS15" s="61">
        <v>1948</v>
      </c>
      <c r="IZT15" s="61">
        <v>1894</v>
      </c>
      <c r="IZU15" s="61">
        <v>1075</v>
      </c>
      <c r="IZV15" s="61">
        <v>1139</v>
      </c>
      <c r="IZW15" s="61">
        <v>1944</v>
      </c>
      <c r="IZX15" s="61">
        <v>1912</v>
      </c>
      <c r="IZY15" s="61">
        <v>2164</v>
      </c>
      <c r="IZZ15" s="61">
        <v>1430</v>
      </c>
      <c r="JAA15" s="61">
        <v>2944</v>
      </c>
      <c r="JAG15" s="61">
        <v>0</v>
      </c>
      <c r="JAH15" s="61">
        <v>1</v>
      </c>
      <c r="JAT15" s="61">
        <v>0</v>
      </c>
      <c r="JAU15" s="61">
        <v>0</v>
      </c>
      <c r="JAV15" s="61">
        <v>0</v>
      </c>
      <c r="JAW15" s="61">
        <v>0</v>
      </c>
      <c r="JAX15" s="61">
        <v>0</v>
      </c>
      <c r="JAY15" s="61">
        <v>0</v>
      </c>
      <c r="JAZ15" s="61">
        <v>0</v>
      </c>
      <c r="JBA15" s="61">
        <v>155</v>
      </c>
      <c r="JBB15" s="61">
        <v>0</v>
      </c>
      <c r="JBC15" s="61">
        <v>0</v>
      </c>
      <c r="JBD15" s="61">
        <v>0</v>
      </c>
      <c r="JBE15" s="61">
        <v>203.8</v>
      </c>
      <c r="JBF15" s="61">
        <v>0</v>
      </c>
      <c r="JBG15" s="61">
        <v>0</v>
      </c>
      <c r="JBH15" s="61">
        <v>0</v>
      </c>
      <c r="JBI15" s="61">
        <v>1087</v>
      </c>
      <c r="JBJ15" s="61">
        <v>0</v>
      </c>
      <c r="JBK15" s="61">
        <v>0</v>
      </c>
      <c r="JBL15" s="61">
        <v>0</v>
      </c>
      <c r="JBM15" s="61">
        <v>6.2</v>
      </c>
      <c r="JBN15" s="61">
        <v>0</v>
      </c>
      <c r="JBO15" s="61">
        <v>0</v>
      </c>
      <c r="JBP15" s="61">
        <v>0</v>
      </c>
      <c r="JBQ15" s="61">
        <v>1.994</v>
      </c>
      <c r="JBU15" s="61">
        <v>67.2</v>
      </c>
      <c r="JBV15" s="61">
        <v>0</v>
      </c>
      <c r="JBW15" s="61">
        <v>0</v>
      </c>
      <c r="JBX15" s="61">
        <v>0</v>
      </c>
      <c r="JBY15" s="61">
        <v>0</v>
      </c>
      <c r="JBZ15" s="61">
        <v>0</v>
      </c>
      <c r="JCA15" s="61">
        <v>0</v>
      </c>
      <c r="JCG15" s="61">
        <v>1</v>
      </c>
      <c r="JCI15" s="61">
        <v>1</v>
      </c>
      <c r="JCK15" s="61">
        <v>1</v>
      </c>
      <c r="JCM15" s="61">
        <v>1</v>
      </c>
      <c r="JCO15" s="61">
        <v>1</v>
      </c>
      <c r="JCQ15" s="61">
        <v>1</v>
      </c>
      <c r="JCS15" s="61">
        <v>1</v>
      </c>
      <c r="JCU15" s="61">
        <v>1</v>
      </c>
      <c r="JCW15" s="61">
        <v>1</v>
      </c>
      <c r="JCY15" s="61">
        <v>1</v>
      </c>
      <c r="JDA15" s="61">
        <v>1</v>
      </c>
      <c r="JDC15" s="61">
        <v>1</v>
      </c>
      <c r="JDE15" s="61">
        <v>1</v>
      </c>
      <c r="JDG15" s="61">
        <v>1</v>
      </c>
      <c r="JDI15" s="61">
        <v>1</v>
      </c>
      <c r="JDK15" s="61">
        <v>1</v>
      </c>
      <c r="JDM15" s="61">
        <v>1</v>
      </c>
      <c r="JDO15" s="61">
        <v>1</v>
      </c>
      <c r="JDQ15" s="61">
        <v>1</v>
      </c>
      <c r="JDS15" s="61">
        <v>1</v>
      </c>
      <c r="JEB15" s="61">
        <v>0</v>
      </c>
      <c r="JEC15" s="61">
        <v>7.76</v>
      </c>
      <c r="JED15" s="61">
        <v>0</v>
      </c>
      <c r="JEE15" s="61">
        <v>7.8</v>
      </c>
      <c r="JEF15" s="61">
        <v>0</v>
      </c>
      <c r="JEG15" s="61">
        <v>7.67</v>
      </c>
      <c r="JEH15" s="61">
        <v>0</v>
      </c>
      <c r="JEI15" s="61">
        <v>7.71</v>
      </c>
      <c r="JEJ15" s="61">
        <v>0</v>
      </c>
      <c r="JEK15" s="61">
        <v>7.99</v>
      </c>
      <c r="JEL15" s="61">
        <v>0</v>
      </c>
      <c r="JEM15" s="61">
        <v>7.74</v>
      </c>
      <c r="JEN15" s="61">
        <v>0</v>
      </c>
      <c r="JEO15" s="61">
        <v>7.88</v>
      </c>
      <c r="JEP15" s="61">
        <v>0</v>
      </c>
      <c r="JEQ15" s="61">
        <v>8.0399999999999991</v>
      </c>
      <c r="JER15" s="61">
        <v>0</v>
      </c>
      <c r="JES15" s="61">
        <v>7.78</v>
      </c>
      <c r="JET15" s="61">
        <v>0</v>
      </c>
      <c r="JEU15" s="61">
        <v>7.7</v>
      </c>
      <c r="JEV15" s="61">
        <v>0</v>
      </c>
      <c r="JEW15" s="61">
        <v>7.73</v>
      </c>
      <c r="JEX15" s="61">
        <v>0</v>
      </c>
      <c r="JEY15" s="61">
        <v>7.82</v>
      </c>
      <c r="JEZ15" s="61">
        <v>0</v>
      </c>
      <c r="JFA15" s="61">
        <v>7.64</v>
      </c>
      <c r="JFB15" s="61">
        <v>0</v>
      </c>
      <c r="JFC15" s="61">
        <v>7.58</v>
      </c>
      <c r="JFD15" s="61">
        <v>0</v>
      </c>
      <c r="JFE15" s="61">
        <v>7.64</v>
      </c>
      <c r="JFF15" s="61">
        <v>0</v>
      </c>
      <c r="JFG15" s="61">
        <v>7.7</v>
      </c>
      <c r="JFH15" s="61">
        <v>0</v>
      </c>
      <c r="JFI15" s="61">
        <v>7.63</v>
      </c>
      <c r="JFJ15" s="61">
        <v>0</v>
      </c>
      <c r="JFK15" s="61">
        <v>7.66</v>
      </c>
      <c r="JFL15" s="61">
        <v>0</v>
      </c>
      <c r="JFM15" s="61">
        <v>7.54</v>
      </c>
      <c r="JFN15" s="61">
        <v>0</v>
      </c>
      <c r="JFO15" s="61">
        <v>7.57</v>
      </c>
      <c r="JFX15" s="61">
        <v>0</v>
      </c>
      <c r="JFY15" s="61">
        <v>-0.12</v>
      </c>
      <c r="JFZ15" s="61">
        <v>0</v>
      </c>
      <c r="JGA15" s="61">
        <v>-0.38</v>
      </c>
      <c r="JGB15" s="61">
        <v>0</v>
      </c>
      <c r="JGC15" s="61">
        <v>-0.04</v>
      </c>
      <c r="JGD15" s="61">
        <v>0</v>
      </c>
      <c r="JGE15" s="61">
        <v>-0.13</v>
      </c>
      <c r="JGF15" s="61">
        <v>0</v>
      </c>
      <c r="JGG15" s="61">
        <v>-0.26</v>
      </c>
      <c r="JGH15" s="61">
        <v>0</v>
      </c>
      <c r="JGI15" s="61">
        <v>0.11</v>
      </c>
      <c r="JGJ15" s="61">
        <v>0</v>
      </c>
      <c r="JGK15" s="61">
        <v>-0.3</v>
      </c>
      <c r="JGL15" s="61">
        <v>0</v>
      </c>
      <c r="JGM15" s="61">
        <v>-0.09</v>
      </c>
      <c r="JGN15" s="61">
        <v>0</v>
      </c>
      <c r="JGO15" s="61">
        <v>-0.04</v>
      </c>
      <c r="JGP15" s="61">
        <v>0</v>
      </c>
      <c r="JGQ15" s="61">
        <v>0.28000000000000003</v>
      </c>
      <c r="JGR15" s="61">
        <v>0</v>
      </c>
      <c r="JGS15" s="61">
        <v>-0.06</v>
      </c>
      <c r="JGT15" s="61">
        <v>0</v>
      </c>
      <c r="JGU15" s="61">
        <v>-0.23</v>
      </c>
      <c r="JGV15" s="61">
        <v>0</v>
      </c>
      <c r="JGW15" s="61">
        <v>-0.16</v>
      </c>
      <c r="JGX15" s="61">
        <v>0</v>
      </c>
      <c r="JGY15" s="61">
        <v>-0.15</v>
      </c>
      <c r="JGZ15" s="61">
        <v>0</v>
      </c>
      <c r="JHA15" s="61">
        <v>-0.46</v>
      </c>
      <c r="JHB15" s="61">
        <v>0</v>
      </c>
      <c r="JHC15" s="61">
        <v>-0.19</v>
      </c>
      <c r="JHD15" s="61">
        <v>0</v>
      </c>
      <c r="JHE15" s="61">
        <v>-0.12</v>
      </c>
      <c r="JHF15" s="61">
        <v>0</v>
      </c>
      <c r="JHG15" s="61">
        <v>-0.27</v>
      </c>
      <c r="JHH15" s="61">
        <v>0</v>
      </c>
      <c r="JHI15" s="61">
        <v>0.18</v>
      </c>
      <c r="JHJ15" s="61">
        <v>0</v>
      </c>
      <c r="JHK15" s="61">
        <v>-0.2</v>
      </c>
      <c r="JHT15" s="61">
        <v>0</v>
      </c>
      <c r="JHU15" s="61">
        <v>7.86</v>
      </c>
      <c r="JHV15" s="61">
        <v>0</v>
      </c>
      <c r="JHW15" s="61">
        <v>8.07</v>
      </c>
      <c r="JHX15" s="61">
        <v>0</v>
      </c>
      <c r="JHY15" s="61">
        <v>7.97</v>
      </c>
      <c r="JHZ15" s="61">
        <v>0</v>
      </c>
      <c r="JIA15" s="61">
        <v>7.9</v>
      </c>
      <c r="JIB15" s="61">
        <v>0</v>
      </c>
      <c r="JIC15" s="61">
        <v>7.6</v>
      </c>
      <c r="JID15" s="61">
        <v>0</v>
      </c>
      <c r="JIE15" s="61">
        <v>7.97</v>
      </c>
      <c r="JIF15" s="61">
        <v>0</v>
      </c>
      <c r="JIG15" s="61">
        <v>7.97</v>
      </c>
      <c r="JIH15" s="61">
        <v>0</v>
      </c>
      <c r="JII15" s="61">
        <v>7.82</v>
      </c>
      <c r="JIJ15" s="61">
        <v>0</v>
      </c>
      <c r="JIK15" s="61">
        <v>8.0399999999999991</v>
      </c>
      <c r="JIL15" s="61">
        <v>0</v>
      </c>
      <c r="JIM15" s="61">
        <v>7.94</v>
      </c>
      <c r="JIN15" s="61">
        <v>0</v>
      </c>
      <c r="JIO15" s="61">
        <v>7.71</v>
      </c>
      <c r="JIP15" s="61">
        <v>0</v>
      </c>
      <c r="JIQ15" s="61">
        <v>7.67</v>
      </c>
      <c r="JIR15" s="61">
        <v>0</v>
      </c>
      <c r="JIS15" s="61">
        <v>7.58</v>
      </c>
      <c r="JIT15" s="61">
        <v>0</v>
      </c>
      <c r="JIU15" s="61">
        <v>7.81</v>
      </c>
      <c r="JIV15" s="61">
        <v>0</v>
      </c>
      <c r="JIW15" s="61">
        <v>7.88</v>
      </c>
      <c r="JIX15" s="61">
        <v>0</v>
      </c>
      <c r="JIY15" s="61">
        <v>7.69</v>
      </c>
      <c r="JIZ15" s="61">
        <v>0</v>
      </c>
      <c r="JJA15" s="61">
        <v>7.63</v>
      </c>
      <c r="JJB15" s="61">
        <v>0</v>
      </c>
      <c r="JJC15" s="61">
        <v>7.74</v>
      </c>
      <c r="JJD15" s="61">
        <v>0</v>
      </c>
      <c r="JJE15" s="61">
        <v>7.53</v>
      </c>
      <c r="JJF15" s="61">
        <v>0</v>
      </c>
      <c r="JJG15" s="61">
        <v>7.81</v>
      </c>
      <c r="JJP15" s="61">
        <v>0</v>
      </c>
      <c r="JJQ15" s="61">
        <v>-0.11</v>
      </c>
      <c r="JJR15" s="61">
        <v>0</v>
      </c>
      <c r="JJS15" s="61">
        <v>-0.04</v>
      </c>
      <c r="JJT15" s="61">
        <v>0</v>
      </c>
      <c r="JJU15" s="61">
        <v>-0.24</v>
      </c>
      <c r="JJV15" s="61">
        <v>0</v>
      </c>
      <c r="JJW15" s="61">
        <v>-0.1</v>
      </c>
      <c r="JJX15" s="61">
        <v>0</v>
      </c>
      <c r="JJY15" s="61">
        <v>-0.08</v>
      </c>
      <c r="JJZ15" s="61">
        <v>0</v>
      </c>
      <c r="JKA15" s="61">
        <v>-0.15</v>
      </c>
      <c r="JKB15" s="61">
        <v>0</v>
      </c>
      <c r="JKC15" s="61">
        <v>-0.41</v>
      </c>
      <c r="JKD15" s="61">
        <v>0</v>
      </c>
      <c r="JKE15" s="61">
        <v>-0.03</v>
      </c>
      <c r="JKF15" s="61">
        <v>0</v>
      </c>
      <c r="JKG15" s="61">
        <v>-0.14000000000000001</v>
      </c>
      <c r="JKH15" s="61">
        <v>0</v>
      </c>
      <c r="JKI15" s="61">
        <v>-0.33</v>
      </c>
      <c r="JKJ15" s="61">
        <v>0</v>
      </c>
      <c r="JKK15" s="61">
        <v>-0.17</v>
      </c>
      <c r="JKL15" s="61">
        <v>0</v>
      </c>
      <c r="JKM15" s="61">
        <v>-0.25</v>
      </c>
      <c r="JKN15" s="61">
        <v>0</v>
      </c>
      <c r="JKO15" s="61">
        <v>-0.28999999999999998</v>
      </c>
      <c r="JKP15" s="61">
        <v>0</v>
      </c>
      <c r="JKQ15" s="61">
        <v>-0.15</v>
      </c>
      <c r="JKR15" s="61">
        <v>0</v>
      </c>
      <c r="JKS15" s="61">
        <v>-0.19</v>
      </c>
      <c r="JKT15" s="61">
        <v>0</v>
      </c>
      <c r="JKU15" s="61">
        <v>-0.11</v>
      </c>
      <c r="JKV15" s="61">
        <v>0</v>
      </c>
      <c r="JKW15" s="61">
        <v>-0.21</v>
      </c>
      <c r="JKX15" s="61">
        <v>0</v>
      </c>
      <c r="JKY15" s="61">
        <v>-0.25</v>
      </c>
      <c r="JKZ15" s="61">
        <v>0</v>
      </c>
      <c r="JLA15" s="61">
        <v>-0.27</v>
      </c>
      <c r="JLB15" s="61">
        <v>0</v>
      </c>
      <c r="JLC15" s="61">
        <v>-0.18</v>
      </c>
      <c r="JLM15" s="61">
        <v>0</v>
      </c>
      <c r="JLN15" s="61">
        <v>1</v>
      </c>
      <c r="JLO15" s="61">
        <v>1</v>
      </c>
      <c r="JLP15" s="61">
        <v>1</v>
      </c>
      <c r="JLQ15" s="61">
        <v>17</v>
      </c>
      <c r="JLR15" s="61">
        <v>0</v>
      </c>
      <c r="JLS15" s="61">
        <v>100</v>
      </c>
      <c r="JLT15" s="61">
        <v>0</v>
      </c>
      <c r="JLU15" s="61">
        <v>0</v>
      </c>
      <c r="JLV15" s="61">
        <v>0</v>
      </c>
      <c r="JLW15" s="61">
        <v>0</v>
      </c>
      <c r="JLX15" s="61">
        <v>28.4</v>
      </c>
      <c r="JLY15" s="61">
        <v>0</v>
      </c>
      <c r="JLZ15" s="61">
        <v>0</v>
      </c>
      <c r="JMA15" s="61">
        <v>0</v>
      </c>
      <c r="JMB15" s="61">
        <v>0</v>
      </c>
      <c r="JMC15" s="61">
        <v>0</v>
      </c>
      <c r="JMD15" s="61">
        <v>0</v>
      </c>
      <c r="JME15" s="61">
        <v>4.34</v>
      </c>
      <c r="JMG15" s="61">
        <v>0</v>
      </c>
      <c r="JMH15" s="61">
        <v>0</v>
      </c>
      <c r="JMI15" s="61">
        <v>0</v>
      </c>
      <c r="JMJ15" s="61">
        <v>0</v>
      </c>
      <c r="JML15" s="61">
        <v>100</v>
      </c>
      <c r="JMM15" s="61">
        <v>100</v>
      </c>
      <c r="JMN15" s="61">
        <v>100</v>
      </c>
      <c r="JMO15" s="61">
        <v>100</v>
      </c>
      <c r="JMP15" s="61">
        <v>28.4</v>
      </c>
      <c r="JMQ15" s="61">
        <v>28.4</v>
      </c>
      <c r="JMR15" s="61">
        <v>28.4</v>
      </c>
      <c r="JMS15" s="61">
        <v>28.4</v>
      </c>
      <c r="JMU15" s="61">
        <v>1500</v>
      </c>
      <c r="JMV15" s="61">
        <v>1500</v>
      </c>
      <c r="JMX15" s="61">
        <v>50.1</v>
      </c>
      <c r="JNA15" s="61">
        <v>0</v>
      </c>
      <c r="JNB15" s="61">
        <v>0</v>
      </c>
      <c r="JNC15" s="61" t="s">
        <v>9</v>
      </c>
    </row>
    <row r="16" spans="1:7258" ht="15" customHeight="1" x14ac:dyDescent="0.2">
      <c r="A16" s="258">
        <v>11</v>
      </c>
      <c r="F16" s="61" t="s">
        <v>8258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-0.92</v>
      </c>
      <c r="N16" s="61">
        <v>4.18</v>
      </c>
      <c r="O16" s="61">
        <v>0</v>
      </c>
      <c r="P16" s="61">
        <v>756</v>
      </c>
      <c r="Q16" s="61">
        <v>0</v>
      </c>
      <c r="R16" s="61">
        <v>-336</v>
      </c>
      <c r="S16" s="61">
        <v>0</v>
      </c>
      <c r="T16" s="61">
        <v>3.46</v>
      </c>
      <c r="U16" s="61">
        <v>0</v>
      </c>
      <c r="V16" s="61">
        <v>3.11</v>
      </c>
      <c r="W16" s="61">
        <v>4.01</v>
      </c>
      <c r="X16" s="61">
        <v>24.6</v>
      </c>
      <c r="Y16" s="61">
        <v>0</v>
      </c>
      <c r="AC16" s="61">
        <v>0</v>
      </c>
      <c r="AD16" s="61">
        <v>4.7</v>
      </c>
      <c r="AE16" s="61">
        <v>0</v>
      </c>
      <c r="AF16" s="61">
        <v>0</v>
      </c>
      <c r="AG16" s="61">
        <v>5.33</v>
      </c>
      <c r="AH16" s="61">
        <v>0</v>
      </c>
      <c r="AI16" s="61">
        <v>5.34</v>
      </c>
      <c r="AJ16" s="61">
        <v>0</v>
      </c>
      <c r="AK16" s="61">
        <v>0</v>
      </c>
      <c r="AL16" s="61">
        <v>0</v>
      </c>
      <c r="AM16" s="61" t="s">
        <v>7732</v>
      </c>
      <c r="AN16" s="61">
        <v>484</v>
      </c>
      <c r="AO16" s="61">
        <v>0</v>
      </c>
      <c r="AP16" s="61">
        <v>0</v>
      </c>
      <c r="AQ16" s="61">
        <v>0</v>
      </c>
      <c r="AR16" s="61">
        <v>0</v>
      </c>
      <c r="AS16" s="61">
        <v>0</v>
      </c>
      <c r="AT16" s="61">
        <v>0</v>
      </c>
      <c r="AU16" s="61">
        <v>0</v>
      </c>
      <c r="AV16" s="61">
        <v>0</v>
      </c>
      <c r="AW16" s="61">
        <v>0</v>
      </c>
      <c r="AX16" s="61">
        <v>0</v>
      </c>
      <c r="AY16" s="61">
        <v>0</v>
      </c>
      <c r="AZ16" s="61">
        <v>0</v>
      </c>
      <c r="BA16" s="61">
        <v>0</v>
      </c>
      <c r="BB16" s="61">
        <v>0</v>
      </c>
      <c r="BC16" s="61">
        <v>0</v>
      </c>
      <c r="BD16" s="61">
        <v>0</v>
      </c>
      <c r="BE16" s="61">
        <v>0</v>
      </c>
      <c r="BF16" s="61">
        <v>0</v>
      </c>
      <c r="BG16" s="61">
        <v>0</v>
      </c>
      <c r="BH16" s="61">
        <v>0</v>
      </c>
      <c r="BI16" s="61">
        <v>0</v>
      </c>
      <c r="BJ16" s="61">
        <v>0</v>
      </c>
      <c r="BK16" s="61">
        <v>0</v>
      </c>
      <c r="BL16" s="61">
        <v>0</v>
      </c>
      <c r="BM16" s="61">
        <v>0</v>
      </c>
      <c r="BN16" s="61">
        <v>0</v>
      </c>
      <c r="BO16" s="61">
        <v>0</v>
      </c>
      <c r="BP16" s="61">
        <v>0</v>
      </c>
      <c r="BQ16" s="61">
        <v>0</v>
      </c>
      <c r="BR16" s="61">
        <v>0</v>
      </c>
      <c r="BS16" s="61">
        <v>0</v>
      </c>
      <c r="BT16" s="61">
        <v>0</v>
      </c>
      <c r="BU16" s="61">
        <v>0</v>
      </c>
      <c r="BV16" s="61">
        <v>0</v>
      </c>
      <c r="BW16" s="61">
        <v>0</v>
      </c>
      <c r="BX16" s="61">
        <v>0</v>
      </c>
      <c r="BY16" s="61">
        <v>0</v>
      </c>
      <c r="BZ16" s="61">
        <v>0</v>
      </c>
      <c r="CA16" s="61">
        <v>0</v>
      </c>
      <c r="CB16" s="61">
        <v>0</v>
      </c>
      <c r="CC16" s="61">
        <v>1</v>
      </c>
      <c r="CD16" s="61">
        <v>0</v>
      </c>
      <c r="CE16" s="61">
        <v>1</v>
      </c>
      <c r="CF16" s="61">
        <v>0</v>
      </c>
      <c r="CH16" s="61">
        <v>15194</v>
      </c>
      <c r="CI16" s="61">
        <v>0</v>
      </c>
      <c r="CJ16" s="61">
        <v>0</v>
      </c>
      <c r="CL16" s="61">
        <v>0</v>
      </c>
      <c r="CM16" s="61">
        <v>-4444</v>
      </c>
      <c r="CN16" s="61">
        <v>0</v>
      </c>
      <c r="CO16" s="61">
        <v>0</v>
      </c>
      <c r="CP16" s="61">
        <v>0</v>
      </c>
      <c r="CQ16" s="61">
        <v>0</v>
      </c>
      <c r="CR16" s="61">
        <v>0</v>
      </c>
      <c r="CS16" s="61">
        <v>0</v>
      </c>
      <c r="CT16" s="61">
        <v>0</v>
      </c>
      <c r="CU16" s="61">
        <v>0</v>
      </c>
      <c r="CV16" s="61">
        <v>0</v>
      </c>
      <c r="CW16" s="61">
        <v>0</v>
      </c>
      <c r="CX16" s="61">
        <v>0</v>
      </c>
      <c r="CY16" s="61">
        <v>0</v>
      </c>
      <c r="CZ16" s="61">
        <v>0</v>
      </c>
      <c r="DA16" s="61">
        <v>0</v>
      </c>
      <c r="DB16" s="61">
        <v>0</v>
      </c>
      <c r="DC16" s="61">
        <v>0</v>
      </c>
      <c r="DD16" s="61">
        <v>0</v>
      </c>
      <c r="DE16" s="61">
        <v>0</v>
      </c>
      <c r="DF16" s="61">
        <v>0</v>
      </c>
      <c r="DG16" s="61">
        <v>0</v>
      </c>
      <c r="DH16" s="61">
        <v>0</v>
      </c>
      <c r="DI16" s="61">
        <v>0</v>
      </c>
      <c r="DJ16" s="61">
        <v>0</v>
      </c>
      <c r="DK16" s="61">
        <v>0</v>
      </c>
      <c r="DL16" s="61">
        <v>0</v>
      </c>
      <c r="DM16" s="61">
        <v>0</v>
      </c>
      <c r="DN16" s="61">
        <v>0</v>
      </c>
      <c r="DO16" s="61">
        <v>0</v>
      </c>
      <c r="DP16" s="61">
        <v>0</v>
      </c>
      <c r="DQ16" s="61">
        <v>0</v>
      </c>
      <c r="DR16" s="61">
        <v>0</v>
      </c>
      <c r="DS16" s="61">
        <v>0</v>
      </c>
      <c r="DT16" s="61">
        <v>0</v>
      </c>
      <c r="DU16" s="61">
        <v>0</v>
      </c>
      <c r="DV16" s="61">
        <v>0</v>
      </c>
      <c r="DW16" s="61">
        <v>0</v>
      </c>
      <c r="DX16" s="61">
        <v>0</v>
      </c>
      <c r="DY16" s="61">
        <v>0</v>
      </c>
      <c r="DZ16" s="61">
        <v>0</v>
      </c>
      <c r="EA16" s="61">
        <v>0</v>
      </c>
      <c r="EB16" s="61">
        <v>0</v>
      </c>
      <c r="EC16" s="61">
        <v>0</v>
      </c>
      <c r="ED16" s="61">
        <v>0</v>
      </c>
      <c r="EE16" s="61">
        <v>0</v>
      </c>
      <c r="EF16" s="61">
        <v>0</v>
      </c>
      <c r="EG16" s="61">
        <v>0</v>
      </c>
      <c r="EH16" s="61">
        <v>0</v>
      </c>
      <c r="EI16" s="61">
        <v>0</v>
      </c>
      <c r="EJ16" s="61">
        <v>0</v>
      </c>
      <c r="EK16" s="61">
        <v>0</v>
      </c>
      <c r="EL16" s="61">
        <v>0</v>
      </c>
      <c r="EM16" s="61">
        <v>0</v>
      </c>
      <c r="EN16" s="61">
        <v>0</v>
      </c>
      <c r="EO16" s="61">
        <v>0</v>
      </c>
      <c r="EP16" s="61">
        <v>0</v>
      </c>
      <c r="EQ16" s="61">
        <v>0</v>
      </c>
      <c r="ER16" s="61">
        <v>0</v>
      </c>
      <c r="ES16" s="61">
        <v>0</v>
      </c>
      <c r="ET16" s="61">
        <v>0</v>
      </c>
      <c r="EU16" s="61">
        <v>0.01</v>
      </c>
      <c r="EV16" s="61">
        <v>0.01</v>
      </c>
      <c r="FA16" s="61">
        <v>18345394</v>
      </c>
      <c r="FB16" s="61">
        <v>0</v>
      </c>
      <c r="FC16" s="61">
        <v>306321</v>
      </c>
      <c r="FD16" s="61">
        <v>214738</v>
      </c>
      <c r="FE16" s="61">
        <v>1469</v>
      </c>
      <c r="FF16" s="61">
        <v>0</v>
      </c>
      <c r="FG16" s="61">
        <v>0</v>
      </c>
      <c r="FH16" s="61">
        <v>0</v>
      </c>
      <c r="FI16" s="61">
        <v>0</v>
      </c>
      <c r="FJ16" s="61">
        <v>0</v>
      </c>
      <c r="FK16" s="61">
        <v>307</v>
      </c>
      <c r="FL16" s="61">
        <v>4082</v>
      </c>
      <c r="FM16" s="61">
        <v>-298</v>
      </c>
      <c r="FN16" s="61">
        <v>3585</v>
      </c>
      <c r="FO16" s="61">
        <v>-415</v>
      </c>
      <c r="FP16" s="61">
        <v>3585</v>
      </c>
      <c r="FQ16" s="61">
        <v>487</v>
      </c>
      <c r="FR16" s="61">
        <v>-387</v>
      </c>
      <c r="FS16" s="61">
        <v>6415</v>
      </c>
      <c r="FT16" s="61">
        <v>6415</v>
      </c>
      <c r="FU16" s="61">
        <v>6415</v>
      </c>
      <c r="FW16" s="61">
        <v>909</v>
      </c>
      <c r="FY16" s="61">
        <v>47.5</v>
      </c>
      <c r="FZ16" s="61">
        <v>10</v>
      </c>
      <c r="GA16" s="61">
        <v>60</v>
      </c>
      <c r="GB16" s="61">
        <v>59.9</v>
      </c>
      <c r="GC16" s="61">
        <v>76.900000000000006</v>
      </c>
      <c r="GD16" s="61">
        <v>71</v>
      </c>
      <c r="GE16" s="61">
        <v>59.5</v>
      </c>
      <c r="GF16" s="61">
        <v>5</v>
      </c>
      <c r="GG16" s="61">
        <v>24.6</v>
      </c>
      <c r="GH16" s="61">
        <v>24.6</v>
      </c>
      <c r="GI16" s="61">
        <v>40</v>
      </c>
      <c r="GJ16" s="61">
        <v>0.999</v>
      </c>
      <c r="GK16" s="61">
        <v>0.999</v>
      </c>
      <c r="GL16" s="61">
        <v>50</v>
      </c>
      <c r="GM16" s="61">
        <v>120</v>
      </c>
      <c r="GN16" s="61">
        <v>120.1</v>
      </c>
      <c r="GO16" s="61">
        <v>62.9</v>
      </c>
      <c r="GP16" s="61">
        <v>35</v>
      </c>
      <c r="GQ16" s="61">
        <v>31.8</v>
      </c>
      <c r="GR16" s="61">
        <v>10</v>
      </c>
      <c r="GS16" s="61">
        <v>84.3</v>
      </c>
      <c r="GT16" s="61">
        <v>84.3</v>
      </c>
      <c r="GU16" s="61">
        <v>0</v>
      </c>
      <c r="GV16" s="61">
        <v>0</v>
      </c>
      <c r="GW16" s="61">
        <v>0</v>
      </c>
      <c r="GX16" s="61">
        <v>0</v>
      </c>
      <c r="GY16" s="61">
        <v>40</v>
      </c>
      <c r="GZ16" s="61">
        <v>23.8</v>
      </c>
      <c r="HA16" s="61">
        <v>0</v>
      </c>
      <c r="HB16" s="61">
        <v>50</v>
      </c>
      <c r="HC16" s="61">
        <v>34.9</v>
      </c>
      <c r="HD16" s="61">
        <v>0</v>
      </c>
      <c r="HE16" s="61">
        <v>0</v>
      </c>
      <c r="HF16" s="61">
        <v>0</v>
      </c>
      <c r="HG16" s="61">
        <v>0</v>
      </c>
      <c r="HH16" s="61">
        <v>0</v>
      </c>
      <c r="HI16" s="61">
        <v>0</v>
      </c>
      <c r="HJ16" s="61">
        <v>0</v>
      </c>
      <c r="HK16" s="61">
        <v>0</v>
      </c>
      <c r="HL16" s="61">
        <v>0</v>
      </c>
      <c r="HM16" s="61">
        <v>0</v>
      </c>
      <c r="HN16" s="61">
        <v>0</v>
      </c>
      <c r="HO16" s="61">
        <v>0</v>
      </c>
      <c r="HP16" s="61">
        <v>0</v>
      </c>
      <c r="HQ16" s="61">
        <v>0</v>
      </c>
      <c r="HR16" s="61">
        <v>0</v>
      </c>
      <c r="HS16" s="61">
        <v>0</v>
      </c>
      <c r="HT16" s="61">
        <v>120.5</v>
      </c>
      <c r="HU16" s="61">
        <v>50.5</v>
      </c>
      <c r="HV16" s="61">
        <v>60.1</v>
      </c>
      <c r="HW16" s="61">
        <v>26.2</v>
      </c>
      <c r="HX16" s="61">
        <v>31.8</v>
      </c>
      <c r="HY16" s="61">
        <v>23.8</v>
      </c>
      <c r="HZ16" s="61">
        <v>0</v>
      </c>
      <c r="IA16" s="61">
        <v>25.3</v>
      </c>
      <c r="IB16" s="61">
        <v>34.9</v>
      </c>
      <c r="IC16" s="61">
        <v>0</v>
      </c>
      <c r="ID16" s="61">
        <v>120</v>
      </c>
      <c r="IE16" s="61">
        <v>81.5</v>
      </c>
      <c r="IF16" s="61">
        <v>19.7</v>
      </c>
      <c r="IG16" s="61">
        <v>1.2</v>
      </c>
      <c r="IH16" s="61">
        <v>2.5</v>
      </c>
      <c r="II16" s="61">
        <v>7.35</v>
      </c>
      <c r="IJ16" s="61">
        <v>3.4</v>
      </c>
      <c r="IK16" s="61">
        <v>144.6</v>
      </c>
      <c r="IL16" s="61">
        <v>26.7</v>
      </c>
      <c r="IM16" s="61">
        <v>26.72</v>
      </c>
      <c r="IN16" s="61">
        <v>26.74</v>
      </c>
      <c r="IO16" s="61">
        <v>0</v>
      </c>
      <c r="IP16" s="61">
        <v>0</v>
      </c>
      <c r="IQ16" s="61">
        <v>0</v>
      </c>
      <c r="IR16" s="61">
        <v>0</v>
      </c>
      <c r="IS16" s="61">
        <v>0</v>
      </c>
      <c r="IT16" s="61">
        <v>0</v>
      </c>
      <c r="IU16" s="61">
        <v>0</v>
      </c>
      <c r="IV16" s="61">
        <v>0</v>
      </c>
      <c r="IW16" s="61">
        <v>0</v>
      </c>
      <c r="IX16" s="61">
        <v>0</v>
      </c>
      <c r="IY16" s="61">
        <v>0</v>
      </c>
      <c r="IZ16" s="61">
        <v>0</v>
      </c>
      <c r="JA16" s="61">
        <v>0</v>
      </c>
      <c r="JB16" s="61">
        <v>0</v>
      </c>
      <c r="JC16" s="61">
        <v>0</v>
      </c>
      <c r="JD16" s="61">
        <v>0</v>
      </c>
      <c r="JE16" s="61">
        <v>0</v>
      </c>
      <c r="JF16" s="61">
        <v>0</v>
      </c>
      <c r="JG16" s="61">
        <v>0</v>
      </c>
      <c r="JH16" s="61">
        <v>0</v>
      </c>
      <c r="JI16" s="61">
        <v>0</v>
      </c>
      <c r="JJ16" s="61">
        <v>0</v>
      </c>
      <c r="JK16" s="61">
        <v>0</v>
      </c>
      <c r="JL16" s="61">
        <v>0</v>
      </c>
      <c r="JM16" s="61">
        <v>0</v>
      </c>
      <c r="JN16" s="61">
        <v>0</v>
      </c>
      <c r="JO16" s="61">
        <v>0</v>
      </c>
      <c r="JP16" s="61">
        <v>0</v>
      </c>
      <c r="JQ16" s="61">
        <v>0</v>
      </c>
      <c r="JR16" s="61">
        <v>0</v>
      </c>
      <c r="JS16" s="61">
        <v>0</v>
      </c>
      <c r="JT16" s="61">
        <v>0</v>
      </c>
      <c r="JU16" s="61">
        <v>0</v>
      </c>
      <c r="JV16" s="61">
        <v>0</v>
      </c>
      <c r="JW16" s="61">
        <v>0</v>
      </c>
      <c r="JX16" s="61">
        <v>0</v>
      </c>
      <c r="JY16" s="61">
        <v>0</v>
      </c>
      <c r="JZ16" s="61">
        <v>0</v>
      </c>
      <c r="KA16" s="61">
        <v>0</v>
      </c>
      <c r="KB16" s="61">
        <v>11.600000000000001</v>
      </c>
      <c r="KD16" s="61">
        <v>2</v>
      </c>
      <c r="KE16" s="61">
        <v>2</v>
      </c>
      <c r="KF16" s="61">
        <v>2</v>
      </c>
      <c r="KG16" s="61">
        <v>2</v>
      </c>
      <c r="KH16" s="61">
        <v>2</v>
      </c>
      <c r="KI16" s="61">
        <v>2</v>
      </c>
      <c r="KJ16" s="61">
        <v>2</v>
      </c>
      <c r="KK16" s="61">
        <v>2</v>
      </c>
      <c r="KL16" s="61">
        <v>2</v>
      </c>
      <c r="KM16" s="61">
        <v>2</v>
      </c>
      <c r="KN16" s="61">
        <v>2</v>
      </c>
      <c r="KO16" s="61">
        <v>2</v>
      </c>
      <c r="KP16" s="61">
        <v>2</v>
      </c>
      <c r="KQ16" s="61">
        <v>2</v>
      </c>
      <c r="KR16" s="61">
        <v>2</v>
      </c>
      <c r="KS16" s="61">
        <v>2</v>
      </c>
      <c r="KT16" s="61">
        <v>2</v>
      </c>
      <c r="KU16" s="61">
        <v>2</v>
      </c>
      <c r="KV16" s="61">
        <v>2</v>
      </c>
      <c r="KW16" s="61">
        <v>2</v>
      </c>
      <c r="KX16" s="61">
        <v>0</v>
      </c>
      <c r="KY16" s="61">
        <v>-0.2</v>
      </c>
      <c r="KZ16" s="61">
        <v>37.9</v>
      </c>
      <c r="LA16" s="61">
        <v>-0.5</v>
      </c>
      <c r="LB16" s="61">
        <v>-0.8</v>
      </c>
      <c r="LC16" s="61">
        <v>-1.1000000000000001</v>
      </c>
      <c r="LD16" s="61">
        <v>-1.3</v>
      </c>
      <c r="LE16" s="61">
        <v>3.1</v>
      </c>
      <c r="LF16" s="61">
        <v>17</v>
      </c>
      <c r="LG16" s="61">
        <v>26</v>
      </c>
      <c r="LH16" s="61">
        <v>37.9</v>
      </c>
      <c r="LI16" s="61">
        <v>0</v>
      </c>
      <c r="LJ16" s="61">
        <v>0</v>
      </c>
      <c r="LK16" s="61">
        <v>-0.2</v>
      </c>
      <c r="LL16" s="61">
        <v>37.9</v>
      </c>
      <c r="LM16" s="61">
        <v>1</v>
      </c>
      <c r="LN16" s="61">
        <v>0</v>
      </c>
      <c r="LO16" s="61">
        <v>-0.5</v>
      </c>
      <c r="LP16" s="61">
        <v>0</v>
      </c>
      <c r="LQ16" s="61">
        <v>-0.8</v>
      </c>
      <c r="LR16" s="61">
        <v>0</v>
      </c>
      <c r="LS16" s="61">
        <v>-1.1000000000000001</v>
      </c>
      <c r="LT16" s="61">
        <v>0</v>
      </c>
      <c r="LU16" s="61">
        <v>-1.3</v>
      </c>
      <c r="LV16" s="61">
        <v>0</v>
      </c>
      <c r="LW16" s="61">
        <v>3.1</v>
      </c>
      <c r="LX16" s="61">
        <v>1</v>
      </c>
      <c r="LY16" s="61">
        <v>17</v>
      </c>
      <c r="LZ16" s="61">
        <v>1</v>
      </c>
      <c r="MA16" s="61">
        <v>26</v>
      </c>
      <c r="MB16" s="61">
        <v>1</v>
      </c>
      <c r="MC16" s="61">
        <v>37.9</v>
      </c>
      <c r="MD16" s="61">
        <v>1</v>
      </c>
      <c r="ME16" s="61">
        <v>0</v>
      </c>
      <c r="MF16" s="61">
        <v>0</v>
      </c>
      <c r="MG16" s="61">
        <v>0</v>
      </c>
      <c r="MH16" s="61">
        <v>0</v>
      </c>
      <c r="MI16" s="61">
        <v>0</v>
      </c>
      <c r="MJ16" s="61">
        <v>0</v>
      </c>
      <c r="MK16" s="61">
        <v>0</v>
      </c>
      <c r="ML16" s="61">
        <v>0</v>
      </c>
      <c r="MM16" s="61">
        <v>0</v>
      </c>
      <c r="MN16" s="61">
        <v>0</v>
      </c>
      <c r="MO16" s="61">
        <v>0</v>
      </c>
      <c r="MP16" s="61">
        <v>0</v>
      </c>
      <c r="MQ16" s="61">
        <v>0</v>
      </c>
      <c r="MR16" s="61">
        <v>0</v>
      </c>
      <c r="MS16" s="61">
        <v>0</v>
      </c>
      <c r="MT16" s="61">
        <v>0</v>
      </c>
      <c r="MU16" s="61">
        <v>0</v>
      </c>
      <c r="MV16" s="61">
        <v>0</v>
      </c>
      <c r="MW16" s="61">
        <v>0</v>
      </c>
      <c r="MX16" s="61">
        <v>0</v>
      </c>
      <c r="MY16" s="61">
        <v>0</v>
      </c>
      <c r="MZ16" s="61">
        <v>0</v>
      </c>
      <c r="NA16" s="61">
        <v>0</v>
      </c>
      <c r="NB16" s="61">
        <v>0</v>
      </c>
      <c r="NC16" s="61">
        <v>0</v>
      </c>
      <c r="ND16" s="61">
        <v>0</v>
      </c>
      <c r="NE16" s="61">
        <v>0</v>
      </c>
      <c r="NF16" s="61">
        <v>0</v>
      </c>
      <c r="NG16" s="61">
        <v>0</v>
      </c>
      <c r="NH16" s="61">
        <v>0</v>
      </c>
      <c r="NI16" s="61">
        <v>0</v>
      </c>
      <c r="NJ16" s="61">
        <v>0</v>
      </c>
      <c r="NK16" s="61">
        <v>0</v>
      </c>
      <c r="NL16" s="61">
        <v>0</v>
      </c>
      <c r="NM16" s="61">
        <v>0</v>
      </c>
      <c r="NN16" s="61">
        <v>0</v>
      </c>
      <c r="NO16" s="61">
        <v>0</v>
      </c>
      <c r="NP16" s="61">
        <v>0</v>
      </c>
      <c r="NQ16" s="61">
        <v>0</v>
      </c>
      <c r="NR16" s="61">
        <v>0</v>
      </c>
      <c r="NS16" s="61">
        <v>0</v>
      </c>
      <c r="NT16" s="61">
        <v>0</v>
      </c>
      <c r="NU16" s="61">
        <v>0</v>
      </c>
      <c r="NV16" s="61">
        <v>0</v>
      </c>
      <c r="NW16" s="61">
        <v>0</v>
      </c>
      <c r="NX16" s="61">
        <v>0</v>
      </c>
      <c r="NY16" s="61">
        <v>0</v>
      </c>
      <c r="NZ16" s="61">
        <v>0</v>
      </c>
      <c r="OA16" s="61">
        <v>0</v>
      </c>
      <c r="OB16" s="61">
        <v>0</v>
      </c>
      <c r="OC16" s="61">
        <v>0</v>
      </c>
      <c r="OD16" s="61">
        <v>0</v>
      </c>
      <c r="OE16" s="61">
        <v>0</v>
      </c>
      <c r="OF16" s="61">
        <v>0</v>
      </c>
      <c r="OG16" s="61">
        <v>0</v>
      </c>
      <c r="OH16" s="61">
        <v>0</v>
      </c>
      <c r="OI16" s="61">
        <v>0</v>
      </c>
      <c r="OJ16" s="61">
        <v>0</v>
      </c>
      <c r="OK16" s="61">
        <v>0</v>
      </c>
      <c r="OL16" s="61">
        <v>0</v>
      </c>
      <c r="OM16" s="61">
        <v>0</v>
      </c>
      <c r="ON16" s="61">
        <v>0</v>
      </c>
      <c r="OO16" s="61">
        <v>0</v>
      </c>
      <c r="OP16" s="61">
        <v>0</v>
      </c>
      <c r="OQ16" s="61">
        <v>0</v>
      </c>
      <c r="OR16" s="61">
        <v>0</v>
      </c>
      <c r="OS16" s="61">
        <v>41.590523338028007</v>
      </c>
      <c r="OT16" s="61">
        <v>41.563680110580073</v>
      </c>
      <c r="OU16" s="61">
        <v>0</v>
      </c>
      <c r="OV16" s="61">
        <v>1</v>
      </c>
      <c r="OW16" s="61">
        <v>1</v>
      </c>
      <c r="OX16" s="61">
        <v>1</v>
      </c>
      <c r="OY16" s="61">
        <v>1</v>
      </c>
      <c r="OZ16" s="61">
        <v>1</v>
      </c>
      <c r="PA16" s="61">
        <v>1</v>
      </c>
      <c r="PB16" s="61">
        <v>1</v>
      </c>
      <c r="PC16" s="61">
        <v>1</v>
      </c>
      <c r="PD16" s="61">
        <v>1</v>
      </c>
      <c r="PE16" s="61">
        <v>1</v>
      </c>
      <c r="PF16" s="61">
        <v>1</v>
      </c>
      <c r="PG16" s="61">
        <v>1</v>
      </c>
      <c r="PH16" s="61">
        <v>1</v>
      </c>
      <c r="PI16" s="61">
        <v>1</v>
      </c>
      <c r="PJ16" s="61">
        <v>1</v>
      </c>
      <c r="PK16" s="61">
        <v>1</v>
      </c>
      <c r="PL16" s="61">
        <v>1</v>
      </c>
      <c r="PM16" s="61">
        <v>1</v>
      </c>
      <c r="PN16" s="61">
        <v>1</v>
      </c>
      <c r="PO16" s="61">
        <v>1</v>
      </c>
      <c r="PP16" s="61">
        <v>1</v>
      </c>
      <c r="PQ16" s="61">
        <v>1</v>
      </c>
      <c r="PR16" s="61">
        <v>1</v>
      </c>
      <c r="PS16" s="61">
        <v>1</v>
      </c>
      <c r="PT16" s="61">
        <v>1</v>
      </c>
      <c r="PU16" s="61">
        <v>1</v>
      </c>
      <c r="PV16" s="61">
        <v>0</v>
      </c>
      <c r="PW16" s="61">
        <v>0</v>
      </c>
      <c r="PX16" s="61">
        <v>0</v>
      </c>
      <c r="PY16" s="61">
        <v>1</v>
      </c>
      <c r="PZ16" s="61">
        <v>6412</v>
      </c>
      <c r="QA16" s="61">
        <v>20</v>
      </c>
      <c r="QB16" s="61">
        <v>0</v>
      </c>
      <c r="QC16" s="61">
        <v>2341</v>
      </c>
      <c r="QD16" s="61">
        <v>0</v>
      </c>
      <c r="QE16" s="61">
        <v>0</v>
      </c>
      <c r="QF16" s="61">
        <v>2341</v>
      </c>
      <c r="QG16" s="61">
        <v>-1.2</v>
      </c>
      <c r="QH16" s="61">
        <v>20.3</v>
      </c>
      <c r="QI16" s="61">
        <v>114.2</v>
      </c>
      <c r="QJ16" s="61">
        <v>0</v>
      </c>
      <c r="QK16" s="61">
        <v>0</v>
      </c>
      <c r="QL16" s="61">
        <v>0</v>
      </c>
      <c r="QM16" s="61">
        <v>0</v>
      </c>
      <c r="QN16" s="61">
        <v>0</v>
      </c>
      <c r="QO16" s="61">
        <v>11.6</v>
      </c>
      <c r="QP16" s="61">
        <v>5.5</v>
      </c>
      <c r="QQ16" s="61">
        <v>5.46</v>
      </c>
      <c r="QR16" s="61">
        <v>10.9</v>
      </c>
      <c r="QS16" s="61">
        <v>0</v>
      </c>
      <c r="QT16" s="61">
        <v>0</v>
      </c>
      <c r="QU16" s="61">
        <v>0</v>
      </c>
      <c r="QV16" s="61">
        <v>0</v>
      </c>
      <c r="QW16" s="61">
        <v>75</v>
      </c>
      <c r="QX16" s="61">
        <v>75</v>
      </c>
      <c r="QY16" s="61">
        <v>74.900000000000006</v>
      </c>
      <c r="QZ16" s="61">
        <v>140.30000000000001</v>
      </c>
      <c r="RA16" s="61">
        <v>100</v>
      </c>
      <c r="RB16" s="61">
        <v>150</v>
      </c>
      <c r="RC16" s="61">
        <v>22.1</v>
      </c>
      <c r="RD16" s="61">
        <v>-1.6</v>
      </c>
      <c r="RE16" s="61">
        <v>72</v>
      </c>
      <c r="RF16" s="61">
        <v>138.5</v>
      </c>
      <c r="RG16" s="61">
        <v>0</v>
      </c>
      <c r="RH16" s="61">
        <v>0</v>
      </c>
      <c r="RI16" s="61">
        <v>0</v>
      </c>
      <c r="RJ16" s="61">
        <v>138.5</v>
      </c>
      <c r="RK16" s="61">
        <v>0</v>
      </c>
      <c r="RL16" s="61">
        <v>0</v>
      </c>
      <c r="RM16" s="61">
        <v>0</v>
      </c>
      <c r="RN16" s="61">
        <v>453</v>
      </c>
      <c r="RO16" s="61">
        <v>453</v>
      </c>
      <c r="RP16" s="61">
        <v>20.5</v>
      </c>
      <c r="RQ16" s="61">
        <v>10.9</v>
      </c>
      <c r="RR16" s="61">
        <v>20</v>
      </c>
      <c r="RS16" s="61">
        <v>10.9</v>
      </c>
      <c r="RT16" s="61">
        <v>10.9</v>
      </c>
      <c r="RU16" s="61">
        <v>0</v>
      </c>
      <c r="RV16" s="61">
        <v>0</v>
      </c>
      <c r="RW16" s="61">
        <v>0</v>
      </c>
      <c r="RX16" s="61">
        <v>10.9</v>
      </c>
      <c r="RY16" s="61">
        <v>0</v>
      </c>
      <c r="RZ16" s="61">
        <v>0</v>
      </c>
      <c r="SA16" s="61">
        <v>0</v>
      </c>
      <c r="SB16" s="61">
        <v>10.9</v>
      </c>
      <c r="SC16" s="61">
        <v>0</v>
      </c>
      <c r="SD16" s="61">
        <v>122.8</v>
      </c>
      <c r="SE16" s="61">
        <v>0</v>
      </c>
      <c r="SF16" s="61">
        <v>0</v>
      </c>
      <c r="SG16" s="61">
        <v>52</v>
      </c>
      <c r="SH16" s="61">
        <v>40.4</v>
      </c>
      <c r="SI16" s="61">
        <v>0.8</v>
      </c>
      <c r="SJ16" s="61">
        <v>2.36</v>
      </c>
      <c r="SK16" s="61">
        <v>0.37</v>
      </c>
      <c r="SL16" s="61">
        <v>377</v>
      </c>
      <c r="SM16" s="61">
        <v>374</v>
      </c>
      <c r="SN16" s="61">
        <v>378</v>
      </c>
      <c r="SO16" s="61">
        <v>26.32</v>
      </c>
      <c r="SP16" s="61">
        <v>1608085154634</v>
      </c>
      <c r="SQ16" s="61">
        <v>0</v>
      </c>
      <c r="SR16" s="61">
        <v>47</v>
      </c>
      <c r="SS16" s="61">
        <v>1</v>
      </c>
      <c r="ST16" s="61">
        <v>1</v>
      </c>
      <c r="SU16" s="61">
        <v>0</v>
      </c>
      <c r="SV16" s="61">
        <v>0</v>
      </c>
      <c r="SW16" s="61">
        <v>37</v>
      </c>
      <c r="SX16" s="61">
        <v>28.94</v>
      </c>
      <c r="SY16" s="61">
        <v>0</v>
      </c>
      <c r="TA16" s="61">
        <v>687</v>
      </c>
      <c r="TF16" s="61">
        <v>0</v>
      </c>
      <c r="TG16" s="61">
        <v>0</v>
      </c>
      <c r="TH16" s="61">
        <v>0</v>
      </c>
      <c r="TI16" s="61">
        <v>0</v>
      </c>
      <c r="TJ16" s="61">
        <v>0</v>
      </c>
      <c r="TK16" s="61">
        <v>0</v>
      </c>
      <c r="TL16" s="61">
        <v>0</v>
      </c>
      <c r="TM16" s="61">
        <v>0</v>
      </c>
      <c r="TN16" s="61">
        <v>0</v>
      </c>
      <c r="TO16" s="61">
        <v>0</v>
      </c>
      <c r="TP16" s="61">
        <v>0</v>
      </c>
      <c r="TQ16" s="61">
        <v>0</v>
      </c>
      <c r="TR16" s="61">
        <v>544</v>
      </c>
      <c r="TS16" s="61">
        <v>545</v>
      </c>
      <c r="TT16" s="61">
        <v>546</v>
      </c>
      <c r="TU16" s="61">
        <v>547</v>
      </c>
      <c r="TV16" s="61">
        <v>539</v>
      </c>
      <c r="TW16" s="61">
        <v>540</v>
      </c>
      <c r="TX16" s="61">
        <v>537</v>
      </c>
      <c r="TY16" s="61">
        <v>541</v>
      </c>
      <c r="TZ16" s="61">
        <v>544</v>
      </c>
      <c r="UA16" s="61">
        <v>546</v>
      </c>
      <c r="UB16" s="61">
        <v>539</v>
      </c>
      <c r="UC16" s="61">
        <v>540</v>
      </c>
      <c r="UD16" s="61">
        <v>540</v>
      </c>
      <c r="UE16" s="61">
        <v>536</v>
      </c>
      <c r="UF16" s="61">
        <v>539</v>
      </c>
      <c r="UG16" s="61">
        <v>542</v>
      </c>
      <c r="UH16" s="61">
        <v>540</v>
      </c>
      <c r="UI16" s="61">
        <v>540</v>
      </c>
      <c r="UJ16" s="61">
        <v>541</v>
      </c>
      <c r="UK16" s="61">
        <v>541</v>
      </c>
      <c r="UL16" s="61">
        <v>0</v>
      </c>
      <c r="UM16" s="61">
        <v>0</v>
      </c>
      <c r="UN16" s="61">
        <v>0</v>
      </c>
      <c r="UO16" s="61">
        <v>0</v>
      </c>
      <c r="UP16" s="61">
        <v>541</v>
      </c>
      <c r="UQ16" s="61">
        <v>543</v>
      </c>
      <c r="UR16" s="61">
        <v>547</v>
      </c>
      <c r="US16" s="61">
        <v>549</v>
      </c>
      <c r="UT16" s="61">
        <v>537</v>
      </c>
      <c r="UU16" s="61">
        <v>538</v>
      </c>
      <c r="UV16" s="61">
        <v>0</v>
      </c>
      <c r="UW16" s="61">
        <v>374</v>
      </c>
      <c r="UX16" s="61">
        <v>112</v>
      </c>
      <c r="UY16" s="61">
        <v>0</v>
      </c>
      <c r="UZ16" s="61">
        <v>0</v>
      </c>
      <c r="VA16" s="61">
        <v>11</v>
      </c>
      <c r="WR16" s="61">
        <v>0</v>
      </c>
      <c r="WS16" s="61">
        <v>1</v>
      </c>
      <c r="WT16" s="61">
        <v>0</v>
      </c>
      <c r="WU16" s="61">
        <v>0</v>
      </c>
      <c r="WV16" s="61">
        <v>0</v>
      </c>
      <c r="WW16" s="61">
        <v>0</v>
      </c>
      <c r="WX16" s="61">
        <v>0</v>
      </c>
      <c r="WY16" s="61">
        <v>0</v>
      </c>
      <c r="WZ16" s="61">
        <v>4324404</v>
      </c>
      <c r="XA16" s="61">
        <v>0</v>
      </c>
      <c r="XD16" s="61">
        <v>0</v>
      </c>
      <c r="XF16" s="61">
        <v>2</v>
      </c>
      <c r="XG16" s="61">
        <v>0</v>
      </c>
      <c r="XH16" s="61">
        <v>0</v>
      </c>
      <c r="XI16" s="61">
        <v>0</v>
      </c>
      <c r="XJ16" s="61">
        <v>0</v>
      </c>
      <c r="XK16" s="61">
        <v>0</v>
      </c>
      <c r="XL16" s="61">
        <v>0</v>
      </c>
      <c r="XM16" s="61">
        <v>0</v>
      </c>
      <c r="XN16" s="61">
        <v>55.3</v>
      </c>
      <c r="XO16" s="61">
        <v>47.9</v>
      </c>
      <c r="XR16" s="61">
        <v>58.4</v>
      </c>
      <c r="XS16" s="61">
        <v>59.3</v>
      </c>
      <c r="XT16" s="61">
        <v>57.2</v>
      </c>
      <c r="XU16" s="61">
        <v>20.8</v>
      </c>
      <c r="XZ16" s="61">
        <v>6</v>
      </c>
      <c r="YA16" s="61">
        <v>1606661689513</v>
      </c>
      <c r="YC16" s="61">
        <v>3355</v>
      </c>
      <c r="YD16" s="61">
        <v>0.999</v>
      </c>
      <c r="YE16" s="61">
        <v>50.02</v>
      </c>
      <c r="YF16" s="61">
        <v>0</v>
      </c>
      <c r="YG16" s="61">
        <v>10069</v>
      </c>
      <c r="YH16" s="61">
        <v>5823</v>
      </c>
      <c r="YI16" s="61">
        <v>10057</v>
      </c>
      <c r="YJ16" s="61">
        <v>5804</v>
      </c>
      <c r="YK16" s="61">
        <v>10090</v>
      </c>
      <c r="YL16" s="61">
        <v>5818</v>
      </c>
      <c r="YM16" s="61">
        <v>10076</v>
      </c>
      <c r="YN16" s="61">
        <v>5828</v>
      </c>
      <c r="YO16" s="61">
        <v>10066</v>
      </c>
      <c r="YP16" s="61">
        <v>5803</v>
      </c>
      <c r="YQ16" s="61">
        <v>10090</v>
      </c>
      <c r="YR16" s="61">
        <v>5821</v>
      </c>
      <c r="YS16" s="61">
        <v>0</v>
      </c>
      <c r="YT16" s="61">
        <v>28943</v>
      </c>
      <c r="YU16" s="61">
        <v>3617</v>
      </c>
      <c r="YV16" s="61">
        <v>8</v>
      </c>
      <c r="YW16" s="61">
        <v>0.23400000000000001</v>
      </c>
      <c r="YX16" s="61">
        <v>7623</v>
      </c>
      <c r="YY16" s="61">
        <v>2.19</v>
      </c>
      <c r="YZ16" s="61">
        <v>-23.3</v>
      </c>
      <c r="ZA16" s="61">
        <v>4.09</v>
      </c>
      <c r="ZB16" s="61">
        <v>1.24</v>
      </c>
      <c r="ZD16" s="61">
        <v>0</v>
      </c>
      <c r="ZE16" s="61">
        <v>84.3</v>
      </c>
      <c r="ZF16" s="61">
        <v>65.5</v>
      </c>
      <c r="ZG16" s="61">
        <v>0</v>
      </c>
      <c r="ZH16" s="61">
        <v>59.9</v>
      </c>
      <c r="ZI16" s="61">
        <v>59.5</v>
      </c>
      <c r="ZJ16" s="61">
        <v>59.6</v>
      </c>
      <c r="ZK16" s="61">
        <v>0</v>
      </c>
      <c r="ZL16" s="61">
        <v>0</v>
      </c>
      <c r="ZM16" s="61">
        <v>0</v>
      </c>
      <c r="ZN16" s="61">
        <v>24.9</v>
      </c>
      <c r="ZO16" s="61">
        <v>24.9</v>
      </c>
      <c r="ZP16" s="61">
        <v>24.9</v>
      </c>
      <c r="ZQ16" s="61">
        <v>24.9</v>
      </c>
      <c r="ZR16" s="61">
        <v>24.9</v>
      </c>
      <c r="ZS16" s="61">
        <v>24.9</v>
      </c>
      <c r="ZT16" s="61">
        <v>24.9</v>
      </c>
      <c r="ZU16" s="61">
        <v>24.9</v>
      </c>
      <c r="ZV16" s="61">
        <v>24.9</v>
      </c>
      <c r="ZW16" s="61">
        <v>24.9</v>
      </c>
      <c r="ZX16" s="61">
        <v>24.9</v>
      </c>
      <c r="ZY16" s="61">
        <v>24.9</v>
      </c>
      <c r="ZZ16" s="61">
        <v>24.9</v>
      </c>
      <c r="AAA16" s="61">
        <v>24.9</v>
      </c>
      <c r="AAB16" s="61">
        <v>24.9</v>
      </c>
      <c r="AAC16" s="61">
        <v>24.9</v>
      </c>
      <c r="AAD16" s="61">
        <v>24.9</v>
      </c>
      <c r="AAE16" s="61">
        <v>24.9</v>
      </c>
      <c r="AAF16" s="61">
        <v>24.9</v>
      </c>
      <c r="AAG16" s="61">
        <v>24.9</v>
      </c>
      <c r="AAH16" s="61">
        <v>24.9</v>
      </c>
      <c r="AAI16" s="61">
        <v>0</v>
      </c>
      <c r="AAJ16" s="61">
        <v>0</v>
      </c>
      <c r="AAK16" s="61">
        <v>0</v>
      </c>
      <c r="AAL16" s="61">
        <v>0</v>
      </c>
      <c r="AAM16" s="61">
        <v>63.8</v>
      </c>
      <c r="AAN16" s="61">
        <v>71.2</v>
      </c>
      <c r="AAO16" s="61">
        <v>0</v>
      </c>
      <c r="AAP16" s="61">
        <v>0</v>
      </c>
      <c r="AAQ16" s="61">
        <v>76.099999999999994</v>
      </c>
      <c r="AAR16" s="61">
        <v>76.3</v>
      </c>
      <c r="AAS16" s="61">
        <v>74</v>
      </c>
      <c r="AAT16" s="61">
        <v>78.2</v>
      </c>
      <c r="AAU16" s="61">
        <v>71.8</v>
      </c>
      <c r="AAV16" s="61">
        <v>68.599999999999994</v>
      </c>
      <c r="AAW16" s="61">
        <v>68.2</v>
      </c>
      <c r="AAX16" s="61">
        <v>65.5</v>
      </c>
      <c r="AAY16" s="61">
        <v>1.26</v>
      </c>
      <c r="AAZ16" s="61">
        <v>1.26</v>
      </c>
      <c r="ABA16" s="61">
        <v>0</v>
      </c>
      <c r="ABB16" s="61">
        <v>0</v>
      </c>
      <c r="ABC16" s="61">
        <v>1.26</v>
      </c>
      <c r="ABD16" s="61">
        <v>1.26</v>
      </c>
      <c r="ABE16" s="61">
        <v>1.26</v>
      </c>
      <c r="ABF16" s="61">
        <v>1.26</v>
      </c>
      <c r="ABG16" s="61">
        <v>1.26</v>
      </c>
      <c r="ABH16" s="61">
        <v>1.26</v>
      </c>
      <c r="ABI16" s="61">
        <v>1.26</v>
      </c>
      <c r="ABJ16" s="61">
        <v>1.26</v>
      </c>
      <c r="ABK16" s="61">
        <v>1</v>
      </c>
      <c r="ABL16" s="61">
        <v>1</v>
      </c>
      <c r="ABM16" s="61">
        <v>0</v>
      </c>
      <c r="ABN16" s="61">
        <v>0</v>
      </c>
      <c r="ABO16" s="61">
        <v>1</v>
      </c>
      <c r="ABP16" s="61">
        <v>1</v>
      </c>
      <c r="ABQ16" s="61">
        <v>1</v>
      </c>
      <c r="ABR16" s="61">
        <v>1</v>
      </c>
      <c r="ABS16" s="61">
        <v>1</v>
      </c>
      <c r="ABT16" s="61">
        <v>1</v>
      </c>
      <c r="ABU16" s="61">
        <v>1</v>
      </c>
      <c r="ABV16" s="61">
        <v>1</v>
      </c>
      <c r="ABW16" s="61">
        <v>88</v>
      </c>
      <c r="ABX16" s="61">
        <v>88</v>
      </c>
      <c r="ABY16" s="61">
        <v>0</v>
      </c>
      <c r="ABZ16" s="61">
        <v>0</v>
      </c>
      <c r="ACA16" s="61">
        <v>88</v>
      </c>
      <c r="ACB16" s="61">
        <v>88</v>
      </c>
      <c r="ACC16" s="61">
        <v>88</v>
      </c>
      <c r="ACD16" s="61">
        <v>88</v>
      </c>
      <c r="ACE16" s="61">
        <v>88</v>
      </c>
      <c r="ACF16" s="61">
        <v>88</v>
      </c>
      <c r="ACG16" s="61">
        <v>88</v>
      </c>
      <c r="ACH16" s="61">
        <v>88</v>
      </c>
      <c r="ACI16" s="61">
        <v>6463.3</v>
      </c>
      <c r="ACJ16" s="61">
        <v>6463.4</v>
      </c>
      <c r="ACK16" s="61">
        <v>0</v>
      </c>
      <c r="ACL16" s="61">
        <v>0</v>
      </c>
      <c r="ACM16" s="61">
        <v>6463.3</v>
      </c>
      <c r="ACN16" s="61">
        <v>6463.4</v>
      </c>
      <c r="ACO16" s="61">
        <v>6463.3</v>
      </c>
      <c r="ACP16" s="61">
        <v>6463.3</v>
      </c>
      <c r="ACQ16" s="61">
        <v>6463.4</v>
      </c>
      <c r="ACR16" s="61">
        <v>6463.4</v>
      </c>
      <c r="ACS16" s="61">
        <v>6463.4</v>
      </c>
      <c r="ACT16" s="61">
        <v>6463.4</v>
      </c>
      <c r="ACU16" s="61">
        <v>2018</v>
      </c>
      <c r="ACV16" s="61">
        <v>2018</v>
      </c>
      <c r="ACW16" s="61">
        <v>10</v>
      </c>
      <c r="ACX16" s="61">
        <v>3</v>
      </c>
      <c r="ACY16" s="61">
        <v>0</v>
      </c>
      <c r="ACZ16" s="61">
        <v>0</v>
      </c>
      <c r="ADA16" s="61">
        <v>0</v>
      </c>
      <c r="ADB16" s="61">
        <v>0</v>
      </c>
      <c r="ADC16" s="61">
        <v>0</v>
      </c>
      <c r="ADD16" s="61">
        <v>0</v>
      </c>
      <c r="ADE16" s="61">
        <v>11</v>
      </c>
      <c r="ADF16" s="61">
        <v>3</v>
      </c>
      <c r="ADG16" s="61">
        <v>2018</v>
      </c>
      <c r="ADH16" s="61">
        <v>11</v>
      </c>
      <c r="ADI16" s="61">
        <v>3</v>
      </c>
      <c r="ADJ16" s="61">
        <v>2018</v>
      </c>
      <c r="ADK16" s="61">
        <v>9</v>
      </c>
      <c r="ADL16" s="61">
        <v>3</v>
      </c>
      <c r="ADM16" s="61">
        <v>2018</v>
      </c>
      <c r="ADN16" s="61">
        <v>11</v>
      </c>
      <c r="ADO16" s="61">
        <v>3</v>
      </c>
      <c r="ADP16" s="61">
        <v>2018</v>
      </c>
      <c r="ADQ16" s="61">
        <v>11</v>
      </c>
      <c r="ADR16" s="61">
        <v>3</v>
      </c>
      <c r="ADS16" s="61">
        <v>2018</v>
      </c>
      <c r="ADT16" s="61">
        <v>9</v>
      </c>
      <c r="ADU16" s="61">
        <v>3</v>
      </c>
      <c r="ADV16" s="61">
        <v>2018</v>
      </c>
      <c r="ADW16" s="61">
        <v>9</v>
      </c>
      <c r="ADX16" s="61">
        <v>3</v>
      </c>
      <c r="ADY16" s="61">
        <v>2018</v>
      </c>
      <c r="ADZ16" s="61">
        <v>11</v>
      </c>
      <c r="AEA16" s="61">
        <v>3</v>
      </c>
      <c r="AEB16" s="61">
        <v>2018</v>
      </c>
      <c r="AEC16" s="61">
        <v>9</v>
      </c>
      <c r="AED16" s="61">
        <v>3</v>
      </c>
      <c r="AEE16" s="61">
        <v>39702</v>
      </c>
      <c r="AEF16" s="61">
        <v>39641</v>
      </c>
      <c r="AEG16" s="61">
        <v>0</v>
      </c>
      <c r="AEH16" s="61">
        <v>0</v>
      </c>
      <c r="AEI16" s="61">
        <v>39703</v>
      </c>
      <c r="AEJ16" s="61">
        <v>39594</v>
      </c>
      <c r="AEK16" s="61">
        <v>39709</v>
      </c>
      <c r="AEL16" s="61">
        <v>39697</v>
      </c>
      <c r="AEM16" s="61">
        <v>39592</v>
      </c>
      <c r="AEN16" s="61">
        <v>39595</v>
      </c>
      <c r="AEO16" s="61">
        <v>39696</v>
      </c>
      <c r="AEP16" s="61">
        <v>39596</v>
      </c>
      <c r="AEQ16" s="61">
        <v>7.73</v>
      </c>
      <c r="AER16" s="61">
        <v>7.73</v>
      </c>
      <c r="AES16" s="61">
        <v>0</v>
      </c>
      <c r="AET16" s="61">
        <v>0</v>
      </c>
      <c r="AEU16" s="61">
        <v>7.73</v>
      </c>
      <c r="AEV16" s="61">
        <v>7.73</v>
      </c>
      <c r="AEW16" s="61">
        <v>7.73</v>
      </c>
      <c r="AEX16" s="61">
        <v>7.73</v>
      </c>
      <c r="AEY16" s="61">
        <v>7.73</v>
      </c>
      <c r="AEZ16" s="61">
        <v>7.73</v>
      </c>
      <c r="AFA16" s="61">
        <v>7.73</v>
      </c>
      <c r="AFB16" s="61">
        <v>7.73</v>
      </c>
      <c r="AFC16" s="61">
        <v>0</v>
      </c>
      <c r="AFD16" s="61">
        <v>0</v>
      </c>
      <c r="AFE16" s="61">
        <v>0</v>
      </c>
      <c r="AFF16" s="61">
        <v>0</v>
      </c>
      <c r="AFG16" s="61">
        <v>0</v>
      </c>
      <c r="AFH16" s="61">
        <v>0</v>
      </c>
      <c r="AFI16" s="61">
        <v>0</v>
      </c>
      <c r="AFJ16" s="61">
        <v>0</v>
      </c>
      <c r="AFK16" s="61">
        <v>0</v>
      </c>
      <c r="AFL16" s="61">
        <v>0</v>
      </c>
      <c r="AFM16" s="61">
        <v>0</v>
      </c>
      <c r="AFN16" s="61">
        <v>0</v>
      </c>
      <c r="AFO16" s="61">
        <v>0</v>
      </c>
      <c r="AFP16" s="61">
        <v>0</v>
      </c>
      <c r="AFQ16" s="61">
        <v>0</v>
      </c>
      <c r="AFR16" s="61">
        <v>0</v>
      </c>
      <c r="AFS16" s="61">
        <v>0</v>
      </c>
      <c r="AFT16" s="61">
        <v>0</v>
      </c>
      <c r="AFU16" s="61">
        <v>0</v>
      </c>
      <c r="AFV16" s="61">
        <v>0</v>
      </c>
      <c r="AFW16" s="61">
        <v>0</v>
      </c>
      <c r="AFX16" s="61">
        <v>0</v>
      </c>
      <c r="AFY16" s="61">
        <v>0</v>
      </c>
      <c r="AFZ16" s="61">
        <v>0</v>
      </c>
      <c r="AGA16" s="61">
        <v>0</v>
      </c>
      <c r="AGB16" s="61">
        <v>0</v>
      </c>
      <c r="AGC16" s="61">
        <v>0</v>
      </c>
      <c r="AGD16" s="61">
        <v>0</v>
      </c>
      <c r="AGE16" s="61">
        <v>0</v>
      </c>
      <c r="AGF16" s="61">
        <v>0</v>
      </c>
      <c r="AGG16" s="61">
        <v>0</v>
      </c>
      <c r="AGH16" s="61">
        <v>0</v>
      </c>
      <c r="AGI16" s="61">
        <v>0</v>
      </c>
      <c r="AGJ16" s="61">
        <v>0</v>
      </c>
      <c r="AGK16" s="61">
        <v>41</v>
      </c>
      <c r="AGL16" s="61">
        <v>0</v>
      </c>
      <c r="AGM16" s="61">
        <v>0</v>
      </c>
      <c r="AGN16" s="61">
        <v>-25</v>
      </c>
      <c r="AGO16" s="61">
        <v>-25</v>
      </c>
      <c r="AGP16" s="61">
        <v>-25</v>
      </c>
      <c r="AGQ16" s="61">
        <v>-25</v>
      </c>
      <c r="AGR16" s="61">
        <v>-25</v>
      </c>
      <c r="AGS16" s="61">
        <v>-25</v>
      </c>
      <c r="AGT16" s="61">
        <v>-25</v>
      </c>
      <c r="AGU16" s="61">
        <v>-25</v>
      </c>
      <c r="AGV16" s="61">
        <v>-25</v>
      </c>
      <c r="AGW16" s="61">
        <v>-25</v>
      </c>
      <c r="AGX16" s="61">
        <v>-25</v>
      </c>
      <c r="AGY16" s="61">
        <v>-25</v>
      </c>
      <c r="AGZ16" s="61">
        <v>-25</v>
      </c>
      <c r="AHA16" s="61">
        <v>-25</v>
      </c>
      <c r="AHB16" s="61">
        <v>-25</v>
      </c>
      <c r="AHC16" s="61">
        <v>-25</v>
      </c>
      <c r="AHD16" s="61">
        <v>-25</v>
      </c>
      <c r="AHE16" s="61">
        <v>-25</v>
      </c>
      <c r="AHF16" s="61">
        <v>-25</v>
      </c>
      <c r="AHG16" s="61">
        <v>-25</v>
      </c>
      <c r="AHH16" s="61">
        <v>0</v>
      </c>
      <c r="AHI16" s="61">
        <v>0</v>
      </c>
      <c r="AHJ16" s="61">
        <v>0</v>
      </c>
      <c r="AHK16" s="61">
        <v>0</v>
      </c>
      <c r="AHL16" s="61">
        <v>220</v>
      </c>
      <c r="AHM16" s="61">
        <v>300</v>
      </c>
      <c r="AHN16" s="61">
        <v>237</v>
      </c>
      <c r="AHO16" s="61">
        <v>189</v>
      </c>
      <c r="AHP16" s="61">
        <v>126</v>
      </c>
      <c r="AHQ16" s="61">
        <v>110</v>
      </c>
      <c r="AHR16" s="61">
        <v>141</v>
      </c>
      <c r="AHS16" s="61">
        <v>300</v>
      </c>
      <c r="AHT16" s="61">
        <v>174</v>
      </c>
      <c r="AHU16" s="61">
        <v>110</v>
      </c>
      <c r="AHV16" s="61">
        <v>158</v>
      </c>
      <c r="AHW16" s="61">
        <v>174</v>
      </c>
      <c r="AHX16" s="61">
        <v>158</v>
      </c>
      <c r="AHY16" s="61">
        <v>189</v>
      </c>
      <c r="AHZ16" s="61">
        <v>158</v>
      </c>
      <c r="AIA16" s="61">
        <v>158</v>
      </c>
      <c r="AIB16" s="61">
        <v>110</v>
      </c>
      <c r="AIC16" s="61">
        <v>141</v>
      </c>
      <c r="AID16" s="61">
        <v>94</v>
      </c>
      <c r="AIE16" s="61">
        <v>174</v>
      </c>
      <c r="AIF16" s="61">
        <v>0</v>
      </c>
      <c r="AIG16" s="61">
        <v>0</v>
      </c>
      <c r="AIH16" s="61">
        <v>0</v>
      </c>
      <c r="AII16" s="61">
        <v>0</v>
      </c>
      <c r="AIJ16" s="61">
        <v>0</v>
      </c>
      <c r="AIK16" s="61">
        <v>0</v>
      </c>
      <c r="AIL16" s="61">
        <v>0</v>
      </c>
      <c r="AIM16" s="61">
        <v>0</v>
      </c>
      <c r="AIN16" s="61">
        <v>0</v>
      </c>
      <c r="AIO16" s="61">
        <v>0</v>
      </c>
      <c r="AIP16" s="61">
        <v>0</v>
      </c>
      <c r="AIQ16" s="61">
        <v>0</v>
      </c>
      <c r="AIR16" s="61">
        <v>0</v>
      </c>
      <c r="AIS16" s="61">
        <v>0</v>
      </c>
      <c r="AIU16" s="61">
        <v>0</v>
      </c>
      <c r="AIV16" s="61">
        <v>0</v>
      </c>
      <c r="AIW16" s="61">
        <v>0</v>
      </c>
      <c r="AIX16" s="61">
        <v>0</v>
      </c>
      <c r="AIY16" s="61">
        <v>0</v>
      </c>
      <c r="AIZ16" s="61">
        <v>0</v>
      </c>
      <c r="AJA16" s="61">
        <v>0</v>
      </c>
      <c r="AJB16" s="61">
        <v>0</v>
      </c>
      <c r="AJC16" s="61">
        <v>0</v>
      </c>
      <c r="AJD16" s="61">
        <v>0</v>
      </c>
      <c r="AJE16" s="61">
        <v>0</v>
      </c>
      <c r="AJF16" s="61">
        <v>0</v>
      </c>
      <c r="AJG16" s="61">
        <v>0</v>
      </c>
      <c r="AJH16" s="61">
        <v>0</v>
      </c>
      <c r="AJI16" s="61">
        <v>0</v>
      </c>
      <c r="AJJ16" s="61">
        <v>0</v>
      </c>
      <c r="AJK16" s="61">
        <v>0</v>
      </c>
      <c r="AJL16" s="61">
        <v>0</v>
      </c>
      <c r="AJM16" s="61">
        <v>0</v>
      </c>
      <c r="AJN16" s="61">
        <v>0</v>
      </c>
      <c r="AJO16" s="61">
        <v>0</v>
      </c>
      <c r="AJP16" s="61">
        <v>0</v>
      </c>
      <c r="AJQ16" s="61">
        <v>0</v>
      </c>
      <c r="AJR16" s="61">
        <v>0</v>
      </c>
      <c r="AJS16" s="61">
        <v>0</v>
      </c>
      <c r="AJT16" s="61">
        <v>0</v>
      </c>
      <c r="AJU16" s="61">
        <v>0</v>
      </c>
      <c r="AJV16" s="61">
        <v>0</v>
      </c>
      <c r="AJW16" s="61">
        <v>0</v>
      </c>
      <c r="AJX16" s="61">
        <v>0</v>
      </c>
      <c r="AJY16" s="61">
        <v>0</v>
      </c>
      <c r="AJZ16" s="61">
        <v>0</v>
      </c>
      <c r="AKA16" s="61">
        <v>0</v>
      </c>
      <c r="AKB16" s="61">
        <v>0</v>
      </c>
      <c r="AKC16" s="61">
        <v>0</v>
      </c>
      <c r="AKD16" s="61">
        <v>0</v>
      </c>
      <c r="AKE16" s="61">
        <v>0</v>
      </c>
      <c r="AKF16" s="61">
        <v>0</v>
      </c>
      <c r="AKG16" s="61">
        <v>0</v>
      </c>
      <c r="AKH16" s="61">
        <v>0</v>
      </c>
      <c r="AKI16" s="61">
        <v>0</v>
      </c>
      <c r="AKJ16" s="61">
        <v>0</v>
      </c>
      <c r="AKK16" s="61">
        <v>0</v>
      </c>
      <c r="AKL16" s="61">
        <v>0</v>
      </c>
      <c r="AKM16" s="61">
        <v>280</v>
      </c>
      <c r="AKN16" s="61">
        <v>280</v>
      </c>
      <c r="AKO16" s="61">
        <v>402</v>
      </c>
      <c r="AKP16" s="61">
        <v>280</v>
      </c>
      <c r="AKQ16" s="61">
        <v>402</v>
      </c>
      <c r="AKR16" s="61">
        <v>402</v>
      </c>
      <c r="AKS16" s="61">
        <v>415</v>
      </c>
      <c r="AKT16" s="61">
        <v>378</v>
      </c>
      <c r="AKU16" s="61">
        <v>390</v>
      </c>
      <c r="AKV16" s="61">
        <v>305</v>
      </c>
      <c r="AKW16" s="61">
        <v>293</v>
      </c>
      <c r="AKX16" s="61">
        <v>415</v>
      </c>
      <c r="AKY16" s="61">
        <v>378</v>
      </c>
      <c r="AKZ16" s="61">
        <v>390</v>
      </c>
      <c r="ALA16" s="61">
        <v>317</v>
      </c>
      <c r="ALB16" s="61">
        <v>354</v>
      </c>
      <c r="ALC16" s="61">
        <v>341</v>
      </c>
      <c r="ALD16" s="61">
        <v>317</v>
      </c>
      <c r="ALE16" s="61">
        <v>280</v>
      </c>
      <c r="ALF16" s="61">
        <v>317</v>
      </c>
      <c r="ALG16" s="61">
        <v>0</v>
      </c>
      <c r="ALH16" s="61">
        <v>0</v>
      </c>
      <c r="ALI16" s="61">
        <v>0</v>
      </c>
      <c r="ALJ16" s="61">
        <v>0</v>
      </c>
      <c r="ALK16" s="61">
        <v>0</v>
      </c>
      <c r="ALL16" s="61">
        <v>4.34</v>
      </c>
      <c r="ALM16" s="61">
        <v>0</v>
      </c>
      <c r="ALN16" s="61">
        <v>0</v>
      </c>
      <c r="ALO16" s="61">
        <v>0</v>
      </c>
      <c r="ALP16" s="61">
        <v>0</v>
      </c>
      <c r="ALQ16" s="61">
        <v>7.79</v>
      </c>
      <c r="ALR16" s="61">
        <v>7.74</v>
      </c>
      <c r="ALS16" s="61">
        <v>7.75</v>
      </c>
      <c r="ALT16" s="61">
        <v>7.79</v>
      </c>
      <c r="ALU16" s="61">
        <v>7.78</v>
      </c>
      <c r="ALV16" s="61">
        <v>7.75</v>
      </c>
      <c r="ALW16" s="61">
        <v>7.68</v>
      </c>
      <c r="ALX16" s="61">
        <v>7.91</v>
      </c>
      <c r="ALY16" s="61">
        <v>7.69</v>
      </c>
      <c r="ALZ16" s="61">
        <v>7.5</v>
      </c>
      <c r="AMA16" s="61">
        <v>7.69</v>
      </c>
      <c r="AMB16" s="61">
        <v>7.56</v>
      </c>
      <c r="AMC16" s="61">
        <v>8.0500000000000007</v>
      </c>
      <c r="AMD16" s="61">
        <v>7.58</v>
      </c>
      <c r="AME16" s="61">
        <v>7.92</v>
      </c>
      <c r="AMF16" s="61">
        <v>7.62</v>
      </c>
      <c r="AMG16" s="61">
        <v>7.72</v>
      </c>
      <c r="AMH16" s="61">
        <v>8.0299999999999994</v>
      </c>
      <c r="AMI16" s="61">
        <v>7.65</v>
      </c>
      <c r="AMJ16" s="61">
        <v>7.96</v>
      </c>
      <c r="AMO16" s="61">
        <v>-0.14000000000000001</v>
      </c>
      <c r="AMP16" s="61">
        <v>-0.21</v>
      </c>
      <c r="AMQ16" s="61">
        <v>-0.12</v>
      </c>
      <c r="AMR16" s="61">
        <v>0.12</v>
      </c>
      <c r="AMS16" s="61">
        <v>-0.21</v>
      </c>
      <c r="AMT16" s="61">
        <v>-0.26</v>
      </c>
      <c r="AMU16" s="61">
        <v>-0.46</v>
      </c>
      <c r="AMV16" s="61">
        <v>-0.4</v>
      </c>
      <c r="AMW16" s="61">
        <v>-0.12</v>
      </c>
      <c r="AMX16" s="61">
        <v>-0.17</v>
      </c>
      <c r="AMY16" s="61">
        <v>0.14000000000000001</v>
      </c>
      <c r="AMZ16" s="61">
        <v>-0.35</v>
      </c>
      <c r="ANA16" s="61">
        <v>0.09</v>
      </c>
      <c r="ANB16" s="61">
        <v>-0.23</v>
      </c>
      <c r="ANC16" s="61">
        <v>0.14000000000000001</v>
      </c>
      <c r="AND16" s="61">
        <v>-0.21</v>
      </c>
      <c r="ANE16" s="61">
        <v>-0.35</v>
      </c>
      <c r="ANF16" s="61">
        <v>0.02</v>
      </c>
      <c r="ANG16" s="61">
        <v>0.02</v>
      </c>
      <c r="ANH16" s="61">
        <v>-0.05</v>
      </c>
      <c r="ANM16" s="61">
        <v>7.63</v>
      </c>
      <c r="ANN16" s="61">
        <v>7.78</v>
      </c>
      <c r="ANO16" s="61">
        <v>7.6</v>
      </c>
      <c r="ANP16" s="61">
        <v>7.85</v>
      </c>
      <c r="ANQ16" s="61">
        <v>7.83</v>
      </c>
      <c r="ANR16" s="61">
        <v>8.02</v>
      </c>
      <c r="ANS16" s="61">
        <v>7.7</v>
      </c>
      <c r="ANT16" s="61">
        <v>7.58</v>
      </c>
      <c r="ANU16" s="61">
        <v>7.94</v>
      </c>
      <c r="ANV16" s="61">
        <v>7.86</v>
      </c>
      <c r="ANW16" s="61">
        <v>7.85</v>
      </c>
      <c r="ANX16" s="61">
        <v>7.71</v>
      </c>
      <c r="ANY16" s="61">
        <v>8.08</v>
      </c>
      <c r="ANZ16" s="61">
        <v>7.77</v>
      </c>
      <c r="AOA16" s="61">
        <v>7.87</v>
      </c>
      <c r="AOB16" s="61">
        <v>7.78</v>
      </c>
      <c r="AOC16" s="61">
        <v>7.94</v>
      </c>
      <c r="AOD16" s="61">
        <v>7.61</v>
      </c>
      <c r="AOE16" s="61">
        <v>7.88</v>
      </c>
      <c r="AOF16" s="61">
        <v>7.67</v>
      </c>
      <c r="AOK16" s="61">
        <v>-0.23</v>
      </c>
      <c r="AOL16" s="61">
        <v>-0.34</v>
      </c>
      <c r="AOM16" s="61">
        <v>-0.15</v>
      </c>
      <c r="AON16" s="61">
        <v>0.12</v>
      </c>
      <c r="AOO16" s="61">
        <v>-0.27</v>
      </c>
      <c r="AOP16" s="61">
        <v>0.24</v>
      </c>
      <c r="AOQ16" s="61">
        <v>-0.4</v>
      </c>
      <c r="AOR16" s="61">
        <v>-0.33</v>
      </c>
      <c r="AOS16" s="61">
        <v>-0.15</v>
      </c>
      <c r="AOT16" s="61">
        <v>-0.16</v>
      </c>
      <c r="AOU16" s="61">
        <v>-0.33</v>
      </c>
      <c r="AOV16" s="61">
        <v>-0.31</v>
      </c>
      <c r="AOW16" s="61">
        <v>-0.03</v>
      </c>
      <c r="AOX16" s="61">
        <v>-0.28000000000000003</v>
      </c>
      <c r="AOY16" s="61">
        <v>-0.48</v>
      </c>
      <c r="AOZ16" s="61">
        <v>-0.46</v>
      </c>
      <c r="APA16" s="61">
        <v>-0.08</v>
      </c>
      <c r="APB16" s="61">
        <v>-0.28999999999999998</v>
      </c>
      <c r="APC16" s="61">
        <v>-0.32</v>
      </c>
      <c r="APD16" s="61">
        <v>-0.37</v>
      </c>
      <c r="API16" s="61">
        <v>19039.3</v>
      </c>
      <c r="APJ16" s="61">
        <v>0</v>
      </c>
      <c r="APK16" s="61">
        <v>3954.1</v>
      </c>
      <c r="APL16" s="61">
        <v>0</v>
      </c>
      <c r="APM16" s="61">
        <v>192</v>
      </c>
      <c r="APN16" s="61">
        <v>0.02</v>
      </c>
      <c r="APO16" s="61">
        <v>0.02</v>
      </c>
      <c r="APP16" s="61">
        <v>142</v>
      </c>
      <c r="APQ16" s="61">
        <v>1.04</v>
      </c>
      <c r="APR16" s="61">
        <v>1.04</v>
      </c>
      <c r="APS16" s="61">
        <v>10064</v>
      </c>
      <c r="APT16" s="61" t="s">
        <v>7682</v>
      </c>
      <c r="APU16" s="61" t="s">
        <v>7739</v>
      </c>
      <c r="APV16" s="61" t="s">
        <v>7682</v>
      </c>
      <c r="APW16" s="61" t="s">
        <v>7703</v>
      </c>
      <c r="APX16" s="61" t="s">
        <v>7702</v>
      </c>
      <c r="APY16" s="61" t="s">
        <v>7740</v>
      </c>
      <c r="APZ16" s="61" t="s">
        <v>7741</v>
      </c>
      <c r="AQA16" s="61" t="s">
        <v>7701</v>
      </c>
      <c r="AQB16" s="61" t="s">
        <v>7682</v>
      </c>
      <c r="AQC16" s="61" t="s">
        <v>7742</v>
      </c>
      <c r="AQD16" s="61" t="s">
        <v>7682</v>
      </c>
      <c r="AQE16" s="61" t="s">
        <v>7682</v>
      </c>
      <c r="AQF16" s="61" t="s">
        <v>7743</v>
      </c>
      <c r="AQG16" s="61" t="s">
        <v>7702</v>
      </c>
      <c r="AQH16" s="61" t="s">
        <v>7704</v>
      </c>
      <c r="AQI16" s="61" t="s">
        <v>7744</v>
      </c>
      <c r="AQJ16" s="61" t="s">
        <v>7745</v>
      </c>
      <c r="AQK16" s="61" t="s">
        <v>7707</v>
      </c>
      <c r="AQL16" s="61" t="s">
        <v>7682</v>
      </c>
      <c r="AQM16" s="61" t="s">
        <v>7707</v>
      </c>
      <c r="AQN16" s="61" t="s">
        <v>7746</v>
      </c>
      <c r="AQO16" s="61" t="s">
        <v>7679</v>
      </c>
      <c r="AQP16" s="61" t="s">
        <v>7679</v>
      </c>
      <c r="AQQ16" s="61" t="s">
        <v>7723</v>
      </c>
      <c r="AQR16" s="61" t="s">
        <v>7747</v>
      </c>
      <c r="AQS16" s="61" t="s">
        <v>7748</v>
      </c>
      <c r="AQT16" s="61" t="s">
        <v>7736</v>
      </c>
      <c r="AQU16" s="61" t="s">
        <v>7709</v>
      </c>
      <c r="AQV16" s="61" t="s">
        <v>7712</v>
      </c>
      <c r="AQW16" s="61" t="s">
        <v>7713</v>
      </c>
      <c r="AQX16" s="61" t="s">
        <v>19</v>
      </c>
      <c r="AQY16" s="61">
        <v>18.7</v>
      </c>
      <c r="AQZ16" s="61">
        <v>18.100000000000001</v>
      </c>
      <c r="ARA16" s="61">
        <v>19.100000000000001</v>
      </c>
      <c r="ARB16" s="61">
        <v>20.5</v>
      </c>
      <c r="ARC16" s="61">
        <v>19.5</v>
      </c>
      <c r="ARD16" s="61">
        <v>17.3</v>
      </c>
      <c r="ARE16" s="61">
        <v>17.100000000000001</v>
      </c>
      <c r="ARF16" s="61">
        <v>22.2</v>
      </c>
      <c r="ARG16" s="61">
        <v>20.2</v>
      </c>
      <c r="ARH16" s="61">
        <v>21.9</v>
      </c>
      <c r="ARI16" s="61">
        <v>17.5</v>
      </c>
      <c r="ARJ16" s="61">
        <v>18.8</v>
      </c>
      <c r="ARK16" s="61">
        <v>17.8</v>
      </c>
      <c r="ARL16" s="61">
        <v>21.4</v>
      </c>
      <c r="ARM16" s="61">
        <v>18.100000000000001</v>
      </c>
      <c r="ARN16" s="61">
        <v>20.2</v>
      </c>
      <c r="ARO16" s="61">
        <v>18.3</v>
      </c>
      <c r="ARP16" s="61">
        <v>16.399999999999999</v>
      </c>
      <c r="ARQ16" s="61">
        <v>17.8</v>
      </c>
      <c r="ARR16" s="61">
        <v>16.5</v>
      </c>
      <c r="ARS16" s="61">
        <v>17.2</v>
      </c>
      <c r="ART16" s="61">
        <v>0</v>
      </c>
      <c r="ARU16" s="61">
        <v>0</v>
      </c>
      <c r="ARV16" s="61">
        <v>0</v>
      </c>
      <c r="ARW16" s="61">
        <v>0</v>
      </c>
      <c r="ARX16" s="61">
        <v>22.2</v>
      </c>
      <c r="ARY16" s="61">
        <v>16.399999999999999</v>
      </c>
      <c r="ARZ16" s="61">
        <v>693</v>
      </c>
      <c r="ATE16" s="61">
        <v>-1</v>
      </c>
      <c r="ATF16" s="61">
        <v>3</v>
      </c>
      <c r="ATG16" s="61">
        <v>1</v>
      </c>
      <c r="ATH16" s="61" t="s">
        <v>7714</v>
      </c>
      <c r="ATI16" s="61">
        <v>1E-4</v>
      </c>
      <c r="ATJ16" s="61">
        <v>1607949461000</v>
      </c>
      <c r="ATK16" s="61">
        <v>1</v>
      </c>
      <c r="ATL16" s="61">
        <v>1</v>
      </c>
      <c r="ATM16" s="61">
        <v>0.1724</v>
      </c>
      <c r="ATN16" s="61">
        <v>1</v>
      </c>
      <c r="ATO16" s="61" t="s">
        <v>7714</v>
      </c>
      <c r="ATP16" s="61">
        <v>3222</v>
      </c>
      <c r="ATQ16" s="61">
        <v>1</v>
      </c>
      <c r="ATR16" s="61">
        <v>1607472000000</v>
      </c>
      <c r="ATS16" s="61" t="s">
        <v>7714</v>
      </c>
      <c r="ATT16" s="61" t="s">
        <v>7714</v>
      </c>
      <c r="ATU16" s="61" t="s">
        <v>7714</v>
      </c>
      <c r="ATV16" s="61">
        <v>0.06</v>
      </c>
      <c r="ATW16" s="61">
        <v>5.54</v>
      </c>
      <c r="ATX16" s="61">
        <v>17</v>
      </c>
      <c r="ATZ16" s="61">
        <v>2</v>
      </c>
      <c r="AUA16" s="61">
        <v>8.0000000000000004E-4</v>
      </c>
      <c r="AUB16" s="61">
        <v>1</v>
      </c>
      <c r="AUC16" s="61">
        <v>1</v>
      </c>
      <c r="AUD16" s="61">
        <v>1</v>
      </c>
      <c r="AUE16" s="61">
        <v>2</v>
      </c>
      <c r="AUG16" s="61">
        <v>0</v>
      </c>
      <c r="AUH16" s="61">
        <v>2105</v>
      </c>
      <c r="AUI16" s="61">
        <v>15</v>
      </c>
      <c r="AUJ16" s="61">
        <v>3.3599999999999998E-2</v>
      </c>
      <c r="AUK16" s="61">
        <v>1</v>
      </c>
      <c r="AUL16" s="61">
        <v>1607943600000</v>
      </c>
      <c r="AUM16" s="61">
        <v>2</v>
      </c>
      <c r="AUN16" s="61">
        <v>1</v>
      </c>
      <c r="AUO16" s="61">
        <v>4</v>
      </c>
      <c r="AUP16" s="61">
        <v>3.02</v>
      </c>
      <c r="AUQ16" s="61">
        <v>2.9</v>
      </c>
      <c r="AUR16" s="61">
        <v>1015634</v>
      </c>
      <c r="AUS16" s="61">
        <v>1</v>
      </c>
      <c r="AUT16" s="61">
        <v>1</v>
      </c>
      <c r="AUU16" s="61">
        <v>6221</v>
      </c>
      <c r="AUV16" s="61">
        <v>1</v>
      </c>
      <c r="AUW16" s="61">
        <v>15.4</v>
      </c>
      <c r="AUX16" s="61">
        <v>149</v>
      </c>
      <c r="AUY16" s="61">
        <v>0.05</v>
      </c>
      <c r="AUZ16" s="61">
        <v>4.0899999999999999E-2</v>
      </c>
      <c r="AVE16" s="61" t="s">
        <v>7683</v>
      </c>
      <c r="AVF16" s="61">
        <v>50</v>
      </c>
      <c r="AVK16" s="61">
        <v>6.92</v>
      </c>
      <c r="AVL16" s="61">
        <v>2</v>
      </c>
      <c r="AVM16" s="61">
        <v>2</v>
      </c>
      <c r="AVO16" s="61">
        <v>50.02</v>
      </c>
      <c r="AVP16" s="61">
        <v>50.02</v>
      </c>
      <c r="AVQ16" s="61">
        <v>50.01</v>
      </c>
      <c r="AVR16" s="61">
        <v>50.02</v>
      </c>
      <c r="AVS16" s="61">
        <v>0</v>
      </c>
      <c r="AVT16" s="61">
        <v>0</v>
      </c>
      <c r="AVU16" s="61">
        <v>0</v>
      </c>
      <c r="AVV16" s="61">
        <v>0</v>
      </c>
      <c r="AVW16" s="61">
        <v>0</v>
      </c>
      <c r="AVY16" s="61">
        <v>0</v>
      </c>
      <c r="AWA16" s="61">
        <v>0</v>
      </c>
      <c r="AWB16" s="61">
        <v>0</v>
      </c>
      <c r="AWC16" s="61">
        <v>0</v>
      </c>
      <c r="AWD16" s="61">
        <v>0</v>
      </c>
      <c r="AWE16" s="61">
        <v>0</v>
      </c>
      <c r="AWF16" s="61">
        <v>0</v>
      </c>
      <c r="AWG16" s="61">
        <v>0</v>
      </c>
      <c r="AWH16" s="61">
        <v>0</v>
      </c>
      <c r="AWJ16" s="61">
        <v>0</v>
      </c>
      <c r="AWK16" s="61">
        <v>0</v>
      </c>
      <c r="AWL16" s="61">
        <v>0</v>
      </c>
      <c r="AWM16" s="61">
        <v>0</v>
      </c>
      <c r="AWN16" s="61">
        <v>0</v>
      </c>
      <c r="AWO16" s="61">
        <v>0</v>
      </c>
      <c r="AWP16" s="61">
        <v>0</v>
      </c>
      <c r="AWQ16" s="61">
        <v>0</v>
      </c>
      <c r="AWR16" s="61">
        <v>0</v>
      </c>
      <c r="AWS16" s="61">
        <v>0</v>
      </c>
      <c r="AWT16" s="61">
        <v>1</v>
      </c>
      <c r="AXA16" s="61">
        <v>0</v>
      </c>
      <c r="AXB16" s="61">
        <v>0</v>
      </c>
      <c r="AXC16" s="61">
        <v>12</v>
      </c>
      <c r="AXD16" s="61">
        <v>5</v>
      </c>
      <c r="AXE16" s="61">
        <v>16</v>
      </c>
      <c r="AXF16" s="61">
        <v>0</v>
      </c>
      <c r="AXG16" s="61">
        <v>0</v>
      </c>
      <c r="AXH16" s="61">
        <v>8</v>
      </c>
      <c r="AXI16" s="61">
        <v>40</v>
      </c>
      <c r="AXJ16" s="61">
        <v>0</v>
      </c>
      <c r="AXL16" s="61">
        <v>20</v>
      </c>
      <c r="AXM16" s="61">
        <v>1</v>
      </c>
      <c r="AXN16" s="61">
        <v>0</v>
      </c>
      <c r="AXO16" s="61">
        <v>970</v>
      </c>
      <c r="AXP16" s="61">
        <v>40</v>
      </c>
      <c r="AXQ16" s="61">
        <v>0</v>
      </c>
      <c r="AXR16" s="61">
        <v>0</v>
      </c>
      <c r="AXS16" s="61">
        <v>0</v>
      </c>
      <c r="AXT16" s="61">
        <v>0</v>
      </c>
      <c r="AXU16" s="61">
        <v>0</v>
      </c>
      <c r="AXV16" s="61">
        <v>0</v>
      </c>
      <c r="AXW16" s="61">
        <v>0</v>
      </c>
      <c r="AXX16" s="61">
        <v>0</v>
      </c>
      <c r="AXY16" s="61">
        <v>9</v>
      </c>
      <c r="AXZ16" s="61">
        <v>0</v>
      </c>
      <c r="AYA16" s="61">
        <v>1</v>
      </c>
      <c r="AYB16" s="61">
        <v>1</v>
      </c>
      <c r="AYC16" s="61">
        <v>1</v>
      </c>
      <c r="AYD16" s="61">
        <v>1.4</v>
      </c>
      <c r="AYE16" s="61">
        <v>1.5</v>
      </c>
      <c r="AYF16" s="61">
        <v>20</v>
      </c>
      <c r="AYG16" s="61">
        <v>80</v>
      </c>
      <c r="AYH16" s="61">
        <v>60</v>
      </c>
      <c r="AYI16" s="61">
        <v>30</v>
      </c>
      <c r="AYJ16" s="61">
        <v>30</v>
      </c>
      <c r="AYK16" s="61">
        <v>60</v>
      </c>
      <c r="AYL16" s="61">
        <v>30</v>
      </c>
      <c r="AYM16" s="61">
        <v>30</v>
      </c>
      <c r="AYN16" s="61">
        <v>0</v>
      </c>
      <c r="AYO16" s="61">
        <v>2</v>
      </c>
      <c r="AYP16" s="61">
        <v>20</v>
      </c>
      <c r="AYQ16" s="61">
        <v>15</v>
      </c>
      <c r="AYR16" s="61">
        <v>80</v>
      </c>
      <c r="AYS16" s="61">
        <v>1</v>
      </c>
      <c r="AYT16" s="61">
        <v>0</v>
      </c>
      <c r="AYU16" s="61">
        <v>11</v>
      </c>
      <c r="AYV16" s="61">
        <v>1</v>
      </c>
      <c r="AYW16" s="61">
        <v>0</v>
      </c>
      <c r="AYX16" s="61">
        <v>0</v>
      </c>
      <c r="AYY16" s="61">
        <v>0</v>
      </c>
      <c r="AYZ16" s="61">
        <v>0</v>
      </c>
      <c r="AZA16" s="61">
        <v>7</v>
      </c>
      <c r="AZF16" s="61">
        <v>500</v>
      </c>
      <c r="AZG16" s="61">
        <v>7000</v>
      </c>
      <c r="AZH16" s="61">
        <v>300</v>
      </c>
      <c r="AZI16" s="61">
        <v>1150</v>
      </c>
      <c r="AZK16" s="61">
        <v>1800</v>
      </c>
      <c r="AZU16" s="61">
        <v>0</v>
      </c>
      <c r="AZZ16" s="61">
        <v>0</v>
      </c>
      <c r="BAA16" s="61">
        <v>0</v>
      </c>
      <c r="BAB16" s="61">
        <v>0</v>
      </c>
      <c r="BAC16" s="61">
        <v>0</v>
      </c>
      <c r="BAD16" s="61">
        <v>25</v>
      </c>
      <c r="BAE16" s="61">
        <v>0</v>
      </c>
      <c r="BAF16" s="61">
        <v>0</v>
      </c>
      <c r="BAG16" s="61">
        <v>2</v>
      </c>
      <c r="BAH16" s="61">
        <v>2</v>
      </c>
      <c r="BAI16" s="61">
        <v>20</v>
      </c>
      <c r="BAJ16" s="61">
        <v>25</v>
      </c>
      <c r="BAK16" s="61">
        <v>35</v>
      </c>
      <c r="BAQ16" s="61">
        <v>0</v>
      </c>
      <c r="BAR16" s="61">
        <v>0</v>
      </c>
      <c r="BAS16" s="61">
        <v>0</v>
      </c>
      <c r="BAT16" s="61">
        <v>120</v>
      </c>
      <c r="BAU16" s="61">
        <v>0</v>
      </c>
      <c r="BAV16" s="61">
        <v>2</v>
      </c>
      <c r="BAW16" s="61">
        <v>2</v>
      </c>
      <c r="BAX16" s="61">
        <v>2</v>
      </c>
      <c r="BAY16" s="61">
        <v>2</v>
      </c>
      <c r="BAZ16" s="61">
        <v>60</v>
      </c>
      <c r="BBA16" s="61">
        <v>60</v>
      </c>
      <c r="BBB16" s="61">
        <v>60</v>
      </c>
      <c r="BBC16" s="61">
        <v>60</v>
      </c>
      <c r="BBD16" s="61">
        <v>1</v>
      </c>
      <c r="BBE16" s="61">
        <v>50</v>
      </c>
      <c r="BBF16" s="61">
        <v>50</v>
      </c>
      <c r="BBH16" s="61">
        <v>0</v>
      </c>
      <c r="BBI16" s="61">
        <v>0</v>
      </c>
      <c r="BBK16" s="61">
        <v>-600</v>
      </c>
      <c r="BBL16" s="61">
        <v>-600</v>
      </c>
      <c r="BBM16" s="61">
        <v>6</v>
      </c>
      <c r="BBN16" s="61">
        <v>0</v>
      </c>
      <c r="BBO16" s="61">
        <v>50</v>
      </c>
      <c r="BBP16" s="61">
        <v>1500</v>
      </c>
      <c r="BBQ16" s="61">
        <v>5.6</v>
      </c>
      <c r="BBR16" s="61">
        <v>6.7</v>
      </c>
      <c r="BBS16" s="61">
        <v>6.9</v>
      </c>
      <c r="BBT16" s="61">
        <v>0.1</v>
      </c>
      <c r="BBU16" s="61">
        <v>3</v>
      </c>
      <c r="BBV16" s="61">
        <v>0.1</v>
      </c>
      <c r="BBW16" s="61">
        <v>0</v>
      </c>
      <c r="BBX16" s="61">
        <v>1</v>
      </c>
      <c r="BBY16" s="61">
        <v>0</v>
      </c>
      <c r="BBZ16" s="61">
        <v>500</v>
      </c>
      <c r="BCA16" s="61">
        <v>7000</v>
      </c>
      <c r="BCB16" s="61">
        <v>70</v>
      </c>
      <c r="BCC16" s="61">
        <v>-500</v>
      </c>
      <c r="BCF16" s="61">
        <v>2.5</v>
      </c>
      <c r="BCH16" s="61">
        <v>0</v>
      </c>
      <c r="BCI16" s="61">
        <v>0</v>
      </c>
      <c r="BCJ16" s="61">
        <v>0.2</v>
      </c>
      <c r="BCK16" s="61">
        <v>4.2</v>
      </c>
      <c r="BCM16" s="61">
        <v>10</v>
      </c>
      <c r="BCN16" s="61">
        <v>0</v>
      </c>
      <c r="BCR16" s="61">
        <v>0</v>
      </c>
      <c r="BCT16" s="61">
        <v>5</v>
      </c>
      <c r="BCU16" s="61">
        <v>5</v>
      </c>
      <c r="BCV16" s="61">
        <v>5</v>
      </c>
      <c r="BCW16" s="61">
        <v>5</v>
      </c>
      <c r="BCX16" s="61">
        <v>5</v>
      </c>
      <c r="BCY16" s="61">
        <v>60</v>
      </c>
      <c r="BCZ16" s="61">
        <v>28</v>
      </c>
      <c r="BDA16" s="61">
        <v>40</v>
      </c>
      <c r="BDB16" s="61">
        <v>30</v>
      </c>
      <c r="BDC16" s="61">
        <v>50</v>
      </c>
      <c r="BDD16" s="61">
        <v>180</v>
      </c>
      <c r="BDE16" s="61">
        <v>28</v>
      </c>
      <c r="BDF16" s="61">
        <v>40</v>
      </c>
      <c r="BDG16" s="61">
        <v>0</v>
      </c>
      <c r="BDH16" s="61">
        <v>100</v>
      </c>
      <c r="BDI16" s="61">
        <v>0</v>
      </c>
      <c r="BDJ16" s="61">
        <v>0</v>
      </c>
      <c r="BDK16" s="61">
        <v>100</v>
      </c>
      <c r="BDL16" s="61">
        <v>0</v>
      </c>
      <c r="BDM16" s="61">
        <v>20</v>
      </c>
      <c r="BDN16" s="61">
        <v>2</v>
      </c>
      <c r="BDO16" s="61">
        <v>0</v>
      </c>
      <c r="BDP16" s="61">
        <v>0</v>
      </c>
      <c r="BDQ16" s="61">
        <v>0</v>
      </c>
      <c r="BDR16" s="61">
        <v>0</v>
      </c>
      <c r="BDS16" s="61">
        <v>0</v>
      </c>
      <c r="BDT16" s="61">
        <v>100</v>
      </c>
      <c r="BDU16" s="61">
        <v>0</v>
      </c>
      <c r="BDV16" s="61">
        <v>0</v>
      </c>
      <c r="BDW16" s="61">
        <v>100</v>
      </c>
      <c r="BDX16" s="61">
        <v>0</v>
      </c>
      <c r="BDY16" s="61">
        <v>10</v>
      </c>
      <c r="BDZ16" s="61">
        <v>2</v>
      </c>
      <c r="BEA16" s="61">
        <v>10</v>
      </c>
      <c r="BEB16" s="61">
        <v>2</v>
      </c>
      <c r="BEC16" s="61">
        <v>1</v>
      </c>
      <c r="BED16" s="61">
        <v>1</v>
      </c>
      <c r="BEE16" s="61">
        <v>0</v>
      </c>
      <c r="BEF16" s="61">
        <v>0</v>
      </c>
      <c r="BEG16" s="61">
        <v>0</v>
      </c>
      <c r="BEH16" s="61">
        <v>100</v>
      </c>
      <c r="BEI16" s="61">
        <v>0</v>
      </c>
      <c r="BEJ16" s="61">
        <v>0</v>
      </c>
      <c r="BEK16" s="61">
        <v>100</v>
      </c>
      <c r="BEL16" s="61">
        <v>0</v>
      </c>
      <c r="BEM16" s="61">
        <v>10</v>
      </c>
      <c r="BEN16" s="61">
        <v>2</v>
      </c>
      <c r="BEO16" s="61">
        <v>10</v>
      </c>
      <c r="BEP16" s="61">
        <v>2</v>
      </c>
      <c r="BEQ16" s="61">
        <v>1</v>
      </c>
      <c r="BER16" s="61">
        <v>1</v>
      </c>
      <c r="BES16" s="61">
        <v>0</v>
      </c>
      <c r="BET16" s="61">
        <v>100</v>
      </c>
      <c r="BEU16" s="61">
        <v>10</v>
      </c>
      <c r="BEV16" s="61">
        <v>-100</v>
      </c>
      <c r="BEW16" s="61">
        <v>10</v>
      </c>
      <c r="BEX16" s="61">
        <v>250</v>
      </c>
      <c r="BEY16" s="61">
        <v>-250</v>
      </c>
      <c r="BEZ16" s="61">
        <v>0</v>
      </c>
      <c r="BFA16" s="61">
        <v>0</v>
      </c>
      <c r="BFB16" s="61">
        <v>0</v>
      </c>
      <c r="BFC16" s="61">
        <v>0</v>
      </c>
      <c r="BFD16" s="61">
        <v>0</v>
      </c>
      <c r="BFE16" s="61">
        <v>0</v>
      </c>
      <c r="BFF16" s="61">
        <v>0</v>
      </c>
      <c r="BFG16" s="61">
        <v>0</v>
      </c>
      <c r="BFH16" s="61">
        <v>0</v>
      </c>
      <c r="BFI16" s="61">
        <v>10</v>
      </c>
      <c r="BFJ16" s="61">
        <v>0</v>
      </c>
      <c r="BFK16" s="61">
        <v>4</v>
      </c>
      <c r="BFL16" s="61">
        <v>0</v>
      </c>
      <c r="BXX16" s="61">
        <v>0</v>
      </c>
      <c r="BXY16" s="61">
        <v>5</v>
      </c>
      <c r="BXZ16" s="61">
        <v>0</v>
      </c>
      <c r="BYA16" s="61">
        <v>0</v>
      </c>
      <c r="BYB16" s="61">
        <v>0</v>
      </c>
      <c r="BYC16" s="61">
        <v>0</v>
      </c>
      <c r="BYD16" s="61">
        <v>0</v>
      </c>
      <c r="BYE16" s="61">
        <v>0</v>
      </c>
      <c r="BYF16" s="61">
        <v>2</v>
      </c>
      <c r="BYG16" s="61">
        <v>0</v>
      </c>
      <c r="BYH16" s="61">
        <v>0</v>
      </c>
      <c r="BYI16" s="61">
        <v>0</v>
      </c>
      <c r="BYJ16" s="61">
        <v>0</v>
      </c>
      <c r="BYK16" s="61">
        <v>0</v>
      </c>
      <c r="BYL16" s="61">
        <v>0</v>
      </c>
      <c r="BYM16" s="61">
        <v>2</v>
      </c>
      <c r="BYN16" s="61">
        <v>0</v>
      </c>
      <c r="BYO16" s="61">
        <v>0</v>
      </c>
      <c r="BYP16" s="61">
        <v>0</v>
      </c>
      <c r="BYQ16" s="61">
        <v>0</v>
      </c>
      <c r="BYR16" s="61">
        <v>0</v>
      </c>
      <c r="BYS16" s="61">
        <v>0</v>
      </c>
      <c r="BYT16" s="61">
        <v>2</v>
      </c>
      <c r="BYU16" s="61">
        <v>0</v>
      </c>
      <c r="BYV16" s="61">
        <v>0</v>
      </c>
      <c r="BYW16" s="61">
        <v>0</v>
      </c>
      <c r="BYX16" s="61">
        <v>0</v>
      </c>
      <c r="BYY16" s="61">
        <v>0</v>
      </c>
      <c r="BYZ16" s="61">
        <v>0</v>
      </c>
      <c r="BZA16" s="61">
        <v>2</v>
      </c>
      <c r="BZB16" s="61">
        <v>0</v>
      </c>
      <c r="BZC16" s="61">
        <v>0</v>
      </c>
      <c r="BZD16" s="61">
        <v>0</v>
      </c>
      <c r="BZE16" s="61">
        <v>0</v>
      </c>
      <c r="BZF16" s="61">
        <v>0</v>
      </c>
      <c r="BZG16" s="61">
        <v>0</v>
      </c>
      <c r="BZH16" s="61">
        <v>2</v>
      </c>
      <c r="BZI16" s="61">
        <v>0</v>
      </c>
      <c r="BZJ16" s="61">
        <v>0</v>
      </c>
      <c r="BZK16" s="61">
        <v>0</v>
      </c>
      <c r="BZL16" s="61">
        <v>0</v>
      </c>
      <c r="BZM16" s="61">
        <v>0</v>
      </c>
      <c r="BZN16" s="61">
        <v>0</v>
      </c>
      <c r="BZO16" s="61">
        <v>2</v>
      </c>
      <c r="BZP16" s="61">
        <v>0</v>
      </c>
      <c r="BZQ16" s="61">
        <v>0</v>
      </c>
      <c r="BZR16" s="61">
        <v>0</v>
      </c>
      <c r="BZS16" s="61">
        <v>0</v>
      </c>
      <c r="BZT16" s="61">
        <v>0</v>
      </c>
      <c r="BZU16" s="61">
        <v>1</v>
      </c>
      <c r="BZV16" s="61">
        <v>0</v>
      </c>
      <c r="BZW16" s="61">
        <v>0</v>
      </c>
      <c r="BZX16" s="61">
        <v>2</v>
      </c>
      <c r="BZY16" s="61">
        <v>0</v>
      </c>
      <c r="BZZ16" s="61">
        <v>0</v>
      </c>
      <c r="CAA16" s="61">
        <v>0</v>
      </c>
      <c r="CAB16" s="61">
        <v>0</v>
      </c>
      <c r="CAC16" s="61">
        <v>0</v>
      </c>
      <c r="CAD16" s="61">
        <v>6</v>
      </c>
      <c r="CAE16" s="61">
        <v>0</v>
      </c>
      <c r="CAF16" s="61">
        <v>1</v>
      </c>
      <c r="CAG16" s="61">
        <v>0</v>
      </c>
      <c r="CAH16" s="61">
        <v>0</v>
      </c>
      <c r="CAI16" s="61">
        <v>2</v>
      </c>
      <c r="CAJ16" s="61">
        <v>0</v>
      </c>
      <c r="CAK16" s="61">
        <v>0</v>
      </c>
      <c r="CAL16" s="61">
        <v>0</v>
      </c>
      <c r="CAM16" s="61">
        <v>0</v>
      </c>
      <c r="CAN16" s="61">
        <v>0</v>
      </c>
      <c r="CAO16" s="61">
        <v>400</v>
      </c>
      <c r="CAP16" s="61">
        <v>0</v>
      </c>
      <c r="CAQ16" s="61">
        <v>1</v>
      </c>
      <c r="CAR16" s="61">
        <v>0</v>
      </c>
      <c r="CAS16" s="61">
        <v>0</v>
      </c>
      <c r="CAT16" s="61">
        <v>3</v>
      </c>
      <c r="CAU16" s="61">
        <v>0</v>
      </c>
      <c r="CAV16" s="61">
        <v>0</v>
      </c>
      <c r="CAW16" s="61">
        <v>0</v>
      </c>
      <c r="CAX16" s="61">
        <v>0</v>
      </c>
      <c r="CAY16" s="61">
        <v>0</v>
      </c>
      <c r="CAZ16" s="61">
        <v>30</v>
      </c>
      <c r="CBA16" s="61">
        <v>0</v>
      </c>
      <c r="CBB16" s="61">
        <v>0</v>
      </c>
      <c r="CBC16" s="61">
        <v>5</v>
      </c>
      <c r="CBD16" s="61">
        <v>0</v>
      </c>
      <c r="CBE16" s="61">
        <v>0</v>
      </c>
      <c r="CBF16" s="61">
        <v>0</v>
      </c>
      <c r="CBG16" s="61">
        <v>0</v>
      </c>
      <c r="CBH16" s="61">
        <v>0</v>
      </c>
      <c r="CBI16" s="61">
        <v>1</v>
      </c>
      <c r="CBJ16" s="61">
        <v>0</v>
      </c>
      <c r="CBK16" s="61">
        <v>0</v>
      </c>
      <c r="CBL16" s="61">
        <v>3</v>
      </c>
      <c r="CBM16" s="61">
        <v>0</v>
      </c>
      <c r="CBN16" s="61">
        <v>0</v>
      </c>
      <c r="CBO16" s="61">
        <v>0</v>
      </c>
      <c r="CBP16" s="61">
        <v>0</v>
      </c>
      <c r="CBQ16" s="61">
        <v>0</v>
      </c>
      <c r="CBR16" s="61">
        <v>30</v>
      </c>
      <c r="CBS16" s="61">
        <v>0</v>
      </c>
      <c r="CBT16" s="61">
        <v>1</v>
      </c>
      <c r="CBU16" s="61">
        <v>0</v>
      </c>
      <c r="CBV16" s="61">
        <v>0</v>
      </c>
      <c r="CBW16" s="61">
        <v>3</v>
      </c>
      <c r="CBX16" s="61">
        <v>0</v>
      </c>
      <c r="CBY16" s="61">
        <v>0</v>
      </c>
      <c r="CBZ16" s="61">
        <v>0</v>
      </c>
      <c r="CCA16" s="61">
        <v>0</v>
      </c>
      <c r="CCB16" s="61">
        <v>0</v>
      </c>
      <c r="CCC16" s="61">
        <v>30</v>
      </c>
      <c r="CCD16" s="61">
        <v>0</v>
      </c>
      <c r="CCE16" s="61">
        <v>0</v>
      </c>
      <c r="CCF16" s="61">
        <v>0</v>
      </c>
      <c r="CCG16" s="61">
        <v>0</v>
      </c>
      <c r="CCH16" s="61">
        <v>0</v>
      </c>
      <c r="CCI16" s="61">
        <v>0</v>
      </c>
      <c r="CCJ16" s="61">
        <v>0</v>
      </c>
      <c r="CCK16" s="61">
        <v>0</v>
      </c>
      <c r="CCL16" s="61">
        <v>0</v>
      </c>
      <c r="CCM16" s="61">
        <v>0</v>
      </c>
      <c r="CCN16" s="61">
        <v>0</v>
      </c>
      <c r="CCO16" s="61">
        <v>0</v>
      </c>
      <c r="CCP16" s="61">
        <v>0</v>
      </c>
      <c r="CCQ16" s="61">
        <v>0</v>
      </c>
      <c r="CCR16" s="61">
        <v>0</v>
      </c>
      <c r="CCS16" s="61">
        <v>0</v>
      </c>
      <c r="CCT16" s="61">
        <v>0</v>
      </c>
      <c r="CCU16" s="61">
        <v>0</v>
      </c>
      <c r="CCV16" s="61">
        <v>0</v>
      </c>
      <c r="CCW16" s="61">
        <v>0</v>
      </c>
      <c r="CCX16" s="61">
        <v>0</v>
      </c>
      <c r="CCY16" s="61">
        <v>0</v>
      </c>
      <c r="CCZ16" s="61">
        <v>0</v>
      </c>
      <c r="CDA16" s="61">
        <v>0</v>
      </c>
      <c r="CDB16" s="61">
        <v>0</v>
      </c>
      <c r="CDC16" s="61">
        <v>0</v>
      </c>
      <c r="CDD16" s="61">
        <v>0</v>
      </c>
      <c r="CDE16" s="61">
        <v>0</v>
      </c>
      <c r="CDF16" s="61">
        <v>0</v>
      </c>
      <c r="CDG16" s="61">
        <v>0</v>
      </c>
      <c r="CDH16" s="61">
        <v>0</v>
      </c>
      <c r="CDI16" s="61">
        <v>0</v>
      </c>
      <c r="CDJ16" s="61">
        <v>0</v>
      </c>
      <c r="CDK16" s="61">
        <v>0</v>
      </c>
      <c r="CDL16" s="61">
        <v>0</v>
      </c>
      <c r="CDM16" s="61">
        <v>0</v>
      </c>
      <c r="CDN16" s="61">
        <v>0</v>
      </c>
      <c r="CDO16" s="61">
        <v>0</v>
      </c>
      <c r="CDP16" s="61">
        <v>0</v>
      </c>
      <c r="CDQ16" s="61">
        <v>0</v>
      </c>
      <c r="CDR16" s="61">
        <v>0</v>
      </c>
      <c r="CDS16" s="61">
        <v>0</v>
      </c>
      <c r="CDT16" s="61">
        <v>0</v>
      </c>
      <c r="CDU16" s="61">
        <v>0</v>
      </c>
      <c r="CDV16" s="61">
        <v>0</v>
      </c>
      <c r="CDW16" s="61">
        <v>0</v>
      </c>
      <c r="CDX16" s="61">
        <v>0</v>
      </c>
      <c r="CDY16" s="61">
        <v>0</v>
      </c>
      <c r="CDZ16" s="61">
        <v>0</v>
      </c>
      <c r="CEA16" s="61">
        <v>0</v>
      </c>
      <c r="CEB16" s="61">
        <v>0</v>
      </c>
      <c r="CEC16" s="61">
        <v>0</v>
      </c>
      <c r="CED16" s="61">
        <v>0</v>
      </c>
      <c r="CEE16" s="61">
        <v>0</v>
      </c>
      <c r="CEF16" s="61">
        <v>0</v>
      </c>
      <c r="CEG16" s="61">
        <v>0</v>
      </c>
      <c r="CEH16" s="61">
        <v>0</v>
      </c>
      <c r="CEI16" s="61">
        <v>0</v>
      </c>
      <c r="CEJ16" s="61">
        <v>0</v>
      </c>
      <c r="CEK16" s="61">
        <v>0</v>
      </c>
      <c r="CEL16" s="61">
        <v>0</v>
      </c>
      <c r="CEM16" s="61">
        <v>0</v>
      </c>
      <c r="CEN16" s="61">
        <v>0</v>
      </c>
      <c r="CEO16" s="61">
        <v>0</v>
      </c>
      <c r="CEP16" s="61">
        <v>0</v>
      </c>
      <c r="CEQ16" s="61">
        <v>0</v>
      </c>
      <c r="CER16" s="61">
        <v>0</v>
      </c>
      <c r="CES16" s="61">
        <v>0</v>
      </c>
      <c r="CET16" s="61">
        <v>0</v>
      </c>
      <c r="CEU16" s="61">
        <v>0</v>
      </c>
      <c r="CEV16" s="61">
        <v>0</v>
      </c>
      <c r="CEW16" s="61">
        <v>0</v>
      </c>
      <c r="CEX16" s="61">
        <v>0</v>
      </c>
      <c r="CEY16" s="61">
        <v>0</v>
      </c>
      <c r="CEZ16" s="61">
        <v>0</v>
      </c>
      <c r="CFA16" s="61">
        <v>0</v>
      </c>
      <c r="CFB16" s="61">
        <v>0</v>
      </c>
      <c r="CFC16" s="61">
        <v>0</v>
      </c>
      <c r="CFD16" s="61">
        <v>0</v>
      </c>
      <c r="CFE16" s="61">
        <v>0</v>
      </c>
      <c r="CFF16" s="61">
        <v>0</v>
      </c>
      <c r="CFG16" s="61">
        <v>0</v>
      </c>
      <c r="CFH16" s="61">
        <v>0</v>
      </c>
      <c r="CFI16" s="61">
        <v>0</v>
      </c>
      <c r="CFJ16" s="61">
        <v>0</v>
      </c>
      <c r="CFK16" s="61">
        <v>0</v>
      </c>
      <c r="CFL16" s="61">
        <v>0</v>
      </c>
      <c r="CFM16" s="61">
        <v>0</v>
      </c>
      <c r="CFN16" s="61">
        <v>0</v>
      </c>
      <c r="CFO16" s="61">
        <v>0</v>
      </c>
      <c r="CFP16" s="61">
        <v>5</v>
      </c>
      <c r="CFQ16" s="61">
        <v>0</v>
      </c>
      <c r="CFR16" s="61">
        <v>0</v>
      </c>
      <c r="CFS16" s="61">
        <v>0</v>
      </c>
      <c r="CFT16" s="61">
        <v>0</v>
      </c>
      <c r="CFU16" s="61">
        <v>0</v>
      </c>
      <c r="CFV16" s="61">
        <v>0</v>
      </c>
      <c r="CFW16" s="61">
        <v>0</v>
      </c>
      <c r="CFX16" s="61">
        <v>0</v>
      </c>
      <c r="CFY16" s="61">
        <v>0</v>
      </c>
      <c r="CFZ16" s="61">
        <v>0</v>
      </c>
      <c r="CGA16" s="61">
        <v>0</v>
      </c>
      <c r="CGB16" s="61">
        <v>0</v>
      </c>
      <c r="CGC16" s="61">
        <v>0</v>
      </c>
      <c r="CGD16" s="61">
        <v>0</v>
      </c>
      <c r="CGE16" s="61">
        <v>0</v>
      </c>
      <c r="CGF16" s="61">
        <v>0</v>
      </c>
      <c r="CGG16" s="61">
        <v>0</v>
      </c>
      <c r="CGH16" s="61">
        <v>0</v>
      </c>
      <c r="CGI16" s="61">
        <v>0</v>
      </c>
      <c r="CGJ16" s="61">
        <v>0</v>
      </c>
      <c r="CGK16" s="61">
        <v>0</v>
      </c>
      <c r="CGL16" s="61">
        <v>0</v>
      </c>
      <c r="CGM16" s="61">
        <v>0</v>
      </c>
      <c r="CGN16" s="61">
        <v>0</v>
      </c>
      <c r="CGO16" s="61">
        <v>0</v>
      </c>
      <c r="CGP16" s="61">
        <v>0</v>
      </c>
      <c r="CGQ16" s="61">
        <v>0</v>
      </c>
      <c r="CGR16" s="61">
        <v>0</v>
      </c>
      <c r="CGS16" s="61">
        <v>0</v>
      </c>
      <c r="CGT16" s="61">
        <v>0</v>
      </c>
      <c r="CGU16" s="61">
        <v>0</v>
      </c>
      <c r="CGV16" s="61">
        <v>0</v>
      </c>
      <c r="CGW16" s="61">
        <v>0</v>
      </c>
      <c r="CGX16" s="61">
        <v>0</v>
      </c>
      <c r="CGY16" s="61">
        <v>0</v>
      </c>
      <c r="CGZ16" s="61">
        <v>0</v>
      </c>
      <c r="CHA16" s="61">
        <v>0</v>
      </c>
      <c r="CHB16" s="61">
        <v>0</v>
      </c>
      <c r="CHC16" s="61">
        <v>0</v>
      </c>
      <c r="CHD16" s="61">
        <v>0</v>
      </c>
      <c r="CHE16" s="61">
        <v>0</v>
      </c>
      <c r="CHF16" s="61">
        <v>0</v>
      </c>
      <c r="CHG16" s="61">
        <v>0</v>
      </c>
      <c r="CHH16" s="61">
        <v>0</v>
      </c>
      <c r="CHI16" s="61">
        <v>0</v>
      </c>
      <c r="CHJ16" s="61">
        <v>0</v>
      </c>
      <c r="CHK16" s="61">
        <v>0</v>
      </c>
      <c r="CHL16" s="61">
        <v>0</v>
      </c>
      <c r="CHM16" s="61">
        <v>0</v>
      </c>
      <c r="CHN16" s="61">
        <v>0</v>
      </c>
      <c r="CHO16" s="61">
        <v>0</v>
      </c>
      <c r="CHP16" s="61">
        <v>0</v>
      </c>
      <c r="CHQ16" s="61">
        <v>0</v>
      </c>
      <c r="CHR16" s="61">
        <v>0</v>
      </c>
      <c r="CHS16" s="61">
        <v>0</v>
      </c>
      <c r="CHT16" s="61">
        <v>0</v>
      </c>
      <c r="CHU16" s="61">
        <v>0</v>
      </c>
      <c r="CHV16" s="61">
        <v>0</v>
      </c>
      <c r="CHW16" s="61">
        <v>0</v>
      </c>
      <c r="CHX16" s="61">
        <v>0</v>
      </c>
      <c r="CHY16" s="61">
        <v>0</v>
      </c>
      <c r="CHZ16" s="61">
        <v>0</v>
      </c>
      <c r="CIA16" s="61">
        <v>0</v>
      </c>
      <c r="CIB16" s="61">
        <v>0</v>
      </c>
      <c r="CIC16" s="61">
        <v>0</v>
      </c>
      <c r="CID16" s="61">
        <v>0</v>
      </c>
      <c r="CIE16" s="61">
        <v>0</v>
      </c>
      <c r="CIF16" s="61">
        <v>0</v>
      </c>
      <c r="CIG16" s="61">
        <v>0</v>
      </c>
      <c r="CIH16" s="61">
        <v>0</v>
      </c>
      <c r="CII16" s="61">
        <v>0</v>
      </c>
      <c r="CIJ16" s="61">
        <v>0</v>
      </c>
      <c r="CIK16" s="61">
        <v>0</v>
      </c>
      <c r="CIL16" s="61">
        <v>0</v>
      </c>
      <c r="CIM16" s="61">
        <v>0</v>
      </c>
      <c r="CIN16" s="61">
        <v>0</v>
      </c>
      <c r="CIO16" s="61">
        <v>0</v>
      </c>
      <c r="CIP16" s="61">
        <v>0</v>
      </c>
      <c r="CIQ16" s="61">
        <v>0</v>
      </c>
      <c r="CIR16" s="61">
        <v>0</v>
      </c>
      <c r="CIS16" s="61">
        <v>0</v>
      </c>
      <c r="CIT16" s="61">
        <v>0</v>
      </c>
      <c r="CIU16" s="61">
        <v>0</v>
      </c>
      <c r="CIV16" s="61">
        <v>0</v>
      </c>
      <c r="CIW16" s="61">
        <v>0</v>
      </c>
      <c r="CIX16" s="61">
        <v>0</v>
      </c>
      <c r="CIY16" s="61">
        <v>0</v>
      </c>
      <c r="CIZ16" s="61">
        <v>0</v>
      </c>
      <c r="CJA16" s="61">
        <v>0</v>
      </c>
      <c r="CJB16" s="61">
        <v>0</v>
      </c>
      <c r="CJC16" s="61">
        <v>0</v>
      </c>
      <c r="CJD16" s="61">
        <v>0</v>
      </c>
      <c r="CJE16" s="61">
        <v>0</v>
      </c>
      <c r="CJF16" s="61">
        <v>0</v>
      </c>
      <c r="CJG16" s="61">
        <v>0</v>
      </c>
      <c r="CJH16" s="61">
        <v>0</v>
      </c>
      <c r="CJI16" s="61">
        <v>0</v>
      </c>
      <c r="CJJ16" s="61">
        <v>0</v>
      </c>
      <c r="CJK16" s="61">
        <v>0</v>
      </c>
      <c r="CJL16" s="61">
        <v>0</v>
      </c>
      <c r="CJM16" s="61">
        <v>0</v>
      </c>
      <c r="CJN16" s="61">
        <v>0</v>
      </c>
      <c r="CJO16" s="61">
        <v>0</v>
      </c>
      <c r="CJP16" s="61">
        <v>0</v>
      </c>
      <c r="CJQ16" s="61">
        <v>0</v>
      </c>
      <c r="CJR16" s="61">
        <v>0</v>
      </c>
      <c r="CJS16" s="61">
        <v>0</v>
      </c>
      <c r="CJT16" s="61">
        <v>0</v>
      </c>
      <c r="CJU16" s="61">
        <v>0</v>
      </c>
      <c r="CJV16" s="61">
        <v>0</v>
      </c>
      <c r="CJW16" s="61">
        <v>0</v>
      </c>
      <c r="CJX16" s="61">
        <v>0</v>
      </c>
      <c r="CJY16" s="61">
        <v>0</v>
      </c>
      <c r="CJZ16" s="61">
        <v>0</v>
      </c>
      <c r="CKA16" s="61">
        <v>0</v>
      </c>
      <c r="CKB16" s="61">
        <v>0</v>
      </c>
      <c r="CKC16" s="61">
        <v>5</v>
      </c>
      <c r="CKD16" s="61">
        <v>0</v>
      </c>
      <c r="CKE16" s="61">
        <v>0</v>
      </c>
      <c r="CKF16" s="61">
        <v>0</v>
      </c>
      <c r="CKG16" s="61">
        <v>0</v>
      </c>
      <c r="CKH16" s="61">
        <v>0</v>
      </c>
      <c r="CKI16" s="61">
        <v>0</v>
      </c>
      <c r="CKJ16" s="61">
        <v>0</v>
      </c>
      <c r="CKK16" s="61">
        <v>0</v>
      </c>
      <c r="CKL16" s="61">
        <v>0</v>
      </c>
      <c r="CKM16" s="61">
        <v>0</v>
      </c>
      <c r="CKN16" s="61">
        <v>0</v>
      </c>
      <c r="CKO16" s="61">
        <v>0</v>
      </c>
      <c r="CKP16" s="61">
        <v>0</v>
      </c>
      <c r="CKQ16" s="61">
        <v>0</v>
      </c>
      <c r="CKR16" s="61">
        <v>0</v>
      </c>
      <c r="CKS16" s="61">
        <v>0</v>
      </c>
      <c r="CKT16" s="61">
        <v>0</v>
      </c>
      <c r="CKU16" s="61">
        <v>0</v>
      </c>
      <c r="CKV16" s="61">
        <v>0</v>
      </c>
      <c r="CKW16" s="61">
        <v>0</v>
      </c>
      <c r="CKX16" s="61">
        <v>0</v>
      </c>
      <c r="CKY16" s="61">
        <v>0</v>
      </c>
      <c r="CKZ16" s="61">
        <v>0</v>
      </c>
      <c r="CLA16" s="61">
        <v>0</v>
      </c>
      <c r="CLB16" s="61">
        <v>0</v>
      </c>
      <c r="CLC16" s="61">
        <v>0</v>
      </c>
      <c r="CLD16" s="61">
        <v>0</v>
      </c>
      <c r="CLE16" s="61">
        <v>0</v>
      </c>
      <c r="CLF16" s="61">
        <v>0</v>
      </c>
      <c r="CLG16" s="61">
        <v>0</v>
      </c>
      <c r="CLH16" s="61">
        <v>0</v>
      </c>
      <c r="CLI16" s="61">
        <v>0</v>
      </c>
      <c r="CLJ16" s="61">
        <v>0</v>
      </c>
      <c r="CLK16" s="61">
        <v>0</v>
      </c>
      <c r="CLL16" s="61">
        <v>0</v>
      </c>
      <c r="CLM16" s="61">
        <v>0</v>
      </c>
      <c r="CLN16" s="61">
        <v>0</v>
      </c>
      <c r="CLO16" s="61">
        <v>0</v>
      </c>
      <c r="CLP16" s="61">
        <v>0</v>
      </c>
      <c r="CLQ16" s="61">
        <v>0</v>
      </c>
      <c r="CLR16" s="61">
        <v>0</v>
      </c>
      <c r="CLS16" s="61">
        <v>0</v>
      </c>
      <c r="CLT16" s="61">
        <v>0</v>
      </c>
      <c r="CLU16" s="61">
        <v>0</v>
      </c>
      <c r="CLV16" s="61">
        <v>0</v>
      </c>
      <c r="CLW16" s="61">
        <v>0</v>
      </c>
      <c r="CLX16" s="61">
        <v>0</v>
      </c>
      <c r="CLY16" s="61">
        <v>0</v>
      </c>
      <c r="CLZ16" s="61">
        <v>0</v>
      </c>
      <c r="CMA16" s="61">
        <v>0</v>
      </c>
      <c r="CMB16" s="61">
        <v>0</v>
      </c>
      <c r="CMC16" s="61">
        <v>0</v>
      </c>
      <c r="CMD16" s="61">
        <v>0</v>
      </c>
      <c r="CME16" s="61">
        <v>0</v>
      </c>
      <c r="CMF16" s="61">
        <v>0</v>
      </c>
      <c r="CMG16" s="61">
        <v>0</v>
      </c>
      <c r="CMH16" s="61">
        <v>0</v>
      </c>
      <c r="CMI16" s="61">
        <v>0</v>
      </c>
      <c r="CMJ16" s="61">
        <v>0</v>
      </c>
      <c r="CMK16" s="61">
        <v>0</v>
      </c>
      <c r="CML16" s="61">
        <v>0</v>
      </c>
      <c r="CMM16" s="61">
        <v>0</v>
      </c>
      <c r="CMN16" s="61">
        <v>0</v>
      </c>
      <c r="CMO16" s="61">
        <v>0</v>
      </c>
      <c r="CMP16" s="61">
        <v>0</v>
      </c>
      <c r="CMQ16" s="61">
        <v>0</v>
      </c>
      <c r="CMR16" s="61">
        <v>0</v>
      </c>
      <c r="CMS16" s="61">
        <v>0</v>
      </c>
      <c r="CMT16" s="61">
        <v>0</v>
      </c>
      <c r="CMU16" s="61">
        <v>0</v>
      </c>
      <c r="CMV16" s="61">
        <v>0</v>
      </c>
      <c r="CMW16" s="61">
        <v>0</v>
      </c>
      <c r="CMX16" s="61">
        <v>0</v>
      </c>
      <c r="CMY16" s="61">
        <v>0</v>
      </c>
      <c r="CMZ16" s="61">
        <v>0</v>
      </c>
      <c r="CNA16" s="61">
        <v>0</v>
      </c>
      <c r="CNB16" s="61">
        <v>0</v>
      </c>
      <c r="CNC16" s="61">
        <v>0</v>
      </c>
      <c r="CND16" s="61">
        <v>0</v>
      </c>
      <c r="CNE16" s="61">
        <v>0</v>
      </c>
      <c r="CNF16" s="61">
        <v>0</v>
      </c>
      <c r="CNG16" s="61">
        <v>0</v>
      </c>
      <c r="CNH16" s="61">
        <v>0</v>
      </c>
      <c r="CNI16" s="61">
        <v>0</v>
      </c>
      <c r="CNJ16" s="61">
        <v>0</v>
      </c>
      <c r="CNK16" s="61">
        <v>0</v>
      </c>
      <c r="CNL16" s="61">
        <v>0</v>
      </c>
      <c r="CNM16" s="61">
        <v>0</v>
      </c>
      <c r="CNN16" s="61">
        <v>0</v>
      </c>
      <c r="CNO16" s="61">
        <v>0</v>
      </c>
      <c r="CNP16" s="61">
        <v>0</v>
      </c>
      <c r="CNQ16" s="61">
        <v>0</v>
      </c>
      <c r="CNR16" s="61">
        <v>0</v>
      </c>
      <c r="CNS16" s="61">
        <v>0</v>
      </c>
      <c r="CNT16" s="61">
        <v>0</v>
      </c>
      <c r="CNU16" s="61">
        <v>0</v>
      </c>
      <c r="CNV16" s="61">
        <v>0</v>
      </c>
      <c r="CNW16" s="61">
        <v>0</v>
      </c>
      <c r="CNX16" s="61">
        <v>0</v>
      </c>
      <c r="CNY16" s="61">
        <v>0</v>
      </c>
      <c r="CNZ16" s="61">
        <v>0</v>
      </c>
      <c r="COA16" s="61">
        <v>0</v>
      </c>
      <c r="COB16" s="61">
        <v>0</v>
      </c>
      <c r="COC16" s="61">
        <v>0</v>
      </c>
      <c r="COD16" s="61">
        <v>0</v>
      </c>
      <c r="COE16" s="61">
        <v>0</v>
      </c>
      <c r="COF16" s="61">
        <v>0</v>
      </c>
      <c r="COG16" s="61">
        <v>0</v>
      </c>
      <c r="COH16" s="61">
        <v>0</v>
      </c>
      <c r="COI16" s="61">
        <v>0</v>
      </c>
      <c r="COJ16" s="61">
        <v>0</v>
      </c>
      <c r="COK16" s="61">
        <v>0</v>
      </c>
      <c r="COL16" s="61">
        <v>0</v>
      </c>
      <c r="COM16" s="61">
        <v>0</v>
      </c>
      <c r="CON16" s="61">
        <v>0</v>
      </c>
      <c r="COO16" s="61">
        <v>0</v>
      </c>
      <c r="COP16" s="61">
        <v>5</v>
      </c>
      <c r="COQ16" s="61">
        <v>0</v>
      </c>
      <c r="COR16" s="61">
        <v>0</v>
      </c>
      <c r="COS16" s="61">
        <v>0</v>
      </c>
      <c r="COT16" s="61">
        <v>0</v>
      </c>
      <c r="COU16" s="61">
        <v>0</v>
      </c>
      <c r="COV16" s="61">
        <v>0</v>
      </c>
      <c r="COW16" s="61">
        <v>0</v>
      </c>
      <c r="COX16" s="61">
        <v>0</v>
      </c>
      <c r="COY16" s="61">
        <v>0</v>
      </c>
      <c r="COZ16" s="61">
        <v>0</v>
      </c>
      <c r="CPA16" s="61">
        <v>0</v>
      </c>
      <c r="CPB16" s="61">
        <v>0</v>
      </c>
      <c r="CPC16" s="61">
        <v>0</v>
      </c>
      <c r="CPD16" s="61">
        <v>0</v>
      </c>
      <c r="CPE16" s="61">
        <v>0</v>
      </c>
      <c r="CPF16" s="61">
        <v>0</v>
      </c>
      <c r="CPG16" s="61">
        <v>0</v>
      </c>
      <c r="CPH16" s="61">
        <v>0</v>
      </c>
      <c r="CPI16" s="61">
        <v>0</v>
      </c>
      <c r="CPJ16" s="61">
        <v>0</v>
      </c>
      <c r="CPK16" s="61">
        <v>0</v>
      </c>
      <c r="CPL16" s="61">
        <v>0</v>
      </c>
      <c r="CPM16" s="61">
        <v>0</v>
      </c>
      <c r="CPN16" s="61">
        <v>0</v>
      </c>
      <c r="CPO16" s="61">
        <v>0</v>
      </c>
      <c r="CPP16" s="61">
        <v>0</v>
      </c>
      <c r="CPQ16" s="61">
        <v>0</v>
      </c>
      <c r="CPR16" s="61">
        <v>0</v>
      </c>
      <c r="CPS16" s="61">
        <v>0</v>
      </c>
      <c r="CPT16" s="61">
        <v>0</v>
      </c>
      <c r="CPU16" s="61">
        <v>0</v>
      </c>
      <c r="CPV16" s="61">
        <v>0</v>
      </c>
      <c r="CPW16" s="61">
        <v>0</v>
      </c>
      <c r="CPX16" s="61">
        <v>0</v>
      </c>
      <c r="CPY16" s="61">
        <v>0</v>
      </c>
      <c r="CPZ16" s="61">
        <v>0</v>
      </c>
      <c r="CQA16" s="61">
        <v>0</v>
      </c>
      <c r="CQB16" s="61">
        <v>0</v>
      </c>
      <c r="CQC16" s="61">
        <v>0</v>
      </c>
      <c r="CQD16" s="61">
        <v>0</v>
      </c>
      <c r="CQE16" s="61">
        <v>0</v>
      </c>
      <c r="CQF16" s="61">
        <v>0</v>
      </c>
      <c r="CQG16" s="61">
        <v>0</v>
      </c>
      <c r="CQH16" s="61">
        <v>0</v>
      </c>
      <c r="CQI16" s="61">
        <v>0</v>
      </c>
      <c r="CQJ16" s="61">
        <v>0</v>
      </c>
      <c r="CQK16" s="61">
        <v>0</v>
      </c>
      <c r="CQL16" s="61">
        <v>0</v>
      </c>
      <c r="CQM16" s="61">
        <v>0</v>
      </c>
      <c r="CQN16" s="61">
        <v>0</v>
      </c>
      <c r="CQO16" s="61">
        <v>0</v>
      </c>
      <c r="CQP16" s="61">
        <v>0</v>
      </c>
      <c r="CQQ16" s="61">
        <v>0</v>
      </c>
      <c r="CQR16" s="61">
        <v>0</v>
      </c>
      <c r="CQS16" s="61">
        <v>0</v>
      </c>
      <c r="CQT16" s="61">
        <v>0</v>
      </c>
      <c r="CQU16" s="61">
        <v>0</v>
      </c>
      <c r="CQV16" s="61">
        <v>0</v>
      </c>
      <c r="CQW16" s="61">
        <v>0</v>
      </c>
      <c r="CQX16" s="61">
        <v>0</v>
      </c>
      <c r="CQY16" s="61">
        <v>0</v>
      </c>
      <c r="CQZ16" s="61">
        <v>0</v>
      </c>
      <c r="CRA16" s="61">
        <v>0</v>
      </c>
      <c r="CRB16" s="61">
        <v>0</v>
      </c>
      <c r="CRC16" s="61">
        <v>0</v>
      </c>
      <c r="CRD16" s="61">
        <v>0</v>
      </c>
      <c r="CRE16" s="61">
        <v>0</v>
      </c>
      <c r="CRF16" s="61">
        <v>0</v>
      </c>
      <c r="CRG16" s="61">
        <v>0</v>
      </c>
      <c r="CRH16" s="61">
        <v>0</v>
      </c>
      <c r="CRI16" s="61">
        <v>0</v>
      </c>
      <c r="CRJ16" s="61">
        <v>0</v>
      </c>
      <c r="CRK16" s="61">
        <v>0</v>
      </c>
      <c r="CRL16" s="61">
        <v>0</v>
      </c>
      <c r="CRM16" s="61">
        <v>0</v>
      </c>
      <c r="CRN16" s="61">
        <v>0</v>
      </c>
      <c r="CRO16" s="61">
        <v>0</v>
      </c>
      <c r="CRP16" s="61">
        <v>0</v>
      </c>
      <c r="CRQ16" s="61">
        <v>0</v>
      </c>
      <c r="CRR16" s="61">
        <v>0</v>
      </c>
      <c r="CRS16" s="61">
        <v>0</v>
      </c>
      <c r="CRT16" s="61">
        <v>0</v>
      </c>
      <c r="CRU16" s="61">
        <v>0</v>
      </c>
      <c r="CRV16" s="61">
        <v>0</v>
      </c>
      <c r="CRW16" s="61">
        <v>0</v>
      </c>
      <c r="CRX16" s="61">
        <v>0</v>
      </c>
      <c r="CRY16" s="61">
        <v>0</v>
      </c>
      <c r="CRZ16" s="61">
        <v>0</v>
      </c>
      <c r="CSA16" s="61">
        <v>0</v>
      </c>
      <c r="CSB16" s="61">
        <v>0</v>
      </c>
      <c r="CSC16" s="61">
        <v>0</v>
      </c>
      <c r="CSD16" s="61">
        <v>0</v>
      </c>
      <c r="CSE16" s="61">
        <v>0</v>
      </c>
      <c r="CSF16" s="61">
        <v>0</v>
      </c>
      <c r="CSG16" s="61">
        <v>0</v>
      </c>
      <c r="CSH16" s="61">
        <v>0</v>
      </c>
      <c r="CSI16" s="61">
        <v>0</v>
      </c>
      <c r="CSJ16" s="61">
        <v>0</v>
      </c>
      <c r="CSK16" s="61">
        <v>0</v>
      </c>
      <c r="CSL16" s="61">
        <v>0</v>
      </c>
      <c r="CSM16" s="61">
        <v>0</v>
      </c>
      <c r="CSN16" s="61">
        <v>0</v>
      </c>
      <c r="CSO16" s="61">
        <v>0</v>
      </c>
      <c r="CSP16" s="61">
        <v>0</v>
      </c>
      <c r="CSQ16" s="61">
        <v>0</v>
      </c>
      <c r="CSR16" s="61">
        <v>0</v>
      </c>
      <c r="CSS16" s="61">
        <v>0</v>
      </c>
      <c r="CST16" s="61">
        <v>0</v>
      </c>
      <c r="CSU16" s="61">
        <v>0</v>
      </c>
      <c r="CSV16" s="61">
        <v>0</v>
      </c>
      <c r="CSW16" s="61">
        <v>0</v>
      </c>
      <c r="CSX16" s="61">
        <v>0</v>
      </c>
      <c r="CSY16" s="61">
        <v>0</v>
      </c>
      <c r="CSZ16" s="61">
        <v>0</v>
      </c>
      <c r="CTA16" s="61">
        <v>0</v>
      </c>
      <c r="CTB16" s="61">
        <v>0</v>
      </c>
      <c r="CTC16" s="61">
        <v>5</v>
      </c>
      <c r="CTD16" s="61">
        <v>0</v>
      </c>
      <c r="CTE16" s="61">
        <v>0</v>
      </c>
      <c r="CTF16" s="61">
        <v>0</v>
      </c>
      <c r="CTG16" s="61">
        <v>0</v>
      </c>
      <c r="CTH16" s="61">
        <v>0</v>
      </c>
      <c r="CTI16" s="61">
        <v>0</v>
      </c>
      <c r="CTJ16" s="61">
        <v>0</v>
      </c>
      <c r="CTK16" s="61">
        <v>0</v>
      </c>
      <c r="CTL16" s="61">
        <v>0</v>
      </c>
      <c r="CTM16" s="61">
        <v>0</v>
      </c>
      <c r="CTN16" s="61">
        <v>0</v>
      </c>
      <c r="CTO16" s="61">
        <v>0</v>
      </c>
      <c r="CTP16" s="61">
        <v>0</v>
      </c>
      <c r="CTQ16" s="61">
        <v>0</v>
      </c>
      <c r="CTR16" s="61">
        <v>0</v>
      </c>
      <c r="CTS16" s="61">
        <v>0</v>
      </c>
      <c r="CTT16" s="61">
        <v>0</v>
      </c>
      <c r="CTU16" s="61">
        <v>5</v>
      </c>
      <c r="CTV16" s="61">
        <v>0</v>
      </c>
      <c r="CTW16" s="61">
        <v>0</v>
      </c>
      <c r="CTX16" s="61">
        <v>0</v>
      </c>
      <c r="CTY16" s="61">
        <v>0</v>
      </c>
      <c r="CTZ16" s="61">
        <v>0</v>
      </c>
      <c r="CUA16" s="61">
        <v>0</v>
      </c>
      <c r="CUB16" s="61">
        <v>5</v>
      </c>
      <c r="CUC16" s="61">
        <v>0</v>
      </c>
      <c r="CUD16" s="61">
        <v>0</v>
      </c>
      <c r="CUE16" s="61">
        <v>0</v>
      </c>
      <c r="CUF16" s="61">
        <v>0</v>
      </c>
      <c r="CUG16" s="61">
        <v>0</v>
      </c>
      <c r="CUH16" s="61">
        <v>0</v>
      </c>
      <c r="CUI16" s="61">
        <v>5</v>
      </c>
      <c r="CUJ16" s="61">
        <v>0</v>
      </c>
      <c r="CUK16" s="61">
        <v>0</v>
      </c>
      <c r="CUL16" s="61">
        <v>0</v>
      </c>
      <c r="CUM16" s="61">
        <v>0</v>
      </c>
      <c r="CUN16" s="61">
        <v>0</v>
      </c>
      <c r="CUO16" s="61">
        <v>0</v>
      </c>
      <c r="CUP16" s="61">
        <v>5</v>
      </c>
      <c r="CUQ16" s="61">
        <v>0</v>
      </c>
      <c r="CUR16" s="61">
        <v>0</v>
      </c>
      <c r="CUS16" s="61">
        <v>0</v>
      </c>
      <c r="CUT16" s="61">
        <v>0</v>
      </c>
      <c r="CUU16" s="61">
        <v>0</v>
      </c>
      <c r="CUV16" s="61">
        <v>0</v>
      </c>
      <c r="CUW16" s="61">
        <v>0</v>
      </c>
      <c r="CUX16" s="61">
        <v>0</v>
      </c>
      <c r="CUY16" s="61">
        <v>0</v>
      </c>
      <c r="CUZ16" s="61">
        <v>0</v>
      </c>
      <c r="CVA16" s="61">
        <v>0</v>
      </c>
      <c r="CVB16" s="61">
        <v>0</v>
      </c>
      <c r="CVC16" s="61">
        <v>0</v>
      </c>
      <c r="CVD16" s="61">
        <v>0</v>
      </c>
      <c r="CVE16" s="61">
        <v>0</v>
      </c>
      <c r="CVF16" s="61">
        <v>0</v>
      </c>
      <c r="CVG16" s="61">
        <v>0</v>
      </c>
      <c r="CVH16" s="61">
        <v>0</v>
      </c>
      <c r="CVI16" s="61">
        <v>0</v>
      </c>
      <c r="CVJ16" s="61">
        <v>0</v>
      </c>
      <c r="CVK16" s="61">
        <v>0</v>
      </c>
      <c r="CVL16" s="61">
        <v>0</v>
      </c>
      <c r="CVM16" s="61">
        <v>0</v>
      </c>
      <c r="CVN16" s="61">
        <v>0</v>
      </c>
      <c r="CVO16" s="61">
        <v>0</v>
      </c>
      <c r="CVP16" s="61">
        <v>0</v>
      </c>
      <c r="CVQ16" s="61">
        <v>0</v>
      </c>
      <c r="CVR16" s="61">
        <v>0</v>
      </c>
      <c r="CVS16" s="61">
        <v>0</v>
      </c>
      <c r="CVT16" s="61">
        <v>0</v>
      </c>
      <c r="CVU16" s="61">
        <v>0</v>
      </c>
      <c r="CVV16" s="61">
        <v>0</v>
      </c>
      <c r="CVW16" s="61">
        <v>0</v>
      </c>
      <c r="CVX16" s="61">
        <v>20</v>
      </c>
      <c r="CVY16" s="61">
        <v>4</v>
      </c>
      <c r="CVZ16" s="61">
        <v>12000</v>
      </c>
      <c r="CWA16" s="61">
        <v>0</v>
      </c>
      <c r="CWB16" s="61">
        <v>0</v>
      </c>
      <c r="CWC16" s="61">
        <v>0</v>
      </c>
      <c r="CWD16" s="61">
        <v>0</v>
      </c>
      <c r="CWE16" s="61">
        <v>0</v>
      </c>
      <c r="CWF16" s="61">
        <v>0</v>
      </c>
      <c r="CWG16" s="61">
        <v>0</v>
      </c>
      <c r="CWH16" s="61">
        <v>0</v>
      </c>
      <c r="CWI16" s="61">
        <v>0</v>
      </c>
      <c r="CWJ16" s="61">
        <v>0</v>
      </c>
      <c r="CWK16" s="61">
        <v>0</v>
      </c>
      <c r="CWL16" s="61">
        <v>0</v>
      </c>
      <c r="CWM16" s="61">
        <v>0</v>
      </c>
      <c r="CWN16" s="61">
        <v>0</v>
      </c>
      <c r="CWO16" s="61">
        <v>0</v>
      </c>
      <c r="CWP16" s="61">
        <v>0</v>
      </c>
      <c r="CWQ16" s="61">
        <v>0</v>
      </c>
      <c r="CWR16" s="61">
        <v>0</v>
      </c>
      <c r="CWS16" s="61">
        <v>0</v>
      </c>
      <c r="CWT16" s="61">
        <v>0</v>
      </c>
      <c r="CWU16" s="61">
        <v>0</v>
      </c>
      <c r="CWV16" s="61">
        <v>0</v>
      </c>
      <c r="CWW16" s="61">
        <v>0</v>
      </c>
      <c r="CWX16" s="61">
        <v>0</v>
      </c>
      <c r="CWY16" s="61">
        <v>0</v>
      </c>
      <c r="CWZ16" s="61">
        <v>0</v>
      </c>
      <c r="CXA16" s="61">
        <v>0</v>
      </c>
      <c r="CXB16" s="61">
        <v>0</v>
      </c>
      <c r="CXC16" s="61">
        <v>0</v>
      </c>
      <c r="CXD16" s="61">
        <v>0</v>
      </c>
      <c r="CXE16" s="61">
        <v>0</v>
      </c>
      <c r="CXF16" s="61">
        <v>0</v>
      </c>
      <c r="CXG16" s="61">
        <v>0</v>
      </c>
      <c r="CXH16" s="61">
        <v>2</v>
      </c>
      <c r="CXI16" s="61">
        <v>0</v>
      </c>
      <c r="CXJ16" s="61">
        <v>0</v>
      </c>
      <c r="CXK16" s="61">
        <v>0</v>
      </c>
      <c r="CXL16" s="61">
        <v>0</v>
      </c>
      <c r="CXM16" s="61">
        <v>0</v>
      </c>
      <c r="CXN16" s="61">
        <v>0</v>
      </c>
      <c r="CXO16" s="61">
        <v>0</v>
      </c>
      <c r="CXP16" s="61">
        <v>0</v>
      </c>
      <c r="CXQ16" s="61">
        <v>0</v>
      </c>
      <c r="CXR16" s="61">
        <v>0</v>
      </c>
      <c r="CXS16" s="61">
        <v>1</v>
      </c>
      <c r="CXT16" s="61">
        <v>0</v>
      </c>
      <c r="CXU16" s="61">
        <v>0</v>
      </c>
      <c r="CXV16" s="61">
        <v>0</v>
      </c>
      <c r="CXW16" s="61">
        <v>0</v>
      </c>
      <c r="CXX16" s="61">
        <v>0</v>
      </c>
      <c r="CXY16" s="61">
        <v>0</v>
      </c>
      <c r="CXZ16" s="61">
        <v>0</v>
      </c>
      <c r="CYA16" s="61">
        <v>0</v>
      </c>
      <c r="CYB16" s="61">
        <v>0</v>
      </c>
      <c r="CYC16" s="61">
        <v>0</v>
      </c>
      <c r="CYD16" s="61">
        <v>1</v>
      </c>
      <c r="CYE16" s="61">
        <v>0</v>
      </c>
      <c r="CYF16" s="61">
        <v>0</v>
      </c>
      <c r="CYG16" s="61">
        <v>0</v>
      </c>
      <c r="CYH16" s="61">
        <v>0</v>
      </c>
      <c r="CYI16" s="61">
        <v>0</v>
      </c>
      <c r="CYJ16" s="61">
        <v>0</v>
      </c>
      <c r="CYK16" s="61">
        <v>0</v>
      </c>
      <c r="CYL16" s="61">
        <v>0</v>
      </c>
      <c r="CYM16" s="61">
        <v>0</v>
      </c>
      <c r="CYN16" s="61">
        <v>0</v>
      </c>
      <c r="CYO16" s="61">
        <v>1</v>
      </c>
      <c r="CYP16" s="61">
        <v>0</v>
      </c>
      <c r="CYQ16" s="61">
        <v>1</v>
      </c>
      <c r="CYR16" s="61">
        <v>0</v>
      </c>
      <c r="CYS16" s="61">
        <v>0</v>
      </c>
      <c r="CYT16" s="61">
        <v>0</v>
      </c>
      <c r="CYU16" s="61">
        <v>0</v>
      </c>
      <c r="CYV16" s="61">
        <v>40</v>
      </c>
      <c r="CYW16" s="61">
        <v>0</v>
      </c>
      <c r="CYX16" s="61">
        <v>118</v>
      </c>
      <c r="CYY16" s="61">
        <v>10</v>
      </c>
      <c r="CYZ16" s="61">
        <v>122</v>
      </c>
      <c r="CZA16" s="61">
        <v>10</v>
      </c>
      <c r="CZB16" s="61">
        <v>0</v>
      </c>
      <c r="CZC16" s="61">
        <v>115</v>
      </c>
      <c r="CZD16" s="61">
        <v>118</v>
      </c>
      <c r="CZE16" s="61">
        <v>15</v>
      </c>
      <c r="CZF16" s="61">
        <v>0</v>
      </c>
      <c r="CZG16" s="61">
        <v>0</v>
      </c>
      <c r="CZH16" s="61">
        <v>0</v>
      </c>
      <c r="CZI16" s="61">
        <v>0</v>
      </c>
      <c r="CZJ16" s="61">
        <v>0</v>
      </c>
      <c r="CZK16" s="61">
        <v>0</v>
      </c>
      <c r="CZL16" s="61">
        <v>0</v>
      </c>
      <c r="CZM16" s="61">
        <v>0</v>
      </c>
      <c r="CZN16" s="61">
        <v>0</v>
      </c>
      <c r="CZO16" s="61">
        <v>0</v>
      </c>
      <c r="CZP16" s="61">
        <v>0</v>
      </c>
      <c r="CZQ16" s="61">
        <v>0</v>
      </c>
      <c r="CZR16" s="61">
        <v>0</v>
      </c>
      <c r="CZS16" s="61">
        <v>0</v>
      </c>
      <c r="CZT16" s="61">
        <v>0</v>
      </c>
      <c r="CZU16" s="61">
        <v>0</v>
      </c>
      <c r="CZV16" s="61">
        <v>0</v>
      </c>
      <c r="CZW16" s="61">
        <v>0</v>
      </c>
      <c r="CZX16" s="61">
        <v>0</v>
      </c>
      <c r="CZY16" s="61">
        <v>0</v>
      </c>
      <c r="CZZ16" s="61">
        <v>0</v>
      </c>
      <c r="DAA16" s="61">
        <v>0</v>
      </c>
      <c r="DAB16" s="61">
        <v>0</v>
      </c>
      <c r="DAC16" s="61">
        <v>0</v>
      </c>
      <c r="DAD16" s="61">
        <v>0</v>
      </c>
      <c r="DAE16" s="61">
        <v>25</v>
      </c>
      <c r="DAF16" s="61">
        <v>20</v>
      </c>
      <c r="DAG16" s="61">
        <v>20</v>
      </c>
      <c r="DAH16" s="61">
        <v>20</v>
      </c>
      <c r="DAI16" s="61">
        <v>20</v>
      </c>
      <c r="DAJ16" s="61">
        <v>18</v>
      </c>
      <c r="DAK16" s="61">
        <v>18</v>
      </c>
      <c r="DAL16" s="61">
        <v>18</v>
      </c>
      <c r="DAM16" s="61">
        <v>18</v>
      </c>
      <c r="DAN16" s="61">
        <v>10</v>
      </c>
      <c r="DAO16" s="61">
        <v>1</v>
      </c>
      <c r="DAP16" s="61">
        <v>10</v>
      </c>
      <c r="DAQ16" s="61">
        <v>48</v>
      </c>
      <c r="DAR16" s="61">
        <v>60</v>
      </c>
      <c r="DAS16" s="61">
        <v>13</v>
      </c>
      <c r="DAT16" s="61">
        <v>100</v>
      </c>
      <c r="DAU16" s="61">
        <v>33</v>
      </c>
      <c r="DAV16" s="61">
        <v>75</v>
      </c>
      <c r="DAW16" s="61">
        <v>17</v>
      </c>
      <c r="DAX16" s="61">
        <v>50</v>
      </c>
      <c r="DAY16" s="61">
        <v>17</v>
      </c>
      <c r="DAZ16" s="61">
        <v>30</v>
      </c>
      <c r="DBA16" s="61">
        <v>13</v>
      </c>
      <c r="DBB16" s="61">
        <v>10</v>
      </c>
      <c r="DBC16" s="61">
        <v>1</v>
      </c>
      <c r="DBD16" s="61">
        <v>30</v>
      </c>
      <c r="DBE16" s="61">
        <v>700</v>
      </c>
      <c r="DBF16" s="61">
        <v>10</v>
      </c>
      <c r="DBG16" s="61">
        <v>0</v>
      </c>
      <c r="DBH16" s="61">
        <v>0</v>
      </c>
      <c r="DBI16" s="61">
        <v>0</v>
      </c>
      <c r="DBJ16" s="61">
        <v>0</v>
      </c>
      <c r="DBK16" s="61">
        <v>3</v>
      </c>
      <c r="DBL16" s="61">
        <v>0</v>
      </c>
      <c r="DBM16" s="61">
        <v>0</v>
      </c>
      <c r="DBN16" s="61">
        <v>15000</v>
      </c>
      <c r="DBO16" s="61">
        <v>4000</v>
      </c>
      <c r="DBP16" s="61">
        <v>0</v>
      </c>
      <c r="DBQ16" s="61">
        <v>0</v>
      </c>
      <c r="DBR16" s="61">
        <v>30</v>
      </c>
      <c r="DBS16" s="61">
        <v>8</v>
      </c>
      <c r="DBT16" s="61">
        <v>10</v>
      </c>
      <c r="DBU16" s="61">
        <v>32</v>
      </c>
      <c r="DBV16" s="61">
        <v>30</v>
      </c>
      <c r="DBW16" s="61">
        <v>30</v>
      </c>
      <c r="DBX16" s="61">
        <v>30</v>
      </c>
      <c r="DBY16" s="61">
        <v>25</v>
      </c>
      <c r="DBZ16" s="61">
        <v>1</v>
      </c>
      <c r="DCA16" s="61">
        <v>1</v>
      </c>
      <c r="DCB16" s="61">
        <v>0</v>
      </c>
      <c r="DCC16" s="61">
        <v>0</v>
      </c>
      <c r="DCD16" s="61">
        <v>1.5</v>
      </c>
      <c r="DCE16" s="61">
        <v>1.5</v>
      </c>
      <c r="DCF16" s="61">
        <v>0</v>
      </c>
      <c r="DCG16" s="61">
        <v>2</v>
      </c>
      <c r="DCH16" s="61">
        <v>1</v>
      </c>
      <c r="DCI16" s="61">
        <v>50</v>
      </c>
      <c r="DCJ16" s="61">
        <v>3</v>
      </c>
      <c r="DCK16" s="61">
        <v>3</v>
      </c>
      <c r="DCL16" s="61">
        <v>8</v>
      </c>
      <c r="DCM16" s="61">
        <v>8</v>
      </c>
      <c r="DCN16" s="61">
        <v>1</v>
      </c>
      <c r="DCO16" s="61">
        <v>0</v>
      </c>
      <c r="DCP16" s="61">
        <v>0.03</v>
      </c>
      <c r="DCQ16" s="61">
        <v>1</v>
      </c>
      <c r="DCR16" s="61">
        <v>235</v>
      </c>
      <c r="DCS16" s="61">
        <v>100</v>
      </c>
      <c r="DCT16" s="61">
        <v>2000</v>
      </c>
      <c r="DCU16" s="61">
        <v>180</v>
      </c>
      <c r="DCV16" s="61">
        <v>-1.1499999999999999</v>
      </c>
      <c r="DCW16" s="61">
        <v>3000</v>
      </c>
      <c r="DCX16" s="61">
        <v>30</v>
      </c>
      <c r="DCY16" s="61">
        <v>200</v>
      </c>
      <c r="DCZ16" s="61">
        <v>100</v>
      </c>
      <c r="DDA16" s="61">
        <v>100</v>
      </c>
      <c r="DDB16" s="61">
        <v>100</v>
      </c>
      <c r="DDC16" s="61">
        <v>100</v>
      </c>
      <c r="DDD16" s="61">
        <v>130</v>
      </c>
      <c r="DDE16" s="61">
        <v>100</v>
      </c>
      <c r="DDF16" s="61">
        <v>100</v>
      </c>
      <c r="DDG16" s="61">
        <v>100</v>
      </c>
      <c r="DDH16" s="61">
        <v>100</v>
      </c>
      <c r="DDI16" s="61">
        <v>130</v>
      </c>
      <c r="DDJ16" s="61">
        <v>100</v>
      </c>
      <c r="DDK16" s="61">
        <v>100</v>
      </c>
      <c r="DDL16" s="61">
        <v>100</v>
      </c>
      <c r="DDM16" s="61">
        <v>100</v>
      </c>
      <c r="DDN16" s="61">
        <v>100</v>
      </c>
      <c r="DDO16" s="61">
        <v>130</v>
      </c>
      <c r="DDP16" s="61">
        <v>100</v>
      </c>
      <c r="DDQ16" s="61">
        <v>130</v>
      </c>
      <c r="DDR16" s="61">
        <v>100</v>
      </c>
      <c r="DDS16" s="61">
        <v>100</v>
      </c>
      <c r="DDT16" s="61">
        <v>100</v>
      </c>
      <c r="DDU16" s="61">
        <v>100</v>
      </c>
      <c r="DDV16" s="61">
        <v>130</v>
      </c>
      <c r="DDW16" s="61">
        <v>100</v>
      </c>
      <c r="DDX16" s="61">
        <v>0.5</v>
      </c>
      <c r="DDY16" s="61">
        <v>0.3</v>
      </c>
      <c r="DDZ16" s="61">
        <v>1</v>
      </c>
      <c r="DEA16" s="61">
        <v>1000</v>
      </c>
      <c r="DEB16" s="61">
        <v>200</v>
      </c>
      <c r="DEC16" s="61">
        <v>70</v>
      </c>
      <c r="DED16" s="61">
        <v>20</v>
      </c>
      <c r="DEE16" s="61">
        <v>80</v>
      </c>
      <c r="DEF16" s="61">
        <v>2</v>
      </c>
      <c r="DEG16" s="61">
        <v>0</v>
      </c>
      <c r="DEH16" s="61">
        <v>0</v>
      </c>
      <c r="DEI16" s="61">
        <v>0</v>
      </c>
      <c r="DEJ16" s="61">
        <v>0</v>
      </c>
      <c r="DEK16" s="61">
        <v>11</v>
      </c>
      <c r="DEL16" s="61">
        <v>-8</v>
      </c>
      <c r="DEM16" s="61">
        <v>3</v>
      </c>
      <c r="DEN16" s="61">
        <v>2</v>
      </c>
      <c r="DEO16" s="61">
        <v>0</v>
      </c>
      <c r="DEP16" s="61">
        <v>200</v>
      </c>
      <c r="DEQ16" s="61">
        <v>300</v>
      </c>
      <c r="DER16" s="61">
        <v>20</v>
      </c>
      <c r="DES16" s="61">
        <v>7</v>
      </c>
      <c r="DET16" s="61">
        <v>5</v>
      </c>
      <c r="DEU16" s="61">
        <v>30</v>
      </c>
      <c r="DEV16" s="61">
        <v>133</v>
      </c>
      <c r="DEW16" s="61">
        <v>5</v>
      </c>
      <c r="DEX16" s="61">
        <v>100</v>
      </c>
      <c r="DEY16" s="61">
        <v>3</v>
      </c>
      <c r="DEZ16" s="61">
        <v>0</v>
      </c>
      <c r="DFA16" s="61">
        <v>15</v>
      </c>
      <c r="DFB16" s="61">
        <v>60</v>
      </c>
      <c r="DFC16" s="61">
        <v>0.95</v>
      </c>
      <c r="DFD16" s="61">
        <v>0</v>
      </c>
      <c r="DFE16" s="61">
        <v>60</v>
      </c>
      <c r="DFF16" s="61">
        <v>-33</v>
      </c>
      <c r="DFG16" s="61">
        <v>5</v>
      </c>
      <c r="DFH16" s="61">
        <v>9</v>
      </c>
      <c r="DFI16" s="61">
        <v>12</v>
      </c>
      <c r="DFJ16" s="61">
        <v>14</v>
      </c>
      <c r="DFK16" s="61">
        <v>18</v>
      </c>
      <c r="DFL16" s="61">
        <v>22</v>
      </c>
      <c r="DFM16" s="61">
        <v>0</v>
      </c>
      <c r="DFN16" s="61">
        <v>0</v>
      </c>
      <c r="DFO16" s="61">
        <v>0</v>
      </c>
      <c r="DFP16" s="61">
        <v>0</v>
      </c>
      <c r="DFQ16" s="61">
        <v>0</v>
      </c>
      <c r="DFR16" s="61">
        <v>0</v>
      </c>
      <c r="DFS16" s="61">
        <v>0.95</v>
      </c>
      <c r="DFT16" s="61">
        <v>0.9</v>
      </c>
      <c r="DFU16" s="61">
        <v>0.9</v>
      </c>
      <c r="DFV16" s="61">
        <v>0.9</v>
      </c>
      <c r="DFW16" s="61">
        <v>0.95</v>
      </c>
      <c r="DFX16" s="61">
        <v>1</v>
      </c>
      <c r="DFY16" s="61">
        <v>105</v>
      </c>
      <c r="DFZ16" s="61">
        <v>95</v>
      </c>
      <c r="DGA16" s="61">
        <v>85</v>
      </c>
      <c r="DGB16" s="61">
        <v>110</v>
      </c>
      <c r="DGC16" s="61">
        <v>90</v>
      </c>
      <c r="DGD16" s="61">
        <v>95</v>
      </c>
      <c r="DGE16" s="61">
        <v>100</v>
      </c>
      <c r="DGF16" s="61">
        <v>105</v>
      </c>
      <c r="DGG16" s="61">
        <v>0.85</v>
      </c>
      <c r="DGH16" s="61">
        <v>0.9</v>
      </c>
      <c r="DGI16" s="61">
        <v>0.95</v>
      </c>
      <c r="DGJ16" s="61">
        <v>1</v>
      </c>
      <c r="DGK16" s="61">
        <v>-0.97</v>
      </c>
      <c r="DGL16" s="61">
        <v>-0.95</v>
      </c>
      <c r="DGM16" s="61">
        <v>0</v>
      </c>
      <c r="DGN16" s="61">
        <v>0</v>
      </c>
      <c r="DGO16" s="61">
        <v>0</v>
      </c>
      <c r="DGP16" s="61">
        <v>0</v>
      </c>
      <c r="DGQ16" s="61">
        <v>0.5</v>
      </c>
      <c r="DGR16" s="61">
        <v>1</v>
      </c>
      <c r="DGS16" s="61">
        <v>0.5</v>
      </c>
      <c r="DGT16" s="61">
        <v>0</v>
      </c>
      <c r="DGU16" s="61">
        <v>0</v>
      </c>
      <c r="DGV16" s="61">
        <v>0</v>
      </c>
      <c r="DGW16" s="61">
        <v>0</v>
      </c>
      <c r="DGX16" s="61">
        <v>0</v>
      </c>
      <c r="DGY16" s="61">
        <v>400</v>
      </c>
      <c r="DGZ16" s="61">
        <v>0</v>
      </c>
      <c r="DHA16" s="61">
        <v>0</v>
      </c>
      <c r="DHB16" s="61">
        <v>1</v>
      </c>
      <c r="DHC16" s="61">
        <v>40</v>
      </c>
      <c r="DHD16" s="61">
        <v>0</v>
      </c>
      <c r="DHE16" s="61">
        <v>30</v>
      </c>
      <c r="DHF16" s="61">
        <v>30</v>
      </c>
      <c r="DHG16" s="61">
        <v>10</v>
      </c>
      <c r="DHH16" s="61">
        <v>10</v>
      </c>
      <c r="DHI16" s="61">
        <v>10</v>
      </c>
      <c r="DHJ16" s="61">
        <v>3</v>
      </c>
      <c r="DHK16" s="61">
        <v>1</v>
      </c>
      <c r="DHL16" s="61">
        <v>10000</v>
      </c>
      <c r="DHM16" s="61">
        <v>0</v>
      </c>
      <c r="DHN16" s="61">
        <v>0</v>
      </c>
      <c r="DHO16" s="61">
        <v>0</v>
      </c>
      <c r="DHP16" s="61">
        <v>0</v>
      </c>
      <c r="DHQ16" s="61">
        <v>1</v>
      </c>
      <c r="DHR16" s="61">
        <v>1</v>
      </c>
      <c r="DHS16" s="61">
        <v>0</v>
      </c>
      <c r="DHT16" s="61">
        <v>0</v>
      </c>
      <c r="DHU16" s="61">
        <v>0.2</v>
      </c>
      <c r="DHV16" s="61">
        <v>0.3</v>
      </c>
      <c r="DHW16" s="61">
        <v>30</v>
      </c>
      <c r="DHX16" s="61">
        <v>60</v>
      </c>
      <c r="DHY16" s="61">
        <v>65</v>
      </c>
      <c r="DHZ16" s="61">
        <v>0</v>
      </c>
      <c r="DIA16" s="61">
        <v>4</v>
      </c>
      <c r="DIB16" s="61">
        <v>4</v>
      </c>
      <c r="DIC16" s="61">
        <v>0.01</v>
      </c>
      <c r="DID16" s="61">
        <v>0.01</v>
      </c>
      <c r="DIE16" s="61">
        <v>0.2</v>
      </c>
      <c r="DIF16" s="61">
        <v>0.2</v>
      </c>
      <c r="DIG16" s="61">
        <v>1</v>
      </c>
      <c r="DIH16" s="61">
        <v>1.1100000000000001</v>
      </c>
      <c r="DII16" s="61">
        <v>1</v>
      </c>
      <c r="DIJ16" s="61">
        <v>1.1100000000000001</v>
      </c>
      <c r="DIK16" s="61">
        <v>1</v>
      </c>
      <c r="DIL16" s="61">
        <v>30</v>
      </c>
      <c r="DIM16" s="61">
        <v>1</v>
      </c>
      <c r="DIN16" s="61">
        <v>2</v>
      </c>
      <c r="DIO16" s="61">
        <v>1</v>
      </c>
      <c r="DIP16" s="61">
        <v>100</v>
      </c>
      <c r="DIQ16" s="61">
        <v>100</v>
      </c>
      <c r="DIR16" s="61">
        <v>10</v>
      </c>
      <c r="DIS16" s="61">
        <v>50</v>
      </c>
      <c r="DIT16" s="61">
        <v>50</v>
      </c>
      <c r="DIU16" s="61">
        <v>0</v>
      </c>
      <c r="DIV16" s="61">
        <v>0.2</v>
      </c>
      <c r="DIW16" s="61">
        <v>0.2</v>
      </c>
      <c r="DIX16" s="61">
        <v>0</v>
      </c>
      <c r="DIY16" s="61">
        <v>0</v>
      </c>
      <c r="DIZ16" s="61">
        <v>0</v>
      </c>
      <c r="DJA16" s="61">
        <v>0</v>
      </c>
      <c r="DJB16" s="61">
        <v>0</v>
      </c>
      <c r="DJC16" s="61">
        <v>0</v>
      </c>
      <c r="DJD16" s="61">
        <v>0</v>
      </c>
      <c r="DJE16" s="61">
        <v>0</v>
      </c>
      <c r="DJF16" s="61">
        <v>0</v>
      </c>
      <c r="DJG16" s="61">
        <v>30</v>
      </c>
      <c r="DJH16" s="61">
        <v>14400</v>
      </c>
      <c r="DJI16" s="61">
        <v>300</v>
      </c>
      <c r="DJJ16" s="61">
        <v>86400</v>
      </c>
      <c r="DJK16" s="61">
        <v>300</v>
      </c>
      <c r="DJL16" s="61">
        <v>1200</v>
      </c>
      <c r="DJM16" s="61">
        <v>5000</v>
      </c>
      <c r="DJN16" s="61">
        <v>-5000</v>
      </c>
      <c r="DJO16" s="61">
        <v>50</v>
      </c>
      <c r="DJP16" s="61">
        <v>0</v>
      </c>
      <c r="DJQ16" s="61">
        <v>0</v>
      </c>
      <c r="DJR16" s="61">
        <v>0</v>
      </c>
      <c r="DJS16" s="61">
        <v>0</v>
      </c>
      <c r="DJT16" s="61">
        <v>0</v>
      </c>
      <c r="DJU16" s="61">
        <v>0</v>
      </c>
      <c r="DJV16" s="61">
        <v>0</v>
      </c>
      <c r="DJW16" s="61">
        <v>0.1</v>
      </c>
      <c r="DJX16" s="61">
        <v>51.5</v>
      </c>
      <c r="DJY16" s="61">
        <v>47.5</v>
      </c>
      <c r="DJZ16" s="61">
        <v>0</v>
      </c>
      <c r="DKA16" s="61">
        <v>1</v>
      </c>
      <c r="DKB16" s="61">
        <v>0</v>
      </c>
      <c r="DKC16" s="61">
        <v>0</v>
      </c>
      <c r="DKD16" s="61">
        <v>0</v>
      </c>
      <c r="DKE16" s="61">
        <v>0</v>
      </c>
      <c r="DKF16" s="61">
        <v>0</v>
      </c>
      <c r="DKG16" s="61">
        <v>0</v>
      </c>
      <c r="DKH16" s="61">
        <v>1</v>
      </c>
      <c r="DKI16" s="61">
        <v>1</v>
      </c>
      <c r="DKJ16" s="61">
        <v>1400</v>
      </c>
      <c r="DKK16" s="61">
        <v>0</v>
      </c>
      <c r="DKL16" s="61">
        <v>1</v>
      </c>
      <c r="DKM16" s="61">
        <v>0</v>
      </c>
      <c r="DKN16" s="61">
        <v>0</v>
      </c>
      <c r="DKO16" s="61">
        <v>300</v>
      </c>
      <c r="DKP16" s="61">
        <v>30</v>
      </c>
      <c r="DKQ16" s="61">
        <v>8</v>
      </c>
      <c r="DKR16" s="61">
        <v>1</v>
      </c>
      <c r="DKS16" s="61">
        <v>115</v>
      </c>
      <c r="DKT16" s="61">
        <v>85</v>
      </c>
      <c r="DKU16" s="61">
        <v>35</v>
      </c>
      <c r="DKV16" s="61">
        <v>10</v>
      </c>
      <c r="DKW16" s="61">
        <v>0</v>
      </c>
      <c r="DKX16" s="61">
        <v>0</v>
      </c>
      <c r="DKY16" s="61">
        <v>1</v>
      </c>
      <c r="DKZ16" s="61">
        <v>-0.2</v>
      </c>
      <c r="DLA16" s="61">
        <v>50</v>
      </c>
      <c r="DLB16" s="61">
        <v>110</v>
      </c>
      <c r="DLC16" s="61">
        <v>80</v>
      </c>
      <c r="DLD16" s="61">
        <v>1</v>
      </c>
      <c r="DLE16" s="61">
        <v>0</v>
      </c>
      <c r="DLF16" s="61">
        <v>241</v>
      </c>
      <c r="DLG16" s="61">
        <v>200</v>
      </c>
      <c r="DLH16" s="61">
        <v>1</v>
      </c>
      <c r="DLI16" s="61">
        <v>99.36</v>
      </c>
      <c r="DLJ16" s="61">
        <v>10</v>
      </c>
      <c r="DLK16" s="61">
        <v>2</v>
      </c>
      <c r="DLL16" s="61">
        <v>0.8</v>
      </c>
      <c r="DLM16" s="61">
        <v>3</v>
      </c>
      <c r="DLN16" s="61">
        <v>4</v>
      </c>
      <c r="DLO16" s="61">
        <v>10</v>
      </c>
      <c r="DLP16" s="61">
        <v>0.5</v>
      </c>
      <c r="DLQ16" s="61">
        <v>4</v>
      </c>
      <c r="DLR16" s="61">
        <v>10000</v>
      </c>
      <c r="DLS16" s="61">
        <v>20</v>
      </c>
      <c r="DLT16" s="61">
        <v>40</v>
      </c>
      <c r="DLU16" s="61">
        <v>5</v>
      </c>
      <c r="DLV16" s="61">
        <v>10000</v>
      </c>
      <c r="DLW16" s="61">
        <v>0</v>
      </c>
      <c r="DLX16" s="61">
        <v>0</v>
      </c>
      <c r="DLY16" s="61">
        <v>0</v>
      </c>
      <c r="DLZ16" s="61">
        <v>0</v>
      </c>
      <c r="DMA16" s="61">
        <v>10000</v>
      </c>
      <c r="DMB16" s="61">
        <v>120</v>
      </c>
      <c r="DMC16" s="61">
        <v>88</v>
      </c>
      <c r="DMD16" s="61">
        <v>45</v>
      </c>
      <c r="DME16" s="61">
        <v>1</v>
      </c>
      <c r="DMF16" s="61">
        <v>10</v>
      </c>
      <c r="DMG16" s="61">
        <v>0</v>
      </c>
      <c r="DMH16" s="61">
        <v>0</v>
      </c>
      <c r="DMI16" s="61">
        <v>0</v>
      </c>
      <c r="DMJ16" s="61">
        <v>-0.2</v>
      </c>
      <c r="DMK16" s="61">
        <v>50</v>
      </c>
      <c r="DML16" s="61">
        <v>110</v>
      </c>
      <c r="DMM16" s="61">
        <v>60</v>
      </c>
      <c r="DMN16" s="61">
        <v>1</v>
      </c>
      <c r="DMO16" s="61">
        <v>0</v>
      </c>
      <c r="DMP16" s="61">
        <v>241</v>
      </c>
      <c r="DMQ16" s="61">
        <v>200</v>
      </c>
      <c r="DMR16" s="61">
        <v>1</v>
      </c>
      <c r="DMS16" s="61">
        <v>100</v>
      </c>
      <c r="DMT16" s="61">
        <v>100</v>
      </c>
      <c r="DMU16" s="61">
        <v>10</v>
      </c>
      <c r="DMV16" s="61">
        <v>2</v>
      </c>
      <c r="DMW16" s="61">
        <v>0.8</v>
      </c>
      <c r="DMX16" s="61">
        <v>3</v>
      </c>
      <c r="DMY16" s="61">
        <v>4</v>
      </c>
      <c r="DMZ16" s="61">
        <v>10</v>
      </c>
      <c r="DNA16" s="61">
        <v>0.5</v>
      </c>
      <c r="DNB16" s="61">
        <v>4</v>
      </c>
      <c r="DNC16" s="61">
        <v>10000</v>
      </c>
      <c r="DND16" s="61">
        <v>40</v>
      </c>
      <c r="DNE16" s="61">
        <v>40</v>
      </c>
      <c r="DNF16" s="61">
        <v>5</v>
      </c>
      <c r="DNG16" s="61">
        <v>10000</v>
      </c>
      <c r="DNH16" s="61">
        <v>0</v>
      </c>
      <c r="DNI16" s="61">
        <v>0</v>
      </c>
      <c r="DNJ16" s="61">
        <v>0</v>
      </c>
      <c r="DNK16" s="61">
        <v>0</v>
      </c>
      <c r="DNL16" s="61">
        <v>10000</v>
      </c>
      <c r="DNM16" s="61">
        <v>120</v>
      </c>
      <c r="DNN16" s="61">
        <v>88</v>
      </c>
      <c r="DNO16" s="61">
        <v>45</v>
      </c>
      <c r="DNP16" s="61">
        <v>0</v>
      </c>
      <c r="DNQ16" s="61">
        <v>0</v>
      </c>
      <c r="DNR16" s="61">
        <v>0</v>
      </c>
      <c r="DNS16" s="61">
        <v>0</v>
      </c>
      <c r="DNT16" s="61">
        <v>0</v>
      </c>
      <c r="DNU16" s="61">
        <v>0</v>
      </c>
      <c r="DNV16" s="61">
        <v>1</v>
      </c>
      <c r="DNW16" s="61">
        <v>1</v>
      </c>
      <c r="DNX16" s="61">
        <v>1</v>
      </c>
      <c r="DNY16" s="61">
        <v>2</v>
      </c>
      <c r="DNZ16" s="61">
        <v>6</v>
      </c>
      <c r="DOA16" s="61">
        <v>0</v>
      </c>
      <c r="DOB16" s="61">
        <v>6000</v>
      </c>
      <c r="DOC16" s="61">
        <v>0</v>
      </c>
      <c r="DOD16" s="61">
        <v>100</v>
      </c>
      <c r="DOE16" s="61">
        <v>50</v>
      </c>
      <c r="DOF16" s="61">
        <v>75</v>
      </c>
      <c r="DOG16" s="61">
        <v>500</v>
      </c>
      <c r="DOH16" s="61">
        <v>100</v>
      </c>
      <c r="DOI16" s="61">
        <v>460</v>
      </c>
      <c r="DOJ16" s="61">
        <v>0</v>
      </c>
      <c r="DOK16" s="61">
        <v>0</v>
      </c>
      <c r="DOL16" s="61">
        <v>0</v>
      </c>
      <c r="DOM16" s="61">
        <v>0</v>
      </c>
      <c r="DON16" s="61">
        <v>0</v>
      </c>
      <c r="DOO16" s="61">
        <v>0</v>
      </c>
      <c r="DOP16" s="61">
        <v>0</v>
      </c>
      <c r="DOQ16" s="61">
        <v>0</v>
      </c>
      <c r="DOR16" s="61">
        <v>0</v>
      </c>
      <c r="DOS16" s="61">
        <v>0</v>
      </c>
      <c r="DOT16" s="61">
        <v>5</v>
      </c>
      <c r="DOU16" s="61">
        <v>40</v>
      </c>
      <c r="DOV16" s="61">
        <v>20</v>
      </c>
      <c r="DOW16" s="61">
        <v>40</v>
      </c>
      <c r="DOX16" s="61">
        <v>505</v>
      </c>
      <c r="DOY16" s="61">
        <v>505</v>
      </c>
      <c r="DOZ16" s="61">
        <v>300</v>
      </c>
      <c r="DPA16" s="61">
        <v>30</v>
      </c>
      <c r="DPB16" s="61">
        <v>120</v>
      </c>
      <c r="DPC16" s="61">
        <v>0</v>
      </c>
      <c r="DPE16" s="61">
        <v>0</v>
      </c>
      <c r="DPF16" s="61">
        <v>0</v>
      </c>
      <c r="DPG16" s="61">
        <v>0</v>
      </c>
      <c r="DPH16" s="61">
        <v>1</v>
      </c>
      <c r="DPI16" s="61">
        <v>1</v>
      </c>
      <c r="DPJ16" s="61">
        <v>0</v>
      </c>
      <c r="DPK16" s="61">
        <v>0</v>
      </c>
      <c r="DPM16" s="61">
        <v>0</v>
      </c>
      <c r="DPO16" s="61">
        <v>0</v>
      </c>
      <c r="DPS16" s="61">
        <v>1</v>
      </c>
      <c r="DPT16" s="61">
        <v>1</v>
      </c>
      <c r="DPX16" s="61">
        <v>1</v>
      </c>
      <c r="DPY16" s="61">
        <v>1</v>
      </c>
      <c r="DPZ16" s="61">
        <v>0</v>
      </c>
      <c r="DQA16" s="61">
        <v>1</v>
      </c>
      <c r="DQC16" s="61">
        <v>1</v>
      </c>
      <c r="DQD16" s="61">
        <v>1</v>
      </c>
      <c r="DQE16" s="61">
        <v>1</v>
      </c>
      <c r="DQG16" s="61">
        <v>1</v>
      </c>
      <c r="DQH16" s="61">
        <v>1</v>
      </c>
      <c r="DQQ16" s="61">
        <v>0</v>
      </c>
      <c r="DQR16" s="61">
        <v>1</v>
      </c>
      <c r="DQT16" s="61">
        <v>0</v>
      </c>
      <c r="DQU16" s="61">
        <v>0</v>
      </c>
      <c r="DQX16" s="61">
        <v>1</v>
      </c>
      <c r="DQZ16" s="61">
        <v>0</v>
      </c>
      <c r="DRA16" s="61">
        <v>1</v>
      </c>
      <c r="DRB16" s="61">
        <v>1</v>
      </c>
      <c r="DRC16" s="61">
        <v>0</v>
      </c>
      <c r="DRE16" s="61">
        <v>0</v>
      </c>
      <c r="DRF16" s="61">
        <v>0</v>
      </c>
      <c r="DRG16" s="61">
        <v>0</v>
      </c>
      <c r="DRH16" s="61">
        <v>0</v>
      </c>
      <c r="DRJ16" s="61">
        <v>0</v>
      </c>
      <c r="DRN16" s="61">
        <v>12.5</v>
      </c>
      <c r="DRP16" s="61">
        <v>620</v>
      </c>
      <c r="DRU16" s="61">
        <v>11</v>
      </c>
      <c r="DRV16" s="61">
        <v>0</v>
      </c>
      <c r="DRW16" s="61">
        <v>300</v>
      </c>
      <c r="DRY16" s="61">
        <v>1</v>
      </c>
      <c r="DRZ16" s="61">
        <v>1</v>
      </c>
      <c r="DSA16" s="61">
        <v>1</v>
      </c>
      <c r="DSK16" s="61">
        <v>0</v>
      </c>
      <c r="DSL16" s="61">
        <v>0.2</v>
      </c>
      <c r="DSM16" s="61">
        <v>0.1</v>
      </c>
      <c r="DSN16" s="61">
        <v>0.01</v>
      </c>
      <c r="DSO16" s="61">
        <v>3.3</v>
      </c>
      <c r="DSP16" s="61">
        <v>80</v>
      </c>
      <c r="DSQ16" s="61">
        <v>0</v>
      </c>
      <c r="DSR16" s="61">
        <v>1</v>
      </c>
      <c r="DSS16" s="61">
        <v>7</v>
      </c>
      <c r="DST16" s="61">
        <v>100</v>
      </c>
      <c r="DSU16" s="61">
        <v>0</v>
      </c>
      <c r="DSV16" s="61">
        <v>1</v>
      </c>
      <c r="DSW16" s="61">
        <v>1</v>
      </c>
      <c r="DSX16" s="61">
        <v>1</v>
      </c>
      <c r="DSY16" s="61">
        <v>1</v>
      </c>
      <c r="DSZ16" s="61">
        <v>1</v>
      </c>
      <c r="DTA16" s="61">
        <v>0</v>
      </c>
      <c r="DTB16" s="61">
        <v>0</v>
      </c>
      <c r="DTC16" s="61">
        <v>90</v>
      </c>
      <c r="DTD16" s="61">
        <v>40</v>
      </c>
      <c r="DTE16" s="61">
        <v>0</v>
      </c>
      <c r="DTF16" s="61">
        <v>100</v>
      </c>
      <c r="DTG16" s="61">
        <v>10</v>
      </c>
      <c r="DTH16" s="61">
        <v>0</v>
      </c>
      <c r="DTI16" s="61">
        <v>0</v>
      </c>
      <c r="DTJ16" s="61">
        <v>-5</v>
      </c>
      <c r="DTK16" s="61">
        <v>15</v>
      </c>
      <c r="DTL16" s="61">
        <v>80</v>
      </c>
      <c r="DTM16" s="61">
        <v>100</v>
      </c>
      <c r="DTN16" s="61">
        <v>100</v>
      </c>
      <c r="DTO16" s="61">
        <v>0</v>
      </c>
      <c r="DTP16" s="61">
        <v>0</v>
      </c>
      <c r="DTQ16" s="61">
        <v>100</v>
      </c>
      <c r="DTR16" s="61">
        <v>-100</v>
      </c>
      <c r="DTS16" s="61">
        <v>0</v>
      </c>
      <c r="DTT16" s="61">
        <v>10</v>
      </c>
      <c r="DTU16" s="61">
        <v>0</v>
      </c>
      <c r="DTV16" s="61">
        <v>0</v>
      </c>
      <c r="DTW16" s="61">
        <v>0</v>
      </c>
      <c r="DTX16" s="61">
        <v>0</v>
      </c>
      <c r="DTY16" s="61">
        <v>10</v>
      </c>
      <c r="DTZ16" s="61">
        <v>0</v>
      </c>
      <c r="DUA16" s="61">
        <v>0</v>
      </c>
      <c r="DUB16" s="61">
        <v>0</v>
      </c>
      <c r="DUC16" s="61">
        <v>0</v>
      </c>
      <c r="DUD16" s="61">
        <v>10</v>
      </c>
      <c r="DUE16" s="61">
        <v>0</v>
      </c>
      <c r="DUF16" s="61">
        <v>0</v>
      </c>
      <c r="DUG16" s="61">
        <v>0</v>
      </c>
      <c r="DUH16" s="61">
        <v>1</v>
      </c>
      <c r="DUI16" s="61">
        <v>45</v>
      </c>
      <c r="DUJ16" s="61">
        <v>30</v>
      </c>
      <c r="DUK16" s="61">
        <v>0</v>
      </c>
      <c r="DUL16" s="61">
        <v>0</v>
      </c>
      <c r="DUM16" s="61">
        <v>9600</v>
      </c>
      <c r="DUN16" s="61">
        <v>2</v>
      </c>
      <c r="DUO16" s="61">
        <v>11</v>
      </c>
      <c r="DUP16" s="61">
        <v>111</v>
      </c>
      <c r="DUQ16" s="61">
        <v>11</v>
      </c>
      <c r="DUR16" s="61">
        <v>1</v>
      </c>
      <c r="DUS16" s="61">
        <v>9600</v>
      </c>
      <c r="DUT16" s="61">
        <v>2</v>
      </c>
      <c r="DUU16" s="61">
        <v>12</v>
      </c>
      <c r="DUV16" s="61">
        <v>112</v>
      </c>
      <c r="DUW16" s="61">
        <v>12</v>
      </c>
      <c r="DUX16" s="61">
        <v>1</v>
      </c>
      <c r="DUY16" s="61">
        <v>192</v>
      </c>
      <c r="DUZ16" s="61">
        <v>200</v>
      </c>
      <c r="DVA16" s="61">
        <v>168</v>
      </c>
      <c r="DVB16" s="61">
        <v>75</v>
      </c>
      <c r="DVC16" s="61">
        <v>502</v>
      </c>
      <c r="DVD16" s="61">
        <v>1</v>
      </c>
      <c r="DVE16" s="61">
        <v>255</v>
      </c>
      <c r="DVF16" s="61">
        <v>0</v>
      </c>
      <c r="DVG16" s="61">
        <v>255</v>
      </c>
      <c r="DVH16" s="61">
        <v>255</v>
      </c>
      <c r="DVI16" s="61">
        <v>1</v>
      </c>
      <c r="DVJ16" s="61">
        <v>0</v>
      </c>
      <c r="DVK16" s="61">
        <v>1</v>
      </c>
      <c r="DVL16" s="61">
        <v>0</v>
      </c>
      <c r="DVM16" s="61">
        <v>0</v>
      </c>
      <c r="DVN16" s="61">
        <v>0</v>
      </c>
      <c r="DVO16" s="61">
        <v>1</v>
      </c>
      <c r="DVP16" s="61">
        <v>0</v>
      </c>
      <c r="DVQ16" s="61">
        <v>0</v>
      </c>
      <c r="DVR16" s="61">
        <v>0</v>
      </c>
      <c r="DVS16" s="61">
        <v>0</v>
      </c>
      <c r="DVT16" s="61">
        <v>1</v>
      </c>
      <c r="DVU16" s="61">
        <v>65</v>
      </c>
      <c r="DVV16" s="61">
        <v>4</v>
      </c>
      <c r="DVW16" s="61">
        <v>0</v>
      </c>
      <c r="DVX16" s="61">
        <v>0</v>
      </c>
      <c r="DVY16" s="61">
        <v>0</v>
      </c>
      <c r="DVZ16" s="61">
        <v>-4.5</v>
      </c>
      <c r="DWA16" s="61">
        <v>10</v>
      </c>
      <c r="DWB16" s="61">
        <v>1</v>
      </c>
      <c r="DWC16" s="61">
        <v>20</v>
      </c>
      <c r="DWD16" s="61">
        <v>15</v>
      </c>
      <c r="DWE16" s="61">
        <v>0</v>
      </c>
      <c r="DWF16" s="61">
        <v>2</v>
      </c>
      <c r="DWG16" s="61">
        <v>1</v>
      </c>
      <c r="DWH16" s="61">
        <v>1.82</v>
      </c>
      <c r="DWI16" s="61">
        <v>0.6</v>
      </c>
      <c r="DWJ16" s="61">
        <v>0.6</v>
      </c>
      <c r="DWK16" s="61">
        <v>1</v>
      </c>
      <c r="DWL16" s="61">
        <v>0</v>
      </c>
      <c r="DWM16" s="61">
        <v>350</v>
      </c>
      <c r="DWN16" s="61">
        <v>0</v>
      </c>
      <c r="DWO16" s="61">
        <v>300</v>
      </c>
      <c r="DWP16" s="61">
        <v>0</v>
      </c>
      <c r="DWQ16" s="61">
        <v>300</v>
      </c>
      <c r="DWR16" s="61">
        <v>0</v>
      </c>
      <c r="DWS16" s="61">
        <v>300</v>
      </c>
      <c r="DWT16" s="61">
        <v>0</v>
      </c>
      <c r="DWU16" s="61">
        <v>1</v>
      </c>
      <c r="DWV16" s="61">
        <v>0.1</v>
      </c>
      <c r="DWW16" s="61">
        <v>100</v>
      </c>
      <c r="DWX16" s="61">
        <v>0</v>
      </c>
      <c r="DWY16" s="61">
        <v>0</v>
      </c>
      <c r="DWZ16" s="61">
        <v>1</v>
      </c>
      <c r="DXA16" s="61">
        <v>0.1</v>
      </c>
      <c r="DXB16" s="61">
        <v>100</v>
      </c>
      <c r="DXC16" s="61">
        <v>0</v>
      </c>
      <c r="DXD16" s="61">
        <v>0</v>
      </c>
      <c r="DXE16" s="61">
        <v>1</v>
      </c>
      <c r="DXF16" s="61">
        <v>0.1</v>
      </c>
      <c r="DXG16" s="61">
        <v>100</v>
      </c>
      <c r="DXH16" s="61">
        <v>0</v>
      </c>
      <c r="DXI16" s="61">
        <v>0</v>
      </c>
      <c r="DXJ16" s="61">
        <v>1</v>
      </c>
      <c r="DXK16" s="61">
        <v>0.1</v>
      </c>
      <c r="DXL16" s="61">
        <v>100</v>
      </c>
      <c r="DXM16" s="61">
        <v>0</v>
      </c>
      <c r="DXN16" s="61">
        <v>560</v>
      </c>
      <c r="DXO16" s="61">
        <v>560</v>
      </c>
      <c r="DXP16" s="61">
        <v>560</v>
      </c>
      <c r="DXQ16" s="61">
        <v>560</v>
      </c>
      <c r="DXR16" s="61">
        <v>20</v>
      </c>
      <c r="DXS16" s="61">
        <v>3</v>
      </c>
      <c r="DXT16" s="61">
        <v>0</v>
      </c>
      <c r="DXU16" s="61">
        <v>0</v>
      </c>
      <c r="DXV16" s="61">
        <v>0</v>
      </c>
      <c r="DXW16" s="61">
        <v>0</v>
      </c>
      <c r="DXX16" s="61">
        <v>15</v>
      </c>
      <c r="DXY16" s="61">
        <v>30</v>
      </c>
      <c r="DXZ16" s="61">
        <v>0.01</v>
      </c>
      <c r="DYA16" s="61">
        <v>0.4</v>
      </c>
      <c r="DYB16" s="61">
        <v>0</v>
      </c>
      <c r="DYC16" s="61">
        <v>60</v>
      </c>
      <c r="DYD16" s="61">
        <v>30</v>
      </c>
      <c r="DYE16" s="61">
        <v>0</v>
      </c>
      <c r="DYF16" s="61">
        <v>0</v>
      </c>
      <c r="DYG16" s="61">
        <v>0</v>
      </c>
      <c r="DYH16" s="61">
        <v>0</v>
      </c>
      <c r="DYI16" s="61">
        <v>1200</v>
      </c>
      <c r="DYJ16" s="61">
        <v>1400</v>
      </c>
      <c r="DYK16" s="61">
        <v>0</v>
      </c>
      <c r="DYL16" s="61">
        <v>0.5</v>
      </c>
      <c r="DYM16" s="61">
        <v>390</v>
      </c>
      <c r="DYN16" s="61">
        <v>0</v>
      </c>
      <c r="DYO16" s="61">
        <v>0</v>
      </c>
      <c r="DYP16" s="61">
        <v>1000</v>
      </c>
      <c r="DYQ16" s="61">
        <v>1</v>
      </c>
      <c r="DYR16" s="61">
        <v>2</v>
      </c>
      <c r="DYS16" s="61">
        <v>0</v>
      </c>
      <c r="DYT16" s="61">
        <v>0.1</v>
      </c>
      <c r="DYU16" s="61">
        <v>30</v>
      </c>
      <c r="DYV16" s="61">
        <v>12.5</v>
      </c>
      <c r="DYW16" s="61">
        <v>0.2</v>
      </c>
      <c r="DYX16" s="61">
        <v>0.05</v>
      </c>
      <c r="DYY16" s="61">
        <v>2.2000000000000002</v>
      </c>
      <c r="DYZ16" s="61">
        <v>12.5</v>
      </c>
      <c r="DZA16" s="61">
        <v>0</v>
      </c>
      <c r="DZB16" s="61">
        <v>12</v>
      </c>
      <c r="DZC16" s="61">
        <v>0</v>
      </c>
      <c r="DZD16" s="61">
        <v>0</v>
      </c>
      <c r="DZE16" s="61">
        <v>1</v>
      </c>
      <c r="DZF16" s="61">
        <v>0</v>
      </c>
      <c r="DZG16" s="61">
        <v>1</v>
      </c>
      <c r="DZH16" s="61">
        <v>1</v>
      </c>
      <c r="DZI16" s="61">
        <v>1</v>
      </c>
      <c r="DZJ16" s="61">
        <v>1</v>
      </c>
      <c r="DZK16" s="61">
        <v>1.2</v>
      </c>
      <c r="DZL16" s="61">
        <v>0.1</v>
      </c>
      <c r="DZM16" s="61">
        <v>300</v>
      </c>
      <c r="DZN16" s="61">
        <v>300</v>
      </c>
      <c r="DZO16" s="61">
        <v>300</v>
      </c>
      <c r="DZP16" s="61">
        <v>300</v>
      </c>
      <c r="DZQ16" s="61">
        <v>0</v>
      </c>
      <c r="DZR16" s="61">
        <v>50</v>
      </c>
      <c r="DZS16" s="61">
        <v>50</v>
      </c>
      <c r="DZT16" s="61">
        <v>50</v>
      </c>
      <c r="DZU16" s="61">
        <v>50</v>
      </c>
      <c r="DZV16" s="61">
        <v>50</v>
      </c>
      <c r="DZW16" s="61">
        <v>120</v>
      </c>
      <c r="DZX16" s="61">
        <v>0</v>
      </c>
      <c r="DZY16" s="61">
        <v>5.0000000000000001E-4</v>
      </c>
      <c r="DZZ16" s="61">
        <v>5.0000000000000001E-4</v>
      </c>
      <c r="EAA16" s="61">
        <v>0</v>
      </c>
      <c r="EAB16" s="61">
        <v>80</v>
      </c>
      <c r="EAC16" s="61">
        <v>80</v>
      </c>
      <c r="EAD16" s="61">
        <v>0</v>
      </c>
      <c r="EAE16" s="61">
        <v>0</v>
      </c>
      <c r="EAF16" s="61">
        <v>0</v>
      </c>
      <c r="EAG16" s="61">
        <v>0</v>
      </c>
      <c r="EAH16" s="61">
        <v>1</v>
      </c>
      <c r="EAI16" s="61">
        <v>0</v>
      </c>
      <c r="EAJ16" s="61">
        <v>0</v>
      </c>
      <c r="EAK16" s="61">
        <v>0</v>
      </c>
      <c r="EAL16" s="61">
        <v>0</v>
      </c>
      <c r="EAM16" s="61">
        <v>100</v>
      </c>
      <c r="EAN16" s="61">
        <v>0</v>
      </c>
      <c r="EAO16" s="61">
        <v>0.15</v>
      </c>
      <c r="EAP16" s="61">
        <v>1</v>
      </c>
      <c r="EAQ16" s="61">
        <v>25</v>
      </c>
      <c r="EAR16" s="61">
        <v>3</v>
      </c>
      <c r="EAS16" s="61">
        <v>100</v>
      </c>
      <c r="EAT16" s="61">
        <v>0</v>
      </c>
      <c r="EAU16" s="61">
        <v>8</v>
      </c>
      <c r="EAV16" s="61">
        <v>0</v>
      </c>
      <c r="EAW16" s="61">
        <v>0.5</v>
      </c>
      <c r="EAX16" s="61">
        <v>1</v>
      </c>
      <c r="EAY16" s="61">
        <v>4</v>
      </c>
      <c r="EAZ16" s="61">
        <v>50</v>
      </c>
      <c r="EBA16" s="61">
        <v>0</v>
      </c>
      <c r="EBB16" s="61">
        <v>25</v>
      </c>
      <c r="EBC16" s="61">
        <v>10</v>
      </c>
      <c r="EBD16" s="61">
        <v>250</v>
      </c>
      <c r="EBE16" s="61">
        <v>1</v>
      </c>
      <c r="EBF16" s="61">
        <v>0.1</v>
      </c>
      <c r="EBG16" s="61">
        <v>0.1</v>
      </c>
      <c r="EBH16" s="61">
        <v>1</v>
      </c>
      <c r="EBI16" s="61">
        <v>2</v>
      </c>
      <c r="EBJ16" s="61">
        <v>0.1</v>
      </c>
      <c r="EBK16" s="61">
        <v>1</v>
      </c>
      <c r="EBL16" s="61">
        <v>10</v>
      </c>
      <c r="EBM16" s="61">
        <v>0.1</v>
      </c>
      <c r="EBN16" s="61">
        <v>1</v>
      </c>
      <c r="EBO16" s="61">
        <v>10</v>
      </c>
      <c r="EBP16" s="61">
        <v>0.1</v>
      </c>
      <c r="EBQ16" s="61">
        <v>1</v>
      </c>
      <c r="EBR16" s="61">
        <v>1</v>
      </c>
      <c r="EBS16" s="61">
        <v>1</v>
      </c>
      <c r="EBT16" s="61">
        <v>4000</v>
      </c>
      <c r="EBU16" s="61">
        <v>2000</v>
      </c>
      <c r="EBV16" s="61">
        <v>20000</v>
      </c>
      <c r="EBW16" s="61">
        <v>10000</v>
      </c>
      <c r="EBX16" s="61">
        <v>3356</v>
      </c>
      <c r="EBY16" s="61">
        <v>1678</v>
      </c>
      <c r="EBZ16" s="61">
        <v>8</v>
      </c>
      <c r="ECA16" s="61">
        <v>4</v>
      </c>
      <c r="ECB16" s="61">
        <v>2</v>
      </c>
      <c r="ECC16" s="61">
        <v>1</v>
      </c>
      <c r="ECD16" s="61">
        <v>30</v>
      </c>
      <c r="ECE16" s="61">
        <v>150</v>
      </c>
      <c r="ECF16" s="61">
        <v>20</v>
      </c>
      <c r="ECG16" s="61">
        <v>120</v>
      </c>
      <c r="ECH16" s="61">
        <v>0</v>
      </c>
      <c r="ECI16" s="61">
        <v>1</v>
      </c>
      <c r="ECJ16" s="61">
        <v>1</v>
      </c>
      <c r="ECK16" s="61">
        <v>1</v>
      </c>
      <c r="ECL16" s="61">
        <v>1</v>
      </c>
      <c r="ECM16" s="61">
        <v>1</v>
      </c>
      <c r="ECN16" s="61">
        <v>0</v>
      </c>
      <c r="ECO16" s="61">
        <v>0</v>
      </c>
      <c r="ECP16" s="61">
        <v>1</v>
      </c>
      <c r="ECQ16" s="61">
        <v>0</v>
      </c>
      <c r="ECR16" s="61">
        <v>0</v>
      </c>
      <c r="ECS16" s="61">
        <v>0</v>
      </c>
      <c r="ECT16" s="61">
        <v>0</v>
      </c>
      <c r="ECU16" s="61">
        <v>0</v>
      </c>
      <c r="ECV16" s="61">
        <v>0</v>
      </c>
      <c r="ECW16" s="61">
        <v>0</v>
      </c>
      <c r="ECX16" s="61">
        <v>0</v>
      </c>
      <c r="ECY16" s="61">
        <v>0</v>
      </c>
      <c r="ECZ16" s="61">
        <v>0</v>
      </c>
      <c r="EDA16" s="61">
        <v>0</v>
      </c>
      <c r="EDB16" s="61">
        <v>60</v>
      </c>
      <c r="EDC16" s="61">
        <v>60</v>
      </c>
      <c r="EDD16" s="61">
        <v>0</v>
      </c>
      <c r="EDE16" s="61">
        <v>200</v>
      </c>
      <c r="EDF16" s="61">
        <v>2</v>
      </c>
      <c r="EDG16" s="61">
        <v>0</v>
      </c>
      <c r="EDH16" s="61">
        <v>200</v>
      </c>
      <c r="EDI16" s="61">
        <v>200</v>
      </c>
      <c r="EDJ16" s="61">
        <v>200</v>
      </c>
      <c r="EDK16" s="61">
        <v>2</v>
      </c>
      <c r="EDL16" s="61">
        <v>200</v>
      </c>
      <c r="EDM16" s="61">
        <v>1</v>
      </c>
      <c r="EDN16" s="61">
        <v>5</v>
      </c>
      <c r="EDO16" s="61">
        <v>5</v>
      </c>
      <c r="EDP16" s="61">
        <v>1000</v>
      </c>
      <c r="EDQ16" s="61">
        <v>1000</v>
      </c>
      <c r="EDR16" s="61">
        <v>5</v>
      </c>
      <c r="EDS16" s="61">
        <v>5</v>
      </c>
      <c r="EDT16" s="61">
        <v>1000</v>
      </c>
      <c r="EDU16" s="61">
        <v>1000</v>
      </c>
      <c r="EDV16" s="61">
        <v>250</v>
      </c>
      <c r="EDW16" s="61">
        <v>100</v>
      </c>
      <c r="EEH16" s="61">
        <v>0</v>
      </c>
      <c r="EEI16" s="61">
        <v>0</v>
      </c>
      <c r="EEJ16" s="61">
        <v>0</v>
      </c>
      <c r="EEK16" s="61">
        <v>0</v>
      </c>
      <c r="EEL16" s="61">
        <v>0</v>
      </c>
      <c r="EEM16" s="61">
        <v>0</v>
      </c>
      <c r="EEN16" s="61">
        <v>48</v>
      </c>
      <c r="EEO16" s="61">
        <v>20</v>
      </c>
      <c r="EEQ16" s="61">
        <v>180</v>
      </c>
      <c r="EER16" s="61">
        <v>360</v>
      </c>
      <c r="EES16" s="61">
        <v>720</v>
      </c>
      <c r="EET16" s="61">
        <v>700</v>
      </c>
      <c r="EEU16" s="61">
        <v>630</v>
      </c>
      <c r="EEV16" s="61">
        <v>630</v>
      </c>
      <c r="EEW16" s="61">
        <v>625</v>
      </c>
      <c r="EEX16" s="61">
        <v>20</v>
      </c>
      <c r="EEY16" s="61">
        <v>40</v>
      </c>
      <c r="EEZ16" s="61">
        <v>0</v>
      </c>
      <c r="EFA16" s="61">
        <v>0</v>
      </c>
      <c r="EFB16" s="61">
        <v>20</v>
      </c>
      <c r="EFC16" s="61">
        <v>20</v>
      </c>
      <c r="EFD16" s="61">
        <v>720</v>
      </c>
      <c r="EFE16" s="61">
        <v>0</v>
      </c>
      <c r="EFF16" s="61">
        <v>0</v>
      </c>
      <c r="EFG16" s="61">
        <v>600</v>
      </c>
      <c r="EFH16" s="61">
        <v>3600</v>
      </c>
      <c r="EFI16" s="61">
        <v>210</v>
      </c>
      <c r="EFJ16" s="61">
        <v>0</v>
      </c>
      <c r="EFK16" s="61">
        <v>0</v>
      </c>
      <c r="EFL16" s="61">
        <v>0</v>
      </c>
      <c r="EFM16" s="61">
        <v>0</v>
      </c>
      <c r="EFN16" s="61">
        <v>0</v>
      </c>
      <c r="EFO16" s="61">
        <v>0</v>
      </c>
      <c r="EFP16" s="61">
        <v>0</v>
      </c>
      <c r="EFQ16" s="61">
        <v>0</v>
      </c>
      <c r="EIF16" s="61">
        <v>0</v>
      </c>
      <c r="EIG16" s="61">
        <v>0</v>
      </c>
      <c r="EIH16" s="61">
        <v>0</v>
      </c>
      <c r="EII16" s="61">
        <v>0</v>
      </c>
      <c r="EIN16" s="61">
        <v>0</v>
      </c>
      <c r="EIO16" s="61">
        <v>0</v>
      </c>
      <c r="EIP16" s="61">
        <v>1200</v>
      </c>
      <c r="EIQ16" s="61">
        <v>1000</v>
      </c>
      <c r="EIU16" s="61">
        <v>1000</v>
      </c>
      <c r="EJA16" s="61">
        <v>5</v>
      </c>
      <c r="EJB16" s="61">
        <v>250</v>
      </c>
      <c r="EJC16" s="61">
        <v>250</v>
      </c>
      <c r="EJF16" s="61">
        <v>100</v>
      </c>
      <c r="EJG16" s="61">
        <v>50</v>
      </c>
      <c r="EJH16" s="61">
        <v>1000</v>
      </c>
      <c r="EJI16" s="61">
        <v>680</v>
      </c>
      <c r="EJJ16" s="61">
        <v>640</v>
      </c>
      <c r="EJK16" s="61">
        <v>5</v>
      </c>
      <c r="EJL16" s="61">
        <v>650</v>
      </c>
      <c r="EJM16" s="61">
        <v>5</v>
      </c>
      <c r="EJN16" s="61">
        <v>650</v>
      </c>
      <c r="EJO16" s="61">
        <v>640</v>
      </c>
      <c r="EJP16" s="61">
        <v>5</v>
      </c>
      <c r="EJQ16" s="61">
        <v>650</v>
      </c>
      <c r="EJR16" s="61">
        <v>5</v>
      </c>
      <c r="EJS16" s="61">
        <v>1000</v>
      </c>
      <c r="EJT16" s="61">
        <v>5</v>
      </c>
      <c r="EJU16" s="61">
        <v>15</v>
      </c>
      <c r="EJV16" s="61">
        <v>300</v>
      </c>
      <c r="EJW16" s="61">
        <v>20</v>
      </c>
      <c r="EJX16" s="61">
        <v>50</v>
      </c>
      <c r="EJY16" s="61">
        <v>650</v>
      </c>
      <c r="EJZ16" s="61">
        <v>5</v>
      </c>
      <c r="EKA16" s="61">
        <v>150</v>
      </c>
      <c r="EKB16" s="61">
        <v>5</v>
      </c>
      <c r="EKC16" s="61">
        <v>1000</v>
      </c>
      <c r="EKD16" s="61">
        <v>225</v>
      </c>
      <c r="EKE16" s="61">
        <v>0</v>
      </c>
      <c r="EKF16" s="61">
        <v>0</v>
      </c>
      <c r="EKG16" s="61">
        <v>1</v>
      </c>
      <c r="EKH16" s="61">
        <v>0</v>
      </c>
      <c r="EKI16" s="61">
        <v>1</v>
      </c>
      <c r="EKJ16" s="61">
        <v>0</v>
      </c>
      <c r="EKK16" s="61">
        <v>1</v>
      </c>
      <c r="EKL16" s="61">
        <v>1.3168800000000001</v>
      </c>
      <c r="EKM16" s="61">
        <v>10.18</v>
      </c>
      <c r="EKN16" s="61">
        <v>9.75</v>
      </c>
      <c r="EKO16" s="61">
        <v>0.76200000000000001</v>
      </c>
      <c r="EKP16" s="61">
        <v>1.3168800000000001</v>
      </c>
      <c r="EKQ16" s="61">
        <v>10</v>
      </c>
      <c r="EKR16" s="61">
        <v>9.5399999999999991</v>
      </c>
      <c r="EKS16" s="61">
        <v>0.72</v>
      </c>
      <c r="EKT16" s="61">
        <v>1.3168800000000001</v>
      </c>
      <c r="EKU16" s="61">
        <v>10</v>
      </c>
      <c r="EKV16" s="61">
        <v>9.5399999999999991</v>
      </c>
      <c r="EKW16" s="61">
        <v>0.72</v>
      </c>
      <c r="EKX16" s="61">
        <v>1.3168800000000001</v>
      </c>
      <c r="EKY16" s="61">
        <v>10</v>
      </c>
      <c r="EKZ16" s="61">
        <v>9.5399999999999991</v>
      </c>
      <c r="ELA16" s="61">
        <v>0.72</v>
      </c>
      <c r="ELB16" s="61">
        <v>0</v>
      </c>
      <c r="ELC16" s="61">
        <v>0</v>
      </c>
      <c r="ELD16" s="61">
        <v>0</v>
      </c>
      <c r="ELE16" s="61">
        <v>0</v>
      </c>
      <c r="ELF16" s="61">
        <v>0</v>
      </c>
      <c r="ELG16" s="61">
        <v>0</v>
      </c>
      <c r="ELH16" s="61">
        <v>0</v>
      </c>
      <c r="ELI16" s="61">
        <v>0</v>
      </c>
      <c r="ELJ16" s="61">
        <v>250</v>
      </c>
      <c r="ELK16" s="61">
        <v>-20</v>
      </c>
      <c r="ELL16" s="61">
        <v>0.05</v>
      </c>
      <c r="ELM16" s="61">
        <v>0</v>
      </c>
      <c r="ELN16" s="61">
        <v>0</v>
      </c>
      <c r="ELO16" s="61">
        <v>0</v>
      </c>
      <c r="ELP16" s="61">
        <v>0</v>
      </c>
      <c r="ELQ16" s="61">
        <v>0</v>
      </c>
      <c r="ELR16" s="61">
        <v>0</v>
      </c>
      <c r="ELS16" s="61">
        <v>0</v>
      </c>
      <c r="ELT16" s="61">
        <v>0</v>
      </c>
      <c r="ELU16" s="61">
        <v>0</v>
      </c>
      <c r="ELV16" s="61">
        <v>0</v>
      </c>
      <c r="ELW16" s="61">
        <v>0</v>
      </c>
      <c r="ELX16" s="61">
        <v>0</v>
      </c>
      <c r="ELY16" s="61">
        <v>0</v>
      </c>
      <c r="ELZ16" s="61">
        <v>0</v>
      </c>
      <c r="EMA16" s="61">
        <v>0</v>
      </c>
      <c r="EMB16" s="61">
        <v>0</v>
      </c>
      <c r="EMC16" s="61">
        <v>0</v>
      </c>
      <c r="EMD16" s="61">
        <v>0</v>
      </c>
      <c r="EME16" s="61">
        <v>0</v>
      </c>
      <c r="EMF16" s="61">
        <v>0</v>
      </c>
      <c r="EMG16" s="61">
        <v>0</v>
      </c>
      <c r="EMH16" s="61">
        <v>0</v>
      </c>
      <c r="EMI16" s="61">
        <v>0</v>
      </c>
      <c r="EMJ16" s="61">
        <v>0</v>
      </c>
      <c r="EMK16" s="61">
        <v>0</v>
      </c>
      <c r="EML16" s="61">
        <v>10</v>
      </c>
      <c r="EMM16" s="61">
        <v>0</v>
      </c>
      <c r="EMN16" s="61">
        <v>0</v>
      </c>
      <c r="EMO16" s="61">
        <v>300</v>
      </c>
      <c r="EMP16" s="61">
        <v>1</v>
      </c>
      <c r="EMQ16" s="61">
        <v>500</v>
      </c>
      <c r="EMR16" s="61">
        <v>7000</v>
      </c>
      <c r="EMS16" s="61">
        <v>30</v>
      </c>
      <c r="EMT16" s="61">
        <v>50</v>
      </c>
      <c r="EMU16" s="61">
        <v>0</v>
      </c>
      <c r="EMV16" s="61">
        <v>10000</v>
      </c>
      <c r="EMW16" s="61">
        <v>0</v>
      </c>
      <c r="EMX16" s="61">
        <v>30</v>
      </c>
      <c r="EMY16" s="61">
        <v>5</v>
      </c>
      <c r="EMZ16" s="61">
        <v>0</v>
      </c>
      <c r="ENA16" s="61">
        <v>0</v>
      </c>
      <c r="ENB16" s="61">
        <v>0</v>
      </c>
      <c r="ENC16" s="61">
        <v>0</v>
      </c>
      <c r="END16" s="61">
        <v>1</v>
      </c>
      <c r="ENE16" s="61">
        <v>0</v>
      </c>
      <c r="ENF16" s="61">
        <v>0</v>
      </c>
      <c r="ENG16" s="61">
        <v>0.3</v>
      </c>
      <c r="ENH16" s="61">
        <v>0</v>
      </c>
      <c r="ENI16" s="61">
        <v>0</v>
      </c>
      <c r="ENJ16" s="61">
        <v>0</v>
      </c>
      <c r="ENK16" s="61">
        <v>25</v>
      </c>
      <c r="ENL16" s="61">
        <v>0</v>
      </c>
      <c r="ENM16" s="61">
        <v>0</v>
      </c>
      <c r="ENN16" s="61">
        <v>10000</v>
      </c>
      <c r="ENO16" s="61">
        <v>0</v>
      </c>
      <c r="ENP16" s="61">
        <v>0</v>
      </c>
      <c r="ENQ16" s="61">
        <v>0</v>
      </c>
      <c r="ENR16" s="61">
        <v>0</v>
      </c>
      <c r="ENS16" s="61">
        <v>20</v>
      </c>
      <c r="ENT16" s="61">
        <v>1</v>
      </c>
      <c r="ENU16" s="61">
        <v>1</v>
      </c>
      <c r="ENV16" s="61">
        <v>1</v>
      </c>
      <c r="ENW16" s="61">
        <v>1</v>
      </c>
      <c r="ENX16" s="61">
        <v>0</v>
      </c>
      <c r="ENY16" s="61">
        <v>0</v>
      </c>
      <c r="ENZ16" s="61">
        <v>0</v>
      </c>
      <c r="EOA16" s="61">
        <v>0</v>
      </c>
      <c r="EOB16" s="61">
        <v>0</v>
      </c>
      <c r="EOC16" s="61">
        <v>0</v>
      </c>
      <c r="EOD16" s="61">
        <v>0</v>
      </c>
      <c r="EOE16" s="61">
        <v>0</v>
      </c>
      <c r="EOF16" s="61">
        <v>0</v>
      </c>
      <c r="EOG16" s="61">
        <v>20</v>
      </c>
      <c r="EOH16" s="61">
        <v>40</v>
      </c>
      <c r="EOI16" s="61">
        <v>0.1</v>
      </c>
      <c r="EOJ16" s="61">
        <v>0.2</v>
      </c>
      <c r="EOK16" s="61">
        <v>0</v>
      </c>
      <c r="EOL16" s="61">
        <v>0</v>
      </c>
      <c r="EOM16" s="61">
        <v>0</v>
      </c>
      <c r="EON16" s="61">
        <v>0</v>
      </c>
      <c r="EOO16" s="61">
        <v>100</v>
      </c>
      <c r="EOP16" s="61">
        <v>100</v>
      </c>
      <c r="EOQ16" s="61">
        <v>0</v>
      </c>
      <c r="EOR16" s="61">
        <v>10</v>
      </c>
      <c r="EOS16" s="61">
        <v>3</v>
      </c>
      <c r="EOT16" s="61">
        <v>100</v>
      </c>
      <c r="EOU16" s="61">
        <v>35</v>
      </c>
      <c r="EOV16" s="61">
        <v>0</v>
      </c>
      <c r="EOW16" s="61">
        <v>5</v>
      </c>
      <c r="EOX16" s="61">
        <v>40</v>
      </c>
      <c r="EOY16" s="61">
        <v>60</v>
      </c>
      <c r="EOZ16" s="61">
        <v>10</v>
      </c>
      <c r="EPA16" s="61">
        <v>0</v>
      </c>
      <c r="EPB16" s="61">
        <v>0</v>
      </c>
      <c r="EPC16" s="61">
        <v>0</v>
      </c>
      <c r="EPT16" s="61">
        <v>20</v>
      </c>
      <c r="EPU16" s="61">
        <v>30</v>
      </c>
      <c r="EPV16" s="61">
        <v>0</v>
      </c>
      <c r="EPW16" s="61">
        <v>0</v>
      </c>
      <c r="EPZ16" s="61">
        <v>0</v>
      </c>
      <c r="EQA16" s="61">
        <v>0</v>
      </c>
      <c r="EQB16" s="61">
        <v>30</v>
      </c>
      <c r="EQC16" s="61">
        <v>75</v>
      </c>
      <c r="EQD16" s="61">
        <v>20</v>
      </c>
      <c r="EQE16" s="61">
        <v>30</v>
      </c>
      <c r="EQF16" s="61">
        <v>0</v>
      </c>
      <c r="EQG16" s="61">
        <v>0</v>
      </c>
      <c r="EQJ16" s="61">
        <v>0</v>
      </c>
      <c r="EQK16" s="61">
        <v>0</v>
      </c>
      <c r="EQL16" s="61">
        <v>30</v>
      </c>
      <c r="EQM16" s="61">
        <v>75</v>
      </c>
      <c r="EQN16" s="61">
        <v>20</v>
      </c>
      <c r="EQO16" s="61">
        <v>30</v>
      </c>
      <c r="EQP16" s="61">
        <v>0</v>
      </c>
      <c r="EQQ16" s="61">
        <v>0</v>
      </c>
      <c r="EQT16" s="61">
        <v>0</v>
      </c>
      <c r="EQU16" s="61">
        <v>0</v>
      </c>
      <c r="EQV16" s="61">
        <v>30</v>
      </c>
      <c r="EQW16" s="61">
        <v>75</v>
      </c>
      <c r="EQX16" s="61">
        <v>20</v>
      </c>
      <c r="EQY16" s="61">
        <v>30</v>
      </c>
      <c r="EQZ16" s="61">
        <v>0</v>
      </c>
      <c r="ERA16" s="61">
        <v>0</v>
      </c>
      <c r="ERD16" s="61">
        <v>0</v>
      </c>
      <c r="ERE16" s="61">
        <v>0</v>
      </c>
      <c r="ERF16" s="61">
        <v>30</v>
      </c>
      <c r="ERG16" s="61">
        <v>75</v>
      </c>
      <c r="ERH16" s="61">
        <v>20</v>
      </c>
      <c r="ERI16" s="61">
        <v>20</v>
      </c>
      <c r="ERJ16" s="61">
        <v>5</v>
      </c>
      <c r="ERK16" s="61">
        <v>10</v>
      </c>
      <c r="ERL16" s="61">
        <v>5</v>
      </c>
      <c r="ERM16" s="61">
        <v>0</v>
      </c>
      <c r="ERN16" s="61">
        <v>5</v>
      </c>
      <c r="ERO16" s="61">
        <v>0</v>
      </c>
      <c r="ERP16" s="61">
        <v>5</v>
      </c>
      <c r="ERQ16" s="61">
        <v>0</v>
      </c>
      <c r="ERT16" s="61">
        <v>120</v>
      </c>
      <c r="ERU16" s="61">
        <v>0</v>
      </c>
      <c r="ERV16" s="61">
        <v>30000</v>
      </c>
      <c r="ERW16" s="61">
        <v>30000</v>
      </c>
      <c r="ERX16" s="61">
        <v>17500</v>
      </c>
      <c r="ERY16" s="61">
        <v>0</v>
      </c>
      <c r="ERZ16" s="61">
        <v>40</v>
      </c>
      <c r="ESA16" s="61">
        <v>40</v>
      </c>
      <c r="ESB16" s="61">
        <v>40</v>
      </c>
      <c r="ESC16" s="61">
        <v>0</v>
      </c>
      <c r="ESD16" s="61">
        <v>40</v>
      </c>
      <c r="ESE16" s="61">
        <v>40</v>
      </c>
      <c r="ESF16" s="61">
        <v>40</v>
      </c>
      <c r="ESG16" s="61">
        <v>0</v>
      </c>
      <c r="ESH16" s="61">
        <v>40</v>
      </c>
      <c r="ESI16" s="61">
        <v>40</v>
      </c>
      <c r="ESJ16" s="61">
        <v>40</v>
      </c>
      <c r="ESK16" s="61">
        <v>0</v>
      </c>
      <c r="ESL16" s="61">
        <v>40</v>
      </c>
      <c r="ESM16" s="61">
        <v>40</v>
      </c>
      <c r="ESN16" s="61">
        <v>40</v>
      </c>
      <c r="ESO16" s="61">
        <v>1410</v>
      </c>
      <c r="ESP16" s="61">
        <v>1410</v>
      </c>
      <c r="ESQ16" s="61">
        <v>1410</v>
      </c>
      <c r="ESR16" s="61">
        <v>400</v>
      </c>
      <c r="ESS16" s="61">
        <v>400</v>
      </c>
      <c r="EST16" s="61">
        <v>60000</v>
      </c>
      <c r="ESU16" s="61">
        <v>60000</v>
      </c>
      <c r="ESV16" s="61">
        <v>100</v>
      </c>
      <c r="ESW16" s="61">
        <v>30</v>
      </c>
      <c r="ESX16" s="61">
        <v>0</v>
      </c>
      <c r="ESY16" s="61">
        <v>20</v>
      </c>
      <c r="ETA16" s="61">
        <v>0.98</v>
      </c>
      <c r="ETB16" s="61">
        <v>1</v>
      </c>
      <c r="ETC16" s="61">
        <v>-0.98</v>
      </c>
      <c r="ETD16" s="61">
        <v>-0.95</v>
      </c>
      <c r="ETE16" s="61">
        <v>0.8</v>
      </c>
      <c r="ETF16" s="61">
        <v>-0.92</v>
      </c>
      <c r="ETG16" s="61">
        <v>1</v>
      </c>
      <c r="ETH16" s="61">
        <v>7</v>
      </c>
      <c r="ETI16" s="61">
        <v>0.95</v>
      </c>
      <c r="ETJ16" s="61">
        <v>-0.95</v>
      </c>
      <c r="ETK16" s="61">
        <v>20</v>
      </c>
      <c r="ETL16" s="61">
        <v>80</v>
      </c>
      <c r="ETM16" s="61">
        <v>4169</v>
      </c>
      <c r="ETN16" s="61">
        <v>88</v>
      </c>
      <c r="ETO16" s="61">
        <v>90</v>
      </c>
      <c r="ETP16" s="61">
        <v>2.0499999999999998</v>
      </c>
      <c r="EUJ16" s="61">
        <v>1</v>
      </c>
      <c r="EUK16" s="61">
        <v>-10</v>
      </c>
      <c r="EUL16" s="61">
        <v>10</v>
      </c>
      <c r="EUS16" s="61">
        <v>0.5</v>
      </c>
      <c r="EUT16" s="61">
        <v>0</v>
      </c>
      <c r="EUU16" s="61">
        <v>0</v>
      </c>
      <c r="EVB16" s="61">
        <v>4</v>
      </c>
      <c r="EVC16" s="61">
        <v>5</v>
      </c>
      <c r="EVD16" s="61">
        <v>135</v>
      </c>
      <c r="EVE16" s="61">
        <v>1</v>
      </c>
      <c r="EVF16" s="61">
        <v>1</v>
      </c>
      <c r="EVH16" s="61">
        <v>0</v>
      </c>
      <c r="EVI16" s="61">
        <v>0</v>
      </c>
      <c r="EVK16" s="61">
        <v>1</v>
      </c>
      <c r="EVL16" s="61">
        <v>1</v>
      </c>
      <c r="EVM16" s="61">
        <v>0</v>
      </c>
      <c r="EVR16" s="61">
        <v>150</v>
      </c>
      <c r="EVS16" s="61">
        <v>200</v>
      </c>
      <c r="EVT16" s="61">
        <v>85</v>
      </c>
      <c r="EVU16" s="61">
        <v>90</v>
      </c>
      <c r="EVV16" s="61">
        <v>85</v>
      </c>
      <c r="EVW16" s="61">
        <v>90</v>
      </c>
      <c r="EVX16" s="61">
        <v>5</v>
      </c>
      <c r="EVY16" s="61">
        <v>5</v>
      </c>
      <c r="EVZ16" s="61">
        <v>10</v>
      </c>
      <c r="EWA16" s="61">
        <v>10</v>
      </c>
      <c r="EWB16" s="61">
        <v>140</v>
      </c>
      <c r="EWC16" s="61">
        <v>145</v>
      </c>
      <c r="EWD16" s="61">
        <v>140</v>
      </c>
      <c r="EWE16" s="61">
        <v>145</v>
      </c>
      <c r="EWF16" s="61">
        <v>140</v>
      </c>
      <c r="EWG16" s="61">
        <v>145</v>
      </c>
      <c r="EWH16" s="61">
        <v>140</v>
      </c>
      <c r="EWI16" s="61">
        <v>5</v>
      </c>
      <c r="EWJ16" s="61">
        <v>175</v>
      </c>
      <c r="EWK16" s="61">
        <v>5</v>
      </c>
      <c r="EWL16" s="61">
        <v>5</v>
      </c>
      <c r="EWM16" s="61">
        <v>1</v>
      </c>
      <c r="EWN16" s="61">
        <v>43.4</v>
      </c>
      <c r="EWO16" s="61">
        <v>1</v>
      </c>
      <c r="EWS16" s="61">
        <v>150</v>
      </c>
      <c r="EWT16" s="61">
        <v>1000</v>
      </c>
      <c r="EWU16" s="61">
        <v>80</v>
      </c>
      <c r="EWV16" s="61">
        <v>60</v>
      </c>
      <c r="EWW16" s="61">
        <v>35</v>
      </c>
      <c r="EWX16" s="61">
        <v>300</v>
      </c>
      <c r="EWZ16" s="61">
        <v>75</v>
      </c>
      <c r="EXA16" s="61">
        <v>1.05</v>
      </c>
      <c r="EXB16" s="61">
        <v>1</v>
      </c>
      <c r="EXC16" s="61">
        <v>1</v>
      </c>
      <c r="EXD16" s="61">
        <v>1</v>
      </c>
      <c r="EXE16" s="61">
        <v>180</v>
      </c>
      <c r="EXF16" s="61">
        <v>0.3</v>
      </c>
      <c r="EXG16" s="61">
        <v>1.1100000000000001</v>
      </c>
      <c r="EXH16" s="61">
        <v>60</v>
      </c>
      <c r="EXI16" s="61">
        <v>0</v>
      </c>
      <c r="EXJ16" s="61">
        <v>90</v>
      </c>
      <c r="EXK16" s="61">
        <v>80</v>
      </c>
      <c r="EXL16" s="61">
        <v>70</v>
      </c>
      <c r="EXM16" s="61">
        <v>60</v>
      </c>
      <c r="EXN16" s="61">
        <v>55</v>
      </c>
      <c r="EXO16" s="61">
        <v>4</v>
      </c>
      <c r="EXP16" s="61">
        <v>20</v>
      </c>
      <c r="EXQ16" s="61">
        <v>0</v>
      </c>
      <c r="EXR16" s="61">
        <v>3356</v>
      </c>
      <c r="EXS16" s="61">
        <v>0</v>
      </c>
      <c r="EXT16" s="61">
        <v>5000</v>
      </c>
      <c r="EXU16" s="61">
        <v>40</v>
      </c>
      <c r="EXV16" s="61">
        <v>5</v>
      </c>
      <c r="EXW16" s="61">
        <v>0</v>
      </c>
      <c r="EXX16" s="61">
        <v>90</v>
      </c>
      <c r="EXY16" s="61">
        <v>80</v>
      </c>
      <c r="EXZ16" s="61">
        <v>70</v>
      </c>
      <c r="EYA16" s="61">
        <v>60</v>
      </c>
      <c r="EYB16" s="61">
        <v>55</v>
      </c>
      <c r="EYC16" s="61">
        <v>4</v>
      </c>
      <c r="EYD16" s="61">
        <v>20</v>
      </c>
      <c r="EYE16" s="61">
        <v>0</v>
      </c>
      <c r="EYF16" s="61">
        <v>3356</v>
      </c>
      <c r="EYG16" s="61">
        <v>1</v>
      </c>
      <c r="EYH16" s="61">
        <v>2</v>
      </c>
      <c r="EYI16" s="61">
        <v>0</v>
      </c>
      <c r="EYJ16" s="61">
        <v>1</v>
      </c>
      <c r="EYK16" s="61">
        <v>1</v>
      </c>
      <c r="EYL16" s="61">
        <v>2</v>
      </c>
      <c r="EYM16" s="61">
        <v>0.95</v>
      </c>
      <c r="EYN16" s="61">
        <v>0.98</v>
      </c>
      <c r="EYO16" s="61">
        <v>1</v>
      </c>
      <c r="EYP16" s="61">
        <v>-0.98</v>
      </c>
      <c r="EYQ16" s="61">
        <v>-0.95</v>
      </c>
      <c r="EYR16" s="61">
        <v>4</v>
      </c>
      <c r="EYS16" s="61">
        <v>20</v>
      </c>
      <c r="EYT16" s="61">
        <v>0.9</v>
      </c>
      <c r="EYU16" s="61">
        <v>-0.95</v>
      </c>
      <c r="EYV16" s="61">
        <v>1</v>
      </c>
      <c r="EYW16" s="61">
        <v>0</v>
      </c>
      <c r="EYX16" s="61">
        <v>0</v>
      </c>
      <c r="EYY16" s="61">
        <v>100</v>
      </c>
      <c r="EYZ16" s="61">
        <v>1</v>
      </c>
      <c r="EZA16" s="61">
        <v>100</v>
      </c>
      <c r="EZB16" s="61">
        <v>4</v>
      </c>
      <c r="EZC16" s="61">
        <v>20</v>
      </c>
      <c r="EZD16" s="61">
        <v>90</v>
      </c>
      <c r="EZE16" s="61">
        <v>110</v>
      </c>
      <c r="EZF16" s="61">
        <v>10000</v>
      </c>
      <c r="EZG16" s="61">
        <v>0</v>
      </c>
      <c r="EZH16" s="61">
        <v>0</v>
      </c>
      <c r="EZI16" s="61">
        <v>0</v>
      </c>
      <c r="EZJ16" s="61">
        <v>0</v>
      </c>
      <c r="EZK16" s="61">
        <v>1</v>
      </c>
      <c r="EZL16" s="61">
        <v>100</v>
      </c>
      <c r="EZM16" s="61">
        <v>50</v>
      </c>
      <c r="EZN16" s="61">
        <v>25</v>
      </c>
      <c r="EZO16" s="61">
        <v>-25</v>
      </c>
      <c r="EZP16" s="61">
        <v>-50</v>
      </c>
      <c r="EZQ16" s="61">
        <v>4</v>
      </c>
      <c r="EZR16" s="61">
        <v>20</v>
      </c>
      <c r="EZS16" s="61">
        <v>-100</v>
      </c>
      <c r="EZT16" s="61">
        <v>100</v>
      </c>
      <c r="EZU16" s="61">
        <v>0</v>
      </c>
      <c r="EZV16" s="61">
        <v>0</v>
      </c>
      <c r="EZW16" s="61">
        <v>4</v>
      </c>
      <c r="EZX16" s="61">
        <v>20</v>
      </c>
      <c r="EZY16" s="61">
        <v>-100</v>
      </c>
      <c r="EZZ16" s="61">
        <v>100</v>
      </c>
      <c r="FAA16" s="61">
        <v>5000</v>
      </c>
      <c r="FAB16" s="61">
        <v>1</v>
      </c>
      <c r="FAC16" s="61">
        <v>1</v>
      </c>
      <c r="FAD16" s="61">
        <v>0.8</v>
      </c>
      <c r="FAE16" s="61">
        <v>-0.92</v>
      </c>
      <c r="FAF16" s="61">
        <v>2720</v>
      </c>
      <c r="FAG16" s="61">
        <v>-2720</v>
      </c>
      <c r="FAH16" s="61">
        <v>0</v>
      </c>
      <c r="FAI16" s="61">
        <v>0</v>
      </c>
      <c r="FAJ16" s="61">
        <v>0</v>
      </c>
      <c r="FAK16" s="61">
        <v>0</v>
      </c>
      <c r="FAL16" s="61">
        <v>0</v>
      </c>
      <c r="FAM16" s="61">
        <v>0</v>
      </c>
      <c r="FAN16" s="61">
        <v>0</v>
      </c>
      <c r="FAO16" s="61">
        <v>0</v>
      </c>
      <c r="FAP16" s="61">
        <v>0</v>
      </c>
      <c r="FAQ16" s="61">
        <v>0</v>
      </c>
      <c r="FAR16" s="61">
        <v>600</v>
      </c>
      <c r="FAS16" s="61">
        <v>0</v>
      </c>
      <c r="FAT16" s="61">
        <v>10</v>
      </c>
      <c r="FAU16" s="61">
        <v>3.3</v>
      </c>
      <c r="FAV16" s="61">
        <v>0.2</v>
      </c>
      <c r="FAW16" s="61">
        <v>3.5</v>
      </c>
      <c r="FAX16" s="61">
        <v>0.05</v>
      </c>
      <c r="FAY16" s="61">
        <v>1.4</v>
      </c>
      <c r="FAZ16" s="61">
        <v>1.7</v>
      </c>
      <c r="FBA16" s="61">
        <v>0.05</v>
      </c>
      <c r="FBB16" s="61">
        <v>0.05</v>
      </c>
      <c r="FBC16" s="61">
        <v>87</v>
      </c>
      <c r="FBD16" s="61">
        <v>5</v>
      </c>
      <c r="FBE16" s="61">
        <v>94</v>
      </c>
      <c r="FBF16" s="61">
        <v>2</v>
      </c>
      <c r="FBG16" s="61">
        <v>55</v>
      </c>
      <c r="FBH16" s="61">
        <v>5</v>
      </c>
      <c r="FBI16" s="61">
        <v>97</v>
      </c>
      <c r="FBJ16" s="61">
        <v>0.1</v>
      </c>
      <c r="FBK16" s="61">
        <v>37</v>
      </c>
      <c r="FBL16" s="61">
        <v>3</v>
      </c>
      <c r="FBM16" s="61">
        <v>60</v>
      </c>
      <c r="FBN16" s="61">
        <v>4</v>
      </c>
      <c r="FBQ16" s="61">
        <v>1</v>
      </c>
      <c r="FBR16" s="61">
        <v>35</v>
      </c>
      <c r="FBU16" s="61">
        <v>20</v>
      </c>
      <c r="FBY16" s="61">
        <v>3</v>
      </c>
      <c r="FBZ16" s="61">
        <v>33</v>
      </c>
      <c r="FCA16" s="61">
        <v>0</v>
      </c>
      <c r="FCB16" s="61">
        <v>0</v>
      </c>
      <c r="FCC16" s="61">
        <v>0</v>
      </c>
      <c r="FCD16" s="61">
        <v>0</v>
      </c>
      <c r="FCE16" s="61">
        <v>0</v>
      </c>
      <c r="FCF16" s="61">
        <v>0</v>
      </c>
      <c r="FCG16" s="61">
        <v>0</v>
      </c>
      <c r="FCH16" s="61">
        <v>0</v>
      </c>
      <c r="FCI16" s="61">
        <v>10</v>
      </c>
      <c r="FCJ16" s="61">
        <v>0.75</v>
      </c>
      <c r="FCK16" s="61">
        <v>0.1</v>
      </c>
      <c r="FCL16" s="61">
        <v>0.55000000000000004</v>
      </c>
      <c r="FCM16" s="61">
        <v>0.1</v>
      </c>
      <c r="FCN16" s="61">
        <v>3</v>
      </c>
      <c r="FCO16" s="61">
        <v>0.05</v>
      </c>
      <c r="FCP16" s="61">
        <v>10</v>
      </c>
      <c r="FCQ16" s="61">
        <v>0.5</v>
      </c>
      <c r="FCR16" s="61">
        <v>5.2</v>
      </c>
      <c r="FCT16" s="61">
        <v>0.01</v>
      </c>
      <c r="FCU16" s="61">
        <v>0.3</v>
      </c>
      <c r="FCV16" s="61">
        <v>0.1</v>
      </c>
      <c r="FCW16" s="61">
        <v>0.5</v>
      </c>
      <c r="FCX16" s="61">
        <v>0.1</v>
      </c>
      <c r="FCY16" s="61">
        <v>0.5</v>
      </c>
      <c r="FCZ16" s="61">
        <v>500</v>
      </c>
      <c r="FDA16" s="61">
        <v>1500</v>
      </c>
      <c r="FDB16" s="61">
        <v>3.5</v>
      </c>
      <c r="FDC16" s="61">
        <v>0.1</v>
      </c>
      <c r="FDD16" s="61">
        <v>0.3</v>
      </c>
      <c r="FDE16" s="61">
        <v>0.1</v>
      </c>
      <c r="FDF16" s="61">
        <v>1.2</v>
      </c>
      <c r="FDG16" s="61">
        <v>0.1</v>
      </c>
      <c r="FDH16" s="61">
        <v>0.3</v>
      </c>
      <c r="FDI16" s="61">
        <v>1</v>
      </c>
      <c r="FDJ16" s="61">
        <v>0.1</v>
      </c>
      <c r="FDK16" s="61">
        <v>500</v>
      </c>
      <c r="FDL16" s="61">
        <v>1500</v>
      </c>
      <c r="FDM16" s="61">
        <v>5</v>
      </c>
      <c r="FDN16" s="61">
        <v>1.5</v>
      </c>
      <c r="FDO16" s="61">
        <v>2</v>
      </c>
      <c r="FDP16" s="61">
        <v>3</v>
      </c>
      <c r="FDQ16" s="61">
        <v>180</v>
      </c>
      <c r="FDR16" s="61">
        <v>180</v>
      </c>
      <c r="FDS16" s="61">
        <v>180</v>
      </c>
      <c r="FDT16" s="61">
        <v>60</v>
      </c>
      <c r="FDU16" s="61">
        <v>10</v>
      </c>
      <c r="FDV16" s="61">
        <v>0</v>
      </c>
      <c r="FDW16" s="61">
        <v>1</v>
      </c>
      <c r="FDX16" s="61">
        <v>75</v>
      </c>
      <c r="FDY16" s="61">
        <v>2</v>
      </c>
      <c r="FDZ16" s="61">
        <v>79</v>
      </c>
      <c r="FEA16" s="61">
        <v>2</v>
      </c>
      <c r="FEB16" s="61">
        <v>38</v>
      </c>
      <c r="FEC16" s="61">
        <v>3</v>
      </c>
      <c r="FED16" s="61">
        <v>0</v>
      </c>
      <c r="FEE16" s="61">
        <v>0</v>
      </c>
      <c r="FEF16" s="61">
        <v>83</v>
      </c>
      <c r="FEG16" s="61">
        <v>0.1</v>
      </c>
      <c r="FEH16" s="61">
        <v>0</v>
      </c>
      <c r="FEI16" s="61">
        <v>0</v>
      </c>
      <c r="FEJ16" s="61">
        <v>1</v>
      </c>
      <c r="FEK16" s="61">
        <v>0</v>
      </c>
      <c r="FEL16" s="61">
        <v>1</v>
      </c>
      <c r="FEM16" s="61">
        <v>0</v>
      </c>
      <c r="FEN16" s="61">
        <v>120</v>
      </c>
      <c r="FEO16" s="61">
        <v>120</v>
      </c>
      <c r="FEP16" s="61">
        <v>2</v>
      </c>
      <c r="FEQ16" s="61">
        <v>2</v>
      </c>
      <c r="FER16" s="61">
        <v>0</v>
      </c>
      <c r="FES16" s="61">
        <v>1</v>
      </c>
      <c r="FET16" s="61">
        <v>0</v>
      </c>
      <c r="FEU16" s="61">
        <v>120</v>
      </c>
      <c r="FEV16" s="61">
        <v>120</v>
      </c>
      <c r="FEW16" s="61">
        <v>2</v>
      </c>
      <c r="FEX16" s="61">
        <v>2</v>
      </c>
      <c r="FEY16" s="61">
        <v>0</v>
      </c>
      <c r="FEZ16" s="61">
        <v>62</v>
      </c>
      <c r="FFA16" s="61">
        <v>2</v>
      </c>
      <c r="FFB16" s="61">
        <v>1</v>
      </c>
      <c r="FFD16" s="61">
        <v>80</v>
      </c>
      <c r="FFE16" s="61">
        <v>120</v>
      </c>
      <c r="FFF16" s="61">
        <v>0.5</v>
      </c>
      <c r="FFG16" s="61">
        <v>0.5</v>
      </c>
      <c r="FFH16" s="61">
        <v>0</v>
      </c>
      <c r="FFI16" s="61">
        <v>1</v>
      </c>
      <c r="FFJ16" s="61">
        <v>0</v>
      </c>
      <c r="FFK16" s="61">
        <v>138</v>
      </c>
      <c r="FFL16" s="61">
        <v>138</v>
      </c>
      <c r="FFM16" s="61">
        <v>2</v>
      </c>
      <c r="FFN16" s="61">
        <v>2</v>
      </c>
      <c r="FFO16" s="61">
        <v>0</v>
      </c>
      <c r="FFP16" s="61">
        <v>2</v>
      </c>
      <c r="FFQ16" s="61">
        <v>0</v>
      </c>
      <c r="FFR16" s="61">
        <v>0</v>
      </c>
      <c r="FFS16" s="61">
        <v>2</v>
      </c>
      <c r="FFT16" s="61">
        <v>0</v>
      </c>
      <c r="FFU16" s="61">
        <v>0</v>
      </c>
      <c r="FFV16" s="61">
        <v>100</v>
      </c>
      <c r="FFW16" s="61">
        <v>0</v>
      </c>
      <c r="FFX16" s="61">
        <v>10</v>
      </c>
      <c r="FFY16" s="61">
        <v>0</v>
      </c>
      <c r="FFZ16" s="61">
        <v>0</v>
      </c>
      <c r="FGA16" s="61">
        <v>0</v>
      </c>
      <c r="FGB16" s="61">
        <v>2</v>
      </c>
      <c r="FGC16" s="61">
        <v>82</v>
      </c>
      <c r="FGD16" s="61">
        <v>0</v>
      </c>
      <c r="FGE16" s="61">
        <v>0</v>
      </c>
      <c r="FGF16" s="61">
        <v>0</v>
      </c>
      <c r="FGG16" s="61">
        <v>5</v>
      </c>
      <c r="FGH16" s="61">
        <v>20</v>
      </c>
      <c r="FGI16" s="61">
        <v>0</v>
      </c>
      <c r="FGJ16" s="61">
        <v>2</v>
      </c>
      <c r="FGK16" s="61">
        <v>30</v>
      </c>
      <c r="FGL16" s="61">
        <v>90</v>
      </c>
      <c r="FGM16" s="61">
        <v>0</v>
      </c>
      <c r="FGN16" s="61">
        <v>0</v>
      </c>
      <c r="FGO16" s="61">
        <v>0</v>
      </c>
      <c r="FGP16" s="61">
        <v>200</v>
      </c>
      <c r="FGQ16" s="61">
        <v>-200</v>
      </c>
      <c r="FGR16" s="61">
        <v>0</v>
      </c>
      <c r="FGS16" s="61">
        <v>-50</v>
      </c>
      <c r="FGT16" s="61">
        <v>100</v>
      </c>
      <c r="FGU16" s="61">
        <v>-100</v>
      </c>
      <c r="FGV16" s="61">
        <v>0</v>
      </c>
      <c r="FGW16" s="61">
        <v>0</v>
      </c>
      <c r="FGX16" s="61">
        <v>0</v>
      </c>
      <c r="FGY16" s="61">
        <v>200</v>
      </c>
      <c r="FGZ16" s="61">
        <v>-200</v>
      </c>
      <c r="FHA16" s="61">
        <v>20</v>
      </c>
      <c r="FHB16" s="61">
        <v>30</v>
      </c>
      <c r="FHC16" s="61">
        <v>0</v>
      </c>
      <c r="FHD16" s="61">
        <v>2</v>
      </c>
      <c r="FHE16" s="61">
        <v>0</v>
      </c>
      <c r="FHF16" s="61">
        <v>0</v>
      </c>
      <c r="FHG16" s="61">
        <v>0</v>
      </c>
      <c r="FHH16" s="61">
        <v>0</v>
      </c>
      <c r="FHI16" s="61">
        <v>0</v>
      </c>
      <c r="FHJ16" s="61">
        <v>0</v>
      </c>
      <c r="FHK16" s="61">
        <v>0</v>
      </c>
      <c r="FHL16" s="61">
        <v>16</v>
      </c>
      <c r="FHM16" s="61">
        <v>0</v>
      </c>
      <c r="FHN16" s="61">
        <v>0</v>
      </c>
      <c r="FHO16" s="61">
        <v>10</v>
      </c>
      <c r="FHP16" s="61">
        <v>0</v>
      </c>
      <c r="FHQ16" s="61">
        <v>16</v>
      </c>
      <c r="FHR16" s="61">
        <v>0</v>
      </c>
      <c r="FHS16" s="61">
        <v>0</v>
      </c>
      <c r="FHT16" s="61">
        <v>10</v>
      </c>
      <c r="FHU16" s="61">
        <v>0</v>
      </c>
      <c r="FHV16" s="61">
        <v>0</v>
      </c>
      <c r="FHW16" s="61">
        <v>0</v>
      </c>
      <c r="FHX16" s="61">
        <v>18</v>
      </c>
      <c r="FHY16" s="61">
        <v>12</v>
      </c>
      <c r="FHZ16" s="61">
        <v>35</v>
      </c>
      <c r="FIA16" s="61">
        <v>0</v>
      </c>
      <c r="FIB16" s="61">
        <v>0</v>
      </c>
      <c r="FIC16" s="61">
        <v>18</v>
      </c>
      <c r="FID16" s="61">
        <v>12</v>
      </c>
      <c r="FIE16" s="61">
        <v>35</v>
      </c>
      <c r="FIF16" s="61">
        <v>0</v>
      </c>
      <c r="FIG16" s="61">
        <v>0</v>
      </c>
      <c r="FIH16" s="61">
        <v>55</v>
      </c>
      <c r="FII16" s="61">
        <v>45</v>
      </c>
      <c r="FIJ16" s="61">
        <v>100</v>
      </c>
      <c r="FIK16" s="61">
        <v>0</v>
      </c>
      <c r="FIL16" s="61">
        <v>0</v>
      </c>
      <c r="FIM16" s="61">
        <v>15</v>
      </c>
      <c r="FIN16" s="61">
        <v>0</v>
      </c>
      <c r="FIO16" s="61">
        <v>250</v>
      </c>
      <c r="FIP16" s="61">
        <v>0</v>
      </c>
      <c r="FIQ16" s="61">
        <v>0</v>
      </c>
      <c r="FIR16" s="61">
        <v>80</v>
      </c>
      <c r="FIS16" s="61">
        <v>20</v>
      </c>
      <c r="FIT16" s="61">
        <v>100</v>
      </c>
      <c r="FIU16" s="61">
        <v>-25</v>
      </c>
      <c r="FIV16" s="61">
        <v>0</v>
      </c>
      <c r="FIW16" s="61">
        <v>60</v>
      </c>
      <c r="FIX16" s="61">
        <v>100</v>
      </c>
      <c r="FIY16" s="61">
        <v>-25</v>
      </c>
      <c r="FIZ16" s="61">
        <v>3600</v>
      </c>
      <c r="FJA16" s="61">
        <v>2</v>
      </c>
      <c r="FJB16" s="61">
        <v>0</v>
      </c>
      <c r="FJC16" s="61">
        <v>10</v>
      </c>
      <c r="FJD16" s="61">
        <v>0</v>
      </c>
      <c r="FJE16" s="61">
        <v>0</v>
      </c>
      <c r="FJF16" s="61">
        <v>9</v>
      </c>
      <c r="FJG16" s="61">
        <v>16</v>
      </c>
      <c r="FJH16" s="61">
        <v>0</v>
      </c>
      <c r="FJI16" s="61">
        <v>0</v>
      </c>
      <c r="FJJ16" s="61">
        <v>4</v>
      </c>
      <c r="FJK16" s="61">
        <v>10</v>
      </c>
      <c r="FJL16" s="61">
        <v>0</v>
      </c>
      <c r="FJM16" s="61">
        <v>0</v>
      </c>
      <c r="FJN16" s="61">
        <v>0</v>
      </c>
      <c r="FJO16" s="61">
        <v>0</v>
      </c>
      <c r="FJP16" s="61">
        <v>50</v>
      </c>
      <c r="FJQ16" s="61">
        <v>100</v>
      </c>
      <c r="FJR16" s="61">
        <v>0</v>
      </c>
      <c r="FJS16" s="61">
        <v>9.5</v>
      </c>
      <c r="FJT16" s="61">
        <v>10</v>
      </c>
      <c r="FJU16" s="61">
        <v>0.3</v>
      </c>
      <c r="FJV16" s="61">
        <v>0</v>
      </c>
      <c r="FJW16" s="61">
        <v>10</v>
      </c>
      <c r="FJX16" s="61">
        <v>0</v>
      </c>
      <c r="FJY16" s="61">
        <v>0</v>
      </c>
      <c r="FJZ16" s="61">
        <v>500</v>
      </c>
      <c r="FKA16" s="61">
        <v>0</v>
      </c>
      <c r="FKB16" s="61">
        <v>10</v>
      </c>
      <c r="FKC16" s="61">
        <v>0</v>
      </c>
      <c r="FKD16" s="61">
        <v>150</v>
      </c>
      <c r="FKE16" s="61">
        <v>-50</v>
      </c>
      <c r="FKF16" s="61">
        <v>1000</v>
      </c>
      <c r="FKG16" s="61">
        <v>0</v>
      </c>
      <c r="FKH16" s="61">
        <v>0</v>
      </c>
      <c r="FKI16" s="61">
        <v>0</v>
      </c>
      <c r="FKJ16" s="61">
        <v>0</v>
      </c>
      <c r="FKK16" s="61">
        <v>0</v>
      </c>
      <c r="FKL16" s="61">
        <v>0</v>
      </c>
      <c r="FKM16" s="61">
        <v>0</v>
      </c>
      <c r="FKN16" s="61">
        <v>0</v>
      </c>
      <c r="FKO16" s="61">
        <v>10</v>
      </c>
      <c r="FKP16" s="61">
        <v>0</v>
      </c>
      <c r="FKQ16" s="61">
        <v>1</v>
      </c>
      <c r="FKR16" s="61">
        <v>1</v>
      </c>
      <c r="FKS16" s="61">
        <v>90</v>
      </c>
      <c r="FKT16" s="61">
        <v>0</v>
      </c>
      <c r="FKU16" s="61">
        <v>16</v>
      </c>
      <c r="FKV16" s="61">
        <v>0</v>
      </c>
      <c r="FKW16" s="61">
        <v>0</v>
      </c>
      <c r="FKX16" s="61">
        <v>0</v>
      </c>
      <c r="FKY16" s="61">
        <v>0</v>
      </c>
      <c r="FKZ16" s="61">
        <v>16</v>
      </c>
      <c r="FLA16" s="61">
        <v>0</v>
      </c>
      <c r="FLB16" s="61">
        <v>0</v>
      </c>
      <c r="FLC16" s="61">
        <v>16</v>
      </c>
      <c r="FLD16" s="61">
        <v>0</v>
      </c>
      <c r="FLE16" s="61">
        <v>0</v>
      </c>
      <c r="FLF16" s="61">
        <v>0</v>
      </c>
      <c r="FLG16" s="61">
        <v>0</v>
      </c>
      <c r="FLH16" s="61">
        <v>0</v>
      </c>
      <c r="FLI16" s="61">
        <v>0</v>
      </c>
      <c r="FLJ16" s="61">
        <v>0</v>
      </c>
      <c r="FLK16" s="61">
        <v>2</v>
      </c>
      <c r="FLL16" s="61">
        <v>120</v>
      </c>
      <c r="FLM16" s="61">
        <v>0</v>
      </c>
      <c r="FLN16" s="61">
        <v>2</v>
      </c>
      <c r="FLO16" s="61">
        <v>120</v>
      </c>
      <c r="FLP16" s="61">
        <v>0</v>
      </c>
      <c r="FLQ16" s="61">
        <v>2</v>
      </c>
      <c r="FLR16" s="61">
        <v>120</v>
      </c>
      <c r="FLS16" s="61">
        <v>0</v>
      </c>
      <c r="FLT16" s="61">
        <v>2</v>
      </c>
      <c r="FLU16" s="61">
        <v>120</v>
      </c>
      <c r="FLV16" s="61">
        <v>1</v>
      </c>
      <c r="FLW16" s="61">
        <v>100</v>
      </c>
      <c r="FMG16" s="61">
        <v>16</v>
      </c>
      <c r="FMH16" s="61">
        <v>18</v>
      </c>
      <c r="FMI16" s="61">
        <v>18</v>
      </c>
      <c r="FMJ16" s="61">
        <v>18</v>
      </c>
      <c r="FMP16" s="61">
        <v>15</v>
      </c>
      <c r="FMQ16" s="61">
        <v>4</v>
      </c>
      <c r="FMR16" s="61">
        <v>20</v>
      </c>
      <c r="FMS16" s="61">
        <v>7.5</v>
      </c>
      <c r="FMT16" s="61">
        <v>22.5</v>
      </c>
      <c r="FMV16" s="61">
        <v>1</v>
      </c>
      <c r="FMW16" s="61">
        <v>12</v>
      </c>
      <c r="FMX16" s="61">
        <v>30</v>
      </c>
      <c r="FMY16" s="61">
        <v>7</v>
      </c>
      <c r="FMZ16" s="61">
        <v>48</v>
      </c>
      <c r="FNA16" s="61">
        <v>650</v>
      </c>
      <c r="FNB16" s="61">
        <v>950</v>
      </c>
      <c r="FNC16" s="61">
        <v>4000</v>
      </c>
      <c r="FND16" s="61">
        <v>30</v>
      </c>
      <c r="FNE16" s="61">
        <v>6</v>
      </c>
      <c r="FNG16" s="61">
        <v>3</v>
      </c>
      <c r="FNH16" s="61">
        <v>42</v>
      </c>
      <c r="FNJ16" s="61">
        <v>462</v>
      </c>
      <c r="FNV16" s="61">
        <v>1</v>
      </c>
      <c r="FNW16" s="61">
        <v>250</v>
      </c>
      <c r="FNX16" s="61">
        <v>40</v>
      </c>
      <c r="FNY16" s="61">
        <v>80</v>
      </c>
      <c r="FNZ16" s="61">
        <v>3</v>
      </c>
      <c r="FOA16" s="61">
        <v>15</v>
      </c>
      <c r="FOB16" s="61">
        <v>1800</v>
      </c>
      <c r="FOC16" s="61">
        <v>50</v>
      </c>
      <c r="FOD16" s="61">
        <v>300</v>
      </c>
      <c r="FOI16" s="61">
        <v>1800</v>
      </c>
      <c r="FOJ16" s="61">
        <v>1800</v>
      </c>
      <c r="FOK16" s="61">
        <v>0</v>
      </c>
      <c r="FOL16" s="61">
        <v>50</v>
      </c>
      <c r="FOM16" s="61">
        <v>50</v>
      </c>
      <c r="FOS16" s="61">
        <v>1</v>
      </c>
      <c r="FOT16" s="61">
        <v>0</v>
      </c>
      <c r="FOU16" s="61">
        <v>990</v>
      </c>
      <c r="FOV16" s="61">
        <v>-950</v>
      </c>
      <c r="FOW16" s="61">
        <v>-650</v>
      </c>
      <c r="FOY16" s="61">
        <v>1000</v>
      </c>
      <c r="FOZ16" s="61">
        <v>10</v>
      </c>
      <c r="FPK16" s="61">
        <v>1</v>
      </c>
      <c r="FPL16" s="61">
        <v>1</v>
      </c>
      <c r="FPM16" s="61">
        <v>1</v>
      </c>
      <c r="FPN16" s="61">
        <v>1</v>
      </c>
      <c r="FPO16" s="61">
        <v>-5</v>
      </c>
      <c r="FPP16" s="61">
        <v>-2</v>
      </c>
      <c r="FPQ16" s="61">
        <v>2</v>
      </c>
      <c r="FPR16" s="61">
        <v>2</v>
      </c>
      <c r="FPS16" s="61">
        <v>95</v>
      </c>
      <c r="FPT16" s="61">
        <v>100</v>
      </c>
      <c r="FPU16" s="61">
        <v>10</v>
      </c>
      <c r="FPV16" s="61">
        <v>30</v>
      </c>
      <c r="FPW16" s="61">
        <v>0</v>
      </c>
      <c r="FPX16" s="61">
        <v>0</v>
      </c>
      <c r="FPY16" s="61">
        <v>10</v>
      </c>
      <c r="FPZ16" s="61">
        <v>10000</v>
      </c>
      <c r="FQA16" s="61">
        <v>1400</v>
      </c>
      <c r="FQB16" s="61">
        <v>100</v>
      </c>
      <c r="FQC16" s="61">
        <v>20</v>
      </c>
      <c r="FQD16" s="61">
        <v>0</v>
      </c>
      <c r="FQE16" s="61">
        <v>100</v>
      </c>
      <c r="FQF16" s="61">
        <v>0</v>
      </c>
      <c r="FQG16" s="61">
        <v>0</v>
      </c>
      <c r="FQH16" s="61">
        <v>20</v>
      </c>
      <c r="FQI16" s="61">
        <v>4000</v>
      </c>
      <c r="FQJ16" s="61">
        <v>4000</v>
      </c>
      <c r="FQL16" s="61">
        <v>700</v>
      </c>
      <c r="FQM16" s="61">
        <v>30</v>
      </c>
      <c r="FQN16" s="61">
        <v>0</v>
      </c>
      <c r="FQO16" s="61">
        <v>400</v>
      </c>
      <c r="FQP16" s="61">
        <v>-1</v>
      </c>
      <c r="FQQ16" s="61">
        <v>4</v>
      </c>
      <c r="FQR16" s="61">
        <v>3</v>
      </c>
      <c r="FQS16" s="61">
        <v>10</v>
      </c>
      <c r="FQT16" s="61">
        <v>60</v>
      </c>
      <c r="FQU16" s="61">
        <v>120</v>
      </c>
      <c r="FQV16" s="61">
        <v>5</v>
      </c>
      <c r="FQW16" s="61">
        <v>5</v>
      </c>
      <c r="FQX16" s="61">
        <v>5</v>
      </c>
      <c r="FQY16" s="61">
        <v>5</v>
      </c>
      <c r="FQZ16" s="61">
        <v>-5</v>
      </c>
      <c r="FRA16" s="61">
        <v>-5</v>
      </c>
      <c r="FRB16" s="61">
        <v>-5</v>
      </c>
      <c r="FRC16" s="61">
        <v>-5</v>
      </c>
      <c r="FRD16" s="61">
        <v>12</v>
      </c>
      <c r="FRE16" s="61">
        <v>12</v>
      </c>
      <c r="FRF16" s="61">
        <v>12</v>
      </c>
      <c r="FRG16" s="61">
        <v>12</v>
      </c>
      <c r="FRH16" s="61">
        <v>4.5</v>
      </c>
      <c r="FRJ16" s="61">
        <v>45</v>
      </c>
      <c r="FRK16" s="61">
        <v>270</v>
      </c>
      <c r="FRL16" s="61">
        <v>70</v>
      </c>
      <c r="FRM16" s="61">
        <v>-144</v>
      </c>
      <c r="FRN16" s="61">
        <v>0</v>
      </c>
      <c r="FRO16" s="61">
        <v>80</v>
      </c>
      <c r="FRP16" s="61">
        <v>350</v>
      </c>
      <c r="FSO16" s="61">
        <v>0</v>
      </c>
      <c r="FSP16" s="61">
        <v>4</v>
      </c>
      <c r="FSQ16" s="61">
        <v>500</v>
      </c>
      <c r="FSR16" s="61">
        <v>30</v>
      </c>
      <c r="FST16" s="61">
        <v>2000</v>
      </c>
      <c r="FTB16" s="61">
        <v>1.2</v>
      </c>
      <c r="FTD16" s="61">
        <v>50</v>
      </c>
      <c r="FTE16" s="61">
        <v>0</v>
      </c>
      <c r="FTG16" s="61">
        <v>100</v>
      </c>
      <c r="FTH16" s="61">
        <v>100</v>
      </c>
      <c r="FTJ16" s="61">
        <v>100</v>
      </c>
      <c r="FTK16" s="61">
        <v>50</v>
      </c>
      <c r="FTL16" s="61">
        <v>10</v>
      </c>
      <c r="FTM16" s="61">
        <v>25</v>
      </c>
      <c r="FTN16" s="61">
        <v>2500</v>
      </c>
      <c r="FTO16" s="61">
        <v>1</v>
      </c>
      <c r="FTR16" s="61">
        <v>0</v>
      </c>
      <c r="FTS16" s="61">
        <v>320</v>
      </c>
      <c r="FTT16" s="61">
        <v>0</v>
      </c>
      <c r="FTU16" s="61">
        <v>-24</v>
      </c>
      <c r="FTV16" s="61">
        <v>-13</v>
      </c>
      <c r="FTW16" s="61">
        <v>3356</v>
      </c>
      <c r="FTX16" s="61">
        <v>1668</v>
      </c>
      <c r="FTY16" s="61">
        <v>10</v>
      </c>
      <c r="FTZ16" s="61">
        <v>3335</v>
      </c>
      <c r="FUA16" s="61">
        <v>1668</v>
      </c>
      <c r="FUB16" s="61">
        <v>40</v>
      </c>
      <c r="FUC16" s="61">
        <v>0</v>
      </c>
      <c r="FUD16" s="61">
        <v>0</v>
      </c>
      <c r="FUK16" s="61">
        <v>0</v>
      </c>
      <c r="FUL16" s="61">
        <v>0.19531000000000001</v>
      </c>
      <c r="FUN16" s="61">
        <v>3.8999999999999998E-3</v>
      </c>
      <c r="FUO16" s="61">
        <v>2.5</v>
      </c>
      <c r="FUP16" s="61">
        <v>1.1000000000000001</v>
      </c>
      <c r="FUV16" s="61">
        <v>3358</v>
      </c>
      <c r="FUW16" s="61">
        <v>1678</v>
      </c>
      <c r="FUX16" s="61">
        <v>4222</v>
      </c>
      <c r="FUY16" s="61">
        <v>2182</v>
      </c>
      <c r="FUZ16" s="61">
        <v>1499</v>
      </c>
      <c r="FVA16" s="61">
        <v>1500</v>
      </c>
      <c r="FVC16" s="61">
        <v>49.1</v>
      </c>
      <c r="FVD16" s="61">
        <v>50.2</v>
      </c>
      <c r="FVF16" s="61">
        <v>500</v>
      </c>
      <c r="FVN16" s="61">
        <v>0</v>
      </c>
      <c r="FVO16" s="61">
        <v>0.39062000000000002</v>
      </c>
      <c r="FVQ16" s="61">
        <v>5.8590000000000003E-2</v>
      </c>
      <c r="FVR16" s="61">
        <v>2.5</v>
      </c>
      <c r="FVS16" s="61">
        <v>1.1000000000000001</v>
      </c>
      <c r="FVY16" s="61">
        <v>4750</v>
      </c>
      <c r="FVZ16" s="61">
        <v>2000</v>
      </c>
      <c r="FWA16" s="61">
        <v>4916</v>
      </c>
      <c r="FWB16" s="61">
        <v>2159</v>
      </c>
      <c r="FWC16" s="61">
        <v>1500</v>
      </c>
      <c r="FWD16" s="61">
        <v>1500</v>
      </c>
      <c r="FWF16" s="61">
        <v>50</v>
      </c>
      <c r="FWG16" s="61">
        <v>50</v>
      </c>
      <c r="FWI16" s="61">
        <v>660</v>
      </c>
      <c r="FWQ16" s="61">
        <v>0</v>
      </c>
      <c r="FWR16" s="61">
        <v>0.39062000000000002</v>
      </c>
      <c r="FWT16" s="61">
        <v>5.8590000000000003E-2</v>
      </c>
      <c r="FWU16" s="61">
        <v>2.5</v>
      </c>
      <c r="FWV16" s="61">
        <v>1.1000000000000001</v>
      </c>
      <c r="FXB16" s="61">
        <v>4750</v>
      </c>
      <c r="FXC16" s="61">
        <v>2000</v>
      </c>
      <c r="FXD16" s="61">
        <v>4916</v>
      </c>
      <c r="FXE16" s="61">
        <v>2159</v>
      </c>
      <c r="FXF16" s="61">
        <v>1500</v>
      </c>
      <c r="FXG16" s="61">
        <v>1500</v>
      </c>
      <c r="FXI16" s="61">
        <v>50</v>
      </c>
      <c r="FXJ16" s="61">
        <v>50</v>
      </c>
      <c r="FXL16" s="61">
        <v>660</v>
      </c>
      <c r="FXT16" s="61">
        <v>0</v>
      </c>
      <c r="FXU16" s="61">
        <v>0.39062000000000002</v>
      </c>
      <c r="FXW16" s="61">
        <v>5.8590000000000003E-2</v>
      </c>
      <c r="FXX16" s="61">
        <v>2.5</v>
      </c>
      <c r="FXY16" s="61">
        <v>1.1000000000000001</v>
      </c>
      <c r="FYE16" s="61">
        <v>4750</v>
      </c>
      <c r="FYF16" s="61">
        <v>2000</v>
      </c>
      <c r="FYG16" s="61">
        <v>4916</v>
      </c>
      <c r="FYH16" s="61">
        <v>2159</v>
      </c>
      <c r="FYI16" s="61">
        <v>1500</v>
      </c>
      <c r="FYJ16" s="61">
        <v>1500</v>
      </c>
      <c r="FYL16" s="61">
        <v>50</v>
      </c>
      <c r="FYM16" s="61">
        <v>50</v>
      </c>
      <c r="FYO16" s="61">
        <v>660</v>
      </c>
      <c r="FYQ16" s="61">
        <v>0</v>
      </c>
      <c r="FYR16" s="61">
        <v>1000</v>
      </c>
      <c r="FYS16" s="61">
        <v>300</v>
      </c>
      <c r="FYT16" s="61">
        <v>48</v>
      </c>
      <c r="FYU16" s="61">
        <v>-1.6</v>
      </c>
      <c r="FYV16" s="61">
        <v>-4</v>
      </c>
      <c r="FYW16" s="61">
        <v>100</v>
      </c>
      <c r="FYX16" s="61">
        <v>6</v>
      </c>
      <c r="FYY16" s="61">
        <v>0</v>
      </c>
      <c r="FYZ16" s="61">
        <v>1</v>
      </c>
      <c r="FZA16" s="61">
        <v>6</v>
      </c>
      <c r="FZB16" s="61">
        <v>0</v>
      </c>
      <c r="FZI16" s="61">
        <v>100</v>
      </c>
      <c r="FZJ16" s="61">
        <v>50</v>
      </c>
      <c r="FZK16" s="61">
        <v>100</v>
      </c>
      <c r="FZL16" s="61">
        <v>12000</v>
      </c>
      <c r="FZM16" s="61">
        <v>100</v>
      </c>
      <c r="FZN16" s="61">
        <v>-100</v>
      </c>
      <c r="FZO16" s="61">
        <v>0</v>
      </c>
      <c r="FZP16" s="61">
        <v>0</v>
      </c>
      <c r="FZQ16" s="61">
        <v>-25</v>
      </c>
      <c r="FZS16" s="61">
        <v>0</v>
      </c>
      <c r="FZT16" s="61">
        <v>0</v>
      </c>
      <c r="FZU16" s="61">
        <v>0</v>
      </c>
      <c r="FZV16" s="61">
        <v>0</v>
      </c>
      <c r="FZW16" s="61">
        <v>0</v>
      </c>
      <c r="FZX16" s="61">
        <v>1</v>
      </c>
      <c r="FZY16" s="61">
        <v>0</v>
      </c>
      <c r="FZZ16" s="61">
        <v>0</v>
      </c>
      <c r="GAA16" s="61">
        <v>6</v>
      </c>
      <c r="GAB16" s="61">
        <v>0</v>
      </c>
      <c r="GAC16" s="61">
        <v>0.5</v>
      </c>
      <c r="GAD16" s="61">
        <v>0</v>
      </c>
      <c r="GAE16" s="61">
        <v>0</v>
      </c>
      <c r="GAF16" s="61">
        <v>120000</v>
      </c>
      <c r="GAG16" s="61">
        <v>0</v>
      </c>
      <c r="GAH16" s="61">
        <v>120000</v>
      </c>
      <c r="GAI16" s="61">
        <v>0</v>
      </c>
      <c r="GAK16" s="61">
        <v>4</v>
      </c>
      <c r="GAL16" s="61">
        <v>0</v>
      </c>
      <c r="GAM16" s="61">
        <v>0</v>
      </c>
      <c r="GAN16" s="61">
        <v>0</v>
      </c>
      <c r="GAR16" s="61">
        <v>75</v>
      </c>
      <c r="GAT16" s="61">
        <v>40</v>
      </c>
      <c r="GBI16" s="61">
        <v>50</v>
      </c>
      <c r="GBJ16" s="61">
        <v>50</v>
      </c>
      <c r="GBK16" s="61">
        <v>50</v>
      </c>
      <c r="GBL16" s="61">
        <v>50</v>
      </c>
      <c r="GBW16" s="61">
        <v>0</v>
      </c>
      <c r="GBX16" s="61">
        <v>0</v>
      </c>
      <c r="GBY16" s="61">
        <v>1</v>
      </c>
      <c r="GBZ16" s="61">
        <v>3</v>
      </c>
      <c r="GCA16" s="61">
        <v>55</v>
      </c>
      <c r="GCB16" s="61">
        <v>57</v>
      </c>
      <c r="GCC16" s="61">
        <v>2</v>
      </c>
      <c r="GCD16" s="61">
        <v>2</v>
      </c>
      <c r="GCE16" s="61">
        <v>58</v>
      </c>
      <c r="GCG16" s="61">
        <v>40</v>
      </c>
      <c r="GCW16" s="61">
        <v>20</v>
      </c>
      <c r="GCX16" s="61">
        <v>30</v>
      </c>
      <c r="GCY16" s="61">
        <v>1</v>
      </c>
      <c r="GDD16" s="61">
        <v>110</v>
      </c>
      <c r="GDE16" s="61">
        <v>0.2</v>
      </c>
      <c r="GDH16" s="61">
        <v>100</v>
      </c>
      <c r="GDI16" s="61">
        <v>0.2</v>
      </c>
      <c r="GDK16" s="61">
        <v>300</v>
      </c>
      <c r="GDL16" s="61">
        <v>100</v>
      </c>
      <c r="GDM16" s="61">
        <v>99.36</v>
      </c>
      <c r="GDN16" s="61">
        <v>100</v>
      </c>
      <c r="GDW16" s="61">
        <v>-925</v>
      </c>
      <c r="GDX16" s="61">
        <v>3700</v>
      </c>
      <c r="GDZ16" s="61">
        <v>0.2</v>
      </c>
      <c r="GEA16" s="61">
        <v>80</v>
      </c>
      <c r="GEB16" s="61">
        <v>200</v>
      </c>
      <c r="GEX16" s="61">
        <v>20</v>
      </c>
      <c r="GEY16" s="61">
        <v>30</v>
      </c>
      <c r="GEZ16" s="61">
        <v>1</v>
      </c>
      <c r="GFE16" s="61">
        <v>110</v>
      </c>
      <c r="GFF16" s="61">
        <v>0.2</v>
      </c>
      <c r="GFI16" s="61">
        <v>100</v>
      </c>
      <c r="GFJ16" s="61">
        <v>0.2</v>
      </c>
      <c r="GFL16" s="61">
        <v>300</v>
      </c>
      <c r="GFN16" s="61">
        <v>100</v>
      </c>
      <c r="GFO16" s="61">
        <v>100</v>
      </c>
      <c r="GGA16" s="61">
        <v>0.2</v>
      </c>
      <c r="GGB16" s="61">
        <v>80</v>
      </c>
      <c r="GGC16" s="61">
        <v>200</v>
      </c>
      <c r="GHU16" s="61">
        <v>0</v>
      </c>
      <c r="GHV16" s="61">
        <v>0.1</v>
      </c>
      <c r="GHW16" s="61">
        <v>0.03</v>
      </c>
      <c r="GHX16" s="61">
        <v>0.02</v>
      </c>
      <c r="GHY16" s="61">
        <v>100</v>
      </c>
      <c r="GHZ16" s="61">
        <v>50</v>
      </c>
      <c r="GIA16" s="61">
        <v>0</v>
      </c>
      <c r="GIB16" s="61">
        <v>1</v>
      </c>
      <c r="GIC16" s="61">
        <v>2.2999999999999998</v>
      </c>
      <c r="GID16" s="61">
        <v>1</v>
      </c>
      <c r="GIE16" s="61">
        <v>100</v>
      </c>
      <c r="GIF16" s="61">
        <v>0</v>
      </c>
      <c r="GIG16" s="61">
        <v>1</v>
      </c>
      <c r="GIH16" s="61">
        <v>1</v>
      </c>
      <c r="GII16" s="61">
        <v>1</v>
      </c>
      <c r="GIJ16" s="61">
        <v>1</v>
      </c>
      <c r="GIK16" s="61">
        <v>0</v>
      </c>
      <c r="GIL16" s="61">
        <v>0</v>
      </c>
      <c r="GIM16" s="61">
        <v>75</v>
      </c>
      <c r="GIN16" s="61">
        <v>60</v>
      </c>
      <c r="GIO16" s="61">
        <v>68</v>
      </c>
      <c r="GIP16" s="61">
        <v>5</v>
      </c>
      <c r="GIQ16" s="61">
        <v>100</v>
      </c>
      <c r="GIR16" s="61">
        <v>0</v>
      </c>
      <c r="GIS16" s="61">
        <v>0</v>
      </c>
      <c r="GIT16" s="61">
        <v>0.1</v>
      </c>
      <c r="GIU16" s="61">
        <v>0.1</v>
      </c>
      <c r="GIV16" s="61">
        <v>0.01</v>
      </c>
      <c r="GIW16" s="61">
        <v>100</v>
      </c>
      <c r="GIX16" s="61">
        <v>40</v>
      </c>
      <c r="GIY16" s="61">
        <v>0</v>
      </c>
      <c r="GIZ16" s="61">
        <v>1</v>
      </c>
      <c r="GJA16" s="61">
        <v>6</v>
      </c>
      <c r="GJB16" s="61">
        <v>1</v>
      </c>
      <c r="GJC16" s="61">
        <v>100</v>
      </c>
      <c r="GJD16" s="61">
        <v>0</v>
      </c>
      <c r="GJE16" s="61">
        <v>1</v>
      </c>
      <c r="GJF16" s="61">
        <v>1</v>
      </c>
      <c r="GJG16" s="61">
        <v>1</v>
      </c>
      <c r="GJH16" s="61">
        <v>1</v>
      </c>
      <c r="GJI16" s="61">
        <v>0</v>
      </c>
      <c r="GJJ16" s="61">
        <v>0</v>
      </c>
      <c r="GJK16" s="61">
        <v>80</v>
      </c>
      <c r="GJL16" s="61">
        <v>60</v>
      </c>
      <c r="GJM16" s="61">
        <v>71</v>
      </c>
      <c r="GJN16" s="61">
        <v>0</v>
      </c>
      <c r="GJO16" s="61">
        <v>100</v>
      </c>
      <c r="GJP16" s="61">
        <v>5</v>
      </c>
      <c r="GJQ16" s="61">
        <v>0</v>
      </c>
      <c r="GJR16" s="61">
        <v>0.2</v>
      </c>
      <c r="GJS16" s="61">
        <v>100</v>
      </c>
      <c r="GJT16" s="61">
        <v>100</v>
      </c>
      <c r="GJU16" s="61">
        <v>100</v>
      </c>
      <c r="GJV16" s="61">
        <v>80</v>
      </c>
      <c r="GJW16" s="61">
        <v>0</v>
      </c>
      <c r="GJX16" s="61">
        <v>1</v>
      </c>
      <c r="GJY16" s="61">
        <v>4.2</v>
      </c>
      <c r="GJZ16" s="61">
        <v>1</v>
      </c>
      <c r="GKA16" s="61">
        <v>1</v>
      </c>
      <c r="GKB16" s="61">
        <v>1</v>
      </c>
      <c r="GKC16" s="61">
        <v>1</v>
      </c>
      <c r="GKD16" s="61">
        <v>0</v>
      </c>
      <c r="GKE16" s="61">
        <v>0</v>
      </c>
      <c r="GKF16" s="61">
        <v>40</v>
      </c>
      <c r="GKG16" s="61">
        <v>20</v>
      </c>
      <c r="GKH16" s="61">
        <v>28</v>
      </c>
      <c r="GKI16" s="61">
        <v>40</v>
      </c>
      <c r="GKJ16" s="61">
        <v>100</v>
      </c>
      <c r="GKK16" s="61">
        <v>40</v>
      </c>
      <c r="GKL16" s="61">
        <v>0.15</v>
      </c>
      <c r="GKM16" s="61">
        <v>3.0000000000000001E-3</v>
      </c>
      <c r="GKN16" s="61">
        <v>1</v>
      </c>
      <c r="GKO16" s="61">
        <v>1</v>
      </c>
      <c r="GKP16" s="61">
        <v>10</v>
      </c>
      <c r="GKQ16" s="61">
        <v>0.4</v>
      </c>
      <c r="GKR16" s="61">
        <v>0</v>
      </c>
      <c r="GKS16" s="61">
        <v>1</v>
      </c>
      <c r="GKT16" s="61">
        <v>3.5</v>
      </c>
      <c r="GKU16" s="61">
        <v>0.01</v>
      </c>
      <c r="GKV16" s="61">
        <v>0.01</v>
      </c>
      <c r="GKW16" s="61">
        <v>0.1</v>
      </c>
      <c r="GKX16" s="61">
        <v>0.1</v>
      </c>
      <c r="GKY16" s="61">
        <v>0</v>
      </c>
      <c r="GKZ16" s="61">
        <v>0</v>
      </c>
      <c r="GLA16" s="61">
        <v>1.1000000000000001</v>
      </c>
      <c r="GLB16" s="61">
        <v>0.7</v>
      </c>
      <c r="GLC16" s="61">
        <v>1</v>
      </c>
      <c r="GLD16" s="61">
        <v>25</v>
      </c>
      <c r="GLE16" s="61">
        <v>100</v>
      </c>
      <c r="GLF16" s="61">
        <v>0</v>
      </c>
      <c r="GLG16" s="61">
        <v>0</v>
      </c>
      <c r="GLH16" s="61">
        <v>0.1</v>
      </c>
      <c r="GLI16" s="61">
        <v>0.03</v>
      </c>
      <c r="GLJ16" s="61">
        <v>0.02</v>
      </c>
      <c r="GLK16" s="61">
        <v>100</v>
      </c>
      <c r="GLL16" s="61">
        <v>50</v>
      </c>
      <c r="GLM16" s="61">
        <v>0</v>
      </c>
      <c r="GLN16" s="61">
        <v>1</v>
      </c>
      <c r="GLO16" s="61">
        <v>3</v>
      </c>
      <c r="GLP16" s="61">
        <v>1</v>
      </c>
      <c r="GLQ16" s="61">
        <v>1</v>
      </c>
      <c r="GLR16" s="61">
        <v>1</v>
      </c>
      <c r="GLS16" s="61">
        <v>1</v>
      </c>
      <c r="GLT16" s="61">
        <v>0</v>
      </c>
      <c r="GLU16" s="61">
        <v>0</v>
      </c>
      <c r="GLV16" s="61">
        <v>130</v>
      </c>
      <c r="GLW16" s="61">
        <v>100</v>
      </c>
      <c r="GLX16" s="61">
        <v>110</v>
      </c>
      <c r="GLY16" s="61">
        <v>60</v>
      </c>
      <c r="GLZ16" s="61">
        <v>100</v>
      </c>
      <c r="GMA16" s="61">
        <v>35</v>
      </c>
      <c r="GMB16" s="61">
        <v>0</v>
      </c>
      <c r="GMC16" s="61">
        <v>0.3</v>
      </c>
      <c r="GMD16" s="61">
        <v>0.01</v>
      </c>
      <c r="GME16" s="61">
        <v>0.01</v>
      </c>
      <c r="GMF16" s="61">
        <v>100</v>
      </c>
      <c r="GMG16" s="61">
        <v>50</v>
      </c>
      <c r="GMH16" s="61">
        <v>0</v>
      </c>
      <c r="GMI16" s="61">
        <v>1</v>
      </c>
      <c r="GMJ16" s="61">
        <v>7</v>
      </c>
      <c r="GMK16" s="61">
        <v>1</v>
      </c>
      <c r="GML16" s="61">
        <v>1</v>
      </c>
      <c r="GMM16" s="61">
        <v>1</v>
      </c>
      <c r="GMN16" s="61">
        <v>1</v>
      </c>
      <c r="GMO16" s="61">
        <v>0</v>
      </c>
      <c r="GMP16" s="61">
        <v>0</v>
      </c>
      <c r="GMQ16" s="61">
        <v>47</v>
      </c>
      <c r="GMR16" s="61">
        <v>30</v>
      </c>
      <c r="GMS16" s="61">
        <v>35</v>
      </c>
      <c r="GMT16" s="61">
        <v>0</v>
      </c>
      <c r="GMU16" s="61">
        <v>100</v>
      </c>
      <c r="GMV16" s="61">
        <v>10</v>
      </c>
      <c r="GMW16" s="61">
        <v>0</v>
      </c>
      <c r="GMX16" s="61">
        <v>1</v>
      </c>
      <c r="GMY16" s="61">
        <v>10</v>
      </c>
      <c r="GMZ16" s="61">
        <v>10</v>
      </c>
      <c r="GNA16" s="61">
        <v>10</v>
      </c>
      <c r="GNB16" s="61">
        <v>205</v>
      </c>
      <c r="GNC16" s="61">
        <v>0</v>
      </c>
      <c r="GND16" s="61">
        <v>0</v>
      </c>
      <c r="GNE16" s="61">
        <v>1</v>
      </c>
      <c r="GNF16" s="61">
        <v>1</v>
      </c>
      <c r="GNG16" s="61">
        <v>1</v>
      </c>
      <c r="GNH16" s="61">
        <v>1</v>
      </c>
      <c r="GNI16" s="61">
        <v>1</v>
      </c>
      <c r="GNJ16" s="61">
        <v>0</v>
      </c>
      <c r="GNK16" s="61">
        <v>0</v>
      </c>
      <c r="GNL16" s="61">
        <v>95</v>
      </c>
      <c r="GNM16" s="61">
        <v>75</v>
      </c>
      <c r="GNN16" s="61">
        <v>75</v>
      </c>
      <c r="GNO16" s="61">
        <v>0</v>
      </c>
      <c r="GNP16" s="61">
        <v>100</v>
      </c>
      <c r="GNQ16" s="61">
        <v>0</v>
      </c>
      <c r="GNR16" s="61">
        <v>0</v>
      </c>
      <c r="GNS16" s="61">
        <v>1</v>
      </c>
      <c r="GNT16" s="61">
        <v>10</v>
      </c>
      <c r="GNU16" s="61">
        <v>10</v>
      </c>
      <c r="GNV16" s="61">
        <v>10</v>
      </c>
      <c r="GNW16" s="61">
        <v>205</v>
      </c>
      <c r="GNX16" s="61">
        <v>0</v>
      </c>
      <c r="GNY16" s="61">
        <v>0</v>
      </c>
      <c r="GNZ16" s="61">
        <v>1</v>
      </c>
      <c r="GOA16" s="61">
        <v>1</v>
      </c>
      <c r="GOB16" s="61">
        <v>1</v>
      </c>
      <c r="GOC16" s="61">
        <v>1</v>
      </c>
      <c r="GOD16" s="61">
        <v>1</v>
      </c>
      <c r="GOE16" s="61">
        <v>0</v>
      </c>
      <c r="GOF16" s="61">
        <v>0</v>
      </c>
      <c r="GOG16" s="61">
        <v>95</v>
      </c>
      <c r="GOH16" s="61">
        <v>75</v>
      </c>
      <c r="GOI16" s="61">
        <v>75</v>
      </c>
      <c r="GOJ16" s="61">
        <v>0</v>
      </c>
      <c r="GOK16" s="61">
        <v>100</v>
      </c>
      <c r="GOL16" s="61">
        <v>0</v>
      </c>
      <c r="GOM16" s="61">
        <v>0</v>
      </c>
      <c r="GON16" s="61">
        <v>0</v>
      </c>
      <c r="GOO16" s="61">
        <v>1</v>
      </c>
      <c r="GOP16" s="61">
        <v>1</v>
      </c>
      <c r="GOQ16" s="61">
        <v>100</v>
      </c>
      <c r="GOR16" s="61">
        <v>0.01</v>
      </c>
      <c r="GOS16" s="61">
        <v>0</v>
      </c>
      <c r="GOT16" s="61">
        <v>1</v>
      </c>
      <c r="GOU16" s="61">
        <v>3</v>
      </c>
      <c r="GOV16" s="61">
        <v>1</v>
      </c>
      <c r="GOW16" s="61">
        <v>1</v>
      </c>
      <c r="GOX16" s="61">
        <v>1</v>
      </c>
      <c r="GOY16" s="61">
        <v>1</v>
      </c>
      <c r="GOZ16" s="61">
        <v>0</v>
      </c>
      <c r="GPA16" s="61">
        <v>0</v>
      </c>
      <c r="GPB16" s="61">
        <v>20</v>
      </c>
      <c r="GPC16" s="61">
        <v>-20</v>
      </c>
      <c r="GPD16" s="61">
        <v>-3</v>
      </c>
      <c r="GPE16" s="61">
        <v>0</v>
      </c>
      <c r="GPF16" s="61">
        <v>100</v>
      </c>
      <c r="GPG16" s="61">
        <v>0</v>
      </c>
      <c r="GPH16" s="61">
        <v>1E-3</v>
      </c>
      <c r="GPI16" s="61">
        <v>0.1</v>
      </c>
      <c r="GPJ16" s="61">
        <v>100</v>
      </c>
      <c r="GPK16" s="61">
        <v>100</v>
      </c>
      <c r="GPL16" s="61">
        <v>100</v>
      </c>
      <c r="GPM16" s="61">
        <v>70</v>
      </c>
      <c r="GPN16" s="61">
        <v>0</v>
      </c>
      <c r="GPO16" s="61">
        <v>1</v>
      </c>
      <c r="GPP16" s="61">
        <v>1</v>
      </c>
      <c r="GPQ16" s="61">
        <v>1</v>
      </c>
      <c r="GPR16" s="61">
        <v>1</v>
      </c>
      <c r="GPS16" s="61">
        <v>1</v>
      </c>
      <c r="GPT16" s="61">
        <v>1</v>
      </c>
      <c r="GPU16" s="61">
        <v>0</v>
      </c>
      <c r="GPV16" s="61">
        <v>0</v>
      </c>
      <c r="GPW16" s="61">
        <v>90</v>
      </c>
      <c r="GPX16" s="61">
        <v>50</v>
      </c>
      <c r="GPY16" s="61">
        <v>50</v>
      </c>
      <c r="GPZ16" s="61">
        <v>20</v>
      </c>
      <c r="GQA16" s="61">
        <v>100</v>
      </c>
      <c r="GQB16" s="61">
        <v>20</v>
      </c>
      <c r="GQC16" s="61">
        <v>0</v>
      </c>
      <c r="GQD16" s="61">
        <v>0.1</v>
      </c>
      <c r="GQE16" s="61">
        <v>100</v>
      </c>
      <c r="GQF16" s="61">
        <v>205</v>
      </c>
      <c r="GQG16" s="61">
        <v>0</v>
      </c>
      <c r="GQH16" s="61">
        <v>1</v>
      </c>
      <c r="GQI16" s="61">
        <v>1</v>
      </c>
      <c r="GQJ16" s="61">
        <v>20</v>
      </c>
      <c r="GQK16" s="61">
        <v>0</v>
      </c>
      <c r="GQL16" s="61">
        <v>1</v>
      </c>
      <c r="GQM16" s="61">
        <v>1</v>
      </c>
      <c r="GQN16" s="61">
        <v>1</v>
      </c>
      <c r="GQO16" s="61">
        <v>1</v>
      </c>
      <c r="GQP16" s="61">
        <v>0</v>
      </c>
      <c r="GQQ16" s="61">
        <v>0</v>
      </c>
      <c r="GQR16" s="61">
        <v>120</v>
      </c>
      <c r="GQS16" s="61">
        <v>0</v>
      </c>
      <c r="GQT16" s="61">
        <v>100</v>
      </c>
      <c r="GQU16" s="61">
        <v>100</v>
      </c>
      <c r="GQV16" s="61">
        <v>28</v>
      </c>
      <c r="GQW16" s="61">
        <v>0</v>
      </c>
      <c r="GQX16" s="61">
        <v>100</v>
      </c>
      <c r="GQY16" s="61">
        <v>0</v>
      </c>
      <c r="GQZ16" s="61">
        <v>0</v>
      </c>
      <c r="GRA16" s="61">
        <v>2</v>
      </c>
      <c r="GRB16" s="61">
        <v>100</v>
      </c>
      <c r="GRC16" s="61">
        <v>100</v>
      </c>
      <c r="GRD16" s="61">
        <v>100</v>
      </c>
      <c r="GRE16" s="61">
        <v>0.05</v>
      </c>
      <c r="GRF16" s="61">
        <v>0</v>
      </c>
      <c r="GRG16" s="61">
        <v>0</v>
      </c>
      <c r="GRH16" s="61">
        <v>1</v>
      </c>
      <c r="GRI16" s="61">
        <v>1</v>
      </c>
      <c r="GRJ16" s="61">
        <v>1</v>
      </c>
      <c r="GRK16" s="61">
        <v>1</v>
      </c>
      <c r="GRL16" s="61">
        <v>1</v>
      </c>
      <c r="GRM16" s="61">
        <v>0</v>
      </c>
      <c r="GRN16" s="61">
        <v>0</v>
      </c>
      <c r="GRO16" s="61">
        <v>780</v>
      </c>
      <c r="GRP16" s="61">
        <v>720</v>
      </c>
      <c r="GRQ16" s="61">
        <v>740</v>
      </c>
      <c r="GRR16" s="61">
        <v>0</v>
      </c>
      <c r="GRS16" s="61">
        <v>100</v>
      </c>
      <c r="GRT16" s="61">
        <v>-100</v>
      </c>
      <c r="GRU16" s="61">
        <v>0</v>
      </c>
      <c r="GRV16" s="61">
        <v>1</v>
      </c>
      <c r="GRW16" s="61">
        <v>320</v>
      </c>
      <c r="GRX16" s="61">
        <v>320</v>
      </c>
      <c r="GRY16" s="61">
        <v>100</v>
      </c>
      <c r="GRZ16" s="61">
        <v>205</v>
      </c>
      <c r="GSA16" s="61">
        <v>0</v>
      </c>
      <c r="GSB16" s="61">
        <v>0</v>
      </c>
      <c r="GSC16" s="61">
        <v>1</v>
      </c>
      <c r="GSD16" s="61">
        <v>1</v>
      </c>
      <c r="GSE16" s="61">
        <v>1</v>
      </c>
      <c r="GSF16" s="61">
        <v>1</v>
      </c>
      <c r="GSG16" s="61">
        <v>1</v>
      </c>
      <c r="GSH16" s="61">
        <v>0</v>
      </c>
      <c r="GSI16" s="61">
        <v>0</v>
      </c>
      <c r="GSJ16" s="61">
        <v>400</v>
      </c>
      <c r="GSK16" s="61">
        <v>0</v>
      </c>
      <c r="GSL16" s="61">
        <v>0</v>
      </c>
      <c r="GSM16" s="61">
        <v>0</v>
      </c>
      <c r="GSN16" s="61">
        <v>100</v>
      </c>
      <c r="GSO16" s="61">
        <v>0</v>
      </c>
      <c r="GSP16" s="61">
        <v>1E-3</v>
      </c>
      <c r="GSQ16" s="61">
        <v>0.1</v>
      </c>
      <c r="GSR16" s="61">
        <v>100</v>
      </c>
      <c r="GSS16" s="61">
        <v>100</v>
      </c>
      <c r="GST16" s="61">
        <v>100</v>
      </c>
      <c r="GSU16" s="61">
        <v>70</v>
      </c>
      <c r="GSV16" s="61">
        <v>0</v>
      </c>
      <c r="GSW16" s="61">
        <v>1</v>
      </c>
      <c r="GSX16" s="61">
        <v>6</v>
      </c>
      <c r="GSY16" s="61">
        <v>1</v>
      </c>
      <c r="GSZ16" s="61">
        <v>1</v>
      </c>
      <c r="GTA16" s="61">
        <v>1</v>
      </c>
      <c r="GTB16" s="61">
        <v>1</v>
      </c>
      <c r="GTC16" s="61">
        <v>0</v>
      </c>
      <c r="GTD16" s="61">
        <v>0</v>
      </c>
      <c r="GTE16" s="61">
        <v>80</v>
      </c>
      <c r="GTF16" s="61">
        <v>30</v>
      </c>
      <c r="GTG16" s="61">
        <v>80</v>
      </c>
      <c r="GTH16" s="61">
        <v>0</v>
      </c>
      <c r="GTI16" s="61">
        <v>100</v>
      </c>
      <c r="GTJ16" s="61">
        <v>0</v>
      </c>
      <c r="GTK16" s="61">
        <v>0</v>
      </c>
      <c r="GTL16" s="61">
        <v>0.2</v>
      </c>
      <c r="GTM16" s="61">
        <v>100</v>
      </c>
      <c r="GTN16" s="61">
        <v>100</v>
      </c>
      <c r="GTO16" s="61">
        <v>100</v>
      </c>
      <c r="GTP16" s="61">
        <v>205</v>
      </c>
      <c r="GTQ16" s="61">
        <v>0</v>
      </c>
      <c r="GTR16" s="61">
        <v>1</v>
      </c>
      <c r="GTS16" s="61">
        <v>1</v>
      </c>
      <c r="GTT16" s="61">
        <v>1</v>
      </c>
      <c r="GTU16" s="61">
        <v>1</v>
      </c>
      <c r="GTV16" s="61">
        <v>1</v>
      </c>
      <c r="GTW16" s="61">
        <v>1</v>
      </c>
      <c r="GTX16" s="61">
        <v>0</v>
      </c>
      <c r="GTY16" s="61">
        <v>0</v>
      </c>
      <c r="GTZ16" s="61">
        <v>40</v>
      </c>
      <c r="GUA16" s="61">
        <v>20</v>
      </c>
      <c r="GUB16" s="61">
        <v>28</v>
      </c>
      <c r="GUC16" s="61">
        <v>0</v>
      </c>
      <c r="GUD16" s="61">
        <v>100</v>
      </c>
      <c r="GUE16" s="61">
        <v>0</v>
      </c>
      <c r="GUF16" s="61">
        <v>0</v>
      </c>
      <c r="GUG16" s="61">
        <v>0.2</v>
      </c>
      <c r="GUH16" s="61">
        <v>100</v>
      </c>
      <c r="GUI16" s="61">
        <v>100</v>
      </c>
      <c r="GUJ16" s="61">
        <v>100</v>
      </c>
      <c r="GUK16" s="61">
        <v>205</v>
      </c>
      <c r="GUL16" s="61">
        <v>0</v>
      </c>
      <c r="GUM16" s="61">
        <v>1</v>
      </c>
      <c r="GUN16" s="61">
        <v>1</v>
      </c>
      <c r="GUO16" s="61">
        <v>1</v>
      </c>
      <c r="GUP16" s="61">
        <v>1</v>
      </c>
      <c r="GUQ16" s="61">
        <v>1</v>
      </c>
      <c r="GUR16" s="61">
        <v>1</v>
      </c>
      <c r="GUS16" s="61">
        <v>0</v>
      </c>
      <c r="GUT16" s="61">
        <v>0</v>
      </c>
      <c r="GUU16" s="61">
        <v>40</v>
      </c>
      <c r="GUV16" s="61">
        <v>20</v>
      </c>
      <c r="GUW16" s="61">
        <v>28</v>
      </c>
      <c r="GUX16" s="61">
        <v>0</v>
      </c>
      <c r="GUY16" s="61">
        <v>100</v>
      </c>
      <c r="GUZ16" s="61">
        <v>0</v>
      </c>
      <c r="GVA16" s="61">
        <v>0</v>
      </c>
      <c r="GVB16" s="61">
        <v>0</v>
      </c>
      <c r="GVC16" s="61">
        <v>50</v>
      </c>
      <c r="GVD16" s="61">
        <v>50</v>
      </c>
      <c r="GVE16" s="61">
        <v>100</v>
      </c>
      <c r="GVF16" s="61">
        <v>205</v>
      </c>
      <c r="GVG16" s="61">
        <v>0</v>
      </c>
      <c r="GVH16" s="61">
        <v>1</v>
      </c>
      <c r="GVI16" s="61">
        <v>1</v>
      </c>
      <c r="GVJ16" s="61">
        <v>1</v>
      </c>
      <c r="GVK16" s="61">
        <v>1</v>
      </c>
      <c r="GVL16" s="61">
        <v>1</v>
      </c>
      <c r="GVM16" s="61">
        <v>1</v>
      </c>
      <c r="GVN16" s="61">
        <v>0</v>
      </c>
      <c r="GVO16" s="61">
        <v>0</v>
      </c>
      <c r="GVP16" s="61">
        <v>100</v>
      </c>
      <c r="GVQ16" s="61">
        <v>0</v>
      </c>
      <c r="GVR16" s="61">
        <v>50</v>
      </c>
      <c r="GVS16" s="61">
        <v>0</v>
      </c>
      <c r="GVT16" s="61">
        <v>100</v>
      </c>
      <c r="GVU16" s="61">
        <v>0</v>
      </c>
      <c r="GVV16" s="61">
        <v>0</v>
      </c>
      <c r="GVW16" s="61">
        <v>0.1</v>
      </c>
      <c r="GVX16" s="61">
        <v>100</v>
      </c>
      <c r="GVY16" s="61">
        <v>100</v>
      </c>
      <c r="GVZ16" s="61">
        <v>100</v>
      </c>
      <c r="GWA16" s="61">
        <v>205</v>
      </c>
      <c r="GWB16" s="61">
        <v>0</v>
      </c>
      <c r="GWC16" s="61">
        <v>0</v>
      </c>
      <c r="GWD16" s="61">
        <v>1</v>
      </c>
      <c r="GWE16" s="61">
        <v>1</v>
      </c>
      <c r="GWF16" s="61">
        <v>1</v>
      </c>
      <c r="GWG16" s="61">
        <v>1</v>
      </c>
      <c r="GWH16" s="61">
        <v>1</v>
      </c>
      <c r="GWI16" s="61">
        <v>0</v>
      </c>
      <c r="GWJ16" s="61">
        <v>0</v>
      </c>
      <c r="GWK16" s="61">
        <v>30</v>
      </c>
      <c r="GWL16" s="61">
        <v>15</v>
      </c>
      <c r="GWM16" s="61">
        <v>25</v>
      </c>
      <c r="GWN16" s="61">
        <v>0</v>
      </c>
      <c r="GWO16" s="61">
        <v>100</v>
      </c>
      <c r="GWP16" s="61">
        <v>0</v>
      </c>
      <c r="GWQ16" s="61">
        <v>0</v>
      </c>
      <c r="GWR16" s="61">
        <v>0.1</v>
      </c>
      <c r="GWS16" s="61">
        <v>100</v>
      </c>
      <c r="GWT16" s="61">
        <v>100</v>
      </c>
      <c r="GWU16" s="61">
        <v>100</v>
      </c>
      <c r="GWV16" s="61">
        <v>205</v>
      </c>
      <c r="GWW16" s="61">
        <v>0</v>
      </c>
      <c r="GWX16" s="61">
        <v>1</v>
      </c>
      <c r="GWY16" s="61">
        <v>1</v>
      </c>
      <c r="GWZ16" s="61">
        <v>1</v>
      </c>
      <c r="GXA16" s="61">
        <v>1</v>
      </c>
      <c r="GXB16" s="61">
        <v>1</v>
      </c>
      <c r="GXC16" s="61">
        <v>1</v>
      </c>
      <c r="GXD16" s="61">
        <v>0</v>
      </c>
      <c r="GXE16" s="61">
        <v>0</v>
      </c>
      <c r="GXF16" s="61">
        <v>99</v>
      </c>
      <c r="GXG16" s="61">
        <v>85</v>
      </c>
      <c r="GXH16" s="61">
        <v>90</v>
      </c>
      <c r="GXI16" s="61">
        <v>0</v>
      </c>
      <c r="GXJ16" s="61">
        <v>100</v>
      </c>
      <c r="GXK16" s="61">
        <v>0</v>
      </c>
      <c r="GZB16" s="61">
        <v>0</v>
      </c>
      <c r="GZC16" s="61">
        <v>0.1</v>
      </c>
      <c r="GZD16" s="61">
        <v>100</v>
      </c>
      <c r="GZE16" s="61">
        <v>80</v>
      </c>
      <c r="GZF16" s="61">
        <v>0</v>
      </c>
      <c r="GZG16" s="61">
        <v>1</v>
      </c>
      <c r="GZH16" s="61">
        <v>4</v>
      </c>
      <c r="GZI16" s="61">
        <v>20</v>
      </c>
      <c r="GZJ16" s="61">
        <v>0</v>
      </c>
      <c r="GZK16" s="61">
        <v>1</v>
      </c>
      <c r="GZL16" s="61">
        <v>1</v>
      </c>
      <c r="GZM16" s="61">
        <v>1</v>
      </c>
      <c r="GZN16" s="61">
        <v>1</v>
      </c>
      <c r="GZO16" s="61">
        <v>0</v>
      </c>
      <c r="GZP16" s="61">
        <v>0</v>
      </c>
      <c r="GZQ16" s="61">
        <v>70</v>
      </c>
      <c r="GZR16" s="61">
        <v>40</v>
      </c>
      <c r="GZS16" s="61">
        <v>0.1</v>
      </c>
      <c r="GZT16" s="61">
        <v>0.01</v>
      </c>
      <c r="GZU16" s="61">
        <v>55</v>
      </c>
      <c r="GZV16" s="61">
        <v>0</v>
      </c>
      <c r="GZW16" s="61">
        <v>100</v>
      </c>
      <c r="GZX16" s="61">
        <v>0</v>
      </c>
      <c r="GZY16" s="61">
        <v>0</v>
      </c>
      <c r="GZZ16" s="61">
        <v>0.2</v>
      </c>
      <c r="HAA16" s="61">
        <v>100</v>
      </c>
      <c r="HAB16" s="61">
        <v>100</v>
      </c>
      <c r="HAC16" s="61">
        <v>100</v>
      </c>
      <c r="HAD16" s="61">
        <v>205</v>
      </c>
      <c r="HAE16" s="61">
        <v>0</v>
      </c>
      <c r="HAF16" s="61">
        <v>1</v>
      </c>
      <c r="HAG16" s="61">
        <v>1</v>
      </c>
      <c r="HAH16" s="61">
        <v>1</v>
      </c>
      <c r="HAI16" s="61">
        <v>1</v>
      </c>
      <c r="HAJ16" s="61">
        <v>1</v>
      </c>
      <c r="HAK16" s="61">
        <v>1</v>
      </c>
      <c r="HAL16" s="61">
        <v>0</v>
      </c>
      <c r="HAM16" s="61">
        <v>0</v>
      </c>
      <c r="HAN16" s="61">
        <v>40</v>
      </c>
      <c r="HAO16" s="61">
        <v>20</v>
      </c>
      <c r="HAP16" s="61">
        <v>28</v>
      </c>
      <c r="HAQ16" s="61">
        <v>0</v>
      </c>
      <c r="HAR16" s="61">
        <v>100</v>
      </c>
      <c r="HAS16" s="61">
        <v>0</v>
      </c>
      <c r="HAT16" s="61">
        <v>0</v>
      </c>
      <c r="HAU16" s="61">
        <v>0</v>
      </c>
      <c r="HAV16" s="61">
        <v>50</v>
      </c>
      <c r="HAW16" s="61">
        <v>50</v>
      </c>
      <c r="HAX16" s="61">
        <v>100</v>
      </c>
      <c r="HAY16" s="61">
        <v>205</v>
      </c>
      <c r="HAZ16" s="61">
        <v>0</v>
      </c>
      <c r="HBA16" s="61">
        <v>1</v>
      </c>
      <c r="HBB16" s="61">
        <v>1</v>
      </c>
      <c r="HBC16" s="61">
        <v>1</v>
      </c>
      <c r="HBD16" s="61">
        <v>1</v>
      </c>
      <c r="HBE16" s="61">
        <v>1</v>
      </c>
      <c r="HBF16" s="61">
        <v>1</v>
      </c>
      <c r="HBG16" s="61">
        <v>0</v>
      </c>
      <c r="HBH16" s="61">
        <v>0</v>
      </c>
      <c r="HBI16" s="61">
        <v>100</v>
      </c>
      <c r="HBJ16" s="61">
        <v>0</v>
      </c>
      <c r="HBK16" s="61">
        <v>50</v>
      </c>
      <c r="HBL16" s="61">
        <v>0</v>
      </c>
      <c r="HBM16" s="61">
        <v>100</v>
      </c>
      <c r="HBN16" s="61">
        <v>0</v>
      </c>
      <c r="HBO16" s="61">
        <v>0</v>
      </c>
      <c r="HBP16" s="61">
        <v>1000</v>
      </c>
      <c r="HBQ16" s="61">
        <v>-1000</v>
      </c>
      <c r="HBR16" s="61">
        <v>0</v>
      </c>
      <c r="HBS16" s="61">
        <v>0</v>
      </c>
      <c r="HBT16" s="61">
        <v>10</v>
      </c>
      <c r="HBU16" s="61">
        <v>150</v>
      </c>
      <c r="HBV16" s="61">
        <v>150</v>
      </c>
      <c r="HBW16" s="61">
        <v>100</v>
      </c>
      <c r="HBX16" s="61">
        <v>205</v>
      </c>
      <c r="HBY16" s="61">
        <v>0</v>
      </c>
      <c r="HBZ16" s="61">
        <v>48</v>
      </c>
      <c r="HCA16" s="61">
        <v>50</v>
      </c>
      <c r="HCB16" s="61">
        <v>0</v>
      </c>
      <c r="HCC16" s="61">
        <v>3000</v>
      </c>
      <c r="HCD16" s="61">
        <v>6000</v>
      </c>
      <c r="HCE16" s="61">
        <v>3000</v>
      </c>
      <c r="HCF16" s="61">
        <v>6000</v>
      </c>
      <c r="HCG16" s="61">
        <v>6</v>
      </c>
      <c r="HCH16" s="61">
        <v>6</v>
      </c>
      <c r="HCI16" s="61">
        <v>0</v>
      </c>
      <c r="HCJ16" s="61">
        <v>5000</v>
      </c>
      <c r="HCK16" s="61">
        <v>-5000</v>
      </c>
      <c r="HCL16" s="61">
        <v>0</v>
      </c>
      <c r="HCM16" s="61">
        <v>0</v>
      </c>
      <c r="HCN16" s="61">
        <v>1</v>
      </c>
      <c r="HCO16" s="61">
        <v>1</v>
      </c>
      <c r="HCP16" s="61">
        <v>1</v>
      </c>
      <c r="HCQ16" s="61">
        <v>1</v>
      </c>
      <c r="HCR16" s="61">
        <v>1</v>
      </c>
      <c r="HCS16" s="61">
        <v>0</v>
      </c>
      <c r="HCT16" s="61">
        <v>0</v>
      </c>
      <c r="HCU16" s="61">
        <v>3000</v>
      </c>
      <c r="HCV16" s="61">
        <v>-3000</v>
      </c>
      <c r="HCW16" s="61">
        <v>0</v>
      </c>
      <c r="HCX16" s="61">
        <v>50</v>
      </c>
      <c r="HCY16" s="61">
        <v>100</v>
      </c>
      <c r="HCZ16" s="61">
        <v>50</v>
      </c>
      <c r="HDA16" s="61">
        <v>0</v>
      </c>
      <c r="HDB16" s="61">
        <v>0.1</v>
      </c>
      <c r="HDC16" s="61">
        <v>100</v>
      </c>
      <c r="HDD16" s="61">
        <v>80</v>
      </c>
      <c r="HDE16" s="61">
        <v>0</v>
      </c>
      <c r="HDF16" s="61">
        <v>1</v>
      </c>
      <c r="HDG16" s="61">
        <v>4</v>
      </c>
      <c r="HDH16" s="61">
        <v>20</v>
      </c>
      <c r="HDI16" s="61">
        <v>0</v>
      </c>
      <c r="HDJ16" s="61">
        <v>1</v>
      </c>
      <c r="HDK16" s="61">
        <v>1</v>
      </c>
      <c r="HDL16" s="61">
        <v>1</v>
      </c>
      <c r="HDM16" s="61">
        <v>1</v>
      </c>
      <c r="HDN16" s="61">
        <v>0</v>
      </c>
      <c r="HDO16" s="61">
        <v>0</v>
      </c>
      <c r="HDP16" s="61">
        <v>70</v>
      </c>
      <c r="HDQ16" s="61">
        <v>50</v>
      </c>
      <c r="HDR16" s="61">
        <v>0.1</v>
      </c>
      <c r="HDS16" s="61">
        <v>0.01</v>
      </c>
      <c r="HDT16" s="61">
        <v>55</v>
      </c>
      <c r="HDU16" s="61">
        <v>0</v>
      </c>
      <c r="HDV16" s="61">
        <v>100</v>
      </c>
      <c r="HDW16" s="61">
        <v>60</v>
      </c>
      <c r="HDX16" s="61">
        <v>0</v>
      </c>
      <c r="HDY16" s="61">
        <v>0.1</v>
      </c>
      <c r="HDZ16" s="61">
        <v>100</v>
      </c>
      <c r="HEA16" s="61">
        <v>205</v>
      </c>
      <c r="HEB16" s="61">
        <v>0</v>
      </c>
      <c r="HEC16" s="61">
        <v>0</v>
      </c>
      <c r="HED16" s="61">
        <v>1</v>
      </c>
      <c r="HEE16" s="61">
        <v>20</v>
      </c>
      <c r="HEF16" s="61">
        <v>0</v>
      </c>
      <c r="HEG16" s="61">
        <v>1</v>
      </c>
      <c r="HEH16" s="61">
        <v>1</v>
      </c>
      <c r="HEI16" s="61">
        <v>1</v>
      </c>
      <c r="HEJ16" s="61">
        <v>1</v>
      </c>
      <c r="HEK16" s="61">
        <v>0</v>
      </c>
      <c r="HEL16" s="61">
        <v>0</v>
      </c>
      <c r="HEM16" s="61">
        <v>120</v>
      </c>
      <c r="HEN16" s="61">
        <v>0</v>
      </c>
      <c r="HEO16" s="61">
        <v>100</v>
      </c>
      <c r="HEP16" s="61">
        <v>100</v>
      </c>
      <c r="HEQ16" s="61">
        <v>0</v>
      </c>
      <c r="HER16" s="61">
        <v>0</v>
      </c>
      <c r="HES16" s="61">
        <v>100</v>
      </c>
      <c r="HET16" s="61">
        <v>0</v>
      </c>
      <c r="HEU16" s="61">
        <v>0</v>
      </c>
      <c r="HEV16" s="61">
        <v>0.1</v>
      </c>
      <c r="HEW16" s="61">
        <v>100</v>
      </c>
      <c r="HEX16" s="61">
        <v>205</v>
      </c>
      <c r="HEY16" s="61">
        <v>0</v>
      </c>
      <c r="HEZ16" s="61">
        <v>0</v>
      </c>
      <c r="HFA16" s="61">
        <v>1</v>
      </c>
      <c r="HFB16" s="61">
        <v>20</v>
      </c>
      <c r="HFC16" s="61">
        <v>0</v>
      </c>
      <c r="HFD16" s="61">
        <v>1</v>
      </c>
      <c r="HFE16" s="61">
        <v>1</v>
      </c>
      <c r="HFF16" s="61">
        <v>1</v>
      </c>
      <c r="HFG16" s="61">
        <v>1</v>
      </c>
      <c r="HFH16" s="61">
        <v>0</v>
      </c>
      <c r="HFI16" s="61">
        <v>0</v>
      </c>
      <c r="HFJ16" s="61">
        <v>120</v>
      </c>
      <c r="HFK16" s="61">
        <v>0</v>
      </c>
      <c r="HFL16" s="61">
        <v>100</v>
      </c>
      <c r="HFM16" s="61">
        <v>100</v>
      </c>
      <c r="HFN16" s="61">
        <v>0</v>
      </c>
      <c r="HFO16" s="61">
        <v>0</v>
      </c>
      <c r="HFP16" s="61">
        <v>100</v>
      </c>
      <c r="HFQ16" s="61">
        <v>0</v>
      </c>
      <c r="HFR16" s="61">
        <v>0</v>
      </c>
      <c r="HFS16" s="61">
        <v>0.1</v>
      </c>
      <c r="HFT16" s="61">
        <v>100</v>
      </c>
      <c r="HFU16" s="61">
        <v>205</v>
      </c>
      <c r="HFV16" s="61">
        <v>0</v>
      </c>
      <c r="HFW16" s="61">
        <v>0</v>
      </c>
      <c r="HFX16" s="61">
        <v>1</v>
      </c>
      <c r="HFY16" s="61">
        <v>20</v>
      </c>
      <c r="HFZ16" s="61">
        <v>0</v>
      </c>
      <c r="HGA16" s="61">
        <v>1</v>
      </c>
      <c r="HGB16" s="61">
        <v>1</v>
      </c>
      <c r="HGC16" s="61">
        <v>1</v>
      </c>
      <c r="HGD16" s="61">
        <v>1</v>
      </c>
      <c r="HGE16" s="61">
        <v>0</v>
      </c>
      <c r="HGF16" s="61">
        <v>0</v>
      </c>
      <c r="HGG16" s="61">
        <v>120</v>
      </c>
      <c r="HGH16" s="61">
        <v>0</v>
      </c>
      <c r="HGI16" s="61">
        <v>100</v>
      </c>
      <c r="HGJ16" s="61">
        <v>100</v>
      </c>
      <c r="HGK16" s="61">
        <v>0</v>
      </c>
      <c r="HGL16" s="61">
        <v>0</v>
      </c>
      <c r="HGM16" s="61">
        <v>100</v>
      </c>
      <c r="HGN16" s="61">
        <v>0</v>
      </c>
      <c r="HGO16" s="61">
        <v>0</v>
      </c>
      <c r="HGP16" s="61">
        <v>0.1</v>
      </c>
      <c r="HGQ16" s="61">
        <v>100</v>
      </c>
      <c r="HGR16" s="61">
        <v>205</v>
      </c>
      <c r="HGS16" s="61">
        <v>0</v>
      </c>
      <c r="HGT16" s="61">
        <v>0</v>
      </c>
      <c r="HGU16" s="61">
        <v>1</v>
      </c>
      <c r="HGV16" s="61">
        <v>20</v>
      </c>
      <c r="HGW16" s="61">
        <v>0</v>
      </c>
      <c r="HGX16" s="61">
        <v>1</v>
      </c>
      <c r="HGY16" s="61">
        <v>1</v>
      </c>
      <c r="HGZ16" s="61">
        <v>1</v>
      </c>
      <c r="HHA16" s="61">
        <v>1</v>
      </c>
      <c r="HHB16" s="61">
        <v>0</v>
      </c>
      <c r="HHC16" s="61">
        <v>0</v>
      </c>
      <c r="HHD16" s="61">
        <v>120</v>
      </c>
      <c r="HHE16" s="61">
        <v>0</v>
      </c>
      <c r="HHF16" s="61">
        <v>100</v>
      </c>
      <c r="HHG16" s="61">
        <v>100</v>
      </c>
      <c r="HHH16" s="61">
        <v>0</v>
      </c>
      <c r="HHI16" s="61">
        <v>0</v>
      </c>
      <c r="HHJ16" s="61">
        <v>100</v>
      </c>
      <c r="HHK16" s="61">
        <v>0</v>
      </c>
      <c r="HHL16" s="61">
        <v>0</v>
      </c>
      <c r="HHM16" s="61">
        <v>0.1</v>
      </c>
      <c r="HHN16" s="61">
        <v>100</v>
      </c>
      <c r="HHO16" s="61">
        <v>205</v>
      </c>
      <c r="HHP16" s="61">
        <v>0</v>
      </c>
      <c r="HHQ16" s="61">
        <v>0</v>
      </c>
      <c r="HHR16" s="61">
        <v>1</v>
      </c>
      <c r="HHS16" s="61">
        <v>20</v>
      </c>
      <c r="HHT16" s="61">
        <v>0</v>
      </c>
      <c r="HHU16" s="61">
        <v>1</v>
      </c>
      <c r="HHV16" s="61">
        <v>1</v>
      </c>
      <c r="HHW16" s="61">
        <v>1</v>
      </c>
      <c r="HHX16" s="61">
        <v>1</v>
      </c>
      <c r="HHY16" s="61">
        <v>0</v>
      </c>
      <c r="HHZ16" s="61">
        <v>0</v>
      </c>
      <c r="HIA16" s="61">
        <v>120</v>
      </c>
      <c r="HIB16" s="61">
        <v>0</v>
      </c>
      <c r="HIC16" s="61">
        <v>100</v>
      </c>
      <c r="HID16" s="61">
        <v>100</v>
      </c>
      <c r="HIE16" s="61">
        <v>0</v>
      </c>
      <c r="HIF16" s="61">
        <v>0</v>
      </c>
      <c r="HIG16" s="61">
        <v>100</v>
      </c>
      <c r="HIH16" s="61">
        <v>0</v>
      </c>
      <c r="HII16" s="61">
        <v>0</v>
      </c>
      <c r="HIJ16" s="61">
        <v>0</v>
      </c>
      <c r="HIK16" s="61">
        <v>0</v>
      </c>
      <c r="HIL16" s="61">
        <v>0</v>
      </c>
      <c r="HIM16" s="61">
        <v>0</v>
      </c>
      <c r="HIN16" s="61">
        <v>1</v>
      </c>
      <c r="HIO16" s="61">
        <v>1</v>
      </c>
      <c r="HIP16" s="61">
        <v>0</v>
      </c>
      <c r="HIQ16" s="61">
        <v>0</v>
      </c>
      <c r="HIR16" s="61">
        <v>0</v>
      </c>
      <c r="HIS16" s="61">
        <v>0</v>
      </c>
      <c r="HIT16" s="61">
        <v>0</v>
      </c>
      <c r="HIU16" s="61">
        <v>0</v>
      </c>
      <c r="HIV16" s="61">
        <v>0</v>
      </c>
      <c r="HIW16" s="61">
        <v>0</v>
      </c>
      <c r="HIX16" s="61">
        <v>0</v>
      </c>
      <c r="HIY16" s="61">
        <v>0</v>
      </c>
      <c r="HIZ16" s="61">
        <v>0</v>
      </c>
      <c r="HJA16" s="61">
        <v>0</v>
      </c>
      <c r="HJB16" s="61">
        <v>0</v>
      </c>
      <c r="HJC16" s="61">
        <v>0</v>
      </c>
      <c r="HJD16" s="61">
        <v>0</v>
      </c>
      <c r="HJG16" s="61">
        <v>1</v>
      </c>
      <c r="HJH16" s="61">
        <v>0</v>
      </c>
      <c r="HJM16" s="61">
        <v>12</v>
      </c>
      <c r="HJN16" s="61">
        <v>0</v>
      </c>
      <c r="HJO16" s="61">
        <v>0</v>
      </c>
      <c r="HJY16" s="61">
        <v>235</v>
      </c>
      <c r="HJZ16" s="61">
        <v>235</v>
      </c>
      <c r="HKA16" s="61">
        <v>40</v>
      </c>
      <c r="HKB16" s="61">
        <v>25</v>
      </c>
      <c r="HKC16" s="61">
        <v>232</v>
      </c>
      <c r="HKD16" s="61">
        <v>1</v>
      </c>
      <c r="HKE16" s="61">
        <v>100</v>
      </c>
      <c r="HKG16" s="61">
        <v>70</v>
      </c>
      <c r="HKH16" s="61">
        <v>327</v>
      </c>
      <c r="HKI16" s="61">
        <v>327</v>
      </c>
      <c r="HKJ16" s="61">
        <v>1</v>
      </c>
      <c r="HKK16" s="61">
        <v>10</v>
      </c>
      <c r="HKN16" s="61">
        <v>0</v>
      </c>
      <c r="HKO16" s="61">
        <v>0</v>
      </c>
      <c r="HKP16" s="61">
        <v>0</v>
      </c>
      <c r="HKU16" s="61">
        <v>3</v>
      </c>
      <c r="HKV16" s="61">
        <v>0.1</v>
      </c>
      <c r="HKW16" s="61">
        <v>10</v>
      </c>
      <c r="HKX16" s="61">
        <v>0.5</v>
      </c>
      <c r="HKY16" s="61">
        <v>80</v>
      </c>
      <c r="HKZ16" s="61">
        <v>0</v>
      </c>
      <c r="HLG16" s="61">
        <v>1.421E-2</v>
      </c>
      <c r="HLH16" s="61">
        <v>0.29619000000000001</v>
      </c>
      <c r="HLI16" s="61">
        <v>0.88856999999999997</v>
      </c>
      <c r="HLJ16" s="61">
        <v>100</v>
      </c>
      <c r="HLK16" s="61">
        <v>0</v>
      </c>
      <c r="HLL16" s="61">
        <v>0</v>
      </c>
      <c r="HLM16" s="61">
        <v>0.44428000000000001</v>
      </c>
      <c r="HLN16" s="61">
        <v>0.23694999999999999</v>
      </c>
      <c r="HLO16" s="61">
        <v>100</v>
      </c>
      <c r="HLP16" s="61">
        <v>2</v>
      </c>
      <c r="HLQ16" s="61">
        <v>0</v>
      </c>
      <c r="HLR16" s="61">
        <v>20</v>
      </c>
      <c r="HLS16" s="61">
        <v>5000</v>
      </c>
      <c r="HLT16" s="61">
        <v>5000</v>
      </c>
      <c r="HLU16" s="61">
        <v>60</v>
      </c>
      <c r="HLV16" s="61">
        <v>75</v>
      </c>
      <c r="HLW16" s="61">
        <v>90</v>
      </c>
      <c r="HLX16" s="61">
        <v>100</v>
      </c>
      <c r="HLZ16" s="61">
        <v>4</v>
      </c>
      <c r="HMA16" s="61">
        <v>20</v>
      </c>
      <c r="HMB16" s="61">
        <v>1668</v>
      </c>
      <c r="HMC16" s="61">
        <v>3356</v>
      </c>
      <c r="HMD16" s="61">
        <v>2</v>
      </c>
      <c r="HME16" s="61">
        <v>2</v>
      </c>
      <c r="HMF16" s="61">
        <v>37</v>
      </c>
      <c r="HMG16" s="61">
        <v>45</v>
      </c>
      <c r="HMI16" s="61">
        <v>-6</v>
      </c>
      <c r="HMJ16" s="61">
        <v>-6</v>
      </c>
      <c r="HMK16" s="61">
        <v>-6</v>
      </c>
      <c r="HML16" s="61">
        <v>-6</v>
      </c>
      <c r="HMN16" s="61">
        <v>50</v>
      </c>
      <c r="HMO16" s="61">
        <v>0.1</v>
      </c>
      <c r="HMT16" s="61">
        <v>20</v>
      </c>
      <c r="HMU16" s="61">
        <v>300</v>
      </c>
      <c r="HMX16" s="61">
        <v>50</v>
      </c>
      <c r="HMY16" s="61">
        <v>0.3</v>
      </c>
      <c r="HMZ16" s="61">
        <v>-145</v>
      </c>
      <c r="HNA16" s="61">
        <v>10</v>
      </c>
      <c r="HNB16" s="61">
        <v>10</v>
      </c>
      <c r="HNC16" s="61">
        <v>0.5</v>
      </c>
      <c r="HND16" s="61">
        <v>105</v>
      </c>
      <c r="HNE16" s="61">
        <v>0.5</v>
      </c>
      <c r="HNF16" s="61">
        <v>0.5</v>
      </c>
      <c r="HNG16" s="61">
        <v>0</v>
      </c>
      <c r="HNH16" s="61">
        <v>2</v>
      </c>
      <c r="HNI16" s="61">
        <v>3356</v>
      </c>
      <c r="HNJ16" s="61">
        <v>3356</v>
      </c>
      <c r="HNK16" s="61">
        <v>3356</v>
      </c>
      <c r="HNL16" s="61">
        <v>3356</v>
      </c>
      <c r="HNM16" s="61">
        <v>70</v>
      </c>
      <c r="HNN16" s="61">
        <v>0.65</v>
      </c>
      <c r="HNO16" s="61">
        <v>0.56000000000000005</v>
      </c>
      <c r="HNP16" s="61">
        <v>0.56000000000000005</v>
      </c>
      <c r="HNQ16" s="61">
        <v>0.56000000000000005</v>
      </c>
      <c r="HNR16" s="61">
        <v>0.45</v>
      </c>
      <c r="HNS16" s="61">
        <v>0.56000000000000005</v>
      </c>
      <c r="HNT16" s="61">
        <v>0.56000000000000005</v>
      </c>
      <c r="HNU16" s="61">
        <v>0.56000000000000005</v>
      </c>
      <c r="HNW16" s="61">
        <v>10</v>
      </c>
      <c r="HNX16" s="61">
        <v>20</v>
      </c>
      <c r="HNY16" s="61">
        <v>93</v>
      </c>
      <c r="HNZ16" s="61">
        <v>1</v>
      </c>
      <c r="HOA16" s="61">
        <v>1</v>
      </c>
      <c r="HOB16" s="61">
        <v>100.4</v>
      </c>
      <c r="HOC16" s="61">
        <v>103.4</v>
      </c>
      <c r="HOD16" s="61">
        <v>98</v>
      </c>
      <c r="HOE16" s="61">
        <v>91</v>
      </c>
      <c r="HOF16" s="61">
        <v>103.4</v>
      </c>
      <c r="HOG16" s="61">
        <v>40</v>
      </c>
      <c r="HOH16" s="61">
        <v>65</v>
      </c>
      <c r="HOI16" s="61">
        <v>85</v>
      </c>
      <c r="HOJ16" s="61">
        <v>80</v>
      </c>
      <c r="HOL16" s="61">
        <v>110</v>
      </c>
      <c r="HOM16" s="61">
        <v>125</v>
      </c>
      <c r="HON16" s="61">
        <v>90</v>
      </c>
      <c r="HOO16" s="61">
        <v>70</v>
      </c>
      <c r="HOP16" s="61">
        <v>140</v>
      </c>
      <c r="HOQ16" s="61">
        <v>0</v>
      </c>
      <c r="HOR16" s="61">
        <v>80</v>
      </c>
      <c r="HOS16" s="61">
        <v>20</v>
      </c>
      <c r="HOT16" s="61">
        <v>80</v>
      </c>
      <c r="HOU16" s="61">
        <v>1</v>
      </c>
      <c r="HOV16" s="61">
        <v>22.7</v>
      </c>
      <c r="HOW16" s="61">
        <v>3</v>
      </c>
      <c r="HOX16" s="61">
        <v>3</v>
      </c>
      <c r="HOY16" s="61">
        <v>10</v>
      </c>
      <c r="HOZ16" s="61">
        <v>75</v>
      </c>
      <c r="HPC16" s="61">
        <v>10</v>
      </c>
      <c r="HPD16" s="61">
        <v>4</v>
      </c>
      <c r="HPE16" s="61">
        <v>4</v>
      </c>
      <c r="HPF16" s="61">
        <v>4</v>
      </c>
      <c r="HPG16" s="61">
        <v>4</v>
      </c>
      <c r="HPH16" s="61">
        <v>54</v>
      </c>
      <c r="HPI16" s="61">
        <v>54</v>
      </c>
      <c r="HPJ16" s="61">
        <v>54</v>
      </c>
      <c r="HPK16" s="61">
        <v>54</v>
      </c>
      <c r="HPL16" s="61">
        <v>1</v>
      </c>
      <c r="HPM16" s="61">
        <v>0</v>
      </c>
      <c r="HPN16" s="61">
        <v>1</v>
      </c>
      <c r="HPO16" s="61">
        <v>1</v>
      </c>
      <c r="HPP16" s="61">
        <v>1</v>
      </c>
      <c r="HPQ16" s="61">
        <v>1</v>
      </c>
      <c r="HPR16" s="61">
        <v>1</v>
      </c>
      <c r="HPS16" s="61">
        <v>1</v>
      </c>
      <c r="HPT16" s="61">
        <v>1</v>
      </c>
      <c r="HPU16" s="61">
        <v>1</v>
      </c>
      <c r="HPV16" s="61">
        <v>1</v>
      </c>
      <c r="HPW16" s="61">
        <v>1</v>
      </c>
      <c r="HPX16" s="61">
        <v>1</v>
      </c>
      <c r="HPY16" s="61">
        <v>0</v>
      </c>
      <c r="HPZ16" s="61">
        <v>1</v>
      </c>
      <c r="HQA16" s="61">
        <v>1</v>
      </c>
      <c r="HQB16" s="61">
        <v>0</v>
      </c>
      <c r="HQC16" s="61">
        <v>0</v>
      </c>
      <c r="HQD16" s="61">
        <v>0</v>
      </c>
      <c r="HQE16" s="61">
        <v>0</v>
      </c>
      <c r="HQF16" s="61">
        <v>0</v>
      </c>
      <c r="HQG16" s="61">
        <v>0</v>
      </c>
      <c r="HQH16" s="61">
        <v>1</v>
      </c>
      <c r="HQI16" s="61">
        <v>0</v>
      </c>
      <c r="HQJ16" s="61">
        <v>0</v>
      </c>
      <c r="HQK16" s="61">
        <v>0</v>
      </c>
      <c r="HQL16" s="61">
        <v>0</v>
      </c>
      <c r="HQM16" s="61">
        <v>0</v>
      </c>
      <c r="HQN16" s="61">
        <v>0</v>
      </c>
      <c r="HQO16" s="61">
        <v>0</v>
      </c>
      <c r="HQP16" s="61">
        <v>0</v>
      </c>
      <c r="HQQ16" s="61">
        <v>0</v>
      </c>
      <c r="HQR16" s="61">
        <v>0</v>
      </c>
      <c r="HQS16" s="61">
        <v>0</v>
      </c>
      <c r="HQT16" s="61">
        <v>120</v>
      </c>
      <c r="HQU16" s="61">
        <v>0</v>
      </c>
      <c r="HQV16" s="61">
        <v>0</v>
      </c>
      <c r="HQW16" s="61">
        <v>0</v>
      </c>
      <c r="HQX16" s="61">
        <v>0</v>
      </c>
      <c r="HQY16" s="61">
        <v>0</v>
      </c>
      <c r="HQZ16" s="61">
        <v>0</v>
      </c>
      <c r="HRA16" s="61">
        <v>0</v>
      </c>
      <c r="HRB16" s="61">
        <v>0</v>
      </c>
      <c r="HRC16" s="61">
        <v>0</v>
      </c>
      <c r="HRD16" s="61">
        <v>0</v>
      </c>
      <c r="HRE16" s="61">
        <v>0</v>
      </c>
      <c r="HRF16" s="61">
        <v>0</v>
      </c>
      <c r="HRG16" s="61">
        <v>0</v>
      </c>
      <c r="HRH16" s="61">
        <v>200</v>
      </c>
      <c r="HRI16" s="61">
        <v>200</v>
      </c>
      <c r="HRJ16" s="61">
        <v>130</v>
      </c>
      <c r="HRK16" s="61">
        <v>1000</v>
      </c>
      <c r="HRL16" s="61">
        <v>1000</v>
      </c>
      <c r="HRM16" s="61">
        <v>4000</v>
      </c>
      <c r="HRN16" s="61">
        <v>3000</v>
      </c>
      <c r="HRO16" s="61">
        <v>16</v>
      </c>
      <c r="HRP16" s="61">
        <v>200</v>
      </c>
      <c r="HRQ16" s="61">
        <v>200</v>
      </c>
      <c r="HRR16" s="61">
        <v>200</v>
      </c>
      <c r="HRS16" s="61">
        <v>200</v>
      </c>
      <c r="HRT16" s="61">
        <v>200</v>
      </c>
      <c r="HRU16" s="61">
        <v>200</v>
      </c>
      <c r="HRV16" s="61">
        <v>200</v>
      </c>
      <c r="HRW16" s="61">
        <v>200</v>
      </c>
      <c r="HRX16" s="61">
        <v>300</v>
      </c>
      <c r="HRY16" s="61">
        <v>3300</v>
      </c>
      <c r="HRZ16" s="61">
        <v>50</v>
      </c>
      <c r="HSA16" s="61">
        <v>100</v>
      </c>
      <c r="HSB16" s="61">
        <v>50</v>
      </c>
      <c r="HSC16" s="61">
        <v>300</v>
      </c>
      <c r="HSD16" s="61">
        <v>650</v>
      </c>
      <c r="HSE16" s="61">
        <v>93</v>
      </c>
      <c r="HSF16" s="61">
        <v>98</v>
      </c>
      <c r="HSG16" s="61">
        <v>1</v>
      </c>
      <c r="HSH16" s="61">
        <v>100</v>
      </c>
      <c r="HSI16" s="61">
        <v>2</v>
      </c>
      <c r="HSJ16" s="61">
        <v>70</v>
      </c>
      <c r="HSK16" s="61">
        <v>0</v>
      </c>
      <c r="HSL16" s="61">
        <v>0</v>
      </c>
      <c r="HSM16" s="61">
        <v>0</v>
      </c>
      <c r="HSN16" s="61">
        <v>0</v>
      </c>
      <c r="HSO16" s="61">
        <v>0</v>
      </c>
      <c r="HSP16" s="61">
        <v>0</v>
      </c>
      <c r="HSQ16" s="61">
        <v>0</v>
      </c>
      <c r="HSR16" s="61">
        <v>0</v>
      </c>
      <c r="HSS16" s="61">
        <v>0</v>
      </c>
      <c r="HST16" s="61">
        <v>0</v>
      </c>
      <c r="HSU16" s="61">
        <v>0</v>
      </c>
      <c r="HSV16" s="61">
        <v>0</v>
      </c>
      <c r="HSW16" s="61">
        <v>0</v>
      </c>
      <c r="HSX16" s="61">
        <v>0</v>
      </c>
      <c r="HSY16" s="61">
        <v>0</v>
      </c>
      <c r="HSZ16" s="61">
        <v>0</v>
      </c>
      <c r="HTA16" s="61">
        <v>0</v>
      </c>
      <c r="HWN16" s="61">
        <v>0</v>
      </c>
      <c r="HWO16" s="61">
        <v>0</v>
      </c>
      <c r="HWP16" s="61">
        <v>0</v>
      </c>
      <c r="HWQ16" s="61">
        <v>0</v>
      </c>
      <c r="HWR16" s="61">
        <v>0</v>
      </c>
      <c r="HWS16" s="61">
        <v>0</v>
      </c>
      <c r="HWT16" s="61">
        <v>0</v>
      </c>
      <c r="HWU16" s="61">
        <v>0</v>
      </c>
      <c r="HWV16" s="61">
        <v>0</v>
      </c>
      <c r="HWW16" s="61">
        <v>0</v>
      </c>
      <c r="HYB16" s="61">
        <v>1</v>
      </c>
      <c r="HYC16" s="61">
        <v>1</v>
      </c>
      <c r="HYD16" s="61">
        <v>1</v>
      </c>
      <c r="HYE16" s="61">
        <v>33</v>
      </c>
      <c r="HYF16" s="61">
        <v>1</v>
      </c>
      <c r="HYG16" s="61">
        <v>0</v>
      </c>
      <c r="HYH16" s="61">
        <v>60</v>
      </c>
      <c r="HYI16" s="61">
        <v>60</v>
      </c>
      <c r="HYJ16" s="61">
        <v>30</v>
      </c>
      <c r="HYK16" s="61">
        <v>15</v>
      </c>
      <c r="HYL16" s="61">
        <v>15</v>
      </c>
      <c r="HYM16" s="61">
        <v>1</v>
      </c>
      <c r="HYN16" s="61">
        <v>0</v>
      </c>
      <c r="HYO16" s="61">
        <v>1</v>
      </c>
      <c r="HYP16" s="61">
        <v>100</v>
      </c>
      <c r="HYQ16" s="61">
        <v>70</v>
      </c>
      <c r="HYR16" s="61">
        <v>200</v>
      </c>
      <c r="HYS16" s="61">
        <v>50</v>
      </c>
      <c r="HYT16" s="61">
        <v>100</v>
      </c>
      <c r="HYU16" s="61">
        <v>90</v>
      </c>
      <c r="HYV16" s="61">
        <v>24</v>
      </c>
      <c r="HYW16" s="61">
        <v>25</v>
      </c>
      <c r="HYX16" s="61">
        <v>24</v>
      </c>
      <c r="HYY16" s="61">
        <v>20</v>
      </c>
      <c r="HYZ16" s="61">
        <v>25</v>
      </c>
      <c r="HZA16" s="61">
        <v>10</v>
      </c>
      <c r="HZB16" s="61">
        <v>3000</v>
      </c>
      <c r="HZC16" s="61">
        <v>50</v>
      </c>
      <c r="HZD16" s="61">
        <v>100</v>
      </c>
      <c r="HZE16" s="61">
        <v>50</v>
      </c>
      <c r="ICR16" s="61">
        <v>1</v>
      </c>
      <c r="ICS16" s="61">
        <v>1</v>
      </c>
      <c r="ICV16" s="61">
        <v>1</v>
      </c>
      <c r="ICX16" s="61">
        <v>0</v>
      </c>
      <c r="ICY16" s="61">
        <v>0</v>
      </c>
      <c r="IDA16" s="61">
        <v>48.4</v>
      </c>
      <c r="IDC16" s="61">
        <v>0</v>
      </c>
      <c r="IDE16" s="61">
        <v>0</v>
      </c>
      <c r="IDF16" s="61">
        <v>0</v>
      </c>
      <c r="IDG16" s="61">
        <v>0</v>
      </c>
      <c r="IDH16" s="61">
        <v>0</v>
      </c>
      <c r="IDI16" s="61">
        <v>0</v>
      </c>
      <c r="IDJ16" s="61">
        <v>0.3</v>
      </c>
      <c r="IDK16" s="61">
        <v>0.8</v>
      </c>
      <c r="IDL16" s="61">
        <v>50</v>
      </c>
      <c r="IDM16" s="61">
        <v>10</v>
      </c>
      <c r="IDN16" s="61">
        <v>1</v>
      </c>
      <c r="IDO16" s="61">
        <v>1</v>
      </c>
      <c r="IDP16" s="61">
        <v>9.5</v>
      </c>
      <c r="IDQ16" s="61">
        <v>10</v>
      </c>
      <c r="IDR16" s="61">
        <v>1</v>
      </c>
      <c r="IDS16" s="61">
        <v>10</v>
      </c>
      <c r="IDT16" s="61">
        <v>9</v>
      </c>
      <c r="IDU16" s="61">
        <v>0</v>
      </c>
      <c r="IDV16" s="61">
        <v>0</v>
      </c>
      <c r="IDW16" s="61">
        <v>0</v>
      </c>
      <c r="IDX16" s="61">
        <v>0</v>
      </c>
      <c r="IDY16" s="61">
        <v>0</v>
      </c>
      <c r="IDZ16" s="61">
        <v>30</v>
      </c>
      <c r="IEA16" s="61">
        <v>80</v>
      </c>
      <c r="IEB16" s="61">
        <v>50</v>
      </c>
      <c r="IEC16" s="61">
        <v>27</v>
      </c>
      <c r="IED16" s="61">
        <v>0.5</v>
      </c>
      <c r="IEE16" s="61">
        <v>0.5</v>
      </c>
      <c r="IEF16" s="61">
        <v>27</v>
      </c>
      <c r="IEG16" s="61">
        <v>100</v>
      </c>
      <c r="IEH16" s="61">
        <v>0</v>
      </c>
      <c r="IEI16" s="61">
        <v>30</v>
      </c>
      <c r="IEJ16" s="61">
        <v>27</v>
      </c>
      <c r="IEK16" s="61">
        <v>0</v>
      </c>
      <c r="IEL16" s="61">
        <v>0</v>
      </c>
      <c r="IEM16" s="61">
        <v>0</v>
      </c>
      <c r="IEN16" s="61">
        <v>0</v>
      </c>
      <c r="IEO16" s="61">
        <v>1650</v>
      </c>
      <c r="IEP16" s="61">
        <v>10</v>
      </c>
      <c r="IEQ16" s="61">
        <v>200</v>
      </c>
      <c r="IER16" s="61">
        <v>400</v>
      </c>
      <c r="IES16" s="61">
        <v>2800</v>
      </c>
      <c r="IET16" s="61">
        <v>5</v>
      </c>
      <c r="IEU16" s="61">
        <v>10000</v>
      </c>
      <c r="IEV16" s="61">
        <v>0</v>
      </c>
      <c r="IEW16" s="61">
        <v>3850</v>
      </c>
      <c r="IEX16" s="61">
        <v>0</v>
      </c>
      <c r="IEY16" s="61">
        <v>5</v>
      </c>
      <c r="IEZ16" s="61">
        <v>5</v>
      </c>
      <c r="IFA16" s="61">
        <v>50</v>
      </c>
      <c r="IFB16" s="61">
        <v>10</v>
      </c>
      <c r="IFC16" s="61">
        <v>100</v>
      </c>
      <c r="IFD16" s="61">
        <v>0</v>
      </c>
      <c r="IFE16" s="61">
        <v>1</v>
      </c>
      <c r="IFF16" s="61">
        <v>1200</v>
      </c>
      <c r="IFG16" s="61">
        <v>0</v>
      </c>
      <c r="IFJ16" s="61">
        <v>0</v>
      </c>
      <c r="IFL16" s="61">
        <v>1</v>
      </c>
      <c r="IFM16" s="61">
        <v>90</v>
      </c>
      <c r="IFN16" s="61">
        <v>3</v>
      </c>
      <c r="IFO16" s="61">
        <v>35</v>
      </c>
      <c r="IFR16" s="61">
        <v>200</v>
      </c>
      <c r="IFS16" s="61">
        <v>0</v>
      </c>
      <c r="IFX16" s="61">
        <v>0</v>
      </c>
      <c r="IFY16" s="61">
        <v>0</v>
      </c>
      <c r="IFZ16" s="61">
        <v>100</v>
      </c>
      <c r="IGA16" s="61">
        <v>3</v>
      </c>
      <c r="IGB16" s="61">
        <v>500</v>
      </c>
      <c r="IGC16" s="61">
        <v>15</v>
      </c>
      <c r="IGD16" s="61">
        <v>60</v>
      </c>
      <c r="IGE16" s="61">
        <v>60</v>
      </c>
      <c r="IGF16" s="61">
        <v>3</v>
      </c>
      <c r="IGG16" s="61">
        <v>30</v>
      </c>
      <c r="IGJ16" s="61">
        <v>0</v>
      </c>
      <c r="IGL16" s="61">
        <v>0</v>
      </c>
      <c r="IGM16" s="61">
        <v>0</v>
      </c>
      <c r="IGN16" s="61">
        <v>0.5</v>
      </c>
      <c r="IGO16" s="61">
        <v>6</v>
      </c>
      <c r="IGP16" s="61">
        <v>25</v>
      </c>
      <c r="IGQ16" s="61">
        <v>0</v>
      </c>
      <c r="IGR16" s="61">
        <v>0</v>
      </c>
      <c r="IGS16" s="61">
        <v>0</v>
      </c>
      <c r="IGT16" s="61">
        <v>-150</v>
      </c>
      <c r="IGU16" s="61">
        <v>5</v>
      </c>
      <c r="IGV16" s="61">
        <v>5</v>
      </c>
      <c r="IGW16" s="61">
        <v>-150</v>
      </c>
      <c r="IGX16" s="61">
        <v>-10</v>
      </c>
      <c r="IGY16" s="61">
        <v>-150</v>
      </c>
      <c r="IGZ16" s="61">
        <v>0</v>
      </c>
      <c r="IHA16" s="61">
        <v>-100</v>
      </c>
      <c r="IHB16" s="61">
        <v>0</v>
      </c>
      <c r="IHC16" s="61">
        <v>0</v>
      </c>
      <c r="IHD16" s="61">
        <v>900</v>
      </c>
      <c r="IHF16" s="61">
        <v>0.15</v>
      </c>
      <c r="IHG16" s="61">
        <v>0.7</v>
      </c>
      <c r="IHH16" s="61">
        <v>4</v>
      </c>
      <c r="IHI16" s="61">
        <v>95</v>
      </c>
      <c r="IHJ16" s="61">
        <v>2</v>
      </c>
      <c r="IHK16" s="61">
        <v>0</v>
      </c>
      <c r="IHL16" s="61">
        <v>20</v>
      </c>
      <c r="IHM16" s="61">
        <v>0</v>
      </c>
      <c r="IHN16" s="61">
        <v>1500</v>
      </c>
      <c r="IHQ16" s="61">
        <v>0</v>
      </c>
      <c r="IHR16" s="61">
        <v>0</v>
      </c>
      <c r="IHS16" s="61">
        <v>1740</v>
      </c>
      <c r="IHT16" s="61">
        <v>10</v>
      </c>
      <c r="IHU16" s="61">
        <v>800</v>
      </c>
      <c r="IHV16" s="61">
        <v>10</v>
      </c>
      <c r="IIA16" s="61">
        <v>100</v>
      </c>
      <c r="IIB16" s="61">
        <v>2</v>
      </c>
      <c r="IIC16" s="61">
        <v>1500</v>
      </c>
      <c r="IID16" s="61">
        <v>6.7</v>
      </c>
      <c r="IIE16" s="61">
        <v>0</v>
      </c>
      <c r="IIF16" s="61">
        <v>95</v>
      </c>
      <c r="IIG16" s="61">
        <v>85</v>
      </c>
      <c r="IIH16" s="61">
        <v>85</v>
      </c>
      <c r="III16" s="61">
        <v>95</v>
      </c>
      <c r="IIJ16" s="61">
        <v>95</v>
      </c>
      <c r="IIK16" s="61">
        <v>9.5399999999999991</v>
      </c>
      <c r="IIL16" s="61">
        <v>9.9710000000000001</v>
      </c>
      <c r="IIM16" s="61">
        <v>720</v>
      </c>
      <c r="IIP16" s="61">
        <v>1.35</v>
      </c>
      <c r="IIQ16" s="61">
        <v>1.5</v>
      </c>
      <c r="IIR16" s="61">
        <v>40</v>
      </c>
      <c r="IIS16" s="61">
        <v>75</v>
      </c>
      <c r="IIT16" s="61">
        <v>9.5399999999999991</v>
      </c>
      <c r="IIU16" s="61">
        <v>9.9710000000000001</v>
      </c>
      <c r="IIV16" s="61">
        <v>720</v>
      </c>
      <c r="IIY16" s="61">
        <v>1.55</v>
      </c>
      <c r="IIZ16" s="61">
        <v>1.75</v>
      </c>
      <c r="IJA16" s="61">
        <v>30</v>
      </c>
      <c r="IJB16" s="61">
        <v>75</v>
      </c>
      <c r="IJC16" s="61">
        <v>9.5399999999999991</v>
      </c>
      <c r="IJD16" s="61">
        <v>9.9710000000000001</v>
      </c>
      <c r="IJE16" s="61">
        <v>720</v>
      </c>
      <c r="IJH16" s="61">
        <v>1.55</v>
      </c>
      <c r="IJI16" s="61">
        <v>1.75</v>
      </c>
      <c r="IJJ16" s="61">
        <v>30</v>
      </c>
      <c r="IJK16" s="61">
        <v>75</v>
      </c>
      <c r="IJL16" s="61">
        <v>9.5399999999999991</v>
      </c>
      <c r="IJM16" s="61">
        <v>9.9710000000000001</v>
      </c>
      <c r="IJN16" s="61">
        <v>720</v>
      </c>
      <c r="IJQ16" s="61">
        <v>1.55</v>
      </c>
      <c r="IJR16" s="61">
        <v>1.75</v>
      </c>
      <c r="IJS16" s="61">
        <v>30</v>
      </c>
      <c r="IJT16" s="61">
        <v>75</v>
      </c>
      <c r="IKK16" s="61">
        <v>1.1000000000000001</v>
      </c>
      <c r="IKN16" s="192">
        <v>0.74</v>
      </c>
      <c r="ILB16" s="61">
        <v>1</v>
      </c>
      <c r="ILC16" s="61">
        <v>1</v>
      </c>
      <c r="ILD16" s="61">
        <v>0</v>
      </c>
      <c r="ILE16" s="61">
        <v>0</v>
      </c>
      <c r="ILF16" s="61">
        <v>1</v>
      </c>
      <c r="ILG16" s="61">
        <v>1</v>
      </c>
      <c r="ILH16" s="61">
        <v>0</v>
      </c>
      <c r="ILI16" s="61">
        <v>0</v>
      </c>
      <c r="ILJ16" s="61">
        <v>1</v>
      </c>
      <c r="ILK16" s="61">
        <v>1</v>
      </c>
      <c r="ILL16" s="61">
        <v>1</v>
      </c>
      <c r="ILM16" s="61">
        <v>1</v>
      </c>
      <c r="ILN16" s="61">
        <v>1</v>
      </c>
      <c r="ILO16" s="61">
        <v>1</v>
      </c>
      <c r="IMR16" s="61">
        <v>1</v>
      </c>
      <c r="IMS16" s="61">
        <v>1</v>
      </c>
      <c r="IMT16" s="61">
        <v>0</v>
      </c>
      <c r="IMU16" s="61">
        <v>2</v>
      </c>
      <c r="IMV16" s="61">
        <v>0</v>
      </c>
      <c r="IMW16" s="61">
        <v>2</v>
      </c>
      <c r="IMX16" s="61">
        <v>1</v>
      </c>
      <c r="IMY16" s="61">
        <v>1</v>
      </c>
      <c r="IMZ16" s="61">
        <v>0</v>
      </c>
      <c r="INA16" s="61">
        <v>2</v>
      </c>
      <c r="INB16" s="61">
        <v>0</v>
      </c>
      <c r="INC16" s="61">
        <v>1</v>
      </c>
      <c r="IND16" s="61">
        <v>1</v>
      </c>
      <c r="INE16" s="61">
        <v>0</v>
      </c>
      <c r="IPC16" s="61">
        <v>0</v>
      </c>
      <c r="IPD16" s="61">
        <v>0</v>
      </c>
      <c r="IPE16" s="61">
        <v>0</v>
      </c>
      <c r="IPF16" s="61">
        <v>0</v>
      </c>
      <c r="IPG16" s="61">
        <v>0</v>
      </c>
      <c r="IPH16" s="61">
        <v>0</v>
      </c>
      <c r="IPI16" s="61">
        <v>0</v>
      </c>
      <c r="IPJ16" s="61">
        <v>0</v>
      </c>
      <c r="IPK16" s="61">
        <v>0</v>
      </c>
      <c r="IPL16" s="61">
        <v>0</v>
      </c>
      <c r="IPM16" s="61">
        <v>0</v>
      </c>
      <c r="IPN16" s="61">
        <v>0</v>
      </c>
      <c r="IPO16" s="61">
        <v>0</v>
      </c>
      <c r="IPP16" s="61">
        <v>0</v>
      </c>
      <c r="IPQ16" s="61">
        <v>0</v>
      </c>
      <c r="IPR16" s="61">
        <v>0</v>
      </c>
      <c r="IPS16" s="61">
        <v>0</v>
      </c>
      <c r="IPT16" s="61">
        <v>0</v>
      </c>
      <c r="IPU16" s="61">
        <v>0</v>
      </c>
      <c r="IPV16" s="61">
        <v>0</v>
      </c>
      <c r="IPW16" s="61">
        <v>0</v>
      </c>
      <c r="IPX16" s="61">
        <v>0</v>
      </c>
      <c r="IPY16" s="61">
        <v>0</v>
      </c>
      <c r="IPZ16" s="61">
        <v>0</v>
      </c>
      <c r="IQA16" s="61">
        <v>0</v>
      </c>
      <c r="IQB16" s="61">
        <v>0</v>
      </c>
      <c r="IQC16" s="61">
        <v>0</v>
      </c>
      <c r="IQD16" s="61">
        <v>0</v>
      </c>
      <c r="IQE16" s="61">
        <v>0</v>
      </c>
      <c r="IQF16" s="61">
        <v>0</v>
      </c>
      <c r="IQG16" s="61">
        <v>0</v>
      </c>
      <c r="IQH16" s="61">
        <v>0</v>
      </c>
      <c r="IQI16" s="61">
        <v>0</v>
      </c>
      <c r="IQJ16" s="61">
        <v>0</v>
      </c>
      <c r="IQK16" s="61">
        <v>0</v>
      </c>
      <c r="IQL16" s="61">
        <v>0</v>
      </c>
      <c r="IQM16" s="61">
        <v>0</v>
      </c>
      <c r="IQN16" s="61">
        <v>0</v>
      </c>
      <c r="IQO16" s="61">
        <v>0</v>
      </c>
      <c r="IQP16" s="61">
        <v>0</v>
      </c>
      <c r="IQQ16" s="61">
        <v>0</v>
      </c>
      <c r="IQR16" s="61">
        <v>0</v>
      </c>
      <c r="IQS16" s="61">
        <v>0</v>
      </c>
      <c r="IQT16" s="61">
        <v>0</v>
      </c>
      <c r="IQU16" s="61">
        <v>0</v>
      </c>
      <c r="IQV16" s="61">
        <v>0</v>
      </c>
      <c r="IQW16" s="61">
        <v>0</v>
      </c>
      <c r="IQX16" s="61">
        <v>0</v>
      </c>
      <c r="IQY16" s="61">
        <v>0</v>
      </c>
      <c r="IQZ16" s="61">
        <v>0</v>
      </c>
      <c r="IRA16" s="61">
        <v>0</v>
      </c>
      <c r="IRB16" s="61">
        <v>0</v>
      </c>
      <c r="IRC16" s="61">
        <v>0</v>
      </c>
      <c r="IRD16" s="61">
        <v>0</v>
      </c>
      <c r="IRE16" s="61">
        <v>0</v>
      </c>
      <c r="IRF16" s="61">
        <v>0</v>
      </c>
      <c r="IRG16" s="61">
        <v>0</v>
      </c>
      <c r="IRH16" s="61">
        <v>0</v>
      </c>
      <c r="IRI16" s="61">
        <v>0</v>
      </c>
      <c r="IRJ16" s="61">
        <v>0</v>
      </c>
      <c r="IRK16" s="61">
        <v>0</v>
      </c>
      <c r="IRL16" s="61">
        <v>0</v>
      </c>
      <c r="IRM16" s="61">
        <v>0</v>
      </c>
      <c r="IRN16" s="61">
        <v>0</v>
      </c>
      <c r="IRO16" s="61">
        <v>0</v>
      </c>
      <c r="IRP16" s="61">
        <v>0</v>
      </c>
      <c r="IRQ16" s="61">
        <v>0</v>
      </c>
      <c r="IRR16" s="61">
        <v>0</v>
      </c>
      <c r="IRS16" s="61">
        <v>0</v>
      </c>
      <c r="IRT16" s="61">
        <v>0</v>
      </c>
      <c r="IRU16" s="61">
        <v>0</v>
      </c>
      <c r="IRV16" s="61">
        <v>0</v>
      </c>
      <c r="IRW16" s="61">
        <v>0</v>
      </c>
      <c r="IRX16" s="61">
        <v>0</v>
      </c>
      <c r="IRY16" s="61">
        <v>0</v>
      </c>
      <c r="IRZ16" s="61">
        <v>0</v>
      </c>
      <c r="ISA16" s="61">
        <v>0</v>
      </c>
      <c r="ISB16" s="61">
        <v>0</v>
      </c>
      <c r="ISC16" s="61">
        <v>0</v>
      </c>
      <c r="ISD16" s="61">
        <v>0</v>
      </c>
      <c r="ISE16" s="61">
        <v>0</v>
      </c>
      <c r="ISF16" s="61">
        <v>0</v>
      </c>
      <c r="ISG16" s="61">
        <v>0</v>
      </c>
      <c r="ISH16" s="61">
        <v>0</v>
      </c>
      <c r="ISI16" s="61">
        <v>0</v>
      </c>
      <c r="ISJ16" s="61">
        <v>0</v>
      </c>
      <c r="ISK16" s="61">
        <v>0</v>
      </c>
      <c r="ISL16" s="61">
        <v>0</v>
      </c>
      <c r="ISM16" s="61">
        <v>0</v>
      </c>
      <c r="ISN16" s="61">
        <v>0</v>
      </c>
      <c r="ISO16" s="61">
        <v>0</v>
      </c>
      <c r="ISP16" s="61">
        <v>0</v>
      </c>
      <c r="ISQ16" s="61">
        <v>0</v>
      </c>
      <c r="ISR16" s="61">
        <v>0</v>
      </c>
      <c r="ISS16" s="61">
        <v>0</v>
      </c>
      <c r="IST16" s="61">
        <v>0</v>
      </c>
      <c r="ISU16" s="61">
        <v>0</v>
      </c>
      <c r="ISV16" s="61">
        <v>0</v>
      </c>
      <c r="ISW16" s="61">
        <v>0</v>
      </c>
      <c r="ISX16" s="61">
        <v>0</v>
      </c>
      <c r="ISY16" s="61">
        <v>0</v>
      </c>
      <c r="ISZ16" s="61">
        <v>0</v>
      </c>
      <c r="ITA16" s="61">
        <v>0</v>
      </c>
      <c r="ITB16" s="61">
        <v>0</v>
      </c>
      <c r="ITC16" s="61">
        <v>0</v>
      </c>
      <c r="ITD16" s="61">
        <v>0</v>
      </c>
      <c r="ITE16" s="61">
        <v>0</v>
      </c>
      <c r="ITF16" s="61">
        <v>0</v>
      </c>
      <c r="ITG16" s="61">
        <v>0</v>
      </c>
      <c r="ITH16" s="61">
        <v>0</v>
      </c>
      <c r="ITI16" s="61">
        <v>0</v>
      </c>
      <c r="ITJ16" s="61">
        <v>0</v>
      </c>
      <c r="ITK16" s="61">
        <v>0</v>
      </c>
      <c r="ITL16" s="61">
        <v>0</v>
      </c>
      <c r="ITM16" s="61">
        <v>0</v>
      </c>
      <c r="ITN16" s="61">
        <v>3351</v>
      </c>
      <c r="ITQ16" s="61">
        <v>3356</v>
      </c>
      <c r="ITR16" s="61">
        <v>0</v>
      </c>
      <c r="ITS16" s="61">
        <v>0</v>
      </c>
      <c r="ITT16" s="61">
        <v>0</v>
      </c>
      <c r="ITU16" s="61">
        <v>0</v>
      </c>
      <c r="ITV16" s="61">
        <v>0</v>
      </c>
      <c r="ITW16" s="61">
        <v>3356</v>
      </c>
      <c r="ITX16" s="61">
        <v>3352</v>
      </c>
      <c r="IUA16" s="61">
        <v>0</v>
      </c>
      <c r="IUB16" s="61">
        <v>0</v>
      </c>
      <c r="IUC16" s="61">
        <v>0</v>
      </c>
      <c r="IUD16" s="61">
        <v>0</v>
      </c>
      <c r="IUE16" s="61">
        <v>0</v>
      </c>
      <c r="IUF16" s="61">
        <v>0</v>
      </c>
      <c r="IUG16" s="61">
        <v>0</v>
      </c>
      <c r="IUH16" s="61">
        <v>0</v>
      </c>
      <c r="IUI16" s="61">
        <v>0</v>
      </c>
      <c r="IUJ16" s="61">
        <v>0</v>
      </c>
      <c r="IUK16" s="61">
        <v>-23.11</v>
      </c>
      <c r="IUL16" s="61">
        <v>4.0950000000000006</v>
      </c>
      <c r="IUM16" s="61">
        <v>0.106</v>
      </c>
      <c r="IUN16" s="61">
        <v>1.1975454545454545</v>
      </c>
      <c r="IUO16" s="61">
        <v>0</v>
      </c>
      <c r="IUP16" s="61">
        <v>0</v>
      </c>
      <c r="IUQ16" s="61">
        <v>0</v>
      </c>
      <c r="IUR16" s="61">
        <v>0</v>
      </c>
      <c r="IUS16" s="61">
        <v>0</v>
      </c>
      <c r="IUT16" s="61">
        <v>0</v>
      </c>
      <c r="IUU16" s="61">
        <v>1</v>
      </c>
      <c r="IUV16" s="61">
        <v>0</v>
      </c>
      <c r="IUW16" s="61">
        <v>1</v>
      </c>
      <c r="IUX16" s="61">
        <v>0</v>
      </c>
      <c r="IUY16" s="61">
        <v>0</v>
      </c>
      <c r="IUZ16" s="61">
        <v>0</v>
      </c>
      <c r="IVA16" s="61">
        <v>0</v>
      </c>
      <c r="IVB16" s="61">
        <v>0</v>
      </c>
      <c r="IVC16" s="61">
        <v>0</v>
      </c>
      <c r="IVD16" s="61">
        <v>0</v>
      </c>
      <c r="IVE16" s="61">
        <v>0</v>
      </c>
      <c r="IVF16" s="61">
        <v>0</v>
      </c>
      <c r="IVG16" s="61">
        <v>0</v>
      </c>
      <c r="IVH16" s="61">
        <v>0</v>
      </c>
      <c r="IVI16" s="61">
        <v>0</v>
      </c>
      <c r="IVJ16" s="61">
        <v>0</v>
      </c>
      <c r="IVK16" s="61">
        <v>0</v>
      </c>
      <c r="IVL16" s="61">
        <v>0</v>
      </c>
      <c r="IVM16" s="61">
        <v>0</v>
      </c>
      <c r="IVN16" s="61">
        <v>0</v>
      </c>
      <c r="IVO16" s="61">
        <v>0</v>
      </c>
      <c r="IVP16" s="61">
        <v>68.290000000000006</v>
      </c>
      <c r="IVQ16" s="61">
        <v>0</v>
      </c>
      <c r="IVR16" s="61">
        <v>0</v>
      </c>
      <c r="IVS16" s="61">
        <v>0</v>
      </c>
      <c r="IVT16" s="61">
        <v>0</v>
      </c>
      <c r="IVU16" s="61">
        <v>0</v>
      </c>
      <c r="IVV16" s="61">
        <v>0</v>
      </c>
      <c r="IVW16" s="61">
        <v>0</v>
      </c>
      <c r="IVX16" s="61">
        <v>0</v>
      </c>
      <c r="IVY16" s="61">
        <v>0</v>
      </c>
      <c r="IVZ16" s="61">
        <v>0</v>
      </c>
      <c r="IWA16" s="61">
        <v>0</v>
      </c>
      <c r="IWB16" s="61">
        <v>0</v>
      </c>
      <c r="IWC16" s="61">
        <v>0</v>
      </c>
      <c r="IWD16" s="61">
        <v>0</v>
      </c>
      <c r="IWE16" s="61">
        <v>0</v>
      </c>
      <c r="IWF16" s="61">
        <v>0</v>
      </c>
      <c r="IWG16" s="61">
        <v>0</v>
      </c>
      <c r="IWH16" s="61">
        <v>0</v>
      </c>
      <c r="IWI16" s="61">
        <v>0</v>
      </c>
      <c r="IWJ16" s="61">
        <v>0</v>
      </c>
      <c r="IWK16" s="61">
        <v>0</v>
      </c>
      <c r="IWL16" s="61">
        <v>0</v>
      </c>
      <c r="IWM16" s="61">
        <v>0</v>
      </c>
      <c r="IWN16" s="61">
        <v>0</v>
      </c>
      <c r="IWO16" s="61">
        <v>370</v>
      </c>
      <c r="IWP16" s="61">
        <v>379</v>
      </c>
      <c r="IWQ16" s="61">
        <v>371</v>
      </c>
      <c r="IWR16" s="61">
        <v>367</v>
      </c>
      <c r="IWS16" s="61">
        <v>369</v>
      </c>
      <c r="IWT16" s="61">
        <v>368</v>
      </c>
      <c r="IWU16" s="61">
        <v>359</v>
      </c>
      <c r="IWV16" s="61">
        <v>372</v>
      </c>
      <c r="IWW16" s="61">
        <v>372</v>
      </c>
      <c r="IWX16" s="61">
        <v>370</v>
      </c>
      <c r="IWY16" s="61">
        <v>361</v>
      </c>
      <c r="IWZ16" s="61">
        <v>374</v>
      </c>
      <c r="IXA16" s="61">
        <v>361</v>
      </c>
      <c r="IXB16" s="61">
        <v>0</v>
      </c>
      <c r="IXC16" s="61">
        <v>0</v>
      </c>
      <c r="IXD16" s="61">
        <v>0</v>
      </c>
      <c r="IXE16" s="61">
        <v>0</v>
      </c>
      <c r="IXF16" s="61">
        <v>373</v>
      </c>
      <c r="IXG16" s="61">
        <v>370</v>
      </c>
      <c r="IXH16" s="61">
        <v>375</v>
      </c>
      <c r="IXI16" s="61">
        <v>372</v>
      </c>
      <c r="IXJ16" s="61">
        <v>372</v>
      </c>
      <c r="IXK16" s="61">
        <v>375</v>
      </c>
      <c r="IXL16" s="61">
        <v>372</v>
      </c>
      <c r="IXM16" s="61">
        <v>517</v>
      </c>
      <c r="IXN16" s="61">
        <v>516</v>
      </c>
      <c r="IXO16" s="61">
        <v>516</v>
      </c>
      <c r="IXP16" s="61">
        <v>515</v>
      </c>
      <c r="IXQ16" s="61">
        <v>517</v>
      </c>
      <c r="IXR16" s="61">
        <v>517</v>
      </c>
      <c r="IXS16" s="61">
        <v>515</v>
      </c>
      <c r="IXT16" s="61">
        <v>517</v>
      </c>
      <c r="IXU16" s="61">
        <v>517</v>
      </c>
      <c r="IXV16" s="61">
        <v>517</v>
      </c>
      <c r="IXW16" s="61">
        <v>516</v>
      </c>
      <c r="IXX16" s="61">
        <v>517</v>
      </c>
      <c r="IXY16" s="61">
        <v>515</v>
      </c>
      <c r="IXZ16" s="61">
        <v>0</v>
      </c>
      <c r="IYA16" s="61">
        <v>0</v>
      </c>
      <c r="IYB16" s="61">
        <v>0</v>
      </c>
      <c r="IYC16" s="61">
        <v>0</v>
      </c>
      <c r="IYD16" s="61">
        <v>516</v>
      </c>
      <c r="IYE16" s="61">
        <v>517</v>
      </c>
      <c r="IYF16" s="61">
        <v>516</v>
      </c>
      <c r="IYG16" s="61">
        <v>516</v>
      </c>
      <c r="IYH16" s="61">
        <v>516</v>
      </c>
      <c r="IYI16" s="61">
        <v>514</v>
      </c>
      <c r="IYJ16" s="61">
        <v>516</v>
      </c>
      <c r="IYK16" s="61">
        <v>4608</v>
      </c>
      <c r="IYL16" s="61" t="s">
        <v>7684</v>
      </c>
      <c r="IYM16" s="61">
        <v>30</v>
      </c>
      <c r="IYN16" s="61">
        <v>46</v>
      </c>
      <c r="IYO16" s="61">
        <v>47</v>
      </c>
      <c r="IYP16" s="61">
        <v>45</v>
      </c>
      <c r="IYQ16" s="61">
        <v>46</v>
      </c>
      <c r="IYR16" s="61">
        <v>47</v>
      </c>
      <c r="IYS16" s="61">
        <v>48</v>
      </c>
      <c r="IYT16" s="61">
        <v>47</v>
      </c>
      <c r="IYU16" s="61">
        <v>47</v>
      </c>
      <c r="IYV16" s="61">
        <v>47</v>
      </c>
      <c r="IYW16" s="61">
        <v>47</v>
      </c>
      <c r="IYX16" s="61">
        <v>46</v>
      </c>
      <c r="IYY16" s="61">
        <v>46</v>
      </c>
      <c r="IYZ16" s="61">
        <v>47</v>
      </c>
      <c r="IZA16" s="61">
        <v>47</v>
      </c>
      <c r="IZB16" s="61">
        <v>47</v>
      </c>
      <c r="IZC16" s="61">
        <v>48</v>
      </c>
      <c r="IZD16" s="61">
        <v>47</v>
      </c>
      <c r="IZE16" s="61">
        <v>46</v>
      </c>
      <c r="IZF16" s="61">
        <v>46</v>
      </c>
      <c r="IZG16" s="61">
        <v>46</v>
      </c>
      <c r="IZH16" s="61">
        <v>1799</v>
      </c>
      <c r="IZI16" s="61">
        <v>3150</v>
      </c>
      <c r="IZJ16" s="61">
        <v>1476</v>
      </c>
      <c r="IZK16" s="61">
        <v>3224</v>
      </c>
      <c r="IZL16" s="61">
        <v>1957</v>
      </c>
      <c r="IZM16" s="61">
        <v>1949</v>
      </c>
      <c r="IZN16" s="61">
        <v>1349</v>
      </c>
      <c r="IZO16" s="61">
        <v>1388</v>
      </c>
      <c r="IZP16" s="61">
        <v>932</v>
      </c>
      <c r="IZQ16" s="61">
        <v>1963</v>
      </c>
      <c r="IZR16" s="61">
        <v>1152</v>
      </c>
      <c r="IZS16" s="61">
        <v>1866</v>
      </c>
      <c r="IZT16" s="61">
        <v>1430</v>
      </c>
      <c r="IZU16" s="61">
        <v>1516</v>
      </c>
      <c r="IZV16" s="61">
        <v>2947</v>
      </c>
      <c r="IZW16" s="61">
        <v>1721</v>
      </c>
      <c r="IZX16" s="61">
        <v>2176</v>
      </c>
      <c r="IZY16" s="61">
        <v>1642</v>
      </c>
      <c r="IZZ16" s="61">
        <v>1517</v>
      </c>
      <c r="JAA16" s="61">
        <v>1768</v>
      </c>
      <c r="JAG16" s="61">
        <v>0</v>
      </c>
      <c r="JAH16" s="61">
        <v>1</v>
      </c>
      <c r="JAT16" s="61">
        <v>0</v>
      </c>
      <c r="JAU16" s="61">
        <v>0</v>
      </c>
      <c r="JAV16" s="61">
        <v>0</v>
      </c>
      <c r="JAW16" s="61">
        <v>0</v>
      </c>
      <c r="JAX16" s="61">
        <v>0</v>
      </c>
      <c r="JAY16" s="61">
        <v>0</v>
      </c>
      <c r="JAZ16" s="61">
        <v>0</v>
      </c>
      <c r="JBA16" s="61">
        <v>153</v>
      </c>
      <c r="JBB16" s="61">
        <v>0</v>
      </c>
      <c r="JBC16" s="61">
        <v>0</v>
      </c>
      <c r="JBD16" s="61">
        <v>0</v>
      </c>
      <c r="JBE16" s="61">
        <v>199</v>
      </c>
      <c r="JBF16" s="61">
        <v>0</v>
      </c>
      <c r="JBG16" s="61">
        <v>0</v>
      </c>
      <c r="JBH16" s="61">
        <v>0</v>
      </c>
      <c r="JBI16" s="61">
        <v>1091</v>
      </c>
      <c r="JBJ16" s="61">
        <v>0</v>
      </c>
      <c r="JBK16" s="61">
        <v>0</v>
      </c>
      <c r="JBL16" s="61">
        <v>0</v>
      </c>
      <c r="JBM16" s="61">
        <v>6.1</v>
      </c>
      <c r="JBN16" s="61">
        <v>0</v>
      </c>
      <c r="JBO16" s="61">
        <v>0</v>
      </c>
      <c r="JBP16" s="61">
        <v>0</v>
      </c>
      <c r="JBQ16" s="61">
        <v>2.0449999999999999</v>
      </c>
      <c r="JBU16" s="61">
        <v>68.3</v>
      </c>
      <c r="JBV16" s="61">
        <v>0</v>
      </c>
      <c r="JBW16" s="61">
        <v>0</v>
      </c>
      <c r="JBX16" s="61">
        <v>0</v>
      </c>
      <c r="JBY16" s="61">
        <v>0</v>
      </c>
      <c r="JBZ16" s="61">
        <v>0</v>
      </c>
      <c r="JCA16" s="61">
        <v>0</v>
      </c>
      <c r="JCF16" s="61">
        <v>2159</v>
      </c>
      <c r="JCG16" s="61">
        <v>1</v>
      </c>
      <c r="JCH16" s="61">
        <v>2159</v>
      </c>
      <c r="JCI16" s="61">
        <v>1</v>
      </c>
      <c r="JCJ16" s="61">
        <v>2159</v>
      </c>
      <c r="JCK16" s="61">
        <v>1</v>
      </c>
      <c r="JCL16" s="61">
        <v>2159</v>
      </c>
      <c r="JCM16" s="61">
        <v>1</v>
      </c>
      <c r="JCN16" s="61">
        <v>2159</v>
      </c>
      <c r="JCO16" s="61">
        <v>1</v>
      </c>
      <c r="JCP16" s="61">
        <v>2159</v>
      </c>
      <c r="JCQ16" s="61">
        <v>1</v>
      </c>
      <c r="JCR16" s="61">
        <v>2159</v>
      </c>
      <c r="JCS16" s="61">
        <v>1</v>
      </c>
      <c r="JCT16" s="61">
        <v>2159</v>
      </c>
      <c r="JCU16" s="61">
        <v>1</v>
      </c>
      <c r="JCV16" s="61">
        <v>2159</v>
      </c>
      <c r="JCW16" s="61">
        <v>1</v>
      </c>
      <c r="JCX16" s="61">
        <v>2159</v>
      </c>
      <c r="JCY16" s="61">
        <v>1</v>
      </c>
      <c r="JCZ16" s="61">
        <v>2159</v>
      </c>
      <c r="JDA16" s="61">
        <v>1</v>
      </c>
      <c r="JDB16" s="61">
        <v>2159</v>
      </c>
      <c r="JDC16" s="61">
        <v>1</v>
      </c>
      <c r="JDD16" s="61">
        <v>2159</v>
      </c>
      <c r="JDE16" s="61">
        <v>1</v>
      </c>
      <c r="JDF16" s="61">
        <v>2159</v>
      </c>
      <c r="JDG16" s="61">
        <v>1</v>
      </c>
      <c r="JDH16" s="61">
        <v>2159</v>
      </c>
      <c r="JDI16" s="61">
        <v>1</v>
      </c>
      <c r="JDJ16" s="61">
        <v>2159</v>
      </c>
      <c r="JDK16" s="61">
        <v>1</v>
      </c>
      <c r="JDL16" s="61">
        <v>2159</v>
      </c>
      <c r="JDM16" s="61">
        <v>1</v>
      </c>
      <c r="JDN16" s="61">
        <v>2159</v>
      </c>
      <c r="JDO16" s="61">
        <v>1</v>
      </c>
      <c r="JDP16" s="61">
        <v>2159</v>
      </c>
      <c r="JDQ16" s="61">
        <v>1</v>
      </c>
      <c r="JDR16" s="61">
        <v>2159</v>
      </c>
      <c r="JDS16" s="61">
        <v>1</v>
      </c>
      <c r="JEB16" s="61">
        <v>0</v>
      </c>
      <c r="JEC16" s="61">
        <v>8.1999999999999993</v>
      </c>
      <c r="JED16" s="61">
        <v>0</v>
      </c>
      <c r="JEE16" s="61">
        <v>8.3000000000000007</v>
      </c>
      <c r="JEF16" s="61">
        <v>0</v>
      </c>
      <c r="JEG16" s="61">
        <v>8.3000000000000007</v>
      </c>
      <c r="JEH16" s="61">
        <v>0</v>
      </c>
      <c r="JEI16" s="61">
        <v>8.3000000000000007</v>
      </c>
      <c r="JEJ16" s="61">
        <v>0</v>
      </c>
      <c r="JEK16" s="61">
        <v>8.3000000000000007</v>
      </c>
      <c r="JEL16" s="61">
        <v>0</v>
      </c>
      <c r="JEM16" s="61">
        <v>8.1</v>
      </c>
      <c r="JEN16" s="61">
        <v>0</v>
      </c>
      <c r="JEO16" s="61">
        <v>8.1</v>
      </c>
      <c r="JEP16" s="61">
        <v>0</v>
      </c>
      <c r="JEQ16" s="61">
        <v>8.1</v>
      </c>
      <c r="JER16" s="61">
        <v>0</v>
      </c>
      <c r="JES16" s="61">
        <v>8.1999999999999993</v>
      </c>
      <c r="JET16" s="61">
        <v>0</v>
      </c>
      <c r="JEU16" s="61">
        <v>8.1999999999999993</v>
      </c>
      <c r="JEV16" s="61">
        <v>0</v>
      </c>
      <c r="JEW16" s="61">
        <v>8.4</v>
      </c>
      <c r="JEX16" s="61">
        <v>0</v>
      </c>
      <c r="JEY16" s="61">
        <v>8.1</v>
      </c>
      <c r="JEZ16" s="61">
        <v>0</v>
      </c>
      <c r="JFA16" s="61">
        <v>8.1999999999999993</v>
      </c>
      <c r="JFB16" s="61">
        <v>0</v>
      </c>
      <c r="JFC16" s="61">
        <v>8.1</v>
      </c>
      <c r="JFD16" s="61">
        <v>0</v>
      </c>
      <c r="JFE16" s="61">
        <v>8.3000000000000007</v>
      </c>
      <c r="JFF16" s="61">
        <v>0</v>
      </c>
      <c r="JFG16" s="61">
        <v>8.1</v>
      </c>
      <c r="JFH16" s="61">
        <v>0</v>
      </c>
      <c r="JFI16" s="61">
        <v>8.3000000000000007</v>
      </c>
      <c r="JFJ16" s="61">
        <v>0</v>
      </c>
      <c r="JFK16" s="61">
        <v>8.1999999999999993</v>
      </c>
      <c r="JFL16" s="61">
        <v>0</v>
      </c>
      <c r="JFM16" s="61">
        <v>8</v>
      </c>
      <c r="JFN16" s="61">
        <v>0</v>
      </c>
      <c r="JFO16" s="61">
        <v>8</v>
      </c>
      <c r="JFX16" s="61">
        <v>0</v>
      </c>
      <c r="JFY16" s="61">
        <v>-0.1</v>
      </c>
      <c r="JFZ16" s="61">
        <v>0</v>
      </c>
      <c r="JGA16" s="61">
        <v>0.1</v>
      </c>
      <c r="JGB16" s="61">
        <v>0</v>
      </c>
      <c r="JGC16" s="61">
        <v>0.2</v>
      </c>
      <c r="JGD16" s="61">
        <v>0</v>
      </c>
      <c r="JGE16" s="61">
        <v>0.1</v>
      </c>
      <c r="JGF16" s="61">
        <v>0</v>
      </c>
      <c r="JGG16" s="61">
        <v>-0.1</v>
      </c>
      <c r="JGH16" s="61">
        <v>0</v>
      </c>
      <c r="JGI16" s="61">
        <v>-0.1</v>
      </c>
      <c r="JGJ16" s="61">
        <v>0</v>
      </c>
      <c r="JGK16" s="61">
        <v>-0.1</v>
      </c>
      <c r="JGL16" s="61">
        <v>0</v>
      </c>
      <c r="JGM16" s="61">
        <v>-0.2</v>
      </c>
      <c r="JGN16" s="61">
        <v>0</v>
      </c>
      <c r="JGO16" s="61">
        <v>-0.1</v>
      </c>
      <c r="JGP16" s="61">
        <v>0</v>
      </c>
      <c r="JGQ16" s="61">
        <v>-0.2</v>
      </c>
      <c r="JGR16" s="61">
        <v>0</v>
      </c>
      <c r="JGS16" s="61">
        <v>-0.1</v>
      </c>
      <c r="JGT16" s="61">
        <v>0</v>
      </c>
      <c r="JGU16" s="61">
        <v>-0.1</v>
      </c>
      <c r="JGV16" s="61">
        <v>0</v>
      </c>
      <c r="JGW16" s="61">
        <v>-0.1</v>
      </c>
      <c r="JGX16" s="61">
        <v>0</v>
      </c>
      <c r="JGY16" s="61">
        <v>-0.1</v>
      </c>
      <c r="JGZ16" s="61">
        <v>0</v>
      </c>
      <c r="JHA16" s="61">
        <v>0.1</v>
      </c>
      <c r="JHB16" s="61">
        <v>0</v>
      </c>
      <c r="JHC16" s="61">
        <v>0.1</v>
      </c>
      <c r="JHD16" s="61">
        <v>0</v>
      </c>
      <c r="JHE16" s="61">
        <v>0.1</v>
      </c>
      <c r="JHF16" s="61">
        <v>0</v>
      </c>
      <c r="JHG16" s="61">
        <v>0.1</v>
      </c>
      <c r="JHH16" s="61">
        <v>0</v>
      </c>
      <c r="JHI16" s="61">
        <v>-0.1</v>
      </c>
      <c r="JHJ16" s="61">
        <v>0</v>
      </c>
      <c r="JHK16" s="61">
        <v>-0.2</v>
      </c>
      <c r="JHT16" s="61">
        <v>0</v>
      </c>
      <c r="JHU16" s="61">
        <v>8.1999999999999993</v>
      </c>
      <c r="JHV16" s="61">
        <v>0</v>
      </c>
      <c r="JHW16" s="61">
        <v>8.4</v>
      </c>
      <c r="JHX16" s="61">
        <v>0</v>
      </c>
      <c r="JHY16" s="61">
        <v>8.3000000000000007</v>
      </c>
      <c r="JHZ16" s="61">
        <v>0</v>
      </c>
      <c r="JIA16" s="61">
        <v>8.3000000000000007</v>
      </c>
      <c r="JIB16" s="61">
        <v>0</v>
      </c>
      <c r="JIC16" s="61">
        <v>8</v>
      </c>
      <c r="JID16" s="61">
        <v>0</v>
      </c>
      <c r="JIE16" s="61">
        <v>8.3000000000000007</v>
      </c>
      <c r="JIF16" s="61">
        <v>0</v>
      </c>
      <c r="JIG16" s="61">
        <v>8.1999999999999993</v>
      </c>
      <c r="JIH16" s="61">
        <v>0</v>
      </c>
      <c r="JII16" s="61">
        <v>8.1</v>
      </c>
      <c r="JIJ16" s="61">
        <v>0</v>
      </c>
      <c r="JIK16" s="61">
        <v>8.1</v>
      </c>
      <c r="JIL16" s="61">
        <v>0</v>
      </c>
      <c r="JIM16" s="61">
        <v>8</v>
      </c>
      <c r="JIN16" s="61">
        <v>0</v>
      </c>
      <c r="JIO16" s="61">
        <v>8.1999999999999993</v>
      </c>
      <c r="JIP16" s="61">
        <v>0</v>
      </c>
      <c r="JIQ16" s="61">
        <v>8.3000000000000007</v>
      </c>
      <c r="JIR16" s="61">
        <v>0</v>
      </c>
      <c r="JIS16" s="61">
        <v>8.1999999999999993</v>
      </c>
      <c r="JIT16" s="61">
        <v>0</v>
      </c>
      <c r="JIU16" s="61">
        <v>8.3000000000000007</v>
      </c>
      <c r="JIV16" s="61">
        <v>0</v>
      </c>
      <c r="JIW16" s="61">
        <v>8.4</v>
      </c>
      <c r="JIX16" s="61">
        <v>0</v>
      </c>
      <c r="JIY16" s="61">
        <v>8.1999999999999993</v>
      </c>
      <c r="JIZ16" s="61">
        <v>0</v>
      </c>
      <c r="JJA16" s="61">
        <v>8.4</v>
      </c>
      <c r="JJB16" s="61">
        <v>0</v>
      </c>
      <c r="JJC16" s="61">
        <v>8.1999999999999993</v>
      </c>
      <c r="JJD16" s="61">
        <v>0</v>
      </c>
      <c r="JJE16" s="61">
        <v>8.3000000000000007</v>
      </c>
      <c r="JJF16" s="61">
        <v>0</v>
      </c>
      <c r="JJG16" s="61">
        <v>8</v>
      </c>
      <c r="JJP16" s="61">
        <v>0</v>
      </c>
      <c r="JJQ16" s="61">
        <v>-0.1</v>
      </c>
      <c r="JJR16" s="61">
        <v>0</v>
      </c>
      <c r="JJS16" s="61">
        <v>0.1</v>
      </c>
      <c r="JJT16" s="61">
        <v>0</v>
      </c>
      <c r="JJU16" s="61">
        <v>0.1</v>
      </c>
      <c r="JJV16" s="61">
        <v>0</v>
      </c>
      <c r="JJW16" s="61">
        <v>0.1</v>
      </c>
      <c r="JJX16" s="61">
        <v>0</v>
      </c>
      <c r="JJY16" s="61">
        <v>-0.1</v>
      </c>
      <c r="JJZ16" s="61">
        <v>0</v>
      </c>
      <c r="JKA16" s="61">
        <v>-0.1</v>
      </c>
      <c r="JKB16" s="61">
        <v>0</v>
      </c>
      <c r="JKC16" s="61">
        <v>0.1</v>
      </c>
      <c r="JKD16" s="61">
        <v>0</v>
      </c>
      <c r="JKE16" s="61">
        <v>-0.4</v>
      </c>
      <c r="JKF16" s="61">
        <v>0</v>
      </c>
      <c r="JKG16" s="61">
        <v>-0.1</v>
      </c>
      <c r="JKH16" s="61">
        <v>0</v>
      </c>
      <c r="JKI16" s="61">
        <v>-0.2</v>
      </c>
      <c r="JKJ16" s="61">
        <v>0</v>
      </c>
      <c r="JKK16" s="61">
        <v>-0.1</v>
      </c>
      <c r="JKL16" s="61">
        <v>0</v>
      </c>
      <c r="JKM16" s="61">
        <v>0.1</v>
      </c>
      <c r="JKN16" s="61">
        <v>0</v>
      </c>
      <c r="JKO16" s="61">
        <v>0.1</v>
      </c>
      <c r="JKP16" s="61">
        <v>0</v>
      </c>
      <c r="JKQ16" s="61">
        <v>0.1</v>
      </c>
      <c r="JKR16" s="61">
        <v>0</v>
      </c>
      <c r="JKS16" s="61">
        <v>0.1</v>
      </c>
      <c r="JKT16" s="61">
        <v>0</v>
      </c>
      <c r="JKU16" s="61">
        <v>0.1</v>
      </c>
      <c r="JKV16" s="61">
        <v>0</v>
      </c>
      <c r="JKW16" s="61">
        <v>0.1</v>
      </c>
      <c r="JKX16" s="61">
        <v>0</v>
      </c>
      <c r="JKY16" s="61">
        <v>0.1</v>
      </c>
      <c r="JKZ16" s="61">
        <v>0</v>
      </c>
      <c r="JLA16" s="61">
        <v>-0.1</v>
      </c>
      <c r="JLB16" s="61">
        <v>0</v>
      </c>
      <c r="JLC16" s="61">
        <v>-0.2</v>
      </c>
      <c r="JLM16" s="61">
        <v>0</v>
      </c>
      <c r="JLN16" s="61">
        <v>1</v>
      </c>
      <c r="JLO16" s="61">
        <v>1</v>
      </c>
      <c r="JLP16" s="61">
        <v>1</v>
      </c>
      <c r="JLQ16" s="61">
        <v>17</v>
      </c>
      <c r="JLR16" s="61">
        <v>0</v>
      </c>
      <c r="JLS16" s="61">
        <v>100</v>
      </c>
      <c r="JLT16" s="61">
        <v>0</v>
      </c>
      <c r="JLU16" s="61">
        <v>0</v>
      </c>
      <c r="JLV16" s="61">
        <v>0</v>
      </c>
      <c r="JLW16" s="61">
        <v>0</v>
      </c>
      <c r="JLX16" s="61">
        <v>29.5</v>
      </c>
      <c r="JLY16" s="61">
        <v>0</v>
      </c>
      <c r="JLZ16" s="61">
        <v>0</v>
      </c>
      <c r="JMA16" s="61">
        <v>0</v>
      </c>
      <c r="JMB16" s="61">
        <v>0</v>
      </c>
      <c r="JMC16" s="61">
        <v>0</v>
      </c>
      <c r="JMD16" s="61">
        <v>0</v>
      </c>
      <c r="JME16" s="61">
        <v>4.34</v>
      </c>
      <c r="JMG16" s="61">
        <v>0</v>
      </c>
      <c r="JMH16" s="61">
        <v>0</v>
      </c>
      <c r="JMI16" s="61">
        <v>0</v>
      </c>
      <c r="JMJ16" s="61">
        <v>0</v>
      </c>
      <c r="JML16" s="61">
        <v>100</v>
      </c>
      <c r="JMM16" s="61">
        <v>100</v>
      </c>
      <c r="JMN16" s="61">
        <v>100</v>
      </c>
      <c r="JMO16" s="61">
        <v>100</v>
      </c>
      <c r="JMP16" s="61">
        <v>29.5</v>
      </c>
      <c r="JMQ16" s="61">
        <v>29.5</v>
      </c>
      <c r="JMR16" s="61">
        <v>29.5</v>
      </c>
      <c r="JMS16" s="61">
        <v>29.5</v>
      </c>
      <c r="JMU16" s="61">
        <v>1500</v>
      </c>
      <c r="JMV16" s="61">
        <v>1500</v>
      </c>
      <c r="JMX16" s="61">
        <v>47.5</v>
      </c>
      <c r="JNA16" s="61">
        <v>0</v>
      </c>
      <c r="JNB16" s="61">
        <v>0</v>
      </c>
      <c r="JNC16" s="61" t="s">
        <v>9</v>
      </c>
    </row>
    <row r="17" spans="1:6089 6180:7127" ht="15" customHeight="1" x14ac:dyDescent="0.2">
      <c r="A17" s="258">
        <v>12</v>
      </c>
      <c r="F17" s="61" t="s">
        <v>8249</v>
      </c>
      <c r="G17" s="61">
        <v>0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61">
        <v>8</v>
      </c>
      <c r="S17" s="61">
        <v>0</v>
      </c>
      <c r="T17" s="61">
        <v>7.33</v>
      </c>
      <c r="U17" s="61">
        <v>0</v>
      </c>
      <c r="V17" s="61">
        <v>0</v>
      </c>
      <c r="W17" s="61">
        <v>0.96</v>
      </c>
      <c r="X17" s="61">
        <v>30</v>
      </c>
      <c r="Y17" s="61">
        <v>0</v>
      </c>
      <c r="AC17" s="61">
        <v>0</v>
      </c>
      <c r="AD17" s="61">
        <v>25.7</v>
      </c>
      <c r="AE17" s="61">
        <v>0</v>
      </c>
      <c r="AF17" s="61">
        <v>0</v>
      </c>
      <c r="AG17" s="61">
        <v>7.0000000000000007E-2</v>
      </c>
      <c r="AH17" s="61">
        <v>0</v>
      </c>
      <c r="AI17" s="61">
        <v>0.06</v>
      </c>
      <c r="AJ17" s="61">
        <v>0</v>
      </c>
      <c r="AK17" s="61">
        <v>0</v>
      </c>
      <c r="AL17" s="61">
        <v>0</v>
      </c>
      <c r="AM17" s="61" t="s">
        <v>7732</v>
      </c>
      <c r="AN17" s="61">
        <v>6341</v>
      </c>
      <c r="AO17" s="61">
        <v>0</v>
      </c>
      <c r="AP17" s="61">
        <v>0</v>
      </c>
      <c r="AQ17" s="61">
        <v>0</v>
      </c>
      <c r="AR17" s="61">
        <v>0</v>
      </c>
      <c r="AS17" s="61">
        <v>0</v>
      </c>
      <c r="AT17" s="61">
        <v>0</v>
      </c>
      <c r="AU17" s="61">
        <v>0</v>
      </c>
      <c r="AV17" s="61">
        <v>0</v>
      </c>
      <c r="AW17" s="61">
        <v>0</v>
      </c>
      <c r="AX17" s="61">
        <v>0</v>
      </c>
      <c r="AY17" s="61">
        <v>0</v>
      </c>
      <c r="AZ17" s="61">
        <v>0</v>
      </c>
      <c r="BA17" s="61">
        <v>0</v>
      </c>
      <c r="BB17" s="61">
        <v>0</v>
      </c>
      <c r="BC17" s="61">
        <v>0</v>
      </c>
      <c r="BD17" s="61">
        <v>0</v>
      </c>
      <c r="BE17" s="61">
        <v>0</v>
      </c>
      <c r="BF17" s="61">
        <v>0</v>
      </c>
      <c r="BG17" s="61">
        <v>0</v>
      </c>
      <c r="BH17" s="61">
        <v>0</v>
      </c>
      <c r="BI17" s="61">
        <v>0</v>
      </c>
      <c r="BJ17" s="61">
        <v>0</v>
      </c>
      <c r="BK17" s="61">
        <v>0</v>
      </c>
      <c r="BL17" s="61">
        <v>0</v>
      </c>
      <c r="BM17" s="61">
        <v>0</v>
      </c>
      <c r="BN17" s="61">
        <v>0</v>
      </c>
      <c r="BO17" s="61">
        <v>0</v>
      </c>
      <c r="BP17" s="61">
        <v>0</v>
      </c>
      <c r="BQ17" s="61">
        <v>0</v>
      </c>
      <c r="BR17" s="61">
        <v>0</v>
      </c>
      <c r="BS17" s="61">
        <v>0</v>
      </c>
      <c r="BT17" s="61">
        <v>0</v>
      </c>
      <c r="BU17" s="61">
        <v>0</v>
      </c>
      <c r="BV17" s="61">
        <v>0</v>
      </c>
      <c r="BW17" s="61">
        <v>0</v>
      </c>
      <c r="BX17" s="61">
        <v>0</v>
      </c>
      <c r="BY17" s="61">
        <v>0</v>
      </c>
      <c r="BZ17" s="61">
        <v>0</v>
      </c>
      <c r="CA17" s="61">
        <v>0</v>
      </c>
      <c r="CB17" s="61">
        <v>0</v>
      </c>
      <c r="CC17" s="61">
        <v>1</v>
      </c>
      <c r="CD17" s="61">
        <v>0</v>
      </c>
      <c r="CE17" s="61">
        <v>1</v>
      </c>
      <c r="CF17" s="61">
        <v>0</v>
      </c>
      <c r="CH17" s="61">
        <v>0</v>
      </c>
      <c r="CI17" s="61">
        <v>0</v>
      </c>
      <c r="CJ17" s="61">
        <v>0</v>
      </c>
      <c r="CL17" s="61">
        <v>0</v>
      </c>
      <c r="CM17" s="61">
        <v>-957</v>
      </c>
      <c r="CN17" s="61">
        <v>0</v>
      </c>
      <c r="CO17" s="61">
        <v>0</v>
      </c>
      <c r="CP17" s="61">
        <v>0</v>
      </c>
      <c r="CQ17" s="61">
        <v>0</v>
      </c>
      <c r="CR17" s="61">
        <v>0</v>
      </c>
      <c r="CS17" s="61">
        <v>0</v>
      </c>
      <c r="CT17" s="61">
        <v>0</v>
      </c>
      <c r="CU17" s="61">
        <v>0</v>
      </c>
      <c r="CV17" s="61">
        <v>0</v>
      </c>
      <c r="CW17" s="61">
        <v>0</v>
      </c>
      <c r="CX17" s="61">
        <v>0</v>
      </c>
      <c r="CY17" s="61">
        <v>0</v>
      </c>
      <c r="CZ17" s="61">
        <v>0</v>
      </c>
      <c r="DA17" s="61">
        <v>0</v>
      </c>
      <c r="DB17" s="61">
        <v>0</v>
      </c>
      <c r="DC17" s="61">
        <v>0</v>
      </c>
      <c r="DD17" s="61">
        <v>0</v>
      </c>
      <c r="DE17" s="61">
        <v>0</v>
      </c>
      <c r="DF17" s="61">
        <v>0</v>
      </c>
      <c r="DG17" s="61">
        <v>0</v>
      </c>
      <c r="DH17" s="61">
        <v>0</v>
      </c>
      <c r="DI17" s="61">
        <v>0</v>
      </c>
      <c r="DJ17" s="61">
        <v>0</v>
      </c>
      <c r="DK17" s="61">
        <v>0</v>
      </c>
      <c r="DL17" s="61">
        <v>0</v>
      </c>
      <c r="DM17" s="61">
        <v>0</v>
      </c>
      <c r="DN17" s="61">
        <v>0</v>
      </c>
      <c r="DO17" s="61">
        <v>0</v>
      </c>
      <c r="DP17" s="61">
        <v>0</v>
      </c>
      <c r="DQ17" s="61">
        <v>0</v>
      </c>
      <c r="DR17" s="61">
        <v>0</v>
      </c>
      <c r="DS17" s="61">
        <v>0</v>
      </c>
      <c r="DT17" s="61">
        <v>0</v>
      </c>
      <c r="DU17" s="61">
        <v>0</v>
      </c>
      <c r="DV17" s="61">
        <v>0</v>
      </c>
      <c r="DW17" s="61">
        <v>0</v>
      </c>
      <c r="DX17" s="61">
        <v>0</v>
      </c>
      <c r="DY17" s="61">
        <v>0</v>
      </c>
      <c r="DZ17" s="61">
        <v>0</v>
      </c>
      <c r="EA17" s="61">
        <v>0</v>
      </c>
      <c r="EB17" s="61">
        <v>0</v>
      </c>
      <c r="EC17" s="61">
        <v>0</v>
      </c>
      <c r="ED17" s="61">
        <v>0</v>
      </c>
      <c r="EE17" s="61">
        <v>0</v>
      </c>
      <c r="EF17" s="61">
        <v>0</v>
      </c>
      <c r="EG17" s="61">
        <v>0</v>
      </c>
      <c r="EH17" s="61">
        <v>0</v>
      </c>
      <c r="EI17" s="61">
        <v>0</v>
      </c>
      <c r="EJ17" s="61">
        <v>0</v>
      </c>
      <c r="EK17" s="61">
        <v>0</v>
      </c>
      <c r="EL17" s="61">
        <v>0</v>
      </c>
      <c r="EM17" s="61">
        <v>0</v>
      </c>
      <c r="EN17" s="61">
        <v>0</v>
      </c>
      <c r="EO17" s="61">
        <v>0</v>
      </c>
      <c r="EP17" s="61">
        <v>0</v>
      </c>
      <c r="EQ17" s="61">
        <v>0</v>
      </c>
      <c r="ER17" s="61">
        <v>0</v>
      </c>
      <c r="ES17" s="61">
        <v>0</v>
      </c>
      <c r="ET17" s="61">
        <v>0</v>
      </c>
      <c r="EU17" s="61">
        <v>0.01</v>
      </c>
      <c r="EV17" s="61">
        <v>0.01</v>
      </c>
      <c r="FA17" s="61">
        <v>17818248</v>
      </c>
      <c r="FB17" s="61">
        <v>0</v>
      </c>
      <c r="FC17" s="61">
        <v>293144</v>
      </c>
      <c r="FD17" s="61">
        <v>205661</v>
      </c>
      <c r="FE17" s="61">
        <v>441</v>
      </c>
      <c r="FF17" s="61">
        <v>0</v>
      </c>
      <c r="FG17" s="61">
        <v>0</v>
      </c>
      <c r="FH17" s="61">
        <v>0</v>
      </c>
      <c r="FI17" s="61">
        <v>0</v>
      </c>
      <c r="FJ17" s="61">
        <v>0</v>
      </c>
      <c r="FK17" s="61">
        <v>227</v>
      </c>
      <c r="FL17" s="61">
        <v>4084</v>
      </c>
      <c r="FM17" s="61">
        <v>-44</v>
      </c>
      <c r="FN17" s="61">
        <v>3631</v>
      </c>
      <c r="FO17" s="61">
        <v>1633</v>
      </c>
      <c r="FP17" s="61">
        <v>3631</v>
      </c>
      <c r="FQ17" s="61">
        <v>601</v>
      </c>
      <c r="FR17" s="61">
        <v>-369</v>
      </c>
      <c r="FS17" s="61">
        <v>6369</v>
      </c>
      <c r="FT17" s="61">
        <v>6369</v>
      </c>
      <c r="FU17" s="61">
        <v>6369</v>
      </c>
      <c r="FW17" s="61">
        <v>735</v>
      </c>
      <c r="FY17" s="61">
        <v>34.9</v>
      </c>
      <c r="FZ17" s="61">
        <v>0</v>
      </c>
      <c r="GA17" s="61">
        <v>60</v>
      </c>
      <c r="GB17" s="61">
        <v>49.2</v>
      </c>
      <c r="GC17" s="61">
        <v>5</v>
      </c>
      <c r="GD17" s="61">
        <v>60</v>
      </c>
      <c r="GE17" s="61">
        <v>58.5</v>
      </c>
      <c r="GF17" s="61">
        <v>0</v>
      </c>
      <c r="GG17" s="61">
        <v>30</v>
      </c>
      <c r="GH17" s="61">
        <v>30</v>
      </c>
      <c r="GI17" s="61">
        <v>40</v>
      </c>
      <c r="GJ17" s="61">
        <v>1</v>
      </c>
      <c r="GK17" s="61">
        <v>1</v>
      </c>
      <c r="GL17" s="61">
        <v>52.9</v>
      </c>
      <c r="GM17" s="61">
        <v>100</v>
      </c>
      <c r="GN17" s="61">
        <v>62.8</v>
      </c>
      <c r="GO17" s="61">
        <v>60</v>
      </c>
      <c r="GP17" s="61">
        <v>30</v>
      </c>
      <c r="GQ17" s="61">
        <v>7.1</v>
      </c>
      <c r="GR17" s="61">
        <v>0</v>
      </c>
      <c r="GS17" s="61">
        <v>75</v>
      </c>
      <c r="GT17" s="61">
        <v>62.8</v>
      </c>
      <c r="GU17" s="61">
        <v>0</v>
      </c>
      <c r="GV17" s="61">
        <v>0</v>
      </c>
      <c r="GW17" s="61">
        <v>0</v>
      </c>
      <c r="GX17" s="61">
        <v>0</v>
      </c>
      <c r="GY17" s="61">
        <v>40</v>
      </c>
      <c r="GZ17" s="61">
        <v>18.3</v>
      </c>
      <c r="HA17" s="61">
        <v>10</v>
      </c>
      <c r="HB17" s="61">
        <v>40</v>
      </c>
      <c r="HC17" s="61">
        <v>24.8</v>
      </c>
      <c r="HD17" s="61">
        <v>0</v>
      </c>
      <c r="HE17" s="61">
        <v>0</v>
      </c>
      <c r="HF17" s="61">
        <v>0</v>
      </c>
      <c r="HG17" s="61">
        <v>0</v>
      </c>
      <c r="HH17" s="61">
        <v>0</v>
      </c>
      <c r="HI17" s="61">
        <v>0</v>
      </c>
      <c r="HJ17" s="61">
        <v>0</v>
      </c>
      <c r="HK17" s="61">
        <v>0</v>
      </c>
      <c r="HL17" s="61">
        <v>0</v>
      </c>
      <c r="HM17" s="61">
        <v>0</v>
      </c>
      <c r="HN17" s="61">
        <v>0</v>
      </c>
      <c r="HO17" s="61">
        <v>0</v>
      </c>
      <c r="HP17" s="61">
        <v>0</v>
      </c>
      <c r="HQ17" s="61">
        <v>0</v>
      </c>
      <c r="HR17" s="61">
        <v>0</v>
      </c>
      <c r="HS17" s="61">
        <v>0</v>
      </c>
      <c r="HT17" s="61">
        <v>43.5</v>
      </c>
      <c r="HU17" s="61">
        <v>47.6</v>
      </c>
      <c r="HV17" s="61">
        <v>39.1</v>
      </c>
      <c r="HW17" s="61">
        <v>38.5</v>
      </c>
      <c r="HX17" s="61">
        <v>7.1</v>
      </c>
      <c r="HY17" s="61">
        <v>18.3</v>
      </c>
      <c r="HZ17" s="61">
        <v>0</v>
      </c>
      <c r="IA17" s="61">
        <v>22.1</v>
      </c>
      <c r="IB17" s="61">
        <v>24.8</v>
      </c>
      <c r="IC17" s="61">
        <v>0</v>
      </c>
      <c r="ID17" s="61">
        <v>120</v>
      </c>
      <c r="IE17" s="61">
        <v>46.3</v>
      </c>
      <c r="IF17" s="61">
        <v>0</v>
      </c>
      <c r="IG17" s="61">
        <v>0</v>
      </c>
      <c r="IH17" s="61">
        <v>2</v>
      </c>
      <c r="II17" s="61">
        <v>6.95</v>
      </c>
      <c r="IJ17" s="61">
        <v>3.5</v>
      </c>
      <c r="IK17" s="61">
        <v>220.6</v>
      </c>
      <c r="IL17" s="61">
        <v>26.79</v>
      </c>
      <c r="IM17" s="61">
        <v>26.82</v>
      </c>
      <c r="IN17" s="61">
        <v>26.81</v>
      </c>
      <c r="IO17" s="61">
        <v>0</v>
      </c>
      <c r="IP17" s="61">
        <v>0</v>
      </c>
      <c r="IQ17" s="61">
        <v>0</v>
      </c>
      <c r="IR17" s="61">
        <v>0</v>
      </c>
      <c r="IS17" s="61">
        <v>0</v>
      </c>
      <c r="IT17" s="61">
        <v>0</v>
      </c>
      <c r="IU17" s="61">
        <v>0</v>
      </c>
      <c r="IV17" s="61">
        <v>0</v>
      </c>
      <c r="IW17" s="61">
        <v>0</v>
      </c>
      <c r="IX17" s="61">
        <v>0</v>
      </c>
      <c r="IY17" s="61">
        <v>0</v>
      </c>
      <c r="IZ17" s="61">
        <v>0</v>
      </c>
      <c r="JA17" s="61">
        <v>0</v>
      </c>
      <c r="JB17" s="61">
        <v>0</v>
      </c>
      <c r="JC17" s="61">
        <v>0</v>
      </c>
      <c r="JD17" s="61">
        <v>0</v>
      </c>
      <c r="JE17" s="61">
        <v>0</v>
      </c>
      <c r="JF17" s="61">
        <v>0</v>
      </c>
      <c r="JG17" s="61">
        <v>0</v>
      </c>
      <c r="JH17" s="61">
        <v>0</v>
      </c>
      <c r="JI17" s="61">
        <v>0</v>
      </c>
      <c r="JJ17" s="61">
        <v>0</v>
      </c>
      <c r="JK17" s="61">
        <v>0</v>
      </c>
      <c r="JL17" s="61">
        <v>0</v>
      </c>
      <c r="JM17" s="61">
        <v>0</v>
      </c>
      <c r="JN17" s="61">
        <v>0</v>
      </c>
      <c r="JO17" s="61">
        <v>0</v>
      </c>
      <c r="JP17" s="61">
        <v>0</v>
      </c>
      <c r="JQ17" s="61">
        <v>0</v>
      </c>
      <c r="JR17" s="61">
        <v>0</v>
      </c>
      <c r="JS17" s="61">
        <v>0</v>
      </c>
      <c r="JT17" s="61">
        <v>0</v>
      </c>
      <c r="JU17" s="61">
        <v>0</v>
      </c>
      <c r="JV17" s="61">
        <v>0</v>
      </c>
      <c r="JW17" s="61">
        <v>0</v>
      </c>
      <c r="JX17" s="61">
        <v>0</v>
      </c>
      <c r="JY17" s="61">
        <v>0</v>
      </c>
      <c r="JZ17" s="61">
        <v>0</v>
      </c>
      <c r="KA17" s="61">
        <v>0</v>
      </c>
      <c r="KB17" s="61">
        <v>-9.9999999999999978E-2</v>
      </c>
      <c r="KD17" s="61">
        <v>2</v>
      </c>
      <c r="KE17" s="61">
        <v>2</v>
      </c>
      <c r="KF17" s="61">
        <v>2</v>
      </c>
      <c r="KG17" s="61">
        <v>2</v>
      </c>
      <c r="KH17" s="61">
        <v>2</v>
      </c>
      <c r="KI17" s="61">
        <v>2</v>
      </c>
      <c r="KJ17" s="61">
        <v>2</v>
      </c>
      <c r="KK17" s="61">
        <v>2</v>
      </c>
      <c r="KL17" s="61">
        <v>2</v>
      </c>
      <c r="KM17" s="61">
        <v>2</v>
      </c>
      <c r="KN17" s="61">
        <v>2</v>
      </c>
      <c r="KO17" s="61">
        <v>2</v>
      </c>
      <c r="KP17" s="61">
        <v>2</v>
      </c>
      <c r="KQ17" s="61">
        <v>2</v>
      </c>
      <c r="KR17" s="61">
        <v>2</v>
      </c>
      <c r="KS17" s="61">
        <v>2</v>
      </c>
      <c r="KT17" s="61">
        <v>2</v>
      </c>
      <c r="KU17" s="61">
        <v>2</v>
      </c>
      <c r="KV17" s="61">
        <v>2</v>
      </c>
      <c r="KW17" s="61">
        <v>2</v>
      </c>
      <c r="KX17" s="61">
        <v>0</v>
      </c>
      <c r="KY17" s="61">
        <v>1.2</v>
      </c>
      <c r="KZ17" s="61">
        <v>7.7</v>
      </c>
      <c r="LA17" s="61">
        <v>2.4</v>
      </c>
      <c r="LB17" s="61">
        <v>3.6</v>
      </c>
      <c r="LC17" s="61">
        <v>4.8</v>
      </c>
      <c r="LD17" s="61">
        <v>6</v>
      </c>
      <c r="LE17" s="61">
        <v>1.7</v>
      </c>
      <c r="LF17" s="61">
        <v>-2.6</v>
      </c>
      <c r="LG17" s="61">
        <v>-2</v>
      </c>
      <c r="LH17" s="61">
        <v>6.6</v>
      </c>
      <c r="LI17" s="61">
        <v>0</v>
      </c>
      <c r="LJ17" s="61">
        <v>0</v>
      </c>
      <c r="LK17" s="61">
        <v>1.2</v>
      </c>
      <c r="LL17" s="61">
        <v>7.7</v>
      </c>
      <c r="LM17" s="61">
        <v>1</v>
      </c>
      <c r="LN17" s="61">
        <v>0</v>
      </c>
      <c r="LO17" s="61">
        <v>2.4</v>
      </c>
      <c r="LP17" s="61">
        <v>0</v>
      </c>
      <c r="LQ17" s="61">
        <v>3.6</v>
      </c>
      <c r="LR17" s="61">
        <v>0</v>
      </c>
      <c r="LS17" s="61">
        <v>4.8</v>
      </c>
      <c r="LT17" s="61">
        <v>0</v>
      </c>
      <c r="LU17" s="61">
        <v>6</v>
      </c>
      <c r="LV17" s="61">
        <v>0</v>
      </c>
      <c r="LW17" s="61">
        <v>1.7</v>
      </c>
      <c r="LX17" s="61">
        <v>1</v>
      </c>
      <c r="LY17" s="61">
        <v>-2.6</v>
      </c>
      <c r="LZ17" s="61">
        <v>1</v>
      </c>
      <c r="MA17" s="61">
        <v>-2</v>
      </c>
      <c r="MB17" s="61">
        <v>1</v>
      </c>
      <c r="MC17" s="61">
        <v>6.6</v>
      </c>
      <c r="MD17" s="61">
        <v>1</v>
      </c>
      <c r="ME17" s="61">
        <v>0</v>
      </c>
      <c r="MF17" s="61">
        <v>0</v>
      </c>
      <c r="MG17" s="61">
        <v>0</v>
      </c>
      <c r="MH17" s="61">
        <v>0</v>
      </c>
      <c r="MI17" s="61">
        <v>0</v>
      </c>
      <c r="MJ17" s="61">
        <v>0</v>
      </c>
      <c r="MK17" s="61">
        <v>0</v>
      </c>
      <c r="ML17" s="61">
        <v>0</v>
      </c>
      <c r="MM17" s="61">
        <v>0</v>
      </c>
      <c r="MN17" s="61">
        <v>0</v>
      </c>
      <c r="MO17" s="61">
        <v>0</v>
      </c>
      <c r="MP17" s="61">
        <v>0</v>
      </c>
      <c r="MQ17" s="61">
        <v>0</v>
      </c>
      <c r="MR17" s="61">
        <v>0</v>
      </c>
      <c r="MS17" s="61">
        <v>0</v>
      </c>
      <c r="MT17" s="61">
        <v>0</v>
      </c>
      <c r="MU17" s="61">
        <v>0</v>
      </c>
      <c r="MV17" s="61">
        <v>0</v>
      </c>
      <c r="MW17" s="61">
        <v>0</v>
      </c>
      <c r="MX17" s="61">
        <v>0</v>
      </c>
      <c r="MY17" s="61">
        <v>0</v>
      </c>
      <c r="MZ17" s="61">
        <v>0</v>
      </c>
      <c r="NA17" s="61">
        <v>0</v>
      </c>
      <c r="NB17" s="61">
        <v>0</v>
      </c>
      <c r="NC17" s="61">
        <v>0</v>
      </c>
      <c r="ND17" s="61">
        <v>0</v>
      </c>
      <c r="NE17" s="61">
        <v>0</v>
      </c>
      <c r="NF17" s="61">
        <v>0</v>
      </c>
      <c r="NG17" s="61">
        <v>0</v>
      </c>
      <c r="NH17" s="61">
        <v>0</v>
      </c>
      <c r="NI17" s="61">
        <v>0</v>
      </c>
      <c r="NJ17" s="61">
        <v>0</v>
      </c>
      <c r="NK17" s="61">
        <v>0</v>
      </c>
      <c r="NL17" s="61">
        <v>0</v>
      </c>
      <c r="NM17" s="61">
        <v>0</v>
      </c>
      <c r="NN17" s="61">
        <v>0</v>
      </c>
      <c r="NO17" s="61">
        <v>0</v>
      </c>
      <c r="NP17" s="61">
        <v>0</v>
      </c>
      <c r="NQ17" s="61">
        <v>0</v>
      </c>
      <c r="NR17" s="61">
        <v>0</v>
      </c>
      <c r="NS17" s="61">
        <v>0</v>
      </c>
      <c r="NT17" s="61">
        <v>0</v>
      </c>
      <c r="NU17" s="61">
        <v>0</v>
      </c>
      <c r="NV17" s="61">
        <v>0</v>
      </c>
      <c r="NW17" s="61">
        <v>0</v>
      </c>
      <c r="NX17" s="61">
        <v>0</v>
      </c>
      <c r="NY17" s="61">
        <v>0</v>
      </c>
      <c r="NZ17" s="61">
        <v>0</v>
      </c>
      <c r="OA17" s="61">
        <v>0</v>
      </c>
      <c r="OB17" s="61">
        <v>0</v>
      </c>
      <c r="OC17" s="61">
        <v>0</v>
      </c>
      <c r="OD17" s="61">
        <v>0</v>
      </c>
      <c r="OE17" s="61">
        <v>0</v>
      </c>
      <c r="OF17" s="61">
        <v>0</v>
      </c>
      <c r="OG17" s="61">
        <v>0</v>
      </c>
      <c r="OH17" s="61">
        <v>0</v>
      </c>
      <c r="OI17" s="61">
        <v>0</v>
      </c>
      <c r="OJ17" s="61">
        <v>0</v>
      </c>
      <c r="OK17" s="61">
        <v>0</v>
      </c>
      <c r="OL17" s="61">
        <v>0</v>
      </c>
      <c r="OM17" s="61">
        <v>0</v>
      </c>
      <c r="ON17" s="61">
        <v>0</v>
      </c>
      <c r="OO17" s="61">
        <v>0</v>
      </c>
      <c r="OP17" s="61">
        <v>0</v>
      </c>
      <c r="OQ17" s="61">
        <v>0</v>
      </c>
      <c r="OR17" s="61">
        <v>0</v>
      </c>
      <c r="OS17" s="61">
        <v>41.95584858522934</v>
      </c>
      <c r="OT17" s="61">
        <v>41.953386952391917</v>
      </c>
      <c r="OU17" s="61">
        <v>1</v>
      </c>
      <c r="OV17" s="61">
        <v>0</v>
      </c>
      <c r="OW17" s="61">
        <v>0</v>
      </c>
      <c r="OX17" s="61">
        <v>1</v>
      </c>
      <c r="OY17" s="61">
        <v>1</v>
      </c>
      <c r="OZ17" s="61">
        <v>1</v>
      </c>
      <c r="PA17" s="61">
        <v>1</v>
      </c>
      <c r="PB17" s="61">
        <v>1</v>
      </c>
      <c r="PC17" s="61">
        <v>1</v>
      </c>
      <c r="PD17" s="61">
        <v>1</v>
      </c>
      <c r="PE17" s="61">
        <v>1</v>
      </c>
      <c r="PF17" s="61">
        <v>1</v>
      </c>
      <c r="PG17" s="61">
        <v>1</v>
      </c>
      <c r="PH17" s="61">
        <v>1</v>
      </c>
      <c r="PI17" s="61">
        <v>1</v>
      </c>
      <c r="PJ17" s="61">
        <v>1</v>
      </c>
      <c r="PK17" s="61">
        <v>1</v>
      </c>
      <c r="PL17" s="61">
        <v>1</v>
      </c>
      <c r="PM17" s="61">
        <v>1</v>
      </c>
      <c r="PN17" s="61">
        <v>1</v>
      </c>
      <c r="PO17" s="61">
        <v>1</v>
      </c>
      <c r="PP17" s="61">
        <v>1</v>
      </c>
      <c r="PQ17" s="61">
        <v>1</v>
      </c>
      <c r="PR17" s="61">
        <v>1</v>
      </c>
      <c r="PS17" s="61">
        <v>1</v>
      </c>
      <c r="PT17" s="61">
        <v>1</v>
      </c>
      <c r="PU17" s="61">
        <v>1</v>
      </c>
      <c r="PV17" s="61">
        <v>0</v>
      </c>
      <c r="PW17" s="61">
        <v>0</v>
      </c>
      <c r="PX17" s="61">
        <v>0</v>
      </c>
      <c r="PY17" s="61">
        <v>0</v>
      </c>
      <c r="PZ17" s="61">
        <v>6360</v>
      </c>
      <c r="QA17" s="61">
        <v>20</v>
      </c>
      <c r="QB17" s="61">
        <v>0</v>
      </c>
      <c r="QC17" s="61">
        <v>2385</v>
      </c>
      <c r="QD17" s="61">
        <v>0</v>
      </c>
      <c r="QE17" s="61">
        <v>0</v>
      </c>
      <c r="QF17" s="61">
        <v>2384</v>
      </c>
      <c r="QG17" s="61">
        <v>-2.7</v>
      </c>
      <c r="QH17" s="61">
        <v>20.3</v>
      </c>
      <c r="QI17" s="61">
        <v>121.2</v>
      </c>
      <c r="QJ17" s="61">
        <v>0</v>
      </c>
      <c r="QK17" s="61">
        <v>0</v>
      </c>
      <c r="QL17" s="61">
        <v>0</v>
      </c>
      <c r="QM17" s="61">
        <v>0</v>
      </c>
      <c r="QN17" s="61">
        <v>0</v>
      </c>
      <c r="QO17" s="61">
        <v>0</v>
      </c>
      <c r="QP17" s="61">
        <v>0</v>
      </c>
      <c r="QQ17" s="61">
        <v>0</v>
      </c>
      <c r="QR17" s="61">
        <v>0</v>
      </c>
      <c r="QS17" s="61">
        <v>0</v>
      </c>
      <c r="QT17" s="61">
        <v>0</v>
      </c>
      <c r="QU17" s="61">
        <v>0</v>
      </c>
      <c r="QV17" s="61">
        <v>0</v>
      </c>
      <c r="QW17" s="61">
        <v>0</v>
      </c>
      <c r="QX17" s="61">
        <v>0</v>
      </c>
      <c r="QY17" s="61">
        <v>0</v>
      </c>
      <c r="QZ17" s="61">
        <v>224</v>
      </c>
      <c r="RA17" s="61">
        <v>100</v>
      </c>
      <c r="RB17" s="61">
        <v>150</v>
      </c>
      <c r="RC17" s="61">
        <v>0</v>
      </c>
      <c r="RD17" s="61">
        <v>-1.2</v>
      </c>
      <c r="RE17" s="61">
        <v>0</v>
      </c>
      <c r="RF17" s="61">
        <v>0</v>
      </c>
      <c r="RG17" s="61">
        <v>0</v>
      </c>
      <c r="RH17" s="61">
        <v>0</v>
      </c>
      <c r="RI17" s="61">
        <v>0</v>
      </c>
      <c r="RJ17" s="61">
        <v>0</v>
      </c>
      <c r="RK17" s="61">
        <v>0</v>
      </c>
      <c r="RL17" s="61">
        <v>0</v>
      </c>
      <c r="RM17" s="61">
        <v>0</v>
      </c>
      <c r="RN17" s="61">
        <v>0</v>
      </c>
      <c r="RO17" s="61">
        <v>0</v>
      </c>
      <c r="RP17" s="61">
        <v>0</v>
      </c>
      <c r="RQ17" s="61">
        <v>0</v>
      </c>
      <c r="RR17" s="61">
        <v>20</v>
      </c>
      <c r="RS17" s="61">
        <v>0</v>
      </c>
      <c r="RT17" s="61">
        <v>0</v>
      </c>
      <c r="RU17" s="61">
        <v>0</v>
      </c>
      <c r="RV17" s="61">
        <v>0</v>
      </c>
      <c r="RW17" s="61">
        <v>0</v>
      </c>
      <c r="RX17" s="61">
        <v>0</v>
      </c>
      <c r="RY17" s="61">
        <v>0</v>
      </c>
      <c r="RZ17" s="61">
        <v>0</v>
      </c>
      <c r="SA17" s="61">
        <v>0</v>
      </c>
      <c r="SB17" s="61">
        <v>0</v>
      </c>
      <c r="SC17" s="61">
        <v>0</v>
      </c>
      <c r="SD17" s="61">
        <v>117</v>
      </c>
      <c r="SE17" s="61">
        <v>0</v>
      </c>
      <c r="SF17" s="61">
        <v>0</v>
      </c>
      <c r="SG17" s="61">
        <v>-0.3</v>
      </c>
      <c r="SH17" s="61">
        <v>-0.2</v>
      </c>
      <c r="SI17" s="61">
        <v>0</v>
      </c>
      <c r="SJ17" s="61">
        <v>2.36</v>
      </c>
      <c r="SK17" s="61">
        <v>2.68</v>
      </c>
      <c r="SL17" s="61">
        <v>192</v>
      </c>
      <c r="SM17" s="61">
        <v>225</v>
      </c>
      <c r="SN17" s="61">
        <v>175</v>
      </c>
      <c r="SO17" s="61">
        <v>27.06</v>
      </c>
      <c r="SP17" s="61">
        <v>1591620533033</v>
      </c>
      <c r="SQ17" s="61">
        <v>0</v>
      </c>
      <c r="SR17" s="61">
        <v>47</v>
      </c>
      <c r="SS17" s="61">
        <v>1.042</v>
      </c>
      <c r="ST17" s="61">
        <v>0</v>
      </c>
      <c r="SU17" s="61">
        <v>0</v>
      </c>
      <c r="SV17" s="61">
        <v>0</v>
      </c>
      <c r="SW17" s="61">
        <v>0</v>
      </c>
      <c r="SX17" s="61">
        <v>31.97</v>
      </c>
      <c r="SY17" s="61">
        <v>0</v>
      </c>
      <c r="TA17" s="61">
        <v>633</v>
      </c>
      <c r="TF17" s="61">
        <v>0</v>
      </c>
      <c r="TG17" s="61">
        <v>0</v>
      </c>
      <c r="TH17" s="61">
        <v>0</v>
      </c>
      <c r="TI17" s="61">
        <v>0</v>
      </c>
      <c r="TJ17" s="61">
        <v>0</v>
      </c>
      <c r="TK17" s="61">
        <v>0</v>
      </c>
      <c r="TL17" s="61">
        <v>0</v>
      </c>
      <c r="TM17" s="61">
        <v>0</v>
      </c>
      <c r="TN17" s="61">
        <v>0</v>
      </c>
      <c r="TO17" s="61">
        <v>0</v>
      </c>
      <c r="TP17" s="61">
        <v>0</v>
      </c>
      <c r="TQ17" s="61">
        <v>0</v>
      </c>
      <c r="TR17" s="61">
        <v>68</v>
      </c>
      <c r="TS17" s="61">
        <v>68</v>
      </c>
      <c r="TT17" s="61">
        <v>66</v>
      </c>
      <c r="TU17" s="61">
        <v>68</v>
      </c>
      <c r="TV17" s="61">
        <v>69</v>
      </c>
      <c r="TW17" s="61">
        <v>69</v>
      </c>
      <c r="TX17" s="61">
        <v>65</v>
      </c>
      <c r="TY17" s="61">
        <v>64</v>
      </c>
      <c r="TZ17" s="61">
        <v>65</v>
      </c>
      <c r="UA17" s="61">
        <v>63</v>
      </c>
      <c r="UB17" s="61">
        <v>66</v>
      </c>
      <c r="UC17" s="61">
        <v>66</v>
      </c>
      <c r="UD17" s="61">
        <v>65</v>
      </c>
      <c r="UE17" s="61">
        <v>66</v>
      </c>
      <c r="UF17" s="61">
        <v>69</v>
      </c>
      <c r="UG17" s="61">
        <v>69</v>
      </c>
      <c r="UH17" s="61">
        <v>66</v>
      </c>
      <c r="UI17" s="61">
        <v>64</v>
      </c>
      <c r="UJ17" s="61">
        <v>63</v>
      </c>
      <c r="UK17" s="61">
        <v>61</v>
      </c>
      <c r="UL17" s="61">
        <v>0</v>
      </c>
      <c r="UM17" s="61">
        <v>0</v>
      </c>
      <c r="UN17" s="61">
        <v>0</v>
      </c>
      <c r="UO17" s="61">
        <v>0</v>
      </c>
      <c r="UP17" s="61">
        <v>66</v>
      </c>
      <c r="UQ17" s="61">
        <v>518</v>
      </c>
      <c r="UR17" s="61">
        <v>69</v>
      </c>
      <c r="US17" s="61">
        <v>522</v>
      </c>
      <c r="UT17" s="61">
        <v>61</v>
      </c>
      <c r="UU17" s="61">
        <v>515</v>
      </c>
      <c r="UV17" s="61">
        <v>0</v>
      </c>
      <c r="UW17" s="61">
        <v>135</v>
      </c>
      <c r="UX17" s="61">
        <v>57</v>
      </c>
      <c r="UY17" s="61">
        <v>0</v>
      </c>
      <c r="UZ17" s="61">
        <v>0</v>
      </c>
      <c r="VA17" s="61">
        <v>7</v>
      </c>
      <c r="WR17" s="61">
        <v>0</v>
      </c>
      <c r="WS17" s="61">
        <v>1</v>
      </c>
      <c r="WT17" s="61">
        <v>0</v>
      </c>
      <c r="WU17" s="61">
        <v>0</v>
      </c>
      <c r="WV17" s="61">
        <v>0</v>
      </c>
      <c r="WW17" s="61">
        <v>0</v>
      </c>
      <c r="WX17" s="61">
        <v>0</v>
      </c>
      <c r="WY17" s="61">
        <v>0</v>
      </c>
      <c r="WZ17" s="61">
        <v>4219090</v>
      </c>
      <c r="XA17" s="61">
        <v>0</v>
      </c>
      <c r="XD17" s="61">
        <v>0</v>
      </c>
      <c r="XF17" s="61">
        <v>1</v>
      </c>
      <c r="XG17" s="61">
        <v>0</v>
      </c>
      <c r="XH17" s="61">
        <v>0</v>
      </c>
      <c r="XI17" s="61">
        <v>0</v>
      </c>
      <c r="XJ17" s="61">
        <v>0</v>
      </c>
      <c r="XK17" s="61">
        <v>0</v>
      </c>
      <c r="XL17" s="61">
        <v>0</v>
      </c>
      <c r="XM17" s="61">
        <v>0</v>
      </c>
      <c r="XN17" s="61">
        <v>25.8</v>
      </c>
      <c r="XO17" s="61">
        <v>24</v>
      </c>
      <c r="XR17" s="61">
        <v>26.1</v>
      </c>
      <c r="XS17" s="61">
        <v>26.5</v>
      </c>
      <c r="XT17" s="61">
        <v>27</v>
      </c>
      <c r="XU17" s="61">
        <v>0</v>
      </c>
      <c r="XZ17" s="61">
        <v>3894</v>
      </c>
      <c r="YA17" s="61">
        <v>1606503803205</v>
      </c>
      <c r="YC17" s="61">
        <v>0</v>
      </c>
      <c r="YD17" s="61">
        <v>0</v>
      </c>
      <c r="YE17" s="61">
        <v>0</v>
      </c>
      <c r="YF17" s="61">
        <v>0</v>
      </c>
      <c r="YG17" s="61">
        <v>10072</v>
      </c>
      <c r="YH17" s="61">
        <v>5822</v>
      </c>
      <c r="YI17" s="61">
        <v>10058</v>
      </c>
      <c r="YJ17" s="61">
        <v>5802</v>
      </c>
      <c r="YK17" s="61">
        <v>10082</v>
      </c>
      <c r="YL17" s="61">
        <v>5819</v>
      </c>
      <c r="YM17" s="61">
        <v>0</v>
      </c>
      <c r="YN17" s="61">
        <v>0</v>
      </c>
      <c r="YO17" s="61">
        <v>0</v>
      </c>
      <c r="YP17" s="61">
        <v>0</v>
      </c>
      <c r="YQ17" s="61">
        <v>0</v>
      </c>
      <c r="YR17" s="61">
        <v>0</v>
      </c>
      <c r="YS17" s="61">
        <v>0</v>
      </c>
      <c r="YT17" s="61">
        <v>114736</v>
      </c>
      <c r="YU17" s="61">
        <v>3278</v>
      </c>
      <c r="YV17" s="61">
        <v>35</v>
      </c>
      <c r="YW17" s="61">
        <v>0.09</v>
      </c>
      <c r="YX17" s="61">
        <v>11649</v>
      </c>
      <c r="YY17" s="61">
        <v>2.06</v>
      </c>
      <c r="YZ17" s="61">
        <v>0.4</v>
      </c>
      <c r="ZA17" s="61">
        <v>0.1</v>
      </c>
      <c r="ZB17" s="61">
        <v>-0.04</v>
      </c>
      <c r="ZD17" s="61">
        <v>0</v>
      </c>
      <c r="ZE17" s="61">
        <v>62.8</v>
      </c>
      <c r="ZF17" s="61">
        <v>30.9</v>
      </c>
      <c r="ZG17" s="61">
        <v>0</v>
      </c>
      <c r="ZH17" s="61">
        <v>49.2</v>
      </c>
      <c r="ZI17" s="61">
        <v>58.5</v>
      </c>
      <c r="ZJ17" s="61">
        <v>57.5</v>
      </c>
      <c r="ZK17" s="61">
        <v>0</v>
      </c>
      <c r="ZL17" s="61">
        <v>0</v>
      </c>
      <c r="ZM17" s="61">
        <v>0</v>
      </c>
      <c r="ZN17" s="61">
        <v>16</v>
      </c>
      <c r="ZO17" s="61">
        <v>16</v>
      </c>
      <c r="ZP17" s="61">
        <v>16</v>
      </c>
      <c r="ZQ17" s="61">
        <v>16</v>
      </c>
      <c r="ZR17" s="61">
        <v>16</v>
      </c>
      <c r="ZS17" s="61">
        <v>16</v>
      </c>
      <c r="ZT17" s="61">
        <v>16</v>
      </c>
      <c r="ZU17" s="61">
        <v>16</v>
      </c>
      <c r="ZV17" s="61">
        <v>16</v>
      </c>
      <c r="ZW17" s="61">
        <v>16</v>
      </c>
      <c r="ZX17" s="61">
        <v>16</v>
      </c>
      <c r="ZY17" s="61">
        <v>16</v>
      </c>
      <c r="ZZ17" s="61">
        <v>16</v>
      </c>
      <c r="AAA17" s="61">
        <v>16</v>
      </c>
      <c r="AAB17" s="61">
        <v>16</v>
      </c>
      <c r="AAC17" s="61">
        <v>16</v>
      </c>
      <c r="AAD17" s="61">
        <v>16</v>
      </c>
      <c r="AAE17" s="61">
        <v>16</v>
      </c>
      <c r="AAF17" s="61">
        <v>16</v>
      </c>
      <c r="AAG17" s="61">
        <v>16</v>
      </c>
      <c r="AAH17" s="61">
        <v>16</v>
      </c>
      <c r="AAI17" s="61">
        <v>0</v>
      </c>
      <c r="AAJ17" s="61">
        <v>0</v>
      </c>
      <c r="AAK17" s="61">
        <v>0</v>
      </c>
      <c r="AAL17" s="61">
        <v>0</v>
      </c>
      <c r="AAM17" s="61">
        <v>67.8</v>
      </c>
      <c r="AAN17" s="61">
        <v>70.2</v>
      </c>
      <c r="AAO17" s="61">
        <v>0</v>
      </c>
      <c r="AAP17" s="61">
        <v>0</v>
      </c>
      <c r="AAQ17" s="61">
        <v>68.099999999999994</v>
      </c>
      <c r="AAR17" s="61">
        <v>71.8</v>
      </c>
      <c r="AAS17" s="61">
        <v>65.099999999999994</v>
      </c>
      <c r="AAT17" s="61">
        <v>61.8</v>
      </c>
      <c r="AAU17" s="61">
        <v>71</v>
      </c>
      <c r="AAV17" s="61">
        <v>68</v>
      </c>
      <c r="AAW17" s="61">
        <v>68.7</v>
      </c>
      <c r="AAX17" s="61">
        <v>66.599999999999994</v>
      </c>
      <c r="AAY17" s="61">
        <v>1.26</v>
      </c>
      <c r="AAZ17" s="61">
        <v>1.26</v>
      </c>
      <c r="ABA17" s="61">
        <v>0</v>
      </c>
      <c r="ABB17" s="61">
        <v>0</v>
      </c>
      <c r="ABC17" s="61">
        <v>1.26</v>
      </c>
      <c r="ABD17" s="61">
        <v>1.26</v>
      </c>
      <c r="ABE17" s="61">
        <v>1.26</v>
      </c>
      <c r="ABF17" s="61">
        <v>1.26</v>
      </c>
      <c r="ABG17" s="61">
        <v>1.26</v>
      </c>
      <c r="ABH17" s="61">
        <v>1.26</v>
      </c>
      <c r="ABI17" s="61">
        <v>1.26</v>
      </c>
      <c r="ABJ17" s="61">
        <v>1.26</v>
      </c>
      <c r="ABK17" s="61">
        <v>1</v>
      </c>
      <c r="ABL17" s="61">
        <v>1</v>
      </c>
      <c r="ABM17" s="61">
        <v>0</v>
      </c>
      <c r="ABN17" s="61">
        <v>0</v>
      </c>
      <c r="ABO17" s="61">
        <v>1</v>
      </c>
      <c r="ABP17" s="61">
        <v>1</v>
      </c>
      <c r="ABQ17" s="61">
        <v>1</v>
      </c>
      <c r="ABR17" s="61">
        <v>1</v>
      </c>
      <c r="ABS17" s="61">
        <v>1</v>
      </c>
      <c r="ABT17" s="61">
        <v>1</v>
      </c>
      <c r="ABU17" s="61">
        <v>1</v>
      </c>
      <c r="ABV17" s="61">
        <v>1</v>
      </c>
      <c r="ABW17" s="61">
        <v>88</v>
      </c>
      <c r="ABX17" s="61">
        <v>88</v>
      </c>
      <c r="ABY17" s="61">
        <v>0</v>
      </c>
      <c r="ABZ17" s="61">
        <v>0</v>
      </c>
      <c r="ACA17" s="61">
        <v>88</v>
      </c>
      <c r="ACB17" s="61">
        <v>88</v>
      </c>
      <c r="ACC17" s="61">
        <v>88</v>
      </c>
      <c r="ACD17" s="61">
        <v>88</v>
      </c>
      <c r="ACE17" s="61">
        <v>88</v>
      </c>
      <c r="ACF17" s="61">
        <v>88</v>
      </c>
      <c r="ACG17" s="61">
        <v>88</v>
      </c>
      <c r="ACH17" s="61">
        <v>88</v>
      </c>
      <c r="ACI17" s="61">
        <v>6393.2</v>
      </c>
      <c r="ACJ17" s="61">
        <v>6393.2</v>
      </c>
      <c r="ACK17" s="61">
        <v>0</v>
      </c>
      <c r="ACL17" s="61">
        <v>0</v>
      </c>
      <c r="ACM17" s="61">
        <v>6393.2</v>
      </c>
      <c r="ACN17" s="61">
        <v>6393.2</v>
      </c>
      <c r="ACO17" s="61">
        <v>6393.2</v>
      </c>
      <c r="ACP17" s="61">
        <v>6393.2</v>
      </c>
      <c r="ACQ17" s="61">
        <v>6393.2</v>
      </c>
      <c r="ACR17" s="61">
        <v>6393.2</v>
      </c>
      <c r="ACS17" s="61">
        <v>6393.2</v>
      </c>
      <c r="ACT17" s="61">
        <v>6379.9</v>
      </c>
      <c r="ACU17" s="61">
        <v>2018</v>
      </c>
      <c r="ACV17" s="61">
        <v>2018</v>
      </c>
      <c r="ACW17" s="61">
        <v>11</v>
      </c>
      <c r="ACX17" s="61">
        <v>3</v>
      </c>
      <c r="ACY17" s="61">
        <v>0</v>
      </c>
      <c r="ACZ17" s="61">
        <v>0</v>
      </c>
      <c r="ADA17" s="61">
        <v>0</v>
      </c>
      <c r="ADB17" s="61">
        <v>0</v>
      </c>
      <c r="ADC17" s="61">
        <v>0</v>
      </c>
      <c r="ADD17" s="61">
        <v>0</v>
      </c>
      <c r="ADE17" s="61">
        <v>11</v>
      </c>
      <c r="ADF17" s="61">
        <v>3</v>
      </c>
      <c r="ADG17" s="61">
        <v>2018</v>
      </c>
      <c r="ADH17" s="61">
        <v>11</v>
      </c>
      <c r="ADI17" s="61">
        <v>3</v>
      </c>
      <c r="ADJ17" s="61">
        <v>2018</v>
      </c>
      <c r="ADK17" s="61">
        <v>11</v>
      </c>
      <c r="ADL17" s="61">
        <v>3</v>
      </c>
      <c r="ADM17" s="61">
        <v>2018</v>
      </c>
      <c r="ADN17" s="61">
        <v>11</v>
      </c>
      <c r="ADO17" s="61">
        <v>3</v>
      </c>
      <c r="ADP17" s="61">
        <v>2018</v>
      </c>
      <c r="ADQ17" s="61">
        <v>11</v>
      </c>
      <c r="ADR17" s="61">
        <v>3</v>
      </c>
      <c r="ADS17" s="61">
        <v>2018</v>
      </c>
      <c r="ADT17" s="61">
        <v>11</v>
      </c>
      <c r="ADU17" s="61">
        <v>3</v>
      </c>
      <c r="ADV17" s="61">
        <v>2018</v>
      </c>
      <c r="ADW17" s="61">
        <v>11</v>
      </c>
      <c r="ADX17" s="61">
        <v>3</v>
      </c>
      <c r="ADY17" s="61">
        <v>2018</v>
      </c>
      <c r="ADZ17" s="61">
        <v>9</v>
      </c>
      <c r="AEA17" s="61">
        <v>3</v>
      </c>
      <c r="AEB17" s="61">
        <v>2018</v>
      </c>
      <c r="AEC17" s="61">
        <v>10</v>
      </c>
      <c r="AED17" s="61">
        <v>3</v>
      </c>
      <c r="AEE17" s="61">
        <v>39729</v>
      </c>
      <c r="AEF17" s="61">
        <v>39680</v>
      </c>
      <c r="AEG17" s="61">
        <v>0</v>
      </c>
      <c r="AEH17" s="61">
        <v>0</v>
      </c>
      <c r="AEI17" s="61">
        <v>39678</v>
      </c>
      <c r="AEJ17" s="61">
        <v>39728</v>
      </c>
      <c r="AEK17" s="61">
        <v>39679</v>
      </c>
      <c r="AEL17" s="61">
        <v>39724</v>
      </c>
      <c r="AEM17" s="61">
        <v>39692</v>
      </c>
      <c r="AEN17" s="61">
        <v>39725</v>
      </c>
      <c r="AEO17" s="61">
        <v>39618</v>
      </c>
      <c r="AEP17" s="61">
        <v>39667</v>
      </c>
      <c r="AEQ17" s="61">
        <v>7.73</v>
      </c>
      <c r="AER17" s="61">
        <v>7.73</v>
      </c>
      <c r="AES17" s="61">
        <v>0</v>
      </c>
      <c r="AET17" s="61">
        <v>0</v>
      </c>
      <c r="AEU17" s="61">
        <v>7.73</v>
      </c>
      <c r="AEV17" s="61">
        <v>7.73</v>
      </c>
      <c r="AEW17" s="61">
        <v>7.73</v>
      </c>
      <c r="AEX17" s="61">
        <v>7.73</v>
      </c>
      <c r="AEY17" s="61">
        <v>7.73</v>
      </c>
      <c r="AEZ17" s="61">
        <v>7.73</v>
      </c>
      <c r="AFA17" s="61">
        <v>7.73</v>
      </c>
      <c r="AFB17" s="61">
        <v>7.73</v>
      </c>
      <c r="AFC17" s="61">
        <v>0</v>
      </c>
      <c r="AFD17" s="61">
        <v>0</v>
      </c>
      <c r="AFE17" s="61">
        <v>0</v>
      </c>
      <c r="AFF17" s="61">
        <v>0</v>
      </c>
      <c r="AFG17" s="61">
        <v>0</v>
      </c>
      <c r="AFH17" s="61">
        <v>0</v>
      </c>
      <c r="AFI17" s="61">
        <v>0</v>
      </c>
      <c r="AFJ17" s="61">
        <v>0</v>
      </c>
      <c r="AFK17" s="61">
        <v>0</v>
      </c>
      <c r="AFL17" s="61">
        <v>0</v>
      </c>
      <c r="AFM17" s="61">
        <v>0</v>
      </c>
      <c r="AFN17" s="61">
        <v>0</v>
      </c>
      <c r="AFO17" s="61">
        <v>0</v>
      </c>
      <c r="AFP17" s="61">
        <v>0</v>
      </c>
      <c r="AFQ17" s="61">
        <v>0</v>
      </c>
      <c r="AFR17" s="61">
        <v>0</v>
      </c>
      <c r="AFS17" s="61">
        <v>0</v>
      </c>
      <c r="AFT17" s="61">
        <v>0</v>
      </c>
      <c r="AFU17" s="61">
        <v>0</v>
      </c>
      <c r="AFV17" s="61">
        <v>0</v>
      </c>
      <c r="AFW17" s="61">
        <v>0</v>
      </c>
      <c r="AFX17" s="61">
        <v>0</v>
      </c>
      <c r="AFY17" s="61">
        <v>0</v>
      </c>
      <c r="AFZ17" s="61">
        <v>0</v>
      </c>
      <c r="AGA17" s="61">
        <v>0</v>
      </c>
      <c r="AGB17" s="61">
        <v>0</v>
      </c>
      <c r="AGC17" s="61">
        <v>0</v>
      </c>
      <c r="AGD17" s="61">
        <v>0</v>
      </c>
      <c r="AGE17" s="61">
        <v>0</v>
      </c>
      <c r="AGF17" s="61">
        <v>0</v>
      </c>
      <c r="AGG17" s="61">
        <v>0</v>
      </c>
      <c r="AGH17" s="61">
        <v>0</v>
      </c>
      <c r="AGI17" s="61">
        <v>1</v>
      </c>
      <c r="AGJ17" s="61">
        <v>0</v>
      </c>
      <c r="AGK17" s="61">
        <v>37</v>
      </c>
      <c r="AGL17" s="61">
        <v>0</v>
      </c>
      <c r="AGM17" s="61">
        <v>0</v>
      </c>
      <c r="AGN17" s="61">
        <v>0</v>
      </c>
      <c r="AGO17" s="61">
        <v>0</v>
      </c>
      <c r="AGP17" s="61">
        <v>0</v>
      </c>
      <c r="AGQ17" s="61">
        <v>0</v>
      </c>
      <c r="AGR17" s="61">
        <v>0</v>
      </c>
      <c r="AGS17" s="61">
        <v>0</v>
      </c>
      <c r="AGT17" s="61">
        <v>0</v>
      </c>
      <c r="AGU17" s="61">
        <v>0</v>
      </c>
      <c r="AGV17" s="61">
        <v>0</v>
      </c>
      <c r="AGW17" s="61">
        <v>0</v>
      </c>
      <c r="AGX17" s="61">
        <v>0</v>
      </c>
      <c r="AGY17" s="61">
        <v>0</v>
      </c>
      <c r="AGZ17" s="61">
        <v>0</v>
      </c>
      <c r="AHA17" s="61">
        <v>0</v>
      </c>
      <c r="AHB17" s="61">
        <v>0</v>
      </c>
      <c r="AHC17" s="61">
        <v>0</v>
      </c>
      <c r="AHD17" s="61">
        <v>0</v>
      </c>
      <c r="AHE17" s="61">
        <v>0</v>
      </c>
      <c r="AHF17" s="61">
        <v>0</v>
      </c>
      <c r="AHG17" s="61">
        <v>0</v>
      </c>
      <c r="AHH17" s="61">
        <v>0</v>
      </c>
      <c r="AHI17" s="61">
        <v>0</v>
      </c>
      <c r="AHJ17" s="61">
        <v>0</v>
      </c>
      <c r="AHK17" s="61">
        <v>0</v>
      </c>
      <c r="AHL17" s="61">
        <v>0</v>
      </c>
      <c r="AHM17" s="61">
        <v>0</v>
      </c>
      <c r="AHN17" s="61">
        <v>0</v>
      </c>
      <c r="AHO17" s="61">
        <v>0</v>
      </c>
      <c r="AHP17" s="61">
        <v>0</v>
      </c>
      <c r="AHQ17" s="61">
        <v>0</v>
      </c>
      <c r="AHR17" s="61">
        <v>0</v>
      </c>
      <c r="AHS17" s="61">
        <v>0</v>
      </c>
      <c r="AHT17" s="61">
        <v>0</v>
      </c>
      <c r="AHU17" s="61">
        <v>0</v>
      </c>
      <c r="AHV17" s="61">
        <v>0</v>
      </c>
      <c r="AHW17" s="61">
        <v>0</v>
      </c>
      <c r="AHX17" s="61">
        <v>0</v>
      </c>
      <c r="AHY17" s="61">
        <v>0</v>
      </c>
      <c r="AHZ17" s="61">
        <v>0</v>
      </c>
      <c r="AIA17" s="61">
        <v>0</v>
      </c>
      <c r="AIB17" s="61">
        <v>0</v>
      </c>
      <c r="AIC17" s="61">
        <v>0</v>
      </c>
      <c r="AID17" s="61">
        <v>0</v>
      </c>
      <c r="AIE17" s="61">
        <v>0</v>
      </c>
      <c r="AIF17" s="61">
        <v>0</v>
      </c>
      <c r="AIG17" s="61">
        <v>0</v>
      </c>
      <c r="AIH17" s="61">
        <v>0</v>
      </c>
      <c r="AII17" s="61">
        <v>0</v>
      </c>
      <c r="AIJ17" s="61">
        <v>0</v>
      </c>
      <c r="AIK17" s="61">
        <v>0</v>
      </c>
      <c r="AIL17" s="61">
        <v>0</v>
      </c>
      <c r="AIM17" s="61">
        <v>0</v>
      </c>
      <c r="AIN17" s="61">
        <v>0</v>
      </c>
      <c r="AIO17" s="61">
        <v>0</v>
      </c>
      <c r="AIP17" s="61">
        <v>0</v>
      </c>
      <c r="AIQ17" s="61">
        <v>0</v>
      </c>
      <c r="AIR17" s="61">
        <v>0</v>
      </c>
      <c r="AIS17" s="61">
        <v>0</v>
      </c>
      <c r="AIU17" s="61">
        <v>0</v>
      </c>
      <c r="AIV17" s="61">
        <v>0</v>
      </c>
      <c r="AIW17" s="61">
        <v>0</v>
      </c>
      <c r="AIX17" s="61">
        <v>0</v>
      </c>
      <c r="AIY17" s="61">
        <v>0</v>
      </c>
      <c r="AIZ17" s="61">
        <v>0</v>
      </c>
      <c r="AJA17" s="61">
        <v>0</v>
      </c>
      <c r="AJB17" s="61">
        <v>0</v>
      </c>
      <c r="AJC17" s="61">
        <v>0</v>
      </c>
      <c r="AJD17" s="61">
        <v>0</v>
      </c>
      <c r="AJE17" s="61">
        <v>0</v>
      </c>
      <c r="AJF17" s="61">
        <v>0</v>
      </c>
      <c r="AJG17" s="61">
        <v>0</v>
      </c>
      <c r="AJH17" s="61">
        <v>0</v>
      </c>
      <c r="AJI17" s="61">
        <v>0</v>
      </c>
      <c r="AJJ17" s="61">
        <v>0</v>
      </c>
      <c r="AJK17" s="61">
        <v>0</v>
      </c>
      <c r="AJL17" s="61">
        <v>0</v>
      </c>
      <c r="AJM17" s="61">
        <v>0</v>
      </c>
      <c r="AJN17" s="61">
        <v>0</v>
      </c>
      <c r="AJO17" s="61">
        <v>0</v>
      </c>
      <c r="AJP17" s="61">
        <v>0</v>
      </c>
      <c r="AJQ17" s="61">
        <v>0</v>
      </c>
      <c r="AJR17" s="61">
        <v>0</v>
      </c>
      <c r="AJS17" s="61">
        <v>0</v>
      </c>
      <c r="AJT17" s="61">
        <v>0</v>
      </c>
      <c r="AJU17" s="61">
        <v>0</v>
      </c>
      <c r="AJV17" s="61">
        <v>0</v>
      </c>
      <c r="AJW17" s="61">
        <v>0</v>
      </c>
      <c r="AJX17" s="61">
        <v>0</v>
      </c>
      <c r="AJY17" s="61">
        <v>0</v>
      </c>
      <c r="AJZ17" s="61">
        <v>0</v>
      </c>
      <c r="AKA17" s="61">
        <v>0</v>
      </c>
      <c r="AKB17" s="61">
        <v>0</v>
      </c>
      <c r="AKC17" s="61">
        <v>0</v>
      </c>
      <c r="AKD17" s="61">
        <v>0</v>
      </c>
      <c r="AKE17" s="61">
        <v>0</v>
      </c>
      <c r="AKF17" s="61">
        <v>0</v>
      </c>
      <c r="AKG17" s="61">
        <v>0</v>
      </c>
      <c r="AKH17" s="61">
        <v>0</v>
      </c>
      <c r="AKI17" s="61">
        <v>0</v>
      </c>
      <c r="AKJ17" s="61">
        <v>0</v>
      </c>
      <c r="AKK17" s="61">
        <v>0</v>
      </c>
      <c r="AKL17" s="61">
        <v>0</v>
      </c>
      <c r="AKM17" s="61">
        <v>0</v>
      </c>
      <c r="AKN17" s="61">
        <v>0</v>
      </c>
      <c r="AKO17" s="61">
        <v>0</v>
      </c>
      <c r="AKP17" s="61">
        <v>0</v>
      </c>
      <c r="AKQ17" s="61">
        <v>0</v>
      </c>
      <c r="AKR17" s="61">
        <v>0</v>
      </c>
      <c r="AKS17" s="61">
        <v>0</v>
      </c>
      <c r="AKT17" s="61">
        <v>0</v>
      </c>
      <c r="AKU17" s="61">
        <v>0</v>
      </c>
      <c r="AKV17" s="61">
        <v>0</v>
      </c>
      <c r="AKW17" s="61">
        <v>0</v>
      </c>
      <c r="AKX17" s="61">
        <v>0</v>
      </c>
      <c r="AKY17" s="61">
        <v>0</v>
      </c>
      <c r="AKZ17" s="61">
        <v>0</v>
      </c>
      <c r="ALA17" s="61">
        <v>0</v>
      </c>
      <c r="ALB17" s="61">
        <v>0</v>
      </c>
      <c r="ALC17" s="61">
        <v>0</v>
      </c>
      <c r="ALD17" s="61">
        <v>0</v>
      </c>
      <c r="ALE17" s="61">
        <v>0</v>
      </c>
      <c r="ALF17" s="61">
        <v>0</v>
      </c>
      <c r="ALG17" s="61">
        <v>0</v>
      </c>
      <c r="ALH17" s="61">
        <v>0</v>
      </c>
      <c r="ALI17" s="61">
        <v>0</v>
      </c>
      <c r="ALJ17" s="61">
        <v>0</v>
      </c>
      <c r="ALK17" s="61">
        <v>0.65500000000000003</v>
      </c>
      <c r="ALL17" s="61">
        <v>0.28999999999999998</v>
      </c>
      <c r="ALM17" s="61">
        <v>0</v>
      </c>
      <c r="ALN17" s="61">
        <v>0</v>
      </c>
      <c r="ALO17" s="61">
        <v>0</v>
      </c>
      <c r="ALP17" s="61">
        <v>0</v>
      </c>
      <c r="ALQ17" s="61">
        <v>7.63</v>
      </c>
      <c r="ALR17" s="61">
        <v>7.83</v>
      </c>
      <c r="ALS17" s="61">
        <v>7.57</v>
      </c>
      <c r="ALT17" s="61">
        <v>7.74</v>
      </c>
      <c r="ALU17" s="61">
        <v>7.79</v>
      </c>
      <c r="ALV17" s="61">
        <v>7.65</v>
      </c>
      <c r="ALW17" s="61">
        <v>7.64</v>
      </c>
      <c r="ALX17" s="61">
        <v>7.84</v>
      </c>
      <c r="ALY17" s="61">
        <v>7.76</v>
      </c>
      <c r="ALZ17" s="61">
        <v>7.7</v>
      </c>
      <c r="AMA17" s="61">
        <v>7.62</v>
      </c>
      <c r="AMB17" s="61">
        <v>7.56</v>
      </c>
      <c r="AMC17" s="61">
        <v>7.58</v>
      </c>
      <c r="AMD17" s="61">
        <v>7.52</v>
      </c>
      <c r="AME17" s="61">
        <v>7.74</v>
      </c>
      <c r="AMF17" s="61">
        <v>7.58</v>
      </c>
      <c r="AMG17" s="61">
        <v>7.63</v>
      </c>
      <c r="AMH17" s="61">
        <v>7.99</v>
      </c>
      <c r="AMI17" s="61">
        <v>7.6</v>
      </c>
      <c r="AMJ17" s="61">
        <v>7.61</v>
      </c>
      <c r="AMO17" s="61">
        <v>-0.28999999999999998</v>
      </c>
      <c r="AMP17" s="61">
        <v>-0.36</v>
      </c>
      <c r="AMQ17" s="61">
        <v>0.04</v>
      </c>
      <c r="AMR17" s="61">
        <v>-0.17</v>
      </c>
      <c r="AMS17" s="61">
        <v>-0.13</v>
      </c>
      <c r="AMT17" s="61">
        <v>-0.28999999999999998</v>
      </c>
      <c r="AMU17" s="61">
        <v>-0.28999999999999998</v>
      </c>
      <c r="AMV17" s="61">
        <v>-0.17</v>
      </c>
      <c r="AMW17" s="61">
        <v>-0.18</v>
      </c>
      <c r="AMX17" s="61">
        <v>-0.21</v>
      </c>
      <c r="AMY17" s="61">
        <v>-0.43</v>
      </c>
      <c r="AMZ17" s="61">
        <v>-0.08</v>
      </c>
      <c r="ANA17" s="61">
        <v>-0.31</v>
      </c>
      <c r="ANB17" s="61">
        <v>-0.22</v>
      </c>
      <c r="ANC17" s="61">
        <v>-0.37</v>
      </c>
      <c r="AND17" s="61">
        <v>-0.2</v>
      </c>
      <c r="ANE17" s="61">
        <v>-0.26</v>
      </c>
      <c r="ANF17" s="61">
        <v>-0.31</v>
      </c>
      <c r="ANG17" s="61">
        <v>-0.41</v>
      </c>
      <c r="ANH17" s="61">
        <v>-0.12</v>
      </c>
      <c r="ANM17" s="61">
        <v>7.78</v>
      </c>
      <c r="ANN17" s="61">
        <v>7.7</v>
      </c>
      <c r="ANO17" s="61">
        <v>7.79</v>
      </c>
      <c r="ANP17" s="61">
        <v>7.93</v>
      </c>
      <c r="ANQ17" s="61">
        <v>7.83</v>
      </c>
      <c r="ANR17" s="61">
        <v>7.83</v>
      </c>
      <c r="ANS17" s="61">
        <v>7.62</v>
      </c>
      <c r="ANT17" s="61">
        <v>7.62</v>
      </c>
      <c r="ANU17" s="61">
        <v>7.99</v>
      </c>
      <c r="ANV17" s="61">
        <v>7.95</v>
      </c>
      <c r="ANW17" s="61">
        <v>7.52</v>
      </c>
      <c r="ANX17" s="61">
        <v>7.64</v>
      </c>
      <c r="ANY17" s="61">
        <v>7.74</v>
      </c>
      <c r="ANZ17" s="61">
        <v>7.61</v>
      </c>
      <c r="AOA17" s="61">
        <v>7.65</v>
      </c>
      <c r="AOB17" s="61">
        <v>7.61</v>
      </c>
      <c r="AOC17" s="61">
        <v>7.6</v>
      </c>
      <c r="AOD17" s="61">
        <v>7.6</v>
      </c>
      <c r="AOE17" s="61">
        <v>7.51</v>
      </c>
      <c r="AOF17" s="61">
        <v>7.68</v>
      </c>
      <c r="AOK17" s="61">
        <v>-0.28000000000000003</v>
      </c>
      <c r="AOL17" s="61">
        <v>-0.27</v>
      </c>
      <c r="AOM17" s="61">
        <v>-0.36</v>
      </c>
      <c r="AON17" s="61">
        <v>-0.4</v>
      </c>
      <c r="AOO17" s="61">
        <v>0.02</v>
      </c>
      <c r="AOP17" s="61">
        <v>-0.37</v>
      </c>
      <c r="AOQ17" s="61">
        <v>-0.27</v>
      </c>
      <c r="AOR17" s="61">
        <v>-0.28000000000000003</v>
      </c>
      <c r="AOS17" s="61">
        <v>-0.08</v>
      </c>
      <c r="AOT17" s="61">
        <v>-0.28000000000000003</v>
      </c>
      <c r="AOU17" s="61">
        <v>-0.35</v>
      </c>
      <c r="AOV17" s="61">
        <v>-0.27</v>
      </c>
      <c r="AOW17" s="61">
        <v>-0.28999999999999998</v>
      </c>
      <c r="AOX17" s="61">
        <v>-0.38</v>
      </c>
      <c r="AOY17" s="61">
        <v>-0.37</v>
      </c>
      <c r="AOZ17" s="61">
        <v>-0.34</v>
      </c>
      <c r="APA17" s="61">
        <v>-0.23</v>
      </c>
      <c r="APB17" s="61">
        <v>-0.37</v>
      </c>
      <c r="APC17" s="61">
        <v>-0.44</v>
      </c>
      <c r="APD17" s="61">
        <v>-0.26</v>
      </c>
      <c r="API17" s="61">
        <v>18896.900000000001</v>
      </c>
      <c r="APJ17" s="61">
        <v>0</v>
      </c>
      <c r="APK17" s="61">
        <v>4006.2</v>
      </c>
      <c r="APL17" s="61">
        <v>0</v>
      </c>
      <c r="APM17" s="61">
        <v>0</v>
      </c>
      <c r="APN17" s="61">
        <v>0.02</v>
      </c>
      <c r="APO17" s="61">
        <v>0.02</v>
      </c>
      <c r="APP17" s="61">
        <v>0</v>
      </c>
      <c r="APQ17" s="61">
        <v>1.04</v>
      </c>
      <c r="APR17" s="61">
        <v>1.04</v>
      </c>
      <c r="APS17" s="61">
        <v>0</v>
      </c>
      <c r="APT17" s="61" t="s">
        <v>7682</v>
      </c>
      <c r="APU17" s="61" t="s">
        <v>7739</v>
      </c>
      <c r="APV17" s="61" t="s">
        <v>7682</v>
      </c>
      <c r="APW17" s="61" t="s">
        <v>7703</v>
      </c>
      <c r="APX17" s="61" t="s">
        <v>7702</v>
      </c>
      <c r="APY17" s="61" t="s">
        <v>7740</v>
      </c>
      <c r="APZ17" s="61" t="s">
        <v>7741</v>
      </c>
      <c r="AQA17" s="61" t="s">
        <v>7701</v>
      </c>
      <c r="AQB17" s="61" t="s">
        <v>7682</v>
      </c>
      <c r="AQC17" s="61" t="s">
        <v>7742</v>
      </c>
      <c r="AQD17" s="61" t="s">
        <v>7682</v>
      </c>
      <c r="AQE17" s="61" t="s">
        <v>7682</v>
      </c>
      <c r="AQF17" s="61" t="s">
        <v>7743</v>
      </c>
      <c r="AQG17" s="61" t="s">
        <v>7702</v>
      </c>
      <c r="AQH17" s="61" t="s">
        <v>7704</v>
      </c>
      <c r="AQI17" s="61" t="s">
        <v>7744</v>
      </c>
      <c r="AQJ17" s="61" t="s">
        <v>7745</v>
      </c>
      <c r="AQK17" s="61" t="s">
        <v>7707</v>
      </c>
      <c r="AQL17" s="61" t="s">
        <v>7682</v>
      </c>
      <c r="AQM17" s="61" t="s">
        <v>7707</v>
      </c>
      <c r="AQN17" s="61" t="s">
        <v>7746</v>
      </c>
      <c r="AQO17" s="61" t="s">
        <v>7679</v>
      </c>
      <c r="AQP17" s="61" t="s">
        <v>7679</v>
      </c>
      <c r="AQQ17" s="61" t="s">
        <v>7723</v>
      </c>
      <c r="AQR17" s="61" t="s">
        <v>7747</v>
      </c>
      <c r="AQS17" s="61" t="s">
        <v>7748</v>
      </c>
      <c r="AQT17" s="61" t="s">
        <v>7736</v>
      </c>
      <c r="AQU17" s="61" t="s">
        <v>7709</v>
      </c>
      <c r="AQV17" s="61" t="s">
        <v>7712</v>
      </c>
      <c r="AQW17" s="61" t="s">
        <v>7713</v>
      </c>
      <c r="AQX17" s="61" t="s">
        <v>22</v>
      </c>
      <c r="AQY17" s="61">
        <v>0</v>
      </c>
      <c r="AQZ17" s="61">
        <v>0</v>
      </c>
      <c r="ARA17" s="61">
        <v>0</v>
      </c>
      <c r="ARB17" s="61">
        <v>0</v>
      </c>
      <c r="ARC17" s="61">
        <v>0</v>
      </c>
      <c r="ARD17" s="61">
        <v>0</v>
      </c>
      <c r="ARE17" s="61">
        <v>0</v>
      </c>
      <c r="ARF17" s="61">
        <v>0</v>
      </c>
      <c r="ARG17" s="61">
        <v>0</v>
      </c>
      <c r="ARH17" s="61">
        <v>0</v>
      </c>
      <c r="ARI17" s="61">
        <v>0</v>
      </c>
      <c r="ARJ17" s="61">
        <v>0</v>
      </c>
      <c r="ARK17" s="61">
        <v>0</v>
      </c>
      <c r="ARL17" s="61">
        <v>0</v>
      </c>
      <c r="ARM17" s="61">
        <v>0</v>
      </c>
      <c r="ARN17" s="61">
        <v>0</v>
      </c>
      <c r="ARO17" s="61">
        <v>0</v>
      </c>
      <c r="ARP17" s="61">
        <v>0</v>
      </c>
      <c r="ARQ17" s="61">
        <v>0</v>
      </c>
      <c r="ARR17" s="61">
        <v>0</v>
      </c>
      <c r="ARS17" s="61">
        <v>0</v>
      </c>
      <c r="ART17" s="61">
        <v>0</v>
      </c>
      <c r="ARU17" s="61">
        <v>0</v>
      </c>
      <c r="ARV17" s="61">
        <v>0</v>
      </c>
      <c r="ARW17" s="61">
        <v>0</v>
      </c>
      <c r="ARX17" s="61">
        <v>0</v>
      </c>
      <c r="ARY17" s="61">
        <v>0</v>
      </c>
      <c r="ARZ17" s="61">
        <v>556</v>
      </c>
      <c r="ATE17" s="61">
        <v>-1</v>
      </c>
      <c r="ATF17" s="61">
        <v>2</v>
      </c>
      <c r="ATG17" s="61">
        <v>1</v>
      </c>
      <c r="ATH17" s="61" t="s">
        <v>7714</v>
      </c>
      <c r="ATI17" s="61">
        <v>1E-4</v>
      </c>
      <c r="ATJ17" s="61">
        <v>1607427428000</v>
      </c>
      <c r="ATK17" s="61">
        <v>1</v>
      </c>
      <c r="ATL17" s="61">
        <v>1</v>
      </c>
      <c r="ATM17" s="61">
        <v>0.17150000000000001</v>
      </c>
      <c r="ATN17" s="61">
        <v>1</v>
      </c>
      <c r="ATO17" s="61" t="s">
        <v>7714</v>
      </c>
      <c r="ATP17" s="61">
        <v>3193</v>
      </c>
      <c r="ATQ17" s="61">
        <v>1</v>
      </c>
      <c r="ATR17" s="61">
        <v>1606867200000</v>
      </c>
      <c r="ATS17" s="61" t="s">
        <v>7714</v>
      </c>
      <c r="ATT17" s="61" t="s">
        <v>7714</v>
      </c>
      <c r="ATU17" s="61" t="s">
        <v>7714</v>
      </c>
      <c r="ATV17" s="61">
        <v>0.03</v>
      </c>
      <c r="ATW17" s="61">
        <v>5.58</v>
      </c>
      <c r="ATX17" s="61">
        <v>13</v>
      </c>
      <c r="ATZ17" s="61">
        <v>2</v>
      </c>
      <c r="AUA17" s="61">
        <v>1E-3</v>
      </c>
      <c r="AUB17" s="61">
        <v>1</v>
      </c>
      <c r="AUC17" s="61">
        <v>1</v>
      </c>
      <c r="AUD17" s="61">
        <v>1</v>
      </c>
      <c r="AUE17" s="61">
        <v>2</v>
      </c>
      <c r="AUG17" s="61">
        <v>0</v>
      </c>
      <c r="AUH17" s="61">
        <v>1659</v>
      </c>
      <c r="AUI17" s="61">
        <v>13</v>
      </c>
      <c r="AUJ17" s="61">
        <v>3.3500000000000002E-2</v>
      </c>
      <c r="AUK17" s="61">
        <v>1</v>
      </c>
      <c r="AUL17" s="61">
        <v>1607425200000</v>
      </c>
      <c r="AUM17" s="61">
        <v>2</v>
      </c>
      <c r="AUN17" s="61">
        <v>1</v>
      </c>
      <c r="AUO17" s="61">
        <v>1</v>
      </c>
      <c r="AUP17" s="61">
        <v>2.75</v>
      </c>
      <c r="AUQ17" s="61">
        <v>3</v>
      </c>
      <c r="AUR17" s="61">
        <v>1015632</v>
      </c>
      <c r="AUS17" s="61">
        <v>1</v>
      </c>
      <c r="AUT17" s="61">
        <v>1</v>
      </c>
      <c r="AUU17" s="61">
        <v>6095</v>
      </c>
      <c r="AUV17" s="61">
        <v>1</v>
      </c>
      <c r="AUW17" s="61">
        <v>15.3</v>
      </c>
      <c r="AUX17" s="61">
        <v>147</v>
      </c>
      <c r="AUY17" s="61">
        <v>0.05</v>
      </c>
      <c r="AUZ17" s="61">
        <v>4.1300000000000003E-2</v>
      </c>
      <c r="AVE17" s="61" t="s">
        <v>8070</v>
      </c>
      <c r="AVF17" s="61">
        <v>60</v>
      </c>
      <c r="AVJ17" s="61">
        <v>4010</v>
      </c>
      <c r="AVK17" s="61">
        <v>8.57</v>
      </c>
      <c r="AVL17" s="61">
        <v>2</v>
      </c>
      <c r="AVM17" s="61">
        <v>2</v>
      </c>
      <c r="AVO17" s="61">
        <v>0</v>
      </c>
      <c r="AVP17" s="61">
        <v>0</v>
      </c>
      <c r="AVQ17" s="61">
        <v>50.03</v>
      </c>
      <c r="AVR17" s="61">
        <v>50.03</v>
      </c>
      <c r="AVS17" s="61">
        <v>0</v>
      </c>
      <c r="AVT17" s="61">
        <v>0</v>
      </c>
      <c r="AVU17" s="61">
        <v>0</v>
      </c>
      <c r="AVV17" s="61">
        <v>0</v>
      </c>
      <c r="AVW17" s="61">
        <v>0</v>
      </c>
      <c r="AVY17" s="61">
        <v>0</v>
      </c>
      <c r="AWA17" s="61">
        <v>0</v>
      </c>
      <c r="AWB17" s="61">
        <v>0</v>
      </c>
      <c r="AWC17" s="61">
        <v>0</v>
      </c>
      <c r="AWD17" s="61">
        <v>0</v>
      </c>
      <c r="AWE17" s="61">
        <v>0</v>
      </c>
      <c r="AWF17" s="61">
        <v>0</v>
      </c>
      <c r="AWG17" s="61">
        <v>0</v>
      </c>
      <c r="AWH17" s="61">
        <v>0</v>
      </c>
      <c r="AWJ17" s="61">
        <v>0</v>
      </c>
      <c r="AWK17" s="61">
        <v>0</v>
      </c>
      <c r="AWL17" s="61">
        <v>0</v>
      </c>
      <c r="AWM17" s="61">
        <v>0</v>
      </c>
      <c r="AWN17" s="61">
        <v>0</v>
      </c>
      <c r="AWO17" s="61">
        <v>0</v>
      </c>
      <c r="AWP17" s="61">
        <v>0</v>
      </c>
      <c r="AWQ17" s="61">
        <v>0</v>
      </c>
      <c r="AWR17" s="61">
        <v>0</v>
      </c>
      <c r="AWS17" s="61">
        <v>0</v>
      </c>
      <c r="AWT17" s="61">
        <v>1</v>
      </c>
      <c r="AXA17" s="61">
        <v>0</v>
      </c>
      <c r="AXB17" s="61">
        <v>0</v>
      </c>
      <c r="AXC17" s="61">
        <v>12</v>
      </c>
      <c r="AXD17" s="61">
        <v>5</v>
      </c>
      <c r="AXE17" s="61">
        <v>16</v>
      </c>
      <c r="AXF17" s="61">
        <v>0</v>
      </c>
      <c r="AXG17" s="61">
        <v>0</v>
      </c>
      <c r="AXH17" s="61">
        <v>8</v>
      </c>
      <c r="AXI17" s="61">
        <v>40</v>
      </c>
      <c r="AXJ17" s="61">
        <v>0</v>
      </c>
      <c r="AXL17" s="61">
        <v>20</v>
      </c>
      <c r="AXM17" s="61">
        <v>1</v>
      </c>
      <c r="AXN17" s="61">
        <v>0</v>
      </c>
      <c r="AXO17" s="61">
        <v>970</v>
      </c>
      <c r="AXP17" s="61">
        <v>40</v>
      </c>
      <c r="AXQ17" s="61">
        <v>0</v>
      </c>
      <c r="AXR17" s="61">
        <v>0</v>
      </c>
      <c r="AXS17" s="61">
        <v>0</v>
      </c>
      <c r="AXT17" s="61">
        <v>0</v>
      </c>
      <c r="AXU17" s="61">
        <v>0</v>
      </c>
      <c r="AXV17" s="61">
        <v>0</v>
      </c>
      <c r="AXW17" s="61">
        <v>0</v>
      </c>
      <c r="AXX17" s="61">
        <v>0</v>
      </c>
      <c r="AXY17" s="61">
        <v>9</v>
      </c>
      <c r="AXZ17" s="61">
        <v>0</v>
      </c>
      <c r="AYA17" s="61">
        <v>1</v>
      </c>
      <c r="AYB17" s="61">
        <v>1</v>
      </c>
      <c r="AYC17" s="61">
        <v>1</v>
      </c>
      <c r="AYD17" s="61">
        <v>1.4</v>
      </c>
      <c r="AYE17" s="61">
        <v>1.5</v>
      </c>
      <c r="AYF17" s="61">
        <v>20</v>
      </c>
      <c r="AYG17" s="61">
        <v>80</v>
      </c>
      <c r="AYH17" s="61">
        <v>60</v>
      </c>
      <c r="AYI17" s="61">
        <v>30</v>
      </c>
      <c r="AYJ17" s="61">
        <v>30</v>
      </c>
      <c r="AYK17" s="61">
        <v>60</v>
      </c>
      <c r="AYL17" s="61">
        <v>30</v>
      </c>
      <c r="AYM17" s="61">
        <v>30</v>
      </c>
      <c r="AYN17" s="61">
        <v>0</v>
      </c>
      <c r="AYO17" s="61">
        <v>2</v>
      </c>
      <c r="AYP17" s="61">
        <v>20</v>
      </c>
      <c r="AYQ17" s="61">
        <v>15</v>
      </c>
      <c r="AYR17" s="61">
        <v>80</v>
      </c>
      <c r="AYS17" s="61">
        <v>1</v>
      </c>
      <c r="AYT17" s="61">
        <v>0</v>
      </c>
      <c r="AYU17" s="61">
        <v>11</v>
      </c>
      <c r="AYV17" s="61">
        <v>1</v>
      </c>
      <c r="AYW17" s="61">
        <v>0</v>
      </c>
      <c r="AYX17" s="61">
        <v>0</v>
      </c>
      <c r="AYY17" s="61">
        <v>0</v>
      </c>
      <c r="AYZ17" s="61">
        <v>0</v>
      </c>
      <c r="AZA17" s="61">
        <v>7</v>
      </c>
      <c r="AZF17" s="61">
        <v>500</v>
      </c>
      <c r="AZG17" s="61">
        <v>7000</v>
      </c>
      <c r="AZH17" s="61">
        <v>300</v>
      </c>
      <c r="AZI17" s="61">
        <v>1150</v>
      </c>
      <c r="AZK17" s="61">
        <v>1800</v>
      </c>
      <c r="AZU17" s="61">
        <v>0</v>
      </c>
      <c r="AZZ17" s="61">
        <v>0</v>
      </c>
      <c r="BAA17" s="61">
        <v>0</v>
      </c>
      <c r="BAB17" s="61">
        <v>0</v>
      </c>
      <c r="BAC17" s="61">
        <v>0</v>
      </c>
      <c r="BAD17" s="61">
        <v>25</v>
      </c>
      <c r="BAE17" s="61">
        <v>0</v>
      </c>
      <c r="BAF17" s="61">
        <v>0</v>
      </c>
      <c r="BAG17" s="61">
        <v>2</v>
      </c>
      <c r="BAH17" s="61">
        <v>2</v>
      </c>
      <c r="BAI17" s="61">
        <v>20</v>
      </c>
      <c r="BAJ17" s="61">
        <v>25</v>
      </c>
      <c r="BAK17" s="61">
        <v>35</v>
      </c>
      <c r="BAQ17" s="61">
        <v>0</v>
      </c>
      <c r="BAR17" s="61">
        <v>0</v>
      </c>
      <c r="BAS17" s="61">
        <v>0</v>
      </c>
      <c r="BAT17" s="61">
        <v>120</v>
      </c>
      <c r="BAU17" s="61">
        <v>0</v>
      </c>
      <c r="BAV17" s="61">
        <v>2</v>
      </c>
      <c r="BAW17" s="61">
        <v>2</v>
      </c>
      <c r="BAX17" s="61">
        <v>2</v>
      </c>
      <c r="BAY17" s="61">
        <v>2</v>
      </c>
      <c r="BAZ17" s="61">
        <v>60</v>
      </c>
      <c r="BBA17" s="61">
        <v>60</v>
      </c>
      <c r="BBB17" s="61">
        <v>60</v>
      </c>
      <c r="BBC17" s="61">
        <v>60</v>
      </c>
      <c r="BBD17" s="61">
        <v>1</v>
      </c>
      <c r="BBE17" s="61">
        <v>50</v>
      </c>
      <c r="BBF17" s="61">
        <v>50</v>
      </c>
      <c r="BBH17" s="61">
        <v>0</v>
      </c>
      <c r="BBI17" s="61">
        <v>0</v>
      </c>
      <c r="BBK17" s="61">
        <v>-600</v>
      </c>
      <c r="BBL17" s="61">
        <v>-600</v>
      </c>
      <c r="BBM17" s="61">
        <v>6</v>
      </c>
      <c r="BBN17" s="61">
        <v>0</v>
      </c>
      <c r="BBO17" s="61">
        <v>50</v>
      </c>
      <c r="BBP17" s="61">
        <v>1500</v>
      </c>
      <c r="BBQ17" s="61">
        <v>5.6</v>
      </c>
      <c r="BBR17" s="61">
        <v>6.7</v>
      </c>
      <c r="BBS17" s="61">
        <v>6.9</v>
      </c>
      <c r="BBT17" s="61">
        <v>0.1</v>
      </c>
      <c r="BBU17" s="61">
        <v>3</v>
      </c>
      <c r="BBV17" s="61">
        <v>0.1</v>
      </c>
      <c r="BBW17" s="61">
        <v>0</v>
      </c>
      <c r="BBX17" s="61">
        <v>1</v>
      </c>
      <c r="BBY17" s="61">
        <v>0</v>
      </c>
      <c r="BBZ17" s="61">
        <v>500</v>
      </c>
      <c r="BCA17" s="61">
        <v>7000</v>
      </c>
      <c r="BCB17" s="61">
        <v>70</v>
      </c>
      <c r="BCC17" s="61">
        <v>-500</v>
      </c>
      <c r="BCF17" s="61">
        <v>2.5</v>
      </c>
      <c r="BCH17" s="61">
        <v>0</v>
      </c>
      <c r="BCI17" s="61">
        <v>0</v>
      </c>
      <c r="BCJ17" s="61">
        <v>0.2</v>
      </c>
      <c r="BCK17" s="61">
        <v>4.2</v>
      </c>
      <c r="BCM17" s="61">
        <v>10</v>
      </c>
      <c r="BCN17" s="61">
        <v>0</v>
      </c>
      <c r="BCR17" s="61">
        <v>0</v>
      </c>
      <c r="BCT17" s="61">
        <v>5</v>
      </c>
      <c r="BCU17" s="61">
        <v>5</v>
      </c>
      <c r="BCV17" s="61">
        <v>5</v>
      </c>
      <c r="BCW17" s="61">
        <v>5</v>
      </c>
      <c r="BCX17" s="61">
        <v>5</v>
      </c>
      <c r="BCY17" s="61">
        <v>60</v>
      </c>
      <c r="BCZ17" s="61">
        <v>28</v>
      </c>
      <c r="BDA17" s="61">
        <v>40</v>
      </c>
      <c r="BDB17" s="61">
        <v>30</v>
      </c>
      <c r="BDC17" s="61">
        <v>50</v>
      </c>
      <c r="BDD17" s="61">
        <v>180</v>
      </c>
      <c r="BDE17" s="61">
        <v>28</v>
      </c>
      <c r="BDF17" s="61">
        <v>40</v>
      </c>
      <c r="BDG17" s="61">
        <v>0</v>
      </c>
      <c r="BDH17" s="61">
        <v>100</v>
      </c>
      <c r="BDI17" s="61">
        <v>0</v>
      </c>
      <c r="BDJ17" s="61">
        <v>0</v>
      </c>
      <c r="BDK17" s="61">
        <v>100</v>
      </c>
      <c r="BDL17" s="61">
        <v>0</v>
      </c>
      <c r="BDM17" s="61">
        <v>20</v>
      </c>
      <c r="BDN17" s="61">
        <v>2</v>
      </c>
      <c r="BDO17" s="61">
        <v>0</v>
      </c>
      <c r="BDP17" s="61">
        <v>0</v>
      </c>
      <c r="BDQ17" s="61">
        <v>0</v>
      </c>
      <c r="BDR17" s="61">
        <v>0</v>
      </c>
      <c r="BDS17" s="61">
        <v>0</v>
      </c>
      <c r="BDT17" s="61">
        <v>100</v>
      </c>
      <c r="BDU17" s="61">
        <v>0</v>
      </c>
      <c r="BDV17" s="61">
        <v>0</v>
      </c>
      <c r="BDW17" s="61">
        <v>100</v>
      </c>
      <c r="BDX17" s="61">
        <v>0</v>
      </c>
      <c r="BDY17" s="61">
        <v>10</v>
      </c>
      <c r="BDZ17" s="61">
        <v>2</v>
      </c>
      <c r="BEA17" s="61">
        <v>10</v>
      </c>
      <c r="BEB17" s="61">
        <v>2</v>
      </c>
      <c r="BEC17" s="61">
        <v>1</v>
      </c>
      <c r="BED17" s="61">
        <v>1</v>
      </c>
      <c r="BEE17" s="61">
        <v>0</v>
      </c>
      <c r="BEF17" s="61">
        <v>0</v>
      </c>
      <c r="BEG17" s="61">
        <v>0</v>
      </c>
      <c r="BEH17" s="61">
        <v>100</v>
      </c>
      <c r="BEI17" s="61">
        <v>0</v>
      </c>
      <c r="BEJ17" s="61">
        <v>0</v>
      </c>
      <c r="BEK17" s="61">
        <v>100</v>
      </c>
      <c r="BEL17" s="61">
        <v>0</v>
      </c>
      <c r="BEM17" s="61">
        <v>10</v>
      </c>
      <c r="BEN17" s="61">
        <v>2</v>
      </c>
      <c r="BEO17" s="61">
        <v>10</v>
      </c>
      <c r="BEP17" s="61">
        <v>2</v>
      </c>
      <c r="BEQ17" s="61">
        <v>1</v>
      </c>
      <c r="BER17" s="61">
        <v>1</v>
      </c>
      <c r="BES17" s="61">
        <v>0</v>
      </c>
      <c r="BET17" s="61">
        <v>100</v>
      </c>
      <c r="BEU17" s="61">
        <v>10</v>
      </c>
      <c r="BEV17" s="61">
        <v>-100</v>
      </c>
      <c r="BEW17" s="61">
        <v>10</v>
      </c>
      <c r="BEX17" s="61">
        <v>250</v>
      </c>
      <c r="BEY17" s="61">
        <v>-250</v>
      </c>
      <c r="BEZ17" s="61">
        <v>0</v>
      </c>
      <c r="BFA17" s="61">
        <v>0</v>
      </c>
      <c r="BFB17" s="61">
        <v>0</v>
      </c>
      <c r="BFC17" s="61">
        <v>0</v>
      </c>
      <c r="BFD17" s="61">
        <v>0</v>
      </c>
      <c r="BFE17" s="61">
        <v>0</v>
      </c>
      <c r="BFF17" s="61">
        <v>0</v>
      </c>
      <c r="BFG17" s="61">
        <v>0</v>
      </c>
      <c r="BFH17" s="61">
        <v>0</v>
      </c>
      <c r="BFI17" s="61">
        <v>10</v>
      </c>
      <c r="BFJ17" s="61">
        <v>0</v>
      </c>
      <c r="BFK17" s="61">
        <v>4</v>
      </c>
      <c r="BFL17" s="61">
        <v>0</v>
      </c>
      <c r="BXX17" s="61">
        <v>0</v>
      </c>
      <c r="BXY17" s="61">
        <v>5</v>
      </c>
      <c r="BXZ17" s="61">
        <v>0</v>
      </c>
      <c r="BYA17" s="61">
        <v>0</v>
      </c>
      <c r="BYB17" s="61">
        <v>0</v>
      </c>
      <c r="BYC17" s="61">
        <v>0</v>
      </c>
      <c r="BYD17" s="61">
        <v>0</v>
      </c>
      <c r="BYE17" s="61">
        <v>0</v>
      </c>
      <c r="BYF17" s="61">
        <v>2</v>
      </c>
      <c r="BYG17" s="61">
        <v>0</v>
      </c>
      <c r="BYH17" s="61">
        <v>0</v>
      </c>
      <c r="BYI17" s="61">
        <v>0</v>
      </c>
      <c r="BYJ17" s="61">
        <v>0</v>
      </c>
      <c r="BYK17" s="61">
        <v>0</v>
      </c>
      <c r="BYL17" s="61">
        <v>0</v>
      </c>
      <c r="BYM17" s="61">
        <v>2</v>
      </c>
      <c r="BYN17" s="61">
        <v>0</v>
      </c>
      <c r="BYO17" s="61">
        <v>0</v>
      </c>
      <c r="BYP17" s="61">
        <v>0</v>
      </c>
      <c r="BYQ17" s="61">
        <v>0</v>
      </c>
      <c r="BYR17" s="61">
        <v>0</v>
      </c>
      <c r="BYS17" s="61">
        <v>0</v>
      </c>
      <c r="BYT17" s="61">
        <v>2</v>
      </c>
      <c r="BYU17" s="61">
        <v>0</v>
      </c>
      <c r="BYV17" s="61">
        <v>0</v>
      </c>
      <c r="BYW17" s="61">
        <v>0</v>
      </c>
      <c r="BYX17" s="61">
        <v>0</v>
      </c>
      <c r="BYY17" s="61">
        <v>0</v>
      </c>
      <c r="BYZ17" s="61">
        <v>0</v>
      </c>
      <c r="BZA17" s="61">
        <v>2</v>
      </c>
      <c r="BZB17" s="61">
        <v>0</v>
      </c>
      <c r="BZC17" s="61">
        <v>0</v>
      </c>
      <c r="BZD17" s="61">
        <v>0</v>
      </c>
      <c r="BZE17" s="61">
        <v>0</v>
      </c>
      <c r="BZF17" s="61">
        <v>0</v>
      </c>
      <c r="BZG17" s="61">
        <v>0</v>
      </c>
      <c r="BZH17" s="61">
        <v>2</v>
      </c>
      <c r="BZI17" s="61">
        <v>0</v>
      </c>
      <c r="BZJ17" s="61">
        <v>0</v>
      </c>
      <c r="BZK17" s="61">
        <v>0</v>
      </c>
      <c r="BZL17" s="61">
        <v>0</v>
      </c>
      <c r="BZM17" s="61">
        <v>0</v>
      </c>
      <c r="BZN17" s="61">
        <v>0</v>
      </c>
      <c r="BZO17" s="61">
        <v>2</v>
      </c>
      <c r="BZP17" s="61">
        <v>0</v>
      </c>
      <c r="BZQ17" s="61">
        <v>0</v>
      </c>
      <c r="BZR17" s="61">
        <v>0</v>
      </c>
      <c r="BZS17" s="61">
        <v>0</v>
      </c>
      <c r="BZT17" s="61">
        <v>0</v>
      </c>
      <c r="BZU17" s="61">
        <v>1</v>
      </c>
      <c r="BZV17" s="61">
        <v>0</v>
      </c>
      <c r="BZW17" s="61">
        <v>0</v>
      </c>
      <c r="BZX17" s="61">
        <v>2</v>
      </c>
      <c r="BZY17" s="61">
        <v>0</v>
      </c>
      <c r="BZZ17" s="61">
        <v>0</v>
      </c>
      <c r="CAA17" s="61">
        <v>0</v>
      </c>
      <c r="CAB17" s="61">
        <v>0</v>
      </c>
      <c r="CAC17" s="61">
        <v>0</v>
      </c>
      <c r="CAD17" s="61">
        <v>6</v>
      </c>
      <c r="CAE17" s="61">
        <v>0</v>
      </c>
      <c r="CAF17" s="61">
        <v>1</v>
      </c>
      <c r="CAG17" s="61">
        <v>0</v>
      </c>
      <c r="CAH17" s="61">
        <v>0</v>
      </c>
      <c r="CAI17" s="61">
        <v>2</v>
      </c>
      <c r="CAJ17" s="61">
        <v>0</v>
      </c>
      <c r="CAK17" s="61">
        <v>0</v>
      </c>
      <c r="CAL17" s="61">
        <v>0</v>
      </c>
      <c r="CAM17" s="61">
        <v>0</v>
      </c>
      <c r="CAN17" s="61">
        <v>0</v>
      </c>
      <c r="CAO17" s="61">
        <v>400</v>
      </c>
      <c r="CAP17" s="61">
        <v>0</v>
      </c>
      <c r="CAQ17" s="61">
        <v>1</v>
      </c>
      <c r="CAR17" s="61">
        <v>0</v>
      </c>
      <c r="CAS17" s="61">
        <v>0</v>
      </c>
      <c r="CAT17" s="61">
        <v>3</v>
      </c>
      <c r="CAU17" s="61">
        <v>0</v>
      </c>
      <c r="CAV17" s="61">
        <v>0</v>
      </c>
      <c r="CAW17" s="61">
        <v>0</v>
      </c>
      <c r="CAX17" s="61">
        <v>0</v>
      </c>
      <c r="CAY17" s="61">
        <v>0</v>
      </c>
      <c r="CAZ17" s="61">
        <v>30</v>
      </c>
      <c r="CBA17" s="61">
        <v>0</v>
      </c>
      <c r="CBB17" s="61">
        <v>0</v>
      </c>
      <c r="CBC17" s="61">
        <v>5</v>
      </c>
      <c r="CBD17" s="61">
        <v>0</v>
      </c>
      <c r="CBE17" s="61">
        <v>0</v>
      </c>
      <c r="CBF17" s="61">
        <v>0</v>
      </c>
      <c r="CBG17" s="61">
        <v>0</v>
      </c>
      <c r="CBH17" s="61">
        <v>0</v>
      </c>
      <c r="CBI17" s="61">
        <v>1</v>
      </c>
      <c r="CBJ17" s="61">
        <v>0</v>
      </c>
      <c r="CBK17" s="61">
        <v>0</v>
      </c>
      <c r="CBL17" s="61">
        <v>3</v>
      </c>
      <c r="CBM17" s="61">
        <v>0</v>
      </c>
      <c r="CBN17" s="61">
        <v>0</v>
      </c>
      <c r="CBO17" s="61">
        <v>0</v>
      </c>
      <c r="CBP17" s="61">
        <v>0</v>
      </c>
      <c r="CBQ17" s="61">
        <v>0</v>
      </c>
      <c r="CBR17" s="61">
        <v>30</v>
      </c>
      <c r="CBS17" s="61">
        <v>0</v>
      </c>
      <c r="CBT17" s="61">
        <v>1</v>
      </c>
      <c r="CBU17" s="61">
        <v>0</v>
      </c>
      <c r="CBV17" s="61">
        <v>0</v>
      </c>
      <c r="CBW17" s="61">
        <v>3</v>
      </c>
      <c r="CBX17" s="61">
        <v>0</v>
      </c>
      <c r="CBY17" s="61">
        <v>0</v>
      </c>
      <c r="CBZ17" s="61">
        <v>0</v>
      </c>
      <c r="CCA17" s="61">
        <v>0</v>
      </c>
      <c r="CCB17" s="61">
        <v>0</v>
      </c>
      <c r="CCC17" s="61">
        <v>30</v>
      </c>
      <c r="CCD17" s="61">
        <v>0</v>
      </c>
      <c r="CCE17" s="61">
        <v>0</v>
      </c>
      <c r="CCF17" s="61">
        <v>0</v>
      </c>
      <c r="CCG17" s="61">
        <v>0</v>
      </c>
      <c r="CCH17" s="61">
        <v>0</v>
      </c>
      <c r="CCI17" s="61">
        <v>0</v>
      </c>
      <c r="CCJ17" s="61">
        <v>0</v>
      </c>
      <c r="CCK17" s="61">
        <v>0</v>
      </c>
      <c r="CCL17" s="61">
        <v>0</v>
      </c>
      <c r="CCM17" s="61">
        <v>0</v>
      </c>
      <c r="CCN17" s="61">
        <v>0</v>
      </c>
      <c r="CCO17" s="61">
        <v>0</v>
      </c>
      <c r="CCP17" s="61">
        <v>0</v>
      </c>
      <c r="CCQ17" s="61">
        <v>0</v>
      </c>
      <c r="CCR17" s="61">
        <v>0</v>
      </c>
      <c r="CCS17" s="61">
        <v>0</v>
      </c>
      <c r="CCT17" s="61">
        <v>0</v>
      </c>
      <c r="CCU17" s="61">
        <v>0</v>
      </c>
      <c r="CCV17" s="61">
        <v>0</v>
      </c>
      <c r="CCW17" s="61">
        <v>0</v>
      </c>
      <c r="CCX17" s="61">
        <v>0</v>
      </c>
      <c r="CCY17" s="61">
        <v>0</v>
      </c>
      <c r="CCZ17" s="61">
        <v>0</v>
      </c>
      <c r="CDA17" s="61">
        <v>0</v>
      </c>
      <c r="CDB17" s="61">
        <v>0</v>
      </c>
      <c r="CDC17" s="61">
        <v>0</v>
      </c>
      <c r="CDD17" s="61">
        <v>0</v>
      </c>
      <c r="CDE17" s="61">
        <v>0</v>
      </c>
      <c r="CDF17" s="61">
        <v>0</v>
      </c>
      <c r="CDG17" s="61">
        <v>0</v>
      </c>
      <c r="CDH17" s="61">
        <v>0</v>
      </c>
      <c r="CDI17" s="61">
        <v>0</v>
      </c>
      <c r="CDJ17" s="61">
        <v>0</v>
      </c>
      <c r="CDK17" s="61">
        <v>0</v>
      </c>
      <c r="CDL17" s="61">
        <v>0</v>
      </c>
      <c r="CDM17" s="61">
        <v>0</v>
      </c>
      <c r="CDN17" s="61">
        <v>0</v>
      </c>
      <c r="CDO17" s="61">
        <v>0</v>
      </c>
      <c r="CDP17" s="61">
        <v>0</v>
      </c>
      <c r="CDQ17" s="61">
        <v>0</v>
      </c>
      <c r="CDR17" s="61">
        <v>0</v>
      </c>
      <c r="CDS17" s="61">
        <v>0</v>
      </c>
      <c r="CDT17" s="61">
        <v>0</v>
      </c>
      <c r="CDU17" s="61">
        <v>0</v>
      </c>
      <c r="CDV17" s="61">
        <v>0</v>
      </c>
      <c r="CDW17" s="61">
        <v>0</v>
      </c>
      <c r="CDX17" s="61">
        <v>0</v>
      </c>
      <c r="CDY17" s="61">
        <v>0</v>
      </c>
      <c r="CDZ17" s="61">
        <v>0</v>
      </c>
      <c r="CEA17" s="61">
        <v>0</v>
      </c>
      <c r="CEB17" s="61">
        <v>0</v>
      </c>
      <c r="CEC17" s="61">
        <v>0</v>
      </c>
      <c r="CED17" s="61">
        <v>0</v>
      </c>
      <c r="CEE17" s="61">
        <v>0</v>
      </c>
      <c r="CEF17" s="61">
        <v>0</v>
      </c>
      <c r="CEG17" s="61">
        <v>0</v>
      </c>
      <c r="CEH17" s="61">
        <v>0</v>
      </c>
      <c r="CEI17" s="61">
        <v>0</v>
      </c>
      <c r="CEJ17" s="61">
        <v>0</v>
      </c>
      <c r="CEK17" s="61">
        <v>0</v>
      </c>
      <c r="CEL17" s="61">
        <v>0</v>
      </c>
      <c r="CEM17" s="61">
        <v>0</v>
      </c>
      <c r="CEN17" s="61">
        <v>0</v>
      </c>
      <c r="CEO17" s="61">
        <v>0</v>
      </c>
      <c r="CEP17" s="61">
        <v>0</v>
      </c>
      <c r="CEQ17" s="61">
        <v>0</v>
      </c>
      <c r="CER17" s="61">
        <v>0</v>
      </c>
      <c r="CES17" s="61">
        <v>0</v>
      </c>
      <c r="CET17" s="61">
        <v>0</v>
      </c>
      <c r="CEU17" s="61">
        <v>0</v>
      </c>
      <c r="CEV17" s="61">
        <v>0</v>
      </c>
      <c r="CEW17" s="61">
        <v>0</v>
      </c>
      <c r="CEX17" s="61">
        <v>0</v>
      </c>
      <c r="CEY17" s="61">
        <v>0</v>
      </c>
      <c r="CEZ17" s="61">
        <v>0</v>
      </c>
      <c r="CFA17" s="61">
        <v>0</v>
      </c>
      <c r="CFB17" s="61">
        <v>0</v>
      </c>
      <c r="CFC17" s="61">
        <v>0</v>
      </c>
      <c r="CFD17" s="61">
        <v>0</v>
      </c>
      <c r="CFE17" s="61">
        <v>0</v>
      </c>
      <c r="CFF17" s="61">
        <v>0</v>
      </c>
      <c r="CFG17" s="61">
        <v>0</v>
      </c>
      <c r="CFH17" s="61">
        <v>0</v>
      </c>
      <c r="CFI17" s="61">
        <v>0</v>
      </c>
      <c r="CFJ17" s="61">
        <v>0</v>
      </c>
      <c r="CFK17" s="61">
        <v>0</v>
      </c>
      <c r="CFL17" s="61">
        <v>0</v>
      </c>
      <c r="CFM17" s="61">
        <v>0</v>
      </c>
      <c r="CFN17" s="61">
        <v>0</v>
      </c>
      <c r="CFO17" s="61">
        <v>0</v>
      </c>
      <c r="CFP17" s="61">
        <v>5</v>
      </c>
      <c r="CFQ17" s="61">
        <v>0</v>
      </c>
      <c r="CFR17" s="61">
        <v>0</v>
      </c>
      <c r="CFS17" s="61">
        <v>0</v>
      </c>
      <c r="CFT17" s="61">
        <v>0</v>
      </c>
      <c r="CFU17" s="61">
        <v>0</v>
      </c>
      <c r="CFV17" s="61">
        <v>0</v>
      </c>
      <c r="CFW17" s="61">
        <v>0</v>
      </c>
      <c r="CFX17" s="61">
        <v>0</v>
      </c>
      <c r="CFY17" s="61">
        <v>0</v>
      </c>
      <c r="CFZ17" s="61">
        <v>0</v>
      </c>
      <c r="CGA17" s="61">
        <v>0</v>
      </c>
      <c r="CGB17" s="61">
        <v>0</v>
      </c>
      <c r="CGC17" s="61">
        <v>0</v>
      </c>
      <c r="CGD17" s="61">
        <v>0</v>
      </c>
      <c r="CGE17" s="61">
        <v>0</v>
      </c>
      <c r="CGF17" s="61">
        <v>0</v>
      </c>
      <c r="CGG17" s="61">
        <v>0</v>
      </c>
      <c r="CGH17" s="61">
        <v>0</v>
      </c>
      <c r="CGI17" s="61">
        <v>0</v>
      </c>
      <c r="CGJ17" s="61">
        <v>0</v>
      </c>
      <c r="CGK17" s="61">
        <v>0</v>
      </c>
      <c r="CGL17" s="61">
        <v>0</v>
      </c>
      <c r="CGM17" s="61">
        <v>0</v>
      </c>
      <c r="CGN17" s="61">
        <v>0</v>
      </c>
      <c r="CGO17" s="61">
        <v>0</v>
      </c>
      <c r="CGP17" s="61">
        <v>0</v>
      </c>
      <c r="CGQ17" s="61">
        <v>0</v>
      </c>
      <c r="CGR17" s="61">
        <v>0</v>
      </c>
      <c r="CGS17" s="61">
        <v>0</v>
      </c>
      <c r="CGT17" s="61">
        <v>0</v>
      </c>
      <c r="CGU17" s="61">
        <v>0</v>
      </c>
      <c r="CGV17" s="61">
        <v>0</v>
      </c>
      <c r="CGW17" s="61">
        <v>0</v>
      </c>
      <c r="CGX17" s="61">
        <v>0</v>
      </c>
      <c r="CGY17" s="61">
        <v>0</v>
      </c>
      <c r="CGZ17" s="61">
        <v>0</v>
      </c>
      <c r="CHA17" s="61">
        <v>0</v>
      </c>
      <c r="CHB17" s="61">
        <v>0</v>
      </c>
      <c r="CHC17" s="61">
        <v>0</v>
      </c>
      <c r="CHD17" s="61">
        <v>0</v>
      </c>
      <c r="CHE17" s="61">
        <v>0</v>
      </c>
      <c r="CHF17" s="61">
        <v>0</v>
      </c>
      <c r="CHG17" s="61">
        <v>0</v>
      </c>
      <c r="CHH17" s="61">
        <v>0</v>
      </c>
      <c r="CHI17" s="61">
        <v>0</v>
      </c>
      <c r="CHJ17" s="61">
        <v>0</v>
      </c>
      <c r="CHK17" s="61">
        <v>0</v>
      </c>
      <c r="CHL17" s="61">
        <v>0</v>
      </c>
      <c r="CHM17" s="61">
        <v>0</v>
      </c>
      <c r="CHN17" s="61">
        <v>0</v>
      </c>
      <c r="CHO17" s="61">
        <v>0</v>
      </c>
      <c r="CHP17" s="61">
        <v>0</v>
      </c>
      <c r="CHQ17" s="61">
        <v>0</v>
      </c>
      <c r="CHR17" s="61">
        <v>0</v>
      </c>
      <c r="CHS17" s="61">
        <v>0</v>
      </c>
      <c r="CHT17" s="61">
        <v>0</v>
      </c>
      <c r="CHU17" s="61">
        <v>0</v>
      </c>
      <c r="CHV17" s="61">
        <v>0</v>
      </c>
      <c r="CHW17" s="61">
        <v>0</v>
      </c>
      <c r="CHX17" s="61">
        <v>0</v>
      </c>
      <c r="CHY17" s="61">
        <v>0</v>
      </c>
      <c r="CHZ17" s="61">
        <v>0</v>
      </c>
      <c r="CIA17" s="61">
        <v>0</v>
      </c>
      <c r="CIB17" s="61">
        <v>0</v>
      </c>
      <c r="CIC17" s="61">
        <v>0</v>
      </c>
      <c r="CID17" s="61">
        <v>0</v>
      </c>
      <c r="CIE17" s="61">
        <v>0</v>
      </c>
      <c r="CIF17" s="61">
        <v>0</v>
      </c>
      <c r="CIG17" s="61">
        <v>0</v>
      </c>
      <c r="CIH17" s="61">
        <v>0</v>
      </c>
      <c r="CII17" s="61">
        <v>0</v>
      </c>
      <c r="CIJ17" s="61">
        <v>0</v>
      </c>
      <c r="CIK17" s="61">
        <v>0</v>
      </c>
      <c r="CIL17" s="61">
        <v>0</v>
      </c>
      <c r="CIM17" s="61">
        <v>0</v>
      </c>
      <c r="CIN17" s="61">
        <v>0</v>
      </c>
      <c r="CIO17" s="61">
        <v>0</v>
      </c>
      <c r="CIP17" s="61">
        <v>0</v>
      </c>
      <c r="CIQ17" s="61">
        <v>0</v>
      </c>
      <c r="CIR17" s="61">
        <v>0</v>
      </c>
      <c r="CIS17" s="61">
        <v>0</v>
      </c>
      <c r="CIT17" s="61">
        <v>0</v>
      </c>
      <c r="CIU17" s="61">
        <v>0</v>
      </c>
      <c r="CIV17" s="61">
        <v>0</v>
      </c>
      <c r="CIW17" s="61">
        <v>0</v>
      </c>
      <c r="CIX17" s="61">
        <v>0</v>
      </c>
      <c r="CIY17" s="61">
        <v>0</v>
      </c>
      <c r="CIZ17" s="61">
        <v>0</v>
      </c>
      <c r="CJA17" s="61">
        <v>0</v>
      </c>
      <c r="CJB17" s="61">
        <v>0</v>
      </c>
      <c r="CJC17" s="61">
        <v>0</v>
      </c>
      <c r="CJD17" s="61">
        <v>0</v>
      </c>
      <c r="CJE17" s="61">
        <v>0</v>
      </c>
      <c r="CJF17" s="61">
        <v>0</v>
      </c>
      <c r="CJG17" s="61">
        <v>0</v>
      </c>
      <c r="CJH17" s="61">
        <v>0</v>
      </c>
      <c r="CJI17" s="61">
        <v>0</v>
      </c>
      <c r="CJJ17" s="61">
        <v>0</v>
      </c>
      <c r="CJK17" s="61">
        <v>0</v>
      </c>
      <c r="CJL17" s="61">
        <v>0</v>
      </c>
      <c r="CJM17" s="61">
        <v>0</v>
      </c>
      <c r="CJN17" s="61">
        <v>0</v>
      </c>
      <c r="CJO17" s="61">
        <v>0</v>
      </c>
      <c r="CJP17" s="61">
        <v>0</v>
      </c>
      <c r="CJQ17" s="61">
        <v>0</v>
      </c>
      <c r="CJR17" s="61">
        <v>0</v>
      </c>
      <c r="CJS17" s="61">
        <v>0</v>
      </c>
      <c r="CJT17" s="61">
        <v>0</v>
      </c>
      <c r="CJU17" s="61">
        <v>0</v>
      </c>
      <c r="CJV17" s="61">
        <v>0</v>
      </c>
      <c r="CJW17" s="61">
        <v>0</v>
      </c>
      <c r="CJX17" s="61">
        <v>0</v>
      </c>
      <c r="CJY17" s="61">
        <v>0</v>
      </c>
      <c r="CJZ17" s="61">
        <v>0</v>
      </c>
      <c r="CKA17" s="61">
        <v>0</v>
      </c>
      <c r="CKB17" s="61">
        <v>0</v>
      </c>
      <c r="CKC17" s="61">
        <v>5</v>
      </c>
      <c r="CKD17" s="61">
        <v>0</v>
      </c>
      <c r="CKE17" s="61">
        <v>0</v>
      </c>
      <c r="CKF17" s="61">
        <v>0</v>
      </c>
      <c r="CKG17" s="61">
        <v>0</v>
      </c>
      <c r="CKH17" s="61">
        <v>0</v>
      </c>
      <c r="CKI17" s="61">
        <v>0</v>
      </c>
      <c r="CKJ17" s="61">
        <v>0</v>
      </c>
      <c r="CKK17" s="61">
        <v>0</v>
      </c>
      <c r="CKL17" s="61">
        <v>0</v>
      </c>
      <c r="CKM17" s="61">
        <v>0</v>
      </c>
      <c r="CKN17" s="61">
        <v>0</v>
      </c>
      <c r="CKO17" s="61">
        <v>0</v>
      </c>
      <c r="CKP17" s="61">
        <v>0</v>
      </c>
      <c r="CKQ17" s="61">
        <v>0</v>
      </c>
      <c r="CKR17" s="61">
        <v>0</v>
      </c>
      <c r="CKS17" s="61">
        <v>0</v>
      </c>
      <c r="CKT17" s="61">
        <v>0</v>
      </c>
      <c r="CKU17" s="61">
        <v>0</v>
      </c>
      <c r="CKV17" s="61">
        <v>0</v>
      </c>
      <c r="CKW17" s="61">
        <v>0</v>
      </c>
      <c r="CKX17" s="61">
        <v>0</v>
      </c>
      <c r="CKY17" s="61">
        <v>0</v>
      </c>
      <c r="CKZ17" s="61">
        <v>0</v>
      </c>
      <c r="CLA17" s="61">
        <v>0</v>
      </c>
      <c r="CLB17" s="61">
        <v>0</v>
      </c>
      <c r="CLC17" s="61">
        <v>0</v>
      </c>
      <c r="CLD17" s="61">
        <v>0</v>
      </c>
      <c r="CLE17" s="61">
        <v>0</v>
      </c>
      <c r="CLF17" s="61">
        <v>0</v>
      </c>
      <c r="CLG17" s="61">
        <v>0</v>
      </c>
      <c r="CLH17" s="61">
        <v>0</v>
      </c>
      <c r="CLI17" s="61">
        <v>0</v>
      </c>
      <c r="CLJ17" s="61">
        <v>0</v>
      </c>
      <c r="CLK17" s="61">
        <v>0</v>
      </c>
      <c r="CLL17" s="61">
        <v>0</v>
      </c>
      <c r="CLM17" s="61">
        <v>0</v>
      </c>
      <c r="CLN17" s="61">
        <v>0</v>
      </c>
      <c r="CLO17" s="61">
        <v>0</v>
      </c>
      <c r="CLP17" s="61">
        <v>0</v>
      </c>
      <c r="CLQ17" s="61">
        <v>0</v>
      </c>
      <c r="CLR17" s="61">
        <v>0</v>
      </c>
      <c r="CLS17" s="61">
        <v>0</v>
      </c>
      <c r="CLT17" s="61">
        <v>0</v>
      </c>
      <c r="CLU17" s="61">
        <v>0</v>
      </c>
      <c r="CLV17" s="61">
        <v>0</v>
      </c>
      <c r="CLW17" s="61">
        <v>0</v>
      </c>
      <c r="CLX17" s="61">
        <v>0</v>
      </c>
      <c r="CLY17" s="61">
        <v>0</v>
      </c>
      <c r="CLZ17" s="61">
        <v>0</v>
      </c>
      <c r="CMA17" s="61">
        <v>0</v>
      </c>
      <c r="CMB17" s="61">
        <v>0</v>
      </c>
      <c r="CMC17" s="61">
        <v>0</v>
      </c>
      <c r="CMD17" s="61">
        <v>0</v>
      </c>
      <c r="CME17" s="61">
        <v>0</v>
      </c>
      <c r="CMF17" s="61">
        <v>0</v>
      </c>
      <c r="CMG17" s="61">
        <v>0</v>
      </c>
      <c r="CMH17" s="61">
        <v>0</v>
      </c>
      <c r="CMI17" s="61">
        <v>0</v>
      </c>
      <c r="CMJ17" s="61">
        <v>0</v>
      </c>
      <c r="CMK17" s="61">
        <v>0</v>
      </c>
      <c r="CML17" s="61">
        <v>0</v>
      </c>
      <c r="CMM17" s="61">
        <v>0</v>
      </c>
      <c r="CMN17" s="61">
        <v>0</v>
      </c>
      <c r="CMO17" s="61">
        <v>0</v>
      </c>
      <c r="CMP17" s="61">
        <v>0</v>
      </c>
      <c r="CMQ17" s="61">
        <v>0</v>
      </c>
      <c r="CMR17" s="61">
        <v>0</v>
      </c>
      <c r="CMS17" s="61">
        <v>0</v>
      </c>
      <c r="CMT17" s="61">
        <v>0</v>
      </c>
      <c r="CMU17" s="61">
        <v>0</v>
      </c>
      <c r="CMV17" s="61">
        <v>0</v>
      </c>
      <c r="CMW17" s="61">
        <v>0</v>
      </c>
      <c r="CMX17" s="61">
        <v>0</v>
      </c>
      <c r="CMY17" s="61">
        <v>0</v>
      </c>
      <c r="CMZ17" s="61">
        <v>0</v>
      </c>
      <c r="CNA17" s="61">
        <v>0</v>
      </c>
      <c r="CNB17" s="61">
        <v>0</v>
      </c>
      <c r="CNC17" s="61">
        <v>0</v>
      </c>
      <c r="CND17" s="61">
        <v>0</v>
      </c>
      <c r="CNE17" s="61">
        <v>0</v>
      </c>
      <c r="CNF17" s="61">
        <v>0</v>
      </c>
      <c r="CNG17" s="61">
        <v>0</v>
      </c>
      <c r="CNH17" s="61">
        <v>0</v>
      </c>
      <c r="CNI17" s="61">
        <v>0</v>
      </c>
      <c r="CNJ17" s="61">
        <v>0</v>
      </c>
      <c r="CNK17" s="61">
        <v>0</v>
      </c>
      <c r="CNL17" s="61">
        <v>0</v>
      </c>
      <c r="CNM17" s="61">
        <v>0</v>
      </c>
      <c r="CNN17" s="61">
        <v>0</v>
      </c>
      <c r="CNO17" s="61">
        <v>0</v>
      </c>
      <c r="CNP17" s="61">
        <v>0</v>
      </c>
      <c r="CNQ17" s="61">
        <v>0</v>
      </c>
      <c r="CNR17" s="61">
        <v>0</v>
      </c>
      <c r="CNS17" s="61">
        <v>0</v>
      </c>
      <c r="CNT17" s="61">
        <v>0</v>
      </c>
      <c r="CNU17" s="61">
        <v>0</v>
      </c>
      <c r="CNV17" s="61">
        <v>0</v>
      </c>
      <c r="CNW17" s="61">
        <v>0</v>
      </c>
      <c r="CNX17" s="61">
        <v>0</v>
      </c>
      <c r="CNY17" s="61">
        <v>0</v>
      </c>
      <c r="CNZ17" s="61">
        <v>0</v>
      </c>
      <c r="COA17" s="61">
        <v>0</v>
      </c>
      <c r="COB17" s="61">
        <v>0</v>
      </c>
      <c r="COC17" s="61">
        <v>0</v>
      </c>
      <c r="COD17" s="61">
        <v>0</v>
      </c>
      <c r="COE17" s="61">
        <v>0</v>
      </c>
      <c r="COF17" s="61">
        <v>0</v>
      </c>
      <c r="COG17" s="61">
        <v>0</v>
      </c>
      <c r="COH17" s="61">
        <v>0</v>
      </c>
      <c r="COI17" s="61">
        <v>0</v>
      </c>
      <c r="COJ17" s="61">
        <v>0</v>
      </c>
      <c r="COK17" s="61">
        <v>0</v>
      </c>
      <c r="COL17" s="61">
        <v>0</v>
      </c>
      <c r="COM17" s="61">
        <v>0</v>
      </c>
      <c r="CON17" s="61">
        <v>0</v>
      </c>
      <c r="COO17" s="61">
        <v>0</v>
      </c>
      <c r="COP17" s="61">
        <v>5</v>
      </c>
      <c r="COQ17" s="61">
        <v>0</v>
      </c>
      <c r="COR17" s="61">
        <v>0</v>
      </c>
      <c r="COS17" s="61">
        <v>0</v>
      </c>
      <c r="COT17" s="61">
        <v>0</v>
      </c>
      <c r="COU17" s="61">
        <v>0</v>
      </c>
      <c r="COV17" s="61">
        <v>0</v>
      </c>
      <c r="COW17" s="61">
        <v>0</v>
      </c>
      <c r="COX17" s="61">
        <v>0</v>
      </c>
      <c r="COY17" s="61">
        <v>0</v>
      </c>
      <c r="COZ17" s="61">
        <v>0</v>
      </c>
      <c r="CPA17" s="61">
        <v>0</v>
      </c>
      <c r="CPB17" s="61">
        <v>0</v>
      </c>
      <c r="CPC17" s="61">
        <v>0</v>
      </c>
      <c r="CPD17" s="61">
        <v>0</v>
      </c>
      <c r="CPE17" s="61">
        <v>0</v>
      </c>
      <c r="CPF17" s="61">
        <v>0</v>
      </c>
      <c r="CPG17" s="61">
        <v>0</v>
      </c>
      <c r="CPH17" s="61">
        <v>0</v>
      </c>
      <c r="CPI17" s="61">
        <v>0</v>
      </c>
      <c r="CPJ17" s="61">
        <v>0</v>
      </c>
      <c r="CPK17" s="61">
        <v>0</v>
      </c>
      <c r="CPL17" s="61">
        <v>0</v>
      </c>
      <c r="CPM17" s="61">
        <v>0</v>
      </c>
      <c r="CPN17" s="61">
        <v>0</v>
      </c>
      <c r="CPO17" s="61">
        <v>0</v>
      </c>
      <c r="CPP17" s="61">
        <v>0</v>
      </c>
      <c r="CPQ17" s="61">
        <v>0</v>
      </c>
      <c r="CPR17" s="61">
        <v>0</v>
      </c>
      <c r="CPS17" s="61">
        <v>0</v>
      </c>
      <c r="CPT17" s="61">
        <v>0</v>
      </c>
      <c r="CPU17" s="61">
        <v>0</v>
      </c>
      <c r="CPV17" s="61">
        <v>0</v>
      </c>
      <c r="CPW17" s="61">
        <v>0</v>
      </c>
      <c r="CPX17" s="61">
        <v>0</v>
      </c>
      <c r="CPY17" s="61">
        <v>0</v>
      </c>
      <c r="CPZ17" s="61">
        <v>0</v>
      </c>
      <c r="CQA17" s="61">
        <v>0</v>
      </c>
      <c r="CQB17" s="61">
        <v>0</v>
      </c>
      <c r="CQC17" s="61">
        <v>0</v>
      </c>
      <c r="CQD17" s="61">
        <v>0</v>
      </c>
      <c r="CQE17" s="61">
        <v>0</v>
      </c>
      <c r="CQF17" s="61">
        <v>0</v>
      </c>
      <c r="CQG17" s="61">
        <v>0</v>
      </c>
      <c r="CQH17" s="61">
        <v>0</v>
      </c>
      <c r="CQI17" s="61">
        <v>0</v>
      </c>
      <c r="CQJ17" s="61">
        <v>0</v>
      </c>
      <c r="CQK17" s="61">
        <v>0</v>
      </c>
      <c r="CQL17" s="61">
        <v>0</v>
      </c>
      <c r="CQM17" s="61">
        <v>0</v>
      </c>
      <c r="CQN17" s="61">
        <v>0</v>
      </c>
      <c r="CQO17" s="61">
        <v>0</v>
      </c>
      <c r="CQP17" s="61">
        <v>0</v>
      </c>
      <c r="CQQ17" s="61">
        <v>0</v>
      </c>
      <c r="CQR17" s="61">
        <v>0</v>
      </c>
      <c r="CQS17" s="61">
        <v>0</v>
      </c>
      <c r="CQT17" s="61">
        <v>0</v>
      </c>
      <c r="CQU17" s="61">
        <v>0</v>
      </c>
      <c r="CQV17" s="61">
        <v>0</v>
      </c>
      <c r="CQW17" s="61">
        <v>0</v>
      </c>
      <c r="CQX17" s="61">
        <v>0</v>
      </c>
      <c r="CQY17" s="61">
        <v>0</v>
      </c>
      <c r="CQZ17" s="61">
        <v>0</v>
      </c>
      <c r="CRA17" s="61">
        <v>0</v>
      </c>
      <c r="CRB17" s="61">
        <v>0</v>
      </c>
      <c r="CRC17" s="61">
        <v>0</v>
      </c>
      <c r="CRD17" s="61">
        <v>0</v>
      </c>
      <c r="CRE17" s="61">
        <v>0</v>
      </c>
      <c r="CRF17" s="61">
        <v>0</v>
      </c>
      <c r="CRG17" s="61">
        <v>0</v>
      </c>
      <c r="CRH17" s="61">
        <v>0</v>
      </c>
      <c r="CRI17" s="61">
        <v>0</v>
      </c>
      <c r="CRJ17" s="61">
        <v>0</v>
      </c>
      <c r="CRK17" s="61">
        <v>0</v>
      </c>
      <c r="CRL17" s="61">
        <v>0</v>
      </c>
      <c r="CRM17" s="61">
        <v>0</v>
      </c>
      <c r="CRN17" s="61">
        <v>0</v>
      </c>
      <c r="CRO17" s="61">
        <v>0</v>
      </c>
      <c r="CRP17" s="61">
        <v>0</v>
      </c>
      <c r="CRQ17" s="61">
        <v>0</v>
      </c>
      <c r="CRR17" s="61">
        <v>0</v>
      </c>
      <c r="CRS17" s="61">
        <v>0</v>
      </c>
      <c r="CRT17" s="61">
        <v>0</v>
      </c>
      <c r="CRU17" s="61">
        <v>0</v>
      </c>
      <c r="CRV17" s="61">
        <v>0</v>
      </c>
      <c r="CRW17" s="61">
        <v>0</v>
      </c>
      <c r="CRX17" s="61">
        <v>0</v>
      </c>
      <c r="CRY17" s="61">
        <v>0</v>
      </c>
      <c r="CRZ17" s="61">
        <v>0</v>
      </c>
      <c r="CSA17" s="61">
        <v>0</v>
      </c>
      <c r="CSB17" s="61">
        <v>0</v>
      </c>
      <c r="CSC17" s="61">
        <v>0</v>
      </c>
      <c r="CSD17" s="61">
        <v>0</v>
      </c>
      <c r="CSE17" s="61">
        <v>0</v>
      </c>
      <c r="CSF17" s="61">
        <v>0</v>
      </c>
      <c r="CSG17" s="61">
        <v>0</v>
      </c>
      <c r="CSH17" s="61">
        <v>0</v>
      </c>
      <c r="CSI17" s="61">
        <v>0</v>
      </c>
      <c r="CSJ17" s="61">
        <v>0</v>
      </c>
      <c r="CSK17" s="61">
        <v>0</v>
      </c>
      <c r="CSL17" s="61">
        <v>0</v>
      </c>
      <c r="CSM17" s="61">
        <v>0</v>
      </c>
      <c r="CSN17" s="61">
        <v>0</v>
      </c>
      <c r="CSO17" s="61">
        <v>0</v>
      </c>
      <c r="CSP17" s="61">
        <v>0</v>
      </c>
      <c r="CSQ17" s="61">
        <v>0</v>
      </c>
      <c r="CSR17" s="61">
        <v>0</v>
      </c>
      <c r="CSS17" s="61">
        <v>0</v>
      </c>
      <c r="CST17" s="61">
        <v>0</v>
      </c>
      <c r="CSU17" s="61">
        <v>0</v>
      </c>
      <c r="CSV17" s="61">
        <v>0</v>
      </c>
      <c r="CSW17" s="61">
        <v>0</v>
      </c>
      <c r="CSX17" s="61">
        <v>0</v>
      </c>
      <c r="CSY17" s="61">
        <v>0</v>
      </c>
      <c r="CSZ17" s="61">
        <v>0</v>
      </c>
      <c r="CTA17" s="61">
        <v>0</v>
      </c>
      <c r="CTB17" s="61">
        <v>0</v>
      </c>
      <c r="CTC17" s="61">
        <v>5</v>
      </c>
      <c r="CTD17" s="61">
        <v>0</v>
      </c>
      <c r="CTE17" s="61">
        <v>0</v>
      </c>
      <c r="CTF17" s="61">
        <v>0</v>
      </c>
      <c r="CTG17" s="61">
        <v>0</v>
      </c>
      <c r="CTH17" s="61">
        <v>0</v>
      </c>
      <c r="CTI17" s="61">
        <v>0</v>
      </c>
      <c r="CTJ17" s="61">
        <v>0</v>
      </c>
      <c r="CTK17" s="61">
        <v>0</v>
      </c>
      <c r="CTL17" s="61">
        <v>0</v>
      </c>
      <c r="CTM17" s="61">
        <v>0</v>
      </c>
      <c r="CTN17" s="61">
        <v>0</v>
      </c>
      <c r="CTO17" s="61">
        <v>0</v>
      </c>
      <c r="CTP17" s="61">
        <v>0</v>
      </c>
      <c r="CTQ17" s="61">
        <v>0</v>
      </c>
      <c r="CTR17" s="61">
        <v>0</v>
      </c>
      <c r="CTS17" s="61">
        <v>0</v>
      </c>
      <c r="CTT17" s="61">
        <v>0</v>
      </c>
      <c r="CTU17" s="61">
        <v>5</v>
      </c>
      <c r="CTV17" s="61">
        <v>0</v>
      </c>
      <c r="CTW17" s="61">
        <v>0</v>
      </c>
      <c r="CTX17" s="61">
        <v>0</v>
      </c>
      <c r="CTY17" s="61">
        <v>0</v>
      </c>
      <c r="CTZ17" s="61">
        <v>0</v>
      </c>
      <c r="CUA17" s="61">
        <v>0</v>
      </c>
      <c r="CUB17" s="61">
        <v>5</v>
      </c>
      <c r="CUC17" s="61">
        <v>0</v>
      </c>
      <c r="CUD17" s="61">
        <v>0</v>
      </c>
      <c r="CUE17" s="61">
        <v>0</v>
      </c>
      <c r="CUF17" s="61">
        <v>0</v>
      </c>
      <c r="CUG17" s="61">
        <v>0</v>
      </c>
      <c r="CUH17" s="61">
        <v>0</v>
      </c>
      <c r="CUI17" s="61">
        <v>5</v>
      </c>
      <c r="CUJ17" s="61">
        <v>0</v>
      </c>
      <c r="CUK17" s="61">
        <v>0</v>
      </c>
      <c r="CUL17" s="61">
        <v>0</v>
      </c>
      <c r="CUM17" s="61">
        <v>0</v>
      </c>
      <c r="CUN17" s="61">
        <v>0</v>
      </c>
      <c r="CUO17" s="61">
        <v>0</v>
      </c>
      <c r="CUP17" s="61">
        <v>5</v>
      </c>
      <c r="CUQ17" s="61">
        <v>0</v>
      </c>
      <c r="CUR17" s="61">
        <v>0</v>
      </c>
      <c r="CUS17" s="61">
        <v>0</v>
      </c>
      <c r="CUT17" s="61">
        <v>0</v>
      </c>
      <c r="CUU17" s="61">
        <v>0</v>
      </c>
      <c r="CUV17" s="61">
        <v>0</v>
      </c>
      <c r="CUW17" s="61">
        <v>0</v>
      </c>
      <c r="CUX17" s="61">
        <v>0</v>
      </c>
      <c r="CUY17" s="61">
        <v>0</v>
      </c>
      <c r="CUZ17" s="61">
        <v>0</v>
      </c>
      <c r="CVA17" s="61">
        <v>0</v>
      </c>
      <c r="CVB17" s="61">
        <v>0</v>
      </c>
      <c r="CVC17" s="61">
        <v>0</v>
      </c>
      <c r="CVD17" s="61">
        <v>0</v>
      </c>
      <c r="CVE17" s="61">
        <v>0</v>
      </c>
      <c r="CVF17" s="61">
        <v>0</v>
      </c>
      <c r="CVG17" s="61">
        <v>0</v>
      </c>
      <c r="CVH17" s="61">
        <v>0</v>
      </c>
      <c r="CVI17" s="61">
        <v>0</v>
      </c>
      <c r="CVJ17" s="61">
        <v>0</v>
      </c>
      <c r="CVK17" s="61">
        <v>0</v>
      </c>
      <c r="CVL17" s="61">
        <v>0</v>
      </c>
      <c r="CVM17" s="61">
        <v>0</v>
      </c>
      <c r="CVN17" s="61">
        <v>0</v>
      </c>
      <c r="CVO17" s="61">
        <v>0</v>
      </c>
      <c r="CVP17" s="61">
        <v>0</v>
      </c>
      <c r="CVQ17" s="61">
        <v>0</v>
      </c>
      <c r="CVR17" s="61">
        <v>0</v>
      </c>
      <c r="CVS17" s="61">
        <v>0</v>
      </c>
      <c r="CVT17" s="61">
        <v>0</v>
      </c>
      <c r="CVU17" s="61">
        <v>0</v>
      </c>
      <c r="CVV17" s="61">
        <v>0</v>
      </c>
      <c r="CVW17" s="61">
        <v>0</v>
      </c>
      <c r="CVX17" s="61">
        <v>20</v>
      </c>
      <c r="CVY17" s="61">
        <v>4</v>
      </c>
      <c r="CVZ17" s="61">
        <v>12000</v>
      </c>
      <c r="CWA17" s="61">
        <v>0</v>
      </c>
      <c r="CWB17" s="61">
        <v>0</v>
      </c>
      <c r="CWC17" s="61">
        <v>0</v>
      </c>
      <c r="CWD17" s="61">
        <v>0</v>
      </c>
      <c r="CWE17" s="61">
        <v>0</v>
      </c>
      <c r="CWF17" s="61">
        <v>0</v>
      </c>
      <c r="CWG17" s="61">
        <v>0</v>
      </c>
      <c r="CWH17" s="61">
        <v>0</v>
      </c>
      <c r="CWI17" s="61">
        <v>0</v>
      </c>
      <c r="CWJ17" s="61">
        <v>0</v>
      </c>
      <c r="CWK17" s="61">
        <v>0</v>
      </c>
      <c r="CWL17" s="61">
        <v>0</v>
      </c>
      <c r="CWM17" s="61">
        <v>0</v>
      </c>
      <c r="CWN17" s="61">
        <v>0</v>
      </c>
      <c r="CWO17" s="61">
        <v>0</v>
      </c>
      <c r="CWP17" s="61">
        <v>0</v>
      </c>
      <c r="CWQ17" s="61">
        <v>0</v>
      </c>
      <c r="CWR17" s="61">
        <v>0</v>
      </c>
      <c r="CWS17" s="61">
        <v>0</v>
      </c>
      <c r="CWT17" s="61">
        <v>0</v>
      </c>
      <c r="CWU17" s="61">
        <v>0</v>
      </c>
      <c r="CWV17" s="61">
        <v>0</v>
      </c>
      <c r="CWW17" s="61">
        <v>0</v>
      </c>
      <c r="CWX17" s="61">
        <v>0</v>
      </c>
      <c r="CWY17" s="61">
        <v>0</v>
      </c>
      <c r="CWZ17" s="61">
        <v>0</v>
      </c>
      <c r="CXA17" s="61">
        <v>0</v>
      </c>
      <c r="CXB17" s="61">
        <v>0</v>
      </c>
      <c r="CXC17" s="61">
        <v>0</v>
      </c>
      <c r="CXD17" s="61">
        <v>0</v>
      </c>
      <c r="CXE17" s="61">
        <v>0</v>
      </c>
      <c r="CXF17" s="61">
        <v>0</v>
      </c>
      <c r="CXG17" s="61">
        <v>0</v>
      </c>
      <c r="CXH17" s="61">
        <v>2</v>
      </c>
      <c r="CXI17" s="61">
        <v>0</v>
      </c>
      <c r="CXJ17" s="61">
        <v>0</v>
      </c>
      <c r="CXK17" s="61">
        <v>0</v>
      </c>
      <c r="CXL17" s="61">
        <v>0</v>
      </c>
      <c r="CXM17" s="61">
        <v>0</v>
      </c>
      <c r="CXN17" s="61">
        <v>0</v>
      </c>
      <c r="CXO17" s="61">
        <v>0</v>
      </c>
      <c r="CXP17" s="61">
        <v>0</v>
      </c>
      <c r="CXQ17" s="61">
        <v>0</v>
      </c>
      <c r="CXR17" s="61">
        <v>0</v>
      </c>
      <c r="CXS17" s="61">
        <v>1</v>
      </c>
      <c r="CXT17" s="61">
        <v>0</v>
      </c>
      <c r="CXU17" s="61">
        <v>0</v>
      </c>
      <c r="CXV17" s="61">
        <v>0</v>
      </c>
      <c r="CXW17" s="61">
        <v>0</v>
      </c>
      <c r="CXX17" s="61">
        <v>0</v>
      </c>
      <c r="CXY17" s="61">
        <v>0</v>
      </c>
      <c r="CXZ17" s="61">
        <v>0</v>
      </c>
      <c r="CYA17" s="61">
        <v>0</v>
      </c>
      <c r="CYB17" s="61">
        <v>0</v>
      </c>
      <c r="CYC17" s="61">
        <v>0</v>
      </c>
      <c r="CYD17" s="61">
        <v>1</v>
      </c>
      <c r="CYE17" s="61">
        <v>0</v>
      </c>
      <c r="CYF17" s="61">
        <v>0</v>
      </c>
      <c r="CYG17" s="61">
        <v>0</v>
      </c>
      <c r="CYH17" s="61">
        <v>0</v>
      </c>
      <c r="CYI17" s="61">
        <v>0</v>
      </c>
      <c r="CYJ17" s="61">
        <v>0</v>
      </c>
      <c r="CYK17" s="61">
        <v>0</v>
      </c>
      <c r="CYL17" s="61">
        <v>0</v>
      </c>
      <c r="CYM17" s="61">
        <v>0</v>
      </c>
      <c r="CYN17" s="61">
        <v>0</v>
      </c>
      <c r="CYO17" s="61">
        <v>1</v>
      </c>
      <c r="CYP17" s="61">
        <v>0</v>
      </c>
      <c r="CYQ17" s="61">
        <v>1</v>
      </c>
      <c r="CYR17" s="61">
        <v>0</v>
      </c>
      <c r="CYS17" s="61">
        <v>0</v>
      </c>
      <c r="CYT17" s="61">
        <v>0</v>
      </c>
      <c r="CYU17" s="61">
        <v>0</v>
      </c>
      <c r="CYV17" s="61">
        <v>40</v>
      </c>
      <c r="CYW17" s="61">
        <v>0</v>
      </c>
      <c r="CYX17" s="61">
        <v>118</v>
      </c>
      <c r="CYY17" s="61">
        <v>10</v>
      </c>
      <c r="CYZ17" s="61">
        <v>122</v>
      </c>
      <c r="CZA17" s="61">
        <v>10</v>
      </c>
      <c r="CZB17" s="61">
        <v>0</v>
      </c>
      <c r="CZC17" s="61">
        <v>115</v>
      </c>
      <c r="CZD17" s="61">
        <v>118</v>
      </c>
      <c r="CZE17" s="61">
        <v>15</v>
      </c>
      <c r="CZF17" s="61">
        <v>0</v>
      </c>
      <c r="CZG17" s="61">
        <v>0</v>
      </c>
      <c r="CZH17" s="61">
        <v>0</v>
      </c>
      <c r="CZI17" s="61">
        <v>0</v>
      </c>
      <c r="CZJ17" s="61">
        <v>0</v>
      </c>
      <c r="CZK17" s="61">
        <v>0</v>
      </c>
      <c r="CZL17" s="61">
        <v>0</v>
      </c>
      <c r="CZM17" s="61">
        <v>0</v>
      </c>
      <c r="CZN17" s="61">
        <v>0</v>
      </c>
      <c r="CZO17" s="61">
        <v>0</v>
      </c>
      <c r="CZP17" s="61">
        <v>0</v>
      </c>
      <c r="CZQ17" s="61">
        <v>0</v>
      </c>
      <c r="CZR17" s="61">
        <v>0</v>
      </c>
      <c r="CZS17" s="61">
        <v>0</v>
      </c>
      <c r="CZT17" s="61">
        <v>0</v>
      </c>
      <c r="CZU17" s="61">
        <v>0</v>
      </c>
      <c r="CZV17" s="61">
        <v>0</v>
      </c>
      <c r="CZW17" s="61">
        <v>0</v>
      </c>
      <c r="CZX17" s="61">
        <v>0</v>
      </c>
      <c r="CZY17" s="61">
        <v>0</v>
      </c>
      <c r="CZZ17" s="61">
        <v>0</v>
      </c>
      <c r="DAA17" s="61">
        <v>0</v>
      </c>
      <c r="DAB17" s="61">
        <v>0</v>
      </c>
      <c r="DAC17" s="61">
        <v>0</v>
      </c>
      <c r="DAD17" s="61">
        <v>0</v>
      </c>
      <c r="DAE17" s="61">
        <v>25</v>
      </c>
      <c r="DAF17" s="61">
        <v>20</v>
      </c>
      <c r="DAG17" s="61">
        <v>20</v>
      </c>
      <c r="DAH17" s="61">
        <v>20</v>
      </c>
      <c r="DAI17" s="61">
        <v>20</v>
      </c>
      <c r="DAJ17" s="61">
        <v>18</v>
      </c>
      <c r="DAK17" s="61">
        <v>18</v>
      </c>
      <c r="DAL17" s="61">
        <v>18</v>
      </c>
      <c r="DAM17" s="61">
        <v>18</v>
      </c>
      <c r="DAN17" s="61">
        <v>10</v>
      </c>
      <c r="DAO17" s="61">
        <v>1</v>
      </c>
      <c r="DAP17" s="61">
        <v>10</v>
      </c>
      <c r="DAQ17" s="61">
        <v>48</v>
      </c>
      <c r="DAR17" s="61">
        <v>60</v>
      </c>
      <c r="DAS17" s="61">
        <v>13</v>
      </c>
      <c r="DAT17" s="61">
        <v>100</v>
      </c>
      <c r="DAU17" s="61">
        <v>33</v>
      </c>
      <c r="DAV17" s="61">
        <v>75</v>
      </c>
      <c r="DAW17" s="61">
        <v>17</v>
      </c>
      <c r="DAX17" s="61">
        <v>50</v>
      </c>
      <c r="DAY17" s="61">
        <v>17</v>
      </c>
      <c r="DAZ17" s="61">
        <v>30</v>
      </c>
      <c r="DBA17" s="61">
        <v>13</v>
      </c>
      <c r="DBB17" s="61">
        <v>10</v>
      </c>
      <c r="DBC17" s="61">
        <v>1</v>
      </c>
      <c r="DBD17" s="61">
        <v>30</v>
      </c>
      <c r="DBE17" s="61">
        <v>700</v>
      </c>
      <c r="DBF17" s="61">
        <v>10</v>
      </c>
      <c r="DBG17" s="61">
        <v>0</v>
      </c>
      <c r="DBH17" s="61">
        <v>0</v>
      </c>
      <c r="DBI17" s="61">
        <v>0</v>
      </c>
      <c r="DBJ17" s="61">
        <v>0</v>
      </c>
      <c r="DBK17" s="61">
        <v>3</v>
      </c>
      <c r="DBL17" s="61">
        <v>0</v>
      </c>
      <c r="DBM17" s="61">
        <v>0</v>
      </c>
      <c r="DBN17" s="61">
        <v>15000</v>
      </c>
      <c r="DBO17" s="61">
        <v>4000</v>
      </c>
      <c r="DBP17" s="61">
        <v>0</v>
      </c>
      <c r="DBQ17" s="61">
        <v>0</v>
      </c>
      <c r="DBR17" s="61">
        <v>30</v>
      </c>
      <c r="DBS17" s="61">
        <v>8</v>
      </c>
      <c r="DBT17" s="61">
        <v>10</v>
      </c>
      <c r="DBU17" s="61">
        <v>32</v>
      </c>
      <c r="DBV17" s="61">
        <v>30</v>
      </c>
      <c r="DBW17" s="61">
        <v>30</v>
      </c>
      <c r="DBX17" s="61">
        <v>30</v>
      </c>
      <c r="DBY17" s="61">
        <v>25</v>
      </c>
      <c r="DBZ17" s="61">
        <v>1</v>
      </c>
      <c r="DCA17" s="61">
        <v>1</v>
      </c>
      <c r="DCB17" s="61">
        <v>0</v>
      </c>
      <c r="DCC17" s="61">
        <v>0</v>
      </c>
      <c r="DCD17" s="61">
        <v>1.5</v>
      </c>
      <c r="DCE17" s="61">
        <v>1.5</v>
      </c>
      <c r="DCF17" s="61">
        <v>0</v>
      </c>
      <c r="DCG17" s="61">
        <v>2</v>
      </c>
      <c r="DCH17" s="61">
        <v>1</v>
      </c>
      <c r="DCI17" s="61">
        <v>50</v>
      </c>
      <c r="DCJ17" s="61">
        <v>3</v>
      </c>
      <c r="DCK17" s="61">
        <v>3</v>
      </c>
      <c r="DCL17" s="61">
        <v>8</v>
      </c>
      <c r="DCM17" s="61">
        <v>8</v>
      </c>
      <c r="DCN17" s="61">
        <v>1</v>
      </c>
      <c r="DCO17" s="61">
        <v>0</v>
      </c>
      <c r="DCP17" s="61">
        <v>0.03</v>
      </c>
      <c r="DCQ17" s="61">
        <v>1</v>
      </c>
      <c r="DCR17" s="61">
        <v>235</v>
      </c>
      <c r="DCS17" s="61">
        <v>100</v>
      </c>
      <c r="DCT17" s="61">
        <v>2000</v>
      </c>
      <c r="DCU17" s="61">
        <v>180</v>
      </c>
      <c r="DCV17" s="61">
        <v>-1.1499999999999999</v>
      </c>
      <c r="DCW17" s="61">
        <v>3000</v>
      </c>
      <c r="DCX17" s="61">
        <v>30</v>
      </c>
      <c r="DCY17" s="61">
        <v>200</v>
      </c>
      <c r="DCZ17" s="61">
        <v>100</v>
      </c>
      <c r="DDA17" s="61">
        <v>100</v>
      </c>
      <c r="DDB17" s="61">
        <v>100</v>
      </c>
      <c r="DDC17" s="61">
        <v>100</v>
      </c>
      <c r="DDD17" s="61">
        <v>130</v>
      </c>
      <c r="DDE17" s="61">
        <v>100</v>
      </c>
      <c r="DDF17" s="61">
        <v>100</v>
      </c>
      <c r="DDG17" s="61">
        <v>100</v>
      </c>
      <c r="DDH17" s="61">
        <v>100</v>
      </c>
      <c r="DDI17" s="61">
        <v>130</v>
      </c>
      <c r="DDJ17" s="61">
        <v>100</v>
      </c>
      <c r="DDK17" s="61">
        <v>100</v>
      </c>
      <c r="DDL17" s="61">
        <v>100</v>
      </c>
      <c r="DDM17" s="61">
        <v>100</v>
      </c>
      <c r="DDN17" s="61">
        <v>100</v>
      </c>
      <c r="DDO17" s="61">
        <v>130</v>
      </c>
      <c r="DDP17" s="61">
        <v>100</v>
      </c>
      <c r="DDQ17" s="61">
        <v>130</v>
      </c>
      <c r="DDR17" s="61">
        <v>100</v>
      </c>
      <c r="DDS17" s="61">
        <v>100</v>
      </c>
      <c r="DDT17" s="61">
        <v>100</v>
      </c>
      <c r="DDU17" s="61">
        <v>100</v>
      </c>
      <c r="DDV17" s="61">
        <v>130</v>
      </c>
      <c r="DDW17" s="61">
        <v>100</v>
      </c>
      <c r="DDX17" s="61">
        <v>0.5</v>
      </c>
      <c r="DDY17" s="61">
        <v>0.3</v>
      </c>
      <c r="DDZ17" s="61">
        <v>1</v>
      </c>
      <c r="DEA17" s="61">
        <v>1000</v>
      </c>
      <c r="DEB17" s="61">
        <v>200</v>
      </c>
      <c r="DEC17" s="61">
        <v>70</v>
      </c>
      <c r="DED17" s="61">
        <v>20</v>
      </c>
      <c r="DEE17" s="61">
        <v>80</v>
      </c>
      <c r="DEF17" s="61">
        <v>2</v>
      </c>
      <c r="DEG17" s="61">
        <v>0</v>
      </c>
      <c r="DEH17" s="61">
        <v>0</v>
      </c>
      <c r="DEI17" s="61">
        <v>0</v>
      </c>
      <c r="DEJ17" s="61">
        <v>0</v>
      </c>
      <c r="DEK17" s="61">
        <v>11</v>
      </c>
      <c r="DEL17" s="61">
        <v>-8</v>
      </c>
      <c r="DEM17" s="61">
        <v>3</v>
      </c>
      <c r="DEN17" s="61">
        <v>2</v>
      </c>
      <c r="DEO17" s="61">
        <v>0</v>
      </c>
      <c r="DEP17" s="61">
        <v>200</v>
      </c>
      <c r="DEQ17" s="61">
        <v>300</v>
      </c>
      <c r="DER17" s="61">
        <v>20</v>
      </c>
      <c r="DES17" s="61">
        <v>7</v>
      </c>
      <c r="DET17" s="61">
        <v>5</v>
      </c>
      <c r="DEU17" s="61">
        <v>30</v>
      </c>
      <c r="DEV17" s="61">
        <v>133</v>
      </c>
      <c r="DEW17" s="61">
        <v>5</v>
      </c>
      <c r="DEX17" s="61">
        <v>100</v>
      </c>
      <c r="DEY17" s="61">
        <v>3</v>
      </c>
      <c r="DEZ17" s="61">
        <v>0</v>
      </c>
      <c r="DFA17" s="61">
        <v>15</v>
      </c>
      <c r="DFB17" s="61">
        <v>60</v>
      </c>
      <c r="DFC17" s="61">
        <v>0.95</v>
      </c>
      <c r="DFD17" s="61">
        <v>0</v>
      </c>
      <c r="DFE17" s="61">
        <v>60</v>
      </c>
      <c r="DFF17" s="61">
        <v>-33</v>
      </c>
      <c r="DFG17" s="61">
        <v>5</v>
      </c>
      <c r="DFH17" s="61">
        <v>9</v>
      </c>
      <c r="DFI17" s="61">
        <v>12</v>
      </c>
      <c r="DFJ17" s="61">
        <v>14</v>
      </c>
      <c r="DFK17" s="61">
        <v>18</v>
      </c>
      <c r="DFL17" s="61">
        <v>22</v>
      </c>
      <c r="DFM17" s="61">
        <v>0</v>
      </c>
      <c r="DFN17" s="61">
        <v>0</v>
      </c>
      <c r="DFO17" s="61">
        <v>0</v>
      </c>
      <c r="DFP17" s="61">
        <v>0</v>
      </c>
      <c r="DFQ17" s="61">
        <v>0</v>
      </c>
      <c r="DFR17" s="61">
        <v>0</v>
      </c>
      <c r="DFS17" s="61">
        <v>0.95</v>
      </c>
      <c r="DFT17" s="61">
        <v>0.9</v>
      </c>
      <c r="DFU17" s="61">
        <v>0.9</v>
      </c>
      <c r="DFV17" s="61">
        <v>0.9</v>
      </c>
      <c r="DFW17" s="61">
        <v>0.95</v>
      </c>
      <c r="DFX17" s="61">
        <v>1</v>
      </c>
      <c r="DFY17" s="61">
        <v>105</v>
      </c>
      <c r="DFZ17" s="61">
        <v>95</v>
      </c>
      <c r="DGA17" s="61">
        <v>85</v>
      </c>
      <c r="DGB17" s="61">
        <v>110</v>
      </c>
      <c r="DGC17" s="61">
        <v>90</v>
      </c>
      <c r="DGD17" s="61">
        <v>95</v>
      </c>
      <c r="DGE17" s="61">
        <v>100</v>
      </c>
      <c r="DGF17" s="61">
        <v>105</v>
      </c>
      <c r="DGG17" s="61">
        <v>0.85</v>
      </c>
      <c r="DGH17" s="61">
        <v>0.9</v>
      </c>
      <c r="DGI17" s="61">
        <v>0.95</v>
      </c>
      <c r="DGJ17" s="61">
        <v>1</v>
      </c>
      <c r="DGK17" s="61">
        <v>-0.97</v>
      </c>
      <c r="DGL17" s="61">
        <v>-0.95</v>
      </c>
      <c r="DGM17" s="61">
        <v>0</v>
      </c>
      <c r="DGN17" s="61">
        <v>0</v>
      </c>
      <c r="DGO17" s="61">
        <v>0</v>
      </c>
      <c r="DGP17" s="61">
        <v>0</v>
      </c>
      <c r="DGQ17" s="61">
        <v>0.5</v>
      </c>
      <c r="DGR17" s="61">
        <v>1</v>
      </c>
      <c r="DGS17" s="61">
        <v>0.5</v>
      </c>
      <c r="DGT17" s="61">
        <v>0</v>
      </c>
      <c r="DGU17" s="61">
        <v>0</v>
      </c>
      <c r="DGV17" s="61">
        <v>0</v>
      </c>
      <c r="DGW17" s="61">
        <v>0</v>
      </c>
      <c r="DGX17" s="61">
        <v>0</v>
      </c>
      <c r="DGY17" s="61">
        <v>400</v>
      </c>
      <c r="DGZ17" s="61">
        <v>0</v>
      </c>
      <c r="DHA17" s="61">
        <v>0</v>
      </c>
      <c r="DHB17" s="61">
        <v>1</v>
      </c>
      <c r="DHC17" s="61">
        <v>40</v>
      </c>
      <c r="DHD17" s="61">
        <v>0</v>
      </c>
      <c r="DHE17" s="61">
        <v>30</v>
      </c>
      <c r="DHF17" s="61">
        <v>30</v>
      </c>
      <c r="DHG17" s="61">
        <v>10</v>
      </c>
      <c r="DHH17" s="61">
        <v>10</v>
      </c>
      <c r="DHI17" s="61">
        <v>10</v>
      </c>
      <c r="DHJ17" s="61">
        <v>3</v>
      </c>
      <c r="DHK17" s="61">
        <v>1</v>
      </c>
      <c r="DHL17" s="61">
        <v>10000</v>
      </c>
      <c r="DHM17" s="61">
        <v>0</v>
      </c>
      <c r="DHN17" s="61">
        <v>0</v>
      </c>
      <c r="DHO17" s="61">
        <v>0</v>
      </c>
      <c r="DHP17" s="61">
        <v>0</v>
      </c>
      <c r="DHQ17" s="61">
        <v>1</v>
      </c>
      <c r="DHR17" s="61">
        <v>1</v>
      </c>
      <c r="DHS17" s="61">
        <v>0</v>
      </c>
      <c r="DHT17" s="61">
        <v>0</v>
      </c>
      <c r="DHU17" s="61">
        <v>0.2</v>
      </c>
      <c r="DHV17" s="61">
        <v>0.3</v>
      </c>
      <c r="DHW17" s="61">
        <v>30</v>
      </c>
      <c r="DHX17" s="61">
        <v>60</v>
      </c>
      <c r="DHY17" s="61">
        <v>65</v>
      </c>
      <c r="DHZ17" s="61">
        <v>0</v>
      </c>
      <c r="DIA17" s="61">
        <v>4</v>
      </c>
      <c r="DIB17" s="61">
        <v>4</v>
      </c>
      <c r="DIC17" s="61">
        <v>0.01</v>
      </c>
      <c r="DID17" s="61">
        <v>0.01</v>
      </c>
      <c r="DIE17" s="61">
        <v>0.2</v>
      </c>
      <c r="DIF17" s="61">
        <v>0.2</v>
      </c>
      <c r="DIG17" s="61">
        <v>1</v>
      </c>
      <c r="DIH17" s="61">
        <v>1.1100000000000001</v>
      </c>
      <c r="DII17" s="61">
        <v>1</v>
      </c>
      <c r="DIJ17" s="61">
        <v>1.1100000000000001</v>
      </c>
      <c r="DIK17" s="61">
        <v>1</v>
      </c>
      <c r="DIL17" s="61">
        <v>30</v>
      </c>
      <c r="DIM17" s="61">
        <v>1</v>
      </c>
      <c r="DIN17" s="61">
        <v>2</v>
      </c>
      <c r="DIO17" s="61">
        <v>1</v>
      </c>
      <c r="DIP17" s="61">
        <v>100</v>
      </c>
      <c r="DIQ17" s="61">
        <v>100</v>
      </c>
      <c r="DIR17" s="61">
        <v>10</v>
      </c>
      <c r="DIS17" s="61">
        <v>50</v>
      </c>
      <c r="DIT17" s="61">
        <v>50</v>
      </c>
      <c r="DIU17" s="61">
        <v>0</v>
      </c>
      <c r="DIV17" s="61">
        <v>0.2</v>
      </c>
      <c r="DIW17" s="61">
        <v>0.2</v>
      </c>
      <c r="DIX17" s="61">
        <v>0</v>
      </c>
      <c r="DIY17" s="61">
        <v>0</v>
      </c>
      <c r="DIZ17" s="61">
        <v>0</v>
      </c>
      <c r="DJA17" s="61">
        <v>0</v>
      </c>
      <c r="DJB17" s="61">
        <v>0</v>
      </c>
      <c r="DJC17" s="61">
        <v>0</v>
      </c>
      <c r="DJD17" s="61">
        <v>0</v>
      </c>
      <c r="DJE17" s="61">
        <v>0</v>
      </c>
      <c r="DJF17" s="61">
        <v>0</v>
      </c>
      <c r="DJG17" s="61">
        <v>30</v>
      </c>
      <c r="DJH17" s="61">
        <v>14400</v>
      </c>
      <c r="DJI17" s="61">
        <v>300</v>
      </c>
      <c r="DJJ17" s="61">
        <v>86400</v>
      </c>
      <c r="DJK17" s="61">
        <v>300</v>
      </c>
      <c r="DJL17" s="61">
        <v>1200</v>
      </c>
      <c r="DJM17" s="61">
        <v>5000</v>
      </c>
      <c r="DJN17" s="61">
        <v>-5000</v>
      </c>
      <c r="DJO17" s="61">
        <v>50</v>
      </c>
      <c r="DJP17" s="61">
        <v>0</v>
      </c>
      <c r="DJQ17" s="61">
        <v>0</v>
      </c>
      <c r="DJR17" s="61">
        <v>0</v>
      </c>
      <c r="DJS17" s="61">
        <v>0</v>
      </c>
      <c r="DJT17" s="61">
        <v>0</v>
      </c>
      <c r="DJU17" s="61">
        <v>0</v>
      </c>
      <c r="DJV17" s="61">
        <v>0</v>
      </c>
      <c r="DJW17" s="61">
        <v>0.1</v>
      </c>
      <c r="DJX17" s="61">
        <v>51.5</v>
      </c>
      <c r="DJY17" s="61">
        <v>47.5</v>
      </c>
      <c r="DJZ17" s="61">
        <v>0</v>
      </c>
      <c r="DKA17" s="61">
        <v>1</v>
      </c>
      <c r="DKB17" s="61">
        <v>0</v>
      </c>
      <c r="DKC17" s="61">
        <v>0</v>
      </c>
      <c r="DKD17" s="61">
        <v>0</v>
      </c>
      <c r="DKE17" s="61">
        <v>0</v>
      </c>
      <c r="DKF17" s="61">
        <v>0</v>
      </c>
      <c r="DKG17" s="61">
        <v>0</v>
      </c>
      <c r="DKH17" s="61">
        <v>1</v>
      </c>
      <c r="DKI17" s="61">
        <v>1</v>
      </c>
      <c r="DKJ17" s="61">
        <v>1400</v>
      </c>
      <c r="DKK17" s="61">
        <v>0</v>
      </c>
      <c r="DKL17" s="61">
        <v>1</v>
      </c>
      <c r="DKM17" s="61">
        <v>0</v>
      </c>
      <c r="DKN17" s="61">
        <v>0</v>
      </c>
      <c r="DKO17" s="61">
        <v>300</v>
      </c>
      <c r="DKP17" s="61">
        <v>30</v>
      </c>
      <c r="DKQ17" s="61">
        <v>8</v>
      </c>
      <c r="DKR17" s="61">
        <v>1</v>
      </c>
      <c r="DKS17" s="61">
        <v>115</v>
      </c>
      <c r="DKT17" s="61">
        <v>85</v>
      </c>
      <c r="DKU17" s="61">
        <v>35</v>
      </c>
      <c r="DKV17" s="61">
        <v>10</v>
      </c>
      <c r="DKW17" s="61">
        <v>0</v>
      </c>
      <c r="DKX17" s="61">
        <v>0</v>
      </c>
      <c r="DKY17" s="61">
        <v>1</v>
      </c>
      <c r="DKZ17" s="61">
        <v>-0.2</v>
      </c>
      <c r="DLA17" s="61">
        <v>50</v>
      </c>
      <c r="DLB17" s="61">
        <v>110</v>
      </c>
      <c r="DLC17" s="61">
        <v>80</v>
      </c>
      <c r="DLD17" s="61">
        <v>1</v>
      </c>
      <c r="DLE17" s="61">
        <v>0</v>
      </c>
      <c r="DLF17" s="61">
        <v>241</v>
      </c>
      <c r="DLG17" s="61">
        <v>200</v>
      </c>
      <c r="DLH17" s="61">
        <v>1</v>
      </c>
      <c r="DLI17" s="61">
        <v>99.36</v>
      </c>
      <c r="DLJ17" s="61">
        <v>10</v>
      </c>
      <c r="DLK17" s="61">
        <v>2</v>
      </c>
      <c r="DLL17" s="61">
        <v>0.8</v>
      </c>
      <c r="DLM17" s="61">
        <v>3</v>
      </c>
      <c r="DLN17" s="61">
        <v>4</v>
      </c>
      <c r="DLO17" s="61">
        <v>10</v>
      </c>
      <c r="DLP17" s="61">
        <v>0.5</v>
      </c>
      <c r="DLQ17" s="61">
        <v>4</v>
      </c>
      <c r="DLR17" s="61">
        <v>10000</v>
      </c>
      <c r="DLS17" s="61">
        <v>40</v>
      </c>
      <c r="DLT17" s="61">
        <v>40</v>
      </c>
      <c r="DLU17" s="61">
        <v>5</v>
      </c>
      <c r="DLV17" s="61">
        <v>10000</v>
      </c>
      <c r="DLW17" s="61">
        <v>0</v>
      </c>
      <c r="DLX17" s="61">
        <v>0</v>
      </c>
      <c r="DLY17" s="61">
        <v>0</v>
      </c>
      <c r="DLZ17" s="61">
        <v>0</v>
      </c>
      <c r="DMA17" s="61">
        <v>10000</v>
      </c>
      <c r="DMB17" s="61">
        <v>120</v>
      </c>
      <c r="DMC17" s="61">
        <v>88</v>
      </c>
      <c r="DMD17" s="61">
        <v>45</v>
      </c>
      <c r="DME17" s="61">
        <v>1</v>
      </c>
      <c r="DMF17" s="61">
        <v>10</v>
      </c>
      <c r="DMG17" s="61">
        <v>0</v>
      </c>
      <c r="DMH17" s="61">
        <v>0</v>
      </c>
      <c r="DMI17" s="61">
        <v>0</v>
      </c>
      <c r="DMJ17" s="61">
        <v>-0.2</v>
      </c>
      <c r="DMK17" s="61">
        <v>50</v>
      </c>
      <c r="DML17" s="61">
        <v>110</v>
      </c>
      <c r="DMM17" s="61">
        <v>60</v>
      </c>
      <c r="DMN17" s="61">
        <v>1</v>
      </c>
      <c r="DMO17" s="61">
        <v>0</v>
      </c>
      <c r="DMP17" s="61">
        <v>241</v>
      </c>
      <c r="DMQ17" s="61">
        <v>200</v>
      </c>
      <c r="DMR17" s="61">
        <v>1</v>
      </c>
      <c r="DMS17" s="61">
        <v>100</v>
      </c>
      <c r="DMT17" s="61">
        <v>100</v>
      </c>
      <c r="DMU17" s="61">
        <v>10</v>
      </c>
      <c r="DMV17" s="61">
        <v>2</v>
      </c>
      <c r="DMW17" s="61">
        <v>0.8</v>
      </c>
      <c r="DMX17" s="61">
        <v>3</v>
      </c>
      <c r="DMY17" s="61">
        <v>4</v>
      </c>
      <c r="DMZ17" s="61">
        <v>10</v>
      </c>
      <c r="DNA17" s="61">
        <v>0.5</v>
      </c>
      <c r="DNB17" s="61">
        <v>4</v>
      </c>
      <c r="DNC17" s="61">
        <v>10000</v>
      </c>
      <c r="DND17" s="61">
        <v>40</v>
      </c>
      <c r="DNE17" s="61">
        <v>40</v>
      </c>
      <c r="DNF17" s="61">
        <v>5</v>
      </c>
      <c r="DNG17" s="61">
        <v>10000</v>
      </c>
      <c r="DNH17" s="61">
        <v>0</v>
      </c>
      <c r="DNI17" s="61">
        <v>0</v>
      </c>
      <c r="DNJ17" s="61">
        <v>0</v>
      </c>
      <c r="DNK17" s="61">
        <v>0</v>
      </c>
      <c r="DNL17" s="61">
        <v>10000</v>
      </c>
      <c r="DNM17" s="61">
        <v>120</v>
      </c>
      <c r="DNN17" s="61">
        <v>88</v>
      </c>
      <c r="DNO17" s="61">
        <v>45</v>
      </c>
      <c r="DNP17" s="61">
        <v>0</v>
      </c>
      <c r="DNQ17" s="61">
        <v>0</v>
      </c>
      <c r="DNR17" s="61">
        <v>0</v>
      </c>
      <c r="DNS17" s="61">
        <v>0</v>
      </c>
      <c r="DNT17" s="61">
        <v>0</v>
      </c>
      <c r="DNU17" s="61">
        <v>0</v>
      </c>
      <c r="DNV17" s="61">
        <v>1</v>
      </c>
      <c r="DNW17" s="61">
        <v>1</v>
      </c>
      <c r="DNX17" s="61">
        <v>1</v>
      </c>
      <c r="DNY17" s="61">
        <v>2</v>
      </c>
      <c r="DNZ17" s="61">
        <v>6</v>
      </c>
      <c r="DOA17" s="61">
        <v>0</v>
      </c>
      <c r="DOB17" s="61">
        <v>6000</v>
      </c>
      <c r="DOC17" s="61">
        <v>0</v>
      </c>
      <c r="DOD17" s="61">
        <v>100</v>
      </c>
      <c r="DOE17" s="61">
        <v>50</v>
      </c>
      <c r="DOF17" s="61">
        <v>75</v>
      </c>
      <c r="DOG17" s="61">
        <v>500</v>
      </c>
      <c r="DOH17" s="61">
        <v>100</v>
      </c>
      <c r="DOI17" s="61">
        <v>460</v>
      </c>
      <c r="DOJ17" s="61">
        <v>0</v>
      </c>
      <c r="DOK17" s="61">
        <v>0</v>
      </c>
      <c r="DOL17" s="61">
        <v>0</v>
      </c>
      <c r="DOM17" s="61">
        <v>0</v>
      </c>
      <c r="DON17" s="61">
        <v>0</v>
      </c>
      <c r="DOO17" s="61">
        <v>0</v>
      </c>
      <c r="DOP17" s="61">
        <v>0</v>
      </c>
      <c r="DOQ17" s="61">
        <v>0</v>
      </c>
      <c r="DOR17" s="61">
        <v>0</v>
      </c>
      <c r="DOS17" s="61">
        <v>0</v>
      </c>
      <c r="DOT17" s="61">
        <v>5</v>
      </c>
      <c r="DOU17" s="61">
        <v>40</v>
      </c>
      <c r="DOV17" s="61">
        <v>20</v>
      </c>
      <c r="DOW17" s="61">
        <v>40</v>
      </c>
      <c r="DOX17" s="61">
        <v>505</v>
      </c>
      <c r="DOY17" s="61">
        <v>505</v>
      </c>
      <c r="DOZ17" s="61">
        <v>300</v>
      </c>
      <c r="DPA17" s="61">
        <v>30</v>
      </c>
      <c r="DPB17" s="61">
        <v>120</v>
      </c>
      <c r="DPC17" s="61">
        <v>0</v>
      </c>
      <c r="DPE17" s="61">
        <v>0</v>
      </c>
      <c r="DPF17" s="61">
        <v>0</v>
      </c>
      <c r="DPG17" s="61">
        <v>0</v>
      </c>
      <c r="DPH17" s="61">
        <v>1</v>
      </c>
      <c r="DPI17" s="61">
        <v>1</v>
      </c>
      <c r="DPJ17" s="61">
        <v>0</v>
      </c>
      <c r="DPK17" s="61">
        <v>0</v>
      </c>
      <c r="DPM17" s="61">
        <v>0</v>
      </c>
      <c r="DPO17" s="61">
        <v>0</v>
      </c>
      <c r="DPS17" s="61">
        <v>1</v>
      </c>
      <c r="DPT17" s="61">
        <v>1</v>
      </c>
      <c r="DPX17" s="61">
        <v>1</v>
      </c>
      <c r="DPY17" s="61">
        <v>1</v>
      </c>
      <c r="DPZ17" s="61">
        <v>0</v>
      </c>
      <c r="DQA17" s="61">
        <v>1</v>
      </c>
      <c r="DQC17" s="61">
        <v>1</v>
      </c>
      <c r="DQD17" s="61">
        <v>1</v>
      </c>
      <c r="DQE17" s="61">
        <v>1</v>
      </c>
      <c r="DQG17" s="61">
        <v>1</v>
      </c>
      <c r="DQH17" s="61">
        <v>1</v>
      </c>
      <c r="DQQ17" s="61">
        <v>0</v>
      </c>
      <c r="DQR17" s="61">
        <v>1</v>
      </c>
      <c r="DQT17" s="61">
        <v>0</v>
      </c>
      <c r="DQU17" s="61">
        <v>0</v>
      </c>
      <c r="DQX17" s="61">
        <v>1</v>
      </c>
      <c r="DQZ17" s="61">
        <v>0</v>
      </c>
      <c r="DRA17" s="61">
        <v>1</v>
      </c>
      <c r="DRB17" s="61">
        <v>1</v>
      </c>
      <c r="DRC17" s="61">
        <v>0</v>
      </c>
      <c r="DRE17" s="61">
        <v>0</v>
      </c>
      <c r="DRF17" s="61">
        <v>0</v>
      </c>
      <c r="DRG17" s="61">
        <v>0</v>
      </c>
      <c r="DRH17" s="61">
        <v>0</v>
      </c>
      <c r="DRJ17" s="61">
        <v>0</v>
      </c>
      <c r="DRN17" s="61">
        <v>12.5</v>
      </c>
      <c r="DRP17" s="61">
        <v>620</v>
      </c>
      <c r="DRU17" s="61">
        <v>11</v>
      </c>
      <c r="DRV17" s="61">
        <v>0</v>
      </c>
      <c r="DRW17" s="61">
        <v>300</v>
      </c>
      <c r="DRY17" s="61">
        <v>1</v>
      </c>
      <c r="DRZ17" s="61">
        <v>1</v>
      </c>
      <c r="DSA17" s="61">
        <v>1</v>
      </c>
      <c r="DSK17" s="61">
        <v>0</v>
      </c>
      <c r="DSL17" s="61">
        <v>0.2</v>
      </c>
      <c r="DSM17" s="61">
        <v>0.1</v>
      </c>
      <c r="DSN17" s="61">
        <v>0.01</v>
      </c>
      <c r="DSO17" s="61">
        <v>3.3</v>
      </c>
      <c r="DSP17" s="61">
        <v>80</v>
      </c>
      <c r="DSQ17" s="61">
        <v>0</v>
      </c>
      <c r="DSR17" s="61">
        <v>1</v>
      </c>
      <c r="DSS17" s="61">
        <v>7</v>
      </c>
      <c r="DST17" s="61">
        <v>100</v>
      </c>
      <c r="DSU17" s="61">
        <v>0</v>
      </c>
      <c r="DSV17" s="61">
        <v>1</v>
      </c>
      <c r="DSW17" s="61">
        <v>1</v>
      </c>
      <c r="DSX17" s="61">
        <v>1</v>
      </c>
      <c r="DSY17" s="61">
        <v>1</v>
      </c>
      <c r="DSZ17" s="61">
        <v>1</v>
      </c>
      <c r="DTA17" s="61">
        <v>0</v>
      </c>
      <c r="DTB17" s="61">
        <v>0</v>
      </c>
      <c r="DTC17" s="61">
        <v>90</v>
      </c>
      <c r="DTD17" s="61">
        <v>40</v>
      </c>
      <c r="DTE17" s="61">
        <v>0</v>
      </c>
      <c r="DTF17" s="61">
        <v>100</v>
      </c>
      <c r="DTG17" s="61">
        <v>10</v>
      </c>
      <c r="DTH17" s="61">
        <v>0</v>
      </c>
      <c r="DTI17" s="61">
        <v>0</v>
      </c>
      <c r="DTJ17" s="61">
        <v>-5</v>
      </c>
      <c r="DTK17" s="61">
        <v>15</v>
      </c>
      <c r="DTL17" s="61">
        <v>80</v>
      </c>
      <c r="DTM17" s="61">
        <v>100</v>
      </c>
      <c r="DTN17" s="61">
        <v>100</v>
      </c>
      <c r="DTO17" s="61">
        <v>0</v>
      </c>
      <c r="DTP17" s="61">
        <v>0</v>
      </c>
      <c r="DTQ17" s="61">
        <v>100</v>
      </c>
      <c r="DTR17" s="61">
        <v>-100</v>
      </c>
      <c r="DTS17" s="61">
        <v>0</v>
      </c>
      <c r="DTT17" s="61">
        <v>10</v>
      </c>
      <c r="DTU17" s="61">
        <v>0</v>
      </c>
      <c r="DTV17" s="61">
        <v>0</v>
      </c>
      <c r="DTW17" s="61">
        <v>0</v>
      </c>
      <c r="DTX17" s="61">
        <v>0</v>
      </c>
      <c r="DTY17" s="61">
        <v>10</v>
      </c>
      <c r="DTZ17" s="61">
        <v>0</v>
      </c>
      <c r="DUA17" s="61">
        <v>0</v>
      </c>
      <c r="DUB17" s="61">
        <v>0</v>
      </c>
      <c r="DUC17" s="61">
        <v>0</v>
      </c>
      <c r="DUD17" s="61">
        <v>10</v>
      </c>
      <c r="DUE17" s="61">
        <v>0</v>
      </c>
      <c r="DUF17" s="61">
        <v>0</v>
      </c>
      <c r="DUG17" s="61">
        <v>0</v>
      </c>
      <c r="DUH17" s="61">
        <v>1</v>
      </c>
      <c r="DUI17" s="61">
        <v>45</v>
      </c>
      <c r="DUJ17" s="61">
        <v>30</v>
      </c>
      <c r="DUK17" s="61">
        <v>0</v>
      </c>
      <c r="DUL17" s="61">
        <v>0</v>
      </c>
      <c r="DUM17" s="61">
        <v>9600</v>
      </c>
      <c r="DUN17" s="61">
        <v>2</v>
      </c>
      <c r="DUO17" s="61">
        <v>11</v>
      </c>
      <c r="DUP17" s="61">
        <v>111</v>
      </c>
      <c r="DUQ17" s="61">
        <v>11</v>
      </c>
      <c r="DUR17" s="61">
        <v>1</v>
      </c>
      <c r="DUS17" s="61">
        <v>9600</v>
      </c>
      <c r="DUT17" s="61">
        <v>2</v>
      </c>
      <c r="DUU17" s="61">
        <v>12</v>
      </c>
      <c r="DUV17" s="61">
        <v>112</v>
      </c>
      <c r="DUW17" s="61">
        <v>12</v>
      </c>
      <c r="DUX17" s="61">
        <v>1</v>
      </c>
      <c r="DUY17" s="61">
        <v>192</v>
      </c>
      <c r="DUZ17" s="61">
        <v>200</v>
      </c>
      <c r="DVA17" s="61">
        <v>168</v>
      </c>
      <c r="DVB17" s="61">
        <v>75</v>
      </c>
      <c r="DVC17" s="61">
        <v>502</v>
      </c>
      <c r="DVD17" s="61">
        <v>1</v>
      </c>
      <c r="DVE17" s="61">
        <v>255</v>
      </c>
      <c r="DVF17" s="61">
        <v>0</v>
      </c>
      <c r="DVG17" s="61">
        <v>255</v>
      </c>
      <c r="DVH17" s="61">
        <v>255</v>
      </c>
      <c r="DVI17" s="61">
        <v>1</v>
      </c>
      <c r="DVJ17" s="61">
        <v>0</v>
      </c>
      <c r="DVK17" s="61">
        <v>1</v>
      </c>
      <c r="DVL17" s="61">
        <v>0</v>
      </c>
      <c r="DVM17" s="61">
        <v>0</v>
      </c>
      <c r="DVN17" s="61">
        <v>0</v>
      </c>
      <c r="DVO17" s="61">
        <v>1</v>
      </c>
      <c r="DVP17" s="61">
        <v>0</v>
      </c>
      <c r="DVQ17" s="61">
        <v>0</v>
      </c>
      <c r="DVR17" s="61">
        <v>0</v>
      </c>
      <c r="DVS17" s="61">
        <v>0</v>
      </c>
      <c r="DVT17" s="61">
        <v>1</v>
      </c>
      <c r="DVU17" s="61">
        <v>65</v>
      </c>
      <c r="DVV17" s="61">
        <v>4</v>
      </c>
      <c r="DVW17" s="61">
        <v>0</v>
      </c>
      <c r="DVX17" s="61">
        <v>0</v>
      </c>
      <c r="DVY17" s="61">
        <v>0</v>
      </c>
      <c r="DVZ17" s="61">
        <v>-4.5</v>
      </c>
      <c r="DWA17" s="61">
        <v>10</v>
      </c>
      <c r="DWB17" s="61">
        <v>1</v>
      </c>
      <c r="DWC17" s="61">
        <v>20</v>
      </c>
      <c r="DWD17" s="61">
        <v>15</v>
      </c>
      <c r="DWE17" s="61">
        <v>0</v>
      </c>
      <c r="DWF17" s="61">
        <v>2</v>
      </c>
      <c r="DWG17" s="61">
        <v>1</v>
      </c>
      <c r="DWH17" s="61">
        <v>1.82</v>
      </c>
      <c r="DWI17" s="61">
        <v>0.6</v>
      </c>
      <c r="DWJ17" s="61">
        <v>0.6</v>
      </c>
      <c r="DWK17" s="61">
        <v>1</v>
      </c>
      <c r="DWL17" s="61">
        <v>0</v>
      </c>
      <c r="DWM17" s="61">
        <v>300</v>
      </c>
      <c r="DWN17" s="61">
        <v>0</v>
      </c>
      <c r="DWO17" s="61">
        <v>300</v>
      </c>
      <c r="DWP17" s="61">
        <v>0</v>
      </c>
      <c r="DWQ17" s="61">
        <v>300</v>
      </c>
      <c r="DWR17" s="61">
        <v>0</v>
      </c>
      <c r="DWS17" s="61">
        <v>300</v>
      </c>
      <c r="DWT17" s="61">
        <v>0</v>
      </c>
      <c r="DWU17" s="61">
        <v>1</v>
      </c>
      <c r="DWV17" s="61">
        <v>0.1</v>
      </c>
      <c r="DWW17" s="61">
        <v>100</v>
      </c>
      <c r="DWX17" s="61">
        <v>0</v>
      </c>
      <c r="DWY17" s="61">
        <v>0</v>
      </c>
      <c r="DWZ17" s="61">
        <v>1</v>
      </c>
      <c r="DXA17" s="61">
        <v>0.1</v>
      </c>
      <c r="DXB17" s="61">
        <v>100</v>
      </c>
      <c r="DXC17" s="61">
        <v>0</v>
      </c>
      <c r="DXD17" s="61">
        <v>0</v>
      </c>
      <c r="DXE17" s="61">
        <v>1</v>
      </c>
      <c r="DXF17" s="61">
        <v>0.1</v>
      </c>
      <c r="DXG17" s="61">
        <v>100</v>
      </c>
      <c r="DXH17" s="61">
        <v>0</v>
      </c>
      <c r="DXI17" s="61">
        <v>0</v>
      </c>
      <c r="DXJ17" s="61">
        <v>1</v>
      </c>
      <c r="DXK17" s="61">
        <v>0.1</v>
      </c>
      <c r="DXL17" s="61">
        <v>100</v>
      </c>
      <c r="DXM17" s="61">
        <v>0</v>
      </c>
      <c r="DXN17" s="61">
        <v>560</v>
      </c>
      <c r="DXO17" s="61">
        <v>560</v>
      </c>
      <c r="DXP17" s="61">
        <v>560</v>
      </c>
      <c r="DXQ17" s="61">
        <v>560</v>
      </c>
      <c r="DXR17" s="61">
        <v>20</v>
      </c>
      <c r="DXS17" s="61">
        <v>3</v>
      </c>
      <c r="DXT17" s="61">
        <v>0</v>
      </c>
      <c r="DXU17" s="61">
        <v>0</v>
      </c>
      <c r="DXV17" s="61">
        <v>0</v>
      </c>
      <c r="DXW17" s="61">
        <v>0</v>
      </c>
      <c r="DXX17" s="61">
        <v>15</v>
      </c>
      <c r="DXY17" s="61">
        <v>30</v>
      </c>
      <c r="DXZ17" s="61">
        <v>0.01</v>
      </c>
      <c r="DYA17" s="61">
        <v>0.4</v>
      </c>
      <c r="DYB17" s="61">
        <v>0</v>
      </c>
      <c r="DYC17" s="61">
        <v>60</v>
      </c>
      <c r="DYD17" s="61">
        <v>30</v>
      </c>
      <c r="DYE17" s="61">
        <v>0</v>
      </c>
      <c r="DYF17" s="61">
        <v>0</v>
      </c>
      <c r="DYG17" s="61">
        <v>0</v>
      </c>
      <c r="DYH17" s="61">
        <v>0</v>
      </c>
      <c r="DYI17" s="61">
        <v>1200</v>
      </c>
      <c r="DYJ17" s="61">
        <v>1400</v>
      </c>
      <c r="DYK17" s="61">
        <v>0</v>
      </c>
      <c r="DYL17" s="61">
        <v>0.5</v>
      </c>
      <c r="DYM17" s="61">
        <v>385</v>
      </c>
      <c r="DYN17" s="61">
        <v>0</v>
      </c>
      <c r="DYO17" s="61">
        <v>0</v>
      </c>
      <c r="DYP17" s="61">
        <v>1000</v>
      </c>
      <c r="DYQ17" s="61">
        <v>1</v>
      </c>
      <c r="DYR17" s="61">
        <v>2</v>
      </c>
      <c r="DYS17" s="61">
        <v>0</v>
      </c>
      <c r="DYT17" s="61">
        <v>0.1</v>
      </c>
      <c r="DYU17" s="61">
        <v>30</v>
      </c>
      <c r="DYV17" s="61">
        <v>12.5</v>
      </c>
      <c r="DYW17" s="61">
        <v>0.2</v>
      </c>
      <c r="DYX17" s="61">
        <v>0.05</v>
      </c>
      <c r="DYY17" s="61">
        <v>2.2000000000000002</v>
      </c>
      <c r="DYZ17" s="61">
        <v>12.5</v>
      </c>
      <c r="DZA17" s="61">
        <v>0</v>
      </c>
      <c r="DZB17" s="61">
        <v>12</v>
      </c>
      <c r="DZC17" s="61">
        <v>0</v>
      </c>
      <c r="DZD17" s="61">
        <v>0</v>
      </c>
      <c r="DZE17" s="61">
        <v>1</v>
      </c>
      <c r="DZF17" s="61">
        <v>0</v>
      </c>
      <c r="DZG17" s="61">
        <v>1</v>
      </c>
      <c r="DZH17" s="61">
        <v>1</v>
      </c>
      <c r="DZI17" s="61">
        <v>1</v>
      </c>
      <c r="DZJ17" s="61">
        <v>1</v>
      </c>
      <c r="DZK17" s="61">
        <v>1.2</v>
      </c>
      <c r="DZL17" s="61">
        <v>0.1</v>
      </c>
      <c r="DZM17" s="61">
        <v>300</v>
      </c>
      <c r="DZN17" s="61">
        <v>300</v>
      </c>
      <c r="DZO17" s="61">
        <v>300</v>
      </c>
      <c r="DZP17" s="61">
        <v>300</v>
      </c>
      <c r="DZQ17" s="61">
        <v>0</v>
      </c>
      <c r="DZR17" s="61">
        <v>50</v>
      </c>
      <c r="DZS17" s="61">
        <v>50</v>
      </c>
      <c r="DZT17" s="61">
        <v>50</v>
      </c>
      <c r="DZU17" s="61">
        <v>50</v>
      </c>
      <c r="DZV17" s="61">
        <v>50</v>
      </c>
      <c r="DZW17" s="61">
        <v>120</v>
      </c>
      <c r="DZX17" s="61">
        <v>0</v>
      </c>
      <c r="DZY17" s="61">
        <v>5.0000000000000001E-4</v>
      </c>
      <c r="DZZ17" s="61">
        <v>5.0000000000000001E-4</v>
      </c>
      <c r="EAA17" s="61">
        <v>0</v>
      </c>
      <c r="EAB17" s="61">
        <v>80</v>
      </c>
      <c r="EAC17" s="61">
        <v>80</v>
      </c>
      <c r="EAD17" s="61">
        <v>0</v>
      </c>
      <c r="EAE17" s="61">
        <v>0</v>
      </c>
      <c r="EAF17" s="61">
        <v>0</v>
      </c>
      <c r="EAG17" s="61">
        <v>0</v>
      </c>
      <c r="EAH17" s="61">
        <v>1</v>
      </c>
      <c r="EAI17" s="61">
        <v>0</v>
      </c>
      <c r="EAJ17" s="61">
        <v>0</v>
      </c>
      <c r="EAK17" s="61">
        <v>0</v>
      </c>
      <c r="EAL17" s="61">
        <v>0</v>
      </c>
      <c r="EAM17" s="61">
        <v>100</v>
      </c>
      <c r="EAN17" s="61">
        <v>0</v>
      </c>
      <c r="EAO17" s="61">
        <v>0.15</v>
      </c>
      <c r="EAP17" s="61">
        <v>1</v>
      </c>
      <c r="EAQ17" s="61">
        <v>25</v>
      </c>
      <c r="EAR17" s="61">
        <v>3</v>
      </c>
      <c r="EAS17" s="61">
        <v>100</v>
      </c>
      <c r="EAT17" s="61">
        <v>0</v>
      </c>
      <c r="EAU17" s="61">
        <v>8</v>
      </c>
      <c r="EAV17" s="61">
        <v>0</v>
      </c>
      <c r="EAW17" s="61">
        <v>0.5</v>
      </c>
      <c r="EAX17" s="61">
        <v>1</v>
      </c>
      <c r="EAY17" s="61">
        <v>4</v>
      </c>
      <c r="EAZ17" s="61">
        <v>50</v>
      </c>
      <c r="EBA17" s="61">
        <v>0</v>
      </c>
      <c r="EBB17" s="61">
        <v>25</v>
      </c>
      <c r="EBC17" s="61">
        <v>10</v>
      </c>
      <c r="EBD17" s="61">
        <v>250</v>
      </c>
      <c r="EBE17" s="61">
        <v>1</v>
      </c>
      <c r="EBF17" s="61">
        <v>0.1</v>
      </c>
      <c r="EBG17" s="61">
        <v>0.1</v>
      </c>
      <c r="EBH17" s="61">
        <v>1</v>
      </c>
      <c r="EBI17" s="61">
        <v>2</v>
      </c>
      <c r="EBJ17" s="61">
        <v>0.1</v>
      </c>
      <c r="EBK17" s="61">
        <v>1</v>
      </c>
      <c r="EBL17" s="61">
        <v>10</v>
      </c>
      <c r="EBM17" s="61">
        <v>0.1</v>
      </c>
      <c r="EBN17" s="61">
        <v>1</v>
      </c>
      <c r="EBO17" s="61">
        <v>10</v>
      </c>
      <c r="EBP17" s="61">
        <v>0.1</v>
      </c>
      <c r="EBQ17" s="61">
        <v>1</v>
      </c>
      <c r="EBR17" s="61">
        <v>1</v>
      </c>
      <c r="EBS17" s="61">
        <v>1</v>
      </c>
      <c r="EBT17" s="61">
        <v>4000</v>
      </c>
      <c r="EBU17" s="61">
        <v>2000</v>
      </c>
      <c r="EBV17" s="61">
        <v>20000</v>
      </c>
      <c r="EBW17" s="61">
        <v>10000</v>
      </c>
      <c r="EBX17" s="61">
        <v>3356</v>
      </c>
      <c r="EBY17" s="61">
        <v>1678</v>
      </c>
      <c r="EBZ17" s="61">
        <v>8</v>
      </c>
      <c r="ECA17" s="61">
        <v>4</v>
      </c>
      <c r="ECB17" s="61">
        <v>2</v>
      </c>
      <c r="ECC17" s="61">
        <v>1</v>
      </c>
      <c r="ECD17" s="61">
        <v>30</v>
      </c>
      <c r="ECE17" s="61">
        <v>150</v>
      </c>
      <c r="ECF17" s="61">
        <v>20</v>
      </c>
      <c r="ECG17" s="61">
        <v>120</v>
      </c>
      <c r="ECH17" s="61">
        <v>0</v>
      </c>
      <c r="ECI17" s="61">
        <v>1</v>
      </c>
      <c r="ECJ17" s="61">
        <v>1</v>
      </c>
      <c r="ECK17" s="61">
        <v>1</v>
      </c>
      <c r="ECL17" s="61">
        <v>1</v>
      </c>
      <c r="ECM17" s="61">
        <v>1</v>
      </c>
      <c r="ECN17" s="61">
        <v>0</v>
      </c>
      <c r="ECO17" s="61">
        <v>0</v>
      </c>
      <c r="ECP17" s="61">
        <v>1</v>
      </c>
      <c r="ECQ17" s="61">
        <v>0</v>
      </c>
      <c r="ECR17" s="61">
        <v>0</v>
      </c>
      <c r="ECS17" s="61">
        <v>0</v>
      </c>
      <c r="ECT17" s="61">
        <v>0</v>
      </c>
      <c r="ECU17" s="61">
        <v>0</v>
      </c>
      <c r="ECV17" s="61">
        <v>0</v>
      </c>
      <c r="ECW17" s="61">
        <v>0</v>
      </c>
      <c r="ECX17" s="61">
        <v>0</v>
      </c>
      <c r="ECY17" s="61">
        <v>0</v>
      </c>
      <c r="ECZ17" s="61">
        <v>0</v>
      </c>
      <c r="EDA17" s="61">
        <v>0</v>
      </c>
      <c r="EDB17" s="61">
        <v>60</v>
      </c>
      <c r="EDC17" s="61">
        <v>60</v>
      </c>
      <c r="EDD17" s="61">
        <v>0</v>
      </c>
      <c r="EDE17" s="61">
        <v>200</v>
      </c>
      <c r="EDF17" s="61">
        <v>2</v>
      </c>
      <c r="EDG17" s="61">
        <v>0</v>
      </c>
      <c r="EDH17" s="61">
        <v>200</v>
      </c>
      <c r="EDI17" s="61">
        <v>200</v>
      </c>
      <c r="EDJ17" s="61">
        <v>200</v>
      </c>
      <c r="EDK17" s="61">
        <v>2</v>
      </c>
      <c r="EDL17" s="61">
        <v>200</v>
      </c>
      <c r="EDM17" s="61">
        <v>1</v>
      </c>
      <c r="EDN17" s="61">
        <v>5</v>
      </c>
      <c r="EDO17" s="61">
        <v>5</v>
      </c>
      <c r="EDP17" s="61">
        <v>1000</v>
      </c>
      <c r="EDQ17" s="61">
        <v>1000</v>
      </c>
      <c r="EDR17" s="61">
        <v>5</v>
      </c>
      <c r="EDS17" s="61">
        <v>5</v>
      </c>
      <c r="EDT17" s="61">
        <v>1000</v>
      </c>
      <c r="EDU17" s="61">
        <v>1000</v>
      </c>
      <c r="EDV17" s="61">
        <v>250</v>
      </c>
      <c r="EDW17" s="61">
        <v>100</v>
      </c>
      <c r="EEH17" s="61">
        <v>0</v>
      </c>
      <c r="EEI17" s="61">
        <v>0</v>
      </c>
      <c r="EEJ17" s="61">
        <v>0</v>
      </c>
      <c r="EEK17" s="61">
        <v>0</v>
      </c>
      <c r="EEL17" s="61">
        <v>0</v>
      </c>
      <c r="EEM17" s="61">
        <v>0</v>
      </c>
      <c r="EEN17" s="61">
        <v>48</v>
      </c>
      <c r="EEO17" s="61">
        <v>20</v>
      </c>
      <c r="EEQ17" s="61">
        <v>180</v>
      </c>
      <c r="EER17" s="61">
        <v>360</v>
      </c>
      <c r="EES17" s="61">
        <v>720</v>
      </c>
      <c r="EET17" s="61">
        <v>700</v>
      </c>
      <c r="EEU17" s="61">
        <v>630</v>
      </c>
      <c r="EEV17" s="61">
        <v>630</v>
      </c>
      <c r="EEW17" s="61">
        <v>625</v>
      </c>
      <c r="EEX17" s="61">
        <v>20</v>
      </c>
      <c r="EEY17" s="61">
        <v>40</v>
      </c>
      <c r="EEZ17" s="61">
        <v>0</v>
      </c>
      <c r="EFA17" s="61">
        <v>0</v>
      </c>
      <c r="EFB17" s="61">
        <v>20</v>
      </c>
      <c r="EFC17" s="61">
        <v>20</v>
      </c>
      <c r="EFD17" s="61">
        <v>720</v>
      </c>
      <c r="EFE17" s="61">
        <v>0</v>
      </c>
      <c r="EFF17" s="61">
        <v>0</v>
      </c>
      <c r="EFG17" s="61">
        <v>600</v>
      </c>
      <c r="EFH17" s="61">
        <v>3600</v>
      </c>
      <c r="EFI17" s="61">
        <v>210</v>
      </c>
      <c r="EFJ17" s="61">
        <v>0</v>
      </c>
      <c r="EFK17" s="61">
        <v>0</v>
      </c>
      <c r="EFL17" s="61">
        <v>0</v>
      </c>
      <c r="EFM17" s="61">
        <v>0</v>
      </c>
      <c r="EFN17" s="61">
        <v>0</v>
      </c>
      <c r="EFO17" s="61">
        <v>0</v>
      </c>
      <c r="EFP17" s="61">
        <v>0</v>
      </c>
      <c r="EFQ17" s="61">
        <v>0</v>
      </c>
      <c r="EIF17" s="61">
        <v>0</v>
      </c>
      <c r="EIG17" s="61">
        <v>0</v>
      </c>
      <c r="EIH17" s="61">
        <v>0</v>
      </c>
      <c r="EII17" s="61">
        <v>0</v>
      </c>
      <c r="EIN17" s="61">
        <v>0</v>
      </c>
      <c r="EIO17" s="61">
        <v>0</v>
      </c>
      <c r="EIP17" s="61">
        <v>1200</v>
      </c>
      <c r="EIQ17" s="61">
        <v>1000</v>
      </c>
      <c r="EIU17" s="61">
        <v>1000</v>
      </c>
      <c r="EJA17" s="61">
        <v>5</v>
      </c>
      <c r="EJB17" s="61">
        <v>250</v>
      </c>
      <c r="EJC17" s="61">
        <v>250</v>
      </c>
      <c r="EJF17" s="61">
        <v>100</v>
      </c>
      <c r="EJG17" s="61">
        <v>50</v>
      </c>
      <c r="EJH17" s="61">
        <v>1000</v>
      </c>
      <c r="EJI17" s="61">
        <v>680</v>
      </c>
      <c r="EJJ17" s="61">
        <v>640</v>
      </c>
      <c r="EJK17" s="61">
        <v>5</v>
      </c>
      <c r="EJL17" s="61">
        <v>650</v>
      </c>
      <c r="EJM17" s="61">
        <v>5</v>
      </c>
      <c r="EJN17" s="61">
        <v>650</v>
      </c>
      <c r="EJO17" s="61">
        <v>640</v>
      </c>
      <c r="EJP17" s="61">
        <v>5</v>
      </c>
      <c r="EJQ17" s="61">
        <v>650</v>
      </c>
      <c r="EJR17" s="61">
        <v>5</v>
      </c>
      <c r="EJS17" s="61">
        <v>1000</v>
      </c>
      <c r="EJT17" s="61">
        <v>5</v>
      </c>
      <c r="EJU17" s="61">
        <v>15</v>
      </c>
      <c r="EJV17" s="61">
        <v>300</v>
      </c>
      <c r="EJW17" s="61">
        <v>20</v>
      </c>
      <c r="EJX17" s="61">
        <v>50</v>
      </c>
      <c r="EJY17" s="61">
        <v>650</v>
      </c>
      <c r="EJZ17" s="61">
        <v>5</v>
      </c>
      <c r="EKA17" s="61">
        <v>200</v>
      </c>
      <c r="EKB17" s="61">
        <v>5</v>
      </c>
      <c r="EKC17" s="61">
        <v>1000</v>
      </c>
      <c r="EKD17" s="61">
        <v>225</v>
      </c>
      <c r="EKE17" s="61">
        <v>0</v>
      </c>
      <c r="EKF17" s="61">
        <v>0</v>
      </c>
      <c r="EKG17" s="61">
        <v>1</v>
      </c>
      <c r="EKH17" s="61">
        <v>0</v>
      </c>
      <c r="EKI17" s="61">
        <v>1</v>
      </c>
      <c r="EKJ17" s="61">
        <v>0</v>
      </c>
      <c r="EKK17" s="61">
        <v>1</v>
      </c>
      <c r="EKL17" s="61">
        <v>1.3168800000000001</v>
      </c>
      <c r="EKM17" s="61">
        <v>10.18</v>
      </c>
      <c r="EKN17" s="61">
        <v>9.75</v>
      </c>
      <c r="EKO17" s="61">
        <v>0.76200000000000001</v>
      </c>
      <c r="EKP17" s="61">
        <v>1.3168800000000001</v>
      </c>
      <c r="EKQ17" s="61">
        <v>10</v>
      </c>
      <c r="EKR17" s="61">
        <v>9.5399999999999991</v>
      </c>
      <c r="EKS17" s="61">
        <v>0.72</v>
      </c>
      <c r="EKT17" s="61">
        <v>1.3168800000000001</v>
      </c>
      <c r="EKU17" s="61">
        <v>10</v>
      </c>
      <c r="EKV17" s="61">
        <v>9.5399999999999991</v>
      </c>
      <c r="EKW17" s="61">
        <v>0.72</v>
      </c>
      <c r="EKX17" s="61">
        <v>1.3168800000000001</v>
      </c>
      <c r="EKY17" s="61">
        <v>10</v>
      </c>
      <c r="EKZ17" s="61">
        <v>9.5399999999999991</v>
      </c>
      <c r="ELA17" s="61">
        <v>0.72</v>
      </c>
      <c r="ELB17" s="61">
        <v>0</v>
      </c>
      <c r="ELC17" s="61">
        <v>0</v>
      </c>
      <c r="ELD17" s="61">
        <v>0</v>
      </c>
      <c r="ELE17" s="61">
        <v>0</v>
      </c>
      <c r="ELF17" s="61">
        <v>0</v>
      </c>
      <c r="ELG17" s="61">
        <v>0</v>
      </c>
      <c r="ELH17" s="61">
        <v>0</v>
      </c>
      <c r="ELI17" s="61">
        <v>0</v>
      </c>
      <c r="ELJ17" s="61">
        <v>250</v>
      </c>
      <c r="ELK17" s="61">
        <v>-20</v>
      </c>
      <c r="ELL17" s="61">
        <v>0.05</v>
      </c>
      <c r="ELM17" s="61">
        <v>0</v>
      </c>
      <c r="ELN17" s="61">
        <v>0</v>
      </c>
      <c r="ELO17" s="61">
        <v>0</v>
      </c>
      <c r="ELP17" s="61">
        <v>0</v>
      </c>
      <c r="ELQ17" s="61">
        <v>0</v>
      </c>
      <c r="ELR17" s="61">
        <v>0</v>
      </c>
      <c r="ELS17" s="61">
        <v>0</v>
      </c>
      <c r="ELT17" s="61">
        <v>0</v>
      </c>
      <c r="ELU17" s="61">
        <v>0</v>
      </c>
      <c r="ELV17" s="61">
        <v>0</v>
      </c>
      <c r="ELW17" s="61">
        <v>0</v>
      </c>
      <c r="ELX17" s="61">
        <v>0</v>
      </c>
      <c r="ELY17" s="61">
        <v>0</v>
      </c>
      <c r="ELZ17" s="61">
        <v>0</v>
      </c>
      <c r="EMA17" s="61">
        <v>0</v>
      </c>
      <c r="EMB17" s="61">
        <v>0</v>
      </c>
      <c r="EMC17" s="61">
        <v>0</v>
      </c>
      <c r="EMD17" s="61">
        <v>0</v>
      </c>
      <c r="EME17" s="61">
        <v>0</v>
      </c>
      <c r="EMF17" s="61">
        <v>0</v>
      </c>
      <c r="EMG17" s="61">
        <v>0</v>
      </c>
      <c r="EMH17" s="61">
        <v>0</v>
      </c>
      <c r="EMI17" s="61">
        <v>0</v>
      </c>
      <c r="EMJ17" s="61">
        <v>0</v>
      </c>
      <c r="EMK17" s="61">
        <v>0</v>
      </c>
      <c r="EML17" s="61">
        <v>10</v>
      </c>
      <c r="EMM17" s="61">
        <v>0</v>
      </c>
      <c r="EMN17" s="61">
        <v>0</v>
      </c>
      <c r="EMO17" s="61">
        <v>300</v>
      </c>
      <c r="EMP17" s="61">
        <v>1</v>
      </c>
      <c r="EMQ17" s="61">
        <v>500</v>
      </c>
      <c r="EMR17" s="61">
        <v>7000</v>
      </c>
      <c r="EMS17" s="61">
        <v>30</v>
      </c>
      <c r="EMT17" s="61">
        <v>50</v>
      </c>
      <c r="EMU17" s="61">
        <v>0</v>
      </c>
      <c r="EMV17" s="61">
        <v>10000</v>
      </c>
      <c r="EMW17" s="61">
        <v>0</v>
      </c>
      <c r="EMX17" s="61">
        <v>30</v>
      </c>
      <c r="EMY17" s="61">
        <v>5</v>
      </c>
      <c r="EMZ17" s="61">
        <v>0</v>
      </c>
      <c r="ENA17" s="61">
        <v>0</v>
      </c>
      <c r="ENB17" s="61">
        <v>0</v>
      </c>
      <c r="ENC17" s="61">
        <v>0</v>
      </c>
      <c r="END17" s="61">
        <v>1</v>
      </c>
      <c r="ENE17" s="61">
        <v>0</v>
      </c>
      <c r="ENF17" s="61">
        <v>0</v>
      </c>
      <c r="ENG17" s="61">
        <v>0.3</v>
      </c>
      <c r="ENH17" s="61">
        <v>0</v>
      </c>
      <c r="ENI17" s="61">
        <v>0</v>
      </c>
      <c r="ENJ17" s="61">
        <v>0</v>
      </c>
      <c r="ENK17" s="61">
        <v>25</v>
      </c>
      <c r="ENL17" s="61">
        <v>0</v>
      </c>
      <c r="ENM17" s="61">
        <v>0</v>
      </c>
      <c r="ENN17" s="61">
        <v>10000</v>
      </c>
      <c r="ENO17" s="61">
        <v>0</v>
      </c>
      <c r="ENP17" s="61">
        <v>0</v>
      </c>
      <c r="ENQ17" s="61">
        <v>0</v>
      </c>
      <c r="ENR17" s="61">
        <v>0</v>
      </c>
      <c r="ENS17" s="61">
        <v>20</v>
      </c>
      <c r="ENT17" s="61">
        <v>1</v>
      </c>
      <c r="ENU17" s="61">
        <v>1</v>
      </c>
      <c r="ENV17" s="61">
        <v>1</v>
      </c>
      <c r="ENW17" s="61">
        <v>1</v>
      </c>
      <c r="ENX17" s="61">
        <v>0</v>
      </c>
      <c r="ENY17" s="61">
        <v>0</v>
      </c>
      <c r="ENZ17" s="61">
        <v>0</v>
      </c>
      <c r="EOA17" s="61">
        <v>0</v>
      </c>
      <c r="EOB17" s="61">
        <v>0</v>
      </c>
      <c r="EOC17" s="61">
        <v>0</v>
      </c>
      <c r="EOD17" s="61">
        <v>0</v>
      </c>
      <c r="EOE17" s="61">
        <v>0</v>
      </c>
      <c r="EOF17" s="61">
        <v>0</v>
      </c>
      <c r="EOG17" s="61">
        <v>20</v>
      </c>
      <c r="EOH17" s="61">
        <v>40</v>
      </c>
      <c r="EOI17" s="61">
        <v>0.1</v>
      </c>
      <c r="EOJ17" s="61">
        <v>0.2</v>
      </c>
      <c r="EOK17" s="61">
        <v>0</v>
      </c>
      <c r="EOL17" s="61">
        <v>0</v>
      </c>
      <c r="EOM17" s="61">
        <v>0</v>
      </c>
      <c r="EON17" s="61">
        <v>0</v>
      </c>
      <c r="EOO17" s="61">
        <v>100</v>
      </c>
      <c r="EOP17" s="61">
        <v>100</v>
      </c>
      <c r="EOQ17" s="61">
        <v>0</v>
      </c>
      <c r="EOR17" s="61">
        <v>10</v>
      </c>
      <c r="EOS17" s="61">
        <v>3</v>
      </c>
      <c r="EOT17" s="61">
        <v>100</v>
      </c>
      <c r="EOU17" s="61">
        <v>35</v>
      </c>
      <c r="EOV17" s="61">
        <v>0</v>
      </c>
      <c r="EOW17" s="61">
        <v>5</v>
      </c>
      <c r="EOX17" s="61">
        <v>40</v>
      </c>
      <c r="EOY17" s="61">
        <v>60</v>
      </c>
      <c r="EOZ17" s="61">
        <v>10</v>
      </c>
      <c r="EPA17" s="61">
        <v>0</v>
      </c>
      <c r="EPB17" s="61">
        <v>0</v>
      </c>
      <c r="EPC17" s="61">
        <v>0</v>
      </c>
      <c r="EPT17" s="61">
        <v>20</v>
      </c>
      <c r="EPU17" s="61">
        <v>30</v>
      </c>
      <c r="EPV17" s="61">
        <v>0</v>
      </c>
      <c r="EPW17" s="61">
        <v>0</v>
      </c>
      <c r="EPZ17" s="61">
        <v>0</v>
      </c>
      <c r="EQA17" s="61">
        <v>0</v>
      </c>
      <c r="EQB17" s="61">
        <v>30</v>
      </c>
      <c r="EQC17" s="61">
        <v>75</v>
      </c>
      <c r="EQD17" s="61">
        <v>20</v>
      </c>
      <c r="EQE17" s="61">
        <v>30</v>
      </c>
      <c r="EQF17" s="61">
        <v>0</v>
      </c>
      <c r="EQG17" s="61">
        <v>0</v>
      </c>
      <c r="EQJ17" s="61">
        <v>0</v>
      </c>
      <c r="EQK17" s="61">
        <v>0</v>
      </c>
      <c r="EQL17" s="61">
        <v>30</v>
      </c>
      <c r="EQM17" s="61">
        <v>75</v>
      </c>
      <c r="EQN17" s="61">
        <v>20</v>
      </c>
      <c r="EQO17" s="61">
        <v>30</v>
      </c>
      <c r="EQP17" s="61">
        <v>0</v>
      </c>
      <c r="EQQ17" s="61">
        <v>0</v>
      </c>
      <c r="EQT17" s="61">
        <v>0</v>
      </c>
      <c r="EQU17" s="61">
        <v>0</v>
      </c>
      <c r="EQV17" s="61">
        <v>30</v>
      </c>
      <c r="EQW17" s="61">
        <v>75</v>
      </c>
      <c r="EQX17" s="61">
        <v>20</v>
      </c>
      <c r="EQY17" s="61">
        <v>30</v>
      </c>
      <c r="EQZ17" s="61">
        <v>0</v>
      </c>
      <c r="ERA17" s="61">
        <v>0</v>
      </c>
      <c r="ERD17" s="61">
        <v>0</v>
      </c>
      <c r="ERE17" s="61">
        <v>0</v>
      </c>
      <c r="ERF17" s="61">
        <v>30</v>
      </c>
      <c r="ERG17" s="61">
        <v>75</v>
      </c>
      <c r="ERH17" s="61">
        <v>20</v>
      </c>
      <c r="ERI17" s="61">
        <v>20</v>
      </c>
      <c r="ERJ17" s="61">
        <v>5</v>
      </c>
      <c r="ERK17" s="61">
        <v>10</v>
      </c>
      <c r="ERL17" s="61">
        <v>5</v>
      </c>
      <c r="ERM17" s="61">
        <v>0</v>
      </c>
      <c r="ERN17" s="61">
        <v>5</v>
      </c>
      <c r="ERO17" s="61">
        <v>0</v>
      </c>
      <c r="ERP17" s="61">
        <v>5</v>
      </c>
      <c r="ERQ17" s="61">
        <v>0</v>
      </c>
      <c r="ERT17" s="61">
        <v>120</v>
      </c>
      <c r="ERU17" s="61">
        <v>0</v>
      </c>
      <c r="ERV17" s="61">
        <v>30000</v>
      </c>
      <c r="ERW17" s="61">
        <v>30000</v>
      </c>
      <c r="ERX17" s="61">
        <v>17500</v>
      </c>
      <c r="ERY17" s="61">
        <v>0</v>
      </c>
      <c r="ERZ17" s="61">
        <v>40</v>
      </c>
      <c r="ESA17" s="61">
        <v>40</v>
      </c>
      <c r="ESB17" s="61">
        <v>40</v>
      </c>
      <c r="ESC17" s="61">
        <v>0</v>
      </c>
      <c r="ESD17" s="61">
        <v>40</v>
      </c>
      <c r="ESE17" s="61">
        <v>40</v>
      </c>
      <c r="ESF17" s="61">
        <v>40</v>
      </c>
      <c r="ESG17" s="61">
        <v>0</v>
      </c>
      <c r="ESH17" s="61">
        <v>40</v>
      </c>
      <c r="ESI17" s="61">
        <v>40</v>
      </c>
      <c r="ESJ17" s="61">
        <v>40</v>
      </c>
      <c r="ESK17" s="61">
        <v>0</v>
      </c>
      <c r="ESL17" s="61">
        <v>40</v>
      </c>
      <c r="ESM17" s="61">
        <v>40</v>
      </c>
      <c r="ESN17" s="61">
        <v>40</v>
      </c>
      <c r="ESO17" s="61">
        <v>1410</v>
      </c>
      <c r="ESP17" s="61">
        <v>1410</v>
      </c>
      <c r="ESQ17" s="61">
        <v>1410</v>
      </c>
      <c r="ESR17" s="61">
        <v>400</v>
      </c>
      <c r="ESS17" s="61">
        <v>400</v>
      </c>
      <c r="EST17" s="61">
        <v>60000</v>
      </c>
      <c r="ESU17" s="61">
        <v>60000</v>
      </c>
      <c r="ESV17" s="61">
        <v>100</v>
      </c>
      <c r="ESW17" s="61">
        <v>30</v>
      </c>
      <c r="ESX17" s="61">
        <v>0</v>
      </c>
      <c r="ESY17" s="61">
        <v>20</v>
      </c>
      <c r="ETA17" s="61">
        <v>0.98</v>
      </c>
      <c r="ETB17" s="61">
        <v>1</v>
      </c>
      <c r="ETC17" s="61">
        <v>-0.98</v>
      </c>
      <c r="ETD17" s="61">
        <v>-0.95</v>
      </c>
      <c r="ETE17" s="61">
        <v>0.8</v>
      </c>
      <c r="ETF17" s="61">
        <v>-0.92</v>
      </c>
      <c r="ETG17" s="61">
        <v>1</v>
      </c>
      <c r="ETH17" s="61">
        <v>7</v>
      </c>
      <c r="ETI17" s="61">
        <v>0.95</v>
      </c>
      <c r="ETJ17" s="61">
        <v>-0.95</v>
      </c>
      <c r="ETK17" s="61">
        <v>20</v>
      </c>
      <c r="ETL17" s="61">
        <v>80</v>
      </c>
      <c r="ETM17" s="61">
        <v>4169</v>
      </c>
      <c r="ETN17" s="61">
        <v>88</v>
      </c>
      <c r="ETO17" s="61">
        <v>90</v>
      </c>
      <c r="ETP17" s="61">
        <v>2.0499999999999998</v>
      </c>
      <c r="EUJ17" s="61">
        <v>1</v>
      </c>
      <c r="EUK17" s="61">
        <v>-10</v>
      </c>
      <c r="EUL17" s="61">
        <v>10</v>
      </c>
      <c r="EUS17" s="61">
        <v>0.5</v>
      </c>
      <c r="EUT17" s="61">
        <v>0</v>
      </c>
      <c r="EUU17" s="61">
        <v>0</v>
      </c>
      <c r="EVB17" s="61">
        <v>4</v>
      </c>
      <c r="EVC17" s="61">
        <v>5</v>
      </c>
      <c r="EVD17" s="61">
        <v>135</v>
      </c>
      <c r="EVE17" s="61">
        <v>1</v>
      </c>
      <c r="EVF17" s="61">
        <v>1</v>
      </c>
      <c r="EVH17" s="61">
        <v>0</v>
      </c>
      <c r="EVI17" s="61">
        <v>0</v>
      </c>
      <c r="EVK17" s="61">
        <v>1</v>
      </c>
      <c r="EVL17" s="61">
        <v>1</v>
      </c>
      <c r="EVM17" s="61">
        <v>0</v>
      </c>
      <c r="EVR17" s="61">
        <v>150</v>
      </c>
      <c r="EVS17" s="61">
        <v>200</v>
      </c>
      <c r="EVT17" s="61">
        <v>85</v>
      </c>
      <c r="EVU17" s="61">
        <v>90</v>
      </c>
      <c r="EVV17" s="61">
        <v>85</v>
      </c>
      <c r="EVW17" s="61">
        <v>90</v>
      </c>
      <c r="EVX17" s="61">
        <v>5</v>
      </c>
      <c r="EVY17" s="61">
        <v>5</v>
      </c>
      <c r="EVZ17" s="61">
        <v>10</v>
      </c>
      <c r="EWA17" s="61">
        <v>10</v>
      </c>
      <c r="EWB17" s="61">
        <v>140</v>
      </c>
      <c r="EWC17" s="61">
        <v>145</v>
      </c>
      <c r="EWD17" s="61">
        <v>140</v>
      </c>
      <c r="EWE17" s="61">
        <v>145</v>
      </c>
      <c r="EWF17" s="61">
        <v>140</v>
      </c>
      <c r="EWG17" s="61">
        <v>145</v>
      </c>
      <c r="EWH17" s="61">
        <v>140</v>
      </c>
      <c r="EWI17" s="61">
        <v>5</v>
      </c>
      <c r="EWJ17" s="61">
        <v>175</v>
      </c>
      <c r="EWK17" s="61">
        <v>5</v>
      </c>
      <c r="EWL17" s="61">
        <v>5</v>
      </c>
      <c r="EWM17" s="61">
        <v>1</v>
      </c>
      <c r="EWN17" s="61">
        <v>43.4</v>
      </c>
      <c r="EWO17" s="61">
        <v>1</v>
      </c>
      <c r="EWS17" s="61">
        <v>150</v>
      </c>
      <c r="EWT17" s="61">
        <v>1000</v>
      </c>
      <c r="EWU17" s="61">
        <v>80</v>
      </c>
      <c r="EWV17" s="61">
        <v>60</v>
      </c>
      <c r="EWW17" s="61">
        <v>35</v>
      </c>
      <c r="EWX17" s="61">
        <v>300</v>
      </c>
      <c r="EWZ17" s="61">
        <v>75</v>
      </c>
      <c r="EXA17" s="61">
        <v>1.05</v>
      </c>
      <c r="EXB17" s="61">
        <v>1</v>
      </c>
      <c r="EXC17" s="61">
        <v>1</v>
      </c>
      <c r="EXD17" s="61">
        <v>1</v>
      </c>
      <c r="EXE17" s="61">
        <v>180</v>
      </c>
      <c r="EXF17" s="61">
        <v>0.3</v>
      </c>
      <c r="EXG17" s="61">
        <v>1.1100000000000001</v>
      </c>
      <c r="EXH17" s="61">
        <v>60</v>
      </c>
      <c r="EXI17" s="61">
        <v>0</v>
      </c>
      <c r="EXJ17" s="61">
        <v>90</v>
      </c>
      <c r="EXK17" s="61">
        <v>80</v>
      </c>
      <c r="EXL17" s="61">
        <v>70</v>
      </c>
      <c r="EXM17" s="61">
        <v>60</v>
      </c>
      <c r="EXN17" s="61">
        <v>55</v>
      </c>
      <c r="EXO17" s="61">
        <v>4</v>
      </c>
      <c r="EXP17" s="61">
        <v>20</v>
      </c>
      <c r="EXQ17" s="61">
        <v>0</v>
      </c>
      <c r="EXR17" s="61">
        <v>3356</v>
      </c>
      <c r="EXS17" s="61">
        <v>0</v>
      </c>
      <c r="EXT17" s="61">
        <v>5000</v>
      </c>
      <c r="EXU17" s="61">
        <v>40</v>
      </c>
      <c r="EXV17" s="61">
        <v>5</v>
      </c>
      <c r="EXW17" s="61">
        <v>0</v>
      </c>
      <c r="EXX17" s="61">
        <v>90</v>
      </c>
      <c r="EXY17" s="61">
        <v>80</v>
      </c>
      <c r="EXZ17" s="61">
        <v>70</v>
      </c>
      <c r="EYA17" s="61">
        <v>60</v>
      </c>
      <c r="EYB17" s="61">
        <v>55</v>
      </c>
      <c r="EYC17" s="61">
        <v>4</v>
      </c>
      <c r="EYD17" s="61">
        <v>20</v>
      </c>
      <c r="EYE17" s="61">
        <v>0</v>
      </c>
      <c r="EYF17" s="61">
        <v>3356</v>
      </c>
      <c r="EYG17" s="61">
        <v>1</v>
      </c>
      <c r="EYH17" s="61">
        <v>2</v>
      </c>
      <c r="EYI17" s="61">
        <v>0</v>
      </c>
      <c r="EYJ17" s="61">
        <v>1</v>
      </c>
      <c r="EYK17" s="61">
        <v>1</v>
      </c>
      <c r="EYL17" s="61">
        <v>2</v>
      </c>
      <c r="EYM17" s="61">
        <v>0.95</v>
      </c>
      <c r="EYN17" s="61">
        <v>0.98</v>
      </c>
      <c r="EYO17" s="61">
        <v>1</v>
      </c>
      <c r="EYP17" s="61">
        <v>-0.98</v>
      </c>
      <c r="EYQ17" s="61">
        <v>-0.95</v>
      </c>
      <c r="EYR17" s="61">
        <v>4</v>
      </c>
      <c r="EYS17" s="61">
        <v>20</v>
      </c>
      <c r="EYT17" s="61">
        <v>0.9</v>
      </c>
      <c r="EYU17" s="61">
        <v>-0.95</v>
      </c>
      <c r="EYV17" s="61">
        <v>1</v>
      </c>
      <c r="EYW17" s="61">
        <v>0</v>
      </c>
      <c r="EYX17" s="61">
        <v>0</v>
      </c>
      <c r="EYY17" s="61">
        <v>100</v>
      </c>
      <c r="EYZ17" s="61">
        <v>1</v>
      </c>
      <c r="EZA17" s="61">
        <v>100</v>
      </c>
      <c r="EZB17" s="61">
        <v>4</v>
      </c>
      <c r="EZC17" s="61">
        <v>20</v>
      </c>
      <c r="EZD17" s="61">
        <v>90</v>
      </c>
      <c r="EZE17" s="61">
        <v>110</v>
      </c>
      <c r="EZF17" s="61">
        <v>10000</v>
      </c>
      <c r="EZG17" s="61">
        <v>0</v>
      </c>
      <c r="EZH17" s="61">
        <v>0</v>
      </c>
      <c r="EZI17" s="61">
        <v>0</v>
      </c>
      <c r="EZJ17" s="61">
        <v>0</v>
      </c>
      <c r="EZK17" s="61">
        <v>1</v>
      </c>
      <c r="EZL17" s="61">
        <v>100</v>
      </c>
      <c r="EZM17" s="61">
        <v>50</v>
      </c>
      <c r="EZN17" s="61">
        <v>25</v>
      </c>
      <c r="EZO17" s="61">
        <v>-25</v>
      </c>
      <c r="EZP17" s="61">
        <v>-50</v>
      </c>
      <c r="EZQ17" s="61">
        <v>4</v>
      </c>
      <c r="EZR17" s="61">
        <v>20</v>
      </c>
      <c r="EZS17" s="61">
        <v>-100</v>
      </c>
      <c r="EZT17" s="61">
        <v>100</v>
      </c>
      <c r="EZU17" s="61">
        <v>0</v>
      </c>
      <c r="EZV17" s="61">
        <v>0</v>
      </c>
      <c r="EZW17" s="61">
        <v>4</v>
      </c>
      <c r="EZX17" s="61">
        <v>20</v>
      </c>
      <c r="EZY17" s="61">
        <v>-100</v>
      </c>
      <c r="EZZ17" s="61">
        <v>100</v>
      </c>
      <c r="FAA17" s="61">
        <v>5000</v>
      </c>
      <c r="FAB17" s="61">
        <v>1</v>
      </c>
      <c r="FAC17" s="61">
        <v>1</v>
      </c>
      <c r="FAD17" s="61">
        <v>0.8</v>
      </c>
      <c r="FAE17" s="61">
        <v>-0.92</v>
      </c>
      <c r="FAF17" s="61">
        <v>2720</v>
      </c>
      <c r="FAG17" s="61">
        <v>-2720</v>
      </c>
      <c r="FAH17" s="61">
        <v>0</v>
      </c>
      <c r="FAI17" s="61">
        <v>0</v>
      </c>
      <c r="FAJ17" s="61">
        <v>0</v>
      </c>
      <c r="FAK17" s="61">
        <v>0</v>
      </c>
      <c r="FAL17" s="61">
        <v>0</v>
      </c>
      <c r="FAM17" s="61">
        <v>0</v>
      </c>
      <c r="FAN17" s="61">
        <v>0</v>
      </c>
      <c r="FAO17" s="61">
        <v>0</v>
      </c>
      <c r="FAP17" s="61">
        <v>0</v>
      </c>
      <c r="FAQ17" s="61">
        <v>0</v>
      </c>
      <c r="FAR17" s="61">
        <v>600</v>
      </c>
      <c r="FAS17" s="61">
        <v>0</v>
      </c>
      <c r="FAT17" s="61">
        <v>10</v>
      </c>
      <c r="FAU17" s="61">
        <v>3.3</v>
      </c>
      <c r="FAV17" s="61">
        <v>0.2</v>
      </c>
      <c r="FAW17" s="61">
        <v>3.5</v>
      </c>
      <c r="FAX17" s="61">
        <v>0.05</v>
      </c>
      <c r="FAY17" s="61">
        <v>1.4</v>
      </c>
      <c r="FAZ17" s="61">
        <v>1.7</v>
      </c>
      <c r="FBA17" s="61">
        <v>0.05</v>
      </c>
      <c r="FBB17" s="61">
        <v>0.05</v>
      </c>
      <c r="FBC17" s="61">
        <v>87</v>
      </c>
      <c r="FBD17" s="61">
        <v>5</v>
      </c>
      <c r="FBE17" s="61">
        <v>94</v>
      </c>
      <c r="FBF17" s="61">
        <v>2</v>
      </c>
      <c r="FBG17" s="61">
        <v>55</v>
      </c>
      <c r="FBH17" s="61">
        <v>5</v>
      </c>
      <c r="FBI17" s="61">
        <v>97</v>
      </c>
      <c r="FBJ17" s="61">
        <v>0.1</v>
      </c>
      <c r="FBK17" s="61">
        <v>37</v>
      </c>
      <c r="FBL17" s="61">
        <v>3</v>
      </c>
      <c r="FBM17" s="61">
        <v>60</v>
      </c>
      <c r="FBN17" s="61">
        <v>4</v>
      </c>
      <c r="FBQ17" s="61">
        <v>1</v>
      </c>
      <c r="FBR17" s="61">
        <v>35</v>
      </c>
      <c r="FBU17" s="61">
        <v>20</v>
      </c>
      <c r="FBY17" s="61">
        <v>3</v>
      </c>
      <c r="FBZ17" s="61">
        <v>33</v>
      </c>
      <c r="FCA17" s="61">
        <v>0</v>
      </c>
      <c r="FCB17" s="61">
        <v>0</v>
      </c>
      <c r="FCC17" s="61">
        <v>0</v>
      </c>
      <c r="FCD17" s="61">
        <v>0</v>
      </c>
      <c r="FCE17" s="61">
        <v>0</v>
      </c>
      <c r="FCF17" s="61">
        <v>0</v>
      </c>
      <c r="FCG17" s="61">
        <v>0</v>
      </c>
      <c r="FCH17" s="61">
        <v>0</v>
      </c>
      <c r="FCI17" s="61">
        <v>10</v>
      </c>
      <c r="FCJ17" s="61">
        <v>0.75</v>
      </c>
      <c r="FCK17" s="61">
        <v>0.1</v>
      </c>
      <c r="FCL17" s="61">
        <v>0.55000000000000004</v>
      </c>
      <c r="FCM17" s="61">
        <v>0.1</v>
      </c>
      <c r="FCN17" s="61">
        <v>3</v>
      </c>
      <c r="FCO17" s="61">
        <v>0.05</v>
      </c>
      <c r="FCP17" s="61">
        <v>10</v>
      </c>
      <c r="FCQ17" s="61">
        <v>0.5</v>
      </c>
      <c r="FCR17" s="61">
        <v>5.2</v>
      </c>
      <c r="FCT17" s="61">
        <v>0.01</v>
      </c>
      <c r="FCU17" s="61">
        <v>0.3</v>
      </c>
      <c r="FCV17" s="61">
        <v>0.1</v>
      </c>
      <c r="FCW17" s="61">
        <v>0.5</v>
      </c>
      <c r="FCX17" s="61">
        <v>0.1</v>
      </c>
      <c r="FCY17" s="61">
        <v>0.5</v>
      </c>
      <c r="FCZ17" s="61">
        <v>500</v>
      </c>
      <c r="FDA17" s="61">
        <v>1500</v>
      </c>
      <c r="FDB17" s="61">
        <v>3.5</v>
      </c>
      <c r="FDC17" s="61">
        <v>0.1</v>
      </c>
      <c r="FDD17" s="61">
        <v>0.3</v>
      </c>
      <c r="FDE17" s="61">
        <v>0.1</v>
      </c>
      <c r="FDF17" s="61">
        <v>1.2</v>
      </c>
      <c r="FDG17" s="61">
        <v>0.1</v>
      </c>
      <c r="FDH17" s="61">
        <v>0.3</v>
      </c>
      <c r="FDI17" s="61">
        <v>1</v>
      </c>
      <c r="FDJ17" s="61">
        <v>0.1</v>
      </c>
      <c r="FDK17" s="61">
        <v>500</v>
      </c>
      <c r="FDL17" s="61">
        <v>1500</v>
      </c>
      <c r="FDM17" s="61">
        <v>5</v>
      </c>
      <c r="FDN17" s="61">
        <v>1.5</v>
      </c>
      <c r="FDO17" s="61">
        <v>2</v>
      </c>
      <c r="FDP17" s="61">
        <v>3</v>
      </c>
      <c r="FDQ17" s="61">
        <v>180</v>
      </c>
      <c r="FDR17" s="61">
        <v>180</v>
      </c>
      <c r="FDS17" s="61">
        <v>180</v>
      </c>
      <c r="FDT17" s="61">
        <v>60</v>
      </c>
      <c r="FDU17" s="61">
        <v>10</v>
      </c>
      <c r="FDV17" s="61">
        <v>0</v>
      </c>
      <c r="FDW17" s="61">
        <v>1</v>
      </c>
      <c r="FDX17" s="61">
        <v>75</v>
      </c>
      <c r="FDY17" s="61">
        <v>2</v>
      </c>
      <c r="FDZ17" s="61">
        <v>79</v>
      </c>
      <c r="FEA17" s="61">
        <v>2</v>
      </c>
      <c r="FEB17" s="61">
        <v>38</v>
      </c>
      <c r="FEC17" s="61">
        <v>3</v>
      </c>
      <c r="FED17" s="61">
        <v>0</v>
      </c>
      <c r="FEE17" s="61">
        <v>0</v>
      </c>
      <c r="FEF17" s="61">
        <v>83</v>
      </c>
      <c r="FEG17" s="61">
        <v>0.1</v>
      </c>
      <c r="FEH17" s="61">
        <v>0</v>
      </c>
      <c r="FEI17" s="61">
        <v>0</v>
      </c>
      <c r="FEJ17" s="61">
        <v>1</v>
      </c>
      <c r="FEK17" s="61">
        <v>0</v>
      </c>
      <c r="FEL17" s="61">
        <v>1</v>
      </c>
      <c r="FEM17" s="61">
        <v>0</v>
      </c>
      <c r="FEN17" s="61">
        <v>120</v>
      </c>
      <c r="FEO17" s="61">
        <v>120</v>
      </c>
      <c r="FEP17" s="61">
        <v>2</v>
      </c>
      <c r="FEQ17" s="61">
        <v>2</v>
      </c>
      <c r="FER17" s="61">
        <v>0</v>
      </c>
      <c r="FES17" s="61">
        <v>1</v>
      </c>
      <c r="FET17" s="61">
        <v>0</v>
      </c>
      <c r="FEU17" s="61">
        <v>120</v>
      </c>
      <c r="FEV17" s="61">
        <v>120</v>
      </c>
      <c r="FEW17" s="61">
        <v>2</v>
      </c>
      <c r="FEX17" s="61">
        <v>2</v>
      </c>
      <c r="FEY17" s="61">
        <v>0</v>
      </c>
      <c r="FEZ17" s="61">
        <v>62</v>
      </c>
      <c r="FFA17" s="61">
        <v>2</v>
      </c>
      <c r="FFB17" s="61">
        <v>1</v>
      </c>
      <c r="FFD17" s="61">
        <v>80</v>
      </c>
      <c r="FFE17" s="61">
        <v>120</v>
      </c>
      <c r="FFF17" s="61">
        <v>0.5</v>
      </c>
      <c r="FFG17" s="61">
        <v>0.5</v>
      </c>
      <c r="FFH17" s="61">
        <v>0</v>
      </c>
      <c r="FFI17" s="61">
        <v>1</v>
      </c>
      <c r="FFJ17" s="61">
        <v>0</v>
      </c>
      <c r="FFK17" s="61">
        <v>138</v>
      </c>
      <c r="FFL17" s="61">
        <v>138</v>
      </c>
      <c r="FFM17" s="61">
        <v>2</v>
      </c>
      <c r="FFN17" s="61">
        <v>2</v>
      </c>
      <c r="FFO17" s="61">
        <v>0</v>
      </c>
      <c r="FFP17" s="61">
        <v>2</v>
      </c>
      <c r="FFQ17" s="61">
        <v>0</v>
      </c>
      <c r="FFR17" s="61">
        <v>0</v>
      </c>
      <c r="FFS17" s="61">
        <v>2</v>
      </c>
      <c r="FFT17" s="61">
        <v>0</v>
      </c>
      <c r="FFU17" s="61">
        <v>0</v>
      </c>
      <c r="FFV17" s="61">
        <v>100</v>
      </c>
      <c r="FFW17" s="61">
        <v>0</v>
      </c>
      <c r="FFX17" s="61">
        <v>10</v>
      </c>
      <c r="FFY17" s="61">
        <v>0</v>
      </c>
      <c r="FFZ17" s="61">
        <v>0</v>
      </c>
      <c r="FGA17" s="61">
        <v>0</v>
      </c>
      <c r="FGB17" s="61">
        <v>2</v>
      </c>
      <c r="FGC17" s="61">
        <v>82</v>
      </c>
      <c r="FGD17" s="61">
        <v>0</v>
      </c>
      <c r="FGE17" s="61">
        <v>0</v>
      </c>
      <c r="FGF17" s="61">
        <v>0</v>
      </c>
      <c r="FGG17" s="61">
        <v>5</v>
      </c>
      <c r="FGH17" s="61">
        <v>20</v>
      </c>
      <c r="FGI17" s="61">
        <v>0</v>
      </c>
      <c r="FGJ17" s="61">
        <v>2</v>
      </c>
      <c r="FGK17" s="61">
        <v>30</v>
      </c>
      <c r="FGL17" s="61">
        <v>90</v>
      </c>
      <c r="FGM17" s="61">
        <v>0</v>
      </c>
      <c r="FGN17" s="61">
        <v>0</v>
      </c>
      <c r="FGO17" s="61">
        <v>0</v>
      </c>
      <c r="FGP17" s="61">
        <v>200</v>
      </c>
      <c r="FGQ17" s="61">
        <v>-200</v>
      </c>
      <c r="FGR17" s="61">
        <v>0</v>
      </c>
      <c r="FGS17" s="61">
        <v>-50</v>
      </c>
      <c r="FGT17" s="61">
        <v>100</v>
      </c>
      <c r="FGU17" s="61">
        <v>-100</v>
      </c>
      <c r="FGV17" s="61">
        <v>0</v>
      </c>
      <c r="FGW17" s="61">
        <v>0</v>
      </c>
      <c r="FGX17" s="61">
        <v>0</v>
      </c>
      <c r="FGY17" s="61">
        <v>200</v>
      </c>
      <c r="FGZ17" s="61">
        <v>-200</v>
      </c>
      <c r="FHA17" s="61">
        <v>20</v>
      </c>
      <c r="FHB17" s="61">
        <v>30</v>
      </c>
      <c r="FHC17" s="61">
        <v>0</v>
      </c>
      <c r="FHD17" s="61">
        <v>2</v>
      </c>
      <c r="FHE17" s="61">
        <v>0</v>
      </c>
      <c r="FHF17" s="61">
        <v>0</v>
      </c>
      <c r="FHG17" s="61">
        <v>0</v>
      </c>
      <c r="FHH17" s="61">
        <v>0</v>
      </c>
      <c r="FHI17" s="61">
        <v>0</v>
      </c>
      <c r="FHJ17" s="61">
        <v>0</v>
      </c>
      <c r="FHK17" s="61">
        <v>0</v>
      </c>
      <c r="FHL17" s="61">
        <v>16</v>
      </c>
      <c r="FHM17" s="61">
        <v>0</v>
      </c>
      <c r="FHN17" s="61">
        <v>0</v>
      </c>
      <c r="FHO17" s="61">
        <v>10</v>
      </c>
      <c r="FHP17" s="61">
        <v>0</v>
      </c>
      <c r="FHQ17" s="61">
        <v>16</v>
      </c>
      <c r="FHR17" s="61">
        <v>0</v>
      </c>
      <c r="FHS17" s="61">
        <v>0</v>
      </c>
      <c r="FHT17" s="61">
        <v>10</v>
      </c>
      <c r="FHU17" s="61">
        <v>0</v>
      </c>
      <c r="FHV17" s="61">
        <v>0</v>
      </c>
      <c r="FHW17" s="61">
        <v>0</v>
      </c>
      <c r="FHX17" s="61">
        <v>18</v>
      </c>
      <c r="FHY17" s="61">
        <v>12</v>
      </c>
      <c r="FHZ17" s="61">
        <v>35</v>
      </c>
      <c r="FIA17" s="61">
        <v>0</v>
      </c>
      <c r="FIB17" s="61">
        <v>0</v>
      </c>
      <c r="FIC17" s="61">
        <v>18</v>
      </c>
      <c r="FID17" s="61">
        <v>12</v>
      </c>
      <c r="FIE17" s="61">
        <v>35</v>
      </c>
      <c r="FIF17" s="61">
        <v>0</v>
      </c>
      <c r="FIG17" s="61">
        <v>0</v>
      </c>
      <c r="FIH17" s="61">
        <v>55</v>
      </c>
      <c r="FII17" s="61">
        <v>45</v>
      </c>
      <c r="FIJ17" s="61">
        <v>100</v>
      </c>
      <c r="FIK17" s="61">
        <v>0</v>
      </c>
      <c r="FIL17" s="61">
        <v>0</v>
      </c>
      <c r="FIM17" s="61">
        <v>15</v>
      </c>
      <c r="FIN17" s="61">
        <v>0</v>
      </c>
      <c r="FIO17" s="61">
        <v>250</v>
      </c>
      <c r="FIP17" s="61">
        <v>0</v>
      </c>
      <c r="FIQ17" s="61">
        <v>0</v>
      </c>
      <c r="FIR17" s="61">
        <v>80</v>
      </c>
      <c r="FIS17" s="61">
        <v>20</v>
      </c>
      <c r="FIT17" s="61">
        <v>100</v>
      </c>
      <c r="FIU17" s="61">
        <v>-25</v>
      </c>
      <c r="FIV17" s="61">
        <v>0</v>
      </c>
      <c r="FIW17" s="61">
        <v>60</v>
      </c>
      <c r="FIX17" s="61">
        <v>100</v>
      </c>
      <c r="FIY17" s="61">
        <v>-25</v>
      </c>
      <c r="FIZ17" s="61">
        <v>3600</v>
      </c>
      <c r="FJA17" s="61">
        <v>2</v>
      </c>
      <c r="FJB17" s="61">
        <v>0</v>
      </c>
      <c r="FJC17" s="61">
        <v>10</v>
      </c>
      <c r="FJD17" s="61">
        <v>0</v>
      </c>
      <c r="FJE17" s="61">
        <v>0</v>
      </c>
      <c r="FJF17" s="61">
        <v>9</v>
      </c>
      <c r="FJG17" s="61">
        <v>16</v>
      </c>
      <c r="FJH17" s="61">
        <v>0</v>
      </c>
      <c r="FJI17" s="61">
        <v>0</v>
      </c>
      <c r="FJJ17" s="61">
        <v>4</v>
      </c>
      <c r="FJK17" s="61">
        <v>10</v>
      </c>
      <c r="FJL17" s="61">
        <v>0</v>
      </c>
      <c r="FJM17" s="61">
        <v>0</v>
      </c>
      <c r="FJN17" s="61">
        <v>0</v>
      </c>
      <c r="FJO17" s="61">
        <v>0</v>
      </c>
      <c r="FJP17" s="61">
        <v>50</v>
      </c>
      <c r="FJQ17" s="61">
        <v>100</v>
      </c>
      <c r="FJR17" s="61">
        <v>0</v>
      </c>
      <c r="FJS17" s="61">
        <v>9.5</v>
      </c>
      <c r="FJT17" s="61">
        <v>10</v>
      </c>
      <c r="FJU17" s="61">
        <v>0.3</v>
      </c>
      <c r="FJV17" s="61">
        <v>0</v>
      </c>
      <c r="FJW17" s="61">
        <v>10</v>
      </c>
      <c r="FJX17" s="61">
        <v>0</v>
      </c>
      <c r="FJY17" s="61">
        <v>0</v>
      </c>
      <c r="FJZ17" s="61">
        <v>500</v>
      </c>
      <c r="FKA17" s="61">
        <v>0</v>
      </c>
      <c r="FKB17" s="61">
        <v>10</v>
      </c>
      <c r="FKC17" s="61">
        <v>0</v>
      </c>
      <c r="FKD17" s="61">
        <v>150</v>
      </c>
      <c r="FKE17" s="61">
        <v>-50</v>
      </c>
      <c r="FKF17" s="61">
        <v>1000</v>
      </c>
      <c r="FKG17" s="61">
        <v>0</v>
      </c>
      <c r="FKH17" s="61">
        <v>0</v>
      </c>
      <c r="FKI17" s="61">
        <v>0</v>
      </c>
      <c r="FKJ17" s="61">
        <v>0</v>
      </c>
      <c r="FKK17" s="61">
        <v>0</v>
      </c>
      <c r="FKL17" s="61">
        <v>0</v>
      </c>
      <c r="FKM17" s="61">
        <v>0</v>
      </c>
      <c r="FKN17" s="61">
        <v>0</v>
      </c>
      <c r="FKO17" s="61">
        <v>10</v>
      </c>
      <c r="FKP17" s="61">
        <v>0</v>
      </c>
      <c r="FKQ17" s="61">
        <v>1</v>
      </c>
      <c r="FKR17" s="61">
        <v>1</v>
      </c>
      <c r="FKS17" s="61">
        <v>90</v>
      </c>
      <c r="FKT17" s="61">
        <v>0</v>
      </c>
      <c r="FKU17" s="61">
        <v>16</v>
      </c>
      <c r="FKV17" s="61">
        <v>0</v>
      </c>
      <c r="FKW17" s="61">
        <v>0</v>
      </c>
      <c r="FKX17" s="61">
        <v>0</v>
      </c>
      <c r="FKY17" s="61">
        <v>0</v>
      </c>
      <c r="FKZ17" s="61">
        <v>16</v>
      </c>
      <c r="FLA17" s="61">
        <v>0</v>
      </c>
      <c r="FLB17" s="61">
        <v>0</v>
      </c>
      <c r="FLC17" s="61">
        <v>16</v>
      </c>
      <c r="FLD17" s="61">
        <v>0</v>
      </c>
      <c r="FLE17" s="61">
        <v>0</v>
      </c>
      <c r="FLF17" s="61">
        <v>0</v>
      </c>
      <c r="FLG17" s="61">
        <v>0</v>
      </c>
      <c r="FLH17" s="61">
        <v>0</v>
      </c>
      <c r="FLI17" s="61">
        <v>0</v>
      </c>
      <c r="FLJ17" s="61">
        <v>0</v>
      </c>
      <c r="FLK17" s="61">
        <v>2</v>
      </c>
      <c r="FLL17" s="61">
        <v>120</v>
      </c>
      <c r="FLM17" s="61">
        <v>0</v>
      </c>
      <c r="FLN17" s="61">
        <v>2</v>
      </c>
      <c r="FLO17" s="61">
        <v>120</v>
      </c>
      <c r="FLP17" s="61">
        <v>0</v>
      </c>
      <c r="FLQ17" s="61">
        <v>2</v>
      </c>
      <c r="FLR17" s="61">
        <v>120</v>
      </c>
      <c r="FLS17" s="61">
        <v>0</v>
      </c>
      <c r="FLT17" s="61">
        <v>2</v>
      </c>
      <c r="FLU17" s="61">
        <v>120</v>
      </c>
      <c r="FLV17" s="61">
        <v>1</v>
      </c>
      <c r="FLW17" s="61">
        <v>100</v>
      </c>
      <c r="FMG17" s="61">
        <v>16</v>
      </c>
      <c r="FMH17" s="61">
        <v>18</v>
      </c>
      <c r="FMI17" s="61">
        <v>18</v>
      </c>
      <c r="FMJ17" s="61">
        <v>18</v>
      </c>
      <c r="FMP17" s="61">
        <v>15</v>
      </c>
      <c r="FMQ17" s="61">
        <v>4</v>
      </c>
      <c r="FMR17" s="61">
        <v>20</v>
      </c>
      <c r="FMS17" s="61">
        <v>7.5</v>
      </c>
      <c r="FMT17" s="61">
        <v>22.5</v>
      </c>
      <c r="FMV17" s="61">
        <v>1</v>
      </c>
      <c r="FMW17" s="61">
        <v>12</v>
      </c>
      <c r="FMX17" s="61">
        <v>30</v>
      </c>
      <c r="FMY17" s="61">
        <v>7</v>
      </c>
      <c r="FMZ17" s="61">
        <v>48</v>
      </c>
      <c r="FNA17" s="61">
        <v>650</v>
      </c>
      <c r="FNB17" s="61">
        <v>950</v>
      </c>
      <c r="FNC17" s="61">
        <v>4000</v>
      </c>
      <c r="FND17" s="61">
        <v>30</v>
      </c>
      <c r="FNE17" s="61">
        <v>6</v>
      </c>
      <c r="FNG17" s="61">
        <v>3</v>
      </c>
      <c r="FNH17" s="61">
        <v>42</v>
      </c>
      <c r="FNJ17" s="61">
        <v>462</v>
      </c>
      <c r="FNV17" s="61">
        <v>1</v>
      </c>
      <c r="FNW17" s="61">
        <v>250</v>
      </c>
      <c r="FNX17" s="61">
        <v>40</v>
      </c>
      <c r="FNY17" s="61">
        <v>80</v>
      </c>
      <c r="FNZ17" s="61">
        <v>3</v>
      </c>
      <c r="FOA17" s="61">
        <v>15</v>
      </c>
      <c r="FOB17" s="61">
        <v>1800</v>
      </c>
      <c r="FOC17" s="61">
        <v>50</v>
      </c>
      <c r="FOD17" s="61">
        <v>300</v>
      </c>
      <c r="FOI17" s="61">
        <v>1800</v>
      </c>
      <c r="FOJ17" s="61">
        <v>1800</v>
      </c>
      <c r="FOK17" s="61">
        <v>0</v>
      </c>
      <c r="FOL17" s="61">
        <v>50</v>
      </c>
      <c r="FOM17" s="61">
        <v>50</v>
      </c>
      <c r="FOS17" s="61">
        <v>1</v>
      </c>
      <c r="FOT17" s="61">
        <v>0</v>
      </c>
      <c r="FOU17" s="61">
        <v>990</v>
      </c>
      <c r="FOV17" s="61">
        <v>-950</v>
      </c>
      <c r="FOW17" s="61">
        <v>-650</v>
      </c>
      <c r="FOY17" s="61">
        <v>1000</v>
      </c>
      <c r="FOZ17" s="61">
        <v>10</v>
      </c>
      <c r="FPK17" s="61">
        <v>1</v>
      </c>
      <c r="FPL17" s="61">
        <v>1</v>
      </c>
      <c r="FPM17" s="61">
        <v>1</v>
      </c>
      <c r="FPN17" s="61">
        <v>1</v>
      </c>
      <c r="FPO17" s="61">
        <v>-5</v>
      </c>
      <c r="FPP17" s="61">
        <v>-2</v>
      </c>
      <c r="FPQ17" s="61">
        <v>2</v>
      </c>
      <c r="FPR17" s="61">
        <v>2</v>
      </c>
      <c r="FPS17" s="61">
        <v>95</v>
      </c>
      <c r="FPT17" s="61">
        <v>100</v>
      </c>
      <c r="FPU17" s="61">
        <v>10</v>
      </c>
      <c r="FPV17" s="61">
        <v>30</v>
      </c>
      <c r="FPW17" s="61">
        <v>0</v>
      </c>
      <c r="FPX17" s="61">
        <v>0</v>
      </c>
      <c r="FPY17" s="61">
        <v>10</v>
      </c>
      <c r="FPZ17" s="61">
        <v>10000</v>
      </c>
      <c r="FQA17" s="61">
        <v>1400</v>
      </c>
      <c r="FQB17" s="61">
        <v>100</v>
      </c>
      <c r="FQC17" s="61">
        <v>20</v>
      </c>
      <c r="FQD17" s="61">
        <v>0</v>
      </c>
      <c r="FQE17" s="61">
        <v>100</v>
      </c>
      <c r="FQF17" s="61">
        <v>0</v>
      </c>
      <c r="FQG17" s="61">
        <v>0</v>
      </c>
      <c r="FQH17" s="61">
        <v>20</v>
      </c>
      <c r="FQI17" s="61">
        <v>4000</v>
      </c>
      <c r="FQJ17" s="61">
        <v>4000</v>
      </c>
      <c r="FQL17" s="61">
        <v>700</v>
      </c>
      <c r="FQM17" s="61">
        <v>30</v>
      </c>
      <c r="FQN17" s="61">
        <v>0</v>
      </c>
      <c r="FQO17" s="61">
        <v>400</v>
      </c>
      <c r="FQP17" s="61">
        <v>-1</v>
      </c>
      <c r="FQQ17" s="61">
        <v>4</v>
      </c>
      <c r="FQR17" s="61">
        <v>3</v>
      </c>
      <c r="FQS17" s="61">
        <v>10</v>
      </c>
      <c r="FQT17" s="61">
        <v>60</v>
      </c>
      <c r="FQU17" s="61">
        <v>120</v>
      </c>
      <c r="FQV17" s="61">
        <v>5</v>
      </c>
      <c r="FQW17" s="61">
        <v>5</v>
      </c>
      <c r="FQX17" s="61">
        <v>5</v>
      </c>
      <c r="FQY17" s="61">
        <v>5</v>
      </c>
      <c r="FQZ17" s="61">
        <v>-5</v>
      </c>
      <c r="FRA17" s="61">
        <v>-5</v>
      </c>
      <c r="FRB17" s="61">
        <v>-5</v>
      </c>
      <c r="FRC17" s="61">
        <v>-5</v>
      </c>
      <c r="FRD17" s="61">
        <v>12</v>
      </c>
      <c r="FRE17" s="61">
        <v>12</v>
      </c>
      <c r="FRF17" s="61">
        <v>12</v>
      </c>
      <c r="FRG17" s="61">
        <v>12</v>
      </c>
      <c r="FRH17" s="61">
        <v>4.5</v>
      </c>
      <c r="FRJ17" s="61">
        <v>45</v>
      </c>
      <c r="FRK17" s="61">
        <v>270</v>
      </c>
      <c r="FRL17" s="61">
        <v>70</v>
      </c>
      <c r="FRM17" s="61">
        <v>-144</v>
      </c>
      <c r="FRN17" s="61">
        <v>0</v>
      </c>
      <c r="FRO17" s="61">
        <v>80</v>
      </c>
      <c r="FRP17" s="61">
        <v>350</v>
      </c>
      <c r="FSO17" s="61">
        <v>0</v>
      </c>
      <c r="FSP17" s="61">
        <v>4</v>
      </c>
      <c r="FSQ17" s="61">
        <v>500</v>
      </c>
      <c r="FSR17" s="61">
        <v>30</v>
      </c>
      <c r="FST17" s="61">
        <v>2000</v>
      </c>
      <c r="FTB17" s="61">
        <v>1.2</v>
      </c>
      <c r="FTD17" s="61">
        <v>50</v>
      </c>
      <c r="FTE17" s="61">
        <v>0</v>
      </c>
      <c r="FTG17" s="61">
        <v>100</v>
      </c>
      <c r="FTH17" s="61">
        <v>100</v>
      </c>
      <c r="FTJ17" s="61">
        <v>100</v>
      </c>
      <c r="FTK17" s="61">
        <v>50</v>
      </c>
      <c r="FTL17" s="61">
        <v>10</v>
      </c>
      <c r="FTM17" s="61">
        <v>25</v>
      </c>
      <c r="FTN17" s="61">
        <v>2500</v>
      </c>
      <c r="FTO17" s="61">
        <v>1</v>
      </c>
      <c r="FTR17" s="61">
        <v>0</v>
      </c>
      <c r="FTS17" s="61">
        <v>320</v>
      </c>
      <c r="FTT17" s="61">
        <v>0</v>
      </c>
      <c r="FTU17" s="61">
        <v>-24</v>
      </c>
      <c r="FTV17" s="61">
        <v>-13</v>
      </c>
      <c r="FTW17" s="61">
        <v>3335</v>
      </c>
      <c r="FTX17" s="61">
        <v>1668</v>
      </c>
      <c r="FTY17" s="61">
        <v>10</v>
      </c>
      <c r="FTZ17" s="61">
        <v>3335</v>
      </c>
      <c r="FUA17" s="61">
        <v>1668</v>
      </c>
      <c r="FUB17" s="61">
        <v>40</v>
      </c>
      <c r="FUC17" s="61">
        <v>0</v>
      </c>
      <c r="FUD17" s="61">
        <v>0</v>
      </c>
      <c r="FUK17" s="61">
        <v>0</v>
      </c>
      <c r="FUL17" s="61">
        <v>0.19531000000000001</v>
      </c>
      <c r="FUN17" s="61">
        <v>3.8999999999999998E-3</v>
      </c>
      <c r="FUO17" s="61">
        <v>2.5</v>
      </c>
      <c r="FUP17" s="61">
        <v>1.1000000000000001</v>
      </c>
      <c r="FUV17" s="61">
        <v>3347</v>
      </c>
      <c r="FUW17" s="61">
        <v>1682</v>
      </c>
      <c r="FUX17" s="61">
        <v>4303</v>
      </c>
      <c r="FUY17" s="61">
        <v>2201</v>
      </c>
      <c r="FUZ17" s="61">
        <v>1499</v>
      </c>
      <c r="FVA17" s="61">
        <v>1499</v>
      </c>
      <c r="FVC17" s="61">
        <v>50.1</v>
      </c>
      <c r="FVD17" s="61">
        <v>49.5</v>
      </c>
      <c r="FVF17" s="61">
        <v>500</v>
      </c>
      <c r="FVN17" s="61">
        <v>0</v>
      </c>
      <c r="FVO17" s="61">
        <v>0.39062000000000002</v>
      </c>
      <c r="FVQ17" s="61">
        <v>5.8590000000000003E-2</v>
      </c>
      <c r="FVR17" s="61">
        <v>2.5</v>
      </c>
      <c r="FVS17" s="61">
        <v>1.1000000000000001</v>
      </c>
      <c r="FVY17" s="61">
        <v>4750</v>
      </c>
      <c r="FVZ17" s="61">
        <v>2000</v>
      </c>
      <c r="FWA17" s="61">
        <v>4915</v>
      </c>
      <c r="FWB17" s="61">
        <v>2158</v>
      </c>
      <c r="FWC17" s="61">
        <v>1500</v>
      </c>
      <c r="FWD17" s="61">
        <v>1500</v>
      </c>
      <c r="FWF17" s="61">
        <v>50</v>
      </c>
      <c r="FWG17" s="61">
        <v>50</v>
      </c>
      <c r="FWI17" s="61">
        <v>660</v>
      </c>
      <c r="FWQ17" s="61">
        <v>0</v>
      </c>
      <c r="FWR17" s="61">
        <v>0.39062000000000002</v>
      </c>
      <c r="FWT17" s="61">
        <v>5.8590000000000003E-2</v>
      </c>
      <c r="FWU17" s="61">
        <v>2.5</v>
      </c>
      <c r="FWV17" s="61">
        <v>1.1000000000000001</v>
      </c>
      <c r="FXB17" s="61">
        <v>4750</v>
      </c>
      <c r="FXC17" s="61">
        <v>2000</v>
      </c>
      <c r="FXD17" s="61">
        <v>4915</v>
      </c>
      <c r="FXE17" s="61">
        <v>2158</v>
      </c>
      <c r="FXF17" s="61">
        <v>1500</v>
      </c>
      <c r="FXG17" s="61">
        <v>1500</v>
      </c>
      <c r="FXI17" s="61">
        <v>50</v>
      </c>
      <c r="FXJ17" s="61">
        <v>50</v>
      </c>
      <c r="FXL17" s="61">
        <v>660</v>
      </c>
      <c r="FXT17" s="61">
        <v>0</v>
      </c>
      <c r="FXU17" s="61">
        <v>0.39062000000000002</v>
      </c>
      <c r="FXW17" s="61">
        <v>5.8590000000000003E-2</v>
      </c>
      <c r="FXX17" s="61">
        <v>2.5</v>
      </c>
      <c r="FXY17" s="61">
        <v>1.1000000000000001</v>
      </c>
      <c r="FYE17" s="61">
        <v>4750</v>
      </c>
      <c r="FYF17" s="61">
        <v>2000</v>
      </c>
      <c r="FYG17" s="61">
        <v>4915</v>
      </c>
      <c r="FYH17" s="61">
        <v>2158</v>
      </c>
      <c r="FYI17" s="61">
        <v>1500</v>
      </c>
      <c r="FYJ17" s="61">
        <v>1500</v>
      </c>
      <c r="FYL17" s="61">
        <v>50</v>
      </c>
      <c r="FYM17" s="61">
        <v>50</v>
      </c>
      <c r="FYO17" s="61">
        <v>660</v>
      </c>
      <c r="FYQ17" s="61">
        <v>0</v>
      </c>
      <c r="FYR17" s="61">
        <v>1000</v>
      </c>
      <c r="FYS17" s="61">
        <v>300</v>
      </c>
      <c r="FYT17" s="61">
        <v>48</v>
      </c>
      <c r="FYU17" s="61">
        <v>-1.6</v>
      </c>
      <c r="FYV17" s="61">
        <v>-4</v>
      </c>
      <c r="FYW17" s="61">
        <v>100</v>
      </c>
      <c r="FYX17" s="61">
        <v>6</v>
      </c>
      <c r="FYY17" s="61">
        <v>0</v>
      </c>
      <c r="FYZ17" s="61">
        <v>1</v>
      </c>
      <c r="FZA17" s="61">
        <v>6</v>
      </c>
      <c r="FZB17" s="61">
        <v>0</v>
      </c>
      <c r="FZI17" s="61">
        <v>100</v>
      </c>
      <c r="FZJ17" s="61">
        <v>50</v>
      </c>
      <c r="FZK17" s="61">
        <v>100</v>
      </c>
      <c r="FZL17" s="61">
        <v>12000</v>
      </c>
      <c r="FZM17" s="61">
        <v>100</v>
      </c>
      <c r="FZN17" s="61">
        <v>-100</v>
      </c>
      <c r="FZO17" s="61">
        <v>0</v>
      </c>
      <c r="FZP17" s="61">
        <v>0</v>
      </c>
      <c r="FZQ17" s="61">
        <v>-25</v>
      </c>
      <c r="FZS17" s="61">
        <v>0</v>
      </c>
      <c r="FZT17" s="61">
        <v>0</v>
      </c>
      <c r="FZU17" s="61">
        <v>0</v>
      </c>
      <c r="FZV17" s="61">
        <v>0</v>
      </c>
      <c r="FZW17" s="61">
        <v>0</v>
      </c>
      <c r="FZX17" s="61">
        <v>1</v>
      </c>
      <c r="FZY17" s="61">
        <v>0</v>
      </c>
      <c r="FZZ17" s="61">
        <v>0</v>
      </c>
      <c r="GAA17" s="61">
        <v>6</v>
      </c>
      <c r="GAB17" s="61">
        <v>0</v>
      </c>
      <c r="GAC17" s="61">
        <v>0.5</v>
      </c>
      <c r="GAD17" s="61">
        <v>0</v>
      </c>
      <c r="GAE17" s="61">
        <v>0</v>
      </c>
      <c r="GAF17" s="61">
        <v>120000</v>
      </c>
      <c r="GAG17" s="61">
        <v>0</v>
      </c>
      <c r="GAH17" s="61">
        <v>120000</v>
      </c>
      <c r="GAI17" s="61">
        <v>0</v>
      </c>
      <c r="GAK17" s="61">
        <v>4</v>
      </c>
      <c r="GAL17" s="61">
        <v>0</v>
      </c>
      <c r="GAM17" s="61">
        <v>0</v>
      </c>
      <c r="GAN17" s="61">
        <v>0</v>
      </c>
      <c r="GAR17" s="61">
        <v>75</v>
      </c>
      <c r="GAT17" s="61">
        <v>40</v>
      </c>
      <c r="GBI17" s="61">
        <v>50</v>
      </c>
      <c r="GBJ17" s="61">
        <v>50</v>
      </c>
      <c r="GBK17" s="61">
        <v>50</v>
      </c>
      <c r="GBL17" s="61">
        <v>50</v>
      </c>
      <c r="GBW17" s="61">
        <v>0</v>
      </c>
      <c r="GBX17" s="61">
        <v>0</v>
      </c>
      <c r="GBY17" s="61">
        <v>1</v>
      </c>
      <c r="GBZ17" s="61">
        <v>3</v>
      </c>
      <c r="GCA17" s="61">
        <v>55</v>
      </c>
      <c r="GCB17" s="61">
        <v>57</v>
      </c>
      <c r="GCC17" s="61">
        <v>2</v>
      </c>
      <c r="GCD17" s="61">
        <v>2</v>
      </c>
      <c r="GCE17" s="61">
        <v>58</v>
      </c>
      <c r="GCG17" s="61">
        <v>40</v>
      </c>
      <c r="GCW17" s="61">
        <v>20</v>
      </c>
      <c r="GCX17" s="61">
        <v>30</v>
      </c>
      <c r="GCY17" s="61">
        <v>1</v>
      </c>
      <c r="GDD17" s="61">
        <v>110</v>
      </c>
      <c r="GDE17" s="61">
        <v>0.2</v>
      </c>
      <c r="GDH17" s="61">
        <v>100</v>
      </c>
      <c r="GDI17" s="61">
        <v>0.2</v>
      </c>
      <c r="GDK17" s="61">
        <v>300</v>
      </c>
      <c r="GDL17" s="61">
        <v>100</v>
      </c>
      <c r="GDM17" s="61">
        <v>99.36</v>
      </c>
      <c r="GDN17" s="61">
        <v>100</v>
      </c>
      <c r="GDW17" s="61">
        <v>-925</v>
      </c>
      <c r="GDX17" s="61">
        <v>3700</v>
      </c>
      <c r="GDZ17" s="61">
        <v>0.2</v>
      </c>
      <c r="GEA17" s="61">
        <v>80</v>
      </c>
      <c r="GEB17" s="61">
        <v>200</v>
      </c>
      <c r="GEX17" s="61">
        <v>20</v>
      </c>
      <c r="GEY17" s="61">
        <v>30</v>
      </c>
      <c r="GEZ17" s="61">
        <v>1</v>
      </c>
      <c r="GFE17" s="61">
        <v>110</v>
      </c>
      <c r="GFF17" s="61">
        <v>0.2</v>
      </c>
      <c r="GFI17" s="61">
        <v>100</v>
      </c>
      <c r="GFJ17" s="61">
        <v>0.2</v>
      </c>
      <c r="GFL17" s="61">
        <v>300</v>
      </c>
      <c r="GFN17" s="61">
        <v>100</v>
      </c>
      <c r="GFO17" s="61">
        <v>100</v>
      </c>
      <c r="GGA17" s="61">
        <v>0.2</v>
      </c>
      <c r="GGB17" s="61">
        <v>80</v>
      </c>
      <c r="GGC17" s="61">
        <v>200</v>
      </c>
      <c r="GHU17" s="61">
        <v>0</v>
      </c>
      <c r="GHV17" s="61">
        <v>0.1</v>
      </c>
      <c r="GHW17" s="61">
        <v>0.03</v>
      </c>
      <c r="GHX17" s="61">
        <v>0.01</v>
      </c>
      <c r="GHY17" s="61">
        <v>100</v>
      </c>
      <c r="GHZ17" s="61">
        <v>100</v>
      </c>
      <c r="GIA17" s="61">
        <v>0</v>
      </c>
      <c r="GIB17" s="61">
        <v>1</v>
      </c>
      <c r="GIC17" s="61">
        <v>1.5</v>
      </c>
      <c r="GID17" s="61">
        <v>1</v>
      </c>
      <c r="GIE17" s="61">
        <v>100</v>
      </c>
      <c r="GIF17" s="61">
        <v>0</v>
      </c>
      <c r="GIG17" s="61">
        <v>1</v>
      </c>
      <c r="GIH17" s="61">
        <v>1</v>
      </c>
      <c r="GII17" s="61">
        <v>1</v>
      </c>
      <c r="GIJ17" s="61">
        <v>1</v>
      </c>
      <c r="GIK17" s="61">
        <v>0</v>
      </c>
      <c r="GIL17" s="61">
        <v>0</v>
      </c>
      <c r="GIM17" s="61">
        <v>70</v>
      </c>
      <c r="GIN17" s="61">
        <v>60</v>
      </c>
      <c r="GIO17" s="61">
        <v>60</v>
      </c>
      <c r="GIP17" s="61">
        <v>5</v>
      </c>
      <c r="GIQ17" s="61">
        <v>100</v>
      </c>
      <c r="GIR17" s="61">
        <v>0</v>
      </c>
      <c r="GIS17" s="61">
        <v>0</v>
      </c>
      <c r="GIT17" s="61">
        <v>0.1</v>
      </c>
      <c r="GIU17" s="61">
        <v>0.1</v>
      </c>
      <c r="GIV17" s="61">
        <v>0.01</v>
      </c>
      <c r="GIW17" s="61">
        <v>100</v>
      </c>
      <c r="GIX17" s="61">
        <v>40</v>
      </c>
      <c r="GIY17" s="61">
        <v>0</v>
      </c>
      <c r="GIZ17" s="61">
        <v>1</v>
      </c>
      <c r="GJA17" s="61">
        <v>6</v>
      </c>
      <c r="GJB17" s="61">
        <v>1</v>
      </c>
      <c r="GJC17" s="61">
        <v>100</v>
      </c>
      <c r="GJD17" s="61">
        <v>0</v>
      </c>
      <c r="GJE17" s="61">
        <v>1</v>
      </c>
      <c r="GJF17" s="61">
        <v>1</v>
      </c>
      <c r="GJG17" s="61">
        <v>1</v>
      </c>
      <c r="GJH17" s="61">
        <v>1</v>
      </c>
      <c r="GJI17" s="61">
        <v>0</v>
      </c>
      <c r="GJJ17" s="61">
        <v>0</v>
      </c>
      <c r="GJK17" s="61">
        <v>80</v>
      </c>
      <c r="GJL17" s="61">
        <v>60</v>
      </c>
      <c r="GJM17" s="61">
        <v>71</v>
      </c>
      <c r="GJN17" s="61">
        <v>0</v>
      </c>
      <c r="GJO17" s="61">
        <v>100</v>
      </c>
      <c r="GJP17" s="61">
        <v>5</v>
      </c>
      <c r="GJQ17" s="61">
        <v>0</v>
      </c>
      <c r="GJR17" s="61">
        <v>0.2</v>
      </c>
      <c r="GJS17" s="61">
        <v>100</v>
      </c>
      <c r="GJT17" s="61">
        <v>100</v>
      </c>
      <c r="GJU17" s="61">
        <v>100</v>
      </c>
      <c r="GJV17" s="61">
        <v>80</v>
      </c>
      <c r="GJW17" s="61">
        <v>0</v>
      </c>
      <c r="GJX17" s="61">
        <v>1</v>
      </c>
      <c r="GJY17" s="61">
        <v>4.2</v>
      </c>
      <c r="GJZ17" s="61">
        <v>1</v>
      </c>
      <c r="GKA17" s="61">
        <v>1</v>
      </c>
      <c r="GKB17" s="61">
        <v>1</v>
      </c>
      <c r="GKC17" s="61">
        <v>1</v>
      </c>
      <c r="GKD17" s="61">
        <v>0</v>
      </c>
      <c r="GKE17" s="61">
        <v>0</v>
      </c>
      <c r="GKF17" s="61">
        <v>40</v>
      </c>
      <c r="GKG17" s="61">
        <v>20</v>
      </c>
      <c r="GKH17" s="61">
        <v>35</v>
      </c>
      <c r="GKI17" s="61">
        <v>40</v>
      </c>
      <c r="GKJ17" s="61">
        <v>100</v>
      </c>
      <c r="GKK17" s="61">
        <v>40</v>
      </c>
      <c r="GKL17" s="61">
        <v>0.15</v>
      </c>
      <c r="GKM17" s="61">
        <v>3.0000000000000001E-3</v>
      </c>
      <c r="GKN17" s="61">
        <v>1</v>
      </c>
      <c r="GKO17" s="61">
        <v>1</v>
      </c>
      <c r="GKP17" s="61">
        <v>10</v>
      </c>
      <c r="GKQ17" s="61">
        <v>0.4</v>
      </c>
      <c r="GKR17" s="61">
        <v>0</v>
      </c>
      <c r="GKS17" s="61">
        <v>1</v>
      </c>
      <c r="GKT17" s="61">
        <v>3.5</v>
      </c>
      <c r="GKU17" s="61">
        <v>0.01</v>
      </c>
      <c r="GKV17" s="61">
        <v>0.01</v>
      </c>
      <c r="GKW17" s="61">
        <v>0.1</v>
      </c>
      <c r="GKX17" s="61">
        <v>0.1</v>
      </c>
      <c r="GKY17" s="61">
        <v>0</v>
      </c>
      <c r="GKZ17" s="61">
        <v>0</v>
      </c>
      <c r="GLA17" s="61">
        <v>1.1000000000000001</v>
      </c>
      <c r="GLB17" s="61">
        <v>0.7</v>
      </c>
      <c r="GLC17" s="61">
        <v>1</v>
      </c>
      <c r="GLD17" s="61">
        <v>25</v>
      </c>
      <c r="GLE17" s="61">
        <v>100</v>
      </c>
      <c r="GLF17" s="61">
        <v>0</v>
      </c>
      <c r="GLG17" s="61">
        <v>0</v>
      </c>
      <c r="GLH17" s="61">
        <v>0.1</v>
      </c>
      <c r="GLI17" s="61">
        <v>3</v>
      </c>
      <c r="GLJ17" s="61">
        <v>0.02</v>
      </c>
      <c r="GLK17" s="61">
        <v>100</v>
      </c>
      <c r="GLL17" s="61">
        <v>50</v>
      </c>
      <c r="GLM17" s="61">
        <v>0</v>
      </c>
      <c r="GLN17" s="61">
        <v>1</v>
      </c>
      <c r="GLO17" s="61">
        <v>3</v>
      </c>
      <c r="GLP17" s="61">
        <v>1</v>
      </c>
      <c r="GLQ17" s="61">
        <v>1</v>
      </c>
      <c r="GLR17" s="61">
        <v>1</v>
      </c>
      <c r="GLS17" s="61">
        <v>1</v>
      </c>
      <c r="GLT17" s="61">
        <v>0</v>
      </c>
      <c r="GLU17" s="61">
        <v>0</v>
      </c>
      <c r="GLV17" s="61">
        <v>130</v>
      </c>
      <c r="GLW17" s="61">
        <v>100</v>
      </c>
      <c r="GLX17" s="61">
        <v>110</v>
      </c>
      <c r="GLY17" s="61">
        <v>60</v>
      </c>
      <c r="GLZ17" s="61">
        <v>100</v>
      </c>
      <c r="GMA17" s="61">
        <v>30</v>
      </c>
      <c r="GMB17" s="61">
        <v>0</v>
      </c>
      <c r="GMC17" s="61">
        <v>0.3</v>
      </c>
      <c r="GMD17" s="61">
        <v>0.01</v>
      </c>
      <c r="GME17" s="61">
        <v>0.01</v>
      </c>
      <c r="GMF17" s="61">
        <v>100</v>
      </c>
      <c r="GMG17" s="61">
        <v>80</v>
      </c>
      <c r="GMH17" s="61">
        <v>0</v>
      </c>
      <c r="GMI17" s="61">
        <v>1</v>
      </c>
      <c r="GMJ17" s="61">
        <v>7</v>
      </c>
      <c r="GMK17" s="61">
        <v>1</v>
      </c>
      <c r="GML17" s="61">
        <v>1</v>
      </c>
      <c r="GMM17" s="61">
        <v>1</v>
      </c>
      <c r="GMN17" s="61">
        <v>1</v>
      </c>
      <c r="GMO17" s="61">
        <v>0</v>
      </c>
      <c r="GMP17" s="61">
        <v>0</v>
      </c>
      <c r="GMQ17" s="61">
        <v>47</v>
      </c>
      <c r="GMR17" s="61">
        <v>30</v>
      </c>
      <c r="GMS17" s="61">
        <v>35</v>
      </c>
      <c r="GMT17" s="61">
        <v>0</v>
      </c>
      <c r="GMU17" s="61">
        <v>100</v>
      </c>
      <c r="GMV17" s="61">
        <v>10</v>
      </c>
      <c r="GMW17" s="61">
        <v>0</v>
      </c>
      <c r="GMX17" s="61">
        <v>1</v>
      </c>
      <c r="GMY17" s="61">
        <v>10</v>
      </c>
      <c r="GMZ17" s="61">
        <v>10</v>
      </c>
      <c r="GNA17" s="61">
        <v>10</v>
      </c>
      <c r="GNB17" s="61">
        <v>205</v>
      </c>
      <c r="GNC17" s="61">
        <v>0</v>
      </c>
      <c r="GND17" s="61">
        <v>0</v>
      </c>
      <c r="GNE17" s="61">
        <v>1</v>
      </c>
      <c r="GNF17" s="61">
        <v>1</v>
      </c>
      <c r="GNG17" s="61">
        <v>1</v>
      </c>
      <c r="GNH17" s="61">
        <v>1</v>
      </c>
      <c r="GNI17" s="61">
        <v>1</v>
      </c>
      <c r="GNJ17" s="61">
        <v>0</v>
      </c>
      <c r="GNK17" s="61">
        <v>0</v>
      </c>
      <c r="GNL17" s="61">
        <v>95</v>
      </c>
      <c r="GNM17" s="61">
        <v>75</v>
      </c>
      <c r="GNN17" s="61">
        <v>75</v>
      </c>
      <c r="GNO17" s="61">
        <v>0</v>
      </c>
      <c r="GNP17" s="61">
        <v>100</v>
      </c>
      <c r="GNQ17" s="61">
        <v>0</v>
      </c>
      <c r="GNR17" s="61">
        <v>0</v>
      </c>
      <c r="GNS17" s="61">
        <v>1</v>
      </c>
      <c r="GNT17" s="61">
        <v>10</v>
      </c>
      <c r="GNU17" s="61">
        <v>10</v>
      </c>
      <c r="GNV17" s="61">
        <v>10</v>
      </c>
      <c r="GNW17" s="61">
        <v>205</v>
      </c>
      <c r="GNX17" s="61">
        <v>0</v>
      </c>
      <c r="GNY17" s="61">
        <v>0</v>
      </c>
      <c r="GNZ17" s="61">
        <v>1</v>
      </c>
      <c r="GOA17" s="61">
        <v>1</v>
      </c>
      <c r="GOB17" s="61">
        <v>1</v>
      </c>
      <c r="GOC17" s="61">
        <v>1</v>
      </c>
      <c r="GOD17" s="61">
        <v>1</v>
      </c>
      <c r="GOE17" s="61">
        <v>0</v>
      </c>
      <c r="GOF17" s="61">
        <v>0</v>
      </c>
      <c r="GOG17" s="61">
        <v>95</v>
      </c>
      <c r="GOH17" s="61">
        <v>75</v>
      </c>
      <c r="GOI17" s="61">
        <v>75</v>
      </c>
      <c r="GOJ17" s="61">
        <v>0</v>
      </c>
      <c r="GOK17" s="61">
        <v>100</v>
      </c>
      <c r="GOL17" s="61">
        <v>0</v>
      </c>
      <c r="GOM17" s="61">
        <v>0</v>
      </c>
      <c r="GON17" s="61">
        <v>0</v>
      </c>
      <c r="GOO17" s="61">
        <v>1</v>
      </c>
      <c r="GOP17" s="61">
        <v>1</v>
      </c>
      <c r="GOQ17" s="61">
        <v>100</v>
      </c>
      <c r="GOR17" s="61">
        <v>0.01</v>
      </c>
      <c r="GOS17" s="61">
        <v>0</v>
      </c>
      <c r="GOT17" s="61">
        <v>1</v>
      </c>
      <c r="GOU17" s="61">
        <v>3</v>
      </c>
      <c r="GOV17" s="61">
        <v>1</v>
      </c>
      <c r="GOW17" s="61">
        <v>1</v>
      </c>
      <c r="GOX17" s="61">
        <v>1</v>
      </c>
      <c r="GOY17" s="61">
        <v>1</v>
      </c>
      <c r="GOZ17" s="61">
        <v>0</v>
      </c>
      <c r="GPA17" s="61">
        <v>0</v>
      </c>
      <c r="GPB17" s="61">
        <v>20</v>
      </c>
      <c r="GPC17" s="61">
        <v>-20</v>
      </c>
      <c r="GPD17" s="61">
        <v>-3</v>
      </c>
      <c r="GPE17" s="61">
        <v>0</v>
      </c>
      <c r="GPF17" s="61">
        <v>100</v>
      </c>
      <c r="GPG17" s="61">
        <v>0</v>
      </c>
      <c r="GPH17" s="61">
        <v>1E-3</v>
      </c>
      <c r="GPI17" s="61">
        <v>0.1</v>
      </c>
      <c r="GPJ17" s="61">
        <v>100</v>
      </c>
      <c r="GPK17" s="61">
        <v>100</v>
      </c>
      <c r="GPL17" s="61">
        <v>100</v>
      </c>
      <c r="GPM17" s="61">
        <v>70</v>
      </c>
      <c r="GPN17" s="61">
        <v>0</v>
      </c>
      <c r="GPO17" s="61">
        <v>1</v>
      </c>
      <c r="GPP17" s="61">
        <v>1</v>
      </c>
      <c r="GPQ17" s="61">
        <v>1</v>
      </c>
      <c r="GPR17" s="61">
        <v>1</v>
      </c>
      <c r="GPS17" s="61">
        <v>1</v>
      </c>
      <c r="GPT17" s="61">
        <v>1</v>
      </c>
      <c r="GPU17" s="61">
        <v>0</v>
      </c>
      <c r="GPV17" s="61">
        <v>0</v>
      </c>
      <c r="GPW17" s="61">
        <v>90</v>
      </c>
      <c r="GPX17" s="61">
        <v>50</v>
      </c>
      <c r="GPY17" s="61">
        <v>50</v>
      </c>
      <c r="GPZ17" s="61">
        <v>20</v>
      </c>
      <c r="GQA17" s="61">
        <v>100</v>
      </c>
      <c r="GQB17" s="61">
        <v>20</v>
      </c>
      <c r="GQC17" s="61">
        <v>0</v>
      </c>
      <c r="GQD17" s="61">
        <v>0.1</v>
      </c>
      <c r="GQE17" s="61">
        <v>100</v>
      </c>
      <c r="GQF17" s="61">
        <v>205</v>
      </c>
      <c r="GQG17" s="61">
        <v>0</v>
      </c>
      <c r="GQH17" s="61">
        <v>1</v>
      </c>
      <c r="GQI17" s="61">
        <v>1</v>
      </c>
      <c r="GQJ17" s="61">
        <v>20</v>
      </c>
      <c r="GQK17" s="61">
        <v>0</v>
      </c>
      <c r="GQL17" s="61">
        <v>1</v>
      </c>
      <c r="GQM17" s="61">
        <v>1</v>
      </c>
      <c r="GQN17" s="61">
        <v>1</v>
      </c>
      <c r="GQO17" s="61">
        <v>1</v>
      </c>
      <c r="GQP17" s="61">
        <v>0</v>
      </c>
      <c r="GQQ17" s="61">
        <v>0</v>
      </c>
      <c r="GQR17" s="61">
        <v>120</v>
      </c>
      <c r="GQS17" s="61">
        <v>0</v>
      </c>
      <c r="GQT17" s="61">
        <v>100</v>
      </c>
      <c r="GQU17" s="61">
        <v>100</v>
      </c>
      <c r="GQV17" s="61">
        <v>28</v>
      </c>
      <c r="GQW17" s="61">
        <v>0</v>
      </c>
      <c r="GQX17" s="61">
        <v>100</v>
      </c>
      <c r="GQY17" s="61">
        <v>0</v>
      </c>
      <c r="GQZ17" s="61">
        <v>0</v>
      </c>
      <c r="GRA17" s="61">
        <v>2</v>
      </c>
      <c r="GRB17" s="61">
        <v>100</v>
      </c>
      <c r="GRC17" s="61">
        <v>100</v>
      </c>
      <c r="GRD17" s="61">
        <v>100</v>
      </c>
      <c r="GRE17" s="61">
        <v>0.05</v>
      </c>
      <c r="GRF17" s="61">
        <v>0</v>
      </c>
      <c r="GRG17" s="61">
        <v>0</v>
      </c>
      <c r="GRH17" s="61">
        <v>1</v>
      </c>
      <c r="GRI17" s="61">
        <v>1</v>
      </c>
      <c r="GRJ17" s="61">
        <v>1</v>
      </c>
      <c r="GRK17" s="61">
        <v>1</v>
      </c>
      <c r="GRL17" s="61">
        <v>1</v>
      </c>
      <c r="GRM17" s="61">
        <v>0</v>
      </c>
      <c r="GRN17" s="61">
        <v>0</v>
      </c>
      <c r="GRO17" s="61">
        <v>780</v>
      </c>
      <c r="GRP17" s="61">
        <v>720</v>
      </c>
      <c r="GRQ17" s="61">
        <v>740</v>
      </c>
      <c r="GRR17" s="61">
        <v>0</v>
      </c>
      <c r="GRS17" s="61">
        <v>100</v>
      </c>
      <c r="GRT17" s="61">
        <v>-100</v>
      </c>
      <c r="GRU17" s="61">
        <v>0</v>
      </c>
      <c r="GRV17" s="61">
        <v>1</v>
      </c>
      <c r="GRW17" s="61">
        <v>320</v>
      </c>
      <c r="GRX17" s="61">
        <v>320</v>
      </c>
      <c r="GRY17" s="61">
        <v>100</v>
      </c>
      <c r="GRZ17" s="61">
        <v>205</v>
      </c>
      <c r="GSA17" s="61">
        <v>0</v>
      </c>
      <c r="GSB17" s="61">
        <v>0</v>
      </c>
      <c r="GSC17" s="61">
        <v>1</v>
      </c>
      <c r="GSD17" s="61">
        <v>1</v>
      </c>
      <c r="GSE17" s="61">
        <v>1</v>
      </c>
      <c r="GSF17" s="61">
        <v>1</v>
      </c>
      <c r="GSG17" s="61">
        <v>1</v>
      </c>
      <c r="GSH17" s="61">
        <v>0</v>
      </c>
      <c r="GSI17" s="61">
        <v>0</v>
      </c>
      <c r="GSJ17" s="61">
        <v>400</v>
      </c>
      <c r="GSK17" s="61">
        <v>0</v>
      </c>
      <c r="GSL17" s="61">
        <v>0</v>
      </c>
      <c r="GSM17" s="61">
        <v>0</v>
      </c>
      <c r="GSN17" s="61">
        <v>100</v>
      </c>
      <c r="GSO17" s="61">
        <v>0</v>
      </c>
      <c r="GSP17" s="61">
        <v>1E-3</v>
      </c>
      <c r="GSQ17" s="61">
        <v>0.1</v>
      </c>
      <c r="GSR17" s="61">
        <v>100</v>
      </c>
      <c r="GSS17" s="61">
        <v>100</v>
      </c>
      <c r="GST17" s="61">
        <v>100</v>
      </c>
      <c r="GSU17" s="61">
        <v>70</v>
      </c>
      <c r="GSV17" s="61">
        <v>0</v>
      </c>
      <c r="GSW17" s="61">
        <v>1</v>
      </c>
      <c r="GSX17" s="61">
        <v>6</v>
      </c>
      <c r="GSY17" s="61">
        <v>1</v>
      </c>
      <c r="GSZ17" s="61">
        <v>1</v>
      </c>
      <c r="GTA17" s="61">
        <v>1</v>
      </c>
      <c r="GTB17" s="61">
        <v>1</v>
      </c>
      <c r="GTC17" s="61">
        <v>0</v>
      </c>
      <c r="GTD17" s="61">
        <v>0</v>
      </c>
      <c r="GTE17" s="61">
        <v>80</v>
      </c>
      <c r="GTF17" s="61">
        <v>30</v>
      </c>
      <c r="GTG17" s="61">
        <v>80</v>
      </c>
      <c r="GTH17" s="61">
        <v>0</v>
      </c>
      <c r="GTI17" s="61">
        <v>100</v>
      </c>
      <c r="GTJ17" s="61">
        <v>0</v>
      </c>
      <c r="GTK17" s="61">
        <v>0</v>
      </c>
      <c r="GTL17" s="61">
        <v>0.2</v>
      </c>
      <c r="GTM17" s="61">
        <v>100</v>
      </c>
      <c r="GTN17" s="61">
        <v>100</v>
      </c>
      <c r="GTO17" s="61">
        <v>100</v>
      </c>
      <c r="GTP17" s="61">
        <v>205</v>
      </c>
      <c r="GTQ17" s="61">
        <v>0</v>
      </c>
      <c r="GTR17" s="61">
        <v>1</v>
      </c>
      <c r="GTS17" s="61">
        <v>1</v>
      </c>
      <c r="GTT17" s="61">
        <v>1</v>
      </c>
      <c r="GTU17" s="61">
        <v>1</v>
      </c>
      <c r="GTV17" s="61">
        <v>1</v>
      </c>
      <c r="GTW17" s="61">
        <v>1</v>
      </c>
      <c r="GTX17" s="61">
        <v>0</v>
      </c>
      <c r="GTY17" s="61">
        <v>0</v>
      </c>
      <c r="GTZ17" s="61">
        <v>40</v>
      </c>
      <c r="GUA17" s="61">
        <v>20</v>
      </c>
      <c r="GUB17" s="61">
        <v>28</v>
      </c>
      <c r="GUC17" s="61">
        <v>0</v>
      </c>
      <c r="GUD17" s="61">
        <v>100</v>
      </c>
      <c r="GUE17" s="61">
        <v>0</v>
      </c>
      <c r="GUF17" s="61">
        <v>0</v>
      </c>
      <c r="GUG17" s="61">
        <v>0.2</v>
      </c>
      <c r="GUH17" s="61">
        <v>100</v>
      </c>
      <c r="GUI17" s="61">
        <v>100</v>
      </c>
      <c r="GUJ17" s="61">
        <v>100</v>
      </c>
      <c r="GUK17" s="61">
        <v>205</v>
      </c>
      <c r="GUL17" s="61">
        <v>0</v>
      </c>
      <c r="GUM17" s="61">
        <v>1</v>
      </c>
      <c r="GUN17" s="61">
        <v>1</v>
      </c>
      <c r="GUO17" s="61">
        <v>1</v>
      </c>
      <c r="GUP17" s="61">
        <v>1</v>
      </c>
      <c r="GUQ17" s="61">
        <v>1</v>
      </c>
      <c r="GUR17" s="61">
        <v>1</v>
      </c>
      <c r="GUS17" s="61">
        <v>0</v>
      </c>
      <c r="GUT17" s="61">
        <v>0</v>
      </c>
      <c r="GUU17" s="61">
        <v>40</v>
      </c>
      <c r="GUV17" s="61">
        <v>20</v>
      </c>
      <c r="GUW17" s="61">
        <v>28</v>
      </c>
      <c r="GUX17" s="61">
        <v>0</v>
      </c>
      <c r="GUY17" s="61">
        <v>100</v>
      </c>
      <c r="GUZ17" s="61">
        <v>0</v>
      </c>
      <c r="GVA17" s="61">
        <v>0</v>
      </c>
      <c r="GVB17" s="61">
        <v>0</v>
      </c>
      <c r="GVC17" s="61">
        <v>50</v>
      </c>
      <c r="GVD17" s="61">
        <v>50</v>
      </c>
      <c r="GVE17" s="61">
        <v>100</v>
      </c>
      <c r="GVF17" s="61">
        <v>205</v>
      </c>
      <c r="GVG17" s="61">
        <v>0</v>
      </c>
      <c r="GVH17" s="61">
        <v>1</v>
      </c>
      <c r="GVI17" s="61">
        <v>1</v>
      </c>
      <c r="GVJ17" s="61">
        <v>1</v>
      </c>
      <c r="GVK17" s="61">
        <v>1</v>
      </c>
      <c r="GVL17" s="61">
        <v>1</v>
      </c>
      <c r="GVM17" s="61">
        <v>1</v>
      </c>
      <c r="GVN17" s="61">
        <v>0</v>
      </c>
      <c r="GVO17" s="61">
        <v>0</v>
      </c>
      <c r="GVP17" s="61">
        <v>100</v>
      </c>
      <c r="GVQ17" s="61">
        <v>0</v>
      </c>
      <c r="GVR17" s="61">
        <v>50</v>
      </c>
      <c r="GVS17" s="61">
        <v>0</v>
      </c>
      <c r="GVT17" s="61">
        <v>100</v>
      </c>
      <c r="GVU17" s="61">
        <v>0</v>
      </c>
      <c r="GVV17" s="61">
        <v>0</v>
      </c>
      <c r="GVW17" s="61">
        <v>0.1</v>
      </c>
      <c r="GVX17" s="61">
        <v>100</v>
      </c>
      <c r="GVY17" s="61">
        <v>100</v>
      </c>
      <c r="GVZ17" s="61">
        <v>100</v>
      </c>
      <c r="GWA17" s="61">
        <v>205</v>
      </c>
      <c r="GWB17" s="61">
        <v>0</v>
      </c>
      <c r="GWC17" s="61">
        <v>0</v>
      </c>
      <c r="GWD17" s="61">
        <v>1</v>
      </c>
      <c r="GWE17" s="61">
        <v>1</v>
      </c>
      <c r="GWF17" s="61">
        <v>1</v>
      </c>
      <c r="GWG17" s="61">
        <v>1</v>
      </c>
      <c r="GWH17" s="61">
        <v>1</v>
      </c>
      <c r="GWI17" s="61">
        <v>0</v>
      </c>
      <c r="GWJ17" s="61">
        <v>0</v>
      </c>
      <c r="GWK17" s="61">
        <v>30</v>
      </c>
      <c r="GWL17" s="61">
        <v>15</v>
      </c>
      <c r="GWM17" s="61">
        <v>25</v>
      </c>
      <c r="GWN17" s="61">
        <v>0</v>
      </c>
      <c r="GWO17" s="61">
        <v>100</v>
      </c>
      <c r="GWP17" s="61">
        <v>0</v>
      </c>
      <c r="GWQ17" s="61">
        <v>0</v>
      </c>
      <c r="GWR17" s="61">
        <v>0.1</v>
      </c>
      <c r="GWS17" s="61">
        <v>100</v>
      </c>
      <c r="GWT17" s="61">
        <v>100</v>
      </c>
      <c r="GWU17" s="61">
        <v>100</v>
      </c>
      <c r="GWV17" s="61">
        <v>205</v>
      </c>
      <c r="GWW17" s="61">
        <v>0</v>
      </c>
      <c r="GWX17" s="61">
        <v>1</v>
      </c>
      <c r="GWY17" s="61">
        <v>1</v>
      </c>
      <c r="GWZ17" s="61">
        <v>1</v>
      </c>
      <c r="GXA17" s="61">
        <v>1</v>
      </c>
      <c r="GXB17" s="61">
        <v>1</v>
      </c>
      <c r="GXC17" s="61">
        <v>1</v>
      </c>
      <c r="GXD17" s="61">
        <v>0</v>
      </c>
      <c r="GXE17" s="61">
        <v>0</v>
      </c>
      <c r="GXF17" s="61">
        <v>99</v>
      </c>
      <c r="GXG17" s="61">
        <v>85</v>
      </c>
      <c r="GXH17" s="61">
        <v>90</v>
      </c>
      <c r="GXI17" s="61">
        <v>0</v>
      </c>
      <c r="GXJ17" s="61">
        <v>100</v>
      </c>
      <c r="GXK17" s="61">
        <v>0</v>
      </c>
      <c r="GZB17" s="61">
        <v>0</v>
      </c>
      <c r="GZC17" s="61">
        <v>0.1</v>
      </c>
      <c r="GZD17" s="61">
        <v>100</v>
      </c>
      <c r="GZE17" s="61">
        <v>80</v>
      </c>
      <c r="GZF17" s="61">
        <v>0</v>
      </c>
      <c r="GZG17" s="61">
        <v>1</v>
      </c>
      <c r="GZH17" s="61">
        <v>4</v>
      </c>
      <c r="GZI17" s="61">
        <v>20</v>
      </c>
      <c r="GZJ17" s="61">
        <v>0</v>
      </c>
      <c r="GZK17" s="61">
        <v>1</v>
      </c>
      <c r="GZL17" s="61">
        <v>1</v>
      </c>
      <c r="GZM17" s="61">
        <v>1</v>
      </c>
      <c r="GZN17" s="61">
        <v>1</v>
      </c>
      <c r="GZO17" s="61">
        <v>0</v>
      </c>
      <c r="GZP17" s="61">
        <v>0</v>
      </c>
      <c r="GZQ17" s="61">
        <v>70</v>
      </c>
      <c r="GZR17" s="61">
        <v>40</v>
      </c>
      <c r="GZS17" s="61">
        <v>0.1</v>
      </c>
      <c r="GZT17" s="61">
        <v>0.01</v>
      </c>
      <c r="GZU17" s="61">
        <v>55</v>
      </c>
      <c r="GZV17" s="61">
        <v>10</v>
      </c>
      <c r="GZW17" s="61">
        <v>100</v>
      </c>
      <c r="GZX17" s="61">
        <v>0</v>
      </c>
      <c r="GZY17" s="61">
        <v>0</v>
      </c>
      <c r="GZZ17" s="61">
        <v>0.2</v>
      </c>
      <c r="HAA17" s="61">
        <v>100</v>
      </c>
      <c r="HAB17" s="61">
        <v>100</v>
      </c>
      <c r="HAC17" s="61">
        <v>100</v>
      </c>
      <c r="HAD17" s="61">
        <v>205</v>
      </c>
      <c r="HAE17" s="61">
        <v>0</v>
      </c>
      <c r="HAF17" s="61">
        <v>1</v>
      </c>
      <c r="HAG17" s="61">
        <v>1</v>
      </c>
      <c r="HAH17" s="61">
        <v>1</v>
      </c>
      <c r="HAI17" s="61">
        <v>1</v>
      </c>
      <c r="HAJ17" s="61">
        <v>1</v>
      </c>
      <c r="HAK17" s="61">
        <v>1</v>
      </c>
      <c r="HAL17" s="61">
        <v>0</v>
      </c>
      <c r="HAM17" s="61">
        <v>0</v>
      </c>
      <c r="HAN17" s="61">
        <v>40</v>
      </c>
      <c r="HAO17" s="61">
        <v>20</v>
      </c>
      <c r="HAP17" s="61">
        <v>28</v>
      </c>
      <c r="HAQ17" s="61">
        <v>0</v>
      </c>
      <c r="HAR17" s="61">
        <v>100</v>
      </c>
      <c r="HAS17" s="61">
        <v>0</v>
      </c>
      <c r="HAT17" s="61">
        <v>0</v>
      </c>
      <c r="HAU17" s="61">
        <v>0</v>
      </c>
      <c r="HAV17" s="61">
        <v>50</v>
      </c>
      <c r="HAW17" s="61">
        <v>50</v>
      </c>
      <c r="HAX17" s="61">
        <v>100</v>
      </c>
      <c r="HAY17" s="61">
        <v>205</v>
      </c>
      <c r="HAZ17" s="61">
        <v>0</v>
      </c>
      <c r="HBA17" s="61">
        <v>1</v>
      </c>
      <c r="HBB17" s="61">
        <v>1</v>
      </c>
      <c r="HBC17" s="61">
        <v>1</v>
      </c>
      <c r="HBD17" s="61">
        <v>1</v>
      </c>
      <c r="HBE17" s="61">
        <v>1</v>
      </c>
      <c r="HBF17" s="61">
        <v>1</v>
      </c>
      <c r="HBG17" s="61">
        <v>0</v>
      </c>
      <c r="HBH17" s="61">
        <v>0</v>
      </c>
      <c r="HBI17" s="61">
        <v>100</v>
      </c>
      <c r="HBJ17" s="61">
        <v>0</v>
      </c>
      <c r="HBK17" s="61">
        <v>50</v>
      </c>
      <c r="HBL17" s="61">
        <v>0</v>
      </c>
      <c r="HBM17" s="61">
        <v>100</v>
      </c>
      <c r="HBN17" s="61">
        <v>0</v>
      </c>
      <c r="HBO17" s="61">
        <v>0</v>
      </c>
      <c r="HBP17" s="61">
        <v>1000</v>
      </c>
      <c r="HBQ17" s="61">
        <v>-1000</v>
      </c>
      <c r="HBR17" s="61">
        <v>0</v>
      </c>
      <c r="HBS17" s="61">
        <v>0</v>
      </c>
      <c r="HBT17" s="61">
        <v>10</v>
      </c>
      <c r="HBU17" s="61">
        <v>150</v>
      </c>
      <c r="HBV17" s="61">
        <v>150</v>
      </c>
      <c r="HBW17" s="61">
        <v>100</v>
      </c>
      <c r="HBX17" s="61">
        <v>205</v>
      </c>
      <c r="HBY17" s="61">
        <v>0</v>
      </c>
      <c r="HBZ17" s="61">
        <v>48</v>
      </c>
      <c r="HCA17" s="61">
        <v>50</v>
      </c>
      <c r="HCB17" s="61">
        <v>0</v>
      </c>
      <c r="HCC17" s="61">
        <v>3000</v>
      </c>
      <c r="HCD17" s="61">
        <v>6000</v>
      </c>
      <c r="HCE17" s="61">
        <v>3000</v>
      </c>
      <c r="HCF17" s="61">
        <v>6000</v>
      </c>
      <c r="HCG17" s="61">
        <v>6</v>
      </c>
      <c r="HCH17" s="61">
        <v>6</v>
      </c>
      <c r="HCI17" s="61">
        <v>0</v>
      </c>
      <c r="HCJ17" s="61">
        <v>5000</v>
      </c>
      <c r="HCK17" s="61">
        <v>-5000</v>
      </c>
      <c r="HCL17" s="61">
        <v>0</v>
      </c>
      <c r="HCM17" s="61">
        <v>0</v>
      </c>
      <c r="HCN17" s="61">
        <v>1</v>
      </c>
      <c r="HCO17" s="61">
        <v>1</v>
      </c>
      <c r="HCP17" s="61">
        <v>1</v>
      </c>
      <c r="HCQ17" s="61">
        <v>1</v>
      </c>
      <c r="HCR17" s="61">
        <v>1</v>
      </c>
      <c r="HCS17" s="61">
        <v>0</v>
      </c>
      <c r="HCT17" s="61">
        <v>0</v>
      </c>
      <c r="HCU17" s="61">
        <v>3000</v>
      </c>
      <c r="HCV17" s="61">
        <v>-3000</v>
      </c>
      <c r="HCW17" s="61">
        <v>0</v>
      </c>
      <c r="HCX17" s="61">
        <v>50</v>
      </c>
      <c r="HCY17" s="61">
        <v>100</v>
      </c>
      <c r="HCZ17" s="61">
        <v>50</v>
      </c>
      <c r="HDA17" s="61">
        <v>0</v>
      </c>
      <c r="HDB17" s="61">
        <v>0.1</v>
      </c>
      <c r="HDC17" s="61">
        <v>100</v>
      </c>
      <c r="HDD17" s="61">
        <v>80</v>
      </c>
      <c r="HDE17" s="61">
        <v>0</v>
      </c>
      <c r="HDF17" s="61">
        <v>1</v>
      </c>
      <c r="HDG17" s="61">
        <v>4</v>
      </c>
      <c r="HDH17" s="61">
        <v>20</v>
      </c>
      <c r="HDI17" s="61">
        <v>0</v>
      </c>
      <c r="HDJ17" s="61">
        <v>1</v>
      </c>
      <c r="HDK17" s="61">
        <v>1</v>
      </c>
      <c r="HDL17" s="61">
        <v>1</v>
      </c>
      <c r="HDM17" s="61">
        <v>1</v>
      </c>
      <c r="HDN17" s="61">
        <v>0</v>
      </c>
      <c r="HDO17" s="61">
        <v>0</v>
      </c>
      <c r="HDP17" s="61">
        <v>70</v>
      </c>
      <c r="HDQ17" s="61">
        <v>40</v>
      </c>
      <c r="HDR17" s="61">
        <v>0.1</v>
      </c>
      <c r="HDS17" s="61">
        <v>0.01</v>
      </c>
      <c r="HDT17" s="61">
        <v>55</v>
      </c>
      <c r="HDU17" s="61">
        <v>0</v>
      </c>
      <c r="HDV17" s="61">
        <v>100</v>
      </c>
      <c r="HDW17" s="61">
        <v>0</v>
      </c>
      <c r="HDX17" s="61">
        <v>0</v>
      </c>
      <c r="HDY17" s="61">
        <v>0.1</v>
      </c>
      <c r="HDZ17" s="61">
        <v>100</v>
      </c>
      <c r="HEA17" s="61">
        <v>205</v>
      </c>
      <c r="HEB17" s="61">
        <v>0</v>
      </c>
      <c r="HEC17" s="61">
        <v>0</v>
      </c>
      <c r="HED17" s="61">
        <v>1</v>
      </c>
      <c r="HEE17" s="61">
        <v>20</v>
      </c>
      <c r="HEF17" s="61">
        <v>0</v>
      </c>
      <c r="HEG17" s="61">
        <v>1</v>
      </c>
      <c r="HEH17" s="61">
        <v>1</v>
      </c>
      <c r="HEI17" s="61">
        <v>1</v>
      </c>
      <c r="HEJ17" s="61">
        <v>1</v>
      </c>
      <c r="HEK17" s="61">
        <v>0</v>
      </c>
      <c r="HEL17" s="61">
        <v>0</v>
      </c>
      <c r="HEM17" s="61">
        <v>120</v>
      </c>
      <c r="HEN17" s="61">
        <v>0</v>
      </c>
      <c r="HEO17" s="61">
        <v>100</v>
      </c>
      <c r="HEP17" s="61">
        <v>100</v>
      </c>
      <c r="HEQ17" s="61">
        <v>0</v>
      </c>
      <c r="HER17" s="61">
        <v>0</v>
      </c>
      <c r="HES17" s="61">
        <v>100</v>
      </c>
      <c r="HET17" s="61">
        <v>0</v>
      </c>
      <c r="HEU17" s="61">
        <v>0</v>
      </c>
      <c r="HEV17" s="61">
        <v>0.1</v>
      </c>
      <c r="HEW17" s="61">
        <v>100</v>
      </c>
      <c r="HEX17" s="61">
        <v>205</v>
      </c>
      <c r="HEY17" s="61">
        <v>0</v>
      </c>
      <c r="HEZ17" s="61">
        <v>0</v>
      </c>
      <c r="HFA17" s="61">
        <v>1</v>
      </c>
      <c r="HFB17" s="61">
        <v>20</v>
      </c>
      <c r="HFC17" s="61">
        <v>0</v>
      </c>
      <c r="HFD17" s="61">
        <v>1</v>
      </c>
      <c r="HFE17" s="61">
        <v>1</v>
      </c>
      <c r="HFF17" s="61">
        <v>1</v>
      </c>
      <c r="HFG17" s="61">
        <v>1</v>
      </c>
      <c r="HFH17" s="61">
        <v>0</v>
      </c>
      <c r="HFI17" s="61">
        <v>0</v>
      </c>
      <c r="HFJ17" s="61">
        <v>120</v>
      </c>
      <c r="HFK17" s="61">
        <v>0</v>
      </c>
      <c r="HFL17" s="61">
        <v>100</v>
      </c>
      <c r="HFM17" s="61">
        <v>100</v>
      </c>
      <c r="HFN17" s="61">
        <v>0</v>
      </c>
      <c r="HFO17" s="61">
        <v>0</v>
      </c>
      <c r="HFP17" s="61">
        <v>100</v>
      </c>
      <c r="HFQ17" s="61">
        <v>0</v>
      </c>
      <c r="HFR17" s="61">
        <v>0</v>
      </c>
      <c r="HFS17" s="61">
        <v>0.1</v>
      </c>
      <c r="HFT17" s="61">
        <v>100</v>
      </c>
      <c r="HFU17" s="61">
        <v>205</v>
      </c>
      <c r="HFV17" s="61">
        <v>0</v>
      </c>
      <c r="HFW17" s="61">
        <v>0</v>
      </c>
      <c r="HFX17" s="61">
        <v>1</v>
      </c>
      <c r="HFY17" s="61">
        <v>20</v>
      </c>
      <c r="HFZ17" s="61">
        <v>0</v>
      </c>
      <c r="HGA17" s="61">
        <v>1</v>
      </c>
      <c r="HGB17" s="61">
        <v>1</v>
      </c>
      <c r="HGC17" s="61">
        <v>1</v>
      </c>
      <c r="HGD17" s="61">
        <v>1</v>
      </c>
      <c r="HGE17" s="61">
        <v>0</v>
      </c>
      <c r="HGF17" s="61">
        <v>0</v>
      </c>
      <c r="HGG17" s="61">
        <v>120</v>
      </c>
      <c r="HGH17" s="61">
        <v>0</v>
      </c>
      <c r="HGI17" s="61">
        <v>100</v>
      </c>
      <c r="HGJ17" s="61">
        <v>100</v>
      </c>
      <c r="HGK17" s="61">
        <v>0</v>
      </c>
      <c r="HGL17" s="61">
        <v>0</v>
      </c>
      <c r="HGM17" s="61">
        <v>100</v>
      </c>
      <c r="HGN17" s="61">
        <v>0</v>
      </c>
      <c r="HGO17" s="61">
        <v>0</v>
      </c>
      <c r="HGP17" s="61">
        <v>0.1</v>
      </c>
      <c r="HGQ17" s="61">
        <v>100</v>
      </c>
      <c r="HGR17" s="61">
        <v>205</v>
      </c>
      <c r="HGS17" s="61">
        <v>0</v>
      </c>
      <c r="HGT17" s="61">
        <v>0</v>
      </c>
      <c r="HGU17" s="61">
        <v>1</v>
      </c>
      <c r="HGV17" s="61">
        <v>20</v>
      </c>
      <c r="HGW17" s="61">
        <v>0</v>
      </c>
      <c r="HGX17" s="61">
        <v>1</v>
      </c>
      <c r="HGY17" s="61">
        <v>1</v>
      </c>
      <c r="HGZ17" s="61">
        <v>1</v>
      </c>
      <c r="HHA17" s="61">
        <v>1</v>
      </c>
      <c r="HHB17" s="61">
        <v>0</v>
      </c>
      <c r="HHC17" s="61">
        <v>0</v>
      </c>
      <c r="HHD17" s="61">
        <v>120</v>
      </c>
      <c r="HHE17" s="61">
        <v>0</v>
      </c>
      <c r="HHF17" s="61">
        <v>100</v>
      </c>
      <c r="HHG17" s="61">
        <v>100</v>
      </c>
      <c r="HHH17" s="61">
        <v>0</v>
      </c>
      <c r="HHI17" s="61">
        <v>0</v>
      </c>
      <c r="HHJ17" s="61">
        <v>100</v>
      </c>
      <c r="HHK17" s="61">
        <v>0</v>
      </c>
      <c r="HHL17" s="61">
        <v>0</v>
      </c>
      <c r="HHM17" s="61">
        <v>0.1</v>
      </c>
      <c r="HHN17" s="61">
        <v>100</v>
      </c>
      <c r="HHO17" s="61">
        <v>205</v>
      </c>
      <c r="HHP17" s="61">
        <v>0</v>
      </c>
      <c r="HHQ17" s="61">
        <v>0</v>
      </c>
      <c r="HHR17" s="61">
        <v>1</v>
      </c>
      <c r="HHS17" s="61">
        <v>20</v>
      </c>
      <c r="HHT17" s="61">
        <v>0</v>
      </c>
      <c r="HHU17" s="61">
        <v>1</v>
      </c>
      <c r="HHV17" s="61">
        <v>1</v>
      </c>
      <c r="HHW17" s="61">
        <v>1</v>
      </c>
      <c r="HHX17" s="61">
        <v>1</v>
      </c>
      <c r="HHY17" s="61">
        <v>0</v>
      </c>
      <c r="HHZ17" s="61">
        <v>0</v>
      </c>
      <c r="HIA17" s="61">
        <v>120</v>
      </c>
      <c r="HIB17" s="61">
        <v>0</v>
      </c>
      <c r="HIC17" s="61">
        <v>100</v>
      </c>
      <c r="HID17" s="61">
        <v>100</v>
      </c>
      <c r="HIE17" s="61">
        <v>0</v>
      </c>
      <c r="HIF17" s="61">
        <v>0</v>
      </c>
      <c r="HIG17" s="61">
        <v>100</v>
      </c>
      <c r="HIH17" s="61">
        <v>0</v>
      </c>
      <c r="HII17" s="61">
        <v>0</v>
      </c>
      <c r="HIJ17" s="61">
        <v>0</v>
      </c>
      <c r="HIK17" s="61">
        <v>0</v>
      </c>
      <c r="HIL17" s="61">
        <v>0</v>
      </c>
      <c r="HIM17" s="61">
        <v>0</v>
      </c>
      <c r="HIN17" s="61">
        <v>1</v>
      </c>
      <c r="HIO17" s="61">
        <v>1</v>
      </c>
      <c r="HIP17" s="61">
        <v>0</v>
      </c>
      <c r="HIQ17" s="61">
        <v>0</v>
      </c>
      <c r="HIR17" s="61">
        <v>0</v>
      </c>
      <c r="HIS17" s="61">
        <v>0</v>
      </c>
      <c r="HIT17" s="61">
        <v>0</v>
      </c>
      <c r="HIU17" s="61">
        <v>0</v>
      </c>
      <c r="HIV17" s="61">
        <v>0</v>
      </c>
      <c r="HIW17" s="61">
        <v>0</v>
      </c>
      <c r="HIX17" s="61">
        <v>0</v>
      </c>
      <c r="HIY17" s="61">
        <v>0</v>
      </c>
      <c r="HIZ17" s="61">
        <v>0</v>
      </c>
      <c r="HJA17" s="61">
        <v>0</v>
      </c>
      <c r="HJB17" s="61">
        <v>0</v>
      </c>
      <c r="HJC17" s="61">
        <v>0</v>
      </c>
      <c r="HJD17" s="61">
        <v>0</v>
      </c>
      <c r="HJG17" s="61">
        <v>1</v>
      </c>
      <c r="HJH17" s="61">
        <v>0</v>
      </c>
      <c r="HJM17" s="61">
        <v>12</v>
      </c>
      <c r="HJN17" s="61">
        <v>0</v>
      </c>
      <c r="HJO17" s="61">
        <v>0</v>
      </c>
      <c r="HJY17" s="61">
        <v>235</v>
      </c>
      <c r="HJZ17" s="61">
        <v>235</v>
      </c>
      <c r="HKA17" s="61">
        <v>40</v>
      </c>
      <c r="HKB17" s="61">
        <v>25</v>
      </c>
      <c r="HKC17" s="61">
        <v>232</v>
      </c>
      <c r="HKD17" s="61">
        <v>1</v>
      </c>
      <c r="HKE17" s="61">
        <v>100</v>
      </c>
      <c r="HKG17" s="61">
        <v>70</v>
      </c>
      <c r="HKH17" s="61">
        <v>327</v>
      </c>
      <c r="HKI17" s="61">
        <v>327</v>
      </c>
      <c r="HKJ17" s="61">
        <v>1</v>
      </c>
      <c r="HKK17" s="61">
        <v>10</v>
      </c>
      <c r="HKN17" s="61">
        <v>0</v>
      </c>
      <c r="HKO17" s="61">
        <v>0</v>
      </c>
      <c r="HKP17" s="61">
        <v>0</v>
      </c>
      <c r="HKU17" s="61">
        <v>3</v>
      </c>
      <c r="HKV17" s="61">
        <v>0.1</v>
      </c>
      <c r="HKW17" s="61">
        <v>10</v>
      </c>
      <c r="HKX17" s="61">
        <v>0.5</v>
      </c>
      <c r="HKY17" s="61">
        <v>80</v>
      </c>
      <c r="HKZ17" s="61">
        <v>0</v>
      </c>
      <c r="HLG17" s="61">
        <v>1.421E-2</v>
      </c>
      <c r="HLH17" s="61">
        <v>0.29619000000000001</v>
      </c>
      <c r="HLI17" s="61">
        <v>0.88856999999999997</v>
      </c>
      <c r="HLJ17" s="61">
        <v>100</v>
      </c>
      <c r="HLK17" s="61">
        <v>0</v>
      </c>
      <c r="HLL17" s="61">
        <v>0</v>
      </c>
      <c r="HLM17" s="61">
        <v>0.44428000000000001</v>
      </c>
      <c r="HLN17" s="61">
        <v>0.23694999999999999</v>
      </c>
      <c r="HLO17" s="61">
        <v>100</v>
      </c>
      <c r="HLP17" s="61">
        <v>2</v>
      </c>
      <c r="HLQ17" s="61">
        <v>0</v>
      </c>
      <c r="HLR17" s="61">
        <v>20</v>
      </c>
      <c r="HLS17" s="61">
        <v>5000</v>
      </c>
      <c r="HLT17" s="61">
        <v>5000</v>
      </c>
      <c r="HLU17" s="61">
        <v>60</v>
      </c>
      <c r="HLV17" s="61">
        <v>75</v>
      </c>
      <c r="HLW17" s="61">
        <v>90</v>
      </c>
      <c r="HLX17" s="61">
        <v>100</v>
      </c>
      <c r="HLZ17" s="61">
        <v>4</v>
      </c>
      <c r="HMA17" s="61">
        <v>20</v>
      </c>
      <c r="HMB17" s="61">
        <v>1668</v>
      </c>
      <c r="HMC17" s="61">
        <v>3356</v>
      </c>
      <c r="HMD17" s="61">
        <v>2</v>
      </c>
      <c r="HME17" s="61">
        <v>2</v>
      </c>
      <c r="HMF17" s="61">
        <v>37</v>
      </c>
      <c r="HMG17" s="61">
        <v>45</v>
      </c>
      <c r="HMI17" s="61">
        <v>-6</v>
      </c>
      <c r="HMJ17" s="61">
        <v>-6</v>
      </c>
      <c r="HMK17" s="61">
        <v>-6</v>
      </c>
      <c r="HML17" s="61">
        <v>-6</v>
      </c>
      <c r="HMN17" s="61">
        <v>50</v>
      </c>
      <c r="HMO17" s="61">
        <v>0.1</v>
      </c>
      <c r="HMT17" s="61">
        <v>20</v>
      </c>
      <c r="HMU17" s="61">
        <v>300</v>
      </c>
      <c r="HMX17" s="61">
        <v>50</v>
      </c>
      <c r="HMY17" s="61">
        <v>0.3</v>
      </c>
      <c r="HMZ17" s="61">
        <v>-145</v>
      </c>
      <c r="HNA17" s="61">
        <v>10</v>
      </c>
      <c r="HNB17" s="61">
        <v>10</v>
      </c>
      <c r="HNC17" s="61">
        <v>0.5</v>
      </c>
      <c r="HND17" s="61">
        <v>105</v>
      </c>
      <c r="HNE17" s="61">
        <v>0.5</v>
      </c>
      <c r="HNF17" s="61">
        <v>0.5</v>
      </c>
      <c r="HNG17" s="61">
        <v>0</v>
      </c>
      <c r="HNH17" s="61">
        <v>2</v>
      </c>
      <c r="HNI17" s="61">
        <v>3356</v>
      </c>
      <c r="HNJ17" s="61">
        <v>3356</v>
      </c>
      <c r="HNK17" s="61">
        <v>3356</v>
      </c>
      <c r="HNL17" s="61">
        <v>3356</v>
      </c>
      <c r="HNM17" s="61">
        <v>70</v>
      </c>
      <c r="HNN17" s="61">
        <v>0.65</v>
      </c>
      <c r="HNO17" s="61">
        <v>0.56000000000000005</v>
      </c>
      <c r="HNP17" s="61">
        <v>0.56000000000000005</v>
      </c>
      <c r="HNQ17" s="61">
        <v>0.56000000000000005</v>
      </c>
      <c r="HNR17" s="61">
        <v>0.45</v>
      </c>
      <c r="HNS17" s="61">
        <v>0.56000000000000005</v>
      </c>
      <c r="HNT17" s="61">
        <v>0.56000000000000005</v>
      </c>
      <c r="HNU17" s="61">
        <v>0.56000000000000005</v>
      </c>
      <c r="HNW17" s="61">
        <v>10</v>
      </c>
      <c r="HNX17" s="61">
        <v>20</v>
      </c>
      <c r="HNY17" s="61">
        <v>93</v>
      </c>
      <c r="HNZ17" s="61">
        <v>1</v>
      </c>
      <c r="HOA17" s="61">
        <v>1</v>
      </c>
      <c r="HOB17" s="61">
        <v>100.4</v>
      </c>
      <c r="HOC17" s="61">
        <v>103.4</v>
      </c>
      <c r="HOD17" s="61">
        <v>98</v>
      </c>
      <c r="HOE17" s="61">
        <v>91</v>
      </c>
      <c r="HOF17" s="61">
        <v>103.4</v>
      </c>
      <c r="HOG17" s="61">
        <v>40</v>
      </c>
      <c r="HOH17" s="61">
        <v>65</v>
      </c>
      <c r="HOI17" s="61">
        <v>85</v>
      </c>
      <c r="HOJ17" s="61">
        <v>80</v>
      </c>
      <c r="HOL17" s="61">
        <v>110</v>
      </c>
      <c r="HOM17" s="61">
        <v>125</v>
      </c>
      <c r="HON17" s="61">
        <v>90</v>
      </c>
      <c r="HOO17" s="61">
        <v>70</v>
      </c>
      <c r="HOP17" s="61">
        <v>140</v>
      </c>
      <c r="HOQ17" s="61">
        <v>0</v>
      </c>
      <c r="HOR17" s="61">
        <v>80</v>
      </c>
      <c r="HOS17" s="61">
        <v>20</v>
      </c>
      <c r="HOT17" s="61">
        <v>80</v>
      </c>
      <c r="HOU17" s="61">
        <v>1</v>
      </c>
      <c r="HOV17" s="61">
        <v>22.7</v>
      </c>
      <c r="HOW17" s="61">
        <v>3</v>
      </c>
      <c r="HOX17" s="61">
        <v>3</v>
      </c>
      <c r="HOY17" s="61">
        <v>10</v>
      </c>
      <c r="HOZ17" s="61">
        <v>75</v>
      </c>
      <c r="HPC17" s="61">
        <v>10</v>
      </c>
      <c r="HPD17" s="61">
        <v>4</v>
      </c>
      <c r="HPE17" s="61">
        <v>4</v>
      </c>
      <c r="HPF17" s="61">
        <v>4</v>
      </c>
      <c r="HPG17" s="61">
        <v>4</v>
      </c>
      <c r="HPH17" s="61">
        <v>54</v>
      </c>
      <c r="HPI17" s="61">
        <v>54</v>
      </c>
      <c r="HPJ17" s="61">
        <v>54</v>
      </c>
      <c r="HPK17" s="61">
        <v>54</v>
      </c>
      <c r="HPL17" s="61">
        <v>1</v>
      </c>
      <c r="HPM17" s="61">
        <v>0</v>
      </c>
      <c r="HPN17" s="61">
        <v>1</v>
      </c>
      <c r="HPO17" s="61">
        <v>1</v>
      </c>
      <c r="HPP17" s="61">
        <v>1</v>
      </c>
      <c r="HPQ17" s="61">
        <v>1</v>
      </c>
      <c r="HPR17" s="61">
        <v>1</v>
      </c>
      <c r="HPS17" s="61">
        <v>1</v>
      </c>
      <c r="HPT17" s="61">
        <v>1</v>
      </c>
      <c r="HPU17" s="61">
        <v>1</v>
      </c>
      <c r="HPV17" s="61">
        <v>1</v>
      </c>
      <c r="HPW17" s="61">
        <v>1</v>
      </c>
      <c r="HPX17" s="61">
        <v>1</v>
      </c>
      <c r="HPY17" s="61">
        <v>0</v>
      </c>
      <c r="HPZ17" s="61">
        <v>1</v>
      </c>
      <c r="HQA17" s="61">
        <v>1</v>
      </c>
      <c r="HQB17" s="61">
        <v>0</v>
      </c>
      <c r="HQC17" s="61">
        <v>0</v>
      </c>
      <c r="HQD17" s="61">
        <v>0</v>
      </c>
      <c r="HQE17" s="61">
        <v>0</v>
      </c>
      <c r="HQF17" s="61">
        <v>0</v>
      </c>
      <c r="HQG17" s="61">
        <v>0</v>
      </c>
      <c r="HQH17" s="61">
        <v>1</v>
      </c>
      <c r="HQI17" s="61">
        <v>0</v>
      </c>
      <c r="HQJ17" s="61">
        <v>0</v>
      </c>
      <c r="HQK17" s="61">
        <v>0</v>
      </c>
      <c r="HQL17" s="61">
        <v>0</v>
      </c>
      <c r="HQM17" s="61">
        <v>0</v>
      </c>
      <c r="HQN17" s="61">
        <v>0</v>
      </c>
      <c r="HQO17" s="61">
        <v>0</v>
      </c>
      <c r="HQP17" s="61">
        <v>0</v>
      </c>
      <c r="HQQ17" s="61">
        <v>0</v>
      </c>
      <c r="HQR17" s="61">
        <v>0</v>
      </c>
      <c r="HQS17" s="61">
        <v>0</v>
      </c>
      <c r="HQT17" s="61">
        <v>120</v>
      </c>
      <c r="HQU17" s="61">
        <v>0</v>
      </c>
      <c r="HQV17" s="61">
        <v>0</v>
      </c>
      <c r="HQW17" s="61">
        <v>0</v>
      </c>
      <c r="HQX17" s="61">
        <v>0</v>
      </c>
      <c r="HQY17" s="61">
        <v>0</v>
      </c>
      <c r="HQZ17" s="61">
        <v>0</v>
      </c>
      <c r="HRA17" s="61">
        <v>0</v>
      </c>
      <c r="HRB17" s="61">
        <v>0</v>
      </c>
      <c r="HRC17" s="61">
        <v>0</v>
      </c>
      <c r="HRD17" s="61">
        <v>0</v>
      </c>
      <c r="HRE17" s="61">
        <v>0</v>
      </c>
      <c r="HRF17" s="61">
        <v>0</v>
      </c>
      <c r="HRG17" s="61">
        <v>0</v>
      </c>
      <c r="HRH17" s="61">
        <v>200</v>
      </c>
      <c r="HRI17" s="61">
        <v>200</v>
      </c>
      <c r="HRJ17" s="61">
        <v>130</v>
      </c>
      <c r="HRK17" s="61">
        <v>1000</v>
      </c>
      <c r="HRL17" s="61">
        <v>1000</v>
      </c>
      <c r="HRM17" s="61">
        <v>4000</v>
      </c>
      <c r="HRN17" s="61">
        <v>3000</v>
      </c>
      <c r="HRO17" s="61">
        <v>16</v>
      </c>
      <c r="HRP17" s="61">
        <v>200</v>
      </c>
      <c r="HRQ17" s="61">
        <v>200</v>
      </c>
      <c r="HRR17" s="61">
        <v>200</v>
      </c>
      <c r="HRS17" s="61">
        <v>200</v>
      </c>
      <c r="HRT17" s="61">
        <v>200</v>
      </c>
      <c r="HRU17" s="61">
        <v>200</v>
      </c>
      <c r="HRV17" s="61">
        <v>200</v>
      </c>
      <c r="HRW17" s="61">
        <v>200</v>
      </c>
      <c r="HRX17" s="61">
        <v>300</v>
      </c>
      <c r="HRY17" s="61">
        <v>3300</v>
      </c>
      <c r="HRZ17" s="61">
        <v>50</v>
      </c>
      <c r="HSA17" s="61">
        <v>100</v>
      </c>
      <c r="HSB17" s="61">
        <v>50</v>
      </c>
      <c r="HSC17" s="61">
        <v>300</v>
      </c>
      <c r="HSD17" s="61">
        <v>650</v>
      </c>
      <c r="HSE17" s="61">
        <v>93</v>
      </c>
      <c r="HSF17" s="61">
        <v>98</v>
      </c>
      <c r="HSG17" s="61">
        <v>1</v>
      </c>
      <c r="HSH17" s="61">
        <v>100</v>
      </c>
      <c r="HSI17" s="61">
        <v>2</v>
      </c>
      <c r="HSJ17" s="61">
        <v>70</v>
      </c>
      <c r="HSK17" s="61">
        <v>0</v>
      </c>
      <c r="HSL17" s="61">
        <v>0</v>
      </c>
      <c r="HSM17" s="61">
        <v>0</v>
      </c>
      <c r="HSN17" s="61">
        <v>0</v>
      </c>
      <c r="HSO17" s="61">
        <v>0</v>
      </c>
      <c r="HSP17" s="61">
        <v>0</v>
      </c>
      <c r="HSQ17" s="61">
        <v>0</v>
      </c>
      <c r="HSR17" s="61">
        <v>0</v>
      </c>
      <c r="HSS17" s="61">
        <v>0</v>
      </c>
      <c r="HST17" s="61">
        <v>0</v>
      </c>
      <c r="HSU17" s="61">
        <v>0</v>
      </c>
      <c r="HSV17" s="61">
        <v>0</v>
      </c>
      <c r="HSW17" s="61">
        <v>0</v>
      </c>
      <c r="HSX17" s="61">
        <v>0</v>
      </c>
      <c r="HSY17" s="61">
        <v>0</v>
      </c>
      <c r="HSZ17" s="61">
        <v>0</v>
      </c>
      <c r="HTA17" s="61">
        <v>0</v>
      </c>
      <c r="HWN17" s="61">
        <v>0</v>
      </c>
      <c r="HWO17" s="61">
        <v>0</v>
      </c>
      <c r="HWP17" s="61">
        <v>0</v>
      </c>
      <c r="HWQ17" s="61">
        <v>0</v>
      </c>
      <c r="HWR17" s="61">
        <v>0</v>
      </c>
      <c r="HWS17" s="61">
        <v>0</v>
      </c>
      <c r="HWT17" s="61">
        <v>0</v>
      </c>
      <c r="HWU17" s="61">
        <v>0</v>
      </c>
      <c r="HWV17" s="61">
        <v>0</v>
      </c>
      <c r="HWW17" s="61">
        <v>0</v>
      </c>
      <c r="HYB17" s="61">
        <v>1</v>
      </c>
      <c r="HYC17" s="61">
        <v>1</v>
      </c>
      <c r="HYD17" s="61">
        <v>1</v>
      </c>
      <c r="HYE17" s="61">
        <v>33</v>
      </c>
      <c r="HYF17" s="61">
        <v>1</v>
      </c>
      <c r="HYG17" s="61">
        <v>0</v>
      </c>
      <c r="HYH17" s="61">
        <v>60</v>
      </c>
      <c r="HYI17" s="61">
        <v>60</v>
      </c>
      <c r="HYJ17" s="61">
        <v>30</v>
      </c>
      <c r="HYK17" s="61">
        <v>15</v>
      </c>
      <c r="HYL17" s="61">
        <v>15</v>
      </c>
      <c r="HYM17" s="61">
        <v>1</v>
      </c>
      <c r="HYN17" s="61">
        <v>0</v>
      </c>
      <c r="HYO17" s="61">
        <v>1</v>
      </c>
      <c r="HYP17" s="61">
        <v>100</v>
      </c>
      <c r="HYQ17" s="61">
        <v>70</v>
      </c>
      <c r="HYR17" s="61">
        <v>200</v>
      </c>
      <c r="HYS17" s="61">
        <v>50</v>
      </c>
      <c r="HYT17" s="61">
        <v>100</v>
      </c>
      <c r="HYU17" s="61">
        <v>90</v>
      </c>
      <c r="HYV17" s="61">
        <v>24</v>
      </c>
      <c r="HYW17" s="61">
        <v>25</v>
      </c>
      <c r="HYX17" s="61">
        <v>24</v>
      </c>
      <c r="HYY17" s="61">
        <v>20</v>
      </c>
      <c r="HYZ17" s="61">
        <v>25</v>
      </c>
      <c r="HZA17" s="61">
        <v>10</v>
      </c>
      <c r="HZB17" s="61">
        <v>3000</v>
      </c>
      <c r="HZC17" s="61">
        <v>50</v>
      </c>
      <c r="HZD17" s="61">
        <v>100</v>
      </c>
      <c r="HZE17" s="61">
        <v>50</v>
      </c>
      <c r="ICR17" s="61">
        <v>1</v>
      </c>
      <c r="ICS17" s="61">
        <v>1</v>
      </c>
      <c r="ICV17" s="61">
        <v>1</v>
      </c>
      <c r="ICX17" s="61">
        <v>0</v>
      </c>
      <c r="ICY17" s="61">
        <v>0</v>
      </c>
      <c r="IDA17" s="61">
        <v>48.4</v>
      </c>
      <c r="IDC17" s="61">
        <v>0</v>
      </c>
      <c r="IDE17" s="61">
        <v>0</v>
      </c>
      <c r="IDF17" s="61">
        <v>0</v>
      </c>
      <c r="IDG17" s="61">
        <v>0</v>
      </c>
      <c r="IDH17" s="61">
        <v>0</v>
      </c>
      <c r="IDI17" s="61">
        <v>0</v>
      </c>
      <c r="IDJ17" s="61">
        <v>0.3</v>
      </c>
      <c r="IDK17" s="61">
        <v>0.8</v>
      </c>
      <c r="IDL17" s="61">
        <v>50</v>
      </c>
      <c r="IDM17" s="61">
        <v>10</v>
      </c>
      <c r="IDN17" s="61">
        <v>1</v>
      </c>
      <c r="IDO17" s="61">
        <v>1</v>
      </c>
      <c r="IDP17" s="61">
        <v>9.5</v>
      </c>
      <c r="IDQ17" s="61">
        <v>10</v>
      </c>
      <c r="IDR17" s="61">
        <v>1</v>
      </c>
      <c r="IDS17" s="61">
        <v>10</v>
      </c>
      <c r="IDT17" s="61">
        <v>9</v>
      </c>
      <c r="IDU17" s="61">
        <v>0</v>
      </c>
      <c r="IDV17" s="61">
        <v>0</v>
      </c>
      <c r="IDW17" s="61">
        <v>0</v>
      </c>
      <c r="IDX17" s="61">
        <v>0</v>
      </c>
      <c r="IDY17" s="61">
        <v>0</v>
      </c>
      <c r="IDZ17" s="61">
        <v>30</v>
      </c>
      <c r="IEA17" s="61">
        <v>80</v>
      </c>
      <c r="IEB17" s="61">
        <v>50</v>
      </c>
      <c r="IEC17" s="61">
        <v>27</v>
      </c>
      <c r="IED17" s="61">
        <v>0.5</v>
      </c>
      <c r="IEE17" s="61">
        <v>0.5</v>
      </c>
      <c r="IEF17" s="61">
        <v>27</v>
      </c>
      <c r="IEG17" s="61">
        <v>100</v>
      </c>
      <c r="IEH17" s="61">
        <v>0</v>
      </c>
      <c r="IEI17" s="61">
        <v>30</v>
      </c>
      <c r="IEJ17" s="61">
        <v>27</v>
      </c>
      <c r="IEK17" s="61">
        <v>0</v>
      </c>
      <c r="IEL17" s="61">
        <v>0</v>
      </c>
      <c r="IEM17" s="61">
        <v>0</v>
      </c>
      <c r="IEN17" s="61">
        <v>0</v>
      </c>
      <c r="IEO17" s="61">
        <v>1650</v>
      </c>
      <c r="IEP17" s="61">
        <v>10</v>
      </c>
      <c r="IEQ17" s="61">
        <v>200</v>
      </c>
      <c r="IER17" s="61">
        <v>400</v>
      </c>
      <c r="IES17" s="61">
        <v>2800</v>
      </c>
      <c r="IET17" s="61">
        <v>5</v>
      </c>
      <c r="IEU17" s="61">
        <v>10000</v>
      </c>
      <c r="IEV17" s="61">
        <v>0</v>
      </c>
      <c r="IEW17" s="61">
        <v>3850</v>
      </c>
      <c r="IEX17" s="61">
        <v>0</v>
      </c>
      <c r="IEY17" s="61">
        <v>5</v>
      </c>
      <c r="IEZ17" s="61">
        <v>5</v>
      </c>
      <c r="IFA17" s="61">
        <v>50</v>
      </c>
      <c r="IFB17" s="61">
        <v>10</v>
      </c>
      <c r="IFC17" s="61">
        <v>100</v>
      </c>
      <c r="IFD17" s="61">
        <v>0</v>
      </c>
      <c r="IFE17" s="61">
        <v>1</v>
      </c>
      <c r="IFF17" s="61">
        <v>1200</v>
      </c>
      <c r="IFG17" s="61">
        <v>0</v>
      </c>
      <c r="IFJ17" s="61">
        <v>0</v>
      </c>
      <c r="IFL17" s="61">
        <v>1</v>
      </c>
      <c r="IFM17" s="61">
        <v>90</v>
      </c>
      <c r="IFN17" s="61">
        <v>3</v>
      </c>
      <c r="IFO17" s="61">
        <v>35</v>
      </c>
      <c r="IFR17" s="61">
        <v>200</v>
      </c>
      <c r="IFS17" s="61">
        <v>0</v>
      </c>
      <c r="IFX17" s="61">
        <v>0</v>
      </c>
      <c r="IFY17" s="61">
        <v>0</v>
      </c>
      <c r="IFZ17" s="61">
        <v>100</v>
      </c>
      <c r="IGA17" s="61">
        <v>3</v>
      </c>
      <c r="IGB17" s="61">
        <v>500</v>
      </c>
      <c r="IGC17" s="61">
        <v>15</v>
      </c>
      <c r="IGD17" s="61">
        <v>60</v>
      </c>
      <c r="IGE17" s="61">
        <v>60</v>
      </c>
      <c r="IGF17" s="61">
        <v>3</v>
      </c>
      <c r="IGG17" s="61">
        <v>30</v>
      </c>
      <c r="IGJ17" s="61">
        <v>0</v>
      </c>
      <c r="IGL17" s="61">
        <v>0</v>
      </c>
      <c r="IGM17" s="61">
        <v>0</v>
      </c>
      <c r="IGN17" s="61">
        <v>0.5</v>
      </c>
      <c r="IGO17" s="61">
        <v>6</v>
      </c>
      <c r="IGP17" s="61">
        <v>25</v>
      </c>
      <c r="IGQ17" s="61">
        <v>0</v>
      </c>
      <c r="IGR17" s="61">
        <v>0</v>
      </c>
      <c r="IGS17" s="61">
        <v>0</v>
      </c>
      <c r="IGT17" s="61">
        <v>-150</v>
      </c>
      <c r="IGU17" s="61">
        <v>5</v>
      </c>
      <c r="IGV17" s="61">
        <v>5</v>
      </c>
      <c r="IGW17" s="61">
        <v>-150</v>
      </c>
      <c r="IGX17" s="61">
        <v>-10</v>
      </c>
      <c r="IGY17" s="61">
        <v>-150</v>
      </c>
      <c r="IGZ17" s="61">
        <v>0</v>
      </c>
      <c r="IHA17" s="61">
        <v>-100</v>
      </c>
      <c r="IHB17" s="61">
        <v>0</v>
      </c>
      <c r="IHC17" s="61">
        <v>0</v>
      </c>
      <c r="IHD17" s="61">
        <v>900</v>
      </c>
      <c r="IHF17" s="61">
        <v>0.15</v>
      </c>
      <c r="IHG17" s="61">
        <v>0.7</v>
      </c>
      <c r="IHH17" s="61">
        <v>4</v>
      </c>
      <c r="IHI17" s="61">
        <v>95</v>
      </c>
      <c r="IHJ17" s="61">
        <v>2</v>
      </c>
      <c r="IHK17" s="61">
        <v>0</v>
      </c>
      <c r="IHL17" s="61">
        <v>20</v>
      </c>
      <c r="IHM17" s="61">
        <v>0</v>
      </c>
      <c r="IHN17" s="61">
        <v>1500</v>
      </c>
      <c r="IHQ17" s="61">
        <v>0</v>
      </c>
      <c r="IHR17" s="61">
        <v>0</v>
      </c>
      <c r="IHS17" s="61">
        <v>1740</v>
      </c>
      <c r="IHT17" s="61">
        <v>10</v>
      </c>
      <c r="IHU17" s="61">
        <v>800</v>
      </c>
      <c r="IHV17" s="61">
        <v>10</v>
      </c>
      <c r="IIA17" s="61">
        <v>100</v>
      </c>
      <c r="IIB17" s="61">
        <v>2</v>
      </c>
      <c r="IIC17" s="61">
        <v>1500</v>
      </c>
      <c r="IID17" s="61">
        <v>6.7</v>
      </c>
      <c r="IIE17" s="61">
        <v>0</v>
      </c>
      <c r="IIF17" s="61">
        <v>95</v>
      </c>
      <c r="IIG17" s="61">
        <v>85</v>
      </c>
      <c r="IIH17" s="61">
        <v>85</v>
      </c>
      <c r="III17" s="61">
        <v>95</v>
      </c>
      <c r="IIJ17" s="61">
        <v>95</v>
      </c>
      <c r="IIK17" s="61">
        <v>9.5399999999999991</v>
      </c>
      <c r="IIL17" s="61">
        <v>9.9710000000000001</v>
      </c>
      <c r="IIM17" s="61">
        <v>720</v>
      </c>
      <c r="IIP17" s="61">
        <v>1.35</v>
      </c>
      <c r="IIQ17" s="61">
        <v>1.5</v>
      </c>
      <c r="IIR17" s="61">
        <v>40</v>
      </c>
      <c r="IIS17" s="61">
        <v>75</v>
      </c>
      <c r="IIT17" s="61">
        <v>9.5399999999999991</v>
      </c>
      <c r="IIU17" s="61">
        <v>9.9710000000000001</v>
      </c>
      <c r="IIV17" s="61">
        <v>720</v>
      </c>
      <c r="IIY17" s="61">
        <v>1.55</v>
      </c>
      <c r="IIZ17" s="61">
        <v>1.75</v>
      </c>
      <c r="IJA17" s="61">
        <v>30</v>
      </c>
      <c r="IJB17" s="61">
        <v>75</v>
      </c>
      <c r="IJC17" s="61">
        <v>9.5399999999999991</v>
      </c>
      <c r="IJD17" s="61">
        <v>9.9710000000000001</v>
      </c>
      <c r="IJE17" s="61">
        <v>720</v>
      </c>
      <c r="IJH17" s="61">
        <v>1.55</v>
      </c>
      <c r="IJI17" s="61">
        <v>1.75</v>
      </c>
      <c r="IJJ17" s="61">
        <v>30</v>
      </c>
      <c r="IJK17" s="61">
        <v>75</v>
      </c>
      <c r="IJL17" s="61">
        <v>9.5399999999999991</v>
      </c>
      <c r="IJM17" s="61">
        <v>9.9710000000000001</v>
      </c>
      <c r="IJN17" s="61">
        <v>720</v>
      </c>
      <c r="IJQ17" s="61">
        <v>1.55</v>
      </c>
      <c r="IJR17" s="61">
        <v>1.75</v>
      </c>
      <c r="IJS17" s="61">
        <v>30</v>
      </c>
      <c r="IJT17" s="61">
        <v>75</v>
      </c>
      <c r="IKK17" s="61">
        <v>1.1000000000000001</v>
      </c>
      <c r="IKN17" s="192">
        <v>0.74</v>
      </c>
      <c r="ILB17" s="61">
        <v>1</v>
      </c>
      <c r="ILC17" s="61">
        <v>1</v>
      </c>
      <c r="ILD17" s="61">
        <v>0</v>
      </c>
      <c r="ILE17" s="61">
        <v>0</v>
      </c>
      <c r="ILF17" s="61">
        <v>1</v>
      </c>
      <c r="ILG17" s="61">
        <v>1</v>
      </c>
      <c r="ILH17" s="61">
        <v>0</v>
      </c>
      <c r="ILI17" s="61">
        <v>0</v>
      </c>
      <c r="ILJ17" s="61">
        <v>1</v>
      </c>
      <c r="ILK17" s="61">
        <v>1</v>
      </c>
      <c r="ILL17" s="61">
        <v>1</v>
      </c>
      <c r="ILM17" s="61">
        <v>1</v>
      </c>
      <c r="ILN17" s="61">
        <v>1</v>
      </c>
      <c r="ILO17" s="61">
        <v>1</v>
      </c>
      <c r="IMR17" s="61">
        <v>1</v>
      </c>
      <c r="IMS17" s="61">
        <v>1</v>
      </c>
      <c r="IMT17" s="61">
        <v>0</v>
      </c>
      <c r="IMU17" s="61">
        <v>2</v>
      </c>
      <c r="IMV17" s="61">
        <v>0</v>
      </c>
      <c r="IMW17" s="61">
        <v>2</v>
      </c>
      <c r="IMX17" s="61">
        <v>1</v>
      </c>
      <c r="IMY17" s="61">
        <v>1</v>
      </c>
      <c r="IMZ17" s="61">
        <v>0</v>
      </c>
      <c r="INA17" s="61">
        <v>2</v>
      </c>
      <c r="INB17" s="61">
        <v>0</v>
      </c>
      <c r="INC17" s="61">
        <v>1</v>
      </c>
      <c r="IND17" s="61">
        <v>1</v>
      </c>
      <c r="INE17" s="61">
        <v>0</v>
      </c>
      <c r="IPC17" s="61">
        <v>0</v>
      </c>
      <c r="IPD17" s="61">
        <v>0</v>
      </c>
      <c r="IPE17" s="61">
        <v>0</v>
      </c>
      <c r="IPF17" s="61">
        <v>0</v>
      </c>
      <c r="IPG17" s="61">
        <v>0</v>
      </c>
      <c r="IPH17" s="61">
        <v>0</v>
      </c>
      <c r="IPI17" s="61">
        <v>0</v>
      </c>
      <c r="IPJ17" s="61">
        <v>0</v>
      </c>
      <c r="IPK17" s="61">
        <v>0</v>
      </c>
      <c r="IPL17" s="61">
        <v>0</v>
      </c>
      <c r="IPM17" s="61">
        <v>0</v>
      </c>
      <c r="IPN17" s="61">
        <v>0</v>
      </c>
      <c r="IPO17" s="61">
        <v>0</v>
      </c>
      <c r="IPP17" s="61">
        <v>0</v>
      </c>
      <c r="IPQ17" s="61">
        <v>0</v>
      </c>
      <c r="IPR17" s="61">
        <v>0</v>
      </c>
      <c r="IPS17" s="61">
        <v>0</v>
      </c>
      <c r="IPT17" s="61">
        <v>0</v>
      </c>
      <c r="IPU17" s="61">
        <v>0</v>
      </c>
      <c r="IPV17" s="61">
        <v>0</v>
      </c>
      <c r="IPW17" s="61">
        <v>0</v>
      </c>
      <c r="IPX17" s="61">
        <v>0</v>
      </c>
      <c r="IPY17" s="61">
        <v>0</v>
      </c>
      <c r="IPZ17" s="61">
        <v>0</v>
      </c>
      <c r="IQA17" s="61">
        <v>0</v>
      </c>
      <c r="IQB17" s="61">
        <v>0</v>
      </c>
      <c r="IQC17" s="61">
        <v>0</v>
      </c>
      <c r="IQD17" s="61">
        <v>0</v>
      </c>
      <c r="IQE17" s="61">
        <v>0</v>
      </c>
      <c r="IQF17" s="61">
        <v>0</v>
      </c>
      <c r="IQG17" s="61">
        <v>0</v>
      </c>
      <c r="IQH17" s="61">
        <v>0</v>
      </c>
      <c r="IQI17" s="61">
        <v>0</v>
      </c>
      <c r="IQJ17" s="61">
        <v>0</v>
      </c>
      <c r="IQK17" s="61">
        <v>0</v>
      </c>
      <c r="IQL17" s="61">
        <v>0</v>
      </c>
      <c r="IQM17" s="61">
        <v>0</v>
      </c>
      <c r="IQN17" s="61">
        <v>0</v>
      </c>
      <c r="IQO17" s="61">
        <v>0</v>
      </c>
      <c r="IQP17" s="61">
        <v>0</v>
      </c>
      <c r="IQQ17" s="61">
        <v>0</v>
      </c>
      <c r="IQR17" s="61">
        <v>0</v>
      </c>
      <c r="IQS17" s="61">
        <v>0</v>
      </c>
      <c r="IQT17" s="61">
        <v>0</v>
      </c>
      <c r="IQU17" s="61">
        <v>0</v>
      </c>
      <c r="IQV17" s="61">
        <v>0</v>
      </c>
      <c r="IQW17" s="61">
        <v>0</v>
      </c>
      <c r="IQX17" s="61">
        <v>0</v>
      </c>
      <c r="IQY17" s="61">
        <v>0</v>
      </c>
      <c r="IQZ17" s="61">
        <v>0</v>
      </c>
      <c r="IRA17" s="61">
        <v>0</v>
      </c>
      <c r="IRB17" s="61">
        <v>0</v>
      </c>
      <c r="IRC17" s="61">
        <v>0</v>
      </c>
      <c r="IRD17" s="61">
        <v>0</v>
      </c>
      <c r="IRE17" s="61">
        <v>0</v>
      </c>
      <c r="IRF17" s="61">
        <v>0</v>
      </c>
      <c r="IRG17" s="61">
        <v>0</v>
      </c>
      <c r="IRH17" s="61">
        <v>0</v>
      </c>
      <c r="IRI17" s="61">
        <v>0</v>
      </c>
      <c r="IRJ17" s="61">
        <v>0</v>
      </c>
      <c r="IRK17" s="61">
        <v>0</v>
      </c>
      <c r="IRL17" s="61">
        <v>0</v>
      </c>
      <c r="IRM17" s="61">
        <v>0</v>
      </c>
      <c r="IRN17" s="61">
        <v>0</v>
      </c>
      <c r="IRO17" s="61">
        <v>0</v>
      </c>
      <c r="IRP17" s="61">
        <v>0</v>
      </c>
      <c r="IRQ17" s="61">
        <v>0</v>
      </c>
      <c r="IRR17" s="61">
        <v>0</v>
      </c>
      <c r="IRS17" s="61">
        <v>0</v>
      </c>
      <c r="IRT17" s="61">
        <v>0</v>
      </c>
      <c r="IRU17" s="61">
        <v>0</v>
      </c>
      <c r="IRV17" s="61">
        <v>0</v>
      </c>
      <c r="IRW17" s="61">
        <v>0</v>
      </c>
      <c r="IRX17" s="61">
        <v>0</v>
      </c>
      <c r="IRY17" s="61">
        <v>0</v>
      </c>
      <c r="IRZ17" s="61">
        <v>0</v>
      </c>
      <c r="ISA17" s="61">
        <v>0</v>
      </c>
      <c r="ISB17" s="61">
        <v>0</v>
      </c>
      <c r="ISC17" s="61">
        <v>0</v>
      </c>
      <c r="ISD17" s="61">
        <v>0</v>
      </c>
      <c r="ISE17" s="61">
        <v>0</v>
      </c>
      <c r="ISF17" s="61">
        <v>0</v>
      </c>
      <c r="ISG17" s="61">
        <v>0</v>
      </c>
      <c r="ISH17" s="61">
        <v>0</v>
      </c>
      <c r="ISI17" s="61">
        <v>0</v>
      </c>
      <c r="ISJ17" s="61">
        <v>0</v>
      </c>
      <c r="ISK17" s="61">
        <v>0</v>
      </c>
      <c r="ISL17" s="61">
        <v>0</v>
      </c>
      <c r="ISM17" s="61">
        <v>0</v>
      </c>
      <c r="ISN17" s="61">
        <v>0</v>
      </c>
      <c r="ISO17" s="61">
        <v>0</v>
      </c>
      <c r="ISP17" s="61">
        <v>0</v>
      </c>
      <c r="ISQ17" s="61">
        <v>0</v>
      </c>
      <c r="ISR17" s="61">
        <v>0</v>
      </c>
      <c r="ISS17" s="61">
        <v>0</v>
      </c>
      <c r="IST17" s="61">
        <v>0</v>
      </c>
      <c r="ISU17" s="61">
        <v>0</v>
      </c>
      <c r="ISV17" s="61">
        <v>0</v>
      </c>
      <c r="ISW17" s="61">
        <v>0</v>
      </c>
      <c r="ISX17" s="61">
        <v>0</v>
      </c>
      <c r="ISY17" s="61">
        <v>0</v>
      </c>
      <c r="ISZ17" s="61">
        <v>0</v>
      </c>
      <c r="ITA17" s="61">
        <v>0</v>
      </c>
      <c r="ITB17" s="61">
        <v>0</v>
      </c>
      <c r="ITC17" s="61">
        <v>0</v>
      </c>
      <c r="ITD17" s="61">
        <v>0</v>
      </c>
      <c r="ITE17" s="61">
        <v>0</v>
      </c>
      <c r="ITF17" s="61">
        <v>0</v>
      </c>
      <c r="ITG17" s="61">
        <v>0</v>
      </c>
      <c r="ITH17" s="61">
        <v>0</v>
      </c>
      <c r="ITI17" s="61">
        <v>0</v>
      </c>
      <c r="ITJ17" s="61">
        <v>0</v>
      </c>
      <c r="ITK17" s="61">
        <v>0</v>
      </c>
      <c r="ITL17" s="61">
        <v>0</v>
      </c>
      <c r="ITM17" s="61">
        <v>0</v>
      </c>
      <c r="ITN17" s="61">
        <v>0</v>
      </c>
      <c r="ITQ17" s="61">
        <v>3356</v>
      </c>
      <c r="ITR17" s="61">
        <v>0</v>
      </c>
      <c r="ITS17" s="61">
        <v>0</v>
      </c>
      <c r="ITT17" s="61">
        <v>0</v>
      </c>
      <c r="ITU17" s="61">
        <v>0</v>
      </c>
      <c r="ITV17" s="61">
        <v>0</v>
      </c>
      <c r="ITW17" s="61">
        <v>3356</v>
      </c>
      <c r="ITX17" s="61">
        <v>0</v>
      </c>
      <c r="IUA17" s="61">
        <v>0</v>
      </c>
      <c r="IUB17" s="61">
        <v>0</v>
      </c>
      <c r="IUC17" s="61">
        <v>0</v>
      </c>
      <c r="IUD17" s="61">
        <v>0</v>
      </c>
      <c r="IUE17" s="61">
        <v>0</v>
      </c>
      <c r="IUF17" s="61">
        <v>0</v>
      </c>
      <c r="IUG17" s="61">
        <v>0</v>
      </c>
      <c r="IUH17" s="61">
        <v>0</v>
      </c>
      <c r="IUI17" s="61">
        <v>0</v>
      </c>
      <c r="IUJ17" s="61">
        <v>0</v>
      </c>
      <c r="IUK17" s="61">
        <v>-17.770000000000003</v>
      </c>
      <c r="IUL17" s="61">
        <v>3.9860000000000007</v>
      </c>
      <c r="IUM17" s="61">
        <v>7.5999999999999998E-2</v>
      </c>
      <c r="IUN17" s="61">
        <v>1.5069090909090905</v>
      </c>
      <c r="IUO17" s="61">
        <v>0</v>
      </c>
      <c r="IUP17" s="61">
        <v>0</v>
      </c>
      <c r="IUQ17" s="61">
        <v>0</v>
      </c>
      <c r="IUR17" s="61">
        <v>0</v>
      </c>
      <c r="IUS17" s="61">
        <v>0</v>
      </c>
      <c r="IUT17" s="61">
        <v>0</v>
      </c>
      <c r="IUU17" s="61">
        <v>1</v>
      </c>
      <c r="IUV17" s="61">
        <v>0</v>
      </c>
      <c r="IUW17" s="61">
        <v>1</v>
      </c>
      <c r="IUX17" s="61">
        <v>0</v>
      </c>
      <c r="IUY17" s="61">
        <v>0</v>
      </c>
      <c r="IUZ17" s="61">
        <v>0</v>
      </c>
      <c r="IVA17" s="61">
        <v>0</v>
      </c>
      <c r="IVB17" s="61">
        <v>0</v>
      </c>
      <c r="IVC17" s="61">
        <v>0</v>
      </c>
      <c r="IVD17" s="61">
        <v>0</v>
      </c>
      <c r="IVE17" s="61">
        <v>0</v>
      </c>
      <c r="IVF17" s="61">
        <v>0</v>
      </c>
      <c r="IVG17" s="61">
        <v>0</v>
      </c>
      <c r="IVH17" s="61">
        <v>0</v>
      </c>
      <c r="IVI17" s="61">
        <v>0</v>
      </c>
      <c r="IVJ17" s="61">
        <v>0</v>
      </c>
      <c r="IVK17" s="61">
        <v>0</v>
      </c>
      <c r="IVL17" s="61">
        <v>0</v>
      </c>
      <c r="IVM17" s="61">
        <v>0</v>
      </c>
      <c r="IVN17" s="61">
        <v>0</v>
      </c>
      <c r="IVO17" s="61">
        <v>300</v>
      </c>
      <c r="IVP17" s="61">
        <v>72.75</v>
      </c>
      <c r="IVQ17" s="61">
        <v>0</v>
      </c>
      <c r="IVR17" s="61">
        <v>0</v>
      </c>
      <c r="IVS17" s="61">
        <v>0</v>
      </c>
      <c r="IVT17" s="61">
        <v>0</v>
      </c>
      <c r="IVU17" s="61">
        <v>0</v>
      </c>
      <c r="IVV17" s="61">
        <v>0</v>
      </c>
      <c r="IVW17" s="61">
        <v>0</v>
      </c>
      <c r="IVX17" s="61">
        <v>0</v>
      </c>
      <c r="IVY17" s="61">
        <v>0</v>
      </c>
      <c r="IVZ17" s="61">
        <v>0</v>
      </c>
      <c r="IWA17" s="61">
        <v>0</v>
      </c>
      <c r="IWB17" s="61">
        <v>0</v>
      </c>
      <c r="IWC17" s="61">
        <v>0</v>
      </c>
      <c r="IWD17" s="61">
        <v>0</v>
      </c>
      <c r="IWE17" s="61">
        <v>0</v>
      </c>
      <c r="IWF17" s="61">
        <v>0</v>
      </c>
      <c r="IWG17" s="61">
        <v>0</v>
      </c>
      <c r="IWH17" s="61">
        <v>0</v>
      </c>
      <c r="IWI17" s="61">
        <v>0</v>
      </c>
      <c r="IWJ17" s="61">
        <v>0</v>
      </c>
      <c r="IWK17" s="61">
        <v>0</v>
      </c>
      <c r="IWL17" s="61">
        <v>0</v>
      </c>
      <c r="IWM17" s="61">
        <v>0</v>
      </c>
      <c r="IWN17" s="61">
        <v>0</v>
      </c>
      <c r="IWO17" s="61">
        <v>362</v>
      </c>
      <c r="IWP17" s="61">
        <v>365</v>
      </c>
      <c r="IWQ17" s="61">
        <v>367</v>
      </c>
      <c r="IWR17" s="61">
        <v>366</v>
      </c>
      <c r="IWS17" s="61">
        <v>367</v>
      </c>
      <c r="IWT17" s="61">
        <v>365</v>
      </c>
      <c r="IWU17" s="61">
        <v>363</v>
      </c>
      <c r="IWV17" s="61">
        <v>366</v>
      </c>
      <c r="IWW17" s="61">
        <v>364</v>
      </c>
      <c r="IWX17" s="61">
        <v>393</v>
      </c>
      <c r="IWY17" s="61">
        <v>370</v>
      </c>
      <c r="IWZ17" s="61">
        <v>365</v>
      </c>
      <c r="IXA17" s="61">
        <v>364</v>
      </c>
      <c r="IXB17" s="61">
        <v>0</v>
      </c>
      <c r="IXC17" s="61">
        <v>0</v>
      </c>
      <c r="IXD17" s="61">
        <v>0</v>
      </c>
      <c r="IXE17" s="61">
        <v>0</v>
      </c>
      <c r="IXF17" s="61">
        <v>362</v>
      </c>
      <c r="IXG17" s="61">
        <v>367</v>
      </c>
      <c r="IXH17" s="61">
        <v>364</v>
      </c>
      <c r="IXI17" s="61">
        <v>364</v>
      </c>
      <c r="IXJ17" s="61">
        <v>363</v>
      </c>
      <c r="IXK17" s="61">
        <v>360</v>
      </c>
      <c r="IXL17" s="61">
        <v>363</v>
      </c>
      <c r="IXM17" s="61">
        <v>516</v>
      </c>
      <c r="IXN17" s="61">
        <v>517</v>
      </c>
      <c r="IXO17" s="61">
        <v>516</v>
      </c>
      <c r="IXP17" s="61">
        <v>519</v>
      </c>
      <c r="IXQ17" s="61">
        <v>521</v>
      </c>
      <c r="IXR17" s="61">
        <v>517</v>
      </c>
      <c r="IXS17" s="61">
        <v>519</v>
      </c>
      <c r="IXT17" s="61">
        <v>524</v>
      </c>
      <c r="IXU17" s="61">
        <v>519</v>
      </c>
      <c r="IXV17" s="61">
        <v>522</v>
      </c>
      <c r="IXW17" s="61">
        <v>518</v>
      </c>
      <c r="IXX17" s="61">
        <v>518</v>
      </c>
      <c r="IXY17" s="61">
        <v>523</v>
      </c>
      <c r="IXZ17" s="61">
        <v>0</v>
      </c>
      <c r="IYA17" s="61">
        <v>0</v>
      </c>
      <c r="IYB17" s="61">
        <v>0</v>
      </c>
      <c r="IYC17" s="61">
        <v>0</v>
      </c>
      <c r="IYD17" s="61">
        <v>517</v>
      </c>
      <c r="IYE17" s="61">
        <v>520</v>
      </c>
      <c r="IYF17" s="61">
        <v>515</v>
      </c>
      <c r="IYG17" s="61">
        <v>517</v>
      </c>
      <c r="IYH17" s="61">
        <v>515</v>
      </c>
      <c r="IYI17" s="61">
        <v>516</v>
      </c>
      <c r="IYJ17" s="61">
        <v>514</v>
      </c>
      <c r="IYK17" s="61">
        <v>5616</v>
      </c>
      <c r="IYL17" s="61" t="s">
        <v>7684</v>
      </c>
      <c r="IYM17" s="61">
        <v>30</v>
      </c>
      <c r="IYN17" s="61">
        <v>47</v>
      </c>
      <c r="IYO17" s="61">
        <v>47</v>
      </c>
      <c r="IYP17" s="61">
        <v>47</v>
      </c>
      <c r="IYQ17" s="61">
        <v>47</v>
      </c>
      <c r="IYR17" s="61">
        <v>47</v>
      </c>
      <c r="IYS17" s="61">
        <v>47</v>
      </c>
      <c r="IYT17" s="61">
        <v>49</v>
      </c>
      <c r="IYU17" s="61">
        <v>47</v>
      </c>
      <c r="IYV17" s="61">
        <v>48</v>
      </c>
      <c r="IYW17" s="61">
        <v>47</v>
      </c>
      <c r="IYX17" s="61">
        <v>47</v>
      </c>
      <c r="IYY17" s="61">
        <v>49</v>
      </c>
      <c r="IYZ17" s="61">
        <v>46</v>
      </c>
      <c r="IZA17" s="61">
        <v>47</v>
      </c>
      <c r="IZB17" s="61">
        <v>47</v>
      </c>
      <c r="IZC17" s="61">
        <v>46</v>
      </c>
      <c r="IZD17" s="61">
        <v>47</v>
      </c>
      <c r="IZE17" s="61">
        <v>47</v>
      </c>
      <c r="IZF17" s="61">
        <v>47</v>
      </c>
      <c r="IZG17" s="61">
        <v>45</v>
      </c>
      <c r="IZH17" s="61">
        <v>2005</v>
      </c>
      <c r="IZI17" s="61">
        <v>2075</v>
      </c>
      <c r="IZJ17" s="61">
        <v>1898</v>
      </c>
      <c r="IZK17" s="61">
        <v>1817</v>
      </c>
      <c r="IZL17" s="61">
        <v>1729</v>
      </c>
      <c r="IZM17" s="61">
        <v>930</v>
      </c>
      <c r="IZN17" s="61">
        <v>1529</v>
      </c>
      <c r="IZO17" s="61">
        <v>1752</v>
      </c>
      <c r="IZP17" s="61">
        <v>1894</v>
      </c>
      <c r="IZQ17" s="61">
        <v>1607</v>
      </c>
      <c r="IZR17" s="61">
        <v>3151</v>
      </c>
      <c r="IZS17" s="61">
        <v>1879</v>
      </c>
      <c r="IZT17" s="61">
        <v>1842</v>
      </c>
      <c r="IZU17" s="61">
        <v>1828</v>
      </c>
      <c r="IZV17" s="61">
        <v>1895</v>
      </c>
      <c r="IZW17" s="61">
        <v>1832</v>
      </c>
      <c r="IZX17" s="61">
        <v>1620</v>
      </c>
      <c r="IZY17" s="61">
        <v>2020</v>
      </c>
      <c r="IZZ17" s="61">
        <v>1877</v>
      </c>
      <c r="JAA17" s="61">
        <v>1046</v>
      </c>
      <c r="JAG17" s="61">
        <v>0</v>
      </c>
      <c r="JAH17" s="61">
        <v>1</v>
      </c>
      <c r="JAT17" s="61">
        <v>0</v>
      </c>
      <c r="JAU17" s="61">
        <v>0</v>
      </c>
      <c r="JAV17" s="61">
        <v>0</v>
      </c>
      <c r="JAW17" s="61">
        <v>0</v>
      </c>
      <c r="JAX17" s="61">
        <v>0</v>
      </c>
      <c r="JAY17" s="61">
        <v>0</v>
      </c>
      <c r="JAZ17" s="61">
        <v>0</v>
      </c>
      <c r="JBA17" s="61">
        <v>3</v>
      </c>
      <c r="JBB17" s="61">
        <v>0</v>
      </c>
      <c r="JBC17" s="61">
        <v>0</v>
      </c>
      <c r="JBD17" s="61">
        <v>0</v>
      </c>
      <c r="JBE17" s="61">
        <v>0</v>
      </c>
      <c r="JBF17" s="61">
        <v>0</v>
      </c>
      <c r="JBG17" s="61">
        <v>0</v>
      </c>
      <c r="JBH17" s="61">
        <v>0</v>
      </c>
      <c r="JBI17" s="61">
        <v>963</v>
      </c>
      <c r="JBJ17" s="61">
        <v>0</v>
      </c>
      <c r="JBK17" s="61">
        <v>0</v>
      </c>
      <c r="JBL17" s="61">
        <v>0</v>
      </c>
      <c r="JBM17" s="61">
        <v>28</v>
      </c>
      <c r="JBN17" s="61">
        <v>0</v>
      </c>
      <c r="JBO17" s="61">
        <v>0</v>
      </c>
      <c r="JBP17" s="61">
        <v>0</v>
      </c>
      <c r="JBQ17" s="61">
        <v>1.3109999999999999</v>
      </c>
      <c r="JBU17" s="61">
        <v>0</v>
      </c>
      <c r="JBV17" s="61">
        <v>0</v>
      </c>
      <c r="JBW17" s="61">
        <v>0</v>
      </c>
      <c r="JBX17" s="61">
        <v>0</v>
      </c>
      <c r="JBY17" s="61">
        <v>0</v>
      </c>
      <c r="JBZ17" s="61">
        <v>0</v>
      </c>
      <c r="JCA17" s="61">
        <v>0</v>
      </c>
      <c r="JCG17" s="61">
        <v>1</v>
      </c>
      <c r="JCI17" s="61">
        <v>1</v>
      </c>
      <c r="JCK17" s="61">
        <v>1</v>
      </c>
      <c r="JCM17" s="61">
        <v>1</v>
      </c>
      <c r="JCO17" s="61">
        <v>1</v>
      </c>
      <c r="JCQ17" s="61">
        <v>1</v>
      </c>
      <c r="JCS17" s="61">
        <v>1</v>
      </c>
      <c r="JCU17" s="61">
        <v>1</v>
      </c>
      <c r="JCW17" s="61">
        <v>1</v>
      </c>
      <c r="JCY17" s="61">
        <v>1</v>
      </c>
      <c r="JDA17" s="61">
        <v>1</v>
      </c>
      <c r="JDC17" s="61">
        <v>1</v>
      </c>
      <c r="JDE17" s="61">
        <v>1</v>
      </c>
      <c r="JDG17" s="61">
        <v>1</v>
      </c>
      <c r="JDI17" s="61">
        <v>1</v>
      </c>
      <c r="JDK17" s="61">
        <v>1</v>
      </c>
      <c r="JDM17" s="61">
        <v>1</v>
      </c>
      <c r="JDO17" s="61">
        <v>1</v>
      </c>
      <c r="JDQ17" s="61">
        <v>1</v>
      </c>
      <c r="JDS17" s="61">
        <v>1</v>
      </c>
      <c r="JEB17" s="61">
        <v>0</v>
      </c>
      <c r="JEC17" s="61">
        <v>7.63</v>
      </c>
      <c r="JED17" s="61">
        <v>0</v>
      </c>
      <c r="JEE17" s="61">
        <v>7.83</v>
      </c>
      <c r="JEF17" s="61">
        <v>0</v>
      </c>
      <c r="JEG17" s="61">
        <v>7.57</v>
      </c>
      <c r="JEH17" s="61">
        <v>0</v>
      </c>
      <c r="JEI17" s="61">
        <v>7.74</v>
      </c>
      <c r="JEJ17" s="61">
        <v>0</v>
      </c>
      <c r="JEK17" s="61">
        <v>7.79</v>
      </c>
      <c r="JEL17" s="61">
        <v>0</v>
      </c>
      <c r="JEM17" s="61">
        <v>7.65</v>
      </c>
      <c r="JEN17" s="61">
        <v>0</v>
      </c>
      <c r="JEO17" s="61">
        <v>7.64</v>
      </c>
      <c r="JEP17" s="61">
        <v>0</v>
      </c>
      <c r="JEQ17" s="61">
        <v>7.84</v>
      </c>
      <c r="JER17" s="61">
        <v>0</v>
      </c>
      <c r="JES17" s="61">
        <v>7.76</v>
      </c>
      <c r="JET17" s="61">
        <v>0</v>
      </c>
      <c r="JEU17" s="61">
        <v>7.7</v>
      </c>
      <c r="JEV17" s="61">
        <v>0</v>
      </c>
      <c r="JEW17" s="61">
        <v>7.62</v>
      </c>
      <c r="JEX17" s="61">
        <v>0</v>
      </c>
      <c r="JEY17" s="61">
        <v>7.56</v>
      </c>
      <c r="JEZ17" s="61">
        <v>0</v>
      </c>
      <c r="JFA17" s="61">
        <v>7.58</v>
      </c>
      <c r="JFB17" s="61">
        <v>0</v>
      </c>
      <c r="JFC17" s="61">
        <v>7.52</v>
      </c>
      <c r="JFD17" s="61">
        <v>0</v>
      </c>
      <c r="JFE17" s="61">
        <v>7.74</v>
      </c>
      <c r="JFF17" s="61">
        <v>0</v>
      </c>
      <c r="JFG17" s="61">
        <v>7.58</v>
      </c>
      <c r="JFH17" s="61">
        <v>0</v>
      </c>
      <c r="JFI17" s="61">
        <v>7.63</v>
      </c>
      <c r="JFJ17" s="61">
        <v>0</v>
      </c>
      <c r="JFK17" s="61">
        <v>7.99</v>
      </c>
      <c r="JFL17" s="61">
        <v>0</v>
      </c>
      <c r="JFM17" s="61">
        <v>7.6</v>
      </c>
      <c r="JFN17" s="61">
        <v>0</v>
      </c>
      <c r="JFO17" s="61">
        <v>7.61</v>
      </c>
      <c r="JFX17" s="61">
        <v>0</v>
      </c>
      <c r="JFY17" s="61">
        <v>-0.28999999999999998</v>
      </c>
      <c r="JFZ17" s="61">
        <v>0</v>
      </c>
      <c r="JGA17" s="61">
        <v>-0.36</v>
      </c>
      <c r="JGB17" s="61">
        <v>0</v>
      </c>
      <c r="JGC17" s="61">
        <v>0.04</v>
      </c>
      <c r="JGD17" s="61">
        <v>0</v>
      </c>
      <c r="JGE17" s="61">
        <v>-0.17</v>
      </c>
      <c r="JGF17" s="61">
        <v>0</v>
      </c>
      <c r="JGG17" s="61">
        <v>-0.13</v>
      </c>
      <c r="JGH17" s="61">
        <v>0</v>
      </c>
      <c r="JGI17" s="61">
        <v>-0.28999999999999998</v>
      </c>
      <c r="JGJ17" s="61">
        <v>0</v>
      </c>
      <c r="JGK17" s="61">
        <v>-0.28999999999999998</v>
      </c>
      <c r="JGL17" s="61">
        <v>0</v>
      </c>
      <c r="JGM17" s="61">
        <v>-0.17</v>
      </c>
      <c r="JGN17" s="61">
        <v>0</v>
      </c>
      <c r="JGO17" s="61">
        <v>-0.18</v>
      </c>
      <c r="JGP17" s="61">
        <v>0</v>
      </c>
      <c r="JGQ17" s="61">
        <v>-0.21</v>
      </c>
      <c r="JGR17" s="61">
        <v>0</v>
      </c>
      <c r="JGS17" s="61">
        <v>-0.43</v>
      </c>
      <c r="JGT17" s="61">
        <v>0</v>
      </c>
      <c r="JGU17" s="61">
        <v>-0.08</v>
      </c>
      <c r="JGV17" s="61">
        <v>0</v>
      </c>
      <c r="JGW17" s="61">
        <v>-0.31</v>
      </c>
      <c r="JGX17" s="61">
        <v>0</v>
      </c>
      <c r="JGY17" s="61">
        <v>-0.22</v>
      </c>
      <c r="JGZ17" s="61">
        <v>0</v>
      </c>
      <c r="JHA17" s="61">
        <v>-0.37</v>
      </c>
      <c r="JHB17" s="61">
        <v>0</v>
      </c>
      <c r="JHC17" s="61">
        <v>-0.2</v>
      </c>
      <c r="JHD17" s="61">
        <v>0</v>
      </c>
      <c r="JHE17" s="61">
        <v>-0.26</v>
      </c>
      <c r="JHF17" s="61">
        <v>0</v>
      </c>
      <c r="JHG17" s="61">
        <v>-0.31</v>
      </c>
      <c r="JHH17" s="61">
        <v>0</v>
      </c>
      <c r="JHI17" s="61">
        <v>-0.41</v>
      </c>
      <c r="JHJ17" s="61">
        <v>0</v>
      </c>
      <c r="JHK17" s="61">
        <v>-0.12</v>
      </c>
      <c r="JHT17" s="61">
        <v>0</v>
      </c>
      <c r="JHU17" s="61">
        <v>7.78</v>
      </c>
      <c r="JHV17" s="61">
        <v>0</v>
      </c>
      <c r="JHW17" s="61">
        <v>7.7</v>
      </c>
      <c r="JHX17" s="61">
        <v>0</v>
      </c>
      <c r="JHY17" s="61">
        <v>7.79</v>
      </c>
      <c r="JHZ17" s="61">
        <v>0</v>
      </c>
      <c r="JIA17" s="61">
        <v>7.93</v>
      </c>
      <c r="JIB17" s="61">
        <v>0</v>
      </c>
      <c r="JIC17" s="61">
        <v>7.83</v>
      </c>
      <c r="JID17" s="61">
        <v>0</v>
      </c>
      <c r="JIE17" s="61">
        <v>7.83</v>
      </c>
      <c r="JIF17" s="61">
        <v>0</v>
      </c>
      <c r="JIG17" s="61">
        <v>7.62</v>
      </c>
      <c r="JIH17" s="61">
        <v>0</v>
      </c>
      <c r="JII17" s="61">
        <v>7.62</v>
      </c>
      <c r="JIJ17" s="61">
        <v>0</v>
      </c>
      <c r="JIK17" s="61">
        <v>7.99</v>
      </c>
      <c r="JIL17" s="61">
        <v>0</v>
      </c>
      <c r="JIM17" s="61">
        <v>7.95</v>
      </c>
      <c r="JIN17" s="61">
        <v>0</v>
      </c>
      <c r="JIO17" s="61">
        <v>7.52</v>
      </c>
      <c r="JIP17" s="61">
        <v>0</v>
      </c>
      <c r="JIQ17" s="61">
        <v>7.64</v>
      </c>
      <c r="JIR17" s="61">
        <v>0</v>
      </c>
      <c r="JIS17" s="61">
        <v>7.74</v>
      </c>
      <c r="JIT17" s="61">
        <v>0</v>
      </c>
      <c r="JIU17" s="61">
        <v>7.61</v>
      </c>
      <c r="JIV17" s="61">
        <v>0</v>
      </c>
      <c r="JIW17" s="61">
        <v>7.65</v>
      </c>
      <c r="JIX17" s="61">
        <v>0</v>
      </c>
      <c r="JIY17" s="61">
        <v>7.61</v>
      </c>
      <c r="JIZ17" s="61">
        <v>0</v>
      </c>
      <c r="JJA17" s="61">
        <v>7.6</v>
      </c>
      <c r="JJB17" s="61">
        <v>0</v>
      </c>
      <c r="JJC17" s="61">
        <v>7.6</v>
      </c>
      <c r="JJD17" s="61">
        <v>0</v>
      </c>
      <c r="JJE17" s="61">
        <v>7.51</v>
      </c>
      <c r="JJF17" s="61">
        <v>0</v>
      </c>
      <c r="JJG17" s="61">
        <v>7.68</v>
      </c>
      <c r="JJP17" s="61">
        <v>0</v>
      </c>
      <c r="JJQ17" s="61">
        <v>-0.28000000000000003</v>
      </c>
      <c r="JJR17" s="61">
        <v>0</v>
      </c>
      <c r="JJS17" s="61">
        <v>-0.27</v>
      </c>
      <c r="JJT17" s="61">
        <v>0</v>
      </c>
      <c r="JJU17" s="61">
        <v>-0.36</v>
      </c>
      <c r="JJV17" s="61">
        <v>0</v>
      </c>
      <c r="JJW17" s="61">
        <v>-0.4</v>
      </c>
      <c r="JJX17" s="61">
        <v>0</v>
      </c>
      <c r="JJY17" s="61">
        <v>0.02</v>
      </c>
      <c r="JJZ17" s="61">
        <v>0</v>
      </c>
      <c r="JKA17" s="61">
        <v>-0.37</v>
      </c>
      <c r="JKB17" s="61">
        <v>0</v>
      </c>
      <c r="JKC17" s="61">
        <v>-0.27</v>
      </c>
      <c r="JKD17" s="61">
        <v>0</v>
      </c>
      <c r="JKE17" s="61">
        <v>-0.28000000000000003</v>
      </c>
      <c r="JKF17" s="61">
        <v>0</v>
      </c>
      <c r="JKG17" s="61">
        <v>-0.08</v>
      </c>
      <c r="JKH17" s="61">
        <v>0</v>
      </c>
      <c r="JKI17" s="61">
        <v>-0.28000000000000003</v>
      </c>
      <c r="JKJ17" s="61">
        <v>0</v>
      </c>
      <c r="JKK17" s="61">
        <v>-0.35</v>
      </c>
      <c r="JKL17" s="61">
        <v>0</v>
      </c>
      <c r="JKM17" s="61">
        <v>-0.27</v>
      </c>
      <c r="JKN17" s="61">
        <v>0</v>
      </c>
      <c r="JKO17" s="61">
        <v>-0.28999999999999998</v>
      </c>
      <c r="JKP17" s="61">
        <v>0</v>
      </c>
      <c r="JKQ17" s="61">
        <v>-0.38</v>
      </c>
      <c r="JKR17" s="61">
        <v>0</v>
      </c>
      <c r="JKS17" s="61">
        <v>-0.37</v>
      </c>
      <c r="JKT17" s="61">
        <v>0</v>
      </c>
      <c r="JKU17" s="61">
        <v>-0.34</v>
      </c>
      <c r="JKV17" s="61">
        <v>0</v>
      </c>
      <c r="JKW17" s="61">
        <v>-0.23</v>
      </c>
      <c r="JKX17" s="61">
        <v>0</v>
      </c>
      <c r="JKY17" s="61">
        <v>-0.37</v>
      </c>
      <c r="JKZ17" s="61">
        <v>0</v>
      </c>
      <c r="JLA17" s="61">
        <v>-0.44</v>
      </c>
      <c r="JLB17" s="61">
        <v>0</v>
      </c>
      <c r="JLC17" s="61">
        <v>-0.26</v>
      </c>
      <c r="JLM17" s="61">
        <v>0</v>
      </c>
      <c r="JLN17" s="61">
        <v>1</v>
      </c>
      <c r="JLO17" s="61">
        <v>0</v>
      </c>
      <c r="JLP17" s="61">
        <v>0</v>
      </c>
      <c r="JLQ17" s="61">
        <v>19</v>
      </c>
      <c r="JLR17" s="61">
        <v>0</v>
      </c>
      <c r="JLS17" s="61">
        <v>0</v>
      </c>
      <c r="JLT17" s="61">
        <v>0</v>
      </c>
      <c r="JLU17" s="61">
        <v>0</v>
      </c>
      <c r="JLV17" s="61">
        <v>0</v>
      </c>
      <c r="JLW17" s="61">
        <v>0</v>
      </c>
      <c r="JLX17" s="61">
        <v>0</v>
      </c>
      <c r="JLY17" s="61">
        <v>0</v>
      </c>
      <c r="JLZ17" s="61">
        <v>0</v>
      </c>
      <c r="JMA17" s="61">
        <v>0</v>
      </c>
      <c r="JMB17" s="61">
        <v>0</v>
      </c>
      <c r="JMC17" s="61">
        <v>0</v>
      </c>
      <c r="JMD17" s="61">
        <v>0</v>
      </c>
      <c r="JME17" s="61">
        <v>0.95</v>
      </c>
      <c r="JMG17" s="61">
        <v>0</v>
      </c>
      <c r="JMH17" s="61">
        <v>0</v>
      </c>
      <c r="JMI17" s="61">
        <v>0</v>
      </c>
      <c r="JMJ17" s="61">
        <v>0</v>
      </c>
      <c r="JML17" s="61">
        <v>0</v>
      </c>
      <c r="JMM17" s="61">
        <v>0</v>
      </c>
      <c r="JMN17" s="61">
        <v>0</v>
      </c>
      <c r="JMO17" s="61">
        <v>0</v>
      </c>
      <c r="JMP17" s="61">
        <v>0</v>
      </c>
      <c r="JMQ17" s="61">
        <v>0</v>
      </c>
      <c r="JMR17" s="61">
        <v>0</v>
      </c>
      <c r="JMS17" s="61">
        <v>0</v>
      </c>
      <c r="JMU17" s="61">
        <v>1500</v>
      </c>
      <c r="JMV17" s="61">
        <v>0</v>
      </c>
      <c r="JMX17" s="61">
        <v>34.9</v>
      </c>
      <c r="JNA17" s="61">
        <v>0</v>
      </c>
      <c r="JNB17" s="61">
        <v>0</v>
      </c>
      <c r="JNC17" s="61" t="s">
        <v>9</v>
      </c>
    </row>
    <row r="18" spans="1:6089 6180:7127" ht="15" customHeight="1" x14ac:dyDescent="0.2">
      <c r="A18" s="258">
        <v>13</v>
      </c>
      <c r="F18" s="61" t="s">
        <v>8238</v>
      </c>
      <c r="G18" s="61">
        <v>0</v>
      </c>
      <c r="H18" s="61">
        <v>0</v>
      </c>
      <c r="I18" s="61">
        <v>0</v>
      </c>
      <c r="J18" s="61">
        <v>0</v>
      </c>
      <c r="K18" s="61">
        <v>0</v>
      </c>
      <c r="L18" s="61">
        <v>0</v>
      </c>
      <c r="M18" s="61">
        <v>-0.92</v>
      </c>
      <c r="N18" s="61">
        <v>5.97</v>
      </c>
      <c r="O18" s="61">
        <v>0</v>
      </c>
      <c r="P18" s="61">
        <v>968</v>
      </c>
      <c r="Q18" s="61">
        <v>0</v>
      </c>
      <c r="R18" s="61">
        <v>-1450</v>
      </c>
      <c r="S18" s="61">
        <v>0</v>
      </c>
      <c r="T18" s="61">
        <v>6.77</v>
      </c>
      <c r="U18" s="61">
        <v>0</v>
      </c>
      <c r="V18" s="61">
        <v>4.55</v>
      </c>
      <c r="W18" s="61">
        <v>4.47</v>
      </c>
      <c r="X18" s="61">
        <v>25.2</v>
      </c>
      <c r="Y18" s="61">
        <v>0</v>
      </c>
      <c r="AC18" s="61">
        <v>0</v>
      </c>
      <c r="AD18" s="61">
        <v>5.9</v>
      </c>
      <c r="AE18" s="61">
        <v>0</v>
      </c>
      <c r="AF18" s="61">
        <v>0</v>
      </c>
      <c r="AG18" s="61">
        <v>5.0599999999999996</v>
      </c>
      <c r="AH18" s="61">
        <v>0</v>
      </c>
      <c r="AI18" s="61">
        <v>5.0599999999999996</v>
      </c>
      <c r="AJ18" s="61">
        <v>0</v>
      </c>
      <c r="AK18" s="61">
        <v>0</v>
      </c>
      <c r="AL18" s="61">
        <v>0</v>
      </c>
      <c r="AM18" s="61" t="s">
        <v>7732</v>
      </c>
      <c r="AN18" s="61">
        <v>7612</v>
      </c>
      <c r="AO18" s="61">
        <v>0</v>
      </c>
      <c r="AP18" s="61">
        <v>0</v>
      </c>
      <c r="AQ18" s="61">
        <v>0</v>
      </c>
      <c r="AR18" s="61">
        <v>0</v>
      </c>
      <c r="AS18" s="61">
        <v>0</v>
      </c>
      <c r="AT18" s="61">
        <v>0</v>
      </c>
      <c r="AU18" s="61">
        <v>0</v>
      </c>
      <c r="AV18" s="61">
        <v>0</v>
      </c>
      <c r="AW18" s="61">
        <v>0</v>
      </c>
      <c r="AX18" s="61">
        <v>0</v>
      </c>
      <c r="AY18" s="61">
        <v>0</v>
      </c>
      <c r="AZ18" s="61">
        <v>0</v>
      </c>
      <c r="BA18" s="61">
        <v>0</v>
      </c>
      <c r="BB18" s="61">
        <v>0</v>
      </c>
      <c r="BC18" s="61">
        <v>0</v>
      </c>
      <c r="BD18" s="61">
        <v>0</v>
      </c>
      <c r="BE18" s="61">
        <v>0</v>
      </c>
      <c r="BF18" s="61">
        <v>0</v>
      </c>
      <c r="BG18" s="61">
        <v>0</v>
      </c>
      <c r="BH18" s="61">
        <v>0</v>
      </c>
      <c r="BI18" s="61">
        <v>0</v>
      </c>
      <c r="BJ18" s="61">
        <v>0</v>
      </c>
      <c r="BK18" s="61">
        <v>0</v>
      </c>
      <c r="BL18" s="61">
        <v>0</v>
      </c>
      <c r="BM18" s="61">
        <v>0</v>
      </c>
      <c r="BN18" s="61">
        <v>0</v>
      </c>
      <c r="BO18" s="61">
        <v>0</v>
      </c>
      <c r="BP18" s="61">
        <v>0</v>
      </c>
      <c r="BQ18" s="61">
        <v>0</v>
      </c>
      <c r="BR18" s="61">
        <v>0</v>
      </c>
      <c r="BS18" s="61">
        <v>0</v>
      </c>
      <c r="BT18" s="61">
        <v>0</v>
      </c>
      <c r="BU18" s="61">
        <v>0</v>
      </c>
      <c r="BV18" s="61">
        <v>0</v>
      </c>
      <c r="BW18" s="61">
        <v>0</v>
      </c>
      <c r="BX18" s="61">
        <v>0</v>
      </c>
      <c r="BY18" s="61">
        <v>0</v>
      </c>
      <c r="BZ18" s="61">
        <v>0</v>
      </c>
      <c r="CA18" s="61">
        <v>1</v>
      </c>
      <c r="CB18" s="61">
        <v>0</v>
      </c>
      <c r="CC18" s="61">
        <v>1</v>
      </c>
      <c r="CD18" s="61">
        <v>1</v>
      </c>
      <c r="CE18" s="61">
        <v>1</v>
      </c>
      <c r="CF18" s="61">
        <v>0</v>
      </c>
      <c r="CH18" s="61">
        <v>19559</v>
      </c>
      <c r="CI18" s="61">
        <v>0</v>
      </c>
      <c r="CJ18" s="61">
        <v>0</v>
      </c>
      <c r="CL18" s="61">
        <v>0</v>
      </c>
      <c r="CM18" s="61">
        <v>-5944</v>
      </c>
      <c r="CN18" s="61">
        <v>0</v>
      </c>
      <c r="CO18" s="61">
        <v>-3000</v>
      </c>
      <c r="CP18" s="61">
        <v>0</v>
      </c>
      <c r="CQ18" s="61">
        <v>0</v>
      </c>
      <c r="CR18" s="61">
        <v>0</v>
      </c>
      <c r="CS18" s="61">
        <v>0</v>
      </c>
      <c r="CT18" s="61">
        <v>0</v>
      </c>
      <c r="CU18" s="61">
        <v>0</v>
      </c>
      <c r="CV18" s="61">
        <v>0</v>
      </c>
      <c r="CW18" s="61">
        <v>0</v>
      </c>
      <c r="CX18" s="61">
        <v>0</v>
      </c>
      <c r="CY18" s="61">
        <v>0</v>
      </c>
      <c r="CZ18" s="61">
        <v>0</v>
      </c>
      <c r="DA18" s="61">
        <v>0</v>
      </c>
      <c r="DB18" s="61">
        <v>0</v>
      </c>
      <c r="DC18" s="61">
        <v>0</v>
      </c>
      <c r="DD18" s="61">
        <v>0</v>
      </c>
      <c r="DE18" s="61">
        <v>0</v>
      </c>
      <c r="DF18" s="61">
        <v>0</v>
      </c>
      <c r="DG18" s="61">
        <v>0</v>
      </c>
      <c r="DH18" s="61">
        <v>0</v>
      </c>
      <c r="DI18" s="61">
        <v>0</v>
      </c>
      <c r="DJ18" s="61">
        <v>0</v>
      </c>
      <c r="DK18" s="61">
        <v>0</v>
      </c>
      <c r="DL18" s="61">
        <v>0</v>
      </c>
      <c r="DM18" s="61">
        <v>0</v>
      </c>
      <c r="DN18" s="61">
        <v>0</v>
      </c>
      <c r="DO18" s="61">
        <v>0</v>
      </c>
      <c r="DP18" s="61">
        <v>0</v>
      </c>
      <c r="DQ18" s="61">
        <v>0</v>
      </c>
      <c r="DR18" s="61">
        <v>0</v>
      </c>
      <c r="DS18" s="61">
        <v>0</v>
      </c>
      <c r="DT18" s="61">
        <v>0</v>
      </c>
      <c r="DU18" s="61">
        <v>0</v>
      </c>
      <c r="DV18" s="61">
        <v>0</v>
      </c>
      <c r="DW18" s="61">
        <v>0</v>
      </c>
      <c r="DX18" s="61">
        <v>0</v>
      </c>
      <c r="DY18" s="61">
        <v>0</v>
      </c>
      <c r="DZ18" s="61">
        <v>0</v>
      </c>
      <c r="EA18" s="61">
        <v>0</v>
      </c>
      <c r="EB18" s="61">
        <v>0</v>
      </c>
      <c r="EC18" s="61">
        <v>0</v>
      </c>
      <c r="ED18" s="61">
        <v>0</v>
      </c>
      <c r="EE18" s="61">
        <v>0</v>
      </c>
      <c r="EF18" s="61">
        <v>0</v>
      </c>
      <c r="EG18" s="61">
        <v>0</v>
      </c>
      <c r="EH18" s="61">
        <v>0</v>
      </c>
      <c r="EI18" s="61">
        <v>0</v>
      </c>
      <c r="EJ18" s="61">
        <v>0</v>
      </c>
      <c r="EK18" s="61">
        <v>0</v>
      </c>
      <c r="EL18" s="61">
        <v>0</v>
      </c>
      <c r="EM18" s="61">
        <v>0</v>
      </c>
      <c r="EN18" s="61">
        <v>0</v>
      </c>
      <c r="EO18" s="61">
        <v>0</v>
      </c>
      <c r="EP18" s="61">
        <v>0</v>
      </c>
      <c r="EQ18" s="61">
        <v>0</v>
      </c>
      <c r="ER18" s="61">
        <v>0</v>
      </c>
      <c r="ES18" s="61">
        <v>0</v>
      </c>
      <c r="ET18" s="61">
        <v>0</v>
      </c>
      <c r="EU18" s="61">
        <v>0.02</v>
      </c>
      <c r="EV18" s="61">
        <v>0.01</v>
      </c>
      <c r="FA18" s="61">
        <v>204367</v>
      </c>
      <c r="FB18" s="61">
        <v>0</v>
      </c>
      <c r="FC18" s="61">
        <v>8161</v>
      </c>
      <c r="FD18" s="61">
        <v>324942</v>
      </c>
      <c r="FE18" s="61">
        <v>4192</v>
      </c>
      <c r="FF18" s="61">
        <v>0</v>
      </c>
      <c r="FG18" s="61">
        <v>0</v>
      </c>
      <c r="FH18" s="61">
        <v>0</v>
      </c>
      <c r="FI18" s="61">
        <v>0</v>
      </c>
      <c r="FJ18" s="61">
        <v>0</v>
      </c>
      <c r="FK18" s="61">
        <v>303</v>
      </c>
      <c r="FL18" s="61">
        <v>1030</v>
      </c>
      <c r="FM18" s="61">
        <v>1030</v>
      </c>
      <c r="FN18" s="61">
        <v>2607</v>
      </c>
      <c r="FO18" s="61">
        <v>497107</v>
      </c>
      <c r="FP18" s="61">
        <v>597107</v>
      </c>
      <c r="FQ18" s="61">
        <v>697107</v>
      </c>
      <c r="FR18" s="61">
        <v>797107</v>
      </c>
      <c r="FS18" s="61">
        <v>7393</v>
      </c>
      <c r="FT18" s="61">
        <v>7393</v>
      </c>
      <c r="FU18" s="61">
        <v>7393</v>
      </c>
      <c r="FW18" s="61">
        <v>1728</v>
      </c>
      <c r="FY18" s="61">
        <v>51.7</v>
      </c>
      <c r="FZ18" s="61">
        <v>100</v>
      </c>
      <c r="GA18" s="61">
        <v>60</v>
      </c>
      <c r="GB18" s="61">
        <v>68</v>
      </c>
      <c r="GC18" s="61">
        <v>100</v>
      </c>
      <c r="GD18" s="61">
        <v>70</v>
      </c>
      <c r="GE18" s="61">
        <v>68.099999999999994</v>
      </c>
      <c r="GF18" s="61">
        <v>0</v>
      </c>
      <c r="GG18" s="61">
        <v>25.2</v>
      </c>
      <c r="GH18" s="61">
        <v>25.2</v>
      </c>
      <c r="GI18" s="61">
        <v>0</v>
      </c>
      <c r="GJ18" s="61">
        <v>0.999</v>
      </c>
      <c r="GK18" s="61">
        <v>0.999</v>
      </c>
      <c r="GL18" s="61">
        <v>50</v>
      </c>
      <c r="GM18" s="61">
        <v>120</v>
      </c>
      <c r="GN18" s="61">
        <v>120.8</v>
      </c>
      <c r="GO18" s="61">
        <v>100</v>
      </c>
      <c r="GP18" s="61">
        <v>48</v>
      </c>
      <c r="GQ18" s="61">
        <v>47.9</v>
      </c>
      <c r="GR18" s="61">
        <v>30.4</v>
      </c>
      <c r="GS18" s="61">
        <v>87.1</v>
      </c>
      <c r="GT18" s="61">
        <v>87.1</v>
      </c>
      <c r="GU18" s="61">
        <v>0</v>
      </c>
      <c r="GV18" s="61">
        <v>0</v>
      </c>
      <c r="GW18" s="61">
        <v>0</v>
      </c>
      <c r="GX18" s="61">
        <v>0</v>
      </c>
      <c r="GY18" s="61">
        <v>60</v>
      </c>
      <c r="GZ18" s="61">
        <v>11</v>
      </c>
      <c r="HA18" s="61">
        <v>0</v>
      </c>
      <c r="HB18" s="61">
        <v>60</v>
      </c>
      <c r="HC18" s="61">
        <v>11</v>
      </c>
      <c r="HD18" s="61">
        <v>0</v>
      </c>
      <c r="HE18" s="61">
        <v>0</v>
      </c>
      <c r="HF18" s="61">
        <v>0</v>
      </c>
      <c r="HG18" s="61">
        <v>0</v>
      </c>
      <c r="HH18" s="61">
        <v>0</v>
      </c>
      <c r="HI18" s="61">
        <v>0</v>
      </c>
      <c r="HJ18" s="61">
        <v>0</v>
      </c>
      <c r="HK18" s="61">
        <v>0</v>
      </c>
      <c r="HL18" s="61">
        <v>0</v>
      </c>
      <c r="HM18" s="61">
        <v>0</v>
      </c>
      <c r="HN18" s="61">
        <v>0</v>
      </c>
      <c r="HO18" s="61">
        <v>0</v>
      </c>
      <c r="HP18" s="61">
        <v>0</v>
      </c>
      <c r="HQ18" s="61">
        <v>0</v>
      </c>
      <c r="HR18" s="61">
        <v>0</v>
      </c>
      <c r="HS18" s="61">
        <v>0</v>
      </c>
      <c r="HT18" s="61">
        <v>121.1</v>
      </c>
      <c r="HU18" s="61">
        <v>68.099999999999994</v>
      </c>
      <c r="HV18" s="61">
        <v>64.599999999999994</v>
      </c>
      <c r="HW18" s="61">
        <v>13.9</v>
      </c>
      <c r="HX18" s="61">
        <v>47.9</v>
      </c>
      <c r="HY18" s="61">
        <v>11</v>
      </c>
      <c r="HZ18" s="61">
        <v>11</v>
      </c>
      <c r="IA18" s="61">
        <v>12</v>
      </c>
      <c r="IB18" s="61">
        <v>12.5</v>
      </c>
      <c r="IC18" s="61">
        <v>0</v>
      </c>
      <c r="ID18" s="61">
        <v>120</v>
      </c>
      <c r="IE18" s="61">
        <v>25.5</v>
      </c>
      <c r="IF18" s="61">
        <v>18.899999999999999</v>
      </c>
      <c r="IG18" s="61">
        <v>3932</v>
      </c>
      <c r="IH18" s="61">
        <v>1.5</v>
      </c>
      <c r="II18" s="61">
        <v>6.68</v>
      </c>
      <c r="IJ18" s="61">
        <v>0</v>
      </c>
      <c r="IK18" s="61">
        <v>0</v>
      </c>
      <c r="IL18" s="61">
        <v>0</v>
      </c>
      <c r="IM18" s="61">
        <v>0</v>
      </c>
      <c r="IN18" s="61">
        <v>0</v>
      </c>
      <c r="IO18" s="61">
        <v>0</v>
      </c>
      <c r="IP18" s="61">
        <v>0</v>
      </c>
      <c r="IQ18" s="61">
        <v>0</v>
      </c>
      <c r="IR18" s="61">
        <v>0</v>
      </c>
      <c r="IS18" s="61">
        <v>0</v>
      </c>
      <c r="IT18" s="61">
        <v>0</v>
      </c>
      <c r="IU18" s="61">
        <v>0</v>
      </c>
      <c r="IV18" s="61">
        <v>0</v>
      </c>
      <c r="IW18" s="61">
        <v>0</v>
      </c>
      <c r="IX18" s="61">
        <v>0</v>
      </c>
      <c r="IY18" s="61">
        <v>0</v>
      </c>
      <c r="IZ18" s="61">
        <v>0</v>
      </c>
      <c r="JA18" s="61">
        <v>0</v>
      </c>
      <c r="JB18" s="61">
        <v>0</v>
      </c>
      <c r="JC18" s="61">
        <v>0</v>
      </c>
      <c r="JD18" s="61">
        <v>0</v>
      </c>
      <c r="JE18" s="61">
        <v>0</v>
      </c>
      <c r="JF18" s="61">
        <v>0</v>
      </c>
      <c r="JG18" s="61">
        <v>0</v>
      </c>
      <c r="JH18" s="61">
        <v>0</v>
      </c>
      <c r="JI18" s="61">
        <v>0</v>
      </c>
      <c r="JJ18" s="61">
        <v>0</v>
      </c>
      <c r="JK18" s="61">
        <v>0</v>
      </c>
      <c r="JL18" s="61">
        <v>0</v>
      </c>
      <c r="JM18" s="61">
        <v>0</v>
      </c>
      <c r="JN18" s="61">
        <v>0</v>
      </c>
      <c r="JO18" s="61">
        <v>0</v>
      </c>
      <c r="JP18" s="61">
        <v>0</v>
      </c>
      <c r="JQ18" s="61">
        <v>0</v>
      </c>
      <c r="JR18" s="61">
        <v>0</v>
      </c>
      <c r="JS18" s="61">
        <v>0</v>
      </c>
      <c r="JT18" s="61">
        <v>0</v>
      </c>
      <c r="JU18" s="61">
        <v>0</v>
      </c>
      <c r="JV18" s="61">
        <v>0</v>
      </c>
      <c r="JW18" s="61">
        <v>0</v>
      </c>
      <c r="JX18" s="61">
        <v>0</v>
      </c>
      <c r="JY18" s="61">
        <v>0</v>
      </c>
      <c r="JZ18" s="61">
        <v>0</v>
      </c>
      <c r="KA18" s="61">
        <v>0</v>
      </c>
      <c r="KD18" s="61">
        <v>2</v>
      </c>
      <c r="KE18" s="61">
        <v>2</v>
      </c>
      <c r="KF18" s="61">
        <v>2</v>
      </c>
      <c r="KG18" s="61">
        <v>2</v>
      </c>
      <c r="KH18" s="61">
        <v>2</v>
      </c>
      <c r="KI18" s="61">
        <v>2</v>
      </c>
      <c r="KJ18" s="61">
        <v>2</v>
      </c>
      <c r="KK18" s="61">
        <v>2</v>
      </c>
      <c r="KL18" s="61">
        <v>2</v>
      </c>
      <c r="KM18" s="61">
        <v>2</v>
      </c>
      <c r="KN18" s="61">
        <v>2</v>
      </c>
      <c r="KO18" s="61">
        <v>2</v>
      </c>
      <c r="KP18" s="61">
        <v>2</v>
      </c>
      <c r="KQ18" s="61">
        <v>2</v>
      </c>
      <c r="KR18" s="61">
        <v>2</v>
      </c>
      <c r="KS18" s="61">
        <v>2</v>
      </c>
      <c r="KT18" s="61">
        <v>2</v>
      </c>
      <c r="KU18" s="61">
        <v>2</v>
      </c>
      <c r="KV18" s="61">
        <v>2</v>
      </c>
      <c r="KW18" s="61">
        <v>2</v>
      </c>
      <c r="KX18" s="61">
        <v>0</v>
      </c>
      <c r="KY18" s="61">
        <v>1.3</v>
      </c>
      <c r="KZ18" s="61">
        <v>4.7</v>
      </c>
      <c r="LA18" s="61">
        <v>2.6</v>
      </c>
      <c r="LB18" s="61">
        <v>4</v>
      </c>
      <c r="LC18" s="61">
        <v>5.3</v>
      </c>
      <c r="LD18" s="61">
        <v>6.6</v>
      </c>
      <c r="LE18" s="61">
        <v>7</v>
      </c>
      <c r="LF18" s="61">
        <v>7.3</v>
      </c>
      <c r="LG18" s="61">
        <v>7.7</v>
      </c>
      <c r="LH18" s="61">
        <v>4.8</v>
      </c>
      <c r="LI18" s="61">
        <v>0</v>
      </c>
      <c r="LJ18" s="61">
        <v>0</v>
      </c>
      <c r="LK18" s="61">
        <v>1.3</v>
      </c>
      <c r="LL18" s="61">
        <v>4.7</v>
      </c>
      <c r="LM18" s="61">
        <v>1</v>
      </c>
      <c r="LN18" s="61">
        <v>0</v>
      </c>
      <c r="LO18" s="61">
        <v>2.6</v>
      </c>
      <c r="LP18" s="61">
        <v>0</v>
      </c>
      <c r="LQ18" s="61">
        <v>4</v>
      </c>
      <c r="LR18" s="61">
        <v>0</v>
      </c>
      <c r="LS18" s="61">
        <v>5.3</v>
      </c>
      <c r="LT18" s="61">
        <v>0</v>
      </c>
      <c r="LU18" s="61">
        <v>6.6</v>
      </c>
      <c r="LV18" s="61">
        <v>0</v>
      </c>
      <c r="LW18" s="61">
        <v>7</v>
      </c>
      <c r="LX18" s="61">
        <v>0</v>
      </c>
      <c r="LY18" s="61">
        <v>7.3</v>
      </c>
      <c r="LZ18" s="61">
        <v>1</v>
      </c>
      <c r="MA18" s="61">
        <v>7.7</v>
      </c>
      <c r="MB18" s="61">
        <v>1</v>
      </c>
      <c r="MC18" s="61">
        <v>4.8</v>
      </c>
      <c r="MD18" s="61">
        <v>1</v>
      </c>
      <c r="ME18" s="61">
        <v>0</v>
      </c>
      <c r="MF18" s="61">
        <v>0</v>
      </c>
      <c r="MG18" s="61">
        <v>0</v>
      </c>
      <c r="MH18" s="61">
        <v>0</v>
      </c>
      <c r="MI18" s="61">
        <v>0</v>
      </c>
      <c r="MJ18" s="61">
        <v>0</v>
      </c>
      <c r="MK18" s="61">
        <v>0</v>
      </c>
      <c r="ML18" s="61">
        <v>0</v>
      </c>
      <c r="MM18" s="61">
        <v>0</v>
      </c>
      <c r="MN18" s="61">
        <v>0</v>
      </c>
      <c r="MO18" s="61">
        <v>0</v>
      </c>
      <c r="MP18" s="61">
        <v>0</v>
      </c>
      <c r="MQ18" s="61">
        <v>0</v>
      </c>
      <c r="MR18" s="61">
        <v>0</v>
      </c>
      <c r="MS18" s="61">
        <v>0</v>
      </c>
      <c r="MT18" s="61">
        <v>0</v>
      </c>
      <c r="MU18" s="61">
        <v>0</v>
      </c>
      <c r="MV18" s="61">
        <v>0</v>
      </c>
      <c r="MW18" s="61">
        <v>0</v>
      </c>
      <c r="MX18" s="61">
        <v>0</v>
      </c>
      <c r="MY18" s="61">
        <v>0</v>
      </c>
      <c r="MZ18" s="61">
        <v>0</v>
      </c>
      <c r="NA18" s="61">
        <v>0</v>
      </c>
      <c r="NB18" s="61">
        <v>0</v>
      </c>
      <c r="NC18" s="61">
        <v>0</v>
      </c>
      <c r="ND18" s="61">
        <v>0</v>
      </c>
      <c r="NE18" s="61">
        <v>0</v>
      </c>
      <c r="NF18" s="61">
        <v>0</v>
      </c>
      <c r="NG18" s="61">
        <v>0</v>
      </c>
      <c r="NH18" s="61">
        <v>0</v>
      </c>
      <c r="NI18" s="61">
        <v>0</v>
      </c>
      <c r="NJ18" s="61">
        <v>0</v>
      </c>
      <c r="NK18" s="61">
        <v>0</v>
      </c>
      <c r="NL18" s="61">
        <v>0</v>
      </c>
      <c r="NM18" s="61">
        <v>0</v>
      </c>
      <c r="NN18" s="61">
        <v>0</v>
      </c>
      <c r="NO18" s="61">
        <v>0</v>
      </c>
      <c r="NP18" s="61">
        <v>0</v>
      </c>
      <c r="NQ18" s="61">
        <v>0</v>
      </c>
      <c r="NR18" s="61">
        <v>0</v>
      </c>
      <c r="NS18" s="61">
        <v>0</v>
      </c>
      <c r="NT18" s="61">
        <v>0</v>
      </c>
      <c r="NU18" s="61">
        <v>0</v>
      </c>
      <c r="NV18" s="61">
        <v>0</v>
      </c>
      <c r="NW18" s="61">
        <v>0</v>
      </c>
      <c r="NX18" s="61">
        <v>0</v>
      </c>
      <c r="NY18" s="61">
        <v>0</v>
      </c>
      <c r="NZ18" s="61">
        <v>0</v>
      </c>
      <c r="OA18" s="61">
        <v>0</v>
      </c>
      <c r="OB18" s="61">
        <v>0</v>
      </c>
      <c r="OC18" s="61">
        <v>0</v>
      </c>
      <c r="OD18" s="61">
        <v>0</v>
      </c>
      <c r="OE18" s="61">
        <v>0</v>
      </c>
      <c r="OF18" s="61">
        <v>0</v>
      </c>
      <c r="OG18" s="61">
        <v>0</v>
      </c>
      <c r="OH18" s="61">
        <v>0</v>
      </c>
      <c r="OI18" s="61">
        <v>0</v>
      </c>
      <c r="OJ18" s="61">
        <v>0</v>
      </c>
      <c r="OK18" s="61">
        <v>0</v>
      </c>
      <c r="OL18" s="61">
        <v>0</v>
      </c>
      <c r="OM18" s="61">
        <v>0</v>
      </c>
      <c r="ON18" s="61">
        <v>0</v>
      </c>
      <c r="OO18" s="61">
        <v>0</v>
      </c>
      <c r="OP18" s="61">
        <v>0</v>
      </c>
      <c r="OQ18" s="61">
        <v>0</v>
      </c>
      <c r="OR18" s="61">
        <v>0</v>
      </c>
      <c r="OU18" s="61">
        <v>0</v>
      </c>
      <c r="OV18" s="61">
        <v>1</v>
      </c>
      <c r="OW18" s="61">
        <v>1</v>
      </c>
      <c r="OX18" s="61">
        <v>1</v>
      </c>
      <c r="OY18" s="61">
        <v>1</v>
      </c>
      <c r="OZ18" s="61">
        <v>1</v>
      </c>
      <c r="PA18" s="61">
        <v>1</v>
      </c>
      <c r="PB18" s="61">
        <v>1</v>
      </c>
      <c r="PC18" s="61">
        <v>1</v>
      </c>
      <c r="PD18" s="61">
        <v>1</v>
      </c>
      <c r="PE18" s="61">
        <v>1</v>
      </c>
      <c r="PF18" s="61">
        <v>1</v>
      </c>
      <c r="PG18" s="61">
        <v>1</v>
      </c>
      <c r="PH18" s="61">
        <v>1</v>
      </c>
      <c r="PI18" s="61">
        <v>1</v>
      </c>
      <c r="PJ18" s="61">
        <v>1</v>
      </c>
      <c r="PK18" s="61">
        <v>1</v>
      </c>
      <c r="PL18" s="61">
        <v>1</v>
      </c>
      <c r="PM18" s="61">
        <v>1</v>
      </c>
      <c r="PN18" s="61">
        <v>1</v>
      </c>
      <c r="PO18" s="61">
        <v>1</v>
      </c>
      <c r="PP18" s="61">
        <v>1</v>
      </c>
      <c r="PQ18" s="61">
        <v>1</v>
      </c>
      <c r="PR18" s="61">
        <v>1</v>
      </c>
      <c r="PS18" s="61">
        <v>1</v>
      </c>
      <c r="PT18" s="61">
        <v>1</v>
      </c>
      <c r="PU18" s="61">
        <v>1</v>
      </c>
      <c r="PV18" s="61">
        <v>0</v>
      </c>
      <c r="PW18" s="61">
        <v>0</v>
      </c>
      <c r="PX18" s="61">
        <v>0</v>
      </c>
      <c r="PY18" s="61">
        <v>1</v>
      </c>
      <c r="PZ18" s="61">
        <v>7323</v>
      </c>
      <c r="QA18" s="61">
        <v>20</v>
      </c>
      <c r="QB18" s="61">
        <v>0</v>
      </c>
      <c r="QC18" s="61">
        <v>0</v>
      </c>
      <c r="QD18" s="61">
        <v>0</v>
      </c>
      <c r="QE18" s="61">
        <v>0</v>
      </c>
      <c r="QF18" s="61">
        <v>990</v>
      </c>
      <c r="QG18" s="61">
        <v>-1.6</v>
      </c>
      <c r="QH18" s="61">
        <v>20.2</v>
      </c>
      <c r="QI18" s="61">
        <v>109.8</v>
      </c>
      <c r="QJ18" s="61">
        <v>0</v>
      </c>
      <c r="QK18" s="61">
        <v>0</v>
      </c>
      <c r="QL18" s="61">
        <v>0</v>
      </c>
      <c r="QM18" s="61">
        <v>0</v>
      </c>
      <c r="QN18" s="61">
        <v>0</v>
      </c>
      <c r="QO18" s="61">
        <v>11.1</v>
      </c>
      <c r="QP18" s="61">
        <v>7.13</v>
      </c>
      <c r="QQ18" s="61">
        <v>7.21</v>
      </c>
      <c r="QR18" s="61">
        <v>11</v>
      </c>
      <c r="QS18" s="61">
        <v>0</v>
      </c>
      <c r="QT18" s="61">
        <v>0</v>
      </c>
      <c r="QU18" s="61">
        <v>0</v>
      </c>
      <c r="QV18" s="61">
        <v>0</v>
      </c>
      <c r="QW18" s="61">
        <v>74</v>
      </c>
      <c r="QX18" s="61">
        <v>74</v>
      </c>
      <c r="QY18" s="61">
        <v>75</v>
      </c>
      <c r="QZ18" s="61">
        <v>141.9</v>
      </c>
      <c r="RA18" s="61">
        <v>100</v>
      </c>
      <c r="RB18" s="61">
        <v>150</v>
      </c>
      <c r="RC18" s="61">
        <v>23.4</v>
      </c>
      <c r="RD18" s="61">
        <v>0</v>
      </c>
      <c r="RE18" s="61">
        <v>75</v>
      </c>
      <c r="RF18" s="61">
        <v>140.19999999999999</v>
      </c>
      <c r="RG18" s="61">
        <v>0</v>
      </c>
      <c r="RH18" s="61">
        <v>0</v>
      </c>
      <c r="RI18" s="61">
        <v>0</v>
      </c>
      <c r="RJ18" s="61">
        <v>140.19999999999999</v>
      </c>
      <c r="RK18" s="61">
        <v>0</v>
      </c>
      <c r="RL18" s="61">
        <v>0</v>
      </c>
      <c r="RM18" s="61">
        <v>0</v>
      </c>
      <c r="RN18" s="61">
        <v>454</v>
      </c>
      <c r="RO18" s="61">
        <v>454</v>
      </c>
      <c r="RP18" s="61">
        <v>0</v>
      </c>
      <c r="RQ18" s="61">
        <v>10.8</v>
      </c>
      <c r="RR18" s="61">
        <v>0</v>
      </c>
      <c r="RS18" s="61">
        <v>10.8</v>
      </c>
      <c r="RT18" s="61">
        <v>10.8</v>
      </c>
      <c r="RU18" s="61">
        <v>0</v>
      </c>
      <c r="RV18" s="61">
        <v>0</v>
      </c>
      <c r="RW18" s="61">
        <v>0</v>
      </c>
      <c r="RX18" s="61">
        <v>10.8</v>
      </c>
      <c r="RY18" s="61">
        <v>0</v>
      </c>
      <c r="RZ18" s="61">
        <v>0</v>
      </c>
      <c r="SA18" s="61">
        <v>0</v>
      </c>
      <c r="SB18" s="61">
        <v>10.8</v>
      </c>
      <c r="SC18" s="61">
        <v>0</v>
      </c>
      <c r="SD18" s="61">
        <v>0</v>
      </c>
      <c r="SE18" s="61">
        <v>0</v>
      </c>
      <c r="SF18" s="61">
        <v>0</v>
      </c>
      <c r="SG18" s="61">
        <v>55.4</v>
      </c>
      <c r="SH18" s="61">
        <v>44.3</v>
      </c>
      <c r="SI18" s="61">
        <v>0.8</v>
      </c>
      <c r="SJ18" s="61">
        <v>2.17</v>
      </c>
      <c r="SK18" s="61">
        <v>0.84</v>
      </c>
      <c r="SL18" s="61">
        <v>342</v>
      </c>
      <c r="SM18" s="61">
        <v>340</v>
      </c>
      <c r="SN18" s="61">
        <v>344</v>
      </c>
      <c r="SO18" s="61">
        <v>40.229999999999997</v>
      </c>
      <c r="SP18" s="61">
        <v>1608065047731</v>
      </c>
      <c r="SQ18" s="61">
        <v>0</v>
      </c>
      <c r="SR18" s="61">
        <v>49</v>
      </c>
      <c r="SS18" s="61">
        <v>1</v>
      </c>
      <c r="ST18" s="61">
        <v>1</v>
      </c>
      <c r="SU18" s="61">
        <v>4.5</v>
      </c>
      <c r="SV18" s="61">
        <v>47</v>
      </c>
      <c r="SW18" s="61">
        <v>4</v>
      </c>
      <c r="SX18" s="61">
        <v>11.74</v>
      </c>
      <c r="SY18" s="61">
        <v>0</v>
      </c>
      <c r="TA18" s="61">
        <v>1434</v>
      </c>
      <c r="TF18" s="61">
        <v>0</v>
      </c>
      <c r="TG18" s="61">
        <v>0</v>
      </c>
      <c r="TH18" s="61">
        <v>0</v>
      </c>
      <c r="TI18" s="61">
        <v>0</v>
      </c>
      <c r="TJ18" s="61">
        <v>32872</v>
      </c>
      <c r="TK18" s="61">
        <v>33062</v>
      </c>
      <c r="TL18" s="61">
        <v>31678</v>
      </c>
      <c r="TM18" s="61">
        <v>31577</v>
      </c>
      <c r="TN18" s="61">
        <v>0</v>
      </c>
      <c r="TO18" s="61">
        <v>0</v>
      </c>
      <c r="TP18" s="61">
        <v>0</v>
      </c>
      <c r="TQ18" s="61">
        <v>0</v>
      </c>
      <c r="TR18" s="61">
        <v>541</v>
      </c>
      <c r="TS18" s="61">
        <v>542</v>
      </c>
      <c r="TT18" s="61">
        <v>541</v>
      </c>
      <c r="TU18" s="61">
        <v>545</v>
      </c>
      <c r="TV18" s="61">
        <v>543</v>
      </c>
      <c r="TW18" s="61">
        <v>542</v>
      </c>
      <c r="TX18" s="61">
        <v>541</v>
      </c>
      <c r="TY18" s="61">
        <v>542</v>
      </c>
      <c r="TZ18" s="61">
        <v>546</v>
      </c>
      <c r="UA18" s="61">
        <v>544</v>
      </c>
      <c r="UB18" s="61">
        <v>545</v>
      </c>
      <c r="UC18" s="61">
        <v>544</v>
      </c>
      <c r="UD18" s="61">
        <v>541</v>
      </c>
      <c r="UE18" s="61">
        <v>541</v>
      </c>
      <c r="UF18" s="61">
        <v>543</v>
      </c>
      <c r="UG18" s="61">
        <v>546</v>
      </c>
      <c r="UH18" s="61">
        <v>541</v>
      </c>
      <c r="UI18" s="61">
        <v>544</v>
      </c>
      <c r="UJ18" s="61">
        <v>544</v>
      </c>
      <c r="UK18" s="61">
        <v>547</v>
      </c>
      <c r="UL18" s="61">
        <v>549</v>
      </c>
      <c r="UM18" s="61">
        <v>543</v>
      </c>
      <c r="UN18" s="61">
        <v>545</v>
      </c>
      <c r="UO18" s="61">
        <v>542</v>
      </c>
      <c r="UP18" s="61">
        <v>543</v>
      </c>
      <c r="UQ18" s="61">
        <v>543</v>
      </c>
      <c r="UR18" s="61">
        <v>549</v>
      </c>
      <c r="US18" s="61">
        <v>549</v>
      </c>
      <c r="UT18" s="61">
        <v>540</v>
      </c>
      <c r="UU18" s="61">
        <v>540</v>
      </c>
      <c r="UV18" s="61">
        <v>0</v>
      </c>
      <c r="UW18" s="61">
        <v>0</v>
      </c>
      <c r="UX18" s="61">
        <v>119</v>
      </c>
      <c r="UY18" s="61">
        <v>340</v>
      </c>
      <c r="UZ18" s="61">
        <v>338</v>
      </c>
      <c r="VA18" s="61">
        <v>9</v>
      </c>
      <c r="WR18" s="61">
        <v>0</v>
      </c>
      <c r="WS18" s="61">
        <v>1</v>
      </c>
      <c r="WT18" s="61">
        <v>0</v>
      </c>
      <c r="WU18" s="61">
        <v>0</v>
      </c>
      <c r="WV18" s="61">
        <v>0</v>
      </c>
      <c r="WW18" s="61">
        <v>0</v>
      </c>
      <c r="WX18" s="61">
        <v>0</v>
      </c>
      <c r="WY18" s="61">
        <v>0</v>
      </c>
      <c r="WZ18" s="61">
        <v>8396530</v>
      </c>
      <c r="XA18" s="61">
        <v>0</v>
      </c>
      <c r="XD18" s="61">
        <v>0</v>
      </c>
      <c r="XF18" s="61">
        <v>2</v>
      </c>
      <c r="XG18" s="61">
        <v>0</v>
      </c>
      <c r="XH18" s="61">
        <v>0</v>
      </c>
      <c r="XI18" s="61">
        <v>0</v>
      </c>
      <c r="XJ18" s="61">
        <v>0</v>
      </c>
      <c r="XK18" s="61">
        <v>0</v>
      </c>
      <c r="XL18" s="61">
        <v>0</v>
      </c>
      <c r="XM18" s="61">
        <v>0</v>
      </c>
      <c r="XN18" s="61">
        <v>56.1</v>
      </c>
      <c r="XO18" s="61">
        <v>47.4</v>
      </c>
      <c r="XR18" s="61">
        <v>57.7</v>
      </c>
      <c r="XS18" s="61">
        <v>61.7</v>
      </c>
      <c r="XT18" s="61">
        <v>61.6</v>
      </c>
      <c r="XU18" s="61">
        <v>21.1</v>
      </c>
      <c r="XZ18" s="61">
        <v>1</v>
      </c>
      <c r="YA18" s="61">
        <v>1606644223498</v>
      </c>
      <c r="YB18" s="61">
        <v>4490</v>
      </c>
      <c r="YC18" s="61">
        <v>4500</v>
      </c>
      <c r="YD18" s="61">
        <v>0.999</v>
      </c>
      <c r="YE18" s="61">
        <v>50.02</v>
      </c>
      <c r="YF18" s="61">
        <v>0</v>
      </c>
      <c r="YG18" s="61">
        <v>10244</v>
      </c>
      <c r="YH18" s="61">
        <v>5931</v>
      </c>
      <c r="YI18" s="61">
        <v>10222</v>
      </c>
      <c r="YJ18" s="61">
        <v>5901</v>
      </c>
      <c r="YK18" s="61">
        <v>10281</v>
      </c>
      <c r="YL18" s="61">
        <v>5920</v>
      </c>
      <c r="YM18" s="61">
        <v>10228</v>
      </c>
      <c r="YN18" s="61">
        <v>5920</v>
      </c>
      <c r="YO18" s="61">
        <v>10201</v>
      </c>
      <c r="YP18" s="61">
        <v>5889</v>
      </c>
      <c r="YQ18" s="61">
        <v>10258</v>
      </c>
      <c r="YR18" s="61">
        <v>5912</v>
      </c>
      <c r="YS18" s="61">
        <v>0</v>
      </c>
      <c r="YT18" s="61">
        <v>12561</v>
      </c>
      <c r="YU18" s="61">
        <v>4187</v>
      </c>
      <c r="YV18" s="61">
        <v>3</v>
      </c>
      <c r="YW18" s="61">
        <v>5.7000000000000002E-2</v>
      </c>
      <c r="YX18" s="61">
        <v>805</v>
      </c>
      <c r="YY18" s="61">
        <v>2.76</v>
      </c>
      <c r="YZ18" s="61">
        <v>-45.3</v>
      </c>
      <c r="ZA18" s="61">
        <v>4.12</v>
      </c>
      <c r="ZB18" s="61">
        <v>0.93</v>
      </c>
      <c r="ZD18" s="61">
        <v>0</v>
      </c>
      <c r="ZE18" s="61">
        <v>87.1</v>
      </c>
      <c r="ZF18" s="61">
        <v>75.2</v>
      </c>
      <c r="ZG18" s="61">
        <v>0</v>
      </c>
      <c r="ZH18" s="61">
        <v>68</v>
      </c>
      <c r="ZI18" s="61">
        <v>68.099999999999994</v>
      </c>
      <c r="ZJ18" s="61">
        <v>67.7</v>
      </c>
      <c r="ZK18" s="61">
        <v>2</v>
      </c>
      <c r="ZL18" s="61">
        <v>0</v>
      </c>
      <c r="ZM18" s="61">
        <v>0</v>
      </c>
      <c r="ZN18" s="61">
        <v>21.9</v>
      </c>
      <c r="ZO18" s="61">
        <v>21.9</v>
      </c>
      <c r="ZP18" s="61">
        <v>21.9</v>
      </c>
      <c r="ZQ18" s="61">
        <v>21.9</v>
      </c>
      <c r="ZR18" s="61">
        <v>21.9</v>
      </c>
      <c r="ZS18" s="61">
        <v>21.9</v>
      </c>
      <c r="ZT18" s="61">
        <v>21.9</v>
      </c>
      <c r="ZU18" s="61">
        <v>21.9</v>
      </c>
      <c r="ZV18" s="61">
        <v>21.9</v>
      </c>
      <c r="ZW18" s="61">
        <v>21.9</v>
      </c>
      <c r="ZX18" s="61">
        <v>21.9</v>
      </c>
      <c r="ZY18" s="61">
        <v>21.9</v>
      </c>
      <c r="ZZ18" s="61">
        <v>21.9</v>
      </c>
      <c r="AAA18" s="61">
        <v>21.9</v>
      </c>
      <c r="AAB18" s="61">
        <v>21.9</v>
      </c>
      <c r="AAC18" s="61">
        <v>21.9</v>
      </c>
      <c r="AAD18" s="61">
        <v>21.9</v>
      </c>
      <c r="AAE18" s="61">
        <v>21.9</v>
      </c>
      <c r="AAF18" s="61">
        <v>21.9</v>
      </c>
      <c r="AAG18" s="61">
        <v>21.9</v>
      </c>
      <c r="AAH18" s="61">
        <v>21.9</v>
      </c>
      <c r="AAI18" s="61">
        <v>21.9</v>
      </c>
      <c r="AAJ18" s="61">
        <v>21.9</v>
      </c>
      <c r="AAK18" s="61">
        <v>21.9</v>
      </c>
      <c r="AAL18" s="61">
        <v>21.9</v>
      </c>
      <c r="AAM18" s="61">
        <v>82.2</v>
      </c>
      <c r="AAN18" s="61">
        <v>57.7</v>
      </c>
      <c r="AAO18" s="61">
        <v>60.5</v>
      </c>
      <c r="AAP18" s="61">
        <v>70.7</v>
      </c>
      <c r="AAQ18" s="61">
        <v>84.2</v>
      </c>
      <c r="AAR18" s="61">
        <v>80.5</v>
      </c>
      <c r="AAS18" s="61">
        <v>67</v>
      </c>
      <c r="AAT18" s="61">
        <v>80.7</v>
      </c>
      <c r="AAU18" s="61">
        <v>82.4</v>
      </c>
      <c r="AAV18" s="61">
        <v>64</v>
      </c>
      <c r="AAW18" s="61">
        <v>62.5</v>
      </c>
      <c r="AAX18" s="61">
        <v>61.7</v>
      </c>
      <c r="AAY18" s="61">
        <v>1.26</v>
      </c>
      <c r="AAZ18" s="61">
        <v>1.26</v>
      </c>
      <c r="ABA18" s="61">
        <v>1.26</v>
      </c>
      <c r="ABB18" s="61">
        <v>1.26</v>
      </c>
      <c r="ABC18" s="61">
        <v>1.26</v>
      </c>
      <c r="ABD18" s="61">
        <v>1.26</v>
      </c>
      <c r="ABE18" s="61">
        <v>1.26</v>
      </c>
      <c r="ABF18" s="61">
        <v>1.26</v>
      </c>
      <c r="ABG18" s="61">
        <v>1.26</v>
      </c>
      <c r="ABH18" s="61">
        <v>1.26</v>
      </c>
      <c r="ABI18" s="61">
        <v>1.26</v>
      </c>
      <c r="ABJ18" s="61">
        <v>1.26</v>
      </c>
      <c r="ABK18" s="61">
        <v>1</v>
      </c>
      <c r="ABL18" s="61">
        <v>1</v>
      </c>
      <c r="ABM18" s="61">
        <v>1</v>
      </c>
      <c r="ABN18" s="61">
        <v>1</v>
      </c>
      <c r="ABO18" s="61">
        <v>1</v>
      </c>
      <c r="ABP18" s="61">
        <v>1</v>
      </c>
      <c r="ABQ18" s="61">
        <v>1</v>
      </c>
      <c r="ABR18" s="61">
        <v>1</v>
      </c>
      <c r="ABS18" s="61">
        <v>1</v>
      </c>
      <c r="ABT18" s="61">
        <v>1</v>
      </c>
      <c r="ABU18" s="61">
        <v>1</v>
      </c>
      <c r="ABV18" s="61">
        <v>1</v>
      </c>
      <c r="ABW18" s="61">
        <v>88</v>
      </c>
      <c r="ABX18" s="61">
        <v>88</v>
      </c>
      <c r="ABY18" s="61">
        <v>88</v>
      </c>
      <c r="ABZ18" s="61">
        <v>88</v>
      </c>
      <c r="ACA18" s="61">
        <v>88</v>
      </c>
      <c r="ACB18" s="61">
        <v>88</v>
      </c>
      <c r="ACC18" s="61">
        <v>72</v>
      </c>
      <c r="ACD18" s="61">
        <v>88</v>
      </c>
      <c r="ACE18" s="61">
        <v>88</v>
      </c>
      <c r="ACF18" s="61">
        <v>88</v>
      </c>
      <c r="ACG18" s="61">
        <v>88</v>
      </c>
      <c r="ACH18" s="61">
        <v>88</v>
      </c>
      <c r="ACI18" s="61">
        <v>7448.3</v>
      </c>
      <c r="ACJ18" s="61">
        <v>7448.2</v>
      </c>
      <c r="ACK18" s="61">
        <v>7448.3</v>
      </c>
      <c r="ACL18" s="61">
        <v>7448.4</v>
      </c>
      <c r="ACM18" s="61">
        <v>7448.3</v>
      </c>
      <c r="ACN18" s="61">
        <v>7448.2</v>
      </c>
      <c r="ACO18" s="61">
        <v>2884.3</v>
      </c>
      <c r="ACP18" s="61">
        <v>7448</v>
      </c>
      <c r="ACQ18" s="61">
        <v>4368.8</v>
      </c>
      <c r="ACR18" s="61">
        <v>7448.3</v>
      </c>
      <c r="ACS18" s="61">
        <v>7448.3</v>
      </c>
      <c r="ACT18" s="61">
        <v>7448.3</v>
      </c>
      <c r="ACU18" s="61">
        <v>2017</v>
      </c>
      <c r="ACV18" s="61">
        <v>2017</v>
      </c>
      <c r="ACW18" s="61">
        <v>7</v>
      </c>
      <c r="ACX18" s="61">
        <v>12</v>
      </c>
      <c r="ACY18" s="61">
        <v>2017</v>
      </c>
      <c r="ACZ18" s="61">
        <v>12</v>
      </c>
      <c r="ADA18" s="61">
        <v>12</v>
      </c>
      <c r="ADB18" s="61">
        <v>2017</v>
      </c>
      <c r="ADC18" s="61">
        <v>13</v>
      </c>
      <c r="ADD18" s="61">
        <v>12</v>
      </c>
      <c r="ADE18" s="61">
        <v>12</v>
      </c>
      <c r="ADF18" s="61">
        <v>12</v>
      </c>
      <c r="ADG18" s="61">
        <v>2017</v>
      </c>
      <c r="ADH18" s="61">
        <v>13</v>
      </c>
      <c r="ADI18" s="61">
        <v>12</v>
      </c>
      <c r="ADJ18" s="61">
        <v>2017</v>
      </c>
      <c r="ADK18" s="61">
        <v>12</v>
      </c>
      <c r="ADL18" s="61">
        <v>12</v>
      </c>
      <c r="ADM18" s="61">
        <v>2019</v>
      </c>
      <c r="ADN18" s="61">
        <v>13</v>
      </c>
      <c r="ADO18" s="61">
        <v>11</v>
      </c>
      <c r="ADP18" s="61">
        <v>2017</v>
      </c>
      <c r="ADQ18" s="61">
        <v>6</v>
      </c>
      <c r="ADR18" s="61">
        <v>12</v>
      </c>
      <c r="ADS18" s="61">
        <v>2019</v>
      </c>
      <c r="ADT18" s="61">
        <v>18</v>
      </c>
      <c r="ADU18" s="61">
        <v>3</v>
      </c>
      <c r="ADV18" s="61">
        <v>2017</v>
      </c>
      <c r="ADW18" s="61">
        <v>12</v>
      </c>
      <c r="ADX18" s="61">
        <v>12</v>
      </c>
      <c r="ADY18" s="61">
        <v>2017</v>
      </c>
      <c r="ADZ18" s="61">
        <v>7</v>
      </c>
      <c r="AEA18" s="61">
        <v>12</v>
      </c>
      <c r="AEB18" s="61">
        <v>2017</v>
      </c>
      <c r="AEC18" s="61">
        <v>13</v>
      </c>
      <c r="AED18" s="61">
        <v>12</v>
      </c>
      <c r="AEE18" s="61">
        <v>38027</v>
      </c>
      <c r="AEF18" s="61">
        <v>37871</v>
      </c>
      <c r="AEG18" s="61">
        <v>38032</v>
      </c>
      <c r="AEH18" s="61">
        <v>38078</v>
      </c>
      <c r="AEI18" s="61">
        <v>38074</v>
      </c>
      <c r="AEJ18" s="61">
        <v>38053</v>
      </c>
      <c r="AEK18" s="61">
        <v>1132</v>
      </c>
      <c r="AEL18" s="61">
        <v>37838</v>
      </c>
      <c r="AEM18" s="61">
        <v>45153</v>
      </c>
      <c r="AEN18" s="61">
        <v>38025</v>
      </c>
      <c r="AEO18" s="61">
        <v>37872</v>
      </c>
      <c r="AEP18" s="61">
        <v>38070</v>
      </c>
      <c r="AEQ18" s="61">
        <v>7.73</v>
      </c>
      <c r="AER18" s="61">
        <v>7.73</v>
      </c>
      <c r="AES18" s="61">
        <v>7.73</v>
      </c>
      <c r="AET18" s="61">
        <v>7.73</v>
      </c>
      <c r="AEU18" s="61">
        <v>7.73</v>
      </c>
      <c r="AEV18" s="61">
        <v>7.73</v>
      </c>
      <c r="AEW18" s="61">
        <v>7.73</v>
      </c>
      <c r="AEX18" s="61">
        <v>7.73</v>
      </c>
      <c r="AEY18" s="61">
        <v>7.73</v>
      </c>
      <c r="AEZ18" s="61">
        <v>7.73</v>
      </c>
      <c r="AFA18" s="61">
        <v>7.73</v>
      </c>
      <c r="AFB18" s="61">
        <v>7.73</v>
      </c>
      <c r="AFC18" s="61">
        <v>0</v>
      </c>
      <c r="AFD18" s="61">
        <v>0</v>
      </c>
      <c r="AFE18" s="61">
        <v>0</v>
      </c>
      <c r="AFF18" s="61">
        <v>0</v>
      </c>
      <c r="AFG18" s="61">
        <v>0</v>
      </c>
      <c r="AFH18" s="61">
        <v>0</v>
      </c>
      <c r="AFI18" s="61">
        <v>0</v>
      </c>
      <c r="AFJ18" s="61">
        <v>0</v>
      </c>
      <c r="AFK18" s="61">
        <v>0</v>
      </c>
      <c r="AFL18" s="61">
        <v>0</v>
      </c>
      <c r="AFM18" s="61">
        <v>0</v>
      </c>
      <c r="AFN18" s="61">
        <v>0</v>
      </c>
      <c r="AFO18" s="61">
        <v>0</v>
      </c>
      <c r="AFP18" s="61">
        <v>0</v>
      </c>
      <c r="AFQ18" s="61">
        <v>0</v>
      </c>
      <c r="AFR18" s="61">
        <v>0</v>
      </c>
      <c r="AFS18" s="61">
        <v>0</v>
      </c>
      <c r="AFT18" s="61">
        <v>0</v>
      </c>
      <c r="AFU18" s="61">
        <v>0</v>
      </c>
      <c r="AFV18" s="61">
        <v>0</v>
      </c>
      <c r="AFW18" s="61">
        <v>0</v>
      </c>
      <c r="AFX18" s="61">
        <v>0</v>
      </c>
      <c r="AFY18" s="61">
        <v>0</v>
      </c>
      <c r="AFZ18" s="61">
        <v>0</v>
      </c>
      <c r="AGA18" s="61">
        <v>0</v>
      </c>
      <c r="AGB18" s="61">
        <v>0</v>
      </c>
      <c r="AGC18" s="61">
        <v>0</v>
      </c>
      <c r="AGD18" s="61">
        <v>0</v>
      </c>
      <c r="AGE18" s="61">
        <v>0</v>
      </c>
      <c r="AGF18" s="61">
        <v>0</v>
      </c>
      <c r="AGG18" s="61">
        <v>0</v>
      </c>
      <c r="AGH18" s="61">
        <v>0</v>
      </c>
      <c r="AGI18" s="61">
        <v>0</v>
      </c>
      <c r="AGJ18" s="61">
        <v>0</v>
      </c>
      <c r="AGK18" s="61">
        <v>63</v>
      </c>
      <c r="AGL18" s="61">
        <v>0</v>
      </c>
      <c r="AGM18" s="61">
        <v>0</v>
      </c>
      <c r="AGN18" s="61">
        <v>-10.1</v>
      </c>
      <c r="AGO18" s="61">
        <v>-10.1</v>
      </c>
      <c r="AGP18" s="61">
        <v>-10.1</v>
      </c>
      <c r="AGQ18" s="61">
        <v>-10.1</v>
      </c>
      <c r="AGR18" s="61">
        <v>-10.1</v>
      </c>
      <c r="AGS18" s="61">
        <v>-10.1</v>
      </c>
      <c r="AGT18" s="61">
        <v>-10.1</v>
      </c>
      <c r="AGU18" s="61">
        <v>-10.1</v>
      </c>
      <c r="AGV18" s="61">
        <v>-10.1</v>
      </c>
      <c r="AGW18" s="61">
        <v>-10.1</v>
      </c>
      <c r="AGX18" s="61">
        <v>-10.1</v>
      </c>
      <c r="AGY18" s="61">
        <v>-10.1</v>
      </c>
      <c r="AGZ18" s="61">
        <v>-10.1</v>
      </c>
      <c r="AHA18" s="61">
        <v>-10.1</v>
      </c>
      <c r="AHB18" s="61">
        <v>-10.1</v>
      </c>
      <c r="AHC18" s="61">
        <v>-10.1</v>
      </c>
      <c r="AHD18" s="61">
        <v>-10.1</v>
      </c>
      <c r="AHE18" s="61">
        <v>-10.1</v>
      </c>
      <c r="AHF18" s="61">
        <v>-10.1</v>
      </c>
      <c r="AHG18" s="61">
        <v>-10.1</v>
      </c>
      <c r="AHH18" s="61">
        <v>-10.1</v>
      </c>
      <c r="AHI18" s="61">
        <v>-10.1</v>
      </c>
      <c r="AHJ18" s="61">
        <v>-10.1</v>
      </c>
      <c r="AHK18" s="61">
        <v>-10.1</v>
      </c>
      <c r="AHL18" s="61">
        <v>205</v>
      </c>
      <c r="AHM18" s="61">
        <v>317</v>
      </c>
      <c r="AHN18" s="61">
        <v>126</v>
      </c>
      <c r="AHO18" s="61">
        <v>141</v>
      </c>
      <c r="AHP18" s="61">
        <v>141</v>
      </c>
      <c r="AHQ18" s="61">
        <v>189</v>
      </c>
      <c r="AHR18" s="61">
        <v>141</v>
      </c>
      <c r="AHS18" s="61">
        <v>126</v>
      </c>
      <c r="AHT18" s="61">
        <v>110</v>
      </c>
      <c r="AHU18" s="61">
        <v>174</v>
      </c>
      <c r="AHV18" s="61">
        <v>141</v>
      </c>
      <c r="AHW18" s="61">
        <v>189</v>
      </c>
      <c r="AHX18" s="61">
        <v>220</v>
      </c>
      <c r="AHY18" s="61">
        <v>269</v>
      </c>
      <c r="AHZ18" s="61">
        <v>126</v>
      </c>
      <c r="AIA18" s="61">
        <v>126</v>
      </c>
      <c r="AIB18" s="61">
        <v>189</v>
      </c>
      <c r="AIC18" s="61">
        <v>110</v>
      </c>
      <c r="AID18" s="61">
        <v>253</v>
      </c>
      <c r="AIE18" s="61">
        <v>110</v>
      </c>
      <c r="AIF18" s="61">
        <v>141</v>
      </c>
      <c r="AIG18" s="61">
        <v>141</v>
      </c>
      <c r="AIH18" s="61">
        <v>126</v>
      </c>
      <c r="AII18" s="61">
        <v>126</v>
      </c>
      <c r="AIJ18" s="61">
        <v>0</v>
      </c>
      <c r="AIK18" s="61">
        <v>0</v>
      </c>
      <c r="AIL18" s="61">
        <v>0</v>
      </c>
      <c r="AIM18" s="61">
        <v>0</v>
      </c>
      <c r="AIN18" s="61">
        <v>0</v>
      </c>
      <c r="AIO18" s="61">
        <v>0</v>
      </c>
      <c r="AIP18" s="61">
        <v>0</v>
      </c>
      <c r="AIQ18" s="61">
        <v>0</v>
      </c>
      <c r="AIR18" s="61">
        <v>0</v>
      </c>
      <c r="AIS18" s="61">
        <v>0</v>
      </c>
      <c r="AIU18" s="61">
        <v>0</v>
      </c>
      <c r="AIV18" s="61">
        <v>0</v>
      </c>
      <c r="AIW18" s="61">
        <v>0</v>
      </c>
      <c r="AIX18" s="61">
        <v>0</v>
      </c>
      <c r="AIY18" s="61">
        <v>0</v>
      </c>
      <c r="AIZ18" s="61">
        <v>0</v>
      </c>
      <c r="AJA18" s="61">
        <v>0</v>
      </c>
      <c r="AJB18" s="61">
        <v>0</v>
      </c>
      <c r="AJC18" s="61">
        <v>0</v>
      </c>
      <c r="AJD18" s="61">
        <v>0</v>
      </c>
      <c r="AJE18" s="61">
        <v>0</v>
      </c>
      <c r="AJF18" s="61">
        <v>0</v>
      </c>
      <c r="AJG18" s="61">
        <v>0</v>
      </c>
      <c r="AJH18" s="61">
        <v>0</v>
      </c>
      <c r="AJI18" s="61">
        <v>0</v>
      </c>
      <c r="AJJ18" s="61">
        <v>0</v>
      </c>
      <c r="AJK18" s="61">
        <v>0</v>
      </c>
      <c r="AJL18" s="61">
        <v>0</v>
      </c>
      <c r="AJM18" s="61">
        <v>0</v>
      </c>
      <c r="AJN18" s="61">
        <v>0</v>
      </c>
      <c r="AJO18" s="61">
        <v>0</v>
      </c>
      <c r="AJP18" s="61">
        <v>0</v>
      </c>
      <c r="AJQ18" s="61">
        <v>0</v>
      </c>
      <c r="AJR18" s="61">
        <v>0</v>
      </c>
      <c r="AJS18" s="61">
        <v>0</v>
      </c>
      <c r="AJT18" s="61">
        <v>0</v>
      </c>
      <c r="AJU18" s="61">
        <v>0</v>
      </c>
      <c r="AJV18" s="61">
        <v>0</v>
      </c>
      <c r="AJW18" s="61">
        <v>0</v>
      </c>
      <c r="AJX18" s="61">
        <v>0</v>
      </c>
      <c r="AJY18" s="61">
        <v>0</v>
      </c>
      <c r="AJZ18" s="61">
        <v>0</v>
      </c>
      <c r="AKA18" s="61">
        <v>0</v>
      </c>
      <c r="AKB18" s="61">
        <v>0</v>
      </c>
      <c r="AKC18" s="61">
        <v>0</v>
      </c>
      <c r="AKD18" s="61">
        <v>0</v>
      </c>
      <c r="AKE18" s="61">
        <v>0</v>
      </c>
      <c r="AKF18" s="61">
        <v>0</v>
      </c>
      <c r="AKG18" s="61">
        <v>0</v>
      </c>
      <c r="AKH18" s="61">
        <v>0</v>
      </c>
      <c r="AKI18" s="61">
        <v>0</v>
      </c>
      <c r="AKJ18" s="61">
        <v>0</v>
      </c>
      <c r="AKK18" s="61">
        <v>0</v>
      </c>
      <c r="AKL18" s="61">
        <v>0</v>
      </c>
      <c r="AKM18" s="61">
        <v>525</v>
      </c>
      <c r="AKN18" s="61">
        <v>378</v>
      </c>
      <c r="AKO18" s="61">
        <v>427</v>
      </c>
      <c r="AKP18" s="61">
        <v>305</v>
      </c>
      <c r="AKQ18" s="61">
        <v>341</v>
      </c>
      <c r="AKR18" s="61">
        <v>415</v>
      </c>
      <c r="AKS18" s="61">
        <v>341</v>
      </c>
      <c r="AKT18" s="61">
        <v>305</v>
      </c>
      <c r="AKU18" s="61">
        <v>378</v>
      </c>
      <c r="AKV18" s="61">
        <v>366</v>
      </c>
      <c r="AKW18" s="61">
        <v>476</v>
      </c>
      <c r="AKX18" s="61">
        <v>293</v>
      </c>
      <c r="AKY18" s="61">
        <v>366</v>
      </c>
      <c r="AKZ18" s="61">
        <v>463</v>
      </c>
      <c r="ALA18" s="61">
        <v>329</v>
      </c>
      <c r="ALB18" s="61">
        <v>476</v>
      </c>
      <c r="ALC18" s="61">
        <v>476</v>
      </c>
      <c r="ALD18" s="61">
        <v>366</v>
      </c>
      <c r="ALE18" s="61">
        <v>695</v>
      </c>
      <c r="ALF18" s="61">
        <v>415</v>
      </c>
      <c r="ALG18" s="61">
        <v>366</v>
      </c>
      <c r="ALH18" s="61">
        <v>561</v>
      </c>
      <c r="ALI18" s="61">
        <v>329</v>
      </c>
      <c r="ALJ18" s="61">
        <v>573</v>
      </c>
      <c r="ALK18" s="61">
        <v>1E-3</v>
      </c>
      <c r="ALL18" s="61">
        <v>5.93</v>
      </c>
      <c r="ALM18" s="61">
        <v>0</v>
      </c>
      <c r="ALN18" s="61">
        <v>0</v>
      </c>
      <c r="ALO18" s="61">
        <v>0</v>
      </c>
      <c r="ALP18" s="61">
        <v>0</v>
      </c>
      <c r="ALQ18" s="61">
        <v>7.56</v>
      </c>
      <c r="ALR18" s="61">
        <v>7.53</v>
      </c>
      <c r="ALS18" s="61">
        <v>7.83</v>
      </c>
      <c r="ALT18" s="61">
        <v>7.76</v>
      </c>
      <c r="ALU18" s="61">
        <v>7.77</v>
      </c>
      <c r="ALV18" s="61">
        <v>7.84</v>
      </c>
      <c r="ALW18" s="61">
        <v>7.87</v>
      </c>
      <c r="ALX18" s="61">
        <v>7.78</v>
      </c>
      <c r="ALY18" s="61">
        <v>7.87</v>
      </c>
      <c r="ALZ18" s="61">
        <v>7.75</v>
      </c>
      <c r="AMA18" s="61">
        <v>7.56</v>
      </c>
      <c r="AMB18" s="61">
        <v>7.64</v>
      </c>
      <c r="AMC18" s="61">
        <v>7.71</v>
      </c>
      <c r="AMD18" s="61">
        <v>7.74</v>
      </c>
      <c r="AME18" s="61">
        <v>7.67</v>
      </c>
      <c r="AMF18" s="61">
        <v>7.62</v>
      </c>
      <c r="AMG18" s="61">
        <v>7.73</v>
      </c>
      <c r="AMH18" s="61">
        <v>7.67</v>
      </c>
      <c r="AMI18" s="61">
        <v>7.8</v>
      </c>
      <c r="AMJ18" s="61">
        <v>7.89</v>
      </c>
      <c r="AMK18" s="61">
        <v>7.63</v>
      </c>
      <c r="AML18" s="61">
        <v>7.56</v>
      </c>
      <c r="AMM18" s="61">
        <v>7.57</v>
      </c>
      <c r="AMN18" s="61">
        <v>7.51</v>
      </c>
      <c r="AMO18" s="61">
        <v>-0.02</v>
      </c>
      <c r="AMP18" s="61">
        <v>-0.04</v>
      </c>
      <c r="AMQ18" s="61">
        <v>-0.08</v>
      </c>
      <c r="AMR18" s="61">
        <v>-0.08</v>
      </c>
      <c r="AMS18" s="61">
        <v>0.17</v>
      </c>
      <c r="AMT18" s="61">
        <v>0.14000000000000001</v>
      </c>
      <c r="AMU18" s="61">
        <v>0.19</v>
      </c>
      <c r="AMV18" s="61">
        <v>-0.03</v>
      </c>
      <c r="AMW18" s="61">
        <v>0.14000000000000001</v>
      </c>
      <c r="AMX18" s="61">
        <v>-0.13</v>
      </c>
      <c r="AMY18" s="61">
        <v>0.12</v>
      </c>
      <c r="AMZ18" s="61">
        <v>-0.05</v>
      </c>
      <c r="ANA18" s="61">
        <v>-0.15</v>
      </c>
      <c r="ANB18" s="61">
        <v>-0.26</v>
      </c>
      <c r="ANC18" s="61">
        <v>-0.23</v>
      </c>
      <c r="AND18" s="61">
        <v>-0.12</v>
      </c>
      <c r="ANE18" s="61">
        <v>0.05</v>
      </c>
      <c r="ANF18" s="61">
        <v>0.06</v>
      </c>
      <c r="ANG18" s="61">
        <v>-0.15</v>
      </c>
      <c r="ANH18" s="61">
        <v>0.18</v>
      </c>
      <c r="ANI18" s="61">
        <v>-0.03</v>
      </c>
      <c r="ANJ18" s="61">
        <v>-0.21</v>
      </c>
      <c r="ANK18" s="61">
        <v>0</v>
      </c>
      <c r="ANL18" s="61">
        <v>-0.13</v>
      </c>
      <c r="ANM18" s="61">
        <v>7.52</v>
      </c>
      <c r="ANN18" s="61">
        <v>7.73</v>
      </c>
      <c r="ANO18" s="61">
        <v>7.77</v>
      </c>
      <c r="ANP18" s="61">
        <v>7.77</v>
      </c>
      <c r="ANQ18" s="61">
        <v>7.87</v>
      </c>
      <c r="ANR18" s="61">
        <v>7.95</v>
      </c>
      <c r="ANS18" s="61">
        <v>7.72</v>
      </c>
      <c r="ANT18" s="61">
        <v>8.09</v>
      </c>
      <c r="ANU18" s="61">
        <v>7.91</v>
      </c>
      <c r="ANV18" s="61">
        <v>7.92</v>
      </c>
      <c r="ANW18" s="61">
        <v>7.83</v>
      </c>
      <c r="ANX18" s="61">
        <v>7.56</v>
      </c>
      <c r="ANY18" s="61">
        <v>7.74</v>
      </c>
      <c r="ANZ18" s="61">
        <v>7.5</v>
      </c>
      <c r="AOA18" s="61">
        <v>7.8</v>
      </c>
      <c r="AOB18" s="61">
        <v>7.89</v>
      </c>
      <c r="AOC18" s="61">
        <v>7.74</v>
      </c>
      <c r="AOD18" s="61">
        <v>7.73</v>
      </c>
      <c r="AOE18" s="61">
        <v>7.95</v>
      </c>
      <c r="AOF18" s="61">
        <v>7.76</v>
      </c>
      <c r="AOG18" s="61">
        <v>7.66</v>
      </c>
      <c r="AOH18" s="61">
        <v>7.91</v>
      </c>
      <c r="AOI18" s="61">
        <v>7.74</v>
      </c>
      <c r="AOJ18" s="61">
        <v>7.54</v>
      </c>
      <c r="AOK18" s="61">
        <v>-0.04</v>
      </c>
      <c r="AOL18" s="61">
        <v>-0.17</v>
      </c>
      <c r="AOM18" s="61">
        <v>-0.08</v>
      </c>
      <c r="AON18" s="61">
        <v>-0.13</v>
      </c>
      <c r="AOO18" s="61">
        <v>-0.02</v>
      </c>
      <c r="AOP18" s="61">
        <v>0.02</v>
      </c>
      <c r="AOQ18" s="61">
        <v>0.11</v>
      </c>
      <c r="AOR18" s="61">
        <v>-7.0000000000000007E-2</v>
      </c>
      <c r="AOS18" s="61">
        <v>0.08</v>
      </c>
      <c r="AOT18" s="61">
        <v>-0.03</v>
      </c>
      <c r="AOU18" s="61">
        <v>-0.2</v>
      </c>
      <c r="AOV18" s="61">
        <v>-7.0000000000000007E-2</v>
      </c>
      <c r="AOW18" s="61">
        <v>-0.03</v>
      </c>
      <c r="AOX18" s="61">
        <v>-0.13</v>
      </c>
      <c r="AOY18" s="61">
        <v>-0.17</v>
      </c>
      <c r="AOZ18" s="61">
        <v>-0.21</v>
      </c>
      <c r="APA18" s="61">
        <v>-0.06</v>
      </c>
      <c r="APB18" s="61">
        <v>0.11</v>
      </c>
      <c r="APC18" s="61">
        <v>-0.02</v>
      </c>
      <c r="APD18" s="61">
        <v>0.1</v>
      </c>
      <c r="APE18" s="61">
        <v>-0.03</v>
      </c>
      <c r="APF18" s="61">
        <v>0.01</v>
      </c>
      <c r="APG18" s="61">
        <v>-0.14000000000000001</v>
      </c>
      <c r="APH18" s="61">
        <v>-0.18</v>
      </c>
      <c r="API18" s="61">
        <v>31136</v>
      </c>
      <c r="APJ18" s="61">
        <v>0</v>
      </c>
      <c r="APK18" s="61">
        <v>6099.1</v>
      </c>
      <c r="APL18" s="61">
        <v>0</v>
      </c>
      <c r="APM18" s="61">
        <v>250</v>
      </c>
      <c r="APN18" s="61">
        <v>0.02</v>
      </c>
      <c r="APO18" s="61">
        <v>0.02</v>
      </c>
      <c r="APP18" s="61">
        <v>116</v>
      </c>
      <c r="APQ18" s="61">
        <v>1.04</v>
      </c>
      <c r="APR18" s="61">
        <v>1.04</v>
      </c>
      <c r="APS18" s="61">
        <v>10231</v>
      </c>
      <c r="APT18" s="61" t="s">
        <v>7682</v>
      </c>
      <c r="APU18" s="61" t="s">
        <v>7695</v>
      </c>
      <c r="APV18" s="61" t="s">
        <v>7682</v>
      </c>
      <c r="APW18" s="61" t="s">
        <v>7702</v>
      </c>
      <c r="APX18" s="61" t="s">
        <v>7719</v>
      </c>
      <c r="APY18" s="61" t="s">
        <v>7733</v>
      </c>
      <c r="APZ18" s="61" t="s">
        <v>7734</v>
      </c>
      <c r="AQA18" s="61" t="s">
        <v>7708</v>
      </c>
      <c r="AQB18" s="61" t="s">
        <v>7682</v>
      </c>
      <c r="AQC18" s="61" t="s">
        <v>7718</v>
      </c>
      <c r="AQD18" s="61" t="s">
        <v>7682</v>
      </c>
      <c r="AQE18" s="61" t="s">
        <v>7674</v>
      </c>
      <c r="AQF18" s="61" t="s">
        <v>7702</v>
      </c>
      <c r="AQG18" s="61" t="s">
        <v>7702</v>
      </c>
      <c r="AQH18" s="61" t="s">
        <v>7704</v>
      </c>
      <c r="AQI18" s="61" t="s">
        <v>7735</v>
      </c>
      <c r="AQJ18" s="61" t="s">
        <v>7736</v>
      </c>
      <c r="AQK18" s="61" t="s">
        <v>7707</v>
      </c>
      <c r="AQL18" s="61" t="s">
        <v>7682</v>
      </c>
      <c r="AQM18" s="61" t="s">
        <v>7707</v>
      </c>
      <c r="AQN18" s="61" t="s">
        <v>7721</v>
      </c>
      <c r="AQO18" s="61" t="s">
        <v>7709</v>
      </c>
      <c r="AQP18" s="61" t="s">
        <v>7679</v>
      </c>
      <c r="AQQ18" s="61" t="s">
        <v>7737</v>
      </c>
      <c r="AQR18" s="61" t="s">
        <v>7711</v>
      </c>
      <c r="AQS18" s="61" t="s">
        <v>7738</v>
      </c>
      <c r="AQT18" s="61" t="s">
        <v>7702</v>
      </c>
      <c r="AQU18" s="61" t="s">
        <v>7709</v>
      </c>
      <c r="AQV18" s="61" t="s">
        <v>7712</v>
      </c>
      <c r="AQW18" s="61" t="s">
        <v>7713</v>
      </c>
      <c r="AQX18" s="61" t="s">
        <v>24</v>
      </c>
      <c r="AQY18" s="61">
        <v>18.399999999999999</v>
      </c>
      <c r="AQZ18" s="61">
        <v>18.8</v>
      </c>
      <c r="ARA18" s="61">
        <v>18.8</v>
      </c>
      <c r="ARB18" s="61">
        <v>18.600000000000001</v>
      </c>
      <c r="ARC18" s="61">
        <v>19.3</v>
      </c>
      <c r="ARD18" s="61">
        <v>19.399999999999999</v>
      </c>
      <c r="ARE18" s="61">
        <v>18.399999999999999</v>
      </c>
      <c r="ARF18" s="61">
        <v>17.2</v>
      </c>
      <c r="ARG18" s="61">
        <v>18.600000000000001</v>
      </c>
      <c r="ARH18" s="61">
        <v>19</v>
      </c>
      <c r="ARI18" s="61">
        <v>19</v>
      </c>
      <c r="ARJ18" s="61">
        <v>18.100000000000001</v>
      </c>
      <c r="ARK18" s="61">
        <v>20.9</v>
      </c>
      <c r="ARL18" s="61">
        <v>17</v>
      </c>
      <c r="ARM18" s="61">
        <v>17.600000000000001</v>
      </c>
      <c r="ARN18" s="61">
        <v>18.899999999999999</v>
      </c>
      <c r="ARO18" s="61">
        <v>17.5</v>
      </c>
      <c r="ARP18" s="61">
        <v>18.2</v>
      </c>
      <c r="ARQ18" s="61">
        <v>18.7</v>
      </c>
      <c r="ARR18" s="61">
        <v>17.3</v>
      </c>
      <c r="ARS18" s="61">
        <v>15.6</v>
      </c>
      <c r="ART18" s="61">
        <v>18.3</v>
      </c>
      <c r="ARU18" s="61">
        <v>19.3</v>
      </c>
      <c r="ARV18" s="61">
        <v>18.600000000000001</v>
      </c>
      <c r="ARW18" s="61">
        <v>19.600000000000001</v>
      </c>
      <c r="ARX18" s="61">
        <v>20.9</v>
      </c>
      <c r="ARY18" s="61">
        <v>15.6</v>
      </c>
      <c r="ARZ18" s="61">
        <v>1149</v>
      </c>
      <c r="ATE18" s="61">
        <v>-1</v>
      </c>
      <c r="ATF18" s="61">
        <v>3</v>
      </c>
      <c r="ATG18" s="61">
        <v>1</v>
      </c>
      <c r="ATH18" s="61" t="s">
        <v>7714</v>
      </c>
      <c r="ATI18" s="61">
        <v>1E-4</v>
      </c>
      <c r="ATJ18" s="61">
        <v>1608033887000</v>
      </c>
      <c r="ATK18" s="61">
        <v>1</v>
      </c>
      <c r="ATL18" s="61">
        <v>1</v>
      </c>
      <c r="ATM18" s="61">
        <v>0.16420000000000001</v>
      </c>
      <c r="ATN18" s="61">
        <v>1</v>
      </c>
      <c r="ATO18" s="61" t="s">
        <v>7714</v>
      </c>
      <c r="ATP18" s="61">
        <v>3623</v>
      </c>
      <c r="ATQ18" s="61">
        <v>1</v>
      </c>
      <c r="ATR18" s="61">
        <v>1607731200000</v>
      </c>
      <c r="ATS18" s="61" t="s">
        <v>7714</v>
      </c>
      <c r="ATT18" s="61" t="s">
        <v>7714</v>
      </c>
      <c r="ATU18" s="61" t="s">
        <v>7714</v>
      </c>
      <c r="ATV18" s="61">
        <v>0.01</v>
      </c>
      <c r="ATW18" s="61">
        <v>5.1100000000000003</v>
      </c>
      <c r="ATX18" s="61">
        <v>12</v>
      </c>
      <c r="ATY18" s="61" t="s">
        <v>7714</v>
      </c>
      <c r="ATZ18" s="61">
        <v>4</v>
      </c>
      <c r="AUA18" s="61">
        <v>5.0000000000000001E-4</v>
      </c>
      <c r="AUB18" s="61">
        <v>1</v>
      </c>
      <c r="AUC18" s="61">
        <v>1</v>
      </c>
      <c r="AUD18" s="61">
        <v>1</v>
      </c>
      <c r="AUE18" s="61">
        <v>4</v>
      </c>
      <c r="AUG18" s="61">
        <v>0</v>
      </c>
      <c r="AUH18" s="61">
        <v>2966</v>
      </c>
      <c r="AUI18" s="61">
        <v>15</v>
      </c>
      <c r="AUJ18" s="61">
        <v>3.1300000000000001E-2</v>
      </c>
      <c r="AUK18" s="61">
        <v>1</v>
      </c>
      <c r="AUL18" s="61">
        <v>1608032820000</v>
      </c>
      <c r="AUM18" s="61">
        <v>1</v>
      </c>
      <c r="AUN18" s="61">
        <v>1</v>
      </c>
      <c r="AUO18" s="61">
        <v>4</v>
      </c>
      <c r="AUP18" s="61">
        <v>3</v>
      </c>
      <c r="AUQ18" s="61">
        <v>2.5</v>
      </c>
      <c r="AUR18" s="61">
        <v>1015689</v>
      </c>
      <c r="AUS18" s="61">
        <v>1</v>
      </c>
      <c r="AUT18" s="61">
        <v>1</v>
      </c>
      <c r="AUU18" s="61">
        <v>7196</v>
      </c>
      <c r="AUV18" s="61">
        <v>1</v>
      </c>
      <c r="AUW18" s="61">
        <v>15.2</v>
      </c>
      <c r="AUX18" s="61">
        <v>146</v>
      </c>
      <c r="AUY18" s="61">
        <v>0.05</v>
      </c>
      <c r="AUZ18" s="61">
        <v>3.8699999999999998E-2</v>
      </c>
      <c r="AVE18" s="61" t="s">
        <v>7683</v>
      </c>
      <c r="AVF18" s="61">
        <v>50</v>
      </c>
      <c r="AVK18" s="61">
        <v>4.1399999999999997</v>
      </c>
      <c r="AVL18" s="61">
        <v>2</v>
      </c>
      <c r="AVM18" s="61">
        <v>2</v>
      </c>
      <c r="AVO18" s="61">
        <v>50.02</v>
      </c>
      <c r="AVP18" s="61">
        <v>50.01</v>
      </c>
      <c r="AVQ18" s="61">
        <v>50.02</v>
      </c>
      <c r="AVR18" s="61">
        <v>50.02</v>
      </c>
      <c r="AVS18" s="61">
        <v>0</v>
      </c>
      <c r="AVT18" s="61">
        <v>0</v>
      </c>
      <c r="AVU18" s="61">
        <v>0</v>
      </c>
      <c r="AVV18" s="61">
        <v>0</v>
      </c>
      <c r="AVW18" s="61">
        <v>0</v>
      </c>
      <c r="AVY18" s="61">
        <v>0</v>
      </c>
      <c r="AWA18" s="61">
        <v>0</v>
      </c>
      <c r="AWB18" s="61">
        <v>0</v>
      </c>
      <c r="AWC18" s="61">
        <v>0</v>
      </c>
      <c r="AWD18" s="61">
        <v>0</v>
      </c>
      <c r="AWE18" s="61">
        <v>0</v>
      </c>
      <c r="AWF18" s="61">
        <v>0</v>
      </c>
      <c r="AWG18" s="61">
        <v>0</v>
      </c>
      <c r="AWH18" s="61">
        <v>0</v>
      </c>
      <c r="AWJ18" s="61">
        <v>0</v>
      </c>
      <c r="AWK18" s="61">
        <v>0</v>
      </c>
      <c r="AWL18" s="61">
        <v>0</v>
      </c>
      <c r="AWM18" s="61">
        <v>0</v>
      </c>
      <c r="AWN18" s="61">
        <v>0</v>
      </c>
      <c r="AWO18" s="61">
        <v>0</v>
      </c>
      <c r="AWP18" s="61">
        <v>0</v>
      </c>
      <c r="AWQ18" s="61">
        <v>0</v>
      </c>
      <c r="AWR18" s="61">
        <v>0</v>
      </c>
      <c r="AWS18" s="61">
        <v>0</v>
      </c>
      <c r="AWT18" s="61">
        <v>1</v>
      </c>
      <c r="AXA18" s="61">
        <v>0</v>
      </c>
      <c r="AXB18" s="61">
        <v>0</v>
      </c>
      <c r="AXC18" s="61">
        <v>12</v>
      </c>
      <c r="AXD18" s="61">
        <v>5</v>
      </c>
      <c r="AXE18" s="61">
        <v>16</v>
      </c>
      <c r="AXF18" s="61">
        <v>0</v>
      </c>
      <c r="AXG18" s="61">
        <v>0</v>
      </c>
      <c r="AXH18" s="61">
        <v>8</v>
      </c>
      <c r="AXI18" s="61">
        <v>40</v>
      </c>
      <c r="AXJ18" s="61">
        <v>0</v>
      </c>
      <c r="AXL18" s="61">
        <v>20</v>
      </c>
      <c r="AXM18" s="61">
        <v>1</v>
      </c>
      <c r="AXN18" s="61">
        <v>0</v>
      </c>
      <c r="AXO18" s="61">
        <v>970</v>
      </c>
      <c r="AXP18" s="61">
        <v>40</v>
      </c>
      <c r="AXQ18" s="61">
        <v>0</v>
      </c>
      <c r="AXR18" s="61">
        <v>0</v>
      </c>
      <c r="AXS18" s="61">
        <v>0</v>
      </c>
      <c r="AXT18" s="61">
        <v>0</v>
      </c>
      <c r="AXU18" s="61">
        <v>0</v>
      </c>
      <c r="AXV18" s="61">
        <v>0</v>
      </c>
      <c r="AXW18" s="61">
        <v>0</v>
      </c>
      <c r="AXX18" s="61">
        <v>0</v>
      </c>
      <c r="AXY18" s="61">
        <v>9</v>
      </c>
      <c r="AXZ18" s="61">
        <v>0</v>
      </c>
      <c r="AYA18" s="61">
        <v>1</v>
      </c>
      <c r="AYB18" s="61">
        <v>1</v>
      </c>
      <c r="AYC18" s="61">
        <v>1</v>
      </c>
      <c r="AYD18" s="61">
        <v>1.4</v>
      </c>
      <c r="AYE18" s="61">
        <v>1.5</v>
      </c>
      <c r="AYF18" s="61">
        <v>20</v>
      </c>
      <c r="AYG18" s="61">
        <v>80</v>
      </c>
      <c r="AYH18" s="61">
        <v>60</v>
      </c>
      <c r="AYI18" s="61">
        <v>30</v>
      </c>
      <c r="AYJ18" s="61">
        <v>30</v>
      </c>
      <c r="AYK18" s="61">
        <v>60</v>
      </c>
      <c r="AYL18" s="61">
        <v>30</v>
      </c>
      <c r="AYM18" s="61">
        <v>30</v>
      </c>
      <c r="AYN18" s="61">
        <v>0</v>
      </c>
      <c r="AYO18" s="61">
        <v>2</v>
      </c>
      <c r="AYP18" s="61">
        <v>12</v>
      </c>
      <c r="AYQ18" s="61">
        <v>15</v>
      </c>
      <c r="AYR18" s="61">
        <v>80</v>
      </c>
      <c r="AYS18" s="61">
        <v>2</v>
      </c>
      <c r="AYT18" s="61">
        <v>0</v>
      </c>
      <c r="AYU18" s="61">
        <v>11</v>
      </c>
      <c r="AYV18" s="61">
        <v>1</v>
      </c>
      <c r="AYW18" s="61">
        <v>0</v>
      </c>
      <c r="AYX18" s="61">
        <v>0</v>
      </c>
      <c r="AYY18" s="61">
        <v>0</v>
      </c>
      <c r="AYZ18" s="61">
        <v>0</v>
      </c>
      <c r="AZA18" s="61">
        <v>7</v>
      </c>
      <c r="AZF18" s="61">
        <v>500</v>
      </c>
      <c r="AZG18" s="61">
        <v>7000</v>
      </c>
      <c r="AZH18" s="61">
        <v>300</v>
      </c>
      <c r="AZI18" s="61">
        <v>1150</v>
      </c>
      <c r="AZK18" s="61">
        <v>1800</v>
      </c>
      <c r="AZU18" s="61">
        <v>0</v>
      </c>
      <c r="AZZ18" s="61">
        <v>0</v>
      </c>
      <c r="BAA18" s="61">
        <v>0</v>
      </c>
      <c r="BAB18" s="61">
        <v>0</v>
      </c>
      <c r="BAC18" s="61">
        <v>0</v>
      </c>
      <c r="BAD18" s="61">
        <v>25</v>
      </c>
      <c r="BAE18" s="61">
        <v>0</v>
      </c>
      <c r="BAF18" s="61">
        <v>0</v>
      </c>
      <c r="BAG18" s="61">
        <v>2</v>
      </c>
      <c r="BAH18" s="61">
        <v>2</v>
      </c>
      <c r="BAI18" s="61">
        <v>20</v>
      </c>
      <c r="BAJ18" s="61">
        <v>25</v>
      </c>
      <c r="BAK18" s="61">
        <v>35</v>
      </c>
      <c r="BAQ18" s="61">
        <v>0</v>
      </c>
      <c r="BAR18" s="61">
        <v>0</v>
      </c>
      <c r="BAS18" s="61">
        <v>0</v>
      </c>
      <c r="BAT18" s="61">
        <v>120</v>
      </c>
      <c r="BAU18" s="61">
        <v>0</v>
      </c>
      <c r="BAV18" s="61">
        <v>2</v>
      </c>
      <c r="BAW18" s="61">
        <v>2</v>
      </c>
      <c r="BAX18" s="61">
        <v>2</v>
      </c>
      <c r="BAY18" s="61">
        <v>2</v>
      </c>
      <c r="BAZ18" s="61">
        <v>60</v>
      </c>
      <c r="BBA18" s="61">
        <v>60</v>
      </c>
      <c r="BBB18" s="61">
        <v>60</v>
      </c>
      <c r="BBC18" s="61">
        <v>60</v>
      </c>
      <c r="BBD18" s="61">
        <v>1</v>
      </c>
      <c r="BBE18" s="61">
        <v>50</v>
      </c>
      <c r="BBF18" s="61">
        <v>50</v>
      </c>
      <c r="BBH18" s="61">
        <v>200</v>
      </c>
      <c r="BBI18" s="61">
        <v>-1000</v>
      </c>
      <c r="BBK18" s="61">
        <v>-200</v>
      </c>
      <c r="BBL18" s="61">
        <v>-1700</v>
      </c>
      <c r="BBM18" s="61">
        <v>10</v>
      </c>
      <c r="BBN18" s="61">
        <v>0</v>
      </c>
      <c r="BBO18" s="61">
        <v>50</v>
      </c>
      <c r="BBP18" s="61">
        <v>1500</v>
      </c>
      <c r="BBQ18" s="61">
        <v>5.6</v>
      </c>
      <c r="BBR18" s="61">
        <v>6.7</v>
      </c>
      <c r="BBS18" s="61">
        <v>6.9</v>
      </c>
      <c r="BBT18" s="61">
        <v>0.1</v>
      </c>
      <c r="BBU18" s="61">
        <v>3</v>
      </c>
      <c r="BBV18" s="61">
        <v>0.1</v>
      </c>
      <c r="BBW18" s="61">
        <v>0</v>
      </c>
      <c r="BBX18" s="61">
        <v>1</v>
      </c>
      <c r="BBY18" s="61">
        <v>0</v>
      </c>
      <c r="BBZ18" s="61">
        <v>500</v>
      </c>
      <c r="BCA18" s="61">
        <v>7000</v>
      </c>
      <c r="BCB18" s="61">
        <v>70</v>
      </c>
      <c r="BCC18" s="61">
        <v>-500</v>
      </c>
      <c r="BCF18" s="61">
        <v>2</v>
      </c>
      <c r="BCH18" s="61">
        <v>0</v>
      </c>
      <c r="BCI18" s="61">
        <v>0</v>
      </c>
      <c r="BCJ18" s="61">
        <v>0.2</v>
      </c>
      <c r="BCK18" s="61">
        <v>4.2</v>
      </c>
      <c r="BCM18" s="61">
        <v>10</v>
      </c>
      <c r="BCN18" s="61">
        <v>0</v>
      </c>
      <c r="BCR18" s="61">
        <v>0</v>
      </c>
      <c r="BCT18" s="61">
        <v>5</v>
      </c>
      <c r="BCU18" s="61">
        <v>5</v>
      </c>
      <c r="BCV18" s="61">
        <v>5</v>
      </c>
      <c r="BCW18" s="61">
        <v>2</v>
      </c>
      <c r="BCX18" s="61">
        <v>5</v>
      </c>
      <c r="BCY18" s="61">
        <v>60</v>
      </c>
      <c r="BCZ18" s="61">
        <v>28</v>
      </c>
      <c r="BDA18" s="61">
        <v>30</v>
      </c>
      <c r="BDB18" s="61">
        <v>30</v>
      </c>
      <c r="BDC18" s="61">
        <v>50</v>
      </c>
      <c r="BDD18" s="61">
        <v>180</v>
      </c>
      <c r="BDE18" s="61">
        <v>28</v>
      </c>
      <c r="BDF18" s="61">
        <v>20</v>
      </c>
      <c r="BDG18" s="61">
        <v>0</v>
      </c>
      <c r="BDH18" s="61">
        <v>100</v>
      </c>
      <c r="BDI18" s="61">
        <v>0</v>
      </c>
      <c r="BDJ18" s="61">
        <v>0</v>
      </c>
      <c r="BDK18" s="61">
        <v>100</v>
      </c>
      <c r="BDL18" s="61">
        <v>0</v>
      </c>
      <c r="BDM18" s="61">
        <v>20</v>
      </c>
      <c r="BDN18" s="61">
        <v>2</v>
      </c>
      <c r="BDO18" s="61">
        <v>0</v>
      </c>
      <c r="BDP18" s="61">
        <v>0</v>
      </c>
      <c r="BDQ18" s="61">
        <v>0</v>
      </c>
      <c r="BDR18" s="61">
        <v>0</v>
      </c>
      <c r="BDS18" s="61">
        <v>0</v>
      </c>
      <c r="BDT18" s="61">
        <v>100</v>
      </c>
      <c r="BDU18" s="61">
        <v>0</v>
      </c>
      <c r="BDV18" s="61">
        <v>0</v>
      </c>
      <c r="BDW18" s="61">
        <v>100</v>
      </c>
      <c r="BDX18" s="61">
        <v>0</v>
      </c>
      <c r="BDY18" s="61">
        <v>10</v>
      </c>
      <c r="BDZ18" s="61">
        <v>2</v>
      </c>
      <c r="BEA18" s="61">
        <v>10</v>
      </c>
      <c r="BEB18" s="61">
        <v>2</v>
      </c>
      <c r="BEC18" s="61">
        <v>1</v>
      </c>
      <c r="BED18" s="61">
        <v>1</v>
      </c>
      <c r="BEE18" s="61">
        <v>0</v>
      </c>
      <c r="BEF18" s="61">
        <v>0</v>
      </c>
      <c r="BEG18" s="61">
        <v>0</v>
      </c>
      <c r="BEH18" s="61">
        <v>100</v>
      </c>
      <c r="BEI18" s="61">
        <v>0</v>
      </c>
      <c r="BEJ18" s="61">
        <v>0</v>
      </c>
      <c r="BEK18" s="61">
        <v>100</v>
      </c>
      <c r="BEL18" s="61">
        <v>0</v>
      </c>
      <c r="BEM18" s="61">
        <v>10</v>
      </c>
      <c r="BEN18" s="61">
        <v>2</v>
      </c>
      <c r="BEO18" s="61">
        <v>10</v>
      </c>
      <c r="BEP18" s="61">
        <v>2</v>
      </c>
      <c r="BEQ18" s="61">
        <v>1</v>
      </c>
      <c r="BER18" s="61">
        <v>1</v>
      </c>
      <c r="BES18" s="61">
        <v>0</v>
      </c>
      <c r="BET18" s="61">
        <v>100</v>
      </c>
      <c r="BEU18" s="61">
        <v>10</v>
      </c>
      <c r="BEV18" s="61">
        <v>-100</v>
      </c>
      <c r="BEW18" s="61">
        <v>10</v>
      </c>
      <c r="BEX18" s="61">
        <v>250</v>
      </c>
      <c r="BEY18" s="61">
        <v>-250</v>
      </c>
      <c r="BEZ18" s="61">
        <v>0</v>
      </c>
      <c r="BFA18" s="61">
        <v>0</v>
      </c>
      <c r="BFB18" s="61">
        <v>0</v>
      </c>
      <c r="BFC18" s="61">
        <v>0</v>
      </c>
      <c r="BFD18" s="61">
        <v>0</v>
      </c>
      <c r="BFE18" s="61">
        <v>0</v>
      </c>
      <c r="BFF18" s="61">
        <v>0</v>
      </c>
      <c r="BFG18" s="61">
        <v>0</v>
      </c>
      <c r="BFH18" s="61">
        <v>0</v>
      </c>
      <c r="BFI18" s="61">
        <v>10</v>
      </c>
      <c r="BFJ18" s="61">
        <v>0</v>
      </c>
      <c r="BFK18" s="61">
        <v>2</v>
      </c>
      <c r="BFL18" s="61">
        <v>10</v>
      </c>
      <c r="BXX18" s="61">
        <v>0</v>
      </c>
      <c r="BXY18" s="61">
        <v>5</v>
      </c>
      <c r="BXZ18" s="61">
        <v>0</v>
      </c>
      <c r="BYA18" s="61">
        <v>0</v>
      </c>
      <c r="BYB18" s="61">
        <v>0</v>
      </c>
      <c r="BYC18" s="61">
        <v>0</v>
      </c>
      <c r="BYD18" s="61">
        <v>0</v>
      </c>
      <c r="BYE18" s="61">
        <v>0</v>
      </c>
      <c r="BYF18" s="61">
        <v>2</v>
      </c>
      <c r="BYG18" s="61">
        <v>0</v>
      </c>
      <c r="BYH18" s="61">
        <v>0</v>
      </c>
      <c r="BYI18" s="61">
        <v>0</v>
      </c>
      <c r="BYJ18" s="61">
        <v>0</v>
      </c>
      <c r="BYK18" s="61">
        <v>0</v>
      </c>
      <c r="BYL18" s="61">
        <v>0</v>
      </c>
      <c r="BYM18" s="61">
        <v>2</v>
      </c>
      <c r="BYN18" s="61">
        <v>0</v>
      </c>
      <c r="BYO18" s="61">
        <v>0</v>
      </c>
      <c r="BYP18" s="61">
        <v>0</v>
      </c>
      <c r="BYQ18" s="61">
        <v>0</v>
      </c>
      <c r="BYR18" s="61">
        <v>0</v>
      </c>
      <c r="BYS18" s="61">
        <v>0</v>
      </c>
      <c r="BYT18" s="61">
        <v>2</v>
      </c>
      <c r="BYU18" s="61">
        <v>0</v>
      </c>
      <c r="BYV18" s="61">
        <v>0</v>
      </c>
      <c r="BYW18" s="61">
        <v>0</v>
      </c>
      <c r="BYX18" s="61">
        <v>0</v>
      </c>
      <c r="BYY18" s="61">
        <v>0</v>
      </c>
      <c r="BYZ18" s="61">
        <v>0</v>
      </c>
      <c r="BZA18" s="61">
        <v>2</v>
      </c>
      <c r="BZB18" s="61">
        <v>0</v>
      </c>
      <c r="BZC18" s="61">
        <v>0</v>
      </c>
      <c r="BZD18" s="61">
        <v>0</v>
      </c>
      <c r="BZE18" s="61">
        <v>0</v>
      </c>
      <c r="BZF18" s="61">
        <v>0</v>
      </c>
      <c r="BZG18" s="61">
        <v>0</v>
      </c>
      <c r="BZH18" s="61">
        <v>2</v>
      </c>
      <c r="BZI18" s="61">
        <v>0</v>
      </c>
      <c r="BZJ18" s="61">
        <v>0</v>
      </c>
      <c r="BZK18" s="61">
        <v>0</v>
      </c>
      <c r="BZL18" s="61">
        <v>0</v>
      </c>
      <c r="BZM18" s="61">
        <v>0</v>
      </c>
      <c r="BZN18" s="61">
        <v>0</v>
      </c>
      <c r="BZO18" s="61">
        <v>2</v>
      </c>
      <c r="BZP18" s="61">
        <v>0</v>
      </c>
      <c r="BZQ18" s="61">
        <v>0</v>
      </c>
      <c r="BZR18" s="61">
        <v>0</v>
      </c>
      <c r="BZS18" s="61">
        <v>0</v>
      </c>
      <c r="BZT18" s="61">
        <v>0</v>
      </c>
      <c r="BZU18" s="61">
        <v>0</v>
      </c>
      <c r="BZV18" s="61">
        <v>0</v>
      </c>
      <c r="BZW18" s="61">
        <v>0</v>
      </c>
      <c r="BZX18" s="61">
        <v>0</v>
      </c>
      <c r="BZY18" s="61">
        <v>0</v>
      </c>
      <c r="BZZ18" s="61">
        <v>0</v>
      </c>
      <c r="CAA18" s="61">
        <v>0</v>
      </c>
      <c r="CAB18" s="61">
        <v>0</v>
      </c>
      <c r="CAC18" s="61">
        <v>0</v>
      </c>
      <c r="CAD18" s="61">
        <v>0</v>
      </c>
      <c r="CAE18" s="61">
        <v>0</v>
      </c>
      <c r="CAF18" s="61">
        <v>0</v>
      </c>
      <c r="CAG18" s="61">
        <v>0</v>
      </c>
      <c r="CAH18" s="61">
        <v>0</v>
      </c>
      <c r="CAI18" s="61">
        <v>0</v>
      </c>
      <c r="CAJ18" s="61">
        <v>0</v>
      </c>
      <c r="CAK18" s="61">
        <v>0</v>
      </c>
      <c r="CAL18" s="61">
        <v>0</v>
      </c>
      <c r="CAM18" s="61">
        <v>0</v>
      </c>
      <c r="CAN18" s="61">
        <v>0</v>
      </c>
      <c r="CAO18" s="61">
        <v>0</v>
      </c>
      <c r="CAP18" s="61">
        <v>0</v>
      </c>
      <c r="CAQ18" s="61">
        <v>0</v>
      </c>
      <c r="CAR18" s="61">
        <v>0</v>
      </c>
      <c r="CAS18" s="61">
        <v>0</v>
      </c>
      <c r="CAT18" s="61">
        <v>0</v>
      </c>
      <c r="CAU18" s="61">
        <v>0</v>
      </c>
      <c r="CAV18" s="61">
        <v>0</v>
      </c>
      <c r="CAW18" s="61">
        <v>0</v>
      </c>
      <c r="CAX18" s="61">
        <v>0</v>
      </c>
      <c r="CAY18" s="61">
        <v>0</v>
      </c>
      <c r="CAZ18" s="61">
        <v>0</v>
      </c>
      <c r="CBA18" s="61">
        <v>0</v>
      </c>
      <c r="CBB18" s="61">
        <v>0</v>
      </c>
      <c r="CBC18" s="61">
        <v>5</v>
      </c>
      <c r="CBD18" s="61">
        <v>0</v>
      </c>
      <c r="CBE18" s="61">
        <v>0</v>
      </c>
      <c r="CBF18" s="61">
        <v>0</v>
      </c>
      <c r="CBG18" s="61">
        <v>0</v>
      </c>
      <c r="CBH18" s="61">
        <v>0</v>
      </c>
      <c r="CBI18" s="61">
        <v>0</v>
      </c>
      <c r="CBJ18" s="61">
        <v>0</v>
      </c>
      <c r="CBK18" s="61">
        <v>0</v>
      </c>
      <c r="CBL18" s="61">
        <v>0</v>
      </c>
      <c r="CBM18" s="61">
        <v>0</v>
      </c>
      <c r="CBN18" s="61">
        <v>0</v>
      </c>
      <c r="CBO18" s="61">
        <v>0</v>
      </c>
      <c r="CBP18" s="61">
        <v>0</v>
      </c>
      <c r="CBQ18" s="61">
        <v>0</v>
      </c>
      <c r="CBR18" s="61">
        <v>0</v>
      </c>
      <c r="CBS18" s="61">
        <v>0</v>
      </c>
      <c r="CBT18" s="61">
        <v>0</v>
      </c>
      <c r="CBU18" s="61">
        <v>0</v>
      </c>
      <c r="CBV18" s="61">
        <v>0</v>
      </c>
      <c r="CBW18" s="61">
        <v>0</v>
      </c>
      <c r="CBX18" s="61">
        <v>0</v>
      </c>
      <c r="CBY18" s="61">
        <v>0</v>
      </c>
      <c r="CBZ18" s="61">
        <v>0</v>
      </c>
      <c r="CCA18" s="61">
        <v>0</v>
      </c>
      <c r="CCB18" s="61">
        <v>0</v>
      </c>
      <c r="CCC18" s="61">
        <v>0</v>
      </c>
      <c r="CCD18" s="61">
        <v>0</v>
      </c>
      <c r="CCE18" s="61">
        <v>0</v>
      </c>
      <c r="CCF18" s="61">
        <v>0</v>
      </c>
      <c r="CCG18" s="61">
        <v>0</v>
      </c>
      <c r="CCH18" s="61">
        <v>0</v>
      </c>
      <c r="CCI18" s="61">
        <v>0</v>
      </c>
      <c r="CCJ18" s="61">
        <v>0</v>
      </c>
      <c r="CCK18" s="61">
        <v>0</v>
      </c>
      <c r="CCL18" s="61">
        <v>0</v>
      </c>
      <c r="CCM18" s="61">
        <v>0</v>
      </c>
      <c r="CCN18" s="61">
        <v>0</v>
      </c>
      <c r="CCO18" s="61">
        <v>0</v>
      </c>
      <c r="CCP18" s="61">
        <v>0</v>
      </c>
      <c r="CCQ18" s="61">
        <v>0</v>
      </c>
      <c r="CCR18" s="61">
        <v>0</v>
      </c>
      <c r="CCS18" s="61">
        <v>0</v>
      </c>
      <c r="CCT18" s="61">
        <v>0</v>
      </c>
      <c r="CCU18" s="61">
        <v>0</v>
      </c>
      <c r="CCV18" s="61">
        <v>0</v>
      </c>
      <c r="CCW18" s="61">
        <v>0</v>
      </c>
      <c r="CCX18" s="61">
        <v>0</v>
      </c>
      <c r="CCY18" s="61">
        <v>0</v>
      </c>
      <c r="CCZ18" s="61">
        <v>0</v>
      </c>
      <c r="CDA18" s="61">
        <v>0</v>
      </c>
      <c r="CDB18" s="61">
        <v>0</v>
      </c>
      <c r="CDC18" s="61">
        <v>0</v>
      </c>
      <c r="CDD18" s="61">
        <v>0</v>
      </c>
      <c r="CDE18" s="61">
        <v>0</v>
      </c>
      <c r="CDF18" s="61">
        <v>0</v>
      </c>
      <c r="CDG18" s="61">
        <v>0</v>
      </c>
      <c r="CDH18" s="61">
        <v>0</v>
      </c>
      <c r="CDI18" s="61">
        <v>0</v>
      </c>
      <c r="CDJ18" s="61">
        <v>0</v>
      </c>
      <c r="CDK18" s="61">
        <v>0</v>
      </c>
      <c r="CDL18" s="61">
        <v>0</v>
      </c>
      <c r="CDM18" s="61">
        <v>0</v>
      </c>
      <c r="CDN18" s="61">
        <v>0</v>
      </c>
      <c r="CDO18" s="61">
        <v>0</v>
      </c>
      <c r="CDP18" s="61">
        <v>0</v>
      </c>
      <c r="CDQ18" s="61">
        <v>0</v>
      </c>
      <c r="CDR18" s="61">
        <v>0</v>
      </c>
      <c r="CDS18" s="61">
        <v>0</v>
      </c>
      <c r="CDT18" s="61">
        <v>0</v>
      </c>
      <c r="CDU18" s="61">
        <v>0</v>
      </c>
      <c r="CDV18" s="61">
        <v>0</v>
      </c>
      <c r="CDW18" s="61">
        <v>0</v>
      </c>
      <c r="CDX18" s="61">
        <v>0</v>
      </c>
      <c r="CDY18" s="61">
        <v>0</v>
      </c>
      <c r="CDZ18" s="61">
        <v>0</v>
      </c>
      <c r="CEA18" s="61">
        <v>0</v>
      </c>
      <c r="CEB18" s="61">
        <v>0</v>
      </c>
      <c r="CEC18" s="61">
        <v>0</v>
      </c>
      <c r="CED18" s="61">
        <v>0</v>
      </c>
      <c r="CEE18" s="61">
        <v>0</v>
      </c>
      <c r="CEF18" s="61">
        <v>0</v>
      </c>
      <c r="CEG18" s="61">
        <v>0</v>
      </c>
      <c r="CEH18" s="61">
        <v>0</v>
      </c>
      <c r="CEI18" s="61">
        <v>0</v>
      </c>
      <c r="CEJ18" s="61">
        <v>0</v>
      </c>
      <c r="CEK18" s="61">
        <v>0</v>
      </c>
      <c r="CEL18" s="61">
        <v>0</v>
      </c>
      <c r="CEM18" s="61">
        <v>0</v>
      </c>
      <c r="CEN18" s="61">
        <v>0</v>
      </c>
      <c r="CEO18" s="61">
        <v>0</v>
      </c>
      <c r="CEP18" s="61">
        <v>0</v>
      </c>
      <c r="CEQ18" s="61">
        <v>0</v>
      </c>
      <c r="CER18" s="61">
        <v>0</v>
      </c>
      <c r="CES18" s="61">
        <v>0</v>
      </c>
      <c r="CET18" s="61">
        <v>0</v>
      </c>
      <c r="CEU18" s="61">
        <v>0</v>
      </c>
      <c r="CEV18" s="61">
        <v>0</v>
      </c>
      <c r="CEW18" s="61">
        <v>0</v>
      </c>
      <c r="CEX18" s="61">
        <v>0</v>
      </c>
      <c r="CEY18" s="61">
        <v>0</v>
      </c>
      <c r="CEZ18" s="61">
        <v>0</v>
      </c>
      <c r="CFA18" s="61">
        <v>0</v>
      </c>
      <c r="CFB18" s="61">
        <v>0</v>
      </c>
      <c r="CFC18" s="61">
        <v>0</v>
      </c>
      <c r="CFD18" s="61">
        <v>0</v>
      </c>
      <c r="CFE18" s="61">
        <v>0</v>
      </c>
      <c r="CFF18" s="61">
        <v>0</v>
      </c>
      <c r="CFG18" s="61">
        <v>0</v>
      </c>
      <c r="CFH18" s="61">
        <v>0</v>
      </c>
      <c r="CFI18" s="61">
        <v>0</v>
      </c>
      <c r="CFJ18" s="61">
        <v>0</v>
      </c>
      <c r="CFK18" s="61">
        <v>0</v>
      </c>
      <c r="CFL18" s="61">
        <v>0</v>
      </c>
      <c r="CFM18" s="61">
        <v>0</v>
      </c>
      <c r="CFN18" s="61">
        <v>0</v>
      </c>
      <c r="CFO18" s="61">
        <v>10</v>
      </c>
      <c r="CFP18" s="61">
        <v>5</v>
      </c>
      <c r="CFQ18" s="61">
        <v>2</v>
      </c>
      <c r="CFR18" s="61">
        <v>82</v>
      </c>
      <c r="CFS18" s="61">
        <v>87</v>
      </c>
      <c r="CFT18" s="61">
        <v>50</v>
      </c>
      <c r="CFU18" s="61">
        <v>45</v>
      </c>
      <c r="CFV18" s="61">
        <v>0</v>
      </c>
      <c r="CFW18" s="61">
        <v>0</v>
      </c>
      <c r="CFX18" s="61">
        <v>0</v>
      </c>
      <c r="CFY18" s="61">
        <v>0</v>
      </c>
      <c r="CFZ18" s="61">
        <v>0</v>
      </c>
      <c r="CGA18" s="61">
        <v>0</v>
      </c>
      <c r="CGB18" s="61">
        <v>0</v>
      </c>
      <c r="CGC18" s="61">
        <v>0</v>
      </c>
      <c r="CGD18" s="61">
        <v>0</v>
      </c>
      <c r="CGE18" s="61">
        <v>0</v>
      </c>
      <c r="CGF18" s="61">
        <v>0</v>
      </c>
      <c r="CGG18" s="61">
        <v>0</v>
      </c>
      <c r="CGH18" s="61">
        <v>0</v>
      </c>
      <c r="CGI18" s="61">
        <v>0</v>
      </c>
      <c r="CGJ18" s="61">
        <v>0</v>
      </c>
      <c r="CGK18" s="61">
        <v>0</v>
      </c>
      <c r="CGL18" s="61">
        <v>0</v>
      </c>
      <c r="CGM18" s="61">
        <v>0</v>
      </c>
      <c r="CGN18" s="61">
        <v>0</v>
      </c>
      <c r="CGO18" s="61">
        <v>0</v>
      </c>
      <c r="CGP18" s="61">
        <v>0</v>
      </c>
      <c r="CGQ18" s="61">
        <v>0</v>
      </c>
      <c r="CGR18" s="61">
        <v>0</v>
      </c>
      <c r="CGS18" s="61">
        <v>0</v>
      </c>
      <c r="CGT18" s="61">
        <v>0</v>
      </c>
      <c r="CGU18" s="61">
        <v>0</v>
      </c>
      <c r="CGV18" s="61">
        <v>0</v>
      </c>
      <c r="CGW18" s="61">
        <v>0</v>
      </c>
      <c r="CGX18" s="61">
        <v>0</v>
      </c>
      <c r="CGY18" s="61">
        <v>0</v>
      </c>
      <c r="CGZ18" s="61">
        <v>0</v>
      </c>
      <c r="CHA18" s="61">
        <v>0</v>
      </c>
      <c r="CHB18" s="61">
        <v>0</v>
      </c>
      <c r="CHC18" s="61">
        <v>0</v>
      </c>
      <c r="CHD18" s="61">
        <v>0</v>
      </c>
      <c r="CHE18" s="61">
        <v>0</v>
      </c>
      <c r="CHF18" s="61">
        <v>0</v>
      </c>
      <c r="CHG18" s="61">
        <v>0</v>
      </c>
      <c r="CHH18" s="61">
        <v>0</v>
      </c>
      <c r="CHI18" s="61">
        <v>0</v>
      </c>
      <c r="CHJ18" s="61">
        <v>0</v>
      </c>
      <c r="CHK18" s="61">
        <v>0</v>
      </c>
      <c r="CHL18" s="61">
        <v>0</v>
      </c>
      <c r="CHM18" s="61">
        <v>0</v>
      </c>
      <c r="CHN18" s="61">
        <v>0</v>
      </c>
      <c r="CHO18" s="61">
        <v>0</v>
      </c>
      <c r="CHP18" s="61">
        <v>0</v>
      </c>
      <c r="CHQ18" s="61">
        <v>0</v>
      </c>
      <c r="CHR18" s="61">
        <v>0</v>
      </c>
      <c r="CHS18" s="61">
        <v>0</v>
      </c>
      <c r="CHT18" s="61">
        <v>0</v>
      </c>
      <c r="CHU18" s="61">
        <v>0</v>
      </c>
      <c r="CHV18" s="61">
        <v>0</v>
      </c>
      <c r="CHW18" s="61">
        <v>0</v>
      </c>
      <c r="CHX18" s="61">
        <v>0</v>
      </c>
      <c r="CHY18" s="61">
        <v>0</v>
      </c>
      <c r="CHZ18" s="61">
        <v>0</v>
      </c>
      <c r="CIA18" s="61">
        <v>0</v>
      </c>
      <c r="CIB18" s="61">
        <v>0</v>
      </c>
      <c r="CIC18" s="61">
        <v>0</v>
      </c>
      <c r="CID18" s="61">
        <v>0</v>
      </c>
      <c r="CIE18" s="61">
        <v>0</v>
      </c>
      <c r="CIF18" s="61">
        <v>0</v>
      </c>
      <c r="CIG18" s="61">
        <v>0</v>
      </c>
      <c r="CIH18" s="61">
        <v>0</v>
      </c>
      <c r="CII18" s="61">
        <v>0</v>
      </c>
      <c r="CIJ18" s="61">
        <v>0</v>
      </c>
      <c r="CIK18" s="61">
        <v>0</v>
      </c>
      <c r="CIL18" s="61">
        <v>0</v>
      </c>
      <c r="CIM18" s="61">
        <v>0</v>
      </c>
      <c r="CIN18" s="61">
        <v>0</v>
      </c>
      <c r="CIO18" s="61">
        <v>0</v>
      </c>
      <c r="CIP18" s="61">
        <v>0</v>
      </c>
      <c r="CIQ18" s="61">
        <v>0</v>
      </c>
      <c r="CIR18" s="61">
        <v>0</v>
      </c>
      <c r="CIS18" s="61">
        <v>0</v>
      </c>
      <c r="CIT18" s="61">
        <v>0</v>
      </c>
      <c r="CIU18" s="61">
        <v>0</v>
      </c>
      <c r="CIV18" s="61">
        <v>0</v>
      </c>
      <c r="CIW18" s="61">
        <v>0</v>
      </c>
      <c r="CIX18" s="61">
        <v>0</v>
      </c>
      <c r="CIY18" s="61">
        <v>0</v>
      </c>
      <c r="CIZ18" s="61">
        <v>0</v>
      </c>
      <c r="CJA18" s="61">
        <v>0</v>
      </c>
      <c r="CJB18" s="61">
        <v>0</v>
      </c>
      <c r="CJC18" s="61">
        <v>0</v>
      </c>
      <c r="CJD18" s="61">
        <v>0</v>
      </c>
      <c r="CJE18" s="61">
        <v>0</v>
      </c>
      <c r="CJF18" s="61">
        <v>0</v>
      </c>
      <c r="CJG18" s="61">
        <v>0</v>
      </c>
      <c r="CJH18" s="61">
        <v>0</v>
      </c>
      <c r="CJI18" s="61">
        <v>0</v>
      </c>
      <c r="CJJ18" s="61">
        <v>0</v>
      </c>
      <c r="CJK18" s="61">
        <v>0</v>
      </c>
      <c r="CJL18" s="61">
        <v>0</v>
      </c>
      <c r="CJM18" s="61">
        <v>0</v>
      </c>
      <c r="CJN18" s="61">
        <v>0</v>
      </c>
      <c r="CJO18" s="61">
        <v>0</v>
      </c>
      <c r="CJP18" s="61">
        <v>0</v>
      </c>
      <c r="CJQ18" s="61">
        <v>0</v>
      </c>
      <c r="CJR18" s="61">
        <v>0</v>
      </c>
      <c r="CJS18" s="61">
        <v>0</v>
      </c>
      <c r="CJT18" s="61">
        <v>0</v>
      </c>
      <c r="CJU18" s="61">
        <v>0</v>
      </c>
      <c r="CJV18" s="61">
        <v>0</v>
      </c>
      <c r="CJW18" s="61">
        <v>0</v>
      </c>
      <c r="CJX18" s="61">
        <v>0</v>
      </c>
      <c r="CJY18" s="61">
        <v>0</v>
      </c>
      <c r="CJZ18" s="61">
        <v>0</v>
      </c>
      <c r="CKA18" s="61">
        <v>0</v>
      </c>
      <c r="CKB18" s="61">
        <v>0</v>
      </c>
      <c r="CKC18" s="61">
        <v>5</v>
      </c>
      <c r="CKD18" s="61">
        <v>0</v>
      </c>
      <c r="CKE18" s="61">
        <v>0</v>
      </c>
      <c r="CKF18" s="61">
        <v>0</v>
      </c>
      <c r="CKG18" s="61">
        <v>0</v>
      </c>
      <c r="CKH18" s="61">
        <v>0</v>
      </c>
      <c r="CKI18" s="61">
        <v>0</v>
      </c>
      <c r="CKJ18" s="61">
        <v>0</v>
      </c>
      <c r="CKK18" s="61">
        <v>0</v>
      </c>
      <c r="CKL18" s="61">
        <v>0</v>
      </c>
      <c r="CKM18" s="61">
        <v>0</v>
      </c>
      <c r="CKN18" s="61">
        <v>0</v>
      </c>
      <c r="CKO18" s="61">
        <v>0</v>
      </c>
      <c r="CKP18" s="61">
        <v>0</v>
      </c>
      <c r="CKQ18" s="61">
        <v>0</v>
      </c>
      <c r="CKR18" s="61">
        <v>0</v>
      </c>
      <c r="CKS18" s="61">
        <v>0</v>
      </c>
      <c r="CKT18" s="61">
        <v>0</v>
      </c>
      <c r="CKU18" s="61">
        <v>0</v>
      </c>
      <c r="CKV18" s="61">
        <v>0</v>
      </c>
      <c r="CKW18" s="61">
        <v>0</v>
      </c>
      <c r="CKX18" s="61">
        <v>0</v>
      </c>
      <c r="CKY18" s="61">
        <v>0</v>
      </c>
      <c r="CKZ18" s="61">
        <v>0</v>
      </c>
      <c r="CLA18" s="61">
        <v>0</v>
      </c>
      <c r="CLB18" s="61">
        <v>0</v>
      </c>
      <c r="CLC18" s="61">
        <v>0</v>
      </c>
      <c r="CLD18" s="61">
        <v>0</v>
      </c>
      <c r="CLE18" s="61">
        <v>0</v>
      </c>
      <c r="CLF18" s="61">
        <v>0</v>
      </c>
      <c r="CLG18" s="61">
        <v>0</v>
      </c>
      <c r="CLH18" s="61">
        <v>0</v>
      </c>
      <c r="CLI18" s="61">
        <v>0</v>
      </c>
      <c r="CLJ18" s="61">
        <v>0</v>
      </c>
      <c r="CLK18" s="61">
        <v>0</v>
      </c>
      <c r="CLL18" s="61">
        <v>0</v>
      </c>
      <c r="CLM18" s="61">
        <v>0</v>
      </c>
      <c r="CLN18" s="61">
        <v>0</v>
      </c>
      <c r="CLO18" s="61">
        <v>0</v>
      </c>
      <c r="CLP18" s="61">
        <v>0</v>
      </c>
      <c r="CLQ18" s="61">
        <v>0</v>
      </c>
      <c r="CLR18" s="61">
        <v>0</v>
      </c>
      <c r="CLS18" s="61">
        <v>0</v>
      </c>
      <c r="CLT18" s="61">
        <v>0</v>
      </c>
      <c r="CLU18" s="61">
        <v>0</v>
      </c>
      <c r="CLV18" s="61">
        <v>0</v>
      </c>
      <c r="CLW18" s="61">
        <v>0</v>
      </c>
      <c r="CLX18" s="61">
        <v>0</v>
      </c>
      <c r="CLY18" s="61">
        <v>0</v>
      </c>
      <c r="CLZ18" s="61">
        <v>0</v>
      </c>
      <c r="CMA18" s="61">
        <v>0</v>
      </c>
      <c r="CMB18" s="61">
        <v>0</v>
      </c>
      <c r="CMC18" s="61">
        <v>0</v>
      </c>
      <c r="CMD18" s="61">
        <v>0</v>
      </c>
      <c r="CME18" s="61">
        <v>0</v>
      </c>
      <c r="CMF18" s="61">
        <v>0</v>
      </c>
      <c r="CMG18" s="61">
        <v>0</v>
      </c>
      <c r="CMH18" s="61">
        <v>0</v>
      </c>
      <c r="CMI18" s="61">
        <v>0</v>
      </c>
      <c r="CMJ18" s="61">
        <v>0</v>
      </c>
      <c r="CMK18" s="61">
        <v>0</v>
      </c>
      <c r="CML18" s="61">
        <v>0</v>
      </c>
      <c r="CMM18" s="61">
        <v>0</v>
      </c>
      <c r="CMN18" s="61">
        <v>0</v>
      </c>
      <c r="CMO18" s="61">
        <v>0</v>
      </c>
      <c r="CMP18" s="61">
        <v>0</v>
      </c>
      <c r="CMQ18" s="61">
        <v>0</v>
      </c>
      <c r="CMR18" s="61">
        <v>0</v>
      </c>
      <c r="CMS18" s="61">
        <v>0</v>
      </c>
      <c r="CMT18" s="61">
        <v>0</v>
      </c>
      <c r="CMU18" s="61">
        <v>0</v>
      </c>
      <c r="CMV18" s="61">
        <v>0</v>
      </c>
      <c r="CMW18" s="61">
        <v>0</v>
      </c>
      <c r="CMX18" s="61">
        <v>0</v>
      </c>
      <c r="CMY18" s="61">
        <v>0</v>
      </c>
      <c r="CMZ18" s="61">
        <v>0</v>
      </c>
      <c r="CNA18" s="61">
        <v>0</v>
      </c>
      <c r="CNB18" s="61">
        <v>0</v>
      </c>
      <c r="CNC18" s="61">
        <v>0</v>
      </c>
      <c r="CND18" s="61">
        <v>0</v>
      </c>
      <c r="CNE18" s="61">
        <v>0</v>
      </c>
      <c r="CNF18" s="61">
        <v>0</v>
      </c>
      <c r="CNG18" s="61">
        <v>0</v>
      </c>
      <c r="CNH18" s="61">
        <v>0</v>
      </c>
      <c r="CNI18" s="61">
        <v>0</v>
      </c>
      <c r="CNJ18" s="61">
        <v>0</v>
      </c>
      <c r="CNK18" s="61">
        <v>0</v>
      </c>
      <c r="CNL18" s="61">
        <v>0</v>
      </c>
      <c r="CNM18" s="61">
        <v>0</v>
      </c>
      <c r="CNN18" s="61">
        <v>0</v>
      </c>
      <c r="CNO18" s="61">
        <v>0</v>
      </c>
      <c r="CNP18" s="61">
        <v>0</v>
      </c>
      <c r="CNQ18" s="61">
        <v>0</v>
      </c>
      <c r="CNR18" s="61">
        <v>0</v>
      </c>
      <c r="CNS18" s="61">
        <v>0</v>
      </c>
      <c r="CNT18" s="61">
        <v>0</v>
      </c>
      <c r="CNU18" s="61">
        <v>0</v>
      </c>
      <c r="CNV18" s="61">
        <v>0</v>
      </c>
      <c r="CNW18" s="61">
        <v>0</v>
      </c>
      <c r="CNX18" s="61">
        <v>0</v>
      </c>
      <c r="CNY18" s="61">
        <v>0</v>
      </c>
      <c r="CNZ18" s="61">
        <v>0</v>
      </c>
      <c r="COA18" s="61">
        <v>0</v>
      </c>
      <c r="COB18" s="61">
        <v>0</v>
      </c>
      <c r="COC18" s="61">
        <v>0</v>
      </c>
      <c r="COD18" s="61">
        <v>0</v>
      </c>
      <c r="COE18" s="61">
        <v>0</v>
      </c>
      <c r="COF18" s="61">
        <v>0</v>
      </c>
      <c r="COG18" s="61">
        <v>0</v>
      </c>
      <c r="COH18" s="61">
        <v>0</v>
      </c>
      <c r="COI18" s="61">
        <v>0</v>
      </c>
      <c r="COJ18" s="61">
        <v>0</v>
      </c>
      <c r="COK18" s="61">
        <v>0</v>
      </c>
      <c r="COL18" s="61">
        <v>0</v>
      </c>
      <c r="COM18" s="61">
        <v>0</v>
      </c>
      <c r="CON18" s="61">
        <v>0</v>
      </c>
      <c r="COO18" s="61">
        <v>0</v>
      </c>
      <c r="COP18" s="61">
        <v>5</v>
      </c>
      <c r="COQ18" s="61">
        <v>0</v>
      </c>
      <c r="COR18" s="61">
        <v>0</v>
      </c>
      <c r="COS18" s="61">
        <v>0</v>
      </c>
      <c r="COT18" s="61">
        <v>0</v>
      </c>
      <c r="COU18" s="61">
        <v>0</v>
      </c>
      <c r="COV18" s="61">
        <v>0</v>
      </c>
      <c r="COW18" s="61">
        <v>0</v>
      </c>
      <c r="COX18" s="61">
        <v>0</v>
      </c>
      <c r="COY18" s="61">
        <v>0</v>
      </c>
      <c r="COZ18" s="61">
        <v>0</v>
      </c>
      <c r="CPA18" s="61">
        <v>0</v>
      </c>
      <c r="CPB18" s="61">
        <v>0</v>
      </c>
      <c r="CPC18" s="61">
        <v>0</v>
      </c>
      <c r="CPD18" s="61">
        <v>0</v>
      </c>
      <c r="CPE18" s="61">
        <v>0</v>
      </c>
      <c r="CPF18" s="61">
        <v>0</v>
      </c>
      <c r="CPG18" s="61">
        <v>0</v>
      </c>
      <c r="CPH18" s="61">
        <v>0</v>
      </c>
      <c r="CPI18" s="61">
        <v>0</v>
      </c>
      <c r="CPJ18" s="61">
        <v>0</v>
      </c>
      <c r="CPK18" s="61">
        <v>0</v>
      </c>
      <c r="CPL18" s="61">
        <v>0</v>
      </c>
      <c r="CPM18" s="61">
        <v>0</v>
      </c>
      <c r="CPN18" s="61">
        <v>0</v>
      </c>
      <c r="CPO18" s="61">
        <v>0</v>
      </c>
      <c r="CPP18" s="61">
        <v>0</v>
      </c>
      <c r="CPQ18" s="61">
        <v>0</v>
      </c>
      <c r="CPR18" s="61">
        <v>0</v>
      </c>
      <c r="CPS18" s="61">
        <v>0</v>
      </c>
      <c r="CPT18" s="61">
        <v>0</v>
      </c>
      <c r="CPU18" s="61">
        <v>0</v>
      </c>
      <c r="CPV18" s="61">
        <v>0</v>
      </c>
      <c r="CPW18" s="61">
        <v>0</v>
      </c>
      <c r="CPX18" s="61">
        <v>0</v>
      </c>
      <c r="CPY18" s="61">
        <v>0</v>
      </c>
      <c r="CPZ18" s="61">
        <v>0</v>
      </c>
      <c r="CQA18" s="61">
        <v>0</v>
      </c>
      <c r="CQB18" s="61">
        <v>0</v>
      </c>
      <c r="CQC18" s="61">
        <v>0</v>
      </c>
      <c r="CQD18" s="61">
        <v>0</v>
      </c>
      <c r="CQE18" s="61">
        <v>0</v>
      </c>
      <c r="CQF18" s="61">
        <v>0</v>
      </c>
      <c r="CQG18" s="61">
        <v>0</v>
      </c>
      <c r="CQH18" s="61">
        <v>0</v>
      </c>
      <c r="CQI18" s="61">
        <v>0</v>
      </c>
      <c r="CQJ18" s="61">
        <v>0</v>
      </c>
      <c r="CQK18" s="61">
        <v>0</v>
      </c>
      <c r="CQL18" s="61">
        <v>0</v>
      </c>
      <c r="CQM18" s="61">
        <v>0</v>
      </c>
      <c r="CQN18" s="61">
        <v>0</v>
      </c>
      <c r="CQO18" s="61">
        <v>0</v>
      </c>
      <c r="CQP18" s="61">
        <v>0</v>
      </c>
      <c r="CQQ18" s="61">
        <v>0</v>
      </c>
      <c r="CQR18" s="61">
        <v>0</v>
      </c>
      <c r="CQS18" s="61">
        <v>0</v>
      </c>
      <c r="CQT18" s="61">
        <v>0</v>
      </c>
      <c r="CQU18" s="61">
        <v>0</v>
      </c>
      <c r="CQV18" s="61">
        <v>0</v>
      </c>
      <c r="CQW18" s="61">
        <v>0</v>
      </c>
      <c r="CQX18" s="61">
        <v>0</v>
      </c>
      <c r="CQY18" s="61">
        <v>0</v>
      </c>
      <c r="CQZ18" s="61">
        <v>0</v>
      </c>
      <c r="CRA18" s="61">
        <v>0</v>
      </c>
      <c r="CRB18" s="61">
        <v>0</v>
      </c>
      <c r="CRC18" s="61">
        <v>0</v>
      </c>
      <c r="CRD18" s="61">
        <v>0</v>
      </c>
      <c r="CRE18" s="61">
        <v>0</v>
      </c>
      <c r="CRF18" s="61">
        <v>0</v>
      </c>
      <c r="CRG18" s="61">
        <v>0</v>
      </c>
      <c r="CRH18" s="61">
        <v>0</v>
      </c>
      <c r="CRI18" s="61">
        <v>0</v>
      </c>
      <c r="CRJ18" s="61">
        <v>0</v>
      </c>
      <c r="CRK18" s="61">
        <v>0</v>
      </c>
      <c r="CRL18" s="61">
        <v>0</v>
      </c>
      <c r="CRM18" s="61">
        <v>0</v>
      </c>
      <c r="CRN18" s="61">
        <v>0</v>
      </c>
      <c r="CRO18" s="61">
        <v>0</v>
      </c>
      <c r="CRP18" s="61">
        <v>0</v>
      </c>
      <c r="CRQ18" s="61">
        <v>0</v>
      </c>
      <c r="CRR18" s="61">
        <v>0</v>
      </c>
      <c r="CRS18" s="61">
        <v>0</v>
      </c>
      <c r="CRT18" s="61">
        <v>0</v>
      </c>
      <c r="CRU18" s="61">
        <v>0</v>
      </c>
      <c r="CRV18" s="61">
        <v>0</v>
      </c>
      <c r="CRW18" s="61">
        <v>0</v>
      </c>
      <c r="CRX18" s="61">
        <v>0</v>
      </c>
      <c r="CRY18" s="61">
        <v>0</v>
      </c>
      <c r="CRZ18" s="61">
        <v>0</v>
      </c>
      <c r="CSA18" s="61">
        <v>0</v>
      </c>
      <c r="CSB18" s="61">
        <v>0</v>
      </c>
      <c r="CSC18" s="61">
        <v>0</v>
      </c>
      <c r="CSD18" s="61">
        <v>0</v>
      </c>
      <c r="CSE18" s="61">
        <v>0</v>
      </c>
      <c r="CSF18" s="61">
        <v>0</v>
      </c>
      <c r="CSG18" s="61">
        <v>0</v>
      </c>
      <c r="CSH18" s="61">
        <v>0</v>
      </c>
      <c r="CSI18" s="61">
        <v>0</v>
      </c>
      <c r="CSJ18" s="61">
        <v>0</v>
      </c>
      <c r="CSK18" s="61">
        <v>0</v>
      </c>
      <c r="CSL18" s="61">
        <v>0</v>
      </c>
      <c r="CSM18" s="61">
        <v>0</v>
      </c>
      <c r="CSN18" s="61">
        <v>0</v>
      </c>
      <c r="CSO18" s="61">
        <v>0</v>
      </c>
      <c r="CSP18" s="61">
        <v>0</v>
      </c>
      <c r="CSQ18" s="61">
        <v>0</v>
      </c>
      <c r="CSR18" s="61">
        <v>0</v>
      </c>
      <c r="CSS18" s="61">
        <v>0</v>
      </c>
      <c r="CST18" s="61">
        <v>0</v>
      </c>
      <c r="CSU18" s="61">
        <v>0</v>
      </c>
      <c r="CSV18" s="61">
        <v>0</v>
      </c>
      <c r="CSW18" s="61">
        <v>0</v>
      </c>
      <c r="CSX18" s="61">
        <v>0</v>
      </c>
      <c r="CSY18" s="61">
        <v>0</v>
      </c>
      <c r="CSZ18" s="61">
        <v>0</v>
      </c>
      <c r="CTA18" s="61">
        <v>0</v>
      </c>
      <c r="CTB18" s="61">
        <v>0</v>
      </c>
      <c r="CTC18" s="61">
        <v>5</v>
      </c>
      <c r="CTD18" s="61">
        <v>0</v>
      </c>
      <c r="CTE18" s="61">
        <v>0</v>
      </c>
      <c r="CTF18" s="61">
        <v>0</v>
      </c>
      <c r="CTG18" s="61">
        <v>0</v>
      </c>
      <c r="CTH18" s="61">
        <v>0</v>
      </c>
      <c r="CTI18" s="61">
        <v>0</v>
      </c>
      <c r="CTJ18" s="61">
        <v>0</v>
      </c>
      <c r="CTK18" s="61">
        <v>0</v>
      </c>
      <c r="CTL18" s="61">
        <v>0</v>
      </c>
      <c r="CTM18" s="61">
        <v>0</v>
      </c>
      <c r="CTN18" s="61">
        <v>0</v>
      </c>
      <c r="CTO18" s="61">
        <v>0</v>
      </c>
      <c r="CTP18" s="61">
        <v>0</v>
      </c>
      <c r="CTQ18" s="61">
        <v>0</v>
      </c>
      <c r="CTR18" s="61">
        <v>0</v>
      </c>
      <c r="CTS18" s="61">
        <v>0</v>
      </c>
      <c r="CTT18" s="61">
        <v>0</v>
      </c>
      <c r="CTU18" s="61">
        <v>5</v>
      </c>
      <c r="CTV18" s="61">
        <v>0</v>
      </c>
      <c r="CTW18" s="61">
        <v>0</v>
      </c>
      <c r="CTX18" s="61">
        <v>0</v>
      </c>
      <c r="CTY18" s="61">
        <v>0</v>
      </c>
      <c r="CTZ18" s="61">
        <v>0</v>
      </c>
      <c r="CUA18" s="61">
        <v>0</v>
      </c>
      <c r="CUB18" s="61">
        <v>5</v>
      </c>
      <c r="CUC18" s="61">
        <v>0</v>
      </c>
      <c r="CUD18" s="61">
        <v>0</v>
      </c>
      <c r="CUE18" s="61">
        <v>0</v>
      </c>
      <c r="CUF18" s="61">
        <v>0</v>
      </c>
      <c r="CUG18" s="61">
        <v>0</v>
      </c>
      <c r="CUH18" s="61">
        <v>0</v>
      </c>
      <c r="CUI18" s="61">
        <v>5</v>
      </c>
      <c r="CUJ18" s="61">
        <v>0</v>
      </c>
      <c r="CUK18" s="61">
        <v>0</v>
      </c>
      <c r="CUL18" s="61">
        <v>0</v>
      </c>
      <c r="CUM18" s="61">
        <v>0</v>
      </c>
      <c r="CUN18" s="61">
        <v>0</v>
      </c>
      <c r="CUO18" s="61">
        <v>0</v>
      </c>
      <c r="CUP18" s="61">
        <v>5</v>
      </c>
      <c r="CUQ18" s="61">
        <v>0</v>
      </c>
      <c r="CUR18" s="61">
        <v>0</v>
      </c>
      <c r="CUS18" s="61">
        <v>0</v>
      </c>
      <c r="CUT18" s="61">
        <v>0</v>
      </c>
      <c r="CUU18" s="61">
        <v>0</v>
      </c>
      <c r="CUV18" s="61">
        <v>0</v>
      </c>
      <c r="CUW18" s="61">
        <v>0</v>
      </c>
      <c r="CUX18" s="61">
        <v>0</v>
      </c>
      <c r="CUY18" s="61">
        <v>0</v>
      </c>
      <c r="CUZ18" s="61">
        <v>0</v>
      </c>
      <c r="CVA18" s="61">
        <v>0</v>
      </c>
      <c r="CVB18" s="61">
        <v>0</v>
      </c>
      <c r="CVC18" s="61">
        <v>0</v>
      </c>
      <c r="CVD18" s="61">
        <v>0</v>
      </c>
      <c r="CVE18" s="61">
        <v>0</v>
      </c>
      <c r="CVF18" s="61">
        <v>0</v>
      </c>
      <c r="CVG18" s="61">
        <v>0</v>
      </c>
      <c r="CVH18" s="61">
        <v>0</v>
      </c>
      <c r="CVI18" s="61">
        <v>0</v>
      </c>
      <c r="CVJ18" s="61">
        <v>0</v>
      </c>
      <c r="CVK18" s="61">
        <v>0</v>
      </c>
      <c r="CVL18" s="61">
        <v>0</v>
      </c>
      <c r="CVM18" s="61">
        <v>0</v>
      </c>
      <c r="CVN18" s="61">
        <v>0</v>
      </c>
      <c r="CVO18" s="61">
        <v>0</v>
      </c>
      <c r="CVP18" s="61">
        <v>0</v>
      </c>
      <c r="CVQ18" s="61">
        <v>0</v>
      </c>
      <c r="CVR18" s="61">
        <v>0</v>
      </c>
      <c r="CVS18" s="61">
        <v>0</v>
      </c>
      <c r="CVT18" s="61">
        <v>0</v>
      </c>
      <c r="CVU18" s="61">
        <v>0</v>
      </c>
      <c r="CVV18" s="61">
        <v>0</v>
      </c>
      <c r="CVW18" s="61">
        <v>0</v>
      </c>
      <c r="CVX18" s="61">
        <v>20</v>
      </c>
      <c r="CVY18" s="61">
        <v>4</v>
      </c>
      <c r="CVZ18" s="61">
        <v>12000</v>
      </c>
      <c r="CWA18" s="61">
        <v>0</v>
      </c>
      <c r="CWB18" s="61">
        <v>0</v>
      </c>
      <c r="CWC18" s="61">
        <v>0</v>
      </c>
      <c r="CWD18" s="61">
        <v>0</v>
      </c>
      <c r="CWE18" s="61">
        <v>0</v>
      </c>
      <c r="CWF18" s="61">
        <v>0</v>
      </c>
      <c r="CWG18" s="61">
        <v>0</v>
      </c>
      <c r="CWH18" s="61">
        <v>0</v>
      </c>
      <c r="CWI18" s="61">
        <v>0</v>
      </c>
      <c r="CWJ18" s="61">
        <v>0</v>
      </c>
      <c r="CWK18" s="61">
        <v>0</v>
      </c>
      <c r="CWL18" s="61">
        <v>0</v>
      </c>
      <c r="CWM18" s="61">
        <v>0</v>
      </c>
      <c r="CWN18" s="61">
        <v>0</v>
      </c>
      <c r="CWO18" s="61">
        <v>0</v>
      </c>
      <c r="CWP18" s="61">
        <v>0</v>
      </c>
      <c r="CWQ18" s="61">
        <v>0</v>
      </c>
      <c r="CWR18" s="61">
        <v>0</v>
      </c>
      <c r="CWS18" s="61">
        <v>0</v>
      </c>
      <c r="CWT18" s="61">
        <v>0</v>
      </c>
      <c r="CWU18" s="61">
        <v>0</v>
      </c>
      <c r="CWV18" s="61">
        <v>0</v>
      </c>
      <c r="CWW18" s="61">
        <v>0</v>
      </c>
      <c r="CWX18" s="61">
        <v>0</v>
      </c>
      <c r="CWY18" s="61">
        <v>0</v>
      </c>
      <c r="CWZ18" s="61">
        <v>0</v>
      </c>
      <c r="CXA18" s="61">
        <v>0</v>
      </c>
      <c r="CXB18" s="61">
        <v>0</v>
      </c>
      <c r="CXC18" s="61">
        <v>0</v>
      </c>
      <c r="CXD18" s="61">
        <v>0</v>
      </c>
      <c r="CXE18" s="61">
        <v>0</v>
      </c>
      <c r="CXF18" s="61">
        <v>0</v>
      </c>
      <c r="CXG18" s="61">
        <v>0</v>
      </c>
      <c r="CXH18" s="61">
        <v>2</v>
      </c>
      <c r="CXI18" s="61">
        <v>0</v>
      </c>
      <c r="CXJ18" s="61">
        <v>0</v>
      </c>
      <c r="CXK18" s="61">
        <v>0</v>
      </c>
      <c r="CXL18" s="61">
        <v>0</v>
      </c>
      <c r="CXM18" s="61">
        <v>0</v>
      </c>
      <c r="CXN18" s="61">
        <v>0</v>
      </c>
      <c r="CXO18" s="61">
        <v>0</v>
      </c>
      <c r="CXP18" s="61">
        <v>0</v>
      </c>
      <c r="CXQ18" s="61">
        <v>0</v>
      </c>
      <c r="CXR18" s="61">
        <v>0</v>
      </c>
      <c r="CXS18" s="61">
        <v>1</v>
      </c>
      <c r="CXT18" s="61">
        <v>0</v>
      </c>
      <c r="CXU18" s="61">
        <v>0</v>
      </c>
      <c r="CXV18" s="61">
        <v>0</v>
      </c>
      <c r="CXW18" s="61">
        <v>0</v>
      </c>
      <c r="CXX18" s="61">
        <v>0</v>
      </c>
      <c r="CXY18" s="61">
        <v>0</v>
      </c>
      <c r="CXZ18" s="61">
        <v>0</v>
      </c>
      <c r="CYA18" s="61">
        <v>0</v>
      </c>
      <c r="CYB18" s="61">
        <v>0</v>
      </c>
      <c r="CYC18" s="61">
        <v>0</v>
      </c>
      <c r="CYD18" s="61">
        <v>1</v>
      </c>
      <c r="CYE18" s="61">
        <v>0</v>
      </c>
      <c r="CYF18" s="61">
        <v>0</v>
      </c>
      <c r="CYG18" s="61">
        <v>0</v>
      </c>
      <c r="CYH18" s="61">
        <v>0</v>
      </c>
      <c r="CYI18" s="61">
        <v>0</v>
      </c>
      <c r="CYJ18" s="61">
        <v>0</v>
      </c>
      <c r="CYK18" s="61">
        <v>0</v>
      </c>
      <c r="CYL18" s="61">
        <v>0</v>
      </c>
      <c r="CYM18" s="61">
        <v>0</v>
      </c>
      <c r="CYN18" s="61">
        <v>0</v>
      </c>
      <c r="CYO18" s="61">
        <v>1</v>
      </c>
      <c r="CYP18" s="61">
        <v>0</v>
      </c>
      <c r="CYQ18" s="61">
        <v>1</v>
      </c>
      <c r="CYR18" s="61">
        <v>0</v>
      </c>
      <c r="CYS18" s="61">
        <v>0</v>
      </c>
      <c r="CYT18" s="61">
        <v>0</v>
      </c>
      <c r="CYU18" s="61">
        <v>0</v>
      </c>
      <c r="CYV18" s="61">
        <v>40</v>
      </c>
      <c r="CYW18" s="61">
        <v>0</v>
      </c>
      <c r="CYX18" s="61">
        <v>118</v>
      </c>
      <c r="CYY18" s="61">
        <v>10</v>
      </c>
      <c r="CYZ18" s="61">
        <v>122</v>
      </c>
      <c r="CZA18" s="61">
        <v>10</v>
      </c>
      <c r="CZB18" s="61">
        <v>0</v>
      </c>
      <c r="CZC18" s="61">
        <v>115</v>
      </c>
      <c r="CZD18" s="61">
        <v>118</v>
      </c>
      <c r="CZE18" s="61">
        <v>15</v>
      </c>
      <c r="CZF18" s="61">
        <v>0</v>
      </c>
      <c r="CZG18" s="61">
        <v>0</v>
      </c>
      <c r="CZH18" s="61">
        <v>0</v>
      </c>
      <c r="CZI18" s="61">
        <v>0</v>
      </c>
      <c r="CZJ18" s="61">
        <v>0</v>
      </c>
      <c r="CZK18" s="61">
        <v>0</v>
      </c>
      <c r="CZL18" s="61">
        <v>0</v>
      </c>
      <c r="CZM18" s="61">
        <v>0</v>
      </c>
      <c r="CZN18" s="61">
        <v>0</v>
      </c>
      <c r="CZO18" s="61">
        <v>0</v>
      </c>
      <c r="CZP18" s="61">
        <v>0</v>
      </c>
      <c r="CZQ18" s="61">
        <v>0</v>
      </c>
      <c r="CZR18" s="61">
        <v>0</v>
      </c>
      <c r="CZS18" s="61">
        <v>0</v>
      </c>
      <c r="CZT18" s="61">
        <v>0</v>
      </c>
      <c r="CZU18" s="61">
        <v>0</v>
      </c>
      <c r="CZV18" s="61">
        <v>0</v>
      </c>
      <c r="CZW18" s="61">
        <v>0</v>
      </c>
      <c r="CZX18" s="61">
        <v>0</v>
      </c>
      <c r="CZY18" s="61">
        <v>0</v>
      </c>
      <c r="CZZ18" s="61">
        <v>0</v>
      </c>
      <c r="DAA18" s="61">
        <v>0</v>
      </c>
      <c r="DAB18" s="61">
        <v>0</v>
      </c>
      <c r="DAC18" s="61">
        <v>0</v>
      </c>
      <c r="DAD18" s="61">
        <v>0</v>
      </c>
      <c r="DAE18" s="61">
        <v>27</v>
      </c>
      <c r="DAF18" s="61">
        <v>20</v>
      </c>
      <c r="DAG18" s="61">
        <v>20</v>
      </c>
      <c r="DAH18" s="61">
        <v>20</v>
      </c>
      <c r="DAI18" s="61">
        <v>20</v>
      </c>
      <c r="DAJ18" s="61">
        <v>18</v>
      </c>
      <c r="DAK18" s="61">
        <v>18</v>
      </c>
      <c r="DAL18" s="61">
        <v>18</v>
      </c>
      <c r="DAM18" s="61">
        <v>18</v>
      </c>
      <c r="DAN18" s="61">
        <v>10</v>
      </c>
      <c r="DAO18" s="61">
        <v>0</v>
      </c>
      <c r="DAP18" s="61">
        <v>10</v>
      </c>
      <c r="DAQ18" s="61">
        <v>48</v>
      </c>
      <c r="DAR18" s="61">
        <v>60</v>
      </c>
      <c r="DAS18" s="61">
        <v>13</v>
      </c>
      <c r="DAT18" s="61">
        <v>100</v>
      </c>
      <c r="DAU18" s="61">
        <v>33</v>
      </c>
      <c r="DAV18" s="61">
        <v>75</v>
      </c>
      <c r="DAW18" s="61">
        <v>17</v>
      </c>
      <c r="DAX18" s="61">
        <v>50</v>
      </c>
      <c r="DAY18" s="61">
        <v>17</v>
      </c>
      <c r="DAZ18" s="61">
        <v>30</v>
      </c>
      <c r="DBA18" s="61">
        <v>13</v>
      </c>
      <c r="DBB18" s="61">
        <v>10</v>
      </c>
      <c r="DBC18" s="61">
        <v>1</v>
      </c>
      <c r="DBD18" s="61">
        <v>30</v>
      </c>
      <c r="DBE18" s="61">
        <v>700</v>
      </c>
      <c r="DBF18" s="61">
        <v>10</v>
      </c>
      <c r="DBG18" s="61">
        <v>0</v>
      </c>
      <c r="DBH18" s="61">
        <v>0</v>
      </c>
      <c r="DBI18" s="61">
        <v>0</v>
      </c>
      <c r="DBJ18" s="61">
        <v>0</v>
      </c>
      <c r="DBK18" s="61">
        <v>3</v>
      </c>
      <c r="DBL18" s="61">
        <v>0</v>
      </c>
      <c r="DBM18" s="61">
        <v>0</v>
      </c>
      <c r="DBN18" s="61">
        <v>15000</v>
      </c>
      <c r="DBO18" s="61">
        <v>4000</v>
      </c>
      <c r="DBP18" s="61">
        <v>0</v>
      </c>
      <c r="DBQ18" s="61">
        <v>0</v>
      </c>
      <c r="DBR18" s="61">
        <v>30</v>
      </c>
      <c r="DBS18" s="61">
        <v>8</v>
      </c>
      <c r="DBT18" s="61">
        <v>10</v>
      </c>
      <c r="DBU18" s="61">
        <v>32</v>
      </c>
      <c r="DBV18" s="61">
        <v>30</v>
      </c>
      <c r="DBW18" s="61">
        <v>30</v>
      </c>
      <c r="DBX18" s="61">
        <v>30</v>
      </c>
      <c r="DBY18" s="61">
        <v>25</v>
      </c>
      <c r="DBZ18" s="61">
        <v>1</v>
      </c>
      <c r="DCA18" s="61">
        <v>1</v>
      </c>
      <c r="DCB18" s="61">
        <v>0</v>
      </c>
      <c r="DCC18" s="61">
        <v>0</v>
      </c>
      <c r="DCD18" s="61">
        <v>1.5</v>
      </c>
      <c r="DCE18" s="61">
        <v>1.5</v>
      </c>
      <c r="DCF18" s="61">
        <v>0</v>
      </c>
      <c r="DCG18" s="61">
        <v>2</v>
      </c>
      <c r="DCH18" s="61">
        <v>1</v>
      </c>
      <c r="DCI18" s="61">
        <v>50</v>
      </c>
      <c r="DCJ18" s="61">
        <v>3</v>
      </c>
      <c r="DCK18" s="61">
        <v>3</v>
      </c>
      <c r="DCL18" s="61">
        <v>8</v>
      </c>
      <c r="DCM18" s="61">
        <v>8</v>
      </c>
      <c r="DCN18" s="61">
        <v>1</v>
      </c>
      <c r="DCO18" s="61">
        <v>0</v>
      </c>
      <c r="DCP18" s="61">
        <v>0.03</v>
      </c>
      <c r="DCQ18" s="61">
        <v>1</v>
      </c>
      <c r="DCR18" s="61">
        <v>235</v>
      </c>
      <c r="DCS18" s="61">
        <v>100</v>
      </c>
      <c r="DCT18" s="61">
        <v>2000</v>
      </c>
      <c r="DCU18" s="61">
        <v>180</v>
      </c>
      <c r="DCV18" s="61">
        <v>-1.1499999999999999</v>
      </c>
      <c r="DCW18" s="61">
        <v>3000</v>
      </c>
      <c r="DCX18" s="61">
        <v>30</v>
      </c>
      <c r="DCY18" s="61">
        <v>200</v>
      </c>
      <c r="DCZ18" s="61">
        <v>100</v>
      </c>
      <c r="DDA18" s="61">
        <v>100</v>
      </c>
      <c r="DDB18" s="61">
        <v>100</v>
      </c>
      <c r="DDC18" s="61">
        <v>100</v>
      </c>
      <c r="DDD18" s="61">
        <v>130</v>
      </c>
      <c r="DDE18" s="61">
        <v>100</v>
      </c>
      <c r="DDF18" s="61">
        <v>100</v>
      </c>
      <c r="DDG18" s="61">
        <v>100</v>
      </c>
      <c r="DDH18" s="61">
        <v>100</v>
      </c>
      <c r="DDI18" s="61">
        <v>130</v>
      </c>
      <c r="DDJ18" s="61">
        <v>100</v>
      </c>
      <c r="DDK18" s="61">
        <v>100</v>
      </c>
      <c r="DDL18" s="61">
        <v>100</v>
      </c>
      <c r="DDM18" s="61">
        <v>100</v>
      </c>
      <c r="DDN18" s="61">
        <v>100</v>
      </c>
      <c r="DDO18" s="61">
        <v>130</v>
      </c>
      <c r="DDP18" s="61">
        <v>100</v>
      </c>
      <c r="DDQ18" s="61">
        <v>130</v>
      </c>
      <c r="DDR18" s="61">
        <v>100</v>
      </c>
      <c r="DDS18" s="61">
        <v>100</v>
      </c>
      <c r="DDT18" s="61">
        <v>100</v>
      </c>
      <c r="DDU18" s="61">
        <v>100</v>
      </c>
      <c r="DDV18" s="61">
        <v>130</v>
      </c>
      <c r="DDW18" s="61">
        <v>100</v>
      </c>
      <c r="DDX18" s="61">
        <v>0.5</v>
      </c>
      <c r="DDY18" s="61">
        <v>0.3</v>
      </c>
      <c r="DDZ18" s="61">
        <v>1</v>
      </c>
      <c r="DEA18" s="61">
        <v>1000</v>
      </c>
      <c r="DEB18" s="61">
        <v>200</v>
      </c>
      <c r="DEC18" s="61">
        <v>70</v>
      </c>
      <c r="DED18" s="61">
        <v>20</v>
      </c>
      <c r="DEE18" s="61">
        <v>80</v>
      </c>
      <c r="DEF18" s="61">
        <v>2</v>
      </c>
      <c r="DEG18" s="61">
        <v>0</v>
      </c>
      <c r="DEH18" s="61">
        <v>0</v>
      </c>
      <c r="DEI18" s="61">
        <v>0</v>
      </c>
      <c r="DEJ18" s="61">
        <v>0</v>
      </c>
      <c r="DEK18" s="61">
        <v>11</v>
      </c>
      <c r="DEL18" s="61">
        <v>-8</v>
      </c>
      <c r="DEM18" s="61">
        <v>3</v>
      </c>
      <c r="DEN18" s="61">
        <v>2</v>
      </c>
      <c r="DEO18" s="61">
        <v>0</v>
      </c>
      <c r="DEP18" s="61">
        <v>200</v>
      </c>
      <c r="DEQ18" s="61">
        <v>300</v>
      </c>
      <c r="DER18" s="61">
        <v>20</v>
      </c>
      <c r="DES18" s="61">
        <v>7</v>
      </c>
      <c r="DET18" s="61">
        <v>5</v>
      </c>
      <c r="DEU18" s="61">
        <v>30</v>
      </c>
      <c r="DEV18" s="61">
        <v>133</v>
      </c>
      <c r="DEW18" s="61">
        <v>5</v>
      </c>
      <c r="DEX18" s="61">
        <v>100</v>
      </c>
      <c r="DEY18" s="61">
        <v>3</v>
      </c>
      <c r="DEZ18" s="61">
        <v>0</v>
      </c>
      <c r="DFA18" s="61">
        <v>15</v>
      </c>
      <c r="DFB18" s="61">
        <v>60</v>
      </c>
      <c r="DFC18" s="61">
        <v>0.95</v>
      </c>
      <c r="DFD18" s="61">
        <v>0</v>
      </c>
      <c r="DFE18" s="61">
        <v>60</v>
      </c>
      <c r="DFF18" s="61">
        <v>-33</v>
      </c>
      <c r="DFG18" s="61">
        <v>5</v>
      </c>
      <c r="DFH18" s="61">
        <v>9</v>
      </c>
      <c r="DFI18" s="61">
        <v>12</v>
      </c>
      <c r="DFJ18" s="61">
        <v>14</v>
      </c>
      <c r="DFK18" s="61">
        <v>18</v>
      </c>
      <c r="DFL18" s="61">
        <v>22</v>
      </c>
      <c r="DFM18" s="61">
        <v>0</v>
      </c>
      <c r="DFN18" s="61">
        <v>0</v>
      </c>
      <c r="DFO18" s="61">
        <v>0</v>
      </c>
      <c r="DFP18" s="61">
        <v>0</v>
      </c>
      <c r="DFQ18" s="61">
        <v>0</v>
      </c>
      <c r="DFR18" s="61">
        <v>0</v>
      </c>
      <c r="DFS18" s="61">
        <v>0.95</v>
      </c>
      <c r="DFT18" s="61">
        <v>0.9</v>
      </c>
      <c r="DFU18" s="61">
        <v>0.9</v>
      </c>
      <c r="DFV18" s="61">
        <v>0.9</v>
      </c>
      <c r="DFW18" s="61">
        <v>0.95</v>
      </c>
      <c r="DFX18" s="61">
        <v>1</v>
      </c>
      <c r="DFY18" s="61">
        <v>105</v>
      </c>
      <c r="DFZ18" s="61">
        <v>95</v>
      </c>
      <c r="DGA18" s="61">
        <v>85</v>
      </c>
      <c r="DGB18" s="61">
        <v>110</v>
      </c>
      <c r="DGC18" s="61">
        <v>90</v>
      </c>
      <c r="DGD18" s="61">
        <v>95</v>
      </c>
      <c r="DGE18" s="61">
        <v>100</v>
      </c>
      <c r="DGF18" s="61">
        <v>105</v>
      </c>
      <c r="DGG18" s="61">
        <v>0.85</v>
      </c>
      <c r="DGH18" s="61">
        <v>0.9</v>
      </c>
      <c r="DGI18" s="61">
        <v>0.95</v>
      </c>
      <c r="DGJ18" s="61">
        <v>1</v>
      </c>
      <c r="DGK18" s="61">
        <v>-0.97</v>
      </c>
      <c r="DGL18" s="61">
        <v>-0.95</v>
      </c>
      <c r="DGM18" s="61">
        <v>0</v>
      </c>
      <c r="DGN18" s="61">
        <v>0</v>
      </c>
      <c r="DGO18" s="61">
        <v>0</v>
      </c>
      <c r="DGP18" s="61">
        <v>0</v>
      </c>
      <c r="DGQ18" s="61">
        <v>0.5</v>
      </c>
      <c r="DGR18" s="61">
        <v>1</v>
      </c>
      <c r="DGS18" s="61">
        <v>0.5</v>
      </c>
      <c r="DGT18" s="61">
        <v>0</v>
      </c>
      <c r="DGU18" s="61">
        <v>0</v>
      </c>
      <c r="DGV18" s="61">
        <v>0</v>
      </c>
      <c r="DGW18" s="61">
        <v>0</v>
      </c>
      <c r="DGX18" s="61">
        <v>0</v>
      </c>
      <c r="DGY18" s="61">
        <v>400</v>
      </c>
      <c r="DGZ18" s="61">
        <v>0</v>
      </c>
      <c r="DHA18" s="61">
        <v>0</v>
      </c>
      <c r="DHB18" s="61">
        <v>1</v>
      </c>
      <c r="DHC18" s="61">
        <v>40</v>
      </c>
      <c r="DHD18" s="61">
        <v>0</v>
      </c>
      <c r="DHE18" s="61">
        <v>30</v>
      </c>
      <c r="DHF18" s="61">
        <v>30</v>
      </c>
      <c r="DHG18" s="61">
        <v>10</v>
      </c>
      <c r="DHH18" s="61">
        <v>10</v>
      </c>
      <c r="DHI18" s="61">
        <v>10</v>
      </c>
      <c r="DHJ18" s="61">
        <v>3</v>
      </c>
      <c r="DHK18" s="61">
        <v>1</v>
      </c>
      <c r="DHL18" s="61">
        <v>10000</v>
      </c>
      <c r="DHM18" s="61">
        <v>0</v>
      </c>
      <c r="DHN18" s="61">
        <v>0</v>
      </c>
      <c r="DHO18" s="61">
        <v>0</v>
      </c>
      <c r="DHP18" s="61">
        <v>0</v>
      </c>
      <c r="DHQ18" s="61">
        <v>1</v>
      </c>
      <c r="DHR18" s="61">
        <v>1</v>
      </c>
      <c r="DHS18" s="61">
        <v>0</v>
      </c>
      <c r="DHT18" s="61">
        <v>0</v>
      </c>
      <c r="DHU18" s="61">
        <v>0.2</v>
      </c>
      <c r="DHV18" s="61">
        <v>0.3</v>
      </c>
      <c r="DHW18" s="61">
        <v>30</v>
      </c>
      <c r="DHX18" s="61">
        <v>60</v>
      </c>
      <c r="DHY18" s="61">
        <v>65</v>
      </c>
      <c r="DHZ18" s="61">
        <v>0</v>
      </c>
      <c r="DIA18" s="61">
        <v>4</v>
      </c>
      <c r="DIB18" s="61">
        <v>4</v>
      </c>
      <c r="DIC18" s="61">
        <v>0.01</v>
      </c>
      <c r="DID18" s="61">
        <v>0.01</v>
      </c>
      <c r="DIE18" s="61">
        <v>0.2</v>
      </c>
      <c r="DIF18" s="61">
        <v>0.2</v>
      </c>
      <c r="DIG18" s="61">
        <v>1</v>
      </c>
      <c r="DIH18" s="61">
        <v>1.1100000000000001</v>
      </c>
      <c r="DII18" s="61">
        <v>1</v>
      </c>
      <c r="DIJ18" s="61">
        <v>1.1100000000000001</v>
      </c>
      <c r="DIK18" s="61">
        <v>1</v>
      </c>
      <c r="DIL18" s="61">
        <v>30</v>
      </c>
      <c r="DIM18" s="61">
        <v>1</v>
      </c>
      <c r="DIN18" s="61">
        <v>2</v>
      </c>
      <c r="DIO18" s="61">
        <v>1</v>
      </c>
      <c r="DIP18" s="61">
        <v>100</v>
      </c>
      <c r="DIQ18" s="61">
        <v>100</v>
      </c>
      <c r="DIR18" s="61">
        <v>10</v>
      </c>
      <c r="DIS18" s="61">
        <v>50</v>
      </c>
      <c r="DIT18" s="61">
        <v>50</v>
      </c>
      <c r="DIU18" s="61">
        <v>0</v>
      </c>
      <c r="DIV18" s="61">
        <v>0.2</v>
      </c>
      <c r="DIW18" s="61">
        <v>0.2</v>
      </c>
      <c r="DIX18" s="61">
        <v>0</v>
      </c>
      <c r="DIY18" s="61">
        <v>0</v>
      </c>
      <c r="DIZ18" s="61">
        <v>0</v>
      </c>
      <c r="DJA18" s="61">
        <v>0</v>
      </c>
      <c r="DJB18" s="61">
        <v>0</v>
      </c>
      <c r="DJC18" s="61">
        <v>0</v>
      </c>
      <c r="DJD18" s="61">
        <v>0</v>
      </c>
      <c r="DJE18" s="61">
        <v>0</v>
      </c>
      <c r="DJF18" s="61">
        <v>0</v>
      </c>
      <c r="DJG18" s="61">
        <v>30</v>
      </c>
      <c r="DJH18" s="61">
        <v>14400</v>
      </c>
      <c r="DJI18" s="61">
        <v>300</v>
      </c>
      <c r="DJJ18" s="61">
        <v>86400</v>
      </c>
      <c r="DJK18" s="61">
        <v>300</v>
      </c>
      <c r="DJL18" s="61">
        <v>1200</v>
      </c>
      <c r="DJM18" s="61">
        <v>5000</v>
      </c>
      <c r="DJN18" s="61">
        <v>-5000</v>
      </c>
      <c r="DJO18" s="61">
        <v>50</v>
      </c>
      <c r="DJP18" s="61">
        <v>0</v>
      </c>
      <c r="DJQ18" s="61">
        <v>0</v>
      </c>
      <c r="DJR18" s="61">
        <v>0</v>
      </c>
      <c r="DJS18" s="61">
        <v>0</v>
      </c>
      <c r="DJT18" s="61">
        <v>0</v>
      </c>
      <c r="DJU18" s="61">
        <v>0</v>
      </c>
      <c r="DJV18" s="61">
        <v>0</v>
      </c>
      <c r="DJW18" s="61">
        <v>0.1</v>
      </c>
      <c r="DJX18" s="61">
        <v>51.5</v>
      </c>
      <c r="DJY18" s="61">
        <v>47.5</v>
      </c>
      <c r="DJZ18" s="61">
        <v>0</v>
      </c>
      <c r="DKA18" s="61">
        <v>0</v>
      </c>
      <c r="DKB18" s="61">
        <v>0</v>
      </c>
      <c r="DKC18" s="61">
        <v>0</v>
      </c>
      <c r="DKD18" s="61">
        <v>0</v>
      </c>
      <c r="DKE18" s="61">
        <v>0</v>
      </c>
      <c r="DKF18" s="61">
        <v>0</v>
      </c>
      <c r="DKG18" s="61">
        <v>0</v>
      </c>
      <c r="DKH18" s="61">
        <v>1</v>
      </c>
      <c r="DKI18" s="61">
        <v>0</v>
      </c>
      <c r="DKJ18" s="61">
        <v>1400</v>
      </c>
      <c r="DKK18" s="61">
        <v>0</v>
      </c>
      <c r="DKL18" s="61">
        <v>1</v>
      </c>
      <c r="DKM18" s="61">
        <v>0</v>
      </c>
      <c r="DKN18" s="61">
        <v>0</v>
      </c>
      <c r="DKO18" s="61">
        <v>300</v>
      </c>
      <c r="DKP18" s="61">
        <v>30</v>
      </c>
      <c r="DKQ18" s="61">
        <v>8</v>
      </c>
      <c r="DKR18" s="61">
        <v>1</v>
      </c>
      <c r="DKS18" s="61">
        <v>115</v>
      </c>
      <c r="DKT18" s="61">
        <v>85</v>
      </c>
      <c r="DKU18" s="61">
        <v>35</v>
      </c>
      <c r="DKV18" s="61">
        <v>10</v>
      </c>
      <c r="DKW18" s="61">
        <v>0</v>
      </c>
      <c r="DKX18" s="61">
        <v>0</v>
      </c>
      <c r="DKY18" s="61">
        <v>1</v>
      </c>
      <c r="DKZ18" s="61">
        <v>-0.2</v>
      </c>
      <c r="DLA18" s="61">
        <v>50</v>
      </c>
      <c r="DLB18" s="61">
        <v>110</v>
      </c>
      <c r="DLC18" s="61">
        <v>80</v>
      </c>
      <c r="DLD18" s="61">
        <v>1</v>
      </c>
      <c r="DLE18" s="61">
        <v>0</v>
      </c>
      <c r="DLF18" s="61">
        <v>323</v>
      </c>
      <c r="DLG18" s="61">
        <v>200</v>
      </c>
      <c r="DLH18" s="61">
        <v>1</v>
      </c>
      <c r="DLI18" s="61">
        <v>100</v>
      </c>
      <c r="DLJ18" s="61">
        <v>10</v>
      </c>
      <c r="DLK18" s="61">
        <v>2</v>
      </c>
      <c r="DLL18" s="61">
        <v>0.8</v>
      </c>
      <c r="DLM18" s="61">
        <v>3</v>
      </c>
      <c r="DLN18" s="61">
        <v>4</v>
      </c>
      <c r="DLO18" s="61">
        <v>10</v>
      </c>
      <c r="DLP18" s="61">
        <v>0.5</v>
      </c>
      <c r="DLQ18" s="61">
        <v>4</v>
      </c>
      <c r="DLR18" s="61">
        <v>10000</v>
      </c>
      <c r="DLS18" s="61">
        <v>20</v>
      </c>
      <c r="DLT18" s="61">
        <v>10</v>
      </c>
      <c r="DLU18" s="61">
        <v>5</v>
      </c>
      <c r="DLV18" s="61">
        <v>10000</v>
      </c>
      <c r="DLW18" s="61">
        <v>0</v>
      </c>
      <c r="DLX18" s="61">
        <v>0</v>
      </c>
      <c r="DLY18" s="61">
        <v>0</v>
      </c>
      <c r="DLZ18" s="61">
        <v>0</v>
      </c>
      <c r="DMA18" s="61">
        <v>10000</v>
      </c>
      <c r="DMB18" s="61">
        <v>120</v>
      </c>
      <c r="DMC18" s="61">
        <v>88</v>
      </c>
      <c r="DMD18" s="61">
        <v>45</v>
      </c>
      <c r="DME18" s="61">
        <v>1</v>
      </c>
      <c r="DMF18" s="61">
        <v>10</v>
      </c>
      <c r="DMG18" s="61">
        <v>0</v>
      </c>
      <c r="DMH18" s="61">
        <v>0</v>
      </c>
      <c r="DMI18" s="61">
        <v>0</v>
      </c>
      <c r="DMJ18" s="61">
        <v>-0.2</v>
      </c>
      <c r="DMK18" s="61">
        <v>50</v>
      </c>
      <c r="DML18" s="61">
        <v>110</v>
      </c>
      <c r="DMM18" s="61">
        <v>80</v>
      </c>
      <c r="DMN18" s="61">
        <v>1</v>
      </c>
      <c r="DMO18" s="61">
        <v>0</v>
      </c>
      <c r="DMP18" s="61">
        <v>400</v>
      </c>
      <c r="DMQ18" s="61">
        <v>200</v>
      </c>
      <c r="DMR18" s="61">
        <v>1</v>
      </c>
      <c r="DMS18" s="61">
        <v>100</v>
      </c>
      <c r="DMT18" s="61">
        <v>100</v>
      </c>
      <c r="DMU18" s="61">
        <v>10</v>
      </c>
      <c r="DMV18" s="61">
        <v>2</v>
      </c>
      <c r="DMW18" s="61">
        <v>0.3</v>
      </c>
      <c r="DMX18" s="61">
        <v>3</v>
      </c>
      <c r="DMY18" s="61">
        <v>4</v>
      </c>
      <c r="DMZ18" s="61">
        <v>10</v>
      </c>
      <c r="DNA18" s="61">
        <v>0.5</v>
      </c>
      <c r="DNB18" s="61">
        <v>4</v>
      </c>
      <c r="DNC18" s="61">
        <v>10000</v>
      </c>
      <c r="DND18" s="61">
        <v>20</v>
      </c>
      <c r="DNE18" s="61">
        <v>10</v>
      </c>
      <c r="DNF18" s="61">
        <v>5</v>
      </c>
      <c r="DNG18" s="61">
        <v>10000</v>
      </c>
      <c r="DNH18" s="61">
        <v>0</v>
      </c>
      <c r="DNI18" s="61">
        <v>0</v>
      </c>
      <c r="DNJ18" s="61">
        <v>0</v>
      </c>
      <c r="DNK18" s="61">
        <v>0</v>
      </c>
      <c r="DNL18" s="61">
        <v>10000</v>
      </c>
      <c r="DNM18" s="61">
        <v>120</v>
      </c>
      <c r="DNN18" s="61">
        <v>88</v>
      </c>
      <c r="DNO18" s="61">
        <v>45</v>
      </c>
      <c r="DNP18" s="61">
        <v>0</v>
      </c>
      <c r="DNQ18" s="61">
        <v>0</v>
      </c>
      <c r="DNR18" s="61">
        <v>0</v>
      </c>
      <c r="DNS18" s="61">
        <v>0</v>
      </c>
      <c r="DNT18" s="61">
        <v>0</v>
      </c>
      <c r="DNU18" s="61">
        <v>0</v>
      </c>
      <c r="DNV18" s="61">
        <v>1</v>
      </c>
      <c r="DNW18" s="61">
        <v>1</v>
      </c>
      <c r="DNX18" s="61">
        <v>1</v>
      </c>
      <c r="DNY18" s="61">
        <v>2</v>
      </c>
      <c r="DNZ18" s="61">
        <v>6</v>
      </c>
      <c r="DOA18" s="61">
        <v>0</v>
      </c>
      <c r="DOB18" s="61">
        <v>6000</v>
      </c>
      <c r="DOC18" s="61">
        <v>0</v>
      </c>
      <c r="DOD18" s="61">
        <v>100</v>
      </c>
      <c r="DOE18" s="61">
        <v>50</v>
      </c>
      <c r="DOF18" s="61">
        <v>75</v>
      </c>
      <c r="DOG18" s="61">
        <v>500</v>
      </c>
      <c r="DOH18" s="61">
        <v>100</v>
      </c>
      <c r="DOI18" s="61">
        <v>460</v>
      </c>
      <c r="DOJ18" s="61">
        <v>5</v>
      </c>
      <c r="DOK18" s="61">
        <v>0</v>
      </c>
      <c r="DOL18" s="61">
        <v>0</v>
      </c>
      <c r="DOM18" s="61">
        <v>50</v>
      </c>
      <c r="DON18" s="61">
        <v>0</v>
      </c>
      <c r="DOO18" s="61">
        <v>0</v>
      </c>
      <c r="DOP18" s="61">
        <v>0</v>
      </c>
      <c r="DOQ18" s="61">
        <v>0</v>
      </c>
      <c r="DOR18" s="61">
        <v>1</v>
      </c>
      <c r="DOS18" s="61">
        <v>0</v>
      </c>
      <c r="DOT18" s="61">
        <v>5</v>
      </c>
      <c r="DOU18" s="61">
        <v>30</v>
      </c>
      <c r="DOV18" s="61">
        <v>30</v>
      </c>
      <c r="DOW18" s="61">
        <v>50</v>
      </c>
      <c r="DOX18" s="61">
        <v>490</v>
      </c>
      <c r="DOY18" s="61">
        <v>490</v>
      </c>
      <c r="DOZ18" s="61">
        <v>300</v>
      </c>
      <c r="DPA18" s="61">
        <v>30</v>
      </c>
      <c r="DPB18" s="61">
        <v>100</v>
      </c>
      <c r="DPC18" s="61">
        <v>0</v>
      </c>
      <c r="DPE18" s="61">
        <v>1</v>
      </c>
      <c r="DPF18" s="61">
        <v>0</v>
      </c>
      <c r="DPG18" s="61">
        <v>0</v>
      </c>
      <c r="DPH18" s="61">
        <v>1</v>
      </c>
      <c r="DPI18" s="61">
        <v>1</v>
      </c>
      <c r="DPJ18" s="61">
        <v>0</v>
      </c>
      <c r="DPK18" s="61">
        <v>0</v>
      </c>
      <c r="DPM18" s="61">
        <v>1</v>
      </c>
      <c r="DPO18" s="61">
        <v>0</v>
      </c>
      <c r="DPS18" s="61">
        <v>1</v>
      </c>
      <c r="DPT18" s="61">
        <v>1</v>
      </c>
      <c r="DPX18" s="61">
        <v>1</v>
      </c>
      <c r="DPY18" s="61">
        <v>1</v>
      </c>
      <c r="DPZ18" s="61">
        <v>0</v>
      </c>
      <c r="DQA18" s="61">
        <v>1</v>
      </c>
      <c r="DQC18" s="61">
        <v>1</v>
      </c>
      <c r="DQD18" s="61">
        <v>1</v>
      </c>
      <c r="DQE18" s="61">
        <v>1</v>
      </c>
      <c r="DQG18" s="61">
        <v>1</v>
      </c>
      <c r="DQH18" s="61">
        <v>1</v>
      </c>
      <c r="DQQ18" s="61">
        <v>0</v>
      </c>
      <c r="DQR18" s="61">
        <v>1</v>
      </c>
      <c r="DQT18" s="61">
        <v>0</v>
      </c>
      <c r="DQU18" s="61">
        <v>0</v>
      </c>
      <c r="DQX18" s="61">
        <v>1</v>
      </c>
      <c r="DQZ18" s="61">
        <v>0</v>
      </c>
      <c r="DRA18" s="61">
        <v>1</v>
      </c>
      <c r="DRB18" s="61">
        <v>1</v>
      </c>
      <c r="DRC18" s="61">
        <v>0</v>
      </c>
      <c r="DRE18" s="61">
        <v>1</v>
      </c>
      <c r="DRF18" s="61">
        <v>1</v>
      </c>
      <c r="DRG18" s="61">
        <v>1</v>
      </c>
      <c r="DRH18" s="61">
        <v>1</v>
      </c>
      <c r="DRJ18" s="61">
        <v>0</v>
      </c>
      <c r="DRN18" s="61">
        <v>12.5</v>
      </c>
      <c r="DRP18" s="61">
        <v>624</v>
      </c>
      <c r="DRU18" s="61">
        <v>12</v>
      </c>
      <c r="DRV18" s="61">
        <v>0</v>
      </c>
      <c r="DRW18" s="61">
        <v>346</v>
      </c>
      <c r="DRY18" s="61">
        <v>1</v>
      </c>
      <c r="DRZ18" s="61">
        <v>1</v>
      </c>
      <c r="DSA18" s="61">
        <v>1</v>
      </c>
      <c r="DSK18" s="61">
        <v>0</v>
      </c>
      <c r="DSL18" s="61">
        <v>0</v>
      </c>
      <c r="DSM18" s="61">
        <v>0.1</v>
      </c>
      <c r="DSN18" s="61">
        <v>0.05</v>
      </c>
      <c r="DSO18" s="61">
        <v>100</v>
      </c>
      <c r="DSP18" s="61">
        <v>35</v>
      </c>
      <c r="DSQ18" s="61">
        <v>0</v>
      </c>
      <c r="DSR18" s="61">
        <v>1</v>
      </c>
      <c r="DSS18" s="61">
        <v>6.5</v>
      </c>
      <c r="DST18" s="61">
        <v>100</v>
      </c>
      <c r="DSU18" s="61">
        <v>0</v>
      </c>
      <c r="DSV18" s="61">
        <v>0</v>
      </c>
      <c r="DSW18" s="61">
        <v>1</v>
      </c>
      <c r="DSX18" s="61">
        <v>1</v>
      </c>
      <c r="DSY18" s="61">
        <v>1</v>
      </c>
      <c r="DSZ18" s="61">
        <v>1</v>
      </c>
      <c r="DTA18" s="61">
        <v>0</v>
      </c>
      <c r="DTB18" s="61">
        <v>0</v>
      </c>
      <c r="DTC18" s="61">
        <v>60</v>
      </c>
      <c r="DTD18" s="61">
        <v>30</v>
      </c>
      <c r="DTE18" s="61">
        <v>0</v>
      </c>
      <c r="DTF18" s="61">
        <v>100</v>
      </c>
      <c r="DTG18" s="61">
        <v>0.1</v>
      </c>
      <c r="DTH18" s="61">
        <v>0</v>
      </c>
      <c r="DTI18" s="61">
        <v>0</v>
      </c>
      <c r="DTJ18" s="61">
        <v>-5</v>
      </c>
      <c r="DTK18" s="61">
        <v>2</v>
      </c>
      <c r="DTL18" s="61">
        <v>80</v>
      </c>
      <c r="DTM18" s="61">
        <v>100</v>
      </c>
      <c r="DTN18" s="61">
        <v>100</v>
      </c>
      <c r="DTO18" s="61">
        <v>0</v>
      </c>
      <c r="DTP18" s="61">
        <v>0</v>
      </c>
      <c r="DTQ18" s="61">
        <v>100</v>
      </c>
      <c r="DTR18" s="61">
        <v>-100</v>
      </c>
      <c r="DTS18" s="61">
        <v>0</v>
      </c>
      <c r="DTT18" s="61">
        <v>10</v>
      </c>
      <c r="DTU18" s="61">
        <v>0</v>
      </c>
      <c r="DTV18" s="61">
        <v>0</v>
      </c>
      <c r="DTW18" s="61">
        <v>0</v>
      </c>
      <c r="DTX18" s="61">
        <v>0</v>
      </c>
      <c r="DTY18" s="61">
        <v>10</v>
      </c>
      <c r="DTZ18" s="61">
        <v>0</v>
      </c>
      <c r="DUA18" s="61">
        <v>0</v>
      </c>
      <c r="DUB18" s="61">
        <v>0</v>
      </c>
      <c r="DUC18" s="61">
        <v>0</v>
      </c>
      <c r="DUD18" s="61">
        <v>10</v>
      </c>
      <c r="DUE18" s="61">
        <v>0</v>
      </c>
      <c r="DUF18" s="61">
        <v>0</v>
      </c>
      <c r="DUG18" s="61">
        <v>0</v>
      </c>
      <c r="DUH18" s="61">
        <v>1</v>
      </c>
      <c r="DUI18" s="61">
        <v>40</v>
      </c>
      <c r="DUJ18" s="61">
        <v>30</v>
      </c>
      <c r="DUK18" s="61">
        <v>0</v>
      </c>
      <c r="DUL18" s="61">
        <v>0</v>
      </c>
      <c r="DUM18" s="61">
        <v>9600</v>
      </c>
      <c r="DUN18" s="61">
        <v>2</v>
      </c>
      <c r="DUO18" s="61">
        <v>11</v>
      </c>
      <c r="DUP18" s="61">
        <v>111</v>
      </c>
      <c r="DUQ18" s="61">
        <v>11</v>
      </c>
      <c r="DUR18" s="61">
        <v>1</v>
      </c>
      <c r="DUS18" s="61">
        <v>9600</v>
      </c>
      <c r="DUT18" s="61">
        <v>2</v>
      </c>
      <c r="DUU18" s="61">
        <v>12</v>
      </c>
      <c r="DUV18" s="61">
        <v>112</v>
      </c>
      <c r="DUW18" s="61">
        <v>12</v>
      </c>
      <c r="DUX18" s="61">
        <v>1</v>
      </c>
      <c r="DUY18" s="61">
        <v>192</v>
      </c>
      <c r="DUZ18" s="61">
        <v>200</v>
      </c>
      <c r="DVA18" s="61">
        <v>168</v>
      </c>
      <c r="DVB18" s="61">
        <v>75</v>
      </c>
      <c r="DVC18" s="61">
        <v>502</v>
      </c>
      <c r="DVD18" s="61">
        <v>1</v>
      </c>
      <c r="DVE18" s="61">
        <v>255</v>
      </c>
      <c r="DVF18" s="61">
        <v>0</v>
      </c>
      <c r="DVG18" s="61">
        <v>255</v>
      </c>
      <c r="DVH18" s="61">
        <v>255</v>
      </c>
      <c r="DVI18" s="61">
        <v>1</v>
      </c>
      <c r="DVJ18" s="61">
        <v>2</v>
      </c>
      <c r="DVK18" s="61">
        <v>1</v>
      </c>
      <c r="DVL18" s="61">
        <v>0</v>
      </c>
      <c r="DVM18" s="61">
        <v>0</v>
      </c>
      <c r="DVN18" s="61">
        <v>0</v>
      </c>
      <c r="DVO18" s="61">
        <v>1</v>
      </c>
      <c r="DVP18" s="61">
        <v>0</v>
      </c>
      <c r="DVQ18" s="61">
        <v>1</v>
      </c>
      <c r="DVR18" s="61">
        <v>0</v>
      </c>
      <c r="DVS18" s="61">
        <v>0</v>
      </c>
      <c r="DVT18" s="61">
        <v>1</v>
      </c>
      <c r="DVU18" s="61">
        <v>65</v>
      </c>
      <c r="DVV18" s="61">
        <v>3</v>
      </c>
      <c r="DVW18" s="61">
        <v>0</v>
      </c>
      <c r="DVX18" s="61">
        <v>0</v>
      </c>
      <c r="DVY18" s="61">
        <v>0</v>
      </c>
      <c r="DVZ18" s="61">
        <v>-2.5</v>
      </c>
      <c r="DWA18" s="61">
        <v>10</v>
      </c>
      <c r="DWB18" s="61">
        <v>1</v>
      </c>
      <c r="DWC18" s="61">
        <v>20</v>
      </c>
      <c r="DWD18" s="61">
        <v>15</v>
      </c>
      <c r="DWE18" s="61">
        <v>0</v>
      </c>
      <c r="DWF18" s="61">
        <v>2</v>
      </c>
      <c r="DWG18" s="61">
        <v>1</v>
      </c>
      <c r="DWH18" s="61">
        <v>1.82</v>
      </c>
      <c r="DWI18" s="61">
        <v>0.6</v>
      </c>
      <c r="DWJ18" s="61">
        <v>0.6</v>
      </c>
      <c r="DWK18" s="61">
        <v>1</v>
      </c>
      <c r="DWL18" s="61">
        <v>0</v>
      </c>
      <c r="DWM18" s="61">
        <v>300</v>
      </c>
      <c r="DWN18" s="61">
        <v>0</v>
      </c>
      <c r="DWO18" s="61">
        <v>300</v>
      </c>
      <c r="DWP18" s="61">
        <v>0</v>
      </c>
      <c r="DWQ18" s="61">
        <v>300</v>
      </c>
      <c r="DWR18" s="61">
        <v>0</v>
      </c>
      <c r="DWS18" s="61">
        <v>300</v>
      </c>
      <c r="DWT18" s="61">
        <v>0</v>
      </c>
      <c r="DWU18" s="61">
        <v>1</v>
      </c>
      <c r="DWV18" s="61">
        <v>0.1</v>
      </c>
      <c r="DWW18" s="61">
        <v>100</v>
      </c>
      <c r="DWX18" s="61">
        <v>0</v>
      </c>
      <c r="DWY18" s="61">
        <v>0</v>
      </c>
      <c r="DWZ18" s="61">
        <v>1</v>
      </c>
      <c r="DXA18" s="61">
        <v>0.1</v>
      </c>
      <c r="DXB18" s="61">
        <v>100</v>
      </c>
      <c r="DXC18" s="61">
        <v>0</v>
      </c>
      <c r="DXD18" s="61">
        <v>0</v>
      </c>
      <c r="DXE18" s="61">
        <v>1</v>
      </c>
      <c r="DXF18" s="61">
        <v>0.1</v>
      </c>
      <c r="DXG18" s="61">
        <v>100</v>
      </c>
      <c r="DXH18" s="61">
        <v>0</v>
      </c>
      <c r="DXI18" s="61">
        <v>0</v>
      </c>
      <c r="DXJ18" s="61">
        <v>1</v>
      </c>
      <c r="DXK18" s="61">
        <v>0.1</v>
      </c>
      <c r="DXL18" s="61">
        <v>100</v>
      </c>
      <c r="DXM18" s="61">
        <v>0</v>
      </c>
      <c r="DXN18" s="61">
        <v>560</v>
      </c>
      <c r="DXO18" s="61">
        <v>560</v>
      </c>
      <c r="DXP18" s="61">
        <v>560</v>
      </c>
      <c r="DXQ18" s="61">
        <v>560</v>
      </c>
      <c r="DXR18" s="61">
        <v>20</v>
      </c>
      <c r="DXS18" s="61">
        <v>3</v>
      </c>
      <c r="DXT18" s="61">
        <v>0</v>
      </c>
      <c r="DXU18" s="61">
        <v>0</v>
      </c>
      <c r="DXV18" s="61">
        <v>0</v>
      </c>
      <c r="DXW18" s="61">
        <v>0</v>
      </c>
      <c r="DXX18" s="61">
        <v>15</v>
      </c>
      <c r="DXY18" s="61">
        <v>30</v>
      </c>
      <c r="DXZ18" s="61">
        <v>0.01</v>
      </c>
      <c r="DYA18" s="61">
        <v>0.4</v>
      </c>
      <c r="DYB18" s="61">
        <v>0</v>
      </c>
      <c r="DYC18" s="61">
        <v>60</v>
      </c>
      <c r="DYD18" s="61">
        <v>30</v>
      </c>
      <c r="DYE18" s="61">
        <v>0.15</v>
      </c>
      <c r="DYF18" s="61">
        <v>0</v>
      </c>
      <c r="DYG18" s="61">
        <v>0</v>
      </c>
      <c r="DYH18" s="61">
        <v>0</v>
      </c>
      <c r="DYI18" s="61">
        <v>700</v>
      </c>
      <c r="DYJ18" s="61">
        <v>1400</v>
      </c>
      <c r="DYK18" s="61">
        <v>0</v>
      </c>
      <c r="DYL18" s="61">
        <v>0.5</v>
      </c>
      <c r="DYM18" s="61">
        <v>450</v>
      </c>
      <c r="DYN18" s="61">
        <v>0</v>
      </c>
      <c r="DYO18" s="61">
        <v>0</v>
      </c>
      <c r="DYP18" s="61">
        <v>1000</v>
      </c>
      <c r="DYQ18" s="61">
        <v>1</v>
      </c>
      <c r="DYR18" s="61">
        <v>2</v>
      </c>
      <c r="DYS18" s="61">
        <v>0</v>
      </c>
      <c r="DYT18" s="61">
        <v>0.1</v>
      </c>
      <c r="DYU18" s="61">
        <v>30</v>
      </c>
      <c r="DYV18" s="61">
        <v>12.5</v>
      </c>
      <c r="DYW18" s="61">
        <v>0.2</v>
      </c>
      <c r="DYX18" s="61">
        <v>0.05</v>
      </c>
      <c r="DYY18" s="61">
        <v>2.2000000000000002</v>
      </c>
      <c r="DYZ18" s="61">
        <v>12.5</v>
      </c>
      <c r="DZA18" s="61">
        <v>0</v>
      </c>
      <c r="DZB18" s="61">
        <v>12</v>
      </c>
      <c r="DZC18" s="61">
        <v>0</v>
      </c>
      <c r="DZD18" s="61">
        <v>0</v>
      </c>
      <c r="DZE18" s="61">
        <v>1</v>
      </c>
      <c r="DZF18" s="61">
        <v>0</v>
      </c>
      <c r="DZG18" s="61">
        <v>0.72</v>
      </c>
      <c r="DZH18" s="61">
        <v>0.72</v>
      </c>
      <c r="DZI18" s="61">
        <v>0.72</v>
      </c>
      <c r="DZJ18" s="61">
        <v>0.72</v>
      </c>
      <c r="DZK18" s="61">
        <v>1.2</v>
      </c>
      <c r="DZL18" s="61">
        <v>0.1</v>
      </c>
      <c r="DZM18" s="61">
        <v>300</v>
      </c>
      <c r="DZN18" s="61">
        <v>300</v>
      </c>
      <c r="DZO18" s="61">
        <v>300</v>
      </c>
      <c r="DZP18" s="61">
        <v>300</v>
      </c>
      <c r="DZQ18" s="61">
        <v>0</v>
      </c>
      <c r="DZR18" s="61">
        <v>50</v>
      </c>
      <c r="DZS18" s="61">
        <v>50</v>
      </c>
      <c r="DZT18" s="61">
        <v>50</v>
      </c>
      <c r="DZU18" s="61">
        <v>50</v>
      </c>
      <c r="DZV18" s="61">
        <v>50</v>
      </c>
      <c r="DZW18" s="61">
        <v>120</v>
      </c>
      <c r="DZX18" s="61">
        <v>0</v>
      </c>
      <c r="DZY18" s="61">
        <v>5.0000000000000001E-4</v>
      </c>
      <c r="DZZ18" s="61">
        <v>5.0000000000000001E-4</v>
      </c>
      <c r="EAA18" s="61">
        <v>0</v>
      </c>
      <c r="EAB18" s="61">
        <v>80</v>
      </c>
      <c r="EAC18" s="61">
        <v>80</v>
      </c>
      <c r="EAD18" s="61">
        <v>0</v>
      </c>
      <c r="EAE18" s="61">
        <v>0</v>
      </c>
      <c r="EAF18" s="61">
        <v>0</v>
      </c>
      <c r="EAG18" s="61">
        <v>0</v>
      </c>
      <c r="EAH18" s="61">
        <v>1</v>
      </c>
      <c r="EAI18" s="61">
        <v>0</v>
      </c>
      <c r="EAJ18" s="61">
        <v>0</v>
      </c>
      <c r="EAK18" s="61">
        <v>0</v>
      </c>
      <c r="EAL18" s="61">
        <v>0</v>
      </c>
      <c r="EAM18" s="61">
        <v>100</v>
      </c>
      <c r="EAN18" s="61">
        <v>0</v>
      </c>
      <c r="EAO18" s="61">
        <v>0.15</v>
      </c>
      <c r="EAP18" s="61">
        <v>3.6621000000000001</v>
      </c>
      <c r="EAQ18" s="61">
        <v>25</v>
      </c>
      <c r="EAR18" s="61">
        <v>2.9296799999999998</v>
      </c>
      <c r="EAS18" s="61">
        <v>100</v>
      </c>
      <c r="EAT18" s="61">
        <v>0</v>
      </c>
      <c r="EAU18" s="61">
        <v>5</v>
      </c>
      <c r="EAV18" s="61">
        <v>0.05</v>
      </c>
      <c r="EAW18" s="61">
        <v>0.35</v>
      </c>
      <c r="EAX18" s="61">
        <v>1</v>
      </c>
      <c r="EAY18" s="61">
        <v>3</v>
      </c>
      <c r="EAZ18" s="61">
        <v>50</v>
      </c>
      <c r="EBA18" s="61">
        <v>2</v>
      </c>
      <c r="EBB18" s="61">
        <v>25</v>
      </c>
      <c r="EBC18" s="61">
        <v>10</v>
      </c>
      <c r="EBD18" s="61">
        <v>250</v>
      </c>
      <c r="EBE18" s="61">
        <v>1</v>
      </c>
      <c r="EBF18" s="61">
        <v>0.1</v>
      </c>
      <c r="EBG18" s="61">
        <v>0.1</v>
      </c>
      <c r="EBH18" s="61">
        <v>1</v>
      </c>
      <c r="EBI18" s="61">
        <v>2</v>
      </c>
      <c r="EBJ18" s="61">
        <v>0.1</v>
      </c>
      <c r="EBK18" s="61">
        <v>1</v>
      </c>
      <c r="EBL18" s="61">
        <v>10</v>
      </c>
      <c r="EBM18" s="61">
        <v>0.1</v>
      </c>
      <c r="EBN18" s="61">
        <v>1</v>
      </c>
      <c r="EBO18" s="61">
        <v>10</v>
      </c>
      <c r="EBP18" s="61">
        <v>0.1</v>
      </c>
      <c r="EBQ18" s="61">
        <v>1</v>
      </c>
      <c r="EBR18" s="61">
        <v>1</v>
      </c>
      <c r="EBS18" s="61">
        <v>1</v>
      </c>
      <c r="EBT18" s="61">
        <v>4000</v>
      </c>
      <c r="EBU18" s="61">
        <v>2000</v>
      </c>
      <c r="EBV18" s="61">
        <v>20000</v>
      </c>
      <c r="EBW18" s="61">
        <v>10000</v>
      </c>
      <c r="EBX18" s="61">
        <v>4500</v>
      </c>
      <c r="EBY18" s="61">
        <v>2250</v>
      </c>
      <c r="EBZ18" s="61">
        <v>8</v>
      </c>
      <c r="ECA18" s="61">
        <v>4</v>
      </c>
      <c r="ECB18" s="61">
        <v>2</v>
      </c>
      <c r="ECC18" s="61">
        <v>1</v>
      </c>
      <c r="ECD18" s="61">
        <v>30</v>
      </c>
      <c r="ECE18" s="61">
        <v>150</v>
      </c>
      <c r="ECF18" s="61">
        <v>20</v>
      </c>
      <c r="ECG18" s="61">
        <v>120</v>
      </c>
      <c r="ECH18" s="61">
        <v>0</v>
      </c>
      <c r="ECI18" s="61">
        <v>1</v>
      </c>
      <c r="ECJ18" s="61">
        <v>1</v>
      </c>
      <c r="ECK18" s="61">
        <v>1</v>
      </c>
      <c r="ECL18" s="61">
        <v>1</v>
      </c>
      <c r="ECM18" s="61">
        <v>0</v>
      </c>
      <c r="ECN18" s="61">
        <v>0</v>
      </c>
      <c r="ECO18" s="61">
        <v>0</v>
      </c>
      <c r="ECP18" s="61">
        <v>1</v>
      </c>
      <c r="ECQ18" s="61">
        <v>0</v>
      </c>
      <c r="ECR18" s="61">
        <v>0</v>
      </c>
      <c r="ECS18" s="61">
        <v>0</v>
      </c>
      <c r="ECT18" s="61">
        <v>0</v>
      </c>
      <c r="ECU18" s="61">
        <v>0</v>
      </c>
      <c r="ECV18" s="61">
        <v>0</v>
      </c>
      <c r="ECW18" s="61">
        <v>0</v>
      </c>
      <c r="ECX18" s="61">
        <v>0</v>
      </c>
      <c r="ECY18" s="61">
        <v>0</v>
      </c>
      <c r="ECZ18" s="61">
        <v>0</v>
      </c>
      <c r="EDA18" s="61">
        <v>0</v>
      </c>
      <c r="EDB18" s="61">
        <v>60</v>
      </c>
      <c r="EDC18" s="61">
        <v>60</v>
      </c>
      <c r="EDD18" s="61">
        <v>0</v>
      </c>
      <c r="EDE18" s="61">
        <v>200</v>
      </c>
      <c r="EDF18" s="61">
        <v>2</v>
      </c>
      <c r="EDG18" s="61">
        <v>0</v>
      </c>
      <c r="EDH18" s="61">
        <v>200</v>
      </c>
      <c r="EDI18" s="61">
        <v>200</v>
      </c>
      <c r="EDJ18" s="61">
        <v>200</v>
      </c>
      <c r="EDK18" s="61">
        <v>2</v>
      </c>
      <c r="EDL18" s="61">
        <v>200</v>
      </c>
      <c r="EDM18" s="61">
        <v>0</v>
      </c>
      <c r="EDN18" s="61">
        <v>5</v>
      </c>
      <c r="EDO18" s="61">
        <v>5</v>
      </c>
      <c r="EDP18" s="61">
        <v>1000</v>
      </c>
      <c r="EDQ18" s="61">
        <v>1000</v>
      </c>
      <c r="EDR18" s="61">
        <v>5</v>
      </c>
      <c r="EDS18" s="61">
        <v>5</v>
      </c>
      <c r="EDT18" s="61">
        <v>1000</v>
      </c>
      <c r="EDU18" s="61">
        <v>1000</v>
      </c>
      <c r="EDV18" s="61">
        <v>250</v>
      </c>
      <c r="EDW18" s="61">
        <v>100</v>
      </c>
      <c r="EEH18" s="61">
        <v>0</v>
      </c>
      <c r="EEI18" s="61">
        <v>0</v>
      </c>
      <c r="EEJ18" s="61">
        <v>0</v>
      </c>
      <c r="EEK18" s="61">
        <v>0</v>
      </c>
      <c r="EEL18" s="61">
        <v>0</v>
      </c>
      <c r="EEM18" s="61">
        <v>0</v>
      </c>
      <c r="EEN18" s="61">
        <v>48</v>
      </c>
      <c r="EEO18" s="61">
        <v>20</v>
      </c>
      <c r="EEQ18" s="61">
        <v>180</v>
      </c>
      <c r="EER18" s="61">
        <v>360</v>
      </c>
      <c r="EES18" s="61">
        <v>720</v>
      </c>
      <c r="EET18" s="61">
        <v>700</v>
      </c>
      <c r="EEU18" s="61">
        <v>630</v>
      </c>
      <c r="EEV18" s="61">
        <v>630</v>
      </c>
      <c r="EEW18" s="61">
        <v>625</v>
      </c>
      <c r="EEX18" s="61">
        <v>20</v>
      </c>
      <c r="EEY18" s="61">
        <v>40</v>
      </c>
      <c r="EEZ18" s="61">
        <v>0</v>
      </c>
      <c r="EFA18" s="61">
        <v>0</v>
      </c>
      <c r="EFB18" s="61">
        <v>20</v>
      </c>
      <c r="EFC18" s="61">
        <v>20</v>
      </c>
      <c r="EFD18" s="61">
        <v>720</v>
      </c>
      <c r="EFE18" s="61">
        <v>0</v>
      </c>
      <c r="EFF18" s="61">
        <v>0</v>
      </c>
      <c r="EFG18" s="61">
        <v>600</v>
      </c>
      <c r="EFH18" s="61">
        <v>3600</v>
      </c>
      <c r="EFI18" s="61">
        <v>210</v>
      </c>
      <c r="EFJ18" s="61">
        <v>1.5</v>
      </c>
      <c r="EFK18" s="61">
        <v>1</v>
      </c>
      <c r="EFL18" s="61">
        <v>650</v>
      </c>
      <c r="EFM18" s="61">
        <v>700</v>
      </c>
      <c r="EFN18" s="61">
        <v>1</v>
      </c>
      <c r="EFO18" s="61">
        <v>0</v>
      </c>
      <c r="EFP18" s="61">
        <v>0</v>
      </c>
      <c r="EFQ18" s="61">
        <v>1</v>
      </c>
      <c r="EIF18" s="61">
        <v>0</v>
      </c>
      <c r="EIG18" s="61">
        <v>0</v>
      </c>
      <c r="EIH18" s="61">
        <v>0</v>
      </c>
      <c r="EII18" s="61">
        <v>0</v>
      </c>
      <c r="EIN18" s="61">
        <v>1</v>
      </c>
      <c r="EIO18" s="61">
        <v>1</v>
      </c>
      <c r="EIP18" s="61">
        <v>1200</v>
      </c>
      <c r="EIQ18" s="61">
        <v>35900</v>
      </c>
      <c r="EIU18" s="61">
        <v>40550</v>
      </c>
      <c r="EJA18" s="61">
        <v>5</v>
      </c>
      <c r="EJB18" s="61">
        <v>250</v>
      </c>
      <c r="EJC18" s="61">
        <v>250</v>
      </c>
      <c r="EJF18" s="61">
        <v>100</v>
      </c>
      <c r="EJG18" s="61">
        <v>100</v>
      </c>
      <c r="EJH18" s="61">
        <v>1000</v>
      </c>
      <c r="EJI18" s="61">
        <v>680</v>
      </c>
      <c r="EJJ18" s="61">
        <v>640</v>
      </c>
      <c r="EJK18" s="61">
        <v>5</v>
      </c>
      <c r="EJL18" s="61">
        <v>650</v>
      </c>
      <c r="EJM18" s="61">
        <v>5</v>
      </c>
      <c r="EJN18" s="61">
        <v>650</v>
      </c>
      <c r="EJO18" s="61">
        <v>640</v>
      </c>
      <c r="EJP18" s="61">
        <v>5</v>
      </c>
      <c r="EJQ18" s="61">
        <v>650</v>
      </c>
      <c r="EJR18" s="61">
        <v>5</v>
      </c>
      <c r="EJS18" s="61">
        <v>1000</v>
      </c>
      <c r="EJT18" s="61">
        <v>5</v>
      </c>
      <c r="EJU18" s="61">
        <v>15</v>
      </c>
      <c r="EJV18" s="61">
        <v>300</v>
      </c>
      <c r="EJW18" s="61">
        <v>20</v>
      </c>
      <c r="EJX18" s="61">
        <v>50</v>
      </c>
      <c r="EJY18" s="61">
        <v>650</v>
      </c>
      <c r="EJZ18" s="61">
        <v>2</v>
      </c>
      <c r="EKA18" s="61">
        <v>120</v>
      </c>
      <c r="EKB18" s="61">
        <v>5</v>
      </c>
      <c r="EKC18" s="61">
        <v>1000</v>
      </c>
      <c r="EKD18" s="61">
        <v>175</v>
      </c>
      <c r="EKE18" s="61">
        <v>0</v>
      </c>
      <c r="EKF18" s="61">
        <v>0</v>
      </c>
      <c r="EKG18" s="61">
        <v>1</v>
      </c>
      <c r="EKH18" s="61">
        <v>0</v>
      </c>
      <c r="EKI18" s="61">
        <v>1</v>
      </c>
      <c r="EKJ18" s="61">
        <v>0</v>
      </c>
      <c r="EKK18" s="61">
        <v>1</v>
      </c>
      <c r="EKL18" s="61">
        <v>1.3168800000000001</v>
      </c>
      <c r="EKM18" s="61">
        <v>10.18</v>
      </c>
      <c r="EKN18" s="61">
        <v>9.75</v>
      </c>
      <c r="EKO18" s="61">
        <v>0.76200000000000001</v>
      </c>
      <c r="EKP18" s="61">
        <v>1.3168800000000001</v>
      </c>
      <c r="EKQ18" s="61">
        <v>10</v>
      </c>
      <c r="EKR18" s="61">
        <v>9.5399999999999991</v>
      </c>
      <c r="EKS18" s="61">
        <v>0.72</v>
      </c>
      <c r="EKT18" s="61">
        <v>1.3168800000000001</v>
      </c>
      <c r="EKU18" s="61">
        <v>10</v>
      </c>
      <c r="EKV18" s="61">
        <v>9.5399999999999991</v>
      </c>
      <c r="EKW18" s="61">
        <v>0.72</v>
      </c>
      <c r="EKX18" s="61">
        <v>1.3168800000000001</v>
      </c>
      <c r="EKY18" s="61">
        <v>10</v>
      </c>
      <c r="EKZ18" s="61">
        <v>9.5399999999999991</v>
      </c>
      <c r="ELA18" s="61">
        <v>0.72</v>
      </c>
      <c r="ELB18" s="61">
        <v>0</v>
      </c>
      <c r="ELC18" s="61">
        <v>0</v>
      </c>
      <c r="ELD18" s="61">
        <v>0</v>
      </c>
      <c r="ELE18" s="61">
        <v>0</v>
      </c>
      <c r="ELF18" s="61">
        <v>0</v>
      </c>
      <c r="ELG18" s="61">
        <v>0</v>
      </c>
      <c r="ELH18" s="61">
        <v>0</v>
      </c>
      <c r="ELI18" s="61">
        <v>0</v>
      </c>
      <c r="ELJ18" s="61">
        <v>250</v>
      </c>
      <c r="ELK18" s="61">
        <v>-20</v>
      </c>
      <c r="ELL18" s="61">
        <v>0</v>
      </c>
      <c r="ELM18" s="61">
        <v>-0.27</v>
      </c>
      <c r="ELN18" s="61">
        <v>0</v>
      </c>
      <c r="ELO18" s="61">
        <v>0</v>
      </c>
      <c r="ELP18" s="61">
        <v>0</v>
      </c>
      <c r="ELQ18" s="61">
        <v>0</v>
      </c>
      <c r="ELR18" s="61">
        <v>0</v>
      </c>
      <c r="ELS18" s="61">
        <v>0</v>
      </c>
      <c r="ELT18" s="61">
        <v>0</v>
      </c>
      <c r="ELU18" s="61">
        <v>0</v>
      </c>
      <c r="ELV18" s="61">
        <v>0</v>
      </c>
      <c r="ELW18" s="61">
        <v>0</v>
      </c>
      <c r="ELX18" s="61">
        <v>0</v>
      </c>
      <c r="ELY18" s="61">
        <v>0</v>
      </c>
      <c r="ELZ18" s="61">
        <v>0</v>
      </c>
      <c r="EMA18" s="61">
        <v>0</v>
      </c>
      <c r="EMB18" s="61">
        <v>0</v>
      </c>
      <c r="EMC18" s="61">
        <v>0</v>
      </c>
      <c r="EMD18" s="61">
        <v>0</v>
      </c>
      <c r="EME18" s="61">
        <v>0</v>
      </c>
      <c r="EMF18" s="61">
        <v>0</v>
      </c>
      <c r="EMG18" s="61">
        <v>0</v>
      </c>
      <c r="EMH18" s="61">
        <v>0</v>
      </c>
      <c r="EMI18" s="61">
        <v>0</v>
      </c>
      <c r="EMJ18" s="61">
        <v>0</v>
      </c>
      <c r="EMK18" s="61">
        <v>0</v>
      </c>
      <c r="EML18" s="61">
        <v>10</v>
      </c>
      <c r="EMM18" s="61">
        <v>0</v>
      </c>
      <c r="EMN18" s="61">
        <v>0</v>
      </c>
      <c r="EMO18" s="61">
        <v>300</v>
      </c>
      <c r="EMP18" s="61">
        <v>1</v>
      </c>
      <c r="EMQ18" s="61">
        <v>500</v>
      </c>
      <c r="EMR18" s="61">
        <v>7000</v>
      </c>
      <c r="EMS18" s="61">
        <v>30</v>
      </c>
      <c r="EMT18" s="61">
        <v>50</v>
      </c>
      <c r="EMU18" s="61">
        <v>0</v>
      </c>
      <c r="EMV18" s="61">
        <v>10000</v>
      </c>
      <c r="EMW18" s="61">
        <v>0</v>
      </c>
      <c r="EMX18" s="61">
        <v>30</v>
      </c>
      <c r="EMY18" s="61">
        <v>5</v>
      </c>
      <c r="EMZ18" s="61">
        <v>0</v>
      </c>
      <c r="ENA18" s="61">
        <v>0</v>
      </c>
      <c r="ENB18" s="61">
        <v>0</v>
      </c>
      <c r="ENC18" s="61">
        <v>0</v>
      </c>
      <c r="END18" s="61">
        <v>1</v>
      </c>
      <c r="ENE18" s="61">
        <v>0</v>
      </c>
      <c r="ENF18" s="61">
        <v>0</v>
      </c>
      <c r="ENG18" s="61">
        <v>0.3</v>
      </c>
      <c r="ENH18" s="61">
        <v>0</v>
      </c>
      <c r="ENI18" s="61">
        <v>0</v>
      </c>
      <c r="ENJ18" s="61">
        <v>0</v>
      </c>
      <c r="ENK18" s="61">
        <v>25</v>
      </c>
      <c r="ENL18" s="61">
        <v>0</v>
      </c>
      <c r="ENM18" s="61">
        <v>0</v>
      </c>
      <c r="ENN18" s="61">
        <v>10000</v>
      </c>
      <c r="ENO18" s="61">
        <v>0</v>
      </c>
      <c r="ENP18" s="61">
        <v>0</v>
      </c>
      <c r="ENQ18" s="61">
        <v>0</v>
      </c>
      <c r="ENR18" s="61">
        <v>0</v>
      </c>
      <c r="ENS18" s="61">
        <v>20</v>
      </c>
      <c r="ENT18" s="61">
        <v>1</v>
      </c>
      <c r="ENU18" s="61">
        <v>1</v>
      </c>
      <c r="ENV18" s="61">
        <v>1</v>
      </c>
      <c r="ENW18" s="61">
        <v>1</v>
      </c>
      <c r="ENX18" s="61">
        <v>0</v>
      </c>
      <c r="ENY18" s="61">
        <v>0</v>
      </c>
      <c r="ENZ18" s="61">
        <v>0</v>
      </c>
      <c r="EOA18" s="61">
        <v>0</v>
      </c>
      <c r="EOB18" s="61">
        <v>0</v>
      </c>
      <c r="EOC18" s="61">
        <v>0</v>
      </c>
      <c r="EOD18" s="61">
        <v>0</v>
      </c>
      <c r="EOE18" s="61">
        <v>0</v>
      </c>
      <c r="EOF18" s="61">
        <v>0</v>
      </c>
      <c r="EOG18" s="61">
        <v>20</v>
      </c>
      <c r="EOH18" s="61">
        <v>40</v>
      </c>
      <c r="EOI18" s="61">
        <v>0.1</v>
      </c>
      <c r="EOJ18" s="61">
        <v>0.2</v>
      </c>
      <c r="EOK18" s="61">
        <v>0</v>
      </c>
      <c r="EOL18" s="61">
        <v>0</v>
      </c>
      <c r="EOM18" s="61">
        <v>0</v>
      </c>
      <c r="EON18" s="61">
        <v>0</v>
      </c>
      <c r="EOO18" s="61">
        <v>100</v>
      </c>
      <c r="EOP18" s="61">
        <v>100</v>
      </c>
      <c r="EOQ18" s="61">
        <v>0</v>
      </c>
      <c r="EOR18" s="61">
        <v>10</v>
      </c>
      <c r="EOS18" s="61">
        <v>3</v>
      </c>
      <c r="EOT18" s="61">
        <v>100</v>
      </c>
      <c r="EOU18" s="61">
        <v>35</v>
      </c>
      <c r="EOV18" s="61">
        <v>0</v>
      </c>
      <c r="EOW18" s="61">
        <v>5</v>
      </c>
      <c r="EOX18" s="61">
        <v>40</v>
      </c>
      <c r="EOY18" s="61">
        <v>60</v>
      </c>
      <c r="EOZ18" s="61">
        <v>10</v>
      </c>
      <c r="EPA18" s="61">
        <v>0</v>
      </c>
      <c r="EPB18" s="61">
        <v>0</v>
      </c>
      <c r="EPC18" s="61">
        <v>0</v>
      </c>
      <c r="EPT18" s="61">
        <v>20</v>
      </c>
      <c r="EPU18" s="61">
        <v>30</v>
      </c>
      <c r="EPV18" s="61">
        <v>0</v>
      </c>
      <c r="EPW18" s="61">
        <v>0</v>
      </c>
      <c r="EPZ18" s="61">
        <v>0</v>
      </c>
      <c r="EQA18" s="61">
        <v>0</v>
      </c>
      <c r="EQB18" s="61">
        <v>30</v>
      </c>
      <c r="EQC18" s="61">
        <v>75</v>
      </c>
      <c r="EQD18" s="61">
        <v>20</v>
      </c>
      <c r="EQE18" s="61">
        <v>30</v>
      </c>
      <c r="EQF18" s="61">
        <v>0</v>
      </c>
      <c r="EQG18" s="61">
        <v>0</v>
      </c>
      <c r="EQJ18" s="61">
        <v>0</v>
      </c>
      <c r="EQK18" s="61">
        <v>0</v>
      </c>
      <c r="EQL18" s="61">
        <v>30</v>
      </c>
      <c r="EQM18" s="61">
        <v>75</v>
      </c>
      <c r="EQN18" s="61">
        <v>20</v>
      </c>
      <c r="EQO18" s="61">
        <v>30</v>
      </c>
      <c r="EQP18" s="61">
        <v>0</v>
      </c>
      <c r="EQQ18" s="61">
        <v>0</v>
      </c>
      <c r="EQT18" s="61">
        <v>0</v>
      </c>
      <c r="EQU18" s="61">
        <v>0</v>
      </c>
      <c r="EQV18" s="61">
        <v>30</v>
      </c>
      <c r="EQW18" s="61">
        <v>75</v>
      </c>
      <c r="EQX18" s="61">
        <v>20</v>
      </c>
      <c r="EQY18" s="61">
        <v>30</v>
      </c>
      <c r="EQZ18" s="61">
        <v>0</v>
      </c>
      <c r="ERA18" s="61">
        <v>0</v>
      </c>
      <c r="ERD18" s="61">
        <v>0</v>
      </c>
      <c r="ERE18" s="61">
        <v>0</v>
      </c>
      <c r="ERF18" s="61">
        <v>30</v>
      </c>
      <c r="ERG18" s="61">
        <v>75</v>
      </c>
      <c r="ERH18" s="61">
        <v>30</v>
      </c>
      <c r="ERI18" s="61">
        <v>20</v>
      </c>
      <c r="ERJ18" s="61">
        <v>5</v>
      </c>
      <c r="ERK18" s="61">
        <v>10</v>
      </c>
      <c r="ERL18" s="61">
        <v>5</v>
      </c>
      <c r="ERM18" s="61">
        <v>0</v>
      </c>
      <c r="ERN18" s="61">
        <v>5</v>
      </c>
      <c r="ERO18" s="61">
        <v>0</v>
      </c>
      <c r="ERP18" s="61">
        <v>5</v>
      </c>
      <c r="ERQ18" s="61">
        <v>0</v>
      </c>
      <c r="ERT18" s="61">
        <v>120</v>
      </c>
      <c r="ERU18" s="61">
        <v>0</v>
      </c>
      <c r="ERV18" s="61">
        <v>30000</v>
      </c>
      <c r="ERW18" s="61">
        <v>30000</v>
      </c>
      <c r="ERX18" s="61">
        <v>17500</v>
      </c>
      <c r="ERY18" s="61">
        <v>0</v>
      </c>
      <c r="ERZ18" s="61">
        <v>40</v>
      </c>
      <c r="ESA18" s="61">
        <v>40</v>
      </c>
      <c r="ESB18" s="61">
        <v>40</v>
      </c>
      <c r="ESC18" s="61">
        <v>0</v>
      </c>
      <c r="ESD18" s="61">
        <v>40</v>
      </c>
      <c r="ESE18" s="61">
        <v>40</v>
      </c>
      <c r="ESF18" s="61">
        <v>40</v>
      </c>
      <c r="ESG18" s="61">
        <v>0</v>
      </c>
      <c r="ESH18" s="61">
        <v>40</v>
      </c>
      <c r="ESI18" s="61">
        <v>40</v>
      </c>
      <c r="ESJ18" s="61">
        <v>40</v>
      </c>
      <c r="ESK18" s="61">
        <v>0</v>
      </c>
      <c r="ESL18" s="61">
        <v>40</v>
      </c>
      <c r="ESM18" s="61">
        <v>40</v>
      </c>
      <c r="ESN18" s="61">
        <v>40</v>
      </c>
      <c r="ESO18" s="61">
        <v>1410</v>
      </c>
      <c r="ESP18" s="61">
        <v>1410</v>
      </c>
      <c r="ESQ18" s="61">
        <v>1410</v>
      </c>
      <c r="ESR18" s="61">
        <v>400</v>
      </c>
      <c r="ESS18" s="61">
        <v>400</v>
      </c>
      <c r="EST18" s="61">
        <v>60000</v>
      </c>
      <c r="ESU18" s="61">
        <v>60000</v>
      </c>
      <c r="ESV18" s="61">
        <v>100</v>
      </c>
      <c r="ESW18" s="61">
        <v>30</v>
      </c>
      <c r="ESX18" s="61">
        <v>0</v>
      </c>
      <c r="ESY18" s="61">
        <v>20</v>
      </c>
      <c r="ETA18" s="61">
        <v>0.98</v>
      </c>
      <c r="ETB18" s="61">
        <v>1</v>
      </c>
      <c r="ETC18" s="61">
        <v>-0.98</v>
      </c>
      <c r="ETD18" s="61">
        <v>-0.95</v>
      </c>
      <c r="ETE18" s="61">
        <v>0.8</v>
      </c>
      <c r="ETF18" s="61">
        <v>0.92</v>
      </c>
      <c r="ETG18" s="61">
        <v>1</v>
      </c>
      <c r="ETH18" s="61">
        <v>7</v>
      </c>
      <c r="ETI18" s="61">
        <v>0.9</v>
      </c>
      <c r="ETJ18" s="61">
        <v>-0.95</v>
      </c>
      <c r="ETK18" s="61">
        <v>20</v>
      </c>
      <c r="ETL18" s="61">
        <v>80</v>
      </c>
      <c r="ETM18" s="61">
        <v>5590</v>
      </c>
      <c r="ETN18" s="61">
        <v>88</v>
      </c>
      <c r="ETO18" s="61">
        <v>90</v>
      </c>
      <c r="ETP18" s="61">
        <v>2.0099999999999998</v>
      </c>
      <c r="EUJ18" s="61">
        <v>1</v>
      </c>
      <c r="EUK18" s="61">
        <v>-10</v>
      </c>
      <c r="EUL18" s="61">
        <v>10</v>
      </c>
      <c r="EUS18" s="61">
        <v>0.5</v>
      </c>
      <c r="EUT18" s="61">
        <v>0</v>
      </c>
      <c r="EUU18" s="61">
        <v>0</v>
      </c>
      <c r="EVB18" s="61">
        <v>4</v>
      </c>
      <c r="EVC18" s="61">
        <v>5</v>
      </c>
      <c r="EVD18" s="61">
        <v>135</v>
      </c>
      <c r="EVE18" s="61">
        <v>1</v>
      </c>
      <c r="EVF18" s="61">
        <v>1</v>
      </c>
      <c r="EVH18" s="61">
        <v>0</v>
      </c>
      <c r="EVI18" s="61">
        <v>0</v>
      </c>
      <c r="EVK18" s="61">
        <v>1</v>
      </c>
      <c r="EVL18" s="61">
        <v>1</v>
      </c>
      <c r="EVM18" s="61">
        <v>0</v>
      </c>
      <c r="EVR18" s="61">
        <v>150</v>
      </c>
      <c r="EVS18" s="61">
        <v>200</v>
      </c>
      <c r="EVT18" s="61">
        <v>85</v>
      </c>
      <c r="EVU18" s="61">
        <v>90</v>
      </c>
      <c r="EVV18" s="61">
        <v>85</v>
      </c>
      <c r="EVW18" s="61">
        <v>90</v>
      </c>
      <c r="EVX18" s="61">
        <v>5</v>
      </c>
      <c r="EVY18" s="61">
        <v>5</v>
      </c>
      <c r="EVZ18" s="61">
        <v>10</v>
      </c>
      <c r="EWA18" s="61">
        <v>10</v>
      </c>
      <c r="EWB18" s="61">
        <v>140</v>
      </c>
      <c r="EWC18" s="61">
        <v>145</v>
      </c>
      <c r="EWD18" s="61">
        <v>140</v>
      </c>
      <c r="EWE18" s="61">
        <v>145</v>
      </c>
      <c r="EWF18" s="61">
        <v>140</v>
      </c>
      <c r="EWG18" s="61">
        <v>145</v>
      </c>
      <c r="EWH18" s="61">
        <v>140</v>
      </c>
      <c r="EWI18" s="61">
        <v>5</v>
      </c>
      <c r="EWJ18" s="61">
        <v>175</v>
      </c>
      <c r="EWK18" s="61">
        <v>5</v>
      </c>
      <c r="EWL18" s="61">
        <v>5</v>
      </c>
      <c r="EWM18" s="61">
        <v>1</v>
      </c>
      <c r="EWN18" s="61">
        <v>41.9</v>
      </c>
      <c r="EWO18" s="61">
        <v>1</v>
      </c>
      <c r="EWS18" s="61">
        <v>150</v>
      </c>
      <c r="EWT18" s="61">
        <v>1000</v>
      </c>
      <c r="EWU18" s="61">
        <v>80</v>
      </c>
      <c r="EWV18" s="61">
        <v>60</v>
      </c>
      <c r="EWW18" s="61">
        <v>35</v>
      </c>
      <c r="EWX18" s="61">
        <v>300</v>
      </c>
      <c r="EWZ18" s="61">
        <v>75</v>
      </c>
      <c r="EXA18" s="61">
        <v>0.97</v>
      </c>
      <c r="EXB18" s="61">
        <v>1</v>
      </c>
      <c r="EXC18" s="61">
        <v>1</v>
      </c>
      <c r="EXD18" s="61">
        <v>1</v>
      </c>
      <c r="EXE18" s="61">
        <v>180</v>
      </c>
      <c r="EXF18" s="61">
        <v>0.1</v>
      </c>
      <c r="EXG18" s="61">
        <v>1.1100000000000001</v>
      </c>
      <c r="EXH18" s="61">
        <v>60</v>
      </c>
      <c r="EXI18" s="61">
        <v>0</v>
      </c>
      <c r="EXJ18" s="61">
        <v>90</v>
      </c>
      <c r="EXK18" s="61">
        <v>80</v>
      </c>
      <c r="EXL18" s="61">
        <v>70</v>
      </c>
      <c r="EXM18" s="61">
        <v>60</v>
      </c>
      <c r="EXN18" s="61">
        <v>55</v>
      </c>
      <c r="EXO18" s="61">
        <v>4</v>
      </c>
      <c r="EXP18" s="61">
        <v>20</v>
      </c>
      <c r="EXQ18" s="61">
        <v>0</v>
      </c>
      <c r="EXR18" s="61">
        <v>930</v>
      </c>
      <c r="EXS18" s="61">
        <v>1</v>
      </c>
      <c r="EXT18" s="61">
        <v>5000</v>
      </c>
      <c r="EXU18" s="61">
        <v>40</v>
      </c>
      <c r="EXV18" s="61">
        <v>5</v>
      </c>
      <c r="EXW18" s="61">
        <v>0</v>
      </c>
      <c r="EXX18" s="61">
        <v>90</v>
      </c>
      <c r="EXY18" s="61">
        <v>80</v>
      </c>
      <c r="EXZ18" s="61">
        <v>70</v>
      </c>
      <c r="EYA18" s="61">
        <v>60</v>
      </c>
      <c r="EYB18" s="61">
        <v>55</v>
      </c>
      <c r="EYC18" s="61">
        <v>4</v>
      </c>
      <c r="EYD18" s="61">
        <v>20</v>
      </c>
      <c r="EYE18" s="61">
        <v>4500</v>
      </c>
      <c r="EYF18" s="61">
        <v>4500</v>
      </c>
      <c r="EYG18" s="61">
        <v>1</v>
      </c>
      <c r="EYH18" s="61">
        <v>2</v>
      </c>
      <c r="EYI18" s="61">
        <v>0</v>
      </c>
      <c r="EYJ18" s="61">
        <v>1</v>
      </c>
      <c r="EYK18" s="61">
        <v>1</v>
      </c>
      <c r="EYL18" s="61">
        <v>2</v>
      </c>
      <c r="EYM18" s="61">
        <v>0.95</v>
      </c>
      <c r="EYN18" s="61">
        <v>0.98</v>
      </c>
      <c r="EYO18" s="61">
        <v>1</v>
      </c>
      <c r="EYP18" s="61">
        <v>-0.98</v>
      </c>
      <c r="EYQ18" s="61">
        <v>-0.95</v>
      </c>
      <c r="EYR18" s="61">
        <v>4</v>
      </c>
      <c r="EYS18" s="61">
        <v>20</v>
      </c>
      <c r="EYT18" s="61">
        <v>0.8</v>
      </c>
      <c r="EYU18" s="61">
        <v>-0.95</v>
      </c>
      <c r="EYV18" s="61">
        <v>1</v>
      </c>
      <c r="EYW18" s="61">
        <v>0</v>
      </c>
      <c r="EYX18" s="61">
        <v>0</v>
      </c>
      <c r="EYY18" s="61">
        <v>100</v>
      </c>
      <c r="EYZ18" s="61">
        <v>1</v>
      </c>
      <c r="EZA18" s="61">
        <v>100</v>
      </c>
      <c r="EZB18" s="61">
        <v>4</v>
      </c>
      <c r="EZC18" s="61">
        <v>20</v>
      </c>
      <c r="EZD18" s="61">
        <v>90</v>
      </c>
      <c r="EZE18" s="61">
        <v>110</v>
      </c>
      <c r="EZF18" s="61">
        <v>400</v>
      </c>
      <c r="EZG18" s="61">
        <v>0</v>
      </c>
      <c r="EZH18" s="61">
        <v>0</v>
      </c>
      <c r="EZI18" s="61">
        <v>0</v>
      </c>
      <c r="EZJ18" s="61">
        <v>0</v>
      </c>
      <c r="EZK18" s="61">
        <v>1</v>
      </c>
      <c r="EZL18" s="61">
        <v>100</v>
      </c>
      <c r="EZM18" s="61">
        <v>50</v>
      </c>
      <c r="EZN18" s="61">
        <v>25</v>
      </c>
      <c r="EZO18" s="61">
        <v>-25</v>
      </c>
      <c r="EZP18" s="61">
        <v>-50</v>
      </c>
      <c r="EZQ18" s="61">
        <v>4</v>
      </c>
      <c r="EZR18" s="61">
        <v>20</v>
      </c>
      <c r="EZS18" s="61">
        <v>-100</v>
      </c>
      <c r="EZT18" s="61">
        <v>100</v>
      </c>
      <c r="EZU18" s="61">
        <v>0</v>
      </c>
      <c r="EZV18" s="61">
        <v>0</v>
      </c>
      <c r="EZW18" s="61">
        <v>4</v>
      </c>
      <c r="EZX18" s="61">
        <v>20</v>
      </c>
      <c r="EZY18" s="61">
        <v>-100</v>
      </c>
      <c r="EZZ18" s="61">
        <v>100</v>
      </c>
      <c r="FAA18" s="61">
        <v>5000</v>
      </c>
      <c r="FAB18" s="61">
        <v>1</v>
      </c>
      <c r="FAC18" s="61">
        <v>1</v>
      </c>
      <c r="FAD18" s="61">
        <v>0.8</v>
      </c>
      <c r="FAE18" s="61">
        <v>-0.92</v>
      </c>
      <c r="FAF18" s="61">
        <v>3600</v>
      </c>
      <c r="FAG18" s="61">
        <v>-3600</v>
      </c>
      <c r="FAH18" s="61">
        <v>10</v>
      </c>
      <c r="FAI18" s="61">
        <v>0</v>
      </c>
      <c r="FAJ18" s="61">
        <v>100</v>
      </c>
      <c r="FAK18" s="61">
        <v>0</v>
      </c>
      <c r="FAL18" s="61">
        <v>100</v>
      </c>
      <c r="FAM18" s="61">
        <v>0</v>
      </c>
      <c r="FAN18" s="61">
        <v>800</v>
      </c>
      <c r="FAO18" s="61">
        <v>-20</v>
      </c>
      <c r="FAP18" s="61">
        <v>800</v>
      </c>
      <c r="FAQ18" s="61">
        <v>-20</v>
      </c>
      <c r="FAR18" s="61">
        <v>600</v>
      </c>
      <c r="FAS18" s="61">
        <v>0</v>
      </c>
      <c r="FAT18" s="61">
        <v>10</v>
      </c>
      <c r="FAU18" s="61">
        <v>3.3</v>
      </c>
      <c r="FAV18" s="61">
        <v>0.2</v>
      </c>
      <c r="FAW18" s="61">
        <v>3.5</v>
      </c>
      <c r="FAX18" s="61">
        <v>0.05</v>
      </c>
      <c r="FAY18" s="61">
        <v>1.5</v>
      </c>
      <c r="FAZ18" s="61">
        <v>1.9</v>
      </c>
      <c r="FBA18" s="61">
        <v>0.05</v>
      </c>
      <c r="FBB18" s="61">
        <v>0.05</v>
      </c>
      <c r="FBC18" s="61">
        <v>87</v>
      </c>
      <c r="FBD18" s="61">
        <v>5</v>
      </c>
      <c r="FBE18" s="61">
        <v>94</v>
      </c>
      <c r="FBF18" s="61">
        <v>2</v>
      </c>
      <c r="FBG18" s="61">
        <v>55</v>
      </c>
      <c r="FBH18" s="61">
        <v>5</v>
      </c>
      <c r="FBI18" s="61">
        <v>99</v>
      </c>
      <c r="FBJ18" s="61">
        <v>0.1</v>
      </c>
      <c r="FBK18" s="61">
        <v>37</v>
      </c>
      <c r="FBL18" s="61">
        <v>3</v>
      </c>
      <c r="FBM18" s="61">
        <v>60</v>
      </c>
      <c r="FBN18" s="61">
        <v>4</v>
      </c>
      <c r="FBQ18" s="61">
        <v>1</v>
      </c>
      <c r="FBR18" s="61">
        <v>30</v>
      </c>
      <c r="FBU18" s="61">
        <v>20</v>
      </c>
      <c r="FBY18" s="61">
        <v>3</v>
      </c>
      <c r="FBZ18" s="61">
        <v>35</v>
      </c>
      <c r="FCA18" s="61">
        <v>0</v>
      </c>
      <c r="FCB18" s="61">
        <v>0</v>
      </c>
      <c r="FCC18" s="61">
        <v>0</v>
      </c>
      <c r="FCD18" s="61">
        <v>0</v>
      </c>
      <c r="FCE18" s="61">
        <v>0</v>
      </c>
      <c r="FCF18" s="61">
        <v>0</v>
      </c>
      <c r="FCG18" s="61">
        <v>0</v>
      </c>
      <c r="FCH18" s="61">
        <v>0</v>
      </c>
      <c r="FCI18" s="61">
        <v>10</v>
      </c>
      <c r="FCJ18" s="61">
        <v>0.75</v>
      </c>
      <c r="FCK18" s="61">
        <v>0.1</v>
      </c>
      <c r="FCL18" s="61">
        <v>0.55000000000000004</v>
      </c>
      <c r="FCM18" s="61">
        <v>0.1</v>
      </c>
      <c r="FCN18" s="61">
        <v>3</v>
      </c>
      <c r="FCO18" s="61">
        <v>0.05</v>
      </c>
      <c r="FCP18" s="61">
        <v>10</v>
      </c>
      <c r="FCQ18" s="61">
        <v>0.5</v>
      </c>
      <c r="FCR18" s="61">
        <v>5.2</v>
      </c>
      <c r="FCT18" s="61">
        <v>0.01</v>
      </c>
      <c r="FCU18" s="61">
        <v>0.3</v>
      </c>
      <c r="FCV18" s="61">
        <v>0.1</v>
      </c>
      <c r="FCW18" s="61">
        <v>0.4</v>
      </c>
      <c r="FCX18" s="61">
        <v>0.1</v>
      </c>
      <c r="FCY18" s="61">
        <v>0.5</v>
      </c>
      <c r="FCZ18" s="61">
        <v>500</v>
      </c>
      <c r="FDA18" s="61">
        <v>1500</v>
      </c>
      <c r="FDB18" s="61">
        <v>3.5</v>
      </c>
      <c r="FDC18" s="61">
        <v>0.1</v>
      </c>
      <c r="FDD18" s="61">
        <v>0.3</v>
      </c>
      <c r="FDE18" s="61">
        <v>0.1</v>
      </c>
      <c r="FDF18" s="61">
        <v>1.2</v>
      </c>
      <c r="FDG18" s="61">
        <v>0.1</v>
      </c>
      <c r="FDH18" s="61">
        <v>0.3</v>
      </c>
      <c r="FDI18" s="61">
        <v>1</v>
      </c>
      <c r="FDJ18" s="61">
        <v>0.1</v>
      </c>
      <c r="FDK18" s="61">
        <v>500</v>
      </c>
      <c r="FDL18" s="61">
        <v>1500</v>
      </c>
      <c r="FDM18" s="61">
        <v>5</v>
      </c>
      <c r="FDN18" s="61">
        <v>1.5</v>
      </c>
      <c r="FDO18" s="61">
        <v>2</v>
      </c>
      <c r="FDP18" s="61">
        <v>3</v>
      </c>
      <c r="FDQ18" s="61">
        <v>180</v>
      </c>
      <c r="FDR18" s="61">
        <v>180</v>
      </c>
      <c r="FDS18" s="61">
        <v>180</v>
      </c>
      <c r="FDT18" s="61">
        <v>60</v>
      </c>
      <c r="FDU18" s="61">
        <v>10</v>
      </c>
      <c r="FDV18" s="61">
        <v>0</v>
      </c>
      <c r="FDW18" s="61">
        <v>1</v>
      </c>
      <c r="FDX18" s="61">
        <v>75</v>
      </c>
      <c r="FDY18" s="61">
        <v>2</v>
      </c>
      <c r="FDZ18" s="61">
        <v>79</v>
      </c>
      <c r="FEA18" s="61">
        <v>2</v>
      </c>
      <c r="FEB18" s="61">
        <v>38</v>
      </c>
      <c r="FEC18" s="61">
        <v>3</v>
      </c>
      <c r="FED18" s="61">
        <v>0</v>
      </c>
      <c r="FEE18" s="61">
        <v>0</v>
      </c>
      <c r="FEF18" s="61">
        <v>83</v>
      </c>
      <c r="FEG18" s="61">
        <v>0.1</v>
      </c>
      <c r="FEH18" s="61">
        <v>0</v>
      </c>
      <c r="FEI18" s="61">
        <v>0</v>
      </c>
      <c r="FEJ18" s="61">
        <v>1</v>
      </c>
      <c r="FEK18" s="61">
        <v>0</v>
      </c>
      <c r="FEL18" s="61">
        <v>1</v>
      </c>
      <c r="FEM18" s="61">
        <v>0</v>
      </c>
      <c r="FEN18" s="61">
        <v>90</v>
      </c>
      <c r="FEO18" s="61">
        <v>120</v>
      </c>
      <c r="FEP18" s="61">
        <v>2</v>
      </c>
      <c r="FEQ18" s="61">
        <v>2</v>
      </c>
      <c r="FER18" s="61">
        <v>0</v>
      </c>
      <c r="FES18" s="61">
        <v>1</v>
      </c>
      <c r="FET18" s="61">
        <v>0</v>
      </c>
      <c r="FEU18" s="61">
        <v>75</v>
      </c>
      <c r="FEV18" s="61">
        <v>120</v>
      </c>
      <c r="FEW18" s="61">
        <v>2</v>
      </c>
      <c r="FEX18" s="61">
        <v>2</v>
      </c>
      <c r="FEY18" s="61">
        <v>1</v>
      </c>
      <c r="FEZ18" s="61">
        <v>62</v>
      </c>
      <c r="FFA18" s="61">
        <v>2</v>
      </c>
      <c r="FFB18" s="61">
        <v>1</v>
      </c>
      <c r="FFD18" s="61">
        <v>80</v>
      </c>
      <c r="FFE18" s="61">
        <v>120</v>
      </c>
      <c r="FFF18" s="61">
        <v>0.5</v>
      </c>
      <c r="FFG18" s="61">
        <v>0.5</v>
      </c>
      <c r="FFH18" s="61">
        <v>0</v>
      </c>
      <c r="FFI18" s="61">
        <v>1</v>
      </c>
      <c r="FFJ18" s="61">
        <v>0</v>
      </c>
      <c r="FFK18" s="61">
        <v>142</v>
      </c>
      <c r="FFL18" s="61">
        <v>142</v>
      </c>
      <c r="FFM18" s="61">
        <v>2</v>
      </c>
      <c r="FFN18" s="61">
        <v>2</v>
      </c>
      <c r="FFO18" s="61">
        <v>0</v>
      </c>
      <c r="FFP18" s="61">
        <v>2</v>
      </c>
      <c r="FFQ18" s="61">
        <v>0</v>
      </c>
      <c r="FFR18" s="61">
        <v>0</v>
      </c>
      <c r="FFS18" s="61">
        <v>2</v>
      </c>
      <c r="FFT18" s="61">
        <v>0</v>
      </c>
      <c r="FFU18" s="61">
        <v>0</v>
      </c>
      <c r="FFV18" s="61">
        <v>100</v>
      </c>
      <c r="FFW18" s="61">
        <v>0</v>
      </c>
      <c r="FFX18" s="61">
        <v>10</v>
      </c>
      <c r="FFY18" s="61">
        <v>0</v>
      </c>
      <c r="FFZ18" s="61">
        <v>0</v>
      </c>
      <c r="FGA18" s="61">
        <v>0</v>
      </c>
      <c r="FGB18" s="61">
        <v>2</v>
      </c>
      <c r="FGC18" s="61">
        <v>82</v>
      </c>
      <c r="FGD18" s="61">
        <v>0</v>
      </c>
      <c r="FGE18" s="61">
        <v>0</v>
      </c>
      <c r="FGF18" s="61">
        <v>0</v>
      </c>
      <c r="FGG18" s="61">
        <v>5</v>
      </c>
      <c r="FGH18" s="61">
        <v>20</v>
      </c>
      <c r="FGI18" s="61">
        <v>0</v>
      </c>
      <c r="FGJ18" s="61">
        <v>2</v>
      </c>
      <c r="FGK18" s="61">
        <v>30</v>
      </c>
      <c r="FGL18" s="61">
        <v>90</v>
      </c>
      <c r="FGM18" s="61">
        <v>0</v>
      </c>
      <c r="FGN18" s="61">
        <v>0</v>
      </c>
      <c r="FGO18" s="61">
        <v>0</v>
      </c>
      <c r="FGP18" s="61">
        <v>200</v>
      </c>
      <c r="FGQ18" s="61">
        <v>-200</v>
      </c>
      <c r="FGR18" s="61">
        <v>0</v>
      </c>
      <c r="FGS18" s="61">
        <v>-70</v>
      </c>
      <c r="FGT18" s="61">
        <v>100</v>
      </c>
      <c r="FGU18" s="61">
        <v>-100</v>
      </c>
      <c r="FGV18" s="61">
        <v>0</v>
      </c>
      <c r="FGW18" s="61">
        <v>0</v>
      </c>
      <c r="FGX18" s="61">
        <v>0</v>
      </c>
      <c r="FGY18" s="61">
        <v>200</v>
      </c>
      <c r="FGZ18" s="61">
        <v>-200</v>
      </c>
      <c r="FHA18" s="61">
        <v>20</v>
      </c>
      <c r="FHB18" s="61">
        <v>30</v>
      </c>
      <c r="FHC18" s="61">
        <v>0</v>
      </c>
      <c r="FHD18" s="61">
        <v>2</v>
      </c>
      <c r="FHE18" s="61">
        <v>0</v>
      </c>
      <c r="FHF18" s="61">
        <v>0</v>
      </c>
      <c r="FHG18" s="61">
        <v>0</v>
      </c>
      <c r="FHH18" s="61">
        <v>0</v>
      </c>
      <c r="FHI18" s="61">
        <v>0</v>
      </c>
      <c r="FHJ18" s="61">
        <v>0</v>
      </c>
      <c r="FHK18" s="61">
        <v>0</v>
      </c>
      <c r="FHL18" s="61">
        <v>16</v>
      </c>
      <c r="FHM18" s="61">
        <v>0</v>
      </c>
      <c r="FHN18" s="61">
        <v>0</v>
      </c>
      <c r="FHO18" s="61">
        <v>10</v>
      </c>
      <c r="FHP18" s="61">
        <v>0</v>
      </c>
      <c r="FHQ18" s="61">
        <v>16</v>
      </c>
      <c r="FHR18" s="61">
        <v>0</v>
      </c>
      <c r="FHS18" s="61">
        <v>0</v>
      </c>
      <c r="FHT18" s="61">
        <v>10</v>
      </c>
      <c r="FHU18" s="61">
        <v>0</v>
      </c>
      <c r="FHV18" s="61">
        <v>0</v>
      </c>
      <c r="FHW18" s="61">
        <v>0</v>
      </c>
      <c r="FHX18" s="61">
        <v>18</v>
      </c>
      <c r="FHY18" s="61">
        <v>12</v>
      </c>
      <c r="FHZ18" s="61">
        <v>35</v>
      </c>
      <c r="FIA18" s="61">
        <v>0</v>
      </c>
      <c r="FIB18" s="61">
        <v>0</v>
      </c>
      <c r="FIC18" s="61">
        <v>18</v>
      </c>
      <c r="FID18" s="61">
        <v>12</v>
      </c>
      <c r="FIE18" s="61">
        <v>35</v>
      </c>
      <c r="FIF18" s="61">
        <v>0</v>
      </c>
      <c r="FIG18" s="61">
        <v>0</v>
      </c>
      <c r="FIH18" s="61">
        <v>55</v>
      </c>
      <c r="FII18" s="61">
        <v>45</v>
      </c>
      <c r="FIJ18" s="61">
        <v>100</v>
      </c>
      <c r="FIK18" s="61">
        <v>0</v>
      </c>
      <c r="FIL18" s="61">
        <v>0</v>
      </c>
      <c r="FIM18" s="61">
        <v>15</v>
      </c>
      <c r="FIN18" s="61">
        <v>0</v>
      </c>
      <c r="FIO18" s="61">
        <v>250</v>
      </c>
      <c r="FIP18" s="61">
        <v>0</v>
      </c>
      <c r="FIQ18" s="61">
        <v>0</v>
      </c>
      <c r="FIR18" s="61">
        <v>80</v>
      </c>
      <c r="FIS18" s="61">
        <v>20</v>
      </c>
      <c r="FIT18" s="61">
        <v>100</v>
      </c>
      <c r="FIU18" s="61">
        <v>-25</v>
      </c>
      <c r="FIV18" s="61">
        <v>0</v>
      </c>
      <c r="FIW18" s="61">
        <v>60</v>
      </c>
      <c r="FIX18" s="61">
        <v>100</v>
      </c>
      <c r="FIY18" s="61">
        <v>-25</v>
      </c>
      <c r="FIZ18" s="61">
        <v>3600</v>
      </c>
      <c r="FJA18" s="61">
        <v>2</v>
      </c>
      <c r="FJB18" s="61">
        <v>0</v>
      </c>
      <c r="FJC18" s="61">
        <v>10</v>
      </c>
      <c r="FJD18" s="61">
        <v>0</v>
      </c>
      <c r="FJE18" s="61">
        <v>0</v>
      </c>
      <c r="FJF18" s="61">
        <v>9</v>
      </c>
      <c r="FJG18" s="61">
        <v>16</v>
      </c>
      <c r="FJH18" s="61">
        <v>0</v>
      </c>
      <c r="FJI18" s="61">
        <v>0</v>
      </c>
      <c r="FJJ18" s="61">
        <v>4</v>
      </c>
      <c r="FJK18" s="61">
        <v>10</v>
      </c>
      <c r="FJL18" s="61">
        <v>0</v>
      </c>
      <c r="FJM18" s="61">
        <v>0</v>
      </c>
      <c r="FJN18" s="61">
        <v>0</v>
      </c>
      <c r="FJO18" s="61">
        <v>0</v>
      </c>
      <c r="FJP18" s="61">
        <v>50</v>
      </c>
      <c r="FJQ18" s="61">
        <v>100</v>
      </c>
      <c r="FJR18" s="61">
        <v>0</v>
      </c>
      <c r="FJS18" s="61">
        <v>9.5</v>
      </c>
      <c r="FJT18" s="61">
        <v>10</v>
      </c>
      <c r="FJU18" s="61">
        <v>0.3</v>
      </c>
      <c r="FJV18" s="61">
        <v>0</v>
      </c>
      <c r="FJW18" s="61">
        <v>10</v>
      </c>
      <c r="FJX18" s="61">
        <v>0</v>
      </c>
      <c r="FJY18" s="61">
        <v>0</v>
      </c>
      <c r="FJZ18" s="61">
        <v>500</v>
      </c>
      <c r="FKA18" s="61">
        <v>0</v>
      </c>
      <c r="FKB18" s="61">
        <v>10</v>
      </c>
      <c r="FKC18" s="61">
        <v>0</v>
      </c>
      <c r="FKD18" s="61">
        <v>150</v>
      </c>
      <c r="FKE18" s="61">
        <v>-50</v>
      </c>
      <c r="FKF18" s="61">
        <v>1000</v>
      </c>
      <c r="FKG18" s="61">
        <v>0</v>
      </c>
      <c r="FKH18" s="61">
        <v>1</v>
      </c>
      <c r="FKI18" s="61">
        <v>0</v>
      </c>
      <c r="FKJ18" s="61">
        <v>0</v>
      </c>
      <c r="FKK18" s="61">
        <v>0</v>
      </c>
      <c r="FKL18" s="61">
        <v>0</v>
      </c>
      <c r="FKM18" s="61">
        <v>1</v>
      </c>
      <c r="FKN18" s="61">
        <v>0</v>
      </c>
      <c r="FKO18" s="61">
        <v>10</v>
      </c>
      <c r="FKP18" s="61">
        <v>0</v>
      </c>
      <c r="FKQ18" s="61">
        <v>0</v>
      </c>
      <c r="FKR18" s="61">
        <v>1</v>
      </c>
      <c r="FKS18" s="61">
        <v>90</v>
      </c>
      <c r="FKT18" s="61">
        <v>0</v>
      </c>
      <c r="FKU18" s="61">
        <v>16</v>
      </c>
      <c r="FKV18" s="61">
        <v>0</v>
      </c>
      <c r="FKW18" s="61">
        <v>0</v>
      </c>
      <c r="FKX18" s="61">
        <v>0</v>
      </c>
      <c r="FKY18" s="61">
        <v>0</v>
      </c>
      <c r="FKZ18" s="61">
        <v>16</v>
      </c>
      <c r="FLA18" s="61">
        <v>0</v>
      </c>
      <c r="FLB18" s="61">
        <v>0</v>
      </c>
      <c r="FLC18" s="61">
        <v>16</v>
      </c>
      <c r="FLD18" s="61">
        <v>0</v>
      </c>
      <c r="FLE18" s="61">
        <v>0</v>
      </c>
      <c r="FLF18" s="61">
        <v>0</v>
      </c>
      <c r="FLG18" s="61">
        <v>0</v>
      </c>
      <c r="FLH18" s="61">
        <v>0</v>
      </c>
      <c r="FLI18" s="61">
        <v>0</v>
      </c>
      <c r="FLJ18" s="61">
        <v>0</v>
      </c>
      <c r="FLK18" s="61">
        <v>2</v>
      </c>
      <c r="FLL18" s="61">
        <v>120</v>
      </c>
      <c r="FLM18" s="61">
        <v>0</v>
      </c>
      <c r="FLN18" s="61">
        <v>2</v>
      </c>
      <c r="FLO18" s="61">
        <v>120</v>
      </c>
      <c r="FLP18" s="61">
        <v>0</v>
      </c>
      <c r="FLQ18" s="61">
        <v>2</v>
      </c>
      <c r="FLR18" s="61">
        <v>120</v>
      </c>
      <c r="FLS18" s="61">
        <v>0</v>
      </c>
      <c r="FLT18" s="61">
        <v>2</v>
      </c>
      <c r="FLU18" s="61">
        <v>120</v>
      </c>
      <c r="FLV18" s="61">
        <v>1</v>
      </c>
      <c r="FLW18" s="61">
        <v>100</v>
      </c>
      <c r="FMG18" s="61">
        <v>18</v>
      </c>
      <c r="FMH18" s="61">
        <v>18</v>
      </c>
      <c r="FMI18" s="61">
        <v>18</v>
      </c>
      <c r="FMJ18" s="61">
        <v>18</v>
      </c>
      <c r="FMP18" s="61">
        <v>4</v>
      </c>
      <c r="FMQ18" s="61">
        <v>4</v>
      </c>
      <c r="FMR18" s="61">
        <v>20</v>
      </c>
      <c r="FMS18" s="61">
        <v>7.5</v>
      </c>
      <c r="FMT18" s="61">
        <v>22.5</v>
      </c>
      <c r="FMV18" s="61">
        <v>1</v>
      </c>
      <c r="FMW18" s="61">
        <v>12</v>
      </c>
      <c r="FMX18" s="61">
        <v>30</v>
      </c>
      <c r="FMY18" s="61">
        <v>7</v>
      </c>
      <c r="FMZ18" s="61">
        <v>48</v>
      </c>
      <c r="FNA18" s="61">
        <v>650</v>
      </c>
      <c r="FNB18" s="61">
        <v>950</v>
      </c>
      <c r="FNC18" s="61">
        <v>4000</v>
      </c>
      <c r="FND18" s="61">
        <v>30</v>
      </c>
      <c r="FNE18" s="61">
        <v>6</v>
      </c>
      <c r="FNG18" s="61">
        <v>3</v>
      </c>
      <c r="FNH18" s="61">
        <v>42</v>
      </c>
      <c r="FNJ18" s="61">
        <v>924</v>
      </c>
      <c r="FNV18" s="61">
        <v>1</v>
      </c>
      <c r="FNW18" s="61">
        <v>250</v>
      </c>
      <c r="FNX18" s="61">
        <v>40</v>
      </c>
      <c r="FNY18" s="61">
        <v>80</v>
      </c>
      <c r="FNZ18" s="61">
        <v>3</v>
      </c>
      <c r="FOA18" s="61">
        <v>15</v>
      </c>
      <c r="FOB18" s="61">
        <v>1800</v>
      </c>
      <c r="FOC18" s="61">
        <v>50</v>
      </c>
      <c r="FOD18" s="61">
        <v>300</v>
      </c>
      <c r="FOI18" s="61">
        <v>1800</v>
      </c>
      <c r="FOJ18" s="61">
        <v>1800</v>
      </c>
      <c r="FOK18" s="61">
        <v>0</v>
      </c>
      <c r="FOL18" s="61">
        <v>50</v>
      </c>
      <c r="FOM18" s="61">
        <v>50</v>
      </c>
      <c r="FOS18" s="61">
        <v>1</v>
      </c>
      <c r="FOT18" s="61">
        <v>0</v>
      </c>
      <c r="FOU18" s="61">
        <v>990</v>
      </c>
      <c r="FOV18" s="61">
        <v>-950</v>
      </c>
      <c r="FOW18" s="61">
        <v>-650</v>
      </c>
      <c r="FOY18" s="61">
        <v>1000</v>
      </c>
      <c r="FOZ18" s="61">
        <v>10</v>
      </c>
      <c r="FPK18" s="61">
        <v>1</v>
      </c>
      <c r="FPL18" s="61">
        <v>1</v>
      </c>
      <c r="FPM18" s="61">
        <v>1</v>
      </c>
      <c r="FPN18" s="61">
        <v>1</v>
      </c>
      <c r="FPO18" s="61">
        <v>-5</v>
      </c>
      <c r="FPP18" s="61">
        <v>-2</v>
      </c>
      <c r="FPQ18" s="61">
        <v>2</v>
      </c>
      <c r="FPR18" s="61">
        <v>2</v>
      </c>
      <c r="FPS18" s="61">
        <v>95</v>
      </c>
      <c r="FPT18" s="61">
        <v>100</v>
      </c>
      <c r="FPU18" s="61">
        <v>10</v>
      </c>
      <c r="FPV18" s="61">
        <v>30</v>
      </c>
      <c r="FPW18" s="61">
        <v>0</v>
      </c>
      <c r="FPX18" s="61">
        <v>0</v>
      </c>
      <c r="FPY18" s="61">
        <v>10</v>
      </c>
      <c r="FPZ18" s="61">
        <v>10000</v>
      </c>
      <c r="FQA18" s="61">
        <v>1400</v>
      </c>
      <c r="FQB18" s="61">
        <v>100</v>
      </c>
      <c r="FQC18" s="61">
        <v>20</v>
      </c>
      <c r="FQD18" s="61">
        <v>0</v>
      </c>
      <c r="FQE18" s="61">
        <v>100</v>
      </c>
      <c r="FQF18" s="61">
        <v>0</v>
      </c>
      <c r="FQG18" s="61">
        <v>0</v>
      </c>
      <c r="FQH18" s="61">
        <v>20</v>
      </c>
      <c r="FQI18" s="61">
        <v>4000</v>
      </c>
      <c r="FQJ18" s="61">
        <v>4000</v>
      </c>
      <c r="FQL18" s="61">
        <v>850</v>
      </c>
      <c r="FQM18" s="61">
        <v>30</v>
      </c>
      <c r="FQN18" s="61">
        <v>0</v>
      </c>
      <c r="FQO18" s="61">
        <v>400</v>
      </c>
      <c r="FQP18" s="61">
        <v>-1</v>
      </c>
      <c r="FQQ18" s="61">
        <v>4</v>
      </c>
      <c r="FQR18" s="61">
        <v>3</v>
      </c>
      <c r="FQS18" s="61">
        <v>10</v>
      </c>
      <c r="FQT18" s="61">
        <v>60</v>
      </c>
      <c r="FQU18" s="61">
        <v>120</v>
      </c>
      <c r="FQV18" s="61">
        <v>2</v>
      </c>
      <c r="FQW18" s="61">
        <v>2</v>
      </c>
      <c r="FQX18" s="61">
        <v>2</v>
      </c>
      <c r="FQY18" s="61">
        <v>2</v>
      </c>
      <c r="FQZ18" s="61">
        <v>-5</v>
      </c>
      <c r="FRA18" s="61">
        <v>-5</v>
      </c>
      <c r="FRB18" s="61">
        <v>-5</v>
      </c>
      <c r="FRC18" s="61">
        <v>-5</v>
      </c>
      <c r="FRD18" s="61">
        <v>13</v>
      </c>
      <c r="FRE18" s="61">
        <v>13</v>
      </c>
      <c r="FRF18" s="61">
        <v>13</v>
      </c>
      <c r="FRG18" s="61">
        <v>13</v>
      </c>
      <c r="FRH18" s="61">
        <v>4.5</v>
      </c>
      <c r="FRJ18" s="61">
        <v>45</v>
      </c>
      <c r="FRK18" s="61">
        <v>270</v>
      </c>
      <c r="FRL18" s="61">
        <v>70</v>
      </c>
      <c r="FRM18" s="61">
        <v>-144</v>
      </c>
      <c r="FRN18" s="61">
        <v>0</v>
      </c>
      <c r="FRO18" s="61">
        <v>80</v>
      </c>
      <c r="FRP18" s="61">
        <v>350</v>
      </c>
      <c r="FSO18" s="61">
        <v>0</v>
      </c>
      <c r="FSP18" s="61">
        <v>4</v>
      </c>
      <c r="FSQ18" s="61">
        <v>500</v>
      </c>
      <c r="FSR18" s="61">
        <v>30</v>
      </c>
      <c r="FST18" s="61">
        <v>2000</v>
      </c>
      <c r="FTB18" s="61">
        <v>1.2</v>
      </c>
      <c r="FTD18" s="61">
        <v>50</v>
      </c>
      <c r="FTE18" s="61">
        <v>0</v>
      </c>
      <c r="FTG18" s="61">
        <v>100</v>
      </c>
      <c r="FTH18" s="61">
        <v>100</v>
      </c>
      <c r="FTJ18" s="61">
        <v>100</v>
      </c>
      <c r="FTK18" s="61">
        <v>50</v>
      </c>
      <c r="FTL18" s="61">
        <v>10</v>
      </c>
      <c r="FTM18" s="61">
        <v>25</v>
      </c>
      <c r="FTN18" s="61">
        <v>2500</v>
      </c>
      <c r="FTO18" s="61">
        <v>1</v>
      </c>
      <c r="FTR18" s="61">
        <v>0</v>
      </c>
      <c r="FTS18" s="61">
        <v>380</v>
      </c>
      <c r="FTT18" s="61">
        <v>1</v>
      </c>
      <c r="FTU18" s="61">
        <v>-30</v>
      </c>
      <c r="FTV18" s="61">
        <v>-9</v>
      </c>
      <c r="FTW18" s="61">
        <v>4500</v>
      </c>
      <c r="FTX18" s="61">
        <v>2250</v>
      </c>
      <c r="FTY18" s="61">
        <v>10</v>
      </c>
      <c r="FTZ18" s="61">
        <v>4500</v>
      </c>
      <c r="FUA18" s="61">
        <v>2250</v>
      </c>
      <c r="FUB18" s="61">
        <v>60</v>
      </c>
      <c r="FUC18" s="61">
        <v>0</v>
      </c>
      <c r="FUD18" s="61">
        <v>0</v>
      </c>
      <c r="FUK18" s="61">
        <v>0</v>
      </c>
      <c r="FUL18" s="61">
        <v>0.39062000000000002</v>
      </c>
      <c r="FUN18" s="61">
        <v>5.8590000000000003E-2</v>
      </c>
      <c r="FUO18" s="61">
        <v>2.5</v>
      </c>
      <c r="FUP18" s="61">
        <v>1.1000000000000001</v>
      </c>
      <c r="FUV18" s="61">
        <v>4499</v>
      </c>
      <c r="FUW18" s="61">
        <v>2249</v>
      </c>
      <c r="FUX18" s="61">
        <v>5877</v>
      </c>
      <c r="FUY18" s="61">
        <v>3000</v>
      </c>
      <c r="FUZ18" s="61">
        <v>1499</v>
      </c>
      <c r="FVA18" s="61">
        <v>1498</v>
      </c>
      <c r="FVC18" s="61">
        <v>50.9</v>
      </c>
      <c r="FVD18" s="61">
        <v>49.1</v>
      </c>
      <c r="FVF18" s="61">
        <v>660</v>
      </c>
      <c r="FVN18" s="61">
        <v>0</v>
      </c>
      <c r="FVO18" s="61">
        <v>0.39062000000000002</v>
      </c>
      <c r="FVQ18" s="61">
        <v>5.8590000000000003E-2</v>
      </c>
      <c r="FVR18" s="61">
        <v>2.5</v>
      </c>
      <c r="FVS18" s="61">
        <v>1.1000000000000001</v>
      </c>
      <c r="FVY18" s="61">
        <v>4750</v>
      </c>
      <c r="FVZ18" s="61">
        <v>2000</v>
      </c>
      <c r="FWA18" s="61">
        <v>4919</v>
      </c>
      <c r="FWB18" s="61">
        <v>2158</v>
      </c>
      <c r="FWC18" s="61">
        <v>1500</v>
      </c>
      <c r="FWD18" s="61">
        <v>1500</v>
      </c>
      <c r="FWF18" s="61">
        <v>50</v>
      </c>
      <c r="FWG18" s="61">
        <v>50</v>
      </c>
      <c r="FWI18" s="61">
        <v>660</v>
      </c>
      <c r="FWQ18" s="61">
        <v>0</v>
      </c>
      <c r="FWR18" s="61">
        <v>0.39062000000000002</v>
      </c>
      <c r="FWT18" s="61">
        <v>5.8590000000000003E-2</v>
      </c>
      <c r="FWU18" s="61">
        <v>2.5</v>
      </c>
      <c r="FWV18" s="61">
        <v>1.1000000000000001</v>
      </c>
      <c r="FXB18" s="61">
        <v>4750</v>
      </c>
      <c r="FXC18" s="61">
        <v>2000</v>
      </c>
      <c r="FXD18" s="61">
        <v>4919</v>
      </c>
      <c r="FXE18" s="61">
        <v>2158</v>
      </c>
      <c r="FXF18" s="61">
        <v>1500</v>
      </c>
      <c r="FXG18" s="61">
        <v>1500</v>
      </c>
      <c r="FXI18" s="61">
        <v>50</v>
      </c>
      <c r="FXJ18" s="61">
        <v>50</v>
      </c>
      <c r="FXL18" s="61">
        <v>660</v>
      </c>
      <c r="FXT18" s="61">
        <v>0</v>
      </c>
      <c r="FXU18" s="61">
        <v>0.39062000000000002</v>
      </c>
      <c r="FXW18" s="61">
        <v>5.8590000000000003E-2</v>
      </c>
      <c r="FXX18" s="61">
        <v>2.5</v>
      </c>
      <c r="FXY18" s="61">
        <v>1.1000000000000001</v>
      </c>
      <c r="FYE18" s="61">
        <v>4750</v>
      </c>
      <c r="FYF18" s="61">
        <v>2000</v>
      </c>
      <c r="FYG18" s="61">
        <v>4919</v>
      </c>
      <c r="FYH18" s="61">
        <v>2158</v>
      </c>
      <c r="FYI18" s="61">
        <v>1500</v>
      </c>
      <c r="FYJ18" s="61">
        <v>1500</v>
      </c>
      <c r="FYL18" s="61">
        <v>50</v>
      </c>
      <c r="FYM18" s="61">
        <v>50</v>
      </c>
      <c r="FYO18" s="61">
        <v>660</v>
      </c>
      <c r="FYQ18" s="61">
        <v>0</v>
      </c>
      <c r="FYR18" s="61">
        <v>1000</v>
      </c>
      <c r="FYS18" s="61">
        <v>300</v>
      </c>
      <c r="FYT18" s="61">
        <v>48</v>
      </c>
      <c r="FYU18" s="61">
        <v>-1.6</v>
      </c>
      <c r="FYV18" s="61">
        <v>-4</v>
      </c>
      <c r="FYW18" s="61">
        <v>100</v>
      </c>
      <c r="FYX18" s="61">
        <v>10</v>
      </c>
      <c r="FYY18" s="61">
        <v>0</v>
      </c>
      <c r="FYZ18" s="61">
        <v>1</v>
      </c>
      <c r="FZA18" s="61">
        <v>10</v>
      </c>
      <c r="FZB18" s="61">
        <v>0</v>
      </c>
      <c r="FZI18" s="61">
        <v>100</v>
      </c>
      <c r="FZJ18" s="61">
        <v>50</v>
      </c>
      <c r="FZK18" s="61">
        <v>100</v>
      </c>
      <c r="FZL18" s="61">
        <v>12000</v>
      </c>
      <c r="FZM18" s="61">
        <v>100</v>
      </c>
      <c r="FZN18" s="61">
        <v>-100</v>
      </c>
      <c r="FZO18" s="61">
        <v>0</v>
      </c>
      <c r="FZP18" s="61">
        <v>0</v>
      </c>
      <c r="FZQ18" s="61">
        <v>-25</v>
      </c>
      <c r="FZS18" s="61">
        <v>0</v>
      </c>
      <c r="FZT18" s="61">
        <v>1</v>
      </c>
      <c r="FZU18" s="61">
        <v>1</v>
      </c>
      <c r="FZV18" s="61">
        <v>0</v>
      </c>
      <c r="FZW18" s="61">
        <v>0</v>
      </c>
      <c r="FZX18" s="61">
        <v>1</v>
      </c>
      <c r="FZY18" s="61">
        <v>0</v>
      </c>
      <c r="FZZ18" s="61">
        <v>0</v>
      </c>
      <c r="GAA18" s="61">
        <v>10</v>
      </c>
      <c r="GAB18" s="61">
        <v>0</v>
      </c>
      <c r="GAC18" s="61">
        <v>0.5</v>
      </c>
      <c r="GAD18" s="61">
        <v>0</v>
      </c>
      <c r="GAE18" s="61">
        <v>0</v>
      </c>
      <c r="GAF18" s="61">
        <v>60000</v>
      </c>
      <c r="GAG18" s="61">
        <v>0</v>
      </c>
      <c r="GAH18" s="61">
        <v>60000</v>
      </c>
      <c r="GAI18" s="61">
        <v>0</v>
      </c>
      <c r="GAK18" s="61">
        <v>5</v>
      </c>
      <c r="GAL18" s="61">
        <v>0</v>
      </c>
      <c r="GAM18" s="61">
        <v>1</v>
      </c>
      <c r="GAN18" s="61">
        <v>1</v>
      </c>
      <c r="GAR18" s="61">
        <v>80</v>
      </c>
      <c r="GAT18" s="61">
        <v>48</v>
      </c>
      <c r="GBI18" s="61">
        <v>48</v>
      </c>
      <c r="GBJ18" s="61">
        <v>53</v>
      </c>
      <c r="GBK18" s="61">
        <v>53</v>
      </c>
      <c r="GBL18" s="61">
        <v>53</v>
      </c>
      <c r="GBW18" s="61">
        <v>0</v>
      </c>
      <c r="GBX18" s="61">
        <v>0</v>
      </c>
      <c r="GBY18" s="61">
        <v>1</v>
      </c>
      <c r="GBZ18" s="61">
        <v>3</v>
      </c>
      <c r="GCA18" s="61">
        <v>55</v>
      </c>
      <c r="GCB18" s="61">
        <v>57</v>
      </c>
      <c r="GCC18" s="61">
        <v>2</v>
      </c>
      <c r="GCD18" s="61">
        <v>2</v>
      </c>
      <c r="GCE18" s="61">
        <v>62</v>
      </c>
      <c r="GCG18" s="61">
        <v>46</v>
      </c>
      <c r="GCW18" s="61">
        <v>20</v>
      </c>
      <c r="GCX18" s="61">
        <v>30</v>
      </c>
      <c r="GCY18" s="61">
        <v>1</v>
      </c>
      <c r="GDD18" s="61">
        <v>110</v>
      </c>
      <c r="GDE18" s="61">
        <v>0.2</v>
      </c>
      <c r="GDH18" s="61">
        <v>100</v>
      </c>
      <c r="GDI18" s="61">
        <v>0.2</v>
      </c>
      <c r="GDK18" s="61">
        <v>350</v>
      </c>
      <c r="GDL18" s="61">
        <v>100.9</v>
      </c>
      <c r="GDM18" s="61">
        <v>100</v>
      </c>
      <c r="GDN18" s="61">
        <v>100</v>
      </c>
      <c r="GDW18" s="61">
        <v>-1250</v>
      </c>
      <c r="GDX18" s="61">
        <v>5000</v>
      </c>
      <c r="GDZ18" s="61">
        <v>0.2</v>
      </c>
      <c r="GEA18" s="61">
        <v>100</v>
      </c>
      <c r="GEB18" s="61">
        <v>200</v>
      </c>
      <c r="GEX18" s="61">
        <v>20</v>
      </c>
      <c r="GEY18" s="61">
        <v>30</v>
      </c>
      <c r="GEZ18" s="61">
        <v>1</v>
      </c>
      <c r="GFE18" s="61">
        <v>110</v>
      </c>
      <c r="GFF18" s="61">
        <v>0.2</v>
      </c>
      <c r="GFI18" s="61">
        <v>100</v>
      </c>
      <c r="GFJ18" s="61">
        <v>0.2</v>
      </c>
      <c r="GFL18" s="61">
        <v>100</v>
      </c>
      <c r="GFN18" s="61">
        <v>100</v>
      </c>
      <c r="GFO18" s="61">
        <v>100</v>
      </c>
      <c r="GGA18" s="61">
        <v>0.2</v>
      </c>
      <c r="GGB18" s="61">
        <v>100</v>
      </c>
      <c r="GGC18" s="61">
        <v>200</v>
      </c>
      <c r="GHU18" s="61">
        <v>0</v>
      </c>
      <c r="GHV18" s="61">
        <v>0.1</v>
      </c>
      <c r="GHW18" s="61">
        <v>0.3</v>
      </c>
      <c r="GHX18" s="61">
        <v>0.02</v>
      </c>
      <c r="GHY18" s="61">
        <v>100</v>
      </c>
      <c r="GHZ18" s="61">
        <v>40</v>
      </c>
      <c r="GIA18" s="61">
        <v>0</v>
      </c>
      <c r="GIB18" s="61">
        <v>1</v>
      </c>
      <c r="GIC18" s="61">
        <v>2.5</v>
      </c>
      <c r="GID18" s="61">
        <v>0</v>
      </c>
      <c r="GIE18" s="61">
        <v>100</v>
      </c>
      <c r="GIF18" s="61">
        <v>0</v>
      </c>
      <c r="GIG18" s="61">
        <v>1</v>
      </c>
      <c r="GIH18" s="61">
        <v>1</v>
      </c>
      <c r="GII18" s="61">
        <v>1</v>
      </c>
      <c r="GIJ18" s="61">
        <v>1</v>
      </c>
      <c r="GIK18" s="61">
        <v>0</v>
      </c>
      <c r="GIL18" s="61">
        <v>0</v>
      </c>
      <c r="GIM18" s="61">
        <v>70</v>
      </c>
      <c r="GIN18" s="61">
        <v>60</v>
      </c>
      <c r="GIO18" s="61">
        <v>69</v>
      </c>
      <c r="GIP18" s="61">
        <v>5</v>
      </c>
      <c r="GIQ18" s="61">
        <v>100</v>
      </c>
      <c r="GIR18" s="61">
        <v>0</v>
      </c>
      <c r="GIS18" s="61">
        <v>0</v>
      </c>
      <c r="GIT18" s="61">
        <v>0.1</v>
      </c>
      <c r="GIU18" s="61">
        <v>1</v>
      </c>
      <c r="GIV18" s="61">
        <v>0.01</v>
      </c>
      <c r="GIW18" s="61">
        <v>100</v>
      </c>
      <c r="GIX18" s="61">
        <v>40</v>
      </c>
      <c r="GIY18" s="61">
        <v>0</v>
      </c>
      <c r="GIZ18" s="61">
        <v>1</v>
      </c>
      <c r="GJA18" s="61">
        <v>4.5999999999999996</v>
      </c>
      <c r="GJB18" s="61">
        <v>0</v>
      </c>
      <c r="GJC18" s="61">
        <v>99</v>
      </c>
      <c r="GJD18" s="61">
        <v>1</v>
      </c>
      <c r="GJE18" s="61">
        <v>1</v>
      </c>
      <c r="GJF18" s="61">
        <v>1</v>
      </c>
      <c r="GJG18" s="61">
        <v>1</v>
      </c>
      <c r="GJH18" s="61">
        <v>1</v>
      </c>
      <c r="GJI18" s="61">
        <v>0</v>
      </c>
      <c r="GJJ18" s="61">
        <v>0</v>
      </c>
      <c r="GJK18" s="61">
        <v>90</v>
      </c>
      <c r="GJL18" s="61">
        <v>60</v>
      </c>
      <c r="GJM18" s="61">
        <v>70</v>
      </c>
      <c r="GJN18" s="61">
        <v>0</v>
      </c>
      <c r="GJO18" s="61">
        <v>100</v>
      </c>
      <c r="GJP18" s="61">
        <v>0</v>
      </c>
      <c r="GJQ18" s="61">
        <v>0</v>
      </c>
      <c r="GJR18" s="61">
        <v>0.2</v>
      </c>
      <c r="GJS18" s="61">
        <v>100</v>
      </c>
      <c r="GJT18" s="61">
        <v>100</v>
      </c>
      <c r="GJU18" s="61">
        <v>100</v>
      </c>
      <c r="GJV18" s="61">
        <v>205</v>
      </c>
      <c r="GJW18" s="61">
        <v>0</v>
      </c>
      <c r="GJX18" s="61">
        <v>1</v>
      </c>
      <c r="GJY18" s="61">
        <v>1</v>
      </c>
      <c r="GJZ18" s="61">
        <v>1</v>
      </c>
      <c r="GKA18" s="61">
        <v>1</v>
      </c>
      <c r="GKB18" s="61">
        <v>1</v>
      </c>
      <c r="GKC18" s="61">
        <v>1</v>
      </c>
      <c r="GKD18" s="61">
        <v>0</v>
      </c>
      <c r="GKE18" s="61">
        <v>0</v>
      </c>
      <c r="GKF18" s="61">
        <v>40</v>
      </c>
      <c r="GKG18" s="61">
        <v>20</v>
      </c>
      <c r="GKH18" s="61">
        <v>28</v>
      </c>
      <c r="GKI18" s="61">
        <v>0</v>
      </c>
      <c r="GKJ18" s="61">
        <v>100</v>
      </c>
      <c r="GKK18" s="61">
        <v>0</v>
      </c>
      <c r="GKL18" s="61">
        <v>0.15</v>
      </c>
      <c r="GKM18" s="61">
        <v>1E-3</v>
      </c>
      <c r="GKN18" s="61">
        <v>1</v>
      </c>
      <c r="GKO18" s="61">
        <v>1</v>
      </c>
      <c r="GKP18" s="61">
        <v>10</v>
      </c>
      <c r="GKQ18" s="61">
        <v>0.5</v>
      </c>
      <c r="GKR18" s="61">
        <v>0</v>
      </c>
      <c r="GKS18" s="61">
        <v>1</v>
      </c>
      <c r="GKT18" s="61">
        <v>0.45</v>
      </c>
      <c r="GKU18" s="61">
        <v>1</v>
      </c>
      <c r="GKV18" s="61">
        <v>1</v>
      </c>
      <c r="GKW18" s="61">
        <v>1</v>
      </c>
      <c r="GKX18" s="61">
        <v>1</v>
      </c>
      <c r="GKY18" s="61">
        <v>0</v>
      </c>
      <c r="GKZ18" s="61">
        <v>0</v>
      </c>
      <c r="GLA18" s="61">
        <v>1.1000000000000001</v>
      </c>
      <c r="GLB18" s="61">
        <v>0.7</v>
      </c>
      <c r="GLC18" s="61">
        <v>1</v>
      </c>
      <c r="GLD18" s="61">
        <v>50</v>
      </c>
      <c r="GLE18" s="61">
        <v>100</v>
      </c>
      <c r="GLF18" s="61">
        <v>0</v>
      </c>
      <c r="GLG18" s="61">
        <v>0</v>
      </c>
      <c r="GLH18" s="61">
        <v>0.1</v>
      </c>
      <c r="GLI18" s="61">
        <v>0.03</v>
      </c>
      <c r="GLJ18" s="61">
        <v>0.02</v>
      </c>
      <c r="GLK18" s="61">
        <v>100</v>
      </c>
      <c r="GLL18" s="61">
        <v>40</v>
      </c>
      <c r="GLM18" s="61">
        <v>0</v>
      </c>
      <c r="GLN18" s="61">
        <v>1</v>
      </c>
      <c r="GLO18" s="61">
        <v>3</v>
      </c>
      <c r="GLP18" s="61">
        <v>1</v>
      </c>
      <c r="GLQ18" s="61">
        <v>1</v>
      </c>
      <c r="GLR18" s="61">
        <v>1</v>
      </c>
      <c r="GLS18" s="61">
        <v>1</v>
      </c>
      <c r="GLT18" s="61">
        <v>0</v>
      </c>
      <c r="GLU18" s="61">
        <v>0</v>
      </c>
      <c r="GLV18" s="61">
        <v>130</v>
      </c>
      <c r="GLW18" s="61">
        <v>100</v>
      </c>
      <c r="GLX18" s="61">
        <v>110</v>
      </c>
      <c r="GLY18" s="61">
        <v>0</v>
      </c>
      <c r="GLZ18" s="61">
        <v>100</v>
      </c>
      <c r="GMA18" s="61">
        <v>30</v>
      </c>
      <c r="GMB18" s="61">
        <v>0</v>
      </c>
      <c r="GMC18" s="61">
        <v>0.1</v>
      </c>
      <c r="GMD18" s="61">
        <v>0.5</v>
      </c>
      <c r="GME18" s="61">
        <v>0.5</v>
      </c>
      <c r="GMF18" s="61">
        <v>100</v>
      </c>
      <c r="GMG18" s="61">
        <v>40</v>
      </c>
      <c r="GMH18" s="61">
        <v>0</v>
      </c>
      <c r="GMI18" s="61">
        <v>1</v>
      </c>
      <c r="GMJ18" s="61">
        <v>4</v>
      </c>
      <c r="GMK18" s="61">
        <v>1</v>
      </c>
      <c r="GML18" s="61">
        <v>1</v>
      </c>
      <c r="GMM18" s="61">
        <v>1</v>
      </c>
      <c r="GMN18" s="61">
        <v>1</v>
      </c>
      <c r="GMO18" s="61">
        <v>0</v>
      </c>
      <c r="GMP18" s="61">
        <v>0</v>
      </c>
      <c r="GMQ18" s="61">
        <v>60</v>
      </c>
      <c r="GMR18" s="61">
        <v>45</v>
      </c>
      <c r="GMS18" s="61">
        <v>48</v>
      </c>
      <c r="GMT18" s="61">
        <v>0</v>
      </c>
      <c r="GMU18" s="61">
        <v>100</v>
      </c>
      <c r="GMV18" s="61">
        <v>0</v>
      </c>
      <c r="GMW18" s="61">
        <v>0</v>
      </c>
      <c r="GMX18" s="61">
        <v>1</v>
      </c>
      <c r="GMY18" s="61">
        <v>10</v>
      </c>
      <c r="GMZ18" s="61">
        <v>10</v>
      </c>
      <c r="GNA18" s="61">
        <v>10</v>
      </c>
      <c r="GNB18" s="61">
        <v>205</v>
      </c>
      <c r="GNC18" s="61">
        <v>0</v>
      </c>
      <c r="GND18" s="61">
        <v>0</v>
      </c>
      <c r="GNE18" s="61">
        <v>1</v>
      </c>
      <c r="GNF18" s="61">
        <v>1</v>
      </c>
      <c r="GNG18" s="61">
        <v>1</v>
      </c>
      <c r="GNH18" s="61">
        <v>1</v>
      </c>
      <c r="GNI18" s="61">
        <v>1</v>
      </c>
      <c r="GNJ18" s="61">
        <v>0</v>
      </c>
      <c r="GNK18" s="61">
        <v>0</v>
      </c>
      <c r="GNL18" s="61">
        <v>95</v>
      </c>
      <c r="GNM18" s="61">
        <v>75</v>
      </c>
      <c r="GNN18" s="61">
        <v>75</v>
      </c>
      <c r="GNO18" s="61">
        <v>0</v>
      </c>
      <c r="GNP18" s="61">
        <v>100</v>
      </c>
      <c r="GNQ18" s="61">
        <v>0</v>
      </c>
      <c r="GNR18" s="61">
        <v>0</v>
      </c>
      <c r="GNS18" s="61">
        <v>1</v>
      </c>
      <c r="GNT18" s="61">
        <v>10</v>
      </c>
      <c r="GNU18" s="61">
        <v>10</v>
      </c>
      <c r="GNV18" s="61">
        <v>10</v>
      </c>
      <c r="GNW18" s="61">
        <v>205</v>
      </c>
      <c r="GNX18" s="61">
        <v>0</v>
      </c>
      <c r="GNY18" s="61">
        <v>0</v>
      </c>
      <c r="GNZ18" s="61">
        <v>1</v>
      </c>
      <c r="GOA18" s="61">
        <v>1</v>
      </c>
      <c r="GOB18" s="61">
        <v>1</v>
      </c>
      <c r="GOC18" s="61">
        <v>1</v>
      </c>
      <c r="GOD18" s="61">
        <v>1</v>
      </c>
      <c r="GOE18" s="61">
        <v>0</v>
      </c>
      <c r="GOF18" s="61">
        <v>0</v>
      </c>
      <c r="GOG18" s="61">
        <v>95</v>
      </c>
      <c r="GOH18" s="61">
        <v>75</v>
      </c>
      <c r="GOI18" s="61">
        <v>75</v>
      </c>
      <c r="GOJ18" s="61">
        <v>0</v>
      </c>
      <c r="GOK18" s="61">
        <v>100</v>
      </c>
      <c r="GOL18" s="61">
        <v>0</v>
      </c>
      <c r="GOM18" s="61">
        <v>0</v>
      </c>
      <c r="GON18" s="61">
        <v>0</v>
      </c>
      <c r="GOO18" s="61">
        <v>1</v>
      </c>
      <c r="GOP18" s="61">
        <v>1</v>
      </c>
      <c r="GOQ18" s="61">
        <v>100</v>
      </c>
      <c r="GOR18" s="61">
        <v>0.01</v>
      </c>
      <c r="GOS18" s="61">
        <v>0</v>
      </c>
      <c r="GOT18" s="61">
        <v>1</v>
      </c>
      <c r="GOU18" s="61">
        <v>3</v>
      </c>
      <c r="GOV18" s="61">
        <v>1</v>
      </c>
      <c r="GOW18" s="61">
        <v>1</v>
      </c>
      <c r="GOX18" s="61">
        <v>1</v>
      </c>
      <c r="GOY18" s="61">
        <v>1</v>
      </c>
      <c r="GOZ18" s="61">
        <v>0</v>
      </c>
      <c r="GPA18" s="61">
        <v>0</v>
      </c>
      <c r="GPB18" s="61">
        <v>20</v>
      </c>
      <c r="GPC18" s="61">
        <v>-20</v>
      </c>
      <c r="GPD18" s="61">
        <v>-3</v>
      </c>
      <c r="GPE18" s="61">
        <v>0</v>
      </c>
      <c r="GPF18" s="61">
        <v>100</v>
      </c>
      <c r="GPG18" s="61">
        <v>0</v>
      </c>
      <c r="GPH18" s="61">
        <v>1E-3</v>
      </c>
      <c r="GPI18" s="61">
        <v>0.1</v>
      </c>
      <c r="GPJ18" s="61">
        <v>100</v>
      </c>
      <c r="GPK18" s="61">
        <v>100</v>
      </c>
      <c r="GPL18" s="61">
        <v>100</v>
      </c>
      <c r="GPM18" s="61">
        <v>70</v>
      </c>
      <c r="GPN18" s="61">
        <v>0</v>
      </c>
      <c r="GPO18" s="61">
        <v>1</v>
      </c>
      <c r="GPP18" s="61">
        <v>1</v>
      </c>
      <c r="GPQ18" s="61">
        <v>1</v>
      </c>
      <c r="GPR18" s="61">
        <v>1</v>
      </c>
      <c r="GPS18" s="61">
        <v>1</v>
      </c>
      <c r="GPT18" s="61">
        <v>1</v>
      </c>
      <c r="GPU18" s="61">
        <v>0</v>
      </c>
      <c r="GPV18" s="61">
        <v>0</v>
      </c>
      <c r="GPW18" s="61">
        <v>90</v>
      </c>
      <c r="GPX18" s="61">
        <v>50</v>
      </c>
      <c r="GPY18" s="61">
        <v>50</v>
      </c>
      <c r="GPZ18" s="61">
        <v>20</v>
      </c>
      <c r="GQA18" s="61">
        <v>100</v>
      </c>
      <c r="GQB18" s="61">
        <v>20</v>
      </c>
      <c r="GQC18" s="61">
        <v>0</v>
      </c>
      <c r="GQD18" s="61">
        <v>0.1</v>
      </c>
      <c r="GQE18" s="61">
        <v>100</v>
      </c>
      <c r="GQF18" s="61">
        <v>205</v>
      </c>
      <c r="GQG18" s="61">
        <v>0</v>
      </c>
      <c r="GQH18" s="61">
        <v>1</v>
      </c>
      <c r="GQI18" s="61">
        <v>1</v>
      </c>
      <c r="GQJ18" s="61">
        <v>20</v>
      </c>
      <c r="GQK18" s="61">
        <v>0</v>
      </c>
      <c r="GQL18" s="61">
        <v>1</v>
      </c>
      <c r="GQM18" s="61">
        <v>1</v>
      </c>
      <c r="GQN18" s="61">
        <v>1</v>
      </c>
      <c r="GQO18" s="61">
        <v>1</v>
      </c>
      <c r="GQP18" s="61">
        <v>0</v>
      </c>
      <c r="GQQ18" s="61">
        <v>0</v>
      </c>
      <c r="GQR18" s="61">
        <v>120</v>
      </c>
      <c r="GQS18" s="61">
        <v>0</v>
      </c>
      <c r="GQT18" s="61">
        <v>100</v>
      </c>
      <c r="GQU18" s="61">
        <v>100</v>
      </c>
      <c r="GQV18" s="61">
        <v>28</v>
      </c>
      <c r="GQW18" s="61">
        <v>0</v>
      </c>
      <c r="GQX18" s="61">
        <v>100</v>
      </c>
      <c r="GQY18" s="61">
        <v>0</v>
      </c>
      <c r="GQZ18" s="61">
        <v>0</v>
      </c>
      <c r="GRA18" s="61">
        <v>2</v>
      </c>
      <c r="GRB18" s="61">
        <v>100</v>
      </c>
      <c r="GRC18" s="61">
        <v>100</v>
      </c>
      <c r="GRD18" s="61">
        <v>100</v>
      </c>
      <c r="GRE18" s="61">
        <v>0.05</v>
      </c>
      <c r="GRF18" s="61">
        <v>0</v>
      </c>
      <c r="GRG18" s="61">
        <v>0</v>
      </c>
      <c r="GRH18" s="61">
        <v>1</v>
      </c>
      <c r="GRI18" s="61">
        <v>1</v>
      </c>
      <c r="GRJ18" s="61">
        <v>1</v>
      </c>
      <c r="GRK18" s="61">
        <v>1</v>
      </c>
      <c r="GRL18" s="61">
        <v>1</v>
      </c>
      <c r="GRM18" s="61">
        <v>0</v>
      </c>
      <c r="GRN18" s="61">
        <v>0</v>
      </c>
      <c r="GRO18" s="61">
        <v>780</v>
      </c>
      <c r="GRP18" s="61">
        <v>720</v>
      </c>
      <c r="GRQ18" s="61">
        <v>740</v>
      </c>
      <c r="GRR18" s="61">
        <v>0</v>
      </c>
      <c r="GRS18" s="61">
        <v>100</v>
      </c>
      <c r="GRT18" s="61">
        <v>-100</v>
      </c>
      <c r="GRU18" s="61">
        <v>0</v>
      </c>
      <c r="GRV18" s="61">
        <v>1</v>
      </c>
      <c r="GRW18" s="61">
        <v>320</v>
      </c>
      <c r="GRX18" s="61">
        <v>320</v>
      </c>
      <c r="GRY18" s="61">
        <v>100</v>
      </c>
      <c r="GRZ18" s="61">
        <v>205</v>
      </c>
      <c r="GSA18" s="61">
        <v>0</v>
      </c>
      <c r="GSB18" s="61">
        <v>0</v>
      </c>
      <c r="GSC18" s="61">
        <v>1</v>
      </c>
      <c r="GSD18" s="61">
        <v>1</v>
      </c>
      <c r="GSE18" s="61">
        <v>1</v>
      </c>
      <c r="GSF18" s="61">
        <v>1</v>
      </c>
      <c r="GSG18" s="61">
        <v>1</v>
      </c>
      <c r="GSH18" s="61">
        <v>0</v>
      </c>
      <c r="GSI18" s="61">
        <v>0</v>
      </c>
      <c r="GSJ18" s="61">
        <v>400</v>
      </c>
      <c r="GSK18" s="61">
        <v>0</v>
      </c>
      <c r="GSL18" s="61">
        <v>0</v>
      </c>
      <c r="GSM18" s="61">
        <v>0</v>
      </c>
      <c r="GSN18" s="61">
        <v>100</v>
      </c>
      <c r="GSO18" s="61">
        <v>0</v>
      </c>
      <c r="GSP18" s="61">
        <v>1E-3</v>
      </c>
      <c r="GSQ18" s="61">
        <v>0.1</v>
      </c>
      <c r="GSR18" s="61">
        <v>100</v>
      </c>
      <c r="GSS18" s="61">
        <v>100</v>
      </c>
      <c r="GST18" s="61">
        <v>100</v>
      </c>
      <c r="GSU18" s="61">
        <v>70</v>
      </c>
      <c r="GSV18" s="61">
        <v>0</v>
      </c>
      <c r="GSW18" s="61">
        <v>1</v>
      </c>
      <c r="GSX18" s="61">
        <v>6</v>
      </c>
      <c r="GSY18" s="61">
        <v>1</v>
      </c>
      <c r="GSZ18" s="61">
        <v>1</v>
      </c>
      <c r="GTA18" s="61">
        <v>1</v>
      </c>
      <c r="GTB18" s="61">
        <v>1</v>
      </c>
      <c r="GTC18" s="61">
        <v>0</v>
      </c>
      <c r="GTD18" s="61">
        <v>0</v>
      </c>
      <c r="GTE18" s="61">
        <v>80</v>
      </c>
      <c r="GTF18" s="61">
        <v>30</v>
      </c>
      <c r="GTG18" s="61">
        <v>80</v>
      </c>
      <c r="GTH18" s="61">
        <v>0</v>
      </c>
      <c r="GTI18" s="61">
        <v>100</v>
      </c>
      <c r="GTJ18" s="61">
        <v>0</v>
      </c>
      <c r="GTK18" s="61">
        <v>0</v>
      </c>
      <c r="GTL18" s="61">
        <v>0.2</v>
      </c>
      <c r="GTM18" s="61">
        <v>100</v>
      </c>
      <c r="GTN18" s="61">
        <v>100</v>
      </c>
      <c r="GTO18" s="61">
        <v>100</v>
      </c>
      <c r="GTP18" s="61">
        <v>205</v>
      </c>
      <c r="GTQ18" s="61">
        <v>0</v>
      </c>
      <c r="GTR18" s="61">
        <v>1</v>
      </c>
      <c r="GTS18" s="61">
        <v>1</v>
      </c>
      <c r="GTT18" s="61">
        <v>1</v>
      </c>
      <c r="GTU18" s="61">
        <v>1</v>
      </c>
      <c r="GTV18" s="61">
        <v>1</v>
      </c>
      <c r="GTW18" s="61">
        <v>1</v>
      </c>
      <c r="GTX18" s="61">
        <v>0</v>
      </c>
      <c r="GTY18" s="61">
        <v>0</v>
      </c>
      <c r="GTZ18" s="61">
        <v>40</v>
      </c>
      <c r="GUA18" s="61">
        <v>20</v>
      </c>
      <c r="GUB18" s="61">
        <v>28</v>
      </c>
      <c r="GUC18" s="61">
        <v>0</v>
      </c>
      <c r="GUD18" s="61">
        <v>100</v>
      </c>
      <c r="GUE18" s="61">
        <v>0</v>
      </c>
      <c r="GUF18" s="61">
        <v>0</v>
      </c>
      <c r="GUG18" s="61">
        <v>0.2</v>
      </c>
      <c r="GUH18" s="61">
        <v>100</v>
      </c>
      <c r="GUI18" s="61">
        <v>100</v>
      </c>
      <c r="GUJ18" s="61">
        <v>100</v>
      </c>
      <c r="GUK18" s="61">
        <v>205</v>
      </c>
      <c r="GUL18" s="61">
        <v>0</v>
      </c>
      <c r="GUM18" s="61">
        <v>1</v>
      </c>
      <c r="GUN18" s="61">
        <v>1</v>
      </c>
      <c r="GUO18" s="61">
        <v>1</v>
      </c>
      <c r="GUP18" s="61">
        <v>1</v>
      </c>
      <c r="GUQ18" s="61">
        <v>1</v>
      </c>
      <c r="GUR18" s="61">
        <v>1</v>
      </c>
      <c r="GUS18" s="61">
        <v>0</v>
      </c>
      <c r="GUT18" s="61">
        <v>0</v>
      </c>
      <c r="GUU18" s="61">
        <v>40</v>
      </c>
      <c r="GUV18" s="61">
        <v>20</v>
      </c>
      <c r="GUW18" s="61">
        <v>28</v>
      </c>
      <c r="GUX18" s="61">
        <v>0</v>
      </c>
      <c r="GUY18" s="61">
        <v>100</v>
      </c>
      <c r="GUZ18" s="61">
        <v>0</v>
      </c>
      <c r="GVA18" s="61">
        <v>0</v>
      </c>
      <c r="GVB18" s="61">
        <v>0</v>
      </c>
      <c r="GVC18" s="61">
        <v>50</v>
      </c>
      <c r="GVD18" s="61">
        <v>50</v>
      </c>
      <c r="GVE18" s="61">
        <v>100</v>
      </c>
      <c r="GVF18" s="61">
        <v>205</v>
      </c>
      <c r="GVG18" s="61">
        <v>0</v>
      </c>
      <c r="GVH18" s="61">
        <v>1</v>
      </c>
      <c r="GVI18" s="61">
        <v>1</v>
      </c>
      <c r="GVJ18" s="61">
        <v>1</v>
      </c>
      <c r="GVK18" s="61">
        <v>1</v>
      </c>
      <c r="GVL18" s="61">
        <v>1</v>
      </c>
      <c r="GVM18" s="61">
        <v>1</v>
      </c>
      <c r="GVN18" s="61">
        <v>0</v>
      </c>
      <c r="GVO18" s="61">
        <v>0</v>
      </c>
      <c r="GVP18" s="61">
        <v>100</v>
      </c>
      <c r="GVQ18" s="61">
        <v>0</v>
      </c>
      <c r="GVR18" s="61">
        <v>50</v>
      </c>
      <c r="GVS18" s="61">
        <v>0</v>
      </c>
      <c r="GVT18" s="61">
        <v>100</v>
      </c>
      <c r="GVU18" s="61">
        <v>0</v>
      </c>
      <c r="GVV18" s="61">
        <v>0</v>
      </c>
      <c r="GVW18" s="61">
        <v>0.1</v>
      </c>
      <c r="GVX18" s="61">
        <v>100</v>
      </c>
      <c r="GVY18" s="61">
        <v>100</v>
      </c>
      <c r="GVZ18" s="61">
        <v>100</v>
      </c>
      <c r="GWA18" s="61">
        <v>205</v>
      </c>
      <c r="GWB18" s="61">
        <v>0</v>
      </c>
      <c r="GWC18" s="61">
        <v>0</v>
      </c>
      <c r="GWD18" s="61">
        <v>1</v>
      </c>
      <c r="GWE18" s="61">
        <v>1</v>
      </c>
      <c r="GWF18" s="61">
        <v>1</v>
      </c>
      <c r="GWG18" s="61">
        <v>1</v>
      </c>
      <c r="GWH18" s="61">
        <v>1</v>
      </c>
      <c r="GWI18" s="61">
        <v>0</v>
      </c>
      <c r="GWJ18" s="61">
        <v>0</v>
      </c>
      <c r="GWK18" s="61">
        <v>30</v>
      </c>
      <c r="GWL18" s="61">
        <v>15</v>
      </c>
      <c r="GWM18" s="61">
        <v>25</v>
      </c>
      <c r="GWN18" s="61">
        <v>0</v>
      </c>
      <c r="GWO18" s="61">
        <v>100</v>
      </c>
      <c r="GWP18" s="61">
        <v>0</v>
      </c>
      <c r="GWQ18" s="61">
        <v>0</v>
      </c>
      <c r="GWR18" s="61">
        <v>0.1</v>
      </c>
      <c r="GWS18" s="61">
        <v>100</v>
      </c>
      <c r="GWT18" s="61">
        <v>100</v>
      </c>
      <c r="GWU18" s="61">
        <v>100</v>
      </c>
      <c r="GWV18" s="61">
        <v>205</v>
      </c>
      <c r="GWW18" s="61">
        <v>0</v>
      </c>
      <c r="GWX18" s="61">
        <v>1</v>
      </c>
      <c r="GWY18" s="61">
        <v>1</v>
      </c>
      <c r="GWZ18" s="61">
        <v>1</v>
      </c>
      <c r="GXA18" s="61">
        <v>1</v>
      </c>
      <c r="GXB18" s="61">
        <v>1</v>
      </c>
      <c r="GXC18" s="61">
        <v>1</v>
      </c>
      <c r="GXD18" s="61">
        <v>0</v>
      </c>
      <c r="GXE18" s="61">
        <v>0</v>
      </c>
      <c r="GXF18" s="61">
        <v>99</v>
      </c>
      <c r="GXG18" s="61">
        <v>85</v>
      </c>
      <c r="GXH18" s="61">
        <v>90</v>
      </c>
      <c r="GXI18" s="61">
        <v>0</v>
      </c>
      <c r="GXJ18" s="61">
        <v>100</v>
      </c>
      <c r="GXK18" s="61">
        <v>0</v>
      </c>
      <c r="GZB18" s="61">
        <v>0</v>
      </c>
      <c r="GZC18" s="61">
        <v>0.1</v>
      </c>
      <c r="GZD18" s="61">
        <v>100</v>
      </c>
      <c r="GZE18" s="61">
        <v>50</v>
      </c>
      <c r="GZF18" s="61">
        <v>0</v>
      </c>
      <c r="GZG18" s="61">
        <v>1</v>
      </c>
      <c r="GZH18" s="61">
        <v>2.5</v>
      </c>
      <c r="GZI18" s="61">
        <v>20</v>
      </c>
      <c r="GZJ18" s="61">
        <v>0</v>
      </c>
      <c r="GZK18" s="61">
        <v>1</v>
      </c>
      <c r="GZL18" s="61">
        <v>1</v>
      </c>
      <c r="GZM18" s="61">
        <v>1</v>
      </c>
      <c r="GZN18" s="61">
        <v>1</v>
      </c>
      <c r="GZO18" s="61">
        <v>0</v>
      </c>
      <c r="GZP18" s="61">
        <v>0</v>
      </c>
      <c r="GZQ18" s="61">
        <v>70</v>
      </c>
      <c r="GZR18" s="61">
        <v>60</v>
      </c>
      <c r="GZS18" s="61">
        <v>100</v>
      </c>
      <c r="GZT18" s="61">
        <v>100</v>
      </c>
      <c r="GZU18" s="61">
        <v>65</v>
      </c>
      <c r="GZV18" s="61">
        <v>0</v>
      </c>
      <c r="GZW18" s="61">
        <v>100</v>
      </c>
      <c r="GZX18" s="61">
        <v>0</v>
      </c>
      <c r="GZY18" s="61">
        <v>0</v>
      </c>
      <c r="GZZ18" s="61">
        <v>0.2</v>
      </c>
      <c r="HAA18" s="61">
        <v>100</v>
      </c>
      <c r="HAB18" s="61">
        <v>100</v>
      </c>
      <c r="HAC18" s="61">
        <v>100</v>
      </c>
      <c r="HAD18" s="61">
        <v>205</v>
      </c>
      <c r="HAE18" s="61">
        <v>0</v>
      </c>
      <c r="HAF18" s="61">
        <v>1</v>
      </c>
      <c r="HAG18" s="61">
        <v>1</v>
      </c>
      <c r="HAH18" s="61">
        <v>1</v>
      </c>
      <c r="HAI18" s="61">
        <v>1</v>
      </c>
      <c r="HAJ18" s="61">
        <v>1</v>
      </c>
      <c r="HAK18" s="61">
        <v>1</v>
      </c>
      <c r="HAL18" s="61">
        <v>0</v>
      </c>
      <c r="HAM18" s="61">
        <v>0</v>
      </c>
      <c r="HAN18" s="61">
        <v>40</v>
      </c>
      <c r="HAO18" s="61">
        <v>20</v>
      </c>
      <c r="HAP18" s="61">
        <v>28</v>
      </c>
      <c r="HAQ18" s="61">
        <v>0</v>
      </c>
      <c r="HAR18" s="61">
        <v>100</v>
      </c>
      <c r="HAS18" s="61">
        <v>0</v>
      </c>
      <c r="HAT18" s="61">
        <v>0</v>
      </c>
      <c r="HAU18" s="61">
        <v>0</v>
      </c>
      <c r="HAV18" s="61">
        <v>50</v>
      </c>
      <c r="HAW18" s="61">
        <v>50</v>
      </c>
      <c r="HAX18" s="61">
        <v>100</v>
      </c>
      <c r="HAY18" s="61">
        <v>205</v>
      </c>
      <c r="HAZ18" s="61">
        <v>0</v>
      </c>
      <c r="HBA18" s="61">
        <v>1</v>
      </c>
      <c r="HBB18" s="61">
        <v>1</v>
      </c>
      <c r="HBC18" s="61">
        <v>1</v>
      </c>
      <c r="HBD18" s="61">
        <v>1</v>
      </c>
      <c r="HBE18" s="61">
        <v>1</v>
      </c>
      <c r="HBF18" s="61">
        <v>1</v>
      </c>
      <c r="HBG18" s="61">
        <v>0</v>
      </c>
      <c r="HBH18" s="61">
        <v>0</v>
      </c>
      <c r="HBI18" s="61">
        <v>100</v>
      </c>
      <c r="HBJ18" s="61">
        <v>0</v>
      </c>
      <c r="HBK18" s="61">
        <v>50</v>
      </c>
      <c r="HBL18" s="61">
        <v>0</v>
      </c>
      <c r="HBM18" s="61">
        <v>100</v>
      </c>
      <c r="HBN18" s="61">
        <v>0</v>
      </c>
      <c r="HBO18" s="61">
        <v>0</v>
      </c>
      <c r="HBP18" s="61">
        <v>1000</v>
      </c>
      <c r="HBQ18" s="61">
        <v>-1000</v>
      </c>
      <c r="HBR18" s="61">
        <v>0</v>
      </c>
      <c r="HBS18" s="61">
        <v>0</v>
      </c>
      <c r="HBT18" s="61">
        <v>10</v>
      </c>
      <c r="HBU18" s="61">
        <v>150</v>
      </c>
      <c r="HBV18" s="61">
        <v>150</v>
      </c>
      <c r="HBW18" s="61">
        <v>100</v>
      </c>
      <c r="HBX18" s="61">
        <v>205</v>
      </c>
      <c r="HBY18" s="61">
        <v>0</v>
      </c>
      <c r="HBZ18" s="61">
        <v>48</v>
      </c>
      <c r="HCA18" s="61">
        <v>50</v>
      </c>
      <c r="HCB18" s="61">
        <v>0</v>
      </c>
      <c r="HCC18" s="61">
        <v>3000</v>
      </c>
      <c r="HCD18" s="61">
        <v>6000</v>
      </c>
      <c r="HCE18" s="61">
        <v>3000</v>
      </c>
      <c r="HCF18" s="61">
        <v>6000</v>
      </c>
      <c r="HCG18" s="61">
        <v>6</v>
      </c>
      <c r="HCH18" s="61">
        <v>6</v>
      </c>
      <c r="HCI18" s="61">
        <v>0</v>
      </c>
      <c r="HCJ18" s="61">
        <v>5000</v>
      </c>
      <c r="HCK18" s="61">
        <v>-5000</v>
      </c>
      <c r="HCL18" s="61">
        <v>0</v>
      </c>
      <c r="HCM18" s="61">
        <v>0</v>
      </c>
      <c r="HCN18" s="61">
        <v>1</v>
      </c>
      <c r="HCO18" s="61">
        <v>1</v>
      </c>
      <c r="HCP18" s="61">
        <v>1</v>
      </c>
      <c r="HCQ18" s="61">
        <v>1</v>
      </c>
      <c r="HCR18" s="61">
        <v>1</v>
      </c>
      <c r="HCS18" s="61">
        <v>0</v>
      </c>
      <c r="HCT18" s="61">
        <v>0</v>
      </c>
      <c r="HCU18" s="61">
        <v>3000</v>
      </c>
      <c r="HCV18" s="61">
        <v>-3000</v>
      </c>
      <c r="HCW18" s="61">
        <v>0</v>
      </c>
      <c r="HCX18" s="61">
        <v>50</v>
      </c>
      <c r="HCY18" s="61">
        <v>100</v>
      </c>
      <c r="HCZ18" s="61">
        <v>50</v>
      </c>
      <c r="HDA18" s="61">
        <v>0</v>
      </c>
      <c r="HDB18" s="61">
        <v>0.1</v>
      </c>
      <c r="HDC18" s="61">
        <v>100</v>
      </c>
      <c r="HDD18" s="61">
        <v>50</v>
      </c>
      <c r="HDE18" s="61">
        <v>0</v>
      </c>
      <c r="HDF18" s="61">
        <v>1</v>
      </c>
      <c r="HDG18" s="61">
        <v>2.5</v>
      </c>
      <c r="HDH18" s="61">
        <v>20</v>
      </c>
      <c r="HDI18" s="61">
        <v>0</v>
      </c>
      <c r="HDJ18" s="61">
        <v>1</v>
      </c>
      <c r="HDK18" s="61">
        <v>1</v>
      </c>
      <c r="HDL18" s="61">
        <v>1</v>
      </c>
      <c r="HDM18" s="61">
        <v>1</v>
      </c>
      <c r="HDN18" s="61">
        <v>0</v>
      </c>
      <c r="HDO18" s="61">
        <v>0</v>
      </c>
      <c r="HDP18" s="61">
        <v>70</v>
      </c>
      <c r="HDQ18" s="61">
        <v>60</v>
      </c>
      <c r="HDR18" s="61">
        <v>100</v>
      </c>
      <c r="HDS18" s="61">
        <v>100</v>
      </c>
      <c r="HDT18" s="61">
        <v>60</v>
      </c>
      <c r="HDU18" s="61">
        <v>0</v>
      </c>
      <c r="HDV18" s="61">
        <v>100</v>
      </c>
      <c r="HDW18" s="61">
        <v>0</v>
      </c>
      <c r="HDX18" s="61">
        <v>0</v>
      </c>
      <c r="HDY18" s="61">
        <v>0.1</v>
      </c>
      <c r="HDZ18" s="61">
        <v>100</v>
      </c>
      <c r="HEA18" s="61">
        <v>205</v>
      </c>
      <c r="HEB18" s="61">
        <v>0</v>
      </c>
      <c r="HEC18" s="61">
        <v>0</v>
      </c>
      <c r="HED18" s="61">
        <v>1</v>
      </c>
      <c r="HEE18" s="61">
        <v>20</v>
      </c>
      <c r="HEF18" s="61">
        <v>0</v>
      </c>
      <c r="HEG18" s="61">
        <v>1</v>
      </c>
      <c r="HEH18" s="61">
        <v>1</v>
      </c>
      <c r="HEI18" s="61">
        <v>1</v>
      </c>
      <c r="HEJ18" s="61">
        <v>1</v>
      </c>
      <c r="HEK18" s="61">
        <v>0</v>
      </c>
      <c r="HEL18" s="61">
        <v>0</v>
      </c>
      <c r="HEM18" s="61">
        <v>120</v>
      </c>
      <c r="HEN18" s="61">
        <v>0</v>
      </c>
      <c r="HEO18" s="61">
        <v>100</v>
      </c>
      <c r="HEP18" s="61">
        <v>100</v>
      </c>
      <c r="HEQ18" s="61">
        <v>0</v>
      </c>
      <c r="HER18" s="61">
        <v>0</v>
      </c>
      <c r="HES18" s="61">
        <v>100</v>
      </c>
      <c r="HET18" s="61">
        <v>0</v>
      </c>
      <c r="HEU18" s="61">
        <v>0</v>
      </c>
      <c r="HEV18" s="61">
        <v>0.1</v>
      </c>
      <c r="HEW18" s="61">
        <v>100</v>
      </c>
      <c r="HEX18" s="61">
        <v>205</v>
      </c>
      <c r="HEY18" s="61">
        <v>0</v>
      </c>
      <c r="HEZ18" s="61">
        <v>0</v>
      </c>
      <c r="HFA18" s="61">
        <v>1</v>
      </c>
      <c r="HFB18" s="61">
        <v>20</v>
      </c>
      <c r="HFC18" s="61">
        <v>0</v>
      </c>
      <c r="HFD18" s="61">
        <v>1</v>
      </c>
      <c r="HFE18" s="61">
        <v>1</v>
      </c>
      <c r="HFF18" s="61">
        <v>1</v>
      </c>
      <c r="HFG18" s="61">
        <v>1</v>
      </c>
      <c r="HFH18" s="61">
        <v>0</v>
      </c>
      <c r="HFI18" s="61">
        <v>0</v>
      </c>
      <c r="HFJ18" s="61">
        <v>120</v>
      </c>
      <c r="HFK18" s="61">
        <v>0</v>
      </c>
      <c r="HFL18" s="61">
        <v>100</v>
      </c>
      <c r="HFM18" s="61">
        <v>100</v>
      </c>
      <c r="HFN18" s="61">
        <v>0</v>
      </c>
      <c r="HFO18" s="61">
        <v>0</v>
      </c>
      <c r="HFP18" s="61">
        <v>100</v>
      </c>
      <c r="HFQ18" s="61">
        <v>0</v>
      </c>
      <c r="HFR18" s="61">
        <v>0</v>
      </c>
      <c r="HFS18" s="61">
        <v>0.1</v>
      </c>
      <c r="HFT18" s="61">
        <v>100</v>
      </c>
      <c r="HFU18" s="61">
        <v>205</v>
      </c>
      <c r="HFV18" s="61">
        <v>0</v>
      </c>
      <c r="HFW18" s="61">
        <v>0</v>
      </c>
      <c r="HFX18" s="61">
        <v>1</v>
      </c>
      <c r="HFY18" s="61">
        <v>20</v>
      </c>
      <c r="HFZ18" s="61">
        <v>0</v>
      </c>
      <c r="HGA18" s="61">
        <v>1</v>
      </c>
      <c r="HGB18" s="61">
        <v>1</v>
      </c>
      <c r="HGC18" s="61">
        <v>1</v>
      </c>
      <c r="HGD18" s="61">
        <v>1</v>
      </c>
      <c r="HGE18" s="61">
        <v>0</v>
      </c>
      <c r="HGF18" s="61">
        <v>0</v>
      </c>
      <c r="HGG18" s="61">
        <v>120</v>
      </c>
      <c r="HGH18" s="61">
        <v>0</v>
      </c>
      <c r="HGI18" s="61">
        <v>100</v>
      </c>
      <c r="HGJ18" s="61">
        <v>100</v>
      </c>
      <c r="HGK18" s="61">
        <v>0</v>
      </c>
      <c r="HGL18" s="61">
        <v>0</v>
      </c>
      <c r="HGM18" s="61">
        <v>100</v>
      </c>
      <c r="HGN18" s="61">
        <v>0</v>
      </c>
      <c r="HGO18" s="61">
        <v>0</v>
      </c>
      <c r="HGP18" s="61">
        <v>0.1</v>
      </c>
      <c r="HGQ18" s="61">
        <v>100</v>
      </c>
      <c r="HGR18" s="61">
        <v>205</v>
      </c>
      <c r="HGS18" s="61">
        <v>0</v>
      </c>
      <c r="HGT18" s="61">
        <v>0</v>
      </c>
      <c r="HGU18" s="61">
        <v>1</v>
      </c>
      <c r="HGV18" s="61">
        <v>20</v>
      </c>
      <c r="HGW18" s="61">
        <v>0</v>
      </c>
      <c r="HGX18" s="61">
        <v>1</v>
      </c>
      <c r="HGY18" s="61">
        <v>1</v>
      </c>
      <c r="HGZ18" s="61">
        <v>1</v>
      </c>
      <c r="HHA18" s="61">
        <v>1</v>
      </c>
      <c r="HHB18" s="61">
        <v>0</v>
      </c>
      <c r="HHC18" s="61">
        <v>0</v>
      </c>
      <c r="HHD18" s="61">
        <v>120</v>
      </c>
      <c r="HHE18" s="61">
        <v>0</v>
      </c>
      <c r="HHF18" s="61">
        <v>100</v>
      </c>
      <c r="HHG18" s="61">
        <v>100</v>
      </c>
      <c r="HHH18" s="61">
        <v>0</v>
      </c>
      <c r="HHI18" s="61">
        <v>0</v>
      </c>
      <c r="HHJ18" s="61">
        <v>100</v>
      </c>
      <c r="HHK18" s="61">
        <v>0</v>
      </c>
      <c r="HHL18" s="61">
        <v>0</v>
      </c>
      <c r="HHM18" s="61">
        <v>0.1</v>
      </c>
      <c r="HHN18" s="61">
        <v>100</v>
      </c>
      <c r="HHO18" s="61">
        <v>205</v>
      </c>
      <c r="HHP18" s="61">
        <v>0</v>
      </c>
      <c r="HHQ18" s="61">
        <v>0</v>
      </c>
      <c r="HHR18" s="61">
        <v>1</v>
      </c>
      <c r="HHS18" s="61">
        <v>20</v>
      </c>
      <c r="HHT18" s="61">
        <v>0</v>
      </c>
      <c r="HHU18" s="61">
        <v>1</v>
      </c>
      <c r="HHV18" s="61">
        <v>1</v>
      </c>
      <c r="HHW18" s="61">
        <v>1</v>
      </c>
      <c r="HHX18" s="61">
        <v>1</v>
      </c>
      <c r="HHY18" s="61">
        <v>0</v>
      </c>
      <c r="HHZ18" s="61">
        <v>0</v>
      </c>
      <c r="HIA18" s="61">
        <v>120</v>
      </c>
      <c r="HIB18" s="61">
        <v>0</v>
      </c>
      <c r="HIC18" s="61">
        <v>100</v>
      </c>
      <c r="HID18" s="61">
        <v>100</v>
      </c>
      <c r="HIE18" s="61">
        <v>0</v>
      </c>
      <c r="HIF18" s="61">
        <v>0</v>
      </c>
      <c r="HIG18" s="61">
        <v>100</v>
      </c>
      <c r="HIH18" s="61">
        <v>0</v>
      </c>
      <c r="HII18" s="61">
        <v>0</v>
      </c>
      <c r="HIJ18" s="61">
        <v>0</v>
      </c>
      <c r="HIK18" s="61">
        <v>0</v>
      </c>
      <c r="HIL18" s="61">
        <v>0</v>
      </c>
      <c r="HIM18" s="61">
        <v>0</v>
      </c>
      <c r="HIN18" s="61">
        <v>1</v>
      </c>
      <c r="HIO18" s="61">
        <v>1</v>
      </c>
      <c r="HIP18" s="61">
        <v>0</v>
      </c>
      <c r="HIQ18" s="61">
        <v>0</v>
      </c>
      <c r="HIR18" s="61">
        <v>0</v>
      </c>
      <c r="HIS18" s="61">
        <v>0</v>
      </c>
      <c r="HIT18" s="61">
        <v>0</v>
      </c>
      <c r="HIU18" s="61">
        <v>0</v>
      </c>
      <c r="HIV18" s="61">
        <v>0</v>
      </c>
      <c r="HIW18" s="61">
        <v>0</v>
      </c>
      <c r="HIX18" s="61">
        <v>0</v>
      </c>
      <c r="HIY18" s="61">
        <v>0</v>
      </c>
      <c r="HIZ18" s="61">
        <v>0</v>
      </c>
      <c r="HJA18" s="61">
        <v>0</v>
      </c>
      <c r="HJB18" s="61">
        <v>0</v>
      </c>
      <c r="HJC18" s="61">
        <v>0</v>
      </c>
      <c r="HJD18" s="61">
        <v>0</v>
      </c>
      <c r="HJG18" s="61">
        <v>1</v>
      </c>
      <c r="HJH18" s="61">
        <v>0</v>
      </c>
      <c r="HJM18" s="61">
        <v>12</v>
      </c>
      <c r="HJN18" s="61">
        <v>2</v>
      </c>
      <c r="HJO18" s="61">
        <v>5</v>
      </c>
      <c r="HJY18" s="61">
        <v>235</v>
      </c>
      <c r="HJZ18" s="61">
        <v>235</v>
      </c>
      <c r="HKA18" s="61">
        <v>40</v>
      </c>
      <c r="HKB18" s="61">
        <v>25</v>
      </c>
      <c r="HKC18" s="61">
        <v>232</v>
      </c>
      <c r="HKD18" s="61">
        <v>1</v>
      </c>
      <c r="HKE18" s="61">
        <v>100</v>
      </c>
      <c r="HKG18" s="61">
        <v>70</v>
      </c>
      <c r="HKH18" s="61">
        <v>327</v>
      </c>
      <c r="HKI18" s="61">
        <v>327</v>
      </c>
      <c r="HKJ18" s="61">
        <v>1</v>
      </c>
      <c r="HKK18" s="61">
        <v>10</v>
      </c>
      <c r="HKN18" s="61">
        <v>0</v>
      </c>
      <c r="HKO18" s="61">
        <v>0</v>
      </c>
      <c r="HKP18" s="61">
        <v>0</v>
      </c>
      <c r="HKU18" s="61">
        <v>3</v>
      </c>
      <c r="HKV18" s="61">
        <v>0.1</v>
      </c>
      <c r="HKW18" s="61">
        <v>10</v>
      </c>
      <c r="HKX18" s="61">
        <v>0.5</v>
      </c>
      <c r="HKY18" s="61">
        <v>80</v>
      </c>
      <c r="HKZ18" s="61">
        <v>0</v>
      </c>
      <c r="HLG18" s="61">
        <v>1.421E-2</v>
      </c>
      <c r="HLH18" s="61">
        <v>0.29619000000000001</v>
      </c>
      <c r="HLI18" s="61">
        <v>0.88856999999999997</v>
      </c>
      <c r="HLJ18" s="61">
        <v>100</v>
      </c>
      <c r="HLK18" s="61">
        <v>0</v>
      </c>
      <c r="HLL18" s="61">
        <v>0</v>
      </c>
      <c r="HLM18" s="61">
        <v>0.44428000000000001</v>
      </c>
      <c r="HLN18" s="61">
        <v>0.23694999999999999</v>
      </c>
      <c r="HLO18" s="61">
        <v>100</v>
      </c>
      <c r="HLP18" s="61">
        <v>2</v>
      </c>
      <c r="HLQ18" s="61">
        <v>0</v>
      </c>
      <c r="HLR18" s="61">
        <v>20</v>
      </c>
      <c r="HLS18" s="61">
        <v>5000</v>
      </c>
      <c r="HLT18" s="61">
        <v>5000</v>
      </c>
      <c r="HLU18" s="61">
        <v>60</v>
      </c>
      <c r="HLV18" s="61">
        <v>75</v>
      </c>
      <c r="HLW18" s="61">
        <v>90</v>
      </c>
      <c r="HLX18" s="61">
        <v>100</v>
      </c>
      <c r="HLZ18" s="61">
        <v>4</v>
      </c>
      <c r="HMA18" s="61">
        <v>20</v>
      </c>
      <c r="HMB18" s="61">
        <v>2250</v>
      </c>
      <c r="HMC18" s="61">
        <v>4500</v>
      </c>
      <c r="HMD18" s="61">
        <v>2.5</v>
      </c>
      <c r="HME18" s="61">
        <v>2</v>
      </c>
      <c r="HMF18" s="61">
        <v>37</v>
      </c>
      <c r="HMG18" s="61">
        <v>45</v>
      </c>
      <c r="HMI18" s="61">
        <v>-2</v>
      </c>
      <c r="HMJ18" s="61">
        <v>-2</v>
      </c>
      <c r="HMK18" s="61">
        <v>-2</v>
      </c>
      <c r="HML18" s="61">
        <v>-2</v>
      </c>
      <c r="HMN18" s="61">
        <v>50</v>
      </c>
      <c r="HMO18" s="61">
        <v>0.1</v>
      </c>
      <c r="HMT18" s="61">
        <v>20</v>
      </c>
      <c r="HMU18" s="61">
        <v>300</v>
      </c>
      <c r="HMX18" s="61">
        <v>50</v>
      </c>
      <c r="HMY18" s="61">
        <v>0.3</v>
      </c>
      <c r="HMZ18" s="61">
        <v>-145</v>
      </c>
      <c r="HNA18" s="61">
        <v>10</v>
      </c>
      <c r="HNB18" s="61">
        <v>10</v>
      </c>
      <c r="HNC18" s="61">
        <v>0.5</v>
      </c>
      <c r="HND18" s="61">
        <v>105</v>
      </c>
      <c r="HNE18" s="61">
        <v>0.5</v>
      </c>
      <c r="HNF18" s="61">
        <v>0.5</v>
      </c>
      <c r="HNG18" s="61">
        <v>0</v>
      </c>
      <c r="HNH18" s="61">
        <v>2</v>
      </c>
      <c r="HNI18" s="61">
        <v>4500</v>
      </c>
      <c r="HNJ18" s="61">
        <v>4500</v>
      </c>
      <c r="HNK18" s="61">
        <v>4500</v>
      </c>
      <c r="HNL18" s="61">
        <v>4500</v>
      </c>
      <c r="HNM18" s="61">
        <v>70</v>
      </c>
      <c r="HNN18" s="61">
        <v>0.72</v>
      </c>
      <c r="HNO18" s="61">
        <v>0.72</v>
      </c>
      <c r="HNP18" s="61">
        <v>0.72</v>
      </c>
      <c r="HNQ18" s="61">
        <v>0.72</v>
      </c>
      <c r="HNR18" s="61">
        <v>0.72</v>
      </c>
      <c r="HNS18" s="61">
        <v>0.72</v>
      </c>
      <c r="HNT18" s="61">
        <v>0.72</v>
      </c>
      <c r="HNU18" s="61">
        <v>0.72</v>
      </c>
      <c r="HNW18" s="61">
        <v>10</v>
      </c>
      <c r="HNX18" s="61">
        <v>4</v>
      </c>
      <c r="HNY18" s="61">
        <v>92</v>
      </c>
      <c r="HNZ18" s="61">
        <v>1</v>
      </c>
      <c r="HOA18" s="61">
        <v>1</v>
      </c>
      <c r="HOB18" s="61">
        <v>100.4</v>
      </c>
      <c r="HOC18" s="61">
        <v>103.4</v>
      </c>
      <c r="HOD18" s="61">
        <v>98</v>
      </c>
      <c r="HOE18" s="61">
        <v>91</v>
      </c>
      <c r="HOF18" s="61">
        <v>103.4</v>
      </c>
      <c r="HOG18" s="61">
        <v>40</v>
      </c>
      <c r="HOH18" s="61">
        <v>65</v>
      </c>
      <c r="HOI18" s="61">
        <v>85</v>
      </c>
      <c r="HOJ18" s="61">
        <v>80</v>
      </c>
      <c r="HOL18" s="61">
        <v>110</v>
      </c>
      <c r="HOM18" s="61">
        <v>125</v>
      </c>
      <c r="HON18" s="61">
        <v>90</v>
      </c>
      <c r="HOO18" s="61">
        <v>70</v>
      </c>
      <c r="HOP18" s="61">
        <v>140</v>
      </c>
      <c r="HOQ18" s="61">
        <v>1</v>
      </c>
      <c r="HOR18" s="61">
        <v>80</v>
      </c>
      <c r="HOS18" s="61">
        <v>4</v>
      </c>
      <c r="HOT18" s="61">
        <v>80</v>
      </c>
      <c r="HOU18" s="61">
        <v>1</v>
      </c>
      <c r="HOV18" s="61">
        <v>20</v>
      </c>
      <c r="HOW18" s="61">
        <v>5.55</v>
      </c>
      <c r="HOX18" s="61">
        <v>1</v>
      </c>
      <c r="HOY18" s="61">
        <v>4</v>
      </c>
      <c r="HOZ18" s="61">
        <v>90</v>
      </c>
      <c r="HPC18" s="61">
        <v>10</v>
      </c>
      <c r="HPD18" s="61">
        <v>4</v>
      </c>
      <c r="HPE18" s="61">
        <v>4</v>
      </c>
      <c r="HPF18" s="61">
        <v>4</v>
      </c>
      <c r="HPG18" s="61">
        <v>4</v>
      </c>
      <c r="HPH18" s="61">
        <v>56</v>
      </c>
      <c r="HPI18" s="61">
        <v>56</v>
      </c>
      <c r="HPJ18" s="61">
        <v>56</v>
      </c>
      <c r="HPK18" s="61">
        <v>56</v>
      </c>
      <c r="HPL18" s="61">
        <v>1</v>
      </c>
      <c r="HPM18" s="61">
        <v>0</v>
      </c>
      <c r="HPN18" s="61">
        <v>1</v>
      </c>
      <c r="HPO18" s="61">
        <v>1</v>
      </c>
      <c r="HPP18" s="61">
        <v>1</v>
      </c>
      <c r="HPQ18" s="61">
        <v>1</v>
      </c>
      <c r="HPR18" s="61">
        <v>1</v>
      </c>
      <c r="HPS18" s="61">
        <v>1</v>
      </c>
      <c r="HPT18" s="61">
        <v>1</v>
      </c>
      <c r="HPU18" s="61">
        <v>1</v>
      </c>
      <c r="HPV18" s="61">
        <v>1</v>
      </c>
      <c r="HPW18" s="61">
        <v>1</v>
      </c>
      <c r="HPX18" s="61">
        <v>1</v>
      </c>
      <c r="HPY18" s="61">
        <v>1</v>
      </c>
      <c r="HPZ18" s="61">
        <v>1</v>
      </c>
      <c r="HQA18" s="61">
        <v>1</v>
      </c>
      <c r="HQB18" s="61">
        <v>0</v>
      </c>
      <c r="HQC18" s="61">
        <v>0</v>
      </c>
      <c r="HQD18" s="61">
        <v>0</v>
      </c>
      <c r="HQE18" s="61">
        <v>0</v>
      </c>
      <c r="HQF18" s="61">
        <v>0</v>
      </c>
      <c r="HQG18" s="61">
        <v>0</v>
      </c>
      <c r="HQH18" s="61">
        <v>1</v>
      </c>
      <c r="HQI18" s="61">
        <v>0</v>
      </c>
      <c r="HQJ18" s="61">
        <v>0</v>
      </c>
      <c r="HQK18" s="61">
        <v>0</v>
      </c>
      <c r="HQL18" s="61">
        <v>0</v>
      </c>
      <c r="HQM18" s="61">
        <v>0</v>
      </c>
      <c r="HQN18" s="61">
        <v>0</v>
      </c>
      <c r="HQO18" s="61">
        <v>0</v>
      </c>
      <c r="HQP18" s="61">
        <v>0</v>
      </c>
      <c r="HQQ18" s="61">
        <v>0</v>
      </c>
      <c r="HQR18" s="61">
        <v>0</v>
      </c>
      <c r="HQS18" s="61">
        <v>0</v>
      </c>
      <c r="HQT18" s="61">
        <v>120</v>
      </c>
      <c r="HQU18" s="61">
        <v>-10</v>
      </c>
      <c r="HQV18" s="61">
        <v>0</v>
      </c>
      <c r="HQW18" s="61">
        <v>0</v>
      </c>
      <c r="HQX18" s="61">
        <v>0</v>
      </c>
      <c r="HQY18" s="61">
        <v>0</v>
      </c>
      <c r="HQZ18" s="61">
        <v>0</v>
      </c>
      <c r="HRA18" s="61">
        <v>0</v>
      </c>
      <c r="HRB18" s="61">
        <v>0</v>
      </c>
      <c r="HRC18" s="61">
        <v>0</v>
      </c>
      <c r="HRD18" s="61">
        <v>0</v>
      </c>
      <c r="HRE18" s="61">
        <v>0</v>
      </c>
      <c r="HRF18" s="61">
        <v>0</v>
      </c>
      <c r="HRG18" s="61">
        <v>0</v>
      </c>
      <c r="HRH18" s="61">
        <v>200</v>
      </c>
      <c r="HRI18" s="61">
        <v>200</v>
      </c>
      <c r="HRJ18" s="61">
        <v>130</v>
      </c>
      <c r="HRK18" s="61">
        <v>400</v>
      </c>
      <c r="HRL18" s="61">
        <v>400</v>
      </c>
      <c r="HRM18" s="61">
        <v>5000</v>
      </c>
      <c r="HRN18" s="61">
        <v>2500</v>
      </c>
      <c r="HRO18" s="61">
        <v>16</v>
      </c>
      <c r="HRP18" s="61">
        <v>200</v>
      </c>
      <c r="HRQ18" s="61">
        <v>200</v>
      </c>
      <c r="HRR18" s="61">
        <v>200</v>
      </c>
      <c r="HRS18" s="61">
        <v>200</v>
      </c>
      <c r="HRT18" s="61">
        <v>200</v>
      </c>
      <c r="HRU18" s="61">
        <v>200</v>
      </c>
      <c r="HRV18" s="61">
        <v>200</v>
      </c>
      <c r="HRW18" s="61">
        <v>200</v>
      </c>
      <c r="HRX18" s="61">
        <v>0</v>
      </c>
      <c r="HRY18" s="61">
        <v>0</v>
      </c>
      <c r="HRZ18" s="61">
        <v>0</v>
      </c>
      <c r="HSA18" s="61">
        <v>0</v>
      </c>
      <c r="HSB18" s="61">
        <v>0</v>
      </c>
      <c r="HSC18" s="61">
        <v>0</v>
      </c>
      <c r="HSD18" s="61">
        <v>0</v>
      </c>
      <c r="HSE18" s="61">
        <v>0</v>
      </c>
      <c r="HSF18" s="61">
        <v>0</v>
      </c>
      <c r="HSG18" s="61">
        <v>0</v>
      </c>
      <c r="HSH18" s="61">
        <v>0</v>
      </c>
      <c r="HSI18" s="61">
        <v>0</v>
      </c>
      <c r="HSJ18" s="61">
        <v>0</v>
      </c>
      <c r="HSK18" s="61">
        <v>0</v>
      </c>
      <c r="HSL18" s="61">
        <v>0</v>
      </c>
      <c r="HSM18" s="61">
        <v>0</v>
      </c>
      <c r="HSN18" s="61">
        <v>0</v>
      </c>
      <c r="HSO18" s="61">
        <v>0</v>
      </c>
      <c r="HSP18" s="61">
        <v>0</v>
      </c>
      <c r="HSQ18" s="61">
        <v>0</v>
      </c>
      <c r="HSR18" s="61">
        <v>0</v>
      </c>
      <c r="HSS18" s="61">
        <v>0</v>
      </c>
      <c r="HST18" s="61">
        <v>0</v>
      </c>
      <c r="HSU18" s="61">
        <v>0</v>
      </c>
      <c r="HSV18" s="61">
        <v>0</v>
      </c>
      <c r="HSW18" s="61">
        <v>0</v>
      </c>
      <c r="HSX18" s="61">
        <v>0</v>
      </c>
      <c r="HSY18" s="61">
        <v>0</v>
      </c>
      <c r="HSZ18" s="61">
        <v>0</v>
      </c>
      <c r="HTA18" s="61">
        <v>0</v>
      </c>
      <c r="HWN18" s="61">
        <v>0</v>
      </c>
      <c r="HWO18" s="61">
        <v>0</v>
      </c>
      <c r="HWP18" s="61">
        <v>0</v>
      </c>
      <c r="HWQ18" s="61">
        <v>0</v>
      </c>
      <c r="HWR18" s="61">
        <v>0</v>
      </c>
      <c r="HWS18" s="61">
        <v>0</v>
      </c>
      <c r="HWT18" s="61">
        <v>0</v>
      </c>
      <c r="HWU18" s="61">
        <v>0</v>
      </c>
      <c r="HWV18" s="61">
        <v>0</v>
      </c>
      <c r="HWW18" s="61">
        <v>0</v>
      </c>
      <c r="HYB18" s="61">
        <v>1</v>
      </c>
      <c r="HYC18" s="61">
        <v>10</v>
      </c>
      <c r="HYD18" s="61">
        <v>10</v>
      </c>
      <c r="HYE18" s="61">
        <v>33</v>
      </c>
      <c r="HYF18" s="61">
        <v>1</v>
      </c>
      <c r="HYG18" s="61">
        <v>20</v>
      </c>
      <c r="HYH18" s="61">
        <v>20</v>
      </c>
      <c r="HYI18" s="61">
        <v>20</v>
      </c>
      <c r="HYJ18" s="61">
        <v>10</v>
      </c>
      <c r="HYK18" s="61">
        <v>10</v>
      </c>
      <c r="HYL18" s="61">
        <v>0</v>
      </c>
      <c r="HYM18" s="61">
        <v>0</v>
      </c>
      <c r="HYN18" s="61">
        <v>0</v>
      </c>
      <c r="HYO18" s="61">
        <v>0</v>
      </c>
      <c r="HYP18" s="61">
        <v>100</v>
      </c>
      <c r="HYQ18" s="61">
        <v>200</v>
      </c>
      <c r="HYR18" s="61">
        <v>50</v>
      </c>
      <c r="HYS18" s="61">
        <v>100</v>
      </c>
      <c r="HYT18" s="61">
        <v>90</v>
      </c>
      <c r="HYU18" s="61">
        <v>1</v>
      </c>
      <c r="HYV18" s="61">
        <v>82</v>
      </c>
      <c r="HYW18" s="61">
        <v>85</v>
      </c>
      <c r="HYX18" s="61">
        <v>87</v>
      </c>
      <c r="HYY18" s="61">
        <v>2</v>
      </c>
      <c r="HYZ18" s="61">
        <v>0</v>
      </c>
      <c r="HZA18" s="61">
        <v>0</v>
      </c>
      <c r="HZB18" s="61">
        <v>0</v>
      </c>
      <c r="HZC18" s="61">
        <v>0</v>
      </c>
      <c r="HZD18" s="61">
        <v>0</v>
      </c>
      <c r="HZE18" s="61">
        <v>0</v>
      </c>
      <c r="ICR18" s="61">
        <v>1</v>
      </c>
      <c r="ICS18" s="61">
        <v>1</v>
      </c>
      <c r="ICV18" s="61">
        <v>1</v>
      </c>
      <c r="ICX18" s="61">
        <v>0</v>
      </c>
      <c r="ICY18" s="61">
        <v>0</v>
      </c>
      <c r="IDA18" s="61">
        <v>48.8</v>
      </c>
      <c r="IDC18" s="61">
        <v>0</v>
      </c>
      <c r="IDE18" s="61">
        <v>0</v>
      </c>
      <c r="IDF18" s="61">
        <v>0</v>
      </c>
      <c r="IDG18" s="61">
        <v>0</v>
      </c>
      <c r="IDH18" s="61">
        <v>0</v>
      </c>
      <c r="IDI18" s="61">
        <v>0</v>
      </c>
      <c r="IDJ18" s="61">
        <v>0.3</v>
      </c>
      <c r="IDK18" s="61">
        <v>0.8</v>
      </c>
      <c r="IDL18" s="61">
        <v>50</v>
      </c>
      <c r="IDM18" s="61">
        <v>10</v>
      </c>
      <c r="IDN18" s="61">
        <v>1</v>
      </c>
      <c r="IDO18" s="61">
        <v>1</v>
      </c>
      <c r="IDP18" s="61">
        <v>9.5</v>
      </c>
      <c r="IDQ18" s="61">
        <v>10</v>
      </c>
      <c r="IDR18" s="61">
        <v>1</v>
      </c>
      <c r="IDS18" s="61">
        <v>10</v>
      </c>
      <c r="IDT18" s="61">
        <v>9</v>
      </c>
      <c r="IDU18" s="61">
        <v>0</v>
      </c>
      <c r="IDV18" s="61">
        <v>0</v>
      </c>
      <c r="IDW18" s="61">
        <v>0</v>
      </c>
      <c r="IDX18" s="61">
        <v>0</v>
      </c>
      <c r="IDY18" s="61">
        <v>0</v>
      </c>
      <c r="IDZ18" s="61">
        <v>30</v>
      </c>
      <c r="IEA18" s="61">
        <v>80</v>
      </c>
      <c r="IEB18" s="61">
        <v>50</v>
      </c>
      <c r="IEC18" s="61">
        <v>27</v>
      </c>
      <c r="IED18" s="61">
        <v>0.5</v>
      </c>
      <c r="IEE18" s="61">
        <v>0.5</v>
      </c>
      <c r="IEF18" s="61">
        <v>27</v>
      </c>
      <c r="IEG18" s="61">
        <v>100</v>
      </c>
      <c r="IEH18" s="61">
        <v>0</v>
      </c>
      <c r="IEI18" s="61">
        <v>30</v>
      </c>
      <c r="IEJ18" s="61">
        <v>27</v>
      </c>
      <c r="IEK18" s="61">
        <v>0</v>
      </c>
      <c r="IEL18" s="61">
        <v>0</v>
      </c>
      <c r="IEM18" s="61">
        <v>0</v>
      </c>
      <c r="IEN18" s="61">
        <v>0</v>
      </c>
      <c r="IEO18" s="61">
        <v>1650</v>
      </c>
      <c r="IEP18" s="61">
        <v>10</v>
      </c>
      <c r="IEQ18" s="61">
        <v>200</v>
      </c>
      <c r="IER18" s="61">
        <v>400</v>
      </c>
      <c r="IES18" s="61">
        <v>2800</v>
      </c>
      <c r="IET18" s="61">
        <v>5</v>
      </c>
      <c r="IEU18" s="61">
        <v>10000</v>
      </c>
      <c r="IEV18" s="61">
        <v>0</v>
      </c>
      <c r="IEW18" s="61">
        <v>3850</v>
      </c>
      <c r="IEX18" s="61">
        <v>0</v>
      </c>
      <c r="IEY18" s="61">
        <v>5</v>
      </c>
      <c r="IEZ18" s="61">
        <v>5</v>
      </c>
      <c r="IFA18" s="61">
        <v>50</v>
      </c>
      <c r="IFB18" s="61">
        <v>10</v>
      </c>
      <c r="IFC18" s="61">
        <v>100</v>
      </c>
      <c r="IFD18" s="61">
        <v>0</v>
      </c>
      <c r="IFE18" s="61">
        <v>1</v>
      </c>
      <c r="IFF18" s="61">
        <v>1200</v>
      </c>
      <c r="IFG18" s="61">
        <v>0</v>
      </c>
      <c r="IFJ18" s="61">
        <v>0</v>
      </c>
      <c r="IFL18" s="61">
        <v>1</v>
      </c>
      <c r="IFM18" s="61">
        <v>90</v>
      </c>
      <c r="IFN18" s="61">
        <v>3</v>
      </c>
      <c r="IFO18" s="61">
        <v>35</v>
      </c>
      <c r="IFR18" s="61">
        <v>200</v>
      </c>
      <c r="IFS18" s="61">
        <v>0</v>
      </c>
      <c r="IFX18" s="61">
        <v>0</v>
      </c>
      <c r="IFY18" s="61">
        <v>0</v>
      </c>
      <c r="IFZ18" s="61">
        <v>100</v>
      </c>
      <c r="IGA18" s="61">
        <v>3</v>
      </c>
      <c r="IGB18" s="61">
        <v>500</v>
      </c>
      <c r="IGC18" s="61">
        <v>15</v>
      </c>
      <c r="IGD18" s="61">
        <v>60</v>
      </c>
      <c r="IGE18" s="61">
        <v>60</v>
      </c>
      <c r="IGF18" s="61">
        <v>3</v>
      </c>
      <c r="IGG18" s="61">
        <v>30</v>
      </c>
      <c r="IGJ18" s="61">
        <v>0</v>
      </c>
      <c r="IGL18" s="61">
        <v>0</v>
      </c>
      <c r="IGM18" s="61">
        <v>0</v>
      </c>
      <c r="IGN18" s="61">
        <v>0.5</v>
      </c>
      <c r="IGO18" s="61">
        <v>6</v>
      </c>
      <c r="IGP18" s="61">
        <v>25</v>
      </c>
      <c r="IGQ18" s="61">
        <v>0</v>
      </c>
      <c r="IGR18" s="61">
        <v>0</v>
      </c>
      <c r="IGS18" s="61">
        <v>0</v>
      </c>
      <c r="IGT18" s="61">
        <v>-150</v>
      </c>
      <c r="IGU18" s="61">
        <v>5</v>
      </c>
      <c r="IGV18" s="61">
        <v>5</v>
      </c>
      <c r="IGW18" s="61">
        <v>-150</v>
      </c>
      <c r="IGX18" s="61">
        <v>-10</v>
      </c>
      <c r="IGY18" s="61">
        <v>-150</v>
      </c>
      <c r="IGZ18" s="61">
        <v>0</v>
      </c>
      <c r="IHA18" s="61">
        <v>-100</v>
      </c>
      <c r="IHB18" s="61">
        <v>0</v>
      </c>
      <c r="IHC18" s="61">
        <v>0</v>
      </c>
      <c r="IHD18" s="61">
        <v>700</v>
      </c>
      <c r="IHF18" s="61">
        <v>0.16406000000000001</v>
      </c>
      <c r="IHG18" s="61">
        <v>2.19726</v>
      </c>
      <c r="IHH18" s="61">
        <v>4.3945299999999996</v>
      </c>
      <c r="IHI18" s="61">
        <v>95</v>
      </c>
      <c r="IHJ18" s="61">
        <v>2</v>
      </c>
      <c r="IHK18" s="61">
        <v>0</v>
      </c>
      <c r="IHL18" s="61">
        <v>20</v>
      </c>
      <c r="IHM18" s="61">
        <v>0</v>
      </c>
      <c r="IHN18" s="61">
        <v>1500</v>
      </c>
      <c r="IHQ18" s="61">
        <v>0</v>
      </c>
      <c r="IHR18" s="61">
        <v>0</v>
      </c>
      <c r="IHS18" s="61">
        <v>1740</v>
      </c>
      <c r="IHT18" s="61">
        <v>10</v>
      </c>
      <c r="IHU18" s="61">
        <v>800</v>
      </c>
      <c r="IHV18" s="61">
        <v>10</v>
      </c>
      <c r="IIA18" s="61">
        <v>100</v>
      </c>
      <c r="IIB18" s="61">
        <v>2</v>
      </c>
      <c r="IIC18" s="61">
        <v>1500</v>
      </c>
      <c r="IID18" s="61">
        <v>6.7</v>
      </c>
      <c r="IIE18" s="61">
        <v>0</v>
      </c>
      <c r="IIF18" s="61">
        <v>95</v>
      </c>
      <c r="IIG18" s="61">
        <v>85</v>
      </c>
      <c r="IIH18" s="61">
        <v>85</v>
      </c>
      <c r="III18" s="61">
        <v>95</v>
      </c>
      <c r="IIJ18" s="61">
        <v>95</v>
      </c>
      <c r="IIK18" s="61">
        <v>9.5399999999999991</v>
      </c>
      <c r="IIL18" s="61">
        <v>9.9710000000000001</v>
      </c>
      <c r="IIM18" s="61">
        <v>720</v>
      </c>
      <c r="IIP18" s="61">
        <v>1.45</v>
      </c>
      <c r="IIQ18" s="61">
        <v>1.55</v>
      </c>
      <c r="IIR18" s="61">
        <v>30</v>
      </c>
      <c r="IIS18" s="61">
        <v>75</v>
      </c>
      <c r="IIT18" s="61">
        <v>9.5399999999999991</v>
      </c>
      <c r="IIU18" s="61">
        <v>9.9710000000000001</v>
      </c>
      <c r="IIV18" s="61">
        <v>720</v>
      </c>
      <c r="IIY18" s="61">
        <v>1.55</v>
      </c>
      <c r="IIZ18" s="61">
        <v>1.75</v>
      </c>
      <c r="IJA18" s="61">
        <v>30</v>
      </c>
      <c r="IJB18" s="61">
        <v>75</v>
      </c>
      <c r="IJC18" s="61">
        <v>9.5399999999999991</v>
      </c>
      <c r="IJD18" s="61">
        <v>9.9710000000000001</v>
      </c>
      <c r="IJE18" s="61">
        <v>720</v>
      </c>
      <c r="IJH18" s="61">
        <v>1.55</v>
      </c>
      <c r="IJI18" s="61">
        <v>1.75</v>
      </c>
      <c r="IJJ18" s="61">
        <v>30</v>
      </c>
      <c r="IJK18" s="61">
        <v>75</v>
      </c>
      <c r="IJL18" s="61">
        <v>9.5399999999999991</v>
      </c>
      <c r="IJM18" s="61">
        <v>9.9710000000000001</v>
      </c>
      <c r="IJN18" s="61">
        <v>720</v>
      </c>
      <c r="IJQ18" s="61">
        <v>1.55</v>
      </c>
      <c r="IJR18" s="61">
        <v>1.75</v>
      </c>
      <c r="IJS18" s="61">
        <v>30</v>
      </c>
      <c r="IJT18" s="61">
        <v>75</v>
      </c>
      <c r="IKK18" s="61">
        <v>1.2</v>
      </c>
      <c r="IKN18" s="192">
        <v>0.59</v>
      </c>
      <c r="ILB18" s="61">
        <v>1</v>
      </c>
      <c r="ILC18" s="61">
        <v>1</v>
      </c>
      <c r="ILD18" s="61">
        <v>0</v>
      </c>
      <c r="ILE18" s="61">
        <v>0</v>
      </c>
      <c r="ILF18" s="61">
        <v>1</v>
      </c>
      <c r="ILG18" s="61">
        <v>1</v>
      </c>
      <c r="ILH18" s="61">
        <v>0</v>
      </c>
      <c r="ILI18" s="61">
        <v>0</v>
      </c>
      <c r="ILJ18" s="61">
        <v>1</v>
      </c>
      <c r="ILK18" s="61">
        <v>0</v>
      </c>
      <c r="ILL18" s="61">
        <v>0</v>
      </c>
      <c r="ILM18" s="61">
        <v>1</v>
      </c>
      <c r="ILN18" s="61">
        <v>1</v>
      </c>
      <c r="ILO18" s="61">
        <v>1</v>
      </c>
      <c r="IMR18" s="61">
        <v>1</v>
      </c>
      <c r="IMS18" s="61">
        <v>1</v>
      </c>
      <c r="IMT18" s="61">
        <v>0</v>
      </c>
      <c r="IMU18" s="61">
        <v>2</v>
      </c>
      <c r="IMV18" s="61">
        <v>0</v>
      </c>
      <c r="IMW18" s="61">
        <v>2</v>
      </c>
      <c r="IMX18" s="61">
        <v>1</v>
      </c>
      <c r="IMY18" s="61">
        <v>0</v>
      </c>
      <c r="IMZ18" s="61">
        <v>0</v>
      </c>
      <c r="INA18" s="61">
        <v>2</v>
      </c>
      <c r="INB18" s="61">
        <v>0</v>
      </c>
      <c r="INC18" s="61">
        <v>1</v>
      </c>
      <c r="IND18" s="61">
        <v>1</v>
      </c>
      <c r="INE18" s="61">
        <v>0</v>
      </c>
      <c r="IPC18" s="61">
        <v>0</v>
      </c>
      <c r="IPD18" s="61">
        <v>0</v>
      </c>
      <c r="IPE18" s="61">
        <v>0</v>
      </c>
      <c r="IPF18" s="61">
        <v>0</v>
      </c>
      <c r="IPG18" s="61">
        <v>0</v>
      </c>
      <c r="IPH18" s="61">
        <v>0</v>
      </c>
      <c r="IPI18" s="61">
        <v>0</v>
      </c>
      <c r="IPJ18" s="61">
        <v>0</v>
      </c>
      <c r="IPK18" s="61">
        <v>0</v>
      </c>
      <c r="IPL18" s="61">
        <v>0</v>
      </c>
      <c r="IPM18" s="61">
        <v>0</v>
      </c>
      <c r="IPN18" s="61">
        <v>0</v>
      </c>
      <c r="IPO18" s="61">
        <v>0</v>
      </c>
      <c r="IPP18" s="61">
        <v>0</v>
      </c>
      <c r="IPQ18" s="61">
        <v>0</v>
      </c>
      <c r="IPR18" s="61">
        <v>0</v>
      </c>
      <c r="IPS18" s="61">
        <v>0</v>
      </c>
      <c r="IPT18" s="61">
        <v>0</v>
      </c>
      <c r="IPU18" s="61">
        <v>0</v>
      </c>
      <c r="IPV18" s="61">
        <v>0</v>
      </c>
      <c r="IPW18" s="61">
        <v>0</v>
      </c>
      <c r="IPX18" s="61">
        <v>0</v>
      </c>
      <c r="IPY18" s="61">
        <v>0</v>
      </c>
      <c r="IPZ18" s="61">
        <v>0</v>
      </c>
      <c r="IQA18" s="61">
        <v>0</v>
      </c>
      <c r="IQB18" s="61">
        <v>0</v>
      </c>
      <c r="IQC18" s="61">
        <v>0</v>
      </c>
      <c r="IQD18" s="61">
        <v>0</v>
      </c>
      <c r="IQE18" s="61">
        <v>0</v>
      </c>
      <c r="IQF18" s="61">
        <v>0</v>
      </c>
      <c r="IQG18" s="61">
        <v>0</v>
      </c>
      <c r="IQH18" s="61">
        <v>0</v>
      </c>
      <c r="IQI18" s="61">
        <v>0</v>
      </c>
      <c r="IQJ18" s="61">
        <v>0</v>
      </c>
      <c r="IQK18" s="61">
        <v>0</v>
      </c>
      <c r="IQL18" s="61">
        <v>0</v>
      </c>
      <c r="IQM18" s="61">
        <v>0</v>
      </c>
      <c r="IQN18" s="61">
        <v>0</v>
      </c>
      <c r="IQO18" s="61">
        <v>0</v>
      </c>
      <c r="IQP18" s="61">
        <v>0</v>
      </c>
      <c r="IQQ18" s="61">
        <v>0</v>
      </c>
      <c r="IQR18" s="61">
        <v>0</v>
      </c>
      <c r="IQS18" s="61">
        <v>0</v>
      </c>
      <c r="IQT18" s="61">
        <v>0</v>
      </c>
      <c r="IQU18" s="61">
        <v>0</v>
      </c>
      <c r="IQV18" s="61">
        <v>0</v>
      </c>
      <c r="IQW18" s="61">
        <v>0</v>
      </c>
      <c r="IQX18" s="61">
        <v>0</v>
      </c>
      <c r="IQY18" s="61">
        <v>0</v>
      </c>
      <c r="IQZ18" s="61">
        <v>0</v>
      </c>
      <c r="IRA18" s="61">
        <v>0</v>
      </c>
      <c r="IRB18" s="61">
        <v>0</v>
      </c>
      <c r="IRC18" s="61">
        <v>0</v>
      </c>
      <c r="IRD18" s="61">
        <v>0</v>
      </c>
      <c r="IRE18" s="61">
        <v>0</v>
      </c>
      <c r="IRF18" s="61">
        <v>0</v>
      </c>
      <c r="IRG18" s="61">
        <v>0</v>
      </c>
      <c r="IRH18" s="61">
        <v>0</v>
      </c>
      <c r="IRI18" s="61">
        <v>0</v>
      </c>
      <c r="IRJ18" s="61">
        <v>0</v>
      </c>
      <c r="IRK18" s="61">
        <v>0</v>
      </c>
      <c r="IRL18" s="61">
        <v>0</v>
      </c>
      <c r="IRM18" s="61">
        <v>0</v>
      </c>
      <c r="IRN18" s="61">
        <v>0</v>
      </c>
      <c r="IRO18" s="61">
        <v>0</v>
      </c>
      <c r="IRP18" s="61">
        <v>0</v>
      </c>
      <c r="IRQ18" s="61">
        <v>0</v>
      </c>
      <c r="IRR18" s="61">
        <v>0</v>
      </c>
      <c r="IRS18" s="61">
        <v>0</v>
      </c>
      <c r="IRT18" s="61">
        <v>0</v>
      </c>
      <c r="IRU18" s="61">
        <v>0</v>
      </c>
      <c r="IRV18" s="61">
        <v>0</v>
      </c>
      <c r="IRW18" s="61">
        <v>0</v>
      </c>
      <c r="IRX18" s="61">
        <v>0</v>
      </c>
      <c r="IRY18" s="61">
        <v>0</v>
      </c>
      <c r="IRZ18" s="61">
        <v>0</v>
      </c>
      <c r="ISA18" s="61">
        <v>0</v>
      </c>
      <c r="ISB18" s="61">
        <v>0</v>
      </c>
      <c r="ISC18" s="61">
        <v>0</v>
      </c>
      <c r="ISD18" s="61">
        <v>0</v>
      </c>
      <c r="ISE18" s="61">
        <v>0</v>
      </c>
      <c r="ISF18" s="61">
        <v>0</v>
      </c>
      <c r="ISG18" s="61">
        <v>0</v>
      </c>
      <c r="ISH18" s="61">
        <v>0</v>
      </c>
      <c r="ISI18" s="61">
        <v>0</v>
      </c>
      <c r="ISJ18" s="61">
        <v>0</v>
      </c>
      <c r="ISK18" s="61">
        <v>0</v>
      </c>
      <c r="ISL18" s="61">
        <v>0</v>
      </c>
      <c r="ISM18" s="61">
        <v>0</v>
      </c>
      <c r="ISN18" s="61">
        <v>0</v>
      </c>
      <c r="ISO18" s="61">
        <v>0</v>
      </c>
      <c r="ISP18" s="61">
        <v>0</v>
      </c>
      <c r="ISQ18" s="61">
        <v>0</v>
      </c>
      <c r="ISR18" s="61">
        <v>0</v>
      </c>
      <c r="ISS18" s="61">
        <v>0</v>
      </c>
      <c r="IST18" s="61">
        <v>0</v>
      </c>
      <c r="ISU18" s="61">
        <v>0</v>
      </c>
      <c r="ISV18" s="61">
        <v>0</v>
      </c>
      <c r="ISW18" s="61">
        <v>0</v>
      </c>
      <c r="ISX18" s="61">
        <v>0</v>
      </c>
      <c r="ISY18" s="61">
        <v>0</v>
      </c>
      <c r="ISZ18" s="61">
        <v>0</v>
      </c>
      <c r="ITA18" s="61">
        <v>0</v>
      </c>
      <c r="ITB18" s="61">
        <v>0</v>
      </c>
      <c r="ITC18" s="61">
        <v>0</v>
      </c>
      <c r="ITD18" s="61">
        <v>0</v>
      </c>
      <c r="ITE18" s="61">
        <v>0</v>
      </c>
      <c r="ITF18" s="61">
        <v>0</v>
      </c>
      <c r="ITG18" s="61">
        <v>0</v>
      </c>
      <c r="ITH18" s="61">
        <v>0</v>
      </c>
      <c r="ITI18" s="61">
        <v>0</v>
      </c>
      <c r="ITJ18" s="61">
        <v>0</v>
      </c>
      <c r="ITK18" s="61">
        <v>0</v>
      </c>
      <c r="ITL18" s="61">
        <v>0</v>
      </c>
      <c r="ITM18" s="61">
        <v>0</v>
      </c>
      <c r="ITN18" s="61">
        <v>4494</v>
      </c>
      <c r="ITQ18" s="61">
        <v>4500</v>
      </c>
      <c r="ITR18" s="61">
        <v>0</v>
      </c>
      <c r="ITS18" s="61">
        <v>0</v>
      </c>
      <c r="ITT18" s="61">
        <v>0</v>
      </c>
      <c r="ITU18" s="61">
        <v>0</v>
      </c>
      <c r="ITV18" s="61">
        <v>0</v>
      </c>
      <c r="ITW18" s="61">
        <v>4500</v>
      </c>
      <c r="ITX18" s="61">
        <v>4496</v>
      </c>
      <c r="IUA18" s="61">
        <v>2.99</v>
      </c>
      <c r="IUB18" s="61">
        <v>3</v>
      </c>
      <c r="IUC18" s="61">
        <v>0</v>
      </c>
      <c r="IUD18" s="61">
        <v>0</v>
      </c>
      <c r="IUE18" s="61">
        <v>0</v>
      </c>
      <c r="IUF18" s="61">
        <v>0</v>
      </c>
      <c r="IUG18" s="61">
        <v>0</v>
      </c>
      <c r="IUH18" s="61">
        <v>0</v>
      </c>
      <c r="IUI18" s="61">
        <v>305.7</v>
      </c>
      <c r="IUJ18" s="61">
        <v>22.5</v>
      </c>
      <c r="IUK18" s="61">
        <v>-45.36</v>
      </c>
      <c r="IUL18" s="61">
        <v>4.1100000000000003</v>
      </c>
      <c r="IUM18" s="61">
        <v>4.5499999999999999E-2</v>
      </c>
      <c r="IUN18" s="61">
        <v>0.92836363636363639</v>
      </c>
      <c r="IUO18" s="61">
        <v>0</v>
      </c>
      <c r="IUP18" s="61">
        <v>0.72</v>
      </c>
      <c r="IUQ18" s="61">
        <v>4496</v>
      </c>
      <c r="IUR18" s="61">
        <v>0</v>
      </c>
      <c r="IUS18" s="61">
        <v>0</v>
      </c>
      <c r="IUT18" s="61">
        <v>2.23</v>
      </c>
      <c r="IUU18" s="61">
        <v>1</v>
      </c>
      <c r="IUV18" s="61">
        <v>0</v>
      </c>
      <c r="IUW18" s="61">
        <v>1</v>
      </c>
      <c r="IUX18" s="61">
        <v>0</v>
      </c>
      <c r="IUY18" s="61">
        <v>0</v>
      </c>
      <c r="IUZ18" s="61">
        <v>113</v>
      </c>
      <c r="IVA18" s="61">
        <v>0</v>
      </c>
      <c r="IVB18" s="61">
        <v>0</v>
      </c>
      <c r="IVC18" s="61">
        <v>240</v>
      </c>
      <c r="IVD18" s="61">
        <v>0</v>
      </c>
      <c r="IVE18" s="61">
        <v>0</v>
      </c>
      <c r="IVF18" s="61">
        <v>33</v>
      </c>
      <c r="IVG18" s="61">
        <v>0</v>
      </c>
      <c r="IVH18" s="61">
        <v>0</v>
      </c>
      <c r="IVI18" s="61">
        <v>433</v>
      </c>
      <c r="IVJ18" s="61">
        <v>0</v>
      </c>
      <c r="IVK18" s="61">
        <v>284</v>
      </c>
      <c r="IVL18" s="61">
        <v>0</v>
      </c>
      <c r="IVM18" s="61">
        <v>0</v>
      </c>
      <c r="IVN18" s="61">
        <v>47</v>
      </c>
      <c r="IVO18" s="61">
        <v>0</v>
      </c>
      <c r="IVP18" s="61">
        <v>71.03</v>
      </c>
      <c r="IVQ18" s="61">
        <v>0</v>
      </c>
      <c r="IVR18" s="61">
        <v>0</v>
      </c>
      <c r="IVS18" s="61">
        <v>0</v>
      </c>
      <c r="IVT18" s="61">
        <v>0</v>
      </c>
      <c r="IVU18" s="61">
        <v>0</v>
      </c>
      <c r="IVV18" s="61">
        <v>0</v>
      </c>
      <c r="IVW18" s="61">
        <v>0</v>
      </c>
      <c r="IVX18" s="61">
        <v>0</v>
      </c>
      <c r="IVY18" s="61">
        <v>0</v>
      </c>
      <c r="IVZ18" s="61">
        <v>0</v>
      </c>
      <c r="IWA18" s="61">
        <v>0</v>
      </c>
      <c r="IWB18" s="61">
        <v>0</v>
      </c>
      <c r="IWC18" s="61">
        <v>0</v>
      </c>
      <c r="IWD18" s="61">
        <v>0</v>
      </c>
      <c r="IWE18" s="61">
        <v>0</v>
      </c>
      <c r="IWF18" s="61">
        <v>0</v>
      </c>
      <c r="IWG18" s="61">
        <v>0</v>
      </c>
      <c r="IWH18" s="61">
        <v>0</v>
      </c>
      <c r="IWI18" s="61">
        <v>0</v>
      </c>
      <c r="IWJ18" s="61">
        <v>0</v>
      </c>
      <c r="IWK18" s="61">
        <v>0</v>
      </c>
      <c r="IWL18" s="61">
        <v>0</v>
      </c>
      <c r="IWM18" s="61">
        <v>0</v>
      </c>
      <c r="IWN18" s="61">
        <v>0</v>
      </c>
      <c r="IWO18" s="61">
        <v>363</v>
      </c>
      <c r="IWP18" s="61">
        <v>364</v>
      </c>
      <c r="IWQ18" s="61">
        <v>365</v>
      </c>
      <c r="IWR18" s="61">
        <v>366</v>
      </c>
      <c r="IWS18" s="61">
        <v>367</v>
      </c>
      <c r="IWT18" s="61">
        <v>364</v>
      </c>
      <c r="IWU18" s="61">
        <v>364</v>
      </c>
      <c r="IWV18" s="61">
        <v>366</v>
      </c>
      <c r="IWW18" s="61">
        <v>366</v>
      </c>
      <c r="IWX18" s="61">
        <v>365</v>
      </c>
      <c r="IWY18" s="61">
        <v>365</v>
      </c>
      <c r="IWZ18" s="61">
        <v>368</v>
      </c>
      <c r="IXA18" s="61">
        <v>365</v>
      </c>
      <c r="IXB18" s="61">
        <v>366</v>
      </c>
      <c r="IXC18" s="61">
        <v>367</v>
      </c>
      <c r="IXD18" s="61">
        <v>363</v>
      </c>
      <c r="IXE18" s="61">
        <v>365</v>
      </c>
      <c r="IXF18" s="61">
        <v>363</v>
      </c>
      <c r="IXG18" s="61">
        <v>366</v>
      </c>
      <c r="IXH18" s="61">
        <v>365</v>
      </c>
      <c r="IXI18" s="61">
        <v>366</v>
      </c>
      <c r="IXJ18" s="61">
        <v>366</v>
      </c>
      <c r="IXK18" s="61">
        <v>364</v>
      </c>
      <c r="IXL18" s="61">
        <v>365</v>
      </c>
      <c r="IXM18" s="61">
        <v>493</v>
      </c>
      <c r="IXN18" s="61">
        <v>496</v>
      </c>
      <c r="IXO18" s="61">
        <v>495</v>
      </c>
      <c r="IXP18" s="61">
        <v>495</v>
      </c>
      <c r="IXQ18" s="61">
        <v>495</v>
      </c>
      <c r="IXR18" s="61">
        <v>496</v>
      </c>
      <c r="IXS18" s="61">
        <v>496</v>
      </c>
      <c r="IXT18" s="61">
        <v>494</v>
      </c>
      <c r="IXU18" s="61">
        <v>495</v>
      </c>
      <c r="IXV18" s="61">
        <v>495</v>
      </c>
      <c r="IXW18" s="61">
        <v>496</v>
      </c>
      <c r="IXX18" s="61">
        <v>495</v>
      </c>
      <c r="IXY18" s="61">
        <v>495</v>
      </c>
      <c r="IXZ18" s="61">
        <v>494</v>
      </c>
      <c r="IYA18" s="61">
        <v>496</v>
      </c>
      <c r="IYB18" s="61">
        <v>495</v>
      </c>
      <c r="IYC18" s="61">
        <v>495</v>
      </c>
      <c r="IYD18" s="61">
        <v>497</v>
      </c>
      <c r="IYE18" s="61">
        <v>496</v>
      </c>
      <c r="IYF18" s="61">
        <v>494</v>
      </c>
      <c r="IYG18" s="61">
        <v>495</v>
      </c>
      <c r="IYH18" s="61">
        <v>495</v>
      </c>
      <c r="IYI18" s="61">
        <v>493</v>
      </c>
      <c r="IYJ18" s="61">
        <v>495</v>
      </c>
      <c r="IYK18" s="61">
        <v>5438</v>
      </c>
      <c r="IYL18" s="61" t="s">
        <v>7684</v>
      </c>
      <c r="IYM18" s="61">
        <v>30</v>
      </c>
      <c r="IYN18" s="61">
        <v>47</v>
      </c>
      <c r="IYO18" s="61">
        <v>48</v>
      </c>
      <c r="IYP18" s="61">
        <v>47</v>
      </c>
      <c r="IYQ18" s="61">
        <v>46</v>
      </c>
      <c r="IYR18" s="61">
        <v>45</v>
      </c>
      <c r="IYS18" s="61">
        <v>45</v>
      </c>
      <c r="IYT18" s="61">
        <v>46</v>
      </c>
      <c r="IYU18" s="61">
        <v>46</v>
      </c>
      <c r="IYV18" s="61">
        <v>46</v>
      </c>
      <c r="IYW18" s="61">
        <v>46</v>
      </c>
      <c r="IYX18" s="61">
        <v>46</v>
      </c>
      <c r="IYY18" s="61">
        <v>46</v>
      </c>
      <c r="IYZ18" s="61">
        <v>45</v>
      </c>
      <c r="IZA18" s="61">
        <v>45</v>
      </c>
      <c r="IZB18" s="61">
        <v>47</v>
      </c>
      <c r="IZC18" s="61">
        <v>46</v>
      </c>
      <c r="IZD18" s="61">
        <v>46</v>
      </c>
      <c r="IZE18" s="61">
        <v>46</v>
      </c>
      <c r="IZF18" s="61">
        <v>45</v>
      </c>
      <c r="IZG18" s="61">
        <v>43</v>
      </c>
      <c r="IZH18" s="61">
        <v>1237</v>
      </c>
      <c r="IZI18" s="61">
        <v>1183</v>
      </c>
      <c r="IZJ18" s="61">
        <v>1489</v>
      </c>
      <c r="IZK18" s="61">
        <v>1116</v>
      </c>
      <c r="IZL18" s="61">
        <v>1117</v>
      </c>
      <c r="IZM18" s="61">
        <v>1379</v>
      </c>
      <c r="IZN18" s="61">
        <v>1639</v>
      </c>
      <c r="IZO18" s="61">
        <v>1313</v>
      </c>
      <c r="IZP18" s="61">
        <v>1184</v>
      </c>
      <c r="IZQ18" s="61">
        <v>1218</v>
      </c>
      <c r="IZR18" s="61">
        <v>1512</v>
      </c>
      <c r="IZS18" s="61">
        <v>3151</v>
      </c>
      <c r="IZT18" s="61">
        <v>1531</v>
      </c>
      <c r="IZU18" s="61">
        <v>1641</v>
      </c>
      <c r="IZV18" s="61">
        <v>1184</v>
      </c>
      <c r="IZW18" s="61">
        <v>1517</v>
      </c>
      <c r="IZX18" s="61">
        <v>1493</v>
      </c>
      <c r="IZY18" s="61">
        <v>1251</v>
      </c>
      <c r="IZZ18" s="61">
        <v>1770</v>
      </c>
      <c r="JAA18" s="61">
        <v>1916</v>
      </c>
      <c r="JAB18" s="61">
        <v>1275</v>
      </c>
      <c r="JAC18" s="61">
        <v>1174</v>
      </c>
      <c r="JAD18" s="61">
        <v>1439</v>
      </c>
      <c r="JAE18" s="61">
        <v>1139</v>
      </c>
      <c r="JAG18" s="61">
        <v>0</v>
      </c>
      <c r="JAH18" s="61">
        <v>1</v>
      </c>
      <c r="JAT18" s="61">
        <v>69.099999999999994</v>
      </c>
      <c r="JAU18" s="61">
        <v>69</v>
      </c>
      <c r="JAV18" s="61">
        <v>0</v>
      </c>
      <c r="JAW18" s="61">
        <v>0</v>
      </c>
      <c r="JAX18" s="61">
        <v>0</v>
      </c>
      <c r="JAY18" s="61">
        <v>0</v>
      </c>
      <c r="JAZ18" s="61">
        <v>0</v>
      </c>
      <c r="JBA18" s="61">
        <v>112</v>
      </c>
      <c r="JBB18" s="61">
        <v>0</v>
      </c>
      <c r="JBC18" s="61">
        <v>0</v>
      </c>
      <c r="JBD18" s="61">
        <v>0</v>
      </c>
      <c r="JBE18" s="61">
        <v>260.8</v>
      </c>
      <c r="JBF18" s="61">
        <v>0</v>
      </c>
      <c r="JBG18" s="61">
        <v>0</v>
      </c>
      <c r="JBH18" s="61">
        <v>0</v>
      </c>
      <c r="JBI18" s="61">
        <v>1075</v>
      </c>
      <c r="JBJ18" s="61">
        <v>0</v>
      </c>
      <c r="JBK18" s="61">
        <v>0</v>
      </c>
      <c r="JBL18" s="61">
        <v>0</v>
      </c>
      <c r="JBM18" s="61">
        <v>7.7</v>
      </c>
      <c r="JBN18" s="61">
        <v>0</v>
      </c>
      <c r="JBO18" s="61">
        <v>0</v>
      </c>
      <c r="JBP18" s="61">
        <v>0</v>
      </c>
      <c r="JBQ18" s="61">
        <v>2.0459999999999998</v>
      </c>
      <c r="JBU18" s="61">
        <v>24.7</v>
      </c>
      <c r="JBV18" s="61">
        <v>0</v>
      </c>
      <c r="JBW18" s="61">
        <v>0</v>
      </c>
      <c r="JBX18" s="61">
        <v>0</v>
      </c>
      <c r="JBY18" s="61">
        <v>0</v>
      </c>
      <c r="JBZ18" s="61">
        <v>0</v>
      </c>
      <c r="JCA18" s="61">
        <v>0</v>
      </c>
      <c r="JCB18" s="61">
        <v>1</v>
      </c>
      <c r="JCE18" s="61">
        <v>454</v>
      </c>
      <c r="JCF18" s="61">
        <v>4992</v>
      </c>
      <c r="JCG18" s="61">
        <v>1</v>
      </c>
      <c r="JCH18" s="61">
        <v>4992</v>
      </c>
      <c r="JCI18" s="61">
        <v>1</v>
      </c>
      <c r="JCJ18" s="61">
        <v>4992</v>
      </c>
      <c r="JCK18" s="61">
        <v>1</v>
      </c>
      <c r="JCL18" s="61">
        <v>4992</v>
      </c>
      <c r="JCM18" s="61">
        <v>1</v>
      </c>
      <c r="JCN18" s="61">
        <v>4992</v>
      </c>
      <c r="JCO18" s="61">
        <v>1</v>
      </c>
      <c r="JCP18" s="61">
        <v>4992</v>
      </c>
      <c r="JCQ18" s="61">
        <v>1</v>
      </c>
      <c r="JCR18" s="61">
        <v>4992</v>
      </c>
      <c r="JCS18" s="61">
        <v>1</v>
      </c>
      <c r="JCT18" s="61">
        <v>4992</v>
      </c>
      <c r="JCU18" s="61">
        <v>1</v>
      </c>
      <c r="JCV18" s="61">
        <v>4992</v>
      </c>
      <c r="JCW18" s="61">
        <v>1</v>
      </c>
      <c r="JCX18" s="61">
        <v>4992</v>
      </c>
      <c r="JCY18" s="61">
        <v>1</v>
      </c>
      <c r="JCZ18" s="61">
        <v>4992</v>
      </c>
      <c r="JDA18" s="61">
        <v>1</v>
      </c>
      <c r="JDB18" s="61">
        <v>4992</v>
      </c>
      <c r="JDC18" s="61">
        <v>1</v>
      </c>
      <c r="JDD18" s="61">
        <v>4992</v>
      </c>
      <c r="JDE18" s="61">
        <v>1</v>
      </c>
      <c r="JDF18" s="61">
        <v>4992</v>
      </c>
      <c r="JDG18" s="61">
        <v>1</v>
      </c>
      <c r="JDH18" s="61">
        <v>4992</v>
      </c>
      <c r="JDI18" s="61">
        <v>1</v>
      </c>
      <c r="JDJ18" s="61">
        <v>4992</v>
      </c>
      <c r="JDK18" s="61">
        <v>1</v>
      </c>
      <c r="JDL18" s="61">
        <v>4992</v>
      </c>
      <c r="JDM18" s="61">
        <v>1</v>
      </c>
      <c r="JDN18" s="61">
        <v>4992</v>
      </c>
      <c r="JDO18" s="61">
        <v>1</v>
      </c>
      <c r="JDP18" s="61">
        <v>4992</v>
      </c>
      <c r="JDQ18" s="61">
        <v>1</v>
      </c>
      <c r="JDR18" s="61">
        <v>4992</v>
      </c>
      <c r="JDS18" s="61">
        <v>1</v>
      </c>
      <c r="JDT18" s="61">
        <v>4992</v>
      </c>
      <c r="JDU18" s="61">
        <v>1</v>
      </c>
      <c r="JDV18" s="61">
        <v>4992</v>
      </c>
      <c r="JDW18" s="61">
        <v>1</v>
      </c>
      <c r="JDX18" s="61">
        <v>4992</v>
      </c>
      <c r="JDY18" s="61">
        <v>1</v>
      </c>
      <c r="JDZ18" s="61">
        <v>4992</v>
      </c>
      <c r="JEA18" s="61">
        <v>1</v>
      </c>
      <c r="JEB18" s="61">
        <v>1.0000000000000675E-2</v>
      </c>
      <c r="JEC18" s="61">
        <v>7.56</v>
      </c>
      <c r="JED18" s="61">
        <v>0.26999999999999957</v>
      </c>
      <c r="JEE18" s="61">
        <v>7.53</v>
      </c>
      <c r="JEF18" s="61">
        <v>9.9999999999997868E-3</v>
      </c>
      <c r="JEG18" s="61">
        <v>7.83</v>
      </c>
      <c r="JEH18" s="61">
        <v>-0.16000000000000014</v>
      </c>
      <c r="JEI18" s="61">
        <v>7.76</v>
      </c>
      <c r="JEJ18" s="61">
        <v>3.0000000000000249E-2</v>
      </c>
      <c r="JEK18" s="61">
        <v>7.77</v>
      </c>
      <c r="JEL18" s="61">
        <v>-0.24000000000000021</v>
      </c>
      <c r="JEM18" s="61">
        <v>7.84</v>
      </c>
      <c r="JEN18" s="61">
        <v>-0.16999999999999993</v>
      </c>
      <c r="JEO18" s="61">
        <v>7.87</v>
      </c>
      <c r="JEP18" s="61">
        <v>1.9999999999999574E-2</v>
      </c>
      <c r="JEQ18" s="61">
        <v>7.78</v>
      </c>
      <c r="JER18" s="61">
        <v>-7.0000000000000284E-2</v>
      </c>
      <c r="JES18" s="61">
        <v>7.87</v>
      </c>
      <c r="JET18" s="61">
        <v>0.15000000000000036</v>
      </c>
      <c r="JEU18" s="61">
        <v>7.75</v>
      </c>
      <c r="JEV18" s="61">
        <v>0.14000000000000057</v>
      </c>
      <c r="JEW18" s="61">
        <v>7.56</v>
      </c>
      <c r="JEX18" s="61">
        <v>-0.13999999999999968</v>
      </c>
      <c r="JEY18" s="61">
        <v>7.64</v>
      </c>
      <c r="JEZ18" s="61">
        <v>-9.9999999999997868E-3</v>
      </c>
      <c r="JFA18" s="61">
        <v>7.71</v>
      </c>
      <c r="JFB18" s="61">
        <v>0.16000000000000014</v>
      </c>
      <c r="JFC18" s="61">
        <v>7.74</v>
      </c>
      <c r="JFD18" s="61">
        <v>3.0000000000000249E-2</v>
      </c>
      <c r="JFE18" s="61">
        <v>7.67</v>
      </c>
      <c r="JFF18" s="61">
        <v>0.28000000000000025</v>
      </c>
      <c r="JFG18" s="61">
        <v>7.62</v>
      </c>
      <c r="JFH18" s="61">
        <v>-0.13000000000000078</v>
      </c>
      <c r="JFI18" s="61">
        <v>7.73</v>
      </c>
      <c r="JFJ18" s="61">
        <v>0.23000000000000043</v>
      </c>
      <c r="JFK18" s="61">
        <v>7.67</v>
      </c>
      <c r="JFL18" s="61">
        <v>0.29999999999999982</v>
      </c>
      <c r="JFM18" s="61">
        <v>7.8</v>
      </c>
      <c r="JFN18" s="61">
        <v>1.0000000000000675E-2</v>
      </c>
      <c r="JFO18" s="61">
        <v>7.89</v>
      </c>
      <c r="JFP18" s="61">
        <v>0.46999999999999975</v>
      </c>
      <c r="JFQ18" s="61">
        <v>7.63</v>
      </c>
      <c r="JFR18" s="61">
        <v>0.34000000000000075</v>
      </c>
      <c r="JFS18" s="61">
        <v>7.56</v>
      </c>
      <c r="JFT18" s="61">
        <v>0.33000000000000007</v>
      </c>
      <c r="JFU18" s="61">
        <v>7.57</v>
      </c>
      <c r="JFV18" s="61">
        <v>0.39000000000000057</v>
      </c>
      <c r="JFW18" s="61">
        <v>7.51</v>
      </c>
      <c r="JFX18" s="61">
        <v>0.03</v>
      </c>
      <c r="JFY18" s="61">
        <v>-0.02</v>
      </c>
      <c r="JFZ18" s="61">
        <v>7.0000000000000007E-2</v>
      </c>
      <c r="JGA18" s="61">
        <v>-0.04</v>
      </c>
      <c r="JGB18" s="61">
        <v>0.11</v>
      </c>
      <c r="JGC18" s="61">
        <v>-0.08</v>
      </c>
      <c r="JGD18" s="61">
        <v>0.1</v>
      </c>
      <c r="JGE18" s="61">
        <v>-0.08</v>
      </c>
      <c r="JGF18" s="61">
        <v>2.9999999999999992E-3</v>
      </c>
      <c r="JGG18" s="61">
        <v>1.7000000000000001E-2</v>
      </c>
      <c r="JGH18" s="61">
        <v>-0.13</v>
      </c>
      <c r="JGI18" s="61">
        <v>0.14000000000000001</v>
      </c>
      <c r="JGJ18" s="61">
        <v>-0.19</v>
      </c>
      <c r="JGK18" s="61">
        <v>0.19</v>
      </c>
      <c r="JGL18" s="61">
        <v>0.05</v>
      </c>
      <c r="JGM18" s="61">
        <v>-0.03</v>
      </c>
      <c r="JGN18" s="61">
        <v>-0.13</v>
      </c>
      <c r="JGO18" s="61">
        <v>0.14000000000000001</v>
      </c>
      <c r="JGP18" s="61">
        <v>0.15</v>
      </c>
      <c r="JGQ18" s="61">
        <v>-0.13</v>
      </c>
      <c r="JGR18" s="61">
        <v>-0.11</v>
      </c>
      <c r="JGS18" s="61">
        <v>0.12</v>
      </c>
      <c r="JGT18" s="61">
        <v>0.08</v>
      </c>
      <c r="JGU18" s="61">
        <v>-0.05</v>
      </c>
      <c r="JGV18" s="61">
        <v>0.15</v>
      </c>
      <c r="JGW18" s="61">
        <v>-0.15</v>
      </c>
      <c r="JGX18" s="61">
        <v>0.29000000000000004</v>
      </c>
      <c r="JGY18" s="61">
        <v>-0.26</v>
      </c>
      <c r="JGZ18" s="61">
        <v>0.24000000000000002</v>
      </c>
      <c r="JHA18" s="61">
        <v>-0.23</v>
      </c>
      <c r="JHB18" s="61">
        <v>0.13999999999999999</v>
      </c>
      <c r="JHC18" s="61">
        <v>-0.12</v>
      </c>
      <c r="JHD18" s="61">
        <v>-3.0000000000000002E-2</v>
      </c>
      <c r="JHE18" s="61">
        <v>0.05</v>
      </c>
      <c r="JHF18" s="61">
        <v>-4.9999999999999996E-2</v>
      </c>
      <c r="JHG18" s="61">
        <v>0.06</v>
      </c>
      <c r="JHH18" s="61">
        <v>0.16</v>
      </c>
      <c r="JHI18" s="61">
        <v>-0.15</v>
      </c>
      <c r="JHJ18" s="61">
        <v>-0.16999999999999998</v>
      </c>
      <c r="JHK18" s="61">
        <v>0.18</v>
      </c>
      <c r="JHL18" s="61">
        <v>0.06</v>
      </c>
      <c r="JHM18" s="61">
        <v>-0.03</v>
      </c>
      <c r="JHN18" s="61">
        <v>0.22999999999999998</v>
      </c>
      <c r="JHO18" s="61">
        <v>-0.21</v>
      </c>
      <c r="JHP18" s="61">
        <v>0.03</v>
      </c>
      <c r="JHQ18" s="61">
        <v>0</v>
      </c>
      <c r="JHR18" s="61">
        <v>0.15</v>
      </c>
      <c r="JHS18" s="61">
        <v>-0.13</v>
      </c>
      <c r="JHT18" s="61">
        <v>8.0000000000000071E-2</v>
      </c>
      <c r="JHU18" s="61">
        <v>7.52</v>
      </c>
      <c r="JHV18" s="61">
        <v>1.9999999999999574E-2</v>
      </c>
      <c r="JHW18" s="61">
        <v>7.73</v>
      </c>
      <c r="JHX18" s="61">
        <v>3.0000000000000249E-2</v>
      </c>
      <c r="JHY18" s="61">
        <v>7.77</v>
      </c>
      <c r="JHZ18" s="61">
        <v>-0.16999999999999993</v>
      </c>
      <c r="JIA18" s="61">
        <v>7.77</v>
      </c>
      <c r="JIB18" s="61">
        <v>-7.0000000000000284E-2</v>
      </c>
      <c r="JIC18" s="61">
        <v>7.87</v>
      </c>
      <c r="JID18" s="61">
        <v>-0.45000000000000018</v>
      </c>
      <c r="JIE18" s="61">
        <v>7.95</v>
      </c>
      <c r="JIF18" s="61">
        <v>-1.9999999999999574E-2</v>
      </c>
      <c r="JIG18" s="61">
        <v>7.72</v>
      </c>
      <c r="JIH18" s="61">
        <v>-0.29000000000000004</v>
      </c>
      <c r="JII18" s="61">
        <v>8.09</v>
      </c>
      <c r="JIJ18" s="61">
        <v>-0.11000000000000032</v>
      </c>
      <c r="JIK18" s="61">
        <v>7.91</v>
      </c>
      <c r="JIL18" s="61">
        <v>-1.9999999999999574E-2</v>
      </c>
      <c r="JIM18" s="61">
        <v>7.92</v>
      </c>
      <c r="JIN18" s="61">
        <v>-0.12999999999999989</v>
      </c>
      <c r="JIO18" s="61">
        <v>7.83</v>
      </c>
      <c r="JIP18" s="61">
        <v>4.0000000000000036E-2</v>
      </c>
      <c r="JIQ18" s="61">
        <v>7.56</v>
      </c>
      <c r="JIR18" s="61">
        <v>-0.14000000000000057</v>
      </c>
      <c r="JIS18" s="61">
        <v>7.74</v>
      </c>
      <c r="JIT18" s="61">
        <v>0.40000000000000036</v>
      </c>
      <c r="JIU18" s="61">
        <v>7.5</v>
      </c>
      <c r="JIV18" s="61">
        <v>0</v>
      </c>
      <c r="JIW18" s="61">
        <v>7.8</v>
      </c>
      <c r="JIX18" s="61">
        <v>0.11000000000000032</v>
      </c>
      <c r="JIY18" s="61">
        <v>7.89</v>
      </c>
      <c r="JIZ18" s="61">
        <v>-4.0000000000000036E-2</v>
      </c>
      <c r="JJA18" s="61">
        <v>7.74</v>
      </c>
      <c r="JJB18" s="61">
        <v>-0.13000000000000078</v>
      </c>
      <c r="JJC18" s="61">
        <v>7.73</v>
      </c>
      <c r="JJD18" s="61">
        <v>4.9999999999999822E-2</v>
      </c>
      <c r="JJE18" s="61">
        <v>7.95</v>
      </c>
      <c r="JJF18" s="61">
        <v>4.0000000000000036E-2</v>
      </c>
      <c r="JJG18" s="61">
        <v>7.76</v>
      </c>
      <c r="JJH18" s="61">
        <v>0.13999999999999968</v>
      </c>
      <c r="JJI18" s="61">
        <v>7.66</v>
      </c>
      <c r="JJJ18" s="61">
        <v>-0.11000000000000032</v>
      </c>
      <c r="JJK18" s="61">
        <v>7.91</v>
      </c>
      <c r="JJL18" s="61">
        <v>0.16000000000000014</v>
      </c>
      <c r="JJM18" s="61">
        <v>7.74</v>
      </c>
      <c r="JJN18" s="61">
        <v>0.36000000000000032</v>
      </c>
      <c r="JJO18" s="61">
        <v>7.54</v>
      </c>
      <c r="JJP18" s="61">
        <v>0.06</v>
      </c>
      <c r="JJQ18" s="61">
        <v>-0.04</v>
      </c>
      <c r="JJR18" s="61">
        <v>0.18000000000000002</v>
      </c>
      <c r="JJS18" s="61">
        <v>-0.17</v>
      </c>
      <c r="JJT18" s="61">
        <v>0.09</v>
      </c>
      <c r="JJU18" s="61">
        <v>-0.08</v>
      </c>
      <c r="JJV18" s="61">
        <v>0.15</v>
      </c>
      <c r="JJW18" s="61">
        <v>-0.13</v>
      </c>
      <c r="JJX18" s="61">
        <v>0.04</v>
      </c>
      <c r="JJY18" s="61">
        <v>-0.02</v>
      </c>
      <c r="JJZ18" s="61">
        <v>9.9999999999999985E-3</v>
      </c>
      <c r="JKA18" s="61">
        <v>0.02</v>
      </c>
      <c r="JKB18" s="61">
        <v>-0.09</v>
      </c>
      <c r="JKC18" s="61">
        <v>0.11</v>
      </c>
      <c r="JKD18" s="61">
        <v>9.0000000000000011E-2</v>
      </c>
      <c r="JKE18" s="61">
        <v>-7.0000000000000007E-2</v>
      </c>
      <c r="JKF18" s="61">
        <v>-0.06</v>
      </c>
      <c r="JKG18" s="61">
        <v>0.08</v>
      </c>
      <c r="JKH18" s="61">
        <v>0.05</v>
      </c>
      <c r="JKI18" s="61">
        <v>-0.03</v>
      </c>
      <c r="JKJ18" s="61">
        <v>0.21000000000000002</v>
      </c>
      <c r="JKK18" s="61">
        <v>-0.2</v>
      </c>
      <c r="JKL18" s="61">
        <v>9.0000000000000011E-2</v>
      </c>
      <c r="JKM18" s="61">
        <v>-7.0000000000000007E-2</v>
      </c>
      <c r="JKN18" s="61">
        <v>0.03</v>
      </c>
      <c r="JKO18" s="61">
        <v>-0.03</v>
      </c>
      <c r="JKP18" s="61">
        <v>0.16</v>
      </c>
      <c r="JKQ18" s="61">
        <v>-0.13</v>
      </c>
      <c r="JKR18" s="61">
        <v>0.18000000000000002</v>
      </c>
      <c r="JKS18" s="61">
        <v>-0.17</v>
      </c>
      <c r="JKT18" s="61">
        <v>0.22</v>
      </c>
      <c r="JKU18" s="61">
        <v>-0.21</v>
      </c>
      <c r="JKV18" s="61">
        <v>0.09</v>
      </c>
      <c r="JKW18" s="61">
        <v>-0.06</v>
      </c>
      <c r="JKX18" s="61">
        <v>-0.08</v>
      </c>
      <c r="JKY18" s="61">
        <v>0.11</v>
      </c>
      <c r="JKZ18" s="61">
        <v>0.04</v>
      </c>
      <c r="JLA18" s="61">
        <v>-0.02</v>
      </c>
      <c r="JLB18" s="61">
        <v>-9.0000000000000011E-2</v>
      </c>
      <c r="JLC18" s="61">
        <v>0.1</v>
      </c>
      <c r="JLD18" s="61">
        <v>0.05</v>
      </c>
      <c r="JLE18" s="61">
        <v>-0.03</v>
      </c>
      <c r="JLF18" s="61">
        <v>0.01</v>
      </c>
      <c r="JLG18" s="61">
        <v>0.01</v>
      </c>
      <c r="JLH18" s="61">
        <v>0.17</v>
      </c>
      <c r="JLI18" s="61">
        <v>-0.14000000000000001</v>
      </c>
      <c r="JLJ18" s="61">
        <v>0.19999999999999998</v>
      </c>
      <c r="JLK18" s="61">
        <v>-0.18</v>
      </c>
      <c r="JLM18" s="61">
        <v>0</v>
      </c>
      <c r="JLN18" s="61">
        <v>1</v>
      </c>
      <c r="JLO18" s="61">
        <v>1</v>
      </c>
      <c r="JLP18" s="61">
        <v>1</v>
      </c>
      <c r="JLQ18" s="61">
        <v>17</v>
      </c>
      <c r="JLR18" s="61">
        <v>0</v>
      </c>
      <c r="JLS18" s="61">
        <v>100</v>
      </c>
      <c r="JLT18" s="61">
        <v>99.7</v>
      </c>
      <c r="JLU18" s="61">
        <v>99.5</v>
      </c>
      <c r="JLV18" s="61">
        <v>0</v>
      </c>
      <c r="JLW18" s="61">
        <v>0</v>
      </c>
      <c r="JLX18" s="61">
        <v>9.1999999999999993</v>
      </c>
      <c r="JLY18" s="61">
        <v>8.5</v>
      </c>
      <c r="JLZ18" s="61">
        <v>0</v>
      </c>
      <c r="JMA18" s="61">
        <v>8.6999999999999993</v>
      </c>
      <c r="JMB18" s="61">
        <v>0</v>
      </c>
      <c r="JMC18" s="61">
        <v>0</v>
      </c>
      <c r="JMD18" s="61">
        <v>0</v>
      </c>
      <c r="JME18" s="61">
        <v>5.93</v>
      </c>
      <c r="JMG18" s="61">
        <v>0</v>
      </c>
      <c r="JMH18" s="61">
        <v>0</v>
      </c>
      <c r="JMI18" s="61">
        <v>0</v>
      </c>
      <c r="JMJ18" s="61">
        <v>0</v>
      </c>
      <c r="JML18" s="61">
        <v>100</v>
      </c>
      <c r="JMM18" s="61">
        <v>100</v>
      </c>
      <c r="JMN18" s="61">
        <v>100</v>
      </c>
      <c r="JMO18" s="61">
        <v>100</v>
      </c>
      <c r="JMP18" s="61">
        <v>9.1999999999999993</v>
      </c>
      <c r="JMQ18" s="61">
        <v>9.1999999999999993</v>
      </c>
      <c r="JMR18" s="61">
        <v>9.1999999999999993</v>
      </c>
      <c r="JMS18" s="61">
        <v>9.1999999999999993</v>
      </c>
      <c r="JMU18" s="61">
        <v>1500</v>
      </c>
      <c r="JMV18" s="61">
        <v>1499</v>
      </c>
      <c r="JMX18" s="61">
        <v>51.7</v>
      </c>
      <c r="JNA18" s="61">
        <v>0</v>
      </c>
      <c r="JNB18" s="61">
        <v>0</v>
      </c>
      <c r="JNC18" s="61" t="s">
        <v>9</v>
      </c>
    </row>
    <row r="19" spans="1:6089 6180:7127" ht="15" customHeight="1" x14ac:dyDescent="0.2">
      <c r="A19" s="258">
        <v>14</v>
      </c>
      <c r="F19" s="61" t="s">
        <v>8235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-0.92</v>
      </c>
      <c r="N19" s="61">
        <v>6</v>
      </c>
      <c r="O19" s="61">
        <v>0</v>
      </c>
      <c r="P19" s="61">
        <v>968</v>
      </c>
      <c r="Q19" s="61">
        <v>0</v>
      </c>
      <c r="R19" s="61">
        <v>-1566</v>
      </c>
      <c r="S19" s="61">
        <v>0</v>
      </c>
      <c r="T19" s="61">
        <v>6.99</v>
      </c>
      <c r="U19" s="61">
        <v>0</v>
      </c>
      <c r="V19" s="61">
        <v>4.58</v>
      </c>
      <c r="W19" s="61">
        <v>4.3899999999999997</v>
      </c>
      <c r="X19" s="61">
        <v>23.4</v>
      </c>
      <c r="Y19" s="61">
        <v>0</v>
      </c>
      <c r="AC19" s="61">
        <v>0</v>
      </c>
      <c r="AD19" s="61">
        <v>5.9</v>
      </c>
      <c r="AE19" s="61">
        <v>0</v>
      </c>
      <c r="AF19" s="61">
        <v>0</v>
      </c>
      <c r="AG19" s="61">
        <v>4.79</v>
      </c>
      <c r="AH19" s="61">
        <v>0</v>
      </c>
      <c r="AI19" s="61">
        <v>4.78</v>
      </c>
      <c r="AJ19" s="61">
        <v>0</v>
      </c>
      <c r="AK19" s="61">
        <v>0</v>
      </c>
      <c r="AL19" s="61">
        <v>0</v>
      </c>
      <c r="AM19" s="61" t="s">
        <v>7732</v>
      </c>
      <c r="AN19" s="61">
        <v>7172</v>
      </c>
      <c r="AO19" s="61">
        <v>0</v>
      </c>
      <c r="AP19" s="61">
        <v>0</v>
      </c>
      <c r="AQ19" s="61">
        <v>0</v>
      </c>
      <c r="AR19" s="61">
        <v>0</v>
      </c>
      <c r="AS19" s="61">
        <v>0</v>
      </c>
      <c r="AT19" s="61">
        <v>0</v>
      </c>
      <c r="AU19" s="61">
        <v>0</v>
      </c>
      <c r="AV19" s="61">
        <v>0</v>
      </c>
      <c r="AW19" s="61">
        <v>0</v>
      </c>
      <c r="AX19" s="61">
        <v>0</v>
      </c>
      <c r="AY19" s="61">
        <v>0</v>
      </c>
      <c r="AZ19" s="61">
        <v>0</v>
      </c>
      <c r="BA19" s="61">
        <v>0</v>
      </c>
      <c r="BB19" s="61">
        <v>0</v>
      </c>
      <c r="BC19" s="61">
        <v>0</v>
      </c>
      <c r="BD19" s="61">
        <v>0</v>
      </c>
      <c r="BE19" s="61">
        <v>0</v>
      </c>
      <c r="BF19" s="61">
        <v>0</v>
      </c>
      <c r="BG19" s="61">
        <v>0</v>
      </c>
      <c r="BH19" s="61">
        <v>0</v>
      </c>
      <c r="BI19" s="61">
        <v>0</v>
      </c>
      <c r="BJ19" s="61">
        <v>0</v>
      </c>
      <c r="BK19" s="61">
        <v>0</v>
      </c>
      <c r="BL19" s="61">
        <v>0</v>
      </c>
      <c r="BM19" s="61">
        <v>0</v>
      </c>
      <c r="BN19" s="61">
        <v>0</v>
      </c>
      <c r="BO19" s="61">
        <v>0</v>
      </c>
      <c r="BP19" s="61">
        <v>0</v>
      </c>
      <c r="BQ19" s="61">
        <v>0</v>
      </c>
      <c r="BR19" s="61">
        <v>0</v>
      </c>
      <c r="BS19" s="61">
        <v>0</v>
      </c>
      <c r="BT19" s="61">
        <v>0</v>
      </c>
      <c r="BU19" s="61">
        <v>0</v>
      </c>
      <c r="BV19" s="61">
        <v>0</v>
      </c>
      <c r="BW19" s="61">
        <v>0</v>
      </c>
      <c r="BX19" s="61">
        <v>0</v>
      </c>
      <c r="BY19" s="61">
        <v>0</v>
      </c>
      <c r="BZ19" s="61">
        <v>0</v>
      </c>
      <c r="CA19" s="61">
        <v>1</v>
      </c>
      <c r="CB19" s="61">
        <v>0</v>
      </c>
      <c r="CC19" s="61">
        <v>1</v>
      </c>
      <c r="CD19" s="61">
        <v>1</v>
      </c>
      <c r="CE19" s="61">
        <v>1</v>
      </c>
      <c r="CF19" s="61">
        <v>0</v>
      </c>
      <c r="CH19" s="61">
        <v>19641</v>
      </c>
      <c r="CI19" s="61">
        <v>0</v>
      </c>
      <c r="CJ19" s="61">
        <v>0</v>
      </c>
      <c r="CL19" s="61">
        <v>0</v>
      </c>
      <c r="CM19" s="61">
        <v>-5974</v>
      </c>
      <c r="CN19" s="61">
        <v>0</v>
      </c>
      <c r="CO19" s="61">
        <v>-2988</v>
      </c>
      <c r="CP19" s="61">
        <v>0</v>
      </c>
      <c r="CQ19" s="61">
        <v>0</v>
      </c>
      <c r="CR19" s="61">
        <v>0</v>
      </c>
      <c r="CS19" s="61">
        <v>0</v>
      </c>
      <c r="CT19" s="61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1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1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1">
        <v>0</v>
      </c>
      <c r="EE19" s="61">
        <v>0</v>
      </c>
      <c r="EF19" s="61">
        <v>0</v>
      </c>
      <c r="EG19" s="61">
        <v>0</v>
      </c>
      <c r="EH19" s="61">
        <v>0</v>
      </c>
      <c r="EI19" s="61">
        <v>0</v>
      </c>
      <c r="EJ19" s="61">
        <v>0</v>
      </c>
      <c r="EK19" s="61">
        <v>0</v>
      </c>
      <c r="EL19" s="61">
        <v>0</v>
      </c>
      <c r="EM19" s="61">
        <v>0</v>
      </c>
      <c r="EN19" s="61">
        <v>0</v>
      </c>
      <c r="EO19" s="61">
        <v>0</v>
      </c>
      <c r="EP19" s="61">
        <v>0</v>
      </c>
      <c r="EQ19" s="61">
        <v>0</v>
      </c>
      <c r="ER19" s="61">
        <v>0</v>
      </c>
      <c r="ES19" s="61">
        <v>0</v>
      </c>
      <c r="ET19" s="61">
        <v>0</v>
      </c>
      <c r="EU19" s="61">
        <v>0.01</v>
      </c>
      <c r="EV19" s="61">
        <v>0.01</v>
      </c>
      <c r="FA19" s="61">
        <v>8279</v>
      </c>
      <c r="FB19" s="61">
        <v>0</v>
      </c>
      <c r="FC19" s="61">
        <v>173651</v>
      </c>
      <c r="FD19" s="61">
        <v>328405</v>
      </c>
      <c r="FE19" s="61">
        <v>1045</v>
      </c>
      <c r="FF19" s="61">
        <v>0</v>
      </c>
      <c r="FG19" s="61">
        <v>0</v>
      </c>
      <c r="FH19" s="61">
        <v>0</v>
      </c>
      <c r="FI19" s="61">
        <v>0</v>
      </c>
      <c r="FJ19" s="61">
        <v>0</v>
      </c>
      <c r="FK19" s="61">
        <v>376</v>
      </c>
      <c r="FL19" s="61">
        <v>1133</v>
      </c>
      <c r="FM19" s="61">
        <v>622</v>
      </c>
      <c r="FN19" s="61">
        <v>2622</v>
      </c>
      <c r="FO19" s="61">
        <v>-128</v>
      </c>
      <c r="FP19" s="61">
        <v>2622</v>
      </c>
      <c r="FQ19" s="61">
        <v>209</v>
      </c>
      <c r="FR19" s="61">
        <v>622</v>
      </c>
      <c r="FS19" s="61">
        <v>7378</v>
      </c>
      <c r="FT19" s="61">
        <v>7378</v>
      </c>
      <c r="FU19" s="61">
        <v>7378</v>
      </c>
      <c r="FW19" s="61">
        <v>1700</v>
      </c>
      <c r="FY19" s="61">
        <v>51.9</v>
      </c>
      <c r="FZ19" s="61">
        <v>100</v>
      </c>
      <c r="GA19" s="61">
        <v>60</v>
      </c>
      <c r="GB19" s="61">
        <v>68</v>
      </c>
      <c r="GC19" s="61">
        <v>100</v>
      </c>
      <c r="GD19" s="61">
        <v>70</v>
      </c>
      <c r="GE19" s="61">
        <v>68.099999999999994</v>
      </c>
      <c r="GF19" s="61">
        <v>0</v>
      </c>
      <c r="GG19" s="61">
        <v>23.4</v>
      </c>
      <c r="GH19" s="61">
        <v>23.4</v>
      </c>
      <c r="GI19" s="61">
        <v>0</v>
      </c>
      <c r="GJ19" s="61">
        <v>0.999</v>
      </c>
      <c r="GK19" s="61">
        <v>0.999</v>
      </c>
      <c r="GL19" s="61">
        <v>50</v>
      </c>
      <c r="GM19" s="61">
        <v>120</v>
      </c>
      <c r="GN19" s="61">
        <v>120.4</v>
      </c>
      <c r="GO19" s="61">
        <v>86.4</v>
      </c>
      <c r="GP19" s="61">
        <v>48</v>
      </c>
      <c r="GQ19" s="61">
        <v>48.1</v>
      </c>
      <c r="GR19" s="61">
        <v>22.5</v>
      </c>
      <c r="GS19" s="61">
        <v>87.1</v>
      </c>
      <c r="GT19" s="61">
        <v>87.1</v>
      </c>
      <c r="GU19" s="61">
        <v>0</v>
      </c>
      <c r="GV19" s="61">
        <v>0</v>
      </c>
      <c r="GW19" s="61">
        <v>0</v>
      </c>
      <c r="GX19" s="61">
        <v>0</v>
      </c>
      <c r="GY19" s="61">
        <v>60</v>
      </c>
      <c r="GZ19" s="61">
        <v>10.199999999999999</v>
      </c>
      <c r="HA19" s="61">
        <v>0</v>
      </c>
      <c r="HB19" s="61">
        <v>0</v>
      </c>
      <c r="HC19" s="61">
        <v>9.8000000000000007</v>
      </c>
      <c r="HD19" s="61">
        <v>0</v>
      </c>
      <c r="HE19" s="61">
        <v>0</v>
      </c>
      <c r="HF19" s="61">
        <v>0</v>
      </c>
      <c r="HG19" s="61">
        <v>0</v>
      </c>
      <c r="HH19" s="61">
        <v>0</v>
      </c>
      <c r="HI19" s="61">
        <v>0</v>
      </c>
      <c r="HJ19" s="61">
        <v>0</v>
      </c>
      <c r="HK19" s="61">
        <v>0</v>
      </c>
      <c r="HL19" s="61">
        <v>0</v>
      </c>
      <c r="HM19" s="61">
        <v>0</v>
      </c>
      <c r="HN19" s="61">
        <v>0</v>
      </c>
      <c r="HO19" s="61">
        <v>0</v>
      </c>
      <c r="HP19" s="61">
        <v>0</v>
      </c>
      <c r="HQ19" s="61">
        <v>0</v>
      </c>
      <c r="HR19" s="61">
        <v>0</v>
      </c>
      <c r="HS19" s="61">
        <v>0</v>
      </c>
      <c r="HT19" s="61">
        <v>120.1</v>
      </c>
      <c r="HU19" s="61">
        <v>68.099999999999994</v>
      </c>
      <c r="HV19" s="61">
        <v>64.8</v>
      </c>
      <c r="HW19" s="61">
        <v>13.9</v>
      </c>
      <c r="HX19" s="61">
        <v>48.1</v>
      </c>
      <c r="HY19" s="61">
        <v>10.199999999999999</v>
      </c>
      <c r="HZ19" s="61">
        <v>9.8000000000000007</v>
      </c>
      <c r="IA19" s="61">
        <v>11.1</v>
      </c>
      <c r="IB19" s="61">
        <v>12</v>
      </c>
      <c r="IC19" s="61">
        <v>0</v>
      </c>
      <c r="ID19" s="61">
        <v>120</v>
      </c>
      <c r="IE19" s="61">
        <v>31.3</v>
      </c>
      <c r="IF19" s="61">
        <v>11.1</v>
      </c>
      <c r="IG19" s="61">
        <v>4029.4</v>
      </c>
      <c r="IH19" s="61">
        <v>1.7</v>
      </c>
      <c r="II19" s="61">
        <v>6.73</v>
      </c>
      <c r="IJ19" s="61">
        <v>0</v>
      </c>
      <c r="IK19" s="61">
        <v>0</v>
      </c>
      <c r="IL19" s="61">
        <v>0</v>
      </c>
      <c r="IM19" s="61">
        <v>0</v>
      </c>
      <c r="IN19" s="61">
        <v>0</v>
      </c>
      <c r="IO19" s="61">
        <v>0</v>
      </c>
      <c r="IP19" s="61">
        <v>0</v>
      </c>
      <c r="IQ19" s="61">
        <v>0</v>
      </c>
      <c r="IR19" s="61">
        <v>0</v>
      </c>
      <c r="IS19" s="61">
        <v>0</v>
      </c>
      <c r="IT19" s="61">
        <v>0</v>
      </c>
      <c r="IU19" s="61">
        <v>0</v>
      </c>
      <c r="IV19" s="61">
        <v>0</v>
      </c>
      <c r="IW19" s="61">
        <v>0</v>
      </c>
      <c r="IX19" s="61">
        <v>0</v>
      </c>
      <c r="IY19" s="61">
        <v>0</v>
      </c>
      <c r="IZ19" s="61">
        <v>0</v>
      </c>
      <c r="JA19" s="61">
        <v>0</v>
      </c>
      <c r="JB19" s="61">
        <v>0</v>
      </c>
      <c r="JC19" s="61">
        <v>0</v>
      </c>
      <c r="JD19" s="61">
        <v>0</v>
      </c>
      <c r="JE19" s="61">
        <v>0</v>
      </c>
      <c r="JF19" s="61">
        <v>0</v>
      </c>
      <c r="JG19" s="61">
        <v>0</v>
      </c>
      <c r="JH19" s="61">
        <v>0</v>
      </c>
      <c r="JI19" s="61">
        <v>0</v>
      </c>
      <c r="JJ19" s="61">
        <v>0</v>
      </c>
      <c r="JK19" s="61">
        <v>0</v>
      </c>
      <c r="JL19" s="61">
        <v>0</v>
      </c>
      <c r="JM19" s="61">
        <v>0</v>
      </c>
      <c r="JN19" s="61">
        <v>0</v>
      </c>
      <c r="JO19" s="61">
        <v>0</v>
      </c>
      <c r="JP19" s="61">
        <v>0</v>
      </c>
      <c r="JQ19" s="61">
        <v>0</v>
      </c>
      <c r="JR19" s="61">
        <v>0</v>
      </c>
      <c r="JS19" s="61">
        <v>0</v>
      </c>
      <c r="JT19" s="61">
        <v>0</v>
      </c>
      <c r="JU19" s="61">
        <v>0</v>
      </c>
      <c r="JV19" s="61">
        <v>0</v>
      </c>
      <c r="JW19" s="61">
        <v>0</v>
      </c>
      <c r="JX19" s="61">
        <v>0</v>
      </c>
      <c r="JY19" s="61">
        <v>0</v>
      </c>
      <c r="JZ19" s="61">
        <v>0</v>
      </c>
      <c r="KA19" s="61">
        <v>0</v>
      </c>
      <c r="KD19" s="61">
        <v>2</v>
      </c>
      <c r="KE19" s="61">
        <v>2</v>
      </c>
      <c r="KF19" s="61">
        <v>2</v>
      </c>
      <c r="KG19" s="61">
        <v>2</v>
      </c>
      <c r="KH19" s="61">
        <v>2</v>
      </c>
      <c r="KI19" s="61">
        <v>2</v>
      </c>
      <c r="KJ19" s="61">
        <v>2</v>
      </c>
      <c r="KK19" s="61">
        <v>2</v>
      </c>
      <c r="KL19" s="61">
        <v>2</v>
      </c>
      <c r="KM19" s="61">
        <v>2</v>
      </c>
      <c r="KN19" s="61">
        <v>2</v>
      </c>
      <c r="KO19" s="61">
        <v>2</v>
      </c>
      <c r="KP19" s="61">
        <v>2</v>
      </c>
      <c r="KQ19" s="61">
        <v>2</v>
      </c>
      <c r="KR19" s="61">
        <v>2</v>
      </c>
      <c r="KS19" s="61">
        <v>2</v>
      </c>
      <c r="KT19" s="61">
        <v>2</v>
      </c>
      <c r="KU19" s="61">
        <v>2</v>
      </c>
      <c r="KV19" s="61">
        <v>2</v>
      </c>
      <c r="KW19" s="61">
        <v>2</v>
      </c>
      <c r="KX19" s="61">
        <v>0</v>
      </c>
      <c r="KY19" s="61">
        <v>10.6</v>
      </c>
      <c r="KZ19" s="61">
        <v>74.900000000000006</v>
      </c>
      <c r="LA19" s="61">
        <v>21.3</v>
      </c>
      <c r="LB19" s="61">
        <v>32</v>
      </c>
      <c r="LC19" s="61">
        <v>42.6</v>
      </c>
      <c r="LD19" s="61">
        <v>53.3</v>
      </c>
      <c r="LE19" s="61">
        <v>55.5</v>
      </c>
      <c r="LF19" s="61">
        <v>57.7</v>
      </c>
      <c r="LG19" s="61">
        <v>64.400000000000006</v>
      </c>
      <c r="LH19" s="61">
        <v>75</v>
      </c>
      <c r="LI19" s="61">
        <v>0</v>
      </c>
      <c r="LJ19" s="61">
        <v>0</v>
      </c>
      <c r="LK19" s="61">
        <v>10.6</v>
      </c>
      <c r="LL19" s="61">
        <v>74.900000000000006</v>
      </c>
      <c r="LM19" s="61">
        <v>1</v>
      </c>
      <c r="LN19" s="61">
        <v>0</v>
      </c>
      <c r="LO19" s="61">
        <v>21.3</v>
      </c>
      <c r="LP19" s="61">
        <v>0</v>
      </c>
      <c r="LQ19" s="61">
        <v>32</v>
      </c>
      <c r="LR19" s="61">
        <v>0</v>
      </c>
      <c r="LS19" s="61">
        <v>42.6</v>
      </c>
      <c r="LT19" s="61">
        <v>0</v>
      </c>
      <c r="LU19" s="61">
        <v>53.3</v>
      </c>
      <c r="LV19" s="61">
        <v>0</v>
      </c>
      <c r="LW19" s="61">
        <v>55.5</v>
      </c>
      <c r="LX19" s="61">
        <v>1</v>
      </c>
      <c r="LY19" s="61">
        <v>57.7</v>
      </c>
      <c r="LZ19" s="61">
        <v>1</v>
      </c>
      <c r="MA19" s="61">
        <v>64.400000000000006</v>
      </c>
      <c r="MB19" s="61">
        <v>1</v>
      </c>
      <c r="MC19" s="61">
        <v>75</v>
      </c>
      <c r="MD19" s="61">
        <v>1</v>
      </c>
      <c r="ME19" s="61">
        <v>0</v>
      </c>
      <c r="MF19" s="61">
        <v>0</v>
      </c>
      <c r="MG19" s="61">
        <v>0</v>
      </c>
      <c r="MH19" s="61">
        <v>0</v>
      </c>
      <c r="MI19" s="61">
        <v>0</v>
      </c>
      <c r="MJ19" s="61">
        <v>0</v>
      </c>
      <c r="MK19" s="61">
        <v>0</v>
      </c>
      <c r="ML19" s="61">
        <v>0</v>
      </c>
      <c r="MM19" s="61">
        <v>0</v>
      </c>
      <c r="MN19" s="61">
        <v>0</v>
      </c>
      <c r="MO19" s="61">
        <v>0</v>
      </c>
      <c r="MP19" s="61">
        <v>0</v>
      </c>
      <c r="MQ19" s="61">
        <v>0</v>
      </c>
      <c r="MR19" s="61">
        <v>0</v>
      </c>
      <c r="MS19" s="61">
        <v>0</v>
      </c>
      <c r="MT19" s="61">
        <v>0</v>
      </c>
      <c r="MU19" s="61">
        <v>0</v>
      </c>
      <c r="MV19" s="61">
        <v>0</v>
      </c>
      <c r="MW19" s="61">
        <v>0</v>
      </c>
      <c r="MX19" s="61">
        <v>0</v>
      </c>
      <c r="MY19" s="61">
        <v>0</v>
      </c>
      <c r="MZ19" s="61">
        <v>0</v>
      </c>
      <c r="NA19" s="61">
        <v>0</v>
      </c>
      <c r="NB19" s="61">
        <v>0</v>
      </c>
      <c r="NC19" s="61">
        <v>0</v>
      </c>
      <c r="ND19" s="61">
        <v>0</v>
      </c>
      <c r="NE19" s="61">
        <v>0</v>
      </c>
      <c r="NF19" s="61">
        <v>0</v>
      </c>
      <c r="NG19" s="61">
        <v>0</v>
      </c>
      <c r="NH19" s="61">
        <v>0</v>
      </c>
      <c r="NI19" s="61">
        <v>0</v>
      </c>
      <c r="NJ19" s="61">
        <v>0</v>
      </c>
      <c r="NK19" s="61">
        <v>0</v>
      </c>
      <c r="NL19" s="61">
        <v>0</v>
      </c>
      <c r="NM19" s="61">
        <v>0</v>
      </c>
      <c r="NN19" s="61">
        <v>0</v>
      </c>
      <c r="NO19" s="61">
        <v>0</v>
      </c>
      <c r="NP19" s="61">
        <v>0</v>
      </c>
      <c r="NQ19" s="61">
        <v>0</v>
      </c>
      <c r="NR19" s="61">
        <v>0</v>
      </c>
      <c r="NS19" s="61">
        <v>0</v>
      </c>
      <c r="NT19" s="61">
        <v>0</v>
      </c>
      <c r="NU19" s="61">
        <v>0</v>
      </c>
      <c r="NV19" s="61">
        <v>0</v>
      </c>
      <c r="NW19" s="61">
        <v>0</v>
      </c>
      <c r="NX19" s="61">
        <v>0</v>
      </c>
      <c r="NY19" s="61">
        <v>0</v>
      </c>
      <c r="NZ19" s="61">
        <v>0</v>
      </c>
      <c r="OA19" s="61">
        <v>0</v>
      </c>
      <c r="OB19" s="61">
        <v>0</v>
      </c>
      <c r="OC19" s="61">
        <v>0</v>
      </c>
      <c r="OD19" s="61">
        <v>0</v>
      </c>
      <c r="OE19" s="61">
        <v>0</v>
      </c>
      <c r="OF19" s="61">
        <v>0</v>
      </c>
      <c r="OG19" s="61">
        <v>0</v>
      </c>
      <c r="OH19" s="61">
        <v>0</v>
      </c>
      <c r="OI19" s="61">
        <v>0</v>
      </c>
      <c r="OJ19" s="61">
        <v>0</v>
      </c>
      <c r="OK19" s="61">
        <v>0</v>
      </c>
      <c r="OL19" s="61">
        <v>0</v>
      </c>
      <c r="OM19" s="61">
        <v>0</v>
      </c>
      <c r="ON19" s="61">
        <v>0</v>
      </c>
      <c r="OO19" s="61">
        <v>0</v>
      </c>
      <c r="OP19" s="61">
        <v>0</v>
      </c>
      <c r="OQ19" s="61">
        <v>0</v>
      </c>
      <c r="OR19" s="61">
        <v>0</v>
      </c>
      <c r="OU19" s="61">
        <v>0</v>
      </c>
      <c r="OV19" s="61">
        <v>1</v>
      </c>
      <c r="OW19" s="61">
        <v>1</v>
      </c>
      <c r="OX19" s="61">
        <v>1</v>
      </c>
      <c r="OY19" s="61">
        <v>1</v>
      </c>
      <c r="OZ19" s="61">
        <v>1</v>
      </c>
      <c r="PA19" s="61">
        <v>1</v>
      </c>
      <c r="PB19" s="61">
        <v>1</v>
      </c>
      <c r="PC19" s="61">
        <v>1</v>
      </c>
      <c r="PD19" s="61">
        <v>1</v>
      </c>
      <c r="PE19" s="61">
        <v>1</v>
      </c>
      <c r="PF19" s="61">
        <v>1</v>
      </c>
      <c r="PG19" s="61">
        <v>1</v>
      </c>
      <c r="PH19" s="61">
        <v>1</v>
      </c>
      <c r="PI19" s="61">
        <v>1</v>
      </c>
      <c r="PJ19" s="61">
        <v>1</v>
      </c>
      <c r="PK19" s="61">
        <v>1</v>
      </c>
      <c r="PL19" s="61">
        <v>1</v>
      </c>
      <c r="PM19" s="61">
        <v>1</v>
      </c>
      <c r="PN19" s="61">
        <v>1</v>
      </c>
      <c r="PO19" s="61">
        <v>1</v>
      </c>
      <c r="PP19" s="61">
        <v>1</v>
      </c>
      <c r="PQ19" s="61">
        <v>1</v>
      </c>
      <c r="PR19" s="61">
        <v>1</v>
      </c>
      <c r="PS19" s="61">
        <v>1</v>
      </c>
      <c r="PT19" s="61">
        <v>1</v>
      </c>
      <c r="PU19" s="61">
        <v>1</v>
      </c>
      <c r="PV19" s="61">
        <v>0</v>
      </c>
      <c r="PW19" s="61">
        <v>0</v>
      </c>
      <c r="PX19" s="61">
        <v>0</v>
      </c>
      <c r="PY19" s="61">
        <v>1</v>
      </c>
      <c r="PZ19" s="61">
        <v>7289</v>
      </c>
      <c r="QA19" s="61">
        <v>15</v>
      </c>
      <c r="QB19" s="61">
        <v>0</v>
      </c>
      <c r="QC19" s="61">
        <v>1038</v>
      </c>
      <c r="QD19" s="61">
        <v>0</v>
      </c>
      <c r="QE19" s="61">
        <v>0</v>
      </c>
      <c r="QF19" s="61">
        <v>1038</v>
      </c>
      <c r="QG19" s="61">
        <v>9.4</v>
      </c>
      <c r="QH19" s="61">
        <v>20</v>
      </c>
      <c r="QI19" s="61">
        <v>99.6</v>
      </c>
      <c r="QJ19" s="61">
        <v>0</v>
      </c>
      <c r="QK19" s="61">
        <v>0</v>
      </c>
      <c r="QL19" s="61">
        <v>0</v>
      </c>
      <c r="QM19" s="61">
        <v>0</v>
      </c>
      <c r="QN19" s="61">
        <v>0</v>
      </c>
      <c r="QO19" s="61">
        <v>10.9</v>
      </c>
      <c r="QP19" s="61">
        <v>6.62</v>
      </c>
      <c r="QQ19" s="61">
        <v>6.51</v>
      </c>
      <c r="QR19" s="61">
        <v>10.9</v>
      </c>
      <c r="QS19" s="61">
        <v>0</v>
      </c>
      <c r="QT19" s="61">
        <v>0</v>
      </c>
      <c r="QU19" s="61">
        <v>0</v>
      </c>
      <c r="QV19" s="61">
        <v>0</v>
      </c>
      <c r="QW19" s="61">
        <v>74</v>
      </c>
      <c r="QX19" s="61">
        <v>74</v>
      </c>
      <c r="QY19" s="61">
        <v>75</v>
      </c>
      <c r="QZ19" s="61">
        <v>141.1</v>
      </c>
      <c r="RA19" s="61">
        <v>100</v>
      </c>
      <c r="RB19" s="61">
        <v>150</v>
      </c>
      <c r="RC19" s="61">
        <v>23.3</v>
      </c>
      <c r="RD19" s="61">
        <v>-2.7</v>
      </c>
      <c r="RE19" s="61">
        <v>75</v>
      </c>
      <c r="RF19" s="61">
        <v>139.69999999999999</v>
      </c>
      <c r="RG19" s="61">
        <v>0</v>
      </c>
      <c r="RH19" s="61">
        <v>0</v>
      </c>
      <c r="RI19" s="61">
        <v>0</v>
      </c>
      <c r="RJ19" s="61">
        <v>139.69999999999999</v>
      </c>
      <c r="RK19" s="61">
        <v>0</v>
      </c>
      <c r="RL19" s="61">
        <v>0</v>
      </c>
      <c r="RM19" s="61">
        <v>0</v>
      </c>
      <c r="RN19" s="61">
        <v>455</v>
      </c>
      <c r="RO19" s="61">
        <v>455</v>
      </c>
      <c r="RP19" s="61">
        <v>20.3</v>
      </c>
      <c r="RQ19" s="61">
        <v>10.8</v>
      </c>
      <c r="RR19" s="61">
        <v>20.2</v>
      </c>
      <c r="RS19" s="61">
        <v>10.8</v>
      </c>
      <c r="RT19" s="61">
        <v>10.9</v>
      </c>
      <c r="RU19" s="61">
        <v>0</v>
      </c>
      <c r="RV19" s="61">
        <v>0</v>
      </c>
      <c r="RW19" s="61">
        <v>0</v>
      </c>
      <c r="RX19" s="61">
        <v>10.9</v>
      </c>
      <c r="RY19" s="61">
        <v>0</v>
      </c>
      <c r="RZ19" s="61">
        <v>0</v>
      </c>
      <c r="SA19" s="61">
        <v>0</v>
      </c>
      <c r="SB19" s="61">
        <v>10.9</v>
      </c>
      <c r="SC19" s="61">
        <v>0</v>
      </c>
      <c r="SD19" s="61">
        <v>107</v>
      </c>
      <c r="SE19" s="61">
        <v>0</v>
      </c>
      <c r="SF19" s="61">
        <v>0</v>
      </c>
      <c r="SG19" s="61">
        <v>62.2</v>
      </c>
      <c r="SH19" s="61">
        <v>51.2</v>
      </c>
      <c r="SI19" s="61">
        <v>0.76</v>
      </c>
      <c r="SJ19" s="61">
        <v>2.5</v>
      </c>
      <c r="SK19" s="61">
        <v>0.46</v>
      </c>
      <c r="SL19" s="61">
        <v>342</v>
      </c>
      <c r="SM19" s="61">
        <v>339</v>
      </c>
      <c r="SN19" s="61">
        <v>343</v>
      </c>
      <c r="SO19" s="61">
        <v>34.92</v>
      </c>
      <c r="SP19" s="61">
        <v>1604884407845</v>
      </c>
      <c r="SQ19" s="61">
        <v>0</v>
      </c>
      <c r="SR19" s="61">
        <v>47</v>
      </c>
      <c r="SS19" s="61">
        <v>1</v>
      </c>
      <c r="ST19" s="61">
        <v>1</v>
      </c>
      <c r="SU19" s="61">
        <v>4.5999999999999996</v>
      </c>
      <c r="SV19" s="61">
        <v>40.200000000000003</v>
      </c>
      <c r="SW19" s="61">
        <v>74</v>
      </c>
      <c r="SX19" s="61">
        <v>10.41</v>
      </c>
      <c r="SY19" s="61">
        <v>0</v>
      </c>
      <c r="TA19" s="61">
        <v>1468</v>
      </c>
      <c r="TF19" s="61">
        <v>0</v>
      </c>
      <c r="TG19" s="61">
        <v>0</v>
      </c>
      <c r="TH19" s="61">
        <v>0</v>
      </c>
      <c r="TI19" s="61">
        <v>0</v>
      </c>
      <c r="TJ19" s="61">
        <v>33126</v>
      </c>
      <c r="TK19" s="61">
        <v>33181</v>
      </c>
      <c r="TL19" s="61">
        <v>31669</v>
      </c>
      <c r="TM19" s="61">
        <v>31517</v>
      </c>
      <c r="TN19" s="61">
        <v>0</v>
      </c>
      <c r="TO19" s="61">
        <v>0</v>
      </c>
      <c r="TP19" s="61">
        <v>0</v>
      </c>
      <c r="TQ19" s="61">
        <v>0</v>
      </c>
      <c r="TR19" s="61">
        <v>540</v>
      </c>
      <c r="TS19" s="61">
        <v>541</v>
      </c>
      <c r="TT19" s="61">
        <v>542</v>
      </c>
      <c r="TU19" s="61">
        <v>543</v>
      </c>
      <c r="TV19" s="61">
        <v>542</v>
      </c>
      <c r="TW19" s="61">
        <v>542</v>
      </c>
      <c r="TX19" s="61">
        <v>544</v>
      </c>
      <c r="TY19" s="61">
        <v>546</v>
      </c>
      <c r="TZ19" s="61">
        <v>545</v>
      </c>
      <c r="UA19" s="61">
        <v>542</v>
      </c>
      <c r="UB19" s="61">
        <v>545</v>
      </c>
      <c r="UC19" s="61">
        <v>542</v>
      </c>
      <c r="UD19" s="61">
        <v>544</v>
      </c>
      <c r="UE19" s="61">
        <v>541</v>
      </c>
      <c r="UF19" s="61">
        <v>543</v>
      </c>
      <c r="UG19" s="61">
        <v>542</v>
      </c>
      <c r="UH19" s="61">
        <v>542</v>
      </c>
      <c r="UI19" s="61">
        <v>542</v>
      </c>
      <c r="UJ19" s="61">
        <v>544</v>
      </c>
      <c r="UK19" s="61">
        <v>544</v>
      </c>
      <c r="UL19" s="61">
        <v>548</v>
      </c>
      <c r="UM19" s="61">
        <v>542</v>
      </c>
      <c r="UN19" s="61">
        <v>547</v>
      </c>
      <c r="UO19" s="61">
        <v>544</v>
      </c>
      <c r="UP19" s="61">
        <v>543</v>
      </c>
      <c r="UQ19" s="61">
        <v>542</v>
      </c>
      <c r="UR19" s="61">
        <v>548</v>
      </c>
      <c r="US19" s="61">
        <v>547</v>
      </c>
      <c r="UT19" s="61">
        <v>540</v>
      </c>
      <c r="UU19" s="61">
        <v>540</v>
      </c>
      <c r="UV19" s="61">
        <v>0</v>
      </c>
      <c r="UW19" s="61">
        <v>0</v>
      </c>
      <c r="UX19" s="61">
        <v>120</v>
      </c>
      <c r="UY19" s="61">
        <v>341</v>
      </c>
      <c r="UZ19" s="61">
        <v>338</v>
      </c>
      <c r="VA19" s="61">
        <v>7</v>
      </c>
      <c r="WR19" s="61">
        <v>0</v>
      </c>
      <c r="WS19" s="61">
        <v>1</v>
      </c>
      <c r="WT19" s="61">
        <v>0</v>
      </c>
      <c r="WU19" s="61">
        <v>0</v>
      </c>
      <c r="WV19" s="61">
        <v>0</v>
      </c>
      <c r="WW19" s="61">
        <v>0</v>
      </c>
      <c r="WX19" s="61">
        <v>0</v>
      </c>
      <c r="WY19" s="61">
        <v>0</v>
      </c>
      <c r="WZ19" s="61">
        <v>2752896</v>
      </c>
      <c r="XA19" s="61">
        <v>0</v>
      </c>
      <c r="XD19" s="61">
        <v>0</v>
      </c>
      <c r="XF19" s="61">
        <v>2</v>
      </c>
      <c r="XG19" s="61">
        <v>0</v>
      </c>
      <c r="XH19" s="61">
        <v>0</v>
      </c>
      <c r="XI19" s="61">
        <v>0</v>
      </c>
      <c r="XJ19" s="61">
        <v>0</v>
      </c>
      <c r="XK19" s="61">
        <v>0</v>
      </c>
      <c r="XL19" s="61">
        <v>0</v>
      </c>
      <c r="XM19" s="61">
        <v>0</v>
      </c>
      <c r="XN19" s="61">
        <v>56.3</v>
      </c>
      <c r="XO19" s="61">
        <v>49.9</v>
      </c>
      <c r="XR19" s="61">
        <v>63.9</v>
      </c>
      <c r="XS19" s="61">
        <v>63.2</v>
      </c>
      <c r="XT19" s="61">
        <v>61</v>
      </c>
      <c r="XU19" s="61">
        <v>21.3</v>
      </c>
      <c r="XZ19" s="61">
        <v>6489</v>
      </c>
      <c r="YA19" s="61">
        <v>1605105735482</v>
      </c>
      <c r="YC19" s="61">
        <v>4495</v>
      </c>
      <c r="YD19" s="61">
        <v>0.999</v>
      </c>
      <c r="YE19" s="61">
        <v>50.02</v>
      </c>
      <c r="YF19" s="61">
        <v>0</v>
      </c>
      <c r="YG19" s="61">
        <v>10248</v>
      </c>
      <c r="YH19" s="61">
        <v>5934</v>
      </c>
      <c r="YI19" s="61">
        <v>10225</v>
      </c>
      <c r="YJ19" s="61">
        <v>5902</v>
      </c>
      <c r="YK19" s="61">
        <v>10284</v>
      </c>
      <c r="YL19" s="61">
        <v>5922</v>
      </c>
      <c r="YM19" s="61">
        <v>10187</v>
      </c>
      <c r="YN19" s="61">
        <v>5901</v>
      </c>
      <c r="YO19" s="61">
        <v>10175</v>
      </c>
      <c r="YP19" s="61">
        <v>5868</v>
      </c>
      <c r="YQ19" s="61">
        <v>10221</v>
      </c>
      <c r="YR19" s="61">
        <v>5890</v>
      </c>
      <c r="YS19" s="61">
        <v>0</v>
      </c>
      <c r="YT19" s="61">
        <v>30047</v>
      </c>
      <c r="YU19" s="61">
        <v>4292</v>
      </c>
      <c r="YV19" s="61">
        <v>7</v>
      </c>
      <c r="YW19" s="61">
        <v>9.4E-2</v>
      </c>
      <c r="YX19" s="61">
        <v>3185</v>
      </c>
      <c r="YY19" s="61">
        <v>2.08</v>
      </c>
      <c r="YZ19" s="61">
        <v>-42.9</v>
      </c>
      <c r="ZA19" s="61">
        <v>4.04</v>
      </c>
      <c r="ZB19" s="61">
        <v>0.74</v>
      </c>
      <c r="ZD19" s="61">
        <v>0</v>
      </c>
      <c r="ZE19" s="61">
        <v>87.1</v>
      </c>
      <c r="ZF19" s="61">
        <v>75.099999999999994</v>
      </c>
      <c r="ZG19" s="61">
        <v>0</v>
      </c>
      <c r="ZH19" s="61">
        <v>68</v>
      </c>
      <c r="ZI19" s="61">
        <v>68.099999999999994</v>
      </c>
      <c r="ZJ19" s="61">
        <v>67.8</v>
      </c>
      <c r="ZK19" s="61">
        <v>3</v>
      </c>
      <c r="ZL19" s="61">
        <v>0</v>
      </c>
      <c r="ZM19" s="61">
        <v>0</v>
      </c>
      <c r="ZN19" s="61">
        <v>21.9</v>
      </c>
      <c r="ZO19" s="61">
        <v>21.9</v>
      </c>
      <c r="ZP19" s="61">
        <v>21.9</v>
      </c>
      <c r="ZQ19" s="61">
        <v>21.9</v>
      </c>
      <c r="ZR19" s="61">
        <v>21.9</v>
      </c>
      <c r="ZS19" s="61">
        <v>21.9</v>
      </c>
      <c r="ZT19" s="61">
        <v>21.9</v>
      </c>
      <c r="ZU19" s="61">
        <v>21.9</v>
      </c>
      <c r="ZV19" s="61">
        <v>21.9</v>
      </c>
      <c r="ZW19" s="61">
        <v>21.9</v>
      </c>
      <c r="ZX19" s="61">
        <v>21.9</v>
      </c>
      <c r="ZY19" s="61">
        <v>21.9</v>
      </c>
      <c r="ZZ19" s="61">
        <v>21.9</v>
      </c>
      <c r="AAA19" s="61">
        <v>21.9</v>
      </c>
      <c r="AAB19" s="61">
        <v>21.9</v>
      </c>
      <c r="AAC19" s="61">
        <v>21.9</v>
      </c>
      <c r="AAD19" s="61">
        <v>21.9</v>
      </c>
      <c r="AAE19" s="61">
        <v>21.9</v>
      </c>
      <c r="AAF19" s="61">
        <v>21.9</v>
      </c>
      <c r="AAG19" s="61">
        <v>21.9</v>
      </c>
      <c r="AAH19" s="61">
        <v>21.9</v>
      </c>
      <c r="AAI19" s="61">
        <v>21.9</v>
      </c>
      <c r="AAJ19" s="61">
        <v>21.9</v>
      </c>
      <c r="AAK19" s="61">
        <v>21.9</v>
      </c>
      <c r="AAL19" s="61">
        <v>21.9</v>
      </c>
      <c r="AAM19" s="61">
        <v>74.599999999999994</v>
      </c>
      <c r="AAN19" s="61">
        <v>60.1</v>
      </c>
      <c r="AAO19" s="61">
        <v>60.1</v>
      </c>
      <c r="AAP19" s="61">
        <v>72.8</v>
      </c>
      <c r="AAQ19" s="61">
        <v>76.599999999999994</v>
      </c>
      <c r="AAR19" s="61">
        <v>82.7</v>
      </c>
      <c r="AAS19" s="61">
        <v>72.2</v>
      </c>
      <c r="AAT19" s="61">
        <v>73.7</v>
      </c>
      <c r="AAU19" s="61">
        <v>78.2</v>
      </c>
      <c r="AAV19" s="61">
        <v>65.5</v>
      </c>
      <c r="AAW19" s="61">
        <v>64.7</v>
      </c>
      <c r="AAX19" s="61">
        <v>59.5</v>
      </c>
      <c r="AAY19" s="61">
        <v>1.26</v>
      </c>
      <c r="AAZ19" s="61">
        <v>1.26</v>
      </c>
      <c r="ABA19" s="61">
        <v>1.26</v>
      </c>
      <c r="ABB19" s="61">
        <v>1.26</v>
      </c>
      <c r="ABC19" s="61">
        <v>1.26</v>
      </c>
      <c r="ABD19" s="61">
        <v>1.26</v>
      </c>
      <c r="ABE19" s="61">
        <v>1.26</v>
      </c>
      <c r="ABF19" s="61">
        <v>1.26</v>
      </c>
      <c r="ABG19" s="61">
        <v>1.26</v>
      </c>
      <c r="ABH19" s="61">
        <v>1.26</v>
      </c>
      <c r="ABI19" s="61">
        <v>1.26</v>
      </c>
      <c r="ABJ19" s="61">
        <v>1.26</v>
      </c>
      <c r="ABK19" s="61">
        <v>1</v>
      </c>
      <c r="ABL19" s="61">
        <v>1</v>
      </c>
      <c r="ABM19" s="61">
        <v>1</v>
      </c>
      <c r="ABN19" s="61">
        <v>1</v>
      </c>
      <c r="ABO19" s="61">
        <v>1</v>
      </c>
      <c r="ABP19" s="61">
        <v>1</v>
      </c>
      <c r="ABQ19" s="61">
        <v>1</v>
      </c>
      <c r="ABR19" s="61">
        <v>1</v>
      </c>
      <c r="ABS19" s="61">
        <v>1</v>
      </c>
      <c r="ABT19" s="61">
        <v>1</v>
      </c>
      <c r="ABU19" s="61">
        <v>1</v>
      </c>
      <c r="ABV19" s="61">
        <v>1</v>
      </c>
      <c r="ABW19" s="61">
        <v>88</v>
      </c>
      <c r="ABX19" s="61">
        <v>88</v>
      </c>
      <c r="ABY19" s="61">
        <v>88</v>
      </c>
      <c r="ABZ19" s="61">
        <v>88</v>
      </c>
      <c r="ACA19" s="61">
        <v>88</v>
      </c>
      <c r="ACB19" s="61">
        <v>88</v>
      </c>
      <c r="ACC19" s="61">
        <v>88</v>
      </c>
      <c r="ACD19" s="61">
        <v>88</v>
      </c>
      <c r="ACE19" s="61">
        <v>88</v>
      </c>
      <c r="ACF19" s="61">
        <v>88</v>
      </c>
      <c r="ACG19" s="61">
        <v>88</v>
      </c>
      <c r="ACH19" s="61">
        <v>88</v>
      </c>
      <c r="ACI19" s="61">
        <v>7459.7</v>
      </c>
      <c r="ACJ19" s="61">
        <v>7445.8</v>
      </c>
      <c r="ACK19" s="61">
        <v>7445.8</v>
      </c>
      <c r="ACL19" s="61">
        <v>7445.8</v>
      </c>
      <c r="ACM19" s="61">
        <v>7445.8</v>
      </c>
      <c r="ACN19" s="61">
        <v>7445.5</v>
      </c>
      <c r="ACO19" s="61">
        <v>7445.8</v>
      </c>
      <c r="ACP19" s="61">
        <v>7445.8</v>
      </c>
      <c r="ACQ19" s="61">
        <v>7445.8</v>
      </c>
      <c r="ACR19" s="61">
        <v>7445.8</v>
      </c>
      <c r="ACS19" s="61">
        <v>7445.7</v>
      </c>
      <c r="ACT19" s="61">
        <v>7445.8</v>
      </c>
      <c r="ACU19" s="61">
        <v>2017</v>
      </c>
      <c r="ACV19" s="61">
        <v>2017</v>
      </c>
      <c r="ACW19" s="61">
        <v>7</v>
      </c>
      <c r="ACX19" s="61">
        <v>12</v>
      </c>
      <c r="ACY19" s="61">
        <v>2017</v>
      </c>
      <c r="ACZ19" s="61">
        <v>7</v>
      </c>
      <c r="ADA19" s="61">
        <v>12</v>
      </c>
      <c r="ADB19" s="61">
        <v>2017</v>
      </c>
      <c r="ADC19" s="61">
        <v>10</v>
      </c>
      <c r="ADD19" s="61">
        <v>12</v>
      </c>
      <c r="ADE19" s="61">
        <v>30</v>
      </c>
      <c r="ADF19" s="61">
        <v>10</v>
      </c>
      <c r="ADG19" s="61">
        <v>2017</v>
      </c>
      <c r="ADH19" s="61">
        <v>8</v>
      </c>
      <c r="ADI19" s="61">
        <v>12</v>
      </c>
      <c r="ADJ19" s="61">
        <v>2014</v>
      </c>
      <c r="ADK19" s="61">
        <v>12</v>
      </c>
      <c r="ADL19" s="61">
        <v>9</v>
      </c>
      <c r="ADM19" s="61">
        <v>2017</v>
      </c>
      <c r="ADN19" s="61">
        <v>8</v>
      </c>
      <c r="ADO19" s="61">
        <v>12</v>
      </c>
      <c r="ADP19" s="61">
        <v>2017</v>
      </c>
      <c r="ADQ19" s="61">
        <v>7</v>
      </c>
      <c r="ADR19" s="61">
        <v>12</v>
      </c>
      <c r="ADS19" s="61">
        <v>2017</v>
      </c>
      <c r="ADT19" s="61">
        <v>7</v>
      </c>
      <c r="ADU19" s="61">
        <v>12</v>
      </c>
      <c r="ADV19" s="61">
        <v>2017</v>
      </c>
      <c r="ADW19" s="61">
        <v>9</v>
      </c>
      <c r="ADX19" s="61">
        <v>12</v>
      </c>
      <c r="ADY19" s="61">
        <v>2017</v>
      </c>
      <c r="ADZ19" s="61">
        <v>10</v>
      </c>
      <c r="AEA19" s="61">
        <v>12</v>
      </c>
      <c r="AEB19" s="61">
        <v>2017</v>
      </c>
      <c r="AEC19" s="61">
        <v>10</v>
      </c>
      <c r="AED19" s="61">
        <v>12</v>
      </c>
      <c r="AEE19" s="61">
        <v>37106</v>
      </c>
      <c r="AEF19" s="61">
        <v>37882</v>
      </c>
      <c r="AEG19" s="61">
        <v>37875</v>
      </c>
      <c r="AEH19" s="61">
        <v>37933</v>
      </c>
      <c r="AEI19" s="61">
        <v>37910</v>
      </c>
      <c r="AEJ19" s="61">
        <v>18127</v>
      </c>
      <c r="AEK19" s="61">
        <v>37909</v>
      </c>
      <c r="AEL19" s="61">
        <v>37879</v>
      </c>
      <c r="AEM19" s="61">
        <v>37878</v>
      </c>
      <c r="AEN19" s="61">
        <v>37930</v>
      </c>
      <c r="AEO19" s="61">
        <v>37950</v>
      </c>
      <c r="AEP19" s="61">
        <v>37932</v>
      </c>
      <c r="AEQ19" s="61">
        <v>7.73</v>
      </c>
      <c r="AER19" s="61">
        <v>7.73</v>
      </c>
      <c r="AES19" s="61">
        <v>7.73</v>
      </c>
      <c r="AET19" s="61">
        <v>7.73</v>
      </c>
      <c r="AEU19" s="61">
        <v>7.73</v>
      </c>
      <c r="AEV19" s="61">
        <v>7.73</v>
      </c>
      <c r="AEW19" s="61">
        <v>7.73</v>
      </c>
      <c r="AEX19" s="61">
        <v>7.73</v>
      </c>
      <c r="AEY19" s="61">
        <v>7.73</v>
      </c>
      <c r="AEZ19" s="61">
        <v>7.73</v>
      </c>
      <c r="AFA19" s="61">
        <v>7.73</v>
      </c>
      <c r="AFB19" s="61">
        <v>7.73</v>
      </c>
      <c r="AFC19" s="61">
        <v>0</v>
      </c>
      <c r="AFD19" s="61">
        <v>0</v>
      </c>
      <c r="AFE19" s="61">
        <v>0</v>
      </c>
      <c r="AFF19" s="61">
        <v>0</v>
      </c>
      <c r="AFG19" s="61">
        <v>0</v>
      </c>
      <c r="AFH19" s="61">
        <v>0</v>
      </c>
      <c r="AFI19" s="61">
        <v>0</v>
      </c>
      <c r="AFJ19" s="61">
        <v>0</v>
      </c>
      <c r="AFK19" s="61">
        <v>0</v>
      </c>
      <c r="AFL19" s="61">
        <v>0</v>
      </c>
      <c r="AFM19" s="61">
        <v>0</v>
      </c>
      <c r="AFN19" s="61">
        <v>0</v>
      </c>
      <c r="AFO19" s="61">
        <v>0</v>
      </c>
      <c r="AFP19" s="61">
        <v>0</v>
      </c>
      <c r="AFQ19" s="61">
        <v>0</v>
      </c>
      <c r="AFR19" s="61">
        <v>0</v>
      </c>
      <c r="AFS19" s="61">
        <v>0</v>
      </c>
      <c r="AFT19" s="61">
        <v>0</v>
      </c>
      <c r="AFU19" s="61">
        <v>0</v>
      </c>
      <c r="AFV19" s="61">
        <v>0</v>
      </c>
      <c r="AFW19" s="61">
        <v>0</v>
      </c>
      <c r="AFX19" s="61">
        <v>0</v>
      </c>
      <c r="AFY19" s="61">
        <v>0</v>
      </c>
      <c r="AFZ19" s="61">
        <v>0</v>
      </c>
      <c r="AGA19" s="61">
        <v>0</v>
      </c>
      <c r="AGB19" s="61">
        <v>0</v>
      </c>
      <c r="AGC19" s="61">
        <v>0</v>
      </c>
      <c r="AGD19" s="61">
        <v>0</v>
      </c>
      <c r="AGE19" s="61">
        <v>0</v>
      </c>
      <c r="AGF19" s="61">
        <v>0</v>
      </c>
      <c r="AGG19" s="61">
        <v>0</v>
      </c>
      <c r="AGH19" s="61">
        <v>0</v>
      </c>
      <c r="AGI19" s="61">
        <v>1</v>
      </c>
      <c r="AGJ19" s="61">
        <v>1</v>
      </c>
      <c r="AGK19" s="61">
        <v>39</v>
      </c>
      <c r="AGL19" s="61">
        <v>0</v>
      </c>
      <c r="AGM19" s="61">
        <v>0</v>
      </c>
      <c r="AGN19" s="61">
        <v>-10.1</v>
      </c>
      <c r="AGO19" s="61">
        <v>-10.1</v>
      </c>
      <c r="AGP19" s="61">
        <v>-10.1</v>
      </c>
      <c r="AGQ19" s="61">
        <v>-10.1</v>
      </c>
      <c r="AGR19" s="61">
        <v>-10.1</v>
      </c>
      <c r="AGS19" s="61">
        <v>-10.1</v>
      </c>
      <c r="AGT19" s="61">
        <v>-10.1</v>
      </c>
      <c r="AGU19" s="61">
        <v>-10.1</v>
      </c>
      <c r="AGV19" s="61">
        <v>-10.1</v>
      </c>
      <c r="AGW19" s="61">
        <v>-10.1</v>
      </c>
      <c r="AGX19" s="61">
        <v>-10.1</v>
      </c>
      <c r="AGY19" s="61">
        <v>-10.1</v>
      </c>
      <c r="AGZ19" s="61">
        <v>-10.1</v>
      </c>
      <c r="AHA19" s="61">
        <v>-10.1</v>
      </c>
      <c r="AHB19" s="61">
        <v>-10.1</v>
      </c>
      <c r="AHC19" s="61">
        <v>-10.1</v>
      </c>
      <c r="AHD19" s="61">
        <v>-10.1</v>
      </c>
      <c r="AHE19" s="61">
        <v>-10.1</v>
      </c>
      <c r="AHF19" s="61">
        <v>-10.1</v>
      </c>
      <c r="AHG19" s="61">
        <v>-10.1</v>
      </c>
      <c r="AHH19" s="61">
        <v>-10.1</v>
      </c>
      <c r="AHI19" s="61">
        <v>-10.1</v>
      </c>
      <c r="AHJ19" s="61">
        <v>-10.1</v>
      </c>
      <c r="AHK19" s="61">
        <v>-10.1</v>
      </c>
      <c r="AHL19" s="61">
        <v>317</v>
      </c>
      <c r="AHM19" s="61">
        <v>220</v>
      </c>
      <c r="AHN19" s="61">
        <v>220</v>
      </c>
      <c r="AHO19" s="61">
        <v>364</v>
      </c>
      <c r="AHP19" s="61">
        <v>158</v>
      </c>
      <c r="AHQ19" s="61">
        <v>110</v>
      </c>
      <c r="AHR19" s="61">
        <v>253</v>
      </c>
      <c r="AHS19" s="61">
        <v>174</v>
      </c>
      <c r="AHT19" s="61">
        <v>110</v>
      </c>
      <c r="AHU19" s="61">
        <v>110</v>
      </c>
      <c r="AHV19" s="61">
        <v>205</v>
      </c>
      <c r="AHW19" s="61">
        <v>126</v>
      </c>
      <c r="AHX19" s="61">
        <v>284</v>
      </c>
      <c r="AHY19" s="61">
        <v>141</v>
      </c>
      <c r="AHZ19" s="61">
        <v>141</v>
      </c>
      <c r="AIA19" s="61">
        <v>237</v>
      </c>
      <c r="AIB19" s="61">
        <v>253</v>
      </c>
      <c r="AIC19" s="61">
        <v>237</v>
      </c>
      <c r="AID19" s="61">
        <v>79</v>
      </c>
      <c r="AIE19" s="61">
        <v>205</v>
      </c>
      <c r="AIF19" s="61">
        <v>189</v>
      </c>
      <c r="AIG19" s="61">
        <v>141</v>
      </c>
      <c r="AIH19" s="61">
        <v>253</v>
      </c>
      <c r="AII19" s="61">
        <v>158</v>
      </c>
      <c r="AIJ19" s="61">
        <v>0</v>
      </c>
      <c r="AIK19" s="61">
        <v>0</v>
      </c>
      <c r="AIL19" s="61">
        <v>0</v>
      </c>
      <c r="AIM19" s="61">
        <v>0</v>
      </c>
      <c r="AIN19" s="61">
        <v>0</v>
      </c>
      <c r="AIO19" s="61">
        <v>0</v>
      </c>
      <c r="AIP19" s="61">
        <v>0</v>
      </c>
      <c r="AIQ19" s="61">
        <v>0</v>
      </c>
      <c r="AIR19" s="61">
        <v>0</v>
      </c>
      <c r="AIS19" s="61">
        <v>0</v>
      </c>
      <c r="AIU19" s="61">
        <v>0</v>
      </c>
      <c r="AIV19" s="61">
        <v>0</v>
      </c>
      <c r="AIW19" s="61">
        <v>0</v>
      </c>
      <c r="AIX19" s="61">
        <v>0</v>
      </c>
      <c r="AIY19" s="61">
        <v>0</v>
      </c>
      <c r="AIZ19" s="61">
        <v>0</v>
      </c>
      <c r="AJA19" s="61">
        <v>0</v>
      </c>
      <c r="AJB19" s="61">
        <v>0</v>
      </c>
      <c r="AJC19" s="61">
        <v>0</v>
      </c>
      <c r="AJD19" s="61">
        <v>0</v>
      </c>
      <c r="AJE19" s="61">
        <v>0</v>
      </c>
      <c r="AJF19" s="61">
        <v>0</v>
      </c>
      <c r="AJG19" s="61">
        <v>0</v>
      </c>
      <c r="AJH19" s="61">
        <v>0</v>
      </c>
      <c r="AJI19" s="61">
        <v>0</v>
      </c>
      <c r="AJJ19" s="61">
        <v>0</v>
      </c>
      <c r="AJK19" s="61">
        <v>0</v>
      </c>
      <c r="AJL19" s="61">
        <v>0</v>
      </c>
      <c r="AJM19" s="61">
        <v>0</v>
      </c>
      <c r="AJN19" s="61">
        <v>0</v>
      </c>
      <c r="AJO19" s="61">
        <v>0</v>
      </c>
      <c r="AJP19" s="61">
        <v>0</v>
      </c>
      <c r="AJQ19" s="61">
        <v>0</v>
      </c>
      <c r="AJR19" s="61">
        <v>0</v>
      </c>
      <c r="AJS19" s="61">
        <v>0</v>
      </c>
      <c r="AJT19" s="61">
        <v>0</v>
      </c>
      <c r="AJU19" s="61">
        <v>0</v>
      </c>
      <c r="AJV19" s="61">
        <v>0</v>
      </c>
      <c r="AJW19" s="61">
        <v>0</v>
      </c>
      <c r="AJX19" s="61">
        <v>0</v>
      </c>
      <c r="AJY19" s="61">
        <v>0</v>
      </c>
      <c r="AJZ19" s="61">
        <v>0</v>
      </c>
      <c r="AKA19" s="61">
        <v>0</v>
      </c>
      <c r="AKB19" s="61">
        <v>0</v>
      </c>
      <c r="AKC19" s="61">
        <v>0</v>
      </c>
      <c r="AKD19" s="61">
        <v>0</v>
      </c>
      <c r="AKE19" s="61">
        <v>0</v>
      </c>
      <c r="AKF19" s="61">
        <v>0</v>
      </c>
      <c r="AKG19" s="61">
        <v>0</v>
      </c>
      <c r="AKH19" s="61">
        <v>0</v>
      </c>
      <c r="AKI19" s="61">
        <v>0</v>
      </c>
      <c r="AKJ19" s="61">
        <v>0</v>
      </c>
      <c r="AKK19" s="61">
        <v>0</v>
      </c>
      <c r="AKL19" s="61">
        <v>0</v>
      </c>
      <c r="AKM19" s="61">
        <v>427</v>
      </c>
      <c r="AKN19" s="61">
        <v>476</v>
      </c>
      <c r="AKO19" s="61">
        <v>415</v>
      </c>
      <c r="AKP19" s="61">
        <v>354</v>
      </c>
      <c r="AKQ19" s="61">
        <v>390</v>
      </c>
      <c r="AKR19" s="61">
        <v>500</v>
      </c>
      <c r="AKS19" s="61">
        <v>378</v>
      </c>
      <c r="AKT19" s="61">
        <v>549</v>
      </c>
      <c r="AKU19" s="61">
        <v>427</v>
      </c>
      <c r="AKV19" s="61">
        <v>354</v>
      </c>
      <c r="AKW19" s="61">
        <v>378</v>
      </c>
      <c r="AKX19" s="61">
        <v>415</v>
      </c>
      <c r="AKY19" s="61">
        <v>317</v>
      </c>
      <c r="AKZ19" s="61">
        <v>390</v>
      </c>
      <c r="ALA19" s="61">
        <v>451</v>
      </c>
      <c r="ALB19" s="61">
        <v>500</v>
      </c>
      <c r="ALC19" s="61">
        <v>329</v>
      </c>
      <c r="ALD19" s="61">
        <v>500</v>
      </c>
      <c r="ALE19" s="61">
        <v>500</v>
      </c>
      <c r="ALF19" s="61">
        <v>415</v>
      </c>
      <c r="ALG19" s="61">
        <v>549</v>
      </c>
      <c r="ALH19" s="61">
        <v>390</v>
      </c>
      <c r="ALI19" s="61">
        <v>451</v>
      </c>
      <c r="ALJ19" s="61">
        <v>366</v>
      </c>
      <c r="ALK19" s="61">
        <v>0</v>
      </c>
      <c r="ALL19" s="61">
        <v>5.96</v>
      </c>
      <c r="ALM19" s="61">
        <v>0</v>
      </c>
      <c r="ALN19" s="61">
        <v>0</v>
      </c>
      <c r="ALO19" s="61">
        <v>0</v>
      </c>
      <c r="ALP19" s="61">
        <v>0</v>
      </c>
      <c r="ALQ19" s="61">
        <v>7.64</v>
      </c>
      <c r="ALR19" s="61">
        <v>7.68</v>
      </c>
      <c r="ALS19" s="61">
        <v>7.55</v>
      </c>
      <c r="ALT19" s="61">
        <v>7.58</v>
      </c>
      <c r="ALU19" s="61">
        <v>7.58</v>
      </c>
      <c r="ALV19" s="61">
        <v>7.57</v>
      </c>
      <c r="ALW19" s="61">
        <v>7.71</v>
      </c>
      <c r="ALX19" s="61">
        <v>7.69</v>
      </c>
      <c r="ALY19" s="61">
        <v>7.87</v>
      </c>
      <c r="ALZ19" s="61">
        <v>7.95</v>
      </c>
      <c r="AMA19" s="61">
        <v>7.73</v>
      </c>
      <c r="AMB19" s="61">
        <v>7.59</v>
      </c>
      <c r="AMC19" s="61">
        <v>7.76</v>
      </c>
      <c r="AMD19" s="61">
        <v>7.82</v>
      </c>
      <c r="AME19" s="61">
        <v>7.7</v>
      </c>
      <c r="AMF19" s="61">
        <v>8.11</v>
      </c>
      <c r="AMG19" s="61">
        <v>7.62</v>
      </c>
      <c r="AMH19" s="61">
        <v>7.58</v>
      </c>
      <c r="AMI19" s="61">
        <v>7.86</v>
      </c>
      <c r="AMJ19" s="61">
        <v>7.87</v>
      </c>
      <c r="AMK19" s="61">
        <v>7.94</v>
      </c>
      <c r="AML19" s="61">
        <v>7.82</v>
      </c>
      <c r="AMM19" s="61">
        <v>7.75</v>
      </c>
      <c r="AMN19" s="61">
        <v>7.68</v>
      </c>
      <c r="AMO19" s="61">
        <v>0.08</v>
      </c>
      <c r="AMP19" s="61">
        <v>-0.04</v>
      </c>
      <c r="AMQ19" s="61">
        <v>0</v>
      </c>
      <c r="AMR19" s="61">
        <v>0.09</v>
      </c>
      <c r="AMS19" s="61">
        <v>-0.26</v>
      </c>
      <c r="AMT19" s="61">
        <v>0</v>
      </c>
      <c r="AMU19" s="61">
        <v>0.06</v>
      </c>
      <c r="AMV19" s="61">
        <v>-0.03</v>
      </c>
      <c r="AMW19" s="61">
        <v>0.05</v>
      </c>
      <c r="AMX19" s="61">
        <v>-0.05</v>
      </c>
      <c r="AMY19" s="61">
        <v>-0.01</v>
      </c>
      <c r="AMZ19" s="61">
        <v>-0.11</v>
      </c>
      <c r="ANA19" s="61">
        <v>-0.43</v>
      </c>
      <c r="ANB19" s="61">
        <v>0.03</v>
      </c>
      <c r="ANC19" s="61">
        <v>-0.42</v>
      </c>
      <c r="AND19" s="61">
        <v>0.05</v>
      </c>
      <c r="ANE19" s="61">
        <v>-0.18</v>
      </c>
      <c r="ANF19" s="61">
        <v>-0.09</v>
      </c>
      <c r="ANG19" s="61">
        <v>-7.0000000000000007E-2</v>
      </c>
      <c r="ANH19" s="61">
        <v>-0.18</v>
      </c>
      <c r="ANI19" s="61">
        <v>-0.34</v>
      </c>
      <c r="ANJ19" s="61">
        <v>-0.2</v>
      </c>
      <c r="ANK19" s="61">
        <v>-0.15</v>
      </c>
      <c r="ANL19" s="61">
        <v>-0.34</v>
      </c>
      <c r="ANM19" s="61">
        <v>7.64</v>
      </c>
      <c r="ANN19" s="61">
        <v>7.72</v>
      </c>
      <c r="ANO19" s="61">
        <v>7.65</v>
      </c>
      <c r="ANP19" s="61">
        <v>7.87</v>
      </c>
      <c r="ANQ19" s="61">
        <v>7.93</v>
      </c>
      <c r="ANR19" s="61">
        <v>7.69</v>
      </c>
      <c r="ANS19" s="61">
        <v>7.54</v>
      </c>
      <c r="ANT19" s="61">
        <v>7.97</v>
      </c>
      <c r="ANU19" s="61">
        <v>7.88</v>
      </c>
      <c r="ANV19" s="61">
        <v>7.99</v>
      </c>
      <c r="ANW19" s="61">
        <v>7.96</v>
      </c>
      <c r="ANX19" s="61">
        <v>7.68</v>
      </c>
      <c r="ANY19" s="61">
        <v>7.83</v>
      </c>
      <c r="ANZ19" s="61">
        <v>7.77</v>
      </c>
      <c r="AOA19" s="61">
        <v>7.82</v>
      </c>
      <c r="AOB19" s="61">
        <v>7.9</v>
      </c>
      <c r="AOC19" s="61">
        <v>7.7</v>
      </c>
      <c r="AOD19" s="61">
        <v>7.74</v>
      </c>
      <c r="AOE19" s="61">
        <v>7.56</v>
      </c>
      <c r="AOF19" s="61">
        <v>7.88</v>
      </c>
      <c r="AOG19" s="61">
        <v>7.69</v>
      </c>
      <c r="AOH19" s="61">
        <v>7.67</v>
      </c>
      <c r="AOI19" s="61">
        <v>7.81</v>
      </c>
      <c r="AOJ19" s="61">
        <v>7.68</v>
      </c>
      <c r="AOK19" s="61">
        <v>0.03</v>
      </c>
      <c r="AOL19" s="61">
        <v>-0.02</v>
      </c>
      <c r="AOM19" s="61">
        <v>0.11</v>
      </c>
      <c r="AON19" s="61">
        <v>-0.01</v>
      </c>
      <c r="AOO19" s="61">
        <v>-0.11</v>
      </c>
      <c r="AOP19" s="61">
        <v>-0.13</v>
      </c>
      <c r="AOQ19" s="61">
        <v>-0.13</v>
      </c>
      <c r="AOR19" s="61">
        <v>-0.37</v>
      </c>
      <c r="AOS19" s="61">
        <v>-0.27</v>
      </c>
      <c r="AOT19" s="61">
        <v>-0.01</v>
      </c>
      <c r="AOU19" s="61">
        <v>-0.06</v>
      </c>
      <c r="AOV19" s="61">
        <v>-7.0000000000000007E-2</v>
      </c>
      <c r="AOW19" s="61">
        <v>-0.25</v>
      </c>
      <c r="AOX19" s="61">
        <v>-0.26</v>
      </c>
      <c r="AOY19" s="61">
        <v>-0.21</v>
      </c>
      <c r="AOZ19" s="61">
        <v>-0.11</v>
      </c>
      <c r="APA19" s="61">
        <v>0.05</v>
      </c>
      <c r="APB19" s="61">
        <v>-0.17</v>
      </c>
      <c r="APC19" s="61">
        <v>0.11</v>
      </c>
      <c r="APD19" s="61">
        <v>-0.31</v>
      </c>
      <c r="APE19" s="61">
        <v>-0.21</v>
      </c>
      <c r="APF19" s="61">
        <v>-0.18</v>
      </c>
      <c r="APG19" s="61">
        <v>0</v>
      </c>
      <c r="APH19" s="61">
        <v>-0.43</v>
      </c>
      <c r="API19" s="61">
        <v>31309.9</v>
      </c>
      <c r="APJ19" s="61">
        <v>0</v>
      </c>
      <c r="APK19" s="61">
        <v>5834.6</v>
      </c>
      <c r="APL19" s="61">
        <v>0.1</v>
      </c>
      <c r="APM19" s="61">
        <v>255</v>
      </c>
      <c r="APN19" s="61">
        <v>0.02</v>
      </c>
      <c r="APO19" s="61">
        <v>0.02</v>
      </c>
      <c r="APP19" s="61">
        <v>47</v>
      </c>
      <c r="APQ19" s="61">
        <v>1.04</v>
      </c>
      <c r="APR19" s="61">
        <v>1.04</v>
      </c>
      <c r="APS19" s="61">
        <v>10179</v>
      </c>
      <c r="APT19" s="61" t="s">
        <v>7682</v>
      </c>
      <c r="APU19" s="61" t="s">
        <v>7695</v>
      </c>
      <c r="APV19" s="61" t="s">
        <v>7682</v>
      </c>
      <c r="APW19" s="61" t="s">
        <v>7702</v>
      </c>
      <c r="APX19" s="61" t="s">
        <v>7719</v>
      </c>
      <c r="APY19" s="61" t="s">
        <v>7733</v>
      </c>
      <c r="APZ19" s="61" t="s">
        <v>7734</v>
      </c>
      <c r="AQA19" s="61" t="s">
        <v>7708</v>
      </c>
      <c r="AQB19" s="61" t="s">
        <v>7682</v>
      </c>
      <c r="AQC19" s="61" t="s">
        <v>7718</v>
      </c>
      <c r="AQD19" s="61" t="s">
        <v>7682</v>
      </c>
      <c r="AQE19" s="61" t="s">
        <v>7674</v>
      </c>
      <c r="AQF19" s="61" t="s">
        <v>7702</v>
      </c>
      <c r="AQG19" s="61" t="s">
        <v>7702</v>
      </c>
      <c r="AQH19" s="61" t="s">
        <v>7704</v>
      </c>
      <c r="AQI19" s="61" t="s">
        <v>7735</v>
      </c>
      <c r="AQJ19" s="61" t="s">
        <v>7736</v>
      </c>
      <c r="AQK19" s="61" t="s">
        <v>7707</v>
      </c>
      <c r="AQL19" s="61" t="s">
        <v>7682</v>
      </c>
      <c r="AQM19" s="61" t="s">
        <v>7707</v>
      </c>
      <c r="AQN19" s="61" t="s">
        <v>7721</v>
      </c>
      <c r="AQO19" s="61" t="s">
        <v>7709</v>
      </c>
      <c r="AQP19" s="61" t="s">
        <v>7679</v>
      </c>
      <c r="AQQ19" s="61" t="s">
        <v>7737</v>
      </c>
      <c r="AQR19" s="61" t="s">
        <v>7711</v>
      </c>
      <c r="AQS19" s="61" t="s">
        <v>7738</v>
      </c>
      <c r="AQT19" s="61" t="s">
        <v>7702</v>
      </c>
      <c r="AQU19" s="61" t="s">
        <v>7709</v>
      </c>
      <c r="AQV19" s="61" t="s">
        <v>7712</v>
      </c>
      <c r="AQW19" s="61" t="s">
        <v>7713</v>
      </c>
      <c r="AQX19" s="61" t="s">
        <v>19</v>
      </c>
      <c r="AQY19" s="61">
        <v>25.5</v>
      </c>
      <c r="AQZ19" s="61">
        <v>26.3</v>
      </c>
      <c r="ARA19" s="61">
        <v>23.5</v>
      </c>
      <c r="ARB19" s="61">
        <v>25.8</v>
      </c>
      <c r="ARC19" s="61">
        <v>23.8</v>
      </c>
      <c r="ARD19" s="61">
        <v>29.6</v>
      </c>
      <c r="ARE19" s="61">
        <v>28.7</v>
      </c>
      <c r="ARF19" s="61">
        <v>25.8</v>
      </c>
      <c r="ARG19" s="61">
        <v>26</v>
      </c>
      <c r="ARH19" s="61">
        <v>25.2</v>
      </c>
      <c r="ARI19" s="61">
        <v>26.9</v>
      </c>
      <c r="ARJ19" s="61">
        <v>25.6</v>
      </c>
      <c r="ARK19" s="61">
        <v>26.4</v>
      </c>
      <c r="ARL19" s="61">
        <v>22.4</v>
      </c>
      <c r="ARM19" s="61">
        <v>23</v>
      </c>
      <c r="ARN19" s="61">
        <v>24.3</v>
      </c>
      <c r="ARO19" s="61">
        <v>28.6</v>
      </c>
      <c r="ARP19" s="61">
        <v>25.2</v>
      </c>
      <c r="ARQ19" s="61">
        <v>25.5</v>
      </c>
      <c r="ARR19" s="61">
        <v>24.6</v>
      </c>
      <c r="ARS19" s="61">
        <v>24.6</v>
      </c>
      <c r="ART19" s="61">
        <v>26.6</v>
      </c>
      <c r="ARU19" s="61">
        <v>26.3</v>
      </c>
      <c r="ARV19" s="61">
        <v>21.3</v>
      </c>
      <c r="ARW19" s="61">
        <v>26.6</v>
      </c>
      <c r="ARX19" s="61">
        <v>29.6</v>
      </c>
      <c r="ARY19" s="61">
        <v>21.3</v>
      </c>
      <c r="ARZ19" s="61">
        <v>1569</v>
      </c>
      <c r="ATE19" s="61">
        <v>-1</v>
      </c>
      <c r="ATF19" s="61">
        <v>2</v>
      </c>
      <c r="ATG19" s="61">
        <v>1</v>
      </c>
      <c r="ATH19" s="61" t="s">
        <v>7714</v>
      </c>
      <c r="ATI19" s="61">
        <v>1E-4</v>
      </c>
      <c r="ATJ19" s="61">
        <v>1607603048000</v>
      </c>
      <c r="ATK19" s="61">
        <v>1</v>
      </c>
      <c r="ATL19" s="61">
        <v>1</v>
      </c>
      <c r="ATM19" s="61">
        <v>0.155</v>
      </c>
      <c r="ATN19" s="61">
        <v>1</v>
      </c>
      <c r="ATO19" s="61" t="s">
        <v>7714</v>
      </c>
      <c r="ATP19" s="61">
        <v>3057</v>
      </c>
      <c r="ATQ19" s="61">
        <v>1</v>
      </c>
      <c r="ATR19" s="61">
        <v>1607126400000</v>
      </c>
      <c r="ATS19" s="61" t="s">
        <v>7714</v>
      </c>
      <c r="ATT19" s="61" t="s">
        <v>7714</v>
      </c>
      <c r="ATU19" s="61" t="s">
        <v>7714</v>
      </c>
      <c r="ATV19" s="61">
        <v>0.01</v>
      </c>
      <c r="ATW19" s="61">
        <v>6.04</v>
      </c>
      <c r="ATX19" s="61">
        <v>5</v>
      </c>
      <c r="ATY19" s="61" t="s">
        <v>7714</v>
      </c>
      <c r="ATZ19" s="61">
        <v>2</v>
      </c>
      <c r="AUA19" s="61">
        <v>5.0000000000000001E-4</v>
      </c>
      <c r="AUB19" s="61">
        <v>1</v>
      </c>
      <c r="AUC19" s="61">
        <v>1</v>
      </c>
      <c r="AUD19" s="61">
        <v>1</v>
      </c>
      <c r="AUE19" s="61">
        <v>3</v>
      </c>
      <c r="AUG19" s="61">
        <v>0</v>
      </c>
      <c r="AUH19" s="61">
        <v>2502</v>
      </c>
      <c r="AUI19" s="61">
        <v>10</v>
      </c>
      <c r="AUJ19" s="61">
        <v>3.09E-2</v>
      </c>
      <c r="AUK19" s="61">
        <v>1</v>
      </c>
      <c r="AUL19" s="61">
        <v>1607601360000</v>
      </c>
      <c r="AUM19" s="61">
        <v>1</v>
      </c>
      <c r="AUN19" s="61">
        <v>1</v>
      </c>
      <c r="AUO19" s="61">
        <v>5</v>
      </c>
      <c r="AUP19" s="61">
        <v>2.2000000000000002</v>
      </c>
      <c r="AUQ19" s="61">
        <v>3</v>
      </c>
      <c r="AUR19" s="61">
        <v>1015688</v>
      </c>
      <c r="AUS19" s="61">
        <v>1</v>
      </c>
      <c r="AUT19" s="61">
        <v>1</v>
      </c>
      <c r="AUU19" s="61">
        <v>6990</v>
      </c>
      <c r="AUV19" s="61">
        <v>1</v>
      </c>
      <c r="AUW19" s="61">
        <v>14.9</v>
      </c>
      <c r="AUX19" s="61">
        <v>141</v>
      </c>
      <c r="AUY19" s="61">
        <v>0.05</v>
      </c>
      <c r="AUZ19" s="61">
        <v>3.7499999999999999E-2</v>
      </c>
      <c r="AVE19" s="61" t="s">
        <v>7683</v>
      </c>
      <c r="AVF19" s="61">
        <v>50</v>
      </c>
      <c r="AVJ19" s="61">
        <v>5325</v>
      </c>
      <c r="AVK19" s="61">
        <v>4.18</v>
      </c>
      <c r="AVL19" s="61">
        <v>2</v>
      </c>
      <c r="AVM19" s="61">
        <v>2</v>
      </c>
      <c r="AVO19" s="61">
        <v>50.02</v>
      </c>
      <c r="AVP19" s="61">
        <v>50.02</v>
      </c>
      <c r="AVQ19" s="61">
        <v>50.02</v>
      </c>
      <c r="AVR19" s="61">
        <v>50.02</v>
      </c>
      <c r="AVS19" s="61">
        <v>0</v>
      </c>
      <c r="AVT19" s="61">
        <v>0</v>
      </c>
      <c r="AVU19" s="61">
        <v>0</v>
      </c>
      <c r="AVV19" s="61">
        <v>0</v>
      </c>
      <c r="AVW19" s="61">
        <v>0</v>
      </c>
      <c r="AVY19" s="61">
        <v>0</v>
      </c>
      <c r="AWA19" s="61">
        <v>0</v>
      </c>
      <c r="AWB19" s="61">
        <v>0</v>
      </c>
      <c r="AWC19" s="61">
        <v>0</v>
      </c>
      <c r="AWD19" s="61">
        <v>0</v>
      </c>
      <c r="AWE19" s="61">
        <v>0</v>
      </c>
      <c r="AWF19" s="61">
        <v>0</v>
      </c>
      <c r="AWG19" s="61">
        <v>0</v>
      </c>
      <c r="AWH19" s="61">
        <v>0</v>
      </c>
      <c r="AWJ19" s="61">
        <v>0.2</v>
      </c>
      <c r="AWK19" s="61">
        <v>0</v>
      </c>
      <c r="AWL19" s="61">
        <v>0</v>
      </c>
      <c r="AWM19" s="61">
        <v>0</v>
      </c>
      <c r="AWN19" s="61">
        <v>0</v>
      </c>
      <c r="AWO19" s="61">
        <v>0</v>
      </c>
      <c r="AWP19" s="61">
        <v>0</v>
      </c>
      <c r="AWQ19" s="61">
        <v>0</v>
      </c>
      <c r="AWR19" s="61">
        <v>0</v>
      </c>
      <c r="AWS19" s="61">
        <v>0</v>
      </c>
      <c r="AWT19" s="61">
        <v>1</v>
      </c>
      <c r="AXA19" s="61">
        <v>0</v>
      </c>
      <c r="AXB19" s="61">
        <v>0</v>
      </c>
      <c r="AXC19" s="61">
        <v>12</v>
      </c>
      <c r="AXD19" s="61">
        <v>5</v>
      </c>
      <c r="AXE19" s="61">
        <v>16</v>
      </c>
      <c r="AXF19" s="61">
        <v>0</v>
      </c>
      <c r="AXG19" s="61">
        <v>0</v>
      </c>
      <c r="AXH19" s="61">
        <v>8</v>
      </c>
      <c r="AXI19" s="61">
        <v>40</v>
      </c>
      <c r="AXJ19" s="61">
        <v>0</v>
      </c>
      <c r="AXL19" s="61">
        <v>20</v>
      </c>
      <c r="AXM19" s="61">
        <v>1</v>
      </c>
      <c r="AXN19" s="61">
        <v>0</v>
      </c>
      <c r="AXO19" s="61">
        <v>970</v>
      </c>
      <c r="AXP19" s="61">
        <v>40</v>
      </c>
      <c r="AXQ19" s="61">
        <v>0</v>
      </c>
      <c r="AXR19" s="61">
        <v>0</v>
      </c>
      <c r="AXS19" s="61">
        <v>0</v>
      </c>
      <c r="AXT19" s="61">
        <v>0</v>
      </c>
      <c r="AXU19" s="61">
        <v>0</v>
      </c>
      <c r="AXV19" s="61">
        <v>0</v>
      </c>
      <c r="AXW19" s="61">
        <v>0</v>
      </c>
      <c r="AXX19" s="61">
        <v>0</v>
      </c>
      <c r="AXY19" s="61">
        <v>9</v>
      </c>
      <c r="AXZ19" s="61">
        <v>0</v>
      </c>
      <c r="AYA19" s="61">
        <v>1</v>
      </c>
      <c r="AYB19" s="61">
        <v>1</v>
      </c>
      <c r="AYC19" s="61">
        <v>1</v>
      </c>
      <c r="AYD19" s="61">
        <v>1.4</v>
      </c>
      <c r="AYE19" s="61">
        <v>1.5</v>
      </c>
      <c r="AYF19" s="61">
        <v>20</v>
      </c>
      <c r="AYG19" s="61">
        <v>80</v>
      </c>
      <c r="AYH19" s="61">
        <v>60</v>
      </c>
      <c r="AYI19" s="61">
        <v>30</v>
      </c>
      <c r="AYJ19" s="61">
        <v>30</v>
      </c>
      <c r="AYK19" s="61">
        <v>60</v>
      </c>
      <c r="AYL19" s="61">
        <v>30</v>
      </c>
      <c r="AYM19" s="61">
        <v>30</v>
      </c>
      <c r="AYN19" s="61">
        <v>0</v>
      </c>
      <c r="AYO19" s="61">
        <v>2</v>
      </c>
      <c r="AYP19" s="61">
        <v>12</v>
      </c>
      <c r="AYQ19" s="61">
        <v>15</v>
      </c>
      <c r="AYR19" s="61">
        <v>80</v>
      </c>
      <c r="AYS19" s="61">
        <v>2</v>
      </c>
      <c r="AYT19" s="61">
        <v>0</v>
      </c>
      <c r="AYU19" s="61">
        <v>11</v>
      </c>
      <c r="AYV19" s="61">
        <v>1</v>
      </c>
      <c r="AYW19" s="61">
        <v>0</v>
      </c>
      <c r="AYX19" s="61">
        <v>0</v>
      </c>
      <c r="AYY19" s="61">
        <v>0</v>
      </c>
      <c r="AYZ19" s="61">
        <v>0</v>
      </c>
      <c r="AZA19" s="61">
        <v>7</v>
      </c>
      <c r="AZF19" s="61">
        <v>500</v>
      </c>
      <c r="AZG19" s="61">
        <v>7000</v>
      </c>
      <c r="AZH19" s="61">
        <v>300</v>
      </c>
      <c r="AZI19" s="61">
        <v>1150</v>
      </c>
      <c r="AZK19" s="61">
        <v>1800</v>
      </c>
      <c r="AZU19" s="61">
        <v>0</v>
      </c>
      <c r="AZZ19" s="61">
        <v>0</v>
      </c>
      <c r="BAA19" s="61">
        <v>0</v>
      </c>
      <c r="BAB19" s="61">
        <v>0</v>
      </c>
      <c r="BAC19" s="61">
        <v>0</v>
      </c>
      <c r="BAD19" s="61">
        <v>25</v>
      </c>
      <c r="BAE19" s="61">
        <v>0</v>
      </c>
      <c r="BAF19" s="61">
        <v>0</v>
      </c>
      <c r="BAG19" s="61">
        <v>2</v>
      </c>
      <c r="BAH19" s="61">
        <v>2</v>
      </c>
      <c r="BAI19" s="61">
        <v>20</v>
      </c>
      <c r="BAJ19" s="61">
        <v>25</v>
      </c>
      <c r="BAK19" s="61">
        <v>35</v>
      </c>
      <c r="BAQ19" s="61">
        <v>0</v>
      </c>
      <c r="BAR19" s="61">
        <v>0</v>
      </c>
      <c r="BAS19" s="61">
        <v>0</v>
      </c>
      <c r="BAT19" s="61">
        <v>120</v>
      </c>
      <c r="BAU19" s="61">
        <v>0</v>
      </c>
      <c r="BAV19" s="61">
        <v>2</v>
      </c>
      <c r="BAW19" s="61">
        <v>2</v>
      </c>
      <c r="BAX19" s="61">
        <v>2</v>
      </c>
      <c r="BAY19" s="61">
        <v>2</v>
      </c>
      <c r="BAZ19" s="61">
        <v>60</v>
      </c>
      <c r="BBA19" s="61">
        <v>60</v>
      </c>
      <c r="BBB19" s="61">
        <v>60</v>
      </c>
      <c r="BBC19" s="61">
        <v>60</v>
      </c>
      <c r="BBD19" s="61">
        <v>1</v>
      </c>
      <c r="BBE19" s="61">
        <v>50</v>
      </c>
      <c r="BBF19" s="61">
        <v>50</v>
      </c>
      <c r="BBH19" s="61">
        <v>200</v>
      </c>
      <c r="BBI19" s="61">
        <v>-1000</v>
      </c>
      <c r="BBK19" s="61">
        <v>-200</v>
      </c>
      <c r="BBL19" s="61">
        <v>-1700</v>
      </c>
      <c r="BBM19" s="61">
        <v>10</v>
      </c>
      <c r="BBN19" s="61">
        <v>0</v>
      </c>
      <c r="BBO19" s="61">
        <v>50</v>
      </c>
      <c r="BBP19" s="61">
        <v>1500</v>
      </c>
      <c r="BBQ19" s="61">
        <v>5.6</v>
      </c>
      <c r="BBR19" s="61">
        <v>6.7</v>
      </c>
      <c r="BBS19" s="61">
        <v>6.9</v>
      </c>
      <c r="BBT19" s="61">
        <v>0.1</v>
      </c>
      <c r="BBU19" s="61">
        <v>3</v>
      </c>
      <c r="BBV19" s="61">
        <v>0.1</v>
      </c>
      <c r="BBW19" s="61">
        <v>0</v>
      </c>
      <c r="BBX19" s="61">
        <v>1</v>
      </c>
      <c r="BBY19" s="61">
        <v>0</v>
      </c>
      <c r="BBZ19" s="61">
        <v>500</v>
      </c>
      <c r="BCA19" s="61">
        <v>7000</v>
      </c>
      <c r="BCB19" s="61">
        <v>70</v>
      </c>
      <c r="BCC19" s="61">
        <v>-500</v>
      </c>
      <c r="BCF19" s="61">
        <v>2</v>
      </c>
      <c r="BCH19" s="61">
        <v>0</v>
      </c>
      <c r="BCI19" s="61">
        <v>0</v>
      </c>
      <c r="BCJ19" s="61">
        <v>0.2</v>
      </c>
      <c r="BCK19" s="61">
        <v>4.2</v>
      </c>
      <c r="BCM19" s="61">
        <v>10</v>
      </c>
      <c r="BCN19" s="61">
        <v>0</v>
      </c>
      <c r="BCR19" s="61">
        <v>0</v>
      </c>
      <c r="BCT19" s="61">
        <v>5</v>
      </c>
      <c r="BCU19" s="61">
        <v>5</v>
      </c>
      <c r="BCV19" s="61">
        <v>5</v>
      </c>
      <c r="BCW19" s="61">
        <v>2</v>
      </c>
      <c r="BCX19" s="61">
        <v>5</v>
      </c>
      <c r="BCY19" s="61">
        <v>60</v>
      </c>
      <c r="BCZ19" s="61">
        <v>28</v>
      </c>
      <c r="BDA19" s="61">
        <v>35</v>
      </c>
      <c r="BDB19" s="61">
        <v>30</v>
      </c>
      <c r="BDC19" s="61">
        <v>50</v>
      </c>
      <c r="BDD19" s="61">
        <v>180</v>
      </c>
      <c r="BDE19" s="61">
        <v>28</v>
      </c>
      <c r="BDF19" s="61">
        <v>25</v>
      </c>
      <c r="BDG19" s="61">
        <v>0</v>
      </c>
      <c r="BDH19" s="61">
        <v>100</v>
      </c>
      <c r="BDI19" s="61">
        <v>0</v>
      </c>
      <c r="BDJ19" s="61">
        <v>0</v>
      </c>
      <c r="BDK19" s="61">
        <v>100</v>
      </c>
      <c r="BDL19" s="61">
        <v>0</v>
      </c>
      <c r="BDM19" s="61">
        <v>20</v>
      </c>
      <c r="BDN19" s="61">
        <v>2</v>
      </c>
      <c r="BDO19" s="61">
        <v>0</v>
      </c>
      <c r="BDP19" s="61">
        <v>0</v>
      </c>
      <c r="BDQ19" s="61">
        <v>0</v>
      </c>
      <c r="BDR19" s="61">
        <v>0</v>
      </c>
      <c r="BDS19" s="61">
        <v>0</v>
      </c>
      <c r="BDT19" s="61">
        <v>100</v>
      </c>
      <c r="BDU19" s="61">
        <v>0</v>
      </c>
      <c r="BDV19" s="61">
        <v>0</v>
      </c>
      <c r="BDW19" s="61">
        <v>100</v>
      </c>
      <c r="BDX19" s="61">
        <v>0</v>
      </c>
      <c r="BDY19" s="61">
        <v>10</v>
      </c>
      <c r="BDZ19" s="61">
        <v>2</v>
      </c>
      <c r="BEA19" s="61">
        <v>10</v>
      </c>
      <c r="BEB19" s="61">
        <v>2</v>
      </c>
      <c r="BEC19" s="61">
        <v>1</v>
      </c>
      <c r="BED19" s="61">
        <v>1</v>
      </c>
      <c r="BEE19" s="61">
        <v>0</v>
      </c>
      <c r="BEF19" s="61">
        <v>0</v>
      </c>
      <c r="BEG19" s="61">
        <v>0</v>
      </c>
      <c r="BEH19" s="61">
        <v>100</v>
      </c>
      <c r="BEI19" s="61">
        <v>0</v>
      </c>
      <c r="BEJ19" s="61">
        <v>0</v>
      </c>
      <c r="BEK19" s="61">
        <v>100</v>
      </c>
      <c r="BEL19" s="61">
        <v>0</v>
      </c>
      <c r="BEM19" s="61">
        <v>10</v>
      </c>
      <c r="BEN19" s="61">
        <v>2</v>
      </c>
      <c r="BEO19" s="61">
        <v>10</v>
      </c>
      <c r="BEP19" s="61">
        <v>2</v>
      </c>
      <c r="BEQ19" s="61">
        <v>1</v>
      </c>
      <c r="BER19" s="61">
        <v>1</v>
      </c>
      <c r="BES19" s="61">
        <v>0</v>
      </c>
      <c r="BET19" s="61">
        <v>100</v>
      </c>
      <c r="BEU19" s="61">
        <v>10</v>
      </c>
      <c r="BEV19" s="61">
        <v>-100</v>
      </c>
      <c r="BEW19" s="61">
        <v>10</v>
      </c>
      <c r="BEX19" s="61">
        <v>250</v>
      </c>
      <c r="BEY19" s="61">
        <v>-250</v>
      </c>
      <c r="BEZ19" s="61">
        <v>0</v>
      </c>
      <c r="BFA19" s="61">
        <v>0</v>
      </c>
      <c r="BFB19" s="61">
        <v>0</v>
      </c>
      <c r="BFC19" s="61">
        <v>0</v>
      </c>
      <c r="BFD19" s="61">
        <v>0</v>
      </c>
      <c r="BFE19" s="61">
        <v>0</v>
      </c>
      <c r="BFF19" s="61">
        <v>0</v>
      </c>
      <c r="BFG19" s="61">
        <v>0</v>
      </c>
      <c r="BFH19" s="61">
        <v>0</v>
      </c>
      <c r="BFI19" s="61">
        <v>10</v>
      </c>
      <c r="BFJ19" s="61">
        <v>0</v>
      </c>
      <c r="BFK19" s="61">
        <v>4</v>
      </c>
      <c r="BFL19" s="61">
        <v>0</v>
      </c>
      <c r="BXX19" s="61">
        <v>0</v>
      </c>
      <c r="BXY19" s="61">
        <v>5</v>
      </c>
      <c r="BXZ19" s="61">
        <v>0</v>
      </c>
      <c r="BYA19" s="61">
        <v>0</v>
      </c>
      <c r="BYB19" s="61">
        <v>0</v>
      </c>
      <c r="BYC19" s="61">
        <v>0</v>
      </c>
      <c r="BYD19" s="61">
        <v>0</v>
      </c>
      <c r="BYE19" s="61">
        <v>0</v>
      </c>
      <c r="BYF19" s="61">
        <v>2</v>
      </c>
      <c r="BYG19" s="61">
        <v>0</v>
      </c>
      <c r="BYH19" s="61">
        <v>0</v>
      </c>
      <c r="BYI19" s="61">
        <v>0</v>
      </c>
      <c r="BYJ19" s="61">
        <v>0</v>
      </c>
      <c r="BYK19" s="61">
        <v>0</v>
      </c>
      <c r="BYL19" s="61">
        <v>0</v>
      </c>
      <c r="BYM19" s="61">
        <v>2</v>
      </c>
      <c r="BYN19" s="61">
        <v>0.5</v>
      </c>
      <c r="BYO19" s="61">
        <v>70</v>
      </c>
      <c r="BYP19" s="61">
        <v>80</v>
      </c>
      <c r="BYQ19" s="61">
        <v>0</v>
      </c>
      <c r="BYR19" s="61">
        <v>0</v>
      </c>
      <c r="BYS19" s="61">
        <v>0</v>
      </c>
      <c r="BYT19" s="61">
        <v>2</v>
      </c>
      <c r="BYU19" s="61">
        <v>0</v>
      </c>
      <c r="BYV19" s="61">
        <v>0</v>
      </c>
      <c r="BYW19" s="61">
        <v>0</v>
      </c>
      <c r="BYX19" s="61">
        <v>0</v>
      </c>
      <c r="BYY19" s="61">
        <v>0</v>
      </c>
      <c r="BYZ19" s="61">
        <v>0</v>
      </c>
      <c r="BZA19" s="61">
        <v>2</v>
      </c>
      <c r="BZB19" s="61">
        <v>0</v>
      </c>
      <c r="BZC19" s="61">
        <v>0</v>
      </c>
      <c r="BZD19" s="61">
        <v>0</v>
      </c>
      <c r="BZE19" s="61">
        <v>0</v>
      </c>
      <c r="BZF19" s="61">
        <v>0</v>
      </c>
      <c r="BZG19" s="61">
        <v>0</v>
      </c>
      <c r="BZH19" s="61">
        <v>2</v>
      </c>
      <c r="BZI19" s="61">
        <v>0</v>
      </c>
      <c r="BZJ19" s="61">
        <v>0</v>
      </c>
      <c r="BZK19" s="61">
        <v>0</v>
      </c>
      <c r="BZL19" s="61">
        <v>0</v>
      </c>
      <c r="BZM19" s="61">
        <v>0</v>
      </c>
      <c r="BZN19" s="61">
        <v>0</v>
      </c>
      <c r="BZO19" s="61">
        <v>2</v>
      </c>
      <c r="BZP19" s="61">
        <v>0</v>
      </c>
      <c r="BZQ19" s="61">
        <v>0</v>
      </c>
      <c r="BZR19" s="61">
        <v>0</v>
      </c>
      <c r="BZS19" s="61">
        <v>0</v>
      </c>
      <c r="BZT19" s="61">
        <v>0</v>
      </c>
      <c r="BZU19" s="61">
        <v>0</v>
      </c>
      <c r="BZV19" s="61">
        <v>0</v>
      </c>
      <c r="BZW19" s="61">
        <v>0</v>
      </c>
      <c r="BZX19" s="61">
        <v>0</v>
      </c>
      <c r="BZY19" s="61">
        <v>0</v>
      </c>
      <c r="BZZ19" s="61">
        <v>0</v>
      </c>
      <c r="CAA19" s="61">
        <v>0</v>
      </c>
      <c r="CAB19" s="61">
        <v>0</v>
      </c>
      <c r="CAC19" s="61">
        <v>0</v>
      </c>
      <c r="CAD19" s="61">
        <v>0</v>
      </c>
      <c r="CAE19" s="61">
        <v>0</v>
      </c>
      <c r="CAF19" s="61">
        <v>0</v>
      </c>
      <c r="CAG19" s="61">
        <v>0</v>
      </c>
      <c r="CAH19" s="61">
        <v>0</v>
      </c>
      <c r="CAI19" s="61">
        <v>0</v>
      </c>
      <c r="CAJ19" s="61">
        <v>0</v>
      </c>
      <c r="CAK19" s="61">
        <v>0</v>
      </c>
      <c r="CAL19" s="61">
        <v>0</v>
      </c>
      <c r="CAM19" s="61">
        <v>0</v>
      </c>
      <c r="CAN19" s="61">
        <v>0</v>
      </c>
      <c r="CAO19" s="61">
        <v>0</v>
      </c>
      <c r="CAP19" s="61">
        <v>0</v>
      </c>
      <c r="CAQ19" s="61">
        <v>0</v>
      </c>
      <c r="CAR19" s="61">
        <v>0</v>
      </c>
      <c r="CAS19" s="61">
        <v>0</v>
      </c>
      <c r="CAT19" s="61">
        <v>0</v>
      </c>
      <c r="CAU19" s="61">
        <v>0</v>
      </c>
      <c r="CAV19" s="61">
        <v>0</v>
      </c>
      <c r="CAW19" s="61">
        <v>0</v>
      </c>
      <c r="CAX19" s="61">
        <v>0</v>
      </c>
      <c r="CAY19" s="61">
        <v>0</v>
      </c>
      <c r="CAZ19" s="61">
        <v>0</v>
      </c>
      <c r="CBA19" s="61">
        <v>0</v>
      </c>
      <c r="CBB19" s="61">
        <v>0</v>
      </c>
      <c r="CBC19" s="61">
        <v>5</v>
      </c>
      <c r="CBD19" s="61">
        <v>0</v>
      </c>
      <c r="CBE19" s="61">
        <v>0</v>
      </c>
      <c r="CBF19" s="61">
        <v>0</v>
      </c>
      <c r="CBG19" s="61">
        <v>0</v>
      </c>
      <c r="CBH19" s="61">
        <v>0</v>
      </c>
      <c r="CBI19" s="61">
        <v>0</v>
      </c>
      <c r="CBJ19" s="61">
        <v>0</v>
      </c>
      <c r="CBK19" s="61">
        <v>0</v>
      </c>
      <c r="CBL19" s="61">
        <v>0</v>
      </c>
      <c r="CBM19" s="61">
        <v>0</v>
      </c>
      <c r="CBN19" s="61">
        <v>0</v>
      </c>
      <c r="CBO19" s="61">
        <v>0</v>
      </c>
      <c r="CBP19" s="61">
        <v>0</v>
      </c>
      <c r="CBQ19" s="61">
        <v>0</v>
      </c>
      <c r="CBR19" s="61">
        <v>0</v>
      </c>
      <c r="CBS19" s="61">
        <v>0</v>
      </c>
      <c r="CBT19" s="61">
        <v>0</v>
      </c>
      <c r="CBU19" s="61">
        <v>0</v>
      </c>
      <c r="CBV19" s="61">
        <v>0</v>
      </c>
      <c r="CBW19" s="61">
        <v>0</v>
      </c>
      <c r="CBX19" s="61">
        <v>0</v>
      </c>
      <c r="CBY19" s="61">
        <v>0</v>
      </c>
      <c r="CBZ19" s="61">
        <v>0</v>
      </c>
      <c r="CCA19" s="61">
        <v>0</v>
      </c>
      <c r="CCB19" s="61">
        <v>0</v>
      </c>
      <c r="CCC19" s="61">
        <v>0</v>
      </c>
      <c r="CCD19" s="61">
        <v>0</v>
      </c>
      <c r="CCE19" s="61">
        <v>0</v>
      </c>
      <c r="CCF19" s="61">
        <v>0</v>
      </c>
      <c r="CCG19" s="61">
        <v>0</v>
      </c>
      <c r="CCH19" s="61">
        <v>0</v>
      </c>
      <c r="CCI19" s="61">
        <v>0</v>
      </c>
      <c r="CCJ19" s="61">
        <v>0</v>
      </c>
      <c r="CCK19" s="61">
        <v>0</v>
      </c>
      <c r="CCL19" s="61">
        <v>0</v>
      </c>
      <c r="CCM19" s="61">
        <v>0</v>
      </c>
      <c r="CCN19" s="61">
        <v>0</v>
      </c>
      <c r="CCO19" s="61">
        <v>0</v>
      </c>
      <c r="CCP19" s="61">
        <v>0</v>
      </c>
      <c r="CCQ19" s="61">
        <v>0</v>
      </c>
      <c r="CCR19" s="61">
        <v>0</v>
      </c>
      <c r="CCS19" s="61">
        <v>0</v>
      </c>
      <c r="CCT19" s="61">
        <v>0</v>
      </c>
      <c r="CCU19" s="61">
        <v>0</v>
      </c>
      <c r="CCV19" s="61">
        <v>0</v>
      </c>
      <c r="CCW19" s="61">
        <v>0</v>
      </c>
      <c r="CCX19" s="61">
        <v>0</v>
      </c>
      <c r="CCY19" s="61">
        <v>0</v>
      </c>
      <c r="CCZ19" s="61">
        <v>0</v>
      </c>
      <c r="CDA19" s="61">
        <v>0</v>
      </c>
      <c r="CDB19" s="61">
        <v>0</v>
      </c>
      <c r="CDC19" s="61">
        <v>0</v>
      </c>
      <c r="CDD19" s="61">
        <v>0</v>
      </c>
      <c r="CDE19" s="61">
        <v>0</v>
      </c>
      <c r="CDF19" s="61">
        <v>0</v>
      </c>
      <c r="CDG19" s="61">
        <v>0</v>
      </c>
      <c r="CDH19" s="61">
        <v>0</v>
      </c>
      <c r="CDI19" s="61">
        <v>0</v>
      </c>
      <c r="CDJ19" s="61">
        <v>0</v>
      </c>
      <c r="CDK19" s="61">
        <v>0</v>
      </c>
      <c r="CDL19" s="61">
        <v>0</v>
      </c>
      <c r="CDM19" s="61">
        <v>0</v>
      </c>
      <c r="CDN19" s="61">
        <v>0</v>
      </c>
      <c r="CDO19" s="61">
        <v>0</v>
      </c>
      <c r="CDP19" s="61">
        <v>0</v>
      </c>
      <c r="CDQ19" s="61">
        <v>0</v>
      </c>
      <c r="CDR19" s="61">
        <v>0</v>
      </c>
      <c r="CDS19" s="61">
        <v>0</v>
      </c>
      <c r="CDT19" s="61">
        <v>0</v>
      </c>
      <c r="CDU19" s="61">
        <v>0</v>
      </c>
      <c r="CDV19" s="61">
        <v>0</v>
      </c>
      <c r="CDW19" s="61">
        <v>0</v>
      </c>
      <c r="CDX19" s="61">
        <v>0</v>
      </c>
      <c r="CDY19" s="61">
        <v>0</v>
      </c>
      <c r="CDZ19" s="61">
        <v>0</v>
      </c>
      <c r="CEA19" s="61">
        <v>0</v>
      </c>
      <c r="CEB19" s="61">
        <v>0</v>
      </c>
      <c r="CEC19" s="61">
        <v>0</v>
      </c>
      <c r="CED19" s="61">
        <v>0</v>
      </c>
      <c r="CEE19" s="61">
        <v>0</v>
      </c>
      <c r="CEF19" s="61">
        <v>0</v>
      </c>
      <c r="CEG19" s="61">
        <v>0</v>
      </c>
      <c r="CEH19" s="61">
        <v>0</v>
      </c>
      <c r="CEI19" s="61">
        <v>0</v>
      </c>
      <c r="CEJ19" s="61">
        <v>0</v>
      </c>
      <c r="CEK19" s="61">
        <v>0</v>
      </c>
      <c r="CEL19" s="61">
        <v>0</v>
      </c>
      <c r="CEM19" s="61">
        <v>0</v>
      </c>
      <c r="CEN19" s="61">
        <v>0</v>
      </c>
      <c r="CEO19" s="61">
        <v>0</v>
      </c>
      <c r="CEP19" s="61">
        <v>0</v>
      </c>
      <c r="CEQ19" s="61">
        <v>0</v>
      </c>
      <c r="CER19" s="61">
        <v>0</v>
      </c>
      <c r="CES19" s="61">
        <v>0</v>
      </c>
      <c r="CET19" s="61">
        <v>0</v>
      </c>
      <c r="CEU19" s="61">
        <v>0</v>
      </c>
      <c r="CEV19" s="61">
        <v>0</v>
      </c>
      <c r="CEW19" s="61">
        <v>0</v>
      </c>
      <c r="CEX19" s="61">
        <v>0</v>
      </c>
      <c r="CEY19" s="61">
        <v>0</v>
      </c>
      <c r="CEZ19" s="61">
        <v>0</v>
      </c>
      <c r="CFA19" s="61">
        <v>0</v>
      </c>
      <c r="CFB19" s="61">
        <v>0</v>
      </c>
      <c r="CFC19" s="61">
        <v>0</v>
      </c>
      <c r="CFD19" s="61">
        <v>0</v>
      </c>
      <c r="CFE19" s="61">
        <v>0</v>
      </c>
      <c r="CFF19" s="61">
        <v>0</v>
      </c>
      <c r="CFG19" s="61">
        <v>0</v>
      </c>
      <c r="CFH19" s="61">
        <v>0</v>
      </c>
      <c r="CFI19" s="61">
        <v>0</v>
      </c>
      <c r="CFJ19" s="61">
        <v>0</v>
      </c>
      <c r="CFK19" s="61">
        <v>0</v>
      </c>
      <c r="CFL19" s="61">
        <v>0</v>
      </c>
      <c r="CFM19" s="61">
        <v>0</v>
      </c>
      <c r="CFN19" s="61">
        <v>0</v>
      </c>
      <c r="CFO19" s="61">
        <v>10</v>
      </c>
      <c r="CFP19" s="61">
        <v>5</v>
      </c>
      <c r="CFQ19" s="61">
        <v>2</v>
      </c>
      <c r="CFR19" s="61">
        <v>80</v>
      </c>
      <c r="CFS19" s="61">
        <v>85</v>
      </c>
      <c r="CFT19" s="61">
        <v>50</v>
      </c>
      <c r="CFU19" s="61">
        <v>45</v>
      </c>
      <c r="CFV19" s="61">
        <v>0</v>
      </c>
      <c r="CFW19" s="61">
        <v>0</v>
      </c>
      <c r="CFX19" s="61">
        <v>0</v>
      </c>
      <c r="CFY19" s="61">
        <v>0</v>
      </c>
      <c r="CFZ19" s="61">
        <v>0</v>
      </c>
      <c r="CGA19" s="61">
        <v>0</v>
      </c>
      <c r="CGB19" s="61">
        <v>0</v>
      </c>
      <c r="CGC19" s="61">
        <v>0</v>
      </c>
      <c r="CGD19" s="61">
        <v>0</v>
      </c>
      <c r="CGE19" s="61">
        <v>0</v>
      </c>
      <c r="CGF19" s="61">
        <v>0</v>
      </c>
      <c r="CGG19" s="61">
        <v>0</v>
      </c>
      <c r="CGH19" s="61">
        <v>0</v>
      </c>
      <c r="CGI19" s="61">
        <v>0</v>
      </c>
      <c r="CGJ19" s="61">
        <v>0</v>
      </c>
      <c r="CGK19" s="61">
        <v>0</v>
      </c>
      <c r="CGL19" s="61">
        <v>0</v>
      </c>
      <c r="CGM19" s="61">
        <v>0</v>
      </c>
      <c r="CGN19" s="61">
        <v>0</v>
      </c>
      <c r="CGO19" s="61">
        <v>0</v>
      </c>
      <c r="CGP19" s="61">
        <v>0</v>
      </c>
      <c r="CGQ19" s="61">
        <v>0</v>
      </c>
      <c r="CGR19" s="61">
        <v>0</v>
      </c>
      <c r="CGS19" s="61">
        <v>0</v>
      </c>
      <c r="CGT19" s="61">
        <v>0</v>
      </c>
      <c r="CGU19" s="61">
        <v>0</v>
      </c>
      <c r="CGV19" s="61">
        <v>0</v>
      </c>
      <c r="CGW19" s="61">
        <v>0</v>
      </c>
      <c r="CGX19" s="61">
        <v>0</v>
      </c>
      <c r="CGY19" s="61">
        <v>0</v>
      </c>
      <c r="CGZ19" s="61">
        <v>0</v>
      </c>
      <c r="CHA19" s="61">
        <v>0</v>
      </c>
      <c r="CHB19" s="61">
        <v>0</v>
      </c>
      <c r="CHC19" s="61">
        <v>0</v>
      </c>
      <c r="CHD19" s="61">
        <v>0</v>
      </c>
      <c r="CHE19" s="61">
        <v>0</v>
      </c>
      <c r="CHF19" s="61">
        <v>0</v>
      </c>
      <c r="CHG19" s="61">
        <v>0</v>
      </c>
      <c r="CHH19" s="61">
        <v>0</v>
      </c>
      <c r="CHI19" s="61">
        <v>0</v>
      </c>
      <c r="CHJ19" s="61">
        <v>0</v>
      </c>
      <c r="CHK19" s="61">
        <v>0</v>
      </c>
      <c r="CHL19" s="61">
        <v>0</v>
      </c>
      <c r="CHM19" s="61">
        <v>0</v>
      </c>
      <c r="CHN19" s="61">
        <v>0</v>
      </c>
      <c r="CHO19" s="61">
        <v>0</v>
      </c>
      <c r="CHP19" s="61">
        <v>0</v>
      </c>
      <c r="CHQ19" s="61">
        <v>0</v>
      </c>
      <c r="CHR19" s="61">
        <v>0</v>
      </c>
      <c r="CHS19" s="61">
        <v>0</v>
      </c>
      <c r="CHT19" s="61">
        <v>0</v>
      </c>
      <c r="CHU19" s="61">
        <v>0</v>
      </c>
      <c r="CHV19" s="61">
        <v>0</v>
      </c>
      <c r="CHW19" s="61">
        <v>0</v>
      </c>
      <c r="CHX19" s="61">
        <v>0</v>
      </c>
      <c r="CHY19" s="61">
        <v>0</v>
      </c>
      <c r="CHZ19" s="61">
        <v>0</v>
      </c>
      <c r="CIA19" s="61">
        <v>0</v>
      </c>
      <c r="CIB19" s="61">
        <v>0</v>
      </c>
      <c r="CIC19" s="61">
        <v>0</v>
      </c>
      <c r="CID19" s="61">
        <v>0</v>
      </c>
      <c r="CIE19" s="61">
        <v>0</v>
      </c>
      <c r="CIF19" s="61">
        <v>0</v>
      </c>
      <c r="CIG19" s="61">
        <v>0</v>
      </c>
      <c r="CIH19" s="61">
        <v>0</v>
      </c>
      <c r="CII19" s="61">
        <v>0</v>
      </c>
      <c r="CIJ19" s="61">
        <v>0</v>
      </c>
      <c r="CIK19" s="61">
        <v>0</v>
      </c>
      <c r="CIL19" s="61">
        <v>0</v>
      </c>
      <c r="CIM19" s="61">
        <v>0</v>
      </c>
      <c r="CIN19" s="61">
        <v>0</v>
      </c>
      <c r="CIO19" s="61">
        <v>0</v>
      </c>
      <c r="CIP19" s="61">
        <v>0</v>
      </c>
      <c r="CIQ19" s="61">
        <v>0</v>
      </c>
      <c r="CIR19" s="61">
        <v>0</v>
      </c>
      <c r="CIS19" s="61">
        <v>0</v>
      </c>
      <c r="CIT19" s="61">
        <v>0</v>
      </c>
      <c r="CIU19" s="61">
        <v>0</v>
      </c>
      <c r="CIV19" s="61">
        <v>0</v>
      </c>
      <c r="CIW19" s="61">
        <v>0</v>
      </c>
      <c r="CIX19" s="61">
        <v>0</v>
      </c>
      <c r="CIY19" s="61">
        <v>0</v>
      </c>
      <c r="CIZ19" s="61">
        <v>0</v>
      </c>
      <c r="CJA19" s="61">
        <v>0</v>
      </c>
      <c r="CJB19" s="61">
        <v>0</v>
      </c>
      <c r="CJC19" s="61">
        <v>0</v>
      </c>
      <c r="CJD19" s="61">
        <v>0</v>
      </c>
      <c r="CJE19" s="61">
        <v>0</v>
      </c>
      <c r="CJF19" s="61">
        <v>0</v>
      </c>
      <c r="CJG19" s="61">
        <v>0</v>
      </c>
      <c r="CJH19" s="61">
        <v>0</v>
      </c>
      <c r="CJI19" s="61">
        <v>0</v>
      </c>
      <c r="CJJ19" s="61">
        <v>0</v>
      </c>
      <c r="CJK19" s="61">
        <v>0</v>
      </c>
      <c r="CJL19" s="61">
        <v>0</v>
      </c>
      <c r="CJM19" s="61">
        <v>0</v>
      </c>
      <c r="CJN19" s="61">
        <v>0</v>
      </c>
      <c r="CJO19" s="61">
        <v>0</v>
      </c>
      <c r="CJP19" s="61">
        <v>0</v>
      </c>
      <c r="CJQ19" s="61">
        <v>0</v>
      </c>
      <c r="CJR19" s="61">
        <v>0</v>
      </c>
      <c r="CJS19" s="61">
        <v>0</v>
      </c>
      <c r="CJT19" s="61">
        <v>0</v>
      </c>
      <c r="CJU19" s="61">
        <v>0</v>
      </c>
      <c r="CJV19" s="61">
        <v>0</v>
      </c>
      <c r="CJW19" s="61">
        <v>0</v>
      </c>
      <c r="CJX19" s="61">
        <v>0</v>
      </c>
      <c r="CJY19" s="61">
        <v>0</v>
      </c>
      <c r="CJZ19" s="61">
        <v>0</v>
      </c>
      <c r="CKA19" s="61">
        <v>0</v>
      </c>
      <c r="CKB19" s="61">
        <v>0</v>
      </c>
      <c r="CKC19" s="61">
        <v>5</v>
      </c>
      <c r="CKD19" s="61">
        <v>0</v>
      </c>
      <c r="CKE19" s="61">
        <v>0</v>
      </c>
      <c r="CKF19" s="61">
        <v>0</v>
      </c>
      <c r="CKG19" s="61">
        <v>0</v>
      </c>
      <c r="CKH19" s="61">
        <v>0</v>
      </c>
      <c r="CKI19" s="61">
        <v>0</v>
      </c>
      <c r="CKJ19" s="61">
        <v>0</v>
      </c>
      <c r="CKK19" s="61">
        <v>0</v>
      </c>
      <c r="CKL19" s="61">
        <v>0</v>
      </c>
      <c r="CKM19" s="61">
        <v>0</v>
      </c>
      <c r="CKN19" s="61">
        <v>0</v>
      </c>
      <c r="CKO19" s="61">
        <v>0</v>
      </c>
      <c r="CKP19" s="61">
        <v>0</v>
      </c>
      <c r="CKQ19" s="61">
        <v>0</v>
      </c>
      <c r="CKR19" s="61">
        <v>0</v>
      </c>
      <c r="CKS19" s="61">
        <v>0</v>
      </c>
      <c r="CKT19" s="61">
        <v>0</v>
      </c>
      <c r="CKU19" s="61">
        <v>0</v>
      </c>
      <c r="CKV19" s="61">
        <v>0</v>
      </c>
      <c r="CKW19" s="61">
        <v>0</v>
      </c>
      <c r="CKX19" s="61">
        <v>0</v>
      </c>
      <c r="CKY19" s="61">
        <v>0</v>
      </c>
      <c r="CKZ19" s="61">
        <v>0</v>
      </c>
      <c r="CLA19" s="61">
        <v>0</v>
      </c>
      <c r="CLB19" s="61">
        <v>0</v>
      </c>
      <c r="CLC19" s="61">
        <v>0</v>
      </c>
      <c r="CLD19" s="61">
        <v>0</v>
      </c>
      <c r="CLE19" s="61">
        <v>0</v>
      </c>
      <c r="CLF19" s="61">
        <v>0</v>
      </c>
      <c r="CLG19" s="61">
        <v>0</v>
      </c>
      <c r="CLH19" s="61">
        <v>0</v>
      </c>
      <c r="CLI19" s="61">
        <v>0</v>
      </c>
      <c r="CLJ19" s="61">
        <v>0</v>
      </c>
      <c r="CLK19" s="61">
        <v>0</v>
      </c>
      <c r="CLL19" s="61">
        <v>0</v>
      </c>
      <c r="CLM19" s="61">
        <v>0</v>
      </c>
      <c r="CLN19" s="61">
        <v>0</v>
      </c>
      <c r="CLO19" s="61">
        <v>0</v>
      </c>
      <c r="CLP19" s="61">
        <v>0</v>
      </c>
      <c r="CLQ19" s="61">
        <v>0</v>
      </c>
      <c r="CLR19" s="61">
        <v>0</v>
      </c>
      <c r="CLS19" s="61">
        <v>0</v>
      </c>
      <c r="CLT19" s="61">
        <v>0</v>
      </c>
      <c r="CLU19" s="61">
        <v>0</v>
      </c>
      <c r="CLV19" s="61">
        <v>0</v>
      </c>
      <c r="CLW19" s="61">
        <v>0</v>
      </c>
      <c r="CLX19" s="61">
        <v>0</v>
      </c>
      <c r="CLY19" s="61">
        <v>0</v>
      </c>
      <c r="CLZ19" s="61">
        <v>0</v>
      </c>
      <c r="CMA19" s="61">
        <v>0</v>
      </c>
      <c r="CMB19" s="61">
        <v>0</v>
      </c>
      <c r="CMC19" s="61">
        <v>0</v>
      </c>
      <c r="CMD19" s="61">
        <v>0</v>
      </c>
      <c r="CME19" s="61">
        <v>0</v>
      </c>
      <c r="CMF19" s="61">
        <v>0</v>
      </c>
      <c r="CMG19" s="61">
        <v>0</v>
      </c>
      <c r="CMH19" s="61">
        <v>0</v>
      </c>
      <c r="CMI19" s="61">
        <v>0</v>
      </c>
      <c r="CMJ19" s="61">
        <v>0</v>
      </c>
      <c r="CMK19" s="61">
        <v>0</v>
      </c>
      <c r="CML19" s="61">
        <v>0</v>
      </c>
      <c r="CMM19" s="61">
        <v>0</v>
      </c>
      <c r="CMN19" s="61">
        <v>0</v>
      </c>
      <c r="CMO19" s="61">
        <v>0</v>
      </c>
      <c r="CMP19" s="61">
        <v>0</v>
      </c>
      <c r="CMQ19" s="61">
        <v>0</v>
      </c>
      <c r="CMR19" s="61">
        <v>0</v>
      </c>
      <c r="CMS19" s="61">
        <v>0</v>
      </c>
      <c r="CMT19" s="61">
        <v>0</v>
      </c>
      <c r="CMU19" s="61">
        <v>0</v>
      </c>
      <c r="CMV19" s="61">
        <v>0</v>
      </c>
      <c r="CMW19" s="61">
        <v>0</v>
      </c>
      <c r="CMX19" s="61">
        <v>0</v>
      </c>
      <c r="CMY19" s="61">
        <v>0</v>
      </c>
      <c r="CMZ19" s="61">
        <v>0</v>
      </c>
      <c r="CNA19" s="61">
        <v>0</v>
      </c>
      <c r="CNB19" s="61">
        <v>0</v>
      </c>
      <c r="CNC19" s="61">
        <v>0</v>
      </c>
      <c r="CND19" s="61">
        <v>0</v>
      </c>
      <c r="CNE19" s="61">
        <v>0</v>
      </c>
      <c r="CNF19" s="61">
        <v>0</v>
      </c>
      <c r="CNG19" s="61">
        <v>0</v>
      </c>
      <c r="CNH19" s="61">
        <v>0</v>
      </c>
      <c r="CNI19" s="61">
        <v>0</v>
      </c>
      <c r="CNJ19" s="61">
        <v>0</v>
      </c>
      <c r="CNK19" s="61">
        <v>0</v>
      </c>
      <c r="CNL19" s="61">
        <v>0</v>
      </c>
      <c r="CNM19" s="61">
        <v>0</v>
      </c>
      <c r="CNN19" s="61">
        <v>0</v>
      </c>
      <c r="CNO19" s="61">
        <v>0</v>
      </c>
      <c r="CNP19" s="61">
        <v>0</v>
      </c>
      <c r="CNQ19" s="61">
        <v>0</v>
      </c>
      <c r="CNR19" s="61">
        <v>0</v>
      </c>
      <c r="CNS19" s="61">
        <v>0</v>
      </c>
      <c r="CNT19" s="61">
        <v>0</v>
      </c>
      <c r="CNU19" s="61">
        <v>0</v>
      </c>
      <c r="CNV19" s="61">
        <v>0</v>
      </c>
      <c r="CNW19" s="61">
        <v>0</v>
      </c>
      <c r="CNX19" s="61">
        <v>0</v>
      </c>
      <c r="CNY19" s="61">
        <v>0</v>
      </c>
      <c r="CNZ19" s="61">
        <v>0</v>
      </c>
      <c r="COA19" s="61">
        <v>0</v>
      </c>
      <c r="COB19" s="61">
        <v>0</v>
      </c>
      <c r="COC19" s="61">
        <v>0</v>
      </c>
      <c r="COD19" s="61">
        <v>0</v>
      </c>
      <c r="COE19" s="61">
        <v>0</v>
      </c>
      <c r="COF19" s="61">
        <v>0</v>
      </c>
      <c r="COG19" s="61">
        <v>0</v>
      </c>
      <c r="COH19" s="61">
        <v>0</v>
      </c>
      <c r="COI19" s="61">
        <v>0</v>
      </c>
      <c r="COJ19" s="61">
        <v>0</v>
      </c>
      <c r="COK19" s="61">
        <v>0</v>
      </c>
      <c r="COL19" s="61">
        <v>0</v>
      </c>
      <c r="COM19" s="61">
        <v>0</v>
      </c>
      <c r="CON19" s="61">
        <v>0</v>
      </c>
      <c r="COO19" s="61">
        <v>0</v>
      </c>
      <c r="COP19" s="61">
        <v>5</v>
      </c>
      <c r="COQ19" s="61">
        <v>0</v>
      </c>
      <c r="COR19" s="61">
        <v>0</v>
      </c>
      <c r="COS19" s="61">
        <v>0</v>
      </c>
      <c r="COT19" s="61">
        <v>0</v>
      </c>
      <c r="COU19" s="61">
        <v>0</v>
      </c>
      <c r="COV19" s="61">
        <v>0</v>
      </c>
      <c r="COW19" s="61">
        <v>0</v>
      </c>
      <c r="COX19" s="61">
        <v>0</v>
      </c>
      <c r="COY19" s="61">
        <v>0</v>
      </c>
      <c r="COZ19" s="61">
        <v>0</v>
      </c>
      <c r="CPA19" s="61">
        <v>0</v>
      </c>
      <c r="CPB19" s="61">
        <v>0</v>
      </c>
      <c r="CPC19" s="61">
        <v>0</v>
      </c>
      <c r="CPD19" s="61">
        <v>0</v>
      </c>
      <c r="CPE19" s="61">
        <v>0</v>
      </c>
      <c r="CPF19" s="61">
        <v>0</v>
      </c>
      <c r="CPG19" s="61">
        <v>0</v>
      </c>
      <c r="CPH19" s="61">
        <v>0</v>
      </c>
      <c r="CPI19" s="61">
        <v>0</v>
      </c>
      <c r="CPJ19" s="61">
        <v>0</v>
      </c>
      <c r="CPK19" s="61">
        <v>0</v>
      </c>
      <c r="CPL19" s="61">
        <v>0</v>
      </c>
      <c r="CPM19" s="61">
        <v>0</v>
      </c>
      <c r="CPN19" s="61">
        <v>0</v>
      </c>
      <c r="CPO19" s="61">
        <v>0</v>
      </c>
      <c r="CPP19" s="61">
        <v>0</v>
      </c>
      <c r="CPQ19" s="61">
        <v>0</v>
      </c>
      <c r="CPR19" s="61">
        <v>0</v>
      </c>
      <c r="CPS19" s="61">
        <v>0</v>
      </c>
      <c r="CPT19" s="61">
        <v>0</v>
      </c>
      <c r="CPU19" s="61">
        <v>0</v>
      </c>
      <c r="CPV19" s="61">
        <v>0</v>
      </c>
      <c r="CPW19" s="61">
        <v>0</v>
      </c>
      <c r="CPX19" s="61">
        <v>0</v>
      </c>
      <c r="CPY19" s="61">
        <v>0</v>
      </c>
      <c r="CPZ19" s="61">
        <v>0</v>
      </c>
      <c r="CQA19" s="61">
        <v>0</v>
      </c>
      <c r="CQB19" s="61">
        <v>0</v>
      </c>
      <c r="CQC19" s="61">
        <v>0</v>
      </c>
      <c r="CQD19" s="61">
        <v>0</v>
      </c>
      <c r="CQE19" s="61">
        <v>0</v>
      </c>
      <c r="CQF19" s="61">
        <v>0</v>
      </c>
      <c r="CQG19" s="61">
        <v>0</v>
      </c>
      <c r="CQH19" s="61">
        <v>0</v>
      </c>
      <c r="CQI19" s="61">
        <v>0</v>
      </c>
      <c r="CQJ19" s="61">
        <v>0</v>
      </c>
      <c r="CQK19" s="61">
        <v>0</v>
      </c>
      <c r="CQL19" s="61">
        <v>0</v>
      </c>
      <c r="CQM19" s="61">
        <v>0</v>
      </c>
      <c r="CQN19" s="61">
        <v>0</v>
      </c>
      <c r="CQO19" s="61">
        <v>0</v>
      </c>
      <c r="CQP19" s="61">
        <v>0</v>
      </c>
      <c r="CQQ19" s="61">
        <v>0</v>
      </c>
      <c r="CQR19" s="61">
        <v>0</v>
      </c>
      <c r="CQS19" s="61">
        <v>0</v>
      </c>
      <c r="CQT19" s="61">
        <v>0</v>
      </c>
      <c r="CQU19" s="61">
        <v>0</v>
      </c>
      <c r="CQV19" s="61">
        <v>0</v>
      </c>
      <c r="CQW19" s="61">
        <v>0</v>
      </c>
      <c r="CQX19" s="61">
        <v>0</v>
      </c>
      <c r="CQY19" s="61">
        <v>0</v>
      </c>
      <c r="CQZ19" s="61">
        <v>0</v>
      </c>
      <c r="CRA19" s="61">
        <v>0</v>
      </c>
      <c r="CRB19" s="61">
        <v>0</v>
      </c>
      <c r="CRC19" s="61">
        <v>0</v>
      </c>
      <c r="CRD19" s="61">
        <v>0</v>
      </c>
      <c r="CRE19" s="61">
        <v>0</v>
      </c>
      <c r="CRF19" s="61">
        <v>0</v>
      </c>
      <c r="CRG19" s="61">
        <v>0</v>
      </c>
      <c r="CRH19" s="61">
        <v>0</v>
      </c>
      <c r="CRI19" s="61">
        <v>0</v>
      </c>
      <c r="CRJ19" s="61">
        <v>0</v>
      </c>
      <c r="CRK19" s="61">
        <v>0</v>
      </c>
      <c r="CRL19" s="61">
        <v>0</v>
      </c>
      <c r="CRM19" s="61">
        <v>0</v>
      </c>
      <c r="CRN19" s="61">
        <v>0</v>
      </c>
      <c r="CRO19" s="61">
        <v>0</v>
      </c>
      <c r="CRP19" s="61">
        <v>0</v>
      </c>
      <c r="CRQ19" s="61">
        <v>0</v>
      </c>
      <c r="CRR19" s="61">
        <v>0</v>
      </c>
      <c r="CRS19" s="61">
        <v>0</v>
      </c>
      <c r="CRT19" s="61">
        <v>0</v>
      </c>
      <c r="CRU19" s="61">
        <v>0</v>
      </c>
      <c r="CRV19" s="61">
        <v>0</v>
      </c>
      <c r="CRW19" s="61">
        <v>0</v>
      </c>
      <c r="CRX19" s="61">
        <v>0</v>
      </c>
      <c r="CRY19" s="61">
        <v>0</v>
      </c>
      <c r="CRZ19" s="61">
        <v>0</v>
      </c>
      <c r="CSA19" s="61">
        <v>0</v>
      </c>
      <c r="CSB19" s="61">
        <v>0</v>
      </c>
      <c r="CSC19" s="61">
        <v>0</v>
      </c>
      <c r="CSD19" s="61">
        <v>0</v>
      </c>
      <c r="CSE19" s="61">
        <v>0</v>
      </c>
      <c r="CSF19" s="61">
        <v>0</v>
      </c>
      <c r="CSG19" s="61">
        <v>0</v>
      </c>
      <c r="CSH19" s="61">
        <v>0</v>
      </c>
      <c r="CSI19" s="61">
        <v>0</v>
      </c>
      <c r="CSJ19" s="61">
        <v>0</v>
      </c>
      <c r="CSK19" s="61">
        <v>0</v>
      </c>
      <c r="CSL19" s="61">
        <v>0</v>
      </c>
      <c r="CSM19" s="61">
        <v>0</v>
      </c>
      <c r="CSN19" s="61">
        <v>0</v>
      </c>
      <c r="CSO19" s="61">
        <v>0</v>
      </c>
      <c r="CSP19" s="61">
        <v>0</v>
      </c>
      <c r="CSQ19" s="61">
        <v>0</v>
      </c>
      <c r="CSR19" s="61">
        <v>0</v>
      </c>
      <c r="CSS19" s="61">
        <v>0</v>
      </c>
      <c r="CST19" s="61">
        <v>0</v>
      </c>
      <c r="CSU19" s="61">
        <v>0</v>
      </c>
      <c r="CSV19" s="61">
        <v>0</v>
      </c>
      <c r="CSW19" s="61">
        <v>0</v>
      </c>
      <c r="CSX19" s="61">
        <v>0</v>
      </c>
      <c r="CSY19" s="61">
        <v>0</v>
      </c>
      <c r="CSZ19" s="61">
        <v>0</v>
      </c>
      <c r="CTA19" s="61">
        <v>0</v>
      </c>
      <c r="CTB19" s="61">
        <v>0</v>
      </c>
      <c r="CTC19" s="61">
        <v>5</v>
      </c>
      <c r="CTD19" s="61">
        <v>0</v>
      </c>
      <c r="CTE19" s="61">
        <v>0</v>
      </c>
      <c r="CTF19" s="61">
        <v>0</v>
      </c>
      <c r="CTG19" s="61">
        <v>0</v>
      </c>
      <c r="CTH19" s="61">
        <v>0</v>
      </c>
      <c r="CTI19" s="61">
        <v>0</v>
      </c>
      <c r="CTJ19" s="61">
        <v>0</v>
      </c>
      <c r="CTK19" s="61">
        <v>0</v>
      </c>
      <c r="CTL19" s="61">
        <v>0</v>
      </c>
      <c r="CTM19" s="61">
        <v>0</v>
      </c>
      <c r="CTN19" s="61">
        <v>0</v>
      </c>
      <c r="CTO19" s="61">
        <v>0</v>
      </c>
      <c r="CTP19" s="61">
        <v>0</v>
      </c>
      <c r="CTQ19" s="61">
        <v>0</v>
      </c>
      <c r="CTR19" s="61">
        <v>0</v>
      </c>
      <c r="CTS19" s="61">
        <v>0</v>
      </c>
      <c r="CTT19" s="61">
        <v>0</v>
      </c>
      <c r="CTU19" s="61">
        <v>5</v>
      </c>
      <c r="CTV19" s="61">
        <v>0</v>
      </c>
      <c r="CTW19" s="61">
        <v>0</v>
      </c>
      <c r="CTX19" s="61">
        <v>0</v>
      </c>
      <c r="CTY19" s="61">
        <v>0</v>
      </c>
      <c r="CTZ19" s="61">
        <v>0</v>
      </c>
      <c r="CUA19" s="61">
        <v>0</v>
      </c>
      <c r="CUB19" s="61">
        <v>5</v>
      </c>
      <c r="CUC19" s="61">
        <v>0</v>
      </c>
      <c r="CUD19" s="61">
        <v>0</v>
      </c>
      <c r="CUE19" s="61">
        <v>0</v>
      </c>
      <c r="CUF19" s="61">
        <v>0</v>
      </c>
      <c r="CUG19" s="61">
        <v>0</v>
      </c>
      <c r="CUH19" s="61">
        <v>0</v>
      </c>
      <c r="CUI19" s="61">
        <v>5</v>
      </c>
      <c r="CUJ19" s="61">
        <v>0</v>
      </c>
      <c r="CUK19" s="61">
        <v>0</v>
      </c>
      <c r="CUL19" s="61">
        <v>0</v>
      </c>
      <c r="CUM19" s="61">
        <v>0</v>
      </c>
      <c r="CUN19" s="61">
        <v>0</v>
      </c>
      <c r="CUO19" s="61">
        <v>0</v>
      </c>
      <c r="CUP19" s="61">
        <v>5</v>
      </c>
      <c r="CUQ19" s="61">
        <v>0</v>
      </c>
      <c r="CUR19" s="61">
        <v>0</v>
      </c>
      <c r="CUS19" s="61">
        <v>0</v>
      </c>
      <c r="CUT19" s="61">
        <v>0</v>
      </c>
      <c r="CUU19" s="61">
        <v>0</v>
      </c>
      <c r="CUV19" s="61">
        <v>0</v>
      </c>
      <c r="CUW19" s="61">
        <v>0</v>
      </c>
      <c r="CUX19" s="61">
        <v>0</v>
      </c>
      <c r="CUY19" s="61">
        <v>0</v>
      </c>
      <c r="CUZ19" s="61">
        <v>0</v>
      </c>
      <c r="CVA19" s="61">
        <v>0</v>
      </c>
      <c r="CVB19" s="61">
        <v>0</v>
      </c>
      <c r="CVC19" s="61">
        <v>0</v>
      </c>
      <c r="CVD19" s="61">
        <v>0</v>
      </c>
      <c r="CVE19" s="61">
        <v>0</v>
      </c>
      <c r="CVF19" s="61">
        <v>0</v>
      </c>
      <c r="CVG19" s="61">
        <v>0</v>
      </c>
      <c r="CVH19" s="61">
        <v>0</v>
      </c>
      <c r="CVI19" s="61">
        <v>0</v>
      </c>
      <c r="CVJ19" s="61">
        <v>0</v>
      </c>
      <c r="CVK19" s="61">
        <v>0</v>
      </c>
      <c r="CVL19" s="61">
        <v>0</v>
      </c>
      <c r="CVM19" s="61">
        <v>0</v>
      </c>
      <c r="CVN19" s="61">
        <v>0</v>
      </c>
      <c r="CVO19" s="61">
        <v>0</v>
      </c>
      <c r="CVP19" s="61">
        <v>0</v>
      </c>
      <c r="CVQ19" s="61">
        <v>0</v>
      </c>
      <c r="CVR19" s="61">
        <v>0</v>
      </c>
      <c r="CVS19" s="61">
        <v>0</v>
      </c>
      <c r="CVT19" s="61">
        <v>0</v>
      </c>
      <c r="CVU19" s="61">
        <v>0</v>
      </c>
      <c r="CVV19" s="61">
        <v>0</v>
      </c>
      <c r="CVW19" s="61">
        <v>0</v>
      </c>
      <c r="CVX19" s="61">
        <v>20</v>
      </c>
      <c r="CVY19" s="61">
        <v>4</v>
      </c>
      <c r="CVZ19" s="61">
        <v>12000</v>
      </c>
      <c r="CWA19" s="61">
        <v>0</v>
      </c>
      <c r="CWB19" s="61">
        <v>0</v>
      </c>
      <c r="CWC19" s="61">
        <v>0</v>
      </c>
      <c r="CWD19" s="61">
        <v>0</v>
      </c>
      <c r="CWE19" s="61">
        <v>0</v>
      </c>
      <c r="CWF19" s="61">
        <v>0</v>
      </c>
      <c r="CWG19" s="61">
        <v>0</v>
      </c>
      <c r="CWH19" s="61">
        <v>0</v>
      </c>
      <c r="CWI19" s="61">
        <v>0</v>
      </c>
      <c r="CWJ19" s="61">
        <v>0</v>
      </c>
      <c r="CWK19" s="61">
        <v>0</v>
      </c>
      <c r="CWL19" s="61">
        <v>0</v>
      </c>
      <c r="CWM19" s="61">
        <v>0</v>
      </c>
      <c r="CWN19" s="61">
        <v>0</v>
      </c>
      <c r="CWO19" s="61">
        <v>0</v>
      </c>
      <c r="CWP19" s="61">
        <v>0</v>
      </c>
      <c r="CWQ19" s="61">
        <v>0</v>
      </c>
      <c r="CWR19" s="61">
        <v>0</v>
      </c>
      <c r="CWS19" s="61">
        <v>0</v>
      </c>
      <c r="CWT19" s="61">
        <v>0</v>
      </c>
      <c r="CWU19" s="61">
        <v>0</v>
      </c>
      <c r="CWV19" s="61">
        <v>0</v>
      </c>
      <c r="CWW19" s="61">
        <v>0</v>
      </c>
      <c r="CWX19" s="61">
        <v>0</v>
      </c>
      <c r="CWY19" s="61">
        <v>0</v>
      </c>
      <c r="CWZ19" s="61">
        <v>0</v>
      </c>
      <c r="CXA19" s="61">
        <v>0</v>
      </c>
      <c r="CXB19" s="61">
        <v>0</v>
      </c>
      <c r="CXC19" s="61">
        <v>0</v>
      </c>
      <c r="CXD19" s="61">
        <v>0</v>
      </c>
      <c r="CXE19" s="61">
        <v>0</v>
      </c>
      <c r="CXF19" s="61">
        <v>0</v>
      </c>
      <c r="CXG19" s="61">
        <v>0</v>
      </c>
      <c r="CXH19" s="61">
        <v>2</v>
      </c>
      <c r="CXI19" s="61">
        <v>0</v>
      </c>
      <c r="CXJ19" s="61">
        <v>0</v>
      </c>
      <c r="CXK19" s="61">
        <v>0</v>
      </c>
      <c r="CXL19" s="61">
        <v>0</v>
      </c>
      <c r="CXM19" s="61">
        <v>0</v>
      </c>
      <c r="CXN19" s="61">
        <v>0</v>
      </c>
      <c r="CXO19" s="61">
        <v>0</v>
      </c>
      <c r="CXP19" s="61">
        <v>0</v>
      </c>
      <c r="CXQ19" s="61">
        <v>0</v>
      </c>
      <c r="CXR19" s="61">
        <v>0</v>
      </c>
      <c r="CXS19" s="61">
        <v>1</v>
      </c>
      <c r="CXT19" s="61">
        <v>0</v>
      </c>
      <c r="CXU19" s="61">
        <v>0</v>
      </c>
      <c r="CXV19" s="61">
        <v>0</v>
      </c>
      <c r="CXW19" s="61">
        <v>0</v>
      </c>
      <c r="CXX19" s="61">
        <v>0</v>
      </c>
      <c r="CXY19" s="61">
        <v>0</v>
      </c>
      <c r="CXZ19" s="61">
        <v>0</v>
      </c>
      <c r="CYA19" s="61">
        <v>0</v>
      </c>
      <c r="CYB19" s="61">
        <v>0</v>
      </c>
      <c r="CYC19" s="61">
        <v>0</v>
      </c>
      <c r="CYD19" s="61">
        <v>1</v>
      </c>
      <c r="CYE19" s="61">
        <v>0</v>
      </c>
      <c r="CYF19" s="61">
        <v>0</v>
      </c>
      <c r="CYG19" s="61">
        <v>0</v>
      </c>
      <c r="CYH19" s="61">
        <v>0</v>
      </c>
      <c r="CYI19" s="61">
        <v>0</v>
      </c>
      <c r="CYJ19" s="61">
        <v>0</v>
      </c>
      <c r="CYK19" s="61">
        <v>0</v>
      </c>
      <c r="CYL19" s="61">
        <v>0</v>
      </c>
      <c r="CYM19" s="61">
        <v>0</v>
      </c>
      <c r="CYN19" s="61">
        <v>0</v>
      </c>
      <c r="CYO19" s="61">
        <v>1</v>
      </c>
      <c r="CYP19" s="61">
        <v>0</v>
      </c>
      <c r="CYQ19" s="61">
        <v>1</v>
      </c>
      <c r="CYR19" s="61">
        <v>0</v>
      </c>
      <c r="CYS19" s="61">
        <v>0</v>
      </c>
      <c r="CYT19" s="61">
        <v>0</v>
      </c>
      <c r="CYU19" s="61">
        <v>0</v>
      </c>
      <c r="CYV19" s="61">
        <v>40</v>
      </c>
      <c r="CYW19" s="61">
        <v>0</v>
      </c>
      <c r="CYX19" s="61">
        <v>118</v>
      </c>
      <c r="CYY19" s="61">
        <v>10</v>
      </c>
      <c r="CYZ19" s="61">
        <v>122</v>
      </c>
      <c r="CZA19" s="61">
        <v>10</v>
      </c>
      <c r="CZB19" s="61">
        <v>0</v>
      </c>
      <c r="CZC19" s="61">
        <v>115</v>
      </c>
      <c r="CZD19" s="61">
        <v>118</v>
      </c>
      <c r="CZE19" s="61">
        <v>15</v>
      </c>
      <c r="CZF19" s="61">
        <v>0</v>
      </c>
      <c r="CZG19" s="61">
        <v>0</v>
      </c>
      <c r="CZH19" s="61">
        <v>0</v>
      </c>
      <c r="CZI19" s="61">
        <v>0</v>
      </c>
      <c r="CZJ19" s="61">
        <v>0</v>
      </c>
      <c r="CZK19" s="61">
        <v>0</v>
      </c>
      <c r="CZL19" s="61">
        <v>0</v>
      </c>
      <c r="CZM19" s="61">
        <v>0</v>
      </c>
      <c r="CZN19" s="61">
        <v>0</v>
      </c>
      <c r="CZO19" s="61">
        <v>0</v>
      </c>
      <c r="CZP19" s="61">
        <v>0</v>
      </c>
      <c r="CZQ19" s="61">
        <v>0</v>
      </c>
      <c r="CZR19" s="61">
        <v>0</v>
      </c>
      <c r="CZS19" s="61">
        <v>0</v>
      </c>
      <c r="CZT19" s="61">
        <v>0</v>
      </c>
      <c r="CZU19" s="61">
        <v>0</v>
      </c>
      <c r="CZV19" s="61">
        <v>0</v>
      </c>
      <c r="CZW19" s="61">
        <v>0</v>
      </c>
      <c r="CZX19" s="61">
        <v>0</v>
      </c>
      <c r="CZY19" s="61">
        <v>0</v>
      </c>
      <c r="CZZ19" s="61">
        <v>0</v>
      </c>
      <c r="DAA19" s="61">
        <v>0</v>
      </c>
      <c r="DAB19" s="61">
        <v>0</v>
      </c>
      <c r="DAC19" s="61">
        <v>0</v>
      </c>
      <c r="DAD19" s="61">
        <v>0</v>
      </c>
      <c r="DAE19" s="61">
        <v>27</v>
      </c>
      <c r="DAF19" s="61">
        <v>20</v>
      </c>
      <c r="DAG19" s="61">
        <v>20</v>
      </c>
      <c r="DAH19" s="61">
        <v>20</v>
      </c>
      <c r="DAI19" s="61">
        <v>20</v>
      </c>
      <c r="DAJ19" s="61">
        <v>18</v>
      </c>
      <c r="DAK19" s="61">
        <v>18</v>
      </c>
      <c r="DAL19" s="61">
        <v>18</v>
      </c>
      <c r="DAM19" s="61">
        <v>18</v>
      </c>
      <c r="DAN19" s="61">
        <v>10</v>
      </c>
      <c r="DAO19" s="61">
        <v>0</v>
      </c>
      <c r="DAP19" s="61">
        <v>10</v>
      </c>
      <c r="DAQ19" s="61">
        <v>48</v>
      </c>
      <c r="DAR19" s="61">
        <v>60</v>
      </c>
      <c r="DAS19" s="61">
        <v>13</v>
      </c>
      <c r="DAT19" s="61">
        <v>100</v>
      </c>
      <c r="DAU19" s="61">
        <v>33</v>
      </c>
      <c r="DAV19" s="61">
        <v>75</v>
      </c>
      <c r="DAW19" s="61">
        <v>17</v>
      </c>
      <c r="DAX19" s="61">
        <v>50</v>
      </c>
      <c r="DAY19" s="61">
        <v>17</v>
      </c>
      <c r="DAZ19" s="61">
        <v>30</v>
      </c>
      <c r="DBA19" s="61">
        <v>13</v>
      </c>
      <c r="DBB19" s="61">
        <v>10</v>
      </c>
      <c r="DBC19" s="61">
        <v>1</v>
      </c>
      <c r="DBD19" s="61">
        <v>30</v>
      </c>
      <c r="DBE19" s="61">
        <v>700</v>
      </c>
      <c r="DBF19" s="61">
        <v>10</v>
      </c>
      <c r="DBG19" s="61">
        <v>0</v>
      </c>
      <c r="DBH19" s="61">
        <v>0</v>
      </c>
      <c r="DBI19" s="61">
        <v>0</v>
      </c>
      <c r="DBJ19" s="61">
        <v>0</v>
      </c>
      <c r="DBK19" s="61">
        <v>3</v>
      </c>
      <c r="DBL19" s="61">
        <v>0</v>
      </c>
      <c r="DBM19" s="61">
        <v>0</v>
      </c>
      <c r="DBN19" s="61">
        <v>15000</v>
      </c>
      <c r="DBO19" s="61">
        <v>4000</v>
      </c>
      <c r="DBP19" s="61">
        <v>0</v>
      </c>
      <c r="DBQ19" s="61">
        <v>0</v>
      </c>
      <c r="DBR19" s="61">
        <v>30</v>
      </c>
      <c r="DBS19" s="61">
        <v>8</v>
      </c>
      <c r="DBT19" s="61">
        <v>10</v>
      </c>
      <c r="DBU19" s="61">
        <v>32</v>
      </c>
      <c r="DBV19" s="61">
        <v>30</v>
      </c>
      <c r="DBW19" s="61">
        <v>30</v>
      </c>
      <c r="DBX19" s="61">
        <v>30</v>
      </c>
      <c r="DBY19" s="61">
        <v>25</v>
      </c>
      <c r="DBZ19" s="61">
        <v>1</v>
      </c>
      <c r="DCA19" s="61">
        <v>1</v>
      </c>
      <c r="DCB19" s="61">
        <v>0</v>
      </c>
      <c r="DCC19" s="61">
        <v>0</v>
      </c>
      <c r="DCD19" s="61">
        <v>1.5</v>
      </c>
      <c r="DCE19" s="61">
        <v>1.5</v>
      </c>
      <c r="DCF19" s="61">
        <v>0</v>
      </c>
      <c r="DCG19" s="61">
        <v>2</v>
      </c>
      <c r="DCH19" s="61">
        <v>1</v>
      </c>
      <c r="DCI19" s="61">
        <v>50</v>
      </c>
      <c r="DCJ19" s="61">
        <v>3</v>
      </c>
      <c r="DCK19" s="61">
        <v>3</v>
      </c>
      <c r="DCL19" s="61">
        <v>8</v>
      </c>
      <c r="DCM19" s="61">
        <v>8</v>
      </c>
      <c r="DCN19" s="61">
        <v>1</v>
      </c>
      <c r="DCO19" s="61">
        <v>0</v>
      </c>
      <c r="DCP19" s="61">
        <v>0.03</v>
      </c>
      <c r="DCQ19" s="61">
        <v>1</v>
      </c>
      <c r="DCR19" s="61">
        <v>235</v>
      </c>
      <c r="DCS19" s="61">
        <v>100</v>
      </c>
      <c r="DCT19" s="61">
        <v>2000</v>
      </c>
      <c r="DCU19" s="61">
        <v>180</v>
      </c>
      <c r="DCV19" s="61">
        <v>-1.1499999999999999</v>
      </c>
      <c r="DCW19" s="61">
        <v>3000</v>
      </c>
      <c r="DCX19" s="61">
        <v>30</v>
      </c>
      <c r="DCY19" s="61">
        <v>200</v>
      </c>
      <c r="DCZ19" s="61">
        <v>100</v>
      </c>
      <c r="DDA19" s="61">
        <v>100</v>
      </c>
      <c r="DDB19" s="61">
        <v>100</v>
      </c>
      <c r="DDC19" s="61">
        <v>100</v>
      </c>
      <c r="DDD19" s="61">
        <v>130</v>
      </c>
      <c r="DDE19" s="61">
        <v>100</v>
      </c>
      <c r="DDF19" s="61">
        <v>100</v>
      </c>
      <c r="DDG19" s="61">
        <v>100</v>
      </c>
      <c r="DDH19" s="61">
        <v>100</v>
      </c>
      <c r="DDI19" s="61">
        <v>130</v>
      </c>
      <c r="DDJ19" s="61">
        <v>100</v>
      </c>
      <c r="DDK19" s="61">
        <v>100</v>
      </c>
      <c r="DDL19" s="61">
        <v>100</v>
      </c>
      <c r="DDM19" s="61">
        <v>100</v>
      </c>
      <c r="DDN19" s="61">
        <v>100</v>
      </c>
      <c r="DDO19" s="61">
        <v>130</v>
      </c>
      <c r="DDP19" s="61">
        <v>100</v>
      </c>
      <c r="DDQ19" s="61">
        <v>130</v>
      </c>
      <c r="DDR19" s="61">
        <v>100</v>
      </c>
      <c r="DDS19" s="61">
        <v>100</v>
      </c>
      <c r="DDT19" s="61">
        <v>100</v>
      </c>
      <c r="DDU19" s="61">
        <v>100</v>
      </c>
      <c r="DDV19" s="61">
        <v>130</v>
      </c>
      <c r="DDW19" s="61">
        <v>100</v>
      </c>
      <c r="DDX19" s="61">
        <v>0.5</v>
      </c>
      <c r="DDY19" s="61">
        <v>0.3</v>
      </c>
      <c r="DDZ19" s="61">
        <v>1</v>
      </c>
      <c r="DEA19" s="61">
        <v>1000</v>
      </c>
      <c r="DEB19" s="61">
        <v>200</v>
      </c>
      <c r="DEC19" s="61">
        <v>70</v>
      </c>
      <c r="DED19" s="61">
        <v>20</v>
      </c>
      <c r="DEE19" s="61">
        <v>80</v>
      </c>
      <c r="DEF19" s="61">
        <v>2</v>
      </c>
      <c r="DEG19" s="61">
        <v>0</v>
      </c>
      <c r="DEH19" s="61">
        <v>0</v>
      </c>
      <c r="DEI19" s="61">
        <v>0</v>
      </c>
      <c r="DEJ19" s="61">
        <v>0</v>
      </c>
      <c r="DEK19" s="61">
        <v>11</v>
      </c>
      <c r="DEL19" s="61">
        <v>-8</v>
      </c>
      <c r="DEM19" s="61">
        <v>3</v>
      </c>
      <c r="DEN19" s="61">
        <v>2</v>
      </c>
      <c r="DEO19" s="61">
        <v>0</v>
      </c>
      <c r="DEP19" s="61">
        <v>200</v>
      </c>
      <c r="DEQ19" s="61">
        <v>300</v>
      </c>
      <c r="DER19" s="61">
        <v>20</v>
      </c>
      <c r="DES19" s="61">
        <v>7</v>
      </c>
      <c r="DET19" s="61">
        <v>5</v>
      </c>
      <c r="DEU19" s="61">
        <v>30</v>
      </c>
      <c r="DEV19" s="61">
        <v>133</v>
      </c>
      <c r="DEW19" s="61">
        <v>5</v>
      </c>
      <c r="DEX19" s="61">
        <v>100</v>
      </c>
      <c r="DEY19" s="61">
        <v>3</v>
      </c>
      <c r="DEZ19" s="61">
        <v>0</v>
      </c>
      <c r="DFA19" s="61">
        <v>15</v>
      </c>
      <c r="DFB19" s="61">
        <v>60</v>
      </c>
      <c r="DFC19" s="61">
        <v>0.95</v>
      </c>
      <c r="DFD19" s="61">
        <v>0</v>
      </c>
      <c r="DFE19" s="61">
        <v>60</v>
      </c>
      <c r="DFF19" s="61">
        <v>-33</v>
      </c>
      <c r="DFG19" s="61">
        <v>5</v>
      </c>
      <c r="DFH19" s="61">
        <v>9</v>
      </c>
      <c r="DFI19" s="61">
        <v>12</v>
      </c>
      <c r="DFJ19" s="61">
        <v>14</v>
      </c>
      <c r="DFK19" s="61">
        <v>18</v>
      </c>
      <c r="DFL19" s="61">
        <v>22</v>
      </c>
      <c r="DFM19" s="61">
        <v>0</v>
      </c>
      <c r="DFN19" s="61">
        <v>0</v>
      </c>
      <c r="DFO19" s="61">
        <v>0</v>
      </c>
      <c r="DFP19" s="61">
        <v>0</v>
      </c>
      <c r="DFQ19" s="61">
        <v>0</v>
      </c>
      <c r="DFR19" s="61">
        <v>0</v>
      </c>
      <c r="DFS19" s="61">
        <v>0.95</v>
      </c>
      <c r="DFT19" s="61">
        <v>0.9</v>
      </c>
      <c r="DFU19" s="61">
        <v>0.9</v>
      </c>
      <c r="DFV19" s="61">
        <v>0.9</v>
      </c>
      <c r="DFW19" s="61">
        <v>0.95</v>
      </c>
      <c r="DFX19" s="61">
        <v>1</v>
      </c>
      <c r="DFY19" s="61">
        <v>105</v>
      </c>
      <c r="DFZ19" s="61">
        <v>95</v>
      </c>
      <c r="DGA19" s="61">
        <v>85</v>
      </c>
      <c r="DGB19" s="61">
        <v>110</v>
      </c>
      <c r="DGC19" s="61">
        <v>90</v>
      </c>
      <c r="DGD19" s="61">
        <v>95</v>
      </c>
      <c r="DGE19" s="61">
        <v>100</v>
      </c>
      <c r="DGF19" s="61">
        <v>105</v>
      </c>
      <c r="DGG19" s="61">
        <v>0.85</v>
      </c>
      <c r="DGH19" s="61">
        <v>0.9</v>
      </c>
      <c r="DGI19" s="61">
        <v>0.95</v>
      </c>
      <c r="DGJ19" s="61">
        <v>1</v>
      </c>
      <c r="DGK19" s="61">
        <v>-0.97</v>
      </c>
      <c r="DGL19" s="61">
        <v>-0.95</v>
      </c>
      <c r="DGM19" s="61">
        <v>0</v>
      </c>
      <c r="DGN19" s="61">
        <v>0</v>
      </c>
      <c r="DGO19" s="61">
        <v>0</v>
      </c>
      <c r="DGP19" s="61">
        <v>0</v>
      </c>
      <c r="DGQ19" s="61">
        <v>0.5</v>
      </c>
      <c r="DGR19" s="61">
        <v>1</v>
      </c>
      <c r="DGS19" s="61">
        <v>0.5</v>
      </c>
      <c r="DGT19" s="61">
        <v>0</v>
      </c>
      <c r="DGU19" s="61">
        <v>0</v>
      </c>
      <c r="DGV19" s="61">
        <v>0</v>
      </c>
      <c r="DGW19" s="61">
        <v>0</v>
      </c>
      <c r="DGX19" s="61">
        <v>0</v>
      </c>
      <c r="DGY19" s="61">
        <v>400</v>
      </c>
      <c r="DGZ19" s="61">
        <v>0</v>
      </c>
      <c r="DHA19" s="61">
        <v>0</v>
      </c>
      <c r="DHB19" s="61">
        <v>1</v>
      </c>
      <c r="DHC19" s="61">
        <v>40</v>
      </c>
      <c r="DHD19" s="61">
        <v>0</v>
      </c>
      <c r="DHE19" s="61">
        <v>30</v>
      </c>
      <c r="DHF19" s="61">
        <v>30</v>
      </c>
      <c r="DHG19" s="61">
        <v>10</v>
      </c>
      <c r="DHH19" s="61">
        <v>10</v>
      </c>
      <c r="DHI19" s="61">
        <v>10</v>
      </c>
      <c r="DHJ19" s="61">
        <v>3</v>
      </c>
      <c r="DHK19" s="61">
        <v>1</v>
      </c>
      <c r="DHL19" s="61">
        <v>10000</v>
      </c>
      <c r="DHM19" s="61">
        <v>0</v>
      </c>
      <c r="DHN19" s="61">
        <v>0</v>
      </c>
      <c r="DHO19" s="61">
        <v>0</v>
      </c>
      <c r="DHP19" s="61">
        <v>0</v>
      </c>
      <c r="DHQ19" s="61">
        <v>1</v>
      </c>
      <c r="DHR19" s="61">
        <v>1</v>
      </c>
      <c r="DHS19" s="61">
        <v>0</v>
      </c>
      <c r="DHT19" s="61">
        <v>0</v>
      </c>
      <c r="DHU19" s="61">
        <v>0.2</v>
      </c>
      <c r="DHV19" s="61">
        <v>0.3</v>
      </c>
      <c r="DHW19" s="61">
        <v>30</v>
      </c>
      <c r="DHX19" s="61">
        <v>60</v>
      </c>
      <c r="DHY19" s="61">
        <v>65</v>
      </c>
      <c r="DHZ19" s="61">
        <v>0</v>
      </c>
      <c r="DIA19" s="61">
        <v>4</v>
      </c>
      <c r="DIB19" s="61">
        <v>4</v>
      </c>
      <c r="DIC19" s="61">
        <v>0.01</v>
      </c>
      <c r="DID19" s="61">
        <v>0.01</v>
      </c>
      <c r="DIE19" s="61">
        <v>0.2</v>
      </c>
      <c r="DIF19" s="61">
        <v>0.2</v>
      </c>
      <c r="DIG19" s="61">
        <v>1</v>
      </c>
      <c r="DIH19" s="61">
        <v>1.1100000000000001</v>
      </c>
      <c r="DII19" s="61">
        <v>1</v>
      </c>
      <c r="DIJ19" s="61">
        <v>1.1100000000000001</v>
      </c>
      <c r="DIK19" s="61">
        <v>1</v>
      </c>
      <c r="DIL19" s="61">
        <v>30</v>
      </c>
      <c r="DIM19" s="61">
        <v>1</v>
      </c>
      <c r="DIN19" s="61">
        <v>2</v>
      </c>
      <c r="DIO19" s="61">
        <v>1</v>
      </c>
      <c r="DIP19" s="61">
        <v>100</v>
      </c>
      <c r="DIQ19" s="61">
        <v>100</v>
      </c>
      <c r="DIR19" s="61">
        <v>10</v>
      </c>
      <c r="DIS19" s="61">
        <v>50</v>
      </c>
      <c r="DIT19" s="61">
        <v>50</v>
      </c>
      <c r="DIU19" s="61">
        <v>0</v>
      </c>
      <c r="DIV19" s="61">
        <v>0.2</v>
      </c>
      <c r="DIW19" s="61">
        <v>0.2</v>
      </c>
      <c r="DIX19" s="61">
        <v>0</v>
      </c>
      <c r="DIY19" s="61">
        <v>0</v>
      </c>
      <c r="DIZ19" s="61">
        <v>0</v>
      </c>
      <c r="DJA19" s="61">
        <v>0</v>
      </c>
      <c r="DJB19" s="61">
        <v>0</v>
      </c>
      <c r="DJC19" s="61">
        <v>0</v>
      </c>
      <c r="DJD19" s="61">
        <v>0</v>
      </c>
      <c r="DJE19" s="61">
        <v>0</v>
      </c>
      <c r="DJF19" s="61">
        <v>0</v>
      </c>
      <c r="DJG19" s="61">
        <v>30</v>
      </c>
      <c r="DJH19" s="61">
        <v>14400</v>
      </c>
      <c r="DJI19" s="61">
        <v>300</v>
      </c>
      <c r="DJJ19" s="61">
        <v>86400</v>
      </c>
      <c r="DJK19" s="61">
        <v>300</v>
      </c>
      <c r="DJL19" s="61">
        <v>1200</v>
      </c>
      <c r="DJM19" s="61">
        <v>5000</v>
      </c>
      <c r="DJN19" s="61">
        <v>-5000</v>
      </c>
      <c r="DJO19" s="61">
        <v>50</v>
      </c>
      <c r="DJP19" s="61">
        <v>0</v>
      </c>
      <c r="DJQ19" s="61">
        <v>0</v>
      </c>
      <c r="DJR19" s="61">
        <v>0</v>
      </c>
      <c r="DJS19" s="61">
        <v>0</v>
      </c>
      <c r="DJT19" s="61">
        <v>0</v>
      </c>
      <c r="DJU19" s="61">
        <v>0</v>
      </c>
      <c r="DJV19" s="61">
        <v>0</v>
      </c>
      <c r="DJW19" s="61">
        <v>0.1</v>
      </c>
      <c r="DJX19" s="61">
        <v>51.5</v>
      </c>
      <c r="DJY19" s="61">
        <v>47.5</v>
      </c>
      <c r="DJZ19" s="61">
        <v>0</v>
      </c>
      <c r="DKA19" s="61">
        <v>0</v>
      </c>
      <c r="DKB19" s="61">
        <v>0</v>
      </c>
      <c r="DKC19" s="61">
        <v>0</v>
      </c>
      <c r="DKD19" s="61">
        <v>0</v>
      </c>
      <c r="DKE19" s="61">
        <v>0</v>
      </c>
      <c r="DKF19" s="61">
        <v>0</v>
      </c>
      <c r="DKG19" s="61">
        <v>0</v>
      </c>
      <c r="DKH19" s="61">
        <v>1</v>
      </c>
      <c r="DKI19" s="61">
        <v>0</v>
      </c>
      <c r="DKJ19" s="61">
        <v>1400</v>
      </c>
      <c r="DKK19" s="61">
        <v>0</v>
      </c>
      <c r="DKL19" s="61">
        <v>1</v>
      </c>
      <c r="DKM19" s="61">
        <v>0</v>
      </c>
      <c r="DKN19" s="61">
        <v>0</v>
      </c>
      <c r="DKO19" s="61">
        <v>300</v>
      </c>
      <c r="DKP19" s="61">
        <v>30</v>
      </c>
      <c r="DKQ19" s="61">
        <v>8</v>
      </c>
      <c r="DKR19" s="61">
        <v>1</v>
      </c>
      <c r="DKS19" s="61">
        <v>115</v>
      </c>
      <c r="DKT19" s="61">
        <v>85</v>
      </c>
      <c r="DKU19" s="61">
        <v>35</v>
      </c>
      <c r="DKV19" s="61">
        <v>10</v>
      </c>
      <c r="DKW19" s="61">
        <v>0</v>
      </c>
      <c r="DKX19" s="61">
        <v>0</v>
      </c>
      <c r="DKY19" s="61">
        <v>1</v>
      </c>
      <c r="DKZ19" s="61">
        <v>-0.2</v>
      </c>
      <c r="DLA19" s="61">
        <v>50</v>
      </c>
      <c r="DLB19" s="61">
        <v>110</v>
      </c>
      <c r="DLC19" s="61">
        <v>80</v>
      </c>
      <c r="DLD19" s="61">
        <v>1</v>
      </c>
      <c r="DLE19" s="61">
        <v>0</v>
      </c>
      <c r="DLF19" s="61">
        <v>323</v>
      </c>
      <c r="DLG19" s="61">
        <v>200</v>
      </c>
      <c r="DLH19" s="61">
        <v>1</v>
      </c>
      <c r="DLI19" s="61">
        <v>100</v>
      </c>
      <c r="DLJ19" s="61">
        <v>10</v>
      </c>
      <c r="DLK19" s="61">
        <v>2</v>
      </c>
      <c r="DLL19" s="61">
        <v>0.8</v>
      </c>
      <c r="DLM19" s="61">
        <v>3</v>
      </c>
      <c r="DLN19" s="61">
        <v>4</v>
      </c>
      <c r="DLO19" s="61">
        <v>10</v>
      </c>
      <c r="DLP19" s="61">
        <v>0.5</v>
      </c>
      <c r="DLQ19" s="61">
        <v>4</v>
      </c>
      <c r="DLR19" s="61">
        <v>10000</v>
      </c>
      <c r="DLS19" s="61">
        <v>20</v>
      </c>
      <c r="DLT19" s="61">
        <v>10</v>
      </c>
      <c r="DLU19" s="61">
        <v>5</v>
      </c>
      <c r="DLV19" s="61">
        <v>10000</v>
      </c>
      <c r="DLW19" s="61">
        <v>0</v>
      </c>
      <c r="DLX19" s="61">
        <v>0</v>
      </c>
      <c r="DLY19" s="61">
        <v>0</v>
      </c>
      <c r="DLZ19" s="61">
        <v>0</v>
      </c>
      <c r="DMA19" s="61">
        <v>10000</v>
      </c>
      <c r="DMB19" s="61">
        <v>120</v>
      </c>
      <c r="DMC19" s="61">
        <v>88</v>
      </c>
      <c r="DMD19" s="61">
        <v>45</v>
      </c>
      <c r="DME19" s="61">
        <v>1</v>
      </c>
      <c r="DMF19" s="61">
        <v>10</v>
      </c>
      <c r="DMG19" s="61">
        <v>0</v>
      </c>
      <c r="DMH19" s="61">
        <v>0</v>
      </c>
      <c r="DMI19" s="61">
        <v>0</v>
      </c>
      <c r="DMJ19" s="61">
        <v>-0.2</v>
      </c>
      <c r="DMK19" s="61">
        <v>50</v>
      </c>
      <c r="DML19" s="61">
        <v>110</v>
      </c>
      <c r="DMM19" s="61">
        <v>80</v>
      </c>
      <c r="DMN19" s="61">
        <v>1</v>
      </c>
      <c r="DMO19" s="61">
        <v>0</v>
      </c>
      <c r="DMP19" s="61">
        <v>400</v>
      </c>
      <c r="DMQ19" s="61">
        <v>200</v>
      </c>
      <c r="DMR19" s="61">
        <v>1</v>
      </c>
      <c r="DMS19" s="61">
        <v>100</v>
      </c>
      <c r="DMT19" s="61">
        <v>100</v>
      </c>
      <c r="DMU19" s="61">
        <v>10</v>
      </c>
      <c r="DMV19" s="61">
        <v>2</v>
      </c>
      <c r="DMW19" s="61">
        <v>0.3</v>
      </c>
      <c r="DMX19" s="61">
        <v>3</v>
      </c>
      <c r="DMY19" s="61">
        <v>4</v>
      </c>
      <c r="DMZ19" s="61">
        <v>10</v>
      </c>
      <c r="DNA19" s="61">
        <v>0.5</v>
      </c>
      <c r="DNB19" s="61">
        <v>4</v>
      </c>
      <c r="DNC19" s="61">
        <v>10000</v>
      </c>
      <c r="DND19" s="61">
        <v>20</v>
      </c>
      <c r="DNE19" s="61">
        <v>10</v>
      </c>
      <c r="DNF19" s="61">
        <v>5</v>
      </c>
      <c r="DNG19" s="61">
        <v>10000</v>
      </c>
      <c r="DNH19" s="61">
        <v>0</v>
      </c>
      <c r="DNI19" s="61">
        <v>0</v>
      </c>
      <c r="DNJ19" s="61">
        <v>0</v>
      </c>
      <c r="DNK19" s="61">
        <v>0</v>
      </c>
      <c r="DNL19" s="61">
        <v>10000</v>
      </c>
      <c r="DNM19" s="61">
        <v>120</v>
      </c>
      <c r="DNN19" s="61">
        <v>88</v>
      </c>
      <c r="DNO19" s="61">
        <v>45</v>
      </c>
      <c r="DNP19" s="61">
        <v>0</v>
      </c>
      <c r="DNQ19" s="61">
        <v>0</v>
      </c>
      <c r="DNR19" s="61">
        <v>0</v>
      </c>
      <c r="DNS19" s="61">
        <v>0</v>
      </c>
      <c r="DNT19" s="61">
        <v>0</v>
      </c>
      <c r="DNU19" s="61">
        <v>0</v>
      </c>
      <c r="DNV19" s="61">
        <v>1</v>
      </c>
      <c r="DNW19" s="61">
        <v>1</v>
      </c>
      <c r="DNX19" s="61">
        <v>1</v>
      </c>
      <c r="DNY19" s="61">
        <v>2</v>
      </c>
      <c r="DNZ19" s="61">
        <v>6</v>
      </c>
      <c r="DOA19" s="61">
        <v>0</v>
      </c>
      <c r="DOB19" s="61">
        <v>6000</v>
      </c>
      <c r="DOC19" s="61">
        <v>250</v>
      </c>
      <c r="DOD19" s="61">
        <v>100</v>
      </c>
      <c r="DOE19" s="61">
        <v>50</v>
      </c>
      <c r="DOF19" s="61">
        <v>75</v>
      </c>
      <c r="DOG19" s="61">
        <v>500</v>
      </c>
      <c r="DOH19" s="61">
        <v>100</v>
      </c>
      <c r="DOI19" s="61">
        <v>460</v>
      </c>
      <c r="DOJ19" s="61">
        <v>5</v>
      </c>
      <c r="DOK19" s="61">
        <v>0</v>
      </c>
      <c r="DOL19" s="61">
        <v>0</v>
      </c>
      <c r="DOM19" s="61">
        <v>50</v>
      </c>
      <c r="DON19" s="61">
        <v>0</v>
      </c>
      <c r="DOO19" s="61">
        <v>0</v>
      </c>
      <c r="DOP19" s="61">
        <v>0</v>
      </c>
      <c r="DOQ19" s="61">
        <v>0</v>
      </c>
      <c r="DOR19" s="61">
        <v>1</v>
      </c>
      <c r="DOS19" s="61">
        <v>0</v>
      </c>
      <c r="DOT19" s="61">
        <v>5</v>
      </c>
      <c r="DOU19" s="61">
        <v>35</v>
      </c>
      <c r="DOV19" s="61">
        <v>30</v>
      </c>
      <c r="DOW19" s="61">
        <v>60</v>
      </c>
      <c r="DOX19" s="61">
        <v>490</v>
      </c>
      <c r="DOY19" s="61">
        <v>490</v>
      </c>
      <c r="DOZ19" s="61">
        <v>300</v>
      </c>
      <c r="DPA19" s="61">
        <v>30</v>
      </c>
      <c r="DPB19" s="61">
        <v>120</v>
      </c>
      <c r="DPC19" s="61">
        <v>0</v>
      </c>
      <c r="DPE19" s="61">
        <v>1</v>
      </c>
      <c r="DPF19" s="61">
        <v>0</v>
      </c>
      <c r="DPG19" s="61">
        <v>0</v>
      </c>
      <c r="DPH19" s="61">
        <v>1</v>
      </c>
      <c r="DPI19" s="61">
        <v>1</v>
      </c>
      <c r="DPJ19" s="61">
        <v>0</v>
      </c>
      <c r="DPK19" s="61">
        <v>0</v>
      </c>
      <c r="DPM19" s="61">
        <v>1</v>
      </c>
      <c r="DPO19" s="61">
        <v>0</v>
      </c>
      <c r="DPS19" s="61">
        <v>1</v>
      </c>
      <c r="DPT19" s="61">
        <v>1</v>
      </c>
      <c r="DPX19" s="61">
        <v>1</v>
      </c>
      <c r="DPY19" s="61">
        <v>1</v>
      </c>
      <c r="DPZ19" s="61">
        <v>0</v>
      </c>
      <c r="DQA19" s="61">
        <v>1</v>
      </c>
      <c r="DQC19" s="61">
        <v>1</v>
      </c>
      <c r="DQD19" s="61">
        <v>1</v>
      </c>
      <c r="DQE19" s="61">
        <v>1</v>
      </c>
      <c r="DQG19" s="61">
        <v>1</v>
      </c>
      <c r="DQH19" s="61">
        <v>1</v>
      </c>
      <c r="DQQ19" s="61">
        <v>0</v>
      </c>
      <c r="DQR19" s="61">
        <v>1</v>
      </c>
      <c r="DQT19" s="61">
        <v>0</v>
      </c>
      <c r="DQU19" s="61">
        <v>0</v>
      </c>
      <c r="DQX19" s="61">
        <v>1</v>
      </c>
      <c r="DQZ19" s="61">
        <v>0</v>
      </c>
      <c r="DRA19" s="61">
        <v>1</v>
      </c>
      <c r="DRB19" s="61">
        <v>1</v>
      </c>
      <c r="DRC19" s="61">
        <v>0</v>
      </c>
      <c r="DRE19" s="61">
        <v>1</v>
      </c>
      <c r="DRF19" s="61">
        <v>1</v>
      </c>
      <c r="DRG19" s="61">
        <v>1</v>
      </c>
      <c r="DRH19" s="61">
        <v>1</v>
      </c>
      <c r="DRJ19" s="61">
        <v>0</v>
      </c>
      <c r="DRN19" s="61">
        <v>12.5</v>
      </c>
      <c r="DRP19" s="61">
        <v>624</v>
      </c>
      <c r="DRU19" s="61">
        <v>11</v>
      </c>
      <c r="DRV19" s="61">
        <v>0</v>
      </c>
      <c r="DRW19" s="61">
        <v>346</v>
      </c>
      <c r="DRY19" s="61">
        <v>1</v>
      </c>
      <c r="DRZ19" s="61">
        <v>1</v>
      </c>
      <c r="DSA19" s="61">
        <v>1</v>
      </c>
      <c r="DSK19" s="61">
        <v>0</v>
      </c>
      <c r="DSL19" s="61">
        <v>0.5</v>
      </c>
      <c r="DSM19" s="61">
        <v>0.1</v>
      </c>
      <c r="DSN19" s="61">
        <v>0.1</v>
      </c>
      <c r="DSO19" s="61">
        <v>100</v>
      </c>
      <c r="DSP19" s="61">
        <v>35</v>
      </c>
      <c r="DSQ19" s="61">
        <v>0</v>
      </c>
      <c r="DSR19" s="61">
        <v>1</v>
      </c>
      <c r="DSS19" s="61">
        <v>6.5</v>
      </c>
      <c r="DST19" s="61">
        <v>100</v>
      </c>
      <c r="DSU19" s="61">
        <v>0</v>
      </c>
      <c r="DSV19" s="61">
        <v>0</v>
      </c>
      <c r="DSW19" s="61">
        <v>1</v>
      </c>
      <c r="DSX19" s="61">
        <v>1</v>
      </c>
      <c r="DSY19" s="61">
        <v>1</v>
      </c>
      <c r="DSZ19" s="61">
        <v>1</v>
      </c>
      <c r="DTA19" s="61">
        <v>0</v>
      </c>
      <c r="DTB19" s="61">
        <v>0</v>
      </c>
      <c r="DTC19" s="61">
        <v>60</v>
      </c>
      <c r="DTD19" s="61">
        <v>30</v>
      </c>
      <c r="DTE19" s="61">
        <v>0</v>
      </c>
      <c r="DTF19" s="61">
        <v>100</v>
      </c>
      <c r="DTG19" s="61">
        <v>5</v>
      </c>
      <c r="DTH19" s="61">
        <v>0</v>
      </c>
      <c r="DTI19" s="61">
        <v>0</v>
      </c>
      <c r="DTJ19" s="61">
        <v>-5</v>
      </c>
      <c r="DTK19" s="61">
        <v>2</v>
      </c>
      <c r="DTL19" s="61">
        <v>80</v>
      </c>
      <c r="DTM19" s="61">
        <v>100</v>
      </c>
      <c r="DTN19" s="61">
        <v>100</v>
      </c>
      <c r="DTO19" s="61">
        <v>0</v>
      </c>
      <c r="DTP19" s="61">
        <v>0</v>
      </c>
      <c r="DTQ19" s="61">
        <v>100</v>
      </c>
      <c r="DTR19" s="61">
        <v>-100</v>
      </c>
      <c r="DTS19" s="61">
        <v>0</v>
      </c>
      <c r="DTT19" s="61">
        <v>10</v>
      </c>
      <c r="DTU19" s="61">
        <v>0</v>
      </c>
      <c r="DTV19" s="61">
        <v>0</v>
      </c>
      <c r="DTW19" s="61">
        <v>0</v>
      </c>
      <c r="DTX19" s="61">
        <v>0</v>
      </c>
      <c r="DTY19" s="61">
        <v>10</v>
      </c>
      <c r="DTZ19" s="61">
        <v>0</v>
      </c>
      <c r="DUA19" s="61">
        <v>0</v>
      </c>
      <c r="DUB19" s="61">
        <v>0</v>
      </c>
      <c r="DUC19" s="61">
        <v>0</v>
      </c>
      <c r="DUD19" s="61">
        <v>10</v>
      </c>
      <c r="DUE19" s="61">
        <v>0</v>
      </c>
      <c r="DUF19" s="61">
        <v>0</v>
      </c>
      <c r="DUG19" s="61">
        <v>0</v>
      </c>
      <c r="DUH19" s="61">
        <v>1</v>
      </c>
      <c r="DUI19" s="61">
        <v>40</v>
      </c>
      <c r="DUJ19" s="61">
        <v>30</v>
      </c>
      <c r="DUK19" s="61">
        <v>0</v>
      </c>
      <c r="DUL19" s="61">
        <v>0</v>
      </c>
      <c r="DUM19" s="61">
        <v>9600</v>
      </c>
      <c r="DUN19" s="61">
        <v>2</v>
      </c>
      <c r="DUO19" s="61">
        <v>11</v>
      </c>
      <c r="DUP19" s="61">
        <v>111</v>
      </c>
      <c r="DUQ19" s="61">
        <v>11</v>
      </c>
      <c r="DUR19" s="61">
        <v>1</v>
      </c>
      <c r="DUS19" s="61">
        <v>9600</v>
      </c>
      <c r="DUT19" s="61">
        <v>2</v>
      </c>
      <c r="DUU19" s="61">
        <v>12</v>
      </c>
      <c r="DUV19" s="61">
        <v>112</v>
      </c>
      <c r="DUW19" s="61">
        <v>12</v>
      </c>
      <c r="DUX19" s="61">
        <v>1</v>
      </c>
      <c r="DUY19" s="61">
        <v>192</v>
      </c>
      <c r="DUZ19" s="61">
        <v>200</v>
      </c>
      <c r="DVA19" s="61">
        <v>168</v>
      </c>
      <c r="DVB19" s="61">
        <v>75</v>
      </c>
      <c r="DVC19" s="61">
        <v>502</v>
      </c>
      <c r="DVD19" s="61">
        <v>1</v>
      </c>
      <c r="DVE19" s="61">
        <v>255</v>
      </c>
      <c r="DVF19" s="61">
        <v>0</v>
      </c>
      <c r="DVG19" s="61">
        <v>255</v>
      </c>
      <c r="DVH19" s="61">
        <v>255</v>
      </c>
      <c r="DVI19" s="61">
        <v>1</v>
      </c>
      <c r="DVJ19" s="61">
        <v>2</v>
      </c>
      <c r="DVK19" s="61">
        <v>1</v>
      </c>
      <c r="DVL19" s="61">
        <v>0</v>
      </c>
      <c r="DVM19" s="61">
        <v>0</v>
      </c>
      <c r="DVN19" s="61">
        <v>0</v>
      </c>
      <c r="DVO19" s="61">
        <v>1</v>
      </c>
      <c r="DVP19" s="61">
        <v>0</v>
      </c>
      <c r="DVQ19" s="61">
        <v>1</v>
      </c>
      <c r="DVR19" s="61">
        <v>0</v>
      </c>
      <c r="DVS19" s="61">
        <v>0</v>
      </c>
      <c r="DVT19" s="61">
        <v>1</v>
      </c>
      <c r="DVU19" s="61">
        <v>65</v>
      </c>
      <c r="DVV19" s="61">
        <v>3</v>
      </c>
      <c r="DVW19" s="61">
        <v>0</v>
      </c>
      <c r="DVX19" s="61">
        <v>0</v>
      </c>
      <c r="DVY19" s="61">
        <v>0</v>
      </c>
      <c r="DVZ19" s="61">
        <v>-2.5</v>
      </c>
      <c r="DWA19" s="61">
        <v>10</v>
      </c>
      <c r="DWB19" s="61">
        <v>1</v>
      </c>
      <c r="DWC19" s="61">
        <v>20</v>
      </c>
      <c r="DWD19" s="61">
        <v>15</v>
      </c>
      <c r="DWE19" s="61">
        <v>0</v>
      </c>
      <c r="DWF19" s="61">
        <v>2</v>
      </c>
      <c r="DWG19" s="61">
        <v>1</v>
      </c>
      <c r="DWH19" s="61">
        <v>1.82</v>
      </c>
      <c r="DWI19" s="61">
        <v>0.6</v>
      </c>
      <c r="DWJ19" s="61">
        <v>0.6</v>
      </c>
      <c r="DWK19" s="61">
        <v>1</v>
      </c>
      <c r="DWL19" s="61">
        <v>0</v>
      </c>
      <c r="DWM19" s="61">
        <v>300</v>
      </c>
      <c r="DWN19" s="61">
        <v>0</v>
      </c>
      <c r="DWO19" s="61">
        <v>300</v>
      </c>
      <c r="DWP19" s="61">
        <v>0</v>
      </c>
      <c r="DWQ19" s="61">
        <v>300</v>
      </c>
      <c r="DWR19" s="61">
        <v>0</v>
      </c>
      <c r="DWS19" s="61">
        <v>300</v>
      </c>
      <c r="DWT19" s="61">
        <v>0</v>
      </c>
      <c r="DWU19" s="61">
        <v>1</v>
      </c>
      <c r="DWV19" s="61">
        <v>0.1</v>
      </c>
      <c r="DWW19" s="61">
        <v>100</v>
      </c>
      <c r="DWX19" s="61">
        <v>0</v>
      </c>
      <c r="DWY19" s="61">
        <v>0</v>
      </c>
      <c r="DWZ19" s="61">
        <v>1</v>
      </c>
      <c r="DXA19" s="61">
        <v>0.1</v>
      </c>
      <c r="DXB19" s="61">
        <v>100</v>
      </c>
      <c r="DXC19" s="61">
        <v>0</v>
      </c>
      <c r="DXD19" s="61">
        <v>0</v>
      </c>
      <c r="DXE19" s="61">
        <v>1</v>
      </c>
      <c r="DXF19" s="61">
        <v>0.1</v>
      </c>
      <c r="DXG19" s="61">
        <v>100</v>
      </c>
      <c r="DXH19" s="61">
        <v>0</v>
      </c>
      <c r="DXI19" s="61">
        <v>0</v>
      </c>
      <c r="DXJ19" s="61">
        <v>1</v>
      </c>
      <c r="DXK19" s="61">
        <v>0.1</v>
      </c>
      <c r="DXL19" s="61">
        <v>100</v>
      </c>
      <c r="DXM19" s="61">
        <v>0</v>
      </c>
      <c r="DXN19" s="61">
        <v>560</v>
      </c>
      <c r="DXO19" s="61">
        <v>560</v>
      </c>
      <c r="DXP19" s="61">
        <v>560</v>
      </c>
      <c r="DXQ19" s="61">
        <v>560</v>
      </c>
      <c r="DXR19" s="61">
        <v>20</v>
      </c>
      <c r="DXS19" s="61">
        <v>3</v>
      </c>
      <c r="DXT19" s="61">
        <v>0.1</v>
      </c>
      <c r="DXU19" s="61">
        <v>0</v>
      </c>
      <c r="DXV19" s="61">
        <v>0</v>
      </c>
      <c r="DXW19" s="61">
        <v>0</v>
      </c>
      <c r="DXX19" s="61">
        <v>15</v>
      </c>
      <c r="DXY19" s="61">
        <v>30</v>
      </c>
      <c r="DXZ19" s="61">
        <v>0.01</v>
      </c>
      <c r="DYA19" s="61">
        <v>0.4</v>
      </c>
      <c r="DYB19" s="61">
        <v>0</v>
      </c>
      <c r="DYC19" s="61">
        <v>60</v>
      </c>
      <c r="DYD19" s="61">
        <v>30</v>
      </c>
      <c r="DYE19" s="61">
        <v>0.15</v>
      </c>
      <c r="DYF19" s="61">
        <v>0</v>
      </c>
      <c r="DYG19" s="61">
        <v>0</v>
      </c>
      <c r="DYH19" s="61">
        <v>0</v>
      </c>
      <c r="DYI19" s="61">
        <v>800</v>
      </c>
      <c r="DYJ19" s="61">
        <v>1200</v>
      </c>
      <c r="DYK19" s="61">
        <v>0</v>
      </c>
      <c r="DYL19" s="61">
        <v>0.5</v>
      </c>
      <c r="DYM19" s="61">
        <v>450</v>
      </c>
      <c r="DYN19" s="61">
        <v>0</v>
      </c>
      <c r="DYO19" s="61">
        <v>0</v>
      </c>
      <c r="DYP19" s="61">
        <v>1000</v>
      </c>
      <c r="DYQ19" s="61">
        <v>1</v>
      </c>
      <c r="DYR19" s="61">
        <v>2</v>
      </c>
      <c r="DYS19" s="61">
        <v>0</v>
      </c>
      <c r="DYT19" s="61">
        <v>0.1</v>
      </c>
      <c r="DYU19" s="61">
        <v>30</v>
      </c>
      <c r="DYV19" s="61">
        <v>12.5</v>
      </c>
      <c r="DYW19" s="61">
        <v>0.02</v>
      </c>
      <c r="DYX19" s="61">
        <v>0.1</v>
      </c>
      <c r="DYY19" s="61">
        <v>2.2000000000000002</v>
      </c>
      <c r="DYZ19" s="61">
        <v>12.5</v>
      </c>
      <c r="DZA19" s="61">
        <v>0</v>
      </c>
      <c r="DZB19" s="61">
        <v>12</v>
      </c>
      <c r="DZC19" s="61">
        <v>0</v>
      </c>
      <c r="DZD19" s="61">
        <v>0</v>
      </c>
      <c r="DZE19" s="61">
        <v>1</v>
      </c>
      <c r="DZF19" s="61">
        <v>0</v>
      </c>
      <c r="DZG19" s="61">
        <v>0.72</v>
      </c>
      <c r="DZH19" s="61">
        <v>0.72</v>
      </c>
      <c r="DZI19" s="61">
        <v>0.72</v>
      </c>
      <c r="DZJ19" s="61">
        <v>0.72</v>
      </c>
      <c r="DZK19" s="61">
        <v>1.2</v>
      </c>
      <c r="DZL19" s="61">
        <v>0.1</v>
      </c>
      <c r="DZM19" s="61">
        <v>300</v>
      </c>
      <c r="DZN19" s="61">
        <v>300</v>
      </c>
      <c r="DZO19" s="61">
        <v>300</v>
      </c>
      <c r="DZP19" s="61">
        <v>300</v>
      </c>
      <c r="DZQ19" s="61">
        <v>0</v>
      </c>
      <c r="DZR19" s="61">
        <v>50</v>
      </c>
      <c r="DZS19" s="61">
        <v>50</v>
      </c>
      <c r="DZT19" s="61">
        <v>50</v>
      </c>
      <c r="DZU19" s="61">
        <v>50</v>
      </c>
      <c r="DZV19" s="61">
        <v>50</v>
      </c>
      <c r="DZW19" s="61">
        <v>120</v>
      </c>
      <c r="DZX19" s="61">
        <v>0</v>
      </c>
      <c r="DZY19" s="61">
        <v>5.0000000000000001E-4</v>
      </c>
      <c r="DZZ19" s="61">
        <v>5.0000000000000001E-4</v>
      </c>
      <c r="EAA19" s="61">
        <v>0</v>
      </c>
      <c r="EAB19" s="61">
        <v>80</v>
      </c>
      <c r="EAC19" s="61">
        <v>80</v>
      </c>
      <c r="EAD19" s="61">
        <v>0</v>
      </c>
      <c r="EAE19" s="61">
        <v>0</v>
      </c>
      <c r="EAF19" s="61">
        <v>0</v>
      </c>
      <c r="EAG19" s="61">
        <v>0</v>
      </c>
      <c r="EAH19" s="61">
        <v>1</v>
      </c>
      <c r="EAI19" s="61">
        <v>0</v>
      </c>
      <c r="EAJ19" s="61">
        <v>0</v>
      </c>
      <c r="EAK19" s="61">
        <v>0</v>
      </c>
      <c r="EAL19" s="61">
        <v>0</v>
      </c>
      <c r="EAM19" s="61">
        <v>100</v>
      </c>
      <c r="EAN19" s="61">
        <v>0</v>
      </c>
      <c r="EAO19" s="61">
        <v>0.15</v>
      </c>
      <c r="EAP19" s="61">
        <v>3.6621000000000001</v>
      </c>
      <c r="EAQ19" s="61">
        <v>25</v>
      </c>
      <c r="EAR19" s="61">
        <v>2.9296799999999998</v>
      </c>
      <c r="EAS19" s="61">
        <v>100</v>
      </c>
      <c r="EAT19" s="61">
        <v>0</v>
      </c>
      <c r="EAU19" s="61">
        <v>5</v>
      </c>
      <c r="EAV19" s="61">
        <v>9.9970000000000003E-2</v>
      </c>
      <c r="EAW19" s="61">
        <v>0.25</v>
      </c>
      <c r="EAX19" s="61">
        <v>1</v>
      </c>
      <c r="EAY19" s="61">
        <v>3.5</v>
      </c>
      <c r="EAZ19" s="61">
        <v>50</v>
      </c>
      <c r="EBA19" s="61">
        <v>2</v>
      </c>
      <c r="EBB19" s="61">
        <v>25</v>
      </c>
      <c r="EBC19" s="61">
        <v>10</v>
      </c>
      <c r="EBD19" s="61">
        <v>250</v>
      </c>
      <c r="EBE19" s="61">
        <v>1</v>
      </c>
      <c r="EBF19" s="61">
        <v>0.1</v>
      </c>
      <c r="EBG19" s="61">
        <v>0.1</v>
      </c>
      <c r="EBH19" s="61">
        <v>1</v>
      </c>
      <c r="EBI19" s="61">
        <v>2</v>
      </c>
      <c r="EBJ19" s="61">
        <v>0.1</v>
      </c>
      <c r="EBK19" s="61">
        <v>1</v>
      </c>
      <c r="EBL19" s="61">
        <v>10</v>
      </c>
      <c r="EBM19" s="61">
        <v>0.1</v>
      </c>
      <c r="EBN19" s="61">
        <v>1</v>
      </c>
      <c r="EBO19" s="61">
        <v>10</v>
      </c>
      <c r="EBP19" s="61">
        <v>0.1</v>
      </c>
      <c r="EBQ19" s="61">
        <v>1</v>
      </c>
      <c r="EBR19" s="61">
        <v>1</v>
      </c>
      <c r="EBS19" s="61">
        <v>1</v>
      </c>
      <c r="EBT19" s="61">
        <v>4001</v>
      </c>
      <c r="EBU19" s="61">
        <v>2001</v>
      </c>
      <c r="EBV19" s="61">
        <v>20000</v>
      </c>
      <c r="EBW19" s="61">
        <v>10000</v>
      </c>
      <c r="EBX19" s="61">
        <v>4500</v>
      </c>
      <c r="EBY19" s="61">
        <v>2250</v>
      </c>
      <c r="EBZ19" s="61">
        <v>8</v>
      </c>
      <c r="ECA19" s="61">
        <v>4</v>
      </c>
      <c r="ECB19" s="61">
        <v>2</v>
      </c>
      <c r="ECC19" s="61">
        <v>1</v>
      </c>
      <c r="ECD19" s="61">
        <v>30</v>
      </c>
      <c r="ECE19" s="61">
        <v>150</v>
      </c>
      <c r="ECF19" s="61">
        <v>20</v>
      </c>
      <c r="ECG19" s="61">
        <v>120</v>
      </c>
      <c r="ECH19" s="61">
        <v>0</v>
      </c>
      <c r="ECI19" s="61">
        <v>1</v>
      </c>
      <c r="ECJ19" s="61">
        <v>1</v>
      </c>
      <c r="ECK19" s="61">
        <v>1</v>
      </c>
      <c r="ECL19" s="61">
        <v>1</v>
      </c>
      <c r="ECM19" s="61">
        <v>0</v>
      </c>
      <c r="ECN19" s="61">
        <v>0</v>
      </c>
      <c r="ECO19" s="61">
        <v>0</v>
      </c>
      <c r="ECP19" s="61">
        <v>1</v>
      </c>
      <c r="ECQ19" s="61">
        <v>0</v>
      </c>
      <c r="ECR19" s="61">
        <v>0</v>
      </c>
      <c r="ECS19" s="61">
        <v>0</v>
      </c>
      <c r="ECT19" s="61">
        <v>0</v>
      </c>
      <c r="ECU19" s="61">
        <v>0</v>
      </c>
      <c r="ECV19" s="61">
        <v>0</v>
      </c>
      <c r="ECW19" s="61">
        <v>0</v>
      </c>
      <c r="ECX19" s="61">
        <v>0</v>
      </c>
      <c r="ECY19" s="61">
        <v>0</v>
      </c>
      <c r="ECZ19" s="61">
        <v>0</v>
      </c>
      <c r="EDA19" s="61">
        <v>0</v>
      </c>
      <c r="EDB19" s="61">
        <v>60</v>
      </c>
      <c r="EDC19" s="61">
        <v>60</v>
      </c>
      <c r="EDD19" s="61">
        <v>0</v>
      </c>
      <c r="EDE19" s="61">
        <v>200</v>
      </c>
      <c r="EDF19" s="61">
        <v>2</v>
      </c>
      <c r="EDG19" s="61">
        <v>0</v>
      </c>
      <c r="EDH19" s="61">
        <v>200</v>
      </c>
      <c r="EDI19" s="61">
        <v>200</v>
      </c>
      <c r="EDJ19" s="61">
        <v>200</v>
      </c>
      <c r="EDK19" s="61">
        <v>2</v>
      </c>
      <c r="EDL19" s="61">
        <v>200</v>
      </c>
      <c r="EDM19" s="61">
        <v>0</v>
      </c>
      <c r="EDN19" s="61">
        <v>5</v>
      </c>
      <c r="EDO19" s="61">
        <v>5</v>
      </c>
      <c r="EDP19" s="61">
        <v>1000</v>
      </c>
      <c r="EDQ19" s="61">
        <v>1000</v>
      </c>
      <c r="EDR19" s="61">
        <v>5</v>
      </c>
      <c r="EDS19" s="61">
        <v>5</v>
      </c>
      <c r="EDT19" s="61">
        <v>1000</v>
      </c>
      <c r="EDU19" s="61">
        <v>1000</v>
      </c>
      <c r="EDV19" s="61">
        <v>250</v>
      </c>
      <c r="EDW19" s="61">
        <v>100</v>
      </c>
      <c r="EEH19" s="61">
        <v>0</v>
      </c>
      <c r="EEI19" s="61">
        <v>0</v>
      </c>
      <c r="EEJ19" s="61">
        <v>0</v>
      </c>
      <c r="EEK19" s="61">
        <v>0</v>
      </c>
      <c r="EEL19" s="61">
        <v>0</v>
      </c>
      <c r="EEM19" s="61">
        <v>0</v>
      </c>
      <c r="EEN19" s="61">
        <v>48</v>
      </c>
      <c r="EEO19" s="61">
        <v>20</v>
      </c>
      <c r="EEQ19" s="61">
        <v>180</v>
      </c>
      <c r="EER19" s="61">
        <v>360</v>
      </c>
      <c r="EES19" s="61">
        <v>720</v>
      </c>
      <c r="EET19" s="61">
        <v>700</v>
      </c>
      <c r="EEU19" s="61">
        <v>630</v>
      </c>
      <c r="EEV19" s="61">
        <v>630</v>
      </c>
      <c r="EEW19" s="61">
        <v>625</v>
      </c>
      <c r="EEX19" s="61">
        <v>20</v>
      </c>
      <c r="EEY19" s="61">
        <v>40</v>
      </c>
      <c r="EEZ19" s="61">
        <v>0</v>
      </c>
      <c r="EFA19" s="61">
        <v>0</v>
      </c>
      <c r="EFB19" s="61">
        <v>20</v>
      </c>
      <c r="EFC19" s="61">
        <v>20</v>
      </c>
      <c r="EFD19" s="61">
        <v>720</v>
      </c>
      <c r="EFE19" s="61">
        <v>0</v>
      </c>
      <c r="EFF19" s="61">
        <v>0</v>
      </c>
      <c r="EFG19" s="61">
        <v>600</v>
      </c>
      <c r="EFH19" s="61">
        <v>3600</v>
      </c>
      <c r="EFI19" s="61">
        <v>210</v>
      </c>
      <c r="EFJ19" s="61">
        <v>1.5</v>
      </c>
      <c r="EFK19" s="61">
        <v>1</v>
      </c>
      <c r="EFL19" s="61">
        <v>650</v>
      </c>
      <c r="EFM19" s="61">
        <v>700</v>
      </c>
      <c r="EFN19" s="61">
        <v>1</v>
      </c>
      <c r="EFO19" s="61">
        <v>0</v>
      </c>
      <c r="EFP19" s="61">
        <v>0</v>
      </c>
      <c r="EFQ19" s="61">
        <v>1</v>
      </c>
      <c r="EIF19" s="61">
        <v>0</v>
      </c>
      <c r="EIG19" s="61">
        <v>0</v>
      </c>
      <c r="EIH19" s="61">
        <v>0</v>
      </c>
      <c r="EII19" s="61">
        <v>0</v>
      </c>
      <c r="EIN19" s="61">
        <v>1</v>
      </c>
      <c r="EIO19" s="61">
        <v>1</v>
      </c>
      <c r="EIP19" s="61">
        <v>1200</v>
      </c>
      <c r="EIQ19" s="61">
        <v>35900</v>
      </c>
      <c r="EIU19" s="61">
        <v>40550</v>
      </c>
      <c r="EJA19" s="61">
        <v>5</v>
      </c>
      <c r="EJB19" s="61">
        <v>250</v>
      </c>
      <c r="EJC19" s="61">
        <v>250</v>
      </c>
      <c r="EJF19" s="61">
        <v>100</v>
      </c>
      <c r="EJG19" s="61">
        <v>100</v>
      </c>
      <c r="EJH19" s="61">
        <v>1000</v>
      </c>
      <c r="EJI19" s="61">
        <v>680</v>
      </c>
      <c r="EJJ19" s="61">
        <v>640</v>
      </c>
      <c r="EJK19" s="61">
        <v>5</v>
      </c>
      <c r="EJL19" s="61">
        <v>650</v>
      </c>
      <c r="EJM19" s="61">
        <v>5</v>
      </c>
      <c r="EJN19" s="61">
        <v>650</v>
      </c>
      <c r="EJO19" s="61">
        <v>640</v>
      </c>
      <c r="EJP19" s="61">
        <v>5</v>
      </c>
      <c r="EJQ19" s="61">
        <v>650</v>
      </c>
      <c r="EJR19" s="61">
        <v>5</v>
      </c>
      <c r="EJS19" s="61">
        <v>1000</v>
      </c>
      <c r="EJT19" s="61">
        <v>5</v>
      </c>
      <c r="EJU19" s="61">
        <v>15</v>
      </c>
      <c r="EJV19" s="61">
        <v>300</v>
      </c>
      <c r="EJW19" s="61">
        <v>20</v>
      </c>
      <c r="EJX19" s="61">
        <v>50</v>
      </c>
      <c r="EJY19" s="61">
        <v>650</v>
      </c>
      <c r="EJZ19" s="61">
        <v>5</v>
      </c>
      <c r="EKA19" s="61">
        <v>120</v>
      </c>
      <c r="EKB19" s="61">
        <v>5</v>
      </c>
      <c r="EKC19" s="61">
        <v>1000</v>
      </c>
      <c r="EKD19" s="61">
        <v>175</v>
      </c>
      <c r="EKE19" s="61">
        <v>0</v>
      </c>
      <c r="EKF19" s="61">
        <v>0</v>
      </c>
      <c r="EKG19" s="61">
        <v>0</v>
      </c>
      <c r="EKH19" s="61">
        <v>0</v>
      </c>
      <c r="EKI19" s="61">
        <v>1</v>
      </c>
      <c r="EKJ19" s="61">
        <v>0</v>
      </c>
      <c r="EKK19" s="61">
        <v>1</v>
      </c>
      <c r="EKL19" s="61">
        <v>1.3168800000000001</v>
      </c>
      <c r="EKM19" s="61">
        <v>10.18</v>
      </c>
      <c r="EKN19" s="61">
        <v>9.75</v>
      </c>
      <c r="EKO19" s="61">
        <v>0.76200000000000001</v>
      </c>
      <c r="EKP19" s="61">
        <v>1.3168800000000001</v>
      </c>
      <c r="EKQ19" s="61">
        <v>10</v>
      </c>
      <c r="EKR19" s="61">
        <v>9.5399999999999991</v>
      </c>
      <c r="EKS19" s="61">
        <v>0.72</v>
      </c>
      <c r="EKT19" s="61">
        <v>1.3168800000000001</v>
      </c>
      <c r="EKU19" s="61">
        <v>10</v>
      </c>
      <c r="EKV19" s="61">
        <v>9.5399999999999991</v>
      </c>
      <c r="EKW19" s="61">
        <v>0.72</v>
      </c>
      <c r="EKX19" s="61">
        <v>1.3168800000000001</v>
      </c>
      <c r="EKY19" s="61">
        <v>10</v>
      </c>
      <c r="EKZ19" s="61">
        <v>9.5399999999999991</v>
      </c>
      <c r="ELA19" s="61">
        <v>0.72</v>
      </c>
      <c r="ELB19" s="61">
        <v>0</v>
      </c>
      <c r="ELC19" s="61">
        <v>0</v>
      </c>
      <c r="ELD19" s="61">
        <v>0</v>
      </c>
      <c r="ELE19" s="61">
        <v>0</v>
      </c>
      <c r="ELF19" s="61">
        <v>0</v>
      </c>
      <c r="ELG19" s="61">
        <v>0</v>
      </c>
      <c r="ELH19" s="61">
        <v>0</v>
      </c>
      <c r="ELI19" s="61">
        <v>0</v>
      </c>
      <c r="ELJ19" s="61">
        <v>250</v>
      </c>
      <c r="ELK19" s="61">
        <v>-20</v>
      </c>
      <c r="ELL19" s="61">
        <v>0.1</v>
      </c>
      <c r="ELM19" s="61">
        <v>-0.27</v>
      </c>
      <c r="ELN19" s="61">
        <v>0</v>
      </c>
      <c r="ELO19" s="61">
        <v>0</v>
      </c>
      <c r="ELP19" s="61">
        <v>0</v>
      </c>
      <c r="ELQ19" s="61">
        <v>0</v>
      </c>
      <c r="ELR19" s="61">
        <v>0</v>
      </c>
      <c r="ELS19" s="61">
        <v>0</v>
      </c>
      <c r="ELT19" s="61">
        <v>0</v>
      </c>
      <c r="ELU19" s="61">
        <v>0</v>
      </c>
      <c r="ELV19" s="61">
        <v>0</v>
      </c>
      <c r="ELW19" s="61">
        <v>0</v>
      </c>
      <c r="ELX19" s="61">
        <v>0</v>
      </c>
      <c r="ELY19" s="61">
        <v>0</v>
      </c>
      <c r="ELZ19" s="61">
        <v>0</v>
      </c>
      <c r="EMA19" s="61">
        <v>0</v>
      </c>
      <c r="EMB19" s="61">
        <v>0</v>
      </c>
      <c r="EMC19" s="61">
        <v>0</v>
      </c>
      <c r="EMD19" s="61">
        <v>0</v>
      </c>
      <c r="EME19" s="61">
        <v>0</v>
      </c>
      <c r="EMF19" s="61">
        <v>0</v>
      </c>
      <c r="EMG19" s="61">
        <v>0</v>
      </c>
      <c r="EMH19" s="61">
        <v>0</v>
      </c>
      <c r="EMI19" s="61">
        <v>0</v>
      </c>
      <c r="EMJ19" s="61">
        <v>0</v>
      </c>
      <c r="EMK19" s="61">
        <v>0</v>
      </c>
      <c r="EML19" s="61">
        <v>10</v>
      </c>
      <c r="EMM19" s="61">
        <v>0</v>
      </c>
      <c r="EMN19" s="61">
        <v>0</v>
      </c>
      <c r="EMO19" s="61">
        <v>300</v>
      </c>
      <c r="EMP19" s="61">
        <v>1</v>
      </c>
      <c r="EMQ19" s="61">
        <v>500</v>
      </c>
      <c r="EMR19" s="61">
        <v>7000</v>
      </c>
      <c r="EMS19" s="61">
        <v>30</v>
      </c>
      <c r="EMT19" s="61">
        <v>50</v>
      </c>
      <c r="EMU19" s="61">
        <v>0</v>
      </c>
      <c r="EMV19" s="61">
        <v>10000</v>
      </c>
      <c r="EMW19" s="61">
        <v>0</v>
      </c>
      <c r="EMX19" s="61">
        <v>30</v>
      </c>
      <c r="EMY19" s="61">
        <v>5</v>
      </c>
      <c r="EMZ19" s="61">
        <v>0</v>
      </c>
      <c r="ENA19" s="61">
        <v>0</v>
      </c>
      <c r="ENB19" s="61">
        <v>0</v>
      </c>
      <c r="ENC19" s="61">
        <v>0</v>
      </c>
      <c r="END19" s="61">
        <v>1</v>
      </c>
      <c r="ENE19" s="61">
        <v>0</v>
      </c>
      <c r="ENF19" s="61">
        <v>0</v>
      </c>
      <c r="ENG19" s="61">
        <v>0.3</v>
      </c>
      <c r="ENH19" s="61">
        <v>0</v>
      </c>
      <c r="ENI19" s="61">
        <v>0</v>
      </c>
      <c r="ENJ19" s="61">
        <v>0</v>
      </c>
      <c r="ENK19" s="61">
        <v>25</v>
      </c>
      <c r="ENL19" s="61">
        <v>0</v>
      </c>
      <c r="ENM19" s="61">
        <v>0</v>
      </c>
      <c r="ENN19" s="61">
        <v>10000</v>
      </c>
      <c r="ENO19" s="61">
        <v>0</v>
      </c>
      <c r="ENP19" s="61">
        <v>0</v>
      </c>
      <c r="ENQ19" s="61">
        <v>0</v>
      </c>
      <c r="ENR19" s="61">
        <v>0</v>
      </c>
      <c r="ENS19" s="61">
        <v>20</v>
      </c>
      <c r="ENT19" s="61">
        <v>1</v>
      </c>
      <c r="ENU19" s="61">
        <v>1</v>
      </c>
      <c r="ENV19" s="61">
        <v>1</v>
      </c>
      <c r="ENW19" s="61">
        <v>1</v>
      </c>
      <c r="ENX19" s="61">
        <v>0</v>
      </c>
      <c r="ENY19" s="61">
        <v>0</v>
      </c>
      <c r="ENZ19" s="61">
        <v>0</v>
      </c>
      <c r="EOA19" s="61">
        <v>0</v>
      </c>
      <c r="EOB19" s="61">
        <v>0</v>
      </c>
      <c r="EOC19" s="61">
        <v>0</v>
      </c>
      <c r="EOD19" s="61">
        <v>0</v>
      </c>
      <c r="EOE19" s="61">
        <v>0</v>
      </c>
      <c r="EOF19" s="61">
        <v>0</v>
      </c>
      <c r="EOG19" s="61">
        <v>20</v>
      </c>
      <c r="EOH19" s="61">
        <v>40</v>
      </c>
      <c r="EOI19" s="61">
        <v>0.1</v>
      </c>
      <c r="EOJ19" s="61">
        <v>0.2</v>
      </c>
      <c r="EOK19" s="61">
        <v>0</v>
      </c>
      <c r="EOL19" s="61">
        <v>0</v>
      </c>
      <c r="EOM19" s="61">
        <v>0</v>
      </c>
      <c r="EON19" s="61">
        <v>0</v>
      </c>
      <c r="EOO19" s="61">
        <v>100</v>
      </c>
      <c r="EOP19" s="61">
        <v>100</v>
      </c>
      <c r="EOQ19" s="61">
        <v>0</v>
      </c>
      <c r="EOR19" s="61">
        <v>10</v>
      </c>
      <c r="EOS19" s="61">
        <v>3</v>
      </c>
      <c r="EOT19" s="61">
        <v>100</v>
      </c>
      <c r="EOU19" s="61">
        <v>35</v>
      </c>
      <c r="EOV19" s="61">
        <v>0</v>
      </c>
      <c r="EOW19" s="61">
        <v>5</v>
      </c>
      <c r="EOX19" s="61">
        <v>40</v>
      </c>
      <c r="EOY19" s="61">
        <v>60</v>
      </c>
      <c r="EOZ19" s="61">
        <v>10</v>
      </c>
      <c r="EPA19" s="61">
        <v>0</v>
      </c>
      <c r="EPB19" s="61">
        <v>0</v>
      </c>
      <c r="EPC19" s="61">
        <v>0</v>
      </c>
      <c r="EPT19" s="61">
        <v>20</v>
      </c>
      <c r="EPU19" s="61">
        <v>30</v>
      </c>
      <c r="EPV19" s="61">
        <v>0</v>
      </c>
      <c r="EPW19" s="61">
        <v>0</v>
      </c>
      <c r="EPZ19" s="61">
        <v>0</v>
      </c>
      <c r="EQA19" s="61">
        <v>0</v>
      </c>
      <c r="EQB19" s="61">
        <v>30</v>
      </c>
      <c r="EQC19" s="61">
        <v>75</v>
      </c>
      <c r="EQD19" s="61">
        <v>20</v>
      </c>
      <c r="EQE19" s="61">
        <v>30</v>
      </c>
      <c r="EQF19" s="61">
        <v>0</v>
      </c>
      <c r="EQG19" s="61">
        <v>0</v>
      </c>
      <c r="EQJ19" s="61">
        <v>0</v>
      </c>
      <c r="EQK19" s="61">
        <v>0</v>
      </c>
      <c r="EQL19" s="61">
        <v>30</v>
      </c>
      <c r="EQM19" s="61">
        <v>75</v>
      </c>
      <c r="EQN19" s="61">
        <v>20</v>
      </c>
      <c r="EQO19" s="61">
        <v>30</v>
      </c>
      <c r="EQP19" s="61">
        <v>0</v>
      </c>
      <c r="EQQ19" s="61">
        <v>0</v>
      </c>
      <c r="EQT19" s="61">
        <v>0</v>
      </c>
      <c r="EQU19" s="61">
        <v>0</v>
      </c>
      <c r="EQV19" s="61">
        <v>30</v>
      </c>
      <c r="EQW19" s="61">
        <v>75</v>
      </c>
      <c r="EQX19" s="61">
        <v>20</v>
      </c>
      <c r="EQY19" s="61">
        <v>30</v>
      </c>
      <c r="EQZ19" s="61">
        <v>0</v>
      </c>
      <c r="ERA19" s="61">
        <v>0</v>
      </c>
      <c r="ERD19" s="61">
        <v>0</v>
      </c>
      <c r="ERE19" s="61">
        <v>0</v>
      </c>
      <c r="ERF19" s="61">
        <v>30</v>
      </c>
      <c r="ERG19" s="61">
        <v>75</v>
      </c>
      <c r="ERH19" s="61">
        <v>10</v>
      </c>
      <c r="ERI19" s="61">
        <v>20</v>
      </c>
      <c r="ERJ19" s="61">
        <v>5</v>
      </c>
      <c r="ERK19" s="61">
        <v>10</v>
      </c>
      <c r="ERL19" s="61">
        <v>5</v>
      </c>
      <c r="ERM19" s="61">
        <v>0</v>
      </c>
      <c r="ERN19" s="61">
        <v>5</v>
      </c>
      <c r="ERO19" s="61">
        <v>0</v>
      </c>
      <c r="ERP19" s="61">
        <v>5</v>
      </c>
      <c r="ERQ19" s="61">
        <v>0</v>
      </c>
      <c r="ERT19" s="61">
        <v>120</v>
      </c>
      <c r="ERU19" s="61">
        <v>0</v>
      </c>
      <c r="ERV19" s="61">
        <v>30000</v>
      </c>
      <c r="ERW19" s="61">
        <v>30000</v>
      </c>
      <c r="ERX19" s="61">
        <v>17500</v>
      </c>
      <c r="ERY19" s="61">
        <v>0</v>
      </c>
      <c r="ERZ19" s="61">
        <v>40</v>
      </c>
      <c r="ESA19" s="61">
        <v>40</v>
      </c>
      <c r="ESB19" s="61">
        <v>40</v>
      </c>
      <c r="ESC19" s="61">
        <v>0</v>
      </c>
      <c r="ESD19" s="61">
        <v>40</v>
      </c>
      <c r="ESE19" s="61">
        <v>40</v>
      </c>
      <c r="ESF19" s="61">
        <v>40</v>
      </c>
      <c r="ESG19" s="61">
        <v>0</v>
      </c>
      <c r="ESH19" s="61">
        <v>40</v>
      </c>
      <c r="ESI19" s="61">
        <v>40</v>
      </c>
      <c r="ESJ19" s="61">
        <v>40</v>
      </c>
      <c r="ESK19" s="61">
        <v>0</v>
      </c>
      <c r="ESL19" s="61">
        <v>40</v>
      </c>
      <c r="ESM19" s="61">
        <v>40</v>
      </c>
      <c r="ESN19" s="61">
        <v>40</v>
      </c>
      <c r="ESO19" s="61">
        <v>1410</v>
      </c>
      <c r="ESP19" s="61">
        <v>1410</v>
      </c>
      <c r="ESQ19" s="61">
        <v>1410</v>
      </c>
      <c r="ESR19" s="61">
        <v>400</v>
      </c>
      <c r="ESS19" s="61">
        <v>400</v>
      </c>
      <c r="EST19" s="61">
        <v>60000</v>
      </c>
      <c r="ESU19" s="61">
        <v>60000</v>
      </c>
      <c r="ESV19" s="61">
        <v>100</v>
      </c>
      <c r="ESW19" s="61">
        <v>30</v>
      </c>
      <c r="ESX19" s="61">
        <v>0</v>
      </c>
      <c r="ESY19" s="61">
        <v>20</v>
      </c>
      <c r="ETA19" s="61">
        <v>0.98</v>
      </c>
      <c r="ETB19" s="61">
        <v>1</v>
      </c>
      <c r="ETC19" s="61">
        <v>-0.98</v>
      </c>
      <c r="ETD19" s="61">
        <v>-0.95</v>
      </c>
      <c r="ETE19" s="61">
        <v>0.8</v>
      </c>
      <c r="ETF19" s="61">
        <v>0.92</v>
      </c>
      <c r="ETG19" s="61">
        <v>1</v>
      </c>
      <c r="ETH19" s="61">
        <v>7</v>
      </c>
      <c r="ETI19" s="61">
        <v>0.95</v>
      </c>
      <c r="ETJ19" s="61">
        <v>-0.95</v>
      </c>
      <c r="ETK19" s="61">
        <v>20</v>
      </c>
      <c r="ETL19" s="61">
        <v>80</v>
      </c>
      <c r="ETM19" s="61">
        <v>5590</v>
      </c>
      <c r="ETN19" s="61">
        <v>88</v>
      </c>
      <c r="ETO19" s="61">
        <v>90</v>
      </c>
      <c r="ETP19" s="61">
        <v>2.0099999999999998</v>
      </c>
      <c r="EUJ19" s="61">
        <v>1</v>
      </c>
      <c r="EUK19" s="61">
        <v>-10</v>
      </c>
      <c r="EUL19" s="61">
        <v>10</v>
      </c>
      <c r="EUS19" s="61">
        <v>0.5</v>
      </c>
      <c r="EUT19" s="61">
        <v>0</v>
      </c>
      <c r="EUU19" s="61">
        <v>0</v>
      </c>
      <c r="EVB19" s="61">
        <v>4</v>
      </c>
      <c r="EVC19" s="61">
        <v>5</v>
      </c>
      <c r="EVD19" s="61">
        <v>135</v>
      </c>
      <c r="EVE19" s="61">
        <v>1</v>
      </c>
      <c r="EVF19" s="61">
        <v>1</v>
      </c>
      <c r="EVH19" s="61">
        <v>0</v>
      </c>
      <c r="EVI19" s="61">
        <v>0</v>
      </c>
      <c r="EVK19" s="61">
        <v>1</v>
      </c>
      <c r="EVL19" s="61">
        <v>1</v>
      </c>
      <c r="EVM19" s="61">
        <v>0</v>
      </c>
      <c r="EVR19" s="61">
        <v>150</v>
      </c>
      <c r="EVS19" s="61">
        <v>200</v>
      </c>
      <c r="EVT19" s="61">
        <v>85</v>
      </c>
      <c r="EVU19" s="61">
        <v>90</v>
      </c>
      <c r="EVV19" s="61">
        <v>85</v>
      </c>
      <c r="EVW19" s="61">
        <v>90</v>
      </c>
      <c r="EVX19" s="61">
        <v>5</v>
      </c>
      <c r="EVY19" s="61">
        <v>5</v>
      </c>
      <c r="EVZ19" s="61">
        <v>10</v>
      </c>
      <c r="EWA19" s="61">
        <v>10</v>
      </c>
      <c r="EWB19" s="61">
        <v>140</v>
      </c>
      <c r="EWC19" s="61">
        <v>145</v>
      </c>
      <c r="EWD19" s="61">
        <v>140</v>
      </c>
      <c r="EWE19" s="61">
        <v>145</v>
      </c>
      <c r="EWF19" s="61">
        <v>140</v>
      </c>
      <c r="EWG19" s="61">
        <v>145</v>
      </c>
      <c r="EWH19" s="61">
        <v>140</v>
      </c>
      <c r="EWI19" s="61">
        <v>5</v>
      </c>
      <c r="EWJ19" s="61">
        <v>175</v>
      </c>
      <c r="EWK19" s="61">
        <v>5</v>
      </c>
      <c r="EWL19" s="61">
        <v>5</v>
      </c>
      <c r="EWM19" s="61">
        <v>1</v>
      </c>
      <c r="EWN19" s="61">
        <v>43.1</v>
      </c>
      <c r="EWO19" s="61">
        <v>1</v>
      </c>
      <c r="EWS19" s="61">
        <v>150</v>
      </c>
      <c r="EWT19" s="61">
        <v>1000</v>
      </c>
      <c r="EWU19" s="61">
        <v>80</v>
      </c>
      <c r="EWV19" s="61">
        <v>60</v>
      </c>
      <c r="EWW19" s="61">
        <v>35</v>
      </c>
      <c r="EWX19" s="61">
        <v>300</v>
      </c>
      <c r="EWZ19" s="61">
        <v>75</v>
      </c>
      <c r="EXA19" s="61">
        <v>0.97</v>
      </c>
      <c r="EXB19" s="61">
        <v>1</v>
      </c>
      <c r="EXC19" s="61">
        <v>1</v>
      </c>
      <c r="EXD19" s="61">
        <v>1</v>
      </c>
      <c r="EXE19" s="61">
        <v>180</v>
      </c>
      <c r="EXF19" s="61">
        <v>0.1</v>
      </c>
      <c r="EXG19" s="61">
        <v>1.1100000000000001</v>
      </c>
      <c r="EXH19" s="61">
        <v>60</v>
      </c>
      <c r="EXI19" s="61">
        <v>0</v>
      </c>
      <c r="EXJ19" s="61">
        <v>90</v>
      </c>
      <c r="EXK19" s="61">
        <v>80</v>
      </c>
      <c r="EXL19" s="61">
        <v>70</v>
      </c>
      <c r="EXM19" s="61">
        <v>60</v>
      </c>
      <c r="EXN19" s="61">
        <v>55</v>
      </c>
      <c r="EXO19" s="61">
        <v>4</v>
      </c>
      <c r="EXP19" s="61">
        <v>20</v>
      </c>
      <c r="EXQ19" s="61">
        <v>0</v>
      </c>
      <c r="EXR19" s="61">
        <v>930</v>
      </c>
      <c r="EXS19" s="61">
        <v>1</v>
      </c>
      <c r="EXT19" s="61">
        <v>5000</v>
      </c>
      <c r="EXU19" s="61">
        <v>40</v>
      </c>
      <c r="EXV19" s="61">
        <v>5</v>
      </c>
      <c r="EXW19" s="61">
        <v>0</v>
      </c>
      <c r="EXX19" s="61">
        <v>90</v>
      </c>
      <c r="EXY19" s="61">
        <v>80</v>
      </c>
      <c r="EXZ19" s="61">
        <v>70</v>
      </c>
      <c r="EYA19" s="61">
        <v>60</v>
      </c>
      <c r="EYB19" s="61">
        <v>55</v>
      </c>
      <c r="EYC19" s="61">
        <v>4</v>
      </c>
      <c r="EYD19" s="61">
        <v>20</v>
      </c>
      <c r="EYE19" s="61">
        <v>4500</v>
      </c>
      <c r="EYF19" s="61">
        <v>4500</v>
      </c>
      <c r="EYG19" s="61">
        <v>1</v>
      </c>
      <c r="EYH19" s="61">
        <v>2</v>
      </c>
      <c r="EYI19" s="61">
        <v>0</v>
      </c>
      <c r="EYJ19" s="61">
        <v>1</v>
      </c>
      <c r="EYK19" s="61">
        <v>1</v>
      </c>
      <c r="EYL19" s="61">
        <v>2</v>
      </c>
      <c r="EYM19" s="61">
        <v>0.95</v>
      </c>
      <c r="EYN19" s="61">
        <v>0.98</v>
      </c>
      <c r="EYO19" s="61">
        <v>1</v>
      </c>
      <c r="EYP19" s="61">
        <v>-0.98</v>
      </c>
      <c r="EYQ19" s="61">
        <v>-0.95</v>
      </c>
      <c r="EYR19" s="61">
        <v>4</v>
      </c>
      <c r="EYS19" s="61">
        <v>20</v>
      </c>
      <c r="EYT19" s="61">
        <v>0.8</v>
      </c>
      <c r="EYU19" s="61">
        <v>-0.95</v>
      </c>
      <c r="EYV19" s="61">
        <v>1</v>
      </c>
      <c r="EYW19" s="61">
        <v>0</v>
      </c>
      <c r="EYX19" s="61">
        <v>0</v>
      </c>
      <c r="EYY19" s="61">
        <v>100</v>
      </c>
      <c r="EYZ19" s="61">
        <v>1</v>
      </c>
      <c r="EZA19" s="61">
        <v>100</v>
      </c>
      <c r="EZB19" s="61">
        <v>4</v>
      </c>
      <c r="EZC19" s="61">
        <v>20</v>
      </c>
      <c r="EZD19" s="61">
        <v>90</v>
      </c>
      <c r="EZE19" s="61">
        <v>110</v>
      </c>
      <c r="EZF19" s="61">
        <v>400</v>
      </c>
      <c r="EZG19" s="61">
        <v>0</v>
      </c>
      <c r="EZH19" s="61">
        <v>0</v>
      </c>
      <c r="EZI19" s="61">
        <v>0</v>
      </c>
      <c r="EZJ19" s="61">
        <v>0</v>
      </c>
      <c r="EZK19" s="61">
        <v>1</v>
      </c>
      <c r="EZL19" s="61">
        <v>100</v>
      </c>
      <c r="EZM19" s="61">
        <v>50</v>
      </c>
      <c r="EZN19" s="61">
        <v>25</v>
      </c>
      <c r="EZO19" s="61">
        <v>-25</v>
      </c>
      <c r="EZP19" s="61">
        <v>-50</v>
      </c>
      <c r="EZQ19" s="61">
        <v>4</v>
      </c>
      <c r="EZR19" s="61">
        <v>20</v>
      </c>
      <c r="EZS19" s="61">
        <v>-100</v>
      </c>
      <c r="EZT19" s="61">
        <v>100</v>
      </c>
      <c r="EZU19" s="61">
        <v>0</v>
      </c>
      <c r="EZV19" s="61">
        <v>0</v>
      </c>
      <c r="EZW19" s="61">
        <v>4</v>
      </c>
      <c r="EZX19" s="61">
        <v>20</v>
      </c>
      <c r="EZY19" s="61">
        <v>-100</v>
      </c>
      <c r="EZZ19" s="61">
        <v>100</v>
      </c>
      <c r="FAA19" s="61">
        <v>5000</v>
      </c>
      <c r="FAB19" s="61">
        <v>1</v>
      </c>
      <c r="FAC19" s="61">
        <v>1</v>
      </c>
      <c r="FAD19" s="61">
        <v>0.8</v>
      </c>
      <c r="FAE19" s="61">
        <v>-0.92</v>
      </c>
      <c r="FAF19" s="61">
        <v>3600</v>
      </c>
      <c r="FAG19" s="61">
        <v>-3600</v>
      </c>
      <c r="FAH19" s="61">
        <v>10</v>
      </c>
      <c r="FAI19" s="61">
        <v>0</v>
      </c>
      <c r="FAJ19" s="61">
        <v>100</v>
      </c>
      <c r="FAK19" s="61">
        <v>0</v>
      </c>
      <c r="FAL19" s="61">
        <v>100</v>
      </c>
      <c r="FAM19" s="61">
        <v>0</v>
      </c>
      <c r="FAN19" s="61">
        <v>800</v>
      </c>
      <c r="FAO19" s="61">
        <v>-20</v>
      </c>
      <c r="FAP19" s="61">
        <v>800</v>
      </c>
      <c r="FAQ19" s="61">
        <v>-20</v>
      </c>
      <c r="FAR19" s="61">
        <v>600</v>
      </c>
      <c r="FAS19" s="61">
        <v>0</v>
      </c>
      <c r="FAT19" s="61">
        <v>10</v>
      </c>
      <c r="FAU19" s="61">
        <v>3.3</v>
      </c>
      <c r="FAV19" s="61">
        <v>0.2</v>
      </c>
      <c r="FAW19" s="61">
        <v>3.5</v>
      </c>
      <c r="FAX19" s="61">
        <v>0.05</v>
      </c>
      <c r="FAY19" s="61">
        <v>1</v>
      </c>
      <c r="FAZ19" s="61">
        <v>1.8</v>
      </c>
      <c r="FBA19" s="61">
        <v>0.05</v>
      </c>
      <c r="FBB19" s="61">
        <v>0.05</v>
      </c>
      <c r="FBC19" s="61">
        <v>87</v>
      </c>
      <c r="FBD19" s="61">
        <v>5</v>
      </c>
      <c r="FBE19" s="61">
        <v>94</v>
      </c>
      <c r="FBF19" s="61">
        <v>2</v>
      </c>
      <c r="FBG19" s="61">
        <v>55</v>
      </c>
      <c r="FBH19" s="61">
        <v>5</v>
      </c>
      <c r="FBI19" s="61">
        <v>97</v>
      </c>
      <c r="FBJ19" s="61">
        <v>0.1</v>
      </c>
      <c r="FBK19" s="61">
        <v>37</v>
      </c>
      <c r="FBL19" s="61">
        <v>3</v>
      </c>
      <c r="FBM19" s="61">
        <v>60</v>
      </c>
      <c r="FBN19" s="61">
        <v>4</v>
      </c>
      <c r="FBQ19" s="61">
        <v>1</v>
      </c>
      <c r="FBR19" s="61">
        <v>30</v>
      </c>
      <c r="FBU19" s="61">
        <v>20</v>
      </c>
      <c r="FBY19" s="61">
        <v>3</v>
      </c>
      <c r="FBZ19" s="61">
        <v>35</v>
      </c>
      <c r="FCA19" s="61">
        <v>0</v>
      </c>
      <c r="FCB19" s="61">
        <v>0</v>
      </c>
      <c r="FCC19" s="61">
        <v>0</v>
      </c>
      <c r="FCD19" s="61">
        <v>0</v>
      </c>
      <c r="FCE19" s="61">
        <v>0</v>
      </c>
      <c r="FCF19" s="61">
        <v>0</v>
      </c>
      <c r="FCG19" s="61">
        <v>0</v>
      </c>
      <c r="FCH19" s="61">
        <v>0</v>
      </c>
      <c r="FCI19" s="61">
        <v>10</v>
      </c>
      <c r="FCJ19" s="61">
        <v>0.75</v>
      </c>
      <c r="FCK19" s="61">
        <v>0.1</v>
      </c>
      <c r="FCL19" s="61">
        <v>0.55000000000000004</v>
      </c>
      <c r="FCM19" s="61">
        <v>0.1</v>
      </c>
      <c r="FCN19" s="61">
        <v>3</v>
      </c>
      <c r="FCO19" s="61">
        <v>0.05</v>
      </c>
      <c r="FCP19" s="61">
        <v>10</v>
      </c>
      <c r="FCQ19" s="61">
        <v>0.5</v>
      </c>
      <c r="FCR19" s="61">
        <v>5.2</v>
      </c>
      <c r="FCT19" s="61">
        <v>0.01</v>
      </c>
      <c r="FCU19" s="61">
        <v>0.3</v>
      </c>
      <c r="FCV19" s="61">
        <v>0.1</v>
      </c>
      <c r="FCW19" s="61">
        <v>0.4</v>
      </c>
      <c r="FCX19" s="61">
        <v>0.1</v>
      </c>
      <c r="FCY19" s="61">
        <v>0.5</v>
      </c>
      <c r="FCZ19" s="61">
        <v>500</v>
      </c>
      <c r="FDA19" s="61">
        <v>1500</v>
      </c>
      <c r="FDB19" s="61">
        <v>3.5</v>
      </c>
      <c r="FDC19" s="61">
        <v>0.1</v>
      </c>
      <c r="FDD19" s="61">
        <v>0.3</v>
      </c>
      <c r="FDE19" s="61">
        <v>0.1</v>
      </c>
      <c r="FDF19" s="61">
        <v>1.2</v>
      </c>
      <c r="FDG19" s="61">
        <v>0.1</v>
      </c>
      <c r="FDH19" s="61">
        <v>0.3</v>
      </c>
      <c r="FDI19" s="61">
        <v>1</v>
      </c>
      <c r="FDJ19" s="61">
        <v>0.1</v>
      </c>
      <c r="FDK19" s="61">
        <v>500</v>
      </c>
      <c r="FDL19" s="61">
        <v>1500</v>
      </c>
      <c r="FDM19" s="61">
        <v>5</v>
      </c>
      <c r="FDN19" s="61">
        <v>1.5</v>
      </c>
      <c r="FDO19" s="61">
        <v>2</v>
      </c>
      <c r="FDP19" s="61">
        <v>3</v>
      </c>
      <c r="FDQ19" s="61">
        <v>180</v>
      </c>
      <c r="FDR19" s="61">
        <v>180</v>
      </c>
      <c r="FDS19" s="61">
        <v>180</v>
      </c>
      <c r="FDT19" s="61">
        <v>60</v>
      </c>
      <c r="FDU19" s="61">
        <v>10</v>
      </c>
      <c r="FDV19" s="61">
        <v>0</v>
      </c>
      <c r="FDW19" s="61">
        <v>1</v>
      </c>
      <c r="FDX19" s="61">
        <v>75</v>
      </c>
      <c r="FDY19" s="61">
        <v>2</v>
      </c>
      <c r="FDZ19" s="61">
        <v>79</v>
      </c>
      <c r="FEA19" s="61">
        <v>2</v>
      </c>
      <c r="FEB19" s="61">
        <v>38</v>
      </c>
      <c r="FEC19" s="61">
        <v>3</v>
      </c>
      <c r="FED19" s="61">
        <v>0</v>
      </c>
      <c r="FEE19" s="61">
        <v>0</v>
      </c>
      <c r="FEF19" s="61">
        <v>83</v>
      </c>
      <c r="FEG19" s="61">
        <v>0.1</v>
      </c>
      <c r="FEH19" s="61">
        <v>0</v>
      </c>
      <c r="FEI19" s="61">
        <v>0</v>
      </c>
      <c r="FEJ19" s="61">
        <v>1</v>
      </c>
      <c r="FEK19" s="61">
        <v>0</v>
      </c>
      <c r="FEL19" s="61">
        <v>1</v>
      </c>
      <c r="FEM19" s="61">
        <v>0</v>
      </c>
      <c r="FEN19" s="61">
        <v>90</v>
      </c>
      <c r="FEO19" s="61">
        <v>120</v>
      </c>
      <c r="FEP19" s="61">
        <v>2</v>
      </c>
      <c r="FEQ19" s="61">
        <v>2</v>
      </c>
      <c r="FER19" s="61">
        <v>0</v>
      </c>
      <c r="FES19" s="61">
        <v>1</v>
      </c>
      <c r="FET19" s="61">
        <v>0</v>
      </c>
      <c r="FEU19" s="61">
        <v>85</v>
      </c>
      <c r="FEV19" s="61">
        <v>120</v>
      </c>
      <c r="FEW19" s="61">
        <v>2</v>
      </c>
      <c r="FEX19" s="61">
        <v>1</v>
      </c>
      <c r="FEY19" s="61">
        <v>1</v>
      </c>
      <c r="FEZ19" s="61">
        <v>62</v>
      </c>
      <c r="FFA19" s="61">
        <v>2</v>
      </c>
      <c r="FFB19" s="61">
        <v>1</v>
      </c>
      <c r="FFD19" s="61">
        <v>85</v>
      </c>
      <c r="FFE19" s="61">
        <v>120</v>
      </c>
      <c r="FFF19" s="61">
        <v>0.5</v>
      </c>
      <c r="FFG19" s="61">
        <v>0.5</v>
      </c>
      <c r="FFH19" s="61">
        <v>0</v>
      </c>
      <c r="FFI19" s="61">
        <v>1</v>
      </c>
      <c r="FFJ19" s="61">
        <v>0</v>
      </c>
      <c r="FFK19" s="61">
        <v>142</v>
      </c>
      <c r="FFL19" s="61">
        <v>142</v>
      </c>
      <c r="FFM19" s="61">
        <v>2</v>
      </c>
      <c r="FFN19" s="61">
        <v>2</v>
      </c>
      <c r="FFO19" s="61">
        <v>0</v>
      </c>
      <c r="FFP19" s="61">
        <v>2</v>
      </c>
      <c r="FFQ19" s="61">
        <v>0</v>
      </c>
      <c r="FFR19" s="61">
        <v>0</v>
      </c>
      <c r="FFS19" s="61">
        <v>2</v>
      </c>
      <c r="FFT19" s="61">
        <v>0</v>
      </c>
      <c r="FFU19" s="61">
        <v>0</v>
      </c>
      <c r="FFV19" s="61">
        <v>100</v>
      </c>
      <c r="FFW19" s="61">
        <v>0</v>
      </c>
      <c r="FFX19" s="61">
        <v>10</v>
      </c>
      <c r="FFY19" s="61">
        <v>0</v>
      </c>
      <c r="FFZ19" s="61">
        <v>0</v>
      </c>
      <c r="FGA19" s="61">
        <v>0</v>
      </c>
      <c r="FGB19" s="61">
        <v>2</v>
      </c>
      <c r="FGC19" s="61">
        <v>82</v>
      </c>
      <c r="FGD19" s="61">
        <v>0</v>
      </c>
      <c r="FGE19" s="61">
        <v>0</v>
      </c>
      <c r="FGF19" s="61">
        <v>0</v>
      </c>
      <c r="FGG19" s="61">
        <v>5</v>
      </c>
      <c r="FGH19" s="61">
        <v>20</v>
      </c>
      <c r="FGI19" s="61">
        <v>0</v>
      </c>
      <c r="FGJ19" s="61">
        <v>2</v>
      </c>
      <c r="FGK19" s="61">
        <v>30</v>
      </c>
      <c r="FGL19" s="61">
        <v>90</v>
      </c>
      <c r="FGM19" s="61">
        <v>0</v>
      </c>
      <c r="FGN19" s="61">
        <v>0</v>
      </c>
      <c r="FGO19" s="61">
        <v>0</v>
      </c>
      <c r="FGP19" s="61">
        <v>200</v>
      </c>
      <c r="FGQ19" s="61">
        <v>-200</v>
      </c>
      <c r="FGR19" s="61">
        <v>0</v>
      </c>
      <c r="FGS19" s="61">
        <v>-70</v>
      </c>
      <c r="FGT19" s="61">
        <v>100</v>
      </c>
      <c r="FGU19" s="61">
        <v>-100</v>
      </c>
      <c r="FGV19" s="61">
        <v>0</v>
      </c>
      <c r="FGW19" s="61">
        <v>0</v>
      </c>
      <c r="FGX19" s="61">
        <v>0</v>
      </c>
      <c r="FGY19" s="61">
        <v>200</v>
      </c>
      <c r="FGZ19" s="61">
        <v>-200</v>
      </c>
      <c r="FHA19" s="61">
        <v>20</v>
      </c>
      <c r="FHB19" s="61">
        <v>30</v>
      </c>
      <c r="FHC19" s="61">
        <v>0</v>
      </c>
      <c r="FHD19" s="61">
        <v>2</v>
      </c>
      <c r="FHE19" s="61">
        <v>0</v>
      </c>
      <c r="FHF19" s="61">
        <v>0</v>
      </c>
      <c r="FHG19" s="61">
        <v>0</v>
      </c>
      <c r="FHH19" s="61">
        <v>0</v>
      </c>
      <c r="FHI19" s="61">
        <v>0</v>
      </c>
      <c r="FHJ19" s="61">
        <v>0</v>
      </c>
      <c r="FHK19" s="61">
        <v>0</v>
      </c>
      <c r="FHL19" s="61">
        <v>16</v>
      </c>
      <c r="FHM19" s="61">
        <v>0</v>
      </c>
      <c r="FHN19" s="61">
        <v>0</v>
      </c>
      <c r="FHO19" s="61">
        <v>10</v>
      </c>
      <c r="FHP19" s="61">
        <v>0</v>
      </c>
      <c r="FHQ19" s="61">
        <v>16</v>
      </c>
      <c r="FHR19" s="61">
        <v>0</v>
      </c>
      <c r="FHS19" s="61">
        <v>0</v>
      </c>
      <c r="FHT19" s="61">
        <v>10</v>
      </c>
      <c r="FHU19" s="61">
        <v>0</v>
      </c>
      <c r="FHV19" s="61">
        <v>0</v>
      </c>
      <c r="FHW19" s="61">
        <v>0</v>
      </c>
      <c r="FHX19" s="61">
        <v>18</v>
      </c>
      <c r="FHY19" s="61">
        <v>12</v>
      </c>
      <c r="FHZ19" s="61">
        <v>35</v>
      </c>
      <c r="FIA19" s="61">
        <v>0</v>
      </c>
      <c r="FIB19" s="61">
        <v>0</v>
      </c>
      <c r="FIC19" s="61">
        <v>18</v>
      </c>
      <c r="FID19" s="61">
        <v>12</v>
      </c>
      <c r="FIE19" s="61">
        <v>35</v>
      </c>
      <c r="FIF19" s="61">
        <v>0</v>
      </c>
      <c r="FIG19" s="61">
        <v>0</v>
      </c>
      <c r="FIH19" s="61">
        <v>55</v>
      </c>
      <c r="FII19" s="61">
        <v>45</v>
      </c>
      <c r="FIJ19" s="61">
        <v>100</v>
      </c>
      <c r="FIK19" s="61">
        <v>0</v>
      </c>
      <c r="FIL19" s="61">
        <v>0</v>
      </c>
      <c r="FIM19" s="61">
        <v>15</v>
      </c>
      <c r="FIN19" s="61">
        <v>0</v>
      </c>
      <c r="FIO19" s="61">
        <v>250</v>
      </c>
      <c r="FIP19" s="61">
        <v>0</v>
      </c>
      <c r="FIQ19" s="61">
        <v>0</v>
      </c>
      <c r="FIR19" s="61">
        <v>80</v>
      </c>
      <c r="FIS19" s="61">
        <v>20</v>
      </c>
      <c r="FIT19" s="61">
        <v>100</v>
      </c>
      <c r="FIU19" s="61">
        <v>-25</v>
      </c>
      <c r="FIV19" s="61">
        <v>0</v>
      </c>
      <c r="FIW19" s="61">
        <v>60</v>
      </c>
      <c r="FIX19" s="61">
        <v>100</v>
      </c>
      <c r="FIY19" s="61">
        <v>-25</v>
      </c>
      <c r="FIZ19" s="61">
        <v>3600</v>
      </c>
      <c r="FJA19" s="61">
        <v>2</v>
      </c>
      <c r="FJB19" s="61">
        <v>0</v>
      </c>
      <c r="FJC19" s="61">
        <v>10</v>
      </c>
      <c r="FJD19" s="61">
        <v>0</v>
      </c>
      <c r="FJE19" s="61">
        <v>0</v>
      </c>
      <c r="FJF19" s="61">
        <v>9</v>
      </c>
      <c r="FJG19" s="61">
        <v>16</v>
      </c>
      <c r="FJH19" s="61">
        <v>0</v>
      </c>
      <c r="FJI19" s="61">
        <v>0</v>
      </c>
      <c r="FJJ19" s="61">
        <v>4</v>
      </c>
      <c r="FJK19" s="61">
        <v>10</v>
      </c>
      <c r="FJL19" s="61">
        <v>0</v>
      </c>
      <c r="FJM19" s="61">
        <v>0</v>
      </c>
      <c r="FJN19" s="61">
        <v>0</v>
      </c>
      <c r="FJO19" s="61">
        <v>0</v>
      </c>
      <c r="FJP19" s="61">
        <v>50</v>
      </c>
      <c r="FJQ19" s="61">
        <v>100</v>
      </c>
      <c r="FJR19" s="61">
        <v>0</v>
      </c>
      <c r="FJS19" s="61">
        <v>9.5</v>
      </c>
      <c r="FJT19" s="61">
        <v>10</v>
      </c>
      <c r="FJU19" s="61">
        <v>0.3</v>
      </c>
      <c r="FJV19" s="61">
        <v>0</v>
      </c>
      <c r="FJW19" s="61">
        <v>10</v>
      </c>
      <c r="FJX19" s="61">
        <v>0</v>
      </c>
      <c r="FJY19" s="61">
        <v>0</v>
      </c>
      <c r="FJZ19" s="61">
        <v>500</v>
      </c>
      <c r="FKA19" s="61">
        <v>0</v>
      </c>
      <c r="FKB19" s="61">
        <v>10</v>
      </c>
      <c r="FKC19" s="61">
        <v>0</v>
      </c>
      <c r="FKD19" s="61">
        <v>150</v>
      </c>
      <c r="FKE19" s="61">
        <v>-50</v>
      </c>
      <c r="FKF19" s="61">
        <v>1000</v>
      </c>
      <c r="FKG19" s="61">
        <v>0</v>
      </c>
      <c r="FKH19" s="61">
        <v>1</v>
      </c>
      <c r="FKI19" s="61">
        <v>0</v>
      </c>
      <c r="FKJ19" s="61">
        <v>0</v>
      </c>
      <c r="FKK19" s="61">
        <v>0</v>
      </c>
      <c r="FKL19" s="61">
        <v>0</v>
      </c>
      <c r="FKM19" s="61">
        <v>1</v>
      </c>
      <c r="FKN19" s="61">
        <v>0</v>
      </c>
      <c r="FKO19" s="61">
        <v>10</v>
      </c>
      <c r="FKP19" s="61">
        <v>0</v>
      </c>
      <c r="FKQ19" s="61">
        <v>0</v>
      </c>
      <c r="FKR19" s="61">
        <v>1</v>
      </c>
      <c r="FKS19" s="61">
        <v>90</v>
      </c>
      <c r="FKT19" s="61">
        <v>0</v>
      </c>
      <c r="FKU19" s="61">
        <v>16</v>
      </c>
      <c r="FKV19" s="61">
        <v>0</v>
      </c>
      <c r="FKW19" s="61">
        <v>0</v>
      </c>
      <c r="FKX19" s="61">
        <v>0</v>
      </c>
      <c r="FKY19" s="61">
        <v>0</v>
      </c>
      <c r="FKZ19" s="61">
        <v>16</v>
      </c>
      <c r="FLA19" s="61">
        <v>0</v>
      </c>
      <c r="FLB19" s="61">
        <v>0</v>
      </c>
      <c r="FLC19" s="61">
        <v>16</v>
      </c>
      <c r="FLD19" s="61">
        <v>0</v>
      </c>
      <c r="FLE19" s="61">
        <v>0</v>
      </c>
      <c r="FLF19" s="61">
        <v>0</v>
      </c>
      <c r="FLG19" s="61">
        <v>0</v>
      </c>
      <c r="FLH19" s="61">
        <v>0</v>
      </c>
      <c r="FLI19" s="61">
        <v>0</v>
      </c>
      <c r="FLJ19" s="61">
        <v>0</v>
      </c>
      <c r="FLK19" s="61">
        <v>2</v>
      </c>
      <c r="FLL19" s="61">
        <v>120</v>
      </c>
      <c r="FLM19" s="61">
        <v>0</v>
      </c>
      <c r="FLN19" s="61">
        <v>2</v>
      </c>
      <c r="FLO19" s="61">
        <v>120</v>
      </c>
      <c r="FLP19" s="61">
        <v>0</v>
      </c>
      <c r="FLQ19" s="61">
        <v>2</v>
      </c>
      <c r="FLR19" s="61">
        <v>120</v>
      </c>
      <c r="FLS19" s="61">
        <v>0</v>
      </c>
      <c r="FLT19" s="61">
        <v>2</v>
      </c>
      <c r="FLU19" s="61">
        <v>120</v>
      </c>
      <c r="FLV19" s="61">
        <v>1</v>
      </c>
      <c r="FLW19" s="61">
        <v>100</v>
      </c>
      <c r="FMG19" s="61">
        <v>18</v>
      </c>
      <c r="FMH19" s="61">
        <v>18</v>
      </c>
      <c r="FMI19" s="61">
        <v>18</v>
      </c>
      <c r="FMJ19" s="61">
        <v>18</v>
      </c>
      <c r="FMP19" s="61">
        <v>4</v>
      </c>
      <c r="FMQ19" s="61">
        <v>4</v>
      </c>
      <c r="FMR19" s="61">
        <v>20</v>
      </c>
      <c r="FMS19" s="61">
        <v>7.5</v>
      </c>
      <c r="FMT19" s="61">
        <v>22.5</v>
      </c>
      <c r="FMV19" s="61">
        <v>1</v>
      </c>
      <c r="FMW19" s="61">
        <v>12</v>
      </c>
      <c r="FMX19" s="61">
        <v>30</v>
      </c>
      <c r="FMY19" s="61">
        <v>7</v>
      </c>
      <c r="FMZ19" s="61">
        <v>48</v>
      </c>
      <c r="FNA19" s="61">
        <v>650</v>
      </c>
      <c r="FNB19" s="61">
        <v>950</v>
      </c>
      <c r="FNC19" s="61">
        <v>4000</v>
      </c>
      <c r="FND19" s="61">
        <v>30</v>
      </c>
      <c r="FNE19" s="61">
        <v>6</v>
      </c>
      <c r="FNG19" s="61">
        <v>3</v>
      </c>
      <c r="FNH19" s="61">
        <v>42</v>
      </c>
      <c r="FNJ19" s="61">
        <v>924</v>
      </c>
      <c r="FNV19" s="61">
        <v>1</v>
      </c>
      <c r="FNW19" s="61">
        <v>250</v>
      </c>
      <c r="FNX19" s="61">
        <v>40</v>
      </c>
      <c r="FNY19" s="61">
        <v>80</v>
      </c>
      <c r="FNZ19" s="61">
        <v>3</v>
      </c>
      <c r="FOA19" s="61">
        <v>15</v>
      </c>
      <c r="FOB19" s="61">
        <v>1800</v>
      </c>
      <c r="FOC19" s="61">
        <v>50</v>
      </c>
      <c r="FOD19" s="61">
        <v>300</v>
      </c>
      <c r="FOI19" s="61">
        <v>1800</v>
      </c>
      <c r="FOJ19" s="61">
        <v>1800</v>
      </c>
      <c r="FOK19" s="61">
        <v>0</v>
      </c>
      <c r="FOL19" s="61">
        <v>50</v>
      </c>
      <c r="FOM19" s="61">
        <v>50</v>
      </c>
      <c r="FOS19" s="61">
        <v>1</v>
      </c>
      <c r="FOT19" s="61">
        <v>0</v>
      </c>
      <c r="FOU19" s="61">
        <v>990</v>
      </c>
      <c r="FOV19" s="61">
        <v>-950</v>
      </c>
      <c r="FOW19" s="61">
        <v>-650</v>
      </c>
      <c r="FOY19" s="61">
        <v>1000</v>
      </c>
      <c r="FOZ19" s="61">
        <v>10</v>
      </c>
      <c r="FPK19" s="61">
        <v>1</v>
      </c>
      <c r="FPL19" s="61">
        <v>1</v>
      </c>
      <c r="FPM19" s="61">
        <v>1</v>
      </c>
      <c r="FPN19" s="61">
        <v>1</v>
      </c>
      <c r="FPO19" s="61">
        <v>-5</v>
      </c>
      <c r="FPP19" s="61">
        <v>-2</v>
      </c>
      <c r="FPQ19" s="61">
        <v>2</v>
      </c>
      <c r="FPR19" s="61">
        <v>2</v>
      </c>
      <c r="FPS19" s="61">
        <v>95</v>
      </c>
      <c r="FPT19" s="61">
        <v>100</v>
      </c>
      <c r="FPU19" s="61">
        <v>10</v>
      </c>
      <c r="FPV19" s="61">
        <v>30</v>
      </c>
      <c r="FPW19" s="61">
        <v>0</v>
      </c>
      <c r="FPX19" s="61">
        <v>0</v>
      </c>
      <c r="FPY19" s="61">
        <v>10</v>
      </c>
      <c r="FPZ19" s="61">
        <v>10000</v>
      </c>
      <c r="FQA19" s="61">
        <v>1400</v>
      </c>
      <c r="FQB19" s="61">
        <v>100</v>
      </c>
      <c r="FQC19" s="61">
        <v>20</v>
      </c>
      <c r="FQD19" s="61">
        <v>0</v>
      </c>
      <c r="FQE19" s="61">
        <v>100</v>
      </c>
      <c r="FQF19" s="61">
        <v>0</v>
      </c>
      <c r="FQG19" s="61">
        <v>0</v>
      </c>
      <c r="FQH19" s="61">
        <v>20</v>
      </c>
      <c r="FQI19" s="61">
        <v>4000</v>
      </c>
      <c r="FQJ19" s="61">
        <v>4000</v>
      </c>
      <c r="FQL19" s="61">
        <v>850</v>
      </c>
      <c r="FQM19" s="61">
        <v>30</v>
      </c>
      <c r="FQN19" s="61">
        <v>0</v>
      </c>
      <c r="FQO19" s="61">
        <v>400</v>
      </c>
      <c r="FQP19" s="61">
        <v>-1</v>
      </c>
      <c r="FQQ19" s="61">
        <v>4</v>
      </c>
      <c r="FQR19" s="61">
        <v>3</v>
      </c>
      <c r="FQS19" s="61">
        <v>10</v>
      </c>
      <c r="FQT19" s="61">
        <v>60</v>
      </c>
      <c r="FQU19" s="61">
        <v>120</v>
      </c>
      <c r="FQV19" s="61">
        <v>2</v>
      </c>
      <c r="FQW19" s="61">
        <v>2</v>
      </c>
      <c r="FQX19" s="61">
        <v>2</v>
      </c>
      <c r="FQY19" s="61">
        <v>2</v>
      </c>
      <c r="FQZ19" s="61">
        <v>-5</v>
      </c>
      <c r="FRA19" s="61">
        <v>-5</v>
      </c>
      <c r="FRB19" s="61">
        <v>-5</v>
      </c>
      <c r="FRC19" s="61">
        <v>-5</v>
      </c>
      <c r="FRD19" s="61">
        <v>13</v>
      </c>
      <c r="FRE19" s="61">
        <v>13</v>
      </c>
      <c r="FRF19" s="61">
        <v>13</v>
      </c>
      <c r="FRG19" s="61">
        <v>13</v>
      </c>
      <c r="FRH19" s="61">
        <v>4.5</v>
      </c>
      <c r="FRJ19" s="61">
        <v>45</v>
      </c>
      <c r="FRK19" s="61">
        <v>270</v>
      </c>
      <c r="FRL19" s="61">
        <v>70</v>
      </c>
      <c r="FRM19" s="61">
        <v>-144</v>
      </c>
      <c r="FRN19" s="61">
        <v>0</v>
      </c>
      <c r="FRO19" s="61">
        <v>80</v>
      </c>
      <c r="FRP19" s="61">
        <v>350</v>
      </c>
      <c r="FSO19" s="61">
        <v>0</v>
      </c>
      <c r="FSP19" s="61">
        <v>4</v>
      </c>
      <c r="FSQ19" s="61">
        <v>500</v>
      </c>
      <c r="FSR19" s="61">
        <v>30</v>
      </c>
      <c r="FST19" s="61">
        <v>2000</v>
      </c>
      <c r="FTB19" s="61">
        <v>1.2</v>
      </c>
      <c r="FTD19" s="61">
        <v>50</v>
      </c>
      <c r="FTE19" s="61">
        <v>0</v>
      </c>
      <c r="FTG19" s="61">
        <v>100</v>
      </c>
      <c r="FTH19" s="61">
        <v>100</v>
      </c>
      <c r="FTJ19" s="61">
        <v>100</v>
      </c>
      <c r="FTK19" s="61">
        <v>50</v>
      </c>
      <c r="FTL19" s="61">
        <v>10</v>
      </c>
      <c r="FTM19" s="61">
        <v>25</v>
      </c>
      <c r="FTN19" s="61">
        <v>2500</v>
      </c>
      <c r="FTO19" s="61">
        <v>1</v>
      </c>
      <c r="FTR19" s="61">
        <v>0</v>
      </c>
      <c r="FTS19" s="61">
        <v>380</v>
      </c>
      <c r="FTT19" s="61">
        <v>1</v>
      </c>
      <c r="FTU19" s="61">
        <v>-30</v>
      </c>
      <c r="FTV19" s="61">
        <v>-9</v>
      </c>
      <c r="FTW19" s="61">
        <v>4500</v>
      </c>
      <c r="FTX19" s="61">
        <v>2250</v>
      </c>
      <c r="FTY19" s="61">
        <v>10</v>
      </c>
      <c r="FTZ19" s="61">
        <v>4500</v>
      </c>
      <c r="FUA19" s="61">
        <v>2250</v>
      </c>
      <c r="FUB19" s="61">
        <v>60</v>
      </c>
      <c r="FUC19" s="61">
        <v>0</v>
      </c>
      <c r="FUD19" s="61">
        <v>0</v>
      </c>
      <c r="FUK19" s="61">
        <v>0</v>
      </c>
      <c r="FUL19" s="61">
        <v>0.39062000000000002</v>
      </c>
      <c r="FUN19" s="61">
        <v>5.8590000000000003E-2</v>
      </c>
      <c r="FUO19" s="61">
        <v>2.5</v>
      </c>
      <c r="FUP19" s="61">
        <v>1.1000000000000001</v>
      </c>
      <c r="FUV19" s="61">
        <v>4517</v>
      </c>
      <c r="FUW19" s="61">
        <v>2274</v>
      </c>
      <c r="FUX19" s="61">
        <v>5839</v>
      </c>
      <c r="FUY19" s="61">
        <v>3017</v>
      </c>
      <c r="FUZ19" s="61">
        <v>1499</v>
      </c>
      <c r="FVA19" s="61">
        <v>1499</v>
      </c>
      <c r="FVC19" s="61">
        <v>49.9</v>
      </c>
      <c r="FVD19" s="61">
        <v>50.1</v>
      </c>
      <c r="FVF19" s="61">
        <v>660</v>
      </c>
      <c r="FVN19" s="61">
        <v>0</v>
      </c>
      <c r="FVO19" s="61">
        <v>0.39062000000000002</v>
      </c>
      <c r="FVQ19" s="61">
        <v>5.8590000000000003E-2</v>
      </c>
      <c r="FVR19" s="61">
        <v>2.5</v>
      </c>
      <c r="FVS19" s="61">
        <v>1.1000000000000001</v>
      </c>
      <c r="FVY19" s="61">
        <v>4750</v>
      </c>
      <c r="FVZ19" s="61">
        <v>2000</v>
      </c>
      <c r="FWA19" s="61">
        <v>4918</v>
      </c>
      <c r="FWB19" s="61">
        <v>2157</v>
      </c>
      <c r="FWC19" s="61">
        <v>1500</v>
      </c>
      <c r="FWD19" s="61">
        <v>1500</v>
      </c>
      <c r="FWF19" s="61">
        <v>50</v>
      </c>
      <c r="FWG19" s="61">
        <v>50</v>
      </c>
      <c r="FWI19" s="61">
        <v>660</v>
      </c>
      <c r="FWQ19" s="61">
        <v>0</v>
      </c>
      <c r="FWR19" s="61">
        <v>0.39062000000000002</v>
      </c>
      <c r="FWT19" s="61">
        <v>5.8590000000000003E-2</v>
      </c>
      <c r="FWU19" s="61">
        <v>2.5</v>
      </c>
      <c r="FWV19" s="61">
        <v>1.1000000000000001</v>
      </c>
      <c r="FXB19" s="61">
        <v>4750</v>
      </c>
      <c r="FXC19" s="61">
        <v>2000</v>
      </c>
      <c r="FXD19" s="61">
        <v>4918</v>
      </c>
      <c r="FXE19" s="61">
        <v>2157</v>
      </c>
      <c r="FXF19" s="61">
        <v>1500</v>
      </c>
      <c r="FXG19" s="61">
        <v>1500</v>
      </c>
      <c r="FXI19" s="61">
        <v>50</v>
      </c>
      <c r="FXJ19" s="61">
        <v>50</v>
      </c>
      <c r="FXL19" s="61">
        <v>660</v>
      </c>
      <c r="FXT19" s="61">
        <v>0</v>
      </c>
      <c r="FXU19" s="61">
        <v>0.39062000000000002</v>
      </c>
      <c r="FXW19" s="61">
        <v>5.8590000000000003E-2</v>
      </c>
      <c r="FXX19" s="61">
        <v>2.5</v>
      </c>
      <c r="FXY19" s="61">
        <v>1.1000000000000001</v>
      </c>
      <c r="FYE19" s="61">
        <v>4750</v>
      </c>
      <c r="FYF19" s="61">
        <v>2000</v>
      </c>
      <c r="FYG19" s="61">
        <v>4918</v>
      </c>
      <c r="FYH19" s="61">
        <v>2157</v>
      </c>
      <c r="FYI19" s="61">
        <v>1500</v>
      </c>
      <c r="FYJ19" s="61">
        <v>1500</v>
      </c>
      <c r="FYL19" s="61">
        <v>50</v>
      </c>
      <c r="FYM19" s="61">
        <v>50</v>
      </c>
      <c r="FYO19" s="61">
        <v>660</v>
      </c>
      <c r="FYQ19" s="61">
        <v>0</v>
      </c>
      <c r="FYR19" s="61">
        <v>1000</v>
      </c>
      <c r="FYS19" s="61">
        <v>300</v>
      </c>
      <c r="FYT19" s="61">
        <v>48</v>
      </c>
      <c r="FYU19" s="61">
        <v>-1.6</v>
      </c>
      <c r="FYV19" s="61">
        <v>-4</v>
      </c>
      <c r="FYW19" s="61">
        <v>100</v>
      </c>
      <c r="FYX19" s="61">
        <v>10</v>
      </c>
      <c r="FYY19" s="61">
        <v>0</v>
      </c>
      <c r="FYZ19" s="61">
        <v>1</v>
      </c>
      <c r="FZA19" s="61">
        <v>10</v>
      </c>
      <c r="FZB19" s="61">
        <v>0</v>
      </c>
      <c r="FZI19" s="61">
        <v>100</v>
      </c>
      <c r="FZJ19" s="61">
        <v>50</v>
      </c>
      <c r="FZK19" s="61">
        <v>100</v>
      </c>
      <c r="FZL19" s="61">
        <v>12000</v>
      </c>
      <c r="FZM19" s="61">
        <v>100</v>
      </c>
      <c r="FZN19" s="61">
        <v>-100</v>
      </c>
      <c r="FZO19" s="61">
        <v>0</v>
      </c>
      <c r="FZP19" s="61">
        <v>0</v>
      </c>
      <c r="FZQ19" s="61">
        <v>-25</v>
      </c>
      <c r="FZS19" s="61">
        <v>0</v>
      </c>
      <c r="FZT19" s="61">
        <v>1</v>
      </c>
      <c r="FZU19" s="61">
        <v>1</v>
      </c>
      <c r="FZV19" s="61">
        <v>0</v>
      </c>
      <c r="FZW19" s="61">
        <v>0</v>
      </c>
      <c r="FZX19" s="61">
        <v>1</v>
      </c>
      <c r="FZY19" s="61">
        <v>0</v>
      </c>
      <c r="FZZ19" s="61">
        <v>0</v>
      </c>
      <c r="GAA19" s="61">
        <v>10</v>
      </c>
      <c r="GAB19" s="61">
        <v>0</v>
      </c>
      <c r="GAC19" s="61">
        <v>0.5</v>
      </c>
      <c r="GAD19" s="61">
        <v>0</v>
      </c>
      <c r="GAE19" s="61">
        <v>0</v>
      </c>
      <c r="GAF19" s="61">
        <v>60000</v>
      </c>
      <c r="GAG19" s="61">
        <v>0</v>
      </c>
      <c r="GAH19" s="61">
        <v>60000</v>
      </c>
      <c r="GAI19" s="61">
        <v>0</v>
      </c>
      <c r="GAK19" s="61">
        <v>5</v>
      </c>
      <c r="GAL19" s="61">
        <v>0</v>
      </c>
      <c r="GAM19" s="61">
        <v>1</v>
      </c>
      <c r="GAN19" s="61">
        <v>1</v>
      </c>
      <c r="GAR19" s="61">
        <v>80</v>
      </c>
      <c r="GAT19" s="61">
        <v>48</v>
      </c>
      <c r="GBI19" s="61">
        <v>50</v>
      </c>
      <c r="GBJ19" s="61">
        <v>53</v>
      </c>
      <c r="GBK19" s="61">
        <v>53</v>
      </c>
      <c r="GBL19" s="61">
        <v>53</v>
      </c>
      <c r="GBW19" s="61">
        <v>0</v>
      </c>
      <c r="GBX19" s="61">
        <v>0</v>
      </c>
      <c r="GBY19" s="61">
        <v>1</v>
      </c>
      <c r="GBZ19" s="61">
        <v>3</v>
      </c>
      <c r="GCA19" s="61">
        <v>55</v>
      </c>
      <c r="GCB19" s="61">
        <v>57</v>
      </c>
      <c r="GCC19" s="61">
        <v>2</v>
      </c>
      <c r="GCD19" s="61">
        <v>2</v>
      </c>
      <c r="GCE19" s="61">
        <v>62</v>
      </c>
      <c r="GCG19" s="61">
        <v>46</v>
      </c>
      <c r="GCW19" s="61">
        <v>20</v>
      </c>
      <c r="GCX19" s="61">
        <v>30</v>
      </c>
      <c r="GCY19" s="61">
        <v>1</v>
      </c>
      <c r="GDD19" s="61">
        <v>110</v>
      </c>
      <c r="GDE19" s="61">
        <v>0.2</v>
      </c>
      <c r="GDH19" s="61">
        <v>100</v>
      </c>
      <c r="GDI19" s="61">
        <v>0.2</v>
      </c>
      <c r="GDK19" s="61">
        <v>350</v>
      </c>
      <c r="GDL19" s="61">
        <v>100</v>
      </c>
      <c r="GDM19" s="61">
        <v>100</v>
      </c>
      <c r="GDN19" s="61">
        <v>100</v>
      </c>
      <c r="GDW19" s="61">
        <v>-1250</v>
      </c>
      <c r="GDX19" s="61">
        <v>5000</v>
      </c>
      <c r="GDZ19" s="61">
        <v>0.2</v>
      </c>
      <c r="GEA19" s="61">
        <v>100</v>
      </c>
      <c r="GEB19" s="61">
        <v>200</v>
      </c>
      <c r="GEX19" s="61">
        <v>20</v>
      </c>
      <c r="GEY19" s="61">
        <v>30</v>
      </c>
      <c r="GEZ19" s="61">
        <v>1</v>
      </c>
      <c r="GFE19" s="61">
        <v>110</v>
      </c>
      <c r="GFF19" s="61">
        <v>0.2</v>
      </c>
      <c r="GFI19" s="61">
        <v>100</v>
      </c>
      <c r="GFJ19" s="61">
        <v>0.2</v>
      </c>
      <c r="GFL19" s="61">
        <v>350</v>
      </c>
      <c r="GFN19" s="61">
        <v>100</v>
      </c>
      <c r="GFO19" s="61">
        <v>100</v>
      </c>
      <c r="GGA19" s="61">
        <v>0.2</v>
      </c>
      <c r="GGB19" s="61">
        <v>100</v>
      </c>
      <c r="GGC19" s="61">
        <v>200</v>
      </c>
      <c r="GHU19" s="61">
        <v>0</v>
      </c>
      <c r="GHV19" s="61">
        <v>0.1</v>
      </c>
      <c r="GHW19" s="61">
        <v>100</v>
      </c>
      <c r="GHX19" s="61">
        <v>100</v>
      </c>
      <c r="GHY19" s="61">
        <v>100</v>
      </c>
      <c r="GHZ19" s="61">
        <v>40</v>
      </c>
      <c r="GIA19" s="61">
        <v>0</v>
      </c>
      <c r="GIB19" s="61">
        <v>1</v>
      </c>
      <c r="GIC19" s="61">
        <v>2.5</v>
      </c>
      <c r="GID19" s="61">
        <v>1</v>
      </c>
      <c r="GIE19" s="61">
        <v>100</v>
      </c>
      <c r="GIF19" s="61">
        <v>0</v>
      </c>
      <c r="GIG19" s="61">
        <v>1</v>
      </c>
      <c r="GIH19" s="61">
        <v>1</v>
      </c>
      <c r="GII19" s="61">
        <v>1</v>
      </c>
      <c r="GIJ19" s="61">
        <v>1</v>
      </c>
      <c r="GIK19" s="61">
        <v>0</v>
      </c>
      <c r="GIL19" s="61">
        <v>0</v>
      </c>
      <c r="GIM19" s="61">
        <v>70</v>
      </c>
      <c r="GIN19" s="61">
        <v>60</v>
      </c>
      <c r="GIO19" s="61">
        <v>69</v>
      </c>
      <c r="GIP19" s="61">
        <v>0</v>
      </c>
      <c r="GIQ19" s="61">
        <v>100</v>
      </c>
      <c r="GIR19" s="61">
        <v>0</v>
      </c>
      <c r="GIS19" s="61">
        <v>0</v>
      </c>
      <c r="GIT19" s="61">
        <v>0.1</v>
      </c>
      <c r="GIU19" s="61">
        <v>1</v>
      </c>
      <c r="GIV19" s="61">
        <v>0.01</v>
      </c>
      <c r="GIW19" s="61">
        <v>100</v>
      </c>
      <c r="GIX19" s="61">
        <v>40</v>
      </c>
      <c r="GIY19" s="61">
        <v>0</v>
      </c>
      <c r="GIZ19" s="61">
        <v>1</v>
      </c>
      <c r="GJA19" s="61">
        <v>4.5999999999999996</v>
      </c>
      <c r="GJB19" s="61">
        <v>0</v>
      </c>
      <c r="GJC19" s="61">
        <v>99</v>
      </c>
      <c r="GJD19" s="61">
        <v>1</v>
      </c>
      <c r="GJE19" s="61">
        <v>1</v>
      </c>
      <c r="GJF19" s="61">
        <v>1</v>
      </c>
      <c r="GJG19" s="61">
        <v>1</v>
      </c>
      <c r="GJH19" s="61">
        <v>1</v>
      </c>
      <c r="GJI19" s="61">
        <v>0</v>
      </c>
      <c r="GJJ19" s="61">
        <v>0</v>
      </c>
      <c r="GJK19" s="61">
        <v>80</v>
      </c>
      <c r="GJL19" s="61">
        <v>60</v>
      </c>
      <c r="GJM19" s="61">
        <v>70</v>
      </c>
      <c r="GJN19" s="61">
        <v>0</v>
      </c>
      <c r="GJO19" s="61">
        <v>100</v>
      </c>
      <c r="GJP19" s="61">
        <v>0</v>
      </c>
      <c r="GJQ19" s="61">
        <v>0</v>
      </c>
      <c r="GJR19" s="61">
        <v>0.2</v>
      </c>
      <c r="GJS19" s="61">
        <v>100</v>
      </c>
      <c r="GJT19" s="61">
        <v>100</v>
      </c>
      <c r="GJU19" s="61">
        <v>100</v>
      </c>
      <c r="GJV19" s="61">
        <v>205</v>
      </c>
      <c r="GJW19" s="61">
        <v>0</v>
      </c>
      <c r="GJX19" s="61">
        <v>1</v>
      </c>
      <c r="GJY19" s="61">
        <v>1</v>
      </c>
      <c r="GJZ19" s="61">
        <v>1</v>
      </c>
      <c r="GKA19" s="61">
        <v>1</v>
      </c>
      <c r="GKB19" s="61">
        <v>1</v>
      </c>
      <c r="GKC19" s="61">
        <v>1</v>
      </c>
      <c r="GKD19" s="61">
        <v>0</v>
      </c>
      <c r="GKE19" s="61">
        <v>0</v>
      </c>
      <c r="GKF19" s="61">
        <v>40</v>
      </c>
      <c r="GKG19" s="61">
        <v>20</v>
      </c>
      <c r="GKH19" s="61">
        <v>20</v>
      </c>
      <c r="GKI19" s="61">
        <v>0</v>
      </c>
      <c r="GKJ19" s="61">
        <v>100</v>
      </c>
      <c r="GKK19" s="61">
        <v>0</v>
      </c>
      <c r="GKL19" s="61">
        <v>0.15</v>
      </c>
      <c r="GKM19" s="61">
        <v>3.0000000000000001E-3</v>
      </c>
      <c r="GKN19" s="61">
        <v>1</v>
      </c>
      <c r="GKO19" s="61">
        <v>1</v>
      </c>
      <c r="GKP19" s="61">
        <v>10</v>
      </c>
      <c r="GKQ19" s="61">
        <v>0.5</v>
      </c>
      <c r="GKR19" s="61">
        <v>0</v>
      </c>
      <c r="GKS19" s="61">
        <v>1</v>
      </c>
      <c r="GKT19" s="61">
        <v>0.45</v>
      </c>
      <c r="GKU19" s="61">
        <v>1</v>
      </c>
      <c r="GKV19" s="61">
        <v>1</v>
      </c>
      <c r="GKW19" s="61">
        <v>1</v>
      </c>
      <c r="GKX19" s="61">
        <v>1</v>
      </c>
      <c r="GKY19" s="61">
        <v>0</v>
      </c>
      <c r="GKZ19" s="61">
        <v>0</v>
      </c>
      <c r="GLA19" s="61">
        <v>1.1000000000000001</v>
      </c>
      <c r="GLB19" s="61">
        <v>0.7</v>
      </c>
      <c r="GLC19" s="61">
        <v>1</v>
      </c>
      <c r="GLD19" s="61">
        <v>0</v>
      </c>
      <c r="GLE19" s="61">
        <v>100</v>
      </c>
      <c r="GLF19" s="61">
        <v>0</v>
      </c>
      <c r="GLG19" s="61">
        <v>0</v>
      </c>
      <c r="GLH19" s="61">
        <v>0.1</v>
      </c>
      <c r="GLI19" s="61">
        <v>100</v>
      </c>
      <c r="GLJ19" s="61">
        <v>0.01</v>
      </c>
      <c r="GLK19" s="61">
        <v>100</v>
      </c>
      <c r="GLL19" s="61">
        <v>40</v>
      </c>
      <c r="GLM19" s="61">
        <v>0</v>
      </c>
      <c r="GLN19" s="61">
        <v>1</v>
      </c>
      <c r="GLO19" s="61">
        <v>3</v>
      </c>
      <c r="GLP19" s="61">
        <v>1</v>
      </c>
      <c r="GLQ19" s="61">
        <v>1</v>
      </c>
      <c r="GLR19" s="61">
        <v>1</v>
      </c>
      <c r="GLS19" s="61">
        <v>1</v>
      </c>
      <c r="GLT19" s="61">
        <v>0</v>
      </c>
      <c r="GLU19" s="61">
        <v>0</v>
      </c>
      <c r="GLV19" s="61">
        <v>130</v>
      </c>
      <c r="GLW19" s="61">
        <v>120</v>
      </c>
      <c r="GLX19" s="61">
        <v>120</v>
      </c>
      <c r="GLY19" s="61">
        <v>0</v>
      </c>
      <c r="GLZ19" s="61">
        <v>100</v>
      </c>
      <c r="GMA19" s="61">
        <v>30</v>
      </c>
      <c r="GMB19" s="61">
        <v>0</v>
      </c>
      <c r="GMC19" s="61">
        <v>0.1</v>
      </c>
      <c r="GMD19" s="61">
        <v>0.5</v>
      </c>
      <c r="GME19" s="61">
        <v>0.5</v>
      </c>
      <c r="GMF19" s="61">
        <v>100</v>
      </c>
      <c r="GMG19" s="61">
        <v>40</v>
      </c>
      <c r="GMH19" s="61">
        <v>0</v>
      </c>
      <c r="GMI19" s="61">
        <v>1</v>
      </c>
      <c r="GMJ19" s="61">
        <v>4</v>
      </c>
      <c r="GMK19" s="61">
        <v>1</v>
      </c>
      <c r="GML19" s="61">
        <v>1</v>
      </c>
      <c r="GMM19" s="61">
        <v>1</v>
      </c>
      <c r="GMN19" s="61">
        <v>1</v>
      </c>
      <c r="GMO19" s="61">
        <v>0</v>
      </c>
      <c r="GMP19" s="61">
        <v>0</v>
      </c>
      <c r="GMQ19" s="61">
        <v>60</v>
      </c>
      <c r="GMR19" s="61">
        <v>45</v>
      </c>
      <c r="GMS19" s="61">
        <v>48</v>
      </c>
      <c r="GMT19" s="61">
        <v>0</v>
      </c>
      <c r="GMU19" s="61">
        <v>100</v>
      </c>
      <c r="GMV19" s="61">
        <v>0</v>
      </c>
      <c r="GMW19" s="61">
        <v>0</v>
      </c>
      <c r="GMX19" s="61">
        <v>1</v>
      </c>
      <c r="GMY19" s="61">
        <v>10</v>
      </c>
      <c r="GMZ19" s="61">
        <v>10</v>
      </c>
      <c r="GNA19" s="61">
        <v>10</v>
      </c>
      <c r="GNB19" s="61">
        <v>205</v>
      </c>
      <c r="GNC19" s="61">
        <v>0</v>
      </c>
      <c r="GND19" s="61">
        <v>0</v>
      </c>
      <c r="GNE19" s="61">
        <v>1</v>
      </c>
      <c r="GNF19" s="61">
        <v>1</v>
      </c>
      <c r="GNG19" s="61">
        <v>1</v>
      </c>
      <c r="GNH19" s="61">
        <v>1</v>
      </c>
      <c r="GNI19" s="61">
        <v>1</v>
      </c>
      <c r="GNJ19" s="61">
        <v>0</v>
      </c>
      <c r="GNK19" s="61">
        <v>0</v>
      </c>
      <c r="GNL19" s="61">
        <v>95</v>
      </c>
      <c r="GNM19" s="61">
        <v>75</v>
      </c>
      <c r="GNN19" s="61">
        <v>75</v>
      </c>
      <c r="GNO19" s="61">
        <v>0</v>
      </c>
      <c r="GNP19" s="61">
        <v>100</v>
      </c>
      <c r="GNQ19" s="61">
        <v>0</v>
      </c>
      <c r="GNR19" s="61">
        <v>0</v>
      </c>
      <c r="GNS19" s="61">
        <v>1</v>
      </c>
      <c r="GNT19" s="61">
        <v>10</v>
      </c>
      <c r="GNU19" s="61">
        <v>10</v>
      </c>
      <c r="GNV19" s="61">
        <v>10</v>
      </c>
      <c r="GNW19" s="61">
        <v>205</v>
      </c>
      <c r="GNX19" s="61">
        <v>0</v>
      </c>
      <c r="GNY19" s="61">
        <v>0</v>
      </c>
      <c r="GNZ19" s="61">
        <v>1</v>
      </c>
      <c r="GOA19" s="61">
        <v>1</v>
      </c>
      <c r="GOB19" s="61">
        <v>1</v>
      </c>
      <c r="GOC19" s="61">
        <v>1</v>
      </c>
      <c r="GOD19" s="61">
        <v>1</v>
      </c>
      <c r="GOE19" s="61">
        <v>0</v>
      </c>
      <c r="GOF19" s="61">
        <v>0</v>
      </c>
      <c r="GOG19" s="61">
        <v>95</v>
      </c>
      <c r="GOH19" s="61">
        <v>75</v>
      </c>
      <c r="GOI19" s="61">
        <v>75</v>
      </c>
      <c r="GOJ19" s="61">
        <v>0</v>
      </c>
      <c r="GOK19" s="61">
        <v>100</v>
      </c>
      <c r="GOL19" s="61">
        <v>0</v>
      </c>
      <c r="GOM19" s="61">
        <v>0</v>
      </c>
      <c r="GON19" s="61">
        <v>0</v>
      </c>
      <c r="GOO19" s="61">
        <v>1</v>
      </c>
      <c r="GOP19" s="61">
        <v>1</v>
      </c>
      <c r="GOQ19" s="61">
        <v>100</v>
      </c>
      <c r="GOR19" s="61">
        <v>0.01</v>
      </c>
      <c r="GOS19" s="61">
        <v>0</v>
      </c>
      <c r="GOT19" s="61">
        <v>1</v>
      </c>
      <c r="GOU19" s="61">
        <v>3</v>
      </c>
      <c r="GOV19" s="61">
        <v>1</v>
      </c>
      <c r="GOW19" s="61">
        <v>1</v>
      </c>
      <c r="GOX19" s="61">
        <v>1</v>
      </c>
      <c r="GOY19" s="61">
        <v>1</v>
      </c>
      <c r="GOZ19" s="61">
        <v>0</v>
      </c>
      <c r="GPA19" s="61">
        <v>0</v>
      </c>
      <c r="GPB19" s="61">
        <v>20</v>
      </c>
      <c r="GPC19" s="61">
        <v>-20</v>
      </c>
      <c r="GPD19" s="61">
        <v>-3</v>
      </c>
      <c r="GPE19" s="61">
        <v>0</v>
      </c>
      <c r="GPF19" s="61">
        <v>100</v>
      </c>
      <c r="GPG19" s="61">
        <v>0</v>
      </c>
      <c r="GPH19" s="61">
        <v>1E-3</v>
      </c>
      <c r="GPI19" s="61">
        <v>0.1</v>
      </c>
      <c r="GPJ19" s="61">
        <v>100</v>
      </c>
      <c r="GPK19" s="61">
        <v>100</v>
      </c>
      <c r="GPL19" s="61">
        <v>100</v>
      </c>
      <c r="GPM19" s="61">
        <v>70</v>
      </c>
      <c r="GPN19" s="61">
        <v>0</v>
      </c>
      <c r="GPO19" s="61">
        <v>1</v>
      </c>
      <c r="GPP19" s="61">
        <v>1</v>
      </c>
      <c r="GPQ19" s="61">
        <v>1</v>
      </c>
      <c r="GPR19" s="61">
        <v>1</v>
      </c>
      <c r="GPS19" s="61">
        <v>1</v>
      </c>
      <c r="GPT19" s="61">
        <v>1</v>
      </c>
      <c r="GPU19" s="61">
        <v>0</v>
      </c>
      <c r="GPV19" s="61">
        <v>0</v>
      </c>
      <c r="GPW19" s="61">
        <v>90</v>
      </c>
      <c r="GPX19" s="61">
        <v>50</v>
      </c>
      <c r="GPY19" s="61">
        <v>50</v>
      </c>
      <c r="GPZ19" s="61">
        <v>20</v>
      </c>
      <c r="GQA19" s="61">
        <v>100</v>
      </c>
      <c r="GQB19" s="61">
        <v>20</v>
      </c>
      <c r="GQC19" s="61">
        <v>0</v>
      </c>
      <c r="GQD19" s="61">
        <v>0.1</v>
      </c>
      <c r="GQE19" s="61">
        <v>100</v>
      </c>
      <c r="GQF19" s="61">
        <v>205</v>
      </c>
      <c r="GQG19" s="61">
        <v>0</v>
      </c>
      <c r="GQH19" s="61">
        <v>1</v>
      </c>
      <c r="GQI19" s="61">
        <v>1</v>
      </c>
      <c r="GQJ19" s="61">
        <v>20</v>
      </c>
      <c r="GQK19" s="61">
        <v>0</v>
      </c>
      <c r="GQL19" s="61">
        <v>1</v>
      </c>
      <c r="GQM19" s="61">
        <v>1</v>
      </c>
      <c r="GQN19" s="61">
        <v>1</v>
      </c>
      <c r="GQO19" s="61">
        <v>1</v>
      </c>
      <c r="GQP19" s="61">
        <v>0</v>
      </c>
      <c r="GQQ19" s="61">
        <v>0</v>
      </c>
      <c r="GQR19" s="61">
        <v>120</v>
      </c>
      <c r="GQS19" s="61">
        <v>0</v>
      </c>
      <c r="GQT19" s="61">
        <v>100</v>
      </c>
      <c r="GQU19" s="61">
        <v>100</v>
      </c>
      <c r="GQV19" s="61">
        <v>28</v>
      </c>
      <c r="GQW19" s="61">
        <v>0</v>
      </c>
      <c r="GQX19" s="61">
        <v>100</v>
      </c>
      <c r="GQY19" s="61">
        <v>0</v>
      </c>
      <c r="GQZ19" s="61">
        <v>0</v>
      </c>
      <c r="GRA19" s="61">
        <v>2</v>
      </c>
      <c r="GRB19" s="61">
        <v>100</v>
      </c>
      <c r="GRC19" s="61">
        <v>100</v>
      </c>
      <c r="GRD19" s="61">
        <v>100</v>
      </c>
      <c r="GRE19" s="61">
        <v>0.05</v>
      </c>
      <c r="GRF19" s="61">
        <v>0</v>
      </c>
      <c r="GRG19" s="61">
        <v>0</v>
      </c>
      <c r="GRH19" s="61">
        <v>1</v>
      </c>
      <c r="GRI19" s="61">
        <v>1</v>
      </c>
      <c r="GRJ19" s="61">
        <v>1</v>
      </c>
      <c r="GRK19" s="61">
        <v>1</v>
      </c>
      <c r="GRL19" s="61">
        <v>1</v>
      </c>
      <c r="GRM19" s="61">
        <v>0</v>
      </c>
      <c r="GRN19" s="61">
        <v>0</v>
      </c>
      <c r="GRO19" s="61">
        <v>780</v>
      </c>
      <c r="GRP19" s="61">
        <v>720</v>
      </c>
      <c r="GRQ19" s="61">
        <v>740</v>
      </c>
      <c r="GRR19" s="61">
        <v>0</v>
      </c>
      <c r="GRS19" s="61">
        <v>100</v>
      </c>
      <c r="GRT19" s="61">
        <v>-100</v>
      </c>
      <c r="GRU19" s="61">
        <v>0</v>
      </c>
      <c r="GRV19" s="61">
        <v>1</v>
      </c>
      <c r="GRW19" s="61">
        <v>320</v>
      </c>
      <c r="GRX19" s="61">
        <v>320</v>
      </c>
      <c r="GRY19" s="61">
        <v>100</v>
      </c>
      <c r="GRZ19" s="61">
        <v>205</v>
      </c>
      <c r="GSA19" s="61">
        <v>0</v>
      </c>
      <c r="GSB19" s="61">
        <v>0</v>
      </c>
      <c r="GSC19" s="61">
        <v>1</v>
      </c>
      <c r="GSD19" s="61">
        <v>1</v>
      </c>
      <c r="GSE19" s="61">
        <v>1</v>
      </c>
      <c r="GSF19" s="61">
        <v>1</v>
      </c>
      <c r="GSG19" s="61">
        <v>1</v>
      </c>
      <c r="GSH19" s="61">
        <v>0</v>
      </c>
      <c r="GSI19" s="61">
        <v>0</v>
      </c>
      <c r="GSJ19" s="61">
        <v>400</v>
      </c>
      <c r="GSK19" s="61">
        <v>0</v>
      </c>
      <c r="GSL19" s="61">
        <v>0</v>
      </c>
      <c r="GSM19" s="61">
        <v>0</v>
      </c>
      <c r="GSN19" s="61">
        <v>100</v>
      </c>
      <c r="GSO19" s="61">
        <v>0</v>
      </c>
      <c r="GSP19" s="61">
        <v>1E-3</v>
      </c>
      <c r="GSQ19" s="61">
        <v>0.1</v>
      </c>
      <c r="GSR19" s="61">
        <v>100</v>
      </c>
      <c r="GSS19" s="61">
        <v>100</v>
      </c>
      <c r="GST19" s="61">
        <v>100</v>
      </c>
      <c r="GSU19" s="61">
        <v>70</v>
      </c>
      <c r="GSV19" s="61">
        <v>0</v>
      </c>
      <c r="GSW19" s="61">
        <v>1</v>
      </c>
      <c r="GSX19" s="61">
        <v>6</v>
      </c>
      <c r="GSY19" s="61">
        <v>1</v>
      </c>
      <c r="GSZ19" s="61">
        <v>1</v>
      </c>
      <c r="GTA19" s="61">
        <v>1</v>
      </c>
      <c r="GTB19" s="61">
        <v>1</v>
      </c>
      <c r="GTC19" s="61">
        <v>0</v>
      </c>
      <c r="GTD19" s="61">
        <v>0</v>
      </c>
      <c r="GTE19" s="61">
        <v>80</v>
      </c>
      <c r="GTF19" s="61">
        <v>30</v>
      </c>
      <c r="GTG19" s="61">
        <v>80</v>
      </c>
      <c r="GTH19" s="61">
        <v>0</v>
      </c>
      <c r="GTI19" s="61">
        <v>100</v>
      </c>
      <c r="GTJ19" s="61">
        <v>0</v>
      </c>
      <c r="GTK19" s="61">
        <v>0</v>
      </c>
      <c r="GTL19" s="61">
        <v>0.2</v>
      </c>
      <c r="GTM19" s="61">
        <v>100</v>
      </c>
      <c r="GTN19" s="61">
        <v>100</v>
      </c>
      <c r="GTO19" s="61">
        <v>100</v>
      </c>
      <c r="GTP19" s="61">
        <v>205</v>
      </c>
      <c r="GTQ19" s="61">
        <v>0</v>
      </c>
      <c r="GTR19" s="61">
        <v>1</v>
      </c>
      <c r="GTS19" s="61">
        <v>1</v>
      </c>
      <c r="GTT19" s="61">
        <v>1</v>
      </c>
      <c r="GTU19" s="61">
        <v>1</v>
      </c>
      <c r="GTV19" s="61">
        <v>1</v>
      </c>
      <c r="GTW19" s="61">
        <v>1</v>
      </c>
      <c r="GTX19" s="61">
        <v>0</v>
      </c>
      <c r="GTY19" s="61">
        <v>0</v>
      </c>
      <c r="GTZ19" s="61">
        <v>40</v>
      </c>
      <c r="GUA19" s="61">
        <v>20</v>
      </c>
      <c r="GUB19" s="61">
        <v>28</v>
      </c>
      <c r="GUC19" s="61">
        <v>0</v>
      </c>
      <c r="GUD19" s="61">
        <v>100</v>
      </c>
      <c r="GUE19" s="61">
        <v>0</v>
      </c>
      <c r="GUF19" s="61">
        <v>0</v>
      </c>
      <c r="GUG19" s="61">
        <v>0.2</v>
      </c>
      <c r="GUH19" s="61">
        <v>100</v>
      </c>
      <c r="GUI19" s="61">
        <v>100</v>
      </c>
      <c r="GUJ19" s="61">
        <v>100</v>
      </c>
      <c r="GUK19" s="61">
        <v>205</v>
      </c>
      <c r="GUL19" s="61">
        <v>0</v>
      </c>
      <c r="GUM19" s="61">
        <v>1</v>
      </c>
      <c r="GUN19" s="61">
        <v>1</v>
      </c>
      <c r="GUO19" s="61">
        <v>1</v>
      </c>
      <c r="GUP19" s="61">
        <v>1</v>
      </c>
      <c r="GUQ19" s="61">
        <v>1</v>
      </c>
      <c r="GUR19" s="61">
        <v>1</v>
      </c>
      <c r="GUS19" s="61">
        <v>0</v>
      </c>
      <c r="GUT19" s="61">
        <v>0</v>
      </c>
      <c r="GUU19" s="61">
        <v>40</v>
      </c>
      <c r="GUV19" s="61">
        <v>20</v>
      </c>
      <c r="GUW19" s="61">
        <v>28</v>
      </c>
      <c r="GUX19" s="61">
        <v>0</v>
      </c>
      <c r="GUY19" s="61">
        <v>100</v>
      </c>
      <c r="GUZ19" s="61">
        <v>0</v>
      </c>
      <c r="GVA19" s="61">
        <v>0</v>
      </c>
      <c r="GVB19" s="61">
        <v>0</v>
      </c>
      <c r="GVC19" s="61">
        <v>50</v>
      </c>
      <c r="GVD19" s="61">
        <v>50</v>
      </c>
      <c r="GVE19" s="61">
        <v>100</v>
      </c>
      <c r="GVF19" s="61">
        <v>205</v>
      </c>
      <c r="GVG19" s="61">
        <v>0</v>
      </c>
      <c r="GVH19" s="61">
        <v>1</v>
      </c>
      <c r="GVI19" s="61">
        <v>1</v>
      </c>
      <c r="GVJ19" s="61">
        <v>1</v>
      </c>
      <c r="GVK19" s="61">
        <v>1</v>
      </c>
      <c r="GVL19" s="61">
        <v>1</v>
      </c>
      <c r="GVM19" s="61">
        <v>1</v>
      </c>
      <c r="GVN19" s="61">
        <v>0</v>
      </c>
      <c r="GVO19" s="61">
        <v>0</v>
      </c>
      <c r="GVP19" s="61">
        <v>100</v>
      </c>
      <c r="GVQ19" s="61">
        <v>0</v>
      </c>
      <c r="GVR19" s="61">
        <v>50</v>
      </c>
      <c r="GVS19" s="61">
        <v>0</v>
      </c>
      <c r="GVT19" s="61">
        <v>100</v>
      </c>
      <c r="GVU19" s="61">
        <v>0</v>
      </c>
      <c r="GVV19" s="61">
        <v>0</v>
      </c>
      <c r="GVW19" s="61">
        <v>0.1</v>
      </c>
      <c r="GVX19" s="61">
        <v>100</v>
      </c>
      <c r="GVY19" s="61">
        <v>100</v>
      </c>
      <c r="GVZ19" s="61">
        <v>100</v>
      </c>
      <c r="GWA19" s="61">
        <v>205</v>
      </c>
      <c r="GWB19" s="61">
        <v>0</v>
      </c>
      <c r="GWC19" s="61">
        <v>0</v>
      </c>
      <c r="GWD19" s="61">
        <v>1</v>
      </c>
      <c r="GWE19" s="61">
        <v>1</v>
      </c>
      <c r="GWF19" s="61">
        <v>1</v>
      </c>
      <c r="GWG19" s="61">
        <v>1</v>
      </c>
      <c r="GWH19" s="61">
        <v>1</v>
      </c>
      <c r="GWI19" s="61">
        <v>0</v>
      </c>
      <c r="GWJ19" s="61">
        <v>0</v>
      </c>
      <c r="GWK19" s="61">
        <v>30</v>
      </c>
      <c r="GWL19" s="61">
        <v>15</v>
      </c>
      <c r="GWM19" s="61">
        <v>25</v>
      </c>
      <c r="GWN19" s="61">
        <v>0</v>
      </c>
      <c r="GWO19" s="61">
        <v>100</v>
      </c>
      <c r="GWP19" s="61">
        <v>0</v>
      </c>
      <c r="GWQ19" s="61">
        <v>0</v>
      </c>
      <c r="GWR19" s="61">
        <v>0.1</v>
      </c>
      <c r="GWS19" s="61">
        <v>100</v>
      </c>
      <c r="GWT19" s="61">
        <v>100</v>
      </c>
      <c r="GWU19" s="61">
        <v>100</v>
      </c>
      <c r="GWV19" s="61">
        <v>205</v>
      </c>
      <c r="GWW19" s="61">
        <v>0</v>
      </c>
      <c r="GWX19" s="61">
        <v>1</v>
      </c>
      <c r="GWY19" s="61">
        <v>1</v>
      </c>
      <c r="GWZ19" s="61">
        <v>1</v>
      </c>
      <c r="GXA19" s="61">
        <v>1</v>
      </c>
      <c r="GXB19" s="61">
        <v>1</v>
      </c>
      <c r="GXC19" s="61">
        <v>1</v>
      </c>
      <c r="GXD19" s="61">
        <v>0</v>
      </c>
      <c r="GXE19" s="61">
        <v>0</v>
      </c>
      <c r="GXF19" s="61">
        <v>99</v>
      </c>
      <c r="GXG19" s="61">
        <v>85</v>
      </c>
      <c r="GXH19" s="61">
        <v>90</v>
      </c>
      <c r="GXI19" s="61">
        <v>0</v>
      </c>
      <c r="GXJ19" s="61">
        <v>100</v>
      </c>
      <c r="GXK19" s="61">
        <v>0</v>
      </c>
      <c r="GZB19" s="61">
        <v>0</v>
      </c>
      <c r="GZC19" s="61">
        <v>0.1</v>
      </c>
      <c r="GZD19" s="61">
        <v>100</v>
      </c>
      <c r="GZE19" s="61">
        <v>50</v>
      </c>
      <c r="GZF19" s="61">
        <v>0</v>
      </c>
      <c r="GZG19" s="61">
        <v>1</v>
      </c>
      <c r="GZH19" s="61">
        <v>2.5</v>
      </c>
      <c r="GZI19" s="61">
        <v>20</v>
      </c>
      <c r="GZJ19" s="61">
        <v>0</v>
      </c>
      <c r="GZK19" s="61">
        <v>1</v>
      </c>
      <c r="GZL19" s="61">
        <v>1</v>
      </c>
      <c r="GZM19" s="61">
        <v>1</v>
      </c>
      <c r="GZN19" s="61">
        <v>1</v>
      </c>
      <c r="GZO19" s="61">
        <v>0</v>
      </c>
      <c r="GZP19" s="61">
        <v>0</v>
      </c>
      <c r="GZQ19" s="61">
        <v>70</v>
      </c>
      <c r="GZR19" s="61">
        <v>60</v>
      </c>
      <c r="GZS19" s="61">
        <v>100</v>
      </c>
      <c r="GZT19" s="61">
        <v>100</v>
      </c>
      <c r="GZU19" s="61">
        <v>60</v>
      </c>
      <c r="GZV19" s="61">
        <v>0</v>
      </c>
      <c r="GZW19" s="61">
        <v>100</v>
      </c>
      <c r="GZX19" s="61">
        <v>0</v>
      </c>
      <c r="GZY19" s="61">
        <v>0</v>
      </c>
      <c r="GZZ19" s="61">
        <v>0.2</v>
      </c>
      <c r="HAA19" s="61">
        <v>100</v>
      </c>
      <c r="HAB19" s="61">
        <v>100</v>
      </c>
      <c r="HAC19" s="61">
        <v>100</v>
      </c>
      <c r="HAD19" s="61">
        <v>205</v>
      </c>
      <c r="HAE19" s="61">
        <v>0</v>
      </c>
      <c r="HAF19" s="61">
        <v>1</v>
      </c>
      <c r="HAG19" s="61">
        <v>1</v>
      </c>
      <c r="HAH19" s="61">
        <v>1</v>
      </c>
      <c r="HAI19" s="61">
        <v>1</v>
      </c>
      <c r="HAJ19" s="61">
        <v>1</v>
      </c>
      <c r="HAK19" s="61">
        <v>1</v>
      </c>
      <c r="HAL19" s="61">
        <v>0</v>
      </c>
      <c r="HAM19" s="61">
        <v>0</v>
      </c>
      <c r="HAN19" s="61">
        <v>40</v>
      </c>
      <c r="HAO19" s="61">
        <v>20</v>
      </c>
      <c r="HAP19" s="61">
        <v>28</v>
      </c>
      <c r="HAQ19" s="61">
        <v>0</v>
      </c>
      <c r="HAR19" s="61">
        <v>100</v>
      </c>
      <c r="HAS19" s="61">
        <v>0</v>
      </c>
      <c r="HAT19" s="61">
        <v>0</v>
      </c>
      <c r="HAU19" s="61">
        <v>0</v>
      </c>
      <c r="HAV19" s="61">
        <v>50</v>
      </c>
      <c r="HAW19" s="61">
        <v>50</v>
      </c>
      <c r="HAX19" s="61">
        <v>100</v>
      </c>
      <c r="HAY19" s="61">
        <v>205</v>
      </c>
      <c r="HAZ19" s="61">
        <v>0</v>
      </c>
      <c r="HBA19" s="61">
        <v>1</v>
      </c>
      <c r="HBB19" s="61">
        <v>1</v>
      </c>
      <c r="HBC19" s="61">
        <v>1</v>
      </c>
      <c r="HBD19" s="61">
        <v>1</v>
      </c>
      <c r="HBE19" s="61">
        <v>1</v>
      </c>
      <c r="HBF19" s="61">
        <v>1</v>
      </c>
      <c r="HBG19" s="61">
        <v>0</v>
      </c>
      <c r="HBH19" s="61">
        <v>0</v>
      </c>
      <c r="HBI19" s="61">
        <v>100</v>
      </c>
      <c r="HBJ19" s="61">
        <v>0</v>
      </c>
      <c r="HBK19" s="61">
        <v>50</v>
      </c>
      <c r="HBL19" s="61">
        <v>0</v>
      </c>
      <c r="HBM19" s="61">
        <v>100</v>
      </c>
      <c r="HBN19" s="61">
        <v>0</v>
      </c>
      <c r="HBO19" s="61">
        <v>0</v>
      </c>
      <c r="HBP19" s="61">
        <v>1000</v>
      </c>
      <c r="HBQ19" s="61">
        <v>-1000</v>
      </c>
      <c r="HBR19" s="61">
        <v>0</v>
      </c>
      <c r="HBS19" s="61">
        <v>0</v>
      </c>
      <c r="HBT19" s="61">
        <v>10</v>
      </c>
      <c r="HBU19" s="61">
        <v>150</v>
      </c>
      <c r="HBV19" s="61">
        <v>150</v>
      </c>
      <c r="HBW19" s="61">
        <v>100</v>
      </c>
      <c r="HBX19" s="61">
        <v>205</v>
      </c>
      <c r="HBY19" s="61">
        <v>0</v>
      </c>
      <c r="HBZ19" s="61">
        <v>48</v>
      </c>
      <c r="HCA19" s="61">
        <v>50</v>
      </c>
      <c r="HCB19" s="61">
        <v>0</v>
      </c>
      <c r="HCC19" s="61">
        <v>3000</v>
      </c>
      <c r="HCD19" s="61">
        <v>6000</v>
      </c>
      <c r="HCE19" s="61">
        <v>3000</v>
      </c>
      <c r="HCF19" s="61">
        <v>6000</v>
      </c>
      <c r="HCG19" s="61">
        <v>6</v>
      </c>
      <c r="HCH19" s="61">
        <v>6</v>
      </c>
      <c r="HCI19" s="61">
        <v>0</v>
      </c>
      <c r="HCJ19" s="61">
        <v>5000</v>
      </c>
      <c r="HCK19" s="61">
        <v>-5000</v>
      </c>
      <c r="HCL19" s="61">
        <v>0</v>
      </c>
      <c r="HCM19" s="61">
        <v>0</v>
      </c>
      <c r="HCN19" s="61">
        <v>1</v>
      </c>
      <c r="HCO19" s="61">
        <v>1</v>
      </c>
      <c r="HCP19" s="61">
        <v>1</v>
      </c>
      <c r="HCQ19" s="61">
        <v>1</v>
      </c>
      <c r="HCR19" s="61">
        <v>1</v>
      </c>
      <c r="HCS19" s="61">
        <v>0</v>
      </c>
      <c r="HCT19" s="61">
        <v>0</v>
      </c>
      <c r="HCU19" s="61">
        <v>3000</v>
      </c>
      <c r="HCV19" s="61">
        <v>-3000</v>
      </c>
      <c r="HCW19" s="61">
        <v>0</v>
      </c>
      <c r="HCX19" s="61">
        <v>50</v>
      </c>
      <c r="HCY19" s="61">
        <v>100</v>
      </c>
      <c r="HCZ19" s="61">
        <v>50</v>
      </c>
      <c r="HDA19" s="61">
        <v>0</v>
      </c>
      <c r="HDB19" s="61">
        <v>0.1</v>
      </c>
      <c r="HDC19" s="61">
        <v>100</v>
      </c>
      <c r="HDD19" s="61">
        <v>50</v>
      </c>
      <c r="HDE19" s="61">
        <v>0</v>
      </c>
      <c r="HDF19" s="61">
        <v>1</v>
      </c>
      <c r="HDG19" s="61">
        <v>2.5</v>
      </c>
      <c r="HDH19" s="61">
        <v>20</v>
      </c>
      <c r="HDI19" s="61">
        <v>0</v>
      </c>
      <c r="HDJ19" s="61">
        <v>1</v>
      </c>
      <c r="HDK19" s="61">
        <v>1</v>
      </c>
      <c r="HDL19" s="61">
        <v>1</v>
      </c>
      <c r="HDM19" s="61">
        <v>1</v>
      </c>
      <c r="HDN19" s="61">
        <v>0</v>
      </c>
      <c r="HDO19" s="61">
        <v>0</v>
      </c>
      <c r="HDP19" s="61">
        <v>60</v>
      </c>
      <c r="HDQ19" s="61">
        <v>60</v>
      </c>
      <c r="HDR19" s="61">
        <v>100</v>
      </c>
      <c r="HDS19" s="61">
        <v>100</v>
      </c>
      <c r="HDT19" s="61">
        <v>60</v>
      </c>
      <c r="HDU19" s="61">
        <v>0</v>
      </c>
      <c r="HDV19" s="61">
        <v>100</v>
      </c>
      <c r="HDW19" s="61">
        <v>0</v>
      </c>
      <c r="HDX19" s="61">
        <v>0</v>
      </c>
      <c r="HDY19" s="61">
        <v>0.1</v>
      </c>
      <c r="HDZ19" s="61">
        <v>100</v>
      </c>
      <c r="HEA19" s="61">
        <v>205</v>
      </c>
      <c r="HEB19" s="61">
        <v>0</v>
      </c>
      <c r="HEC19" s="61">
        <v>0</v>
      </c>
      <c r="HED19" s="61">
        <v>1</v>
      </c>
      <c r="HEE19" s="61">
        <v>20</v>
      </c>
      <c r="HEF19" s="61">
        <v>0</v>
      </c>
      <c r="HEG19" s="61">
        <v>1</v>
      </c>
      <c r="HEH19" s="61">
        <v>1</v>
      </c>
      <c r="HEI19" s="61">
        <v>1</v>
      </c>
      <c r="HEJ19" s="61">
        <v>1</v>
      </c>
      <c r="HEK19" s="61">
        <v>0</v>
      </c>
      <c r="HEL19" s="61">
        <v>0</v>
      </c>
      <c r="HEM19" s="61">
        <v>120</v>
      </c>
      <c r="HEN19" s="61">
        <v>0</v>
      </c>
      <c r="HEO19" s="61">
        <v>100</v>
      </c>
      <c r="HEP19" s="61">
        <v>100</v>
      </c>
      <c r="HEQ19" s="61">
        <v>0</v>
      </c>
      <c r="HER19" s="61">
        <v>0</v>
      </c>
      <c r="HES19" s="61">
        <v>100</v>
      </c>
      <c r="HET19" s="61">
        <v>0</v>
      </c>
      <c r="HEU19" s="61">
        <v>0</v>
      </c>
      <c r="HEV19" s="61">
        <v>0.1</v>
      </c>
      <c r="HEW19" s="61">
        <v>100</v>
      </c>
      <c r="HEX19" s="61">
        <v>205</v>
      </c>
      <c r="HEY19" s="61">
        <v>0</v>
      </c>
      <c r="HEZ19" s="61">
        <v>0</v>
      </c>
      <c r="HFA19" s="61">
        <v>1</v>
      </c>
      <c r="HFB19" s="61">
        <v>20</v>
      </c>
      <c r="HFC19" s="61">
        <v>0</v>
      </c>
      <c r="HFD19" s="61">
        <v>1</v>
      </c>
      <c r="HFE19" s="61">
        <v>1</v>
      </c>
      <c r="HFF19" s="61">
        <v>1</v>
      </c>
      <c r="HFG19" s="61">
        <v>1</v>
      </c>
      <c r="HFH19" s="61">
        <v>0</v>
      </c>
      <c r="HFI19" s="61">
        <v>0</v>
      </c>
      <c r="HFJ19" s="61">
        <v>120</v>
      </c>
      <c r="HFK19" s="61">
        <v>0</v>
      </c>
      <c r="HFL19" s="61">
        <v>100</v>
      </c>
      <c r="HFM19" s="61">
        <v>100</v>
      </c>
      <c r="HFN19" s="61">
        <v>0</v>
      </c>
      <c r="HFO19" s="61">
        <v>0</v>
      </c>
      <c r="HFP19" s="61">
        <v>100</v>
      </c>
      <c r="HFQ19" s="61">
        <v>0</v>
      </c>
      <c r="HFR19" s="61">
        <v>0</v>
      </c>
      <c r="HFS19" s="61">
        <v>0.1</v>
      </c>
      <c r="HFT19" s="61">
        <v>100</v>
      </c>
      <c r="HFU19" s="61">
        <v>205</v>
      </c>
      <c r="HFV19" s="61">
        <v>0</v>
      </c>
      <c r="HFW19" s="61">
        <v>0</v>
      </c>
      <c r="HFX19" s="61">
        <v>1</v>
      </c>
      <c r="HFY19" s="61">
        <v>20</v>
      </c>
      <c r="HFZ19" s="61">
        <v>0</v>
      </c>
      <c r="HGA19" s="61">
        <v>1</v>
      </c>
      <c r="HGB19" s="61">
        <v>1</v>
      </c>
      <c r="HGC19" s="61">
        <v>1</v>
      </c>
      <c r="HGD19" s="61">
        <v>1</v>
      </c>
      <c r="HGE19" s="61">
        <v>0</v>
      </c>
      <c r="HGF19" s="61">
        <v>0</v>
      </c>
      <c r="HGG19" s="61">
        <v>120</v>
      </c>
      <c r="HGH19" s="61">
        <v>0</v>
      </c>
      <c r="HGI19" s="61">
        <v>100</v>
      </c>
      <c r="HGJ19" s="61">
        <v>100</v>
      </c>
      <c r="HGK19" s="61">
        <v>0</v>
      </c>
      <c r="HGL19" s="61">
        <v>0</v>
      </c>
      <c r="HGM19" s="61">
        <v>100</v>
      </c>
      <c r="HGN19" s="61">
        <v>0</v>
      </c>
      <c r="HGO19" s="61">
        <v>0</v>
      </c>
      <c r="HGP19" s="61">
        <v>0.1</v>
      </c>
      <c r="HGQ19" s="61">
        <v>100</v>
      </c>
      <c r="HGR19" s="61">
        <v>205</v>
      </c>
      <c r="HGS19" s="61">
        <v>0</v>
      </c>
      <c r="HGT19" s="61">
        <v>0</v>
      </c>
      <c r="HGU19" s="61">
        <v>1</v>
      </c>
      <c r="HGV19" s="61">
        <v>20</v>
      </c>
      <c r="HGW19" s="61">
        <v>0</v>
      </c>
      <c r="HGX19" s="61">
        <v>1</v>
      </c>
      <c r="HGY19" s="61">
        <v>1</v>
      </c>
      <c r="HGZ19" s="61">
        <v>1</v>
      </c>
      <c r="HHA19" s="61">
        <v>1</v>
      </c>
      <c r="HHB19" s="61">
        <v>0</v>
      </c>
      <c r="HHC19" s="61">
        <v>0</v>
      </c>
      <c r="HHD19" s="61">
        <v>120</v>
      </c>
      <c r="HHE19" s="61">
        <v>0</v>
      </c>
      <c r="HHF19" s="61">
        <v>100</v>
      </c>
      <c r="HHG19" s="61">
        <v>100</v>
      </c>
      <c r="HHH19" s="61">
        <v>0</v>
      </c>
      <c r="HHI19" s="61">
        <v>0</v>
      </c>
      <c r="HHJ19" s="61">
        <v>100</v>
      </c>
      <c r="HHK19" s="61">
        <v>0</v>
      </c>
      <c r="HHL19" s="61">
        <v>0</v>
      </c>
      <c r="HHM19" s="61">
        <v>0.1</v>
      </c>
      <c r="HHN19" s="61">
        <v>100</v>
      </c>
      <c r="HHO19" s="61">
        <v>205</v>
      </c>
      <c r="HHP19" s="61">
        <v>0</v>
      </c>
      <c r="HHQ19" s="61">
        <v>0</v>
      </c>
      <c r="HHR19" s="61">
        <v>1</v>
      </c>
      <c r="HHS19" s="61">
        <v>20</v>
      </c>
      <c r="HHT19" s="61">
        <v>0</v>
      </c>
      <c r="HHU19" s="61">
        <v>1</v>
      </c>
      <c r="HHV19" s="61">
        <v>1</v>
      </c>
      <c r="HHW19" s="61">
        <v>1</v>
      </c>
      <c r="HHX19" s="61">
        <v>1</v>
      </c>
      <c r="HHY19" s="61">
        <v>0</v>
      </c>
      <c r="HHZ19" s="61">
        <v>0</v>
      </c>
      <c r="HIA19" s="61">
        <v>120</v>
      </c>
      <c r="HIB19" s="61">
        <v>0</v>
      </c>
      <c r="HIC19" s="61">
        <v>100</v>
      </c>
      <c r="HID19" s="61">
        <v>100</v>
      </c>
      <c r="HIE19" s="61">
        <v>0</v>
      </c>
      <c r="HIF19" s="61">
        <v>0</v>
      </c>
      <c r="HIG19" s="61">
        <v>100</v>
      </c>
      <c r="HIH19" s="61">
        <v>0</v>
      </c>
      <c r="HII19" s="61">
        <v>0</v>
      </c>
      <c r="HIJ19" s="61">
        <v>0</v>
      </c>
      <c r="HIK19" s="61">
        <v>0</v>
      </c>
      <c r="HIL19" s="61">
        <v>0</v>
      </c>
      <c r="HIM19" s="61">
        <v>0</v>
      </c>
      <c r="HIN19" s="61">
        <v>1</v>
      </c>
      <c r="HIO19" s="61">
        <v>1</v>
      </c>
      <c r="HIP19" s="61">
        <v>0</v>
      </c>
      <c r="HIQ19" s="61">
        <v>0</v>
      </c>
      <c r="HIR19" s="61">
        <v>0</v>
      </c>
      <c r="HIS19" s="61">
        <v>0</v>
      </c>
      <c r="HIT19" s="61">
        <v>0</v>
      </c>
      <c r="HIU19" s="61">
        <v>0</v>
      </c>
      <c r="HIV19" s="61">
        <v>0</v>
      </c>
      <c r="HIW19" s="61">
        <v>0</v>
      </c>
      <c r="HIX19" s="61">
        <v>0</v>
      </c>
      <c r="HIY19" s="61">
        <v>0</v>
      </c>
      <c r="HIZ19" s="61">
        <v>0</v>
      </c>
      <c r="HJA19" s="61">
        <v>0</v>
      </c>
      <c r="HJB19" s="61">
        <v>0</v>
      </c>
      <c r="HJC19" s="61">
        <v>0</v>
      </c>
      <c r="HJD19" s="61">
        <v>0</v>
      </c>
      <c r="HJG19" s="61">
        <v>1</v>
      </c>
      <c r="HJH19" s="61">
        <v>0</v>
      </c>
      <c r="HJM19" s="61">
        <v>12</v>
      </c>
      <c r="HJN19" s="61">
        <v>2</v>
      </c>
      <c r="HJO19" s="61">
        <v>5</v>
      </c>
      <c r="HJY19" s="61">
        <v>235</v>
      </c>
      <c r="HJZ19" s="61">
        <v>235</v>
      </c>
      <c r="HKA19" s="61">
        <v>40</v>
      </c>
      <c r="HKB19" s="61">
        <v>25</v>
      </c>
      <c r="HKC19" s="61">
        <v>232</v>
      </c>
      <c r="HKD19" s="61">
        <v>1</v>
      </c>
      <c r="HKE19" s="61">
        <v>100</v>
      </c>
      <c r="HKG19" s="61">
        <v>70</v>
      </c>
      <c r="HKH19" s="61">
        <v>327</v>
      </c>
      <c r="HKI19" s="61">
        <v>327</v>
      </c>
      <c r="HKJ19" s="61">
        <v>1</v>
      </c>
      <c r="HKK19" s="61">
        <v>10</v>
      </c>
      <c r="HKN19" s="61">
        <v>0</v>
      </c>
      <c r="HKO19" s="61">
        <v>0</v>
      </c>
      <c r="HKP19" s="61">
        <v>0</v>
      </c>
      <c r="HKU19" s="61">
        <v>3</v>
      </c>
      <c r="HKV19" s="61">
        <v>0.1</v>
      </c>
      <c r="HKW19" s="61">
        <v>10</v>
      </c>
      <c r="HKX19" s="61">
        <v>0.5</v>
      </c>
      <c r="HKY19" s="61">
        <v>80</v>
      </c>
      <c r="HKZ19" s="61">
        <v>0</v>
      </c>
      <c r="HLG19" s="61">
        <v>1.421E-2</v>
      </c>
      <c r="HLH19" s="61">
        <v>0.29619000000000001</v>
      </c>
      <c r="HLI19" s="61">
        <v>0.88856999999999997</v>
      </c>
      <c r="HLJ19" s="61">
        <v>100</v>
      </c>
      <c r="HLK19" s="61">
        <v>0</v>
      </c>
      <c r="HLL19" s="61">
        <v>0</v>
      </c>
      <c r="HLM19" s="61">
        <v>0.44428000000000001</v>
      </c>
      <c r="HLN19" s="61">
        <v>0.23694999999999999</v>
      </c>
      <c r="HLO19" s="61">
        <v>100</v>
      </c>
      <c r="HLP19" s="61">
        <v>2</v>
      </c>
      <c r="HLQ19" s="61">
        <v>0</v>
      </c>
      <c r="HLR19" s="61">
        <v>20</v>
      </c>
      <c r="HLS19" s="61">
        <v>5000</v>
      </c>
      <c r="HLT19" s="61">
        <v>5000</v>
      </c>
      <c r="HLU19" s="61">
        <v>60</v>
      </c>
      <c r="HLV19" s="61">
        <v>75</v>
      </c>
      <c r="HLW19" s="61">
        <v>90</v>
      </c>
      <c r="HLX19" s="61">
        <v>100</v>
      </c>
      <c r="HLZ19" s="61">
        <v>4</v>
      </c>
      <c r="HMA19" s="61">
        <v>20</v>
      </c>
      <c r="HMB19" s="61">
        <v>2250</v>
      </c>
      <c r="HMC19" s="61">
        <v>4500</v>
      </c>
      <c r="HMD19" s="61">
        <v>2.5</v>
      </c>
      <c r="HME19" s="61">
        <v>2</v>
      </c>
      <c r="HMF19" s="61">
        <v>37</v>
      </c>
      <c r="HMG19" s="61">
        <v>45</v>
      </c>
      <c r="HMI19" s="61">
        <v>-2</v>
      </c>
      <c r="HMJ19" s="61">
        <v>-2</v>
      </c>
      <c r="HMK19" s="61">
        <v>-2</v>
      </c>
      <c r="HML19" s="61">
        <v>-2</v>
      </c>
      <c r="HMN19" s="61">
        <v>50</v>
      </c>
      <c r="HMO19" s="61">
        <v>0.1</v>
      </c>
      <c r="HMT19" s="61">
        <v>20</v>
      </c>
      <c r="HMU19" s="61">
        <v>300</v>
      </c>
      <c r="HMX19" s="61">
        <v>50</v>
      </c>
      <c r="HMY19" s="61">
        <v>0.3</v>
      </c>
      <c r="HMZ19" s="61">
        <v>-145</v>
      </c>
      <c r="HNA19" s="61">
        <v>10</v>
      </c>
      <c r="HNB19" s="61">
        <v>10</v>
      </c>
      <c r="HNC19" s="61">
        <v>0.5</v>
      </c>
      <c r="HND19" s="61">
        <v>105</v>
      </c>
      <c r="HNE19" s="61">
        <v>0.5</v>
      </c>
      <c r="HNF19" s="61">
        <v>0.5</v>
      </c>
      <c r="HNG19" s="61">
        <v>0</v>
      </c>
      <c r="HNH19" s="61">
        <v>2</v>
      </c>
      <c r="HNI19" s="61">
        <v>4500</v>
      </c>
      <c r="HNJ19" s="61">
        <v>4500</v>
      </c>
      <c r="HNK19" s="61">
        <v>4500</v>
      </c>
      <c r="HNL19" s="61">
        <v>4500</v>
      </c>
      <c r="HNM19" s="61">
        <v>70</v>
      </c>
      <c r="HNN19" s="61">
        <v>0.72</v>
      </c>
      <c r="HNO19" s="61">
        <v>0.72</v>
      </c>
      <c r="HNP19" s="61">
        <v>0.72</v>
      </c>
      <c r="HNQ19" s="61">
        <v>0.72</v>
      </c>
      <c r="HNR19" s="61">
        <v>0.72</v>
      </c>
      <c r="HNS19" s="61">
        <v>0.72</v>
      </c>
      <c r="HNT19" s="61">
        <v>0.72</v>
      </c>
      <c r="HNU19" s="61">
        <v>0.72</v>
      </c>
      <c r="HNW19" s="61">
        <v>10</v>
      </c>
      <c r="HNX19" s="61">
        <v>4</v>
      </c>
      <c r="HNY19" s="61">
        <v>92</v>
      </c>
      <c r="HNZ19" s="61">
        <v>1</v>
      </c>
      <c r="HOA19" s="61">
        <v>1</v>
      </c>
      <c r="HOB19" s="61">
        <v>100.4</v>
      </c>
      <c r="HOC19" s="61">
        <v>103.4</v>
      </c>
      <c r="HOD19" s="61">
        <v>98</v>
      </c>
      <c r="HOE19" s="61">
        <v>91</v>
      </c>
      <c r="HOF19" s="61">
        <v>103.4</v>
      </c>
      <c r="HOG19" s="61">
        <v>40</v>
      </c>
      <c r="HOH19" s="61">
        <v>65</v>
      </c>
      <c r="HOI19" s="61">
        <v>85</v>
      </c>
      <c r="HOJ19" s="61">
        <v>80</v>
      </c>
      <c r="HOL19" s="61">
        <v>110</v>
      </c>
      <c r="HOM19" s="61">
        <v>125</v>
      </c>
      <c r="HON19" s="61">
        <v>90</v>
      </c>
      <c r="HOO19" s="61">
        <v>70</v>
      </c>
      <c r="HOP19" s="61">
        <v>140</v>
      </c>
      <c r="HOQ19" s="61">
        <v>1</v>
      </c>
      <c r="HOR19" s="61">
        <v>80</v>
      </c>
      <c r="HOS19" s="61">
        <v>4</v>
      </c>
      <c r="HOT19" s="61">
        <v>80</v>
      </c>
      <c r="HOU19" s="61">
        <v>1</v>
      </c>
      <c r="HOV19" s="61">
        <v>20</v>
      </c>
      <c r="HOW19" s="61">
        <v>5.55</v>
      </c>
      <c r="HOX19" s="61">
        <v>1</v>
      </c>
      <c r="HOY19" s="61">
        <v>4</v>
      </c>
      <c r="HOZ19" s="61">
        <v>90</v>
      </c>
      <c r="HPC19" s="61">
        <v>10</v>
      </c>
      <c r="HPD19" s="61">
        <v>4</v>
      </c>
      <c r="HPE19" s="61">
        <v>4</v>
      </c>
      <c r="HPF19" s="61">
        <v>4</v>
      </c>
      <c r="HPG19" s="61">
        <v>4</v>
      </c>
      <c r="HPH19" s="61">
        <v>56</v>
      </c>
      <c r="HPI19" s="61">
        <v>56</v>
      </c>
      <c r="HPJ19" s="61">
        <v>56</v>
      </c>
      <c r="HPK19" s="61">
        <v>56</v>
      </c>
      <c r="HPL19" s="61">
        <v>1</v>
      </c>
      <c r="HPM19" s="61">
        <v>0</v>
      </c>
      <c r="HPN19" s="61">
        <v>1</v>
      </c>
      <c r="HPO19" s="61">
        <v>1</v>
      </c>
      <c r="HPP19" s="61">
        <v>1</v>
      </c>
      <c r="HPQ19" s="61">
        <v>1</v>
      </c>
      <c r="HPR19" s="61">
        <v>1</v>
      </c>
      <c r="HPS19" s="61">
        <v>1</v>
      </c>
      <c r="HPT19" s="61">
        <v>1</v>
      </c>
      <c r="HPU19" s="61">
        <v>1</v>
      </c>
      <c r="HPV19" s="61">
        <v>1</v>
      </c>
      <c r="HPW19" s="61">
        <v>1</v>
      </c>
      <c r="HPX19" s="61">
        <v>1</v>
      </c>
      <c r="HPY19" s="61">
        <v>1</v>
      </c>
      <c r="HPZ19" s="61">
        <v>1</v>
      </c>
      <c r="HQA19" s="61">
        <v>1</v>
      </c>
      <c r="HQB19" s="61">
        <v>0</v>
      </c>
      <c r="HQC19" s="61">
        <v>0</v>
      </c>
      <c r="HQD19" s="61">
        <v>0</v>
      </c>
      <c r="HQE19" s="61">
        <v>0</v>
      </c>
      <c r="HQF19" s="61">
        <v>0</v>
      </c>
      <c r="HQG19" s="61">
        <v>0</v>
      </c>
      <c r="HQH19" s="61">
        <v>1</v>
      </c>
      <c r="HQI19" s="61">
        <v>0</v>
      </c>
      <c r="HQJ19" s="61">
        <v>0</v>
      </c>
      <c r="HQK19" s="61">
        <v>0</v>
      </c>
      <c r="HQL19" s="61">
        <v>0</v>
      </c>
      <c r="HQM19" s="61">
        <v>0</v>
      </c>
      <c r="HQN19" s="61">
        <v>0</v>
      </c>
      <c r="HQO19" s="61">
        <v>0</v>
      </c>
      <c r="HQP19" s="61">
        <v>0</v>
      </c>
      <c r="HQQ19" s="61">
        <v>0</v>
      </c>
      <c r="HQR19" s="61">
        <v>0</v>
      </c>
      <c r="HQS19" s="61">
        <v>0</v>
      </c>
      <c r="HQT19" s="61">
        <v>120</v>
      </c>
      <c r="HQU19" s="61">
        <v>0</v>
      </c>
      <c r="HQV19" s="61">
        <v>0</v>
      </c>
      <c r="HQW19" s="61">
        <v>0</v>
      </c>
      <c r="HQX19" s="61">
        <v>0</v>
      </c>
      <c r="HQY19" s="61">
        <v>0</v>
      </c>
      <c r="HQZ19" s="61">
        <v>0</v>
      </c>
      <c r="HRA19" s="61">
        <v>0</v>
      </c>
      <c r="HRB19" s="61">
        <v>0</v>
      </c>
      <c r="HRC19" s="61">
        <v>0</v>
      </c>
      <c r="HRD19" s="61">
        <v>0</v>
      </c>
      <c r="HRE19" s="61">
        <v>0</v>
      </c>
      <c r="HRF19" s="61">
        <v>0</v>
      </c>
      <c r="HRG19" s="61">
        <v>0</v>
      </c>
      <c r="HRH19" s="61">
        <v>200</v>
      </c>
      <c r="HRI19" s="61">
        <v>200</v>
      </c>
      <c r="HRJ19" s="61">
        <v>130</v>
      </c>
      <c r="HRK19" s="61">
        <v>400</v>
      </c>
      <c r="HRL19" s="61">
        <v>400</v>
      </c>
      <c r="HRM19" s="61">
        <v>5000</v>
      </c>
      <c r="HRN19" s="61">
        <v>2500</v>
      </c>
      <c r="HRO19" s="61">
        <v>16</v>
      </c>
      <c r="HRP19" s="61">
        <v>200</v>
      </c>
      <c r="HRQ19" s="61">
        <v>200</v>
      </c>
      <c r="HRR19" s="61">
        <v>200</v>
      </c>
      <c r="HRS19" s="61">
        <v>200</v>
      </c>
      <c r="HRT19" s="61">
        <v>200</v>
      </c>
      <c r="HRU19" s="61">
        <v>200</v>
      </c>
      <c r="HRV19" s="61">
        <v>200</v>
      </c>
      <c r="HRW19" s="61">
        <v>200</v>
      </c>
      <c r="HRX19" s="61">
        <v>0</v>
      </c>
      <c r="HRY19" s="61">
        <v>0</v>
      </c>
      <c r="HRZ19" s="61">
        <v>0</v>
      </c>
      <c r="HSA19" s="61">
        <v>0</v>
      </c>
      <c r="HSB19" s="61">
        <v>0</v>
      </c>
      <c r="HSC19" s="61">
        <v>0</v>
      </c>
      <c r="HSD19" s="61">
        <v>0</v>
      </c>
      <c r="HSE19" s="61">
        <v>0</v>
      </c>
      <c r="HSF19" s="61">
        <v>0</v>
      </c>
      <c r="HSG19" s="61">
        <v>0</v>
      </c>
      <c r="HSH19" s="61">
        <v>0</v>
      </c>
      <c r="HSI19" s="61">
        <v>0</v>
      </c>
      <c r="HSJ19" s="61">
        <v>0</v>
      </c>
      <c r="HSK19" s="61">
        <v>0</v>
      </c>
      <c r="HSL19" s="61">
        <v>0</v>
      </c>
      <c r="HSM19" s="61">
        <v>0</v>
      </c>
      <c r="HSN19" s="61">
        <v>0</v>
      </c>
      <c r="HSO19" s="61">
        <v>0</v>
      </c>
      <c r="HSP19" s="61">
        <v>0</v>
      </c>
      <c r="HSQ19" s="61">
        <v>0</v>
      </c>
      <c r="HSR19" s="61">
        <v>0</v>
      </c>
      <c r="HSS19" s="61">
        <v>0</v>
      </c>
      <c r="HST19" s="61">
        <v>0</v>
      </c>
      <c r="HSU19" s="61">
        <v>0</v>
      </c>
      <c r="HSV19" s="61">
        <v>0</v>
      </c>
      <c r="HSW19" s="61">
        <v>0</v>
      </c>
      <c r="HSX19" s="61">
        <v>0</v>
      </c>
      <c r="HSY19" s="61">
        <v>0</v>
      </c>
      <c r="HSZ19" s="61">
        <v>0</v>
      </c>
      <c r="HTA19" s="61">
        <v>0</v>
      </c>
      <c r="HWN19" s="61">
        <v>0</v>
      </c>
      <c r="HWO19" s="61">
        <v>0</v>
      </c>
      <c r="HWP19" s="61">
        <v>0</v>
      </c>
      <c r="HWQ19" s="61">
        <v>0</v>
      </c>
      <c r="HWR19" s="61">
        <v>0</v>
      </c>
      <c r="HWS19" s="61">
        <v>0</v>
      </c>
      <c r="HWT19" s="61">
        <v>0</v>
      </c>
      <c r="HWU19" s="61">
        <v>0</v>
      </c>
      <c r="HWV19" s="61">
        <v>0</v>
      </c>
      <c r="HWW19" s="61">
        <v>0</v>
      </c>
      <c r="HYB19" s="61">
        <v>1</v>
      </c>
      <c r="HYC19" s="61">
        <v>10</v>
      </c>
      <c r="HYD19" s="61">
        <v>10</v>
      </c>
      <c r="HYE19" s="61">
        <v>33</v>
      </c>
      <c r="HYF19" s="61">
        <v>1</v>
      </c>
      <c r="HYG19" s="61">
        <v>20</v>
      </c>
      <c r="HYH19" s="61">
        <v>20</v>
      </c>
      <c r="HYI19" s="61">
        <v>20</v>
      </c>
      <c r="HYJ19" s="61">
        <v>10</v>
      </c>
      <c r="HYK19" s="61">
        <v>10</v>
      </c>
      <c r="HYL19" s="61">
        <v>0</v>
      </c>
      <c r="HYM19" s="61">
        <v>0</v>
      </c>
      <c r="HYN19" s="61">
        <v>0</v>
      </c>
      <c r="HYO19" s="61">
        <v>0</v>
      </c>
      <c r="HYP19" s="61">
        <v>100</v>
      </c>
      <c r="HYQ19" s="61">
        <v>200</v>
      </c>
      <c r="HYR19" s="61">
        <v>50</v>
      </c>
      <c r="HYS19" s="61">
        <v>100</v>
      </c>
      <c r="HYT19" s="61">
        <v>90</v>
      </c>
      <c r="HYU19" s="61">
        <v>0</v>
      </c>
      <c r="HYV19" s="61">
        <v>80</v>
      </c>
      <c r="HYW19" s="61">
        <v>90</v>
      </c>
      <c r="HYX19" s="61">
        <v>91</v>
      </c>
      <c r="HYY19" s="61">
        <v>2</v>
      </c>
      <c r="HYZ19" s="61">
        <v>0</v>
      </c>
      <c r="HZA19" s="61">
        <v>0</v>
      </c>
      <c r="HZB19" s="61">
        <v>0</v>
      </c>
      <c r="HZC19" s="61">
        <v>0</v>
      </c>
      <c r="HZD19" s="61">
        <v>0</v>
      </c>
      <c r="HZE19" s="61">
        <v>0</v>
      </c>
      <c r="ICR19" s="61">
        <v>1</v>
      </c>
      <c r="ICS19" s="61">
        <v>1</v>
      </c>
      <c r="ICV19" s="61">
        <v>1</v>
      </c>
      <c r="ICX19" s="61">
        <v>0</v>
      </c>
      <c r="ICY19" s="61">
        <v>0</v>
      </c>
      <c r="IDA19" s="61">
        <v>48.4</v>
      </c>
      <c r="IDC19" s="61">
        <v>0</v>
      </c>
      <c r="IDE19" s="61">
        <v>0</v>
      </c>
      <c r="IDF19" s="61">
        <v>0</v>
      </c>
      <c r="IDG19" s="61">
        <v>0</v>
      </c>
      <c r="IDH19" s="61">
        <v>0</v>
      </c>
      <c r="IDI19" s="61">
        <v>0</v>
      </c>
      <c r="IDJ19" s="61">
        <v>0.3</v>
      </c>
      <c r="IDK19" s="61">
        <v>0.8</v>
      </c>
      <c r="IDL19" s="61">
        <v>50</v>
      </c>
      <c r="IDM19" s="61">
        <v>10</v>
      </c>
      <c r="IDN19" s="61">
        <v>1</v>
      </c>
      <c r="IDO19" s="61">
        <v>1</v>
      </c>
      <c r="IDP19" s="61">
        <v>9.5</v>
      </c>
      <c r="IDQ19" s="61">
        <v>10</v>
      </c>
      <c r="IDR19" s="61">
        <v>1</v>
      </c>
      <c r="IDS19" s="61">
        <v>10</v>
      </c>
      <c r="IDT19" s="61">
        <v>9</v>
      </c>
      <c r="IDU19" s="61">
        <v>0</v>
      </c>
      <c r="IDV19" s="61">
        <v>0</v>
      </c>
      <c r="IDW19" s="61">
        <v>0</v>
      </c>
      <c r="IDX19" s="61">
        <v>0</v>
      </c>
      <c r="IDY19" s="61">
        <v>0</v>
      </c>
      <c r="IDZ19" s="61">
        <v>30</v>
      </c>
      <c r="IEA19" s="61">
        <v>80</v>
      </c>
      <c r="IEB19" s="61">
        <v>50</v>
      </c>
      <c r="IEC19" s="61">
        <v>27</v>
      </c>
      <c r="IED19" s="61">
        <v>0.5</v>
      </c>
      <c r="IEE19" s="61">
        <v>0.5</v>
      </c>
      <c r="IEF19" s="61">
        <v>27</v>
      </c>
      <c r="IEG19" s="61">
        <v>100</v>
      </c>
      <c r="IEH19" s="61">
        <v>0</v>
      </c>
      <c r="IEI19" s="61">
        <v>30</v>
      </c>
      <c r="IEJ19" s="61">
        <v>27</v>
      </c>
      <c r="IEK19" s="61">
        <v>0</v>
      </c>
      <c r="IEL19" s="61">
        <v>0</v>
      </c>
      <c r="IEM19" s="61">
        <v>0</v>
      </c>
      <c r="IEN19" s="61">
        <v>0</v>
      </c>
      <c r="IEO19" s="61">
        <v>1650</v>
      </c>
      <c r="IEP19" s="61">
        <v>10</v>
      </c>
      <c r="IEQ19" s="61">
        <v>200</v>
      </c>
      <c r="IER19" s="61">
        <v>400</v>
      </c>
      <c r="IES19" s="61">
        <v>2800</v>
      </c>
      <c r="IET19" s="61">
        <v>5</v>
      </c>
      <c r="IEU19" s="61">
        <v>10000</v>
      </c>
      <c r="IEV19" s="61">
        <v>0</v>
      </c>
      <c r="IEW19" s="61">
        <v>3850</v>
      </c>
      <c r="IEX19" s="61">
        <v>0</v>
      </c>
      <c r="IEY19" s="61">
        <v>5</v>
      </c>
      <c r="IEZ19" s="61">
        <v>5</v>
      </c>
      <c r="IFA19" s="61">
        <v>50</v>
      </c>
      <c r="IFB19" s="61">
        <v>10</v>
      </c>
      <c r="IFC19" s="61">
        <v>100</v>
      </c>
      <c r="IFD19" s="61">
        <v>0</v>
      </c>
      <c r="IFE19" s="61">
        <v>1</v>
      </c>
      <c r="IFF19" s="61">
        <v>1200</v>
      </c>
      <c r="IFG19" s="61">
        <v>0</v>
      </c>
      <c r="IFJ19" s="61">
        <v>0</v>
      </c>
      <c r="IFL19" s="61">
        <v>1</v>
      </c>
      <c r="IFM19" s="61">
        <v>90</v>
      </c>
      <c r="IFN19" s="61">
        <v>3</v>
      </c>
      <c r="IFO19" s="61">
        <v>35</v>
      </c>
      <c r="IFR19" s="61">
        <v>200</v>
      </c>
      <c r="IFS19" s="61">
        <v>0</v>
      </c>
      <c r="IFX19" s="61">
        <v>0</v>
      </c>
      <c r="IFY19" s="61">
        <v>0</v>
      </c>
      <c r="IFZ19" s="61">
        <v>100</v>
      </c>
      <c r="IGA19" s="61">
        <v>3</v>
      </c>
      <c r="IGB19" s="61">
        <v>500</v>
      </c>
      <c r="IGC19" s="61">
        <v>15</v>
      </c>
      <c r="IGD19" s="61">
        <v>60</v>
      </c>
      <c r="IGE19" s="61">
        <v>60</v>
      </c>
      <c r="IGF19" s="61">
        <v>3</v>
      </c>
      <c r="IGG19" s="61">
        <v>30</v>
      </c>
      <c r="IGJ19" s="61">
        <v>0</v>
      </c>
      <c r="IGL19" s="61">
        <v>0</v>
      </c>
      <c r="IGM19" s="61">
        <v>0</v>
      </c>
      <c r="IGN19" s="61">
        <v>0.5</v>
      </c>
      <c r="IGO19" s="61">
        <v>6</v>
      </c>
      <c r="IGP19" s="61">
        <v>25</v>
      </c>
      <c r="IGQ19" s="61">
        <v>0</v>
      </c>
      <c r="IGR19" s="61">
        <v>0</v>
      </c>
      <c r="IGS19" s="61">
        <v>0</v>
      </c>
      <c r="IGT19" s="61">
        <v>-150</v>
      </c>
      <c r="IGU19" s="61">
        <v>5</v>
      </c>
      <c r="IGV19" s="61">
        <v>5</v>
      </c>
      <c r="IGW19" s="61">
        <v>-150</v>
      </c>
      <c r="IGX19" s="61">
        <v>-10</v>
      </c>
      <c r="IGY19" s="61">
        <v>-150</v>
      </c>
      <c r="IGZ19" s="61">
        <v>0</v>
      </c>
      <c r="IHA19" s="61">
        <v>-100</v>
      </c>
      <c r="IHB19" s="61">
        <v>0</v>
      </c>
      <c r="IHC19" s="61">
        <v>0</v>
      </c>
      <c r="IHD19" s="61">
        <v>800</v>
      </c>
      <c r="IHF19" s="61">
        <v>0.16406000000000001</v>
      </c>
      <c r="IHG19" s="61">
        <v>2.19726</v>
      </c>
      <c r="IHH19" s="61">
        <v>4.3945299999999996</v>
      </c>
      <c r="IHI19" s="61">
        <v>95</v>
      </c>
      <c r="IHJ19" s="61">
        <v>2</v>
      </c>
      <c r="IHK19" s="61">
        <v>0</v>
      </c>
      <c r="IHL19" s="61">
        <v>20</v>
      </c>
      <c r="IHM19" s="61">
        <v>0</v>
      </c>
      <c r="IHN19" s="61">
        <v>1500</v>
      </c>
      <c r="IHQ19" s="61">
        <v>0</v>
      </c>
      <c r="IHR19" s="61">
        <v>0</v>
      </c>
      <c r="IHS19" s="61">
        <v>1740</v>
      </c>
      <c r="IHT19" s="61">
        <v>10</v>
      </c>
      <c r="IHU19" s="61">
        <v>800</v>
      </c>
      <c r="IHV19" s="61">
        <v>10</v>
      </c>
      <c r="IIA19" s="61">
        <v>100</v>
      </c>
      <c r="IIB19" s="61">
        <v>2</v>
      </c>
      <c r="IIC19" s="61">
        <v>1500</v>
      </c>
      <c r="IID19" s="61">
        <v>6.7</v>
      </c>
      <c r="IIE19" s="61">
        <v>0</v>
      </c>
      <c r="IIF19" s="61">
        <v>95</v>
      </c>
      <c r="IIG19" s="61">
        <v>85</v>
      </c>
      <c r="IIH19" s="61">
        <v>85</v>
      </c>
      <c r="III19" s="61">
        <v>95</v>
      </c>
      <c r="IIJ19" s="61">
        <v>95</v>
      </c>
      <c r="IIK19" s="61">
        <v>9.5399999999999991</v>
      </c>
      <c r="IIL19" s="61">
        <v>9.9710000000000001</v>
      </c>
      <c r="IIM19" s="61">
        <v>720</v>
      </c>
      <c r="IIP19" s="61">
        <v>1.4</v>
      </c>
      <c r="IIQ19" s="61">
        <v>1.45</v>
      </c>
      <c r="IIR19" s="61">
        <v>30</v>
      </c>
      <c r="IIS19" s="61">
        <v>75</v>
      </c>
      <c r="IIT19" s="61">
        <v>9.5399999999999991</v>
      </c>
      <c r="IIU19" s="61">
        <v>9.9710000000000001</v>
      </c>
      <c r="IIV19" s="61">
        <v>720</v>
      </c>
      <c r="IIY19" s="61">
        <v>1.55</v>
      </c>
      <c r="IIZ19" s="61">
        <v>1.75</v>
      </c>
      <c r="IJA19" s="61">
        <v>30</v>
      </c>
      <c r="IJB19" s="61">
        <v>75</v>
      </c>
      <c r="IJC19" s="61">
        <v>9.5399999999999991</v>
      </c>
      <c r="IJD19" s="61">
        <v>9.9710000000000001</v>
      </c>
      <c r="IJE19" s="61">
        <v>720</v>
      </c>
      <c r="IJH19" s="61">
        <v>1.55</v>
      </c>
      <c r="IJI19" s="61">
        <v>1.75</v>
      </c>
      <c r="IJJ19" s="61">
        <v>30</v>
      </c>
      <c r="IJK19" s="61">
        <v>75</v>
      </c>
      <c r="IJL19" s="61">
        <v>9.5399999999999991</v>
      </c>
      <c r="IJM19" s="61">
        <v>9.9710000000000001</v>
      </c>
      <c r="IJN19" s="61">
        <v>720</v>
      </c>
      <c r="IJQ19" s="61">
        <v>1.55</v>
      </c>
      <c r="IJR19" s="61">
        <v>1.75</v>
      </c>
      <c r="IJS19" s="61">
        <v>30</v>
      </c>
      <c r="IJT19" s="61">
        <v>75</v>
      </c>
      <c r="IKK19" s="61">
        <v>1.2</v>
      </c>
      <c r="IKN19" s="192">
        <v>0.59</v>
      </c>
      <c r="ILB19" s="61">
        <v>1</v>
      </c>
      <c r="ILC19" s="61">
        <v>1</v>
      </c>
      <c r="ILD19" s="61">
        <v>0</v>
      </c>
      <c r="ILE19" s="61">
        <v>0</v>
      </c>
      <c r="ILF19" s="61">
        <v>1</v>
      </c>
      <c r="ILG19" s="61">
        <v>1</v>
      </c>
      <c r="ILH19" s="61">
        <v>0</v>
      </c>
      <c r="ILI19" s="61">
        <v>0</v>
      </c>
      <c r="ILJ19" s="61">
        <v>1</v>
      </c>
      <c r="ILK19" s="61">
        <v>0</v>
      </c>
      <c r="ILL19" s="61">
        <v>0</v>
      </c>
      <c r="ILM19" s="61">
        <v>1</v>
      </c>
      <c r="ILN19" s="61">
        <v>1</v>
      </c>
      <c r="ILO19" s="61">
        <v>1</v>
      </c>
      <c r="IMR19" s="61">
        <v>1</v>
      </c>
      <c r="IMS19" s="61">
        <v>1</v>
      </c>
      <c r="IMT19" s="61">
        <v>0</v>
      </c>
      <c r="IMU19" s="61">
        <v>2</v>
      </c>
      <c r="IMV19" s="61">
        <v>0</v>
      </c>
      <c r="IMW19" s="61">
        <v>2</v>
      </c>
      <c r="IMX19" s="61">
        <v>1</v>
      </c>
      <c r="IMY19" s="61">
        <v>0</v>
      </c>
      <c r="IMZ19" s="61">
        <v>0</v>
      </c>
      <c r="INA19" s="61">
        <v>2</v>
      </c>
      <c r="INB19" s="61">
        <v>0</v>
      </c>
      <c r="INC19" s="61">
        <v>1</v>
      </c>
      <c r="IND19" s="61">
        <v>1</v>
      </c>
      <c r="INE19" s="61">
        <v>0</v>
      </c>
      <c r="IPC19" s="61">
        <v>0</v>
      </c>
      <c r="IPD19" s="61">
        <v>0</v>
      </c>
      <c r="IPE19" s="61">
        <v>0</v>
      </c>
      <c r="IPF19" s="61">
        <v>0</v>
      </c>
      <c r="IPG19" s="61">
        <v>0</v>
      </c>
      <c r="IPH19" s="61">
        <v>0</v>
      </c>
      <c r="IPI19" s="61">
        <v>0</v>
      </c>
      <c r="IPJ19" s="61">
        <v>0</v>
      </c>
      <c r="IPK19" s="61">
        <v>0</v>
      </c>
      <c r="IPL19" s="61">
        <v>0</v>
      </c>
      <c r="IPM19" s="61">
        <v>0</v>
      </c>
      <c r="IPN19" s="61">
        <v>0</v>
      </c>
      <c r="IPO19" s="61">
        <v>0</v>
      </c>
      <c r="IPP19" s="61">
        <v>0</v>
      </c>
      <c r="IPQ19" s="61">
        <v>0</v>
      </c>
      <c r="IPR19" s="61">
        <v>0</v>
      </c>
      <c r="IPS19" s="61">
        <v>0</v>
      </c>
      <c r="IPT19" s="61">
        <v>0</v>
      </c>
      <c r="IPU19" s="61">
        <v>0</v>
      </c>
      <c r="IPV19" s="61">
        <v>0</v>
      </c>
      <c r="IPW19" s="61">
        <v>0</v>
      </c>
      <c r="IPX19" s="61">
        <v>0</v>
      </c>
      <c r="IPY19" s="61">
        <v>0</v>
      </c>
      <c r="IPZ19" s="61">
        <v>0</v>
      </c>
      <c r="IQA19" s="61">
        <v>0</v>
      </c>
      <c r="IQB19" s="61">
        <v>0</v>
      </c>
      <c r="IQC19" s="61">
        <v>0</v>
      </c>
      <c r="IQD19" s="61">
        <v>0</v>
      </c>
      <c r="IQE19" s="61">
        <v>0</v>
      </c>
      <c r="IQF19" s="61">
        <v>0</v>
      </c>
      <c r="IQG19" s="61">
        <v>0</v>
      </c>
      <c r="IQH19" s="61">
        <v>0</v>
      </c>
      <c r="IQI19" s="61">
        <v>0</v>
      </c>
      <c r="IQJ19" s="61">
        <v>0</v>
      </c>
      <c r="IQK19" s="61">
        <v>0</v>
      </c>
      <c r="IQL19" s="61">
        <v>0</v>
      </c>
      <c r="IQM19" s="61">
        <v>0</v>
      </c>
      <c r="IQN19" s="61">
        <v>0</v>
      </c>
      <c r="IQO19" s="61">
        <v>0</v>
      </c>
      <c r="IQP19" s="61">
        <v>0</v>
      </c>
      <c r="IQQ19" s="61">
        <v>0</v>
      </c>
      <c r="IQR19" s="61">
        <v>0</v>
      </c>
      <c r="IQS19" s="61">
        <v>0</v>
      </c>
      <c r="IQT19" s="61">
        <v>0</v>
      </c>
      <c r="IQU19" s="61">
        <v>0</v>
      </c>
      <c r="IQV19" s="61">
        <v>0</v>
      </c>
      <c r="IQW19" s="61">
        <v>0</v>
      </c>
      <c r="IQX19" s="61">
        <v>0</v>
      </c>
      <c r="IQY19" s="61">
        <v>0</v>
      </c>
      <c r="IQZ19" s="61">
        <v>0</v>
      </c>
      <c r="IRA19" s="61">
        <v>0</v>
      </c>
      <c r="IRB19" s="61">
        <v>0</v>
      </c>
      <c r="IRC19" s="61">
        <v>0</v>
      </c>
      <c r="IRD19" s="61">
        <v>0</v>
      </c>
      <c r="IRE19" s="61">
        <v>0</v>
      </c>
      <c r="IRF19" s="61">
        <v>0</v>
      </c>
      <c r="IRG19" s="61">
        <v>0</v>
      </c>
      <c r="IRH19" s="61">
        <v>0</v>
      </c>
      <c r="IRI19" s="61">
        <v>0</v>
      </c>
      <c r="IRJ19" s="61">
        <v>0</v>
      </c>
      <c r="IRK19" s="61">
        <v>0</v>
      </c>
      <c r="IRL19" s="61">
        <v>0</v>
      </c>
      <c r="IRM19" s="61">
        <v>0</v>
      </c>
      <c r="IRN19" s="61">
        <v>0</v>
      </c>
      <c r="IRO19" s="61">
        <v>0</v>
      </c>
      <c r="IRP19" s="61">
        <v>0</v>
      </c>
      <c r="IRQ19" s="61">
        <v>0</v>
      </c>
      <c r="IRR19" s="61">
        <v>0</v>
      </c>
      <c r="IRS19" s="61">
        <v>0</v>
      </c>
      <c r="IRT19" s="61">
        <v>0</v>
      </c>
      <c r="IRU19" s="61">
        <v>0</v>
      </c>
      <c r="IRV19" s="61">
        <v>0</v>
      </c>
      <c r="IRW19" s="61">
        <v>0</v>
      </c>
      <c r="IRX19" s="61">
        <v>0</v>
      </c>
      <c r="IRY19" s="61">
        <v>0</v>
      </c>
      <c r="IRZ19" s="61">
        <v>0</v>
      </c>
      <c r="ISA19" s="61">
        <v>0</v>
      </c>
      <c r="ISB19" s="61">
        <v>0</v>
      </c>
      <c r="ISC19" s="61">
        <v>0</v>
      </c>
      <c r="ISD19" s="61">
        <v>0</v>
      </c>
      <c r="ISE19" s="61">
        <v>0</v>
      </c>
      <c r="ISF19" s="61">
        <v>0</v>
      </c>
      <c r="ISG19" s="61">
        <v>0</v>
      </c>
      <c r="ISH19" s="61">
        <v>0</v>
      </c>
      <c r="ISI19" s="61">
        <v>0</v>
      </c>
      <c r="ISJ19" s="61">
        <v>0</v>
      </c>
      <c r="ISK19" s="61">
        <v>0</v>
      </c>
      <c r="ISL19" s="61">
        <v>0</v>
      </c>
      <c r="ISM19" s="61">
        <v>0</v>
      </c>
      <c r="ISN19" s="61">
        <v>0</v>
      </c>
      <c r="ISO19" s="61">
        <v>0</v>
      </c>
      <c r="ISP19" s="61">
        <v>0</v>
      </c>
      <c r="ISQ19" s="61">
        <v>0</v>
      </c>
      <c r="ISR19" s="61">
        <v>0</v>
      </c>
      <c r="ISS19" s="61">
        <v>0</v>
      </c>
      <c r="IST19" s="61">
        <v>0</v>
      </c>
      <c r="ISU19" s="61">
        <v>0</v>
      </c>
      <c r="ISV19" s="61">
        <v>0</v>
      </c>
      <c r="ISW19" s="61">
        <v>0</v>
      </c>
      <c r="ISX19" s="61">
        <v>0</v>
      </c>
      <c r="ISY19" s="61">
        <v>0</v>
      </c>
      <c r="ISZ19" s="61">
        <v>0</v>
      </c>
      <c r="ITA19" s="61">
        <v>0</v>
      </c>
      <c r="ITB19" s="61">
        <v>0</v>
      </c>
      <c r="ITC19" s="61">
        <v>0</v>
      </c>
      <c r="ITD19" s="61">
        <v>0</v>
      </c>
      <c r="ITE19" s="61">
        <v>0</v>
      </c>
      <c r="ITF19" s="61">
        <v>0</v>
      </c>
      <c r="ITG19" s="61">
        <v>0</v>
      </c>
      <c r="ITH19" s="61">
        <v>0</v>
      </c>
      <c r="ITI19" s="61">
        <v>0</v>
      </c>
      <c r="ITJ19" s="61">
        <v>0</v>
      </c>
      <c r="ITK19" s="61">
        <v>0</v>
      </c>
      <c r="ITL19" s="61">
        <v>0</v>
      </c>
      <c r="ITM19" s="61">
        <v>0</v>
      </c>
      <c r="ITN19" s="61">
        <v>4491</v>
      </c>
      <c r="ITQ19" s="61">
        <v>4500</v>
      </c>
      <c r="ITR19" s="61">
        <v>0</v>
      </c>
      <c r="ITS19" s="61">
        <v>0</v>
      </c>
      <c r="ITT19" s="61">
        <v>0</v>
      </c>
      <c r="ITU19" s="61">
        <v>0</v>
      </c>
      <c r="ITV19" s="61">
        <v>0</v>
      </c>
      <c r="ITW19" s="61">
        <v>4500</v>
      </c>
      <c r="ITX19" s="61">
        <v>4496</v>
      </c>
      <c r="IUA19" s="61">
        <v>2.99</v>
      </c>
      <c r="IUB19" s="61">
        <v>2.98</v>
      </c>
      <c r="IUC19" s="61">
        <v>0</v>
      </c>
      <c r="IUD19" s="61">
        <v>0</v>
      </c>
      <c r="IUE19" s="61">
        <v>0</v>
      </c>
      <c r="IUF19" s="61">
        <v>0</v>
      </c>
      <c r="IUG19" s="61">
        <v>0</v>
      </c>
      <c r="IUH19" s="61">
        <v>0</v>
      </c>
      <c r="IUI19" s="61">
        <v>391.3</v>
      </c>
      <c r="IUJ19" s="61">
        <v>17.3</v>
      </c>
      <c r="IUK19" s="61">
        <v>-42.97</v>
      </c>
      <c r="IUL19" s="61">
        <v>4.0059999999999993</v>
      </c>
      <c r="IUM19" s="61">
        <v>3.0499999999999999E-2</v>
      </c>
      <c r="IUN19" s="61">
        <v>0.7382727272727273</v>
      </c>
      <c r="IUO19" s="61">
        <v>0</v>
      </c>
      <c r="IUP19" s="61">
        <v>0.72</v>
      </c>
      <c r="IUQ19" s="61">
        <v>4495</v>
      </c>
      <c r="IUR19" s="61">
        <v>0</v>
      </c>
      <c r="IUS19" s="61">
        <v>0</v>
      </c>
      <c r="IUT19" s="61">
        <v>2.2000000000000002</v>
      </c>
      <c r="IUU19" s="61">
        <v>1</v>
      </c>
      <c r="IUV19" s="61">
        <v>0</v>
      </c>
      <c r="IUW19" s="61">
        <v>1</v>
      </c>
      <c r="IUX19" s="61">
        <v>0</v>
      </c>
      <c r="IUY19" s="61">
        <v>0</v>
      </c>
      <c r="IUZ19" s="61">
        <v>0</v>
      </c>
      <c r="IVA19" s="61">
        <v>0</v>
      </c>
      <c r="IVB19" s="61">
        <v>0</v>
      </c>
      <c r="IVC19" s="61">
        <v>0</v>
      </c>
      <c r="IVD19" s="61">
        <v>0</v>
      </c>
      <c r="IVE19" s="61">
        <v>0</v>
      </c>
      <c r="IVF19" s="61">
        <v>0</v>
      </c>
      <c r="IVG19" s="61">
        <v>0</v>
      </c>
      <c r="IVH19" s="61">
        <v>0</v>
      </c>
      <c r="IVI19" s="61">
        <v>0</v>
      </c>
      <c r="IVJ19" s="61">
        <v>0</v>
      </c>
      <c r="IVK19" s="61">
        <v>275</v>
      </c>
      <c r="IVL19" s="61">
        <v>0</v>
      </c>
      <c r="IVM19" s="61">
        <v>0</v>
      </c>
      <c r="IVN19" s="61">
        <v>0</v>
      </c>
      <c r="IVO19" s="61">
        <v>0</v>
      </c>
      <c r="IVP19" s="61">
        <v>69.8</v>
      </c>
      <c r="IVQ19" s="61">
        <v>0</v>
      </c>
      <c r="IVR19" s="61">
        <v>0</v>
      </c>
      <c r="IVS19" s="61">
        <v>0</v>
      </c>
      <c r="IVT19" s="61">
        <v>0</v>
      </c>
      <c r="IVU19" s="61">
        <v>0</v>
      </c>
      <c r="IVV19" s="61">
        <v>0</v>
      </c>
      <c r="IVW19" s="61">
        <v>0</v>
      </c>
      <c r="IVX19" s="61">
        <v>0</v>
      </c>
      <c r="IVY19" s="61">
        <v>0</v>
      </c>
      <c r="IVZ19" s="61">
        <v>0</v>
      </c>
      <c r="IWA19" s="61">
        <v>0</v>
      </c>
      <c r="IWB19" s="61">
        <v>0</v>
      </c>
      <c r="IWC19" s="61">
        <v>0</v>
      </c>
      <c r="IWD19" s="61">
        <v>0</v>
      </c>
      <c r="IWE19" s="61">
        <v>0</v>
      </c>
      <c r="IWF19" s="61">
        <v>0</v>
      </c>
      <c r="IWG19" s="61">
        <v>0</v>
      </c>
      <c r="IWH19" s="61">
        <v>0</v>
      </c>
      <c r="IWI19" s="61">
        <v>0</v>
      </c>
      <c r="IWJ19" s="61">
        <v>0</v>
      </c>
      <c r="IWK19" s="61">
        <v>0</v>
      </c>
      <c r="IWL19" s="61">
        <v>0</v>
      </c>
      <c r="IWM19" s="61">
        <v>0</v>
      </c>
      <c r="IWN19" s="61">
        <v>0</v>
      </c>
      <c r="IWO19" s="61">
        <v>367</v>
      </c>
      <c r="IWP19" s="61">
        <v>367</v>
      </c>
      <c r="IWQ19" s="61">
        <v>365</v>
      </c>
      <c r="IWR19" s="61">
        <v>366</v>
      </c>
      <c r="IWS19" s="61">
        <v>367</v>
      </c>
      <c r="IWT19" s="61">
        <v>367</v>
      </c>
      <c r="IWU19" s="61">
        <v>366</v>
      </c>
      <c r="IWV19" s="61">
        <v>366</v>
      </c>
      <c r="IWW19" s="61">
        <v>366</v>
      </c>
      <c r="IWX19" s="61">
        <v>368</v>
      </c>
      <c r="IWY19" s="61">
        <v>367</v>
      </c>
      <c r="IWZ19" s="61">
        <v>366</v>
      </c>
      <c r="IXA19" s="61">
        <v>367</v>
      </c>
      <c r="IXB19" s="61">
        <v>368</v>
      </c>
      <c r="IXC19" s="61">
        <v>367</v>
      </c>
      <c r="IXD19" s="61">
        <v>365</v>
      </c>
      <c r="IXE19" s="61">
        <v>366</v>
      </c>
      <c r="IXF19" s="61">
        <v>367</v>
      </c>
      <c r="IXG19" s="61">
        <v>366</v>
      </c>
      <c r="IXH19" s="61">
        <v>369</v>
      </c>
      <c r="IXI19" s="61">
        <v>367</v>
      </c>
      <c r="IXJ19" s="61">
        <v>367</v>
      </c>
      <c r="IXK19" s="61">
        <v>366</v>
      </c>
      <c r="IXL19" s="61">
        <v>366</v>
      </c>
      <c r="IXM19" s="61">
        <v>496</v>
      </c>
      <c r="IXN19" s="61">
        <v>496</v>
      </c>
      <c r="IXO19" s="61">
        <v>495</v>
      </c>
      <c r="IXP19" s="61">
        <v>496</v>
      </c>
      <c r="IXQ19" s="61">
        <v>493</v>
      </c>
      <c r="IXR19" s="61">
        <v>494</v>
      </c>
      <c r="IXS19" s="61">
        <v>492</v>
      </c>
      <c r="IXT19" s="61">
        <v>495</v>
      </c>
      <c r="IXU19" s="61">
        <v>494</v>
      </c>
      <c r="IXV19" s="61">
        <v>494</v>
      </c>
      <c r="IXW19" s="61">
        <v>494</v>
      </c>
      <c r="IXX19" s="61">
        <v>494</v>
      </c>
      <c r="IXY19" s="61">
        <v>497</v>
      </c>
      <c r="IXZ19" s="61">
        <v>494</v>
      </c>
      <c r="IYA19" s="61">
        <v>494</v>
      </c>
      <c r="IYB19" s="61">
        <v>496</v>
      </c>
      <c r="IYC19" s="61">
        <v>495</v>
      </c>
      <c r="IYD19" s="61">
        <v>494</v>
      </c>
      <c r="IYE19" s="61">
        <v>493</v>
      </c>
      <c r="IYF19" s="61">
        <v>494</v>
      </c>
      <c r="IYG19" s="61">
        <v>495</v>
      </c>
      <c r="IYH19" s="61">
        <v>493</v>
      </c>
      <c r="IYI19" s="61">
        <v>495</v>
      </c>
      <c r="IYJ19" s="61">
        <v>494</v>
      </c>
      <c r="IYK19" s="61">
        <v>3033</v>
      </c>
      <c r="IYL19" s="61" t="s">
        <v>7684</v>
      </c>
      <c r="IYM19" s="61">
        <v>30</v>
      </c>
      <c r="IYN19" s="61">
        <v>47</v>
      </c>
      <c r="IYO19" s="61">
        <v>46</v>
      </c>
      <c r="IYP19" s="61">
        <v>46</v>
      </c>
      <c r="IYQ19" s="61">
        <v>46</v>
      </c>
      <c r="IYR19" s="61">
        <v>46</v>
      </c>
      <c r="IYS19" s="61">
        <v>46</v>
      </c>
      <c r="IYT19" s="61">
        <v>46</v>
      </c>
      <c r="IYU19" s="61">
        <v>46</v>
      </c>
      <c r="IYV19" s="61">
        <v>44</v>
      </c>
      <c r="IYW19" s="61">
        <v>45</v>
      </c>
      <c r="IYX19" s="61">
        <v>42</v>
      </c>
      <c r="IYY19" s="61">
        <v>44</v>
      </c>
      <c r="IYZ19" s="61">
        <v>45</v>
      </c>
      <c r="IZA19" s="61">
        <v>46</v>
      </c>
      <c r="IZB19" s="61">
        <v>46</v>
      </c>
      <c r="IZC19" s="61">
        <v>45</v>
      </c>
      <c r="IZD19" s="61">
        <v>45</v>
      </c>
      <c r="IZE19" s="61">
        <v>44</v>
      </c>
      <c r="IZF19" s="61">
        <v>45</v>
      </c>
      <c r="IZG19" s="61">
        <v>45</v>
      </c>
      <c r="IZH19" s="61">
        <v>799</v>
      </c>
      <c r="IZI19" s="61">
        <v>1176</v>
      </c>
      <c r="IZJ19" s="61">
        <v>884</v>
      </c>
      <c r="IZK19" s="61">
        <v>1138</v>
      </c>
      <c r="IZL19" s="61">
        <v>470</v>
      </c>
      <c r="IZM19" s="61">
        <v>676</v>
      </c>
      <c r="IZN19" s="61">
        <v>793</v>
      </c>
      <c r="IZO19" s="61">
        <v>887</v>
      </c>
      <c r="IZP19" s="61">
        <v>922</v>
      </c>
      <c r="IZQ19" s="61">
        <v>760</v>
      </c>
      <c r="IZR19" s="61">
        <v>974</v>
      </c>
      <c r="IZS19" s="61">
        <v>887</v>
      </c>
      <c r="IZT19" s="61">
        <v>1304</v>
      </c>
      <c r="IZU19" s="61">
        <v>1103</v>
      </c>
      <c r="IZV19" s="61">
        <v>1104</v>
      </c>
      <c r="IZW19" s="61">
        <v>596</v>
      </c>
      <c r="IZX19" s="61">
        <v>926</v>
      </c>
      <c r="IZY19" s="61">
        <v>848</v>
      </c>
      <c r="IZZ19" s="61">
        <v>1050</v>
      </c>
      <c r="JAA19" s="61">
        <v>923</v>
      </c>
      <c r="JAB19" s="61">
        <v>804</v>
      </c>
      <c r="JAC19" s="61">
        <v>800</v>
      </c>
      <c r="JAD19" s="61">
        <v>3007</v>
      </c>
      <c r="JAE19" s="61">
        <v>761</v>
      </c>
      <c r="JAG19" s="61">
        <v>0</v>
      </c>
      <c r="JAH19" s="61">
        <v>1</v>
      </c>
      <c r="JAT19" s="61">
        <v>69.400000000000006</v>
      </c>
      <c r="JAU19" s="61">
        <v>69.2</v>
      </c>
      <c r="JAV19" s="61">
        <v>0</v>
      </c>
      <c r="JAW19" s="61">
        <v>0</v>
      </c>
      <c r="JAX19" s="61">
        <v>0</v>
      </c>
      <c r="JAY19" s="61">
        <v>0</v>
      </c>
      <c r="JAZ19" s="61">
        <v>0</v>
      </c>
      <c r="JBA19" s="61">
        <v>55</v>
      </c>
      <c r="JBB19" s="61">
        <v>0</v>
      </c>
      <c r="JBC19" s="61">
        <v>0</v>
      </c>
      <c r="JBD19" s="61">
        <v>0</v>
      </c>
      <c r="JBE19" s="61">
        <v>277.8</v>
      </c>
      <c r="JBF19" s="61">
        <v>0</v>
      </c>
      <c r="JBG19" s="61">
        <v>0</v>
      </c>
      <c r="JBH19" s="61">
        <v>0</v>
      </c>
      <c r="JBI19" s="61">
        <v>1020</v>
      </c>
      <c r="JBJ19" s="61">
        <v>0</v>
      </c>
      <c r="JBK19" s="61">
        <v>0</v>
      </c>
      <c r="JBL19" s="61">
        <v>0</v>
      </c>
      <c r="JBM19" s="61">
        <v>7.3</v>
      </c>
      <c r="JBN19" s="61">
        <v>0</v>
      </c>
      <c r="JBO19" s="61">
        <v>0</v>
      </c>
      <c r="JBP19" s="61">
        <v>0</v>
      </c>
      <c r="JBQ19" s="61">
        <v>2.0369999999999999</v>
      </c>
      <c r="JBU19" s="61">
        <v>36.700000000000003</v>
      </c>
      <c r="JBV19" s="61">
        <v>0</v>
      </c>
      <c r="JBW19" s="61">
        <v>0</v>
      </c>
      <c r="JBX19" s="61">
        <v>0</v>
      </c>
      <c r="JBY19" s="61">
        <v>0</v>
      </c>
      <c r="JBZ19" s="61">
        <v>0</v>
      </c>
      <c r="JCA19" s="61">
        <v>0</v>
      </c>
      <c r="JCB19" s="61">
        <v>1</v>
      </c>
      <c r="JCE19" s="61">
        <v>394</v>
      </c>
      <c r="JCG19" s="61">
        <v>1</v>
      </c>
      <c r="JCI19" s="61">
        <v>1</v>
      </c>
      <c r="JCJ19" s="61">
        <v>4869</v>
      </c>
      <c r="JCK19" s="61">
        <v>1</v>
      </c>
      <c r="JCL19" s="61">
        <v>4869</v>
      </c>
      <c r="JCM19" s="61">
        <v>1</v>
      </c>
      <c r="JCN19" s="61">
        <v>4869</v>
      </c>
      <c r="JCO19" s="61">
        <v>1</v>
      </c>
      <c r="JCP19" s="61">
        <v>4869</v>
      </c>
      <c r="JCQ19" s="61">
        <v>1</v>
      </c>
      <c r="JCR19" s="61">
        <v>4869</v>
      </c>
      <c r="JCS19" s="61">
        <v>1</v>
      </c>
      <c r="JCT19" s="61">
        <v>4869</v>
      </c>
      <c r="JCU19" s="61">
        <v>1</v>
      </c>
      <c r="JCV19" s="61">
        <v>4869</v>
      </c>
      <c r="JCW19" s="61">
        <v>1</v>
      </c>
      <c r="JCX19" s="61">
        <v>4869</v>
      </c>
      <c r="JCY19" s="61">
        <v>1</v>
      </c>
      <c r="JCZ19" s="61">
        <v>4869</v>
      </c>
      <c r="JDA19" s="61">
        <v>1</v>
      </c>
      <c r="JDB19" s="61">
        <v>4869</v>
      </c>
      <c r="JDC19" s="61">
        <v>1</v>
      </c>
      <c r="JDD19" s="61">
        <v>4869</v>
      </c>
      <c r="JDE19" s="61">
        <v>1</v>
      </c>
      <c r="JDF19" s="61">
        <v>4869</v>
      </c>
      <c r="JDG19" s="61">
        <v>1</v>
      </c>
      <c r="JDH19" s="61">
        <v>4869</v>
      </c>
      <c r="JDI19" s="61">
        <v>1</v>
      </c>
      <c r="JDJ19" s="61">
        <v>4869</v>
      </c>
      <c r="JDK19" s="61">
        <v>1</v>
      </c>
      <c r="JDL19" s="61">
        <v>4869</v>
      </c>
      <c r="JDM19" s="61">
        <v>1</v>
      </c>
      <c r="JDN19" s="61">
        <v>4869</v>
      </c>
      <c r="JDO19" s="61">
        <v>1</v>
      </c>
      <c r="JDP19" s="61">
        <v>4869</v>
      </c>
      <c r="JDQ19" s="61">
        <v>1</v>
      </c>
      <c r="JDR19" s="61">
        <v>4869</v>
      </c>
      <c r="JDS19" s="61">
        <v>1</v>
      </c>
      <c r="JDT19" s="61">
        <v>4869</v>
      </c>
      <c r="JDU19" s="61">
        <v>1</v>
      </c>
      <c r="JDV19" s="61">
        <v>4869</v>
      </c>
      <c r="JDW19" s="61">
        <v>1</v>
      </c>
      <c r="JDX19" s="61">
        <v>4869</v>
      </c>
      <c r="JDY19" s="61">
        <v>1</v>
      </c>
      <c r="JDZ19" s="61">
        <v>4869</v>
      </c>
      <c r="JEA19" s="61">
        <v>1</v>
      </c>
      <c r="JEB19" s="61">
        <v>0</v>
      </c>
      <c r="JEC19" s="61">
        <v>7.64</v>
      </c>
      <c r="JED19" s="61">
        <v>0</v>
      </c>
      <c r="JEE19" s="61">
        <v>7.68</v>
      </c>
      <c r="JEF19" s="61">
        <v>0.25</v>
      </c>
      <c r="JEG19" s="61">
        <v>7.55</v>
      </c>
      <c r="JEH19" s="61">
        <v>-0.25</v>
      </c>
      <c r="JEI19" s="61">
        <v>7.85</v>
      </c>
      <c r="JEJ19" s="61">
        <v>0.21999999999999975</v>
      </c>
      <c r="JEK19" s="61">
        <v>7.58</v>
      </c>
      <c r="JEL19" s="61">
        <v>2.9999999999999361E-2</v>
      </c>
      <c r="JEM19" s="61">
        <v>7.57</v>
      </c>
      <c r="JEN19" s="61">
        <v>-9.9999999999997868E-3</v>
      </c>
      <c r="JEO19" s="61">
        <v>7.71</v>
      </c>
      <c r="JEP19" s="61">
        <v>0.10999999999999943</v>
      </c>
      <c r="JEQ19" s="61">
        <v>7.69</v>
      </c>
      <c r="JER19" s="61">
        <v>-7.0000000000000284E-2</v>
      </c>
      <c r="JES19" s="61">
        <v>7.87</v>
      </c>
      <c r="JET19" s="61">
        <v>-4.9999999999999822E-2</v>
      </c>
      <c r="JEU19" s="61">
        <v>7.95</v>
      </c>
      <c r="JEV19" s="61">
        <v>-3.0000000000000249E-2</v>
      </c>
      <c r="JEW19" s="61">
        <v>7.73</v>
      </c>
      <c r="JEX19" s="61">
        <v>-8.9999999999999858E-2</v>
      </c>
      <c r="JEY19" s="61">
        <v>7.59</v>
      </c>
      <c r="JEZ19" s="61">
        <v>-5.9999999999999609E-2</v>
      </c>
      <c r="JFA19" s="61">
        <v>7.76</v>
      </c>
      <c r="JFB19" s="61">
        <v>8.0000000000000071E-2</v>
      </c>
      <c r="JFC19" s="61">
        <v>7.82</v>
      </c>
      <c r="JFD19" s="61">
        <v>0</v>
      </c>
      <c r="JFE19" s="61">
        <v>7.7</v>
      </c>
      <c r="JFF19" s="61">
        <v>-0.20999999999999908</v>
      </c>
      <c r="JFG19" s="61">
        <v>8.11</v>
      </c>
      <c r="JFH19" s="61">
        <v>-2.0000000000000462E-2</v>
      </c>
      <c r="JFI19" s="61">
        <v>7.62</v>
      </c>
      <c r="JFJ19" s="61">
        <v>0.32000000000000028</v>
      </c>
      <c r="JFK19" s="61">
        <v>7.58</v>
      </c>
      <c r="JFL19" s="61">
        <v>0.23999999999999932</v>
      </c>
      <c r="JFM19" s="61">
        <v>7.86</v>
      </c>
      <c r="JFN19" s="61">
        <v>3.0000000000000249E-2</v>
      </c>
      <c r="JFO19" s="61">
        <v>7.87</v>
      </c>
      <c r="JFP19" s="61">
        <v>0.15999999999999925</v>
      </c>
      <c r="JFQ19" s="61">
        <v>7.94</v>
      </c>
      <c r="JFR19" s="61">
        <v>8.0000000000000071E-2</v>
      </c>
      <c r="JFS19" s="61">
        <v>7.82</v>
      </c>
      <c r="JFT19" s="61">
        <v>0.15000000000000036</v>
      </c>
      <c r="JFU19" s="61">
        <v>7.75</v>
      </c>
      <c r="JFV19" s="61">
        <v>0.22000000000000064</v>
      </c>
      <c r="JFW19" s="61">
        <v>7.68</v>
      </c>
      <c r="JFX19" s="61">
        <v>0</v>
      </c>
      <c r="JFY19" s="61">
        <v>0.08</v>
      </c>
      <c r="JFZ19" s="61">
        <v>0</v>
      </c>
      <c r="JGA19" s="61">
        <v>-0.04</v>
      </c>
      <c r="JGB19" s="61">
        <v>0.03</v>
      </c>
      <c r="JGC19" s="61">
        <v>0</v>
      </c>
      <c r="JGD19" s="61">
        <v>-6.9999999999999993E-2</v>
      </c>
      <c r="JGE19" s="61">
        <v>0.09</v>
      </c>
      <c r="JGF19" s="61">
        <v>0.28000000000000003</v>
      </c>
      <c r="JGG19" s="61">
        <v>-0.26</v>
      </c>
      <c r="JGH19" s="61">
        <v>0.01</v>
      </c>
      <c r="JGI19" s="61">
        <v>0</v>
      </c>
      <c r="JGJ19" s="61">
        <v>-0.06</v>
      </c>
      <c r="JGK19" s="61">
        <v>0.06</v>
      </c>
      <c r="JGL19" s="61">
        <v>0.05</v>
      </c>
      <c r="JGM19" s="61">
        <v>-0.03</v>
      </c>
      <c r="JGN19" s="61">
        <v>-0.04</v>
      </c>
      <c r="JGO19" s="61">
        <v>0.05</v>
      </c>
      <c r="JGP19" s="61">
        <v>7.0000000000000007E-2</v>
      </c>
      <c r="JGQ19" s="61">
        <v>-0.05</v>
      </c>
      <c r="JGR19" s="61">
        <v>0.02</v>
      </c>
      <c r="JGS19" s="61">
        <v>-0.01</v>
      </c>
      <c r="JGT19" s="61">
        <v>0.14000000000000001</v>
      </c>
      <c r="JGU19" s="61">
        <v>-0.11</v>
      </c>
      <c r="JGV19" s="61">
        <v>0.43</v>
      </c>
      <c r="JGW19" s="61">
        <v>-0.43</v>
      </c>
      <c r="JGX19" s="61">
        <v>0</v>
      </c>
      <c r="JGY19" s="61">
        <v>0.03</v>
      </c>
      <c r="JGZ19" s="61">
        <v>0.43</v>
      </c>
      <c r="JHA19" s="61">
        <v>-0.42</v>
      </c>
      <c r="JHB19" s="61">
        <v>-3.0000000000000002E-2</v>
      </c>
      <c r="JHC19" s="61">
        <v>0.05</v>
      </c>
      <c r="JHD19" s="61">
        <v>0.19999999999999998</v>
      </c>
      <c r="JHE19" s="61">
        <v>-0.18</v>
      </c>
      <c r="JHF19" s="61">
        <v>9.9999999999999992E-2</v>
      </c>
      <c r="JHG19" s="61">
        <v>-0.09</v>
      </c>
      <c r="JHH19" s="61">
        <v>0.08</v>
      </c>
      <c r="JHI19" s="61">
        <v>-7.0000000000000007E-2</v>
      </c>
      <c r="JHJ19" s="61">
        <v>0.19</v>
      </c>
      <c r="JHK19" s="61">
        <v>-0.18</v>
      </c>
      <c r="JHL19" s="61">
        <v>0.37</v>
      </c>
      <c r="JHM19" s="61">
        <v>-0.34</v>
      </c>
      <c r="JHN19" s="61">
        <v>0.22</v>
      </c>
      <c r="JHO19" s="61">
        <v>-0.2</v>
      </c>
      <c r="JHP19" s="61">
        <v>0.18</v>
      </c>
      <c r="JHQ19" s="61">
        <v>-0.15</v>
      </c>
      <c r="JHR19" s="61">
        <v>0.36000000000000004</v>
      </c>
      <c r="JHS19" s="61">
        <v>-0.34</v>
      </c>
      <c r="JHT19" s="61">
        <v>0</v>
      </c>
      <c r="JHU19" s="61">
        <v>7.64</v>
      </c>
      <c r="JHV19" s="61">
        <v>0</v>
      </c>
      <c r="JHW19" s="61">
        <v>7.72</v>
      </c>
      <c r="JHX19" s="61">
        <v>0.14999999999999947</v>
      </c>
      <c r="JHY19" s="61">
        <v>7.65</v>
      </c>
      <c r="JHZ19" s="61">
        <v>-0.27000000000000046</v>
      </c>
      <c r="JIA19" s="61">
        <v>7.87</v>
      </c>
      <c r="JIB19" s="61">
        <v>-0.12999999999999989</v>
      </c>
      <c r="JIC19" s="61">
        <v>7.93</v>
      </c>
      <c r="JID19" s="61">
        <v>-0.19000000000000039</v>
      </c>
      <c r="JIE19" s="61">
        <v>7.69</v>
      </c>
      <c r="JIF19" s="61">
        <v>0.16000000000000014</v>
      </c>
      <c r="JIG19" s="61">
        <v>7.54</v>
      </c>
      <c r="JIH19" s="61">
        <v>-0.16999999999999993</v>
      </c>
      <c r="JII19" s="61">
        <v>7.97</v>
      </c>
      <c r="JIJ19" s="61">
        <v>-8.0000000000000071E-2</v>
      </c>
      <c r="JIK19" s="61">
        <v>7.88</v>
      </c>
      <c r="JIL19" s="61">
        <v>-8.9999999999999858E-2</v>
      </c>
      <c r="JIM19" s="61">
        <v>7.99</v>
      </c>
      <c r="JIN19" s="61">
        <v>-0.25999999999999979</v>
      </c>
      <c r="JIO19" s="61">
        <v>7.96</v>
      </c>
      <c r="JIP19" s="61">
        <v>-8.0000000000000071E-2</v>
      </c>
      <c r="JIQ19" s="61">
        <v>7.68</v>
      </c>
      <c r="JIR19" s="61">
        <v>-0.23000000000000043</v>
      </c>
      <c r="JIS19" s="61">
        <v>7.83</v>
      </c>
      <c r="JIT19" s="61">
        <v>0.13000000000000078</v>
      </c>
      <c r="JIU19" s="61">
        <v>7.77</v>
      </c>
      <c r="JIV19" s="61">
        <v>-2.0000000000000462E-2</v>
      </c>
      <c r="JIW19" s="61">
        <v>7.82</v>
      </c>
      <c r="JIX19" s="61">
        <v>9.9999999999999645E-2</v>
      </c>
      <c r="JIY19" s="61">
        <v>7.9</v>
      </c>
      <c r="JIZ19" s="61">
        <v>0</v>
      </c>
      <c r="JJA19" s="61">
        <v>7.7</v>
      </c>
      <c r="JJB19" s="61">
        <v>-0.14000000000000057</v>
      </c>
      <c r="JJC19" s="61">
        <v>7.74</v>
      </c>
      <c r="JJD19" s="61">
        <v>0.44000000000000039</v>
      </c>
      <c r="JJE19" s="61">
        <v>7.56</v>
      </c>
      <c r="JJF19" s="61">
        <v>-8.0000000000000071E-2</v>
      </c>
      <c r="JJG19" s="61">
        <v>7.88</v>
      </c>
      <c r="JJH19" s="61">
        <v>0.10999999999999943</v>
      </c>
      <c r="JJI19" s="61">
        <v>7.69</v>
      </c>
      <c r="JJJ19" s="61">
        <v>0.12999999999999989</v>
      </c>
      <c r="JJK19" s="61">
        <v>7.67</v>
      </c>
      <c r="JJL19" s="61">
        <v>9.0000000000000746E-2</v>
      </c>
      <c r="JJM19" s="61">
        <v>7.81</v>
      </c>
      <c r="JJN19" s="61">
        <v>0.22000000000000064</v>
      </c>
      <c r="JJO19" s="61">
        <v>7.68</v>
      </c>
      <c r="JJP19" s="61">
        <v>0</v>
      </c>
      <c r="JJQ19" s="61">
        <v>0.03</v>
      </c>
      <c r="JJR19" s="61">
        <v>0</v>
      </c>
      <c r="JJS19" s="61">
        <v>-0.02</v>
      </c>
      <c r="JJT19" s="61">
        <v>-0.1</v>
      </c>
      <c r="JJU19" s="61">
        <v>0.11</v>
      </c>
      <c r="JJV19" s="61">
        <v>0.03</v>
      </c>
      <c r="JJW19" s="61">
        <v>-0.01</v>
      </c>
      <c r="JJX19" s="61">
        <v>0.13</v>
      </c>
      <c r="JJY19" s="61">
        <v>-0.11</v>
      </c>
      <c r="JJZ19" s="61">
        <v>0.16</v>
      </c>
      <c r="JKA19" s="61">
        <v>-0.13</v>
      </c>
      <c r="JKB19" s="61">
        <v>0.15</v>
      </c>
      <c r="JKC19" s="61">
        <v>-0.13</v>
      </c>
      <c r="JKD19" s="61">
        <v>0.39</v>
      </c>
      <c r="JKE19" s="61">
        <v>-0.37</v>
      </c>
      <c r="JKF19" s="61">
        <v>0.29000000000000004</v>
      </c>
      <c r="JKG19" s="61">
        <v>-0.27</v>
      </c>
      <c r="JKH19" s="61">
        <v>0.03</v>
      </c>
      <c r="JKI19" s="61">
        <v>-0.01</v>
      </c>
      <c r="JKJ19" s="61">
        <v>6.9999999999999993E-2</v>
      </c>
      <c r="JKK19" s="61">
        <v>-0.06</v>
      </c>
      <c r="JKL19" s="61">
        <v>9.0000000000000011E-2</v>
      </c>
      <c r="JKM19" s="61">
        <v>-7.0000000000000007E-2</v>
      </c>
      <c r="JKN19" s="61">
        <v>0.25</v>
      </c>
      <c r="JKO19" s="61">
        <v>-0.25</v>
      </c>
      <c r="JKP19" s="61">
        <v>0.29000000000000004</v>
      </c>
      <c r="JKQ19" s="61">
        <v>-0.26</v>
      </c>
      <c r="JKR19" s="61">
        <v>0.22</v>
      </c>
      <c r="JKS19" s="61">
        <v>-0.21</v>
      </c>
      <c r="JKT19" s="61">
        <v>0.12</v>
      </c>
      <c r="JKU19" s="61">
        <v>-0.11</v>
      </c>
      <c r="JKV19" s="61">
        <v>-0.04</v>
      </c>
      <c r="JKW19" s="61">
        <v>0.05</v>
      </c>
      <c r="JKX19" s="61">
        <v>0.2</v>
      </c>
      <c r="JKY19" s="61">
        <v>-0.17</v>
      </c>
      <c r="JKZ19" s="61">
        <v>-0.09</v>
      </c>
      <c r="JLA19" s="61">
        <v>0.11</v>
      </c>
      <c r="JLB19" s="61">
        <v>0.32</v>
      </c>
      <c r="JLC19" s="61">
        <v>-0.31</v>
      </c>
      <c r="JLD19" s="61">
        <v>0.22999999999999998</v>
      </c>
      <c r="JLE19" s="61">
        <v>-0.21</v>
      </c>
      <c r="JLF19" s="61">
        <v>0.19999999999999998</v>
      </c>
      <c r="JLG19" s="61">
        <v>-0.18</v>
      </c>
      <c r="JLH19" s="61">
        <v>0.03</v>
      </c>
      <c r="JLI19" s="61">
        <v>0</v>
      </c>
      <c r="JLJ19" s="61">
        <v>0.45</v>
      </c>
      <c r="JLK19" s="61">
        <v>-0.43</v>
      </c>
      <c r="JLM19" s="61">
        <v>0</v>
      </c>
      <c r="JLN19" s="61">
        <v>1</v>
      </c>
      <c r="JLO19" s="61">
        <v>1</v>
      </c>
      <c r="JLP19" s="61">
        <v>1</v>
      </c>
      <c r="JLQ19" s="61">
        <v>17</v>
      </c>
      <c r="JLR19" s="61">
        <v>0</v>
      </c>
      <c r="JLS19" s="61">
        <v>100</v>
      </c>
      <c r="JLT19" s="61">
        <v>99.8</v>
      </c>
      <c r="JLU19" s="61">
        <v>99.5</v>
      </c>
      <c r="JLV19" s="61">
        <v>0</v>
      </c>
      <c r="JLW19" s="61">
        <v>0</v>
      </c>
      <c r="JLX19" s="61">
        <v>7.9</v>
      </c>
      <c r="JLY19" s="61">
        <v>7.6</v>
      </c>
      <c r="JLZ19" s="61">
        <v>0</v>
      </c>
      <c r="JMA19" s="61">
        <v>8.1</v>
      </c>
      <c r="JMB19" s="61">
        <v>0</v>
      </c>
      <c r="JMC19" s="61">
        <v>0</v>
      </c>
      <c r="JMD19" s="61">
        <v>0</v>
      </c>
      <c r="JME19" s="61">
        <v>5.96</v>
      </c>
      <c r="JMG19" s="61">
        <v>0</v>
      </c>
      <c r="JMH19" s="61">
        <v>0</v>
      </c>
      <c r="JMI19" s="61">
        <v>0</v>
      </c>
      <c r="JMJ19" s="61">
        <v>0</v>
      </c>
      <c r="JML19" s="61">
        <v>100</v>
      </c>
      <c r="JMM19" s="61">
        <v>100</v>
      </c>
      <c r="JMN19" s="61">
        <v>100</v>
      </c>
      <c r="JMO19" s="61">
        <v>100</v>
      </c>
      <c r="JMP19" s="61">
        <v>7.9</v>
      </c>
      <c r="JMQ19" s="61">
        <v>7.9</v>
      </c>
      <c r="JMR19" s="61">
        <v>7.9</v>
      </c>
      <c r="JMS19" s="61">
        <v>7.9</v>
      </c>
      <c r="JMU19" s="61">
        <v>1500</v>
      </c>
      <c r="JMV19" s="61">
        <v>1499</v>
      </c>
      <c r="JMX19" s="61">
        <v>51.9</v>
      </c>
      <c r="JNA19" s="61">
        <v>0</v>
      </c>
      <c r="JNB19" s="61">
        <v>0</v>
      </c>
      <c r="JNC19" s="61" t="s">
        <v>9</v>
      </c>
    </row>
    <row r="20" spans="1:6089 6180:7127" ht="15" customHeight="1" x14ac:dyDescent="0.2">
      <c r="A20" s="258">
        <v>15</v>
      </c>
      <c r="F20" s="61" t="s">
        <v>8239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-0.92</v>
      </c>
      <c r="N20" s="61">
        <v>5.89</v>
      </c>
      <c r="O20" s="61">
        <v>0</v>
      </c>
      <c r="P20" s="61">
        <v>961</v>
      </c>
      <c r="Q20" s="61">
        <v>0</v>
      </c>
      <c r="R20" s="61">
        <v>-1452</v>
      </c>
      <c r="S20" s="61">
        <v>0</v>
      </c>
      <c r="T20" s="61">
        <v>6.78</v>
      </c>
      <c r="U20" s="61">
        <v>0</v>
      </c>
      <c r="V20" s="61">
        <v>4.49</v>
      </c>
      <c r="W20" s="61">
        <v>4.3899999999999997</v>
      </c>
      <c r="X20" s="61">
        <v>24.1</v>
      </c>
      <c r="Y20" s="61">
        <v>0</v>
      </c>
      <c r="AC20" s="61">
        <v>0</v>
      </c>
      <c r="AD20" s="61">
        <v>5</v>
      </c>
      <c r="AE20" s="61">
        <v>0</v>
      </c>
      <c r="AF20" s="61">
        <v>0</v>
      </c>
      <c r="AG20" s="61">
        <v>4.84</v>
      </c>
      <c r="AH20" s="61">
        <v>0</v>
      </c>
      <c r="AI20" s="61">
        <v>4.84</v>
      </c>
      <c r="AJ20" s="61">
        <v>0</v>
      </c>
      <c r="AK20" s="61">
        <v>0</v>
      </c>
      <c r="AL20" s="61">
        <v>0</v>
      </c>
      <c r="AM20" s="61" t="s">
        <v>7732</v>
      </c>
      <c r="AN20" s="61">
        <v>4895</v>
      </c>
      <c r="AO20" s="61">
        <v>0</v>
      </c>
      <c r="AP20" s="61">
        <v>0</v>
      </c>
      <c r="AQ20" s="61">
        <v>0</v>
      </c>
      <c r="AR20" s="61">
        <v>0</v>
      </c>
      <c r="AS20" s="61">
        <v>0</v>
      </c>
      <c r="AT20" s="61">
        <v>0</v>
      </c>
      <c r="AU20" s="61">
        <v>0</v>
      </c>
      <c r="AV20" s="61">
        <v>0</v>
      </c>
      <c r="AW20" s="61">
        <v>0</v>
      </c>
      <c r="AX20" s="61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1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1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1</v>
      </c>
      <c r="CB20" s="61">
        <v>0</v>
      </c>
      <c r="CC20" s="61">
        <v>1</v>
      </c>
      <c r="CD20" s="61">
        <v>1</v>
      </c>
      <c r="CE20" s="61">
        <v>1</v>
      </c>
      <c r="CF20" s="61">
        <v>0</v>
      </c>
      <c r="CH20" s="61">
        <v>19543</v>
      </c>
      <c r="CI20" s="61">
        <v>0</v>
      </c>
      <c r="CJ20" s="61">
        <v>0</v>
      </c>
      <c r="CL20" s="61">
        <v>0</v>
      </c>
      <c r="CM20" s="61">
        <v>-5884</v>
      </c>
      <c r="CN20" s="61">
        <v>0</v>
      </c>
      <c r="CO20" s="61">
        <v>-2991</v>
      </c>
      <c r="CP20" s="61">
        <v>0</v>
      </c>
      <c r="CQ20" s="61">
        <v>0</v>
      </c>
      <c r="CR20" s="61">
        <v>0</v>
      </c>
      <c r="CS20" s="61">
        <v>0</v>
      </c>
      <c r="CT20" s="61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1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0</v>
      </c>
      <c r="DO20" s="61">
        <v>0</v>
      </c>
      <c r="DP20" s="61">
        <v>0</v>
      </c>
      <c r="DQ20" s="61">
        <v>0</v>
      </c>
      <c r="DR20" s="61">
        <v>0</v>
      </c>
      <c r="DS20" s="61">
        <v>0</v>
      </c>
      <c r="DT20" s="61">
        <v>0</v>
      </c>
      <c r="DU20" s="61">
        <v>0</v>
      </c>
      <c r="DV20" s="61">
        <v>0</v>
      </c>
      <c r="DW20" s="61">
        <v>0</v>
      </c>
      <c r="DX20" s="61">
        <v>0</v>
      </c>
      <c r="DY20" s="61">
        <v>0</v>
      </c>
      <c r="DZ20" s="61">
        <v>0</v>
      </c>
      <c r="EA20" s="61">
        <v>0</v>
      </c>
      <c r="EB20" s="61">
        <v>0</v>
      </c>
      <c r="EC20" s="61">
        <v>0</v>
      </c>
      <c r="ED20" s="61">
        <v>0</v>
      </c>
      <c r="EE20" s="61">
        <v>0</v>
      </c>
      <c r="EF20" s="61">
        <v>0</v>
      </c>
      <c r="EG20" s="61">
        <v>0</v>
      </c>
      <c r="EH20" s="61">
        <v>0</v>
      </c>
      <c r="EI20" s="61">
        <v>0</v>
      </c>
      <c r="EJ20" s="61">
        <v>0</v>
      </c>
      <c r="EK20" s="61">
        <v>0</v>
      </c>
      <c r="EL20" s="61">
        <v>0</v>
      </c>
      <c r="EM20" s="61">
        <v>0</v>
      </c>
      <c r="EN20" s="61">
        <v>0</v>
      </c>
      <c r="EO20" s="61">
        <v>0</v>
      </c>
      <c r="EP20" s="61">
        <v>0</v>
      </c>
      <c r="EQ20" s="61">
        <v>0</v>
      </c>
      <c r="ER20" s="61">
        <v>0</v>
      </c>
      <c r="ES20" s="61">
        <v>0</v>
      </c>
      <c r="ET20" s="61">
        <v>0</v>
      </c>
      <c r="EU20" s="61">
        <v>0.02</v>
      </c>
      <c r="EV20" s="61">
        <v>0.01</v>
      </c>
      <c r="FA20" s="61">
        <v>8332</v>
      </c>
      <c r="FB20" s="61">
        <v>0</v>
      </c>
      <c r="FC20" s="61">
        <v>290487</v>
      </c>
      <c r="FD20" s="61">
        <v>332319</v>
      </c>
      <c r="FE20" s="61">
        <v>1034</v>
      </c>
      <c r="FF20" s="61">
        <v>0</v>
      </c>
      <c r="FG20" s="61">
        <v>0</v>
      </c>
      <c r="FH20" s="61">
        <v>0</v>
      </c>
      <c r="FI20" s="61">
        <v>0</v>
      </c>
      <c r="FJ20" s="61">
        <v>0</v>
      </c>
      <c r="FK20" s="61">
        <v>393</v>
      </c>
      <c r="FL20" s="61">
        <v>1779</v>
      </c>
      <c r="FM20" s="61">
        <v>395</v>
      </c>
      <c r="FN20" s="61">
        <v>2394</v>
      </c>
      <c r="FO20" s="61">
        <v>395</v>
      </c>
      <c r="FP20" s="61">
        <v>395</v>
      </c>
      <c r="FQ20" s="61">
        <v>472</v>
      </c>
      <c r="FR20" s="61">
        <v>395</v>
      </c>
      <c r="FS20" s="61">
        <v>7606</v>
      </c>
      <c r="FT20" s="61">
        <v>7607</v>
      </c>
      <c r="FU20" s="61">
        <v>7607</v>
      </c>
      <c r="FW20" s="61">
        <v>1408</v>
      </c>
      <c r="FY20" s="61">
        <v>48</v>
      </c>
      <c r="FZ20" s="61">
        <v>55.1</v>
      </c>
      <c r="GA20" s="61">
        <v>60</v>
      </c>
      <c r="GB20" s="61">
        <v>68</v>
      </c>
      <c r="GC20" s="61">
        <v>100</v>
      </c>
      <c r="GD20" s="61">
        <v>70</v>
      </c>
      <c r="GE20" s="61">
        <v>68.3</v>
      </c>
      <c r="GF20" s="61">
        <v>0</v>
      </c>
      <c r="GG20" s="61">
        <v>24.1</v>
      </c>
      <c r="GH20" s="61">
        <v>24.1</v>
      </c>
      <c r="GI20" s="61">
        <v>0</v>
      </c>
      <c r="GJ20" s="61">
        <v>0.999</v>
      </c>
      <c r="GK20" s="61">
        <v>0.999</v>
      </c>
      <c r="GL20" s="61">
        <v>50</v>
      </c>
      <c r="GM20" s="61">
        <v>118</v>
      </c>
      <c r="GN20" s="61">
        <v>118</v>
      </c>
      <c r="GO20" s="61">
        <v>66.8</v>
      </c>
      <c r="GP20" s="61">
        <v>40</v>
      </c>
      <c r="GQ20" s="61">
        <v>40.200000000000003</v>
      </c>
      <c r="GR20" s="61">
        <v>28.7</v>
      </c>
      <c r="GS20" s="61">
        <v>86</v>
      </c>
      <c r="GT20" s="61">
        <v>86</v>
      </c>
      <c r="GU20" s="61">
        <v>0</v>
      </c>
      <c r="GV20" s="61">
        <v>0</v>
      </c>
      <c r="GW20" s="61">
        <v>0</v>
      </c>
      <c r="GX20" s="61">
        <v>0</v>
      </c>
      <c r="GY20" s="61">
        <v>55</v>
      </c>
      <c r="GZ20" s="61">
        <v>17.8</v>
      </c>
      <c r="HA20" s="61">
        <v>0</v>
      </c>
      <c r="HB20" s="61">
        <v>55</v>
      </c>
      <c r="HC20" s="61">
        <v>16.399999999999999</v>
      </c>
      <c r="HD20" s="61">
        <v>0</v>
      </c>
      <c r="HE20" s="61">
        <v>0</v>
      </c>
      <c r="HF20" s="61">
        <v>0</v>
      </c>
      <c r="HG20" s="61">
        <v>0</v>
      </c>
      <c r="HH20" s="61">
        <v>0</v>
      </c>
      <c r="HI20" s="61">
        <v>0</v>
      </c>
      <c r="HJ20" s="61">
        <v>0</v>
      </c>
      <c r="HK20" s="61">
        <v>0</v>
      </c>
      <c r="HL20" s="61">
        <v>0</v>
      </c>
      <c r="HM20" s="61">
        <v>0</v>
      </c>
      <c r="HN20" s="61">
        <v>0</v>
      </c>
      <c r="HO20" s="61">
        <v>0</v>
      </c>
      <c r="HP20" s="61">
        <v>0</v>
      </c>
      <c r="HQ20" s="61">
        <v>0</v>
      </c>
      <c r="HR20" s="61">
        <v>0</v>
      </c>
      <c r="HS20" s="61">
        <v>0</v>
      </c>
      <c r="HT20" s="61">
        <v>118.3</v>
      </c>
      <c r="HU20" s="61">
        <v>68.099999999999994</v>
      </c>
      <c r="HV20" s="61">
        <v>63.9</v>
      </c>
      <c r="HW20" s="61">
        <v>24.9</v>
      </c>
      <c r="HX20" s="61">
        <v>40.200000000000003</v>
      </c>
      <c r="HY20" s="61">
        <v>17.8</v>
      </c>
      <c r="HZ20" s="61">
        <v>16.399999999999999</v>
      </c>
      <c r="IA20" s="61">
        <v>21.8</v>
      </c>
      <c r="IB20" s="61">
        <v>24</v>
      </c>
      <c r="IC20" s="61">
        <v>0</v>
      </c>
      <c r="ID20" s="61">
        <v>118</v>
      </c>
      <c r="IE20" s="61">
        <v>38.4</v>
      </c>
      <c r="IF20" s="61">
        <v>16.8</v>
      </c>
      <c r="IG20" s="61">
        <v>3866.9</v>
      </c>
      <c r="IH20" s="61">
        <v>1.5</v>
      </c>
      <c r="II20" s="61">
        <v>6.49</v>
      </c>
      <c r="IJ20" s="61">
        <v>0</v>
      </c>
      <c r="IK20" s="61">
        <v>0</v>
      </c>
      <c r="IL20" s="61">
        <v>0</v>
      </c>
      <c r="IM20" s="61">
        <v>0</v>
      </c>
      <c r="IN20" s="61">
        <v>0</v>
      </c>
      <c r="IO20" s="61">
        <v>0</v>
      </c>
      <c r="IP20" s="61">
        <v>0</v>
      </c>
      <c r="IQ20" s="61">
        <v>0</v>
      </c>
      <c r="IR20" s="61">
        <v>0</v>
      </c>
      <c r="IS20" s="61">
        <v>0</v>
      </c>
      <c r="IT20" s="61">
        <v>0</v>
      </c>
      <c r="IU20" s="61">
        <v>0</v>
      </c>
      <c r="IV20" s="61">
        <v>0</v>
      </c>
      <c r="IW20" s="61">
        <v>0</v>
      </c>
      <c r="IX20" s="61">
        <v>0</v>
      </c>
      <c r="IY20" s="61">
        <v>0</v>
      </c>
      <c r="IZ20" s="61">
        <v>0</v>
      </c>
      <c r="JA20" s="61">
        <v>0</v>
      </c>
      <c r="JB20" s="61">
        <v>0</v>
      </c>
      <c r="JC20" s="61">
        <v>0</v>
      </c>
      <c r="JD20" s="61">
        <v>0</v>
      </c>
      <c r="JE20" s="61">
        <v>0</v>
      </c>
      <c r="JF20" s="61">
        <v>0</v>
      </c>
      <c r="JG20" s="61">
        <v>0</v>
      </c>
      <c r="JH20" s="61">
        <v>0</v>
      </c>
      <c r="JI20" s="61">
        <v>0</v>
      </c>
      <c r="JJ20" s="61">
        <v>0</v>
      </c>
      <c r="JK20" s="61">
        <v>0</v>
      </c>
      <c r="JL20" s="61">
        <v>0</v>
      </c>
      <c r="JM20" s="61">
        <v>0</v>
      </c>
      <c r="JN20" s="61">
        <v>0</v>
      </c>
      <c r="JO20" s="61">
        <v>0</v>
      </c>
      <c r="JP20" s="61">
        <v>0</v>
      </c>
      <c r="JQ20" s="61">
        <v>0</v>
      </c>
      <c r="JR20" s="61">
        <v>0</v>
      </c>
      <c r="JS20" s="61">
        <v>0</v>
      </c>
      <c r="JT20" s="61">
        <v>0</v>
      </c>
      <c r="JU20" s="61">
        <v>0</v>
      </c>
      <c r="JV20" s="61">
        <v>0</v>
      </c>
      <c r="JW20" s="61">
        <v>0</v>
      </c>
      <c r="JX20" s="61">
        <v>0</v>
      </c>
      <c r="JY20" s="61">
        <v>0</v>
      </c>
      <c r="JZ20" s="61">
        <v>0</v>
      </c>
      <c r="KA20" s="61">
        <v>0</v>
      </c>
      <c r="KD20" s="61">
        <v>2</v>
      </c>
      <c r="KE20" s="61">
        <v>2</v>
      </c>
      <c r="KF20" s="61">
        <v>2</v>
      </c>
      <c r="KG20" s="61">
        <v>2</v>
      </c>
      <c r="KH20" s="61">
        <v>2</v>
      </c>
      <c r="KI20" s="61">
        <v>2</v>
      </c>
      <c r="KJ20" s="61">
        <v>2</v>
      </c>
      <c r="KK20" s="61">
        <v>2</v>
      </c>
      <c r="KL20" s="61">
        <v>2</v>
      </c>
      <c r="KM20" s="61">
        <v>2</v>
      </c>
      <c r="KN20" s="61">
        <v>2</v>
      </c>
      <c r="KO20" s="61">
        <v>2</v>
      </c>
      <c r="KP20" s="61">
        <v>2</v>
      </c>
      <c r="KQ20" s="61">
        <v>2</v>
      </c>
      <c r="KR20" s="61">
        <v>2</v>
      </c>
      <c r="KS20" s="61">
        <v>2</v>
      </c>
      <c r="KT20" s="61">
        <v>2</v>
      </c>
      <c r="KU20" s="61">
        <v>2</v>
      </c>
      <c r="KV20" s="61">
        <v>2</v>
      </c>
      <c r="KW20" s="61">
        <v>2</v>
      </c>
      <c r="KX20" s="61">
        <v>0</v>
      </c>
      <c r="KY20" s="61">
        <v>-0.7</v>
      </c>
      <c r="KZ20" s="61">
        <v>-1.7</v>
      </c>
      <c r="LA20" s="61">
        <v>-1.4</v>
      </c>
      <c r="LB20" s="61">
        <v>-2.2000000000000002</v>
      </c>
      <c r="LC20" s="61">
        <v>-2.9</v>
      </c>
      <c r="LD20" s="61">
        <v>-3.7</v>
      </c>
      <c r="LE20" s="61">
        <v>0</v>
      </c>
      <c r="LF20" s="61">
        <v>11.5</v>
      </c>
      <c r="LG20" s="61">
        <v>12.4</v>
      </c>
      <c r="LH20" s="61">
        <v>-1.6</v>
      </c>
      <c r="LI20" s="61">
        <v>0</v>
      </c>
      <c r="LJ20" s="61">
        <v>0</v>
      </c>
      <c r="LK20" s="61">
        <v>-0.7</v>
      </c>
      <c r="LL20" s="61">
        <v>-1.7</v>
      </c>
      <c r="LM20" s="61">
        <v>1</v>
      </c>
      <c r="LN20" s="61">
        <v>0</v>
      </c>
      <c r="LO20" s="61">
        <v>-1.4</v>
      </c>
      <c r="LP20" s="61">
        <v>0</v>
      </c>
      <c r="LQ20" s="61">
        <v>-2.2000000000000002</v>
      </c>
      <c r="LR20" s="61">
        <v>0</v>
      </c>
      <c r="LS20" s="61">
        <v>-2.9</v>
      </c>
      <c r="LT20" s="61">
        <v>0</v>
      </c>
      <c r="LU20" s="61">
        <v>-3.7</v>
      </c>
      <c r="LV20" s="61">
        <v>1</v>
      </c>
      <c r="LW20" s="61">
        <v>0</v>
      </c>
      <c r="LX20" s="61">
        <v>1</v>
      </c>
      <c r="LY20" s="61">
        <v>11.5</v>
      </c>
      <c r="LZ20" s="61">
        <v>1</v>
      </c>
      <c r="MA20" s="61">
        <v>12.4</v>
      </c>
      <c r="MB20" s="61">
        <v>1</v>
      </c>
      <c r="MC20" s="61">
        <v>-1.6</v>
      </c>
      <c r="MD20" s="61">
        <v>1</v>
      </c>
      <c r="ME20" s="61">
        <v>0</v>
      </c>
      <c r="MF20" s="61">
        <v>0</v>
      </c>
      <c r="MG20" s="61">
        <v>0</v>
      </c>
      <c r="MH20" s="61">
        <v>0</v>
      </c>
      <c r="MI20" s="61">
        <v>0</v>
      </c>
      <c r="MJ20" s="61">
        <v>0</v>
      </c>
      <c r="MK20" s="61">
        <v>0</v>
      </c>
      <c r="ML20" s="61">
        <v>0</v>
      </c>
      <c r="MM20" s="61">
        <v>0</v>
      </c>
      <c r="MN20" s="61">
        <v>0</v>
      </c>
      <c r="MO20" s="61">
        <v>0</v>
      </c>
      <c r="MP20" s="61">
        <v>0</v>
      </c>
      <c r="MQ20" s="61">
        <v>0</v>
      </c>
      <c r="MR20" s="61">
        <v>0</v>
      </c>
      <c r="MS20" s="61">
        <v>0</v>
      </c>
      <c r="MT20" s="61">
        <v>0</v>
      </c>
      <c r="MU20" s="61">
        <v>0</v>
      </c>
      <c r="MV20" s="61">
        <v>0</v>
      </c>
      <c r="MW20" s="61">
        <v>0</v>
      </c>
      <c r="MX20" s="61">
        <v>0</v>
      </c>
      <c r="MY20" s="61">
        <v>0</v>
      </c>
      <c r="MZ20" s="61">
        <v>0</v>
      </c>
      <c r="NA20" s="61">
        <v>0</v>
      </c>
      <c r="NB20" s="61">
        <v>0</v>
      </c>
      <c r="NC20" s="61">
        <v>0</v>
      </c>
      <c r="ND20" s="61">
        <v>0</v>
      </c>
      <c r="NE20" s="61">
        <v>0</v>
      </c>
      <c r="NF20" s="61">
        <v>0</v>
      </c>
      <c r="NG20" s="61">
        <v>0</v>
      </c>
      <c r="NH20" s="61">
        <v>0</v>
      </c>
      <c r="NI20" s="61">
        <v>0</v>
      </c>
      <c r="NJ20" s="61">
        <v>0</v>
      </c>
      <c r="NK20" s="61">
        <v>0</v>
      </c>
      <c r="NL20" s="61">
        <v>0</v>
      </c>
      <c r="NM20" s="61">
        <v>0</v>
      </c>
      <c r="NN20" s="61">
        <v>0</v>
      </c>
      <c r="NO20" s="61">
        <v>0</v>
      </c>
      <c r="NP20" s="61">
        <v>0</v>
      </c>
      <c r="NQ20" s="61">
        <v>0</v>
      </c>
      <c r="NR20" s="61">
        <v>0</v>
      </c>
      <c r="NS20" s="61">
        <v>0</v>
      </c>
      <c r="NT20" s="61">
        <v>0</v>
      </c>
      <c r="NU20" s="61">
        <v>0</v>
      </c>
      <c r="NV20" s="61">
        <v>0</v>
      </c>
      <c r="NW20" s="61">
        <v>0</v>
      </c>
      <c r="NX20" s="61">
        <v>0</v>
      </c>
      <c r="NY20" s="61">
        <v>0</v>
      </c>
      <c r="NZ20" s="61">
        <v>0</v>
      </c>
      <c r="OA20" s="61">
        <v>0</v>
      </c>
      <c r="OB20" s="61">
        <v>0</v>
      </c>
      <c r="OC20" s="61">
        <v>0</v>
      </c>
      <c r="OD20" s="61">
        <v>0</v>
      </c>
      <c r="OE20" s="61">
        <v>0</v>
      </c>
      <c r="OF20" s="61">
        <v>0</v>
      </c>
      <c r="OG20" s="61">
        <v>0</v>
      </c>
      <c r="OH20" s="61">
        <v>0</v>
      </c>
      <c r="OI20" s="61">
        <v>0</v>
      </c>
      <c r="OJ20" s="61">
        <v>0</v>
      </c>
      <c r="OK20" s="61">
        <v>0</v>
      </c>
      <c r="OL20" s="61">
        <v>0</v>
      </c>
      <c r="OM20" s="61">
        <v>0</v>
      </c>
      <c r="ON20" s="61">
        <v>0</v>
      </c>
      <c r="OO20" s="61">
        <v>0</v>
      </c>
      <c r="OP20" s="61">
        <v>0</v>
      </c>
      <c r="OQ20" s="61">
        <v>0</v>
      </c>
      <c r="OR20" s="61">
        <v>0</v>
      </c>
      <c r="OU20" s="61">
        <v>0</v>
      </c>
      <c r="OV20" s="61">
        <v>1</v>
      </c>
      <c r="OW20" s="61">
        <v>1</v>
      </c>
      <c r="OX20" s="61">
        <v>1</v>
      </c>
      <c r="OY20" s="61">
        <v>1</v>
      </c>
      <c r="OZ20" s="61">
        <v>1</v>
      </c>
      <c r="PA20" s="61">
        <v>1</v>
      </c>
      <c r="PB20" s="61">
        <v>1</v>
      </c>
      <c r="PC20" s="61">
        <v>1</v>
      </c>
      <c r="PD20" s="61">
        <v>1</v>
      </c>
      <c r="PE20" s="61">
        <v>1</v>
      </c>
      <c r="PF20" s="61">
        <v>1</v>
      </c>
      <c r="PG20" s="61">
        <v>1</v>
      </c>
      <c r="PH20" s="61">
        <v>1</v>
      </c>
      <c r="PI20" s="61">
        <v>1</v>
      </c>
      <c r="PJ20" s="61">
        <v>1</v>
      </c>
      <c r="PK20" s="61">
        <v>1</v>
      </c>
      <c r="PL20" s="61">
        <v>1</v>
      </c>
      <c r="PM20" s="61">
        <v>1</v>
      </c>
      <c r="PN20" s="61">
        <v>1</v>
      </c>
      <c r="PO20" s="61">
        <v>1</v>
      </c>
      <c r="PP20" s="61">
        <v>1</v>
      </c>
      <c r="PQ20" s="61">
        <v>1</v>
      </c>
      <c r="PR20" s="61">
        <v>1</v>
      </c>
      <c r="PS20" s="61">
        <v>1</v>
      </c>
      <c r="PT20" s="61">
        <v>1</v>
      </c>
      <c r="PU20" s="61">
        <v>1</v>
      </c>
      <c r="PV20" s="61">
        <v>0</v>
      </c>
      <c r="PW20" s="61">
        <v>0</v>
      </c>
      <c r="PX20" s="61">
        <v>0</v>
      </c>
      <c r="PY20" s="61">
        <v>1</v>
      </c>
      <c r="PZ20" s="61">
        <v>7605</v>
      </c>
      <c r="QA20" s="61">
        <v>15</v>
      </c>
      <c r="QB20" s="61">
        <v>0</v>
      </c>
      <c r="QC20" s="61">
        <v>1582</v>
      </c>
      <c r="QD20" s="61">
        <v>0</v>
      </c>
      <c r="QE20" s="61">
        <v>0</v>
      </c>
      <c r="QF20" s="61">
        <v>1582</v>
      </c>
      <c r="QG20" s="61">
        <v>1.3</v>
      </c>
      <c r="QH20" s="61">
        <v>20.3</v>
      </c>
      <c r="QI20" s="61">
        <v>111</v>
      </c>
      <c r="QJ20" s="61">
        <v>0</v>
      </c>
      <c r="QK20" s="61">
        <v>0</v>
      </c>
      <c r="QL20" s="61">
        <v>0</v>
      </c>
      <c r="QM20" s="61">
        <v>0</v>
      </c>
      <c r="QN20" s="61">
        <v>0</v>
      </c>
      <c r="QO20" s="61">
        <v>11</v>
      </c>
      <c r="QP20" s="61">
        <v>8.19</v>
      </c>
      <c r="QQ20" s="61">
        <v>8.3000000000000007</v>
      </c>
      <c r="QR20" s="61">
        <v>11</v>
      </c>
      <c r="QS20" s="61">
        <v>0</v>
      </c>
      <c r="QT20" s="61">
        <v>0</v>
      </c>
      <c r="QU20" s="61">
        <v>0</v>
      </c>
      <c r="QV20" s="61">
        <v>0</v>
      </c>
      <c r="QW20" s="61">
        <v>0</v>
      </c>
      <c r="QX20" s="61">
        <v>0</v>
      </c>
      <c r="QY20" s="61">
        <v>75.099999999999994</v>
      </c>
      <c r="QZ20" s="61">
        <v>141.6</v>
      </c>
      <c r="RA20" s="61">
        <v>100</v>
      </c>
      <c r="RB20" s="61">
        <v>150</v>
      </c>
      <c r="RC20" s="61">
        <v>22.9</v>
      </c>
      <c r="RD20" s="61">
        <v>-2.2999999999999998</v>
      </c>
      <c r="RE20" s="61">
        <v>74</v>
      </c>
      <c r="RF20" s="61">
        <v>143.69999999999999</v>
      </c>
      <c r="RG20" s="61">
        <v>0</v>
      </c>
      <c r="RH20" s="61">
        <v>0</v>
      </c>
      <c r="RI20" s="61">
        <v>0</v>
      </c>
      <c r="RJ20" s="61">
        <v>143.69999999999999</v>
      </c>
      <c r="RK20" s="61">
        <v>0</v>
      </c>
      <c r="RL20" s="61">
        <v>0</v>
      </c>
      <c r="RM20" s="61">
        <v>0</v>
      </c>
      <c r="RN20" s="61">
        <v>466</v>
      </c>
      <c r="RO20" s="61">
        <v>466</v>
      </c>
      <c r="RP20" s="61">
        <v>0</v>
      </c>
      <c r="RQ20" s="61">
        <v>10.8</v>
      </c>
      <c r="RR20" s="61">
        <v>20.100000000000001</v>
      </c>
      <c r="RS20" s="61">
        <v>10.8</v>
      </c>
      <c r="RT20" s="61">
        <v>10.8</v>
      </c>
      <c r="RU20" s="61">
        <v>0</v>
      </c>
      <c r="RV20" s="61">
        <v>0</v>
      </c>
      <c r="RW20" s="61">
        <v>0</v>
      </c>
      <c r="RX20" s="61">
        <v>10.8</v>
      </c>
      <c r="RY20" s="61">
        <v>0</v>
      </c>
      <c r="RZ20" s="61">
        <v>0</v>
      </c>
      <c r="SA20" s="61">
        <v>0</v>
      </c>
      <c r="SB20" s="61">
        <v>10.8</v>
      </c>
      <c r="SC20" s="61">
        <v>0</v>
      </c>
      <c r="SD20" s="61">
        <v>109</v>
      </c>
      <c r="SE20" s="61">
        <v>0</v>
      </c>
      <c r="SF20" s="61">
        <v>0</v>
      </c>
      <c r="SG20" s="61">
        <v>51.8</v>
      </c>
      <c r="SH20" s="61">
        <v>40.700000000000003</v>
      </c>
      <c r="SI20" s="61">
        <v>0.75</v>
      </c>
      <c r="SJ20" s="61">
        <v>2.4900000000000002</v>
      </c>
      <c r="SK20" s="61">
        <v>0.82</v>
      </c>
      <c r="SL20" s="61">
        <v>336</v>
      </c>
      <c r="SM20" s="61">
        <v>336</v>
      </c>
      <c r="SN20" s="61">
        <v>336</v>
      </c>
      <c r="SO20" s="61">
        <v>36.979999999999997</v>
      </c>
      <c r="SP20" s="61">
        <v>1608064868205</v>
      </c>
      <c r="SQ20" s="61">
        <v>0</v>
      </c>
      <c r="SR20" s="61">
        <v>47</v>
      </c>
      <c r="SS20" s="61">
        <v>1</v>
      </c>
      <c r="ST20" s="61">
        <v>1</v>
      </c>
      <c r="SU20" s="61">
        <v>4.5</v>
      </c>
      <c r="SV20" s="61">
        <v>49.1</v>
      </c>
      <c r="SW20" s="61">
        <v>-1</v>
      </c>
      <c r="SX20" s="61">
        <v>18.670000000000002</v>
      </c>
      <c r="SY20" s="61">
        <v>0</v>
      </c>
      <c r="TA20" s="61">
        <v>1097</v>
      </c>
      <c r="TF20" s="61">
        <v>0</v>
      </c>
      <c r="TG20" s="61">
        <v>0</v>
      </c>
      <c r="TH20" s="61">
        <v>0</v>
      </c>
      <c r="TI20" s="61">
        <v>0</v>
      </c>
      <c r="TJ20" s="61">
        <v>32754</v>
      </c>
      <c r="TK20" s="61">
        <v>32867</v>
      </c>
      <c r="TL20" s="61">
        <v>31442</v>
      </c>
      <c r="TM20" s="61">
        <v>31520</v>
      </c>
      <c r="TN20" s="61">
        <v>0</v>
      </c>
      <c r="TO20" s="61">
        <v>0</v>
      </c>
      <c r="TP20" s="61">
        <v>0</v>
      </c>
      <c r="TQ20" s="61">
        <v>0</v>
      </c>
      <c r="TR20" s="61">
        <v>544</v>
      </c>
      <c r="TS20" s="61">
        <v>538</v>
      </c>
      <c r="TT20" s="61">
        <v>541</v>
      </c>
      <c r="TU20" s="61">
        <v>542</v>
      </c>
      <c r="TV20" s="61">
        <v>541</v>
      </c>
      <c r="TW20" s="61">
        <v>546</v>
      </c>
      <c r="TX20" s="61">
        <v>544</v>
      </c>
      <c r="TY20" s="61">
        <v>542</v>
      </c>
      <c r="TZ20" s="61">
        <v>543</v>
      </c>
      <c r="UA20" s="61">
        <v>544</v>
      </c>
      <c r="UB20" s="61">
        <v>544</v>
      </c>
      <c r="UC20" s="61">
        <v>540</v>
      </c>
      <c r="UD20" s="61">
        <v>541</v>
      </c>
      <c r="UE20" s="61">
        <v>542</v>
      </c>
      <c r="UF20" s="61">
        <v>542</v>
      </c>
      <c r="UG20" s="61">
        <v>543</v>
      </c>
      <c r="UH20" s="61">
        <v>545</v>
      </c>
      <c r="UI20" s="61">
        <v>543</v>
      </c>
      <c r="UJ20" s="61">
        <v>542</v>
      </c>
      <c r="UK20" s="61">
        <v>541</v>
      </c>
      <c r="UL20" s="61">
        <v>544</v>
      </c>
      <c r="UM20" s="61">
        <v>539</v>
      </c>
      <c r="UN20" s="61">
        <v>544</v>
      </c>
      <c r="UO20" s="61">
        <v>542</v>
      </c>
      <c r="UP20" s="61">
        <v>542</v>
      </c>
      <c r="UQ20" s="61">
        <v>542</v>
      </c>
      <c r="UR20" s="61">
        <v>546</v>
      </c>
      <c r="US20" s="61">
        <v>546</v>
      </c>
      <c r="UT20" s="61">
        <v>539</v>
      </c>
      <c r="UU20" s="61">
        <v>539</v>
      </c>
      <c r="UV20" s="61">
        <v>0</v>
      </c>
      <c r="UW20" s="61">
        <v>0</v>
      </c>
      <c r="UX20" s="61">
        <v>114</v>
      </c>
      <c r="UY20" s="61">
        <v>340</v>
      </c>
      <c r="UZ20" s="61">
        <v>336</v>
      </c>
      <c r="VA20" s="61">
        <v>7</v>
      </c>
      <c r="WR20" s="61">
        <v>0</v>
      </c>
      <c r="WS20" s="61">
        <v>1</v>
      </c>
      <c r="WT20" s="61">
        <v>0</v>
      </c>
      <c r="WU20" s="61">
        <v>0</v>
      </c>
      <c r="WV20" s="61">
        <v>0</v>
      </c>
      <c r="WW20" s="61">
        <v>0</v>
      </c>
      <c r="WX20" s="61">
        <v>0</v>
      </c>
      <c r="WY20" s="61">
        <v>0</v>
      </c>
      <c r="WZ20" s="61">
        <v>6865604</v>
      </c>
      <c r="XA20" s="61">
        <v>0</v>
      </c>
      <c r="XD20" s="61">
        <v>0</v>
      </c>
      <c r="XF20" s="61">
        <v>2</v>
      </c>
      <c r="XG20" s="61">
        <v>0</v>
      </c>
      <c r="XH20" s="61">
        <v>0</v>
      </c>
      <c r="XI20" s="61">
        <v>0</v>
      </c>
      <c r="XJ20" s="61">
        <v>0</v>
      </c>
      <c r="XK20" s="61">
        <v>0</v>
      </c>
      <c r="XL20" s="61">
        <v>0</v>
      </c>
      <c r="XM20" s="61">
        <v>0</v>
      </c>
      <c r="XN20" s="61">
        <v>54.2</v>
      </c>
      <c r="XO20" s="61">
        <v>45.9</v>
      </c>
      <c r="XR20" s="61">
        <v>47.9</v>
      </c>
      <c r="XS20" s="61">
        <v>48.9</v>
      </c>
      <c r="XT20" s="61">
        <v>48.7</v>
      </c>
      <c r="XU20" s="61">
        <v>21</v>
      </c>
      <c r="XZ20" s="61">
        <v>7</v>
      </c>
      <c r="YA20" s="61">
        <v>1606645062549</v>
      </c>
      <c r="YC20" s="61">
        <v>4500</v>
      </c>
      <c r="YD20" s="61">
        <v>0.999</v>
      </c>
      <c r="YE20" s="61">
        <v>50.02</v>
      </c>
      <c r="YF20" s="61">
        <v>0</v>
      </c>
      <c r="YG20" s="61">
        <v>10257</v>
      </c>
      <c r="YH20" s="61">
        <v>5939</v>
      </c>
      <c r="YI20" s="61">
        <v>10234</v>
      </c>
      <c r="YJ20" s="61">
        <v>5906</v>
      </c>
      <c r="YK20" s="61">
        <v>10286</v>
      </c>
      <c r="YL20" s="61">
        <v>5924</v>
      </c>
      <c r="YM20" s="61">
        <v>10215</v>
      </c>
      <c r="YN20" s="61">
        <v>5917</v>
      </c>
      <c r="YO20" s="61">
        <v>10202</v>
      </c>
      <c r="YP20" s="61">
        <v>5876</v>
      </c>
      <c r="YQ20" s="61">
        <v>10262</v>
      </c>
      <c r="YR20" s="61">
        <v>5913</v>
      </c>
      <c r="YS20" s="61">
        <v>0</v>
      </c>
      <c r="YT20" s="61">
        <v>201826</v>
      </c>
      <c r="YU20" s="61">
        <v>4294</v>
      </c>
      <c r="YV20" s="61">
        <v>47</v>
      </c>
      <c r="YW20" s="61">
        <v>5.0000000000000001E-3</v>
      </c>
      <c r="YX20" s="61">
        <v>1155</v>
      </c>
      <c r="YY20" s="61">
        <v>2.61</v>
      </c>
      <c r="YZ20" s="61">
        <v>-38.299999999999997</v>
      </c>
      <c r="ZA20" s="61">
        <v>4.0199999999999996</v>
      </c>
      <c r="ZB20" s="61">
        <v>0.81</v>
      </c>
      <c r="ZD20" s="61">
        <v>0</v>
      </c>
      <c r="ZE20" s="61">
        <v>86</v>
      </c>
      <c r="ZF20" s="61">
        <v>74.599999999999994</v>
      </c>
      <c r="ZG20" s="61">
        <v>0</v>
      </c>
      <c r="ZH20" s="61">
        <v>68</v>
      </c>
      <c r="ZI20" s="61">
        <v>68.3</v>
      </c>
      <c r="ZJ20" s="61">
        <v>68.2</v>
      </c>
      <c r="ZK20" s="61">
        <v>0</v>
      </c>
      <c r="ZL20" s="61">
        <v>0</v>
      </c>
      <c r="ZM20" s="61">
        <v>0</v>
      </c>
      <c r="ZN20" s="61">
        <v>22</v>
      </c>
      <c r="ZO20" s="61">
        <v>21.9</v>
      </c>
      <c r="ZP20" s="61">
        <v>21.9</v>
      </c>
      <c r="ZQ20" s="61">
        <v>21.9</v>
      </c>
      <c r="ZR20" s="61">
        <v>21.9</v>
      </c>
      <c r="ZS20" s="61">
        <v>21.9</v>
      </c>
      <c r="ZT20" s="61">
        <v>21.9</v>
      </c>
      <c r="ZU20" s="61">
        <v>21.9</v>
      </c>
      <c r="ZV20" s="61">
        <v>21.9</v>
      </c>
      <c r="ZW20" s="61">
        <v>21.9</v>
      </c>
      <c r="ZX20" s="61">
        <v>21.9</v>
      </c>
      <c r="ZY20" s="61">
        <v>21.9</v>
      </c>
      <c r="ZZ20" s="61">
        <v>21.9</v>
      </c>
      <c r="AAA20" s="61">
        <v>21.9</v>
      </c>
      <c r="AAB20" s="61">
        <v>21.9</v>
      </c>
      <c r="AAC20" s="61">
        <v>21.9</v>
      </c>
      <c r="AAD20" s="61">
        <v>21.9</v>
      </c>
      <c r="AAE20" s="61">
        <v>21.9</v>
      </c>
      <c r="AAF20" s="61">
        <v>21.9</v>
      </c>
      <c r="AAG20" s="61">
        <v>21.9</v>
      </c>
      <c r="AAH20" s="61">
        <v>21.9</v>
      </c>
      <c r="AAI20" s="61">
        <v>21.9</v>
      </c>
      <c r="AAJ20" s="61">
        <v>21.9</v>
      </c>
      <c r="AAK20" s="61">
        <v>21.9</v>
      </c>
      <c r="AAL20" s="61">
        <v>21.9</v>
      </c>
      <c r="AAM20" s="61">
        <v>79.5</v>
      </c>
      <c r="AAN20" s="61">
        <v>65.7</v>
      </c>
      <c r="AAO20" s="61">
        <v>71.7</v>
      </c>
      <c r="AAP20" s="61">
        <v>68.8</v>
      </c>
      <c r="AAQ20" s="61">
        <v>73</v>
      </c>
      <c r="AAR20" s="61">
        <v>72.099999999999994</v>
      </c>
      <c r="AAS20" s="61">
        <v>73.8</v>
      </c>
      <c r="AAT20" s="61">
        <v>75.2</v>
      </c>
      <c r="AAU20" s="61">
        <v>73.599999999999994</v>
      </c>
      <c r="AAV20" s="61">
        <v>56.5</v>
      </c>
      <c r="AAW20" s="61">
        <v>47.3</v>
      </c>
      <c r="AAX20" s="61">
        <v>61.5</v>
      </c>
      <c r="AAY20" s="61">
        <v>1.26</v>
      </c>
      <c r="AAZ20" s="61">
        <v>1.26</v>
      </c>
      <c r="ABA20" s="61">
        <v>1.26</v>
      </c>
      <c r="ABB20" s="61">
        <v>1.26</v>
      </c>
      <c r="ABC20" s="61">
        <v>1.26</v>
      </c>
      <c r="ABD20" s="61">
        <v>1.26</v>
      </c>
      <c r="ABE20" s="61">
        <v>1.26</v>
      </c>
      <c r="ABF20" s="61">
        <v>1.26</v>
      </c>
      <c r="ABG20" s="61">
        <v>1.26</v>
      </c>
      <c r="ABH20" s="61">
        <v>1.26</v>
      </c>
      <c r="ABI20" s="61">
        <v>1.26</v>
      </c>
      <c r="ABJ20" s="61">
        <v>1.26</v>
      </c>
      <c r="ABK20" s="61">
        <v>1</v>
      </c>
      <c r="ABL20" s="61">
        <v>1</v>
      </c>
      <c r="ABM20" s="61">
        <v>1</v>
      </c>
      <c r="ABN20" s="61">
        <v>1</v>
      </c>
      <c r="ABO20" s="61">
        <v>1</v>
      </c>
      <c r="ABP20" s="61">
        <v>1</v>
      </c>
      <c r="ABQ20" s="61">
        <v>1</v>
      </c>
      <c r="ABR20" s="61">
        <v>1</v>
      </c>
      <c r="ABS20" s="61">
        <v>1</v>
      </c>
      <c r="ABT20" s="61">
        <v>1</v>
      </c>
      <c r="ABU20" s="61">
        <v>1</v>
      </c>
      <c r="ABV20" s="61">
        <v>1</v>
      </c>
      <c r="ABW20" s="61">
        <v>88</v>
      </c>
      <c r="ABX20" s="61">
        <v>88</v>
      </c>
      <c r="ABY20" s="61">
        <v>88</v>
      </c>
      <c r="ABZ20" s="61">
        <v>88</v>
      </c>
      <c r="ACA20" s="61">
        <v>88</v>
      </c>
      <c r="ACB20" s="61">
        <v>88</v>
      </c>
      <c r="ACC20" s="61">
        <v>88</v>
      </c>
      <c r="ACD20" s="61">
        <v>88</v>
      </c>
      <c r="ACE20" s="61">
        <v>88</v>
      </c>
      <c r="ACF20" s="61">
        <v>88</v>
      </c>
      <c r="ACG20" s="61">
        <v>88</v>
      </c>
      <c r="ACH20" s="61">
        <v>88</v>
      </c>
      <c r="ACI20" s="61">
        <v>7659.9</v>
      </c>
      <c r="ACJ20" s="61">
        <v>7659.9</v>
      </c>
      <c r="ACK20" s="61">
        <v>7659.9</v>
      </c>
      <c r="ACL20" s="61">
        <v>7659.8</v>
      </c>
      <c r="ACM20" s="61">
        <v>7659.9</v>
      </c>
      <c r="ACN20" s="61">
        <v>7660</v>
      </c>
      <c r="ACO20" s="61">
        <v>7659.9</v>
      </c>
      <c r="ACP20" s="61">
        <v>7659.9</v>
      </c>
      <c r="ACQ20" s="61">
        <v>7659.9</v>
      </c>
      <c r="ACR20" s="61">
        <v>7659.9</v>
      </c>
      <c r="ACS20" s="61">
        <v>7660</v>
      </c>
      <c r="ACT20" s="61">
        <v>7660</v>
      </c>
      <c r="ACU20" s="61">
        <v>2017</v>
      </c>
      <c r="ACV20" s="61">
        <v>2017</v>
      </c>
      <c r="ACW20" s="61">
        <v>12</v>
      </c>
      <c r="ACX20" s="61">
        <v>12</v>
      </c>
      <c r="ACY20" s="61">
        <v>2017</v>
      </c>
      <c r="ACZ20" s="61">
        <v>10</v>
      </c>
      <c r="ADA20" s="61">
        <v>12</v>
      </c>
      <c r="ADB20" s="61">
        <v>2017</v>
      </c>
      <c r="ADC20" s="61">
        <v>8</v>
      </c>
      <c r="ADD20" s="61">
        <v>12</v>
      </c>
      <c r="ADE20" s="61">
        <v>11</v>
      </c>
      <c r="ADF20" s="61">
        <v>12</v>
      </c>
      <c r="ADG20" s="61">
        <v>2017</v>
      </c>
      <c r="ADH20" s="61">
        <v>11</v>
      </c>
      <c r="ADI20" s="61">
        <v>12</v>
      </c>
      <c r="ADJ20" s="61">
        <v>2017</v>
      </c>
      <c r="ADK20" s="61">
        <v>11</v>
      </c>
      <c r="ADL20" s="61">
        <v>12</v>
      </c>
      <c r="ADM20" s="61">
        <v>2017</v>
      </c>
      <c r="ADN20" s="61">
        <v>11</v>
      </c>
      <c r="ADO20" s="61">
        <v>12</v>
      </c>
      <c r="ADP20" s="61">
        <v>2017</v>
      </c>
      <c r="ADQ20" s="61">
        <v>11</v>
      </c>
      <c r="ADR20" s="61">
        <v>12</v>
      </c>
      <c r="ADS20" s="61">
        <v>2017</v>
      </c>
      <c r="ADT20" s="61">
        <v>11</v>
      </c>
      <c r="ADU20" s="61">
        <v>12</v>
      </c>
      <c r="ADV20" s="61">
        <v>2017</v>
      </c>
      <c r="ADW20" s="61">
        <v>11</v>
      </c>
      <c r="ADX20" s="61">
        <v>12</v>
      </c>
      <c r="ADY20" s="61">
        <v>2017</v>
      </c>
      <c r="ADZ20" s="61">
        <v>11</v>
      </c>
      <c r="AEA20" s="61">
        <v>12</v>
      </c>
      <c r="AEB20" s="61">
        <v>2017</v>
      </c>
      <c r="AEC20" s="61">
        <v>7</v>
      </c>
      <c r="AED20" s="61">
        <v>12</v>
      </c>
      <c r="AEE20" s="61">
        <v>37994</v>
      </c>
      <c r="AEF20" s="61">
        <v>38039</v>
      </c>
      <c r="AEG20" s="61">
        <v>37947</v>
      </c>
      <c r="AEH20" s="61">
        <v>37894</v>
      </c>
      <c r="AEI20" s="61">
        <v>38008</v>
      </c>
      <c r="AEJ20" s="61">
        <v>37992</v>
      </c>
      <c r="AEK20" s="61">
        <v>37962</v>
      </c>
      <c r="AEL20" s="61">
        <v>37979</v>
      </c>
      <c r="AEM20" s="61">
        <v>37964</v>
      </c>
      <c r="AEN20" s="61">
        <v>37980</v>
      </c>
      <c r="AEO20" s="61">
        <v>37993</v>
      </c>
      <c r="AEP20" s="61">
        <v>37883</v>
      </c>
      <c r="AEQ20" s="61">
        <v>7.73</v>
      </c>
      <c r="AER20" s="61">
        <v>7.73</v>
      </c>
      <c r="AES20" s="61">
        <v>7.73</v>
      </c>
      <c r="AET20" s="61">
        <v>7.73</v>
      </c>
      <c r="AEU20" s="61">
        <v>7.73</v>
      </c>
      <c r="AEV20" s="61">
        <v>7.73</v>
      </c>
      <c r="AEW20" s="61">
        <v>7.73</v>
      </c>
      <c r="AEX20" s="61">
        <v>7.73</v>
      </c>
      <c r="AEY20" s="61">
        <v>7.73</v>
      </c>
      <c r="AEZ20" s="61">
        <v>7.73</v>
      </c>
      <c r="AFA20" s="61">
        <v>7.73</v>
      </c>
      <c r="AFB20" s="61">
        <v>7.73</v>
      </c>
      <c r="AFC20" s="61">
        <v>0</v>
      </c>
      <c r="AFD20" s="61">
        <v>0</v>
      </c>
      <c r="AFE20" s="61">
        <v>0</v>
      </c>
      <c r="AFF20" s="61">
        <v>0</v>
      </c>
      <c r="AFG20" s="61">
        <v>0</v>
      </c>
      <c r="AFH20" s="61">
        <v>0</v>
      </c>
      <c r="AFI20" s="61">
        <v>0</v>
      </c>
      <c r="AFJ20" s="61">
        <v>0</v>
      </c>
      <c r="AFK20" s="61">
        <v>0</v>
      </c>
      <c r="AFL20" s="61">
        <v>0</v>
      </c>
      <c r="AFM20" s="61">
        <v>0</v>
      </c>
      <c r="AFN20" s="61">
        <v>0</v>
      </c>
      <c r="AFO20" s="61">
        <v>0</v>
      </c>
      <c r="AFP20" s="61">
        <v>0</v>
      </c>
      <c r="AFQ20" s="61">
        <v>0</v>
      </c>
      <c r="AFR20" s="61">
        <v>0</v>
      </c>
      <c r="AFS20" s="61">
        <v>0</v>
      </c>
      <c r="AFT20" s="61">
        <v>0</v>
      </c>
      <c r="AFU20" s="61">
        <v>0</v>
      </c>
      <c r="AFV20" s="61">
        <v>0</v>
      </c>
      <c r="AFW20" s="61">
        <v>0</v>
      </c>
      <c r="AFX20" s="61">
        <v>0</v>
      </c>
      <c r="AFY20" s="61">
        <v>0</v>
      </c>
      <c r="AFZ20" s="61">
        <v>0</v>
      </c>
      <c r="AGA20" s="61">
        <v>0</v>
      </c>
      <c r="AGB20" s="61">
        <v>0</v>
      </c>
      <c r="AGC20" s="61">
        <v>0</v>
      </c>
      <c r="AGD20" s="61">
        <v>0</v>
      </c>
      <c r="AGE20" s="61">
        <v>0</v>
      </c>
      <c r="AGF20" s="61">
        <v>0</v>
      </c>
      <c r="AGG20" s="61">
        <v>0</v>
      </c>
      <c r="AGH20" s="61">
        <v>0</v>
      </c>
      <c r="AGI20" s="61">
        <v>0</v>
      </c>
      <c r="AGJ20" s="61">
        <v>0</v>
      </c>
      <c r="AGK20" s="61">
        <v>46</v>
      </c>
      <c r="AGL20" s="61">
        <v>0</v>
      </c>
      <c r="AGM20" s="61">
        <v>0</v>
      </c>
      <c r="AGN20" s="61">
        <v>-10</v>
      </c>
      <c r="AGO20" s="61">
        <v>-10</v>
      </c>
      <c r="AGP20" s="61">
        <v>-10</v>
      </c>
      <c r="AGQ20" s="61">
        <v>-10</v>
      </c>
      <c r="AGR20" s="61">
        <v>-10</v>
      </c>
      <c r="AGS20" s="61">
        <v>-10</v>
      </c>
      <c r="AGT20" s="61">
        <v>-10</v>
      </c>
      <c r="AGU20" s="61">
        <v>-10</v>
      </c>
      <c r="AGV20" s="61">
        <v>-10</v>
      </c>
      <c r="AGW20" s="61">
        <v>-10</v>
      </c>
      <c r="AGX20" s="61">
        <v>-10</v>
      </c>
      <c r="AGY20" s="61">
        <v>-10</v>
      </c>
      <c r="AGZ20" s="61">
        <v>-10</v>
      </c>
      <c r="AHA20" s="61">
        <v>-10</v>
      </c>
      <c r="AHB20" s="61">
        <v>-10</v>
      </c>
      <c r="AHC20" s="61">
        <v>-10</v>
      </c>
      <c r="AHD20" s="61">
        <v>-10</v>
      </c>
      <c r="AHE20" s="61">
        <v>-10</v>
      </c>
      <c r="AHF20" s="61">
        <v>-10</v>
      </c>
      <c r="AHG20" s="61">
        <v>-10</v>
      </c>
      <c r="AHH20" s="61">
        <v>-10</v>
      </c>
      <c r="AHI20" s="61">
        <v>-10</v>
      </c>
      <c r="AHJ20" s="61">
        <v>-10</v>
      </c>
      <c r="AHK20" s="61">
        <v>-10</v>
      </c>
      <c r="AHL20" s="61">
        <v>158</v>
      </c>
      <c r="AHM20" s="61">
        <v>189</v>
      </c>
      <c r="AHN20" s="61">
        <v>126</v>
      </c>
      <c r="AHO20" s="61">
        <v>205</v>
      </c>
      <c r="AHP20" s="61">
        <v>158</v>
      </c>
      <c r="AHQ20" s="61">
        <v>158</v>
      </c>
      <c r="AHR20" s="61">
        <v>205</v>
      </c>
      <c r="AHS20" s="61">
        <v>253</v>
      </c>
      <c r="AHT20" s="61">
        <v>205</v>
      </c>
      <c r="AHU20" s="61">
        <v>94</v>
      </c>
      <c r="AHV20" s="61">
        <v>300</v>
      </c>
      <c r="AHW20" s="61">
        <v>126</v>
      </c>
      <c r="AHX20" s="61">
        <v>174</v>
      </c>
      <c r="AHY20" s="61">
        <v>110</v>
      </c>
      <c r="AHZ20" s="61">
        <v>158</v>
      </c>
      <c r="AIA20" s="61">
        <v>126</v>
      </c>
      <c r="AIB20" s="61">
        <v>174</v>
      </c>
      <c r="AIC20" s="61">
        <v>205</v>
      </c>
      <c r="AID20" s="61">
        <v>141</v>
      </c>
      <c r="AIE20" s="61">
        <v>141</v>
      </c>
      <c r="AIF20" s="61">
        <v>94</v>
      </c>
      <c r="AIG20" s="61">
        <v>220</v>
      </c>
      <c r="AIH20" s="61">
        <v>94</v>
      </c>
      <c r="AII20" s="61">
        <v>126</v>
      </c>
      <c r="AIJ20" s="61">
        <v>0</v>
      </c>
      <c r="AIK20" s="61">
        <v>0</v>
      </c>
      <c r="AIL20" s="61">
        <v>0</v>
      </c>
      <c r="AIM20" s="61">
        <v>0</v>
      </c>
      <c r="AIN20" s="61">
        <v>0</v>
      </c>
      <c r="AIO20" s="61">
        <v>0</v>
      </c>
      <c r="AIP20" s="61">
        <v>0</v>
      </c>
      <c r="AIQ20" s="61">
        <v>0</v>
      </c>
      <c r="AIR20" s="61">
        <v>0</v>
      </c>
      <c r="AIS20" s="61">
        <v>0</v>
      </c>
      <c r="AIU20" s="61">
        <v>0</v>
      </c>
      <c r="AIV20" s="61">
        <v>0</v>
      </c>
      <c r="AIW20" s="61">
        <v>0</v>
      </c>
      <c r="AIX20" s="61">
        <v>0</v>
      </c>
      <c r="AIY20" s="61">
        <v>0</v>
      </c>
      <c r="AIZ20" s="61">
        <v>0</v>
      </c>
      <c r="AJA20" s="61">
        <v>0</v>
      </c>
      <c r="AJB20" s="61">
        <v>0</v>
      </c>
      <c r="AJC20" s="61">
        <v>0</v>
      </c>
      <c r="AJD20" s="61">
        <v>0</v>
      </c>
      <c r="AJE20" s="61">
        <v>0</v>
      </c>
      <c r="AJF20" s="61">
        <v>0</v>
      </c>
      <c r="AJG20" s="61">
        <v>0</v>
      </c>
      <c r="AJH20" s="61">
        <v>0</v>
      </c>
      <c r="AJI20" s="61">
        <v>0</v>
      </c>
      <c r="AJJ20" s="61">
        <v>0</v>
      </c>
      <c r="AJK20" s="61">
        <v>0</v>
      </c>
      <c r="AJL20" s="61">
        <v>0</v>
      </c>
      <c r="AJM20" s="61">
        <v>0</v>
      </c>
      <c r="AJN20" s="61">
        <v>0</v>
      </c>
      <c r="AJO20" s="61">
        <v>0</v>
      </c>
      <c r="AJP20" s="61">
        <v>0</v>
      </c>
      <c r="AJQ20" s="61">
        <v>0</v>
      </c>
      <c r="AJR20" s="61">
        <v>0</v>
      </c>
      <c r="AJS20" s="61">
        <v>0</v>
      </c>
      <c r="AJT20" s="61">
        <v>0</v>
      </c>
      <c r="AJU20" s="61">
        <v>0</v>
      </c>
      <c r="AJV20" s="61">
        <v>0</v>
      </c>
      <c r="AJW20" s="61">
        <v>0</v>
      </c>
      <c r="AJX20" s="61">
        <v>0</v>
      </c>
      <c r="AJY20" s="61">
        <v>0</v>
      </c>
      <c r="AJZ20" s="61">
        <v>0</v>
      </c>
      <c r="AKA20" s="61">
        <v>0</v>
      </c>
      <c r="AKB20" s="61">
        <v>0</v>
      </c>
      <c r="AKC20" s="61">
        <v>0</v>
      </c>
      <c r="AKD20" s="61">
        <v>0</v>
      </c>
      <c r="AKE20" s="61">
        <v>0</v>
      </c>
      <c r="AKF20" s="61">
        <v>0</v>
      </c>
      <c r="AKG20" s="61">
        <v>0</v>
      </c>
      <c r="AKH20" s="61">
        <v>0</v>
      </c>
      <c r="AKI20" s="61">
        <v>0</v>
      </c>
      <c r="AKJ20" s="61">
        <v>0</v>
      </c>
      <c r="AKK20" s="61">
        <v>0</v>
      </c>
      <c r="AKL20" s="61">
        <v>0</v>
      </c>
      <c r="AKM20" s="61">
        <v>293</v>
      </c>
      <c r="AKN20" s="61">
        <v>390</v>
      </c>
      <c r="AKO20" s="61">
        <v>329</v>
      </c>
      <c r="AKP20" s="61">
        <v>476</v>
      </c>
      <c r="AKQ20" s="61">
        <v>366</v>
      </c>
      <c r="AKR20" s="61">
        <v>293</v>
      </c>
      <c r="AKS20" s="61">
        <v>341</v>
      </c>
      <c r="AKT20" s="61">
        <v>390</v>
      </c>
      <c r="AKU20" s="61">
        <v>317</v>
      </c>
      <c r="AKV20" s="61">
        <v>439</v>
      </c>
      <c r="AKW20" s="61">
        <v>366</v>
      </c>
      <c r="AKX20" s="61">
        <v>329</v>
      </c>
      <c r="AKY20" s="61">
        <v>305</v>
      </c>
      <c r="AKZ20" s="61">
        <v>366</v>
      </c>
      <c r="ALA20" s="61">
        <v>354</v>
      </c>
      <c r="ALB20" s="61">
        <v>280</v>
      </c>
      <c r="ALC20" s="61">
        <v>317</v>
      </c>
      <c r="ALD20" s="61">
        <v>402</v>
      </c>
      <c r="ALE20" s="61">
        <v>402</v>
      </c>
      <c r="ALF20" s="61">
        <v>256</v>
      </c>
      <c r="ALG20" s="61">
        <v>378</v>
      </c>
      <c r="ALH20" s="61">
        <v>415</v>
      </c>
      <c r="ALI20" s="61">
        <v>378</v>
      </c>
      <c r="ALJ20" s="61">
        <v>280</v>
      </c>
      <c r="ALK20" s="61">
        <v>0</v>
      </c>
      <c r="ALL20" s="61">
        <v>5.85</v>
      </c>
      <c r="ALM20" s="61">
        <v>0</v>
      </c>
      <c r="ALN20" s="61">
        <v>0</v>
      </c>
      <c r="ALO20" s="61">
        <v>0</v>
      </c>
      <c r="ALP20" s="61">
        <v>0</v>
      </c>
      <c r="ALQ20" s="61">
        <v>7.73</v>
      </c>
      <c r="ALR20" s="61">
        <v>7.58</v>
      </c>
      <c r="ALS20" s="61">
        <v>7.72</v>
      </c>
      <c r="ALT20" s="61">
        <v>7.57</v>
      </c>
      <c r="ALU20" s="61">
        <v>7.63</v>
      </c>
      <c r="ALV20" s="61">
        <v>7.54</v>
      </c>
      <c r="ALW20" s="61">
        <v>7.59</v>
      </c>
      <c r="ALX20" s="61">
        <v>7.63</v>
      </c>
      <c r="ALY20" s="61">
        <v>7.86</v>
      </c>
      <c r="ALZ20" s="61">
        <v>7.77</v>
      </c>
      <c r="AMA20" s="61">
        <v>7.77</v>
      </c>
      <c r="AMB20" s="61">
        <v>7.74</v>
      </c>
      <c r="AMC20" s="61">
        <v>7.64</v>
      </c>
      <c r="AMD20" s="61">
        <v>7.75</v>
      </c>
      <c r="AME20" s="61">
        <v>7.83</v>
      </c>
      <c r="AMF20" s="61">
        <v>7.61</v>
      </c>
      <c r="AMG20" s="61">
        <v>7.87</v>
      </c>
      <c r="AMH20" s="61">
        <v>7.71</v>
      </c>
      <c r="AMI20" s="61">
        <v>7.73</v>
      </c>
      <c r="AMJ20" s="61">
        <v>7.86</v>
      </c>
      <c r="AMK20" s="61">
        <v>7.78</v>
      </c>
      <c r="AML20" s="61">
        <v>7.84</v>
      </c>
      <c r="AMM20" s="61">
        <v>7.77</v>
      </c>
      <c r="AMN20" s="61">
        <v>7.61</v>
      </c>
      <c r="AMO20" s="61">
        <v>0.2</v>
      </c>
      <c r="AMP20" s="61">
        <v>0.11</v>
      </c>
      <c r="AMQ20" s="61">
        <v>0</v>
      </c>
      <c r="AMR20" s="61">
        <v>0.1</v>
      </c>
      <c r="AMS20" s="61">
        <v>0</v>
      </c>
      <c r="AMT20" s="61">
        <v>-7.0000000000000007E-2</v>
      </c>
      <c r="AMU20" s="61">
        <v>0.26</v>
      </c>
      <c r="AMV20" s="61">
        <v>0.11</v>
      </c>
      <c r="AMW20" s="61">
        <v>0.14000000000000001</v>
      </c>
      <c r="AMX20" s="61">
        <v>0.14000000000000001</v>
      </c>
      <c r="AMY20" s="61">
        <v>0</v>
      </c>
      <c r="AMZ20" s="61">
        <v>0.12</v>
      </c>
      <c r="ANA20" s="61">
        <v>-0.04</v>
      </c>
      <c r="ANB20" s="61">
        <v>-0.14000000000000001</v>
      </c>
      <c r="ANC20" s="61">
        <v>-0.1</v>
      </c>
      <c r="AND20" s="61">
        <v>-0.08</v>
      </c>
      <c r="ANE20" s="61">
        <v>-0.16</v>
      </c>
      <c r="ANF20" s="61">
        <v>-0.12</v>
      </c>
      <c r="ANG20" s="61">
        <v>-0.28000000000000003</v>
      </c>
      <c r="ANH20" s="61">
        <v>-0.25</v>
      </c>
      <c r="ANI20" s="61">
        <v>-0.2</v>
      </c>
      <c r="ANJ20" s="61">
        <v>-0.01</v>
      </c>
      <c r="ANK20" s="61">
        <v>-0.09</v>
      </c>
      <c r="ANL20" s="61">
        <v>-0.32</v>
      </c>
      <c r="ANM20" s="61">
        <v>7.73</v>
      </c>
      <c r="ANN20" s="61">
        <v>7.95</v>
      </c>
      <c r="ANO20" s="61">
        <v>7.81</v>
      </c>
      <c r="ANP20" s="61">
        <v>7.81</v>
      </c>
      <c r="ANQ20" s="61">
        <v>7.95</v>
      </c>
      <c r="ANR20" s="61">
        <v>7.76</v>
      </c>
      <c r="ANS20" s="61">
        <v>7.82</v>
      </c>
      <c r="ANT20" s="61">
        <v>7.66</v>
      </c>
      <c r="ANU20" s="61">
        <v>7.79</v>
      </c>
      <c r="ANV20" s="61">
        <v>7.88</v>
      </c>
      <c r="ANW20" s="61">
        <v>7.95</v>
      </c>
      <c r="ANX20" s="61">
        <v>7.55</v>
      </c>
      <c r="ANY20" s="61">
        <v>7.7</v>
      </c>
      <c r="ANZ20" s="61">
        <v>7.92</v>
      </c>
      <c r="AOA20" s="61">
        <v>7.76</v>
      </c>
      <c r="AOB20" s="61">
        <v>7.71</v>
      </c>
      <c r="AOC20" s="61">
        <v>7.92</v>
      </c>
      <c r="AOD20" s="61">
        <v>7.95</v>
      </c>
      <c r="AOE20" s="61">
        <v>7.63</v>
      </c>
      <c r="AOF20" s="61">
        <v>7.92</v>
      </c>
      <c r="AOG20" s="61">
        <v>7.89</v>
      </c>
      <c r="AOH20" s="61">
        <v>8.01</v>
      </c>
      <c r="AOI20" s="61">
        <v>7.86</v>
      </c>
      <c r="AOJ20" s="61">
        <v>7.82</v>
      </c>
      <c r="AOK20" s="61">
        <v>-0.4</v>
      </c>
      <c r="AOL20" s="61">
        <v>0</v>
      </c>
      <c r="AOM20" s="61">
        <v>-0.47</v>
      </c>
      <c r="AON20" s="61">
        <v>-0.15</v>
      </c>
      <c r="AOO20" s="61">
        <v>-0.21</v>
      </c>
      <c r="AOP20" s="61">
        <v>-0.08</v>
      </c>
      <c r="AOQ20" s="61">
        <v>-0.16</v>
      </c>
      <c r="AOR20" s="61">
        <v>7.0000000000000007E-2</v>
      </c>
      <c r="AOS20" s="61">
        <v>-0.09</v>
      </c>
      <c r="AOT20" s="61">
        <v>0.11</v>
      </c>
      <c r="AOU20" s="61">
        <v>-0.48</v>
      </c>
      <c r="AOV20" s="61">
        <v>0.04</v>
      </c>
      <c r="AOW20" s="61">
        <v>-0.15</v>
      </c>
      <c r="AOX20" s="61">
        <v>-7.0000000000000007E-2</v>
      </c>
      <c r="AOY20" s="61">
        <v>-0.09</v>
      </c>
      <c r="AOZ20" s="61">
        <v>-0.17</v>
      </c>
      <c r="APA20" s="61">
        <v>0.02</v>
      </c>
      <c r="APB20" s="61">
        <v>-0.19</v>
      </c>
      <c r="APC20" s="61">
        <v>-0.05</v>
      </c>
      <c r="APD20" s="61">
        <v>0.04</v>
      </c>
      <c r="APE20" s="61">
        <v>-0.31</v>
      </c>
      <c r="APF20" s="61">
        <v>0.06</v>
      </c>
      <c r="APG20" s="61">
        <v>0.11</v>
      </c>
      <c r="APH20" s="61">
        <v>-0.33</v>
      </c>
      <c r="API20" s="61">
        <v>31814.2</v>
      </c>
      <c r="APJ20" s="61">
        <v>0</v>
      </c>
      <c r="APK20" s="61">
        <v>3182</v>
      </c>
      <c r="APL20" s="61">
        <v>0</v>
      </c>
      <c r="APM20" s="61">
        <v>252</v>
      </c>
      <c r="APN20" s="61">
        <v>0.02</v>
      </c>
      <c r="APO20" s="61">
        <v>0.02</v>
      </c>
      <c r="APP20" s="61">
        <v>118</v>
      </c>
      <c r="APQ20" s="61">
        <v>1.04</v>
      </c>
      <c r="APR20" s="61">
        <v>1.04</v>
      </c>
      <c r="APS20" s="61">
        <v>10228</v>
      </c>
      <c r="APT20" s="61" t="s">
        <v>7725</v>
      </c>
      <c r="APU20" s="61" t="s">
        <v>7724</v>
      </c>
      <c r="APV20" s="61" t="s">
        <v>7725</v>
      </c>
      <c r="APW20" s="61" t="s">
        <v>7725</v>
      </c>
      <c r="APX20" s="61" t="s">
        <v>7725</v>
      </c>
      <c r="APY20" s="61" t="s">
        <v>7749</v>
      </c>
      <c r="APZ20" s="61" t="s">
        <v>7725</v>
      </c>
      <c r="AQA20" s="61" t="s">
        <v>7727</v>
      </c>
      <c r="AQB20" s="61" t="s">
        <v>7725</v>
      </c>
      <c r="AQC20" s="61" t="s">
        <v>7727</v>
      </c>
      <c r="AQD20" s="61" t="s">
        <v>7725</v>
      </c>
      <c r="AQE20" s="61" t="s">
        <v>7725</v>
      </c>
      <c r="AQF20" s="61" t="s">
        <v>7725</v>
      </c>
      <c r="AQG20" s="61" t="s">
        <v>7725</v>
      </c>
      <c r="AQH20" s="61" t="s">
        <v>7728</v>
      </c>
      <c r="AQI20" s="61" t="s">
        <v>7726</v>
      </c>
      <c r="AQJ20" s="61" t="s">
        <v>7725</v>
      </c>
      <c r="AQK20" s="61" t="s">
        <v>7729</v>
      </c>
      <c r="AQL20" s="61" t="s">
        <v>7725</v>
      </c>
      <c r="AQM20" s="61" t="s">
        <v>7729</v>
      </c>
      <c r="AQN20" s="61" t="s">
        <v>7727</v>
      </c>
      <c r="AQO20" s="61" t="s">
        <v>7725</v>
      </c>
      <c r="AQP20" s="61" t="s">
        <v>7725</v>
      </c>
      <c r="AQQ20" s="61" t="s">
        <v>7730</v>
      </c>
      <c r="AQR20" s="61" t="s">
        <v>7725</v>
      </c>
      <c r="AQS20" s="61" t="s">
        <v>7750</v>
      </c>
      <c r="AQT20" s="61" t="s">
        <v>7725</v>
      </c>
      <c r="AQU20" s="61" t="s">
        <v>7725</v>
      </c>
      <c r="AQV20" s="61" t="s">
        <v>7731</v>
      </c>
      <c r="AQW20" s="61" t="s">
        <v>7725</v>
      </c>
      <c r="AQX20" s="61" t="s">
        <v>22</v>
      </c>
      <c r="AQY20" s="61">
        <v>24.6</v>
      </c>
      <c r="AQZ20" s="61">
        <v>25.8</v>
      </c>
      <c r="ARA20" s="61">
        <v>23.4</v>
      </c>
      <c r="ARB20" s="61">
        <v>15.2</v>
      </c>
      <c r="ARC20" s="61">
        <v>24.8</v>
      </c>
      <c r="ARD20" s="61">
        <v>29.2</v>
      </c>
      <c r="ARE20" s="61">
        <v>24.2</v>
      </c>
      <c r="ARF20" s="61">
        <v>24.1</v>
      </c>
      <c r="ARG20" s="61">
        <v>22.7</v>
      </c>
      <c r="ARH20" s="61">
        <v>25.6</v>
      </c>
      <c r="ARI20" s="61">
        <v>26.8</v>
      </c>
      <c r="ARJ20" s="61">
        <v>27.1</v>
      </c>
      <c r="ARK20" s="61">
        <v>31.1</v>
      </c>
      <c r="ARL20" s="61">
        <v>24.7</v>
      </c>
      <c r="ARM20" s="61">
        <v>22.9</v>
      </c>
      <c r="ARN20" s="61">
        <v>24.2</v>
      </c>
      <c r="ARO20" s="61">
        <v>23</v>
      </c>
      <c r="ARP20" s="61">
        <v>25.3</v>
      </c>
      <c r="ARQ20" s="61">
        <v>14.6</v>
      </c>
      <c r="ARR20" s="61">
        <v>23.9</v>
      </c>
      <c r="ARS20" s="61">
        <v>25.3</v>
      </c>
      <c r="ART20" s="61">
        <v>25.2</v>
      </c>
      <c r="ARU20" s="61">
        <v>29.8</v>
      </c>
      <c r="ARV20" s="61">
        <v>29.3</v>
      </c>
      <c r="ARW20" s="61">
        <v>22.6</v>
      </c>
      <c r="ARX20" s="61">
        <v>31.1</v>
      </c>
      <c r="ARY20" s="61">
        <v>14.6</v>
      </c>
      <c r="ARZ20" s="61">
        <v>1465</v>
      </c>
      <c r="ATE20" s="61">
        <v>-1</v>
      </c>
      <c r="ATF20" s="61">
        <v>2</v>
      </c>
      <c r="ATG20" s="61">
        <v>1</v>
      </c>
      <c r="ATH20" s="61" t="s">
        <v>7714</v>
      </c>
      <c r="ATI20" s="61">
        <v>1E-4</v>
      </c>
      <c r="ATJ20" s="61">
        <v>1607344665000</v>
      </c>
      <c r="ATK20" s="61">
        <v>1</v>
      </c>
      <c r="ATL20" s="61">
        <v>1</v>
      </c>
      <c r="ATM20" s="61">
        <v>0.16059999999999999</v>
      </c>
      <c r="ATN20" s="61">
        <v>1</v>
      </c>
      <c r="ATO20" s="61" t="s">
        <v>7714</v>
      </c>
      <c r="ATP20" s="61">
        <v>3649</v>
      </c>
      <c r="ATQ20" s="61">
        <v>1</v>
      </c>
      <c r="ATR20" s="61">
        <v>1606694400000</v>
      </c>
      <c r="ATS20" s="61" t="s">
        <v>7714</v>
      </c>
      <c r="ATT20" s="61" t="s">
        <v>7714</v>
      </c>
      <c r="ATU20" s="61" t="s">
        <v>7714</v>
      </c>
      <c r="ATV20" s="61">
        <v>0.01</v>
      </c>
      <c r="ATW20" s="61">
        <v>4.92</v>
      </c>
      <c r="ATX20" s="61">
        <v>14</v>
      </c>
      <c r="ATY20" s="61" t="s">
        <v>7714</v>
      </c>
      <c r="ATZ20" s="61">
        <v>2</v>
      </c>
      <c r="AUA20" s="61">
        <v>5.0000000000000001E-4</v>
      </c>
      <c r="AUB20" s="61">
        <v>1</v>
      </c>
      <c r="AUC20" s="61">
        <v>1</v>
      </c>
      <c r="AUD20" s="61">
        <v>1</v>
      </c>
      <c r="AUE20" s="61">
        <v>5</v>
      </c>
      <c r="AUG20" s="61">
        <v>0</v>
      </c>
      <c r="AUH20" s="61">
        <v>4336</v>
      </c>
      <c r="AUI20" s="61">
        <v>12</v>
      </c>
      <c r="AUJ20" s="61">
        <v>3.09E-2</v>
      </c>
      <c r="AUK20" s="61">
        <v>1</v>
      </c>
      <c r="AUL20" s="61">
        <v>1607341020000</v>
      </c>
      <c r="AUM20" s="61">
        <v>2</v>
      </c>
      <c r="AUN20" s="61">
        <v>1</v>
      </c>
      <c r="AUO20" s="61">
        <v>1</v>
      </c>
      <c r="AUP20" s="61">
        <v>3.06</v>
      </c>
      <c r="AUQ20" s="61">
        <v>2.6</v>
      </c>
      <c r="AUR20" s="61">
        <v>1015687</v>
      </c>
      <c r="AUS20" s="61">
        <v>1</v>
      </c>
      <c r="AUT20" s="61">
        <v>1</v>
      </c>
      <c r="AUU20" s="61">
        <v>7236</v>
      </c>
      <c r="AUV20" s="61">
        <v>1</v>
      </c>
      <c r="AUW20" s="61">
        <v>15</v>
      </c>
      <c r="AUX20" s="61">
        <v>143</v>
      </c>
      <c r="AUY20" s="61">
        <v>0.05</v>
      </c>
      <c r="AUZ20" s="61">
        <v>3.8399999999999997E-2</v>
      </c>
      <c r="AVE20" s="61" t="s">
        <v>7683</v>
      </c>
      <c r="AVF20" s="61">
        <v>50</v>
      </c>
      <c r="AVK20" s="61">
        <v>5.3</v>
      </c>
      <c r="AVL20" s="61">
        <v>2</v>
      </c>
      <c r="AVM20" s="61">
        <v>2</v>
      </c>
      <c r="AVO20" s="61">
        <v>50.02</v>
      </c>
      <c r="AVP20" s="61">
        <v>50.02</v>
      </c>
      <c r="AVQ20" s="61">
        <v>50.02</v>
      </c>
      <c r="AVR20" s="61">
        <v>50.01</v>
      </c>
      <c r="AVS20" s="61">
        <v>0</v>
      </c>
      <c r="AVT20" s="61">
        <v>0</v>
      </c>
      <c r="AVU20" s="61">
        <v>0</v>
      </c>
      <c r="AVV20" s="61">
        <v>0</v>
      </c>
      <c r="AVW20" s="61">
        <v>0</v>
      </c>
      <c r="AVY20" s="61">
        <v>0</v>
      </c>
      <c r="AWA20" s="61">
        <v>0</v>
      </c>
      <c r="AWB20" s="61">
        <v>0</v>
      </c>
      <c r="AWC20" s="61">
        <v>0</v>
      </c>
      <c r="AWD20" s="61">
        <v>0</v>
      </c>
      <c r="AWE20" s="61">
        <v>0</v>
      </c>
      <c r="AWF20" s="61">
        <v>0</v>
      </c>
      <c r="AWG20" s="61">
        <v>0</v>
      </c>
      <c r="AWH20" s="61">
        <v>0</v>
      </c>
      <c r="AWJ20" s="61">
        <v>0</v>
      </c>
      <c r="AWK20" s="61">
        <v>0</v>
      </c>
      <c r="AWL20" s="61">
        <v>0</v>
      </c>
      <c r="AWM20" s="61">
        <v>0</v>
      </c>
      <c r="AWN20" s="61">
        <v>0</v>
      </c>
      <c r="AWO20" s="61">
        <v>0</v>
      </c>
      <c r="AWP20" s="61">
        <v>0</v>
      </c>
      <c r="AWQ20" s="61">
        <v>0</v>
      </c>
      <c r="AWR20" s="61">
        <v>0</v>
      </c>
      <c r="AWS20" s="61">
        <v>0</v>
      </c>
      <c r="AWT20" s="61">
        <v>1</v>
      </c>
      <c r="AXA20" s="61">
        <v>0</v>
      </c>
      <c r="AXB20" s="61">
        <v>0</v>
      </c>
      <c r="AXC20" s="61">
        <v>12</v>
      </c>
      <c r="AXD20" s="61">
        <v>5</v>
      </c>
      <c r="AXE20" s="61">
        <v>16</v>
      </c>
      <c r="AXF20" s="61">
        <v>0</v>
      </c>
      <c r="AXG20" s="61">
        <v>0</v>
      </c>
      <c r="AXH20" s="61">
        <v>8</v>
      </c>
      <c r="AXI20" s="61">
        <v>40</v>
      </c>
      <c r="AXJ20" s="61">
        <v>0</v>
      </c>
      <c r="AXL20" s="61">
        <v>20</v>
      </c>
      <c r="AXM20" s="61">
        <v>1</v>
      </c>
      <c r="AXN20" s="61">
        <v>0</v>
      </c>
      <c r="AXO20" s="61">
        <v>970</v>
      </c>
      <c r="AXP20" s="61">
        <v>40</v>
      </c>
      <c r="AXQ20" s="61">
        <v>0</v>
      </c>
      <c r="AXR20" s="61">
        <v>0</v>
      </c>
      <c r="AXS20" s="61">
        <v>0</v>
      </c>
      <c r="AXT20" s="61">
        <v>0</v>
      </c>
      <c r="AXU20" s="61">
        <v>0</v>
      </c>
      <c r="AXV20" s="61">
        <v>0</v>
      </c>
      <c r="AXW20" s="61">
        <v>0</v>
      </c>
      <c r="AXX20" s="61">
        <v>0</v>
      </c>
      <c r="AXY20" s="61">
        <v>9</v>
      </c>
      <c r="AXZ20" s="61">
        <v>0</v>
      </c>
      <c r="AYA20" s="61">
        <v>1</v>
      </c>
      <c r="AYB20" s="61">
        <v>1</v>
      </c>
      <c r="AYC20" s="61">
        <v>1</v>
      </c>
      <c r="AYD20" s="61">
        <v>1.4</v>
      </c>
      <c r="AYE20" s="61">
        <v>1.5</v>
      </c>
      <c r="AYF20" s="61">
        <v>20</v>
      </c>
      <c r="AYG20" s="61">
        <v>80</v>
      </c>
      <c r="AYH20" s="61">
        <v>60</v>
      </c>
      <c r="AYI20" s="61">
        <v>30</v>
      </c>
      <c r="AYJ20" s="61">
        <v>30</v>
      </c>
      <c r="AYK20" s="61">
        <v>60</v>
      </c>
      <c r="AYL20" s="61">
        <v>30</v>
      </c>
      <c r="AYM20" s="61">
        <v>30</v>
      </c>
      <c r="AYN20" s="61">
        <v>0</v>
      </c>
      <c r="AYO20" s="61">
        <v>2</v>
      </c>
      <c r="AYP20" s="61">
        <v>12</v>
      </c>
      <c r="AYQ20" s="61">
        <v>15</v>
      </c>
      <c r="AYR20" s="61">
        <v>80</v>
      </c>
      <c r="AYS20" s="61">
        <v>2</v>
      </c>
      <c r="AYT20" s="61">
        <v>0</v>
      </c>
      <c r="AYU20" s="61">
        <v>11</v>
      </c>
      <c r="AYV20" s="61">
        <v>1</v>
      </c>
      <c r="AYW20" s="61">
        <v>0</v>
      </c>
      <c r="AYX20" s="61">
        <v>0</v>
      </c>
      <c r="AYY20" s="61">
        <v>0</v>
      </c>
      <c r="AYZ20" s="61">
        <v>0</v>
      </c>
      <c r="AZA20" s="61">
        <v>7</v>
      </c>
      <c r="AZF20" s="61">
        <v>500</v>
      </c>
      <c r="AZG20" s="61">
        <v>7000</v>
      </c>
      <c r="AZH20" s="61">
        <v>300</v>
      </c>
      <c r="AZI20" s="61">
        <v>1150</v>
      </c>
      <c r="AZK20" s="61">
        <v>1800</v>
      </c>
      <c r="AZU20" s="61">
        <v>0</v>
      </c>
      <c r="AZZ20" s="61">
        <v>0</v>
      </c>
      <c r="BAA20" s="61">
        <v>0</v>
      </c>
      <c r="BAB20" s="61">
        <v>0</v>
      </c>
      <c r="BAC20" s="61">
        <v>0</v>
      </c>
      <c r="BAD20" s="61">
        <v>25</v>
      </c>
      <c r="BAE20" s="61">
        <v>0</v>
      </c>
      <c r="BAF20" s="61">
        <v>0</v>
      </c>
      <c r="BAG20" s="61">
        <v>2</v>
      </c>
      <c r="BAH20" s="61">
        <v>2</v>
      </c>
      <c r="BAI20" s="61">
        <v>35</v>
      </c>
      <c r="BAJ20" s="61">
        <v>25</v>
      </c>
      <c r="BAK20" s="61">
        <v>35</v>
      </c>
      <c r="BAQ20" s="61">
        <v>0</v>
      </c>
      <c r="BAR20" s="61">
        <v>0</v>
      </c>
      <c r="BAS20" s="61">
        <v>0</v>
      </c>
      <c r="BAT20" s="61">
        <v>120</v>
      </c>
      <c r="BAU20" s="61">
        <v>0</v>
      </c>
      <c r="BAV20" s="61">
        <v>2</v>
      </c>
      <c r="BAW20" s="61">
        <v>2</v>
      </c>
      <c r="BAX20" s="61">
        <v>2</v>
      </c>
      <c r="BAY20" s="61">
        <v>2</v>
      </c>
      <c r="BAZ20" s="61">
        <v>60</v>
      </c>
      <c r="BBA20" s="61">
        <v>60</v>
      </c>
      <c r="BBB20" s="61">
        <v>60</v>
      </c>
      <c r="BBC20" s="61">
        <v>60</v>
      </c>
      <c r="BBD20" s="61">
        <v>1</v>
      </c>
      <c r="BBE20" s="61">
        <v>50</v>
      </c>
      <c r="BBF20" s="61">
        <v>50</v>
      </c>
      <c r="BBH20" s="61">
        <v>200</v>
      </c>
      <c r="BBI20" s="61">
        <v>-1000</v>
      </c>
      <c r="BBK20" s="61">
        <v>-200</v>
      </c>
      <c r="BBL20" s="61">
        <v>-1700</v>
      </c>
      <c r="BBM20" s="61">
        <v>10</v>
      </c>
      <c r="BBN20" s="61">
        <v>0</v>
      </c>
      <c r="BBO20" s="61">
        <v>50</v>
      </c>
      <c r="BBP20" s="61">
        <v>1500</v>
      </c>
      <c r="BBQ20" s="61">
        <v>5.6</v>
      </c>
      <c r="BBR20" s="61">
        <v>6.7</v>
      </c>
      <c r="BBS20" s="61">
        <v>6.9</v>
      </c>
      <c r="BBT20" s="61">
        <v>0.1</v>
      </c>
      <c r="BBU20" s="61">
        <v>3</v>
      </c>
      <c r="BBV20" s="61">
        <v>0.1</v>
      </c>
      <c r="BBW20" s="61">
        <v>0</v>
      </c>
      <c r="BBX20" s="61">
        <v>1</v>
      </c>
      <c r="BBY20" s="61">
        <v>0</v>
      </c>
      <c r="BBZ20" s="61">
        <v>500</v>
      </c>
      <c r="BCA20" s="61">
        <v>7000</v>
      </c>
      <c r="BCB20" s="61">
        <v>70</v>
      </c>
      <c r="BCC20" s="61">
        <v>-500</v>
      </c>
      <c r="BCF20" s="61">
        <v>2</v>
      </c>
      <c r="BCH20" s="61">
        <v>0</v>
      </c>
      <c r="BCI20" s="61">
        <v>0</v>
      </c>
      <c r="BCJ20" s="61">
        <v>0.2</v>
      </c>
      <c r="BCK20" s="61">
        <v>4.2</v>
      </c>
      <c r="BCM20" s="61">
        <v>10</v>
      </c>
      <c r="BCN20" s="61">
        <v>0</v>
      </c>
      <c r="BCR20" s="61">
        <v>0</v>
      </c>
      <c r="BCT20" s="61">
        <v>5</v>
      </c>
      <c r="BCU20" s="61">
        <v>5</v>
      </c>
      <c r="BCV20" s="61">
        <v>5</v>
      </c>
      <c r="BCW20" s="61">
        <v>2</v>
      </c>
      <c r="BCX20" s="61">
        <v>5</v>
      </c>
      <c r="BCY20" s="61">
        <v>60</v>
      </c>
      <c r="BCZ20" s="61">
        <v>28</v>
      </c>
      <c r="BDA20" s="61">
        <v>20</v>
      </c>
      <c r="BDB20" s="61">
        <v>30</v>
      </c>
      <c r="BDC20" s="61">
        <v>50</v>
      </c>
      <c r="BDD20" s="61">
        <v>180</v>
      </c>
      <c r="BDE20" s="61">
        <v>28</v>
      </c>
      <c r="BDF20" s="61">
        <v>20</v>
      </c>
      <c r="BDG20" s="61">
        <v>0</v>
      </c>
      <c r="BDH20" s="61">
        <v>100</v>
      </c>
      <c r="BDI20" s="61">
        <v>0</v>
      </c>
      <c r="BDJ20" s="61">
        <v>0</v>
      </c>
      <c r="BDK20" s="61">
        <v>100</v>
      </c>
      <c r="BDL20" s="61">
        <v>0</v>
      </c>
      <c r="BDM20" s="61">
        <v>20</v>
      </c>
      <c r="BDN20" s="61">
        <v>2</v>
      </c>
      <c r="BDO20" s="61">
        <v>0</v>
      </c>
      <c r="BDP20" s="61">
        <v>0</v>
      </c>
      <c r="BDQ20" s="61">
        <v>0</v>
      </c>
      <c r="BDR20" s="61">
        <v>0</v>
      </c>
      <c r="BDS20" s="61">
        <v>0</v>
      </c>
      <c r="BDT20" s="61">
        <v>100</v>
      </c>
      <c r="BDU20" s="61">
        <v>0</v>
      </c>
      <c r="BDV20" s="61">
        <v>0</v>
      </c>
      <c r="BDW20" s="61">
        <v>100</v>
      </c>
      <c r="BDX20" s="61">
        <v>0</v>
      </c>
      <c r="BDY20" s="61">
        <v>10</v>
      </c>
      <c r="BDZ20" s="61">
        <v>2</v>
      </c>
      <c r="BEA20" s="61">
        <v>10</v>
      </c>
      <c r="BEB20" s="61">
        <v>2</v>
      </c>
      <c r="BEC20" s="61">
        <v>1</v>
      </c>
      <c r="BED20" s="61">
        <v>1</v>
      </c>
      <c r="BEE20" s="61">
        <v>0</v>
      </c>
      <c r="BEF20" s="61">
        <v>0</v>
      </c>
      <c r="BEG20" s="61">
        <v>0</v>
      </c>
      <c r="BEH20" s="61">
        <v>100</v>
      </c>
      <c r="BEI20" s="61">
        <v>0</v>
      </c>
      <c r="BEJ20" s="61">
        <v>0</v>
      </c>
      <c r="BEK20" s="61">
        <v>100</v>
      </c>
      <c r="BEL20" s="61">
        <v>0</v>
      </c>
      <c r="BEM20" s="61">
        <v>10</v>
      </c>
      <c r="BEN20" s="61">
        <v>2</v>
      </c>
      <c r="BEO20" s="61">
        <v>10</v>
      </c>
      <c r="BEP20" s="61">
        <v>2</v>
      </c>
      <c r="BEQ20" s="61">
        <v>1</v>
      </c>
      <c r="BER20" s="61">
        <v>1</v>
      </c>
      <c r="BES20" s="61">
        <v>0</v>
      </c>
      <c r="BET20" s="61">
        <v>100</v>
      </c>
      <c r="BEU20" s="61">
        <v>10</v>
      </c>
      <c r="BEV20" s="61">
        <v>-100</v>
      </c>
      <c r="BEW20" s="61">
        <v>10</v>
      </c>
      <c r="BEX20" s="61">
        <v>250</v>
      </c>
      <c r="BEY20" s="61">
        <v>-250</v>
      </c>
      <c r="BEZ20" s="61">
        <v>0</v>
      </c>
      <c r="BFA20" s="61">
        <v>0</v>
      </c>
      <c r="BFB20" s="61">
        <v>0</v>
      </c>
      <c r="BFC20" s="61">
        <v>0</v>
      </c>
      <c r="BFD20" s="61">
        <v>0</v>
      </c>
      <c r="BFE20" s="61">
        <v>0</v>
      </c>
      <c r="BFF20" s="61">
        <v>0</v>
      </c>
      <c r="BFG20" s="61">
        <v>0</v>
      </c>
      <c r="BFH20" s="61">
        <v>0</v>
      </c>
      <c r="BFI20" s="61">
        <v>10</v>
      </c>
      <c r="BFJ20" s="61">
        <v>0</v>
      </c>
      <c r="BFK20" s="61">
        <v>4</v>
      </c>
      <c r="BFL20" s="61">
        <v>0</v>
      </c>
      <c r="BXX20" s="61">
        <v>0</v>
      </c>
      <c r="BXY20" s="61">
        <v>5</v>
      </c>
      <c r="BXZ20" s="61">
        <v>0</v>
      </c>
      <c r="BYA20" s="61">
        <v>0</v>
      </c>
      <c r="BYB20" s="61">
        <v>0</v>
      </c>
      <c r="BYC20" s="61">
        <v>0</v>
      </c>
      <c r="BYD20" s="61">
        <v>0</v>
      </c>
      <c r="BYE20" s="61">
        <v>0</v>
      </c>
      <c r="BYF20" s="61">
        <v>2</v>
      </c>
      <c r="BYG20" s="61">
        <v>0</v>
      </c>
      <c r="BYH20" s="61">
        <v>0</v>
      </c>
      <c r="BYI20" s="61">
        <v>0</v>
      </c>
      <c r="BYJ20" s="61">
        <v>0</v>
      </c>
      <c r="BYK20" s="61">
        <v>0</v>
      </c>
      <c r="BYL20" s="61">
        <v>0</v>
      </c>
      <c r="BYM20" s="61">
        <v>2</v>
      </c>
      <c r="BYN20" s="61">
        <v>0</v>
      </c>
      <c r="BYO20" s="61">
        <v>0</v>
      </c>
      <c r="BYP20" s="61">
        <v>0</v>
      </c>
      <c r="BYQ20" s="61">
        <v>0</v>
      </c>
      <c r="BYR20" s="61">
        <v>0</v>
      </c>
      <c r="BYS20" s="61">
        <v>0</v>
      </c>
      <c r="BYT20" s="61">
        <v>2</v>
      </c>
      <c r="BYU20" s="61">
        <v>0</v>
      </c>
      <c r="BYV20" s="61">
        <v>0</v>
      </c>
      <c r="BYW20" s="61">
        <v>0</v>
      </c>
      <c r="BYX20" s="61">
        <v>0</v>
      </c>
      <c r="BYY20" s="61">
        <v>0</v>
      </c>
      <c r="BYZ20" s="61">
        <v>0</v>
      </c>
      <c r="BZA20" s="61">
        <v>2</v>
      </c>
      <c r="BZB20" s="61">
        <v>0</v>
      </c>
      <c r="BZC20" s="61">
        <v>0</v>
      </c>
      <c r="BZD20" s="61">
        <v>0</v>
      </c>
      <c r="BZE20" s="61">
        <v>0</v>
      </c>
      <c r="BZF20" s="61">
        <v>0</v>
      </c>
      <c r="BZG20" s="61">
        <v>0</v>
      </c>
      <c r="BZH20" s="61">
        <v>2</v>
      </c>
      <c r="BZI20" s="61">
        <v>0</v>
      </c>
      <c r="BZJ20" s="61">
        <v>0</v>
      </c>
      <c r="BZK20" s="61">
        <v>0</v>
      </c>
      <c r="BZL20" s="61">
        <v>0</v>
      </c>
      <c r="BZM20" s="61">
        <v>0</v>
      </c>
      <c r="BZN20" s="61">
        <v>0</v>
      </c>
      <c r="BZO20" s="61">
        <v>2</v>
      </c>
      <c r="BZP20" s="61">
        <v>0</v>
      </c>
      <c r="BZQ20" s="61">
        <v>0</v>
      </c>
      <c r="BZR20" s="61">
        <v>0</v>
      </c>
      <c r="BZS20" s="61">
        <v>0</v>
      </c>
      <c r="BZT20" s="61">
        <v>0</v>
      </c>
      <c r="BZU20" s="61">
        <v>0</v>
      </c>
      <c r="BZV20" s="61">
        <v>0</v>
      </c>
      <c r="BZW20" s="61">
        <v>0</v>
      </c>
      <c r="BZX20" s="61">
        <v>0</v>
      </c>
      <c r="BZY20" s="61">
        <v>0</v>
      </c>
      <c r="BZZ20" s="61">
        <v>0</v>
      </c>
      <c r="CAA20" s="61">
        <v>0</v>
      </c>
      <c r="CAB20" s="61">
        <v>0</v>
      </c>
      <c r="CAC20" s="61">
        <v>0</v>
      </c>
      <c r="CAD20" s="61">
        <v>0</v>
      </c>
      <c r="CAE20" s="61">
        <v>0</v>
      </c>
      <c r="CAF20" s="61">
        <v>0</v>
      </c>
      <c r="CAG20" s="61">
        <v>0</v>
      </c>
      <c r="CAH20" s="61">
        <v>0</v>
      </c>
      <c r="CAI20" s="61">
        <v>0</v>
      </c>
      <c r="CAJ20" s="61">
        <v>0</v>
      </c>
      <c r="CAK20" s="61">
        <v>0</v>
      </c>
      <c r="CAL20" s="61">
        <v>0</v>
      </c>
      <c r="CAM20" s="61">
        <v>0</v>
      </c>
      <c r="CAN20" s="61">
        <v>0</v>
      </c>
      <c r="CAO20" s="61">
        <v>0</v>
      </c>
      <c r="CAP20" s="61">
        <v>0</v>
      </c>
      <c r="CAQ20" s="61">
        <v>0</v>
      </c>
      <c r="CAR20" s="61">
        <v>0</v>
      </c>
      <c r="CAS20" s="61">
        <v>0</v>
      </c>
      <c r="CAT20" s="61">
        <v>0</v>
      </c>
      <c r="CAU20" s="61">
        <v>0</v>
      </c>
      <c r="CAV20" s="61">
        <v>0</v>
      </c>
      <c r="CAW20" s="61">
        <v>0</v>
      </c>
      <c r="CAX20" s="61">
        <v>0</v>
      </c>
      <c r="CAY20" s="61">
        <v>0</v>
      </c>
      <c r="CAZ20" s="61">
        <v>0</v>
      </c>
      <c r="CBA20" s="61">
        <v>0</v>
      </c>
      <c r="CBB20" s="61">
        <v>0</v>
      </c>
      <c r="CBC20" s="61">
        <v>5</v>
      </c>
      <c r="CBD20" s="61">
        <v>0</v>
      </c>
      <c r="CBE20" s="61">
        <v>0</v>
      </c>
      <c r="CBF20" s="61">
        <v>0</v>
      </c>
      <c r="CBG20" s="61">
        <v>0</v>
      </c>
      <c r="CBH20" s="61">
        <v>0</v>
      </c>
      <c r="CBI20" s="61">
        <v>0</v>
      </c>
      <c r="CBJ20" s="61">
        <v>0</v>
      </c>
      <c r="CBK20" s="61">
        <v>0</v>
      </c>
      <c r="CBL20" s="61">
        <v>0</v>
      </c>
      <c r="CBM20" s="61">
        <v>0</v>
      </c>
      <c r="CBN20" s="61">
        <v>0</v>
      </c>
      <c r="CBO20" s="61">
        <v>0</v>
      </c>
      <c r="CBP20" s="61">
        <v>0</v>
      </c>
      <c r="CBQ20" s="61">
        <v>0</v>
      </c>
      <c r="CBR20" s="61">
        <v>0</v>
      </c>
      <c r="CBS20" s="61">
        <v>0</v>
      </c>
      <c r="CBT20" s="61">
        <v>0</v>
      </c>
      <c r="CBU20" s="61">
        <v>0</v>
      </c>
      <c r="CBV20" s="61">
        <v>0</v>
      </c>
      <c r="CBW20" s="61">
        <v>0</v>
      </c>
      <c r="CBX20" s="61">
        <v>0</v>
      </c>
      <c r="CBY20" s="61">
        <v>0</v>
      </c>
      <c r="CBZ20" s="61">
        <v>0</v>
      </c>
      <c r="CCA20" s="61">
        <v>0</v>
      </c>
      <c r="CCB20" s="61">
        <v>0</v>
      </c>
      <c r="CCC20" s="61">
        <v>0</v>
      </c>
      <c r="CCD20" s="61">
        <v>0</v>
      </c>
      <c r="CCE20" s="61">
        <v>0</v>
      </c>
      <c r="CCF20" s="61">
        <v>0</v>
      </c>
      <c r="CCG20" s="61">
        <v>0</v>
      </c>
      <c r="CCH20" s="61">
        <v>0</v>
      </c>
      <c r="CCI20" s="61">
        <v>0</v>
      </c>
      <c r="CCJ20" s="61">
        <v>0</v>
      </c>
      <c r="CCK20" s="61">
        <v>0</v>
      </c>
      <c r="CCL20" s="61">
        <v>0</v>
      </c>
      <c r="CCM20" s="61">
        <v>0</v>
      </c>
      <c r="CCN20" s="61">
        <v>0</v>
      </c>
      <c r="CCO20" s="61">
        <v>0</v>
      </c>
      <c r="CCP20" s="61">
        <v>0</v>
      </c>
      <c r="CCQ20" s="61">
        <v>0</v>
      </c>
      <c r="CCR20" s="61">
        <v>0</v>
      </c>
      <c r="CCS20" s="61">
        <v>0</v>
      </c>
      <c r="CCT20" s="61">
        <v>0</v>
      </c>
      <c r="CCU20" s="61">
        <v>0</v>
      </c>
      <c r="CCV20" s="61">
        <v>0</v>
      </c>
      <c r="CCW20" s="61">
        <v>0</v>
      </c>
      <c r="CCX20" s="61">
        <v>0</v>
      </c>
      <c r="CCY20" s="61">
        <v>0</v>
      </c>
      <c r="CCZ20" s="61">
        <v>0</v>
      </c>
      <c r="CDA20" s="61">
        <v>0</v>
      </c>
      <c r="CDB20" s="61">
        <v>0</v>
      </c>
      <c r="CDC20" s="61">
        <v>0</v>
      </c>
      <c r="CDD20" s="61">
        <v>0</v>
      </c>
      <c r="CDE20" s="61">
        <v>0</v>
      </c>
      <c r="CDF20" s="61">
        <v>0</v>
      </c>
      <c r="CDG20" s="61">
        <v>0</v>
      </c>
      <c r="CDH20" s="61">
        <v>0</v>
      </c>
      <c r="CDI20" s="61">
        <v>0</v>
      </c>
      <c r="CDJ20" s="61">
        <v>0</v>
      </c>
      <c r="CDK20" s="61">
        <v>0</v>
      </c>
      <c r="CDL20" s="61">
        <v>0</v>
      </c>
      <c r="CDM20" s="61">
        <v>0</v>
      </c>
      <c r="CDN20" s="61">
        <v>0</v>
      </c>
      <c r="CDO20" s="61">
        <v>0</v>
      </c>
      <c r="CDP20" s="61">
        <v>0</v>
      </c>
      <c r="CDQ20" s="61">
        <v>0</v>
      </c>
      <c r="CDR20" s="61">
        <v>0</v>
      </c>
      <c r="CDS20" s="61">
        <v>0</v>
      </c>
      <c r="CDT20" s="61">
        <v>0</v>
      </c>
      <c r="CDU20" s="61">
        <v>0</v>
      </c>
      <c r="CDV20" s="61">
        <v>0</v>
      </c>
      <c r="CDW20" s="61">
        <v>0</v>
      </c>
      <c r="CDX20" s="61">
        <v>0</v>
      </c>
      <c r="CDY20" s="61">
        <v>0</v>
      </c>
      <c r="CDZ20" s="61">
        <v>0</v>
      </c>
      <c r="CEA20" s="61">
        <v>0</v>
      </c>
      <c r="CEB20" s="61">
        <v>0</v>
      </c>
      <c r="CEC20" s="61">
        <v>0</v>
      </c>
      <c r="CED20" s="61">
        <v>0</v>
      </c>
      <c r="CEE20" s="61">
        <v>0</v>
      </c>
      <c r="CEF20" s="61">
        <v>0</v>
      </c>
      <c r="CEG20" s="61">
        <v>0</v>
      </c>
      <c r="CEH20" s="61">
        <v>0</v>
      </c>
      <c r="CEI20" s="61">
        <v>0</v>
      </c>
      <c r="CEJ20" s="61">
        <v>0</v>
      </c>
      <c r="CEK20" s="61">
        <v>0</v>
      </c>
      <c r="CEL20" s="61">
        <v>0</v>
      </c>
      <c r="CEM20" s="61">
        <v>0</v>
      </c>
      <c r="CEN20" s="61">
        <v>0</v>
      </c>
      <c r="CEO20" s="61">
        <v>0</v>
      </c>
      <c r="CEP20" s="61">
        <v>0</v>
      </c>
      <c r="CEQ20" s="61">
        <v>0</v>
      </c>
      <c r="CER20" s="61">
        <v>0</v>
      </c>
      <c r="CES20" s="61">
        <v>0</v>
      </c>
      <c r="CET20" s="61">
        <v>0</v>
      </c>
      <c r="CEU20" s="61">
        <v>0</v>
      </c>
      <c r="CEV20" s="61">
        <v>0</v>
      </c>
      <c r="CEW20" s="61">
        <v>0</v>
      </c>
      <c r="CEX20" s="61">
        <v>0</v>
      </c>
      <c r="CEY20" s="61">
        <v>0</v>
      </c>
      <c r="CEZ20" s="61">
        <v>0</v>
      </c>
      <c r="CFA20" s="61">
        <v>0</v>
      </c>
      <c r="CFB20" s="61">
        <v>0</v>
      </c>
      <c r="CFC20" s="61">
        <v>0</v>
      </c>
      <c r="CFD20" s="61">
        <v>0</v>
      </c>
      <c r="CFE20" s="61">
        <v>0</v>
      </c>
      <c r="CFF20" s="61">
        <v>0</v>
      </c>
      <c r="CFG20" s="61">
        <v>0</v>
      </c>
      <c r="CFH20" s="61">
        <v>0</v>
      </c>
      <c r="CFI20" s="61">
        <v>0</v>
      </c>
      <c r="CFJ20" s="61">
        <v>0</v>
      </c>
      <c r="CFK20" s="61">
        <v>0</v>
      </c>
      <c r="CFL20" s="61">
        <v>0</v>
      </c>
      <c r="CFM20" s="61">
        <v>0</v>
      </c>
      <c r="CFN20" s="61">
        <v>0</v>
      </c>
      <c r="CFO20" s="61">
        <v>10</v>
      </c>
      <c r="CFP20" s="61">
        <v>5</v>
      </c>
      <c r="CFQ20" s="61">
        <v>2</v>
      </c>
      <c r="CFR20" s="61">
        <v>82</v>
      </c>
      <c r="CFS20" s="61">
        <v>87</v>
      </c>
      <c r="CFT20" s="61">
        <v>50</v>
      </c>
      <c r="CFU20" s="61">
        <v>45</v>
      </c>
      <c r="CFV20" s="61">
        <v>0</v>
      </c>
      <c r="CFW20" s="61">
        <v>0</v>
      </c>
      <c r="CFX20" s="61">
        <v>0</v>
      </c>
      <c r="CFY20" s="61">
        <v>0</v>
      </c>
      <c r="CFZ20" s="61">
        <v>0</v>
      </c>
      <c r="CGA20" s="61">
        <v>0</v>
      </c>
      <c r="CGB20" s="61">
        <v>0</v>
      </c>
      <c r="CGC20" s="61">
        <v>0</v>
      </c>
      <c r="CGD20" s="61">
        <v>0</v>
      </c>
      <c r="CGE20" s="61">
        <v>0</v>
      </c>
      <c r="CGF20" s="61">
        <v>0</v>
      </c>
      <c r="CGG20" s="61">
        <v>0</v>
      </c>
      <c r="CGH20" s="61">
        <v>0</v>
      </c>
      <c r="CGI20" s="61">
        <v>0</v>
      </c>
      <c r="CGJ20" s="61">
        <v>0</v>
      </c>
      <c r="CGK20" s="61">
        <v>0</v>
      </c>
      <c r="CGL20" s="61">
        <v>0</v>
      </c>
      <c r="CGM20" s="61">
        <v>0</v>
      </c>
      <c r="CGN20" s="61">
        <v>0</v>
      </c>
      <c r="CGO20" s="61">
        <v>0</v>
      </c>
      <c r="CGP20" s="61">
        <v>0</v>
      </c>
      <c r="CGQ20" s="61">
        <v>0</v>
      </c>
      <c r="CGR20" s="61">
        <v>0</v>
      </c>
      <c r="CGS20" s="61">
        <v>0</v>
      </c>
      <c r="CGT20" s="61">
        <v>0</v>
      </c>
      <c r="CGU20" s="61">
        <v>0</v>
      </c>
      <c r="CGV20" s="61">
        <v>0</v>
      </c>
      <c r="CGW20" s="61">
        <v>0</v>
      </c>
      <c r="CGX20" s="61">
        <v>0</v>
      </c>
      <c r="CGY20" s="61">
        <v>0</v>
      </c>
      <c r="CGZ20" s="61">
        <v>0</v>
      </c>
      <c r="CHA20" s="61">
        <v>0</v>
      </c>
      <c r="CHB20" s="61">
        <v>0</v>
      </c>
      <c r="CHC20" s="61">
        <v>0</v>
      </c>
      <c r="CHD20" s="61">
        <v>0</v>
      </c>
      <c r="CHE20" s="61">
        <v>0</v>
      </c>
      <c r="CHF20" s="61">
        <v>0</v>
      </c>
      <c r="CHG20" s="61">
        <v>0</v>
      </c>
      <c r="CHH20" s="61">
        <v>0</v>
      </c>
      <c r="CHI20" s="61">
        <v>0</v>
      </c>
      <c r="CHJ20" s="61">
        <v>0</v>
      </c>
      <c r="CHK20" s="61">
        <v>0</v>
      </c>
      <c r="CHL20" s="61">
        <v>0</v>
      </c>
      <c r="CHM20" s="61">
        <v>0</v>
      </c>
      <c r="CHN20" s="61">
        <v>0</v>
      </c>
      <c r="CHO20" s="61">
        <v>0</v>
      </c>
      <c r="CHP20" s="61">
        <v>0</v>
      </c>
      <c r="CHQ20" s="61">
        <v>0</v>
      </c>
      <c r="CHR20" s="61">
        <v>0</v>
      </c>
      <c r="CHS20" s="61">
        <v>0</v>
      </c>
      <c r="CHT20" s="61">
        <v>0</v>
      </c>
      <c r="CHU20" s="61">
        <v>0</v>
      </c>
      <c r="CHV20" s="61">
        <v>0</v>
      </c>
      <c r="CHW20" s="61">
        <v>0</v>
      </c>
      <c r="CHX20" s="61">
        <v>0</v>
      </c>
      <c r="CHY20" s="61">
        <v>0</v>
      </c>
      <c r="CHZ20" s="61">
        <v>0</v>
      </c>
      <c r="CIA20" s="61">
        <v>0</v>
      </c>
      <c r="CIB20" s="61">
        <v>0</v>
      </c>
      <c r="CIC20" s="61">
        <v>0</v>
      </c>
      <c r="CID20" s="61">
        <v>0</v>
      </c>
      <c r="CIE20" s="61">
        <v>0</v>
      </c>
      <c r="CIF20" s="61">
        <v>0</v>
      </c>
      <c r="CIG20" s="61">
        <v>0</v>
      </c>
      <c r="CIH20" s="61">
        <v>0</v>
      </c>
      <c r="CII20" s="61">
        <v>0</v>
      </c>
      <c r="CIJ20" s="61">
        <v>0</v>
      </c>
      <c r="CIK20" s="61">
        <v>0</v>
      </c>
      <c r="CIL20" s="61">
        <v>0</v>
      </c>
      <c r="CIM20" s="61">
        <v>0</v>
      </c>
      <c r="CIN20" s="61">
        <v>0</v>
      </c>
      <c r="CIO20" s="61">
        <v>0</v>
      </c>
      <c r="CIP20" s="61">
        <v>0</v>
      </c>
      <c r="CIQ20" s="61">
        <v>0</v>
      </c>
      <c r="CIR20" s="61">
        <v>0</v>
      </c>
      <c r="CIS20" s="61">
        <v>0</v>
      </c>
      <c r="CIT20" s="61">
        <v>0</v>
      </c>
      <c r="CIU20" s="61">
        <v>0</v>
      </c>
      <c r="CIV20" s="61">
        <v>0</v>
      </c>
      <c r="CIW20" s="61">
        <v>0</v>
      </c>
      <c r="CIX20" s="61">
        <v>0</v>
      </c>
      <c r="CIY20" s="61">
        <v>0</v>
      </c>
      <c r="CIZ20" s="61">
        <v>0</v>
      </c>
      <c r="CJA20" s="61">
        <v>0</v>
      </c>
      <c r="CJB20" s="61">
        <v>0</v>
      </c>
      <c r="CJC20" s="61">
        <v>0</v>
      </c>
      <c r="CJD20" s="61">
        <v>0</v>
      </c>
      <c r="CJE20" s="61">
        <v>0</v>
      </c>
      <c r="CJF20" s="61">
        <v>0</v>
      </c>
      <c r="CJG20" s="61">
        <v>0</v>
      </c>
      <c r="CJH20" s="61">
        <v>0</v>
      </c>
      <c r="CJI20" s="61">
        <v>0</v>
      </c>
      <c r="CJJ20" s="61">
        <v>0</v>
      </c>
      <c r="CJK20" s="61">
        <v>0</v>
      </c>
      <c r="CJL20" s="61">
        <v>0</v>
      </c>
      <c r="CJM20" s="61">
        <v>0</v>
      </c>
      <c r="CJN20" s="61">
        <v>0</v>
      </c>
      <c r="CJO20" s="61">
        <v>0</v>
      </c>
      <c r="CJP20" s="61">
        <v>0</v>
      </c>
      <c r="CJQ20" s="61">
        <v>0</v>
      </c>
      <c r="CJR20" s="61">
        <v>0</v>
      </c>
      <c r="CJS20" s="61">
        <v>0</v>
      </c>
      <c r="CJT20" s="61">
        <v>0</v>
      </c>
      <c r="CJU20" s="61">
        <v>0</v>
      </c>
      <c r="CJV20" s="61">
        <v>0</v>
      </c>
      <c r="CJW20" s="61">
        <v>0</v>
      </c>
      <c r="CJX20" s="61">
        <v>0</v>
      </c>
      <c r="CJY20" s="61">
        <v>0</v>
      </c>
      <c r="CJZ20" s="61">
        <v>0</v>
      </c>
      <c r="CKA20" s="61">
        <v>0</v>
      </c>
      <c r="CKB20" s="61">
        <v>0</v>
      </c>
      <c r="CKC20" s="61">
        <v>5</v>
      </c>
      <c r="CKD20" s="61">
        <v>0</v>
      </c>
      <c r="CKE20" s="61">
        <v>0</v>
      </c>
      <c r="CKF20" s="61">
        <v>0</v>
      </c>
      <c r="CKG20" s="61">
        <v>0</v>
      </c>
      <c r="CKH20" s="61">
        <v>0</v>
      </c>
      <c r="CKI20" s="61">
        <v>0</v>
      </c>
      <c r="CKJ20" s="61">
        <v>0</v>
      </c>
      <c r="CKK20" s="61">
        <v>0</v>
      </c>
      <c r="CKL20" s="61">
        <v>0</v>
      </c>
      <c r="CKM20" s="61">
        <v>0</v>
      </c>
      <c r="CKN20" s="61">
        <v>0</v>
      </c>
      <c r="CKO20" s="61">
        <v>0</v>
      </c>
      <c r="CKP20" s="61">
        <v>0</v>
      </c>
      <c r="CKQ20" s="61">
        <v>0</v>
      </c>
      <c r="CKR20" s="61">
        <v>0</v>
      </c>
      <c r="CKS20" s="61">
        <v>0</v>
      </c>
      <c r="CKT20" s="61">
        <v>0</v>
      </c>
      <c r="CKU20" s="61">
        <v>0</v>
      </c>
      <c r="CKV20" s="61">
        <v>0</v>
      </c>
      <c r="CKW20" s="61">
        <v>0</v>
      </c>
      <c r="CKX20" s="61">
        <v>0</v>
      </c>
      <c r="CKY20" s="61">
        <v>0</v>
      </c>
      <c r="CKZ20" s="61">
        <v>0</v>
      </c>
      <c r="CLA20" s="61">
        <v>0</v>
      </c>
      <c r="CLB20" s="61">
        <v>0</v>
      </c>
      <c r="CLC20" s="61">
        <v>0</v>
      </c>
      <c r="CLD20" s="61">
        <v>0</v>
      </c>
      <c r="CLE20" s="61">
        <v>0</v>
      </c>
      <c r="CLF20" s="61">
        <v>0</v>
      </c>
      <c r="CLG20" s="61">
        <v>0</v>
      </c>
      <c r="CLH20" s="61">
        <v>0</v>
      </c>
      <c r="CLI20" s="61">
        <v>0</v>
      </c>
      <c r="CLJ20" s="61">
        <v>0</v>
      </c>
      <c r="CLK20" s="61">
        <v>0</v>
      </c>
      <c r="CLL20" s="61">
        <v>0</v>
      </c>
      <c r="CLM20" s="61">
        <v>0</v>
      </c>
      <c r="CLN20" s="61">
        <v>0</v>
      </c>
      <c r="CLO20" s="61">
        <v>0</v>
      </c>
      <c r="CLP20" s="61">
        <v>0</v>
      </c>
      <c r="CLQ20" s="61">
        <v>0</v>
      </c>
      <c r="CLR20" s="61">
        <v>0</v>
      </c>
      <c r="CLS20" s="61">
        <v>0</v>
      </c>
      <c r="CLT20" s="61">
        <v>0</v>
      </c>
      <c r="CLU20" s="61">
        <v>0</v>
      </c>
      <c r="CLV20" s="61">
        <v>0</v>
      </c>
      <c r="CLW20" s="61">
        <v>0</v>
      </c>
      <c r="CLX20" s="61">
        <v>0</v>
      </c>
      <c r="CLY20" s="61">
        <v>0</v>
      </c>
      <c r="CLZ20" s="61">
        <v>0</v>
      </c>
      <c r="CMA20" s="61">
        <v>0</v>
      </c>
      <c r="CMB20" s="61">
        <v>0</v>
      </c>
      <c r="CMC20" s="61">
        <v>0</v>
      </c>
      <c r="CMD20" s="61">
        <v>0</v>
      </c>
      <c r="CME20" s="61">
        <v>0</v>
      </c>
      <c r="CMF20" s="61">
        <v>0</v>
      </c>
      <c r="CMG20" s="61">
        <v>0</v>
      </c>
      <c r="CMH20" s="61">
        <v>0</v>
      </c>
      <c r="CMI20" s="61">
        <v>0</v>
      </c>
      <c r="CMJ20" s="61">
        <v>0</v>
      </c>
      <c r="CMK20" s="61">
        <v>0</v>
      </c>
      <c r="CML20" s="61">
        <v>0</v>
      </c>
      <c r="CMM20" s="61">
        <v>0</v>
      </c>
      <c r="CMN20" s="61">
        <v>0</v>
      </c>
      <c r="CMO20" s="61">
        <v>0</v>
      </c>
      <c r="CMP20" s="61">
        <v>0</v>
      </c>
      <c r="CMQ20" s="61">
        <v>0</v>
      </c>
      <c r="CMR20" s="61">
        <v>0</v>
      </c>
      <c r="CMS20" s="61">
        <v>0</v>
      </c>
      <c r="CMT20" s="61">
        <v>0</v>
      </c>
      <c r="CMU20" s="61">
        <v>0</v>
      </c>
      <c r="CMV20" s="61">
        <v>0</v>
      </c>
      <c r="CMW20" s="61">
        <v>0</v>
      </c>
      <c r="CMX20" s="61">
        <v>0</v>
      </c>
      <c r="CMY20" s="61">
        <v>0</v>
      </c>
      <c r="CMZ20" s="61">
        <v>0</v>
      </c>
      <c r="CNA20" s="61">
        <v>0</v>
      </c>
      <c r="CNB20" s="61">
        <v>0</v>
      </c>
      <c r="CNC20" s="61">
        <v>0</v>
      </c>
      <c r="CND20" s="61">
        <v>0</v>
      </c>
      <c r="CNE20" s="61">
        <v>0</v>
      </c>
      <c r="CNF20" s="61">
        <v>0</v>
      </c>
      <c r="CNG20" s="61">
        <v>0</v>
      </c>
      <c r="CNH20" s="61">
        <v>0</v>
      </c>
      <c r="CNI20" s="61">
        <v>0</v>
      </c>
      <c r="CNJ20" s="61">
        <v>0</v>
      </c>
      <c r="CNK20" s="61">
        <v>0</v>
      </c>
      <c r="CNL20" s="61">
        <v>0</v>
      </c>
      <c r="CNM20" s="61">
        <v>0</v>
      </c>
      <c r="CNN20" s="61">
        <v>0</v>
      </c>
      <c r="CNO20" s="61">
        <v>0</v>
      </c>
      <c r="CNP20" s="61">
        <v>0</v>
      </c>
      <c r="CNQ20" s="61">
        <v>0</v>
      </c>
      <c r="CNR20" s="61">
        <v>0</v>
      </c>
      <c r="CNS20" s="61">
        <v>0</v>
      </c>
      <c r="CNT20" s="61">
        <v>0</v>
      </c>
      <c r="CNU20" s="61">
        <v>0</v>
      </c>
      <c r="CNV20" s="61">
        <v>0</v>
      </c>
      <c r="CNW20" s="61">
        <v>0</v>
      </c>
      <c r="CNX20" s="61">
        <v>0</v>
      </c>
      <c r="CNY20" s="61">
        <v>0</v>
      </c>
      <c r="CNZ20" s="61">
        <v>0</v>
      </c>
      <c r="COA20" s="61">
        <v>0</v>
      </c>
      <c r="COB20" s="61">
        <v>0</v>
      </c>
      <c r="COC20" s="61">
        <v>0</v>
      </c>
      <c r="COD20" s="61">
        <v>0</v>
      </c>
      <c r="COE20" s="61">
        <v>0</v>
      </c>
      <c r="COF20" s="61">
        <v>0</v>
      </c>
      <c r="COG20" s="61">
        <v>0</v>
      </c>
      <c r="COH20" s="61">
        <v>0</v>
      </c>
      <c r="COI20" s="61">
        <v>0</v>
      </c>
      <c r="COJ20" s="61">
        <v>0</v>
      </c>
      <c r="COK20" s="61">
        <v>0</v>
      </c>
      <c r="COL20" s="61">
        <v>0</v>
      </c>
      <c r="COM20" s="61">
        <v>0</v>
      </c>
      <c r="CON20" s="61">
        <v>0</v>
      </c>
      <c r="COO20" s="61">
        <v>0</v>
      </c>
      <c r="COP20" s="61">
        <v>5</v>
      </c>
      <c r="COQ20" s="61">
        <v>0</v>
      </c>
      <c r="COR20" s="61">
        <v>0</v>
      </c>
      <c r="COS20" s="61">
        <v>0</v>
      </c>
      <c r="COT20" s="61">
        <v>0</v>
      </c>
      <c r="COU20" s="61">
        <v>0</v>
      </c>
      <c r="COV20" s="61">
        <v>0</v>
      </c>
      <c r="COW20" s="61">
        <v>0</v>
      </c>
      <c r="COX20" s="61">
        <v>0</v>
      </c>
      <c r="COY20" s="61">
        <v>0</v>
      </c>
      <c r="COZ20" s="61">
        <v>0</v>
      </c>
      <c r="CPA20" s="61">
        <v>0</v>
      </c>
      <c r="CPB20" s="61">
        <v>0</v>
      </c>
      <c r="CPC20" s="61">
        <v>0</v>
      </c>
      <c r="CPD20" s="61">
        <v>0</v>
      </c>
      <c r="CPE20" s="61">
        <v>0</v>
      </c>
      <c r="CPF20" s="61">
        <v>0</v>
      </c>
      <c r="CPG20" s="61">
        <v>0</v>
      </c>
      <c r="CPH20" s="61">
        <v>0</v>
      </c>
      <c r="CPI20" s="61">
        <v>0</v>
      </c>
      <c r="CPJ20" s="61">
        <v>0</v>
      </c>
      <c r="CPK20" s="61">
        <v>0</v>
      </c>
      <c r="CPL20" s="61">
        <v>0</v>
      </c>
      <c r="CPM20" s="61">
        <v>0</v>
      </c>
      <c r="CPN20" s="61">
        <v>0</v>
      </c>
      <c r="CPO20" s="61">
        <v>0</v>
      </c>
      <c r="CPP20" s="61">
        <v>0</v>
      </c>
      <c r="CPQ20" s="61">
        <v>0</v>
      </c>
      <c r="CPR20" s="61">
        <v>0</v>
      </c>
      <c r="CPS20" s="61">
        <v>0</v>
      </c>
      <c r="CPT20" s="61">
        <v>0</v>
      </c>
      <c r="CPU20" s="61">
        <v>0</v>
      </c>
      <c r="CPV20" s="61">
        <v>0</v>
      </c>
      <c r="CPW20" s="61">
        <v>0</v>
      </c>
      <c r="CPX20" s="61">
        <v>0</v>
      </c>
      <c r="CPY20" s="61">
        <v>0</v>
      </c>
      <c r="CPZ20" s="61">
        <v>0</v>
      </c>
      <c r="CQA20" s="61">
        <v>0</v>
      </c>
      <c r="CQB20" s="61">
        <v>0</v>
      </c>
      <c r="CQC20" s="61">
        <v>0</v>
      </c>
      <c r="CQD20" s="61">
        <v>0</v>
      </c>
      <c r="CQE20" s="61">
        <v>0</v>
      </c>
      <c r="CQF20" s="61">
        <v>0</v>
      </c>
      <c r="CQG20" s="61">
        <v>0</v>
      </c>
      <c r="CQH20" s="61">
        <v>0</v>
      </c>
      <c r="CQI20" s="61">
        <v>0</v>
      </c>
      <c r="CQJ20" s="61">
        <v>0</v>
      </c>
      <c r="CQK20" s="61">
        <v>0</v>
      </c>
      <c r="CQL20" s="61">
        <v>0</v>
      </c>
      <c r="CQM20" s="61">
        <v>0</v>
      </c>
      <c r="CQN20" s="61">
        <v>0</v>
      </c>
      <c r="CQO20" s="61">
        <v>0</v>
      </c>
      <c r="CQP20" s="61">
        <v>0</v>
      </c>
      <c r="CQQ20" s="61">
        <v>0</v>
      </c>
      <c r="CQR20" s="61">
        <v>0</v>
      </c>
      <c r="CQS20" s="61">
        <v>0</v>
      </c>
      <c r="CQT20" s="61">
        <v>0</v>
      </c>
      <c r="CQU20" s="61">
        <v>0</v>
      </c>
      <c r="CQV20" s="61">
        <v>0</v>
      </c>
      <c r="CQW20" s="61">
        <v>0</v>
      </c>
      <c r="CQX20" s="61">
        <v>0</v>
      </c>
      <c r="CQY20" s="61">
        <v>0</v>
      </c>
      <c r="CQZ20" s="61">
        <v>0</v>
      </c>
      <c r="CRA20" s="61">
        <v>0</v>
      </c>
      <c r="CRB20" s="61">
        <v>0</v>
      </c>
      <c r="CRC20" s="61">
        <v>0</v>
      </c>
      <c r="CRD20" s="61">
        <v>0</v>
      </c>
      <c r="CRE20" s="61">
        <v>0</v>
      </c>
      <c r="CRF20" s="61">
        <v>0</v>
      </c>
      <c r="CRG20" s="61">
        <v>0</v>
      </c>
      <c r="CRH20" s="61">
        <v>0</v>
      </c>
      <c r="CRI20" s="61">
        <v>0</v>
      </c>
      <c r="CRJ20" s="61">
        <v>0</v>
      </c>
      <c r="CRK20" s="61">
        <v>0</v>
      </c>
      <c r="CRL20" s="61">
        <v>0</v>
      </c>
      <c r="CRM20" s="61">
        <v>0</v>
      </c>
      <c r="CRN20" s="61">
        <v>0</v>
      </c>
      <c r="CRO20" s="61">
        <v>0</v>
      </c>
      <c r="CRP20" s="61">
        <v>0</v>
      </c>
      <c r="CRQ20" s="61">
        <v>0</v>
      </c>
      <c r="CRR20" s="61">
        <v>0</v>
      </c>
      <c r="CRS20" s="61">
        <v>0</v>
      </c>
      <c r="CRT20" s="61">
        <v>0</v>
      </c>
      <c r="CRU20" s="61">
        <v>0</v>
      </c>
      <c r="CRV20" s="61">
        <v>0</v>
      </c>
      <c r="CRW20" s="61">
        <v>0</v>
      </c>
      <c r="CRX20" s="61">
        <v>0</v>
      </c>
      <c r="CRY20" s="61">
        <v>0</v>
      </c>
      <c r="CRZ20" s="61">
        <v>0</v>
      </c>
      <c r="CSA20" s="61">
        <v>0</v>
      </c>
      <c r="CSB20" s="61">
        <v>0</v>
      </c>
      <c r="CSC20" s="61">
        <v>0</v>
      </c>
      <c r="CSD20" s="61">
        <v>0</v>
      </c>
      <c r="CSE20" s="61">
        <v>0</v>
      </c>
      <c r="CSF20" s="61">
        <v>0</v>
      </c>
      <c r="CSG20" s="61">
        <v>0</v>
      </c>
      <c r="CSH20" s="61">
        <v>0</v>
      </c>
      <c r="CSI20" s="61">
        <v>0</v>
      </c>
      <c r="CSJ20" s="61">
        <v>0</v>
      </c>
      <c r="CSK20" s="61">
        <v>0</v>
      </c>
      <c r="CSL20" s="61">
        <v>0</v>
      </c>
      <c r="CSM20" s="61">
        <v>0</v>
      </c>
      <c r="CSN20" s="61">
        <v>0</v>
      </c>
      <c r="CSO20" s="61">
        <v>0</v>
      </c>
      <c r="CSP20" s="61">
        <v>0</v>
      </c>
      <c r="CSQ20" s="61">
        <v>0</v>
      </c>
      <c r="CSR20" s="61">
        <v>0</v>
      </c>
      <c r="CSS20" s="61">
        <v>0</v>
      </c>
      <c r="CST20" s="61">
        <v>0</v>
      </c>
      <c r="CSU20" s="61">
        <v>0</v>
      </c>
      <c r="CSV20" s="61">
        <v>0</v>
      </c>
      <c r="CSW20" s="61">
        <v>0</v>
      </c>
      <c r="CSX20" s="61">
        <v>0</v>
      </c>
      <c r="CSY20" s="61">
        <v>0</v>
      </c>
      <c r="CSZ20" s="61">
        <v>0</v>
      </c>
      <c r="CTA20" s="61">
        <v>0</v>
      </c>
      <c r="CTB20" s="61">
        <v>0</v>
      </c>
      <c r="CTC20" s="61">
        <v>5</v>
      </c>
      <c r="CTD20" s="61">
        <v>0</v>
      </c>
      <c r="CTE20" s="61">
        <v>0</v>
      </c>
      <c r="CTF20" s="61">
        <v>0</v>
      </c>
      <c r="CTG20" s="61">
        <v>0</v>
      </c>
      <c r="CTH20" s="61">
        <v>0</v>
      </c>
      <c r="CTI20" s="61">
        <v>0</v>
      </c>
      <c r="CTJ20" s="61">
        <v>0</v>
      </c>
      <c r="CTK20" s="61">
        <v>0</v>
      </c>
      <c r="CTL20" s="61">
        <v>0</v>
      </c>
      <c r="CTM20" s="61">
        <v>0</v>
      </c>
      <c r="CTN20" s="61">
        <v>0</v>
      </c>
      <c r="CTO20" s="61">
        <v>0</v>
      </c>
      <c r="CTP20" s="61">
        <v>0</v>
      </c>
      <c r="CTQ20" s="61">
        <v>0</v>
      </c>
      <c r="CTR20" s="61">
        <v>0</v>
      </c>
      <c r="CTS20" s="61">
        <v>0</v>
      </c>
      <c r="CTT20" s="61">
        <v>0</v>
      </c>
      <c r="CTU20" s="61">
        <v>5</v>
      </c>
      <c r="CTV20" s="61">
        <v>0</v>
      </c>
      <c r="CTW20" s="61">
        <v>0</v>
      </c>
      <c r="CTX20" s="61">
        <v>0</v>
      </c>
      <c r="CTY20" s="61">
        <v>0</v>
      </c>
      <c r="CTZ20" s="61">
        <v>0</v>
      </c>
      <c r="CUA20" s="61">
        <v>0</v>
      </c>
      <c r="CUB20" s="61">
        <v>5</v>
      </c>
      <c r="CUC20" s="61">
        <v>0</v>
      </c>
      <c r="CUD20" s="61">
        <v>0</v>
      </c>
      <c r="CUE20" s="61">
        <v>0</v>
      </c>
      <c r="CUF20" s="61">
        <v>0</v>
      </c>
      <c r="CUG20" s="61">
        <v>0</v>
      </c>
      <c r="CUH20" s="61">
        <v>0</v>
      </c>
      <c r="CUI20" s="61">
        <v>5</v>
      </c>
      <c r="CUJ20" s="61">
        <v>0</v>
      </c>
      <c r="CUK20" s="61">
        <v>0</v>
      </c>
      <c r="CUL20" s="61">
        <v>0</v>
      </c>
      <c r="CUM20" s="61">
        <v>0</v>
      </c>
      <c r="CUN20" s="61">
        <v>0</v>
      </c>
      <c r="CUO20" s="61">
        <v>0</v>
      </c>
      <c r="CUP20" s="61">
        <v>5</v>
      </c>
      <c r="CUQ20" s="61">
        <v>0</v>
      </c>
      <c r="CUR20" s="61">
        <v>0</v>
      </c>
      <c r="CUS20" s="61">
        <v>0</v>
      </c>
      <c r="CUT20" s="61">
        <v>0</v>
      </c>
      <c r="CUU20" s="61">
        <v>0</v>
      </c>
      <c r="CUV20" s="61">
        <v>0</v>
      </c>
      <c r="CUW20" s="61">
        <v>0</v>
      </c>
      <c r="CUX20" s="61">
        <v>0</v>
      </c>
      <c r="CUY20" s="61">
        <v>0</v>
      </c>
      <c r="CUZ20" s="61">
        <v>0</v>
      </c>
      <c r="CVA20" s="61">
        <v>0</v>
      </c>
      <c r="CVB20" s="61">
        <v>0</v>
      </c>
      <c r="CVC20" s="61">
        <v>0</v>
      </c>
      <c r="CVD20" s="61">
        <v>0</v>
      </c>
      <c r="CVE20" s="61">
        <v>0</v>
      </c>
      <c r="CVF20" s="61">
        <v>0</v>
      </c>
      <c r="CVG20" s="61">
        <v>0</v>
      </c>
      <c r="CVH20" s="61">
        <v>0</v>
      </c>
      <c r="CVI20" s="61">
        <v>0</v>
      </c>
      <c r="CVJ20" s="61">
        <v>0</v>
      </c>
      <c r="CVK20" s="61">
        <v>0</v>
      </c>
      <c r="CVL20" s="61">
        <v>0</v>
      </c>
      <c r="CVM20" s="61">
        <v>0</v>
      </c>
      <c r="CVN20" s="61">
        <v>0</v>
      </c>
      <c r="CVO20" s="61">
        <v>0</v>
      </c>
      <c r="CVP20" s="61">
        <v>0</v>
      </c>
      <c r="CVQ20" s="61">
        <v>0</v>
      </c>
      <c r="CVR20" s="61">
        <v>0</v>
      </c>
      <c r="CVS20" s="61">
        <v>0</v>
      </c>
      <c r="CVT20" s="61">
        <v>0</v>
      </c>
      <c r="CVU20" s="61">
        <v>0</v>
      </c>
      <c r="CVV20" s="61">
        <v>0</v>
      </c>
      <c r="CVW20" s="61">
        <v>0</v>
      </c>
      <c r="CVX20" s="61">
        <v>20</v>
      </c>
      <c r="CVY20" s="61">
        <v>4</v>
      </c>
      <c r="CVZ20" s="61">
        <v>12000</v>
      </c>
      <c r="CWA20" s="61">
        <v>0</v>
      </c>
      <c r="CWB20" s="61">
        <v>0</v>
      </c>
      <c r="CWC20" s="61">
        <v>0</v>
      </c>
      <c r="CWD20" s="61">
        <v>0</v>
      </c>
      <c r="CWE20" s="61">
        <v>0</v>
      </c>
      <c r="CWF20" s="61">
        <v>0</v>
      </c>
      <c r="CWG20" s="61">
        <v>0</v>
      </c>
      <c r="CWH20" s="61">
        <v>0</v>
      </c>
      <c r="CWI20" s="61">
        <v>0</v>
      </c>
      <c r="CWJ20" s="61">
        <v>0</v>
      </c>
      <c r="CWK20" s="61">
        <v>0</v>
      </c>
      <c r="CWL20" s="61">
        <v>0</v>
      </c>
      <c r="CWM20" s="61">
        <v>0</v>
      </c>
      <c r="CWN20" s="61">
        <v>0</v>
      </c>
      <c r="CWO20" s="61">
        <v>0</v>
      </c>
      <c r="CWP20" s="61">
        <v>0</v>
      </c>
      <c r="CWQ20" s="61">
        <v>0</v>
      </c>
      <c r="CWR20" s="61">
        <v>0</v>
      </c>
      <c r="CWS20" s="61">
        <v>0</v>
      </c>
      <c r="CWT20" s="61">
        <v>0</v>
      </c>
      <c r="CWU20" s="61">
        <v>0</v>
      </c>
      <c r="CWV20" s="61">
        <v>0</v>
      </c>
      <c r="CWW20" s="61">
        <v>0</v>
      </c>
      <c r="CWX20" s="61">
        <v>0</v>
      </c>
      <c r="CWY20" s="61">
        <v>0</v>
      </c>
      <c r="CWZ20" s="61">
        <v>0</v>
      </c>
      <c r="CXA20" s="61">
        <v>0</v>
      </c>
      <c r="CXB20" s="61">
        <v>0</v>
      </c>
      <c r="CXC20" s="61">
        <v>0</v>
      </c>
      <c r="CXD20" s="61">
        <v>0</v>
      </c>
      <c r="CXE20" s="61">
        <v>0</v>
      </c>
      <c r="CXF20" s="61">
        <v>0</v>
      </c>
      <c r="CXG20" s="61">
        <v>0</v>
      </c>
      <c r="CXH20" s="61">
        <v>2</v>
      </c>
      <c r="CXI20" s="61">
        <v>0</v>
      </c>
      <c r="CXJ20" s="61">
        <v>0</v>
      </c>
      <c r="CXK20" s="61">
        <v>0</v>
      </c>
      <c r="CXL20" s="61">
        <v>0</v>
      </c>
      <c r="CXM20" s="61">
        <v>0</v>
      </c>
      <c r="CXN20" s="61">
        <v>0</v>
      </c>
      <c r="CXO20" s="61">
        <v>0</v>
      </c>
      <c r="CXP20" s="61">
        <v>0</v>
      </c>
      <c r="CXQ20" s="61">
        <v>0</v>
      </c>
      <c r="CXR20" s="61">
        <v>0</v>
      </c>
      <c r="CXS20" s="61">
        <v>1</v>
      </c>
      <c r="CXT20" s="61">
        <v>0</v>
      </c>
      <c r="CXU20" s="61">
        <v>0</v>
      </c>
      <c r="CXV20" s="61">
        <v>0</v>
      </c>
      <c r="CXW20" s="61">
        <v>0</v>
      </c>
      <c r="CXX20" s="61">
        <v>0</v>
      </c>
      <c r="CXY20" s="61">
        <v>0</v>
      </c>
      <c r="CXZ20" s="61">
        <v>0</v>
      </c>
      <c r="CYA20" s="61">
        <v>0</v>
      </c>
      <c r="CYB20" s="61">
        <v>0</v>
      </c>
      <c r="CYC20" s="61">
        <v>0</v>
      </c>
      <c r="CYD20" s="61">
        <v>1</v>
      </c>
      <c r="CYE20" s="61">
        <v>0</v>
      </c>
      <c r="CYF20" s="61">
        <v>0</v>
      </c>
      <c r="CYG20" s="61">
        <v>0</v>
      </c>
      <c r="CYH20" s="61">
        <v>0</v>
      </c>
      <c r="CYI20" s="61">
        <v>0</v>
      </c>
      <c r="CYJ20" s="61">
        <v>0</v>
      </c>
      <c r="CYK20" s="61">
        <v>0</v>
      </c>
      <c r="CYL20" s="61">
        <v>0</v>
      </c>
      <c r="CYM20" s="61">
        <v>0</v>
      </c>
      <c r="CYN20" s="61">
        <v>0</v>
      </c>
      <c r="CYO20" s="61">
        <v>1</v>
      </c>
      <c r="CYP20" s="61">
        <v>0</v>
      </c>
      <c r="CYQ20" s="61">
        <v>1</v>
      </c>
      <c r="CYR20" s="61">
        <v>0</v>
      </c>
      <c r="CYS20" s="61">
        <v>0</v>
      </c>
      <c r="CYT20" s="61">
        <v>0</v>
      </c>
      <c r="CYU20" s="61">
        <v>0</v>
      </c>
      <c r="CYV20" s="61">
        <v>40</v>
      </c>
      <c r="CYW20" s="61">
        <v>0</v>
      </c>
      <c r="CYX20" s="61">
        <v>118</v>
      </c>
      <c r="CYY20" s="61">
        <v>10</v>
      </c>
      <c r="CYZ20" s="61">
        <v>122</v>
      </c>
      <c r="CZA20" s="61">
        <v>10</v>
      </c>
      <c r="CZB20" s="61">
        <v>0</v>
      </c>
      <c r="CZC20" s="61">
        <v>115</v>
      </c>
      <c r="CZD20" s="61">
        <v>118</v>
      </c>
      <c r="CZE20" s="61">
        <v>15</v>
      </c>
      <c r="CZF20" s="61">
        <v>0</v>
      </c>
      <c r="CZG20" s="61">
        <v>0</v>
      </c>
      <c r="CZH20" s="61">
        <v>0</v>
      </c>
      <c r="CZI20" s="61">
        <v>0</v>
      </c>
      <c r="CZJ20" s="61">
        <v>0</v>
      </c>
      <c r="CZK20" s="61">
        <v>0</v>
      </c>
      <c r="CZL20" s="61">
        <v>0</v>
      </c>
      <c r="CZM20" s="61">
        <v>0</v>
      </c>
      <c r="CZN20" s="61">
        <v>0</v>
      </c>
      <c r="CZO20" s="61">
        <v>0</v>
      </c>
      <c r="CZP20" s="61">
        <v>0</v>
      </c>
      <c r="CZQ20" s="61">
        <v>0</v>
      </c>
      <c r="CZR20" s="61">
        <v>0</v>
      </c>
      <c r="CZS20" s="61">
        <v>0</v>
      </c>
      <c r="CZT20" s="61">
        <v>0</v>
      </c>
      <c r="CZU20" s="61">
        <v>0</v>
      </c>
      <c r="CZV20" s="61">
        <v>0</v>
      </c>
      <c r="CZW20" s="61">
        <v>0</v>
      </c>
      <c r="CZX20" s="61">
        <v>0</v>
      </c>
      <c r="CZY20" s="61">
        <v>0</v>
      </c>
      <c r="CZZ20" s="61">
        <v>0</v>
      </c>
      <c r="DAA20" s="61">
        <v>0</v>
      </c>
      <c r="DAB20" s="61">
        <v>0</v>
      </c>
      <c r="DAC20" s="61">
        <v>0</v>
      </c>
      <c r="DAD20" s="61">
        <v>0</v>
      </c>
      <c r="DAE20" s="61">
        <v>27</v>
      </c>
      <c r="DAF20" s="61">
        <v>20</v>
      </c>
      <c r="DAG20" s="61">
        <v>20</v>
      </c>
      <c r="DAH20" s="61">
        <v>20</v>
      </c>
      <c r="DAI20" s="61">
        <v>20</v>
      </c>
      <c r="DAJ20" s="61">
        <v>18</v>
      </c>
      <c r="DAK20" s="61">
        <v>18</v>
      </c>
      <c r="DAL20" s="61">
        <v>18</v>
      </c>
      <c r="DAM20" s="61">
        <v>18</v>
      </c>
      <c r="DAN20" s="61">
        <v>10</v>
      </c>
      <c r="DAO20" s="61">
        <v>0</v>
      </c>
      <c r="DAP20" s="61">
        <v>10</v>
      </c>
      <c r="DAQ20" s="61">
        <v>48</v>
      </c>
      <c r="DAR20" s="61">
        <v>60</v>
      </c>
      <c r="DAS20" s="61">
        <v>13</v>
      </c>
      <c r="DAT20" s="61">
        <v>100</v>
      </c>
      <c r="DAU20" s="61">
        <v>33</v>
      </c>
      <c r="DAV20" s="61">
        <v>75</v>
      </c>
      <c r="DAW20" s="61">
        <v>17</v>
      </c>
      <c r="DAX20" s="61">
        <v>50</v>
      </c>
      <c r="DAY20" s="61">
        <v>17</v>
      </c>
      <c r="DAZ20" s="61">
        <v>30</v>
      </c>
      <c r="DBA20" s="61">
        <v>13</v>
      </c>
      <c r="DBB20" s="61">
        <v>10</v>
      </c>
      <c r="DBC20" s="61">
        <v>1</v>
      </c>
      <c r="DBD20" s="61">
        <v>30</v>
      </c>
      <c r="DBE20" s="61">
        <v>700</v>
      </c>
      <c r="DBF20" s="61">
        <v>10</v>
      </c>
      <c r="DBG20" s="61">
        <v>0</v>
      </c>
      <c r="DBH20" s="61">
        <v>0</v>
      </c>
      <c r="DBI20" s="61">
        <v>0</v>
      </c>
      <c r="DBJ20" s="61">
        <v>0</v>
      </c>
      <c r="DBK20" s="61">
        <v>3</v>
      </c>
      <c r="DBL20" s="61">
        <v>0</v>
      </c>
      <c r="DBM20" s="61">
        <v>0</v>
      </c>
      <c r="DBN20" s="61">
        <v>15000</v>
      </c>
      <c r="DBO20" s="61">
        <v>4000</v>
      </c>
      <c r="DBP20" s="61">
        <v>0</v>
      </c>
      <c r="DBQ20" s="61">
        <v>0</v>
      </c>
      <c r="DBR20" s="61">
        <v>30</v>
      </c>
      <c r="DBS20" s="61">
        <v>8</v>
      </c>
      <c r="DBT20" s="61">
        <v>10</v>
      </c>
      <c r="DBU20" s="61">
        <v>32</v>
      </c>
      <c r="DBV20" s="61">
        <v>30</v>
      </c>
      <c r="DBW20" s="61">
        <v>30</v>
      </c>
      <c r="DBX20" s="61">
        <v>30</v>
      </c>
      <c r="DBY20" s="61">
        <v>25</v>
      </c>
      <c r="DBZ20" s="61">
        <v>1</v>
      </c>
      <c r="DCA20" s="61">
        <v>1</v>
      </c>
      <c r="DCB20" s="61">
        <v>0</v>
      </c>
      <c r="DCC20" s="61">
        <v>0</v>
      </c>
      <c r="DCD20" s="61">
        <v>1.5</v>
      </c>
      <c r="DCE20" s="61">
        <v>1.5</v>
      </c>
      <c r="DCF20" s="61">
        <v>0</v>
      </c>
      <c r="DCG20" s="61">
        <v>2</v>
      </c>
      <c r="DCH20" s="61">
        <v>1</v>
      </c>
      <c r="DCI20" s="61">
        <v>50</v>
      </c>
      <c r="DCJ20" s="61">
        <v>3</v>
      </c>
      <c r="DCK20" s="61">
        <v>3</v>
      </c>
      <c r="DCL20" s="61">
        <v>8</v>
      </c>
      <c r="DCM20" s="61">
        <v>8</v>
      </c>
      <c r="DCN20" s="61">
        <v>1</v>
      </c>
      <c r="DCO20" s="61">
        <v>0</v>
      </c>
      <c r="DCP20" s="61">
        <v>0.03</v>
      </c>
      <c r="DCQ20" s="61">
        <v>1</v>
      </c>
      <c r="DCR20" s="61">
        <v>235</v>
      </c>
      <c r="DCS20" s="61">
        <v>100</v>
      </c>
      <c r="DCT20" s="61">
        <v>2000</v>
      </c>
      <c r="DCU20" s="61">
        <v>180</v>
      </c>
      <c r="DCV20" s="61">
        <v>-1.1499999999999999</v>
      </c>
      <c r="DCW20" s="61">
        <v>3000</v>
      </c>
      <c r="DCX20" s="61">
        <v>30</v>
      </c>
      <c r="DCY20" s="61">
        <v>200</v>
      </c>
      <c r="DCZ20" s="61">
        <v>100</v>
      </c>
      <c r="DDA20" s="61">
        <v>100</v>
      </c>
      <c r="DDB20" s="61">
        <v>100</v>
      </c>
      <c r="DDC20" s="61">
        <v>100</v>
      </c>
      <c r="DDD20" s="61">
        <v>130</v>
      </c>
      <c r="DDE20" s="61">
        <v>100</v>
      </c>
      <c r="DDF20" s="61">
        <v>100</v>
      </c>
      <c r="DDG20" s="61">
        <v>100</v>
      </c>
      <c r="DDH20" s="61">
        <v>100</v>
      </c>
      <c r="DDI20" s="61">
        <v>130</v>
      </c>
      <c r="DDJ20" s="61">
        <v>100</v>
      </c>
      <c r="DDK20" s="61">
        <v>100</v>
      </c>
      <c r="DDL20" s="61">
        <v>100</v>
      </c>
      <c r="DDM20" s="61">
        <v>100</v>
      </c>
      <c r="DDN20" s="61">
        <v>100</v>
      </c>
      <c r="DDO20" s="61">
        <v>130</v>
      </c>
      <c r="DDP20" s="61">
        <v>100</v>
      </c>
      <c r="DDQ20" s="61">
        <v>130</v>
      </c>
      <c r="DDR20" s="61">
        <v>100</v>
      </c>
      <c r="DDS20" s="61">
        <v>100</v>
      </c>
      <c r="DDT20" s="61">
        <v>100</v>
      </c>
      <c r="DDU20" s="61">
        <v>100</v>
      </c>
      <c r="DDV20" s="61">
        <v>130</v>
      </c>
      <c r="DDW20" s="61">
        <v>100</v>
      </c>
      <c r="DDX20" s="61">
        <v>0.5</v>
      </c>
      <c r="DDY20" s="61">
        <v>0.3</v>
      </c>
      <c r="DDZ20" s="61">
        <v>1</v>
      </c>
      <c r="DEA20" s="61">
        <v>1000</v>
      </c>
      <c r="DEB20" s="61">
        <v>200</v>
      </c>
      <c r="DEC20" s="61">
        <v>70</v>
      </c>
      <c r="DED20" s="61">
        <v>20</v>
      </c>
      <c r="DEE20" s="61">
        <v>80</v>
      </c>
      <c r="DEF20" s="61">
        <v>2</v>
      </c>
      <c r="DEG20" s="61">
        <v>0</v>
      </c>
      <c r="DEH20" s="61">
        <v>0</v>
      </c>
      <c r="DEI20" s="61">
        <v>0</v>
      </c>
      <c r="DEJ20" s="61">
        <v>0</v>
      </c>
      <c r="DEK20" s="61">
        <v>11</v>
      </c>
      <c r="DEL20" s="61">
        <v>-8</v>
      </c>
      <c r="DEM20" s="61">
        <v>3</v>
      </c>
      <c r="DEN20" s="61">
        <v>2</v>
      </c>
      <c r="DEO20" s="61">
        <v>0</v>
      </c>
      <c r="DEP20" s="61">
        <v>200</v>
      </c>
      <c r="DEQ20" s="61">
        <v>300</v>
      </c>
      <c r="DER20" s="61">
        <v>20</v>
      </c>
      <c r="DES20" s="61">
        <v>7</v>
      </c>
      <c r="DET20" s="61">
        <v>5</v>
      </c>
      <c r="DEU20" s="61">
        <v>30</v>
      </c>
      <c r="DEV20" s="61">
        <v>133</v>
      </c>
      <c r="DEW20" s="61">
        <v>5</v>
      </c>
      <c r="DEX20" s="61">
        <v>100</v>
      </c>
      <c r="DEY20" s="61">
        <v>3</v>
      </c>
      <c r="DEZ20" s="61">
        <v>0</v>
      </c>
      <c r="DFA20" s="61">
        <v>15</v>
      </c>
      <c r="DFB20" s="61">
        <v>60</v>
      </c>
      <c r="DFC20" s="61">
        <v>0.95</v>
      </c>
      <c r="DFD20" s="61">
        <v>0</v>
      </c>
      <c r="DFE20" s="61">
        <v>60</v>
      </c>
      <c r="DFF20" s="61">
        <v>-33</v>
      </c>
      <c r="DFG20" s="61">
        <v>5</v>
      </c>
      <c r="DFH20" s="61">
        <v>9</v>
      </c>
      <c r="DFI20" s="61">
        <v>12</v>
      </c>
      <c r="DFJ20" s="61">
        <v>14</v>
      </c>
      <c r="DFK20" s="61">
        <v>18</v>
      </c>
      <c r="DFL20" s="61">
        <v>22</v>
      </c>
      <c r="DFM20" s="61">
        <v>0</v>
      </c>
      <c r="DFN20" s="61">
        <v>0</v>
      </c>
      <c r="DFO20" s="61">
        <v>0</v>
      </c>
      <c r="DFP20" s="61">
        <v>0</v>
      </c>
      <c r="DFQ20" s="61">
        <v>0</v>
      </c>
      <c r="DFR20" s="61">
        <v>0</v>
      </c>
      <c r="DFS20" s="61">
        <v>0.95</v>
      </c>
      <c r="DFT20" s="61">
        <v>0.9</v>
      </c>
      <c r="DFU20" s="61">
        <v>0.9</v>
      </c>
      <c r="DFV20" s="61">
        <v>0.9</v>
      </c>
      <c r="DFW20" s="61">
        <v>0.95</v>
      </c>
      <c r="DFX20" s="61">
        <v>1</v>
      </c>
      <c r="DFY20" s="61">
        <v>105</v>
      </c>
      <c r="DFZ20" s="61">
        <v>95</v>
      </c>
      <c r="DGA20" s="61">
        <v>85</v>
      </c>
      <c r="DGB20" s="61">
        <v>110</v>
      </c>
      <c r="DGC20" s="61">
        <v>90</v>
      </c>
      <c r="DGD20" s="61">
        <v>95</v>
      </c>
      <c r="DGE20" s="61">
        <v>100</v>
      </c>
      <c r="DGF20" s="61">
        <v>105</v>
      </c>
      <c r="DGG20" s="61">
        <v>0.85</v>
      </c>
      <c r="DGH20" s="61">
        <v>0.9</v>
      </c>
      <c r="DGI20" s="61">
        <v>0.95</v>
      </c>
      <c r="DGJ20" s="61">
        <v>1</v>
      </c>
      <c r="DGK20" s="61">
        <v>-0.97</v>
      </c>
      <c r="DGL20" s="61">
        <v>-0.95</v>
      </c>
      <c r="DGM20" s="61">
        <v>0</v>
      </c>
      <c r="DGN20" s="61">
        <v>0</v>
      </c>
      <c r="DGO20" s="61">
        <v>0</v>
      </c>
      <c r="DGP20" s="61">
        <v>0</v>
      </c>
      <c r="DGQ20" s="61">
        <v>0.5</v>
      </c>
      <c r="DGR20" s="61">
        <v>1</v>
      </c>
      <c r="DGS20" s="61">
        <v>0.5</v>
      </c>
      <c r="DGT20" s="61">
        <v>0</v>
      </c>
      <c r="DGU20" s="61">
        <v>0</v>
      </c>
      <c r="DGV20" s="61">
        <v>0</v>
      </c>
      <c r="DGW20" s="61">
        <v>0</v>
      </c>
      <c r="DGX20" s="61">
        <v>0</v>
      </c>
      <c r="DGY20" s="61">
        <v>400</v>
      </c>
      <c r="DGZ20" s="61">
        <v>0</v>
      </c>
      <c r="DHA20" s="61">
        <v>0</v>
      </c>
      <c r="DHB20" s="61">
        <v>1</v>
      </c>
      <c r="DHC20" s="61">
        <v>40</v>
      </c>
      <c r="DHD20" s="61">
        <v>0</v>
      </c>
      <c r="DHE20" s="61">
        <v>30</v>
      </c>
      <c r="DHF20" s="61">
        <v>30</v>
      </c>
      <c r="DHG20" s="61">
        <v>10</v>
      </c>
      <c r="DHH20" s="61">
        <v>10</v>
      </c>
      <c r="DHI20" s="61">
        <v>10</v>
      </c>
      <c r="DHJ20" s="61">
        <v>3</v>
      </c>
      <c r="DHK20" s="61">
        <v>1</v>
      </c>
      <c r="DHL20" s="61">
        <v>10000</v>
      </c>
      <c r="DHM20" s="61">
        <v>0</v>
      </c>
      <c r="DHN20" s="61">
        <v>0</v>
      </c>
      <c r="DHO20" s="61">
        <v>0</v>
      </c>
      <c r="DHP20" s="61">
        <v>0</v>
      </c>
      <c r="DHQ20" s="61">
        <v>1</v>
      </c>
      <c r="DHR20" s="61">
        <v>1</v>
      </c>
      <c r="DHS20" s="61">
        <v>0</v>
      </c>
      <c r="DHT20" s="61">
        <v>0</v>
      </c>
      <c r="DHU20" s="61">
        <v>0.2</v>
      </c>
      <c r="DHV20" s="61">
        <v>0.3</v>
      </c>
      <c r="DHW20" s="61">
        <v>30</v>
      </c>
      <c r="DHX20" s="61">
        <v>60</v>
      </c>
      <c r="DHY20" s="61">
        <v>65</v>
      </c>
      <c r="DHZ20" s="61">
        <v>0</v>
      </c>
      <c r="DIA20" s="61">
        <v>4</v>
      </c>
      <c r="DIB20" s="61">
        <v>4</v>
      </c>
      <c r="DIC20" s="61">
        <v>0.01</v>
      </c>
      <c r="DID20" s="61">
        <v>0.01</v>
      </c>
      <c r="DIE20" s="61">
        <v>0.2</v>
      </c>
      <c r="DIF20" s="61">
        <v>0.2</v>
      </c>
      <c r="DIG20" s="61">
        <v>1</v>
      </c>
      <c r="DIH20" s="61">
        <v>1.1100000000000001</v>
      </c>
      <c r="DII20" s="61">
        <v>1</v>
      </c>
      <c r="DIJ20" s="61">
        <v>1.1100000000000001</v>
      </c>
      <c r="DIK20" s="61">
        <v>1</v>
      </c>
      <c r="DIL20" s="61">
        <v>30</v>
      </c>
      <c r="DIM20" s="61">
        <v>1</v>
      </c>
      <c r="DIN20" s="61">
        <v>2</v>
      </c>
      <c r="DIO20" s="61">
        <v>1</v>
      </c>
      <c r="DIP20" s="61">
        <v>100</v>
      </c>
      <c r="DIQ20" s="61">
        <v>100</v>
      </c>
      <c r="DIR20" s="61">
        <v>10</v>
      </c>
      <c r="DIS20" s="61">
        <v>50</v>
      </c>
      <c r="DIT20" s="61">
        <v>50</v>
      </c>
      <c r="DIU20" s="61">
        <v>0</v>
      </c>
      <c r="DIV20" s="61">
        <v>0.2</v>
      </c>
      <c r="DIW20" s="61">
        <v>0.2</v>
      </c>
      <c r="DIX20" s="61">
        <v>0</v>
      </c>
      <c r="DIY20" s="61">
        <v>0</v>
      </c>
      <c r="DIZ20" s="61">
        <v>0</v>
      </c>
      <c r="DJA20" s="61">
        <v>0</v>
      </c>
      <c r="DJB20" s="61">
        <v>0</v>
      </c>
      <c r="DJC20" s="61">
        <v>0</v>
      </c>
      <c r="DJD20" s="61">
        <v>0</v>
      </c>
      <c r="DJE20" s="61">
        <v>0</v>
      </c>
      <c r="DJF20" s="61">
        <v>0</v>
      </c>
      <c r="DJG20" s="61">
        <v>30</v>
      </c>
      <c r="DJH20" s="61">
        <v>14400</v>
      </c>
      <c r="DJI20" s="61">
        <v>300</v>
      </c>
      <c r="DJJ20" s="61">
        <v>86400</v>
      </c>
      <c r="DJK20" s="61">
        <v>300</v>
      </c>
      <c r="DJL20" s="61">
        <v>1200</v>
      </c>
      <c r="DJM20" s="61">
        <v>5000</v>
      </c>
      <c r="DJN20" s="61">
        <v>-5000</v>
      </c>
      <c r="DJO20" s="61">
        <v>50</v>
      </c>
      <c r="DJP20" s="61">
        <v>0</v>
      </c>
      <c r="DJQ20" s="61">
        <v>0</v>
      </c>
      <c r="DJR20" s="61">
        <v>0</v>
      </c>
      <c r="DJS20" s="61">
        <v>0</v>
      </c>
      <c r="DJT20" s="61">
        <v>0</v>
      </c>
      <c r="DJU20" s="61">
        <v>0</v>
      </c>
      <c r="DJV20" s="61">
        <v>0</v>
      </c>
      <c r="DJW20" s="61">
        <v>0.1</v>
      </c>
      <c r="DJX20" s="61">
        <v>51.5</v>
      </c>
      <c r="DJY20" s="61">
        <v>47.5</v>
      </c>
      <c r="DJZ20" s="61">
        <v>0</v>
      </c>
      <c r="DKA20" s="61">
        <v>0</v>
      </c>
      <c r="DKB20" s="61">
        <v>0</v>
      </c>
      <c r="DKC20" s="61">
        <v>0</v>
      </c>
      <c r="DKD20" s="61">
        <v>0</v>
      </c>
      <c r="DKE20" s="61">
        <v>0</v>
      </c>
      <c r="DKF20" s="61">
        <v>0</v>
      </c>
      <c r="DKG20" s="61">
        <v>0</v>
      </c>
      <c r="DKH20" s="61">
        <v>1</v>
      </c>
      <c r="DKI20" s="61">
        <v>0</v>
      </c>
      <c r="DKJ20" s="61">
        <v>1400</v>
      </c>
      <c r="DKK20" s="61">
        <v>0</v>
      </c>
      <c r="DKL20" s="61">
        <v>1</v>
      </c>
      <c r="DKM20" s="61">
        <v>0</v>
      </c>
      <c r="DKN20" s="61">
        <v>0</v>
      </c>
      <c r="DKO20" s="61">
        <v>300</v>
      </c>
      <c r="DKP20" s="61">
        <v>30</v>
      </c>
      <c r="DKQ20" s="61">
        <v>8</v>
      </c>
      <c r="DKR20" s="61">
        <v>1</v>
      </c>
      <c r="DKS20" s="61">
        <v>115</v>
      </c>
      <c r="DKT20" s="61">
        <v>85</v>
      </c>
      <c r="DKU20" s="61">
        <v>35</v>
      </c>
      <c r="DKV20" s="61">
        <v>10</v>
      </c>
      <c r="DKW20" s="61">
        <v>0</v>
      </c>
      <c r="DKX20" s="61">
        <v>0</v>
      </c>
      <c r="DKY20" s="61">
        <v>1</v>
      </c>
      <c r="DKZ20" s="61">
        <v>-0.2</v>
      </c>
      <c r="DLA20" s="61">
        <v>50</v>
      </c>
      <c r="DLB20" s="61">
        <v>110</v>
      </c>
      <c r="DLC20" s="61">
        <v>80</v>
      </c>
      <c r="DLD20" s="61">
        <v>1</v>
      </c>
      <c r="DLE20" s="61">
        <v>0</v>
      </c>
      <c r="DLF20" s="61">
        <v>323</v>
      </c>
      <c r="DLG20" s="61">
        <v>200</v>
      </c>
      <c r="DLH20" s="61">
        <v>1</v>
      </c>
      <c r="DLI20" s="61">
        <v>100</v>
      </c>
      <c r="DLJ20" s="61">
        <v>10</v>
      </c>
      <c r="DLK20" s="61">
        <v>2</v>
      </c>
      <c r="DLL20" s="61">
        <v>0.8</v>
      </c>
      <c r="DLM20" s="61">
        <v>3</v>
      </c>
      <c r="DLN20" s="61">
        <v>4</v>
      </c>
      <c r="DLO20" s="61">
        <v>10</v>
      </c>
      <c r="DLP20" s="61">
        <v>0.5</v>
      </c>
      <c r="DLQ20" s="61">
        <v>4</v>
      </c>
      <c r="DLR20" s="61">
        <v>10000</v>
      </c>
      <c r="DLS20" s="61">
        <v>20</v>
      </c>
      <c r="DLT20" s="61">
        <v>10</v>
      </c>
      <c r="DLU20" s="61">
        <v>5</v>
      </c>
      <c r="DLV20" s="61">
        <v>10000</v>
      </c>
      <c r="DLW20" s="61">
        <v>0</v>
      </c>
      <c r="DLX20" s="61">
        <v>0</v>
      </c>
      <c r="DLY20" s="61">
        <v>0</v>
      </c>
      <c r="DLZ20" s="61">
        <v>0</v>
      </c>
      <c r="DMA20" s="61">
        <v>10000</v>
      </c>
      <c r="DMB20" s="61">
        <v>120</v>
      </c>
      <c r="DMC20" s="61">
        <v>88</v>
      </c>
      <c r="DMD20" s="61">
        <v>45</v>
      </c>
      <c r="DME20" s="61">
        <v>1</v>
      </c>
      <c r="DMF20" s="61">
        <v>10</v>
      </c>
      <c r="DMG20" s="61">
        <v>0</v>
      </c>
      <c r="DMH20" s="61">
        <v>0</v>
      </c>
      <c r="DMI20" s="61">
        <v>0</v>
      </c>
      <c r="DMJ20" s="61">
        <v>-0.2</v>
      </c>
      <c r="DMK20" s="61">
        <v>50</v>
      </c>
      <c r="DML20" s="61">
        <v>110</v>
      </c>
      <c r="DMM20" s="61">
        <v>80</v>
      </c>
      <c r="DMN20" s="61">
        <v>1</v>
      </c>
      <c r="DMO20" s="61">
        <v>0</v>
      </c>
      <c r="DMP20" s="61">
        <v>400</v>
      </c>
      <c r="DMQ20" s="61">
        <v>200</v>
      </c>
      <c r="DMR20" s="61">
        <v>1</v>
      </c>
      <c r="DMS20" s="61">
        <v>100</v>
      </c>
      <c r="DMT20" s="61">
        <v>100</v>
      </c>
      <c r="DMU20" s="61">
        <v>10</v>
      </c>
      <c r="DMV20" s="61">
        <v>2</v>
      </c>
      <c r="DMW20" s="61">
        <v>0.3</v>
      </c>
      <c r="DMX20" s="61">
        <v>3</v>
      </c>
      <c r="DMY20" s="61">
        <v>4</v>
      </c>
      <c r="DMZ20" s="61">
        <v>10</v>
      </c>
      <c r="DNA20" s="61">
        <v>0.5</v>
      </c>
      <c r="DNB20" s="61">
        <v>4</v>
      </c>
      <c r="DNC20" s="61">
        <v>10000</v>
      </c>
      <c r="DND20" s="61">
        <v>20</v>
      </c>
      <c r="DNE20" s="61">
        <v>10</v>
      </c>
      <c r="DNF20" s="61">
        <v>5</v>
      </c>
      <c r="DNG20" s="61">
        <v>10000</v>
      </c>
      <c r="DNH20" s="61">
        <v>0</v>
      </c>
      <c r="DNI20" s="61">
        <v>0</v>
      </c>
      <c r="DNJ20" s="61">
        <v>0</v>
      </c>
      <c r="DNK20" s="61">
        <v>0</v>
      </c>
      <c r="DNL20" s="61">
        <v>10000</v>
      </c>
      <c r="DNM20" s="61">
        <v>120</v>
      </c>
      <c r="DNN20" s="61">
        <v>88</v>
      </c>
      <c r="DNO20" s="61">
        <v>45</v>
      </c>
      <c r="DNP20" s="61">
        <v>0</v>
      </c>
      <c r="DNQ20" s="61">
        <v>0</v>
      </c>
      <c r="DNR20" s="61">
        <v>0</v>
      </c>
      <c r="DNS20" s="61">
        <v>0</v>
      </c>
      <c r="DNT20" s="61">
        <v>0</v>
      </c>
      <c r="DNU20" s="61">
        <v>0</v>
      </c>
      <c r="DNV20" s="61">
        <v>1</v>
      </c>
      <c r="DNW20" s="61">
        <v>1</v>
      </c>
      <c r="DNX20" s="61">
        <v>1</v>
      </c>
      <c r="DNY20" s="61">
        <v>2</v>
      </c>
      <c r="DNZ20" s="61">
        <v>6</v>
      </c>
      <c r="DOA20" s="61">
        <v>0</v>
      </c>
      <c r="DOB20" s="61">
        <v>6000</v>
      </c>
      <c r="DOC20" s="61">
        <v>250</v>
      </c>
      <c r="DOD20" s="61">
        <v>100</v>
      </c>
      <c r="DOE20" s="61">
        <v>50</v>
      </c>
      <c r="DOF20" s="61">
        <v>75</v>
      </c>
      <c r="DOG20" s="61">
        <v>500</v>
      </c>
      <c r="DOH20" s="61">
        <v>100</v>
      </c>
      <c r="DOI20" s="61">
        <v>460</v>
      </c>
      <c r="DOJ20" s="61">
        <v>5</v>
      </c>
      <c r="DOK20" s="61">
        <v>0</v>
      </c>
      <c r="DOL20" s="61">
        <v>0</v>
      </c>
      <c r="DOM20" s="61">
        <v>50</v>
      </c>
      <c r="DON20" s="61">
        <v>0</v>
      </c>
      <c r="DOO20" s="61">
        <v>0</v>
      </c>
      <c r="DOP20" s="61">
        <v>0</v>
      </c>
      <c r="DOQ20" s="61">
        <v>0</v>
      </c>
      <c r="DOR20" s="61">
        <v>1</v>
      </c>
      <c r="DOS20" s="61">
        <v>0</v>
      </c>
      <c r="DOT20" s="61">
        <v>5</v>
      </c>
      <c r="DOU20" s="61">
        <v>35</v>
      </c>
      <c r="DOV20" s="61">
        <v>30</v>
      </c>
      <c r="DOW20" s="61">
        <v>60</v>
      </c>
      <c r="DOX20" s="61">
        <v>490</v>
      </c>
      <c r="DOY20" s="61">
        <v>490</v>
      </c>
      <c r="DOZ20" s="61">
        <v>300</v>
      </c>
      <c r="DPA20" s="61">
        <v>30</v>
      </c>
      <c r="DPB20" s="61">
        <v>180</v>
      </c>
      <c r="DPC20" s="61">
        <v>0</v>
      </c>
      <c r="DPE20" s="61">
        <v>1</v>
      </c>
      <c r="DPF20" s="61">
        <v>0</v>
      </c>
      <c r="DPG20" s="61">
        <v>0</v>
      </c>
      <c r="DPH20" s="61">
        <v>1</v>
      </c>
      <c r="DPI20" s="61">
        <v>1</v>
      </c>
      <c r="DPJ20" s="61">
        <v>0</v>
      </c>
      <c r="DPK20" s="61">
        <v>0</v>
      </c>
      <c r="DPM20" s="61">
        <v>1</v>
      </c>
      <c r="DPO20" s="61">
        <v>0</v>
      </c>
      <c r="DPS20" s="61">
        <v>1</v>
      </c>
      <c r="DPT20" s="61">
        <v>1</v>
      </c>
      <c r="DPX20" s="61">
        <v>1</v>
      </c>
      <c r="DPY20" s="61">
        <v>1</v>
      </c>
      <c r="DPZ20" s="61">
        <v>0</v>
      </c>
      <c r="DQA20" s="61">
        <v>1</v>
      </c>
      <c r="DQC20" s="61">
        <v>1</v>
      </c>
      <c r="DQD20" s="61">
        <v>1</v>
      </c>
      <c r="DQE20" s="61">
        <v>1</v>
      </c>
      <c r="DQG20" s="61">
        <v>1</v>
      </c>
      <c r="DQH20" s="61">
        <v>1</v>
      </c>
      <c r="DQQ20" s="61">
        <v>0</v>
      </c>
      <c r="DQR20" s="61">
        <v>1</v>
      </c>
      <c r="DQT20" s="61">
        <v>0</v>
      </c>
      <c r="DQU20" s="61">
        <v>0</v>
      </c>
      <c r="DQX20" s="61">
        <v>1</v>
      </c>
      <c r="DQZ20" s="61">
        <v>0</v>
      </c>
      <c r="DRA20" s="61">
        <v>1</v>
      </c>
      <c r="DRB20" s="61">
        <v>1</v>
      </c>
      <c r="DRC20" s="61">
        <v>0</v>
      </c>
      <c r="DRE20" s="61">
        <v>1</v>
      </c>
      <c r="DRF20" s="61">
        <v>1</v>
      </c>
      <c r="DRG20" s="61">
        <v>1</v>
      </c>
      <c r="DRH20" s="61">
        <v>1</v>
      </c>
      <c r="DRJ20" s="61">
        <v>0</v>
      </c>
      <c r="DRN20" s="61">
        <v>12.5</v>
      </c>
      <c r="DRP20" s="61">
        <v>624</v>
      </c>
      <c r="DRU20" s="61">
        <v>13</v>
      </c>
      <c r="DRV20" s="61">
        <v>0</v>
      </c>
      <c r="DRW20" s="61">
        <v>346</v>
      </c>
      <c r="DRY20" s="61">
        <v>1</v>
      </c>
      <c r="DRZ20" s="61">
        <v>1</v>
      </c>
      <c r="DSA20" s="61">
        <v>1</v>
      </c>
      <c r="DSK20" s="61">
        <v>0</v>
      </c>
      <c r="DSL20" s="61">
        <v>0.5</v>
      </c>
      <c r="DSM20" s="61">
        <v>0.1</v>
      </c>
      <c r="DSN20" s="61">
        <v>0.1</v>
      </c>
      <c r="DSO20" s="61">
        <v>100</v>
      </c>
      <c r="DSP20" s="61">
        <v>35</v>
      </c>
      <c r="DSQ20" s="61">
        <v>0</v>
      </c>
      <c r="DSR20" s="61">
        <v>1</v>
      </c>
      <c r="DSS20" s="61">
        <v>6.5</v>
      </c>
      <c r="DST20" s="61">
        <v>100</v>
      </c>
      <c r="DSU20" s="61">
        <v>0</v>
      </c>
      <c r="DSV20" s="61">
        <v>0</v>
      </c>
      <c r="DSW20" s="61">
        <v>1</v>
      </c>
      <c r="DSX20" s="61">
        <v>1</v>
      </c>
      <c r="DSY20" s="61">
        <v>1</v>
      </c>
      <c r="DSZ20" s="61">
        <v>1</v>
      </c>
      <c r="DTA20" s="61">
        <v>0</v>
      </c>
      <c r="DTB20" s="61">
        <v>0</v>
      </c>
      <c r="DTC20" s="61">
        <v>55</v>
      </c>
      <c r="DTD20" s="61">
        <v>30</v>
      </c>
      <c r="DTE20" s="61">
        <v>0</v>
      </c>
      <c r="DTF20" s="61">
        <v>100</v>
      </c>
      <c r="DTG20" s="61">
        <v>5</v>
      </c>
      <c r="DTH20" s="61">
        <v>0</v>
      </c>
      <c r="DTI20" s="61">
        <v>0</v>
      </c>
      <c r="DTJ20" s="61">
        <v>-5</v>
      </c>
      <c r="DTK20" s="61">
        <v>2</v>
      </c>
      <c r="DTL20" s="61">
        <v>80</v>
      </c>
      <c r="DTM20" s="61">
        <v>100</v>
      </c>
      <c r="DTN20" s="61">
        <v>100</v>
      </c>
      <c r="DTO20" s="61">
        <v>0</v>
      </c>
      <c r="DTP20" s="61">
        <v>0</v>
      </c>
      <c r="DTQ20" s="61">
        <v>100</v>
      </c>
      <c r="DTR20" s="61">
        <v>-100</v>
      </c>
      <c r="DTS20" s="61">
        <v>0</v>
      </c>
      <c r="DTT20" s="61">
        <v>10</v>
      </c>
      <c r="DTU20" s="61">
        <v>0</v>
      </c>
      <c r="DTV20" s="61">
        <v>0</v>
      </c>
      <c r="DTW20" s="61">
        <v>0</v>
      </c>
      <c r="DTX20" s="61">
        <v>0</v>
      </c>
      <c r="DTY20" s="61">
        <v>10</v>
      </c>
      <c r="DTZ20" s="61">
        <v>0</v>
      </c>
      <c r="DUA20" s="61">
        <v>0</v>
      </c>
      <c r="DUB20" s="61">
        <v>0</v>
      </c>
      <c r="DUC20" s="61">
        <v>0</v>
      </c>
      <c r="DUD20" s="61">
        <v>10</v>
      </c>
      <c r="DUE20" s="61">
        <v>0</v>
      </c>
      <c r="DUF20" s="61">
        <v>0</v>
      </c>
      <c r="DUG20" s="61">
        <v>0</v>
      </c>
      <c r="DUH20" s="61">
        <v>1</v>
      </c>
      <c r="DUI20" s="61">
        <v>35</v>
      </c>
      <c r="DUJ20" s="61">
        <v>30</v>
      </c>
      <c r="DUK20" s="61">
        <v>0</v>
      </c>
      <c r="DUL20" s="61">
        <v>0</v>
      </c>
      <c r="DUM20" s="61">
        <v>9600</v>
      </c>
      <c r="DUN20" s="61">
        <v>2</v>
      </c>
      <c r="DUO20" s="61">
        <v>11</v>
      </c>
      <c r="DUP20" s="61">
        <v>111</v>
      </c>
      <c r="DUQ20" s="61">
        <v>11</v>
      </c>
      <c r="DUR20" s="61">
        <v>1</v>
      </c>
      <c r="DUS20" s="61">
        <v>9600</v>
      </c>
      <c r="DUT20" s="61">
        <v>2</v>
      </c>
      <c r="DUU20" s="61">
        <v>12</v>
      </c>
      <c r="DUV20" s="61">
        <v>112</v>
      </c>
      <c r="DUW20" s="61">
        <v>12</v>
      </c>
      <c r="DUX20" s="61">
        <v>1</v>
      </c>
      <c r="DUY20" s="61">
        <v>192</v>
      </c>
      <c r="DUZ20" s="61">
        <v>200</v>
      </c>
      <c r="DVA20" s="61">
        <v>168</v>
      </c>
      <c r="DVB20" s="61">
        <v>75</v>
      </c>
      <c r="DVC20" s="61">
        <v>502</v>
      </c>
      <c r="DVD20" s="61">
        <v>1</v>
      </c>
      <c r="DVE20" s="61">
        <v>255</v>
      </c>
      <c r="DVF20" s="61">
        <v>0</v>
      </c>
      <c r="DVG20" s="61">
        <v>255</v>
      </c>
      <c r="DVH20" s="61">
        <v>255</v>
      </c>
      <c r="DVI20" s="61">
        <v>1</v>
      </c>
      <c r="DVJ20" s="61">
        <v>2</v>
      </c>
      <c r="DVK20" s="61">
        <v>1</v>
      </c>
      <c r="DVL20" s="61">
        <v>0</v>
      </c>
      <c r="DVM20" s="61">
        <v>0</v>
      </c>
      <c r="DVN20" s="61">
        <v>0</v>
      </c>
      <c r="DVO20" s="61">
        <v>1</v>
      </c>
      <c r="DVP20" s="61">
        <v>0</v>
      </c>
      <c r="DVQ20" s="61">
        <v>1</v>
      </c>
      <c r="DVR20" s="61">
        <v>0</v>
      </c>
      <c r="DVS20" s="61">
        <v>0</v>
      </c>
      <c r="DVT20" s="61">
        <v>1</v>
      </c>
      <c r="DVU20" s="61">
        <v>65</v>
      </c>
      <c r="DVV20" s="61">
        <v>3</v>
      </c>
      <c r="DVW20" s="61">
        <v>0</v>
      </c>
      <c r="DVX20" s="61">
        <v>0</v>
      </c>
      <c r="DVY20" s="61">
        <v>0</v>
      </c>
      <c r="DVZ20" s="61">
        <v>-2.5</v>
      </c>
      <c r="DWA20" s="61">
        <v>10</v>
      </c>
      <c r="DWB20" s="61">
        <v>1</v>
      </c>
      <c r="DWC20" s="61">
        <v>20</v>
      </c>
      <c r="DWD20" s="61">
        <v>15</v>
      </c>
      <c r="DWE20" s="61">
        <v>0</v>
      </c>
      <c r="DWF20" s="61">
        <v>2</v>
      </c>
      <c r="DWG20" s="61">
        <v>1</v>
      </c>
      <c r="DWH20" s="61">
        <v>1.82</v>
      </c>
      <c r="DWI20" s="61">
        <v>0.6</v>
      </c>
      <c r="DWJ20" s="61">
        <v>0.6</v>
      </c>
      <c r="DWK20" s="61">
        <v>1</v>
      </c>
      <c r="DWL20" s="61">
        <v>0</v>
      </c>
      <c r="DWM20" s="61">
        <v>300</v>
      </c>
      <c r="DWN20" s="61">
        <v>0</v>
      </c>
      <c r="DWO20" s="61">
        <v>300</v>
      </c>
      <c r="DWP20" s="61">
        <v>0</v>
      </c>
      <c r="DWQ20" s="61">
        <v>300</v>
      </c>
      <c r="DWR20" s="61">
        <v>0</v>
      </c>
      <c r="DWS20" s="61">
        <v>300</v>
      </c>
      <c r="DWT20" s="61">
        <v>0</v>
      </c>
      <c r="DWU20" s="61">
        <v>1</v>
      </c>
      <c r="DWV20" s="61">
        <v>0.1</v>
      </c>
      <c r="DWW20" s="61">
        <v>100</v>
      </c>
      <c r="DWX20" s="61">
        <v>0</v>
      </c>
      <c r="DWY20" s="61">
        <v>0</v>
      </c>
      <c r="DWZ20" s="61">
        <v>1</v>
      </c>
      <c r="DXA20" s="61">
        <v>0.1</v>
      </c>
      <c r="DXB20" s="61">
        <v>100</v>
      </c>
      <c r="DXC20" s="61">
        <v>0</v>
      </c>
      <c r="DXD20" s="61">
        <v>0</v>
      </c>
      <c r="DXE20" s="61">
        <v>1</v>
      </c>
      <c r="DXF20" s="61">
        <v>0.1</v>
      </c>
      <c r="DXG20" s="61">
        <v>100</v>
      </c>
      <c r="DXH20" s="61">
        <v>0</v>
      </c>
      <c r="DXI20" s="61">
        <v>0</v>
      </c>
      <c r="DXJ20" s="61">
        <v>1</v>
      </c>
      <c r="DXK20" s="61">
        <v>0.1</v>
      </c>
      <c r="DXL20" s="61">
        <v>100</v>
      </c>
      <c r="DXM20" s="61">
        <v>0</v>
      </c>
      <c r="DXN20" s="61">
        <v>560</v>
      </c>
      <c r="DXO20" s="61">
        <v>560</v>
      </c>
      <c r="DXP20" s="61">
        <v>560</v>
      </c>
      <c r="DXQ20" s="61">
        <v>560</v>
      </c>
      <c r="DXR20" s="61">
        <v>20</v>
      </c>
      <c r="DXS20" s="61">
        <v>3</v>
      </c>
      <c r="DXT20" s="61">
        <v>0</v>
      </c>
      <c r="DXU20" s="61">
        <v>0</v>
      </c>
      <c r="DXV20" s="61">
        <v>0</v>
      </c>
      <c r="DXW20" s="61">
        <v>0</v>
      </c>
      <c r="DXX20" s="61">
        <v>15</v>
      </c>
      <c r="DXY20" s="61">
        <v>30</v>
      </c>
      <c r="DXZ20" s="61">
        <v>0.01</v>
      </c>
      <c r="DYA20" s="61">
        <v>0.4</v>
      </c>
      <c r="DYB20" s="61">
        <v>0</v>
      </c>
      <c r="DYC20" s="61">
        <v>60</v>
      </c>
      <c r="DYD20" s="61">
        <v>30</v>
      </c>
      <c r="DYE20" s="61">
        <v>0.15</v>
      </c>
      <c r="DYF20" s="61">
        <v>0</v>
      </c>
      <c r="DYG20" s="61">
        <v>0</v>
      </c>
      <c r="DYH20" s="61">
        <v>0</v>
      </c>
      <c r="DYI20" s="61">
        <v>800</v>
      </c>
      <c r="DYJ20" s="61">
        <v>1200</v>
      </c>
      <c r="DYK20" s="61">
        <v>0</v>
      </c>
      <c r="DYL20" s="61">
        <v>0.5</v>
      </c>
      <c r="DYM20" s="61">
        <v>450</v>
      </c>
      <c r="DYN20" s="61">
        <v>0</v>
      </c>
      <c r="DYO20" s="61">
        <v>0</v>
      </c>
      <c r="DYP20" s="61">
        <v>1000</v>
      </c>
      <c r="DYQ20" s="61">
        <v>1</v>
      </c>
      <c r="DYR20" s="61">
        <v>2</v>
      </c>
      <c r="DYS20" s="61">
        <v>0</v>
      </c>
      <c r="DYT20" s="61">
        <v>0.1</v>
      </c>
      <c r="DYU20" s="61">
        <v>30</v>
      </c>
      <c r="DYV20" s="61">
        <v>12.5</v>
      </c>
      <c r="DYW20" s="61">
        <v>0.2</v>
      </c>
      <c r="DYX20" s="61">
        <v>0.05</v>
      </c>
      <c r="DYY20" s="61">
        <v>2.2000000000000002</v>
      </c>
      <c r="DYZ20" s="61">
        <v>12.5</v>
      </c>
      <c r="DZA20" s="61">
        <v>0</v>
      </c>
      <c r="DZB20" s="61">
        <v>12</v>
      </c>
      <c r="DZC20" s="61">
        <v>0</v>
      </c>
      <c r="DZD20" s="61">
        <v>0</v>
      </c>
      <c r="DZE20" s="61">
        <v>1</v>
      </c>
      <c r="DZF20" s="61">
        <v>0</v>
      </c>
      <c r="DZG20" s="61">
        <v>0.72</v>
      </c>
      <c r="DZH20" s="61">
        <v>0.72</v>
      </c>
      <c r="DZI20" s="61">
        <v>0.72</v>
      </c>
      <c r="DZJ20" s="61">
        <v>0.72</v>
      </c>
      <c r="DZK20" s="61">
        <v>1.2</v>
      </c>
      <c r="DZL20" s="61">
        <v>0.1</v>
      </c>
      <c r="DZM20" s="61">
        <v>300</v>
      </c>
      <c r="DZN20" s="61">
        <v>300</v>
      </c>
      <c r="DZO20" s="61">
        <v>300</v>
      </c>
      <c r="DZP20" s="61">
        <v>300</v>
      </c>
      <c r="DZQ20" s="61">
        <v>0</v>
      </c>
      <c r="DZR20" s="61">
        <v>50</v>
      </c>
      <c r="DZS20" s="61">
        <v>50</v>
      </c>
      <c r="DZT20" s="61">
        <v>50</v>
      </c>
      <c r="DZU20" s="61">
        <v>50</v>
      </c>
      <c r="DZV20" s="61">
        <v>50</v>
      </c>
      <c r="DZW20" s="61">
        <v>120</v>
      </c>
      <c r="DZX20" s="61">
        <v>0</v>
      </c>
      <c r="DZY20" s="61">
        <v>5.0000000000000001E-4</v>
      </c>
      <c r="DZZ20" s="61">
        <v>5.0000000000000001E-4</v>
      </c>
      <c r="EAA20" s="61">
        <v>0</v>
      </c>
      <c r="EAB20" s="61">
        <v>80</v>
      </c>
      <c r="EAC20" s="61">
        <v>80</v>
      </c>
      <c r="EAD20" s="61">
        <v>0</v>
      </c>
      <c r="EAE20" s="61">
        <v>0</v>
      </c>
      <c r="EAF20" s="61">
        <v>0</v>
      </c>
      <c r="EAG20" s="61">
        <v>0</v>
      </c>
      <c r="EAH20" s="61">
        <v>1</v>
      </c>
      <c r="EAI20" s="61">
        <v>0</v>
      </c>
      <c r="EAJ20" s="61">
        <v>0</v>
      </c>
      <c r="EAK20" s="61">
        <v>0</v>
      </c>
      <c r="EAL20" s="61">
        <v>0</v>
      </c>
      <c r="EAM20" s="61">
        <v>100</v>
      </c>
      <c r="EAN20" s="61">
        <v>0</v>
      </c>
      <c r="EAO20" s="61">
        <v>0.15</v>
      </c>
      <c r="EAP20" s="61">
        <v>3.6621000000000001</v>
      </c>
      <c r="EAQ20" s="61">
        <v>25</v>
      </c>
      <c r="EAR20" s="61">
        <v>2.9296799999999998</v>
      </c>
      <c r="EAS20" s="61">
        <v>100</v>
      </c>
      <c r="EAT20" s="61">
        <v>0</v>
      </c>
      <c r="EAU20" s="61">
        <v>6</v>
      </c>
      <c r="EAV20" s="61">
        <v>0.1</v>
      </c>
      <c r="EAW20" s="61">
        <v>0.5</v>
      </c>
      <c r="EAX20" s="61">
        <v>1</v>
      </c>
      <c r="EAY20" s="61">
        <v>7</v>
      </c>
      <c r="EAZ20" s="61">
        <v>50</v>
      </c>
      <c r="EBA20" s="61">
        <v>2</v>
      </c>
      <c r="EBB20" s="61">
        <v>25</v>
      </c>
      <c r="EBC20" s="61">
        <v>10</v>
      </c>
      <c r="EBD20" s="61">
        <v>250</v>
      </c>
      <c r="EBE20" s="61">
        <v>1</v>
      </c>
      <c r="EBF20" s="61">
        <v>0.1</v>
      </c>
      <c r="EBG20" s="61">
        <v>0.1</v>
      </c>
      <c r="EBH20" s="61">
        <v>1</v>
      </c>
      <c r="EBI20" s="61">
        <v>2</v>
      </c>
      <c r="EBJ20" s="61">
        <v>0.1</v>
      </c>
      <c r="EBK20" s="61">
        <v>1</v>
      </c>
      <c r="EBL20" s="61">
        <v>10</v>
      </c>
      <c r="EBM20" s="61">
        <v>0.1</v>
      </c>
      <c r="EBN20" s="61">
        <v>1</v>
      </c>
      <c r="EBO20" s="61">
        <v>10</v>
      </c>
      <c r="EBP20" s="61">
        <v>0.1</v>
      </c>
      <c r="EBQ20" s="61">
        <v>1</v>
      </c>
      <c r="EBR20" s="61">
        <v>1</v>
      </c>
      <c r="EBS20" s="61">
        <v>1</v>
      </c>
      <c r="EBT20" s="61">
        <v>4000</v>
      </c>
      <c r="EBU20" s="61">
        <v>2000</v>
      </c>
      <c r="EBV20" s="61">
        <v>20000</v>
      </c>
      <c r="EBW20" s="61">
        <v>10000</v>
      </c>
      <c r="EBX20" s="61">
        <v>4500</v>
      </c>
      <c r="EBY20" s="61">
        <v>2250</v>
      </c>
      <c r="EBZ20" s="61">
        <v>8</v>
      </c>
      <c r="ECA20" s="61">
        <v>4</v>
      </c>
      <c r="ECB20" s="61">
        <v>2</v>
      </c>
      <c r="ECC20" s="61">
        <v>1</v>
      </c>
      <c r="ECD20" s="61">
        <v>30</v>
      </c>
      <c r="ECE20" s="61">
        <v>150</v>
      </c>
      <c r="ECF20" s="61">
        <v>20</v>
      </c>
      <c r="ECG20" s="61">
        <v>120</v>
      </c>
      <c r="ECH20" s="61">
        <v>0</v>
      </c>
      <c r="ECI20" s="61">
        <v>1</v>
      </c>
      <c r="ECJ20" s="61">
        <v>1</v>
      </c>
      <c r="ECK20" s="61">
        <v>1</v>
      </c>
      <c r="ECL20" s="61">
        <v>1</v>
      </c>
      <c r="ECM20" s="61">
        <v>0</v>
      </c>
      <c r="ECN20" s="61">
        <v>0</v>
      </c>
      <c r="ECO20" s="61">
        <v>0</v>
      </c>
      <c r="ECP20" s="61">
        <v>1</v>
      </c>
      <c r="ECQ20" s="61">
        <v>0</v>
      </c>
      <c r="ECR20" s="61">
        <v>0</v>
      </c>
      <c r="ECS20" s="61">
        <v>0</v>
      </c>
      <c r="ECT20" s="61">
        <v>0</v>
      </c>
      <c r="ECU20" s="61">
        <v>0</v>
      </c>
      <c r="ECV20" s="61">
        <v>0</v>
      </c>
      <c r="ECW20" s="61">
        <v>0</v>
      </c>
      <c r="ECX20" s="61">
        <v>0</v>
      </c>
      <c r="ECY20" s="61">
        <v>0</v>
      </c>
      <c r="ECZ20" s="61">
        <v>0</v>
      </c>
      <c r="EDA20" s="61">
        <v>0</v>
      </c>
      <c r="EDB20" s="61">
        <v>60</v>
      </c>
      <c r="EDC20" s="61">
        <v>60</v>
      </c>
      <c r="EDD20" s="61">
        <v>0</v>
      </c>
      <c r="EDE20" s="61">
        <v>200</v>
      </c>
      <c r="EDF20" s="61">
        <v>2</v>
      </c>
      <c r="EDG20" s="61">
        <v>0</v>
      </c>
      <c r="EDH20" s="61">
        <v>200</v>
      </c>
      <c r="EDI20" s="61">
        <v>200</v>
      </c>
      <c r="EDJ20" s="61">
        <v>200</v>
      </c>
      <c r="EDK20" s="61">
        <v>2</v>
      </c>
      <c r="EDL20" s="61">
        <v>200</v>
      </c>
      <c r="EDM20" s="61">
        <v>0</v>
      </c>
      <c r="EDN20" s="61">
        <v>5</v>
      </c>
      <c r="EDO20" s="61">
        <v>5</v>
      </c>
      <c r="EDP20" s="61">
        <v>1000</v>
      </c>
      <c r="EDQ20" s="61">
        <v>1000</v>
      </c>
      <c r="EDR20" s="61">
        <v>5</v>
      </c>
      <c r="EDS20" s="61">
        <v>5</v>
      </c>
      <c r="EDT20" s="61">
        <v>1000</v>
      </c>
      <c r="EDU20" s="61">
        <v>1000</v>
      </c>
      <c r="EDV20" s="61">
        <v>250</v>
      </c>
      <c r="EDW20" s="61">
        <v>100</v>
      </c>
      <c r="EEH20" s="61">
        <v>0</v>
      </c>
      <c r="EEI20" s="61">
        <v>0</v>
      </c>
      <c r="EEJ20" s="61">
        <v>0</v>
      </c>
      <c r="EEK20" s="61">
        <v>0</v>
      </c>
      <c r="EEL20" s="61">
        <v>0</v>
      </c>
      <c r="EEM20" s="61">
        <v>0</v>
      </c>
      <c r="EEN20" s="61">
        <v>48</v>
      </c>
      <c r="EEO20" s="61">
        <v>20</v>
      </c>
      <c r="EEQ20" s="61">
        <v>180</v>
      </c>
      <c r="EER20" s="61">
        <v>360</v>
      </c>
      <c r="EES20" s="61">
        <v>720</v>
      </c>
      <c r="EET20" s="61">
        <v>700</v>
      </c>
      <c r="EEU20" s="61">
        <v>630</v>
      </c>
      <c r="EEV20" s="61">
        <v>630</v>
      </c>
      <c r="EEW20" s="61">
        <v>625</v>
      </c>
      <c r="EEX20" s="61">
        <v>20</v>
      </c>
      <c r="EEY20" s="61">
        <v>40</v>
      </c>
      <c r="EEZ20" s="61">
        <v>0</v>
      </c>
      <c r="EFA20" s="61">
        <v>0</v>
      </c>
      <c r="EFB20" s="61">
        <v>20</v>
      </c>
      <c r="EFC20" s="61">
        <v>20</v>
      </c>
      <c r="EFD20" s="61">
        <v>720</v>
      </c>
      <c r="EFE20" s="61">
        <v>0</v>
      </c>
      <c r="EFF20" s="61">
        <v>0</v>
      </c>
      <c r="EFG20" s="61">
        <v>600</v>
      </c>
      <c r="EFH20" s="61">
        <v>3600</v>
      </c>
      <c r="EFI20" s="61">
        <v>210</v>
      </c>
      <c r="EFJ20" s="61">
        <v>1.5</v>
      </c>
      <c r="EFK20" s="61">
        <v>1</v>
      </c>
      <c r="EFL20" s="61">
        <v>650</v>
      </c>
      <c r="EFM20" s="61">
        <v>700</v>
      </c>
      <c r="EFN20" s="61">
        <v>1</v>
      </c>
      <c r="EFO20" s="61">
        <v>0</v>
      </c>
      <c r="EFP20" s="61">
        <v>0</v>
      </c>
      <c r="EFQ20" s="61">
        <v>1</v>
      </c>
      <c r="EIF20" s="61">
        <v>0</v>
      </c>
      <c r="EIG20" s="61">
        <v>0</v>
      </c>
      <c r="EIH20" s="61">
        <v>0</v>
      </c>
      <c r="EII20" s="61">
        <v>0</v>
      </c>
      <c r="EIN20" s="61">
        <v>1</v>
      </c>
      <c r="EIO20" s="61">
        <v>1</v>
      </c>
      <c r="EIP20" s="61">
        <v>1200</v>
      </c>
      <c r="EIQ20" s="61">
        <v>35900</v>
      </c>
      <c r="EIU20" s="61">
        <v>40550</v>
      </c>
      <c r="EJA20" s="61">
        <v>5</v>
      </c>
      <c r="EJB20" s="61">
        <v>250</v>
      </c>
      <c r="EJC20" s="61">
        <v>250</v>
      </c>
      <c r="EJF20" s="61">
        <v>100</v>
      </c>
      <c r="EJG20" s="61">
        <v>100</v>
      </c>
      <c r="EJH20" s="61">
        <v>1000</v>
      </c>
      <c r="EJI20" s="61">
        <v>680</v>
      </c>
      <c r="EJJ20" s="61">
        <v>640</v>
      </c>
      <c r="EJK20" s="61">
        <v>5</v>
      </c>
      <c r="EJL20" s="61">
        <v>650</v>
      </c>
      <c r="EJM20" s="61">
        <v>5</v>
      </c>
      <c r="EJN20" s="61">
        <v>650</v>
      </c>
      <c r="EJO20" s="61">
        <v>640</v>
      </c>
      <c r="EJP20" s="61">
        <v>5</v>
      </c>
      <c r="EJQ20" s="61">
        <v>650</v>
      </c>
      <c r="EJR20" s="61">
        <v>5</v>
      </c>
      <c r="EJS20" s="61">
        <v>1000</v>
      </c>
      <c r="EJT20" s="61">
        <v>5</v>
      </c>
      <c r="EJU20" s="61">
        <v>15</v>
      </c>
      <c r="EJV20" s="61">
        <v>300</v>
      </c>
      <c r="EJW20" s="61">
        <v>20</v>
      </c>
      <c r="EJX20" s="61">
        <v>50</v>
      </c>
      <c r="EJY20" s="61">
        <v>650</v>
      </c>
      <c r="EJZ20" s="61">
        <v>5</v>
      </c>
      <c r="EKA20" s="61">
        <v>120</v>
      </c>
      <c r="EKB20" s="61">
        <v>5</v>
      </c>
      <c r="EKC20" s="61">
        <v>1000</v>
      </c>
      <c r="EKD20" s="61">
        <v>100</v>
      </c>
      <c r="EKE20" s="61">
        <v>0</v>
      </c>
      <c r="EKF20" s="61">
        <v>0</v>
      </c>
      <c r="EKG20" s="61">
        <v>0</v>
      </c>
      <c r="EKH20" s="61">
        <v>0</v>
      </c>
      <c r="EKI20" s="61">
        <v>1</v>
      </c>
      <c r="EKJ20" s="61">
        <v>0</v>
      </c>
      <c r="EKK20" s="61">
        <v>1</v>
      </c>
      <c r="EKL20" s="61">
        <v>1.3168800000000001</v>
      </c>
      <c r="EKM20" s="61">
        <v>10.18</v>
      </c>
      <c r="EKN20" s="61">
        <v>9.75</v>
      </c>
      <c r="EKO20" s="61">
        <v>0.76200000000000001</v>
      </c>
      <c r="EKP20" s="61">
        <v>1.3168800000000001</v>
      </c>
      <c r="EKQ20" s="61">
        <v>10</v>
      </c>
      <c r="EKR20" s="61">
        <v>9.5399999999999991</v>
      </c>
      <c r="EKS20" s="61">
        <v>0.72</v>
      </c>
      <c r="EKT20" s="61">
        <v>1.3168800000000001</v>
      </c>
      <c r="EKU20" s="61">
        <v>10</v>
      </c>
      <c r="EKV20" s="61">
        <v>9.5399999999999991</v>
      </c>
      <c r="EKW20" s="61">
        <v>0.72</v>
      </c>
      <c r="EKX20" s="61">
        <v>1.3168800000000001</v>
      </c>
      <c r="EKY20" s="61">
        <v>10</v>
      </c>
      <c r="EKZ20" s="61">
        <v>9.5399999999999991</v>
      </c>
      <c r="ELA20" s="61">
        <v>0.72</v>
      </c>
      <c r="ELB20" s="61">
        <v>0</v>
      </c>
      <c r="ELC20" s="61">
        <v>0</v>
      </c>
      <c r="ELD20" s="61">
        <v>0</v>
      </c>
      <c r="ELE20" s="61">
        <v>0</v>
      </c>
      <c r="ELF20" s="61">
        <v>0</v>
      </c>
      <c r="ELG20" s="61">
        <v>0</v>
      </c>
      <c r="ELH20" s="61">
        <v>0</v>
      </c>
      <c r="ELI20" s="61">
        <v>0</v>
      </c>
      <c r="ELJ20" s="61">
        <v>250</v>
      </c>
      <c r="ELK20" s="61">
        <v>-20</v>
      </c>
      <c r="ELL20" s="61">
        <v>0.1</v>
      </c>
      <c r="ELM20" s="61">
        <v>-0.27</v>
      </c>
      <c r="ELN20" s="61">
        <v>0</v>
      </c>
      <c r="ELO20" s="61">
        <v>0</v>
      </c>
      <c r="ELP20" s="61">
        <v>0</v>
      </c>
      <c r="ELQ20" s="61">
        <v>0</v>
      </c>
      <c r="ELR20" s="61">
        <v>0</v>
      </c>
      <c r="ELS20" s="61">
        <v>0</v>
      </c>
      <c r="ELT20" s="61">
        <v>0</v>
      </c>
      <c r="ELU20" s="61">
        <v>0</v>
      </c>
      <c r="ELV20" s="61">
        <v>0</v>
      </c>
      <c r="ELW20" s="61">
        <v>0</v>
      </c>
      <c r="ELX20" s="61">
        <v>0</v>
      </c>
      <c r="ELY20" s="61">
        <v>0</v>
      </c>
      <c r="ELZ20" s="61">
        <v>0</v>
      </c>
      <c r="EMA20" s="61">
        <v>0</v>
      </c>
      <c r="EMB20" s="61">
        <v>0</v>
      </c>
      <c r="EMC20" s="61">
        <v>0</v>
      </c>
      <c r="EMD20" s="61">
        <v>0</v>
      </c>
      <c r="EME20" s="61">
        <v>0</v>
      </c>
      <c r="EMF20" s="61">
        <v>0</v>
      </c>
      <c r="EMG20" s="61">
        <v>0</v>
      </c>
      <c r="EMH20" s="61">
        <v>0</v>
      </c>
      <c r="EMI20" s="61">
        <v>0</v>
      </c>
      <c r="EMJ20" s="61">
        <v>0</v>
      </c>
      <c r="EMK20" s="61">
        <v>0</v>
      </c>
      <c r="EML20" s="61">
        <v>10</v>
      </c>
      <c r="EMM20" s="61">
        <v>0</v>
      </c>
      <c r="EMN20" s="61">
        <v>0</v>
      </c>
      <c r="EMO20" s="61">
        <v>300</v>
      </c>
      <c r="EMP20" s="61">
        <v>1</v>
      </c>
      <c r="EMQ20" s="61">
        <v>500</v>
      </c>
      <c r="EMR20" s="61">
        <v>7000</v>
      </c>
      <c r="EMS20" s="61">
        <v>30</v>
      </c>
      <c r="EMT20" s="61">
        <v>50</v>
      </c>
      <c r="EMU20" s="61">
        <v>0</v>
      </c>
      <c r="EMV20" s="61">
        <v>10000</v>
      </c>
      <c r="EMW20" s="61">
        <v>0</v>
      </c>
      <c r="EMX20" s="61">
        <v>30</v>
      </c>
      <c r="EMY20" s="61">
        <v>5</v>
      </c>
      <c r="EMZ20" s="61">
        <v>0</v>
      </c>
      <c r="ENA20" s="61">
        <v>0</v>
      </c>
      <c r="ENB20" s="61">
        <v>0</v>
      </c>
      <c r="ENC20" s="61">
        <v>0</v>
      </c>
      <c r="END20" s="61">
        <v>1</v>
      </c>
      <c r="ENE20" s="61">
        <v>0</v>
      </c>
      <c r="ENF20" s="61">
        <v>0</v>
      </c>
      <c r="ENG20" s="61">
        <v>0.3</v>
      </c>
      <c r="ENH20" s="61">
        <v>0</v>
      </c>
      <c r="ENI20" s="61">
        <v>0</v>
      </c>
      <c r="ENJ20" s="61">
        <v>0</v>
      </c>
      <c r="ENK20" s="61">
        <v>25</v>
      </c>
      <c r="ENL20" s="61">
        <v>0</v>
      </c>
      <c r="ENM20" s="61">
        <v>0</v>
      </c>
      <c r="ENN20" s="61">
        <v>10000</v>
      </c>
      <c r="ENO20" s="61">
        <v>0</v>
      </c>
      <c r="ENP20" s="61">
        <v>0</v>
      </c>
      <c r="ENQ20" s="61">
        <v>0</v>
      </c>
      <c r="ENR20" s="61">
        <v>0</v>
      </c>
      <c r="ENS20" s="61">
        <v>20</v>
      </c>
      <c r="ENT20" s="61">
        <v>1</v>
      </c>
      <c r="ENU20" s="61">
        <v>1</v>
      </c>
      <c r="ENV20" s="61">
        <v>1</v>
      </c>
      <c r="ENW20" s="61">
        <v>1</v>
      </c>
      <c r="ENX20" s="61">
        <v>0</v>
      </c>
      <c r="ENY20" s="61">
        <v>0</v>
      </c>
      <c r="ENZ20" s="61">
        <v>0</v>
      </c>
      <c r="EOA20" s="61">
        <v>0</v>
      </c>
      <c r="EOB20" s="61">
        <v>0</v>
      </c>
      <c r="EOC20" s="61">
        <v>0</v>
      </c>
      <c r="EOD20" s="61">
        <v>0</v>
      </c>
      <c r="EOE20" s="61">
        <v>0</v>
      </c>
      <c r="EOF20" s="61">
        <v>0</v>
      </c>
      <c r="EOG20" s="61">
        <v>20</v>
      </c>
      <c r="EOH20" s="61">
        <v>40</v>
      </c>
      <c r="EOI20" s="61">
        <v>0.1</v>
      </c>
      <c r="EOJ20" s="61">
        <v>0.2</v>
      </c>
      <c r="EOK20" s="61">
        <v>0</v>
      </c>
      <c r="EOL20" s="61">
        <v>0</v>
      </c>
      <c r="EOM20" s="61">
        <v>0</v>
      </c>
      <c r="EON20" s="61">
        <v>0</v>
      </c>
      <c r="EOO20" s="61">
        <v>100</v>
      </c>
      <c r="EOP20" s="61">
        <v>100</v>
      </c>
      <c r="EOQ20" s="61">
        <v>0</v>
      </c>
      <c r="EOR20" s="61">
        <v>10</v>
      </c>
      <c r="EOS20" s="61">
        <v>3</v>
      </c>
      <c r="EOT20" s="61">
        <v>100</v>
      </c>
      <c r="EOU20" s="61">
        <v>35</v>
      </c>
      <c r="EOV20" s="61">
        <v>0</v>
      </c>
      <c r="EOW20" s="61">
        <v>5</v>
      </c>
      <c r="EOX20" s="61">
        <v>40</v>
      </c>
      <c r="EOY20" s="61">
        <v>60</v>
      </c>
      <c r="EOZ20" s="61">
        <v>10</v>
      </c>
      <c r="EPA20" s="61">
        <v>0</v>
      </c>
      <c r="EPB20" s="61">
        <v>0</v>
      </c>
      <c r="EPC20" s="61">
        <v>0</v>
      </c>
      <c r="EPT20" s="61">
        <v>20</v>
      </c>
      <c r="EPU20" s="61">
        <v>30</v>
      </c>
      <c r="EPV20" s="61">
        <v>0</v>
      </c>
      <c r="EPW20" s="61">
        <v>0</v>
      </c>
      <c r="EPZ20" s="61">
        <v>0</v>
      </c>
      <c r="EQA20" s="61">
        <v>0</v>
      </c>
      <c r="EQB20" s="61">
        <v>30</v>
      </c>
      <c r="EQC20" s="61">
        <v>75</v>
      </c>
      <c r="EQD20" s="61">
        <v>20</v>
      </c>
      <c r="EQE20" s="61">
        <v>30</v>
      </c>
      <c r="EQF20" s="61">
        <v>0</v>
      </c>
      <c r="EQG20" s="61">
        <v>0</v>
      </c>
      <c r="EQJ20" s="61">
        <v>0</v>
      </c>
      <c r="EQK20" s="61">
        <v>0</v>
      </c>
      <c r="EQL20" s="61">
        <v>30</v>
      </c>
      <c r="EQM20" s="61">
        <v>75</v>
      </c>
      <c r="EQN20" s="61">
        <v>20</v>
      </c>
      <c r="EQO20" s="61">
        <v>30</v>
      </c>
      <c r="EQP20" s="61">
        <v>0</v>
      </c>
      <c r="EQQ20" s="61">
        <v>0</v>
      </c>
      <c r="EQT20" s="61">
        <v>0</v>
      </c>
      <c r="EQU20" s="61">
        <v>0</v>
      </c>
      <c r="EQV20" s="61">
        <v>30</v>
      </c>
      <c r="EQW20" s="61">
        <v>75</v>
      </c>
      <c r="EQX20" s="61">
        <v>20</v>
      </c>
      <c r="EQY20" s="61">
        <v>30</v>
      </c>
      <c r="EQZ20" s="61">
        <v>0</v>
      </c>
      <c r="ERA20" s="61">
        <v>0</v>
      </c>
      <c r="ERD20" s="61">
        <v>0</v>
      </c>
      <c r="ERE20" s="61">
        <v>0</v>
      </c>
      <c r="ERF20" s="61">
        <v>30</v>
      </c>
      <c r="ERG20" s="61">
        <v>75</v>
      </c>
      <c r="ERH20" s="61">
        <v>10</v>
      </c>
      <c r="ERI20" s="61">
        <v>20</v>
      </c>
      <c r="ERJ20" s="61">
        <v>5</v>
      </c>
      <c r="ERK20" s="61">
        <v>10</v>
      </c>
      <c r="ERL20" s="61">
        <v>5</v>
      </c>
      <c r="ERM20" s="61">
        <v>0</v>
      </c>
      <c r="ERN20" s="61">
        <v>5</v>
      </c>
      <c r="ERO20" s="61">
        <v>0</v>
      </c>
      <c r="ERP20" s="61">
        <v>5</v>
      </c>
      <c r="ERQ20" s="61">
        <v>0</v>
      </c>
      <c r="ERT20" s="61">
        <v>120</v>
      </c>
      <c r="ERU20" s="61">
        <v>0</v>
      </c>
      <c r="ERV20" s="61">
        <v>30000</v>
      </c>
      <c r="ERW20" s="61">
        <v>30000</v>
      </c>
      <c r="ERX20" s="61">
        <v>17500</v>
      </c>
      <c r="ERY20" s="61">
        <v>0</v>
      </c>
      <c r="ERZ20" s="61">
        <v>40</v>
      </c>
      <c r="ESA20" s="61">
        <v>40</v>
      </c>
      <c r="ESB20" s="61">
        <v>40</v>
      </c>
      <c r="ESC20" s="61">
        <v>0</v>
      </c>
      <c r="ESD20" s="61">
        <v>40</v>
      </c>
      <c r="ESE20" s="61">
        <v>40</v>
      </c>
      <c r="ESF20" s="61">
        <v>40</v>
      </c>
      <c r="ESG20" s="61">
        <v>0</v>
      </c>
      <c r="ESH20" s="61">
        <v>40</v>
      </c>
      <c r="ESI20" s="61">
        <v>40</v>
      </c>
      <c r="ESJ20" s="61">
        <v>40</v>
      </c>
      <c r="ESK20" s="61">
        <v>0</v>
      </c>
      <c r="ESL20" s="61">
        <v>40</v>
      </c>
      <c r="ESM20" s="61">
        <v>40</v>
      </c>
      <c r="ESN20" s="61">
        <v>40</v>
      </c>
      <c r="ESO20" s="61">
        <v>1410</v>
      </c>
      <c r="ESP20" s="61">
        <v>1410</v>
      </c>
      <c r="ESQ20" s="61">
        <v>1410</v>
      </c>
      <c r="ESR20" s="61">
        <v>400</v>
      </c>
      <c r="ESS20" s="61">
        <v>400</v>
      </c>
      <c r="EST20" s="61">
        <v>60000</v>
      </c>
      <c r="ESU20" s="61">
        <v>60000</v>
      </c>
      <c r="ESV20" s="61">
        <v>100</v>
      </c>
      <c r="ESW20" s="61">
        <v>30</v>
      </c>
      <c r="ESX20" s="61">
        <v>0</v>
      </c>
      <c r="ESY20" s="61">
        <v>20</v>
      </c>
      <c r="ETA20" s="61">
        <v>0.98</v>
      </c>
      <c r="ETB20" s="61">
        <v>1</v>
      </c>
      <c r="ETC20" s="61">
        <v>-0.98</v>
      </c>
      <c r="ETD20" s="61">
        <v>-0.95</v>
      </c>
      <c r="ETE20" s="61">
        <v>0.8</v>
      </c>
      <c r="ETF20" s="61">
        <v>0.92</v>
      </c>
      <c r="ETG20" s="61">
        <v>1</v>
      </c>
      <c r="ETH20" s="61">
        <v>7</v>
      </c>
      <c r="ETI20" s="61">
        <v>0.95</v>
      </c>
      <c r="ETJ20" s="61">
        <v>-0.95</v>
      </c>
      <c r="ETK20" s="61">
        <v>20</v>
      </c>
      <c r="ETL20" s="61">
        <v>80</v>
      </c>
      <c r="ETM20" s="61">
        <v>5590</v>
      </c>
      <c r="ETN20" s="61">
        <v>88</v>
      </c>
      <c r="ETO20" s="61">
        <v>90</v>
      </c>
      <c r="ETP20" s="61">
        <v>2.0099999999999998</v>
      </c>
      <c r="EUJ20" s="61">
        <v>1</v>
      </c>
      <c r="EUK20" s="61">
        <v>-10</v>
      </c>
      <c r="EUL20" s="61">
        <v>10</v>
      </c>
      <c r="EUS20" s="61">
        <v>0.5</v>
      </c>
      <c r="EUT20" s="61">
        <v>0</v>
      </c>
      <c r="EUU20" s="61">
        <v>0</v>
      </c>
      <c r="EVB20" s="61">
        <v>4</v>
      </c>
      <c r="EVC20" s="61">
        <v>5</v>
      </c>
      <c r="EVD20" s="61">
        <v>135</v>
      </c>
      <c r="EVE20" s="61">
        <v>1</v>
      </c>
      <c r="EVF20" s="61">
        <v>1</v>
      </c>
      <c r="EVH20" s="61">
        <v>0</v>
      </c>
      <c r="EVI20" s="61">
        <v>0</v>
      </c>
      <c r="EVK20" s="61">
        <v>1</v>
      </c>
      <c r="EVL20" s="61">
        <v>1</v>
      </c>
      <c r="EVM20" s="61">
        <v>0</v>
      </c>
      <c r="EVR20" s="61">
        <v>150</v>
      </c>
      <c r="EVS20" s="61">
        <v>200</v>
      </c>
      <c r="EVT20" s="61">
        <v>85</v>
      </c>
      <c r="EVU20" s="61">
        <v>90</v>
      </c>
      <c r="EVV20" s="61">
        <v>85</v>
      </c>
      <c r="EVW20" s="61">
        <v>90</v>
      </c>
      <c r="EVX20" s="61">
        <v>5</v>
      </c>
      <c r="EVY20" s="61">
        <v>5</v>
      </c>
      <c r="EVZ20" s="61">
        <v>10</v>
      </c>
      <c r="EWA20" s="61">
        <v>10</v>
      </c>
      <c r="EWB20" s="61">
        <v>140</v>
      </c>
      <c r="EWC20" s="61">
        <v>145</v>
      </c>
      <c r="EWD20" s="61">
        <v>140</v>
      </c>
      <c r="EWE20" s="61">
        <v>145</v>
      </c>
      <c r="EWF20" s="61">
        <v>140</v>
      </c>
      <c r="EWG20" s="61">
        <v>145</v>
      </c>
      <c r="EWH20" s="61">
        <v>140</v>
      </c>
      <c r="EWI20" s="61">
        <v>5</v>
      </c>
      <c r="EWJ20" s="61">
        <v>175</v>
      </c>
      <c r="EWK20" s="61">
        <v>5</v>
      </c>
      <c r="EWL20" s="61">
        <v>5</v>
      </c>
      <c r="EWM20" s="61">
        <v>1</v>
      </c>
      <c r="EWN20" s="61">
        <v>42.2</v>
      </c>
      <c r="EWO20" s="61">
        <v>1</v>
      </c>
      <c r="EWS20" s="61">
        <v>150</v>
      </c>
      <c r="EWT20" s="61">
        <v>1000</v>
      </c>
      <c r="EWU20" s="61">
        <v>80</v>
      </c>
      <c r="EWV20" s="61">
        <v>60</v>
      </c>
      <c r="EWW20" s="61">
        <v>35</v>
      </c>
      <c r="EWX20" s="61">
        <v>300</v>
      </c>
      <c r="EWZ20" s="61">
        <v>75</v>
      </c>
      <c r="EXA20" s="61">
        <v>0.97</v>
      </c>
      <c r="EXB20" s="61">
        <v>1</v>
      </c>
      <c r="EXC20" s="61">
        <v>1</v>
      </c>
      <c r="EXD20" s="61">
        <v>1</v>
      </c>
      <c r="EXE20" s="61">
        <v>180</v>
      </c>
      <c r="EXF20" s="61">
        <v>0.1</v>
      </c>
      <c r="EXG20" s="61">
        <v>1.1100000000000001</v>
      </c>
      <c r="EXH20" s="61">
        <v>60</v>
      </c>
      <c r="EXI20" s="61">
        <v>0</v>
      </c>
      <c r="EXJ20" s="61">
        <v>90</v>
      </c>
      <c r="EXK20" s="61">
        <v>80</v>
      </c>
      <c r="EXL20" s="61">
        <v>70</v>
      </c>
      <c r="EXM20" s="61">
        <v>60</v>
      </c>
      <c r="EXN20" s="61">
        <v>55</v>
      </c>
      <c r="EXO20" s="61">
        <v>4</v>
      </c>
      <c r="EXP20" s="61">
        <v>20</v>
      </c>
      <c r="EXQ20" s="61">
        <v>0</v>
      </c>
      <c r="EXR20" s="61">
        <v>930</v>
      </c>
      <c r="EXS20" s="61">
        <v>1</v>
      </c>
      <c r="EXT20" s="61">
        <v>5000</v>
      </c>
      <c r="EXU20" s="61">
        <v>40</v>
      </c>
      <c r="EXV20" s="61">
        <v>5</v>
      </c>
      <c r="EXW20" s="61">
        <v>0</v>
      </c>
      <c r="EXX20" s="61">
        <v>90</v>
      </c>
      <c r="EXY20" s="61">
        <v>80</v>
      </c>
      <c r="EXZ20" s="61">
        <v>70</v>
      </c>
      <c r="EYA20" s="61">
        <v>60</v>
      </c>
      <c r="EYB20" s="61">
        <v>55</v>
      </c>
      <c r="EYC20" s="61">
        <v>0</v>
      </c>
      <c r="EYD20" s="61">
        <v>20</v>
      </c>
      <c r="EYE20" s="61">
        <v>4500</v>
      </c>
      <c r="EYF20" s="61">
        <v>4500</v>
      </c>
      <c r="EYG20" s="61">
        <v>1</v>
      </c>
      <c r="EYH20" s="61">
        <v>2</v>
      </c>
      <c r="EYI20" s="61">
        <v>0</v>
      </c>
      <c r="EYJ20" s="61">
        <v>1</v>
      </c>
      <c r="EYK20" s="61">
        <v>1</v>
      </c>
      <c r="EYL20" s="61">
        <v>2</v>
      </c>
      <c r="EYM20" s="61">
        <v>0.95</v>
      </c>
      <c r="EYN20" s="61">
        <v>0.98</v>
      </c>
      <c r="EYO20" s="61">
        <v>1</v>
      </c>
      <c r="EYP20" s="61">
        <v>-0.98</v>
      </c>
      <c r="EYQ20" s="61">
        <v>-0.95</v>
      </c>
      <c r="EYR20" s="61">
        <v>4</v>
      </c>
      <c r="EYS20" s="61">
        <v>20</v>
      </c>
      <c r="EYT20" s="61">
        <v>0.8</v>
      </c>
      <c r="EYU20" s="61">
        <v>-0.95</v>
      </c>
      <c r="EYV20" s="61">
        <v>1</v>
      </c>
      <c r="EYW20" s="61">
        <v>0</v>
      </c>
      <c r="EYX20" s="61">
        <v>0</v>
      </c>
      <c r="EYY20" s="61">
        <v>100</v>
      </c>
      <c r="EYZ20" s="61">
        <v>1</v>
      </c>
      <c r="EZA20" s="61">
        <v>100</v>
      </c>
      <c r="EZB20" s="61">
        <v>4</v>
      </c>
      <c r="EZC20" s="61">
        <v>20</v>
      </c>
      <c r="EZD20" s="61">
        <v>90</v>
      </c>
      <c r="EZE20" s="61">
        <v>110</v>
      </c>
      <c r="EZF20" s="61">
        <v>400</v>
      </c>
      <c r="EZG20" s="61">
        <v>0</v>
      </c>
      <c r="EZH20" s="61">
        <v>0</v>
      </c>
      <c r="EZI20" s="61">
        <v>0</v>
      </c>
      <c r="EZJ20" s="61">
        <v>0</v>
      </c>
      <c r="EZK20" s="61">
        <v>1</v>
      </c>
      <c r="EZL20" s="61">
        <v>100</v>
      </c>
      <c r="EZM20" s="61">
        <v>50</v>
      </c>
      <c r="EZN20" s="61">
        <v>25</v>
      </c>
      <c r="EZO20" s="61">
        <v>-25</v>
      </c>
      <c r="EZP20" s="61">
        <v>-50</v>
      </c>
      <c r="EZQ20" s="61">
        <v>4</v>
      </c>
      <c r="EZR20" s="61">
        <v>20</v>
      </c>
      <c r="EZS20" s="61">
        <v>-100</v>
      </c>
      <c r="EZT20" s="61">
        <v>100</v>
      </c>
      <c r="EZU20" s="61">
        <v>0</v>
      </c>
      <c r="EZV20" s="61">
        <v>0</v>
      </c>
      <c r="EZW20" s="61">
        <v>4</v>
      </c>
      <c r="EZX20" s="61">
        <v>20</v>
      </c>
      <c r="EZY20" s="61">
        <v>-100</v>
      </c>
      <c r="EZZ20" s="61">
        <v>100</v>
      </c>
      <c r="FAA20" s="61">
        <v>5000</v>
      </c>
      <c r="FAB20" s="61">
        <v>1</v>
      </c>
      <c r="FAC20" s="61">
        <v>1</v>
      </c>
      <c r="FAD20" s="61">
        <v>0.8</v>
      </c>
      <c r="FAE20" s="61">
        <v>-0.92</v>
      </c>
      <c r="FAF20" s="61">
        <v>3600</v>
      </c>
      <c r="FAG20" s="61">
        <v>-3600</v>
      </c>
      <c r="FAH20" s="61">
        <v>10</v>
      </c>
      <c r="FAI20" s="61">
        <v>0</v>
      </c>
      <c r="FAJ20" s="61">
        <v>100</v>
      </c>
      <c r="FAK20" s="61">
        <v>0</v>
      </c>
      <c r="FAL20" s="61">
        <v>100</v>
      </c>
      <c r="FAM20" s="61">
        <v>0</v>
      </c>
      <c r="FAN20" s="61">
        <v>800</v>
      </c>
      <c r="FAO20" s="61">
        <v>-20</v>
      </c>
      <c r="FAP20" s="61">
        <v>800</v>
      </c>
      <c r="FAQ20" s="61">
        <v>-20</v>
      </c>
      <c r="FAR20" s="61">
        <v>600</v>
      </c>
      <c r="FAS20" s="61">
        <v>0</v>
      </c>
      <c r="FAT20" s="61">
        <v>10</v>
      </c>
      <c r="FAU20" s="61">
        <v>3.3</v>
      </c>
      <c r="FAV20" s="61">
        <v>0.2</v>
      </c>
      <c r="FAW20" s="61">
        <v>3.5</v>
      </c>
      <c r="FAX20" s="61">
        <v>0.05</v>
      </c>
      <c r="FAY20" s="61">
        <v>1.5</v>
      </c>
      <c r="FAZ20" s="61">
        <v>1.9</v>
      </c>
      <c r="FBA20" s="61">
        <v>0.05</v>
      </c>
      <c r="FBB20" s="61">
        <v>0.05</v>
      </c>
      <c r="FBC20" s="61">
        <v>87</v>
      </c>
      <c r="FBD20" s="61">
        <v>5</v>
      </c>
      <c r="FBE20" s="61">
        <v>94</v>
      </c>
      <c r="FBF20" s="61">
        <v>2</v>
      </c>
      <c r="FBG20" s="61">
        <v>55</v>
      </c>
      <c r="FBH20" s="61">
        <v>5</v>
      </c>
      <c r="FBI20" s="61">
        <v>97</v>
      </c>
      <c r="FBJ20" s="61">
        <v>0.1</v>
      </c>
      <c r="FBK20" s="61">
        <v>37</v>
      </c>
      <c r="FBL20" s="61">
        <v>3</v>
      </c>
      <c r="FBM20" s="61">
        <v>60</v>
      </c>
      <c r="FBN20" s="61">
        <v>4</v>
      </c>
      <c r="FBQ20" s="61">
        <v>1</v>
      </c>
      <c r="FBR20" s="61">
        <v>30</v>
      </c>
      <c r="FBU20" s="61">
        <v>20</v>
      </c>
      <c r="FBY20" s="61">
        <v>3</v>
      </c>
      <c r="FBZ20" s="61">
        <v>35</v>
      </c>
      <c r="FCA20" s="61">
        <v>0</v>
      </c>
      <c r="FCB20" s="61">
        <v>0</v>
      </c>
      <c r="FCC20" s="61">
        <v>0</v>
      </c>
      <c r="FCD20" s="61">
        <v>0</v>
      </c>
      <c r="FCE20" s="61">
        <v>0</v>
      </c>
      <c r="FCF20" s="61">
        <v>0</v>
      </c>
      <c r="FCG20" s="61">
        <v>0</v>
      </c>
      <c r="FCH20" s="61">
        <v>0</v>
      </c>
      <c r="FCI20" s="61">
        <v>10</v>
      </c>
      <c r="FCJ20" s="61">
        <v>0.75</v>
      </c>
      <c r="FCK20" s="61">
        <v>0.1</v>
      </c>
      <c r="FCL20" s="61">
        <v>0.55000000000000004</v>
      </c>
      <c r="FCM20" s="61">
        <v>0.1</v>
      </c>
      <c r="FCN20" s="61">
        <v>3</v>
      </c>
      <c r="FCO20" s="61">
        <v>0.05</v>
      </c>
      <c r="FCP20" s="61">
        <v>10</v>
      </c>
      <c r="FCQ20" s="61">
        <v>0.5</v>
      </c>
      <c r="FCR20" s="61">
        <v>5.2</v>
      </c>
      <c r="FCT20" s="61">
        <v>0.01</v>
      </c>
      <c r="FCU20" s="61">
        <v>0.3</v>
      </c>
      <c r="FCV20" s="61">
        <v>0.1</v>
      </c>
      <c r="FCW20" s="61">
        <v>0.4</v>
      </c>
      <c r="FCX20" s="61">
        <v>0.1</v>
      </c>
      <c r="FCY20" s="61">
        <v>0.5</v>
      </c>
      <c r="FCZ20" s="61">
        <v>500</v>
      </c>
      <c r="FDA20" s="61">
        <v>1500</v>
      </c>
      <c r="FDB20" s="61">
        <v>3.5</v>
      </c>
      <c r="FDC20" s="61">
        <v>0.1</v>
      </c>
      <c r="FDD20" s="61">
        <v>0.3</v>
      </c>
      <c r="FDE20" s="61">
        <v>0.1</v>
      </c>
      <c r="FDF20" s="61">
        <v>1.2</v>
      </c>
      <c r="FDG20" s="61">
        <v>0.1</v>
      </c>
      <c r="FDH20" s="61">
        <v>0.3</v>
      </c>
      <c r="FDI20" s="61">
        <v>1</v>
      </c>
      <c r="FDJ20" s="61">
        <v>0.1</v>
      </c>
      <c r="FDK20" s="61">
        <v>500</v>
      </c>
      <c r="FDL20" s="61">
        <v>1500</v>
      </c>
      <c r="FDM20" s="61">
        <v>5</v>
      </c>
      <c r="FDN20" s="61">
        <v>1.5</v>
      </c>
      <c r="FDO20" s="61">
        <v>2</v>
      </c>
      <c r="FDP20" s="61">
        <v>3</v>
      </c>
      <c r="FDQ20" s="61">
        <v>180</v>
      </c>
      <c r="FDR20" s="61">
        <v>180</v>
      </c>
      <c r="FDS20" s="61">
        <v>180</v>
      </c>
      <c r="FDT20" s="61">
        <v>60</v>
      </c>
      <c r="FDU20" s="61">
        <v>10</v>
      </c>
      <c r="FDV20" s="61">
        <v>0</v>
      </c>
      <c r="FDW20" s="61">
        <v>1</v>
      </c>
      <c r="FDX20" s="61">
        <v>75</v>
      </c>
      <c r="FDY20" s="61">
        <v>2</v>
      </c>
      <c r="FDZ20" s="61">
        <v>79</v>
      </c>
      <c r="FEA20" s="61">
        <v>2</v>
      </c>
      <c r="FEB20" s="61">
        <v>38</v>
      </c>
      <c r="FEC20" s="61">
        <v>3</v>
      </c>
      <c r="FED20" s="61">
        <v>0</v>
      </c>
      <c r="FEE20" s="61">
        <v>0</v>
      </c>
      <c r="FEF20" s="61">
        <v>83</v>
      </c>
      <c r="FEG20" s="61">
        <v>0.1</v>
      </c>
      <c r="FEH20" s="61">
        <v>0</v>
      </c>
      <c r="FEI20" s="61">
        <v>0</v>
      </c>
      <c r="FEJ20" s="61">
        <v>1</v>
      </c>
      <c r="FEK20" s="61">
        <v>0</v>
      </c>
      <c r="FEL20" s="61">
        <v>1</v>
      </c>
      <c r="FEM20" s="61">
        <v>0</v>
      </c>
      <c r="FEN20" s="61">
        <v>90</v>
      </c>
      <c r="FEO20" s="61">
        <v>120</v>
      </c>
      <c r="FEP20" s="61">
        <v>2</v>
      </c>
      <c r="FEQ20" s="61">
        <v>2</v>
      </c>
      <c r="FER20" s="61">
        <v>0</v>
      </c>
      <c r="FES20" s="61">
        <v>1</v>
      </c>
      <c r="FET20" s="61">
        <v>0</v>
      </c>
      <c r="FEU20" s="61">
        <v>75</v>
      </c>
      <c r="FEV20" s="61">
        <v>120</v>
      </c>
      <c r="FEW20" s="61">
        <v>2</v>
      </c>
      <c r="FEX20" s="61">
        <v>2</v>
      </c>
      <c r="FEY20" s="61">
        <v>1</v>
      </c>
      <c r="FEZ20" s="61">
        <v>62</v>
      </c>
      <c r="FFA20" s="61">
        <v>2</v>
      </c>
      <c r="FFB20" s="61">
        <v>1</v>
      </c>
      <c r="FFD20" s="61">
        <v>72</v>
      </c>
      <c r="FFE20" s="61">
        <v>120</v>
      </c>
      <c r="FFF20" s="61">
        <v>0.5</v>
      </c>
      <c r="FFG20" s="61">
        <v>0.5</v>
      </c>
      <c r="FFH20" s="61">
        <v>0</v>
      </c>
      <c r="FFI20" s="61">
        <v>1</v>
      </c>
      <c r="FFJ20" s="61">
        <v>0</v>
      </c>
      <c r="FFK20" s="61">
        <v>142</v>
      </c>
      <c r="FFL20" s="61">
        <v>142</v>
      </c>
      <c r="FFM20" s="61">
        <v>2</v>
      </c>
      <c r="FFN20" s="61">
        <v>2</v>
      </c>
      <c r="FFO20" s="61">
        <v>0</v>
      </c>
      <c r="FFP20" s="61">
        <v>2</v>
      </c>
      <c r="FFQ20" s="61">
        <v>0</v>
      </c>
      <c r="FFR20" s="61">
        <v>0</v>
      </c>
      <c r="FFS20" s="61">
        <v>2</v>
      </c>
      <c r="FFT20" s="61">
        <v>0</v>
      </c>
      <c r="FFU20" s="61">
        <v>0</v>
      </c>
      <c r="FFV20" s="61">
        <v>100</v>
      </c>
      <c r="FFW20" s="61">
        <v>0</v>
      </c>
      <c r="FFX20" s="61">
        <v>10</v>
      </c>
      <c r="FFY20" s="61">
        <v>0</v>
      </c>
      <c r="FFZ20" s="61">
        <v>0</v>
      </c>
      <c r="FGA20" s="61">
        <v>0</v>
      </c>
      <c r="FGB20" s="61">
        <v>2</v>
      </c>
      <c r="FGC20" s="61">
        <v>82</v>
      </c>
      <c r="FGD20" s="61">
        <v>0</v>
      </c>
      <c r="FGE20" s="61">
        <v>0</v>
      </c>
      <c r="FGF20" s="61">
        <v>0</v>
      </c>
      <c r="FGG20" s="61">
        <v>5</v>
      </c>
      <c r="FGH20" s="61">
        <v>20</v>
      </c>
      <c r="FGI20" s="61">
        <v>0</v>
      </c>
      <c r="FGJ20" s="61">
        <v>2</v>
      </c>
      <c r="FGK20" s="61">
        <v>30</v>
      </c>
      <c r="FGL20" s="61">
        <v>90</v>
      </c>
      <c r="FGM20" s="61">
        <v>0</v>
      </c>
      <c r="FGN20" s="61">
        <v>0</v>
      </c>
      <c r="FGO20" s="61">
        <v>0</v>
      </c>
      <c r="FGP20" s="61">
        <v>200</v>
      </c>
      <c r="FGQ20" s="61">
        <v>-200</v>
      </c>
      <c r="FGR20" s="61">
        <v>0</v>
      </c>
      <c r="FGS20" s="61">
        <v>-70</v>
      </c>
      <c r="FGT20" s="61">
        <v>100</v>
      </c>
      <c r="FGU20" s="61">
        <v>-100</v>
      </c>
      <c r="FGV20" s="61">
        <v>0</v>
      </c>
      <c r="FGW20" s="61">
        <v>0</v>
      </c>
      <c r="FGX20" s="61">
        <v>0</v>
      </c>
      <c r="FGY20" s="61">
        <v>200</v>
      </c>
      <c r="FGZ20" s="61">
        <v>-200</v>
      </c>
      <c r="FHA20" s="61">
        <v>20</v>
      </c>
      <c r="FHB20" s="61">
        <v>30</v>
      </c>
      <c r="FHC20" s="61">
        <v>0</v>
      </c>
      <c r="FHD20" s="61">
        <v>2</v>
      </c>
      <c r="FHE20" s="61">
        <v>0</v>
      </c>
      <c r="FHF20" s="61">
        <v>0</v>
      </c>
      <c r="FHG20" s="61">
        <v>0</v>
      </c>
      <c r="FHH20" s="61">
        <v>0</v>
      </c>
      <c r="FHI20" s="61">
        <v>0</v>
      </c>
      <c r="FHJ20" s="61">
        <v>0</v>
      </c>
      <c r="FHK20" s="61">
        <v>0</v>
      </c>
      <c r="FHL20" s="61">
        <v>16</v>
      </c>
      <c r="FHM20" s="61">
        <v>0</v>
      </c>
      <c r="FHN20" s="61">
        <v>0</v>
      </c>
      <c r="FHO20" s="61">
        <v>10</v>
      </c>
      <c r="FHP20" s="61">
        <v>0</v>
      </c>
      <c r="FHQ20" s="61">
        <v>16</v>
      </c>
      <c r="FHR20" s="61">
        <v>0</v>
      </c>
      <c r="FHS20" s="61">
        <v>0</v>
      </c>
      <c r="FHT20" s="61">
        <v>10</v>
      </c>
      <c r="FHU20" s="61">
        <v>0</v>
      </c>
      <c r="FHV20" s="61">
        <v>0</v>
      </c>
      <c r="FHW20" s="61">
        <v>0</v>
      </c>
      <c r="FHX20" s="61">
        <v>18</v>
      </c>
      <c r="FHY20" s="61">
        <v>12</v>
      </c>
      <c r="FHZ20" s="61">
        <v>35</v>
      </c>
      <c r="FIA20" s="61">
        <v>0</v>
      </c>
      <c r="FIB20" s="61">
        <v>0</v>
      </c>
      <c r="FIC20" s="61">
        <v>18</v>
      </c>
      <c r="FID20" s="61">
        <v>12</v>
      </c>
      <c r="FIE20" s="61">
        <v>35</v>
      </c>
      <c r="FIF20" s="61">
        <v>0</v>
      </c>
      <c r="FIG20" s="61">
        <v>0</v>
      </c>
      <c r="FIH20" s="61">
        <v>55</v>
      </c>
      <c r="FII20" s="61">
        <v>45</v>
      </c>
      <c r="FIJ20" s="61">
        <v>100</v>
      </c>
      <c r="FIK20" s="61">
        <v>0</v>
      </c>
      <c r="FIL20" s="61">
        <v>0</v>
      </c>
      <c r="FIM20" s="61">
        <v>15</v>
      </c>
      <c r="FIN20" s="61">
        <v>0</v>
      </c>
      <c r="FIO20" s="61">
        <v>250</v>
      </c>
      <c r="FIP20" s="61">
        <v>0</v>
      </c>
      <c r="FIQ20" s="61">
        <v>0</v>
      </c>
      <c r="FIR20" s="61">
        <v>80</v>
      </c>
      <c r="FIS20" s="61">
        <v>20</v>
      </c>
      <c r="FIT20" s="61">
        <v>100</v>
      </c>
      <c r="FIU20" s="61">
        <v>-25</v>
      </c>
      <c r="FIV20" s="61">
        <v>0</v>
      </c>
      <c r="FIW20" s="61">
        <v>60</v>
      </c>
      <c r="FIX20" s="61">
        <v>100</v>
      </c>
      <c r="FIY20" s="61">
        <v>-25</v>
      </c>
      <c r="FIZ20" s="61">
        <v>3600</v>
      </c>
      <c r="FJA20" s="61">
        <v>2</v>
      </c>
      <c r="FJB20" s="61">
        <v>0</v>
      </c>
      <c r="FJC20" s="61">
        <v>10</v>
      </c>
      <c r="FJD20" s="61">
        <v>0</v>
      </c>
      <c r="FJE20" s="61">
        <v>0</v>
      </c>
      <c r="FJF20" s="61">
        <v>9</v>
      </c>
      <c r="FJG20" s="61">
        <v>16</v>
      </c>
      <c r="FJH20" s="61">
        <v>0</v>
      </c>
      <c r="FJI20" s="61">
        <v>0</v>
      </c>
      <c r="FJJ20" s="61">
        <v>4</v>
      </c>
      <c r="FJK20" s="61">
        <v>10</v>
      </c>
      <c r="FJL20" s="61">
        <v>0</v>
      </c>
      <c r="FJM20" s="61">
        <v>0</v>
      </c>
      <c r="FJN20" s="61">
        <v>0</v>
      </c>
      <c r="FJO20" s="61">
        <v>0</v>
      </c>
      <c r="FJP20" s="61">
        <v>50</v>
      </c>
      <c r="FJQ20" s="61">
        <v>100</v>
      </c>
      <c r="FJR20" s="61">
        <v>0</v>
      </c>
      <c r="FJS20" s="61">
        <v>9.5</v>
      </c>
      <c r="FJT20" s="61">
        <v>10</v>
      </c>
      <c r="FJU20" s="61">
        <v>0.3</v>
      </c>
      <c r="FJV20" s="61">
        <v>0</v>
      </c>
      <c r="FJW20" s="61">
        <v>10</v>
      </c>
      <c r="FJX20" s="61">
        <v>0</v>
      </c>
      <c r="FJY20" s="61">
        <v>0</v>
      </c>
      <c r="FJZ20" s="61">
        <v>500</v>
      </c>
      <c r="FKA20" s="61">
        <v>0</v>
      </c>
      <c r="FKB20" s="61">
        <v>10</v>
      </c>
      <c r="FKC20" s="61">
        <v>0</v>
      </c>
      <c r="FKD20" s="61">
        <v>150</v>
      </c>
      <c r="FKE20" s="61">
        <v>-50</v>
      </c>
      <c r="FKF20" s="61">
        <v>1000</v>
      </c>
      <c r="FKG20" s="61">
        <v>0</v>
      </c>
      <c r="FKH20" s="61">
        <v>1</v>
      </c>
      <c r="FKI20" s="61">
        <v>0</v>
      </c>
      <c r="FKJ20" s="61">
        <v>0</v>
      </c>
      <c r="FKK20" s="61">
        <v>0</v>
      </c>
      <c r="FKL20" s="61">
        <v>0</v>
      </c>
      <c r="FKM20" s="61">
        <v>1</v>
      </c>
      <c r="FKN20" s="61">
        <v>0</v>
      </c>
      <c r="FKO20" s="61">
        <v>10</v>
      </c>
      <c r="FKP20" s="61">
        <v>0</v>
      </c>
      <c r="FKQ20" s="61">
        <v>0</v>
      </c>
      <c r="FKR20" s="61">
        <v>1</v>
      </c>
      <c r="FKS20" s="61">
        <v>90</v>
      </c>
      <c r="FKT20" s="61">
        <v>0</v>
      </c>
      <c r="FKU20" s="61">
        <v>16</v>
      </c>
      <c r="FKV20" s="61">
        <v>0</v>
      </c>
      <c r="FKW20" s="61">
        <v>0</v>
      </c>
      <c r="FKX20" s="61">
        <v>0</v>
      </c>
      <c r="FKY20" s="61">
        <v>0</v>
      </c>
      <c r="FKZ20" s="61">
        <v>16</v>
      </c>
      <c r="FLA20" s="61">
        <v>0</v>
      </c>
      <c r="FLB20" s="61">
        <v>0</v>
      </c>
      <c r="FLC20" s="61">
        <v>16</v>
      </c>
      <c r="FLD20" s="61">
        <v>0</v>
      </c>
      <c r="FLE20" s="61">
        <v>0</v>
      </c>
      <c r="FLF20" s="61">
        <v>0</v>
      </c>
      <c r="FLG20" s="61">
        <v>0</v>
      </c>
      <c r="FLH20" s="61">
        <v>0</v>
      </c>
      <c r="FLI20" s="61">
        <v>0</v>
      </c>
      <c r="FLJ20" s="61">
        <v>0</v>
      </c>
      <c r="FLK20" s="61">
        <v>2</v>
      </c>
      <c r="FLL20" s="61">
        <v>120</v>
      </c>
      <c r="FLM20" s="61">
        <v>0</v>
      </c>
      <c r="FLN20" s="61">
        <v>2</v>
      </c>
      <c r="FLO20" s="61">
        <v>120</v>
      </c>
      <c r="FLP20" s="61">
        <v>0</v>
      </c>
      <c r="FLQ20" s="61">
        <v>2</v>
      </c>
      <c r="FLR20" s="61">
        <v>120</v>
      </c>
      <c r="FLS20" s="61">
        <v>0</v>
      </c>
      <c r="FLT20" s="61">
        <v>2</v>
      </c>
      <c r="FLU20" s="61">
        <v>120</v>
      </c>
      <c r="FLV20" s="61">
        <v>1</v>
      </c>
      <c r="FLW20" s="61">
        <v>100</v>
      </c>
      <c r="FMG20" s="61">
        <v>18</v>
      </c>
      <c r="FMH20" s="61">
        <v>18</v>
      </c>
      <c r="FMI20" s="61">
        <v>18</v>
      </c>
      <c r="FMJ20" s="61">
        <v>18</v>
      </c>
      <c r="FMP20" s="61">
        <v>4</v>
      </c>
      <c r="FMQ20" s="61">
        <v>4</v>
      </c>
      <c r="FMR20" s="61">
        <v>20</v>
      </c>
      <c r="FMS20" s="61">
        <v>7.5</v>
      </c>
      <c r="FMT20" s="61">
        <v>22.5</v>
      </c>
      <c r="FMV20" s="61">
        <v>1</v>
      </c>
      <c r="FMW20" s="61">
        <v>12</v>
      </c>
      <c r="FMX20" s="61">
        <v>30</v>
      </c>
      <c r="FMY20" s="61">
        <v>7</v>
      </c>
      <c r="FMZ20" s="61">
        <v>48</v>
      </c>
      <c r="FNA20" s="61">
        <v>650</v>
      </c>
      <c r="FNB20" s="61">
        <v>950</v>
      </c>
      <c r="FNC20" s="61">
        <v>4000</v>
      </c>
      <c r="FND20" s="61">
        <v>30</v>
      </c>
      <c r="FNE20" s="61">
        <v>6</v>
      </c>
      <c r="FNG20" s="61">
        <v>3</v>
      </c>
      <c r="FNH20" s="61">
        <v>42</v>
      </c>
      <c r="FNJ20" s="61">
        <v>924</v>
      </c>
      <c r="FNV20" s="61">
        <v>1</v>
      </c>
      <c r="FNW20" s="61">
        <v>250</v>
      </c>
      <c r="FNX20" s="61">
        <v>40</v>
      </c>
      <c r="FNY20" s="61">
        <v>80</v>
      </c>
      <c r="FNZ20" s="61">
        <v>3</v>
      </c>
      <c r="FOA20" s="61">
        <v>15</v>
      </c>
      <c r="FOB20" s="61">
        <v>1800</v>
      </c>
      <c r="FOC20" s="61">
        <v>50</v>
      </c>
      <c r="FOD20" s="61">
        <v>300</v>
      </c>
      <c r="FOI20" s="61">
        <v>1800</v>
      </c>
      <c r="FOJ20" s="61">
        <v>1800</v>
      </c>
      <c r="FOK20" s="61">
        <v>0</v>
      </c>
      <c r="FOL20" s="61">
        <v>50</v>
      </c>
      <c r="FOM20" s="61">
        <v>50</v>
      </c>
      <c r="FOS20" s="61">
        <v>1</v>
      </c>
      <c r="FOT20" s="61">
        <v>0</v>
      </c>
      <c r="FOU20" s="61">
        <v>990</v>
      </c>
      <c r="FOV20" s="61">
        <v>-950</v>
      </c>
      <c r="FOW20" s="61">
        <v>-650</v>
      </c>
      <c r="FOY20" s="61">
        <v>1000</v>
      </c>
      <c r="FOZ20" s="61">
        <v>10</v>
      </c>
      <c r="FPK20" s="61">
        <v>1</v>
      </c>
      <c r="FPL20" s="61">
        <v>1</v>
      </c>
      <c r="FPM20" s="61">
        <v>1</v>
      </c>
      <c r="FPN20" s="61">
        <v>1</v>
      </c>
      <c r="FPO20" s="61">
        <v>-5</v>
      </c>
      <c r="FPP20" s="61">
        <v>-2</v>
      </c>
      <c r="FPQ20" s="61">
        <v>2</v>
      </c>
      <c r="FPR20" s="61">
        <v>2</v>
      </c>
      <c r="FPS20" s="61">
        <v>95</v>
      </c>
      <c r="FPT20" s="61">
        <v>100</v>
      </c>
      <c r="FPU20" s="61">
        <v>10</v>
      </c>
      <c r="FPV20" s="61">
        <v>30</v>
      </c>
      <c r="FPW20" s="61">
        <v>0</v>
      </c>
      <c r="FPX20" s="61">
        <v>0</v>
      </c>
      <c r="FPY20" s="61">
        <v>10</v>
      </c>
      <c r="FPZ20" s="61">
        <v>10000</v>
      </c>
      <c r="FQA20" s="61">
        <v>1400</v>
      </c>
      <c r="FQB20" s="61">
        <v>100</v>
      </c>
      <c r="FQC20" s="61">
        <v>20</v>
      </c>
      <c r="FQD20" s="61">
        <v>0</v>
      </c>
      <c r="FQE20" s="61">
        <v>100</v>
      </c>
      <c r="FQF20" s="61">
        <v>0</v>
      </c>
      <c r="FQG20" s="61">
        <v>0</v>
      </c>
      <c r="FQH20" s="61">
        <v>20</v>
      </c>
      <c r="FQI20" s="61">
        <v>4000</v>
      </c>
      <c r="FQJ20" s="61">
        <v>4000</v>
      </c>
      <c r="FQL20" s="61">
        <v>850</v>
      </c>
      <c r="FQM20" s="61">
        <v>30</v>
      </c>
      <c r="FQN20" s="61">
        <v>0</v>
      </c>
      <c r="FQO20" s="61">
        <v>400</v>
      </c>
      <c r="FQP20" s="61">
        <v>-1</v>
      </c>
      <c r="FQQ20" s="61">
        <v>4</v>
      </c>
      <c r="FQR20" s="61">
        <v>3</v>
      </c>
      <c r="FQS20" s="61">
        <v>10</v>
      </c>
      <c r="FQT20" s="61">
        <v>60</v>
      </c>
      <c r="FQU20" s="61">
        <v>120</v>
      </c>
      <c r="FQV20" s="61">
        <v>2</v>
      </c>
      <c r="FQW20" s="61">
        <v>2</v>
      </c>
      <c r="FQX20" s="61">
        <v>2</v>
      </c>
      <c r="FQY20" s="61">
        <v>2</v>
      </c>
      <c r="FQZ20" s="61">
        <v>-5</v>
      </c>
      <c r="FRA20" s="61">
        <v>-5</v>
      </c>
      <c r="FRB20" s="61">
        <v>-5</v>
      </c>
      <c r="FRC20" s="61">
        <v>-5</v>
      </c>
      <c r="FRD20" s="61">
        <v>13</v>
      </c>
      <c r="FRE20" s="61">
        <v>13</v>
      </c>
      <c r="FRF20" s="61">
        <v>13</v>
      </c>
      <c r="FRG20" s="61">
        <v>13</v>
      </c>
      <c r="FRH20" s="61">
        <v>4.5</v>
      </c>
      <c r="FRJ20" s="61">
        <v>45</v>
      </c>
      <c r="FRK20" s="61">
        <v>270</v>
      </c>
      <c r="FRL20" s="61">
        <v>70</v>
      </c>
      <c r="FRM20" s="61">
        <v>-144</v>
      </c>
      <c r="FRN20" s="61">
        <v>0</v>
      </c>
      <c r="FRO20" s="61">
        <v>80</v>
      </c>
      <c r="FRP20" s="61">
        <v>350</v>
      </c>
      <c r="FSO20" s="61">
        <v>0</v>
      </c>
      <c r="FSP20" s="61">
        <v>4</v>
      </c>
      <c r="FSQ20" s="61">
        <v>500</v>
      </c>
      <c r="FSR20" s="61">
        <v>30</v>
      </c>
      <c r="FST20" s="61">
        <v>2000</v>
      </c>
      <c r="FTB20" s="61">
        <v>1.2</v>
      </c>
      <c r="FTD20" s="61">
        <v>50</v>
      </c>
      <c r="FTE20" s="61">
        <v>0</v>
      </c>
      <c r="FTG20" s="61">
        <v>100</v>
      </c>
      <c r="FTH20" s="61">
        <v>100</v>
      </c>
      <c r="FTJ20" s="61">
        <v>100</v>
      </c>
      <c r="FTK20" s="61">
        <v>50</v>
      </c>
      <c r="FTL20" s="61">
        <v>10</v>
      </c>
      <c r="FTM20" s="61">
        <v>25</v>
      </c>
      <c r="FTN20" s="61">
        <v>2500</v>
      </c>
      <c r="FTO20" s="61">
        <v>1</v>
      </c>
      <c r="FTR20" s="61">
        <v>0</v>
      </c>
      <c r="FTS20" s="61">
        <v>380</v>
      </c>
      <c r="FTT20" s="61">
        <v>1</v>
      </c>
      <c r="FTU20" s="61">
        <v>-30</v>
      </c>
      <c r="FTV20" s="61">
        <v>-9</v>
      </c>
      <c r="FTW20" s="61">
        <v>4500</v>
      </c>
      <c r="FTX20" s="61">
        <v>2250</v>
      </c>
      <c r="FTY20" s="61">
        <v>10</v>
      </c>
      <c r="FTZ20" s="61">
        <v>4500</v>
      </c>
      <c r="FUA20" s="61">
        <v>2250</v>
      </c>
      <c r="FUB20" s="61">
        <v>60</v>
      </c>
      <c r="FUC20" s="61">
        <v>0</v>
      </c>
      <c r="FUD20" s="61">
        <v>0</v>
      </c>
      <c r="FUK20" s="61">
        <v>0</v>
      </c>
      <c r="FUL20" s="61">
        <v>0.39062000000000002</v>
      </c>
      <c r="FUN20" s="61">
        <v>5.8590000000000003E-2</v>
      </c>
      <c r="FUO20" s="61">
        <v>2.5</v>
      </c>
      <c r="FUP20" s="61">
        <v>1.1000000000000001</v>
      </c>
      <c r="FUV20" s="61">
        <v>4501</v>
      </c>
      <c r="FUW20" s="61">
        <v>2251</v>
      </c>
      <c r="FUX20" s="61">
        <v>5824</v>
      </c>
      <c r="FUY20" s="61">
        <v>2989</v>
      </c>
      <c r="FUZ20" s="61">
        <v>1499</v>
      </c>
      <c r="FVA20" s="61">
        <v>1499</v>
      </c>
      <c r="FVC20" s="61">
        <v>47.7</v>
      </c>
      <c r="FVD20" s="61">
        <v>48.4</v>
      </c>
      <c r="FVF20" s="61">
        <v>660</v>
      </c>
      <c r="FVN20" s="61">
        <v>0</v>
      </c>
      <c r="FVO20" s="61">
        <v>0.39062000000000002</v>
      </c>
      <c r="FVQ20" s="61">
        <v>5.8590000000000003E-2</v>
      </c>
      <c r="FVR20" s="61">
        <v>2.5</v>
      </c>
      <c r="FVS20" s="61">
        <v>1.1000000000000001</v>
      </c>
      <c r="FVY20" s="61">
        <v>4750</v>
      </c>
      <c r="FVZ20" s="61">
        <v>2000</v>
      </c>
      <c r="FWA20" s="61">
        <v>4914</v>
      </c>
      <c r="FWB20" s="61">
        <v>2155</v>
      </c>
      <c r="FWC20" s="61">
        <v>1500</v>
      </c>
      <c r="FWD20" s="61">
        <v>1500</v>
      </c>
      <c r="FWF20" s="61">
        <v>50</v>
      </c>
      <c r="FWG20" s="61">
        <v>50</v>
      </c>
      <c r="FWI20" s="61">
        <v>660</v>
      </c>
      <c r="FWQ20" s="61">
        <v>0</v>
      </c>
      <c r="FWR20" s="61">
        <v>0.39062000000000002</v>
      </c>
      <c r="FWT20" s="61">
        <v>5.8590000000000003E-2</v>
      </c>
      <c r="FWU20" s="61">
        <v>2.5</v>
      </c>
      <c r="FWV20" s="61">
        <v>1.1000000000000001</v>
      </c>
      <c r="FXB20" s="61">
        <v>4750</v>
      </c>
      <c r="FXC20" s="61">
        <v>2000</v>
      </c>
      <c r="FXD20" s="61">
        <v>4914</v>
      </c>
      <c r="FXE20" s="61">
        <v>2155</v>
      </c>
      <c r="FXF20" s="61">
        <v>1500</v>
      </c>
      <c r="FXG20" s="61">
        <v>1500</v>
      </c>
      <c r="FXI20" s="61">
        <v>50</v>
      </c>
      <c r="FXJ20" s="61">
        <v>50</v>
      </c>
      <c r="FXL20" s="61">
        <v>660</v>
      </c>
      <c r="FXT20" s="61">
        <v>0</v>
      </c>
      <c r="FXU20" s="61">
        <v>0.39062000000000002</v>
      </c>
      <c r="FXW20" s="61">
        <v>5.8590000000000003E-2</v>
      </c>
      <c r="FXX20" s="61">
        <v>2.5</v>
      </c>
      <c r="FXY20" s="61">
        <v>1.1000000000000001</v>
      </c>
      <c r="FYE20" s="61">
        <v>4750</v>
      </c>
      <c r="FYF20" s="61">
        <v>2000</v>
      </c>
      <c r="FYG20" s="61">
        <v>4914</v>
      </c>
      <c r="FYH20" s="61">
        <v>2155</v>
      </c>
      <c r="FYI20" s="61">
        <v>1500</v>
      </c>
      <c r="FYJ20" s="61">
        <v>1500</v>
      </c>
      <c r="FYL20" s="61">
        <v>50</v>
      </c>
      <c r="FYM20" s="61">
        <v>50</v>
      </c>
      <c r="FYO20" s="61">
        <v>660</v>
      </c>
      <c r="FYQ20" s="61">
        <v>0</v>
      </c>
      <c r="FYR20" s="61">
        <v>1000</v>
      </c>
      <c r="FYS20" s="61">
        <v>300</v>
      </c>
      <c r="FYT20" s="61">
        <v>48</v>
      </c>
      <c r="FYU20" s="61">
        <v>-1.6</v>
      </c>
      <c r="FYV20" s="61">
        <v>-4</v>
      </c>
      <c r="FYW20" s="61">
        <v>100</v>
      </c>
      <c r="FYX20" s="61">
        <v>10</v>
      </c>
      <c r="FYY20" s="61">
        <v>0</v>
      </c>
      <c r="FYZ20" s="61">
        <v>1</v>
      </c>
      <c r="FZA20" s="61">
        <v>10</v>
      </c>
      <c r="FZB20" s="61">
        <v>0</v>
      </c>
      <c r="FZI20" s="61">
        <v>100</v>
      </c>
      <c r="FZJ20" s="61">
        <v>50</v>
      </c>
      <c r="FZK20" s="61">
        <v>100</v>
      </c>
      <c r="FZL20" s="61">
        <v>12000</v>
      </c>
      <c r="FZM20" s="61">
        <v>100</v>
      </c>
      <c r="FZN20" s="61">
        <v>-100</v>
      </c>
      <c r="FZO20" s="61">
        <v>0</v>
      </c>
      <c r="FZP20" s="61">
        <v>0</v>
      </c>
      <c r="FZQ20" s="61">
        <v>-25</v>
      </c>
      <c r="FZS20" s="61">
        <v>0</v>
      </c>
      <c r="FZT20" s="61">
        <v>1</v>
      </c>
      <c r="FZU20" s="61">
        <v>1</v>
      </c>
      <c r="FZV20" s="61">
        <v>0</v>
      </c>
      <c r="FZW20" s="61">
        <v>0</v>
      </c>
      <c r="FZX20" s="61">
        <v>1</v>
      </c>
      <c r="FZY20" s="61">
        <v>0</v>
      </c>
      <c r="FZZ20" s="61">
        <v>0</v>
      </c>
      <c r="GAA20" s="61">
        <v>10</v>
      </c>
      <c r="GAB20" s="61">
        <v>0</v>
      </c>
      <c r="GAC20" s="61">
        <v>0.5</v>
      </c>
      <c r="GAD20" s="61">
        <v>0</v>
      </c>
      <c r="GAE20" s="61">
        <v>0</v>
      </c>
      <c r="GAF20" s="61">
        <v>60000</v>
      </c>
      <c r="GAG20" s="61">
        <v>0</v>
      </c>
      <c r="GAH20" s="61">
        <v>60000</v>
      </c>
      <c r="GAI20" s="61">
        <v>0</v>
      </c>
      <c r="GAK20" s="61">
        <v>5</v>
      </c>
      <c r="GAL20" s="61">
        <v>0</v>
      </c>
      <c r="GAM20" s="61">
        <v>1</v>
      </c>
      <c r="GAN20" s="61">
        <v>1</v>
      </c>
      <c r="GAR20" s="61">
        <v>80</v>
      </c>
      <c r="GAT20" s="61">
        <v>48</v>
      </c>
      <c r="GBI20" s="61">
        <v>48</v>
      </c>
      <c r="GBJ20" s="61">
        <v>53</v>
      </c>
      <c r="GBK20" s="61">
        <v>53</v>
      </c>
      <c r="GBL20" s="61">
        <v>53</v>
      </c>
      <c r="GBW20" s="61">
        <v>0</v>
      </c>
      <c r="GBX20" s="61">
        <v>0</v>
      </c>
      <c r="GBY20" s="61">
        <v>1</v>
      </c>
      <c r="GBZ20" s="61">
        <v>3</v>
      </c>
      <c r="GCA20" s="61">
        <v>55</v>
      </c>
      <c r="GCB20" s="61">
        <v>57</v>
      </c>
      <c r="GCC20" s="61">
        <v>2</v>
      </c>
      <c r="GCD20" s="61">
        <v>2</v>
      </c>
      <c r="GCE20" s="61">
        <v>62</v>
      </c>
      <c r="GCG20" s="61">
        <v>46</v>
      </c>
      <c r="GCW20" s="61">
        <v>20</v>
      </c>
      <c r="GCX20" s="61">
        <v>30</v>
      </c>
      <c r="GCY20" s="61">
        <v>1</v>
      </c>
      <c r="GDD20" s="61">
        <v>110</v>
      </c>
      <c r="GDE20" s="61">
        <v>0.2</v>
      </c>
      <c r="GDH20" s="61">
        <v>100</v>
      </c>
      <c r="GDI20" s="61">
        <v>0.2</v>
      </c>
      <c r="GDK20" s="61">
        <v>350</v>
      </c>
      <c r="GDL20" s="61">
        <v>100</v>
      </c>
      <c r="GDM20" s="61">
        <v>100</v>
      </c>
      <c r="GDN20" s="61">
        <v>100</v>
      </c>
      <c r="GDW20" s="61">
        <v>-1250</v>
      </c>
      <c r="GDX20" s="61">
        <v>5000</v>
      </c>
      <c r="GDZ20" s="61">
        <v>0.2</v>
      </c>
      <c r="GEA20" s="61">
        <v>100</v>
      </c>
      <c r="GEB20" s="61">
        <v>200</v>
      </c>
      <c r="GEX20" s="61">
        <v>20</v>
      </c>
      <c r="GEY20" s="61">
        <v>30</v>
      </c>
      <c r="GEZ20" s="61">
        <v>1</v>
      </c>
      <c r="GFE20" s="61">
        <v>110</v>
      </c>
      <c r="GFF20" s="61">
        <v>0.2</v>
      </c>
      <c r="GFI20" s="61">
        <v>100</v>
      </c>
      <c r="GFJ20" s="61">
        <v>0.2</v>
      </c>
      <c r="GFL20" s="61">
        <v>100</v>
      </c>
      <c r="GFN20" s="61">
        <v>100</v>
      </c>
      <c r="GFO20" s="61">
        <v>100</v>
      </c>
      <c r="GGA20" s="61">
        <v>0.2</v>
      </c>
      <c r="GGB20" s="61">
        <v>100</v>
      </c>
      <c r="GGC20" s="61">
        <v>200</v>
      </c>
      <c r="GHU20" s="61">
        <v>0</v>
      </c>
      <c r="GHV20" s="61">
        <v>0.1</v>
      </c>
      <c r="GHW20" s="61">
        <v>100</v>
      </c>
      <c r="GHX20" s="61">
        <v>0.02</v>
      </c>
      <c r="GHY20" s="61">
        <v>100</v>
      </c>
      <c r="GHZ20" s="61">
        <v>40</v>
      </c>
      <c r="GIA20" s="61">
        <v>0</v>
      </c>
      <c r="GIB20" s="61">
        <v>1</v>
      </c>
      <c r="GIC20" s="61">
        <v>2.5</v>
      </c>
      <c r="GID20" s="61">
        <v>0</v>
      </c>
      <c r="GIE20" s="61">
        <v>100</v>
      </c>
      <c r="GIF20" s="61">
        <v>0</v>
      </c>
      <c r="GIG20" s="61">
        <v>1</v>
      </c>
      <c r="GIH20" s="61">
        <v>1</v>
      </c>
      <c r="GII20" s="61">
        <v>1</v>
      </c>
      <c r="GIJ20" s="61">
        <v>1</v>
      </c>
      <c r="GIK20" s="61">
        <v>0</v>
      </c>
      <c r="GIL20" s="61">
        <v>0</v>
      </c>
      <c r="GIM20" s="61">
        <v>70</v>
      </c>
      <c r="GIN20" s="61">
        <v>60</v>
      </c>
      <c r="GIO20" s="61">
        <v>69</v>
      </c>
      <c r="GIP20" s="61">
        <v>0</v>
      </c>
      <c r="GIQ20" s="61">
        <v>100</v>
      </c>
      <c r="GIR20" s="61">
        <v>0</v>
      </c>
      <c r="GIS20" s="61">
        <v>0</v>
      </c>
      <c r="GIT20" s="61">
        <v>0.1</v>
      </c>
      <c r="GIU20" s="61">
        <v>1</v>
      </c>
      <c r="GIV20" s="61">
        <v>0.01</v>
      </c>
      <c r="GIW20" s="61">
        <v>100</v>
      </c>
      <c r="GIX20" s="61">
        <v>40</v>
      </c>
      <c r="GIY20" s="61">
        <v>0</v>
      </c>
      <c r="GIZ20" s="61">
        <v>1</v>
      </c>
      <c r="GJA20" s="61">
        <v>4.5999999999999996</v>
      </c>
      <c r="GJB20" s="61">
        <v>0</v>
      </c>
      <c r="GJC20" s="61">
        <v>99</v>
      </c>
      <c r="GJD20" s="61">
        <v>1</v>
      </c>
      <c r="GJE20" s="61">
        <v>1</v>
      </c>
      <c r="GJF20" s="61">
        <v>1</v>
      </c>
      <c r="GJG20" s="61">
        <v>1</v>
      </c>
      <c r="GJH20" s="61">
        <v>1</v>
      </c>
      <c r="GJI20" s="61">
        <v>0</v>
      </c>
      <c r="GJJ20" s="61">
        <v>0</v>
      </c>
      <c r="GJK20" s="61">
        <v>73</v>
      </c>
      <c r="GJL20" s="61">
        <v>60</v>
      </c>
      <c r="GJM20" s="61">
        <v>70</v>
      </c>
      <c r="GJN20" s="61">
        <v>0</v>
      </c>
      <c r="GJO20" s="61">
        <v>100</v>
      </c>
      <c r="GJP20" s="61">
        <v>0</v>
      </c>
      <c r="GJQ20" s="61">
        <v>0</v>
      </c>
      <c r="GJR20" s="61">
        <v>0.2</v>
      </c>
      <c r="GJS20" s="61">
        <v>100</v>
      </c>
      <c r="GJT20" s="61">
        <v>100</v>
      </c>
      <c r="GJU20" s="61">
        <v>100</v>
      </c>
      <c r="GJV20" s="61">
        <v>205</v>
      </c>
      <c r="GJW20" s="61">
        <v>0</v>
      </c>
      <c r="GJX20" s="61">
        <v>1</v>
      </c>
      <c r="GJY20" s="61">
        <v>1</v>
      </c>
      <c r="GJZ20" s="61">
        <v>1</v>
      </c>
      <c r="GKA20" s="61">
        <v>1</v>
      </c>
      <c r="GKB20" s="61">
        <v>1</v>
      </c>
      <c r="GKC20" s="61">
        <v>1</v>
      </c>
      <c r="GKD20" s="61">
        <v>0</v>
      </c>
      <c r="GKE20" s="61">
        <v>0</v>
      </c>
      <c r="GKF20" s="61">
        <v>40</v>
      </c>
      <c r="GKG20" s="61">
        <v>20</v>
      </c>
      <c r="GKH20" s="61">
        <v>28</v>
      </c>
      <c r="GKI20" s="61">
        <v>0</v>
      </c>
      <c r="GKJ20" s="61">
        <v>100</v>
      </c>
      <c r="GKK20" s="61">
        <v>0</v>
      </c>
      <c r="GKL20" s="61">
        <v>0.15</v>
      </c>
      <c r="GKM20" s="61">
        <v>1E-3</v>
      </c>
      <c r="GKN20" s="61">
        <v>1</v>
      </c>
      <c r="GKO20" s="61">
        <v>1</v>
      </c>
      <c r="GKP20" s="61">
        <v>10</v>
      </c>
      <c r="GKQ20" s="61">
        <v>0.5</v>
      </c>
      <c r="GKR20" s="61">
        <v>0</v>
      </c>
      <c r="GKS20" s="61">
        <v>1</v>
      </c>
      <c r="GKT20" s="61">
        <v>1</v>
      </c>
      <c r="GKU20" s="61">
        <v>1</v>
      </c>
      <c r="GKV20" s="61">
        <v>1</v>
      </c>
      <c r="GKW20" s="61">
        <v>1</v>
      </c>
      <c r="GKX20" s="61">
        <v>1</v>
      </c>
      <c r="GKY20" s="61">
        <v>0</v>
      </c>
      <c r="GKZ20" s="61">
        <v>0</v>
      </c>
      <c r="GLA20" s="61">
        <v>1.1000000000000001</v>
      </c>
      <c r="GLB20" s="61">
        <v>0.8</v>
      </c>
      <c r="GLC20" s="61">
        <v>1</v>
      </c>
      <c r="GLD20" s="61">
        <v>0</v>
      </c>
      <c r="GLE20" s="61">
        <v>100</v>
      </c>
      <c r="GLF20" s="61">
        <v>0</v>
      </c>
      <c r="GLG20" s="61">
        <v>0</v>
      </c>
      <c r="GLH20" s="61">
        <v>0.1</v>
      </c>
      <c r="GLI20" s="61">
        <v>0.03</v>
      </c>
      <c r="GLJ20" s="61">
        <v>0.02</v>
      </c>
      <c r="GLK20" s="61">
        <v>100</v>
      </c>
      <c r="GLL20" s="61">
        <v>40</v>
      </c>
      <c r="GLM20" s="61">
        <v>0</v>
      </c>
      <c r="GLN20" s="61">
        <v>1</v>
      </c>
      <c r="GLO20" s="61">
        <v>3</v>
      </c>
      <c r="GLP20" s="61">
        <v>1</v>
      </c>
      <c r="GLQ20" s="61">
        <v>1</v>
      </c>
      <c r="GLR20" s="61">
        <v>1</v>
      </c>
      <c r="GLS20" s="61">
        <v>1</v>
      </c>
      <c r="GLT20" s="61">
        <v>0</v>
      </c>
      <c r="GLU20" s="61">
        <v>0</v>
      </c>
      <c r="GLV20" s="61">
        <v>130</v>
      </c>
      <c r="GLW20" s="61">
        <v>100</v>
      </c>
      <c r="GLX20" s="61">
        <v>120</v>
      </c>
      <c r="GLY20" s="61">
        <v>0</v>
      </c>
      <c r="GLZ20" s="61">
        <v>100</v>
      </c>
      <c r="GMA20" s="61">
        <v>30</v>
      </c>
      <c r="GMB20" s="61">
        <v>0</v>
      </c>
      <c r="GMC20" s="61">
        <v>0.1</v>
      </c>
      <c r="GMD20" s="61">
        <v>0.5</v>
      </c>
      <c r="GME20" s="61">
        <v>0.5</v>
      </c>
      <c r="GMF20" s="61">
        <v>100</v>
      </c>
      <c r="GMG20" s="61">
        <v>35</v>
      </c>
      <c r="GMH20" s="61">
        <v>0</v>
      </c>
      <c r="GMI20" s="61">
        <v>1</v>
      </c>
      <c r="GMJ20" s="61">
        <v>4</v>
      </c>
      <c r="GMK20" s="61">
        <v>1</v>
      </c>
      <c r="GML20" s="61">
        <v>1</v>
      </c>
      <c r="GMM20" s="61">
        <v>1</v>
      </c>
      <c r="GMN20" s="61">
        <v>1</v>
      </c>
      <c r="GMO20" s="61">
        <v>0</v>
      </c>
      <c r="GMP20" s="61">
        <v>0</v>
      </c>
      <c r="GMQ20" s="61">
        <v>60</v>
      </c>
      <c r="GMR20" s="61">
        <v>40</v>
      </c>
      <c r="GMS20" s="61">
        <v>40</v>
      </c>
      <c r="GMT20" s="61">
        <v>0</v>
      </c>
      <c r="GMU20" s="61">
        <v>100</v>
      </c>
      <c r="GMV20" s="61">
        <v>0</v>
      </c>
      <c r="GMW20" s="61">
        <v>0</v>
      </c>
      <c r="GMX20" s="61">
        <v>1</v>
      </c>
      <c r="GMY20" s="61">
        <v>10</v>
      </c>
      <c r="GMZ20" s="61">
        <v>10</v>
      </c>
      <c r="GNA20" s="61">
        <v>10</v>
      </c>
      <c r="GNB20" s="61">
        <v>205</v>
      </c>
      <c r="GNC20" s="61">
        <v>0</v>
      </c>
      <c r="GND20" s="61">
        <v>0</v>
      </c>
      <c r="GNE20" s="61">
        <v>1</v>
      </c>
      <c r="GNF20" s="61">
        <v>1</v>
      </c>
      <c r="GNG20" s="61">
        <v>1</v>
      </c>
      <c r="GNH20" s="61">
        <v>1</v>
      </c>
      <c r="GNI20" s="61">
        <v>1</v>
      </c>
      <c r="GNJ20" s="61">
        <v>0</v>
      </c>
      <c r="GNK20" s="61">
        <v>0</v>
      </c>
      <c r="GNL20" s="61">
        <v>95</v>
      </c>
      <c r="GNM20" s="61">
        <v>75</v>
      </c>
      <c r="GNN20" s="61">
        <v>75</v>
      </c>
      <c r="GNO20" s="61">
        <v>0</v>
      </c>
      <c r="GNP20" s="61">
        <v>100</v>
      </c>
      <c r="GNQ20" s="61">
        <v>0</v>
      </c>
      <c r="GNR20" s="61">
        <v>0</v>
      </c>
      <c r="GNS20" s="61">
        <v>1</v>
      </c>
      <c r="GNT20" s="61">
        <v>10</v>
      </c>
      <c r="GNU20" s="61">
        <v>10</v>
      </c>
      <c r="GNV20" s="61">
        <v>10</v>
      </c>
      <c r="GNW20" s="61">
        <v>205</v>
      </c>
      <c r="GNX20" s="61">
        <v>0</v>
      </c>
      <c r="GNY20" s="61">
        <v>0</v>
      </c>
      <c r="GNZ20" s="61">
        <v>1</v>
      </c>
      <c r="GOA20" s="61">
        <v>1</v>
      </c>
      <c r="GOB20" s="61">
        <v>1</v>
      </c>
      <c r="GOC20" s="61">
        <v>1</v>
      </c>
      <c r="GOD20" s="61">
        <v>1</v>
      </c>
      <c r="GOE20" s="61">
        <v>0</v>
      </c>
      <c r="GOF20" s="61">
        <v>0</v>
      </c>
      <c r="GOG20" s="61">
        <v>95</v>
      </c>
      <c r="GOH20" s="61">
        <v>75</v>
      </c>
      <c r="GOI20" s="61">
        <v>75</v>
      </c>
      <c r="GOJ20" s="61">
        <v>0</v>
      </c>
      <c r="GOK20" s="61">
        <v>100</v>
      </c>
      <c r="GOL20" s="61">
        <v>0</v>
      </c>
      <c r="GOM20" s="61">
        <v>0</v>
      </c>
      <c r="GON20" s="61">
        <v>0</v>
      </c>
      <c r="GOO20" s="61">
        <v>1</v>
      </c>
      <c r="GOP20" s="61">
        <v>1</v>
      </c>
      <c r="GOQ20" s="61">
        <v>100</v>
      </c>
      <c r="GOR20" s="61">
        <v>0.01</v>
      </c>
      <c r="GOS20" s="61">
        <v>0</v>
      </c>
      <c r="GOT20" s="61">
        <v>1</v>
      </c>
      <c r="GOU20" s="61">
        <v>3</v>
      </c>
      <c r="GOV20" s="61">
        <v>1</v>
      </c>
      <c r="GOW20" s="61">
        <v>1</v>
      </c>
      <c r="GOX20" s="61">
        <v>1</v>
      </c>
      <c r="GOY20" s="61">
        <v>1</v>
      </c>
      <c r="GOZ20" s="61">
        <v>0</v>
      </c>
      <c r="GPA20" s="61">
        <v>0</v>
      </c>
      <c r="GPB20" s="61">
        <v>20</v>
      </c>
      <c r="GPC20" s="61">
        <v>-20</v>
      </c>
      <c r="GPD20" s="61">
        <v>-3</v>
      </c>
      <c r="GPE20" s="61">
        <v>0</v>
      </c>
      <c r="GPF20" s="61">
        <v>100</v>
      </c>
      <c r="GPG20" s="61">
        <v>0</v>
      </c>
      <c r="GPH20" s="61">
        <v>1E-3</v>
      </c>
      <c r="GPI20" s="61">
        <v>0.1</v>
      </c>
      <c r="GPJ20" s="61">
        <v>100</v>
      </c>
      <c r="GPK20" s="61">
        <v>100</v>
      </c>
      <c r="GPL20" s="61">
        <v>100</v>
      </c>
      <c r="GPM20" s="61">
        <v>70</v>
      </c>
      <c r="GPN20" s="61">
        <v>0</v>
      </c>
      <c r="GPO20" s="61">
        <v>1</v>
      </c>
      <c r="GPP20" s="61">
        <v>1</v>
      </c>
      <c r="GPQ20" s="61">
        <v>1</v>
      </c>
      <c r="GPR20" s="61">
        <v>1</v>
      </c>
      <c r="GPS20" s="61">
        <v>1</v>
      </c>
      <c r="GPT20" s="61">
        <v>1</v>
      </c>
      <c r="GPU20" s="61">
        <v>0</v>
      </c>
      <c r="GPV20" s="61">
        <v>0</v>
      </c>
      <c r="GPW20" s="61">
        <v>90</v>
      </c>
      <c r="GPX20" s="61">
        <v>50</v>
      </c>
      <c r="GPY20" s="61">
        <v>50</v>
      </c>
      <c r="GPZ20" s="61">
        <v>20</v>
      </c>
      <c r="GQA20" s="61">
        <v>100</v>
      </c>
      <c r="GQB20" s="61">
        <v>20</v>
      </c>
      <c r="GQC20" s="61">
        <v>0</v>
      </c>
      <c r="GQD20" s="61">
        <v>0.1</v>
      </c>
      <c r="GQE20" s="61">
        <v>100</v>
      </c>
      <c r="GQF20" s="61">
        <v>205</v>
      </c>
      <c r="GQG20" s="61">
        <v>0</v>
      </c>
      <c r="GQH20" s="61">
        <v>1</v>
      </c>
      <c r="GQI20" s="61">
        <v>1</v>
      </c>
      <c r="GQJ20" s="61">
        <v>20</v>
      </c>
      <c r="GQK20" s="61">
        <v>0</v>
      </c>
      <c r="GQL20" s="61">
        <v>1</v>
      </c>
      <c r="GQM20" s="61">
        <v>1</v>
      </c>
      <c r="GQN20" s="61">
        <v>1</v>
      </c>
      <c r="GQO20" s="61">
        <v>1</v>
      </c>
      <c r="GQP20" s="61">
        <v>0</v>
      </c>
      <c r="GQQ20" s="61">
        <v>0</v>
      </c>
      <c r="GQR20" s="61">
        <v>120</v>
      </c>
      <c r="GQS20" s="61">
        <v>0</v>
      </c>
      <c r="GQT20" s="61">
        <v>100</v>
      </c>
      <c r="GQU20" s="61">
        <v>100</v>
      </c>
      <c r="GQV20" s="61">
        <v>28</v>
      </c>
      <c r="GQW20" s="61">
        <v>0</v>
      </c>
      <c r="GQX20" s="61">
        <v>100</v>
      </c>
      <c r="GQY20" s="61">
        <v>0</v>
      </c>
      <c r="GQZ20" s="61">
        <v>0</v>
      </c>
      <c r="GRA20" s="61">
        <v>2</v>
      </c>
      <c r="GRB20" s="61">
        <v>100</v>
      </c>
      <c r="GRC20" s="61">
        <v>100</v>
      </c>
      <c r="GRD20" s="61">
        <v>100</v>
      </c>
      <c r="GRE20" s="61">
        <v>0.05</v>
      </c>
      <c r="GRF20" s="61">
        <v>0</v>
      </c>
      <c r="GRG20" s="61">
        <v>0</v>
      </c>
      <c r="GRH20" s="61">
        <v>1</v>
      </c>
      <c r="GRI20" s="61">
        <v>1</v>
      </c>
      <c r="GRJ20" s="61">
        <v>1</v>
      </c>
      <c r="GRK20" s="61">
        <v>1</v>
      </c>
      <c r="GRL20" s="61">
        <v>1</v>
      </c>
      <c r="GRM20" s="61">
        <v>0</v>
      </c>
      <c r="GRN20" s="61">
        <v>0</v>
      </c>
      <c r="GRO20" s="61">
        <v>780</v>
      </c>
      <c r="GRP20" s="61">
        <v>720</v>
      </c>
      <c r="GRQ20" s="61">
        <v>740</v>
      </c>
      <c r="GRR20" s="61">
        <v>0</v>
      </c>
      <c r="GRS20" s="61">
        <v>100</v>
      </c>
      <c r="GRT20" s="61">
        <v>-100</v>
      </c>
      <c r="GRU20" s="61">
        <v>0</v>
      </c>
      <c r="GRV20" s="61">
        <v>1</v>
      </c>
      <c r="GRW20" s="61">
        <v>320</v>
      </c>
      <c r="GRX20" s="61">
        <v>320</v>
      </c>
      <c r="GRY20" s="61">
        <v>100</v>
      </c>
      <c r="GRZ20" s="61">
        <v>205</v>
      </c>
      <c r="GSA20" s="61">
        <v>0</v>
      </c>
      <c r="GSB20" s="61">
        <v>0</v>
      </c>
      <c r="GSC20" s="61">
        <v>1</v>
      </c>
      <c r="GSD20" s="61">
        <v>1</v>
      </c>
      <c r="GSE20" s="61">
        <v>1</v>
      </c>
      <c r="GSF20" s="61">
        <v>1</v>
      </c>
      <c r="GSG20" s="61">
        <v>1</v>
      </c>
      <c r="GSH20" s="61">
        <v>0</v>
      </c>
      <c r="GSI20" s="61">
        <v>0</v>
      </c>
      <c r="GSJ20" s="61">
        <v>400</v>
      </c>
      <c r="GSK20" s="61">
        <v>0</v>
      </c>
      <c r="GSL20" s="61">
        <v>0</v>
      </c>
      <c r="GSM20" s="61">
        <v>0</v>
      </c>
      <c r="GSN20" s="61">
        <v>100</v>
      </c>
      <c r="GSO20" s="61">
        <v>0</v>
      </c>
      <c r="GSP20" s="61">
        <v>1E-3</v>
      </c>
      <c r="GSQ20" s="61">
        <v>0.1</v>
      </c>
      <c r="GSR20" s="61">
        <v>100</v>
      </c>
      <c r="GSS20" s="61">
        <v>100</v>
      </c>
      <c r="GST20" s="61">
        <v>100</v>
      </c>
      <c r="GSU20" s="61">
        <v>70</v>
      </c>
      <c r="GSV20" s="61">
        <v>0</v>
      </c>
      <c r="GSW20" s="61">
        <v>1</v>
      </c>
      <c r="GSX20" s="61">
        <v>6</v>
      </c>
      <c r="GSY20" s="61">
        <v>1</v>
      </c>
      <c r="GSZ20" s="61">
        <v>1</v>
      </c>
      <c r="GTA20" s="61">
        <v>1</v>
      </c>
      <c r="GTB20" s="61">
        <v>1</v>
      </c>
      <c r="GTC20" s="61">
        <v>0</v>
      </c>
      <c r="GTD20" s="61">
        <v>0</v>
      </c>
      <c r="GTE20" s="61">
        <v>80</v>
      </c>
      <c r="GTF20" s="61">
        <v>30</v>
      </c>
      <c r="GTG20" s="61">
        <v>80</v>
      </c>
      <c r="GTH20" s="61">
        <v>0</v>
      </c>
      <c r="GTI20" s="61">
        <v>100</v>
      </c>
      <c r="GTJ20" s="61">
        <v>0</v>
      </c>
      <c r="GTK20" s="61">
        <v>0</v>
      </c>
      <c r="GTL20" s="61">
        <v>0.2</v>
      </c>
      <c r="GTM20" s="61">
        <v>100</v>
      </c>
      <c r="GTN20" s="61">
        <v>100</v>
      </c>
      <c r="GTO20" s="61">
        <v>100</v>
      </c>
      <c r="GTP20" s="61">
        <v>205</v>
      </c>
      <c r="GTQ20" s="61">
        <v>0</v>
      </c>
      <c r="GTR20" s="61">
        <v>1</v>
      </c>
      <c r="GTS20" s="61">
        <v>1</v>
      </c>
      <c r="GTT20" s="61">
        <v>1</v>
      </c>
      <c r="GTU20" s="61">
        <v>1</v>
      </c>
      <c r="GTV20" s="61">
        <v>1</v>
      </c>
      <c r="GTW20" s="61">
        <v>1</v>
      </c>
      <c r="GTX20" s="61">
        <v>0</v>
      </c>
      <c r="GTY20" s="61">
        <v>0</v>
      </c>
      <c r="GTZ20" s="61">
        <v>40</v>
      </c>
      <c r="GUA20" s="61">
        <v>20</v>
      </c>
      <c r="GUB20" s="61">
        <v>28</v>
      </c>
      <c r="GUC20" s="61">
        <v>0</v>
      </c>
      <c r="GUD20" s="61">
        <v>100</v>
      </c>
      <c r="GUE20" s="61">
        <v>0</v>
      </c>
      <c r="GUF20" s="61">
        <v>0</v>
      </c>
      <c r="GUG20" s="61">
        <v>0.2</v>
      </c>
      <c r="GUH20" s="61">
        <v>100</v>
      </c>
      <c r="GUI20" s="61">
        <v>100</v>
      </c>
      <c r="GUJ20" s="61">
        <v>100</v>
      </c>
      <c r="GUK20" s="61">
        <v>205</v>
      </c>
      <c r="GUL20" s="61">
        <v>0</v>
      </c>
      <c r="GUM20" s="61">
        <v>1</v>
      </c>
      <c r="GUN20" s="61">
        <v>1</v>
      </c>
      <c r="GUO20" s="61">
        <v>1</v>
      </c>
      <c r="GUP20" s="61">
        <v>1</v>
      </c>
      <c r="GUQ20" s="61">
        <v>1</v>
      </c>
      <c r="GUR20" s="61">
        <v>1</v>
      </c>
      <c r="GUS20" s="61">
        <v>0</v>
      </c>
      <c r="GUT20" s="61">
        <v>0</v>
      </c>
      <c r="GUU20" s="61">
        <v>40</v>
      </c>
      <c r="GUV20" s="61">
        <v>20</v>
      </c>
      <c r="GUW20" s="61">
        <v>28</v>
      </c>
      <c r="GUX20" s="61">
        <v>0</v>
      </c>
      <c r="GUY20" s="61">
        <v>100</v>
      </c>
      <c r="GUZ20" s="61">
        <v>0</v>
      </c>
      <c r="GVA20" s="61">
        <v>0</v>
      </c>
      <c r="GVB20" s="61">
        <v>0</v>
      </c>
      <c r="GVC20" s="61">
        <v>50</v>
      </c>
      <c r="GVD20" s="61">
        <v>50</v>
      </c>
      <c r="GVE20" s="61">
        <v>100</v>
      </c>
      <c r="GVF20" s="61">
        <v>205</v>
      </c>
      <c r="GVG20" s="61">
        <v>0</v>
      </c>
      <c r="GVH20" s="61">
        <v>1</v>
      </c>
      <c r="GVI20" s="61">
        <v>1</v>
      </c>
      <c r="GVJ20" s="61">
        <v>1</v>
      </c>
      <c r="GVK20" s="61">
        <v>1</v>
      </c>
      <c r="GVL20" s="61">
        <v>1</v>
      </c>
      <c r="GVM20" s="61">
        <v>1</v>
      </c>
      <c r="GVN20" s="61">
        <v>0</v>
      </c>
      <c r="GVO20" s="61">
        <v>0</v>
      </c>
      <c r="GVP20" s="61">
        <v>100</v>
      </c>
      <c r="GVQ20" s="61">
        <v>0</v>
      </c>
      <c r="GVR20" s="61">
        <v>50</v>
      </c>
      <c r="GVS20" s="61">
        <v>0</v>
      </c>
      <c r="GVT20" s="61">
        <v>100</v>
      </c>
      <c r="GVU20" s="61">
        <v>0</v>
      </c>
      <c r="GVV20" s="61">
        <v>0</v>
      </c>
      <c r="GVW20" s="61">
        <v>0.1</v>
      </c>
      <c r="GVX20" s="61">
        <v>100</v>
      </c>
      <c r="GVY20" s="61">
        <v>100</v>
      </c>
      <c r="GVZ20" s="61">
        <v>100</v>
      </c>
      <c r="GWA20" s="61">
        <v>205</v>
      </c>
      <c r="GWB20" s="61">
        <v>0</v>
      </c>
      <c r="GWC20" s="61">
        <v>0</v>
      </c>
      <c r="GWD20" s="61">
        <v>1</v>
      </c>
      <c r="GWE20" s="61">
        <v>1</v>
      </c>
      <c r="GWF20" s="61">
        <v>1</v>
      </c>
      <c r="GWG20" s="61">
        <v>1</v>
      </c>
      <c r="GWH20" s="61">
        <v>1</v>
      </c>
      <c r="GWI20" s="61">
        <v>0</v>
      </c>
      <c r="GWJ20" s="61">
        <v>0</v>
      </c>
      <c r="GWK20" s="61">
        <v>30</v>
      </c>
      <c r="GWL20" s="61">
        <v>15</v>
      </c>
      <c r="GWM20" s="61">
        <v>25</v>
      </c>
      <c r="GWN20" s="61">
        <v>0</v>
      </c>
      <c r="GWO20" s="61">
        <v>100</v>
      </c>
      <c r="GWP20" s="61">
        <v>0</v>
      </c>
      <c r="GWQ20" s="61">
        <v>0</v>
      </c>
      <c r="GWR20" s="61">
        <v>0.1</v>
      </c>
      <c r="GWS20" s="61">
        <v>100</v>
      </c>
      <c r="GWT20" s="61">
        <v>100</v>
      </c>
      <c r="GWU20" s="61">
        <v>100</v>
      </c>
      <c r="GWV20" s="61">
        <v>205</v>
      </c>
      <c r="GWW20" s="61">
        <v>0</v>
      </c>
      <c r="GWX20" s="61">
        <v>1</v>
      </c>
      <c r="GWY20" s="61">
        <v>1</v>
      </c>
      <c r="GWZ20" s="61">
        <v>1</v>
      </c>
      <c r="GXA20" s="61">
        <v>1</v>
      </c>
      <c r="GXB20" s="61">
        <v>1</v>
      </c>
      <c r="GXC20" s="61">
        <v>1</v>
      </c>
      <c r="GXD20" s="61">
        <v>0</v>
      </c>
      <c r="GXE20" s="61">
        <v>0</v>
      </c>
      <c r="GXF20" s="61">
        <v>99</v>
      </c>
      <c r="GXG20" s="61">
        <v>85</v>
      </c>
      <c r="GXH20" s="61">
        <v>90</v>
      </c>
      <c r="GXI20" s="61">
        <v>0</v>
      </c>
      <c r="GXJ20" s="61">
        <v>100</v>
      </c>
      <c r="GXK20" s="61">
        <v>0</v>
      </c>
      <c r="GZB20" s="61">
        <v>0</v>
      </c>
      <c r="GZC20" s="61">
        <v>0.1</v>
      </c>
      <c r="GZD20" s="61">
        <v>100</v>
      </c>
      <c r="GZE20" s="61">
        <v>50</v>
      </c>
      <c r="GZF20" s="61">
        <v>0</v>
      </c>
      <c r="GZG20" s="61">
        <v>1</v>
      </c>
      <c r="GZH20" s="61">
        <v>2.5</v>
      </c>
      <c r="GZI20" s="61">
        <v>20</v>
      </c>
      <c r="GZJ20" s="61">
        <v>0</v>
      </c>
      <c r="GZK20" s="61">
        <v>1</v>
      </c>
      <c r="GZL20" s="61">
        <v>1</v>
      </c>
      <c r="GZM20" s="61">
        <v>1</v>
      </c>
      <c r="GZN20" s="61">
        <v>1</v>
      </c>
      <c r="GZO20" s="61">
        <v>0</v>
      </c>
      <c r="GZP20" s="61">
        <v>0</v>
      </c>
      <c r="GZQ20" s="61">
        <v>70</v>
      </c>
      <c r="GZR20" s="61">
        <v>55</v>
      </c>
      <c r="GZS20" s="61">
        <v>100</v>
      </c>
      <c r="GZT20" s="61">
        <v>0.02</v>
      </c>
      <c r="GZU20" s="61">
        <v>65</v>
      </c>
      <c r="GZV20" s="61">
        <v>0</v>
      </c>
      <c r="GZW20" s="61">
        <v>100</v>
      </c>
      <c r="GZX20" s="61">
        <v>0</v>
      </c>
      <c r="GZY20" s="61">
        <v>0</v>
      </c>
      <c r="GZZ20" s="61">
        <v>0.2</v>
      </c>
      <c r="HAA20" s="61">
        <v>100</v>
      </c>
      <c r="HAB20" s="61">
        <v>100</v>
      </c>
      <c r="HAC20" s="61">
        <v>100</v>
      </c>
      <c r="HAD20" s="61">
        <v>205</v>
      </c>
      <c r="HAE20" s="61">
        <v>0</v>
      </c>
      <c r="HAF20" s="61">
        <v>1</v>
      </c>
      <c r="HAG20" s="61">
        <v>1</v>
      </c>
      <c r="HAH20" s="61">
        <v>1</v>
      </c>
      <c r="HAI20" s="61">
        <v>1</v>
      </c>
      <c r="HAJ20" s="61">
        <v>1</v>
      </c>
      <c r="HAK20" s="61">
        <v>1</v>
      </c>
      <c r="HAL20" s="61">
        <v>0</v>
      </c>
      <c r="HAM20" s="61">
        <v>0</v>
      </c>
      <c r="HAN20" s="61">
        <v>40</v>
      </c>
      <c r="HAO20" s="61">
        <v>20</v>
      </c>
      <c r="HAP20" s="61">
        <v>28</v>
      </c>
      <c r="HAQ20" s="61">
        <v>0</v>
      </c>
      <c r="HAR20" s="61">
        <v>100</v>
      </c>
      <c r="HAS20" s="61">
        <v>0</v>
      </c>
      <c r="HAT20" s="61">
        <v>0</v>
      </c>
      <c r="HAU20" s="61">
        <v>0</v>
      </c>
      <c r="HAV20" s="61">
        <v>50</v>
      </c>
      <c r="HAW20" s="61">
        <v>50</v>
      </c>
      <c r="HAX20" s="61">
        <v>100</v>
      </c>
      <c r="HAY20" s="61">
        <v>205</v>
      </c>
      <c r="HAZ20" s="61">
        <v>0</v>
      </c>
      <c r="HBA20" s="61">
        <v>1</v>
      </c>
      <c r="HBB20" s="61">
        <v>1</v>
      </c>
      <c r="HBC20" s="61">
        <v>1</v>
      </c>
      <c r="HBD20" s="61">
        <v>1</v>
      </c>
      <c r="HBE20" s="61">
        <v>1</v>
      </c>
      <c r="HBF20" s="61">
        <v>1</v>
      </c>
      <c r="HBG20" s="61">
        <v>0</v>
      </c>
      <c r="HBH20" s="61">
        <v>0</v>
      </c>
      <c r="HBI20" s="61">
        <v>100</v>
      </c>
      <c r="HBJ20" s="61">
        <v>0</v>
      </c>
      <c r="HBK20" s="61">
        <v>50</v>
      </c>
      <c r="HBL20" s="61">
        <v>0</v>
      </c>
      <c r="HBM20" s="61">
        <v>100</v>
      </c>
      <c r="HBN20" s="61">
        <v>0</v>
      </c>
      <c r="HBO20" s="61">
        <v>0</v>
      </c>
      <c r="HBP20" s="61">
        <v>1000</v>
      </c>
      <c r="HBQ20" s="61">
        <v>-1000</v>
      </c>
      <c r="HBR20" s="61">
        <v>0</v>
      </c>
      <c r="HBS20" s="61">
        <v>0</v>
      </c>
      <c r="HBT20" s="61">
        <v>10</v>
      </c>
      <c r="HBU20" s="61">
        <v>150</v>
      </c>
      <c r="HBV20" s="61">
        <v>150</v>
      </c>
      <c r="HBW20" s="61">
        <v>100</v>
      </c>
      <c r="HBX20" s="61">
        <v>205</v>
      </c>
      <c r="HBY20" s="61">
        <v>0</v>
      </c>
      <c r="HBZ20" s="61">
        <v>48</v>
      </c>
      <c r="HCA20" s="61">
        <v>50</v>
      </c>
      <c r="HCB20" s="61">
        <v>0</v>
      </c>
      <c r="HCC20" s="61">
        <v>3000</v>
      </c>
      <c r="HCD20" s="61">
        <v>6000</v>
      </c>
      <c r="HCE20" s="61">
        <v>3000</v>
      </c>
      <c r="HCF20" s="61">
        <v>6000</v>
      </c>
      <c r="HCG20" s="61">
        <v>6</v>
      </c>
      <c r="HCH20" s="61">
        <v>6</v>
      </c>
      <c r="HCI20" s="61">
        <v>0</v>
      </c>
      <c r="HCJ20" s="61">
        <v>5000</v>
      </c>
      <c r="HCK20" s="61">
        <v>-5000</v>
      </c>
      <c r="HCL20" s="61">
        <v>0</v>
      </c>
      <c r="HCM20" s="61">
        <v>0</v>
      </c>
      <c r="HCN20" s="61">
        <v>1</v>
      </c>
      <c r="HCO20" s="61">
        <v>1</v>
      </c>
      <c r="HCP20" s="61">
        <v>1</v>
      </c>
      <c r="HCQ20" s="61">
        <v>1</v>
      </c>
      <c r="HCR20" s="61">
        <v>1</v>
      </c>
      <c r="HCS20" s="61">
        <v>0</v>
      </c>
      <c r="HCT20" s="61">
        <v>0</v>
      </c>
      <c r="HCU20" s="61">
        <v>3000</v>
      </c>
      <c r="HCV20" s="61">
        <v>-3000</v>
      </c>
      <c r="HCW20" s="61">
        <v>0</v>
      </c>
      <c r="HCX20" s="61">
        <v>50</v>
      </c>
      <c r="HCY20" s="61">
        <v>100</v>
      </c>
      <c r="HCZ20" s="61">
        <v>50</v>
      </c>
      <c r="HDA20" s="61">
        <v>0</v>
      </c>
      <c r="HDB20" s="61">
        <v>0.1</v>
      </c>
      <c r="HDC20" s="61">
        <v>100</v>
      </c>
      <c r="HDD20" s="61">
        <v>50</v>
      </c>
      <c r="HDE20" s="61">
        <v>0</v>
      </c>
      <c r="HDF20" s="61">
        <v>1</v>
      </c>
      <c r="HDG20" s="61">
        <v>2.5</v>
      </c>
      <c r="HDH20" s="61">
        <v>20</v>
      </c>
      <c r="HDI20" s="61">
        <v>0</v>
      </c>
      <c r="HDJ20" s="61">
        <v>1</v>
      </c>
      <c r="HDK20" s="61">
        <v>1</v>
      </c>
      <c r="HDL20" s="61">
        <v>1</v>
      </c>
      <c r="HDM20" s="61">
        <v>1</v>
      </c>
      <c r="HDN20" s="61">
        <v>0</v>
      </c>
      <c r="HDO20" s="61">
        <v>0</v>
      </c>
      <c r="HDP20" s="61">
        <v>70</v>
      </c>
      <c r="HDQ20" s="61">
        <v>55</v>
      </c>
      <c r="HDR20" s="61">
        <v>100</v>
      </c>
      <c r="HDS20" s="61">
        <v>0.02</v>
      </c>
      <c r="HDT20" s="61">
        <v>65</v>
      </c>
      <c r="HDU20" s="61">
        <v>0</v>
      </c>
      <c r="HDV20" s="61">
        <v>100</v>
      </c>
      <c r="HDW20" s="61">
        <v>0</v>
      </c>
      <c r="HDX20" s="61">
        <v>0</v>
      </c>
      <c r="HDY20" s="61">
        <v>0.1</v>
      </c>
      <c r="HDZ20" s="61">
        <v>100</v>
      </c>
      <c r="HEA20" s="61">
        <v>205</v>
      </c>
      <c r="HEB20" s="61">
        <v>0</v>
      </c>
      <c r="HEC20" s="61">
        <v>0</v>
      </c>
      <c r="HED20" s="61">
        <v>1</v>
      </c>
      <c r="HEE20" s="61">
        <v>20</v>
      </c>
      <c r="HEF20" s="61">
        <v>0</v>
      </c>
      <c r="HEG20" s="61">
        <v>1</v>
      </c>
      <c r="HEH20" s="61">
        <v>1</v>
      </c>
      <c r="HEI20" s="61">
        <v>1</v>
      </c>
      <c r="HEJ20" s="61">
        <v>1</v>
      </c>
      <c r="HEK20" s="61">
        <v>0</v>
      </c>
      <c r="HEL20" s="61">
        <v>0</v>
      </c>
      <c r="HEM20" s="61">
        <v>120</v>
      </c>
      <c r="HEN20" s="61">
        <v>0</v>
      </c>
      <c r="HEO20" s="61">
        <v>100</v>
      </c>
      <c r="HEP20" s="61">
        <v>100</v>
      </c>
      <c r="HEQ20" s="61">
        <v>0</v>
      </c>
      <c r="HER20" s="61">
        <v>0</v>
      </c>
      <c r="HES20" s="61">
        <v>100</v>
      </c>
      <c r="HET20" s="61">
        <v>0</v>
      </c>
      <c r="HEU20" s="61">
        <v>0</v>
      </c>
      <c r="HEV20" s="61">
        <v>0.1</v>
      </c>
      <c r="HEW20" s="61">
        <v>100</v>
      </c>
      <c r="HEX20" s="61">
        <v>205</v>
      </c>
      <c r="HEY20" s="61">
        <v>0</v>
      </c>
      <c r="HEZ20" s="61">
        <v>0</v>
      </c>
      <c r="HFA20" s="61">
        <v>1</v>
      </c>
      <c r="HFB20" s="61">
        <v>20</v>
      </c>
      <c r="HFC20" s="61">
        <v>0</v>
      </c>
      <c r="HFD20" s="61">
        <v>1</v>
      </c>
      <c r="HFE20" s="61">
        <v>1</v>
      </c>
      <c r="HFF20" s="61">
        <v>1</v>
      </c>
      <c r="HFG20" s="61">
        <v>1</v>
      </c>
      <c r="HFH20" s="61">
        <v>0</v>
      </c>
      <c r="HFI20" s="61">
        <v>0</v>
      </c>
      <c r="HFJ20" s="61">
        <v>120</v>
      </c>
      <c r="HFK20" s="61">
        <v>0</v>
      </c>
      <c r="HFL20" s="61">
        <v>100</v>
      </c>
      <c r="HFM20" s="61">
        <v>100</v>
      </c>
      <c r="HFN20" s="61">
        <v>0</v>
      </c>
      <c r="HFO20" s="61">
        <v>0</v>
      </c>
      <c r="HFP20" s="61">
        <v>100</v>
      </c>
      <c r="HFQ20" s="61">
        <v>0</v>
      </c>
      <c r="HFR20" s="61">
        <v>0</v>
      </c>
      <c r="HFS20" s="61">
        <v>0.1</v>
      </c>
      <c r="HFT20" s="61">
        <v>100</v>
      </c>
      <c r="HFU20" s="61">
        <v>205</v>
      </c>
      <c r="HFV20" s="61">
        <v>0</v>
      </c>
      <c r="HFW20" s="61">
        <v>0</v>
      </c>
      <c r="HFX20" s="61">
        <v>1</v>
      </c>
      <c r="HFY20" s="61">
        <v>20</v>
      </c>
      <c r="HFZ20" s="61">
        <v>0</v>
      </c>
      <c r="HGA20" s="61">
        <v>1</v>
      </c>
      <c r="HGB20" s="61">
        <v>1</v>
      </c>
      <c r="HGC20" s="61">
        <v>1</v>
      </c>
      <c r="HGD20" s="61">
        <v>1</v>
      </c>
      <c r="HGE20" s="61">
        <v>0</v>
      </c>
      <c r="HGF20" s="61">
        <v>0</v>
      </c>
      <c r="HGG20" s="61">
        <v>120</v>
      </c>
      <c r="HGH20" s="61">
        <v>0</v>
      </c>
      <c r="HGI20" s="61">
        <v>100</v>
      </c>
      <c r="HGJ20" s="61">
        <v>100</v>
      </c>
      <c r="HGK20" s="61">
        <v>0</v>
      </c>
      <c r="HGL20" s="61">
        <v>0</v>
      </c>
      <c r="HGM20" s="61">
        <v>100</v>
      </c>
      <c r="HGN20" s="61">
        <v>0</v>
      </c>
      <c r="HGO20" s="61">
        <v>0</v>
      </c>
      <c r="HGP20" s="61">
        <v>0.1</v>
      </c>
      <c r="HGQ20" s="61">
        <v>100</v>
      </c>
      <c r="HGR20" s="61">
        <v>205</v>
      </c>
      <c r="HGS20" s="61">
        <v>0</v>
      </c>
      <c r="HGT20" s="61">
        <v>0</v>
      </c>
      <c r="HGU20" s="61">
        <v>1</v>
      </c>
      <c r="HGV20" s="61">
        <v>20</v>
      </c>
      <c r="HGW20" s="61">
        <v>0</v>
      </c>
      <c r="HGX20" s="61">
        <v>1</v>
      </c>
      <c r="HGY20" s="61">
        <v>1</v>
      </c>
      <c r="HGZ20" s="61">
        <v>1</v>
      </c>
      <c r="HHA20" s="61">
        <v>1</v>
      </c>
      <c r="HHB20" s="61">
        <v>0</v>
      </c>
      <c r="HHC20" s="61">
        <v>0</v>
      </c>
      <c r="HHD20" s="61">
        <v>120</v>
      </c>
      <c r="HHE20" s="61">
        <v>0</v>
      </c>
      <c r="HHF20" s="61">
        <v>100</v>
      </c>
      <c r="HHG20" s="61">
        <v>100</v>
      </c>
      <c r="HHH20" s="61">
        <v>0</v>
      </c>
      <c r="HHI20" s="61">
        <v>0</v>
      </c>
      <c r="HHJ20" s="61">
        <v>100</v>
      </c>
      <c r="HHK20" s="61">
        <v>0</v>
      </c>
      <c r="HHL20" s="61">
        <v>0</v>
      </c>
      <c r="HHM20" s="61">
        <v>0.1</v>
      </c>
      <c r="HHN20" s="61">
        <v>100</v>
      </c>
      <c r="HHO20" s="61">
        <v>205</v>
      </c>
      <c r="HHP20" s="61">
        <v>0</v>
      </c>
      <c r="HHQ20" s="61">
        <v>0</v>
      </c>
      <c r="HHR20" s="61">
        <v>1</v>
      </c>
      <c r="HHS20" s="61">
        <v>20</v>
      </c>
      <c r="HHT20" s="61">
        <v>0</v>
      </c>
      <c r="HHU20" s="61">
        <v>1</v>
      </c>
      <c r="HHV20" s="61">
        <v>1</v>
      </c>
      <c r="HHW20" s="61">
        <v>1</v>
      </c>
      <c r="HHX20" s="61">
        <v>1</v>
      </c>
      <c r="HHY20" s="61">
        <v>0</v>
      </c>
      <c r="HHZ20" s="61">
        <v>0</v>
      </c>
      <c r="HIA20" s="61">
        <v>120</v>
      </c>
      <c r="HIB20" s="61">
        <v>0</v>
      </c>
      <c r="HIC20" s="61">
        <v>100</v>
      </c>
      <c r="HID20" s="61">
        <v>100</v>
      </c>
      <c r="HIE20" s="61">
        <v>0</v>
      </c>
      <c r="HIF20" s="61">
        <v>0</v>
      </c>
      <c r="HIG20" s="61">
        <v>100</v>
      </c>
      <c r="HIH20" s="61">
        <v>0</v>
      </c>
      <c r="HII20" s="61">
        <v>0</v>
      </c>
      <c r="HIJ20" s="61">
        <v>0</v>
      </c>
      <c r="HIK20" s="61">
        <v>0</v>
      </c>
      <c r="HIL20" s="61">
        <v>0</v>
      </c>
      <c r="HIM20" s="61">
        <v>0</v>
      </c>
      <c r="HIN20" s="61">
        <v>1</v>
      </c>
      <c r="HIO20" s="61">
        <v>1</v>
      </c>
      <c r="HIP20" s="61">
        <v>0</v>
      </c>
      <c r="HIQ20" s="61">
        <v>0</v>
      </c>
      <c r="HIR20" s="61">
        <v>0</v>
      </c>
      <c r="HIS20" s="61">
        <v>0</v>
      </c>
      <c r="HIT20" s="61">
        <v>0</v>
      </c>
      <c r="HIU20" s="61">
        <v>0</v>
      </c>
      <c r="HIV20" s="61">
        <v>0</v>
      </c>
      <c r="HIW20" s="61">
        <v>0</v>
      </c>
      <c r="HIX20" s="61">
        <v>0</v>
      </c>
      <c r="HIY20" s="61">
        <v>0</v>
      </c>
      <c r="HIZ20" s="61">
        <v>0</v>
      </c>
      <c r="HJA20" s="61">
        <v>0</v>
      </c>
      <c r="HJB20" s="61">
        <v>0</v>
      </c>
      <c r="HJC20" s="61">
        <v>0</v>
      </c>
      <c r="HJD20" s="61">
        <v>0</v>
      </c>
      <c r="HJG20" s="61">
        <v>1</v>
      </c>
      <c r="HJH20" s="61">
        <v>0</v>
      </c>
      <c r="HJM20" s="61">
        <v>12</v>
      </c>
      <c r="HJN20" s="61">
        <v>2</v>
      </c>
      <c r="HJO20" s="61">
        <v>5</v>
      </c>
      <c r="HJY20" s="61">
        <v>235</v>
      </c>
      <c r="HJZ20" s="61">
        <v>235</v>
      </c>
      <c r="HKA20" s="61">
        <v>40</v>
      </c>
      <c r="HKB20" s="61">
        <v>25</v>
      </c>
      <c r="HKC20" s="61">
        <v>232</v>
      </c>
      <c r="HKD20" s="61">
        <v>1</v>
      </c>
      <c r="HKE20" s="61">
        <v>100</v>
      </c>
      <c r="HKG20" s="61">
        <v>70</v>
      </c>
      <c r="HKH20" s="61">
        <v>327</v>
      </c>
      <c r="HKI20" s="61">
        <v>327</v>
      </c>
      <c r="HKJ20" s="61">
        <v>1</v>
      </c>
      <c r="HKK20" s="61">
        <v>10</v>
      </c>
      <c r="HKN20" s="61">
        <v>0</v>
      </c>
      <c r="HKO20" s="61">
        <v>0</v>
      </c>
      <c r="HKP20" s="61">
        <v>0</v>
      </c>
      <c r="HKU20" s="61">
        <v>3</v>
      </c>
      <c r="HKV20" s="61">
        <v>0.1</v>
      </c>
      <c r="HKW20" s="61">
        <v>10</v>
      </c>
      <c r="HKX20" s="61">
        <v>0.5</v>
      </c>
      <c r="HKY20" s="61">
        <v>80</v>
      </c>
      <c r="HKZ20" s="61">
        <v>0</v>
      </c>
      <c r="HLG20" s="61">
        <v>1.421E-2</v>
      </c>
      <c r="HLH20" s="61">
        <v>0.29619000000000001</v>
      </c>
      <c r="HLI20" s="61">
        <v>0.88856999999999997</v>
      </c>
      <c r="HLJ20" s="61">
        <v>100</v>
      </c>
      <c r="HLK20" s="61">
        <v>0</v>
      </c>
      <c r="HLL20" s="61">
        <v>0</v>
      </c>
      <c r="HLM20" s="61">
        <v>0.44428000000000001</v>
      </c>
      <c r="HLN20" s="61">
        <v>0.23694999999999999</v>
      </c>
      <c r="HLO20" s="61">
        <v>100</v>
      </c>
      <c r="HLP20" s="61">
        <v>2</v>
      </c>
      <c r="HLQ20" s="61">
        <v>0</v>
      </c>
      <c r="HLR20" s="61">
        <v>20</v>
      </c>
      <c r="HLS20" s="61">
        <v>5000</v>
      </c>
      <c r="HLT20" s="61">
        <v>5000</v>
      </c>
      <c r="HLU20" s="61">
        <v>60</v>
      </c>
      <c r="HLV20" s="61">
        <v>75</v>
      </c>
      <c r="HLW20" s="61">
        <v>90</v>
      </c>
      <c r="HLX20" s="61">
        <v>100</v>
      </c>
      <c r="HLZ20" s="61">
        <v>4</v>
      </c>
      <c r="HMA20" s="61">
        <v>20</v>
      </c>
      <c r="HMB20" s="61">
        <v>2250</v>
      </c>
      <c r="HMC20" s="61">
        <v>4500</v>
      </c>
      <c r="HMD20" s="61">
        <v>2.5</v>
      </c>
      <c r="HME20" s="61">
        <v>2</v>
      </c>
      <c r="HMF20" s="61">
        <v>35</v>
      </c>
      <c r="HMG20" s="61">
        <v>45</v>
      </c>
      <c r="HMI20" s="61">
        <v>-2</v>
      </c>
      <c r="HMJ20" s="61">
        <v>-2</v>
      </c>
      <c r="HMK20" s="61">
        <v>-2</v>
      </c>
      <c r="HML20" s="61">
        <v>-2</v>
      </c>
      <c r="HMN20" s="61">
        <v>50</v>
      </c>
      <c r="HMO20" s="61">
        <v>0.1</v>
      </c>
      <c r="HMT20" s="61">
        <v>20</v>
      </c>
      <c r="HMU20" s="61">
        <v>300</v>
      </c>
      <c r="HMX20" s="61">
        <v>50</v>
      </c>
      <c r="HMY20" s="61">
        <v>0.3</v>
      </c>
      <c r="HMZ20" s="61">
        <v>-145</v>
      </c>
      <c r="HNA20" s="61">
        <v>10</v>
      </c>
      <c r="HNB20" s="61">
        <v>10</v>
      </c>
      <c r="HNC20" s="61">
        <v>0.5</v>
      </c>
      <c r="HND20" s="61">
        <v>105</v>
      </c>
      <c r="HNE20" s="61">
        <v>0.5</v>
      </c>
      <c r="HNF20" s="61">
        <v>0.5</v>
      </c>
      <c r="HNG20" s="61">
        <v>0</v>
      </c>
      <c r="HNH20" s="61">
        <v>2</v>
      </c>
      <c r="HNI20" s="61">
        <v>4500</v>
      </c>
      <c r="HNJ20" s="61">
        <v>4500</v>
      </c>
      <c r="HNK20" s="61">
        <v>4500</v>
      </c>
      <c r="HNL20" s="61">
        <v>4500</v>
      </c>
      <c r="HNM20" s="61">
        <v>50</v>
      </c>
      <c r="HNN20" s="61">
        <v>0.72</v>
      </c>
      <c r="HNO20" s="61">
        <v>0.72</v>
      </c>
      <c r="HNP20" s="61">
        <v>0.72</v>
      </c>
      <c r="HNQ20" s="61">
        <v>0.72</v>
      </c>
      <c r="HNR20" s="61">
        <v>0.72</v>
      </c>
      <c r="HNS20" s="61">
        <v>0.72</v>
      </c>
      <c r="HNT20" s="61">
        <v>0.72</v>
      </c>
      <c r="HNU20" s="61">
        <v>0.72</v>
      </c>
      <c r="HNW20" s="61">
        <v>10</v>
      </c>
      <c r="HNX20" s="61">
        <v>4</v>
      </c>
      <c r="HNY20" s="61">
        <v>92</v>
      </c>
      <c r="HNZ20" s="61">
        <v>1</v>
      </c>
      <c r="HOA20" s="61">
        <v>1</v>
      </c>
      <c r="HOB20" s="61">
        <v>100.4</v>
      </c>
      <c r="HOC20" s="61">
        <v>103.4</v>
      </c>
      <c r="HOD20" s="61">
        <v>98</v>
      </c>
      <c r="HOE20" s="61">
        <v>91</v>
      </c>
      <c r="HOF20" s="61">
        <v>103.4</v>
      </c>
      <c r="HOG20" s="61">
        <v>40</v>
      </c>
      <c r="HOH20" s="61">
        <v>65</v>
      </c>
      <c r="HOI20" s="61">
        <v>85</v>
      </c>
      <c r="HOJ20" s="61">
        <v>80</v>
      </c>
      <c r="HOL20" s="61">
        <v>110</v>
      </c>
      <c r="HOM20" s="61">
        <v>125</v>
      </c>
      <c r="HON20" s="61">
        <v>90</v>
      </c>
      <c r="HOO20" s="61">
        <v>70</v>
      </c>
      <c r="HOP20" s="61">
        <v>140</v>
      </c>
      <c r="HOQ20" s="61">
        <v>1</v>
      </c>
      <c r="HOR20" s="61">
        <v>80</v>
      </c>
      <c r="HOS20" s="61">
        <v>4</v>
      </c>
      <c r="HOT20" s="61">
        <v>80</v>
      </c>
      <c r="HOU20" s="61">
        <v>1</v>
      </c>
      <c r="HOV20" s="61">
        <v>20</v>
      </c>
      <c r="HOW20" s="61">
        <v>5.55</v>
      </c>
      <c r="HOX20" s="61">
        <v>1</v>
      </c>
      <c r="HOY20" s="61">
        <v>4</v>
      </c>
      <c r="HOZ20" s="61">
        <v>90</v>
      </c>
      <c r="HPC20" s="61">
        <v>10</v>
      </c>
      <c r="HPD20" s="61">
        <v>4</v>
      </c>
      <c r="HPE20" s="61">
        <v>4</v>
      </c>
      <c r="HPF20" s="61">
        <v>4</v>
      </c>
      <c r="HPG20" s="61">
        <v>4</v>
      </c>
      <c r="HPH20" s="61">
        <v>56</v>
      </c>
      <c r="HPI20" s="61">
        <v>56</v>
      </c>
      <c r="HPJ20" s="61">
        <v>56</v>
      </c>
      <c r="HPK20" s="61">
        <v>56</v>
      </c>
      <c r="HPL20" s="61">
        <v>1</v>
      </c>
      <c r="HPM20" s="61">
        <v>0</v>
      </c>
      <c r="HPN20" s="61">
        <v>1</v>
      </c>
      <c r="HPO20" s="61">
        <v>1</v>
      </c>
      <c r="HPP20" s="61">
        <v>1</v>
      </c>
      <c r="HPQ20" s="61">
        <v>1</v>
      </c>
      <c r="HPR20" s="61">
        <v>1</v>
      </c>
      <c r="HPS20" s="61">
        <v>1</v>
      </c>
      <c r="HPT20" s="61">
        <v>1</v>
      </c>
      <c r="HPU20" s="61">
        <v>1</v>
      </c>
      <c r="HPV20" s="61">
        <v>1</v>
      </c>
      <c r="HPW20" s="61">
        <v>1</v>
      </c>
      <c r="HPX20" s="61">
        <v>1</v>
      </c>
      <c r="HPY20" s="61">
        <v>1</v>
      </c>
      <c r="HPZ20" s="61">
        <v>1</v>
      </c>
      <c r="HQA20" s="61">
        <v>1</v>
      </c>
      <c r="HQB20" s="61">
        <v>0</v>
      </c>
      <c r="HQC20" s="61">
        <v>0</v>
      </c>
      <c r="HQD20" s="61">
        <v>0</v>
      </c>
      <c r="HQE20" s="61">
        <v>0</v>
      </c>
      <c r="HQF20" s="61">
        <v>0</v>
      </c>
      <c r="HQG20" s="61">
        <v>0</v>
      </c>
      <c r="HQH20" s="61">
        <v>1</v>
      </c>
      <c r="HQI20" s="61">
        <v>0</v>
      </c>
      <c r="HQJ20" s="61">
        <v>0</v>
      </c>
      <c r="HQK20" s="61">
        <v>0</v>
      </c>
      <c r="HQL20" s="61">
        <v>0</v>
      </c>
      <c r="HQM20" s="61">
        <v>0</v>
      </c>
      <c r="HQN20" s="61">
        <v>0</v>
      </c>
      <c r="HQO20" s="61">
        <v>0</v>
      </c>
      <c r="HQP20" s="61">
        <v>0</v>
      </c>
      <c r="HQQ20" s="61">
        <v>0</v>
      </c>
      <c r="HQR20" s="61">
        <v>0</v>
      </c>
      <c r="HQS20" s="61">
        <v>0</v>
      </c>
      <c r="HQT20" s="61">
        <v>118</v>
      </c>
      <c r="HQU20" s="61">
        <v>0</v>
      </c>
      <c r="HQV20" s="61">
        <v>0</v>
      </c>
      <c r="HQW20" s="61">
        <v>0</v>
      </c>
      <c r="HQX20" s="61">
        <v>0</v>
      </c>
      <c r="HQY20" s="61">
        <v>0</v>
      </c>
      <c r="HQZ20" s="61">
        <v>0</v>
      </c>
      <c r="HRA20" s="61">
        <v>0</v>
      </c>
      <c r="HRB20" s="61">
        <v>0</v>
      </c>
      <c r="HRC20" s="61">
        <v>0</v>
      </c>
      <c r="HRD20" s="61">
        <v>0</v>
      </c>
      <c r="HRE20" s="61">
        <v>0</v>
      </c>
      <c r="HRF20" s="61">
        <v>0</v>
      </c>
      <c r="HRG20" s="61">
        <v>0</v>
      </c>
      <c r="HRH20" s="61">
        <v>200</v>
      </c>
      <c r="HRI20" s="61">
        <v>200</v>
      </c>
      <c r="HRJ20" s="61">
        <v>130</v>
      </c>
      <c r="HRK20" s="61">
        <v>400</v>
      </c>
      <c r="HRL20" s="61">
        <v>400</v>
      </c>
      <c r="HRM20" s="61">
        <v>5000</v>
      </c>
      <c r="HRN20" s="61">
        <v>2500</v>
      </c>
      <c r="HRO20" s="61">
        <v>16</v>
      </c>
      <c r="HRP20" s="61">
        <v>200</v>
      </c>
      <c r="HRQ20" s="61">
        <v>200</v>
      </c>
      <c r="HRR20" s="61">
        <v>200</v>
      </c>
      <c r="HRS20" s="61">
        <v>200</v>
      </c>
      <c r="HRT20" s="61">
        <v>200</v>
      </c>
      <c r="HRU20" s="61">
        <v>200</v>
      </c>
      <c r="HRV20" s="61">
        <v>200</v>
      </c>
      <c r="HRW20" s="61">
        <v>200</v>
      </c>
      <c r="HRX20" s="61">
        <v>0</v>
      </c>
      <c r="HRY20" s="61">
        <v>0</v>
      </c>
      <c r="HRZ20" s="61">
        <v>0</v>
      </c>
      <c r="HSA20" s="61">
        <v>0</v>
      </c>
      <c r="HSB20" s="61">
        <v>0</v>
      </c>
      <c r="HSC20" s="61">
        <v>0</v>
      </c>
      <c r="HSD20" s="61">
        <v>0</v>
      </c>
      <c r="HSE20" s="61">
        <v>0</v>
      </c>
      <c r="HSF20" s="61">
        <v>0</v>
      </c>
      <c r="HSG20" s="61">
        <v>0</v>
      </c>
      <c r="HSH20" s="61">
        <v>0</v>
      </c>
      <c r="HSI20" s="61">
        <v>0</v>
      </c>
      <c r="HSJ20" s="61">
        <v>0</v>
      </c>
      <c r="HSK20" s="61">
        <v>0</v>
      </c>
      <c r="HSL20" s="61">
        <v>0</v>
      </c>
      <c r="HSM20" s="61">
        <v>0</v>
      </c>
      <c r="HSN20" s="61">
        <v>0</v>
      </c>
      <c r="HSO20" s="61">
        <v>0</v>
      </c>
      <c r="HSP20" s="61">
        <v>0</v>
      </c>
      <c r="HSQ20" s="61">
        <v>0</v>
      </c>
      <c r="HSR20" s="61">
        <v>0</v>
      </c>
      <c r="HSS20" s="61">
        <v>0</v>
      </c>
      <c r="HST20" s="61">
        <v>0</v>
      </c>
      <c r="HSU20" s="61">
        <v>0</v>
      </c>
      <c r="HSV20" s="61">
        <v>0</v>
      </c>
      <c r="HSW20" s="61">
        <v>0</v>
      </c>
      <c r="HSX20" s="61">
        <v>0</v>
      </c>
      <c r="HSY20" s="61">
        <v>0</v>
      </c>
      <c r="HSZ20" s="61">
        <v>0</v>
      </c>
      <c r="HTA20" s="61">
        <v>0</v>
      </c>
      <c r="HWN20" s="61">
        <v>0</v>
      </c>
      <c r="HWO20" s="61">
        <v>0</v>
      </c>
      <c r="HWP20" s="61">
        <v>0</v>
      </c>
      <c r="HWQ20" s="61">
        <v>0</v>
      </c>
      <c r="HWR20" s="61">
        <v>0</v>
      </c>
      <c r="HWS20" s="61">
        <v>0</v>
      </c>
      <c r="HWT20" s="61">
        <v>0</v>
      </c>
      <c r="HWU20" s="61">
        <v>0</v>
      </c>
      <c r="HWV20" s="61">
        <v>0</v>
      </c>
      <c r="HWW20" s="61">
        <v>0</v>
      </c>
      <c r="HYB20" s="61">
        <v>1</v>
      </c>
      <c r="HYC20" s="61">
        <v>10</v>
      </c>
      <c r="HYD20" s="61">
        <v>10</v>
      </c>
      <c r="HYE20" s="61">
        <v>33</v>
      </c>
      <c r="HYF20" s="61">
        <v>1</v>
      </c>
      <c r="HYG20" s="61">
        <v>20</v>
      </c>
      <c r="HYH20" s="61">
        <v>20</v>
      </c>
      <c r="HYI20" s="61">
        <v>20</v>
      </c>
      <c r="HYJ20" s="61">
        <v>10</v>
      </c>
      <c r="HYK20" s="61">
        <v>10</v>
      </c>
      <c r="HYL20" s="61">
        <v>0</v>
      </c>
      <c r="HYM20" s="61">
        <v>0</v>
      </c>
      <c r="HYN20" s="61">
        <v>0</v>
      </c>
      <c r="HYO20" s="61">
        <v>0</v>
      </c>
      <c r="HYP20" s="61">
        <v>100</v>
      </c>
      <c r="HYQ20" s="61">
        <v>200</v>
      </c>
      <c r="HYR20" s="61">
        <v>50</v>
      </c>
      <c r="HYS20" s="61">
        <v>100</v>
      </c>
      <c r="HYT20" s="61">
        <v>90</v>
      </c>
      <c r="HYU20" s="61">
        <v>1</v>
      </c>
      <c r="HYV20" s="61">
        <v>82</v>
      </c>
      <c r="HYW20" s="61">
        <v>85</v>
      </c>
      <c r="HYX20" s="61">
        <v>87</v>
      </c>
      <c r="HYY20" s="61">
        <v>2</v>
      </c>
      <c r="HYZ20" s="61">
        <v>0</v>
      </c>
      <c r="HZA20" s="61">
        <v>0</v>
      </c>
      <c r="HZB20" s="61">
        <v>0</v>
      </c>
      <c r="HZC20" s="61">
        <v>0</v>
      </c>
      <c r="HZD20" s="61">
        <v>0</v>
      </c>
      <c r="HZE20" s="61">
        <v>0</v>
      </c>
      <c r="ICR20" s="61">
        <v>1</v>
      </c>
      <c r="ICS20" s="61">
        <v>1</v>
      </c>
      <c r="ICV20" s="61">
        <v>1</v>
      </c>
      <c r="ICX20" s="61">
        <v>0</v>
      </c>
      <c r="ICY20" s="61">
        <v>0</v>
      </c>
      <c r="IDA20" s="61">
        <v>48.2</v>
      </c>
      <c r="IDC20" s="61">
        <v>0</v>
      </c>
      <c r="IDE20" s="61">
        <v>0</v>
      </c>
      <c r="IDF20" s="61">
        <v>0</v>
      </c>
      <c r="IDG20" s="61">
        <v>0</v>
      </c>
      <c r="IDH20" s="61">
        <v>0</v>
      </c>
      <c r="IDI20" s="61">
        <v>0</v>
      </c>
      <c r="IDJ20" s="61">
        <v>0.3</v>
      </c>
      <c r="IDK20" s="61">
        <v>0.8</v>
      </c>
      <c r="IDL20" s="61">
        <v>50</v>
      </c>
      <c r="IDM20" s="61">
        <v>10</v>
      </c>
      <c r="IDN20" s="61">
        <v>1</v>
      </c>
      <c r="IDO20" s="61">
        <v>1</v>
      </c>
      <c r="IDP20" s="61">
        <v>9.5</v>
      </c>
      <c r="IDQ20" s="61">
        <v>10</v>
      </c>
      <c r="IDR20" s="61">
        <v>1</v>
      </c>
      <c r="IDS20" s="61">
        <v>10</v>
      </c>
      <c r="IDT20" s="61">
        <v>9</v>
      </c>
      <c r="IDU20" s="61">
        <v>0</v>
      </c>
      <c r="IDV20" s="61">
        <v>0</v>
      </c>
      <c r="IDW20" s="61">
        <v>0</v>
      </c>
      <c r="IDX20" s="61">
        <v>0</v>
      </c>
      <c r="IDY20" s="61">
        <v>0</v>
      </c>
      <c r="IDZ20" s="61">
        <v>30</v>
      </c>
      <c r="IEA20" s="61">
        <v>80</v>
      </c>
      <c r="IEB20" s="61">
        <v>50</v>
      </c>
      <c r="IEC20" s="61">
        <v>27</v>
      </c>
      <c r="IED20" s="61">
        <v>0.5</v>
      </c>
      <c r="IEE20" s="61">
        <v>0.5</v>
      </c>
      <c r="IEF20" s="61">
        <v>27</v>
      </c>
      <c r="IEG20" s="61">
        <v>100</v>
      </c>
      <c r="IEH20" s="61">
        <v>0</v>
      </c>
      <c r="IEI20" s="61">
        <v>30</v>
      </c>
      <c r="IEJ20" s="61">
        <v>27</v>
      </c>
      <c r="IEK20" s="61">
        <v>0</v>
      </c>
      <c r="IEL20" s="61">
        <v>0</v>
      </c>
      <c r="IEM20" s="61">
        <v>0</v>
      </c>
      <c r="IEN20" s="61">
        <v>0</v>
      </c>
      <c r="IEO20" s="61">
        <v>1650</v>
      </c>
      <c r="IEP20" s="61">
        <v>10</v>
      </c>
      <c r="IEQ20" s="61">
        <v>200</v>
      </c>
      <c r="IER20" s="61">
        <v>400</v>
      </c>
      <c r="IES20" s="61">
        <v>2800</v>
      </c>
      <c r="IET20" s="61">
        <v>5</v>
      </c>
      <c r="IEU20" s="61">
        <v>10000</v>
      </c>
      <c r="IEV20" s="61">
        <v>0</v>
      </c>
      <c r="IEW20" s="61">
        <v>3850</v>
      </c>
      <c r="IEX20" s="61">
        <v>0</v>
      </c>
      <c r="IEY20" s="61">
        <v>5</v>
      </c>
      <c r="IEZ20" s="61">
        <v>5</v>
      </c>
      <c r="IFA20" s="61">
        <v>50</v>
      </c>
      <c r="IFB20" s="61">
        <v>10</v>
      </c>
      <c r="IFC20" s="61">
        <v>100</v>
      </c>
      <c r="IFD20" s="61">
        <v>0</v>
      </c>
      <c r="IFE20" s="61">
        <v>1</v>
      </c>
      <c r="IFF20" s="61">
        <v>1200</v>
      </c>
      <c r="IFG20" s="61">
        <v>0</v>
      </c>
      <c r="IFJ20" s="61">
        <v>0</v>
      </c>
      <c r="IFL20" s="61">
        <v>1</v>
      </c>
      <c r="IFM20" s="61">
        <v>90</v>
      </c>
      <c r="IFN20" s="61">
        <v>3</v>
      </c>
      <c r="IFO20" s="61">
        <v>35</v>
      </c>
      <c r="IFR20" s="61">
        <v>200</v>
      </c>
      <c r="IFS20" s="61">
        <v>0</v>
      </c>
      <c r="IFX20" s="61">
        <v>0</v>
      </c>
      <c r="IFY20" s="61">
        <v>0</v>
      </c>
      <c r="IFZ20" s="61">
        <v>100</v>
      </c>
      <c r="IGA20" s="61">
        <v>3</v>
      </c>
      <c r="IGB20" s="61">
        <v>500</v>
      </c>
      <c r="IGC20" s="61">
        <v>15</v>
      </c>
      <c r="IGD20" s="61">
        <v>60</v>
      </c>
      <c r="IGE20" s="61">
        <v>60</v>
      </c>
      <c r="IGF20" s="61">
        <v>3</v>
      </c>
      <c r="IGG20" s="61">
        <v>30</v>
      </c>
      <c r="IGJ20" s="61">
        <v>0</v>
      </c>
      <c r="IGL20" s="61">
        <v>0</v>
      </c>
      <c r="IGM20" s="61">
        <v>0</v>
      </c>
      <c r="IGN20" s="61">
        <v>0.5</v>
      </c>
      <c r="IGO20" s="61">
        <v>6</v>
      </c>
      <c r="IGP20" s="61">
        <v>25</v>
      </c>
      <c r="IGQ20" s="61">
        <v>0</v>
      </c>
      <c r="IGR20" s="61">
        <v>0</v>
      </c>
      <c r="IGS20" s="61">
        <v>0</v>
      </c>
      <c r="IGT20" s="61">
        <v>-150</v>
      </c>
      <c r="IGU20" s="61">
        <v>5</v>
      </c>
      <c r="IGV20" s="61">
        <v>5</v>
      </c>
      <c r="IGW20" s="61">
        <v>-150</v>
      </c>
      <c r="IGX20" s="61">
        <v>-10</v>
      </c>
      <c r="IGY20" s="61">
        <v>-150</v>
      </c>
      <c r="IGZ20" s="61">
        <v>0</v>
      </c>
      <c r="IHA20" s="61">
        <v>-100</v>
      </c>
      <c r="IHB20" s="61">
        <v>0</v>
      </c>
      <c r="IHC20" s="61">
        <v>0</v>
      </c>
      <c r="IHD20" s="61">
        <v>800</v>
      </c>
      <c r="IHF20" s="61">
        <v>0.16406000000000001</v>
      </c>
      <c r="IHG20" s="61">
        <v>2.19726</v>
      </c>
      <c r="IHH20" s="61">
        <v>4.3945299999999996</v>
      </c>
      <c r="IHI20" s="61">
        <v>95</v>
      </c>
      <c r="IHJ20" s="61">
        <v>2</v>
      </c>
      <c r="IHK20" s="61">
        <v>0</v>
      </c>
      <c r="IHL20" s="61">
        <v>20</v>
      </c>
      <c r="IHM20" s="61">
        <v>0</v>
      </c>
      <c r="IHN20" s="61">
        <v>1500</v>
      </c>
      <c r="IHQ20" s="61">
        <v>0</v>
      </c>
      <c r="IHR20" s="61">
        <v>0</v>
      </c>
      <c r="IHS20" s="61">
        <v>1740</v>
      </c>
      <c r="IHT20" s="61">
        <v>10</v>
      </c>
      <c r="IHU20" s="61">
        <v>800</v>
      </c>
      <c r="IHV20" s="61">
        <v>10</v>
      </c>
      <c r="IIA20" s="61">
        <v>100</v>
      </c>
      <c r="IIB20" s="61">
        <v>2</v>
      </c>
      <c r="IIC20" s="61">
        <v>1500</v>
      </c>
      <c r="IID20" s="61">
        <v>6.7</v>
      </c>
      <c r="IIE20" s="61">
        <v>0</v>
      </c>
      <c r="IIF20" s="61">
        <v>95</v>
      </c>
      <c r="IIG20" s="61">
        <v>85</v>
      </c>
      <c r="IIH20" s="61">
        <v>85</v>
      </c>
      <c r="III20" s="61">
        <v>95</v>
      </c>
      <c r="IIJ20" s="61">
        <v>95</v>
      </c>
      <c r="IIK20" s="61">
        <v>9.5399999999999991</v>
      </c>
      <c r="IIL20" s="61">
        <v>9.9710000000000001</v>
      </c>
      <c r="IIM20" s="61">
        <v>720</v>
      </c>
      <c r="IIP20" s="61">
        <v>1.3</v>
      </c>
      <c r="IIQ20" s="61">
        <v>1.35</v>
      </c>
      <c r="IIR20" s="61">
        <v>30</v>
      </c>
      <c r="IIS20" s="61">
        <v>75</v>
      </c>
      <c r="IIT20" s="61">
        <v>9.5399999999999991</v>
      </c>
      <c r="IIU20" s="61">
        <v>9.9710000000000001</v>
      </c>
      <c r="IIV20" s="61">
        <v>720</v>
      </c>
      <c r="IIY20" s="61">
        <v>1.55</v>
      </c>
      <c r="IIZ20" s="61">
        <v>1.75</v>
      </c>
      <c r="IJA20" s="61">
        <v>30</v>
      </c>
      <c r="IJB20" s="61">
        <v>75</v>
      </c>
      <c r="IJC20" s="61">
        <v>9.5399999999999991</v>
      </c>
      <c r="IJD20" s="61">
        <v>9.9710000000000001</v>
      </c>
      <c r="IJE20" s="61">
        <v>720</v>
      </c>
      <c r="IJH20" s="61">
        <v>1.55</v>
      </c>
      <c r="IJI20" s="61">
        <v>1.75</v>
      </c>
      <c r="IJJ20" s="61">
        <v>30</v>
      </c>
      <c r="IJK20" s="61">
        <v>75</v>
      </c>
      <c r="IJL20" s="61">
        <v>9.5399999999999991</v>
      </c>
      <c r="IJM20" s="61">
        <v>9.9710000000000001</v>
      </c>
      <c r="IJN20" s="61">
        <v>720</v>
      </c>
      <c r="IJQ20" s="61">
        <v>1.55</v>
      </c>
      <c r="IJR20" s="61">
        <v>1.75</v>
      </c>
      <c r="IJS20" s="61">
        <v>30</v>
      </c>
      <c r="IJT20" s="61">
        <v>75</v>
      </c>
      <c r="IKK20" s="61">
        <v>1.2</v>
      </c>
      <c r="IKN20" s="192">
        <v>0.59</v>
      </c>
      <c r="ILB20" s="61">
        <v>1</v>
      </c>
      <c r="ILC20" s="61">
        <v>1</v>
      </c>
      <c r="ILD20" s="61">
        <v>0</v>
      </c>
      <c r="ILE20" s="61">
        <v>0</v>
      </c>
      <c r="ILF20" s="61">
        <v>1</v>
      </c>
      <c r="ILG20" s="61">
        <v>1</v>
      </c>
      <c r="ILH20" s="61">
        <v>0</v>
      </c>
      <c r="ILI20" s="61">
        <v>0</v>
      </c>
      <c r="ILJ20" s="61">
        <v>1</v>
      </c>
      <c r="ILK20" s="61">
        <v>0</v>
      </c>
      <c r="ILL20" s="61">
        <v>0</v>
      </c>
      <c r="ILM20" s="61">
        <v>1</v>
      </c>
      <c r="ILN20" s="61">
        <v>1</v>
      </c>
      <c r="ILO20" s="61">
        <v>1</v>
      </c>
      <c r="IMR20" s="61">
        <v>1</v>
      </c>
      <c r="IMS20" s="61">
        <v>1</v>
      </c>
      <c r="IMT20" s="61">
        <v>0</v>
      </c>
      <c r="IMU20" s="61">
        <v>2</v>
      </c>
      <c r="IMV20" s="61">
        <v>0</v>
      </c>
      <c r="IMW20" s="61">
        <v>2</v>
      </c>
      <c r="IMX20" s="61">
        <v>1</v>
      </c>
      <c r="IMY20" s="61">
        <v>0</v>
      </c>
      <c r="IMZ20" s="61">
        <v>0</v>
      </c>
      <c r="INA20" s="61">
        <v>2</v>
      </c>
      <c r="INB20" s="61">
        <v>0</v>
      </c>
      <c r="INC20" s="61">
        <v>1</v>
      </c>
      <c r="IND20" s="61">
        <v>1</v>
      </c>
      <c r="INE20" s="61">
        <v>0</v>
      </c>
      <c r="IPC20" s="61">
        <v>0</v>
      </c>
      <c r="IPD20" s="61">
        <v>0</v>
      </c>
      <c r="IPE20" s="61">
        <v>0</v>
      </c>
      <c r="IPF20" s="61">
        <v>0</v>
      </c>
      <c r="IPG20" s="61">
        <v>0</v>
      </c>
      <c r="IPH20" s="61">
        <v>0</v>
      </c>
      <c r="IPI20" s="61">
        <v>0</v>
      </c>
      <c r="IPJ20" s="61">
        <v>0</v>
      </c>
      <c r="IPK20" s="61">
        <v>0</v>
      </c>
      <c r="IPL20" s="61">
        <v>0</v>
      </c>
      <c r="IPM20" s="61">
        <v>0</v>
      </c>
      <c r="IPN20" s="61">
        <v>0</v>
      </c>
      <c r="IPO20" s="61">
        <v>0</v>
      </c>
      <c r="IPP20" s="61">
        <v>0</v>
      </c>
      <c r="IPQ20" s="61">
        <v>0</v>
      </c>
      <c r="IPR20" s="61">
        <v>0</v>
      </c>
      <c r="IPS20" s="61">
        <v>0</v>
      </c>
      <c r="IPT20" s="61">
        <v>0</v>
      </c>
      <c r="IPU20" s="61">
        <v>0</v>
      </c>
      <c r="IPV20" s="61">
        <v>0</v>
      </c>
      <c r="IPW20" s="61">
        <v>0</v>
      </c>
      <c r="IPX20" s="61">
        <v>0</v>
      </c>
      <c r="IPY20" s="61">
        <v>0</v>
      </c>
      <c r="IPZ20" s="61">
        <v>0</v>
      </c>
      <c r="IQA20" s="61">
        <v>0</v>
      </c>
      <c r="IQB20" s="61">
        <v>0</v>
      </c>
      <c r="IQC20" s="61">
        <v>0</v>
      </c>
      <c r="IQD20" s="61">
        <v>0</v>
      </c>
      <c r="IQE20" s="61">
        <v>0</v>
      </c>
      <c r="IQF20" s="61">
        <v>0</v>
      </c>
      <c r="IQG20" s="61">
        <v>0</v>
      </c>
      <c r="IQH20" s="61">
        <v>0</v>
      </c>
      <c r="IQI20" s="61">
        <v>0</v>
      </c>
      <c r="IQJ20" s="61">
        <v>0</v>
      </c>
      <c r="IQK20" s="61">
        <v>0</v>
      </c>
      <c r="IQL20" s="61">
        <v>0</v>
      </c>
      <c r="IQM20" s="61">
        <v>0</v>
      </c>
      <c r="IQN20" s="61">
        <v>0</v>
      </c>
      <c r="IQO20" s="61">
        <v>0</v>
      </c>
      <c r="IQP20" s="61">
        <v>0</v>
      </c>
      <c r="IQQ20" s="61">
        <v>0</v>
      </c>
      <c r="IQR20" s="61">
        <v>0</v>
      </c>
      <c r="IQS20" s="61">
        <v>0</v>
      </c>
      <c r="IQT20" s="61">
        <v>0</v>
      </c>
      <c r="IQU20" s="61">
        <v>0</v>
      </c>
      <c r="IQV20" s="61">
        <v>0</v>
      </c>
      <c r="IQW20" s="61">
        <v>0</v>
      </c>
      <c r="IQX20" s="61">
        <v>0</v>
      </c>
      <c r="IQY20" s="61">
        <v>0</v>
      </c>
      <c r="IQZ20" s="61">
        <v>0</v>
      </c>
      <c r="IRA20" s="61">
        <v>0</v>
      </c>
      <c r="IRB20" s="61">
        <v>0</v>
      </c>
      <c r="IRC20" s="61">
        <v>0</v>
      </c>
      <c r="IRD20" s="61">
        <v>0</v>
      </c>
      <c r="IRE20" s="61">
        <v>0</v>
      </c>
      <c r="IRF20" s="61">
        <v>0</v>
      </c>
      <c r="IRG20" s="61">
        <v>0</v>
      </c>
      <c r="IRH20" s="61">
        <v>0</v>
      </c>
      <c r="IRI20" s="61">
        <v>0</v>
      </c>
      <c r="IRJ20" s="61">
        <v>0</v>
      </c>
      <c r="IRK20" s="61">
        <v>0</v>
      </c>
      <c r="IRL20" s="61">
        <v>0</v>
      </c>
      <c r="IRM20" s="61">
        <v>0</v>
      </c>
      <c r="IRN20" s="61">
        <v>0</v>
      </c>
      <c r="IRO20" s="61">
        <v>0</v>
      </c>
      <c r="IRP20" s="61">
        <v>0</v>
      </c>
      <c r="IRQ20" s="61">
        <v>0</v>
      </c>
      <c r="IRR20" s="61">
        <v>0</v>
      </c>
      <c r="IRS20" s="61">
        <v>0</v>
      </c>
      <c r="IRT20" s="61">
        <v>0</v>
      </c>
      <c r="IRU20" s="61">
        <v>0</v>
      </c>
      <c r="IRV20" s="61">
        <v>0</v>
      </c>
      <c r="IRW20" s="61">
        <v>0</v>
      </c>
      <c r="IRX20" s="61">
        <v>0</v>
      </c>
      <c r="IRY20" s="61">
        <v>0</v>
      </c>
      <c r="IRZ20" s="61">
        <v>0</v>
      </c>
      <c r="ISA20" s="61">
        <v>0</v>
      </c>
      <c r="ISB20" s="61">
        <v>0</v>
      </c>
      <c r="ISC20" s="61">
        <v>0</v>
      </c>
      <c r="ISD20" s="61">
        <v>0</v>
      </c>
      <c r="ISE20" s="61">
        <v>0</v>
      </c>
      <c r="ISF20" s="61">
        <v>0</v>
      </c>
      <c r="ISG20" s="61">
        <v>0</v>
      </c>
      <c r="ISH20" s="61">
        <v>0</v>
      </c>
      <c r="ISI20" s="61">
        <v>0</v>
      </c>
      <c r="ISJ20" s="61">
        <v>0</v>
      </c>
      <c r="ISK20" s="61">
        <v>0</v>
      </c>
      <c r="ISL20" s="61">
        <v>0</v>
      </c>
      <c r="ISM20" s="61">
        <v>0</v>
      </c>
      <c r="ISN20" s="61">
        <v>0</v>
      </c>
      <c r="ISO20" s="61">
        <v>0</v>
      </c>
      <c r="ISP20" s="61">
        <v>0</v>
      </c>
      <c r="ISQ20" s="61">
        <v>0</v>
      </c>
      <c r="ISR20" s="61">
        <v>0</v>
      </c>
      <c r="ISS20" s="61">
        <v>0</v>
      </c>
      <c r="IST20" s="61">
        <v>0</v>
      </c>
      <c r="ISU20" s="61">
        <v>0</v>
      </c>
      <c r="ISV20" s="61">
        <v>0</v>
      </c>
      <c r="ISW20" s="61">
        <v>0</v>
      </c>
      <c r="ISX20" s="61">
        <v>0</v>
      </c>
      <c r="ISY20" s="61">
        <v>0</v>
      </c>
      <c r="ISZ20" s="61">
        <v>0</v>
      </c>
      <c r="ITA20" s="61">
        <v>0</v>
      </c>
      <c r="ITB20" s="61">
        <v>0</v>
      </c>
      <c r="ITC20" s="61">
        <v>0</v>
      </c>
      <c r="ITD20" s="61">
        <v>0</v>
      </c>
      <c r="ITE20" s="61">
        <v>0</v>
      </c>
      <c r="ITF20" s="61">
        <v>0</v>
      </c>
      <c r="ITG20" s="61">
        <v>0</v>
      </c>
      <c r="ITH20" s="61">
        <v>0</v>
      </c>
      <c r="ITI20" s="61">
        <v>0</v>
      </c>
      <c r="ITJ20" s="61">
        <v>0</v>
      </c>
      <c r="ITK20" s="61">
        <v>0</v>
      </c>
      <c r="ITL20" s="61">
        <v>0</v>
      </c>
      <c r="ITM20" s="61">
        <v>0</v>
      </c>
      <c r="ITN20" s="61">
        <v>4505</v>
      </c>
      <c r="ITQ20" s="61">
        <v>4500</v>
      </c>
      <c r="ITR20" s="61">
        <v>0</v>
      </c>
      <c r="ITS20" s="61">
        <v>0</v>
      </c>
      <c r="ITT20" s="61">
        <v>0</v>
      </c>
      <c r="ITU20" s="61">
        <v>0</v>
      </c>
      <c r="ITV20" s="61">
        <v>0</v>
      </c>
      <c r="ITW20" s="61">
        <v>4500</v>
      </c>
      <c r="ITX20" s="61">
        <v>4495</v>
      </c>
      <c r="IUA20" s="61">
        <v>2.98</v>
      </c>
      <c r="IUB20" s="61">
        <v>2.99</v>
      </c>
      <c r="IUC20" s="61">
        <v>0</v>
      </c>
      <c r="IUD20" s="61">
        <v>0</v>
      </c>
      <c r="IUE20" s="61">
        <v>0</v>
      </c>
      <c r="IUF20" s="61">
        <v>0</v>
      </c>
      <c r="IUG20" s="61">
        <v>0</v>
      </c>
      <c r="IUH20" s="61">
        <v>0</v>
      </c>
      <c r="IUI20" s="61">
        <v>3.3</v>
      </c>
      <c r="IUJ20" s="61">
        <v>0.8</v>
      </c>
      <c r="IUK20" s="61">
        <v>-29.479999999999997</v>
      </c>
      <c r="IUL20" s="61">
        <v>4.0239999999999991</v>
      </c>
      <c r="IUM20" s="61">
        <v>7.0500000000000007E-2</v>
      </c>
      <c r="IUN20" s="61">
        <v>0.80118181818181822</v>
      </c>
      <c r="IUO20" s="61">
        <v>0</v>
      </c>
      <c r="IUP20" s="61">
        <v>0.72</v>
      </c>
      <c r="IUQ20" s="61">
        <v>4495</v>
      </c>
      <c r="IUR20" s="61">
        <v>0</v>
      </c>
      <c r="IUS20" s="61">
        <v>0</v>
      </c>
      <c r="IUT20" s="61">
        <v>2.19</v>
      </c>
      <c r="IUU20" s="61">
        <v>1</v>
      </c>
      <c r="IUV20" s="61">
        <v>0</v>
      </c>
      <c r="IUW20" s="61">
        <v>1</v>
      </c>
      <c r="IUX20" s="61">
        <v>0</v>
      </c>
      <c r="IUY20" s="61">
        <v>0</v>
      </c>
      <c r="IUZ20" s="61">
        <v>0</v>
      </c>
      <c r="IVA20" s="61">
        <v>0</v>
      </c>
      <c r="IVB20" s="61">
        <v>0</v>
      </c>
      <c r="IVC20" s="61">
        <v>0</v>
      </c>
      <c r="IVD20" s="61">
        <v>0</v>
      </c>
      <c r="IVE20" s="61">
        <v>0</v>
      </c>
      <c r="IVF20" s="61">
        <v>0</v>
      </c>
      <c r="IVG20" s="61">
        <v>0</v>
      </c>
      <c r="IVH20" s="61">
        <v>0</v>
      </c>
      <c r="IVI20" s="61">
        <v>0</v>
      </c>
      <c r="IVJ20" s="61">
        <v>0</v>
      </c>
      <c r="IVK20" s="61">
        <v>356</v>
      </c>
      <c r="IVL20" s="61">
        <v>0</v>
      </c>
      <c r="IVM20" s="61">
        <v>0</v>
      </c>
      <c r="IVN20" s="61">
        <v>0</v>
      </c>
      <c r="IVO20" s="61">
        <v>0</v>
      </c>
      <c r="IVP20" s="61">
        <v>71.66</v>
      </c>
      <c r="IVQ20" s="61">
        <v>0</v>
      </c>
      <c r="IVR20" s="61">
        <v>0</v>
      </c>
      <c r="IVS20" s="61">
        <v>0</v>
      </c>
      <c r="IVT20" s="61">
        <v>0</v>
      </c>
      <c r="IVU20" s="61">
        <v>0</v>
      </c>
      <c r="IVV20" s="61">
        <v>0</v>
      </c>
      <c r="IVW20" s="61">
        <v>0</v>
      </c>
      <c r="IVX20" s="61">
        <v>0</v>
      </c>
      <c r="IVY20" s="61">
        <v>0</v>
      </c>
      <c r="IVZ20" s="61">
        <v>0</v>
      </c>
      <c r="IWA20" s="61">
        <v>0</v>
      </c>
      <c r="IWB20" s="61">
        <v>0</v>
      </c>
      <c r="IWC20" s="61">
        <v>0</v>
      </c>
      <c r="IWD20" s="61">
        <v>0</v>
      </c>
      <c r="IWE20" s="61">
        <v>0</v>
      </c>
      <c r="IWF20" s="61">
        <v>0</v>
      </c>
      <c r="IWG20" s="61">
        <v>0</v>
      </c>
      <c r="IWH20" s="61">
        <v>0</v>
      </c>
      <c r="IWI20" s="61">
        <v>0</v>
      </c>
      <c r="IWJ20" s="61">
        <v>0</v>
      </c>
      <c r="IWK20" s="61">
        <v>0</v>
      </c>
      <c r="IWL20" s="61">
        <v>0</v>
      </c>
      <c r="IWM20" s="61">
        <v>0</v>
      </c>
      <c r="IWN20" s="61">
        <v>0</v>
      </c>
      <c r="IWO20" s="61">
        <v>365</v>
      </c>
      <c r="IWP20" s="61">
        <v>363</v>
      </c>
      <c r="IWQ20" s="61">
        <v>366</v>
      </c>
      <c r="IWR20" s="61">
        <v>375</v>
      </c>
      <c r="IWS20" s="61">
        <v>369</v>
      </c>
      <c r="IWT20" s="61">
        <v>369</v>
      </c>
      <c r="IWU20" s="61">
        <v>367</v>
      </c>
      <c r="IWV20" s="61">
        <v>366</v>
      </c>
      <c r="IWW20" s="61">
        <v>365</v>
      </c>
      <c r="IWX20" s="61">
        <v>365</v>
      </c>
      <c r="IWY20" s="61">
        <v>369</v>
      </c>
      <c r="IWZ20" s="61">
        <v>366</v>
      </c>
      <c r="IXA20" s="61">
        <v>363</v>
      </c>
      <c r="IXB20" s="61">
        <v>365</v>
      </c>
      <c r="IXC20" s="61">
        <v>369</v>
      </c>
      <c r="IXD20" s="61">
        <v>365</v>
      </c>
      <c r="IXE20" s="61">
        <v>365</v>
      </c>
      <c r="IXF20" s="61">
        <v>366</v>
      </c>
      <c r="IXG20" s="61">
        <v>366</v>
      </c>
      <c r="IXH20" s="61">
        <v>366</v>
      </c>
      <c r="IXI20" s="61">
        <v>369</v>
      </c>
      <c r="IXJ20" s="61">
        <v>367</v>
      </c>
      <c r="IXK20" s="61">
        <v>366</v>
      </c>
      <c r="IXL20" s="61">
        <v>366</v>
      </c>
      <c r="IXM20" s="61">
        <v>493</v>
      </c>
      <c r="IXN20" s="61">
        <v>496</v>
      </c>
      <c r="IXO20" s="61">
        <v>495</v>
      </c>
      <c r="IXP20" s="61">
        <v>496</v>
      </c>
      <c r="IXQ20" s="61">
        <v>494</v>
      </c>
      <c r="IXR20" s="61">
        <v>496</v>
      </c>
      <c r="IXS20" s="61">
        <v>496</v>
      </c>
      <c r="IXT20" s="61">
        <v>496</v>
      </c>
      <c r="IXU20" s="61">
        <v>496</v>
      </c>
      <c r="IXV20" s="61">
        <v>496</v>
      </c>
      <c r="IXW20" s="61">
        <v>496</v>
      </c>
      <c r="IXX20" s="61">
        <v>495</v>
      </c>
      <c r="IXY20" s="61">
        <v>496</v>
      </c>
      <c r="IXZ20" s="61">
        <v>496</v>
      </c>
      <c r="IYA20" s="61">
        <v>496</v>
      </c>
      <c r="IYB20" s="61">
        <v>495</v>
      </c>
      <c r="IYC20" s="61">
        <v>496</v>
      </c>
      <c r="IYD20" s="61">
        <v>495</v>
      </c>
      <c r="IYE20" s="61">
        <v>495</v>
      </c>
      <c r="IYF20" s="61">
        <v>494</v>
      </c>
      <c r="IYG20" s="61">
        <v>495</v>
      </c>
      <c r="IYH20" s="61">
        <v>497</v>
      </c>
      <c r="IYI20" s="61">
        <v>495</v>
      </c>
      <c r="IYJ20" s="61">
        <v>495</v>
      </c>
      <c r="IYK20" s="61">
        <v>3363</v>
      </c>
      <c r="IYL20" s="61" t="s">
        <v>7684</v>
      </c>
      <c r="IYM20" s="61">
        <v>30</v>
      </c>
      <c r="IYN20" s="61">
        <v>46</v>
      </c>
      <c r="IYO20" s="61">
        <v>46</v>
      </c>
      <c r="IYP20" s="61">
        <v>46</v>
      </c>
      <c r="IYQ20" s="61">
        <v>45</v>
      </c>
      <c r="IYR20" s="61">
        <v>45</v>
      </c>
      <c r="IYS20" s="61">
        <v>45</v>
      </c>
      <c r="IYT20" s="61">
        <v>47</v>
      </c>
      <c r="IYU20" s="61">
        <v>45</v>
      </c>
      <c r="IYV20" s="61">
        <v>45</v>
      </c>
      <c r="IYW20" s="61">
        <v>45</v>
      </c>
      <c r="IYX20" s="61">
        <v>46</v>
      </c>
      <c r="IYY20" s="61">
        <v>45</v>
      </c>
      <c r="IYZ20" s="61">
        <v>46</v>
      </c>
      <c r="IZA20" s="61">
        <v>46</v>
      </c>
      <c r="IZB20" s="61">
        <v>47</v>
      </c>
      <c r="IZC20" s="61">
        <v>47</v>
      </c>
      <c r="IZD20" s="61">
        <v>45</v>
      </c>
      <c r="IZE20" s="61">
        <v>46</v>
      </c>
      <c r="IZF20" s="61">
        <v>46</v>
      </c>
      <c r="IZG20" s="61">
        <v>46</v>
      </c>
      <c r="IZH20" s="61">
        <v>631</v>
      </c>
      <c r="IZI20" s="61">
        <v>989</v>
      </c>
      <c r="IZJ20" s="61">
        <v>2036</v>
      </c>
      <c r="IZK20" s="61">
        <v>798</v>
      </c>
      <c r="IZL20" s="61">
        <v>416</v>
      </c>
      <c r="IZM20" s="61">
        <v>920</v>
      </c>
      <c r="IZN20" s="61">
        <v>919</v>
      </c>
      <c r="IZO20" s="61">
        <v>1115</v>
      </c>
      <c r="IZP20" s="61">
        <v>758</v>
      </c>
      <c r="IZQ20" s="61">
        <v>671</v>
      </c>
      <c r="IZR20" s="61">
        <v>610</v>
      </c>
      <c r="IZS20" s="61">
        <v>47</v>
      </c>
      <c r="IZT20" s="61">
        <v>925</v>
      </c>
      <c r="IZU20" s="61">
        <v>1139</v>
      </c>
      <c r="IZV20" s="61">
        <v>674</v>
      </c>
      <c r="IZW20" s="61">
        <v>1010</v>
      </c>
      <c r="IZX20" s="61">
        <v>831</v>
      </c>
      <c r="IZY20" s="61">
        <v>2068</v>
      </c>
      <c r="IZZ20" s="61">
        <v>1097</v>
      </c>
      <c r="JAA20" s="61">
        <v>846</v>
      </c>
      <c r="JAB20" s="61">
        <v>541</v>
      </c>
      <c r="JAC20" s="61">
        <v>379</v>
      </c>
      <c r="JAD20" s="61">
        <v>417</v>
      </c>
      <c r="JAE20" s="61">
        <v>1053</v>
      </c>
      <c r="JAG20" s="61">
        <v>0</v>
      </c>
      <c r="JAH20" s="61">
        <v>1</v>
      </c>
      <c r="JAT20" s="61">
        <v>69.2</v>
      </c>
      <c r="JAU20" s="61">
        <v>69</v>
      </c>
      <c r="JAV20" s="61">
        <v>0</v>
      </c>
      <c r="JAW20" s="61">
        <v>0</v>
      </c>
      <c r="JAX20" s="61">
        <v>0</v>
      </c>
      <c r="JAY20" s="61">
        <v>0</v>
      </c>
      <c r="JAZ20" s="61">
        <v>0</v>
      </c>
      <c r="JBA20" s="61">
        <v>119</v>
      </c>
      <c r="JBB20" s="61">
        <v>0</v>
      </c>
      <c r="JBC20" s="61">
        <v>0</v>
      </c>
      <c r="JBD20" s="61">
        <v>0</v>
      </c>
      <c r="JBE20" s="61">
        <v>265.39999999999998</v>
      </c>
      <c r="JBF20" s="61">
        <v>0</v>
      </c>
      <c r="JBG20" s="61">
        <v>0</v>
      </c>
      <c r="JBH20" s="61">
        <v>0</v>
      </c>
      <c r="JBI20" s="61">
        <v>1081</v>
      </c>
      <c r="JBJ20" s="61">
        <v>0</v>
      </c>
      <c r="JBK20" s="61">
        <v>0</v>
      </c>
      <c r="JBL20" s="61">
        <v>0</v>
      </c>
      <c r="JBM20" s="61">
        <v>7.3</v>
      </c>
      <c r="JBN20" s="61">
        <v>0</v>
      </c>
      <c r="JBO20" s="61">
        <v>0</v>
      </c>
      <c r="JBP20" s="61">
        <v>0</v>
      </c>
      <c r="JBQ20" s="61">
        <v>1.9830000000000001</v>
      </c>
      <c r="JBU20" s="61">
        <v>24.7</v>
      </c>
      <c r="JBV20" s="61">
        <v>0</v>
      </c>
      <c r="JBW20" s="61">
        <v>0</v>
      </c>
      <c r="JBX20" s="61">
        <v>0</v>
      </c>
      <c r="JBY20" s="61">
        <v>0</v>
      </c>
      <c r="JBZ20" s="61">
        <v>0</v>
      </c>
      <c r="JCA20" s="61">
        <v>0</v>
      </c>
      <c r="JCB20" s="61">
        <v>1</v>
      </c>
      <c r="JCE20" s="61">
        <v>371</v>
      </c>
      <c r="JCF20" s="61">
        <v>4500</v>
      </c>
      <c r="JCG20" s="61">
        <v>1</v>
      </c>
      <c r="JCH20" s="61">
        <v>4500</v>
      </c>
      <c r="JCI20" s="61">
        <v>1</v>
      </c>
      <c r="JCJ20" s="61">
        <v>4500</v>
      </c>
      <c r="JCK20" s="61">
        <v>1</v>
      </c>
      <c r="JCL20" s="61">
        <v>4500</v>
      </c>
      <c r="JCM20" s="61">
        <v>1</v>
      </c>
      <c r="JCN20" s="61">
        <v>4500</v>
      </c>
      <c r="JCO20" s="61">
        <v>1</v>
      </c>
      <c r="JCP20" s="61">
        <v>4500</v>
      </c>
      <c r="JCQ20" s="61">
        <v>1</v>
      </c>
      <c r="JCR20" s="61">
        <v>4500</v>
      </c>
      <c r="JCS20" s="61">
        <v>1</v>
      </c>
      <c r="JCT20" s="61">
        <v>4500</v>
      </c>
      <c r="JCU20" s="61">
        <v>1</v>
      </c>
      <c r="JCV20" s="61">
        <v>4500</v>
      </c>
      <c r="JCW20" s="61">
        <v>1</v>
      </c>
      <c r="JCX20" s="61">
        <v>4500</v>
      </c>
      <c r="JCY20" s="61">
        <v>1</v>
      </c>
      <c r="JCZ20" s="61">
        <v>4500</v>
      </c>
      <c r="JDA20" s="61">
        <v>1</v>
      </c>
      <c r="JDB20" s="61">
        <v>4500</v>
      </c>
      <c r="JDC20" s="61">
        <v>1</v>
      </c>
      <c r="JDD20" s="61">
        <v>4500</v>
      </c>
      <c r="JDE20" s="61">
        <v>1</v>
      </c>
      <c r="JDF20" s="61">
        <v>4500</v>
      </c>
      <c r="JDG20" s="61">
        <v>1</v>
      </c>
      <c r="JDH20" s="61">
        <v>4500</v>
      </c>
      <c r="JDI20" s="61">
        <v>1</v>
      </c>
      <c r="JDJ20" s="61">
        <v>4500</v>
      </c>
      <c r="JDK20" s="61">
        <v>1</v>
      </c>
      <c r="JDL20" s="61">
        <v>4500</v>
      </c>
      <c r="JDM20" s="61">
        <v>1</v>
      </c>
      <c r="JDN20" s="61">
        <v>4500</v>
      </c>
      <c r="JDO20" s="61">
        <v>1</v>
      </c>
      <c r="JDP20" s="61">
        <v>4500</v>
      </c>
      <c r="JDQ20" s="61">
        <v>1</v>
      </c>
      <c r="JDR20" s="61">
        <v>4500</v>
      </c>
      <c r="JDS20" s="61">
        <v>1</v>
      </c>
      <c r="JDT20" s="61">
        <v>4500</v>
      </c>
      <c r="JDU20" s="61">
        <v>1</v>
      </c>
      <c r="JDV20" s="61">
        <v>4500</v>
      </c>
      <c r="JDW20" s="61">
        <v>1</v>
      </c>
      <c r="JDX20" s="61">
        <v>4500</v>
      </c>
      <c r="JDY20" s="61">
        <v>1</v>
      </c>
      <c r="JDZ20" s="61">
        <v>4500</v>
      </c>
      <c r="JEA20" s="61">
        <v>1</v>
      </c>
      <c r="JEB20" s="61">
        <v>-3.0000000000000249E-2</v>
      </c>
      <c r="JEC20" s="61">
        <v>7.73</v>
      </c>
      <c r="JED20" s="61">
        <v>0.21999999999999975</v>
      </c>
      <c r="JEE20" s="61">
        <v>7.58</v>
      </c>
      <c r="JEF20" s="61">
        <v>8.0000000000000071E-2</v>
      </c>
      <c r="JEG20" s="61">
        <v>7.72</v>
      </c>
      <c r="JEH20" s="61">
        <v>0.22999999999999954</v>
      </c>
      <c r="JEI20" s="61">
        <v>7.57</v>
      </c>
      <c r="JEJ20" s="61">
        <v>0.16999999999999993</v>
      </c>
      <c r="JEK20" s="61">
        <v>7.63</v>
      </c>
      <c r="JEL20" s="61">
        <v>0.16000000000000014</v>
      </c>
      <c r="JEM20" s="61">
        <v>7.54</v>
      </c>
      <c r="JEN20" s="61">
        <v>0.20999999999999996</v>
      </c>
      <c r="JEO20" s="61">
        <v>7.59</v>
      </c>
      <c r="JEP20" s="61">
        <v>-3.0000000000000249E-2</v>
      </c>
      <c r="JEQ20" s="61">
        <v>7.63</v>
      </c>
      <c r="JER20" s="61">
        <v>-6.0000000000000497E-2</v>
      </c>
      <c r="JES20" s="61">
        <v>7.86</v>
      </c>
      <c r="JET20" s="61">
        <v>-6.9999999999999396E-2</v>
      </c>
      <c r="JEU20" s="61">
        <v>7.77</v>
      </c>
      <c r="JEV20" s="61">
        <v>-6.9999999999999396E-2</v>
      </c>
      <c r="JEW20" s="61">
        <v>7.77</v>
      </c>
      <c r="JEX20" s="61">
        <v>5.9999999999999609E-2</v>
      </c>
      <c r="JEY20" s="61">
        <v>7.74</v>
      </c>
      <c r="JEZ20" s="61">
        <v>6.0000000000000497E-2</v>
      </c>
      <c r="JFA20" s="61">
        <v>7.64</v>
      </c>
      <c r="JFB20" s="61">
        <v>4.9999999999999822E-2</v>
      </c>
      <c r="JFC20" s="61">
        <v>7.75</v>
      </c>
      <c r="JFD20" s="61">
        <v>-0.23000000000000043</v>
      </c>
      <c r="JFE20" s="61">
        <v>7.83</v>
      </c>
      <c r="JFF20" s="61">
        <v>8.9999999999999858E-2</v>
      </c>
      <c r="JFG20" s="61">
        <v>7.61</v>
      </c>
      <c r="JFH20" s="61">
        <v>-7.0000000000000284E-2</v>
      </c>
      <c r="JFI20" s="61">
        <v>7.87</v>
      </c>
      <c r="JFJ20" s="61">
        <v>-9.9999999999997868E-3</v>
      </c>
      <c r="JFK20" s="61">
        <v>7.71</v>
      </c>
      <c r="JFL20" s="61">
        <v>-0.13000000000000078</v>
      </c>
      <c r="JFM20" s="61">
        <v>7.73</v>
      </c>
      <c r="JFN20" s="61">
        <v>0.23999999999999932</v>
      </c>
      <c r="JFO20" s="61">
        <v>7.86</v>
      </c>
      <c r="JFP20" s="61">
        <v>-0.12999999999999989</v>
      </c>
      <c r="JFQ20" s="61">
        <v>7.78</v>
      </c>
      <c r="JFR20" s="61">
        <v>6.0000000000000497E-2</v>
      </c>
      <c r="JFS20" s="61">
        <v>7.84</v>
      </c>
      <c r="JFT20" s="61">
        <v>-6.9999999999999396E-2</v>
      </c>
      <c r="JFU20" s="61">
        <v>7.77</v>
      </c>
      <c r="JFV20" s="61">
        <v>8.9999999999999858E-2</v>
      </c>
      <c r="JFW20" s="61">
        <v>7.61</v>
      </c>
      <c r="JFX20" s="61">
        <v>-0.2</v>
      </c>
      <c r="JFY20" s="61">
        <v>0.2</v>
      </c>
      <c r="JFZ20" s="61">
        <v>-0.11</v>
      </c>
      <c r="JGA20" s="61">
        <v>0.11</v>
      </c>
      <c r="JGB20" s="61">
        <v>0</v>
      </c>
      <c r="JGC20" s="61">
        <v>0</v>
      </c>
      <c r="JGD20" s="61">
        <v>-0.1</v>
      </c>
      <c r="JGE20" s="61">
        <v>0.1</v>
      </c>
      <c r="JGF20" s="61">
        <v>0</v>
      </c>
      <c r="JGG20" s="61">
        <v>0</v>
      </c>
      <c r="JGH20" s="61">
        <v>7.0000000000000007E-2</v>
      </c>
      <c r="JGI20" s="61">
        <v>-7.0000000000000007E-2</v>
      </c>
      <c r="JGJ20" s="61">
        <v>-0.26</v>
      </c>
      <c r="JGK20" s="61">
        <v>0.26</v>
      </c>
      <c r="JGL20" s="61">
        <v>-0.11</v>
      </c>
      <c r="JGM20" s="61">
        <v>0.11</v>
      </c>
      <c r="JGN20" s="61">
        <v>-0.14000000000000001</v>
      </c>
      <c r="JGO20" s="61">
        <v>0.14000000000000001</v>
      </c>
      <c r="JGP20" s="61">
        <v>-0.14000000000000001</v>
      </c>
      <c r="JGQ20" s="61">
        <v>0.14000000000000001</v>
      </c>
      <c r="JGR20" s="61">
        <v>0</v>
      </c>
      <c r="JGS20" s="61">
        <v>0</v>
      </c>
      <c r="JGT20" s="61">
        <v>-1.999999999999999E-2</v>
      </c>
      <c r="JGU20" s="61">
        <v>0.12</v>
      </c>
      <c r="JGV20" s="61">
        <v>0.04</v>
      </c>
      <c r="JGW20" s="61">
        <v>-0.04</v>
      </c>
      <c r="JGX20" s="61">
        <v>0.14000000000000001</v>
      </c>
      <c r="JGY20" s="61">
        <v>-0.14000000000000001</v>
      </c>
      <c r="JGZ20" s="61">
        <v>0.1</v>
      </c>
      <c r="JHA20" s="61">
        <v>-0.1</v>
      </c>
      <c r="JHB20" s="61">
        <v>0.08</v>
      </c>
      <c r="JHC20" s="61">
        <v>-0.08</v>
      </c>
      <c r="JHD20" s="61">
        <v>0.16</v>
      </c>
      <c r="JHE20" s="61">
        <v>-0.16</v>
      </c>
      <c r="JHF20" s="61">
        <v>0.12</v>
      </c>
      <c r="JHG20" s="61">
        <v>-0.12</v>
      </c>
      <c r="JHH20" s="61">
        <v>0.28000000000000003</v>
      </c>
      <c r="JHI20" s="61">
        <v>-0.28000000000000003</v>
      </c>
      <c r="JHJ20" s="61">
        <v>0.25</v>
      </c>
      <c r="JHK20" s="61">
        <v>-0.25</v>
      </c>
      <c r="JHL20" s="61">
        <v>0.2</v>
      </c>
      <c r="JHM20" s="61">
        <v>-0.2</v>
      </c>
      <c r="JHN20" s="61">
        <v>0.01</v>
      </c>
      <c r="JHO20" s="61">
        <v>-0.01</v>
      </c>
      <c r="JHP20" s="61">
        <v>0.09</v>
      </c>
      <c r="JHQ20" s="61">
        <v>-0.09</v>
      </c>
      <c r="JHR20" s="61">
        <v>0.32</v>
      </c>
      <c r="JHS20" s="61">
        <v>-0.32</v>
      </c>
      <c r="JHT20" s="61">
        <v>-0.13000000000000078</v>
      </c>
      <c r="JHU20" s="61">
        <v>7.73</v>
      </c>
      <c r="JHV20" s="61">
        <v>-0.15000000000000036</v>
      </c>
      <c r="JHW20" s="61">
        <v>7.95</v>
      </c>
      <c r="JHX20" s="61">
        <v>-0.10999999999999943</v>
      </c>
      <c r="JHY20" s="61">
        <v>7.81</v>
      </c>
      <c r="JHZ20" s="61">
        <v>9.0000000000000746E-2</v>
      </c>
      <c r="JIA20" s="61">
        <v>7.81</v>
      </c>
      <c r="JIB20" s="61">
        <v>-4.9999999999999822E-2</v>
      </c>
      <c r="JIC20" s="61">
        <v>7.95</v>
      </c>
      <c r="JID20" s="61">
        <v>0.14000000000000057</v>
      </c>
      <c r="JIE20" s="61">
        <v>7.76</v>
      </c>
      <c r="JIF20" s="61">
        <v>-0.12000000000000011</v>
      </c>
      <c r="JIG20" s="61">
        <v>7.82</v>
      </c>
      <c r="JIH20" s="61">
        <v>4.0000000000000036E-2</v>
      </c>
      <c r="JII20" s="61">
        <v>7.66</v>
      </c>
      <c r="JIJ20" s="61">
        <v>0.11000000000000032</v>
      </c>
      <c r="JIK20" s="61">
        <v>7.79</v>
      </c>
      <c r="JIL20" s="61">
        <v>-8.0000000000000071E-2</v>
      </c>
      <c r="JIM20" s="61">
        <v>7.88</v>
      </c>
      <c r="JIN20" s="61">
        <v>-4.9999999999999822E-2</v>
      </c>
      <c r="JIO20" s="61">
        <v>7.95</v>
      </c>
      <c r="JIP20" s="61">
        <v>0.35000000000000053</v>
      </c>
      <c r="JIQ20" s="61">
        <v>7.55</v>
      </c>
      <c r="JIR20" s="61">
        <v>9.9999999999999645E-2</v>
      </c>
      <c r="JIS20" s="61">
        <v>7.7</v>
      </c>
      <c r="JIT20" s="61">
        <v>-1.9999999999999574E-2</v>
      </c>
      <c r="JIU20" s="61">
        <v>7.92</v>
      </c>
      <c r="JIV20" s="61">
        <v>4.0000000000000036E-2</v>
      </c>
      <c r="JIW20" s="61">
        <v>7.76</v>
      </c>
      <c r="JIX20" s="61">
        <v>8.9999999999999858E-2</v>
      </c>
      <c r="JIY20" s="61">
        <v>7.71</v>
      </c>
      <c r="JIZ20" s="61">
        <v>-1.9999999999999574E-2</v>
      </c>
      <c r="JJA20" s="61">
        <v>7.92</v>
      </c>
      <c r="JJB20" s="61">
        <v>-0.15000000000000036</v>
      </c>
      <c r="JJC20" s="61">
        <v>7.95</v>
      </c>
      <c r="JJD20" s="61">
        <v>0.27000000000000046</v>
      </c>
      <c r="JJE20" s="61">
        <v>7.63</v>
      </c>
      <c r="JJF20" s="61">
        <v>0.27999999999999936</v>
      </c>
      <c r="JJG20" s="61">
        <v>7.92</v>
      </c>
      <c r="JJH20" s="61">
        <v>6.0000000000000497E-2</v>
      </c>
      <c r="JJI20" s="61">
        <v>7.89</v>
      </c>
      <c r="JJJ20" s="61">
        <v>-0.20999999999999996</v>
      </c>
      <c r="JJK20" s="61">
        <v>8.01</v>
      </c>
      <c r="JJL20" s="61">
        <v>-6.0000000000000497E-2</v>
      </c>
      <c r="JJM20" s="61">
        <v>7.86</v>
      </c>
      <c r="JJN20" s="61">
        <v>-2.0000000000000462E-2</v>
      </c>
      <c r="JJO20" s="61">
        <v>7.82</v>
      </c>
      <c r="JJP20" s="61">
        <v>0.4</v>
      </c>
      <c r="JJQ20" s="61">
        <v>-0.4</v>
      </c>
      <c r="JJR20" s="61">
        <v>0</v>
      </c>
      <c r="JJS20" s="61">
        <v>0</v>
      </c>
      <c r="JJT20" s="61">
        <v>0.47</v>
      </c>
      <c r="JJU20" s="61">
        <v>-0.47</v>
      </c>
      <c r="JJV20" s="61">
        <v>0.15</v>
      </c>
      <c r="JJW20" s="61">
        <v>-0.15</v>
      </c>
      <c r="JJX20" s="61">
        <v>0.21</v>
      </c>
      <c r="JJY20" s="61">
        <v>-0.21</v>
      </c>
      <c r="JJZ20" s="61">
        <v>0.08</v>
      </c>
      <c r="JKA20" s="61">
        <v>-0.08</v>
      </c>
      <c r="JKB20" s="61">
        <v>0.16</v>
      </c>
      <c r="JKC20" s="61">
        <v>-0.16</v>
      </c>
      <c r="JKD20" s="61">
        <v>-7.0000000000000007E-2</v>
      </c>
      <c r="JKE20" s="61">
        <v>7.0000000000000007E-2</v>
      </c>
      <c r="JKF20" s="61">
        <v>0.09</v>
      </c>
      <c r="JKG20" s="61">
        <v>-0.09</v>
      </c>
      <c r="JKH20" s="61">
        <v>-0.11</v>
      </c>
      <c r="JKI20" s="61">
        <v>0.11</v>
      </c>
      <c r="JKJ20" s="61">
        <v>0.48</v>
      </c>
      <c r="JKK20" s="61">
        <v>-0.48</v>
      </c>
      <c r="JKL20" s="61">
        <v>-0.04</v>
      </c>
      <c r="JKM20" s="61">
        <v>0.04</v>
      </c>
      <c r="JKN20" s="61">
        <v>0.15</v>
      </c>
      <c r="JKO20" s="61">
        <v>-0.15</v>
      </c>
      <c r="JKP20" s="61">
        <v>7.0000000000000007E-2</v>
      </c>
      <c r="JKQ20" s="61">
        <v>-7.0000000000000007E-2</v>
      </c>
      <c r="JKR20" s="61">
        <v>0.09</v>
      </c>
      <c r="JKS20" s="61">
        <v>-0.09</v>
      </c>
      <c r="JKT20" s="61">
        <v>0.17</v>
      </c>
      <c r="JKU20" s="61">
        <v>-0.17</v>
      </c>
      <c r="JKV20" s="61">
        <v>-0.02</v>
      </c>
      <c r="JKW20" s="61">
        <v>0.02</v>
      </c>
      <c r="JKX20" s="61">
        <v>0.19</v>
      </c>
      <c r="JKY20" s="61">
        <v>-0.19</v>
      </c>
      <c r="JKZ20" s="61">
        <v>0.05</v>
      </c>
      <c r="JLA20" s="61">
        <v>-0.05</v>
      </c>
      <c r="JLB20" s="61">
        <v>-0.04</v>
      </c>
      <c r="JLC20" s="61">
        <v>0.04</v>
      </c>
      <c r="JLD20" s="61">
        <v>0.31</v>
      </c>
      <c r="JLE20" s="61">
        <v>-0.31</v>
      </c>
      <c r="JLF20" s="61">
        <v>-0.06</v>
      </c>
      <c r="JLG20" s="61">
        <v>0.06</v>
      </c>
      <c r="JLH20" s="61">
        <v>-0.11</v>
      </c>
      <c r="JLI20" s="61">
        <v>0.11</v>
      </c>
      <c r="JLJ20" s="61">
        <v>0.33</v>
      </c>
      <c r="JLK20" s="61">
        <v>-0.33</v>
      </c>
      <c r="JLM20" s="61">
        <v>0</v>
      </c>
      <c r="JLN20" s="61">
        <v>1</v>
      </c>
      <c r="JLO20" s="61">
        <v>1</v>
      </c>
      <c r="JLP20" s="61">
        <v>1</v>
      </c>
      <c r="JLQ20" s="61">
        <v>17</v>
      </c>
      <c r="JLR20" s="61">
        <v>0</v>
      </c>
      <c r="JLS20" s="61">
        <v>100</v>
      </c>
      <c r="JLT20" s="61">
        <v>100</v>
      </c>
      <c r="JLU20" s="61">
        <v>99.6</v>
      </c>
      <c r="JLV20" s="61">
        <v>0</v>
      </c>
      <c r="JLW20" s="61">
        <v>0</v>
      </c>
      <c r="JLX20" s="61">
        <v>10.4</v>
      </c>
      <c r="JLY20" s="61">
        <v>11.1</v>
      </c>
      <c r="JLZ20" s="61">
        <v>0</v>
      </c>
      <c r="JMA20" s="61">
        <v>10.5</v>
      </c>
      <c r="JMB20" s="61">
        <v>0</v>
      </c>
      <c r="JMC20" s="61">
        <v>0</v>
      </c>
      <c r="JMD20" s="61">
        <v>0</v>
      </c>
      <c r="JME20" s="61">
        <v>5.85</v>
      </c>
      <c r="JMG20" s="61">
        <v>0</v>
      </c>
      <c r="JMH20" s="61">
        <v>0</v>
      </c>
      <c r="JMI20" s="61">
        <v>0</v>
      </c>
      <c r="JMJ20" s="61">
        <v>0</v>
      </c>
      <c r="JML20" s="61">
        <v>100</v>
      </c>
      <c r="JMM20" s="61">
        <v>100</v>
      </c>
      <c r="JMN20" s="61">
        <v>100</v>
      </c>
      <c r="JMO20" s="61">
        <v>100</v>
      </c>
      <c r="JMP20" s="61">
        <v>10.4</v>
      </c>
      <c r="JMQ20" s="61">
        <v>10.4</v>
      </c>
      <c r="JMR20" s="61">
        <v>10.4</v>
      </c>
      <c r="JMS20" s="61">
        <v>10.4</v>
      </c>
      <c r="JMU20" s="61">
        <v>1500</v>
      </c>
      <c r="JMV20" s="61">
        <v>1499</v>
      </c>
      <c r="JMX20" s="61">
        <v>48</v>
      </c>
      <c r="JNA20" s="61">
        <v>0</v>
      </c>
      <c r="JNB20" s="61">
        <v>0</v>
      </c>
      <c r="JNC20" s="61" t="s">
        <v>9</v>
      </c>
    </row>
    <row r="21" spans="1:6089 6180:7127" ht="15" customHeight="1" x14ac:dyDescent="0.2">
      <c r="A21" s="258">
        <v>16</v>
      </c>
      <c r="C21" s="101">
        <v>40</v>
      </c>
      <c r="D21" s="61">
        <v>1</v>
      </c>
      <c r="E21" s="61">
        <v>0</v>
      </c>
      <c r="F21" s="61" t="s">
        <v>8250</v>
      </c>
      <c r="G21" s="61">
        <v>0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-0.92</v>
      </c>
      <c r="N21" s="61">
        <v>6.15</v>
      </c>
      <c r="O21" s="61">
        <v>0</v>
      </c>
      <c r="P21" s="61">
        <v>943</v>
      </c>
      <c r="Q21" s="61">
        <v>0</v>
      </c>
      <c r="R21" s="61">
        <v>-1462</v>
      </c>
      <c r="S21" s="61">
        <v>0</v>
      </c>
      <c r="T21" s="61">
        <v>6.78</v>
      </c>
      <c r="U21" s="61">
        <v>0</v>
      </c>
      <c r="V21" s="61">
        <v>4.7</v>
      </c>
      <c r="W21" s="61">
        <v>4.62</v>
      </c>
      <c r="X21" s="61">
        <v>20.8</v>
      </c>
      <c r="Y21" s="61">
        <v>0</v>
      </c>
      <c r="AC21" s="61">
        <v>0</v>
      </c>
      <c r="AD21" s="61">
        <v>2.4</v>
      </c>
      <c r="AE21" s="61">
        <v>0</v>
      </c>
      <c r="AF21" s="61">
        <v>0</v>
      </c>
      <c r="AG21" s="61">
        <v>4.96</v>
      </c>
      <c r="AH21" s="61">
        <v>5.58</v>
      </c>
      <c r="AI21" s="61">
        <v>4.97</v>
      </c>
      <c r="AJ21" s="61">
        <v>0</v>
      </c>
      <c r="AK21" s="61">
        <v>0</v>
      </c>
      <c r="AL21" s="61">
        <v>0</v>
      </c>
      <c r="AM21" s="61" t="s">
        <v>7715</v>
      </c>
      <c r="AN21" s="61">
        <v>6978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61">
        <v>0</v>
      </c>
      <c r="AV21" s="61">
        <v>0</v>
      </c>
      <c r="AW21" s="61">
        <v>0</v>
      </c>
      <c r="AX21" s="61">
        <v>0</v>
      </c>
      <c r="AY21" s="61">
        <v>0</v>
      </c>
      <c r="AZ21" s="61">
        <v>0</v>
      </c>
      <c r="BA21" s="61">
        <v>0</v>
      </c>
      <c r="BB21" s="61">
        <v>0</v>
      </c>
      <c r="BC21" s="61">
        <v>0</v>
      </c>
      <c r="BD21" s="61">
        <v>0</v>
      </c>
      <c r="BE21" s="61">
        <v>0</v>
      </c>
      <c r="BF21" s="61">
        <v>0</v>
      </c>
      <c r="BG21" s="61">
        <v>0</v>
      </c>
      <c r="BH21" s="61">
        <v>0</v>
      </c>
      <c r="BI21" s="61">
        <v>0</v>
      </c>
      <c r="BJ21" s="61">
        <v>0</v>
      </c>
      <c r="BK21" s="61">
        <v>0</v>
      </c>
      <c r="BL21" s="61">
        <v>0</v>
      </c>
      <c r="BM21" s="61">
        <v>0</v>
      </c>
      <c r="BN21" s="61">
        <v>0</v>
      </c>
      <c r="BO21" s="61">
        <v>0</v>
      </c>
      <c r="BP21" s="61">
        <v>0</v>
      </c>
      <c r="BQ21" s="61">
        <v>0</v>
      </c>
      <c r="BR21" s="61">
        <v>0</v>
      </c>
      <c r="BS21" s="61">
        <v>0</v>
      </c>
      <c r="BT21" s="61">
        <v>0</v>
      </c>
      <c r="BU21" s="61">
        <v>0</v>
      </c>
      <c r="BV21" s="61">
        <v>0</v>
      </c>
      <c r="BW21" s="61">
        <v>0</v>
      </c>
      <c r="BX21" s="61">
        <v>0</v>
      </c>
      <c r="BY21" s="61">
        <v>0</v>
      </c>
      <c r="BZ21" s="61">
        <v>0</v>
      </c>
      <c r="CA21" s="61">
        <v>1</v>
      </c>
      <c r="CB21" s="61">
        <v>0</v>
      </c>
      <c r="CC21" s="61">
        <v>1</v>
      </c>
      <c r="CD21" s="61">
        <v>1</v>
      </c>
      <c r="CE21" s="61">
        <v>1</v>
      </c>
      <c r="CF21" s="61">
        <v>0</v>
      </c>
      <c r="CH21" s="61">
        <v>19969</v>
      </c>
      <c r="CI21" s="61">
        <v>0</v>
      </c>
      <c r="CJ21" s="61">
        <v>0</v>
      </c>
      <c r="CL21" s="61">
        <v>0</v>
      </c>
      <c r="CM21" s="61">
        <v>-6106</v>
      </c>
      <c r="CN21" s="61">
        <v>0</v>
      </c>
      <c r="CO21" s="61">
        <v>-2876</v>
      </c>
      <c r="CP21" s="61">
        <v>0</v>
      </c>
      <c r="CQ21" s="61">
        <v>0</v>
      </c>
      <c r="CR21" s="61">
        <v>0</v>
      </c>
      <c r="CS21" s="61">
        <v>0</v>
      </c>
      <c r="CT21" s="61">
        <v>0</v>
      </c>
      <c r="CU21" s="61">
        <v>0</v>
      </c>
      <c r="CV21" s="61">
        <v>0</v>
      </c>
      <c r="CW21" s="61">
        <v>0</v>
      </c>
      <c r="CX21" s="61">
        <v>0</v>
      </c>
      <c r="CY21" s="61">
        <v>0</v>
      </c>
      <c r="CZ21" s="61">
        <v>0</v>
      </c>
      <c r="DA21" s="61">
        <v>0</v>
      </c>
      <c r="DB21" s="61">
        <v>0</v>
      </c>
      <c r="DC21" s="61">
        <v>0</v>
      </c>
      <c r="DD21" s="61">
        <v>0</v>
      </c>
      <c r="DE21" s="61">
        <v>0</v>
      </c>
      <c r="DF21" s="61">
        <v>0</v>
      </c>
      <c r="DG21" s="61">
        <v>0</v>
      </c>
      <c r="DH21" s="61">
        <v>0</v>
      </c>
      <c r="DI21" s="61">
        <v>0</v>
      </c>
      <c r="DJ21" s="61">
        <v>0</v>
      </c>
      <c r="DK21" s="61">
        <v>0</v>
      </c>
      <c r="DL21" s="61">
        <v>0</v>
      </c>
      <c r="DM21" s="61">
        <v>0</v>
      </c>
      <c r="DN21" s="61">
        <v>0</v>
      </c>
      <c r="DO21" s="61">
        <v>0</v>
      </c>
      <c r="DP21" s="61">
        <v>0</v>
      </c>
      <c r="DQ21" s="61">
        <v>0</v>
      </c>
      <c r="DR21" s="61">
        <v>0</v>
      </c>
      <c r="DS21" s="61">
        <v>0</v>
      </c>
      <c r="DT21" s="61">
        <v>0</v>
      </c>
      <c r="DU21" s="61">
        <v>0</v>
      </c>
      <c r="DV21" s="61">
        <v>0</v>
      </c>
      <c r="DW21" s="61">
        <v>0</v>
      </c>
      <c r="DX21" s="61">
        <v>0</v>
      </c>
      <c r="DY21" s="61">
        <v>0</v>
      </c>
      <c r="DZ21" s="61">
        <v>0</v>
      </c>
      <c r="EA21" s="61">
        <v>0</v>
      </c>
      <c r="EB21" s="61">
        <v>0</v>
      </c>
      <c r="EC21" s="61">
        <v>0</v>
      </c>
      <c r="ED21" s="61">
        <v>0</v>
      </c>
      <c r="EE21" s="61">
        <v>0</v>
      </c>
      <c r="EF21" s="61">
        <v>0</v>
      </c>
      <c r="EG21" s="61">
        <v>0</v>
      </c>
      <c r="EH21" s="61">
        <v>0</v>
      </c>
      <c r="EI21" s="61">
        <v>0</v>
      </c>
      <c r="EJ21" s="61">
        <v>0</v>
      </c>
      <c r="EK21" s="61">
        <v>0</v>
      </c>
      <c r="EL21" s="61">
        <v>0</v>
      </c>
      <c r="EM21" s="61">
        <v>0</v>
      </c>
      <c r="EN21" s="61">
        <v>0</v>
      </c>
      <c r="EO21" s="61">
        <v>0</v>
      </c>
      <c r="EP21" s="61">
        <v>0</v>
      </c>
      <c r="EQ21" s="61">
        <v>0</v>
      </c>
      <c r="ER21" s="61">
        <v>0</v>
      </c>
      <c r="ES21" s="61">
        <v>0</v>
      </c>
      <c r="ET21" s="61">
        <v>0</v>
      </c>
      <c r="EU21" s="61">
        <v>0.03</v>
      </c>
      <c r="EV21" s="61">
        <v>0.02</v>
      </c>
      <c r="FA21" s="61">
        <v>43654101</v>
      </c>
      <c r="FB21" s="61">
        <v>0</v>
      </c>
      <c r="FC21" s="61">
        <v>13018710</v>
      </c>
      <c r="FD21" s="61">
        <v>586792</v>
      </c>
      <c r="FE21" s="61">
        <v>2268</v>
      </c>
      <c r="FF21" s="61">
        <v>0</v>
      </c>
      <c r="FG21" s="61">
        <v>0</v>
      </c>
      <c r="FH21" s="61">
        <v>0</v>
      </c>
      <c r="FI21" s="61">
        <v>0</v>
      </c>
      <c r="FJ21" s="61">
        <v>0</v>
      </c>
      <c r="FK21" s="61">
        <v>57</v>
      </c>
      <c r="FL21" s="61">
        <v>630</v>
      </c>
      <c r="FM21" s="61">
        <v>630</v>
      </c>
      <c r="FN21" s="61">
        <v>8630</v>
      </c>
      <c r="FO21" s="61">
        <v>525</v>
      </c>
      <c r="FP21" s="61">
        <v>8632</v>
      </c>
      <c r="FQ21" s="61">
        <v>1364</v>
      </c>
      <c r="FR21" s="61">
        <v>2632</v>
      </c>
      <c r="FS21" s="61">
        <v>11504</v>
      </c>
      <c r="FT21" s="61">
        <v>11504</v>
      </c>
      <c r="FU21" s="61">
        <v>11504</v>
      </c>
      <c r="FW21" s="61">
        <v>1127</v>
      </c>
      <c r="FY21" s="61">
        <v>53.6</v>
      </c>
      <c r="FZ21" s="61">
        <v>100</v>
      </c>
      <c r="GA21" s="61">
        <v>66.900000000000006</v>
      </c>
      <c r="GB21" s="61">
        <v>80.8</v>
      </c>
      <c r="GC21" s="61">
        <v>100</v>
      </c>
      <c r="GD21" s="61">
        <v>70</v>
      </c>
      <c r="GE21" s="61">
        <v>70</v>
      </c>
      <c r="GF21" s="61">
        <v>37.5</v>
      </c>
      <c r="GG21" s="61">
        <v>20.8</v>
      </c>
      <c r="GH21" s="61">
        <v>20.8</v>
      </c>
      <c r="GI21" s="61">
        <v>0</v>
      </c>
      <c r="GJ21" s="61">
        <v>1.0009999999999999</v>
      </c>
      <c r="GK21" s="61">
        <v>1.0009999999999999</v>
      </c>
      <c r="GL21" s="61">
        <v>49.9</v>
      </c>
      <c r="GM21" s="61">
        <v>126.9</v>
      </c>
      <c r="GN21" s="61">
        <v>126.5</v>
      </c>
      <c r="GO21" s="61">
        <v>84.9</v>
      </c>
      <c r="GP21" s="61">
        <v>45</v>
      </c>
      <c r="GQ21" s="61">
        <v>44.7</v>
      </c>
      <c r="GR21" s="61">
        <v>24.9</v>
      </c>
      <c r="GS21" s="61">
        <v>90.1</v>
      </c>
      <c r="GT21" s="61">
        <v>90.1</v>
      </c>
      <c r="GU21" s="61">
        <v>0</v>
      </c>
      <c r="GV21" s="61">
        <v>80</v>
      </c>
      <c r="GW21" s="61">
        <v>79.900000000000006</v>
      </c>
      <c r="GX21" s="61">
        <v>0</v>
      </c>
      <c r="GY21" s="61">
        <v>55</v>
      </c>
      <c r="GZ21" s="61">
        <v>46.4</v>
      </c>
      <c r="HA21" s="61">
        <v>15</v>
      </c>
      <c r="HB21" s="61">
        <v>55</v>
      </c>
      <c r="HC21" s="61">
        <v>46.2</v>
      </c>
      <c r="HD21" s="61">
        <v>15</v>
      </c>
      <c r="HE21" s="61">
        <v>0</v>
      </c>
      <c r="HF21" s="61">
        <v>0</v>
      </c>
      <c r="HG21" s="61">
        <v>0</v>
      </c>
      <c r="HH21" s="61">
        <v>0</v>
      </c>
      <c r="HI21" s="61">
        <v>0</v>
      </c>
      <c r="HJ21" s="61">
        <v>0</v>
      </c>
      <c r="HK21" s="61">
        <v>0</v>
      </c>
      <c r="HL21" s="61">
        <v>0</v>
      </c>
      <c r="HM21" s="61">
        <v>0</v>
      </c>
      <c r="HN21" s="61">
        <v>0</v>
      </c>
      <c r="HO21" s="61">
        <v>0</v>
      </c>
      <c r="HP21" s="61">
        <v>0</v>
      </c>
      <c r="HQ21" s="61">
        <v>0</v>
      </c>
      <c r="HR21" s="61">
        <v>0</v>
      </c>
      <c r="HS21" s="61">
        <v>0</v>
      </c>
      <c r="HT21" s="61">
        <v>126.5</v>
      </c>
      <c r="HU21" s="61">
        <v>80.8</v>
      </c>
      <c r="HV21" s="61">
        <v>81</v>
      </c>
      <c r="HW21" s="61">
        <v>46.3</v>
      </c>
      <c r="HX21" s="61">
        <v>44.7</v>
      </c>
      <c r="HY21" s="61">
        <v>46.4</v>
      </c>
      <c r="HZ21" s="61">
        <v>46.2</v>
      </c>
      <c r="IA21" s="61">
        <v>55.4</v>
      </c>
      <c r="IB21" s="61">
        <v>46</v>
      </c>
      <c r="IC21" s="61">
        <v>25.6</v>
      </c>
      <c r="ID21" s="61">
        <v>0</v>
      </c>
      <c r="IE21" s="61">
        <v>50.7</v>
      </c>
      <c r="IF21" s="61">
        <v>4.5</v>
      </c>
      <c r="IG21" s="61">
        <v>3837.3</v>
      </c>
      <c r="IH21" s="61">
        <v>792.1</v>
      </c>
      <c r="II21" s="61">
        <v>8</v>
      </c>
      <c r="IJ21" s="61">
        <v>66.3</v>
      </c>
      <c r="IK21" s="61">
        <v>79.900000000000006</v>
      </c>
      <c r="IL21" s="61">
        <v>49.2</v>
      </c>
      <c r="IM21" s="61">
        <v>0</v>
      </c>
      <c r="IN21" s="61">
        <v>0</v>
      </c>
      <c r="IO21" s="61">
        <v>0</v>
      </c>
      <c r="IP21" s="61">
        <v>0</v>
      </c>
      <c r="IQ21" s="61">
        <v>0</v>
      </c>
      <c r="IR21" s="61">
        <v>0</v>
      </c>
      <c r="IS21" s="61">
        <v>0</v>
      </c>
      <c r="IT21" s="61">
        <v>0</v>
      </c>
      <c r="IU21" s="61">
        <v>0</v>
      </c>
      <c r="IV21" s="61">
        <v>0</v>
      </c>
      <c r="IW21" s="61">
        <v>0</v>
      </c>
      <c r="IX21" s="61">
        <v>0</v>
      </c>
      <c r="IY21" s="61">
        <v>0</v>
      </c>
      <c r="IZ21" s="61">
        <v>0</v>
      </c>
      <c r="JA21" s="61">
        <v>0</v>
      </c>
      <c r="JB21" s="61">
        <v>0</v>
      </c>
      <c r="JC21" s="61">
        <v>0</v>
      </c>
      <c r="JD21" s="61">
        <v>0</v>
      </c>
      <c r="JE21" s="61">
        <v>0</v>
      </c>
      <c r="JF21" s="61">
        <v>0</v>
      </c>
      <c r="JG21" s="61">
        <v>0</v>
      </c>
      <c r="JH21" s="61">
        <v>0</v>
      </c>
      <c r="JI21" s="61">
        <v>0</v>
      </c>
      <c r="JJ21" s="61">
        <v>0</v>
      </c>
      <c r="JK21" s="61">
        <v>0</v>
      </c>
      <c r="JL21" s="61">
        <v>0</v>
      </c>
      <c r="JM21" s="61">
        <v>0</v>
      </c>
      <c r="JN21" s="61">
        <v>0</v>
      </c>
      <c r="JO21" s="61">
        <v>0</v>
      </c>
      <c r="JP21" s="61">
        <v>0</v>
      </c>
      <c r="JQ21" s="61">
        <v>0</v>
      </c>
      <c r="JR21" s="61">
        <v>0</v>
      </c>
      <c r="JS21" s="61">
        <v>0</v>
      </c>
      <c r="JT21" s="61">
        <v>0</v>
      </c>
      <c r="JU21" s="61">
        <v>0</v>
      </c>
      <c r="JV21" s="61">
        <v>0</v>
      </c>
      <c r="JW21" s="61">
        <v>0</v>
      </c>
      <c r="JX21" s="61">
        <v>0</v>
      </c>
      <c r="JY21" s="61">
        <v>0</v>
      </c>
      <c r="JZ21" s="61">
        <v>0</v>
      </c>
      <c r="KA21" s="61">
        <v>0</v>
      </c>
      <c r="KC21" s="61">
        <v>451.08880004346707</v>
      </c>
      <c r="KD21" s="61">
        <v>2</v>
      </c>
      <c r="KE21" s="61">
        <v>2</v>
      </c>
      <c r="KF21" s="61">
        <v>2</v>
      </c>
      <c r="KG21" s="61">
        <v>2</v>
      </c>
      <c r="KH21" s="61">
        <v>2</v>
      </c>
      <c r="KI21" s="61">
        <v>2</v>
      </c>
      <c r="KJ21" s="61">
        <v>2</v>
      </c>
      <c r="KK21" s="61">
        <v>2</v>
      </c>
      <c r="KL21" s="61">
        <v>2</v>
      </c>
      <c r="KM21" s="61">
        <v>2</v>
      </c>
      <c r="KN21" s="61">
        <v>2</v>
      </c>
      <c r="KO21" s="61">
        <v>2</v>
      </c>
      <c r="KP21" s="61">
        <v>2</v>
      </c>
      <c r="KQ21" s="61">
        <v>2</v>
      </c>
      <c r="KR21" s="61">
        <v>2</v>
      </c>
      <c r="KS21" s="61">
        <v>2</v>
      </c>
      <c r="KT21" s="61">
        <v>2</v>
      </c>
      <c r="KU21" s="61">
        <v>2</v>
      </c>
      <c r="KV21" s="61">
        <v>2</v>
      </c>
      <c r="KW21" s="61">
        <v>2</v>
      </c>
      <c r="KX21" s="61">
        <v>0</v>
      </c>
      <c r="KY21" s="61">
        <v>12.7</v>
      </c>
      <c r="KZ21" s="61">
        <v>58.8</v>
      </c>
      <c r="LA21" s="61">
        <v>25.4</v>
      </c>
      <c r="LB21" s="61">
        <v>38.200000000000003</v>
      </c>
      <c r="LC21" s="61">
        <v>50.9</v>
      </c>
      <c r="LD21" s="61">
        <v>63.6</v>
      </c>
      <c r="LE21" s="61">
        <v>63.6</v>
      </c>
      <c r="LF21" s="61">
        <v>72.8</v>
      </c>
      <c r="LG21" s="61">
        <v>69</v>
      </c>
      <c r="LH21" s="61">
        <v>58.8</v>
      </c>
      <c r="LI21" s="61">
        <v>0</v>
      </c>
      <c r="LJ21" s="61">
        <v>0</v>
      </c>
      <c r="LK21" s="61">
        <v>12.7</v>
      </c>
      <c r="LL21" s="61">
        <v>58.8</v>
      </c>
      <c r="LM21" s="61">
        <v>1</v>
      </c>
      <c r="LN21" s="61">
        <v>0</v>
      </c>
      <c r="LO21" s="61">
        <v>25.4</v>
      </c>
      <c r="LP21" s="61">
        <v>0</v>
      </c>
      <c r="LQ21" s="61">
        <v>38.200000000000003</v>
      </c>
      <c r="LR21" s="61">
        <v>0</v>
      </c>
      <c r="LS21" s="61">
        <v>50.9</v>
      </c>
      <c r="LT21" s="61">
        <v>0</v>
      </c>
      <c r="LU21" s="61">
        <v>63.6</v>
      </c>
      <c r="LV21" s="61">
        <v>1</v>
      </c>
      <c r="LW21" s="61">
        <v>63.6</v>
      </c>
      <c r="LX21" s="61">
        <v>1</v>
      </c>
      <c r="LY21" s="61">
        <v>72.8</v>
      </c>
      <c r="LZ21" s="61">
        <v>1</v>
      </c>
      <c r="MA21" s="61">
        <v>69</v>
      </c>
      <c r="MB21" s="61">
        <v>1</v>
      </c>
      <c r="MC21" s="61">
        <v>58.8</v>
      </c>
      <c r="MD21" s="61">
        <v>1</v>
      </c>
      <c r="ME21" s="61">
        <v>0</v>
      </c>
      <c r="MF21" s="61">
        <v>0</v>
      </c>
      <c r="MG21" s="61">
        <v>0</v>
      </c>
      <c r="MH21" s="61">
        <v>0</v>
      </c>
      <c r="MI21" s="61">
        <v>0</v>
      </c>
      <c r="MJ21" s="61">
        <v>0</v>
      </c>
      <c r="MK21" s="61">
        <v>0</v>
      </c>
      <c r="ML21" s="61">
        <v>0</v>
      </c>
      <c r="MM21" s="61">
        <v>0</v>
      </c>
      <c r="MN21" s="61">
        <v>0</v>
      </c>
      <c r="MO21" s="61">
        <v>0</v>
      </c>
      <c r="MP21" s="61">
        <v>0</v>
      </c>
      <c r="MQ21" s="61">
        <v>0</v>
      </c>
      <c r="MR21" s="61">
        <v>0</v>
      </c>
      <c r="MS21" s="61">
        <v>0</v>
      </c>
      <c r="MT21" s="61">
        <v>0</v>
      </c>
      <c r="MU21" s="61">
        <v>0</v>
      </c>
      <c r="MV21" s="61">
        <v>0</v>
      </c>
      <c r="MW21" s="61">
        <v>0</v>
      </c>
      <c r="MX21" s="61">
        <v>0</v>
      </c>
      <c r="MY21" s="61">
        <v>0</v>
      </c>
      <c r="MZ21" s="61">
        <v>0</v>
      </c>
      <c r="NA21" s="61">
        <v>0</v>
      </c>
      <c r="NB21" s="61">
        <v>0</v>
      </c>
      <c r="NC21" s="61">
        <v>0</v>
      </c>
      <c r="ND21" s="61">
        <v>0</v>
      </c>
      <c r="NE21" s="61">
        <v>0</v>
      </c>
      <c r="NF21" s="61">
        <v>0</v>
      </c>
      <c r="NG21" s="61">
        <v>0</v>
      </c>
      <c r="NH21" s="61">
        <v>0</v>
      </c>
      <c r="NI21" s="61">
        <v>0</v>
      </c>
      <c r="NJ21" s="61">
        <v>0</v>
      </c>
      <c r="NK21" s="61">
        <v>0</v>
      </c>
      <c r="NL21" s="61">
        <v>0</v>
      </c>
      <c r="NM21" s="61">
        <v>0</v>
      </c>
      <c r="NN21" s="61">
        <v>0</v>
      </c>
      <c r="NO21" s="61">
        <v>0</v>
      </c>
      <c r="NP21" s="61">
        <v>0</v>
      </c>
      <c r="NQ21" s="61">
        <v>0</v>
      </c>
      <c r="NR21" s="61">
        <v>0</v>
      </c>
      <c r="NS21" s="61">
        <v>0</v>
      </c>
      <c r="NT21" s="61">
        <v>0</v>
      </c>
      <c r="NU21" s="61">
        <v>0</v>
      </c>
      <c r="NV21" s="61">
        <v>0</v>
      </c>
      <c r="NW21" s="61">
        <v>0</v>
      </c>
      <c r="NX21" s="61">
        <v>0</v>
      </c>
      <c r="NY21" s="61">
        <v>0</v>
      </c>
      <c r="NZ21" s="61">
        <v>0</v>
      </c>
      <c r="OA21" s="61">
        <v>0</v>
      </c>
      <c r="OB21" s="61">
        <v>0</v>
      </c>
      <c r="OC21" s="61">
        <v>0</v>
      </c>
      <c r="OD21" s="61">
        <v>0</v>
      </c>
      <c r="OE21" s="61">
        <v>0</v>
      </c>
      <c r="OF21" s="61">
        <v>0</v>
      </c>
      <c r="OG21" s="61">
        <v>0</v>
      </c>
      <c r="OH21" s="61">
        <v>0</v>
      </c>
      <c r="OI21" s="61">
        <v>0</v>
      </c>
      <c r="OJ21" s="61">
        <v>0</v>
      </c>
      <c r="OK21" s="61">
        <v>0</v>
      </c>
      <c r="OL21" s="61">
        <v>0</v>
      </c>
      <c r="OM21" s="61">
        <v>0</v>
      </c>
      <c r="ON21" s="61">
        <v>0</v>
      </c>
      <c r="OO21" s="61">
        <v>0</v>
      </c>
      <c r="OP21" s="61">
        <v>0</v>
      </c>
      <c r="OQ21" s="61">
        <v>0</v>
      </c>
      <c r="OR21" s="61">
        <v>0</v>
      </c>
      <c r="OU21" s="61">
        <v>0</v>
      </c>
      <c r="OV21" s="61">
        <v>1</v>
      </c>
      <c r="OW21" s="61">
        <v>0</v>
      </c>
      <c r="OX21" s="61">
        <v>1</v>
      </c>
      <c r="OY21" s="61">
        <v>1</v>
      </c>
      <c r="OZ21" s="61">
        <v>1</v>
      </c>
      <c r="PA21" s="61">
        <v>1</v>
      </c>
      <c r="PB21" s="61">
        <v>1</v>
      </c>
      <c r="PC21" s="61">
        <v>1</v>
      </c>
      <c r="PD21" s="61">
        <v>1</v>
      </c>
      <c r="PE21" s="61">
        <v>1</v>
      </c>
      <c r="PF21" s="61">
        <v>1</v>
      </c>
      <c r="PG21" s="61">
        <v>1</v>
      </c>
      <c r="PH21" s="61">
        <v>1</v>
      </c>
      <c r="PI21" s="61">
        <v>1</v>
      </c>
      <c r="PJ21" s="61">
        <v>1</v>
      </c>
      <c r="PK21" s="61">
        <v>1</v>
      </c>
      <c r="PL21" s="61">
        <v>1</v>
      </c>
      <c r="PM21" s="61">
        <v>1</v>
      </c>
      <c r="PN21" s="61">
        <v>1</v>
      </c>
      <c r="PO21" s="61">
        <v>1</v>
      </c>
      <c r="PP21" s="61">
        <v>1</v>
      </c>
      <c r="PQ21" s="61">
        <v>1</v>
      </c>
      <c r="PR21" s="61">
        <v>1</v>
      </c>
      <c r="PS21" s="61">
        <v>1</v>
      </c>
      <c r="PT21" s="61">
        <v>1</v>
      </c>
      <c r="PU21" s="61">
        <v>1</v>
      </c>
      <c r="PV21" s="61">
        <v>0</v>
      </c>
      <c r="PW21" s="61">
        <v>0</v>
      </c>
      <c r="PX21" s="61">
        <v>0</v>
      </c>
      <c r="PY21" s="61">
        <v>1</v>
      </c>
      <c r="PZ21" s="61">
        <v>11482</v>
      </c>
      <c r="QA21" s="61">
        <v>20</v>
      </c>
      <c r="QB21" s="61">
        <v>0</v>
      </c>
      <c r="QC21" s="61">
        <v>5170</v>
      </c>
      <c r="QD21" s="61">
        <v>0</v>
      </c>
      <c r="QE21" s="61">
        <v>0</v>
      </c>
      <c r="QF21" s="61">
        <v>5170</v>
      </c>
      <c r="QG21" s="61">
        <v>-2.9</v>
      </c>
      <c r="QH21" s="61">
        <v>20.2</v>
      </c>
      <c r="QI21" s="61">
        <v>129.80000000000001</v>
      </c>
      <c r="QJ21" s="61">
        <v>0</v>
      </c>
      <c r="QK21" s="61">
        <v>0</v>
      </c>
      <c r="QL21" s="61">
        <v>0</v>
      </c>
      <c r="QM21" s="61">
        <v>0</v>
      </c>
      <c r="QN21" s="61">
        <v>0</v>
      </c>
      <c r="QO21" s="61">
        <v>12.1</v>
      </c>
      <c r="QP21" s="61">
        <v>7.23</v>
      </c>
      <c r="QQ21" s="61">
        <v>7.11</v>
      </c>
      <c r="QR21" s="61">
        <v>10.9</v>
      </c>
      <c r="QS21" s="61">
        <v>0</v>
      </c>
      <c r="QT21" s="61">
        <v>0</v>
      </c>
      <c r="QU21" s="61">
        <v>0</v>
      </c>
      <c r="QV21" s="61">
        <v>0</v>
      </c>
      <c r="QW21" s="61">
        <v>79</v>
      </c>
      <c r="QX21" s="61">
        <v>79</v>
      </c>
      <c r="QY21" s="61">
        <v>64</v>
      </c>
      <c r="QZ21" s="61">
        <v>139.1</v>
      </c>
      <c r="RA21" s="61">
        <v>100</v>
      </c>
      <c r="RB21" s="61">
        <v>150</v>
      </c>
      <c r="RC21" s="61">
        <v>19.5</v>
      </c>
      <c r="RD21" s="61">
        <v>2.2999999999999998</v>
      </c>
      <c r="RE21" s="61">
        <v>62</v>
      </c>
      <c r="RF21" s="61">
        <v>136</v>
      </c>
      <c r="RG21" s="61">
        <v>0</v>
      </c>
      <c r="RH21" s="61">
        <v>0</v>
      </c>
      <c r="RI21" s="61">
        <v>0</v>
      </c>
      <c r="RJ21" s="61">
        <v>136</v>
      </c>
      <c r="RK21" s="61">
        <v>0</v>
      </c>
      <c r="RL21" s="61">
        <v>0</v>
      </c>
      <c r="RM21" s="61">
        <v>0</v>
      </c>
      <c r="RN21" s="61">
        <v>451</v>
      </c>
      <c r="RO21" s="61">
        <v>451</v>
      </c>
      <c r="RP21" s="61">
        <v>0</v>
      </c>
      <c r="RQ21" s="61">
        <v>10.7</v>
      </c>
      <c r="RR21" s="61">
        <v>8.4</v>
      </c>
      <c r="RS21" s="61">
        <v>10.7</v>
      </c>
      <c r="RT21" s="61">
        <v>11.1</v>
      </c>
      <c r="RU21" s="61">
        <v>0</v>
      </c>
      <c r="RV21" s="61">
        <v>0</v>
      </c>
      <c r="RW21" s="61">
        <v>0</v>
      </c>
      <c r="RX21" s="61">
        <v>11</v>
      </c>
      <c r="RY21" s="61">
        <v>0</v>
      </c>
      <c r="RZ21" s="61">
        <v>0</v>
      </c>
      <c r="SA21" s="61">
        <v>0</v>
      </c>
      <c r="SB21" s="61">
        <v>11</v>
      </c>
      <c r="SC21" s="61">
        <v>0</v>
      </c>
      <c r="SD21" s="61">
        <v>133.80000000000001</v>
      </c>
      <c r="SE21" s="61">
        <v>0</v>
      </c>
      <c r="SF21" s="61">
        <v>0</v>
      </c>
      <c r="SG21" s="61">
        <v>54.3</v>
      </c>
      <c r="SH21" s="61">
        <v>42.2</v>
      </c>
      <c r="SI21" s="61">
        <v>0.75</v>
      </c>
      <c r="SJ21" s="61">
        <v>2.2400000000000002</v>
      </c>
      <c r="SK21" s="61">
        <v>0.22</v>
      </c>
      <c r="SL21" s="61">
        <v>345</v>
      </c>
      <c r="SM21" s="61">
        <v>343</v>
      </c>
      <c r="SN21" s="61">
        <v>346</v>
      </c>
      <c r="SO21" s="61">
        <v>33.299999999999997</v>
      </c>
      <c r="SP21" s="61">
        <v>1600820314907</v>
      </c>
      <c r="SQ21" s="61">
        <v>0</v>
      </c>
      <c r="SR21" s="61">
        <v>45</v>
      </c>
      <c r="SS21" s="61">
        <v>1</v>
      </c>
      <c r="ST21" s="61">
        <v>0</v>
      </c>
      <c r="SU21" s="61">
        <v>4</v>
      </c>
      <c r="SV21" s="61">
        <v>36.299999999999997</v>
      </c>
      <c r="SW21" s="61">
        <v>58</v>
      </c>
      <c r="SX21" s="61">
        <v>12.7</v>
      </c>
      <c r="SY21" s="61">
        <v>0</v>
      </c>
      <c r="TA21" s="61">
        <v>1059</v>
      </c>
      <c r="TF21" s="61">
        <v>0</v>
      </c>
      <c r="TG21" s="61">
        <v>0</v>
      </c>
      <c r="TH21" s="61">
        <v>0</v>
      </c>
      <c r="TI21" s="61">
        <v>0</v>
      </c>
      <c r="TJ21" s="61">
        <v>41449</v>
      </c>
      <c r="TK21" s="61">
        <v>41558</v>
      </c>
      <c r="TL21" s="61">
        <v>33804</v>
      </c>
      <c r="TM21" s="61">
        <v>33667</v>
      </c>
      <c r="TN21" s="61">
        <v>0</v>
      </c>
      <c r="TO21" s="61">
        <v>0</v>
      </c>
      <c r="TP21" s="61">
        <v>0</v>
      </c>
      <c r="TQ21" s="61">
        <v>0</v>
      </c>
      <c r="TR21" s="61">
        <v>544</v>
      </c>
      <c r="TS21" s="61">
        <v>544</v>
      </c>
      <c r="TT21" s="61">
        <v>546</v>
      </c>
      <c r="TU21" s="61">
        <v>548</v>
      </c>
      <c r="TV21" s="61">
        <v>550</v>
      </c>
      <c r="TW21" s="61">
        <v>547</v>
      </c>
      <c r="TX21" s="61">
        <v>546</v>
      </c>
      <c r="TY21" s="61">
        <v>546</v>
      </c>
      <c r="TZ21" s="61">
        <v>550</v>
      </c>
      <c r="UA21" s="61">
        <v>546</v>
      </c>
      <c r="UB21" s="61">
        <v>547</v>
      </c>
      <c r="UC21" s="61">
        <v>549</v>
      </c>
      <c r="UD21" s="61">
        <v>548</v>
      </c>
      <c r="UE21" s="61">
        <v>547</v>
      </c>
      <c r="UF21" s="61">
        <v>548</v>
      </c>
      <c r="UG21" s="61">
        <v>549</v>
      </c>
      <c r="UH21" s="61">
        <v>546</v>
      </c>
      <c r="UI21" s="61">
        <v>547</v>
      </c>
      <c r="UJ21" s="61">
        <v>552</v>
      </c>
      <c r="UK21" s="61">
        <v>545</v>
      </c>
      <c r="UL21" s="61">
        <v>548</v>
      </c>
      <c r="UM21" s="61">
        <v>546</v>
      </c>
      <c r="UN21" s="61">
        <v>546</v>
      </c>
      <c r="UO21" s="61">
        <v>550</v>
      </c>
      <c r="UP21" s="61">
        <v>547</v>
      </c>
      <c r="UQ21" s="61">
        <v>546</v>
      </c>
      <c r="UR21" s="61">
        <v>551</v>
      </c>
      <c r="US21" s="61">
        <v>550</v>
      </c>
      <c r="UT21" s="61">
        <v>544</v>
      </c>
      <c r="UU21" s="61">
        <v>543</v>
      </c>
      <c r="UV21" s="61">
        <v>0</v>
      </c>
      <c r="UW21" s="61">
        <v>0</v>
      </c>
      <c r="UX21" s="61">
        <v>118</v>
      </c>
      <c r="UY21" s="61">
        <v>343</v>
      </c>
      <c r="UZ21" s="61">
        <v>344</v>
      </c>
      <c r="VA21" s="61">
        <v>7</v>
      </c>
      <c r="WR21" s="61">
        <v>0</v>
      </c>
      <c r="WS21" s="61">
        <v>1</v>
      </c>
      <c r="WT21" s="61">
        <v>0</v>
      </c>
      <c r="WU21" s="61">
        <v>0</v>
      </c>
      <c r="WV21" s="61">
        <v>0</v>
      </c>
      <c r="WW21" s="61">
        <v>0</v>
      </c>
      <c r="WX21" s="61">
        <v>0</v>
      </c>
      <c r="WY21" s="61">
        <v>0</v>
      </c>
      <c r="WZ21" s="61">
        <v>9374460</v>
      </c>
      <c r="XA21" s="61">
        <v>0</v>
      </c>
      <c r="XD21" s="61">
        <v>0</v>
      </c>
      <c r="XF21" s="61">
        <v>2</v>
      </c>
      <c r="XG21" s="61">
        <v>0</v>
      </c>
      <c r="XH21" s="61">
        <v>0</v>
      </c>
      <c r="XI21" s="61">
        <v>0</v>
      </c>
      <c r="XJ21" s="61">
        <v>0</v>
      </c>
      <c r="XK21" s="61">
        <v>0</v>
      </c>
      <c r="XL21" s="61">
        <v>0</v>
      </c>
      <c r="XM21" s="61">
        <v>0</v>
      </c>
      <c r="XN21" s="61">
        <v>59.9</v>
      </c>
      <c r="XO21" s="61">
        <v>54.4</v>
      </c>
      <c r="XR21" s="61">
        <v>74.7</v>
      </c>
      <c r="XS21" s="61">
        <v>72.400000000000006</v>
      </c>
      <c r="XT21" s="61">
        <v>74.099999999999994</v>
      </c>
      <c r="XU21" s="61">
        <v>21.8</v>
      </c>
      <c r="XZ21" s="61">
        <v>10154</v>
      </c>
      <c r="YC21" s="61">
        <v>4476</v>
      </c>
      <c r="YD21" s="61">
        <v>-0.999</v>
      </c>
      <c r="YE21" s="61">
        <v>50.02</v>
      </c>
      <c r="YF21" s="61">
        <v>0</v>
      </c>
      <c r="YG21" s="61">
        <v>20822</v>
      </c>
      <c r="YH21" s="61">
        <v>12073</v>
      </c>
      <c r="YI21" s="61">
        <v>20842</v>
      </c>
      <c r="YJ21" s="61">
        <v>11964</v>
      </c>
      <c r="YK21" s="61">
        <v>20855</v>
      </c>
      <c r="YL21" s="61">
        <v>12057</v>
      </c>
      <c r="YM21" s="61">
        <v>10337</v>
      </c>
      <c r="YN21" s="61">
        <v>5972</v>
      </c>
      <c r="YO21" s="61">
        <v>10339</v>
      </c>
      <c r="YP21" s="61">
        <v>5974</v>
      </c>
      <c r="YQ21" s="61">
        <v>10333</v>
      </c>
      <c r="YR21" s="61">
        <v>5967</v>
      </c>
      <c r="YS21" s="61">
        <v>0</v>
      </c>
      <c r="YT21" s="61">
        <v>8913</v>
      </c>
      <c r="YU21" s="61">
        <v>2971</v>
      </c>
      <c r="YV21" s="61">
        <v>3</v>
      </c>
      <c r="YW21" s="61">
        <v>0.39400000000000002</v>
      </c>
      <c r="YX21" s="61">
        <v>3955</v>
      </c>
      <c r="YY21" s="61">
        <v>2.3199999999999998</v>
      </c>
      <c r="YZ21" s="61">
        <v>-45.3</v>
      </c>
      <c r="ZA21" s="61">
        <v>4.05</v>
      </c>
      <c r="ZB21" s="61">
        <v>0.91</v>
      </c>
      <c r="ZD21" s="61">
        <v>0</v>
      </c>
      <c r="ZE21" s="61">
        <v>90.1</v>
      </c>
      <c r="ZF21" s="61">
        <v>77.7</v>
      </c>
      <c r="ZG21" s="61">
        <v>0</v>
      </c>
      <c r="ZH21" s="61">
        <v>80.8</v>
      </c>
      <c r="ZI21" s="61">
        <v>70</v>
      </c>
      <c r="ZJ21" s="61">
        <v>69.900000000000006</v>
      </c>
      <c r="ZK21" s="61">
        <v>0</v>
      </c>
      <c r="ZL21" s="61">
        <v>0</v>
      </c>
      <c r="ZM21" s="61">
        <v>0</v>
      </c>
      <c r="ZN21" s="61">
        <v>21.9</v>
      </c>
      <c r="ZO21" s="61">
        <v>21.9</v>
      </c>
      <c r="ZP21" s="61">
        <v>21.9</v>
      </c>
      <c r="ZQ21" s="61">
        <v>21.9</v>
      </c>
      <c r="ZR21" s="61">
        <v>21.9</v>
      </c>
      <c r="ZS21" s="61">
        <v>21.9</v>
      </c>
      <c r="ZT21" s="61">
        <v>21.9</v>
      </c>
      <c r="ZU21" s="61">
        <v>21.9</v>
      </c>
      <c r="ZV21" s="61">
        <v>21.6</v>
      </c>
      <c r="ZW21" s="61">
        <v>21.9</v>
      </c>
      <c r="ZX21" s="61">
        <v>21.9</v>
      </c>
      <c r="ZY21" s="61">
        <v>21.9</v>
      </c>
      <c r="ZZ21" s="61">
        <v>21.9</v>
      </c>
      <c r="AAA21" s="61">
        <v>21.9</v>
      </c>
      <c r="AAB21" s="61">
        <v>21.9</v>
      </c>
      <c r="AAC21" s="61">
        <v>21.9</v>
      </c>
      <c r="AAD21" s="61">
        <v>21.9</v>
      </c>
      <c r="AAE21" s="61">
        <v>21.9</v>
      </c>
      <c r="AAF21" s="61">
        <v>21.9</v>
      </c>
      <c r="AAG21" s="61">
        <v>21.9</v>
      </c>
      <c r="AAH21" s="61">
        <v>21.9</v>
      </c>
      <c r="AAI21" s="61">
        <v>21.9</v>
      </c>
      <c r="AAJ21" s="61">
        <v>21.9</v>
      </c>
      <c r="AAK21" s="61">
        <v>21.9</v>
      </c>
      <c r="AAL21" s="61">
        <v>21.9</v>
      </c>
      <c r="AAM21" s="61">
        <v>76.2</v>
      </c>
      <c r="AAN21" s="61">
        <v>81.599999999999994</v>
      </c>
      <c r="AAO21" s="61">
        <v>84.7</v>
      </c>
      <c r="AAP21" s="61">
        <v>81.900000000000006</v>
      </c>
      <c r="AAQ21" s="61">
        <v>75.5</v>
      </c>
      <c r="AAR21" s="61">
        <v>74.099999999999994</v>
      </c>
      <c r="AAS21" s="61">
        <v>73</v>
      </c>
      <c r="AAT21" s="61">
        <v>71.7</v>
      </c>
      <c r="AAU21" s="61">
        <v>60.1</v>
      </c>
      <c r="AAV21" s="61">
        <v>61.2</v>
      </c>
      <c r="AAW21" s="61">
        <v>65.599999999999994</v>
      </c>
      <c r="AAX21" s="61">
        <v>73.8</v>
      </c>
      <c r="AAY21" s="61">
        <v>1.26</v>
      </c>
      <c r="AAZ21" s="61">
        <v>1.26</v>
      </c>
      <c r="ABA21" s="61">
        <v>1.26</v>
      </c>
      <c r="ABB21" s="61">
        <v>1.26</v>
      </c>
      <c r="ABC21" s="61">
        <v>1.26</v>
      </c>
      <c r="ABD21" s="61">
        <v>1.26</v>
      </c>
      <c r="ABE21" s="61">
        <v>1.26</v>
      </c>
      <c r="ABF21" s="61">
        <v>1.26</v>
      </c>
      <c r="ABG21" s="61">
        <v>1.26</v>
      </c>
      <c r="ABH21" s="61">
        <v>1.26</v>
      </c>
      <c r="ABI21" s="61">
        <v>1.26</v>
      </c>
      <c r="ABJ21" s="61">
        <v>1.26</v>
      </c>
      <c r="ABK21" s="61">
        <v>1</v>
      </c>
      <c r="ABL21" s="61">
        <v>1</v>
      </c>
      <c r="ABM21" s="61">
        <v>1</v>
      </c>
      <c r="ABN21" s="61">
        <v>1</v>
      </c>
      <c r="ABO21" s="61">
        <v>1</v>
      </c>
      <c r="ABP21" s="61">
        <v>1</v>
      </c>
      <c r="ABQ21" s="61">
        <v>1</v>
      </c>
      <c r="ABR21" s="61">
        <v>1</v>
      </c>
      <c r="ABS21" s="61">
        <v>1</v>
      </c>
      <c r="ABT21" s="61">
        <v>1</v>
      </c>
      <c r="ABU21" s="61">
        <v>1</v>
      </c>
      <c r="ABV21" s="61">
        <v>1</v>
      </c>
      <c r="ABW21" s="61">
        <v>88</v>
      </c>
      <c r="ABX21" s="61">
        <v>88</v>
      </c>
      <c r="ABY21" s="61">
        <v>88</v>
      </c>
      <c r="ABZ21" s="61">
        <v>88</v>
      </c>
      <c r="ACA21" s="61">
        <v>88</v>
      </c>
      <c r="ACB21" s="61">
        <v>88</v>
      </c>
      <c r="ACC21" s="61">
        <v>88</v>
      </c>
      <c r="ACD21" s="61">
        <v>88</v>
      </c>
      <c r="ACE21" s="61">
        <v>88</v>
      </c>
      <c r="ACF21" s="61">
        <v>88</v>
      </c>
      <c r="ACG21" s="61">
        <v>88</v>
      </c>
      <c r="ACH21" s="61">
        <v>88</v>
      </c>
      <c r="ACI21" s="61">
        <v>11548.6</v>
      </c>
      <c r="ACJ21" s="61">
        <v>11548.4</v>
      </c>
      <c r="ACK21" s="61">
        <v>11548.4</v>
      </c>
      <c r="ACL21" s="61">
        <v>10197.799999999999</v>
      </c>
      <c r="ACM21" s="61">
        <v>11548.5</v>
      </c>
      <c r="ACN21" s="61">
        <v>11548.4</v>
      </c>
      <c r="ACO21" s="61">
        <v>11548.3</v>
      </c>
      <c r="ACP21" s="61">
        <v>11548.5</v>
      </c>
      <c r="ACQ21" s="61">
        <v>11548.5</v>
      </c>
      <c r="ACR21" s="61">
        <v>11548.3</v>
      </c>
      <c r="ACS21" s="61">
        <v>11548.5</v>
      </c>
      <c r="ACT21" s="61">
        <v>11548.4</v>
      </c>
      <c r="ACU21" s="61">
        <v>2017</v>
      </c>
      <c r="ACV21" s="61">
        <v>2017</v>
      </c>
      <c r="ACW21" s="61">
        <v>25</v>
      </c>
      <c r="ACX21" s="61">
        <v>10</v>
      </c>
      <c r="ACY21" s="61">
        <v>2017</v>
      </c>
      <c r="ACZ21" s="61">
        <v>28</v>
      </c>
      <c r="ADA21" s="61">
        <v>10</v>
      </c>
      <c r="ADB21" s="61">
        <v>2017</v>
      </c>
      <c r="ADC21" s="61">
        <v>11</v>
      </c>
      <c r="ADD21" s="61">
        <v>9</v>
      </c>
      <c r="ADE21" s="61">
        <v>25</v>
      </c>
      <c r="ADF21" s="61">
        <v>10</v>
      </c>
      <c r="ADG21" s="61">
        <v>2017</v>
      </c>
      <c r="ADH21" s="61">
        <v>25</v>
      </c>
      <c r="ADI21" s="61">
        <v>10</v>
      </c>
      <c r="ADJ21" s="61">
        <v>2017</v>
      </c>
      <c r="ADK21" s="61">
        <v>28</v>
      </c>
      <c r="ADL21" s="61">
        <v>10</v>
      </c>
      <c r="ADM21" s="61">
        <v>2017</v>
      </c>
      <c r="ADN21" s="61">
        <v>26</v>
      </c>
      <c r="ADO21" s="61">
        <v>10</v>
      </c>
      <c r="ADP21" s="61">
        <v>2017</v>
      </c>
      <c r="ADQ21" s="61">
        <v>25</v>
      </c>
      <c r="ADR21" s="61">
        <v>10</v>
      </c>
      <c r="ADS21" s="61">
        <v>2017</v>
      </c>
      <c r="ADT21" s="61">
        <v>25</v>
      </c>
      <c r="ADU21" s="61">
        <v>10</v>
      </c>
      <c r="ADV21" s="61">
        <v>2017</v>
      </c>
      <c r="ADW21" s="61">
        <v>26</v>
      </c>
      <c r="ADX21" s="61">
        <v>10</v>
      </c>
      <c r="ADY21" s="61">
        <v>2017</v>
      </c>
      <c r="ADZ21" s="61">
        <v>25</v>
      </c>
      <c r="AEA21" s="61">
        <v>10</v>
      </c>
      <c r="AEB21" s="61">
        <v>2017</v>
      </c>
      <c r="AEC21" s="61">
        <v>28</v>
      </c>
      <c r="AED21" s="61">
        <v>10</v>
      </c>
      <c r="AEE21" s="61">
        <v>36975</v>
      </c>
      <c r="AEF21" s="61">
        <v>36957</v>
      </c>
      <c r="AEG21" s="61">
        <v>37007</v>
      </c>
      <c r="AEH21" s="61">
        <v>36271</v>
      </c>
      <c r="AEI21" s="61">
        <v>36942</v>
      </c>
      <c r="AEJ21" s="61">
        <v>36999</v>
      </c>
      <c r="AEK21" s="61">
        <v>36995</v>
      </c>
      <c r="AEL21" s="61">
        <v>36988</v>
      </c>
      <c r="AEM21" s="61">
        <v>36979</v>
      </c>
      <c r="AEN21" s="61">
        <v>36992</v>
      </c>
      <c r="AEO21" s="61">
        <v>36983</v>
      </c>
      <c r="AEP21" s="61">
        <v>37008</v>
      </c>
      <c r="AEQ21" s="61">
        <v>7.73</v>
      </c>
      <c r="AER21" s="61">
        <v>7.73</v>
      </c>
      <c r="AES21" s="61">
        <v>7.73</v>
      </c>
      <c r="AET21" s="61">
        <v>7.73</v>
      </c>
      <c r="AEU21" s="61">
        <v>7.73</v>
      </c>
      <c r="AEV21" s="61">
        <v>7.73</v>
      </c>
      <c r="AEW21" s="61">
        <v>7.73</v>
      </c>
      <c r="AEX21" s="61">
        <v>7.73</v>
      </c>
      <c r="AEY21" s="61">
        <v>7.73</v>
      </c>
      <c r="AEZ21" s="61">
        <v>7.73</v>
      </c>
      <c r="AFA21" s="61">
        <v>7.73</v>
      </c>
      <c r="AFB21" s="61">
        <v>7.73</v>
      </c>
      <c r="AFC21" s="61">
        <v>0</v>
      </c>
      <c r="AFD21" s="61">
        <v>0</v>
      </c>
      <c r="AFE21" s="61">
        <v>0</v>
      </c>
      <c r="AFF21" s="61">
        <v>0</v>
      </c>
      <c r="AFG21" s="61">
        <v>0</v>
      </c>
      <c r="AFH21" s="61">
        <v>0</v>
      </c>
      <c r="AFI21" s="61">
        <v>0</v>
      </c>
      <c r="AFJ21" s="61">
        <v>0</v>
      </c>
      <c r="AFK21" s="61">
        <v>0</v>
      </c>
      <c r="AFL21" s="61">
        <v>0</v>
      </c>
      <c r="AFM21" s="61">
        <v>0</v>
      </c>
      <c r="AFN21" s="61">
        <v>0</v>
      </c>
      <c r="AFO21" s="61">
        <v>0</v>
      </c>
      <c r="AFP21" s="61">
        <v>0</v>
      </c>
      <c r="AFQ21" s="61">
        <v>0</v>
      </c>
      <c r="AFR21" s="61">
        <v>0</v>
      </c>
      <c r="AFS21" s="61">
        <v>0</v>
      </c>
      <c r="AFT21" s="61">
        <v>0</v>
      </c>
      <c r="AFU21" s="61">
        <v>0</v>
      </c>
      <c r="AFV21" s="61">
        <v>0</v>
      </c>
      <c r="AFW21" s="61">
        <v>0</v>
      </c>
      <c r="AFX21" s="61">
        <v>0</v>
      </c>
      <c r="AFY21" s="61">
        <v>0</v>
      </c>
      <c r="AFZ21" s="61">
        <v>0</v>
      </c>
      <c r="AGA21" s="61">
        <v>0</v>
      </c>
      <c r="AGB21" s="61">
        <v>0</v>
      </c>
      <c r="AGC21" s="61">
        <v>0</v>
      </c>
      <c r="AGD21" s="61">
        <v>0</v>
      </c>
      <c r="AGE21" s="61">
        <v>0</v>
      </c>
      <c r="AGF21" s="61">
        <v>0</v>
      </c>
      <c r="AGG21" s="61">
        <v>0</v>
      </c>
      <c r="AGH21" s="61">
        <v>0</v>
      </c>
      <c r="AGI21" s="61">
        <v>1</v>
      </c>
      <c r="AGJ21" s="61">
        <v>1</v>
      </c>
      <c r="AGK21" s="61">
        <v>192</v>
      </c>
      <c r="AGL21" s="61">
        <v>0</v>
      </c>
      <c r="AGM21" s="61">
        <v>0</v>
      </c>
      <c r="AGN21" s="61">
        <v>-9.9</v>
      </c>
      <c r="AGO21" s="61">
        <v>-9.9</v>
      </c>
      <c r="AGP21" s="61">
        <v>-9.9</v>
      </c>
      <c r="AGQ21" s="61">
        <v>-9.9</v>
      </c>
      <c r="AGR21" s="61">
        <v>-9.9</v>
      </c>
      <c r="AGS21" s="61">
        <v>-9.9</v>
      </c>
      <c r="AGT21" s="61">
        <v>-9.9</v>
      </c>
      <c r="AGU21" s="61">
        <v>-8</v>
      </c>
      <c r="AGV21" s="61">
        <v>-9.9</v>
      </c>
      <c r="AGW21" s="61">
        <v>-9.9</v>
      </c>
      <c r="AGX21" s="61">
        <v>-9.9</v>
      </c>
      <c r="AGY21" s="61">
        <v>-9.9</v>
      </c>
      <c r="AGZ21" s="61">
        <v>-9.9</v>
      </c>
      <c r="AHA21" s="61">
        <v>-9.9</v>
      </c>
      <c r="AHB21" s="61">
        <v>-9.9</v>
      </c>
      <c r="AHC21" s="61">
        <v>-9.9</v>
      </c>
      <c r="AHD21" s="61">
        <v>-9.9</v>
      </c>
      <c r="AHE21" s="61">
        <v>-9.9</v>
      </c>
      <c r="AHF21" s="61">
        <v>-9.9</v>
      </c>
      <c r="AHG21" s="61">
        <v>-9.9</v>
      </c>
      <c r="AHH21" s="61">
        <v>-9.9</v>
      </c>
      <c r="AHI21" s="61">
        <v>-9.9</v>
      </c>
      <c r="AHJ21" s="61">
        <v>-9.9</v>
      </c>
      <c r="AHK21" s="61">
        <v>-9.9</v>
      </c>
      <c r="AHL21" s="61">
        <v>253</v>
      </c>
      <c r="AHM21" s="61">
        <v>141</v>
      </c>
      <c r="AHN21" s="61">
        <v>284</v>
      </c>
      <c r="AHO21" s="61">
        <v>141</v>
      </c>
      <c r="AHP21" s="61">
        <v>126</v>
      </c>
      <c r="AHQ21" s="61">
        <v>126</v>
      </c>
      <c r="AHR21" s="61">
        <v>62</v>
      </c>
      <c r="AHS21" s="61">
        <v>174</v>
      </c>
      <c r="AHT21" s="61">
        <v>269</v>
      </c>
      <c r="AHU21" s="61">
        <v>141</v>
      </c>
      <c r="AHV21" s="61">
        <v>141</v>
      </c>
      <c r="AHW21" s="61">
        <v>126</v>
      </c>
      <c r="AHX21" s="61">
        <v>269</v>
      </c>
      <c r="AHY21" s="61">
        <v>174</v>
      </c>
      <c r="AHZ21" s="61">
        <v>253</v>
      </c>
      <c r="AIA21" s="61">
        <v>158</v>
      </c>
      <c r="AIB21" s="61">
        <v>237</v>
      </c>
      <c r="AIC21" s="61">
        <v>205</v>
      </c>
      <c r="AID21" s="61">
        <v>300</v>
      </c>
      <c r="AIE21" s="61">
        <v>158</v>
      </c>
      <c r="AIF21" s="61">
        <v>269</v>
      </c>
      <c r="AIG21" s="61">
        <v>126</v>
      </c>
      <c r="AIH21" s="61">
        <v>141</v>
      </c>
      <c r="AII21" s="61">
        <v>126</v>
      </c>
      <c r="AIJ21" s="61">
        <v>0</v>
      </c>
      <c r="AIK21" s="61">
        <v>0</v>
      </c>
      <c r="AIL21" s="61">
        <v>0</v>
      </c>
      <c r="AIM21" s="61">
        <v>0</v>
      </c>
      <c r="AIN21" s="61">
        <v>0</v>
      </c>
      <c r="AIO21" s="61">
        <v>0</v>
      </c>
      <c r="AIP21" s="61">
        <v>0</v>
      </c>
      <c r="AIQ21" s="61">
        <v>0</v>
      </c>
      <c r="AIR21" s="61">
        <v>0</v>
      </c>
      <c r="AIS21" s="61">
        <v>0</v>
      </c>
      <c r="AIU21" s="61">
        <v>0</v>
      </c>
      <c r="AIV21" s="61">
        <v>0</v>
      </c>
      <c r="AIW21" s="61">
        <v>0</v>
      </c>
      <c r="AIX21" s="61">
        <v>0</v>
      </c>
      <c r="AIY21" s="61">
        <v>0</v>
      </c>
      <c r="AIZ21" s="61">
        <v>0</v>
      </c>
      <c r="AJA21" s="61">
        <v>0</v>
      </c>
      <c r="AJB21" s="61">
        <v>0</v>
      </c>
      <c r="AJC21" s="61">
        <v>0</v>
      </c>
      <c r="AJD21" s="61">
        <v>0</v>
      </c>
      <c r="AJE21" s="61">
        <v>0</v>
      </c>
      <c r="AJF21" s="61">
        <v>0</v>
      </c>
      <c r="AJG21" s="61">
        <v>0</v>
      </c>
      <c r="AJH21" s="61">
        <v>0</v>
      </c>
      <c r="AJI21" s="61">
        <v>0</v>
      </c>
      <c r="AJJ21" s="61">
        <v>0</v>
      </c>
      <c r="AJK21" s="61">
        <v>0</v>
      </c>
      <c r="AJL21" s="61">
        <v>0</v>
      </c>
      <c r="AJM21" s="61">
        <v>0</v>
      </c>
      <c r="AJN21" s="61">
        <v>0</v>
      </c>
      <c r="AJO21" s="61">
        <v>0</v>
      </c>
      <c r="AJP21" s="61">
        <v>0</v>
      </c>
      <c r="AJQ21" s="61">
        <v>0</v>
      </c>
      <c r="AJR21" s="61">
        <v>0</v>
      </c>
      <c r="AJS21" s="61">
        <v>0</v>
      </c>
      <c r="AJT21" s="61">
        <v>0</v>
      </c>
      <c r="AJU21" s="61">
        <v>0</v>
      </c>
      <c r="AJV21" s="61">
        <v>0</v>
      </c>
      <c r="AJW21" s="61">
        <v>0</v>
      </c>
      <c r="AJX21" s="61">
        <v>0</v>
      </c>
      <c r="AJY21" s="61">
        <v>0</v>
      </c>
      <c r="AJZ21" s="61">
        <v>0</v>
      </c>
      <c r="AKA21" s="61">
        <v>0</v>
      </c>
      <c r="AKB21" s="61">
        <v>0</v>
      </c>
      <c r="AKC21" s="61">
        <v>0</v>
      </c>
      <c r="AKD21" s="61">
        <v>0</v>
      </c>
      <c r="AKE21" s="61">
        <v>0</v>
      </c>
      <c r="AKF21" s="61">
        <v>0</v>
      </c>
      <c r="AKG21" s="61">
        <v>0</v>
      </c>
      <c r="AKH21" s="61">
        <v>0</v>
      </c>
      <c r="AKI21" s="61">
        <v>0</v>
      </c>
      <c r="AKJ21" s="61">
        <v>0</v>
      </c>
      <c r="AKK21" s="61">
        <v>0</v>
      </c>
      <c r="AKL21" s="61">
        <v>0</v>
      </c>
      <c r="AKM21" s="61">
        <v>231</v>
      </c>
      <c r="AKN21" s="61">
        <v>402</v>
      </c>
      <c r="AKO21" s="61">
        <v>378</v>
      </c>
      <c r="AKP21" s="61">
        <v>329</v>
      </c>
      <c r="AKQ21" s="61">
        <v>317</v>
      </c>
      <c r="AKR21" s="61">
        <v>366</v>
      </c>
      <c r="AKS21" s="61">
        <v>525</v>
      </c>
      <c r="AKT21" s="61">
        <v>317</v>
      </c>
      <c r="AKU21" s="61">
        <v>463</v>
      </c>
      <c r="AKV21" s="61">
        <v>488</v>
      </c>
      <c r="AKW21" s="61">
        <v>317</v>
      </c>
      <c r="AKX21" s="61">
        <v>463</v>
      </c>
      <c r="AKY21" s="61">
        <v>427</v>
      </c>
      <c r="AKZ21" s="61">
        <v>378</v>
      </c>
      <c r="ALA21" s="61">
        <v>402</v>
      </c>
      <c r="ALB21" s="61">
        <v>366</v>
      </c>
      <c r="ALC21" s="61">
        <v>402</v>
      </c>
      <c r="ALD21" s="61">
        <v>329</v>
      </c>
      <c r="ALE21" s="61">
        <v>317</v>
      </c>
      <c r="ALF21" s="61">
        <v>354</v>
      </c>
      <c r="ALG21" s="61">
        <v>427</v>
      </c>
      <c r="ALH21" s="61">
        <v>415</v>
      </c>
      <c r="ALI21" s="61">
        <v>390</v>
      </c>
      <c r="ALJ21" s="61">
        <v>463</v>
      </c>
      <c r="ALK21" s="61">
        <v>8.0000000000000002E-3</v>
      </c>
      <c r="ALL21" s="61">
        <v>6.08</v>
      </c>
      <c r="ALM21" s="61">
        <v>0</v>
      </c>
      <c r="ALN21" s="61">
        <v>1</v>
      </c>
      <c r="ALO21" s="61">
        <v>0</v>
      </c>
      <c r="ALP21" s="61">
        <v>0</v>
      </c>
      <c r="ALQ21" s="61">
        <v>7.79</v>
      </c>
      <c r="ALR21" s="61">
        <v>7.56</v>
      </c>
      <c r="ALS21" s="61">
        <v>7.65</v>
      </c>
      <c r="ALT21" s="61">
        <v>7.59</v>
      </c>
      <c r="ALU21" s="61">
        <v>7.71</v>
      </c>
      <c r="ALV21" s="61">
        <v>7.7</v>
      </c>
      <c r="ALW21" s="61">
        <v>7.83</v>
      </c>
      <c r="ALX21" s="61">
        <v>7.8</v>
      </c>
      <c r="ALY21" s="61">
        <v>7.62</v>
      </c>
      <c r="ALZ21" s="61">
        <v>7.61</v>
      </c>
      <c r="AMA21" s="61">
        <v>7.64</v>
      </c>
      <c r="AMB21" s="61">
        <v>7.72</v>
      </c>
      <c r="AMC21" s="61">
        <v>7.63</v>
      </c>
      <c r="AMD21" s="61">
        <v>7.63</v>
      </c>
      <c r="AME21" s="61">
        <v>7.62</v>
      </c>
      <c r="AMF21" s="61">
        <v>7.72</v>
      </c>
      <c r="AMG21" s="61">
        <v>7.57</v>
      </c>
      <c r="AMH21" s="61">
        <v>7.92</v>
      </c>
      <c r="AMI21" s="61">
        <v>7.66</v>
      </c>
      <c r="AMJ21" s="61">
        <v>7.52</v>
      </c>
      <c r="AMK21" s="61">
        <v>7.5</v>
      </c>
      <c r="AML21" s="61">
        <v>7.67</v>
      </c>
      <c r="AMM21" s="61">
        <v>7.65</v>
      </c>
      <c r="AMN21" s="61">
        <v>7.54</v>
      </c>
      <c r="AMO21" s="61">
        <v>0.2</v>
      </c>
      <c r="AMP21" s="61">
        <v>-0.23</v>
      </c>
      <c r="AMQ21" s="61">
        <v>-0.3</v>
      </c>
      <c r="AMR21" s="61">
        <v>-0.16</v>
      </c>
      <c r="AMS21" s="61">
        <v>-0.26</v>
      </c>
      <c r="AMT21" s="61">
        <v>-0.31</v>
      </c>
      <c r="AMU21" s="61">
        <v>-0.11</v>
      </c>
      <c r="AMV21" s="61">
        <v>0.12</v>
      </c>
      <c r="AMW21" s="61">
        <v>-0.02</v>
      </c>
      <c r="AMX21" s="61">
        <v>-0.14000000000000001</v>
      </c>
      <c r="AMY21" s="61">
        <v>-0.09</v>
      </c>
      <c r="AMZ21" s="61">
        <v>-0.4</v>
      </c>
      <c r="ANA21" s="61">
        <v>-0.19</v>
      </c>
      <c r="ANB21" s="61">
        <v>-0.1</v>
      </c>
      <c r="ANC21" s="61">
        <v>-0.28000000000000003</v>
      </c>
      <c r="AND21" s="61">
        <v>-0.24</v>
      </c>
      <c r="ANE21" s="61">
        <v>-7.0000000000000007E-2</v>
      </c>
      <c r="ANF21" s="61">
        <v>-0.25</v>
      </c>
      <c r="ANG21" s="61">
        <v>-0.26</v>
      </c>
      <c r="ANH21" s="61">
        <v>0.01</v>
      </c>
      <c r="ANI21" s="61">
        <v>-0.36</v>
      </c>
      <c r="ANJ21" s="61">
        <v>-0.37</v>
      </c>
      <c r="ANK21" s="61">
        <v>-0.21</v>
      </c>
      <c r="ANL21" s="61">
        <v>-0.45</v>
      </c>
      <c r="ANM21" s="61">
        <v>7.73</v>
      </c>
      <c r="ANN21" s="61">
        <v>7.59</v>
      </c>
      <c r="ANO21" s="61">
        <v>7.8</v>
      </c>
      <c r="ANP21" s="61">
        <v>7.89</v>
      </c>
      <c r="ANQ21" s="61">
        <v>7.63</v>
      </c>
      <c r="ANR21" s="61">
        <v>7.87</v>
      </c>
      <c r="ANS21" s="61">
        <v>8.0399999999999991</v>
      </c>
      <c r="ANT21" s="61">
        <v>7.82</v>
      </c>
      <c r="ANU21" s="61">
        <v>7.94</v>
      </c>
      <c r="ANV21" s="61">
        <v>7.87</v>
      </c>
      <c r="ANW21" s="61">
        <v>7.58</v>
      </c>
      <c r="ANX21" s="61">
        <v>7.75</v>
      </c>
      <c r="ANY21" s="61">
        <v>7.68</v>
      </c>
      <c r="ANZ21" s="61">
        <v>7.83</v>
      </c>
      <c r="AOA21" s="61">
        <v>7.62</v>
      </c>
      <c r="AOB21" s="61">
        <v>7.75</v>
      </c>
      <c r="AOC21" s="61">
        <v>7.61</v>
      </c>
      <c r="AOD21" s="61">
        <v>7.93</v>
      </c>
      <c r="AOE21" s="61">
        <v>7.69</v>
      </c>
      <c r="AOF21" s="61">
        <v>7.63</v>
      </c>
      <c r="AOG21" s="61">
        <v>7.59</v>
      </c>
      <c r="AOH21" s="61">
        <v>7.73</v>
      </c>
      <c r="AOI21" s="61">
        <v>7.76</v>
      </c>
      <c r="AOJ21" s="61">
        <v>7.68</v>
      </c>
      <c r="AOK21" s="61">
        <v>-0.41</v>
      </c>
      <c r="AOL21" s="61">
        <v>-0.3</v>
      </c>
      <c r="AOM21" s="61">
        <v>-0.15</v>
      </c>
      <c r="AON21" s="61">
        <v>-0.15</v>
      </c>
      <c r="AOO21" s="61">
        <v>-0.21</v>
      </c>
      <c r="AOP21" s="61">
        <v>-0.08</v>
      </c>
      <c r="AOQ21" s="61">
        <v>-0.14000000000000001</v>
      </c>
      <c r="AOR21" s="61">
        <v>0.12</v>
      </c>
      <c r="AOS21" s="61">
        <v>-0.23</v>
      </c>
      <c r="AOT21" s="61">
        <v>-0.11</v>
      </c>
      <c r="AOU21" s="61">
        <v>-0.12</v>
      </c>
      <c r="AOV21" s="61">
        <v>0.01</v>
      </c>
      <c r="AOW21" s="61">
        <v>-0.15</v>
      </c>
      <c r="AOX21" s="61">
        <v>-0.01</v>
      </c>
      <c r="AOY21" s="61">
        <v>-0.2</v>
      </c>
      <c r="AOZ21" s="61">
        <v>-0.28999999999999998</v>
      </c>
      <c r="APA21" s="61">
        <v>-0.13</v>
      </c>
      <c r="APB21" s="61">
        <v>-0.16</v>
      </c>
      <c r="APC21" s="61">
        <v>-0.13</v>
      </c>
      <c r="APD21" s="61">
        <v>-0.33</v>
      </c>
      <c r="APE21" s="61">
        <v>-0.26</v>
      </c>
      <c r="APF21" s="61">
        <v>-0.16</v>
      </c>
      <c r="APG21" s="61">
        <v>0</v>
      </c>
      <c r="APH21" s="61">
        <v>-0.38</v>
      </c>
      <c r="API21" s="61">
        <v>46968.3</v>
      </c>
      <c r="APJ21" s="61">
        <v>0</v>
      </c>
      <c r="APK21" s="61">
        <v>13916.8</v>
      </c>
      <c r="APL21" s="61">
        <v>0</v>
      </c>
      <c r="APM21" s="61">
        <v>250</v>
      </c>
      <c r="APN21" s="61">
        <v>0.02</v>
      </c>
      <c r="APO21" s="61">
        <v>0</v>
      </c>
      <c r="APP21" s="61">
        <v>-215</v>
      </c>
      <c r="APQ21" s="61">
        <v>1.04</v>
      </c>
      <c r="APR21" s="61">
        <v>0</v>
      </c>
      <c r="APS21" s="61">
        <v>10351</v>
      </c>
      <c r="APT21" s="61" t="s">
        <v>7682</v>
      </c>
      <c r="APU21" s="61" t="s">
        <v>7695</v>
      </c>
      <c r="APV21" s="61" t="s">
        <v>7682</v>
      </c>
      <c r="APW21" s="61" t="s">
        <v>7716</v>
      </c>
      <c r="APX21" s="61" t="s">
        <v>7697</v>
      </c>
      <c r="APY21" s="61" t="s">
        <v>7717</v>
      </c>
      <c r="APZ21" s="61" t="s">
        <v>7670</v>
      </c>
      <c r="AQA21" s="61" t="s">
        <v>7718</v>
      </c>
      <c r="AQB21" s="61" t="s">
        <v>7700</v>
      </c>
      <c r="AQC21" s="61" t="s">
        <v>7701</v>
      </c>
      <c r="AQD21" s="61" t="s">
        <v>7702</v>
      </c>
      <c r="AQE21" s="61" t="s">
        <v>7674</v>
      </c>
      <c r="AQF21" s="61" t="s">
        <v>7703</v>
      </c>
      <c r="AQG21" s="61" t="s">
        <v>7682</v>
      </c>
      <c r="AQH21" s="61" t="s">
        <v>7704</v>
      </c>
      <c r="AQI21" s="61" t="s">
        <v>7705</v>
      </c>
      <c r="AQJ21" s="61" t="s">
        <v>7719</v>
      </c>
      <c r="AQK21" s="61" t="s">
        <v>7707</v>
      </c>
      <c r="AQL21" s="61" t="s">
        <v>7682</v>
      </c>
      <c r="AQM21" s="61" t="s">
        <v>7707</v>
      </c>
      <c r="AQN21" s="61" t="s">
        <v>7708</v>
      </c>
      <c r="AQO21" s="61" t="s">
        <v>7709</v>
      </c>
      <c r="AQP21" s="61" t="s">
        <v>7679</v>
      </c>
      <c r="AQQ21" s="61" t="s">
        <v>7720</v>
      </c>
      <c r="AQR21" s="61" t="s">
        <v>7711</v>
      </c>
      <c r="AQS21" s="61" t="s">
        <v>7721</v>
      </c>
      <c r="AQT21" s="61" t="s">
        <v>7702</v>
      </c>
      <c r="AQU21" s="61" t="s">
        <v>7709</v>
      </c>
      <c r="AQV21" s="61" t="s">
        <v>7712</v>
      </c>
      <c r="AQW21" s="61" t="s">
        <v>7713</v>
      </c>
      <c r="AQX21" s="61" t="s">
        <v>20</v>
      </c>
      <c r="AQY21" s="61">
        <v>21.9</v>
      </c>
      <c r="AQZ21" s="61">
        <v>22.7</v>
      </c>
      <c r="ARA21" s="61">
        <v>21.4</v>
      </c>
      <c r="ARB21" s="61">
        <v>24.3</v>
      </c>
      <c r="ARC21" s="61">
        <v>22.4</v>
      </c>
      <c r="ARD21" s="61">
        <v>20.7</v>
      </c>
      <c r="ARE21" s="61">
        <v>22.6</v>
      </c>
      <c r="ARF21" s="61">
        <v>22.4</v>
      </c>
      <c r="ARG21" s="61">
        <v>20.3</v>
      </c>
      <c r="ARH21" s="61">
        <v>20.8</v>
      </c>
      <c r="ARI21" s="61">
        <v>21.1</v>
      </c>
      <c r="ARJ21" s="61">
        <v>18</v>
      </c>
      <c r="ARK21" s="61">
        <v>21.7</v>
      </c>
      <c r="ARL21" s="61">
        <v>22.3</v>
      </c>
      <c r="ARM21" s="61">
        <v>19.399999999999999</v>
      </c>
      <c r="ARN21" s="61">
        <v>21.4</v>
      </c>
      <c r="ARO21" s="61">
        <v>22.2</v>
      </c>
      <c r="ARP21" s="61">
        <v>23.2</v>
      </c>
      <c r="ARQ21" s="61">
        <v>22.5</v>
      </c>
      <c r="ARR21" s="61">
        <v>22.4</v>
      </c>
      <c r="ARS21" s="61">
        <v>23.3</v>
      </c>
      <c r="ART21" s="61">
        <v>22.9</v>
      </c>
      <c r="ARU21" s="61">
        <v>22.2</v>
      </c>
      <c r="ARV21" s="61">
        <v>22.2</v>
      </c>
      <c r="ARW21" s="61">
        <v>24.2</v>
      </c>
      <c r="ARX21" s="61">
        <v>24.3</v>
      </c>
      <c r="ARY21" s="61">
        <v>18</v>
      </c>
      <c r="ARZ21" s="61">
        <v>1197</v>
      </c>
      <c r="ASA21" s="61">
        <v>62.9</v>
      </c>
      <c r="ASB21" s="61">
        <v>105</v>
      </c>
      <c r="ASC21" s="61">
        <v>0.25</v>
      </c>
      <c r="ASD21" s="61">
        <v>1519</v>
      </c>
      <c r="ASE21" s="61">
        <v>1507</v>
      </c>
      <c r="ASF21" s="61">
        <v>469</v>
      </c>
      <c r="ASG21" s="61">
        <v>89</v>
      </c>
      <c r="ASH21" s="61">
        <v>6</v>
      </c>
      <c r="ASI21" s="61">
        <v>0</v>
      </c>
      <c r="ASJ21" s="61">
        <v>0</v>
      </c>
      <c r="ASK21" s="61">
        <v>40</v>
      </c>
      <c r="ASL21" s="61">
        <v>70</v>
      </c>
      <c r="ASM21" s="61">
        <v>100</v>
      </c>
      <c r="ASN21" s="61">
        <v>150</v>
      </c>
      <c r="ASO21" s="61">
        <v>250</v>
      </c>
      <c r="ASP21" s="61">
        <v>0</v>
      </c>
      <c r="ASQ21" s="61">
        <v>0</v>
      </c>
      <c r="ASR21" s="61">
        <v>8991</v>
      </c>
      <c r="ASS21" s="61">
        <v>0</v>
      </c>
      <c r="AST21" s="61">
        <v>12</v>
      </c>
      <c r="ASU21" s="61">
        <v>133.02000000000001</v>
      </c>
      <c r="ASV21" s="61">
        <v>0</v>
      </c>
      <c r="ASW21" s="61">
        <v>2</v>
      </c>
      <c r="ASX21" s="61">
        <v>0</v>
      </c>
      <c r="ASY21" s="61">
        <v>0</v>
      </c>
      <c r="ASZ21" s="61">
        <v>0</v>
      </c>
      <c r="ATA21" s="61">
        <v>0</v>
      </c>
      <c r="ATB21" s="61">
        <v>0</v>
      </c>
      <c r="ATC21" s="61">
        <v>2</v>
      </c>
      <c r="ATD21" s="61">
        <v>76.34</v>
      </c>
      <c r="ATE21" s="61">
        <v>-1</v>
      </c>
      <c r="ATF21" s="61">
        <v>2</v>
      </c>
      <c r="ATG21" s="61">
        <v>1</v>
      </c>
      <c r="ATH21" s="61" t="s">
        <v>7714</v>
      </c>
      <c r="ATI21" s="61">
        <v>1E-4</v>
      </c>
      <c r="ATJ21" s="61">
        <v>1607530194000</v>
      </c>
      <c r="ATK21" s="61">
        <v>1</v>
      </c>
      <c r="ATL21" s="61">
        <v>1</v>
      </c>
      <c r="ATM21" s="61">
        <v>0.2681</v>
      </c>
      <c r="ATN21" s="61">
        <v>1</v>
      </c>
      <c r="ATO21" s="61" t="s">
        <v>7714</v>
      </c>
      <c r="ATP21" s="61">
        <v>4110</v>
      </c>
      <c r="ATQ21" s="61">
        <v>1</v>
      </c>
      <c r="ATR21" s="61">
        <v>1606780800000</v>
      </c>
      <c r="ATS21" s="61" t="s">
        <v>7714</v>
      </c>
      <c r="ATT21" s="61" t="s">
        <v>7714</v>
      </c>
      <c r="ATU21" s="61" t="s">
        <v>7714</v>
      </c>
      <c r="ATV21" s="61">
        <v>0.05</v>
      </c>
      <c r="ATW21" s="61">
        <v>6.48</v>
      </c>
      <c r="ATX21" s="61">
        <v>4</v>
      </c>
      <c r="ATY21" s="61" t="s">
        <v>7714</v>
      </c>
      <c r="ATZ21" s="61">
        <v>1</v>
      </c>
      <c r="AUA21" s="61">
        <v>8.0000000000000004E-4</v>
      </c>
      <c r="AUB21" s="61">
        <v>1</v>
      </c>
      <c r="AUC21" s="61">
        <v>1</v>
      </c>
      <c r="AUD21" s="61">
        <v>1</v>
      </c>
      <c r="AUE21" s="61">
        <v>1</v>
      </c>
      <c r="AUF21" s="61">
        <v>0</v>
      </c>
      <c r="AUG21" s="61">
        <v>0</v>
      </c>
      <c r="AUH21" s="61">
        <v>927</v>
      </c>
      <c r="AUI21" s="61">
        <v>9</v>
      </c>
      <c r="AUJ21" s="61">
        <v>2.9399999999999999E-2</v>
      </c>
      <c r="AUK21" s="61">
        <v>1</v>
      </c>
      <c r="AUL21" s="61">
        <v>1607502600000</v>
      </c>
      <c r="AUM21" s="61">
        <v>3</v>
      </c>
      <c r="AUN21" s="61">
        <v>1</v>
      </c>
      <c r="AUO21" s="61">
        <v>1</v>
      </c>
      <c r="AUP21" s="61">
        <v>1.62</v>
      </c>
      <c r="AUQ21" s="61">
        <v>5.7</v>
      </c>
      <c r="AUR21" s="61">
        <v>89454</v>
      </c>
      <c r="AUS21" s="61">
        <v>1</v>
      </c>
      <c r="AUT21" s="61">
        <v>1</v>
      </c>
      <c r="AUU21" s="61">
        <v>11062</v>
      </c>
      <c r="AUV21" s="61">
        <v>1</v>
      </c>
      <c r="AUW21" s="61">
        <v>13.3</v>
      </c>
      <c r="AUX21" s="61">
        <v>119</v>
      </c>
      <c r="AUY21" s="61">
        <v>0.05</v>
      </c>
      <c r="AUZ21" s="61">
        <v>3.6900000000000002E-2</v>
      </c>
      <c r="AVA21" s="61">
        <v>6739</v>
      </c>
      <c r="AVB21" s="61">
        <v>100</v>
      </c>
      <c r="AVC21" s="61">
        <v>3</v>
      </c>
      <c r="AVD21" s="61">
        <v>305</v>
      </c>
      <c r="AVE21" s="61" t="s">
        <v>7683</v>
      </c>
      <c r="AVF21" s="61">
        <v>50</v>
      </c>
      <c r="AVH21" s="61">
        <v>0</v>
      </c>
      <c r="AVI21" s="61">
        <v>0</v>
      </c>
      <c r="AVJ21" s="61">
        <v>8283</v>
      </c>
      <c r="AVK21" s="61">
        <v>10.17</v>
      </c>
      <c r="AVL21" s="61">
        <v>2</v>
      </c>
      <c r="AVM21" s="61">
        <v>2</v>
      </c>
      <c r="AVO21" s="61">
        <v>50.02</v>
      </c>
      <c r="AVP21" s="61">
        <v>0</v>
      </c>
      <c r="AVQ21" s="61">
        <v>50.02</v>
      </c>
      <c r="AVR21" s="61">
        <v>0</v>
      </c>
      <c r="AVS21" s="61">
        <v>0</v>
      </c>
      <c r="AVT21" s="61">
        <v>0</v>
      </c>
      <c r="AVU21" s="61">
        <v>0</v>
      </c>
      <c r="AVV21" s="61">
        <v>0</v>
      </c>
      <c r="AVW21" s="61">
        <v>0</v>
      </c>
      <c r="AVY21" s="61">
        <v>0</v>
      </c>
      <c r="AWA21" s="61">
        <v>0</v>
      </c>
      <c r="AWB21" s="61">
        <v>0</v>
      </c>
      <c r="AWC21" s="61">
        <v>0</v>
      </c>
      <c r="AWD21" s="61">
        <v>0</v>
      </c>
      <c r="AWE21" s="61">
        <v>0</v>
      </c>
      <c r="AWF21" s="61">
        <v>0</v>
      </c>
      <c r="AWG21" s="61">
        <v>0</v>
      </c>
      <c r="AWH21" s="61">
        <v>0</v>
      </c>
      <c r="AWJ21" s="61">
        <v>0</v>
      </c>
      <c r="AWK21" s="61">
        <v>0</v>
      </c>
      <c r="AWL21" s="61">
        <v>0</v>
      </c>
      <c r="AWM21" s="61">
        <v>0</v>
      </c>
      <c r="AWN21" s="61">
        <v>0</v>
      </c>
      <c r="AWO21" s="61">
        <v>0</v>
      </c>
      <c r="AWP21" s="61">
        <v>0</v>
      </c>
      <c r="AWQ21" s="61">
        <v>0</v>
      </c>
      <c r="AWR21" s="61">
        <v>0</v>
      </c>
      <c r="AWS21" s="61">
        <v>0</v>
      </c>
      <c r="AWT21" s="61">
        <v>1</v>
      </c>
      <c r="AXA21" s="61">
        <v>0</v>
      </c>
      <c r="AXB21" s="61">
        <v>0</v>
      </c>
      <c r="AXC21" s="61">
        <v>12</v>
      </c>
      <c r="AXD21" s="61">
        <v>5</v>
      </c>
      <c r="AXE21" s="61">
        <v>16</v>
      </c>
      <c r="AXF21" s="61">
        <v>0</v>
      </c>
      <c r="AXG21" s="61">
        <v>0</v>
      </c>
      <c r="AXH21" s="61">
        <v>8</v>
      </c>
      <c r="AXI21" s="61">
        <v>40</v>
      </c>
      <c r="AXJ21" s="61">
        <v>0</v>
      </c>
      <c r="AXL21" s="61">
        <v>20</v>
      </c>
      <c r="AXM21" s="61">
        <v>1</v>
      </c>
      <c r="AXN21" s="61">
        <v>0</v>
      </c>
      <c r="AXO21" s="61">
        <v>970</v>
      </c>
      <c r="AXP21" s="61">
        <v>40</v>
      </c>
      <c r="AXQ21" s="61">
        <v>0</v>
      </c>
      <c r="AXR21" s="61">
        <v>0</v>
      </c>
      <c r="AXS21" s="61">
        <v>0</v>
      </c>
      <c r="AXT21" s="61">
        <v>0</v>
      </c>
      <c r="AXU21" s="61">
        <v>1</v>
      </c>
      <c r="AXV21" s="61">
        <v>0</v>
      </c>
      <c r="AXW21" s="61">
        <v>0</v>
      </c>
      <c r="AXX21" s="61">
        <v>0</v>
      </c>
      <c r="AXY21" s="61">
        <v>9</v>
      </c>
      <c r="AXZ21" s="61">
        <v>0</v>
      </c>
      <c r="AYA21" s="61">
        <v>0</v>
      </c>
      <c r="AYB21" s="61">
        <v>1</v>
      </c>
      <c r="AYC21" s="61">
        <v>1</v>
      </c>
      <c r="AYD21" s="61">
        <v>1.4</v>
      </c>
      <c r="AYE21" s="61">
        <v>1.5</v>
      </c>
      <c r="AYF21" s="61">
        <v>20</v>
      </c>
      <c r="AYG21" s="61">
        <v>80</v>
      </c>
      <c r="AYH21" s="61">
        <v>60</v>
      </c>
      <c r="AYI21" s="61">
        <v>30</v>
      </c>
      <c r="AYJ21" s="61">
        <v>30</v>
      </c>
      <c r="AYK21" s="61">
        <v>60</v>
      </c>
      <c r="AYL21" s="61">
        <v>30</v>
      </c>
      <c r="AYM21" s="61">
        <v>30</v>
      </c>
      <c r="AYN21" s="61">
        <v>0</v>
      </c>
      <c r="AYO21" s="61">
        <v>1.4</v>
      </c>
      <c r="AYP21" s="61">
        <v>20</v>
      </c>
      <c r="AYQ21" s="61">
        <v>10</v>
      </c>
      <c r="AYR21" s="61">
        <v>50</v>
      </c>
      <c r="AYS21" s="61">
        <v>2</v>
      </c>
      <c r="AYT21" s="61">
        <v>0</v>
      </c>
      <c r="AYU21" s="61">
        <v>11</v>
      </c>
      <c r="AYV21" s="61">
        <v>1</v>
      </c>
      <c r="AYW21" s="61">
        <v>0</v>
      </c>
      <c r="AYX21" s="61">
        <v>0</v>
      </c>
      <c r="AYY21" s="61">
        <v>0</v>
      </c>
      <c r="AYZ21" s="61">
        <v>0</v>
      </c>
      <c r="AZA21" s="61">
        <v>7</v>
      </c>
      <c r="AZF21" s="61">
        <v>500</v>
      </c>
      <c r="AZG21" s="61">
        <v>7000</v>
      </c>
      <c r="AZH21" s="61">
        <v>300</v>
      </c>
      <c r="AZI21" s="61">
        <v>1150</v>
      </c>
      <c r="AZK21" s="61">
        <v>1800</v>
      </c>
      <c r="AZU21" s="61">
        <v>0</v>
      </c>
      <c r="AZZ21" s="61">
        <v>0</v>
      </c>
      <c r="BAA21" s="61">
        <v>0</v>
      </c>
      <c r="BAB21" s="61">
        <v>0</v>
      </c>
      <c r="BAC21" s="61">
        <v>0</v>
      </c>
      <c r="BAD21" s="61">
        <v>25</v>
      </c>
      <c r="BAE21" s="61">
        <v>0</v>
      </c>
      <c r="BAF21" s="61">
        <v>0</v>
      </c>
      <c r="BAG21" s="61">
        <v>2</v>
      </c>
      <c r="BAH21" s="61">
        <v>2</v>
      </c>
      <c r="BAI21" s="61">
        <v>20</v>
      </c>
      <c r="BAJ21" s="61">
        <v>25</v>
      </c>
      <c r="BAK21" s="61">
        <v>35</v>
      </c>
      <c r="BAQ21" s="61">
        <v>0</v>
      </c>
      <c r="BAR21" s="61">
        <v>0</v>
      </c>
      <c r="BAS21" s="61">
        <v>1</v>
      </c>
      <c r="BAT21" s="61">
        <v>120</v>
      </c>
      <c r="BAU21" s="61">
        <v>0</v>
      </c>
      <c r="BAV21" s="61">
        <v>2</v>
      </c>
      <c r="BAW21" s="61">
        <v>2</v>
      </c>
      <c r="BAX21" s="61">
        <v>2</v>
      </c>
      <c r="BAY21" s="61">
        <v>2</v>
      </c>
      <c r="BAZ21" s="61">
        <v>60</v>
      </c>
      <c r="BBA21" s="61">
        <v>60</v>
      </c>
      <c r="BBB21" s="61">
        <v>60</v>
      </c>
      <c r="BBC21" s="61">
        <v>60</v>
      </c>
      <c r="BBD21" s="61">
        <v>1</v>
      </c>
      <c r="BBE21" s="61">
        <v>50</v>
      </c>
      <c r="BBF21" s="61">
        <v>50</v>
      </c>
      <c r="BBH21" s="61">
        <v>200</v>
      </c>
      <c r="BBI21" s="61">
        <v>-1000</v>
      </c>
      <c r="BBK21" s="61">
        <v>-200</v>
      </c>
      <c r="BBL21" s="61">
        <v>-1700</v>
      </c>
      <c r="BBM21" s="61">
        <v>10</v>
      </c>
      <c r="BBN21" s="61">
        <v>0</v>
      </c>
      <c r="BBO21" s="61">
        <v>50</v>
      </c>
      <c r="BBP21" s="61">
        <v>1500</v>
      </c>
      <c r="BBQ21" s="61">
        <v>5.6</v>
      </c>
      <c r="BBR21" s="61">
        <v>6.7</v>
      </c>
      <c r="BBS21" s="61">
        <v>6.9</v>
      </c>
      <c r="BBT21" s="61">
        <v>0.1</v>
      </c>
      <c r="BBU21" s="61">
        <v>3</v>
      </c>
      <c r="BBV21" s="61">
        <v>0.1</v>
      </c>
      <c r="BBW21" s="61">
        <v>0</v>
      </c>
      <c r="BBX21" s="61">
        <v>1</v>
      </c>
      <c r="BBY21" s="61">
        <v>0</v>
      </c>
      <c r="BBZ21" s="61">
        <v>500</v>
      </c>
      <c r="BCA21" s="61">
        <v>7000</v>
      </c>
      <c r="BCB21" s="61">
        <v>70</v>
      </c>
      <c r="BCC21" s="61">
        <v>-500</v>
      </c>
      <c r="BCF21" s="61">
        <v>3.5</v>
      </c>
      <c r="BCH21" s="61">
        <v>0</v>
      </c>
      <c r="BCI21" s="61">
        <v>0</v>
      </c>
      <c r="BCJ21" s="61">
        <v>0.2</v>
      </c>
      <c r="BCK21" s="61">
        <v>4.2</v>
      </c>
      <c r="BCM21" s="61">
        <v>10</v>
      </c>
      <c r="BCN21" s="61">
        <v>0</v>
      </c>
      <c r="BCR21" s="61">
        <v>1</v>
      </c>
      <c r="BCT21" s="61">
        <v>5</v>
      </c>
      <c r="BCU21" s="61">
        <v>5</v>
      </c>
      <c r="BCV21" s="61">
        <v>5</v>
      </c>
      <c r="BCW21" s="61">
        <v>5</v>
      </c>
      <c r="BCX21" s="61">
        <v>5</v>
      </c>
      <c r="BCY21" s="61">
        <v>60</v>
      </c>
      <c r="BCZ21" s="61">
        <v>28</v>
      </c>
      <c r="BDA21" s="61">
        <v>35</v>
      </c>
      <c r="BDB21" s="61">
        <v>30</v>
      </c>
      <c r="BDC21" s="61">
        <v>50</v>
      </c>
      <c r="BDD21" s="61">
        <v>180</v>
      </c>
      <c r="BDE21" s="61">
        <v>28</v>
      </c>
      <c r="BDF21" s="61">
        <v>35</v>
      </c>
      <c r="BDG21" s="61">
        <v>0</v>
      </c>
      <c r="BDH21" s="61">
        <v>100</v>
      </c>
      <c r="BDI21" s="61">
        <v>0</v>
      </c>
      <c r="BDJ21" s="61">
        <v>0</v>
      </c>
      <c r="BDK21" s="61">
        <v>100</v>
      </c>
      <c r="BDL21" s="61">
        <v>0</v>
      </c>
      <c r="BDM21" s="61">
        <v>20</v>
      </c>
      <c r="BDN21" s="61">
        <v>2</v>
      </c>
      <c r="BDO21" s="61">
        <v>0</v>
      </c>
      <c r="BDP21" s="61">
        <v>0</v>
      </c>
      <c r="BDQ21" s="61">
        <v>0</v>
      </c>
      <c r="BDR21" s="61">
        <v>0</v>
      </c>
      <c r="BDS21" s="61">
        <v>0</v>
      </c>
      <c r="BDT21" s="61">
        <v>100</v>
      </c>
      <c r="BDU21" s="61">
        <v>0</v>
      </c>
      <c r="BDV21" s="61">
        <v>0</v>
      </c>
      <c r="BDW21" s="61">
        <v>100</v>
      </c>
      <c r="BDX21" s="61">
        <v>0</v>
      </c>
      <c r="BDY21" s="61">
        <v>10</v>
      </c>
      <c r="BDZ21" s="61">
        <v>2</v>
      </c>
      <c r="BEA21" s="61">
        <v>10</v>
      </c>
      <c r="BEB21" s="61">
        <v>2</v>
      </c>
      <c r="BEC21" s="61">
        <v>1</v>
      </c>
      <c r="BED21" s="61">
        <v>1</v>
      </c>
      <c r="BEE21" s="61">
        <v>0</v>
      </c>
      <c r="BEF21" s="61">
        <v>0</v>
      </c>
      <c r="BEG21" s="61">
        <v>0</v>
      </c>
      <c r="BEH21" s="61">
        <v>100</v>
      </c>
      <c r="BEI21" s="61">
        <v>0</v>
      </c>
      <c r="BEJ21" s="61">
        <v>0</v>
      </c>
      <c r="BEK21" s="61">
        <v>100</v>
      </c>
      <c r="BEL21" s="61">
        <v>0</v>
      </c>
      <c r="BEM21" s="61">
        <v>10</v>
      </c>
      <c r="BEN21" s="61">
        <v>2</v>
      </c>
      <c r="BEO21" s="61">
        <v>10</v>
      </c>
      <c r="BEP21" s="61">
        <v>2</v>
      </c>
      <c r="BEQ21" s="61">
        <v>1</v>
      </c>
      <c r="BER21" s="61">
        <v>1</v>
      </c>
      <c r="BES21" s="61">
        <v>0</v>
      </c>
      <c r="BET21" s="61">
        <v>100</v>
      </c>
      <c r="BEU21" s="61">
        <v>10</v>
      </c>
      <c r="BEV21" s="61">
        <v>-100</v>
      </c>
      <c r="BEW21" s="61">
        <v>10</v>
      </c>
      <c r="BEX21" s="61">
        <v>250</v>
      </c>
      <c r="BEY21" s="61">
        <v>-250</v>
      </c>
      <c r="BEZ21" s="61">
        <v>0</v>
      </c>
      <c r="BFA21" s="61">
        <v>0</v>
      </c>
      <c r="BFB21" s="61">
        <v>0</v>
      </c>
      <c r="BFC21" s="61">
        <v>0</v>
      </c>
      <c r="BFD21" s="61">
        <v>0</v>
      </c>
      <c r="BFE21" s="61">
        <v>0</v>
      </c>
      <c r="BFF21" s="61">
        <v>0</v>
      </c>
      <c r="BFG21" s="61">
        <v>0</v>
      </c>
      <c r="BFH21" s="61">
        <v>0</v>
      </c>
      <c r="BFI21" s="61">
        <v>10</v>
      </c>
      <c r="BFJ21" s="61">
        <v>0</v>
      </c>
      <c r="BFK21" s="61">
        <v>2</v>
      </c>
      <c r="BFL21" s="61">
        <v>10</v>
      </c>
      <c r="BXX21" s="61">
        <v>0</v>
      </c>
      <c r="BXY21" s="61">
        <v>5</v>
      </c>
      <c r="BXZ21" s="61">
        <v>0</v>
      </c>
      <c r="BYA21" s="61">
        <v>0</v>
      </c>
      <c r="BYB21" s="61">
        <v>0</v>
      </c>
      <c r="BYC21" s="61">
        <v>0</v>
      </c>
      <c r="BYD21" s="61">
        <v>0</v>
      </c>
      <c r="BYE21" s="61">
        <v>0</v>
      </c>
      <c r="BYF21" s="61">
        <v>2</v>
      </c>
      <c r="BYG21" s="61">
        <v>0</v>
      </c>
      <c r="BYH21" s="61">
        <v>0</v>
      </c>
      <c r="BYI21" s="61">
        <v>0</v>
      </c>
      <c r="BYJ21" s="61">
        <v>0</v>
      </c>
      <c r="BYK21" s="61">
        <v>0</v>
      </c>
      <c r="BYL21" s="61">
        <v>0</v>
      </c>
      <c r="BYM21" s="61">
        <v>2</v>
      </c>
      <c r="BYN21" s="61">
        <v>0</v>
      </c>
      <c r="BYO21" s="61">
        <v>0</v>
      </c>
      <c r="BYP21" s="61">
        <v>0</v>
      </c>
      <c r="BYQ21" s="61">
        <v>0</v>
      </c>
      <c r="BYR21" s="61">
        <v>0</v>
      </c>
      <c r="BYS21" s="61">
        <v>0</v>
      </c>
      <c r="BYT21" s="61">
        <v>2</v>
      </c>
      <c r="BYU21" s="61">
        <v>0</v>
      </c>
      <c r="BYV21" s="61">
        <v>0</v>
      </c>
      <c r="BYW21" s="61">
        <v>0</v>
      </c>
      <c r="BYX21" s="61">
        <v>0</v>
      </c>
      <c r="BYY21" s="61">
        <v>0</v>
      </c>
      <c r="BYZ21" s="61">
        <v>0</v>
      </c>
      <c r="BZA21" s="61">
        <v>2</v>
      </c>
      <c r="BZB21" s="61">
        <v>0</v>
      </c>
      <c r="BZC21" s="61">
        <v>0</v>
      </c>
      <c r="BZD21" s="61">
        <v>0</v>
      </c>
      <c r="BZE21" s="61">
        <v>0</v>
      </c>
      <c r="BZF21" s="61">
        <v>0</v>
      </c>
      <c r="BZG21" s="61">
        <v>0</v>
      </c>
      <c r="BZH21" s="61">
        <v>2</v>
      </c>
      <c r="BZI21" s="61">
        <v>0</v>
      </c>
      <c r="BZJ21" s="61">
        <v>0</v>
      </c>
      <c r="BZK21" s="61">
        <v>0</v>
      </c>
      <c r="BZL21" s="61">
        <v>0</v>
      </c>
      <c r="BZM21" s="61">
        <v>0</v>
      </c>
      <c r="BZN21" s="61">
        <v>0</v>
      </c>
      <c r="BZO21" s="61">
        <v>2</v>
      </c>
      <c r="BZP21" s="61">
        <v>0</v>
      </c>
      <c r="BZQ21" s="61">
        <v>0</v>
      </c>
      <c r="BZR21" s="61">
        <v>0</v>
      </c>
      <c r="BZS21" s="61">
        <v>0</v>
      </c>
      <c r="BZT21" s="61">
        <v>0</v>
      </c>
      <c r="BZU21" s="61">
        <v>1</v>
      </c>
      <c r="BZV21" s="61">
        <v>0</v>
      </c>
      <c r="BZW21" s="61">
        <v>0</v>
      </c>
      <c r="BZX21" s="61">
        <v>5</v>
      </c>
      <c r="BZY21" s="61">
        <v>0</v>
      </c>
      <c r="BZZ21" s="61">
        <v>0</v>
      </c>
      <c r="CAA21" s="61">
        <v>0</v>
      </c>
      <c r="CAB21" s="61">
        <v>0</v>
      </c>
      <c r="CAC21" s="61">
        <v>0</v>
      </c>
      <c r="CAD21" s="61">
        <v>200</v>
      </c>
      <c r="CAE21" s="61">
        <v>0</v>
      </c>
      <c r="CAF21" s="61">
        <v>1</v>
      </c>
      <c r="CAG21" s="61">
        <v>0</v>
      </c>
      <c r="CAH21" s="61">
        <v>0</v>
      </c>
      <c r="CAI21" s="61">
        <v>5</v>
      </c>
      <c r="CAJ21" s="61">
        <v>0</v>
      </c>
      <c r="CAK21" s="61">
        <v>0</v>
      </c>
      <c r="CAL21" s="61">
        <v>0</v>
      </c>
      <c r="CAM21" s="61">
        <v>0</v>
      </c>
      <c r="CAN21" s="61">
        <v>0</v>
      </c>
      <c r="CAO21" s="61">
        <v>200</v>
      </c>
      <c r="CAP21" s="61">
        <v>0</v>
      </c>
      <c r="CAQ21" s="61">
        <v>1</v>
      </c>
      <c r="CAR21" s="61">
        <v>0</v>
      </c>
      <c r="CAS21" s="61">
        <v>0</v>
      </c>
      <c r="CAT21" s="61">
        <v>5</v>
      </c>
      <c r="CAU21" s="61">
        <v>0</v>
      </c>
      <c r="CAV21" s="61">
        <v>0</v>
      </c>
      <c r="CAW21" s="61">
        <v>0</v>
      </c>
      <c r="CAX21" s="61">
        <v>0</v>
      </c>
      <c r="CAY21" s="61">
        <v>0</v>
      </c>
      <c r="CAZ21" s="61">
        <v>200</v>
      </c>
      <c r="CBA21" s="61">
        <v>0</v>
      </c>
      <c r="CBB21" s="61">
        <v>0</v>
      </c>
      <c r="CBC21" s="61">
        <v>5</v>
      </c>
      <c r="CBD21" s="61">
        <v>0</v>
      </c>
      <c r="CBE21" s="61">
        <v>0</v>
      </c>
      <c r="CBF21" s="61">
        <v>0</v>
      </c>
      <c r="CBG21" s="61">
        <v>0</v>
      </c>
      <c r="CBH21" s="61">
        <v>0</v>
      </c>
      <c r="CBI21" s="61">
        <v>0</v>
      </c>
      <c r="CBJ21" s="61">
        <v>0</v>
      </c>
      <c r="CBK21" s="61">
        <v>0</v>
      </c>
      <c r="CBL21" s="61">
        <v>0</v>
      </c>
      <c r="CBM21" s="61">
        <v>0</v>
      </c>
      <c r="CBN21" s="61">
        <v>0</v>
      </c>
      <c r="CBO21" s="61">
        <v>0</v>
      </c>
      <c r="CBP21" s="61">
        <v>0</v>
      </c>
      <c r="CBQ21" s="61">
        <v>0</v>
      </c>
      <c r="CBR21" s="61">
        <v>0</v>
      </c>
      <c r="CBS21" s="61">
        <v>0</v>
      </c>
      <c r="CBT21" s="61">
        <v>0</v>
      </c>
      <c r="CBU21" s="61">
        <v>0</v>
      </c>
      <c r="CBV21" s="61">
        <v>0</v>
      </c>
      <c r="CBW21" s="61">
        <v>0</v>
      </c>
      <c r="CBX21" s="61">
        <v>0</v>
      </c>
      <c r="CBY21" s="61">
        <v>0</v>
      </c>
      <c r="CBZ21" s="61">
        <v>0</v>
      </c>
      <c r="CCA21" s="61">
        <v>0</v>
      </c>
      <c r="CCB21" s="61">
        <v>0</v>
      </c>
      <c r="CCC21" s="61">
        <v>0</v>
      </c>
      <c r="CCD21" s="61">
        <v>0</v>
      </c>
      <c r="CCE21" s="61">
        <v>0</v>
      </c>
      <c r="CCF21" s="61">
        <v>0</v>
      </c>
      <c r="CCG21" s="61">
        <v>0</v>
      </c>
      <c r="CCH21" s="61">
        <v>0</v>
      </c>
      <c r="CCI21" s="61">
        <v>0</v>
      </c>
      <c r="CCJ21" s="61">
        <v>0</v>
      </c>
      <c r="CCK21" s="61">
        <v>0</v>
      </c>
      <c r="CCL21" s="61">
        <v>0</v>
      </c>
      <c r="CCM21" s="61">
        <v>0</v>
      </c>
      <c r="CCN21" s="61">
        <v>0</v>
      </c>
      <c r="CCO21" s="61">
        <v>0</v>
      </c>
      <c r="CCP21" s="61">
        <v>0</v>
      </c>
      <c r="CCQ21" s="61">
        <v>0</v>
      </c>
      <c r="CCR21" s="61">
        <v>0</v>
      </c>
      <c r="CCS21" s="61">
        <v>0</v>
      </c>
      <c r="CCT21" s="61">
        <v>0</v>
      </c>
      <c r="CCU21" s="61">
        <v>0</v>
      </c>
      <c r="CCV21" s="61">
        <v>0</v>
      </c>
      <c r="CCW21" s="61">
        <v>0</v>
      </c>
      <c r="CCX21" s="61">
        <v>0</v>
      </c>
      <c r="CCY21" s="61">
        <v>0</v>
      </c>
      <c r="CCZ21" s="61">
        <v>0</v>
      </c>
      <c r="CDA21" s="61">
        <v>0</v>
      </c>
      <c r="CDB21" s="61">
        <v>0</v>
      </c>
      <c r="CDC21" s="61">
        <v>0</v>
      </c>
      <c r="CDD21" s="61">
        <v>0</v>
      </c>
      <c r="CDE21" s="61">
        <v>0</v>
      </c>
      <c r="CDF21" s="61">
        <v>0</v>
      </c>
      <c r="CDG21" s="61">
        <v>0</v>
      </c>
      <c r="CDH21" s="61">
        <v>0</v>
      </c>
      <c r="CDI21" s="61">
        <v>0</v>
      </c>
      <c r="CDJ21" s="61">
        <v>0</v>
      </c>
      <c r="CDK21" s="61">
        <v>0</v>
      </c>
      <c r="CDL21" s="61">
        <v>0</v>
      </c>
      <c r="CDM21" s="61">
        <v>0</v>
      </c>
      <c r="CDN21" s="61">
        <v>0</v>
      </c>
      <c r="CDO21" s="61">
        <v>0</v>
      </c>
      <c r="CDP21" s="61">
        <v>0</v>
      </c>
      <c r="CDQ21" s="61">
        <v>0</v>
      </c>
      <c r="CDR21" s="61">
        <v>0</v>
      </c>
      <c r="CDS21" s="61">
        <v>0</v>
      </c>
      <c r="CDT21" s="61">
        <v>0</v>
      </c>
      <c r="CDU21" s="61">
        <v>0</v>
      </c>
      <c r="CDV21" s="61">
        <v>0</v>
      </c>
      <c r="CDW21" s="61">
        <v>0</v>
      </c>
      <c r="CDX21" s="61">
        <v>0</v>
      </c>
      <c r="CDY21" s="61">
        <v>0</v>
      </c>
      <c r="CDZ21" s="61">
        <v>0</v>
      </c>
      <c r="CEA21" s="61">
        <v>0</v>
      </c>
      <c r="CEB21" s="61">
        <v>0</v>
      </c>
      <c r="CEC21" s="61">
        <v>0</v>
      </c>
      <c r="CED21" s="61">
        <v>0</v>
      </c>
      <c r="CEE21" s="61">
        <v>0</v>
      </c>
      <c r="CEF21" s="61">
        <v>0</v>
      </c>
      <c r="CEG21" s="61">
        <v>0</v>
      </c>
      <c r="CEH21" s="61">
        <v>0</v>
      </c>
      <c r="CEI21" s="61">
        <v>0</v>
      </c>
      <c r="CEJ21" s="61">
        <v>0</v>
      </c>
      <c r="CEK21" s="61">
        <v>0</v>
      </c>
      <c r="CEL21" s="61">
        <v>0</v>
      </c>
      <c r="CEM21" s="61">
        <v>0</v>
      </c>
      <c r="CEN21" s="61">
        <v>0</v>
      </c>
      <c r="CEO21" s="61">
        <v>0</v>
      </c>
      <c r="CEP21" s="61">
        <v>0</v>
      </c>
      <c r="CEQ21" s="61">
        <v>0</v>
      </c>
      <c r="CER21" s="61">
        <v>0</v>
      </c>
      <c r="CES21" s="61">
        <v>0</v>
      </c>
      <c r="CET21" s="61">
        <v>0</v>
      </c>
      <c r="CEU21" s="61">
        <v>0</v>
      </c>
      <c r="CEV21" s="61">
        <v>0</v>
      </c>
      <c r="CEW21" s="61">
        <v>0</v>
      </c>
      <c r="CEX21" s="61">
        <v>0</v>
      </c>
      <c r="CEY21" s="61">
        <v>0</v>
      </c>
      <c r="CEZ21" s="61">
        <v>0</v>
      </c>
      <c r="CFA21" s="61">
        <v>0</v>
      </c>
      <c r="CFB21" s="61">
        <v>0</v>
      </c>
      <c r="CFC21" s="61">
        <v>0</v>
      </c>
      <c r="CFD21" s="61">
        <v>0</v>
      </c>
      <c r="CFE21" s="61">
        <v>0</v>
      </c>
      <c r="CFF21" s="61">
        <v>0</v>
      </c>
      <c r="CFG21" s="61">
        <v>0</v>
      </c>
      <c r="CFH21" s="61">
        <v>0</v>
      </c>
      <c r="CFI21" s="61">
        <v>0</v>
      </c>
      <c r="CFJ21" s="61">
        <v>0</v>
      </c>
      <c r="CFK21" s="61">
        <v>0</v>
      </c>
      <c r="CFL21" s="61">
        <v>0</v>
      </c>
      <c r="CFM21" s="61">
        <v>0</v>
      </c>
      <c r="CFN21" s="61">
        <v>0</v>
      </c>
      <c r="CFO21" s="61">
        <v>0</v>
      </c>
      <c r="CFP21" s="61">
        <v>5</v>
      </c>
      <c r="CFQ21" s="61">
        <v>0</v>
      </c>
      <c r="CFR21" s="61">
        <v>0</v>
      </c>
      <c r="CFS21" s="61">
        <v>0</v>
      </c>
      <c r="CFT21" s="61">
        <v>0</v>
      </c>
      <c r="CFU21" s="61">
        <v>0</v>
      </c>
      <c r="CFV21" s="61">
        <v>0</v>
      </c>
      <c r="CFW21" s="61">
        <v>0</v>
      </c>
      <c r="CFX21" s="61">
        <v>0</v>
      </c>
      <c r="CFY21" s="61">
        <v>0</v>
      </c>
      <c r="CFZ21" s="61">
        <v>0</v>
      </c>
      <c r="CGA21" s="61">
        <v>0</v>
      </c>
      <c r="CGB21" s="61">
        <v>0</v>
      </c>
      <c r="CGC21" s="61">
        <v>0</v>
      </c>
      <c r="CGD21" s="61">
        <v>0</v>
      </c>
      <c r="CGE21" s="61">
        <v>0</v>
      </c>
      <c r="CGF21" s="61">
        <v>0</v>
      </c>
      <c r="CGG21" s="61">
        <v>0</v>
      </c>
      <c r="CGH21" s="61">
        <v>0</v>
      </c>
      <c r="CGI21" s="61">
        <v>0</v>
      </c>
      <c r="CGJ21" s="61">
        <v>0</v>
      </c>
      <c r="CGK21" s="61">
        <v>0</v>
      </c>
      <c r="CGL21" s="61">
        <v>0</v>
      </c>
      <c r="CGM21" s="61">
        <v>0</v>
      </c>
      <c r="CGN21" s="61">
        <v>0</v>
      </c>
      <c r="CGO21" s="61">
        <v>0</v>
      </c>
      <c r="CGP21" s="61">
        <v>0</v>
      </c>
      <c r="CGQ21" s="61">
        <v>0</v>
      </c>
      <c r="CGR21" s="61">
        <v>0</v>
      </c>
      <c r="CGS21" s="61">
        <v>0</v>
      </c>
      <c r="CGT21" s="61">
        <v>0</v>
      </c>
      <c r="CGU21" s="61">
        <v>0</v>
      </c>
      <c r="CGV21" s="61">
        <v>0</v>
      </c>
      <c r="CGW21" s="61">
        <v>0</v>
      </c>
      <c r="CGX21" s="61">
        <v>0</v>
      </c>
      <c r="CGY21" s="61">
        <v>0</v>
      </c>
      <c r="CGZ21" s="61">
        <v>0</v>
      </c>
      <c r="CHA21" s="61">
        <v>0</v>
      </c>
      <c r="CHB21" s="61">
        <v>0</v>
      </c>
      <c r="CHC21" s="61">
        <v>0</v>
      </c>
      <c r="CHD21" s="61">
        <v>0</v>
      </c>
      <c r="CHE21" s="61">
        <v>0</v>
      </c>
      <c r="CHF21" s="61">
        <v>0</v>
      </c>
      <c r="CHG21" s="61">
        <v>0</v>
      </c>
      <c r="CHH21" s="61">
        <v>0</v>
      </c>
      <c r="CHI21" s="61">
        <v>0</v>
      </c>
      <c r="CHJ21" s="61">
        <v>0</v>
      </c>
      <c r="CHK21" s="61">
        <v>0</v>
      </c>
      <c r="CHL21" s="61">
        <v>0</v>
      </c>
      <c r="CHM21" s="61">
        <v>0</v>
      </c>
      <c r="CHN21" s="61">
        <v>0</v>
      </c>
      <c r="CHO21" s="61">
        <v>0</v>
      </c>
      <c r="CHP21" s="61">
        <v>0</v>
      </c>
      <c r="CHQ21" s="61">
        <v>0</v>
      </c>
      <c r="CHR21" s="61">
        <v>0</v>
      </c>
      <c r="CHS21" s="61">
        <v>0</v>
      </c>
      <c r="CHT21" s="61">
        <v>0</v>
      </c>
      <c r="CHU21" s="61">
        <v>0</v>
      </c>
      <c r="CHV21" s="61">
        <v>0</v>
      </c>
      <c r="CHW21" s="61">
        <v>0</v>
      </c>
      <c r="CHX21" s="61">
        <v>0</v>
      </c>
      <c r="CHY21" s="61">
        <v>0</v>
      </c>
      <c r="CHZ21" s="61">
        <v>0</v>
      </c>
      <c r="CIA21" s="61">
        <v>0</v>
      </c>
      <c r="CIB21" s="61">
        <v>0</v>
      </c>
      <c r="CIC21" s="61">
        <v>0</v>
      </c>
      <c r="CID21" s="61">
        <v>0</v>
      </c>
      <c r="CIE21" s="61">
        <v>0</v>
      </c>
      <c r="CIF21" s="61">
        <v>0</v>
      </c>
      <c r="CIG21" s="61">
        <v>0</v>
      </c>
      <c r="CIH21" s="61">
        <v>0</v>
      </c>
      <c r="CII21" s="61">
        <v>0</v>
      </c>
      <c r="CIJ21" s="61">
        <v>0</v>
      </c>
      <c r="CIK21" s="61">
        <v>0</v>
      </c>
      <c r="CIL21" s="61">
        <v>0</v>
      </c>
      <c r="CIM21" s="61">
        <v>0</v>
      </c>
      <c r="CIN21" s="61">
        <v>0</v>
      </c>
      <c r="CIO21" s="61">
        <v>0</v>
      </c>
      <c r="CIP21" s="61">
        <v>0</v>
      </c>
      <c r="CIQ21" s="61">
        <v>0</v>
      </c>
      <c r="CIR21" s="61">
        <v>0</v>
      </c>
      <c r="CIS21" s="61">
        <v>0</v>
      </c>
      <c r="CIT21" s="61">
        <v>0</v>
      </c>
      <c r="CIU21" s="61">
        <v>0</v>
      </c>
      <c r="CIV21" s="61">
        <v>0</v>
      </c>
      <c r="CIW21" s="61">
        <v>0</v>
      </c>
      <c r="CIX21" s="61">
        <v>0</v>
      </c>
      <c r="CIY21" s="61">
        <v>0</v>
      </c>
      <c r="CIZ21" s="61">
        <v>0</v>
      </c>
      <c r="CJA21" s="61">
        <v>0</v>
      </c>
      <c r="CJB21" s="61">
        <v>0</v>
      </c>
      <c r="CJC21" s="61">
        <v>0</v>
      </c>
      <c r="CJD21" s="61">
        <v>0</v>
      </c>
      <c r="CJE21" s="61">
        <v>0</v>
      </c>
      <c r="CJF21" s="61">
        <v>0</v>
      </c>
      <c r="CJG21" s="61">
        <v>0</v>
      </c>
      <c r="CJH21" s="61">
        <v>0</v>
      </c>
      <c r="CJI21" s="61">
        <v>0</v>
      </c>
      <c r="CJJ21" s="61">
        <v>0</v>
      </c>
      <c r="CJK21" s="61">
        <v>0</v>
      </c>
      <c r="CJL21" s="61">
        <v>0</v>
      </c>
      <c r="CJM21" s="61">
        <v>0</v>
      </c>
      <c r="CJN21" s="61">
        <v>0</v>
      </c>
      <c r="CJO21" s="61">
        <v>0</v>
      </c>
      <c r="CJP21" s="61">
        <v>0</v>
      </c>
      <c r="CJQ21" s="61">
        <v>0</v>
      </c>
      <c r="CJR21" s="61">
        <v>0</v>
      </c>
      <c r="CJS21" s="61">
        <v>0</v>
      </c>
      <c r="CJT21" s="61">
        <v>0</v>
      </c>
      <c r="CJU21" s="61">
        <v>0</v>
      </c>
      <c r="CJV21" s="61">
        <v>0</v>
      </c>
      <c r="CJW21" s="61">
        <v>0</v>
      </c>
      <c r="CJX21" s="61">
        <v>0</v>
      </c>
      <c r="CJY21" s="61">
        <v>0</v>
      </c>
      <c r="CJZ21" s="61">
        <v>0</v>
      </c>
      <c r="CKA21" s="61">
        <v>0</v>
      </c>
      <c r="CKB21" s="61">
        <v>0</v>
      </c>
      <c r="CKC21" s="61">
        <v>5</v>
      </c>
      <c r="CKD21" s="61">
        <v>0</v>
      </c>
      <c r="CKE21" s="61">
        <v>0</v>
      </c>
      <c r="CKF21" s="61">
        <v>0</v>
      </c>
      <c r="CKG21" s="61">
        <v>0</v>
      </c>
      <c r="CKH21" s="61">
        <v>0</v>
      </c>
      <c r="CKI21" s="61">
        <v>0</v>
      </c>
      <c r="CKJ21" s="61">
        <v>0</v>
      </c>
      <c r="CKK21" s="61">
        <v>0</v>
      </c>
      <c r="CKL21" s="61">
        <v>0</v>
      </c>
      <c r="CKM21" s="61">
        <v>0</v>
      </c>
      <c r="CKN21" s="61">
        <v>0</v>
      </c>
      <c r="CKO21" s="61">
        <v>0</v>
      </c>
      <c r="CKP21" s="61">
        <v>0</v>
      </c>
      <c r="CKQ21" s="61">
        <v>0</v>
      </c>
      <c r="CKR21" s="61">
        <v>0</v>
      </c>
      <c r="CKS21" s="61">
        <v>0</v>
      </c>
      <c r="CKT21" s="61">
        <v>0</v>
      </c>
      <c r="CKU21" s="61">
        <v>0</v>
      </c>
      <c r="CKV21" s="61">
        <v>0</v>
      </c>
      <c r="CKW21" s="61">
        <v>0</v>
      </c>
      <c r="CKX21" s="61">
        <v>0</v>
      </c>
      <c r="CKY21" s="61">
        <v>0</v>
      </c>
      <c r="CKZ21" s="61">
        <v>0</v>
      </c>
      <c r="CLA21" s="61">
        <v>0</v>
      </c>
      <c r="CLB21" s="61">
        <v>0</v>
      </c>
      <c r="CLC21" s="61">
        <v>0</v>
      </c>
      <c r="CLD21" s="61">
        <v>0</v>
      </c>
      <c r="CLE21" s="61">
        <v>0</v>
      </c>
      <c r="CLF21" s="61">
        <v>0</v>
      </c>
      <c r="CLG21" s="61">
        <v>0</v>
      </c>
      <c r="CLH21" s="61">
        <v>0</v>
      </c>
      <c r="CLI21" s="61">
        <v>0</v>
      </c>
      <c r="CLJ21" s="61">
        <v>0</v>
      </c>
      <c r="CLK21" s="61">
        <v>0</v>
      </c>
      <c r="CLL21" s="61">
        <v>0</v>
      </c>
      <c r="CLM21" s="61">
        <v>0</v>
      </c>
      <c r="CLN21" s="61">
        <v>0</v>
      </c>
      <c r="CLO21" s="61">
        <v>0</v>
      </c>
      <c r="CLP21" s="61">
        <v>0</v>
      </c>
      <c r="CLQ21" s="61">
        <v>0</v>
      </c>
      <c r="CLR21" s="61">
        <v>0</v>
      </c>
      <c r="CLS21" s="61">
        <v>0</v>
      </c>
      <c r="CLT21" s="61">
        <v>0</v>
      </c>
      <c r="CLU21" s="61">
        <v>0</v>
      </c>
      <c r="CLV21" s="61">
        <v>0</v>
      </c>
      <c r="CLW21" s="61">
        <v>0</v>
      </c>
      <c r="CLX21" s="61">
        <v>0</v>
      </c>
      <c r="CLY21" s="61">
        <v>0</v>
      </c>
      <c r="CLZ21" s="61">
        <v>0</v>
      </c>
      <c r="CMA21" s="61">
        <v>0</v>
      </c>
      <c r="CMB21" s="61">
        <v>0</v>
      </c>
      <c r="CMC21" s="61">
        <v>0</v>
      </c>
      <c r="CMD21" s="61">
        <v>0</v>
      </c>
      <c r="CME21" s="61">
        <v>0</v>
      </c>
      <c r="CMF21" s="61">
        <v>0</v>
      </c>
      <c r="CMG21" s="61">
        <v>0</v>
      </c>
      <c r="CMH21" s="61">
        <v>0</v>
      </c>
      <c r="CMI21" s="61">
        <v>0</v>
      </c>
      <c r="CMJ21" s="61">
        <v>0</v>
      </c>
      <c r="CMK21" s="61">
        <v>0</v>
      </c>
      <c r="CML21" s="61">
        <v>0</v>
      </c>
      <c r="CMM21" s="61">
        <v>0</v>
      </c>
      <c r="CMN21" s="61">
        <v>0</v>
      </c>
      <c r="CMO21" s="61">
        <v>0</v>
      </c>
      <c r="CMP21" s="61">
        <v>0</v>
      </c>
      <c r="CMQ21" s="61">
        <v>0</v>
      </c>
      <c r="CMR21" s="61">
        <v>0</v>
      </c>
      <c r="CMS21" s="61">
        <v>0</v>
      </c>
      <c r="CMT21" s="61">
        <v>0</v>
      </c>
      <c r="CMU21" s="61">
        <v>0</v>
      </c>
      <c r="CMV21" s="61">
        <v>0</v>
      </c>
      <c r="CMW21" s="61">
        <v>0</v>
      </c>
      <c r="CMX21" s="61">
        <v>0</v>
      </c>
      <c r="CMY21" s="61">
        <v>0</v>
      </c>
      <c r="CMZ21" s="61">
        <v>0</v>
      </c>
      <c r="CNA21" s="61">
        <v>0</v>
      </c>
      <c r="CNB21" s="61">
        <v>0</v>
      </c>
      <c r="CNC21" s="61">
        <v>0</v>
      </c>
      <c r="CND21" s="61">
        <v>0</v>
      </c>
      <c r="CNE21" s="61">
        <v>0</v>
      </c>
      <c r="CNF21" s="61">
        <v>0</v>
      </c>
      <c r="CNG21" s="61">
        <v>0</v>
      </c>
      <c r="CNH21" s="61">
        <v>0</v>
      </c>
      <c r="CNI21" s="61">
        <v>0</v>
      </c>
      <c r="CNJ21" s="61">
        <v>0</v>
      </c>
      <c r="CNK21" s="61">
        <v>0</v>
      </c>
      <c r="CNL21" s="61">
        <v>0</v>
      </c>
      <c r="CNM21" s="61">
        <v>0</v>
      </c>
      <c r="CNN21" s="61">
        <v>0</v>
      </c>
      <c r="CNO21" s="61">
        <v>0</v>
      </c>
      <c r="CNP21" s="61">
        <v>0</v>
      </c>
      <c r="CNQ21" s="61">
        <v>0</v>
      </c>
      <c r="CNR21" s="61">
        <v>0</v>
      </c>
      <c r="CNS21" s="61">
        <v>0</v>
      </c>
      <c r="CNT21" s="61">
        <v>0</v>
      </c>
      <c r="CNU21" s="61">
        <v>0</v>
      </c>
      <c r="CNV21" s="61">
        <v>0</v>
      </c>
      <c r="CNW21" s="61">
        <v>0</v>
      </c>
      <c r="CNX21" s="61">
        <v>0</v>
      </c>
      <c r="CNY21" s="61">
        <v>0</v>
      </c>
      <c r="CNZ21" s="61">
        <v>0</v>
      </c>
      <c r="COA21" s="61">
        <v>0</v>
      </c>
      <c r="COB21" s="61">
        <v>0</v>
      </c>
      <c r="COC21" s="61">
        <v>0</v>
      </c>
      <c r="COD21" s="61">
        <v>0</v>
      </c>
      <c r="COE21" s="61">
        <v>0</v>
      </c>
      <c r="COF21" s="61">
        <v>0</v>
      </c>
      <c r="COG21" s="61">
        <v>0</v>
      </c>
      <c r="COH21" s="61">
        <v>0</v>
      </c>
      <c r="COI21" s="61">
        <v>0</v>
      </c>
      <c r="COJ21" s="61">
        <v>0</v>
      </c>
      <c r="COK21" s="61">
        <v>0</v>
      </c>
      <c r="COL21" s="61">
        <v>0</v>
      </c>
      <c r="COM21" s="61">
        <v>0</v>
      </c>
      <c r="CON21" s="61">
        <v>0</v>
      </c>
      <c r="COO21" s="61">
        <v>0</v>
      </c>
      <c r="COP21" s="61">
        <v>5</v>
      </c>
      <c r="COQ21" s="61">
        <v>0</v>
      </c>
      <c r="COR21" s="61">
        <v>0</v>
      </c>
      <c r="COS21" s="61">
        <v>0</v>
      </c>
      <c r="COT21" s="61">
        <v>0</v>
      </c>
      <c r="COU21" s="61">
        <v>0</v>
      </c>
      <c r="COV21" s="61">
        <v>0</v>
      </c>
      <c r="COW21" s="61">
        <v>0</v>
      </c>
      <c r="COX21" s="61">
        <v>0</v>
      </c>
      <c r="COY21" s="61">
        <v>0</v>
      </c>
      <c r="COZ21" s="61">
        <v>0</v>
      </c>
      <c r="CPA21" s="61">
        <v>0</v>
      </c>
      <c r="CPB21" s="61">
        <v>0</v>
      </c>
      <c r="CPC21" s="61">
        <v>0</v>
      </c>
      <c r="CPD21" s="61">
        <v>0</v>
      </c>
      <c r="CPE21" s="61">
        <v>0</v>
      </c>
      <c r="CPF21" s="61">
        <v>0</v>
      </c>
      <c r="CPG21" s="61">
        <v>0</v>
      </c>
      <c r="CPH21" s="61">
        <v>0</v>
      </c>
      <c r="CPI21" s="61">
        <v>0</v>
      </c>
      <c r="CPJ21" s="61">
        <v>0</v>
      </c>
      <c r="CPK21" s="61">
        <v>0</v>
      </c>
      <c r="CPL21" s="61">
        <v>0</v>
      </c>
      <c r="CPM21" s="61">
        <v>0</v>
      </c>
      <c r="CPN21" s="61">
        <v>0</v>
      </c>
      <c r="CPO21" s="61">
        <v>0</v>
      </c>
      <c r="CPP21" s="61">
        <v>0</v>
      </c>
      <c r="CPQ21" s="61">
        <v>0</v>
      </c>
      <c r="CPR21" s="61">
        <v>0</v>
      </c>
      <c r="CPS21" s="61">
        <v>0</v>
      </c>
      <c r="CPT21" s="61">
        <v>0</v>
      </c>
      <c r="CPU21" s="61">
        <v>0</v>
      </c>
      <c r="CPV21" s="61">
        <v>0</v>
      </c>
      <c r="CPW21" s="61">
        <v>0</v>
      </c>
      <c r="CPX21" s="61">
        <v>0</v>
      </c>
      <c r="CPY21" s="61">
        <v>0</v>
      </c>
      <c r="CPZ21" s="61">
        <v>0</v>
      </c>
      <c r="CQA21" s="61">
        <v>0</v>
      </c>
      <c r="CQB21" s="61">
        <v>0</v>
      </c>
      <c r="CQC21" s="61">
        <v>0</v>
      </c>
      <c r="CQD21" s="61">
        <v>0</v>
      </c>
      <c r="CQE21" s="61">
        <v>0</v>
      </c>
      <c r="CQF21" s="61">
        <v>0</v>
      </c>
      <c r="CQG21" s="61">
        <v>0</v>
      </c>
      <c r="CQH21" s="61">
        <v>0</v>
      </c>
      <c r="CQI21" s="61">
        <v>0</v>
      </c>
      <c r="CQJ21" s="61">
        <v>0</v>
      </c>
      <c r="CQK21" s="61">
        <v>0</v>
      </c>
      <c r="CQL21" s="61">
        <v>0</v>
      </c>
      <c r="CQM21" s="61">
        <v>0</v>
      </c>
      <c r="CQN21" s="61">
        <v>0</v>
      </c>
      <c r="CQO21" s="61">
        <v>0</v>
      </c>
      <c r="CQP21" s="61">
        <v>0</v>
      </c>
      <c r="CQQ21" s="61">
        <v>0</v>
      </c>
      <c r="CQR21" s="61">
        <v>0</v>
      </c>
      <c r="CQS21" s="61">
        <v>0</v>
      </c>
      <c r="CQT21" s="61">
        <v>0</v>
      </c>
      <c r="CQU21" s="61">
        <v>0</v>
      </c>
      <c r="CQV21" s="61">
        <v>0</v>
      </c>
      <c r="CQW21" s="61">
        <v>0</v>
      </c>
      <c r="CQX21" s="61">
        <v>0</v>
      </c>
      <c r="CQY21" s="61">
        <v>0</v>
      </c>
      <c r="CQZ21" s="61">
        <v>0</v>
      </c>
      <c r="CRA21" s="61">
        <v>0</v>
      </c>
      <c r="CRB21" s="61">
        <v>0</v>
      </c>
      <c r="CRC21" s="61">
        <v>0</v>
      </c>
      <c r="CRD21" s="61">
        <v>0</v>
      </c>
      <c r="CRE21" s="61">
        <v>0</v>
      </c>
      <c r="CRF21" s="61">
        <v>0</v>
      </c>
      <c r="CRG21" s="61">
        <v>0</v>
      </c>
      <c r="CRH21" s="61">
        <v>0</v>
      </c>
      <c r="CRI21" s="61">
        <v>0</v>
      </c>
      <c r="CRJ21" s="61">
        <v>0</v>
      </c>
      <c r="CRK21" s="61">
        <v>0</v>
      </c>
      <c r="CRL21" s="61">
        <v>0</v>
      </c>
      <c r="CRM21" s="61">
        <v>0</v>
      </c>
      <c r="CRN21" s="61">
        <v>0</v>
      </c>
      <c r="CRO21" s="61">
        <v>0</v>
      </c>
      <c r="CRP21" s="61">
        <v>0</v>
      </c>
      <c r="CRQ21" s="61">
        <v>0</v>
      </c>
      <c r="CRR21" s="61">
        <v>0</v>
      </c>
      <c r="CRS21" s="61">
        <v>0</v>
      </c>
      <c r="CRT21" s="61">
        <v>0</v>
      </c>
      <c r="CRU21" s="61">
        <v>0</v>
      </c>
      <c r="CRV21" s="61">
        <v>0</v>
      </c>
      <c r="CRW21" s="61">
        <v>0</v>
      </c>
      <c r="CRX21" s="61">
        <v>0</v>
      </c>
      <c r="CRY21" s="61">
        <v>0</v>
      </c>
      <c r="CRZ21" s="61">
        <v>0</v>
      </c>
      <c r="CSA21" s="61">
        <v>0</v>
      </c>
      <c r="CSB21" s="61">
        <v>0</v>
      </c>
      <c r="CSC21" s="61">
        <v>0</v>
      </c>
      <c r="CSD21" s="61">
        <v>0</v>
      </c>
      <c r="CSE21" s="61">
        <v>0</v>
      </c>
      <c r="CSF21" s="61">
        <v>0</v>
      </c>
      <c r="CSG21" s="61">
        <v>0</v>
      </c>
      <c r="CSH21" s="61">
        <v>0</v>
      </c>
      <c r="CSI21" s="61">
        <v>0</v>
      </c>
      <c r="CSJ21" s="61">
        <v>0</v>
      </c>
      <c r="CSK21" s="61">
        <v>0</v>
      </c>
      <c r="CSL21" s="61">
        <v>0</v>
      </c>
      <c r="CSM21" s="61">
        <v>0</v>
      </c>
      <c r="CSN21" s="61">
        <v>0</v>
      </c>
      <c r="CSO21" s="61">
        <v>0</v>
      </c>
      <c r="CSP21" s="61">
        <v>0</v>
      </c>
      <c r="CSQ21" s="61">
        <v>0</v>
      </c>
      <c r="CSR21" s="61">
        <v>0</v>
      </c>
      <c r="CSS21" s="61">
        <v>0</v>
      </c>
      <c r="CST21" s="61">
        <v>0</v>
      </c>
      <c r="CSU21" s="61">
        <v>0</v>
      </c>
      <c r="CSV21" s="61">
        <v>0</v>
      </c>
      <c r="CSW21" s="61">
        <v>0</v>
      </c>
      <c r="CSX21" s="61">
        <v>0</v>
      </c>
      <c r="CSY21" s="61">
        <v>0</v>
      </c>
      <c r="CSZ21" s="61">
        <v>0</v>
      </c>
      <c r="CTA21" s="61">
        <v>0</v>
      </c>
      <c r="CTB21" s="61">
        <v>0</v>
      </c>
      <c r="CTC21" s="61">
        <v>5</v>
      </c>
      <c r="CTD21" s="61">
        <v>0</v>
      </c>
      <c r="CTE21" s="61">
        <v>0</v>
      </c>
      <c r="CTF21" s="61">
        <v>0</v>
      </c>
      <c r="CTG21" s="61">
        <v>0</v>
      </c>
      <c r="CTH21" s="61">
        <v>0</v>
      </c>
      <c r="CTI21" s="61">
        <v>0</v>
      </c>
      <c r="CTJ21" s="61">
        <v>0</v>
      </c>
      <c r="CTK21" s="61">
        <v>0</v>
      </c>
      <c r="CTL21" s="61">
        <v>0</v>
      </c>
      <c r="CTM21" s="61">
        <v>0</v>
      </c>
      <c r="CTN21" s="61">
        <v>0</v>
      </c>
      <c r="CTO21" s="61">
        <v>0</v>
      </c>
      <c r="CTP21" s="61">
        <v>0</v>
      </c>
      <c r="CTQ21" s="61">
        <v>0</v>
      </c>
      <c r="CTR21" s="61">
        <v>0</v>
      </c>
      <c r="CTS21" s="61">
        <v>0</v>
      </c>
      <c r="CTT21" s="61">
        <v>0</v>
      </c>
      <c r="CTU21" s="61">
        <v>5</v>
      </c>
      <c r="CTV21" s="61">
        <v>0</v>
      </c>
      <c r="CTW21" s="61">
        <v>0</v>
      </c>
      <c r="CTX21" s="61">
        <v>0</v>
      </c>
      <c r="CTY21" s="61">
        <v>0</v>
      </c>
      <c r="CTZ21" s="61">
        <v>0</v>
      </c>
      <c r="CUA21" s="61">
        <v>0</v>
      </c>
      <c r="CUB21" s="61">
        <v>5</v>
      </c>
      <c r="CUC21" s="61">
        <v>0</v>
      </c>
      <c r="CUD21" s="61">
        <v>0</v>
      </c>
      <c r="CUE21" s="61">
        <v>0</v>
      </c>
      <c r="CUF21" s="61">
        <v>0</v>
      </c>
      <c r="CUG21" s="61">
        <v>0</v>
      </c>
      <c r="CUH21" s="61">
        <v>0</v>
      </c>
      <c r="CUI21" s="61">
        <v>5</v>
      </c>
      <c r="CUJ21" s="61">
        <v>0</v>
      </c>
      <c r="CUK21" s="61">
        <v>0</v>
      </c>
      <c r="CUL21" s="61">
        <v>0</v>
      </c>
      <c r="CUM21" s="61">
        <v>0</v>
      </c>
      <c r="CUN21" s="61">
        <v>0</v>
      </c>
      <c r="CUO21" s="61">
        <v>0</v>
      </c>
      <c r="CUP21" s="61">
        <v>5</v>
      </c>
      <c r="CUQ21" s="61">
        <v>0</v>
      </c>
      <c r="CUR21" s="61">
        <v>0</v>
      </c>
      <c r="CUS21" s="61">
        <v>0</v>
      </c>
      <c r="CUT21" s="61">
        <v>0</v>
      </c>
      <c r="CUU21" s="61">
        <v>0</v>
      </c>
      <c r="CUV21" s="61">
        <v>0</v>
      </c>
      <c r="CUW21" s="61">
        <v>0</v>
      </c>
      <c r="CUX21" s="61">
        <v>0</v>
      </c>
      <c r="CUY21" s="61">
        <v>0</v>
      </c>
      <c r="CUZ21" s="61">
        <v>0</v>
      </c>
      <c r="CVA21" s="61">
        <v>0</v>
      </c>
      <c r="CVB21" s="61">
        <v>0</v>
      </c>
      <c r="CVC21" s="61">
        <v>0</v>
      </c>
      <c r="CVD21" s="61">
        <v>0</v>
      </c>
      <c r="CVE21" s="61">
        <v>0</v>
      </c>
      <c r="CVF21" s="61">
        <v>0</v>
      </c>
      <c r="CVG21" s="61">
        <v>0</v>
      </c>
      <c r="CVH21" s="61">
        <v>0</v>
      </c>
      <c r="CVI21" s="61">
        <v>0</v>
      </c>
      <c r="CVJ21" s="61">
        <v>0</v>
      </c>
      <c r="CVK21" s="61">
        <v>0</v>
      </c>
      <c r="CVL21" s="61">
        <v>0</v>
      </c>
      <c r="CVM21" s="61">
        <v>0</v>
      </c>
      <c r="CVN21" s="61">
        <v>0</v>
      </c>
      <c r="CVO21" s="61">
        <v>0</v>
      </c>
      <c r="CVP21" s="61">
        <v>0</v>
      </c>
      <c r="CVQ21" s="61">
        <v>0</v>
      </c>
      <c r="CVR21" s="61">
        <v>0</v>
      </c>
      <c r="CVS21" s="61">
        <v>0</v>
      </c>
      <c r="CVT21" s="61">
        <v>0</v>
      </c>
      <c r="CVU21" s="61">
        <v>0</v>
      </c>
      <c r="CVV21" s="61">
        <v>0</v>
      </c>
      <c r="CVW21" s="61">
        <v>0</v>
      </c>
      <c r="CVX21" s="61">
        <v>20</v>
      </c>
      <c r="CVY21" s="61">
        <v>4</v>
      </c>
      <c r="CVZ21" s="61">
        <v>12000</v>
      </c>
      <c r="CWA21" s="61">
        <v>0</v>
      </c>
      <c r="CWB21" s="61">
        <v>0</v>
      </c>
      <c r="CWC21" s="61">
        <v>0</v>
      </c>
      <c r="CWD21" s="61">
        <v>0</v>
      </c>
      <c r="CWE21" s="61">
        <v>0</v>
      </c>
      <c r="CWF21" s="61">
        <v>0</v>
      </c>
      <c r="CWG21" s="61">
        <v>0</v>
      </c>
      <c r="CWH21" s="61">
        <v>0</v>
      </c>
      <c r="CWI21" s="61">
        <v>0</v>
      </c>
      <c r="CWJ21" s="61">
        <v>0</v>
      </c>
      <c r="CWK21" s="61">
        <v>0</v>
      </c>
      <c r="CWL21" s="61">
        <v>0</v>
      </c>
      <c r="CWM21" s="61">
        <v>0</v>
      </c>
      <c r="CWN21" s="61">
        <v>0</v>
      </c>
      <c r="CWO21" s="61">
        <v>0</v>
      </c>
      <c r="CWP21" s="61">
        <v>0</v>
      </c>
      <c r="CWQ21" s="61">
        <v>0</v>
      </c>
      <c r="CWR21" s="61">
        <v>0</v>
      </c>
      <c r="CWS21" s="61">
        <v>0</v>
      </c>
      <c r="CWT21" s="61">
        <v>0</v>
      </c>
      <c r="CWU21" s="61">
        <v>0</v>
      </c>
      <c r="CWV21" s="61">
        <v>0</v>
      </c>
      <c r="CWW21" s="61">
        <v>0</v>
      </c>
      <c r="CWX21" s="61">
        <v>0</v>
      </c>
      <c r="CWY21" s="61">
        <v>0</v>
      </c>
      <c r="CWZ21" s="61">
        <v>0</v>
      </c>
      <c r="CXA21" s="61">
        <v>0</v>
      </c>
      <c r="CXB21" s="61">
        <v>0</v>
      </c>
      <c r="CXC21" s="61">
        <v>0</v>
      </c>
      <c r="CXD21" s="61">
        <v>0</v>
      </c>
      <c r="CXE21" s="61">
        <v>0</v>
      </c>
      <c r="CXF21" s="61">
        <v>0</v>
      </c>
      <c r="CXG21" s="61">
        <v>0</v>
      </c>
      <c r="CXH21" s="61">
        <v>2</v>
      </c>
      <c r="CXI21" s="61">
        <v>0</v>
      </c>
      <c r="CXJ21" s="61">
        <v>0</v>
      </c>
      <c r="CXK21" s="61">
        <v>0</v>
      </c>
      <c r="CXL21" s="61">
        <v>0</v>
      </c>
      <c r="CXM21" s="61">
        <v>0</v>
      </c>
      <c r="CXN21" s="61">
        <v>0</v>
      </c>
      <c r="CXO21" s="61">
        <v>0</v>
      </c>
      <c r="CXP21" s="61">
        <v>0</v>
      </c>
      <c r="CXQ21" s="61">
        <v>0</v>
      </c>
      <c r="CXR21" s="61">
        <v>0</v>
      </c>
      <c r="CXS21" s="61">
        <v>1</v>
      </c>
      <c r="CXT21" s="61">
        <v>0</v>
      </c>
      <c r="CXU21" s="61">
        <v>0</v>
      </c>
      <c r="CXV21" s="61">
        <v>0</v>
      </c>
      <c r="CXW21" s="61">
        <v>0</v>
      </c>
      <c r="CXX21" s="61">
        <v>0</v>
      </c>
      <c r="CXY21" s="61">
        <v>0</v>
      </c>
      <c r="CXZ21" s="61">
        <v>0</v>
      </c>
      <c r="CYA21" s="61">
        <v>0</v>
      </c>
      <c r="CYB21" s="61">
        <v>0</v>
      </c>
      <c r="CYC21" s="61">
        <v>0</v>
      </c>
      <c r="CYD21" s="61">
        <v>1</v>
      </c>
      <c r="CYE21" s="61">
        <v>0</v>
      </c>
      <c r="CYF21" s="61">
        <v>0</v>
      </c>
      <c r="CYG21" s="61">
        <v>0</v>
      </c>
      <c r="CYH21" s="61">
        <v>0</v>
      </c>
      <c r="CYI21" s="61">
        <v>0</v>
      </c>
      <c r="CYJ21" s="61">
        <v>0</v>
      </c>
      <c r="CYK21" s="61">
        <v>0</v>
      </c>
      <c r="CYL21" s="61">
        <v>0</v>
      </c>
      <c r="CYM21" s="61">
        <v>0</v>
      </c>
      <c r="CYN21" s="61">
        <v>0</v>
      </c>
      <c r="CYO21" s="61">
        <v>1</v>
      </c>
      <c r="CYP21" s="61">
        <v>0</v>
      </c>
      <c r="CYQ21" s="61">
        <v>1</v>
      </c>
      <c r="CYR21" s="61">
        <v>1</v>
      </c>
      <c r="CYS21" s="61">
        <v>2</v>
      </c>
      <c r="CYT21" s="61">
        <v>0</v>
      </c>
      <c r="CYU21" s="61">
        <v>0</v>
      </c>
      <c r="CYV21" s="61">
        <v>40</v>
      </c>
      <c r="CYW21" s="61">
        <v>0</v>
      </c>
      <c r="CYX21" s="61">
        <v>118</v>
      </c>
      <c r="CYY21" s="61">
        <v>10</v>
      </c>
      <c r="CYZ21" s="61">
        <v>122</v>
      </c>
      <c r="CZA21" s="61">
        <v>10</v>
      </c>
      <c r="CZB21" s="61">
        <v>0</v>
      </c>
      <c r="CZC21" s="61">
        <v>115</v>
      </c>
      <c r="CZD21" s="61">
        <v>118</v>
      </c>
      <c r="CZE21" s="61">
        <v>15</v>
      </c>
      <c r="CZF21" s="61">
        <v>0</v>
      </c>
      <c r="CZG21" s="61">
        <v>0</v>
      </c>
      <c r="CZH21" s="61">
        <v>0</v>
      </c>
      <c r="CZI21" s="61">
        <v>0</v>
      </c>
      <c r="CZJ21" s="61">
        <v>0</v>
      </c>
      <c r="CZK21" s="61">
        <v>0</v>
      </c>
      <c r="CZL21" s="61">
        <v>0</v>
      </c>
      <c r="CZM21" s="61">
        <v>0</v>
      </c>
      <c r="CZN21" s="61">
        <v>0</v>
      </c>
      <c r="CZO21" s="61">
        <v>0</v>
      </c>
      <c r="CZP21" s="61">
        <v>0</v>
      </c>
      <c r="CZQ21" s="61">
        <v>0</v>
      </c>
      <c r="CZR21" s="61">
        <v>0</v>
      </c>
      <c r="CZS21" s="61">
        <v>0</v>
      </c>
      <c r="CZT21" s="61">
        <v>0</v>
      </c>
      <c r="CZU21" s="61">
        <v>0</v>
      </c>
      <c r="CZV21" s="61">
        <v>0</v>
      </c>
      <c r="CZW21" s="61">
        <v>0</v>
      </c>
      <c r="CZX21" s="61">
        <v>0</v>
      </c>
      <c r="CZY21" s="61">
        <v>0</v>
      </c>
      <c r="CZZ21" s="61">
        <v>0</v>
      </c>
      <c r="DAA21" s="61">
        <v>0</v>
      </c>
      <c r="DAB21" s="61">
        <v>0</v>
      </c>
      <c r="DAC21" s="61">
        <v>0</v>
      </c>
      <c r="DAD21" s="61">
        <v>0</v>
      </c>
      <c r="DAE21" s="61">
        <v>27</v>
      </c>
      <c r="DAF21" s="61">
        <v>20</v>
      </c>
      <c r="DAG21" s="61">
        <v>20</v>
      </c>
      <c r="DAH21" s="61">
        <v>20</v>
      </c>
      <c r="DAI21" s="61">
        <v>20</v>
      </c>
      <c r="DAJ21" s="61">
        <v>18</v>
      </c>
      <c r="DAK21" s="61">
        <v>18</v>
      </c>
      <c r="DAL21" s="61">
        <v>18</v>
      </c>
      <c r="DAM21" s="61">
        <v>18</v>
      </c>
      <c r="DAN21" s="61">
        <v>10</v>
      </c>
      <c r="DAO21" s="61">
        <v>0</v>
      </c>
      <c r="DAP21" s="61">
        <v>10</v>
      </c>
      <c r="DAQ21" s="61">
        <v>48</v>
      </c>
      <c r="DAR21" s="61">
        <v>60</v>
      </c>
      <c r="DAS21" s="61">
        <v>13</v>
      </c>
      <c r="DAT21" s="61">
        <v>100</v>
      </c>
      <c r="DAU21" s="61">
        <v>33</v>
      </c>
      <c r="DAV21" s="61">
        <v>75</v>
      </c>
      <c r="DAW21" s="61">
        <v>17</v>
      </c>
      <c r="DAX21" s="61">
        <v>50</v>
      </c>
      <c r="DAY21" s="61">
        <v>17</v>
      </c>
      <c r="DAZ21" s="61">
        <v>30</v>
      </c>
      <c r="DBA21" s="61">
        <v>13</v>
      </c>
      <c r="DBB21" s="61">
        <v>10</v>
      </c>
      <c r="DBC21" s="61">
        <v>1</v>
      </c>
      <c r="DBD21" s="61">
        <v>30</v>
      </c>
      <c r="DBE21" s="61">
        <v>700</v>
      </c>
      <c r="DBF21" s="61">
        <v>10</v>
      </c>
      <c r="DBG21" s="61">
        <v>0</v>
      </c>
      <c r="DBH21" s="61">
        <v>0</v>
      </c>
      <c r="DBI21" s="61">
        <v>0</v>
      </c>
      <c r="DBJ21" s="61">
        <v>0</v>
      </c>
      <c r="DBK21" s="61">
        <v>3</v>
      </c>
      <c r="DBL21" s="61">
        <v>0</v>
      </c>
      <c r="DBM21" s="61">
        <v>0</v>
      </c>
      <c r="DBN21" s="61">
        <v>15000</v>
      </c>
      <c r="DBO21" s="61">
        <v>4000</v>
      </c>
      <c r="DBP21" s="61">
        <v>0</v>
      </c>
      <c r="DBQ21" s="61">
        <v>0</v>
      </c>
      <c r="DBR21" s="61">
        <v>30</v>
      </c>
      <c r="DBS21" s="61">
        <v>8</v>
      </c>
      <c r="DBT21" s="61">
        <v>10</v>
      </c>
      <c r="DBU21" s="61">
        <v>32</v>
      </c>
      <c r="DBV21" s="61">
        <v>30</v>
      </c>
      <c r="DBW21" s="61">
        <v>30</v>
      </c>
      <c r="DBX21" s="61">
        <v>30</v>
      </c>
      <c r="DBY21" s="61">
        <v>25</v>
      </c>
      <c r="DBZ21" s="61">
        <v>1</v>
      </c>
      <c r="DCA21" s="61">
        <v>1</v>
      </c>
      <c r="DCB21" s="61">
        <v>0</v>
      </c>
      <c r="DCC21" s="61">
        <v>0</v>
      </c>
      <c r="DCD21" s="61">
        <v>1.5</v>
      </c>
      <c r="DCE21" s="61">
        <v>1.5</v>
      </c>
      <c r="DCF21" s="61">
        <v>0</v>
      </c>
      <c r="DCG21" s="61">
        <v>2</v>
      </c>
      <c r="DCH21" s="61">
        <v>1</v>
      </c>
      <c r="DCI21" s="61">
        <v>50</v>
      </c>
      <c r="DCJ21" s="61">
        <v>3</v>
      </c>
      <c r="DCK21" s="61">
        <v>3</v>
      </c>
      <c r="DCL21" s="61">
        <v>8</v>
      </c>
      <c r="DCM21" s="61">
        <v>8</v>
      </c>
      <c r="DCN21" s="61">
        <v>1</v>
      </c>
      <c r="DCO21" s="61">
        <v>0</v>
      </c>
      <c r="DCP21" s="61">
        <v>0.03</v>
      </c>
      <c r="DCQ21" s="61">
        <v>1</v>
      </c>
      <c r="DCR21" s="61">
        <v>235</v>
      </c>
      <c r="DCS21" s="61">
        <v>100</v>
      </c>
      <c r="DCT21" s="61">
        <v>2000</v>
      </c>
      <c r="DCU21" s="61">
        <v>180</v>
      </c>
      <c r="DCV21" s="61">
        <v>-1.1499999999999999</v>
      </c>
      <c r="DCW21" s="61">
        <v>3000</v>
      </c>
      <c r="DCX21" s="61">
        <v>30</v>
      </c>
      <c r="DCY21" s="61">
        <v>200</v>
      </c>
      <c r="DCZ21" s="61">
        <v>100</v>
      </c>
      <c r="DDA21" s="61">
        <v>100</v>
      </c>
      <c r="DDB21" s="61">
        <v>100</v>
      </c>
      <c r="DDC21" s="61">
        <v>100</v>
      </c>
      <c r="DDD21" s="61">
        <v>130</v>
      </c>
      <c r="DDE21" s="61">
        <v>100</v>
      </c>
      <c r="DDF21" s="61">
        <v>100</v>
      </c>
      <c r="DDG21" s="61">
        <v>100</v>
      </c>
      <c r="DDH21" s="61">
        <v>100</v>
      </c>
      <c r="DDI21" s="61">
        <v>130</v>
      </c>
      <c r="DDJ21" s="61">
        <v>100</v>
      </c>
      <c r="DDK21" s="61">
        <v>100</v>
      </c>
      <c r="DDL21" s="61">
        <v>100</v>
      </c>
      <c r="DDM21" s="61">
        <v>100</v>
      </c>
      <c r="DDN21" s="61">
        <v>100</v>
      </c>
      <c r="DDO21" s="61">
        <v>130</v>
      </c>
      <c r="DDP21" s="61">
        <v>100</v>
      </c>
      <c r="DDQ21" s="61">
        <v>130</v>
      </c>
      <c r="DDR21" s="61">
        <v>100</v>
      </c>
      <c r="DDS21" s="61">
        <v>100</v>
      </c>
      <c r="DDT21" s="61">
        <v>100</v>
      </c>
      <c r="DDU21" s="61">
        <v>100</v>
      </c>
      <c r="DDV21" s="61">
        <v>130</v>
      </c>
      <c r="DDW21" s="61">
        <v>100</v>
      </c>
      <c r="DDX21" s="61">
        <v>0.5</v>
      </c>
      <c r="DDY21" s="61">
        <v>0.3</v>
      </c>
      <c r="DDZ21" s="61">
        <v>1</v>
      </c>
      <c r="DEA21" s="61">
        <v>1000</v>
      </c>
      <c r="DEB21" s="61">
        <v>200</v>
      </c>
      <c r="DEC21" s="61">
        <v>70</v>
      </c>
      <c r="DED21" s="61">
        <v>20</v>
      </c>
      <c r="DEE21" s="61">
        <v>80</v>
      </c>
      <c r="DEF21" s="61">
        <v>2</v>
      </c>
      <c r="DEG21" s="61">
        <v>0</v>
      </c>
      <c r="DEH21" s="61">
        <v>0</v>
      </c>
      <c r="DEI21" s="61">
        <v>0</v>
      </c>
      <c r="DEJ21" s="61">
        <v>0</v>
      </c>
      <c r="DEK21" s="61">
        <v>11</v>
      </c>
      <c r="DEL21" s="61">
        <v>-8</v>
      </c>
      <c r="DEM21" s="61">
        <v>3</v>
      </c>
      <c r="DEN21" s="61">
        <v>2</v>
      </c>
      <c r="DEO21" s="61">
        <v>0</v>
      </c>
      <c r="DEP21" s="61">
        <v>200</v>
      </c>
      <c r="DEQ21" s="61">
        <v>300</v>
      </c>
      <c r="DER21" s="61">
        <v>20</v>
      </c>
      <c r="DES21" s="61">
        <v>7</v>
      </c>
      <c r="DET21" s="61">
        <v>5</v>
      </c>
      <c r="DEU21" s="61">
        <v>30</v>
      </c>
      <c r="DEV21" s="61">
        <v>133</v>
      </c>
      <c r="DEW21" s="61">
        <v>5</v>
      </c>
      <c r="DEX21" s="61">
        <v>100</v>
      </c>
      <c r="DEY21" s="61">
        <v>3</v>
      </c>
      <c r="DEZ21" s="61">
        <v>0</v>
      </c>
      <c r="DFA21" s="61">
        <v>15</v>
      </c>
      <c r="DFB21" s="61">
        <v>60</v>
      </c>
      <c r="DFC21" s="61">
        <v>0.95</v>
      </c>
      <c r="DFD21" s="61">
        <v>0</v>
      </c>
      <c r="DFE21" s="61">
        <v>60</v>
      </c>
      <c r="DFF21" s="61">
        <v>-33</v>
      </c>
      <c r="DFG21" s="61">
        <v>5</v>
      </c>
      <c r="DFH21" s="61">
        <v>9</v>
      </c>
      <c r="DFI21" s="61">
        <v>12</v>
      </c>
      <c r="DFJ21" s="61">
        <v>14</v>
      </c>
      <c r="DFK21" s="61">
        <v>18</v>
      </c>
      <c r="DFL21" s="61">
        <v>22</v>
      </c>
      <c r="DFM21" s="61">
        <v>0</v>
      </c>
      <c r="DFN21" s="61">
        <v>0</v>
      </c>
      <c r="DFO21" s="61">
        <v>0</v>
      </c>
      <c r="DFP21" s="61">
        <v>0</v>
      </c>
      <c r="DFQ21" s="61">
        <v>0</v>
      </c>
      <c r="DFR21" s="61">
        <v>0</v>
      </c>
      <c r="DFS21" s="61">
        <v>0.95</v>
      </c>
      <c r="DFT21" s="61">
        <v>0.9</v>
      </c>
      <c r="DFU21" s="61">
        <v>0.9</v>
      </c>
      <c r="DFV21" s="61">
        <v>0.9</v>
      </c>
      <c r="DFW21" s="61">
        <v>0.95</v>
      </c>
      <c r="DFX21" s="61">
        <v>1</v>
      </c>
      <c r="DFY21" s="61">
        <v>105</v>
      </c>
      <c r="DFZ21" s="61">
        <v>95</v>
      </c>
      <c r="DGA21" s="61">
        <v>85</v>
      </c>
      <c r="DGB21" s="61">
        <v>110</v>
      </c>
      <c r="DGC21" s="61">
        <v>90</v>
      </c>
      <c r="DGD21" s="61">
        <v>95</v>
      </c>
      <c r="DGE21" s="61">
        <v>100</v>
      </c>
      <c r="DGF21" s="61">
        <v>105</v>
      </c>
      <c r="DGG21" s="61">
        <v>0.85</v>
      </c>
      <c r="DGH21" s="61">
        <v>0.9</v>
      </c>
      <c r="DGI21" s="61">
        <v>0.95</v>
      </c>
      <c r="DGJ21" s="61">
        <v>1</v>
      </c>
      <c r="DGK21" s="61">
        <v>-0.97</v>
      </c>
      <c r="DGL21" s="61">
        <v>-0.95</v>
      </c>
      <c r="DGM21" s="61">
        <v>0</v>
      </c>
      <c r="DGN21" s="61">
        <v>0</v>
      </c>
      <c r="DGO21" s="61">
        <v>1</v>
      </c>
      <c r="DGP21" s="61">
        <v>0</v>
      </c>
      <c r="DGQ21" s="61">
        <v>0.5</v>
      </c>
      <c r="DGR21" s="61">
        <v>1</v>
      </c>
      <c r="DGS21" s="61">
        <v>0.5</v>
      </c>
      <c r="DGT21" s="61">
        <v>0</v>
      </c>
      <c r="DGU21" s="61">
        <v>0</v>
      </c>
      <c r="DGV21" s="61">
        <v>0</v>
      </c>
      <c r="DGW21" s="61">
        <v>0</v>
      </c>
      <c r="DGX21" s="61">
        <v>0</v>
      </c>
      <c r="DGY21" s="61">
        <v>400</v>
      </c>
      <c r="DGZ21" s="61">
        <v>0</v>
      </c>
      <c r="DHA21" s="61">
        <v>0</v>
      </c>
      <c r="DHB21" s="61">
        <v>1</v>
      </c>
      <c r="DHC21" s="61">
        <v>40</v>
      </c>
      <c r="DHD21" s="61">
        <v>0</v>
      </c>
      <c r="DHE21" s="61">
        <v>30</v>
      </c>
      <c r="DHF21" s="61">
        <v>30</v>
      </c>
      <c r="DHG21" s="61">
        <v>10</v>
      </c>
      <c r="DHH21" s="61">
        <v>10</v>
      </c>
      <c r="DHI21" s="61">
        <v>10</v>
      </c>
      <c r="DHJ21" s="61">
        <v>3</v>
      </c>
      <c r="DHK21" s="61">
        <v>1</v>
      </c>
      <c r="DHL21" s="61">
        <v>10000</v>
      </c>
      <c r="DHM21" s="61">
        <v>0</v>
      </c>
      <c r="DHN21" s="61">
        <v>0</v>
      </c>
      <c r="DHO21" s="61">
        <v>0</v>
      </c>
      <c r="DHP21" s="61">
        <v>0</v>
      </c>
      <c r="DHQ21" s="61">
        <v>1</v>
      </c>
      <c r="DHR21" s="61">
        <v>1</v>
      </c>
      <c r="DHS21" s="61">
        <v>0</v>
      </c>
      <c r="DHT21" s="61">
        <v>0</v>
      </c>
      <c r="DHU21" s="61">
        <v>0.2</v>
      </c>
      <c r="DHV21" s="61">
        <v>0.3</v>
      </c>
      <c r="DHW21" s="61">
        <v>30</v>
      </c>
      <c r="DHX21" s="61">
        <v>60</v>
      </c>
      <c r="DHY21" s="61">
        <v>65</v>
      </c>
      <c r="DHZ21" s="61">
        <v>0</v>
      </c>
      <c r="DIA21" s="61">
        <v>4</v>
      </c>
      <c r="DIB21" s="61">
        <v>4</v>
      </c>
      <c r="DIC21" s="61">
        <v>0.01</v>
      </c>
      <c r="DID21" s="61">
        <v>0.01</v>
      </c>
      <c r="DIE21" s="61">
        <v>0.2</v>
      </c>
      <c r="DIF21" s="61">
        <v>0.2</v>
      </c>
      <c r="DIG21" s="61">
        <v>1</v>
      </c>
      <c r="DIH21" s="61">
        <v>1.1100000000000001</v>
      </c>
      <c r="DII21" s="61">
        <v>1</v>
      </c>
      <c r="DIJ21" s="61">
        <v>1.1100000000000001</v>
      </c>
      <c r="DIK21" s="61">
        <v>1</v>
      </c>
      <c r="DIL21" s="61">
        <v>30</v>
      </c>
      <c r="DIM21" s="61">
        <v>0</v>
      </c>
      <c r="DIN21" s="61">
        <v>2</v>
      </c>
      <c r="DIO21" s="61">
        <v>1</v>
      </c>
      <c r="DIP21" s="61">
        <v>100</v>
      </c>
      <c r="DIQ21" s="61">
        <v>100</v>
      </c>
      <c r="DIR21" s="61">
        <v>10</v>
      </c>
      <c r="DIS21" s="61">
        <v>50</v>
      </c>
      <c r="DIT21" s="61">
        <v>50</v>
      </c>
      <c r="DIU21" s="61">
        <v>0</v>
      </c>
      <c r="DIV21" s="61">
        <v>0.2</v>
      </c>
      <c r="DIW21" s="61">
        <v>0.2</v>
      </c>
      <c r="DIX21" s="61">
        <v>0</v>
      </c>
      <c r="DIY21" s="61">
        <v>0</v>
      </c>
      <c r="DIZ21" s="61">
        <v>0</v>
      </c>
      <c r="DJA21" s="61">
        <v>0</v>
      </c>
      <c r="DJB21" s="61">
        <v>0</v>
      </c>
      <c r="DJC21" s="61">
        <v>0</v>
      </c>
      <c r="DJD21" s="61">
        <v>0</v>
      </c>
      <c r="DJE21" s="61">
        <v>0</v>
      </c>
      <c r="DJF21" s="61">
        <v>0</v>
      </c>
      <c r="DJG21" s="61">
        <v>30</v>
      </c>
      <c r="DJH21" s="61">
        <v>14400</v>
      </c>
      <c r="DJI21" s="61">
        <v>300</v>
      </c>
      <c r="DJJ21" s="61">
        <v>86400</v>
      </c>
      <c r="DJK21" s="61">
        <v>300</v>
      </c>
      <c r="DJL21" s="61">
        <v>1200</v>
      </c>
      <c r="DJM21" s="61">
        <v>5000</v>
      </c>
      <c r="DJN21" s="61">
        <v>-5000</v>
      </c>
      <c r="DJO21" s="61">
        <v>50</v>
      </c>
      <c r="DJP21" s="61">
        <v>0</v>
      </c>
      <c r="DJQ21" s="61">
        <v>0</v>
      </c>
      <c r="DJR21" s="61">
        <v>0</v>
      </c>
      <c r="DJS21" s="61">
        <v>0</v>
      </c>
      <c r="DJT21" s="61">
        <v>0</v>
      </c>
      <c r="DJU21" s="61">
        <v>0</v>
      </c>
      <c r="DJV21" s="61">
        <v>0</v>
      </c>
      <c r="DJW21" s="61">
        <v>0.1</v>
      </c>
      <c r="DJX21" s="61">
        <v>51.5</v>
      </c>
      <c r="DJY21" s="61">
        <v>47.5</v>
      </c>
      <c r="DJZ21" s="61">
        <v>0</v>
      </c>
      <c r="DKA21" s="61">
        <v>1</v>
      </c>
      <c r="DKB21" s="61">
        <v>0</v>
      </c>
      <c r="DKC21" s="61">
        <v>0</v>
      </c>
      <c r="DKD21" s="61">
        <v>0</v>
      </c>
      <c r="DKE21" s="61">
        <v>0</v>
      </c>
      <c r="DKF21" s="61">
        <v>0</v>
      </c>
      <c r="DKG21" s="61">
        <v>0</v>
      </c>
      <c r="DKH21" s="61">
        <v>1</v>
      </c>
      <c r="DKI21" s="61">
        <v>1</v>
      </c>
      <c r="DKJ21" s="61">
        <v>1400</v>
      </c>
      <c r="DKK21" s="61">
        <v>0</v>
      </c>
      <c r="DKL21" s="61">
        <v>1</v>
      </c>
      <c r="DKM21" s="61">
        <v>0</v>
      </c>
      <c r="DKN21" s="61">
        <v>0</v>
      </c>
      <c r="DKO21" s="61">
        <v>300</v>
      </c>
      <c r="DKP21" s="61">
        <v>30</v>
      </c>
      <c r="DKQ21" s="61">
        <v>8</v>
      </c>
      <c r="DKR21" s="61">
        <v>1</v>
      </c>
      <c r="DKS21" s="61">
        <v>115</v>
      </c>
      <c r="DKT21" s="61">
        <v>85</v>
      </c>
      <c r="DKU21" s="61">
        <v>35</v>
      </c>
      <c r="DKV21" s="61">
        <v>10</v>
      </c>
      <c r="DKW21" s="61">
        <v>0</v>
      </c>
      <c r="DKX21" s="61">
        <v>0</v>
      </c>
      <c r="DKY21" s="61">
        <v>1</v>
      </c>
      <c r="DKZ21" s="61">
        <v>-0.2</v>
      </c>
      <c r="DLA21" s="61">
        <v>50</v>
      </c>
      <c r="DLB21" s="61">
        <v>110</v>
      </c>
      <c r="DLC21" s="61">
        <v>80</v>
      </c>
      <c r="DLD21" s="61">
        <v>1</v>
      </c>
      <c r="DLE21" s="61">
        <v>0</v>
      </c>
      <c r="DLF21" s="61">
        <v>323</v>
      </c>
      <c r="DLG21" s="61">
        <v>200</v>
      </c>
      <c r="DLH21" s="61">
        <v>1</v>
      </c>
      <c r="DLI21" s="61">
        <v>200</v>
      </c>
      <c r="DLJ21" s="61">
        <v>10</v>
      </c>
      <c r="DLK21" s="61">
        <v>10</v>
      </c>
      <c r="DLL21" s="61">
        <v>0.8</v>
      </c>
      <c r="DLM21" s="61">
        <v>3</v>
      </c>
      <c r="DLN21" s="61">
        <v>4</v>
      </c>
      <c r="DLO21" s="61">
        <v>10</v>
      </c>
      <c r="DLP21" s="61">
        <v>0.5</v>
      </c>
      <c r="DLQ21" s="61">
        <v>4</v>
      </c>
      <c r="DLR21" s="61">
        <v>20000</v>
      </c>
      <c r="DLS21" s="61">
        <v>20</v>
      </c>
      <c r="DLT21" s="61">
        <v>10</v>
      </c>
      <c r="DLU21" s="61">
        <v>5</v>
      </c>
      <c r="DLV21" s="61">
        <v>10000</v>
      </c>
      <c r="DLW21" s="61">
        <v>0</v>
      </c>
      <c r="DLX21" s="61">
        <v>0</v>
      </c>
      <c r="DLY21" s="61">
        <v>0</v>
      </c>
      <c r="DLZ21" s="61">
        <v>0</v>
      </c>
      <c r="DMA21" s="61">
        <v>20000</v>
      </c>
      <c r="DMB21" s="61">
        <v>120</v>
      </c>
      <c r="DMC21" s="61">
        <v>80</v>
      </c>
      <c r="DMD21" s="61">
        <v>45</v>
      </c>
      <c r="DME21" s="61">
        <v>0</v>
      </c>
      <c r="DMF21" s="61">
        <v>10</v>
      </c>
      <c r="DMG21" s="61">
        <v>0</v>
      </c>
      <c r="DMH21" s="61">
        <v>0</v>
      </c>
      <c r="DMI21" s="61">
        <v>0</v>
      </c>
      <c r="DMJ21" s="61">
        <v>-0.4</v>
      </c>
      <c r="DMK21" s="61">
        <v>50</v>
      </c>
      <c r="DML21" s="61">
        <v>110</v>
      </c>
      <c r="DMM21" s="61">
        <v>80</v>
      </c>
      <c r="DMN21" s="61">
        <v>0</v>
      </c>
      <c r="DMO21" s="61">
        <v>1</v>
      </c>
      <c r="DMP21" s="61">
        <v>400</v>
      </c>
      <c r="DMQ21" s="61">
        <v>200</v>
      </c>
      <c r="DMR21" s="61">
        <v>0</v>
      </c>
      <c r="DMS21" s="61">
        <v>100</v>
      </c>
      <c r="DMT21" s="61">
        <v>100</v>
      </c>
      <c r="DMU21" s="61">
        <v>10</v>
      </c>
      <c r="DMV21" s="61">
        <v>2</v>
      </c>
      <c r="DMW21" s="61">
        <v>0.3</v>
      </c>
      <c r="DMX21" s="61">
        <v>3</v>
      </c>
      <c r="DMY21" s="61">
        <v>4</v>
      </c>
      <c r="DMZ21" s="61">
        <v>10</v>
      </c>
      <c r="DNA21" s="61">
        <v>0.5</v>
      </c>
      <c r="DNB21" s="61">
        <v>4</v>
      </c>
      <c r="DNC21" s="61">
        <v>10500</v>
      </c>
      <c r="DND21" s="61">
        <v>20</v>
      </c>
      <c r="DNE21" s="61">
        <v>10</v>
      </c>
      <c r="DNF21" s="61">
        <v>5</v>
      </c>
      <c r="DNG21" s="61">
        <v>10500</v>
      </c>
      <c r="DNH21" s="61">
        <v>0</v>
      </c>
      <c r="DNI21" s="61">
        <v>0</v>
      </c>
      <c r="DNJ21" s="61">
        <v>0</v>
      </c>
      <c r="DNK21" s="61">
        <v>0</v>
      </c>
      <c r="DNL21" s="61">
        <v>10500</v>
      </c>
      <c r="DNM21" s="61">
        <v>120</v>
      </c>
      <c r="DNN21" s="61">
        <v>90</v>
      </c>
      <c r="DNO21" s="61">
        <v>45</v>
      </c>
      <c r="DNP21" s="61">
        <v>0</v>
      </c>
      <c r="DNQ21" s="61">
        <v>0</v>
      </c>
      <c r="DNR21" s="61">
        <v>0</v>
      </c>
      <c r="DNS21" s="61">
        <v>0</v>
      </c>
      <c r="DNT21" s="61">
        <v>0</v>
      </c>
      <c r="DNU21" s="61">
        <v>0</v>
      </c>
      <c r="DNV21" s="61">
        <v>1</v>
      </c>
      <c r="DNW21" s="61">
        <v>1</v>
      </c>
      <c r="DNX21" s="61">
        <v>1</v>
      </c>
      <c r="DNY21" s="61">
        <v>2</v>
      </c>
      <c r="DNZ21" s="61">
        <v>6</v>
      </c>
      <c r="DOA21" s="61">
        <v>0</v>
      </c>
      <c r="DOB21" s="61">
        <v>6000</v>
      </c>
      <c r="DOC21" s="61">
        <v>0</v>
      </c>
      <c r="DOD21" s="61">
        <v>100</v>
      </c>
      <c r="DOE21" s="61">
        <v>50</v>
      </c>
      <c r="DOF21" s="61">
        <v>65</v>
      </c>
      <c r="DOG21" s="61">
        <v>500</v>
      </c>
      <c r="DOH21" s="61">
        <v>100</v>
      </c>
      <c r="DOI21" s="61">
        <v>460</v>
      </c>
      <c r="DOJ21" s="61">
        <v>0</v>
      </c>
      <c r="DOK21" s="61">
        <v>0</v>
      </c>
      <c r="DOL21" s="61">
        <v>0</v>
      </c>
      <c r="DOM21" s="61">
        <v>50</v>
      </c>
      <c r="DON21" s="61">
        <v>-10</v>
      </c>
      <c r="DOO21" s="61">
        <v>0</v>
      </c>
      <c r="DOP21" s="61">
        <v>0</v>
      </c>
      <c r="DOQ21" s="61">
        <v>0</v>
      </c>
      <c r="DOR21" s="61">
        <v>1</v>
      </c>
      <c r="DOS21" s="61">
        <v>0</v>
      </c>
      <c r="DOT21" s="61">
        <v>5</v>
      </c>
      <c r="DOU21" s="61">
        <v>30</v>
      </c>
      <c r="DOV21" s="61">
        <v>30</v>
      </c>
      <c r="DOW21" s="61">
        <v>50</v>
      </c>
      <c r="DOX21" s="61">
        <v>490</v>
      </c>
      <c r="DOY21" s="61">
        <v>490</v>
      </c>
      <c r="DOZ21" s="61">
        <v>300</v>
      </c>
      <c r="DPA21" s="61">
        <v>30</v>
      </c>
      <c r="DPB21" s="61">
        <v>100</v>
      </c>
      <c r="DPC21" s="61">
        <v>0</v>
      </c>
      <c r="DPE21" s="61">
        <v>1</v>
      </c>
      <c r="DPF21" s="61">
        <v>0</v>
      </c>
      <c r="DPG21" s="61">
        <v>0</v>
      </c>
      <c r="DPH21" s="61">
        <v>1</v>
      </c>
      <c r="DPI21" s="61">
        <v>1</v>
      </c>
      <c r="DPJ21" s="61">
        <v>0</v>
      </c>
      <c r="DPK21" s="61">
        <v>0</v>
      </c>
      <c r="DPM21" s="61">
        <v>1</v>
      </c>
      <c r="DPO21" s="61">
        <v>0</v>
      </c>
      <c r="DPS21" s="61">
        <v>1</v>
      </c>
      <c r="DPT21" s="61">
        <v>1</v>
      </c>
      <c r="DPX21" s="61">
        <v>1</v>
      </c>
      <c r="DPY21" s="61">
        <v>1</v>
      </c>
      <c r="DPZ21" s="61">
        <v>0</v>
      </c>
      <c r="DQA21" s="61">
        <v>1</v>
      </c>
      <c r="DQC21" s="61">
        <v>1</v>
      </c>
      <c r="DQD21" s="61">
        <v>1</v>
      </c>
      <c r="DQE21" s="61">
        <v>1</v>
      </c>
      <c r="DQG21" s="61">
        <v>1</v>
      </c>
      <c r="DQH21" s="61">
        <v>1</v>
      </c>
      <c r="DQQ21" s="61">
        <v>0</v>
      </c>
      <c r="DQR21" s="61">
        <v>1</v>
      </c>
      <c r="DQT21" s="61">
        <v>0</v>
      </c>
      <c r="DQU21" s="61">
        <v>0</v>
      </c>
      <c r="DQX21" s="61">
        <v>1</v>
      </c>
      <c r="DQZ21" s="61">
        <v>0</v>
      </c>
      <c r="DRA21" s="61">
        <v>1</v>
      </c>
      <c r="DRB21" s="61">
        <v>1</v>
      </c>
      <c r="DRC21" s="61">
        <v>0</v>
      </c>
      <c r="DRE21" s="61">
        <v>1</v>
      </c>
      <c r="DRF21" s="61">
        <v>1</v>
      </c>
      <c r="DRG21" s="61">
        <v>1</v>
      </c>
      <c r="DRH21" s="61">
        <v>1</v>
      </c>
      <c r="DRJ21" s="61">
        <v>0</v>
      </c>
      <c r="DRN21" s="61">
        <v>12.5</v>
      </c>
      <c r="DRP21" s="61">
        <v>624</v>
      </c>
      <c r="DRU21" s="61">
        <v>14</v>
      </c>
      <c r="DRV21" s="61">
        <v>0</v>
      </c>
      <c r="DRW21" s="61">
        <v>346</v>
      </c>
      <c r="DRY21" s="61">
        <v>1</v>
      </c>
      <c r="DRZ21" s="61">
        <v>1</v>
      </c>
      <c r="DSA21" s="61">
        <v>1</v>
      </c>
      <c r="DSK21" s="61">
        <v>0</v>
      </c>
      <c r="DSL21" s="61">
        <v>0.2</v>
      </c>
      <c r="DSM21" s="61">
        <v>1</v>
      </c>
      <c r="DSN21" s="61">
        <v>0.01</v>
      </c>
      <c r="DSO21" s="61">
        <v>100</v>
      </c>
      <c r="DSP21" s="61">
        <v>30</v>
      </c>
      <c r="DSQ21" s="61">
        <v>0</v>
      </c>
      <c r="DSR21" s="61">
        <v>1</v>
      </c>
      <c r="DSS21" s="61">
        <v>5.2</v>
      </c>
      <c r="DST21" s="61">
        <v>100</v>
      </c>
      <c r="DSU21" s="61">
        <v>0</v>
      </c>
      <c r="DSV21" s="61">
        <v>1</v>
      </c>
      <c r="DSW21" s="61">
        <v>1</v>
      </c>
      <c r="DSX21" s="61">
        <v>1</v>
      </c>
      <c r="DSY21" s="61">
        <v>1</v>
      </c>
      <c r="DSZ21" s="61">
        <v>1</v>
      </c>
      <c r="DTA21" s="61">
        <v>0</v>
      </c>
      <c r="DTB21" s="61">
        <v>0</v>
      </c>
      <c r="DTC21" s="61">
        <v>90</v>
      </c>
      <c r="DTD21" s="61">
        <v>40</v>
      </c>
      <c r="DTE21" s="61">
        <v>0</v>
      </c>
      <c r="DTF21" s="61">
        <v>100</v>
      </c>
      <c r="DTG21" s="61">
        <v>10</v>
      </c>
      <c r="DTH21" s="61">
        <v>0</v>
      </c>
      <c r="DTI21" s="61">
        <v>0</v>
      </c>
      <c r="DTJ21" s="61">
        <v>-5</v>
      </c>
      <c r="DTK21" s="61">
        <v>2</v>
      </c>
      <c r="DTL21" s="61">
        <v>80</v>
      </c>
      <c r="DTM21" s="61">
        <v>100</v>
      </c>
      <c r="DTN21" s="61">
        <v>100</v>
      </c>
      <c r="DTO21" s="61">
        <v>0</v>
      </c>
      <c r="DTP21" s="61">
        <v>0</v>
      </c>
      <c r="DTQ21" s="61">
        <v>100</v>
      </c>
      <c r="DTR21" s="61">
        <v>-100</v>
      </c>
      <c r="DTS21" s="61">
        <v>0</v>
      </c>
      <c r="DTT21" s="61">
        <v>10</v>
      </c>
      <c r="DTU21" s="61">
        <v>0</v>
      </c>
      <c r="DTV21" s="61">
        <v>0</v>
      </c>
      <c r="DTW21" s="61">
        <v>0</v>
      </c>
      <c r="DTX21" s="61">
        <v>0</v>
      </c>
      <c r="DTY21" s="61">
        <v>10</v>
      </c>
      <c r="DTZ21" s="61">
        <v>0</v>
      </c>
      <c r="DUA21" s="61">
        <v>0</v>
      </c>
      <c r="DUB21" s="61">
        <v>0</v>
      </c>
      <c r="DUC21" s="61">
        <v>0</v>
      </c>
      <c r="DUD21" s="61">
        <v>10</v>
      </c>
      <c r="DUE21" s="61">
        <v>0</v>
      </c>
      <c r="DUF21" s="61">
        <v>0</v>
      </c>
      <c r="DUG21" s="61">
        <v>0</v>
      </c>
      <c r="DUH21" s="61">
        <v>1</v>
      </c>
      <c r="DUI21" s="61">
        <v>40</v>
      </c>
      <c r="DUJ21" s="61">
        <v>30</v>
      </c>
      <c r="DUK21" s="61">
        <v>0</v>
      </c>
      <c r="DUL21" s="61">
        <v>0</v>
      </c>
      <c r="DUM21" s="61">
        <v>9600</v>
      </c>
      <c r="DUN21" s="61">
        <v>2</v>
      </c>
      <c r="DUO21" s="61">
        <v>11</v>
      </c>
      <c r="DUP21" s="61">
        <v>111</v>
      </c>
      <c r="DUQ21" s="61">
        <v>11</v>
      </c>
      <c r="DUR21" s="61">
        <v>1</v>
      </c>
      <c r="DUS21" s="61">
        <v>9600</v>
      </c>
      <c r="DUT21" s="61">
        <v>2</v>
      </c>
      <c r="DUU21" s="61">
        <v>12</v>
      </c>
      <c r="DUV21" s="61">
        <v>112</v>
      </c>
      <c r="DUW21" s="61">
        <v>12</v>
      </c>
      <c r="DUX21" s="61">
        <v>1</v>
      </c>
      <c r="DUY21" s="61">
        <v>192</v>
      </c>
      <c r="DUZ21" s="61">
        <v>200</v>
      </c>
      <c r="DVA21" s="61">
        <v>168</v>
      </c>
      <c r="DVB21" s="61">
        <v>75</v>
      </c>
      <c r="DVC21" s="61">
        <v>502</v>
      </c>
      <c r="DVD21" s="61">
        <v>1</v>
      </c>
      <c r="DVE21" s="61">
        <v>255</v>
      </c>
      <c r="DVF21" s="61">
        <v>0</v>
      </c>
      <c r="DVG21" s="61">
        <v>255</v>
      </c>
      <c r="DVH21" s="61">
        <v>255</v>
      </c>
      <c r="DVI21" s="61">
        <v>1</v>
      </c>
      <c r="DVJ21" s="61">
        <v>3</v>
      </c>
      <c r="DVK21" s="61">
        <v>1</v>
      </c>
      <c r="DVL21" s="61">
        <v>2</v>
      </c>
      <c r="DVM21" s="61">
        <v>0</v>
      </c>
      <c r="DVN21" s="61">
        <v>0</v>
      </c>
      <c r="DVO21" s="61">
        <v>1</v>
      </c>
      <c r="DVP21" s="61">
        <v>0</v>
      </c>
      <c r="DVQ21" s="61">
        <v>1</v>
      </c>
      <c r="DVR21" s="61">
        <v>0</v>
      </c>
      <c r="DVS21" s="61">
        <v>0</v>
      </c>
      <c r="DVT21" s="61">
        <v>1</v>
      </c>
      <c r="DVU21" s="61">
        <v>65</v>
      </c>
      <c r="DVV21" s="61">
        <v>4</v>
      </c>
      <c r="DVW21" s="61">
        <v>0</v>
      </c>
      <c r="DVX21" s="61">
        <v>0</v>
      </c>
      <c r="DVY21" s="61">
        <v>0</v>
      </c>
      <c r="DVZ21" s="61">
        <v>-2.5</v>
      </c>
      <c r="DWA21" s="61">
        <v>10</v>
      </c>
      <c r="DWB21" s="61">
        <v>1</v>
      </c>
      <c r="DWC21" s="61">
        <v>20</v>
      </c>
      <c r="DWD21" s="61">
        <v>15</v>
      </c>
      <c r="DWE21" s="61">
        <v>1</v>
      </c>
      <c r="DWF21" s="61">
        <v>2</v>
      </c>
      <c r="DWG21" s="61">
        <v>1</v>
      </c>
      <c r="DWH21" s="61">
        <v>1.82</v>
      </c>
      <c r="DWI21" s="61">
        <v>0.6</v>
      </c>
      <c r="DWJ21" s="61">
        <v>0.6</v>
      </c>
      <c r="DWK21" s="61">
        <v>1</v>
      </c>
      <c r="DWL21" s="61">
        <v>0</v>
      </c>
      <c r="DWM21" s="61">
        <v>300</v>
      </c>
      <c r="DWN21" s="61">
        <v>0</v>
      </c>
      <c r="DWO21" s="61">
        <v>300</v>
      </c>
      <c r="DWP21" s="61">
        <v>0</v>
      </c>
      <c r="DWQ21" s="61">
        <v>300</v>
      </c>
      <c r="DWR21" s="61">
        <v>0</v>
      </c>
      <c r="DWS21" s="61">
        <v>300</v>
      </c>
      <c r="DWT21" s="61">
        <v>0</v>
      </c>
      <c r="DWU21" s="61">
        <v>1</v>
      </c>
      <c r="DWV21" s="61">
        <v>0.1</v>
      </c>
      <c r="DWW21" s="61">
        <v>100</v>
      </c>
      <c r="DWX21" s="61">
        <v>0</v>
      </c>
      <c r="DWY21" s="61">
        <v>0</v>
      </c>
      <c r="DWZ21" s="61">
        <v>1</v>
      </c>
      <c r="DXA21" s="61">
        <v>0.1</v>
      </c>
      <c r="DXB21" s="61">
        <v>100</v>
      </c>
      <c r="DXC21" s="61">
        <v>0</v>
      </c>
      <c r="DXD21" s="61">
        <v>0</v>
      </c>
      <c r="DXE21" s="61">
        <v>1</v>
      </c>
      <c r="DXF21" s="61">
        <v>0.1</v>
      </c>
      <c r="DXG21" s="61">
        <v>100</v>
      </c>
      <c r="DXH21" s="61">
        <v>0</v>
      </c>
      <c r="DXI21" s="61">
        <v>0</v>
      </c>
      <c r="DXJ21" s="61">
        <v>1</v>
      </c>
      <c r="DXK21" s="61">
        <v>0.1</v>
      </c>
      <c r="DXL21" s="61">
        <v>100</v>
      </c>
      <c r="DXM21" s="61">
        <v>0</v>
      </c>
      <c r="DXN21" s="61">
        <v>560</v>
      </c>
      <c r="DXO21" s="61">
        <v>560</v>
      </c>
      <c r="DXP21" s="61">
        <v>560</v>
      </c>
      <c r="DXQ21" s="61">
        <v>560</v>
      </c>
      <c r="DXR21" s="61">
        <v>20</v>
      </c>
      <c r="DXS21" s="61">
        <v>3</v>
      </c>
      <c r="DXT21" s="61">
        <v>0.1</v>
      </c>
      <c r="DXU21" s="61">
        <v>0</v>
      </c>
      <c r="DXV21" s="61">
        <v>0</v>
      </c>
      <c r="DXW21" s="61">
        <v>0</v>
      </c>
      <c r="DXX21" s="61">
        <v>15</v>
      </c>
      <c r="DXY21" s="61">
        <v>30</v>
      </c>
      <c r="DXZ21" s="61">
        <v>0.01</v>
      </c>
      <c r="DYA21" s="61">
        <v>0.4</v>
      </c>
      <c r="DYB21" s="61">
        <v>0</v>
      </c>
      <c r="DYC21" s="61">
        <v>60</v>
      </c>
      <c r="DYD21" s="61">
        <v>30</v>
      </c>
      <c r="DYE21" s="61">
        <v>0</v>
      </c>
      <c r="DYF21" s="61">
        <v>0</v>
      </c>
      <c r="DYG21" s="61">
        <v>0</v>
      </c>
      <c r="DYH21" s="61">
        <v>0</v>
      </c>
      <c r="DYI21" s="61">
        <v>1200</v>
      </c>
      <c r="DYJ21" s="61">
        <v>1400</v>
      </c>
      <c r="DYK21" s="61">
        <v>0</v>
      </c>
      <c r="DYL21" s="61">
        <v>0.5</v>
      </c>
      <c r="DYM21" s="61">
        <v>450</v>
      </c>
      <c r="DYN21" s="61">
        <v>0</v>
      </c>
      <c r="DYO21" s="61">
        <v>0</v>
      </c>
      <c r="DYP21" s="61">
        <v>1000</v>
      </c>
      <c r="DYQ21" s="61">
        <v>1</v>
      </c>
      <c r="DYR21" s="61">
        <v>2</v>
      </c>
      <c r="DYS21" s="61">
        <v>0</v>
      </c>
      <c r="DYT21" s="61">
        <v>0.1</v>
      </c>
      <c r="DYU21" s="61">
        <v>30</v>
      </c>
      <c r="DYV21" s="61">
        <v>12.5</v>
      </c>
      <c r="DYW21" s="61">
        <v>0.2</v>
      </c>
      <c r="DYX21" s="61">
        <v>0.04</v>
      </c>
      <c r="DYY21" s="61">
        <v>2.2000000000000002</v>
      </c>
      <c r="DYZ21" s="61">
        <v>12.5</v>
      </c>
      <c r="DZA21" s="61">
        <v>0</v>
      </c>
      <c r="DZB21" s="61">
        <v>12</v>
      </c>
      <c r="DZC21" s="61">
        <v>0</v>
      </c>
      <c r="DZD21" s="61">
        <v>0</v>
      </c>
      <c r="DZE21" s="61">
        <v>1</v>
      </c>
      <c r="DZF21" s="61">
        <v>0</v>
      </c>
      <c r="DZG21" s="61">
        <v>0.72</v>
      </c>
      <c r="DZH21" s="61">
        <v>0.72</v>
      </c>
      <c r="DZI21" s="61">
        <v>0.72</v>
      </c>
      <c r="DZJ21" s="61">
        <v>0.72</v>
      </c>
      <c r="DZK21" s="61">
        <v>1.2</v>
      </c>
      <c r="DZL21" s="61">
        <v>0.1</v>
      </c>
      <c r="DZM21" s="61">
        <v>300</v>
      </c>
      <c r="DZN21" s="61">
        <v>300</v>
      </c>
      <c r="DZO21" s="61">
        <v>300</v>
      </c>
      <c r="DZP21" s="61">
        <v>300</v>
      </c>
      <c r="DZQ21" s="61">
        <v>0</v>
      </c>
      <c r="DZR21" s="61">
        <v>50</v>
      </c>
      <c r="DZS21" s="61">
        <v>50</v>
      </c>
      <c r="DZT21" s="61">
        <v>50</v>
      </c>
      <c r="DZU21" s="61">
        <v>50</v>
      </c>
      <c r="DZV21" s="61">
        <v>50</v>
      </c>
      <c r="DZW21" s="61">
        <v>120</v>
      </c>
      <c r="DZX21" s="61">
        <v>0</v>
      </c>
      <c r="DZY21" s="61">
        <v>5.0000000000000001E-4</v>
      </c>
      <c r="DZZ21" s="61">
        <v>5.0000000000000001E-4</v>
      </c>
      <c r="EAA21" s="61">
        <v>0</v>
      </c>
      <c r="EAB21" s="61">
        <v>80</v>
      </c>
      <c r="EAC21" s="61">
        <v>80</v>
      </c>
      <c r="EAD21" s="61">
        <v>0</v>
      </c>
      <c r="EAE21" s="61">
        <v>0</v>
      </c>
      <c r="EAF21" s="61">
        <v>0</v>
      </c>
      <c r="EAG21" s="61">
        <v>0</v>
      </c>
      <c r="EAH21" s="61">
        <v>1</v>
      </c>
      <c r="EAI21" s="61">
        <v>0</v>
      </c>
      <c r="EAJ21" s="61">
        <v>0</v>
      </c>
      <c r="EAK21" s="61">
        <v>0</v>
      </c>
      <c r="EAL21" s="61">
        <v>0</v>
      </c>
      <c r="EAM21" s="61">
        <v>100</v>
      </c>
      <c r="EAN21" s="61">
        <v>0</v>
      </c>
      <c r="EAO21" s="61">
        <v>0.15</v>
      </c>
      <c r="EAP21" s="61">
        <v>3.6621000000000001</v>
      </c>
      <c r="EAQ21" s="61">
        <v>25</v>
      </c>
      <c r="EAR21" s="61">
        <v>2.9296799999999998</v>
      </c>
      <c r="EAS21" s="61">
        <v>100</v>
      </c>
      <c r="EAT21" s="61">
        <v>0</v>
      </c>
      <c r="EAU21" s="61">
        <v>8</v>
      </c>
      <c r="EAV21" s="61">
        <v>0.1</v>
      </c>
      <c r="EAW21" s="61">
        <v>0.5</v>
      </c>
      <c r="EAX21" s="61">
        <v>1</v>
      </c>
      <c r="EAY21" s="61">
        <v>7</v>
      </c>
      <c r="EAZ21" s="61">
        <v>100</v>
      </c>
      <c r="EBA21" s="61">
        <v>2</v>
      </c>
      <c r="EBB21" s="61">
        <v>25</v>
      </c>
      <c r="EBC21" s="61">
        <v>10</v>
      </c>
      <c r="EBD21" s="61">
        <v>250</v>
      </c>
      <c r="EBE21" s="61">
        <v>4</v>
      </c>
      <c r="EBF21" s="61">
        <v>0.1</v>
      </c>
      <c r="EBG21" s="61">
        <v>0.1</v>
      </c>
      <c r="EBH21" s="61">
        <v>1</v>
      </c>
      <c r="EBI21" s="61">
        <v>2</v>
      </c>
      <c r="EBJ21" s="61">
        <v>0.1</v>
      </c>
      <c r="EBK21" s="61">
        <v>1</v>
      </c>
      <c r="EBL21" s="61">
        <v>10</v>
      </c>
      <c r="EBM21" s="61">
        <v>0.1</v>
      </c>
      <c r="EBN21" s="61">
        <v>1</v>
      </c>
      <c r="EBO21" s="61">
        <v>10</v>
      </c>
      <c r="EBP21" s="61">
        <v>0.1</v>
      </c>
      <c r="EBQ21" s="61">
        <v>1</v>
      </c>
      <c r="EBR21" s="61">
        <v>1</v>
      </c>
      <c r="EBS21" s="61">
        <v>1</v>
      </c>
      <c r="EBT21" s="61">
        <v>4000</v>
      </c>
      <c r="EBU21" s="61">
        <v>2000</v>
      </c>
      <c r="EBV21" s="61">
        <v>20000</v>
      </c>
      <c r="EBW21" s="61">
        <v>10000</v>
      </c>
      <c r="EBX21" s="61">
        <v>4500</v>
      </c>
      <c r="EBY21" s="61">
        <v>2250</v>
      </c>
      <c r="EBZ21" s="61">
        <v>8</v>
      </c>
      <c r="ECA21" s="61">
        <v>4</v>
      </c>
      <c r="ECB21" s="61">
        <v>2</v>
      </c>
      <c r="ECC21" s="61">
        <v>1</v>
      </c>
      <c r="ECD21" s="61">
        <v>30</v>
      </c>
      <c r="ECE21" s="61">
        <v>150</v>
      </c>
      <c r="ECF21" s="61">
        <v>20</v>
      </c>
      <c r="ECG21" s="61">
        <v>120</v>
      </c>
      <c r="ECH21" s="61">
        <v>0</v>
      </c>
      <c r="ECI21" s="61">
        <v>1</v>
      </c>
      <c r="ECJ21" s="61">
        <v>1</v>
      </c>
      <c r="ECK21" s="61">
        <v>1</v>
      </c>
      <c r="ECL21" s="61">
        <v>1</v>
      </c>
      <c r="ECM21" s="61">
        <v>0</v>
      </c>
      <c r="ECN21" s="61">
        <v>0</v>
      </c>
      <c r="ECO21" s="61">
        <v>0</v>
      </c>
      <c r="ECP21" s="61">
        <v>1</v>
      </c>
      <c r="ECQ21" s="61">
        <v>0</v>
      </c>
      <c r="ECR21" s="61">
        <v>0</v>
      </c>
      <c r="ECS21" s="61">
        <v>0</v>
      </c>
      <c r="ECT21" s="61">
        <v>0</v>
      </c>
      <c r="ECU21" s="61">
        <v>0</v>
      </c>
      <c r="ECV21" s="61">
        <v>0</v>
      </c>
      <c r="ECW21" s="61">
        <v>0</v>
      </c>
      <c r="ECX21" s="61">
        <v>0</v>
      </c>
      <c r="ECY21" s="61">
        <v>0</v>
      </c>
      <c r="ECZ21" s="61">
        <v>0</v>
      </c>
      <c r="EDA21" s="61">
        <v>0</v>
      </c>
      <c r="EDB21" s="61">
        <v>60</v>
      </c>
      <c r="EDC21" s="61">
        <v>60</v>
      </c>
      <c r="EDD21" s="61">
        <v>0</v>
      </c>
      <c r="EDE21" s="61">
        <v>200</v>
      </c>
      <c r="EDF21" s="61">
        <v>2</v>
      </c>
      <c r="EDG21" s="61">
        <v>0</v>
      </c>
      <c r="EDH21" s="61">
        <v>200</v>
      </c>
      <c r="EDI21" s="61">
        <v>200</v>
      </c>
      <c r="EDJ21" s="61">
        <v>200</v>
      </c>
      <c r="EDK21" s="61">
        <v>2</v>
      </c>
      <c r="EDL21" s="61">
        <v>200</v>
      </c>
      <c r="EDM21" s="61">
        <v>1</v>
      </c>
      <c r="EDN21" s="61">
        <v>5</v>
      </c>
      <c r="EDO21" s="61">
        <v>5</v>
      </c>
      <c r="EDP21" s="61">
        <v>1000</v>
      </c>
      <c r="EDQ21" s="61">
        <v>1000</v>
      </c>
      <c r="EDR21" s="61">
        <v>5</v>
      </c>
      <c r="EDS21" s="61">
        <v>5</v>
      </c>
      <c r="EDT21" s="61">
        <v>1000</v>
      </c>
      <c r="EDU21" s="61">
        <v>1000</v>
      </c>
      <c r="EDV21" s="61">
        <v>250</v>
      </c>
      <c r="EDW21" s="61">
        <v>100</v>
      </c>
      <c r="EEH21" s="61">
        <v>0</v>
      </c>
      <c r="EEI21" s="61">
        <v>0</v>
      </c>
      <c r="EEJ21" s="61">
        <v>0</v>
      </c>
      <c r="EEK21" s="61">
        <v>0</v>
      </c>
      <c r="EEL21" s="61">
        <v>0</v>
      </c>
      <c r="EEM21" s="61">
        <v>0</v>
      </c>
      <c r="EEN21" s="61">
        <v>48</v>
      </c>
      <c r="EEO21" s="61">
        <v>20</v>
      </c>
      <c r="EEQ21" s="61">
        <v>180</v>
      </c>
      <c r="EER21" s="61">
        <v>360</v>
      </c>
      <c r="EES21" s="61">
        <v>720</v>
      </c>
      <c r="EET21" s="61">
        <v>700</v>
      </c>
      <c r="EEU21" s="61">
        <v>630</v>
      </c>
      <c r="EEV21" s="61">
        <v>630</v>
      </c>
      <c r="EEW21" s="61">
        <v>625</v>
      </c>
      <c r="EEX21" s="61">
        <v>20</v>
      </c>
      <c r="EEY21" s="61">
        <v>40</v>
      </c>
      <c r="EEZ21" s="61">
        <v>0</v>
      </c>
      <c r="EFA21" s="61">
        <v>0</v>
      </c>
      <c r="EFB21" s="61">
        <v>20</v>
      </c>
      <c r="EFC21" s="61">
        <v>20</v>
      </c>
      <c r="EFD21" s="61">
        <v>720</v>
      </c>
      <c r="EFE21" s="61">
        <v>0</v>
      </c>
      <c r="EFF21" s="61">
        <v>0</v>
      </c>
      <c r="EFG21" s="61">
        <v>600</v>
      </c>
      <c r="EFH21" s="61">
        <v>3600</v>
      </c>
      <c r="EFI21" s="61">
        <v>210</v>
      </c>
      <c r="EFJ21" s="61">
        <v>1.5</v>
      </c>
      <c r="EFK21" s="61">
        <v>1</v>
      </c>
      <c r="EFL21" s="61">
        <v>650</v>
      </c>
      <c r="EFM21" s="61">
        <v>700</v>
      </c>
      <c r="EFN21" s="61">
        <v>1</v>
      </c>
      <c r="EFO21" s="61">
        <v>0</v>
      </c>
      <c r="EFP21" s="61">
        <v>0</v>
      </c>
      <c r="EFQ21" s="61">
        <v>1</v>
      </c>
      <c r="EIF21" s="61">
        <v>0</v>
      </c>
      <c r="EIG21" s="61">
        <v>0</v>
      </c>
      <c r="EIH21" s="61">
        <v>0</v>
      </c>
      <c r="EII21" s="61">
        <v>0</v>
      </c>
      <c r="EIN21" s="61">
        <v>1</v>
      </c>
      <c r="EIO21" s="61">
        <v>1</v>
      </c>
      <c r="EIP21" s="61">
        <v>1200</v>
      </c>
      <c r="EIQ21" s="61">
        <v>38000</v>
      </c>
      <c r="EIU21" s="61">
        <v>44800</v>
      </c>
      <c r="EJA21" s="61">
        <v>5</v>
      </c>
      <c r="EJB21" s="61">
        <v>250</v>
      </c>
      <c r="EJC21" s="61">
        <v>250</v>
      </c>
      <c r="EJF21" s="61">
        <v>100</v>
      </c>
      <c r="EJG21" s="61">
        <v>100</v>
      </c>
      <c r="EJH21" s="61">
        <v>1000</v>
      </c>
      <c r="EJI21" s="61">
        <v>680</v>
      </c>
      <c r="EJJ21" s="61">
        <v>640</v>
      </c>
      <c r="EJK21" s="61">
        <v>5</v>
      </c>
      <c r="EJL21" s="61">
        <v>650</v>
      </c>
      <c r="EJM21" s="61">
        <v>5</v>
      </c>
      <c r="EJN21" s="61">
        <v>650</v>
      </c>
      <c r="EJO21" s="61">
        <v>640</v>
      </c>
      <c r="EJP21" s="61">
        <v>5</v>
      </c>
      <c r="EJQ21" s="61">
        <v>650</v>
      </c>
      <c r="EJR21" s="61">
        <v>5</v>
      </c>
      <c r="EJS21" s="61">
        <v>1000</v>
      </c>
      <c r="EJT21" s="61">
        <v>5</v>
      </c>
      <c r="EJU21" s="61">
        <v>15</v>
      </c>
      <c r="EJV21" s="61">
        <v>300</v>
      </c>
      <c r="EJW21" s="61">
        <v>20</v>
      </c>
      <c r="EJX21" s="61">
        <v>50</v>
      </c>
      <c r="EJY21" s="61">
        <v>650</v>
      </c>
      <c r="EJZ21" s="61">
        <v>3</v>
      </c>
      <c r="EKA21" s="61">
        <v>125</v>
      </c>
      <c r="EKB21" s="61">
        <v>5</v>
      </c>
      <c r="EKC21" s="61">
        <v>1000</v>
      </c>
      <c r="EKD21" s="61">
        <v>200</v>
      </c>
      <c r="EKE21" s="61">
        <v>0</v>
      </c>
      <c r="EKF21" s="61">
        <v>0</v>
      </c>
      <c r="EKG21" s="61">
        <v>1</v>
      </c>
      <c r="EKH21" s="61">
        <v>0</v>
      </c>
      <c r="EKI21" s="61">
        <v>1</v>
      </c>
      <c r="EKJ21" s="61">
        <v>0</v>
      </c>
      <c r="EKK21" s="61">
        <v>1</v>
      </c>
      <c r="EKL21" s="61">
        <v>1.3168800000000001</v>
      </c>
      <c r="EKM21" s="61">
        <v>10.18</v>
      </c>
      <c r="EKN21" s="61">
        <v>9.75</v>
      </c>
      <c r="EKO21" s="61">
        <v>0.76200000000000001</v>
      </c>
      <c r="EKP21" s="61">
        <v>1.3168800000000001</v>
      </c>
      <c r="EKQ21" s="61">
        <v>10</v>
      </c>
      <c r="EKR21" s="61">
        <v>9.5399999999999991</v>
      </c>
      <c r="EKS21" s="61">
        <v>0.72</v>
      </c>
      <c r="EKT21" s="61">
        <v>1.3168800000000001</v>
      </c>
      <c r="EKU21" s="61">
        <v>10</v>
      </c>
      <c r="EKV21" s="61">
        <v>9.5399999999999991</v>
      </c>
      <c r="EKW21" s="61">
        <v>0.72</v>
      </c>
      <c r="EKX21" s="61">
        <v>1.3168800000000001</v>
      </c>
      <c r="EKY21" s="61">
        <v>10</v>
      </c>
      <c r="EKZ21" s="61">
        <v>9.5399999999999991</v>
      </c>
      <c r="ELA21" s="61">
        <v>0.72</v>
      </c>
      <c r="ELB21" s="61">
        <v>0</v>
      </c>
      <c r="ELC21" s="61">
        <v>0</v>
      </c>
      <c r="ELD21" s="61">
        <v>0</v>
      </c>
      <c r="ELE21" s="61">
        <v>0</v>
      </c>
      <c r="ELF21" s="61">
        <v>0</v>
      </c>
      <c r="ELG21" s="61">
        <v>0</v>
      </c>
      <c r="ELH21" s="61">
        <v>0</v>
      </c>
      <c r="ELI21" s="61">
        <v>0</v>
      </c>
      <c r="ELJ21" s="61">
        <v>250</v>
      </c>
      <c r="ELK21" s="61">
        <v>-20</v>
      </c>
      <c r="ELL21" s="61">
        <v>0</v>
      </c>
      <c r="ELM21" s="61">
        <v>-0.27</v>
      </c>
      <c r="ELN21" s="61">
        <v>0</v>
      </c>
      <c r="ELO21" s="61">
        <v>0</v>
      </c>
      <c r="ELP21" s="61">
        <v>0</v>
      </c>
      <c r="ELQ21" s="61">
        <v>0</v>
      </c>
      <c r="ELR21" s="61">
        <v>0</v>
      </c>
      <c r="ELS21" s="61">
        <v>0</v>
      </c>
      <c r="ELT21" s="61">
        <v>0</v>
      </c>
      <c r="ELU21" s="61">
        <v>0</v>
      </c>
      <c r="ELV21" s="61">
        <v>0</v>
      </c>
      <c r="ELW21" s="61">
        <v>0</v>
      </c>
      <c r="ELX21" s="61">
        <v>0</v>
      </c>
      <c r="ELY21" s="61">
        <v>0</v>
      </c>
      <c r="ELZ21" s="61">
        <v>0</v>
      </c>
      <c r="EMA21" s="61">
        <v>0</v>
      </c>
      <c r="EMB21" s="61">
        <v>0</v>
      </c>
      <c r="EMC21" s="61">
        <v>0</v>
      </c>
      <c r="EMD21" s="61">
        <v>0</v>
      </c>
      <c r="EME21" s="61">
        <v>0</v>
      </c>
      <c r="EMF21" s="61">
        <v>0</v>
      </c>
      <c r="EMG21" s="61">
        <v>0</v>
      </c>
      <c r="EMH21" s="61">
        <v>0</v>
      </c>
      <c r="EMI21" s="61">
        <v>0</v>
      </c>
      <c r="EMJ21" s="61">
        <v>0</v>
      </c>
      <c r="EMK21" s="61">
        <v>0</v>
      </c>
      <c r="EML21" s="61">
        <v>10</v>
      </c>
      <c r="EMM21" s="61">
        <v>0</v>
      </c>
      <c r="EMN21" s="61">
        <v>0</v>
      </c>
      <c r="EMO21" s="61">
        <v>300</v>
      </c>
      <c r="EMP21" s="61">
        <v>1</v>
      </c>
      <c r="EMQ21" s="61">
        <v>500</v>
      </c>
      <c r="EMR21" s="61">
        <v>7000</v>
      </c>
      <c r="EMS21" s="61">
        <v>30</v>
      </c>
      <c r="EMT21" s="61">
        <v>50</v>
      </c>
      <c r="EMU21" s="61">
        <v>0</v>
      </c>
      <c r="EMV21" s="61">
        <v>10000</v>
      </c>
      <c r="EMW21" s="61">
        <v>0</v>
      </c>
      <c r="EMX21" s="61">
        <v>30</v>
      </c>
      <c r="EMY21" s="61">
        <v>5</v>
      </c>
      <c r="EMZ21" s="61">
        <v>0</v>
      </c>
      <c r="ENA21" s="61">
        <v>0</v>
      </c>
      <c r="ENB21" s="61">
        <v>0</v>
      </c>
      <c r="ENC21" s="61">
        <v>0</v>
      </c>
      <c r="END21" s="61">
        <v>1</v>
      </c>
      <c r="ENE21" s="61">
        <v>0</v>
      </c>
      <c r="ENF21" s="61">
        <v>0</v>
      </c>
      <c r="ENG21" s="61">
        <v>0.3</v>
      </c>
      <c r="ENH21" s="61">
        <v>0</v>
      </c>
      <c r="ENI21" s="61">
        <v>0</v>
      </c>
      <c r="ENJ21" s="61">
        <v>0</v>
      </c>
      <c r="ENK21" s="61">
        <v>25</v>
      </c>
      <c r="ENL21" s="61">
        <v>0</v>
      </c>
      <c r="ENM21" s="61">
        <v>0</v>
      </c>
      <c r="ENN21" s="61">
        <v>10000</v>
      </c>
      <c r="ENO21" s="61">
        <v>0</v>
      </c>
      <c r="ENP21" s="61">
        <v>0</v>
      </c>
      <c r="ENQ21" s="61">
        <v>0</v>
      </c>
      <c r="ENR21" s="61">
        <v>0</v>
      </c>
      <c r="ENS21" s="61">
        <v>20</v>
      </c>
      <c r="ENT21" s="61">
        <v>1</v>
      </c>
      <c r="ENU21" s="61">
        <v>1</v>
      </c>
      <c r="ENV21" s="61">
        <v>1</v>
      </c>
      <c r="ENW21" s="61">
        <v>1</v>
      </c>
      <c r="ENX21" s="61">
        <v>0</v>
      </c>
      <c r="ENY21" s="61">
        <v>0</v>
      </c>
      <c r="ENZ21" s="61">
        <v>0</v>
      </c>
      <c r="EOA21" s="61">
        <v>0</v>
      </c>
      <c r="EOB21" s="61">
        <v>0</v>
      </c>
      <c r="EOC21" s="61">
        <v>0</v>
      </c>
      <c r="EOD21" s="61">
        <v>0</v>
      </c>
      <c r="EOE21" s="61">
        <v>0</v>
      </c>
      <c r="EOF21" s="61">
        <v>0</v>
      </c>
      <c r="EOG21" s="61">
        <v>20</v>
      </c>
      <c r="EOH21" s="61">
        <v>40</v>
      </c>
      <c r="EOI21" s="61">
        <v>0.1</v>
      </c>
      <c r="EOJ21" s="61">
        <v>0.2</v>
      </c>
      <c r="EOK21" s="61">
        <v>0</v>
      </c>
      <c r="EOL21" s="61">
        <v>0</v>
      </c>
      <c r="EOM21" s="61">
        <v>0</v>
      </c>
      <c r="EON21" s="61">
        <v>0</v>
      </c>
      <c r="EOO21" s="61">
        <v>100</v>
      </c>
      <c r="EOP21" s="61">
        <v>100</v>
      </c>
      <c r="EOQ21" s="61">
        <v>0</v>
      </c>
      <c r="EOR21" s="61">
        <v>10</v>
      </c>
      <c r="EOS21" s="61">
        <v>3</v>
      </c>
      <c r="EOT21" s="61">
        <v>100</v>
      </c>
      <c r="EOU21" s="61">
        <v>35</v>
      </c>
      <c r="EOV21" s="61">
        <v>0</v>
      </c>
      <c r="EOW21" s="61">
        <v>5</v>
      </c>
      <c r="EOX21" s="61">
        <v>40</v>
      </c>
      <c r="EOY21" s="61">
        <v>60</v>
      </c>
      <c r="EOZ21" s="61">
        <v>10</v>
      </c>
      <c r="EPA21" s="61">
        <v>0</v>
      </c>
      <c r="EPB21" s="61">
        <v>0</v>
      </c>
      <c r="EPC21" s="61">
        <v>0</v>
      </c>
      <c r="EPT21" s="61">
        <v>20</v>
      </c>
      <c r="EPU21" s="61">
        <v>30</v>
      </c>
      <c r="EPV21" s="61">
        <v>0</v>
      </c>
      <c r="EPW21" s="61">
        <v>0</v>
      </c>
      <c r="EPZ21" s="61">
        <v>0</v>
      </c>
      <c r="EQA21" s="61">
        <v>0</v>
      </c>
      <c r="EQB21" s="61">
        <v>30</v>
      </c>
      <c r="EQC21" s="61">
        <v>75</v>
      </c>
      <c r="EQD21" s="61">
        <v>20</v>
      </c>
      <c r="EQE21" s="61">
        <v>30</v>
      </c>
      <c r="EQF21" s="61">
        <v>0</v>
      </c>
      <c r="EQG21" s="61">
        <v>0</v>
      </c>
      <c r="EQJ21" s="61">
        <v>0</v>
      </c>
      <c r="EQK21" s="61">
        <v>0</v>
      </c>
      <c r="EQL21" s="61">
        <v>30</v>
      </c>
      <c r="EQM21" s="61">
        <v>75</v>
      </c>
      <c r="EQN21" s="61">
        <v>20</v>
      </c>
      <c r="EQO21" s="61">
        <v>30</v>
      </c>
      <c r="EQP21" s="61">
        <v>0</v>
      </c>
      <c r="EQQ21" s="61">
        <v>0</v>
      </c>
      <c r="EQT21" s="61">
        <v>0</v>
      </c>
      <c r="EQU21" s="61">
        <v>0</v>
      </c>
      <c r="EQV21" s="61">
        <v>30</v>
      </c>
      <c r="EQW21" s="61">
        <v>75</v>
      </c>
      <c r="EQX21" s="61">
        <v>20</v>
      </c>
      <c r="EQY21" s="61">
        <v>30</v>
      </c>
      <c r="EQZ21" s="61">
        <v>0</v>
      </c>
      <c r="ERA21" s="61">
        <v>0</v>
      </c>
      <c r="ERD21" s="61">
        <v>0</v>
      </c>
      <c r="ERE21" s="61">
        <v>0</v>
      </c>
      <c r="ERF21" s="61">
        <v>30</v>
      </c>
      <c r="ERG21" s="61">
        <v>75</v>
      </c>
      <c r="ERH21" s="61">
        <v>10</v>
      </c>
      <c r="ERI21" s="61">
        <v>20</v>
      </c>
      <c r="ERJ21" s="61">
        <v>5</v>
      </c>
      <c r="ERK21" s="61">
        <v>10</v>
      </c>
      <c r="ERL21" s="61">
        <v>5</v>
      </c>
      <c r="ERM21" s="61">
        <v>0</v>
      </c>
      <c r="ERN21" s="61">
        <v>5</v>
      </c>
      <c r="ERO21" s="61">
        <v>0</v>
      </c>
      <c r="ERP21" s="61">
        <v>5</v>
      </c>
      <c r="ERQ21" s="61">
        <v>0</v>
      </c>
      <c r="ERT21" s="61">
        <v>120</v>
      </c>
      <c r="ERU21" s="61">
        <v>0</v>
      </c>
      <c r="ERV21" s="61">
        <v>30000</v>
      </c>
      <c r="ERW21" s="61">
        <v>30000</v>
      </c>
      <c r="ERX21" s="61">
        <v>17500</v>
      </c>
      <c r="ERY21" s="61">
        <v>0</v>
      </c>
      <c r="ERZ21" s="61">
        <v>40</v>
      </c>
      <c r="ESA21" s="61">
        <v>40</v>
      </c>
      <c r="ESB21" s="61">
        <v>40</v>
      </c>
      <c r="ESC21" s="61">
        <v>0</v>
      </c>
      <c r="ESD21" s="61">
        <v>40</v>
      </c>
      <c r="ESE21" s="61">
        <v>40</v>
      </c>
      <c r="ESF21" s="61">
        <v>40</v>
      </c>
      <c r="ESG21" s="61">
        <v>0</v>
      </c>
      <c r="ESH21" s="61">
        <v>40</v>
      </c>
      <c r="ESI21" s="61">
        <v>40</v>
      </c>
      <c r="ESJ21" s="61">
        <v>40</v>
      </c>
      <c r="ESK21" s="61">
        <v>0</v>
      </c>
      <c r="ESL21" s="61">
        <v>40</v>
      </c>
      <c r="ESM21" s="61">
        <v>40</v>
      </c>
      <c r="ESN21" s="61">
        <v>40</v>
      </c>
      <c r="ESO21" s="61">
        <v>1410</v>
      </c>
      <c r="ESP21" s="61">
        <v>1410</v>
      </c>
      <c r="ESQ21" s="61">
        <v>1410</v>
      </c>
      <c r="ESR21" s="61">
        <v>400</v>
      </c>
      <c r="ESS21" s="61">
        <v>400</v>
      </c>
      <c r="EST21" s="61">
        <v>60000</v>
      </c>
      <c r="ESU21" s="61">
        <v>60000</v>
      </c>
      <c r="ESV21" s="61">
        <v>100</v>
      </c>
      <c r="ESW21" s="61">
        <v>30</v>
      </c>
      <c r="ESX21" s="61">
        <v>0</v>
      </c>
      <c r="ESY21" s="61">
        <v>20</v>
      </c>
      <c r="ETA21" s="61">
        <v>0.98</v>
      </c>
      <c r="ETB21" s="61">
        <v>1</v>
      </c>
      <c r="ETC21" s="61">
        <v>-0.98</v>
      </c>
      <c r="ETD21" s="61">
        <v>-0.95</v>
      </c>
      <c r="ETE21" s="61">
        <v>0.8</v>
      </c>
      <c r="ETF21" s="61">
        <v>-0.95</v>
      </c>
      <c r="ETG21" s="61">
        <v>1</v>
      </c>
      <c r="ETH21" s="61">
        <v>7</v>
      </c>
      <c r="ETI21" s="61">
        <v>0.95</v>
      </c>
      <c r="ETJ21" s="61">
        <v>-0.95</v>
      </c>
      <c r="ETK21" s="61">
        <v>20</v>
      </c>
      <c r="ETL21" s="61">
        <v>80</v>
      </c>
      <c r="ETM21" s="61">
        <v>5590</v>
      </c>
      <c r="ETN21" s="61">
        <v>88</v>
      </c>
      <c r="ETO21" s="61">
        <v>90</v>
      </c>
      <c r="ETP21" s="61">
        <v>2.0099999999999998</v>
      </c>
      <c r="EUJ21" s="61">
        <v>1</v>
      </c>
      <c r="EUK21" s="61">
        <v>-10</v>
      </c>
      <c r="EUL21" s="61">
        <v>10</v>
      </c>
      <c r="EUS21" s="61">
        <v>0.5</v>
      </c>
      <c r="EUT21" s="61">
        <v>0</v>
      </c>
      <c r="EUU21" s="61">
        <v>0</v>
      </c>
      <c r="EVB21" s="61">
        <v>4</v>
      </c>
      <c r="EVC21" s="61">
        <v>5</v>
      </c>
      <c r="EVD21" s="61">
        <v>135</v>
      </c>
      <c r="EVE21" s="61">
        <v>1</v>
      </c>
      <c r="EVF21" s="61">
        <v>1</v>
      </c>
      <c r="EVH21" s="61">
        <v>0</v>
      </c>
      <c r="EVI21" s="61">
        <v>0</v>
      </c>
      <c r="EVK21" s="61">
        <v>1</v>
      </c>
      <c r="EVL21" s="61">
        <v>1</v>
      </c>
      <c r="EVM21" s="61">
        <v>0</v>
      </c>
      <c r="EVR21" s="61">
        <v>150</v>
      </c>
      <c r="EVS21" s="61">
        <v>200</v>
      </c>
      <c r="EVT21" s="61">
        <v>85</v>
      </c>
      <c r="EVU21" s="61">
        <v>90</v>
      </c>
      <c r="EVV21" s="61">
        <v>85</v>
      </c>
      <c r="EVW21" s="61">
        <v>90</v>
      </c>
      <c r="EVX21" s="61">
        <v>5</v>
      </c>
      <c r="EVY21" s="61">
        <v>5</v>
      </c>
      <c r="EVZ21" s="61">
        <v>10</v>
      </c>
      <c r="EWA21" s="61">
        <v>10</v>
      </c>
      <c r="EWB21" s="61">
        <v>140</v>
      </c>
      <c r="EWC21" s="61">
        <v>145</v>
      </c>
      <c r="EWD21" s="61">
        <v>140</v>
      </c>
      <c r="EWE21" s="61">
        <v>145</v>
      </c>
      <c r="EWF21" s="61">
        <v>140</v>
      </c>
      <c r="EWG21" s="61">
        <v>145</v>
      </c>
      <c r="EWH21" s="61">
        <v>140</v>
      </c>
      <c r="EWI21" s="61">
        <v>5</v>
      </c>
      <c r="EWJ21" s="61">
        <v>175</v>
      </c>
      <c r="EWK21" s="61">
        <v>5</v>
      </c>
      <c r="EWL21" s="61">
        <v>5</v>
      </c>
      <c r="EWM21" s="61">
        <v>1</v>
      </c>
      <c r="EWN21" s="61">
        <v>42.8</v>
      </c>
      <c r="EWO21" s="61">
        <v>1</v>
      </c>
      <c r="EWS21" s="61">
        <v>150</v>
      </c>
      <c r="EWT21" s="61">
        <v>1000</v>
      </c>
      <c r="EWU21" s="61">
        <v>80</v>
      </c>
      <c r="EWV21" s="61">
        <v>60</v>
      </c>
      <c r="EWW21" s="61">
        <v>35</v>
      </c>
      <c r="EWX21" s="61">
        <v>300</v>
      </c>
      <c r="EWZ21" s="61">
        <v>75</v>
      </c>
      <c r="EXA21" s="61">
        <v>0.97</v>
      </c>
      <c r="EXB21" s="61">
        <v>1</v>
      </c>
      <c r="EXC21" s="61">
        <v>1</v>
      </c>
      <c r="EXD21" s="61">
        <v>1</v>
      </c>
      <c r="EXE21" s="61">
        <v>180</v>
      </c>
      <c r="EXF21" s="61">
        <v>0.1</v>
      </c>
      <c r="EXG21" s="61">
        <v>1.1100000000000001</v>
      </c>
      <c r="EXH21" s="61">
        <v>60</v>
      </c>
      <c r="EXI21" s="61">
        <v>0</v>
      </c>
      <c r="EXJ21" s="61">
        <v>90</v>
      </c>
      <c r="EXK21" s="61">
        <v>80</v>
      </c>
      <c r="EXL21" s="61">
        <v>70</v>
      </c>
      <c r="EXM21" s="61">
        <v>60</v>
      </c>
      <c r="EXN21" s="61">
        <v>55</v>
      </c>
      <c r="EXO21" s="61">
        <v>4</v>
      </c>
      <c r="EXP21" s="61">
        <v>20</v>
      </c>
      <c r="EXQ21" s="61">
        <v>0</v>
      </c>
      <c r="EXR21" s="61">
        <v>930</v>
      </c>
      <c r="EXS21" s="61">
        <v>0</v>
      </c>
      <c r="EXT21" s="61">
        <v>5000</v>
      </c>
      <c r="EXU21" s="61">
        <v>40</v>
      </c>
      <c r="EXV21" s="61">
        <v>5</v>
      </c>
      <c r="EXW21" s="61">
        <v>0</v>
      </c>
      <c r="EXX21" s="61">
        <v>90</v>
      </c>
      <c r="EXY21" s="61">
        <v>80</v>
      </c>
      <c r="EXZ21" s="61">
        <v>70</v>
      </c>
      <c r="EYA21" s="61">
        <v>60</v>
      </c>
      <c r="EYB21" s="61">
        <v>55</v>
      </c>
      <c r="EYC21" s="61">
        <v>4</v>
      </c>
      <c r="EYD21" s="61">
        <v>20</v>
      </c>
      <c r="EYE21" s="61">
        <v>2250</v>
      </c>
      <c r="EYF21" s="61">
        <v>4500</v>
      </c>
      <c r="EYG21" s="61">
        <v>1</v>
      </c>
      <c r="EYH21" s="61">
        <v>2</v>
      </c>
      <c r="EYI21" s="61">
        <v>0</v>
      </c>
      <c r="EYJ21" s="61">
        <v>1</v>
      </c>
      <c r="EYK21" s="61">
        <v>1</v>
      </c>
      <c r="EYL21" s="61">
        <v>2</v>
      </c>
      <c r="EYM21" s="61">
        <v>0.95</v>
      </c>
      <c r="EYN21" s="61">
        <v>0.98</v>
      </c>
      <c r="EYO21" s="61">
        <v>1</v>
      </c>
      <c r="EYP21" s="61">
        <v>-0.98</v>
      </c>
      <c r="EYQ21" s="61">
        <v>-0.95</v>
      </c>
      <c r="EYR21" s="61">
        <v>4</v>
      </c>
      <c r="EYS21" s="61">
        <v>20</v>
      </c>
      <c r="EYT21" s="61">
        <v>0.8</v>
      </c>
      <c r="EYU21" s="61">
        <v>-0.92500000000000004</v>
      </c>
      <c r="EYV21" s="61">
        <v>1</v>
      </c>
      <c r="EYW21" s="61">
        <v>0</v>
      </c>
      <c r="EYX21" s="61">
        <v>0</v>
      </c>
      <c r="EYY21" s="61">
        <v>100</v>
      </c>
      <c r="EYZ21" s="61">
        <v>1</v>
      </c>
      <c r="EZA21" s="61">
        <v>100</v>
      </c>
      <c r="EZB21" s="61">
        <v>4</v>
      </c>
      <c r="EZC21" s="61">
        <v>20</v>
      </c>
      <c r="EZD21" s="61">
        <v>90</v>
      </c>
      <c r="EZE21" s="61">
        <v>110</v>
      </c>
      <c r="EZF21" s="61">
        <v>400</v>
      </c>
      <c r="EZG21" s="61">
        <v>0</v>
      </c>
      <c r="EZH21" s="61">
        <v>0</v>
      </c>
      <c r="EZI21" s="61">
        <v>0</v>
      </c>
      <c r="EZJ21" s="61">
        <v>0</v>
      </c>
      <c r="EZK21" s="61">
        <v>1</v>
      </c>
      <c r="EZL21" s="61">
        <v>100</v>
      </c>
      <c r="EZM21" s="61">
        <v>50</v>
      </c>
      <c r="EZN21" s="61">
        <v>25</v>
      </c>
      <c r="EZO21" s="61">
        <v>-25</v>
      </c>
      <c r="EZP21" s="61">
        <v>-50</v>
      </c>
      <c r="EZQ21" s="61">
        <v>4</v>
      </c>
      <c r="EZR21" s="61">
        <v>20</v>
      </c>
      <c r="EZS21" s="61">
        <v>-100</v>
      </c>
      <c r="EZT21" s="61">
        <v>100</v>
      </c>
      <c r="EZU21" s="61">
        <v>0</v>
      </c>
      <c r="EZV21" s="61">
        <v>0</v>
      </c>
      <c r="EZW21" s="61">
        <v>4</v>
      </c>
      <c r="EZX21" s="61">
        <v>20</v>
      </c>
      <c r="EZY21" s="61">
        <v>-100</v>
      </c>
      <c r="EZZ21" s="61">
        <v>100</v>
      </c>
      <c r="FAA21" s="61">
        <v>5000</v>
      </c>
      <c r="FAB21" s="61">
        <v>1</v>
      </c>
      <c r="FAC21" s="61">
        <v>1</v>
      </c>
      <c r="FAD21" s="61">
        <v>0.8</v>
      </c>
      <c r="FAE21" s="61">
        <v>-0.92</v>
      </c>
      <c r="FAF21" s="61">
        <v>-3600</v>
      </c>
      <c r="FAG21" s="61">
        <v>3600</v>
      </c>
      <c r="FAH21" s="61">
        <v>10</v>
      </c>
      <c r="FAI21" s="61">
        <v>0</v>
      </c>
      <c r="FAJ21" s="61">
        <v>100</v>
      </c>
      <c r="FAK21" s="61">
        <v>0</v>
      </c>
      <c r="FAL21" s="61">
        <v>100</v>
      </c>
      <c r="FAM21" s="61">
        <v>0</v>
      </c>
      <c r="FAN21" s="61">
        <v>800</v>
      </c>
      <c r="FAO21" s="61">
        <v>-20</v>
      </c>
      <c r="FAP21" s="61">
        <v>800</v>
      </c>
      <c r="FAQ21" s="61">
        <v>-20</v>
      </c>
      <c r="FAR21" s="61">
        <v>600</v>
      </c>
      <c r="FAS21" s="61">
        <v>0</v>
      </c>
      <c r="FAT21" s="61">
        <v>10</v>
      </c>
      <c r="FAU21" s="61">
        <v>3.3</v>
      </c>
      <c r="FAV21" s="61">
        <v>0.2</v>
      </c>
      <c r="FAW21" s="61">
        <v>3</v>
      </c>
      <c r="FAX21" s="61">
        <v>0.05</v>
      </c>
      <c r="FAY21" s="61">
        <v>1.5</v>
      </c>
      <c r="FAZ21" s="61">
        <v>1.9</v>
      </c>
      <c r="FBA21" s="61">
        <v>0.05</v>
      </c>
      <c r="FBB21" s="61">
        <v>0.05</v>
      </c>
      <c r="FBC21" s="61">
        <v>87</v>
      </c>
      <c r="FBD21" s="61">
        <v>5</v>
      </c>
      <c r="FBE21" s="61">
        <v>94</v>
      </c>
      <c r="FBF21" s="61">
        <v>2</v>
      </c>
      <c r="FBG21" s="61">
        <v>55</v>
      </c>
      <c r="FBH21" s="61">
        <v>5</v>
      </c>
      <c r="FBI21" s="61">
        <v>97</v>
      </c>
      <c r="FBJ21" s="61">
        <v>0.1</v>
      </c>
      <c r="FBK21" s="61">
        <v>37</v>
      </c>
      <c r="FBL21" s="61">
        <v>3</v>
      </c>
      <c r="FBM21" s="61">
        <v>60</v>
      </c>
      <c r="FBN21" s="61">
        <v>4</v>
      </c>
      <c r="FBQ21" s="61">
        <v>1</v>
      </c>
      <c r="FBR21" s="61">
        <v>30</v>
      </c>
      <c r="FBU21" s="61">
        <v>20</v>
      </c>
      <c r="FBY21" s="61">
        <v>3</v>
      </c>
      <c r="FBZ21" s="61">
        <v>35</v>
      </c>
      <c r="FCA21" s="61">
        <v>0</v>
      </c>
      <c r="FCB21" s="61">
        <v>0</v>
      </c>
      <c r="FCC21" s="61">
        <v>0</v>
      </c>
      <c r="FCD21" s="61">
        <v>0</v>
      </c>
      <c r="FCE21" s="61">
        <v>0</v>
      </c>
      <c r="FCF21" s="61">
        <v>0</v>
      </c>
      <c r="FCG21" s="61">
        <v>0</v>
      </c>
      <c r="FCH21" s="61">
        <v>0</v>
      </c>
      <c r="FCI21" s="61">
        <v>10</v>
      </c>
      <c r="FCJ21" s="61">
        <v>0.75</v>
      </c>
      <c r="FCK21" s="61">
        <v>0.1</v>
      </c>
      <c r="FCL21" s="61">
        <v>0.55000000000000004</v>
      </c>
      <c r="FCM21" s="61">
        <v>0.1</v>
      </c>
      <c r="FCN21" s="61">
        <v>3</v>
      </c>
      <c r="FCO21" s="61">
        <v>0.05</v>
      </c>
      <c r="FCP21" s="61">
        <v>10</v>
      </c>
      <c r="FCQ21" s="61">
        <v>0.5</v>
      </c>
      <c r="FCR21" s="61">
        <v>5.2</v>
      </c>
      <c r="FCT21" s="61">
        <v>0.01</v>
      </c>
      <c r="FCU21" s="61">
        <v>0.3</v>
      </c>
      <c r="FCV21" s="61">
        <v>0.1</v>
      </c>
      <c r="FCW21" s="61">
        <v>0.4</v>
      </c>
      <c r="FCX21" s="61">
        <v>0.1</v>
      </c>
      <c r="FCY21" s="61">
        <v>0.5</v>
      </c>
      <c r="FCZ21" s="61">
        <v>500</v>
      </c>
      <c r="FDA21" s="61">
        <v>1500</v>
      </c>
      <c r="FDB21" s="61">
        <v>3.5</v>
      </c>
      <c r="FDC21" s="61">
        <v>0.1</v>
      </c>
      <c r="FDD21" s="61">
        <v>0.3</v>
      </c>
      <c r="FDE21" s="61">
        <v>0.1</v>
      </c>
      <c r="FDF21" s="61">
        <v>1.2</v>
      </c>
      <c r="FDG21" s="61">
        <v>0.1</v>
      </c>
      <c r="FDH21" s="61">
        <v>0.3</v>
      </c>
      <c r="FDI21" s="61">
        <v>1</v>
      </c>
      <c r="FDJ21" s="61">
        <v>0.1</v>
      </c>
      <c r="FDK21" s="61">
        <v>500</v>
      </c>
      <c r="FDL21" s="61">
        <v>1500</v>
      </c>
      <c r="FDM21" s="61">
        <v>5</v>
      </c>
      <c r="FDN21" s="61">
        <v>1.5</v>
      </c>
      <c r="FDO21" s="61">
        <v>2</v>
      </c>
      <c r="FDP21" s="61">
        <v>3</v>
      </c>
      <c r="FDQ21" s="61">
        <v>180</v>
      </c>
      <c r="FDR21" s="61">
        <v>180</v>
      </c>
      <c r="FDS21" s="61">
        <v>180</v>
      </c>
      <c r="FDT21" s="61">
        <v>60</v>
      </c>
      <c r="FDU21" s="61">
        <v>10</v>
      </c>
      <c r="FDV21" s="61">
        <v>0</v>
      </c>
      <c r="FDW21" s="61">
        <v>1</v>
      </c>
      <c r="FDX21" s="61">
        <v>75</v>
      </c>
      <c r="FDY21" s="61">
        <v>2</v>
      </c>
      <c r="FDZ21" s="61">
        <v>79</v>
      </c>
      <c r="FEA21" s="61">
        <v>2</v>
      </c>
      <c r="FEB21" s="61">
        <v>38</v>
      </c>
      <c r="FEC21" s="61">
        <v>3</v>
      </c>
      <c r="FED21" s="61">
        <v>0</v>
      </c>
      <c r="FEE21" s="61">
        <v>0</v>
      </c>
      <c r="FEF21" s="61">
        <v>83</v>
      </c>
      <c r="FEG21" s="61">
        <v>0.1</v>
      </c>
      <c r="FEH21" s="61">
        <v>0</v>
      </c>
      <c r="FEI21" s="61">
        <v>0</v>
      </c>
      <c r="FEJ21" s="61">
        <v>1</v>
      </c>
      <c r="FEK21" s="61">
        <v>0</v>
      </c>
      <c r="FEL21" s="61">
        <v>1</v>
      </c>
      <c r="FEM21" s="61">
        <v>0</v>
      </c>
      <c r="FEN21" s="61">
        <v>95</v>
      </c>
      <c r="FEO21" s="61">
        <v>120</v>
      </c>
      <c r="FEP21" s="61">
        <v>2</v>
      </c>
      <c r="FEQ21" s="61">
        <v>2</v>
      </c>
      <c r="FER21" s="61">
        <v>0</v>
      </c>
      <c r="FES21" s="61">
        <v>1</v>
      </c>
      <c r="FET21" s="61">
        <v>0</v>
      </c>
      <c r="FEU21" s="61">
        <v>74</v>
      </c>
      <c r="FEV21" s="61">
        <v>120</v>
      </c>
      <c r="FEW21" s="61">
        <v>2</v>
      </c>
      <c r="FEX21" s="61">
        <v>2</v>
      </c>
      <c r="FEY21" s="61">
        <v>1</v>
      </c>
      <c r="FEZ21" s="61">
        <v>62</v>
      </c>
      <c r="FFA21" s="61">
        <v>2</v>
      </c>
      <c r="FFB21" s="61">
        <v>1</v>
      </c>
      <c r="FFD21" s="61">
        <v>74</v>
      </c>
      <c r="FFE21" s="61">
        <v>120</v>
      </c>
      <c r="FFF21" s="61">
        <v>0.5</v>
      </c>
      <c r="FFG21" s="61">
        <v>0.5</v>
      </c>
      <c r="FFH21" s="61">
        <v>0</v>
      </c>
      <c r="FFI21" s="61">
        <v>1</v>
      </c>
      <c r="FFJ21" s="61">
        <v>0</v>
      </c>
      <c r="FFK21" s="61">
        <v>140</v>
      </c>
      <c r="FFL21" s="61">
        <v>140</v>
      </c>
      <c r="FFM21" s="61">
        <v>2</v>
      </c>
      <c r="FFN21" s="61">
        <v>2</v>
      </c>
      <c r="FFO21" s="61">
        <v>0</v>
      </c>
      <c r="FFP21" s="61">
        <v>2</v>
      </c>
      <c r="FFQ21" s="61">
        <v>0</v>
      </c>
      <c r="FFR21" s="61">
        <v>0</v>
      </c>
      <c r="FFS21" s="61">
        <v>2</v>
      </c>
      <c r="FFT21" s="61">
        <v>0</v>
      </c>
      <c r="FFU21" s="61">
        <v>0</v>
      </c>
      <c r="FFV21" s="61">
        <v>100</v>
      </c>
      <c r="FFW21" s="61">
        <v>0</v>
      </c>
      <c r="FFX21" s="61">
        <v>10</v>
      </c>
      <c r="FFY21" s="61">
        <v>0</v>
      </c>
      <c r="FFZ21" s="61">
        <v>0</v>
      </c>
      <c r="FGA21" s="61">
        <v>0</v>
      </c>
      <c r="FGB21" s="61">
        <v>2</v>
      </c>
      <c r="FGC21" s="61">
        <v>82</v>
      </c>
      <c r="FGD21" s="61">
        <v>0</v>
      </c>
      <c r="FGE21" s="61">
        <v>0</v>
      </c>
      <c r="FGF21" s="61">
        <v>0</v>
      </c>
      <c r="FGG21" s="61">
        <v>5</v>
      </c>
      <c r="FGH21" s="61">
        <v>20</v>
      </c>
      <c r="FGI21" s="61">
        <v>0</v>
      </c>
      <c r="FGJ21" s="61">
        <v>2</v>
      </c>
      <c r="FGK21" s="61">
        <v>30</v>
      </c>
      <c r="FGL21" s="61">
        <v>90</v>
      </c>
      <c r="FGM21" s="61">
        <v>0</v>
      </c>
      <c r="FGN21" s="61">
        <v>0</v>
      </c>
      <c r="FGO21" s="61">
        <v>0</v>
      </c>
      <c r="FGP21" s="61">
        <v>200</v>
      </c>
      <c r="FGQ21" s="61">
        <v>-200</v>
      </c>
      <c r="FGR21" s="61">
        <v>0</v>
      </c>
      <c r="FGS21" s="61">
        <v>-70</v>
      </c>
      <c r="FGT21" s="61">
        <v>100</v>
      </c>
      <c r="FGU21" s="61">
        <v>-100</v>
      </c>
      <c r="FGV21" s="61">
        <v>0</v>
      </c>
      <c r="FGW21" s="61">
        <v>0</v>
      </c>
      <c r="FGX21" s="61">
        <v>0</v>
      </c>
      <c r="FGY21" s="61">
        <v>200</v>
      </c>
      <c r="FGZ21" s="61">
        <v>-200</v>
      </c>
      <c r="FHA21" s="61">
        <v>20</v>
      </c>
      <c r="FHB21" s="61">
        <v>30</v>
      </c>
      <c r="FHC21" s="61">
        <v>0</v>
      </c>
      <c r="FHD21" s="61">
        <v>2</v>
      </c>
      <c r="FHE21" s="61">
        <v>0</v>
      </c>
      <c r="FHF21" s="61">
        <v>0</v>
      </c>
      <c r="FHG21" s="61">
        <v>0</v>
      </c>
      <c r="FHH21" s="61">
        <v>0</v>
      </c>
      <c r="FHI21" s="61">
        <v>0</v>
      </c>
      <c r="FHJ21" s="61">
        <v>0</v>
      </c>
      <c r="FHK21" s="61">
        <v>0</v>
      </c>
      <c r="FHL21" s="61">
        <v>16</v>
      </c>
      <c r="FHM21" s="61">
        <v>0</v>
      </c>
      <c r="FHN21" s="61">
        <v>0</v>
      </c>
      <c r="FHO21" s="61">
        <v>10</v>
      </c>
      <c r="FHP21" s="61">
        <v>0</v>
      </c>
      <c r="FHQ21" s="61">
        <v>16</v>
      </c>
      <c r="FHR21" s="61">
        <v>0</v>
      </c>
      <c r="FHS21" s="61">
        <v>0</v>
      </c>
      <c r="FHT21" s="61">
        <v>10</v>
      </c>
      <c r="FHU21" s="61">
        <v>0</v>
      </c>
      <c r="FHV21" s="61">
        <v>0</v>
      </c>
      <c r="FHW21" s="61">
        <v>0</v>
      </c>
      <c r="FHX21" s="61">
        <v>18</v>
      </c>
      <c r="FHY21" s="61">
        <v>12</v>
      </c>
      <c r="FHZ21" s="61">
        <v>35</v>
      </c>
      <c r="FIA21" s="61">
        <v>0</v>
      </c>
      <c r="FIB21" s="61">
        <v>0</v>
      </c>
      <c r="FIC21" s="61">
        <v>18</v>
      </c>
      <c r="FID21" s="61">
        <v>12</v>
      </c>
      <c r="FIE21" s="61">
        <v>35</v>
      </c>
      <c r="FIF21" s="61">
        <v>0</v>
      </c>
      <c r="FIG21" s="61">
        <v>0</v>
      </c>
      <c r="FIH21" s="61">
        <v>55</v>
      </c>
      <c r="FII21" s="61">
        <v>45</v>
      </c>
      <c r="FIJ21" s="61">
        <v>100</v>
      </c>
      <c r="FIK21" s="61">
        <v>0</v>
      </c>
      <c r="FIL21" s="61">
        <v>0</v>
      </c>
      <c r="FIM21" s="61">
        <v>15</v>
      </c>
      <c r="FIN21" s="61">
        <v>0</v>
      </c>
      <c r="FIO21" s="61">
        <v>250</v>
      </c>
      <c r="FIP21" s="61">
        <v>0</v>
      </c>
      <c r="FIQ21" s="61">
        <v>0</v>
      </c>
      <c r="FIR21" s="61">
        <v>80</v>
      </c>
      <c r="FIS21" s="61">
        <v>20</v>
      </c>
      <c r="FIT21" s="61">
        <v>100</v>
      </c>
      <c r="FIU21" s="61">
        <v>-25</v>
      </c>
      <c r="FIV21" s="61">
        <v>0</v>
      </c>
      <c r="FIW21" s="61">
        <v>60</v>
      </c>
      <c r="FIX21" s="61">
        <v>100</v>
      </c>
      <c r="FIY21" s="61">
        <v>-25</v>
      </c>
      <c r="FIZ21" s="61">
        <v>3600</v>
      </c>
      <c r="FJA21" s="61">
        <v>2</v>
      </c>
      <c r="FJB21" s="61">
        <v>0</v>
      </c>
      <c r="FJC21" s="61">
        <v>10</v>
      </c>
      <c r="FJD21" s="61">
        <v>0</v>
      </c>
      <c r="FJE21" s="61">
        <v>0</v>
      </c>
      <c r="FJF21" s="61">
        <v>9</v>
      </c>
      <c r="FJG21" s="61">
        <v>16</v>
      </c>
      <c r="FJH21" s="61">
        <v>0</v>
      </c>
      <c r="FJI21" s="61">
        <v>0</v>
      </c>
      <c r="FJJ21" s="61">
        <v>4</v>
      </c>
      <c r="FJK21" s="61">
        <v>10</v>
      </c>
      <c r="FJL21" s="61">
        <v>0</v>
      </c>
      <c r="FJM21" s="61">
        <v>0</v>
      </c>
      <c r="FJN21" s="61">
        <v>0</v>
      </c>
      <c r="FJO21" s="61">
        <v>0</v>
      </c>
      <c r="FJP21" s="61">
        <v>50</v>
      </c>
      <c r="FJQ21" s="61">
        <v>100</v>
      </c>
      <c r="FJR21" s="61">
        <v>1</v>
      </c>
      <c r="FJS21" s="61">
        <v>8.5</v>
      </c>
      <c r="FJT21" s="61">
        <v>9</v>
      </c>
      <c r="FJU21" s="61">
        <v>0.3</v>
      </c>
      <c r="FJV21" s="61">
        <v>0</v>
      </c>
      <c r="FJW21" s="61">
        <v>10</v>
      </c>
      <c r="FJX21" s="61">
        <v>0</v>
      </c>
      <c r="FJY21" s="61">
        <v>0</v>
      </c>
      <c r="FJZ21" s="61">
        <v>500</v>
      </c>
      <c r="FKA21" s="61">
        <v>0</v>
      </c>
      <c r="FKB21" s="61">
        <v>10</v>
      </c>
      <c r="FKC21" s="61">
        <v>0</v>
      </c>
      <c r="FKD21" s="61">
        <v>150</v>
      </c>
      <c r="FKE21" s="61">
        <v>-50</v>
      </c>
      <c r="FKF21" s="61">
        <v>1000</v>
      </c>
      <c r="FKG21" s="61">
        <v>0</v>
      </c>
      <c r="FKH21" s="61">
        <v>1</v>
      </c>
      <c r="FKI21" s="61">
        <v>0</v>
      </c>
      <c r="FKJ21" s="61">
        <v>0</v>
      </c>
      <c r="FKK21" s="61">
        <v>0</v>
      </c>
      <c r="FKL21" s="61">
        <v>0</v>
      </c>
      <c r="FKM21" s="61">
        <v>1</v>
      </c>
      <c r="FKN21" s="61">
        <v>0</v>
      </c>
      <c r="FKO21" s="61">
        <v>10</v>
      </c>
      <c r="FKP21" s="61">
        <v>0</v>
      </c>
      <c r="FKQ21" s="61">
        <v>0</v>
      </c>
      <c r="FKR21" s="61">
        <v>1</v>
      </c>
      <c r="FKS21" s="61">
        <v>90</v>
      </c>
      <c r="FKT21" s="61">
        <v>0</v>
      </c>
      <c r="FKU21" s="61">
        <v>16</v>
      </c>
      <c r="FKV21" s="61">
        <v>0</v>
      </c>
      <c r="FKW21" s="61">
        <v>0</v>
      </c>
      <c r="FKX21" s="61">
        <v>0</v>
      </c>
      <c r="FKY21" s="61">
        <v>0</v>
      </c>
      <c r="FKZ21" s="61">
        <v>16</v>
      </c>
      <c r="FLA21" s="61">
        <v>0</v>
      </c>
      <c r="FLB21" s="61">
        <v>0</v>
      </c>
      <c r="FLC21" s="61">
        <v>16</v>
      </c>
      <c r="FLD21" s="61">
        <v>0</v>
      </c>
      <c r="FLE21" s="61">
        <v>0</v>
      </c>
      <c r="FLF21" s="61">
        <v>0</v>
      </c>
      <c r="FLG21" s="61">
        <v>0</v>
      </c>
      <c r="FLH21" s="61">
        <v>0</v>
      </c>
      <c r="FLI21" s="61">
        <v>0</v>
      </c>
      <c r="FLJ21" s="61">
        <v>0</v>
      </c>
      <c r="FLK21" s="61">
        <v>2</v>
      </c>
      <c r="FLL21" s="61">
        <v>120</v>
      </c>
      <c r="FLM21" s="61">
        <v>0</v>
      </c>
      <c r="FLN21" s="61">
        <v>2</v>
      </c>
      <c r="FLO21" s="61">
        <v>120</v>
      </c>
      <c r="FLP21" s="61">
        <v>0</v>
      </c>
      <c r="FLQ21" s="61">
        <v>2</v>
      </c>
      <c r="FLR21" s="61">
        <v>120</v>
      </c>
      <c r="FLS21" s="61">
        <v>0</v>
      </c>
      <c r="FLT21" s="61">
        <v>2</v>
      </c>
      <c r="FLU21" s="61">
        <v>120</v>
      </c>
      <c r="FLV21" s="61">
        <v>1</v>
      </c>
      <c r="FLW21" s="61">
        <v>100</v>
      </c>
      <c r="FMG21" s="61">
        <v>18</v>
      </c>
      <c r="FMH21" s="61">
        <v>18</v>
      </c>
      <c r="FMI21" s="61">
        <v>18</v>
      </c>
      <c r="FMJ21" s="61">
        <v>18</v>
      </c>
      <c r="FMP21" s="61">
        <v>4</v>
      </c>
      <c r="FMQ21" s="61">
        <v>4</v>
      </c>
      <c r="FMR21" s="61">
        <v>20</v>
      </c>
      <c r="FMS21" s="61">
        <v>7.5</v>
      </c>
      <c r="FMT21" s="61">
        <v>22.5</v>
      </c>
      <c r="FMV21" s="61">
        <v>1</v>
      </c>
      <c r="FMW21" s="61">
        <v>12</v>
      </c>
      <c r="FMX21" s="61">
        <v>30</v>
      </c>
      <c r="FMY21" s="61">
        <v>7</v>
      </c>
      <c r="FMZ21" s="61">
        <v>48</v>
      </c>
      <c r="FNA21" s="61">
        <v>650</v>
      </c>
      <c r="FNB21" s="61">
        <v>950</v>
      </c>
      <c r="FNC21" s="61">
        <v>4000</v>
      </c>
      <c r="FND21" s="61">
        <v>30</v>
      </c>
      <c r="FNE21" s="61">
        <v>6</v>
      </c>
      <c r="FNG21" s="61">
        <v>3</v>
      </c>
      <c r="FNH21" s="61">
        <v>42</v>
      </c>
      <c r="FNJ21" s="61">
        <v>924</v>
      </c>
      <c r="FNV21" s="61">
        <v>1</v>
      </c>
      <c r="FNW21" s="61">
        <v>250</v>
      </c>
      <c r="FNX21" s="61">
        <v>40</v>
      </c>
      <c r="FNY21" s="61">
        <v>80</v>
      </c>
      <c r="FNZ21" s="61">
        <v>3</v>
      </c>
      <c r="FOA21" s="61">
        <v>15</v>
      </c>
      <c r="FOB21" s="61">
        <v>1800</v>
      </c>
      <c r="FOC21" s="61">
        <v>50</v>
      </c>
      <c r="FOD21" s="61">
        <v>300</v>
      </c>
      <c r="FOI21" s="61">
        <v>1800</v>
      </c>
      <c r="FOJ21" s="61">
        <v>1800</v>
      </c>
      <c r="FOK21" s="61">
        <v>0</v>
      </c>
      <c r="FOL21" s="61">
        <v>50</v>
      </c>
      <c r="FOM21" s="61">
        <v>50</v>
      </c>
      <c r="FOS21" s="61">
        <v>1</v>
      </c>
      <c r="FOT21" s="61">
        <v>0</v>
      </c>
      <c r="FOU21" s="61">
        <v>990</v>
      </c>
      <c r="FOV21" s="61">
        <v>-950</v>
      </c>
      <c r="FOW21" s="61">
        <v>-650</v>
      </c>
      <c r="FOY21" s="61">
        <v>1000</v>
      </c>
      <c r="FOZ21" s="61">
        <v>10</v>
      </c>
      <c r="FPK21" s="61">
        <v>1</v>
      </c>
      <c r="FPL21" s="61">
        <v>1</v>
      </c>
      <c r="FPM21" s="61">
        <v>1</v>
      </c>
      <c r="FPN21" s="61">
        <v>1</v>
      </c>
      <c r="FPO21" s="61">
        <v>-5</v>
      </c>
      <c r="FPP21" s="61">
        <v>-2</v>
      </c>
      <c r="FPQ21" s="61">
        <v>2</v>
      </c>
      <c r="FPR21" s="61">
        <v>2</v>
      </c>
      <c r="FPS21" s="61">
        <v>95</v>
      </c>
      <c r="FPT21" s="61">
        <v>100</v>
      </c>
      <c r="FPU21" s="61">
        <v>10</v>
      </c>
      <c r="FPV21" s="61">
        <v>30</v>
      </c>
      <c r="FPW21" s="61">
        <v>0</v>
      </c>
      <c r="FPX21" s="61">
        <v>0</v>
      </c>
      <c r="FPY21" s="61">
        <v>10</v>
      </c>
      <c r="FPZ21" s="61">
        <v>10000</v>
      </c>
      <c r="FQA21" s="61">
        <v>1400</v>
      </c>
      <c r="FQB21" s="61">
        <v>100</v>
      </c>
      <c r="FQC21" s="61">
        <v>20</v>
      </c>
      <c r="FQD21" s="61">
        <v>0</v>
      </c>
      <c r="FQE21" s="61">
        <v>100</v>
      </c>
      <c r="FQF21" s="61">
        <v>0</v>
      </c>
      <c r="FQG21" s="61">
        <v>0</v>
      </c>
      <c r="FQH21" s="61">
        <v>20</v>
      </c>
      <c r="FQI21" s="61">
        <v>4000</v>
      </c>
      <c r="FQJ21" s="61">
        <v>4000</v>
      </c>
      <c r="FQL21" s="61">
        <v>850</v>
      </c>
      <c r="FQM21" s="61">
        <v>30</v>
      </c>
      <c r="FQN21" s="61">
        <v>0</v>
      </c>
      <c r="FQO21" s="61">
        <v>400</v>
      </c>
      <c r="FQP21" s="61">
        <v>-1</v>
      </c>
      <c r="FQQ21" s="61">
        <v>4</v>
      </c>
      <c r="FQR21" s="61">
        <v>3</v>
      </c>
      <c r="FQS21" s="61">
        <v>10</v>
      </c>
      <c r="FQT21" s="61">
        <v>60</v>
      </c>
      <c r="FQU21" s="61">
        <v>120</v>
      </c>
      <c r="FQV21" s="61">
        <v>2</v>
      </c>
      <c r="FQW21" s="61">
        <v>2</v>
      </c>
      <c r="FQX21" s="61">
        <v>2</v>
      </c>
      <c r="FQY21" s="61">
        <v>2</v>
      </c>
      <c r="FQZ21" s="61">
        <v>-5</v>
      </c>
      <c r="FRA21" s="61">
        <v>-5</v>
      </c>
      <c r="FRB21" s="61">
        <v>-5</v>
      </c>
      <c r="FRC21" s="61">
        <v>-5</v>
      </c>
      <c r="FRD21" s="61">
        <v>13</v>
      </c>
      <c r="FRE21" s="61">
        <v>13</v>
      </c>
      <c r="FRF21" s="61">
        <v>13</v>
      </c>
      <c r="FRG21" s="61">
        <v>13</v>
      </c>
      <c r="FRH21" s="61">
        <v>4.5</v>
      </c>
      <c r="FRJ21" s="61">
        <v>45</v>
      </c>
      <c r="FRK21" s="61">
        <v>270</v>
      </c>
      <c r="FRL21" s="61">
        <v>70</v>
      </c>
      <c r="FRM21" s="61">
        <v>-144</v>
      </c>
      <c r="FRN21" s="61">
        <v>0</v>
      </c>
      <c r="FRO21" s="61">
        <v>80</v>
      </c>
      <c r="FRP21" s="61">
        <v>350</v>
      </c>
      <c r="FSO21" s="61">
        <v>0</v>
      </c>
      <c r="FSP21" s="61">
        <v>4</v>
      </c>
      <c r="FSQ21" s="61">
        <v>500</v>
      </c>
      <c r="FSR21" s="61">
        <v>30</v>
      </c>
      <c r="FST21" s="61">
        <v>2000</v>
      </c>
      <c r="FTB21" s="61">
        <v>1.2</v>
      </c>
      <c r="FTD21" s="61">
        <v>50</v>
      </c>
      <c r="FTE21" s="61">
        <v>0</v>
      </c>
      <c r="FTG21" s="61">
        <v>100</v>
      </c>
      <c r="FTH21" s="61">
        <v>100</v>
      </c>
      <c r="FTJ21" s="61">
        <v>100</v>
      </c>
      <c r="FTK21" s="61">
        <v>50</v>
      </c>
      <c r="FTL21" s="61">
        <v>10</v>
      </c>
      <c r="FTM21" s="61">
        <v>25</v>
      </c>
      <c r="FTN21" s="61">
        <v>2500</v>
      </c>
      <c r="FTO21" s="61">
        <v>1</v>
      </c>
      <c r="FTR21" s="61">
        <v>0</v>
      </c>
      <c r="FTS21" s="61">
        <v>380</v>
      </c>
      <c r="FTT21" s="61">
        <v>1</v>
      </c>
      <c r="FTU21" s="61">
        <v>-30</v>
      </c>
      <c r="FTV21" s="61">
        <v>-9</v>
      </c>
      <c r="FTW21" s="61">
        <v>4500</v>
      </c>
      <c r="FTX21" s="61">
        <v>2250</v>
      </c>
      <c r="FTY21" s="61">
        <v>10</v>
      </c>
      <c r="FTZ21" s="61">
        <v>4500</v>
      </c>
      <c r="FUA21" s="61">
        <v>2250</v>
      </c>
      <c r="FUB21" s="61">
        <v>60</v>
      </c>
      <c r="FUC21" s="61">
        <v>0</v>
      </c>
      <c r="FUD21" s="61">
        <v>0</v>
      </c>
      <c r="FUK21" s="61">
        <v>6.9999999999999999E-4</v>
      </c>
      <c r="FUL21" s="61">
        <v>0.39062000000000002</v>
      </c>
      <c r="FUN21" s="61">
        <v>5.8590000000000003E-2</v>
      </c>
      <c r="FUO21" s="61">
        <v>2.5</v>
      </c>
      <c r="FUP21" s="61">
        <v>1.1000000000000001</v>
      </c>
      <c r="FUV21" s="61">
        <v>4500</v>
      </c>
      <c r="FUW21" s="61">
        <v>2250</v>
      </c>
      <c r="FUX21" s="61">
        <v>5959</v>
      </c>
      <c r="FUY21" s="61">
        <v>3073</v>
      </c>
      <c r="FUZ21" s="61">
        <v>1498</v>
      </c>
      <c r="FVA21" s="61">
        <v>1499</v>
      </c>
      <c r="FVC21" s="61">
        <v>49.9</v>
      </c>
      <c r="FVD21" s="61">
        <v>50.1</v>
      </c>
      <c r="FVF21" s="61">
        <v>660</v>
      </c>
      <c r="FVN21" s="61">
        <v>0</v>
      </c>
      <c r="FVO21" s="61">
        <v>0.39062000000000002</v>
      </c>
      <c r="FVQ21" s="61">
        <v>5.8590000000000003E-2</v>
      </c>
      <c r="FVR21" s="61">
        <v>2.5</v>
      </c>
      <c r="FVS21" s="61">
        <v>1.1000000000000001</v>
      </c>
      <c r="FVY21" s="61">
        <v>4750</v>
      </c>
      <c r="FVZ21" s="61">
        <v>2000</v>
      </c>
      <c r="FWA21" s="61">
        <v>4934</v>
      </c>
      <c r="FWB21" s="61">
        <v>2163</v>
      </c>
      <c r="FWC21" s="61">
        <v>1500</v>
      </c>
      <c r="FWD21" s="61">
        <v>1500</v>
      </c>
      <c r="FWF21" s="61">
        <v>50</v>
      </c>
      <c r="FWG21" s="61">
        <v>50</v>
      </c>
      <c r="FWI21" s="61">
        <v>660</v>
      </c>
      <c r="FWQ21" s="61">
        <v>0</v>
      </c>
      <c r="FWR21" s="61">
        <v>0.39062000000000002</v>
      </c>
      <c r="FWT21" s="61">
        <v>5.8590000000000003E-2</v>
      </c>
      <c r="FWU21" s="61">
        <v>2.5</v>
      </c>
      <c r="FWV21" s="61">
        <v>1.1000000000000001</v>
      </c>
      <c r="FXB21" s="61">
        <v>4750</v>
      </c>
      <c r="FXC21" s="61">
        <v>2000</v>
      </c>
      <c r="FXD21" s="61">
        <v>4934</v>
      </c>
      <c r="FXE21" s="61">
        <v>2163</v>
      </c>
      <c r="FXF21" s="61">
        <v>1500</v>
      </c>
      <c r="FXG21" s="61">
        <v>1500</v>
      </c>
      <c r="FXI21" s="61">
        <v>50</v>
      </c>
      <c r="FXJ21" s="61">
        <v>50</v>
      </c>
      <c r="FXL21" s="61">
        <v>660</v>
      </c>
      <c r="FXT21" s="61">
        <v>0</v>
      </c>
      <c r="FXU21" s="61">
        <v>0.39062000000000002</v>
      </c>
      <c r="FXW21" s="61">
        <v>5.8590000000000003E-2</v>
      </c>
      <c r="FXX21" s="61">
        <v>2.5</v>
      </c>
      <c r="FXY21" s="61">
        <v>1.1000000000000001</v>
      </c>
      <c r="FYE21" s="61">
        <v>4750</v>
      </c>
      <c r="FYF21" s="61">
        <v>2000</v>
      </c>
      <c r="FYG21" s="61">
        <v>4934</v>
      </c>
      <c r="FYH21" s="61">
        <v>2163</v>
      </c>
      <c r="FYI21" s="61">
        <v>1500</v>
      </c>
      <c r="FYJ21" s="61">
        <v>1500</v>
      </c>
      <c r="FYL21" s="61">
        <v>50</v>
      </c>
      <c r="FYM21" s="61">
        <v>50</v>
      </c>
      <c r="FYO21" s="61">
        <v>660</v>
      </c>
      <c r="FYQ21" s="61">
        <v>0</v>
      </c>
      <c r="FYR21" s="61">
        <v>1000</v>
      </c>
      <c r="FYS21" s="61">
        <v>300</v>
      </c>
      <c r="FYT21" s="61">
        <v>48</v>
      </c>
      <c r="FYU21" s="61">
        <v>-1.6</v>
      </c>
      <c r="FYV21" s="61">
        <v>-4</v>
      </c>
      <c r="FYW21" s="61">
        <v>100</v>
      </c>
      <c r="FYX21" s="61">
        <v>10</v>
      </c>
      <c r="FYY21" s="61">
        <v>0</v>
      </c>
      <c r="FYZ21" s="61">
        <v>1</v>
      </c>
      <c r="FZA21" s="61">
        <v>10</v>
      </c>
      <c r="FZB21" s="61">
        <v>0</v>
      </c>
      <c r="FZI21" s="61">
        <v>100</v>
      </c>
      <c r="FZJ21" s="61">
        <v>50</v>
      </c>
      <c r="FZK21" s="61">
        <v>100</v>
      </c>
      <c r="FZL21" s="61">
        <v>12000</v>
      </c>
      <c r="FZM21" s="61">
        <v>100</v>
      </c>
      <c r="FZN21" s="61">
        <v>-100</v>
      </c>
      <c r="FZO21" s="61">
        <v>0</v>
      </c>
      <c r="FZP21" s="61">
        <v>0</v>
      </c>
      <c r="FZQ21" s="61">
        <v>-25</v>
      </c>
      <c r="FZS21" s="61">
        <v>0</v>
      </c>
      <c r="FZT21" s="61">
        <v>1</v>
      </c>
      <c r="FZU21" s="61">
        <v>1</v>
      </c>
      <c r="FZV21" s="61">
        <v>0</v>
      </c>
      <c r="FZW21" s="61">
        <v>0</v>
      </c>
      <c r="FZX21" s="61">
        <v>1</v>
      </c>
      <c r="FZY21" s="61">
        <v>0</v>
      </c>
      <c r="FZZ21" s="61">
        <v>0</v>
      </c>
      <c r="GAA21" s="61">
        <v>10</v>
      </c>
      <c r="GAB21" s="61">
        <v>0</v>
      </c>
      <c r="GAC21" s="61">
        <v>0.5</v>
      </c>
      <c r="GAD21" s="61">
        <v>0</v>
      </c>
      <c r="GAE21" s="61">
        <v>0</v>
      </c>
      <c r="GAF21" s="61">
        <v>60000</v>
      </c>
      <c r="GAG21" s="61">
        <v>0</v>
      </c>
      <c r="GAH21" s="61">
        <v>60000</v>
      </c>
      <c r="GAI21" s="61">
        <v>0</v>
      </c>
      <c r="GAK21" s="61">
        <v>5</v>
      </c>
      <c r="GAL21" s="61">
        <v>0</v>
      </c>
      <c r="GAM21" s="61">
        <v>1</v>
      </c>
      <c r="GAN21" s="61">
        <v>1</v>
      </c>
      <c r="GAR21" s="61">
        <v>80</v>
      </c>
      <c r="GAT21" s="61">
        <v>45</v>
      </c>
      <c r="GBI21" s="61">
        <v>50</v>
      </c>
      <c r="GBJ21" s="61">
        <v>53</v>
      </c>
      <c r="GBK21" s="61">
        <v>53</v>
      </c>
      <c r="GBL21" s="61">
        <v>53</v>
      </c>
      <c r="GBW21" s="61">
        <v>0</v>
      </c>
      <c r="GBX21" s="61">
        <v>0</v>
      </c>
      <c r="GBY21" s="61">
        <v>1</v>
      </c>
      <c r="GBZ21" s="61">
        <v>3</v>
      </c>
      <c r="GCA21" s="61">
        <v>55</v>
      </c>
      <c r="GCB21" s="61">
        <v>57</v>
      </c>
      <c r="GCC21" s="61">
        <v>2</v>
      </c>
      <c r="GCD21" s="61">
        <v>2</v>
      </c>
      <c r="GCE21" s="61">
        <v>60</v>
      </c>
      <c r="GCG21" s="61">
        <v>45</v>
      </c>
      <c r="GCW21" s="61">
        <v>20</v>
      </c>
      <c r="GCX21" s="61">
        <v>30</v>
      </c>
      <c r="GCY21" s="61">
        <v>1</v>
      </c>
      <c r="GDD21" s="61">
        <v>110</v>
      </c>
      <c r="GDE21" s="61">
        <v>0.2</v>
      </c>
      <c r="GDH21" s="61">
        <v>100</v>
      </c>
      <c r="GDI21" s="61">
        <v>0.2</v>
      </c>
      <c r="GDK21" s="61">
        <v>350</v>
      </c>
      <c r="GDL21" s="61">
        <v>200</v>
      </c>
      <c r="GDM21" s="61">
        <v>200</v>
      </c>
      <c r="GDN21" s="61">
        <v>100</v>
      </c>
      <c r="GDW21" s="61">
        <v>-1250</v>
      </c>
      <c r="GDX21" s="61">
        <v>5000</v>
      </c>
      <c r="GDZ21" s="61">
        <v>0.2</v>
      </c>
      <c r="GEA21" s="61">
        <v>100</v>
      </c>
      <c r="GEB21" s="61">
        <v>200</v>
      </c>
      <c r="GEX21" s="61">
        <v>20</v>
      </c>
      <c r="GEY21" s="61">
        <v>30</v>
      </c>
      <c r="GEZ21" s="61">
        <v>1</v>
      </c>
      <c r="GFE21" s="61">
        <v>110</v>
      </c>
      <c r="GFF21" s="61">
        <v>0.4</v>
      </c>
      <c r="GFI21" s="61">
        <v>100</v>
      </c>
      <c r="GFJ21" s="61">
        <v>0.2</v>
      </c>
      <c r="GFL21" s="61">
        <v>100</v>
      </c>
      <c r="GFN21" s="61">
        <v>100</v>
      </c>
      <c r="GFO21" s="61">
        <v>100</v>
      </c>
      <c r="GGA21" s="61">
        <v>0.2</v>
      </c>
      <c r="GGB21" s="61">
        <v>100</v>
      </c>
      <c r="GGC21" s="61">
        <v>200</v>
      </c>
      <c r="GHU21" s="61">
        <v>0</v>
      </c>
      <c r="GHV21" s="61">
        <v>0.2</v>
      </c>
      <c r="GHW21" s="61">
        <v>100</v>
      </c>
      <c r="GHX21" s="61">
        <v>0.01</v>
      </c>
      <c r="GHY21" s="61">
        <v>5</v>
      </c>
      <c r="GHZ21" s="61">
        <v>45</v>
      </c>
      <c r="GIA21" s="61">
        <v>0</v>
      </c>
      <c r="GIB21" s="61">
        <v>1</v>
      </c>
      <c r="GIC21" s="61">
        <v>3.4</v>
      </c>
      <c r="GID21" s="61">
        <v>1</v>
      </c>
      <c r="GIE21" s="61">
        <v>100</v>
      </c>
      <c r="GIF21" s="61">
        <v>0</v>
      </c>
      <c r="GIG21" s="61">
        <v>1</v>
      </c>
      <c r="GIH21" s="61">
        <v>1</v>
      </c>
      <c r="GII21" s="61">
        <v>1</v>
      </c>
      <c r="GIJ21" s="61">
        <v>1</v>
      </c>
      <c r="GIK21" s="61">
        <v>0</v>
      </c>
      <c r="GIL21" s="61">
        <v>0</v>
      </c>
      <c r="GIM21" s="61">
        <v>100</v>
      </c>
      <c r="GIN21" s="61">
        <v>55</v>
      </c>
      <c r="GIO21" s="61">
        <v>67</v>
      </c>
      <c r="GIP21" s="61">
        <v>8</v>
      </c>
      <c r="GIQ21" s="61">
        <v>100</v>
      </c>
      <c r="GIR21" s="61">
        <v>0</v>
      </c>
      <c r="GIS21" s="61">
        <v>9</v>
      </c>
      <c r="GIT21" s="61">
        <v>0.1</v>
      </c>
      <c r="GIU21" s="61">
        <v>100</v>
      </c>
      <c r="GIV21" s="61">
        <v>0.01</v>
      </c>
      <c r="GIW21" s="61">
        <v>5</v>
      </c>
      <c r="GIX21" s="61">
        <v>80</v>
      </c>
      <c r="GIY21" s="61">
        <v>0</v>
      </c>
      <c r="GIZ21" s="61">
        <v>1</v>
      </c>
      <c r="GJA21" s="61">
        <v>6</v>
      </c>
      <c r="GJB21" s="61">
        <v>1</v>
      </c>
      <c r="GJC21" s="61">
        <v>100</v>
      </c>
      <c r="GJD21" s="61">
        <v>0</v>
      </c>
      <c r="GJE21" s="61">
        <v>1</v>
      </c>
      <c r="GJF21" s="61">
        <v>1</v>
      </c>
      <c r="GJG21" s="61">
        <v>1</v>
      </c>
      <c r="GJH21" s="61">
        <v>1</v>
      </c>
      <c r="GJI21" s="61">
        <v>0</v>
      </c>
      <c r="GJJ21" s="61">
        <v>0</v>
      </c>
      <c r="GJK21" s="61">
        <v>100</v>
      </c>
      <c r="GJL21" s="61">
        <v>60</v>
      </c>
      <c r="GJM21" s="61">
        <v>70</v>
      </c>
      <c r="GJN21" s="61">
        <v>0</v>
      </c>
      <c r="GJO21" s="61">
        <v>100</v>
      </c>
      <c r="GJP21" s="61">
        <v>5</v>
      </c>
      <c r="GJQ21" s="61">
        <v>0</v>
      </c>
      <c r="GJR21" s="61">
        <v>0.2</v>
      </c>
      <c r="GJS21" s="61">
        <v>100</v>
      </c>
      <c r="GJT21" s="61">
        <v>100</v>
      </c>
      <c r="GJU21" s="61">
        <v>100</v>
      </c>
      <c r="GJV21" s="61">
        <v>120</v>
      </c>
      <c r="GJW21" s="61">
        <v>0</v>
      </c>
      <c r="GJX21" s="61">
        <v>1</v>
      </c>
      <c r="GJY21" s="61">
        <v>4.2</v>
      </c>
      <c r="GJZ21" s="61">
        <v>1</v>
      </c>
      <c r="GKA21" s="61">
        <v>1</v>
      </c>
      <c r="GKB21" s="61">
        <v>1</v>
      </c>
      <c r="GKC21" s="61">
        <v>1</v>
      </c>
      <c r="GKD21" s="61">
        <v>0</v>
      </c>
      <c r="GKE21" s="61">
        <v>0</v>
      </c>
      <c r="GKF21" s="61">
        <v>40</v>
      </c>
      <c r="GKG21" s="61">
        <v>20</v>
      </c>
      <c r="GKH21" s="61">
        <v>28</v>
      </c>
      <c r="GKI21" s="61">
        <v>0</v>
      </c>
      <c r="GKJ21" s="61">
        <v>100</v>
      </c>
      <c r="GKK21" s="61">
        <v>100</v>
      </c>
      <c r="GKL21" s="61">
        <v>0.15</v>
      </c>
      <c r="GKM21" s="61">
        <v>3.0000000000000001E-3</v>
      </c>
      <c r="GKN21" s="61">
        <v>1</v>
      </c>
      <c r="GKO21" s="61">
        <v>1</v>
      </c>
      <c r="GKP21" s="61">
        <v>10</v>
      </c>
      <c r="GKQ21" s="61">
        <v>0.08</v>
      </c>
      <c r="GKR21" s="61">
        <v>0</v>
      </c>
      <c r="GKS21" s="61">
        <v>1</v>
      </c>
      <c r="GKT21" s="61">
        <v>1.5</v>
      </c>
      <c r="GKU21" s="61">
        <v>1</v>
      </c>
      <c r="GKV21" s="61">
        <v>1</v>
      </c>
      <c r="GKW21" s="61">
        <v>1</v>
      </c>
      <c r="GKX21" s="61">
        <v>1</v>
      </c>
      <c r="GKY21" s="61">
        <v>0</v>
      </c>
      <c r="GKZ21" s="61">
        <v>0</v>
      </c>
      <c r="GLA21" s="61">
        <v>1.1000000000000001</v>
      </c>
      <c r="GLB21" s="61">
        <v>0.7</v>
      </c>
      <c r="GLC21" s="61">
        <v>1</v>
      </c>
      <c r="GLD21" s="61">
        <v>0</v>
      </c>
      <c r="GLE21" s="61">
        <v>100</v>
      </c>
      <c r="GLF21" s="61">
        <v>0</v>
      </c>
      <c r="GLG21" s="61">
        <v>0</v>
      </c>
      <c r="GLH21" s="61">
        <v>0.1</v>
      </c>
      <c r="GLI21" s="61">
        <v>100</v>
      </c>
      <c r="GLJ21" s="61">
        <v>0.02</v>
      </c>
      <c r="GLK21" s="61">
        <v>5</v>
      </c>
      <c r="GLL21" s="61">
        <v>60</v>
      </c>
      <c r="GLM21" s="61">
        <v>0</v>
      </c>
      <c r="GLN21" s="61">
        <v>1</v>
      </c>
      <c r="GLO21" s="61">
        <v>7.2</v>
      </c>
      <c r="GLP21" s="61">
        <v>1</v>
      </c>
      <c r="GLQ21" s="61">
        <v>1</v>
      </c>
      <c r="GLR21" s="61">
        <v>1</v>
      </c>
      <c r="GLS21" s="61">
        <v>1</v>
      </c>
      <c r="GLT21" s="61">
        <v>0</v>
      </c>
      <c r="GLU21" s="61">
        <v>0</v>
      </c>
      <c r="GLV21" s="61">
        <v>140</v>
      </c>
      <c r="GLW21" s="61">
        <v>95</v>
      </c>
      <c r="GLX21" s="61">
        <v>127</v>
      </c>
      <c r="GLY21" s="61">
        <v>0</v>
      </c>
      <c r="GLZ21" s="61">
        <v>100</v>
      </c>
      <c r="GMA21" s="61">
        <v>10</v>
      </c>
      <c r="GMB21" s="61">
        <v>0</v>
      </c>
      <c r="GMC21" s="61">
        <v>0.1</v>
      </c>
      <c r="GMD21" s="61">
        <v>0.5</v>
      </c>
      <c r="GME21" s="61">
        <v>0.01</v>
      </c>
      <c r="GMF21" s="61">
        <v>5</v>
      </c>
      <c r="GMG21" s="61">
        <v>100</v>
      </c>
      <c r="GMH21" s="61">
        <v>0</v>
      </c>
      <c r="GMI21" s="61">
        <v>1</v>
      </c>
      <c r="GMJ21" s="61">
        <v>6.5</v>
      </c>
      <c r="GMK21" s="61">
        <v>1</v>
      </c>
      <c r="GML21" s="61">
        <v>1</v>
      </c>
      <c r="GMM21" s="61">
        <v>1</v>
      </c>
      <c r="GMN21" s="61">
        <v>1</v>
      </c>
      <c r="GMO21" s="61">
        <v>0</v>
      </c>
      <c r="GMP21" s="61">
        <v>0</v>
      </c>
      <c r="GMQ21" s="61">
        <v>80</v>
      </c>
      <c r="GMR21" s="61">
        <v>30</v>
      </c>
      <c r="GMS21" s="61">
        <v>45</v>
      </c>
      <c r="GMT21" s="61">
        <v>0</v>
      </c>
      <c r="GMU21" s="61">
        <v>100</v>
      </c>
      <c r="GMV21" s="61">
        <v>15</v>
      </c>
      <c r="GMW21" s="61">
        <v>0</v>
      </c>
      <c r="GMX21" s="61">
        <v>1</v>
      </c>
      <c r="GMY21" s="61">
        <v>10</v>
      </c>
      <c r="GMZ21" s="61">
        <v>10</v>
      </c>
      <c r="GNA21" s="61">
        <v>10</v>
      </c>
      <c r="GNB21" s="61">
        <v>205</v>
      </c>
      <c r="GNC21" s="61">
        <v>0</v>
      </c>
      <c r="GND21" s="61">
        <v>0</v>
      </c>
      <c r="GNE21" s="61">
        <v>1</v>
      </c>
      <c r="GNF21" s="61">
        <v>1</v>
      </c>
      <c r="GNG21" s="61">
        <v>1</v>
      </c>
      <c r="GNH21" s="61">
        <v>1</v>
      </c>
      <c r="GNI21" s="61">
        <v>1</v>
      </c>
      <c r="GNJ21" s="61">
        <v>0</v>
      </c>
      <c r="GNK21" s="61">
        <v>0</v>
      </c>
      <c r="GNL21" s="61">
        <v>95</v>
      </c>
      <c r="GNM21" s="61">
        <v>75</v>
      </c>
      <c r="GNN21" s="61">
        <v>75</v>
      </c>
      <c r="GNO21" s="61">
        <v>0</v>
      </c>
      <c r="GNP21" s="61">
        <v>100</v>
      </c>
      <c r="GNQ21" s="61">
        <v>0</v>
      </c>
      <c r="GNR21" s="61">
        <v>0</v>
      </c>
      <c r="GNS21" s="61">
        <v>1</v>
      </c>
      <c r="GNT21" s="61">
        <v>10</v>
      </c>
      <c r="GNU21" s="61">
        <v>10</v>
      </c>
      <c r="GNV21" s="61">
        <v>10</v>
      </c>
      <c r="GNW21" s="61">
        <v>205</v>
      </c>
      <c r="GNX21" s="61">
        <v>0</v>
      </c>
      <c r="GNY21" s="61">
        <v>0</v>
      </c>
      <c r="GNZ21" s="61">
        <v>1</v>
      </c>
      <c r="GOA21" s="61">
        <v>1</v>
      </c>
      <c r="GOB21" s="61">
        <v>1</v>
      </c>
      <c r="GOC21" s="61">
        <v>1</v>
      </c>
      <c r="GOD21" s="61">
        <v>1</v>
      </c>
      <c r="GOE21" s="61">
        <v>0</v>
      </c>
      <c r="GOF21" s="61">
        <v>0</v>
      </c>
      <c r="GOG21" s="61">
        <v>95</v>
      </c>
      <c r="GOH21" s="61">
        <v>75</v>
      </c>
      <c r="GOI21" s="61">
        <v>75</v>
      </c>
      <c r="GOJ21" s="61">
        <v>0</v>
      </c>
      <c r="GOK21" s="61">
        <v>100</v>
      </c>
      <c r="GOL21" s="61">
        <v>0</v>
      </c>
      <c r="GOM21" s="61">
        <v>0</v>
      </c>
      <c r="GON21" s="61">
        <v>0</v>
      </c>
      <c r="GOO21" s="61">
        <v>1</v>
      </c>
      <c r="GOP21" s="61">
        <v>1</v>
      </c>
      <c r="GOQ21" s="61">
        <v>100</v>
      </c>
      <c r="GOR21" s="61">
        <v>0.01</v>
      </c>
      <c r="GOS21" s="61">
        <v>0</v>
      </c>
      <c r="GOT21" s="61">
        <v>1</v>
      </c>
      <c r="GOU21" s="61">
        <v>3</v>
      </c>
      <c r="GOV21" s="61">
        <v>1</v>
      </c>
      <c r="GOW21" s="61">
        <v>1</v>
      </c>
      <c r="GOX21" s="61">
        <v>1</v>
      </c>
      <c r="GOY21" s="61">
        <v>1</v>
      </c>
      <c r="GOZ21" s="61">
        <v>0</v>
      </c>
      <c r="GPA21" s="61">
        <v>0</v>
      </c>
      <c r="GPB21" s="61">
        <v>20</v>
      </c>
      <c r="GPC21" s="61">
        <v>-20</v>
      </c>
      <c r="GPD21" s="61">
        <v>-3</v>
      </c>
      <c r="GPE21" s="61">
        <v>0</v>
      </c>
      <c r="GPF21" s="61">
        <v>100</v>
      </c>
      <c r="GPG21" s="61">
        <v>0</v>
      </c>
      <c r="GPH21" s="61">
        <v>1E-3</v>
      </c>
      <c r="GPI21" s="61">
        <v>0.1</v>
      </c>
      <c r="GPJ21" s="61">
        <v>100</v>
      </c>
      <c r="GPK21" s="61">
        <v>100</v>
      </c>
      <c r="GPL21" s="61">
        <v>100</v>
      </c>
      <c r="GPM21" s="61">
        <v>70</v>
      </c>
      <c r="GPN21" s="61">
        <v>0</v>
      </c>
      <c r="GPO21" s="61">
        <v>1</v>
      </c>
      <c r="GPP21" s="61">
        <v>1</v>
      </c>
      <c r="GPQ21" s="61">
        <v>1</v>
      </c>
      <c r="GPR21" s="61">
        <v>1</v>
      </c>
      <c r="GPS21" s="61">
        <v>1</v>
      </c>
      <c r="GPT21" s="61">
        <v>1</v>
      </c>
      <c r="GPU21" s="61">
        <v>0</v>
      </c>
      <c r="GPV21" s="61">
        <v>0</v>
      </c>
      <c r="GPW21" s="61">
        <v>90</v>
      </c>
      <c r="GPX21" s="61">
        <v>50</v>
      </c>
      <c r="GPY21" s="61">
        <v>50</v>
      </c>
      <c r="GPZ21" s="61">
        <v>20</v>
      </c>
      <c r="GQA21" s="61">
        <v>100</v>
      </c>
      <c r="GQB21" s="61">
        <v>20</v>
      </c>
      <c r="GQC21" s="61">
        <v>0.05</v>
      </c>
      <c r="GQD21" s="61">
        <v>0.1</v>
      </c>
      <c r="GQE21" s="61">
        <v>100</v>
      </c>
      <c r="GQF21" s="61">
        <v>90</v>
      </c>
      <c r="GQG21" s="61">
        <v>0</v>
      </c>
      <c r="GQH21" s="61">
        <v>1</v>
      </c>
      <c r="GQI21" s="61">
        <v>3</v>
      </c>
      <c r="GQJ21" s="61">
        <v>20</v>
      </c>
      <c r="GQK21" s="61">
        <v>0</v>
      </c>
      <c r="GQL21" s="61">
        <v>1</v>
      </c>
      <c r="GQM21" s="61">
        <v>1</v>
      </c>
      <c r="GQN21" s="61">
        <v>1</v>
      </c>
      <c r="GQO21" s="61">
        <v>1</v>
      </c>
      <c r="GQP21" s="61">
        <v>0</v>
      </c>
      <c r="GQQ21" s="61">
        <v>0</v>
      </c>
      <c r="GQR21" s="61">
        <v>110</v>
      </c>
      <c r="GQS21" s="61">
        <v>80</v>
      </c>
      <c r="GQT21" s="61">
        <v>100</v>
      </c>
      <c r="GQU21" s="61">
        <v>100</v>
      </c>
      <c r="GQV21" s="61">
        <v>80</v>
      </c>
      <c r="GQW21" s="61">
        <v>0</v>
      </c>
      <c r="GQX21" s="61">
        <v>100</v>
      </c>
      <c r="GQY21" s="61">
        <v>0</v>
      </c>
      <c r="GQZ21" s="61">
        <v>0</v>
      </c>
      <c r="GRA21" s="61">
        <v>2</v>
      </c>
      <c r="GRB21" s="61">
        <v>100</v>
      </c>
      <c r="GRC21" s="61">
        <v>100</v>
      </c>
      <c r="GRD21" s="61">
        <v>100</v>
      </c>
      <c r="GRE21" s="61">
        <v>0.05</v>
      </c>
      <c r="GRF21" s="61">
        <v>0</v>
      </c>
      <c r="GRG21" s="61">
        <v>0</v>
      </c>
      <c r="GRH21" s="61">
        <v>1</v>
      </c>
      <c r="GRI21" s="61">
        <v>1</v>
      </c>
      <c r="GRJ21" s="61">
        <v>1</v>
      </c>
      <c r="GRK21" s="61">
        <v>1</v>
      </c>
      <c r="GRL21" s="61">
        <v>1</v>
      </c>
      <c r="GRM21" s="61">
        <v>0</v>
      </c>
      <c r="GRN21" s="61">
        <v>0</v>
      </c>
      <c r="GRO21" s="61">
        <v>780</v>
      </c>
      <c r="GRP21" s="61">
        <v>720</v>
      </c>
      <c r="GRQ21" s="61">
        <v>740</v>
      </c>
      <c r="GRR21" s="61">
        <v>0</v>
      </c>
      <c r="GRS21" s="61">
        <v>100</v>
      </c>
      <c r="GRT21" s="61">
        <v>-100</v>
      </c>
      <c r="GRU21" s="61">
        <v>0</v>
      </c>
      <c r="GRV21" s="61">
        <v>1</v>
      </c>
      <c r="GRW21" s="61">
        <v>320</v>
      </c>
      <c r="GRX21" s="61">
        <v>320</v>
      </c>
      <c r="GRY21" s="61">
        <v>100</v>
      </c>
      <c r="GRZ21" s="61">
        <v>205</v>
      </c>
      <c r="GSA21" s="61">
        <v>0</v>
      </c>
      <c r="GSB21" s="61">
        <v>0</v>
      </c>
      <c r="GSC21" s="61">
        <v>1</v>
      </c>
      <c r="GSD21" s="61">
        <v>1</v>
      </c>
      <c r="GSE21" s="61">
        <v>1</v>
      </c>
      <c r="GSF21" s="61">
        <v>1</v>
      </c>
      <c r="GSG21" s="61">
        <v>1</v>
      </c>
      <c r="GSH21" s="61">
        <v>0</v>
      </c>
      <c r="GSI21" s="61">
        <v>0</v>
      </c>
      <c r="GSJ21" s="61">
        <v>400</v>
      </c>
      <c r="GSK21" s="61">
        <v>0</v>
      </c>
      <c r="GSL21" s="61">
        <v>0</v>
      </c>
      <c r="GSM21" s="61">
        <v>0</v>
      </c>
      <c r="GSN21" s="61">
        <v>100</v>
      </c>
      <c r="GSO21" s="61">
        <v>0</v>
      </c>
      <c r="GSP21" s="61">
        <v>1E-3</v>
      </c>
      <c r="GSQ21" s="61">
        <v>0.1</v>
      </c>
      <c r="GSR21" s="61">
        <v>100</v>
      </c>
      <c r="GSS21" s="61">
        <v>100</v>
      </c>
      <c r="GST21" s="61">
        <v>100</v>
      </c>
      <c r="GSU21" s="61">
        <v>70</v>
      </c>
      <c r="GSV21" s="61">
        <v>0</v>
      </c>
      <c r="GSW21" s="61">
        <v>1</v>
      </c>
      <c r="GSX21" s="61">
        <v>6</v>
      </c>
      <c r="GSY21" s="61">
        <v>1</v>
      </c>
      <c r="GSZ21" s="61">
        <v>1</v>
      </c>
      <c r="GTA21" s="61">
        <v>1</v>
      </c>
      <c r="GTB21" s="61">
        <v>1</v>
      </c>
      <c r="GTC21" s="61">
        <v>0</v>
      </c>
      <c r="GTD21" s="61">
        <v>0</v>
      </c>
      <c r="GTE21" s="61">
        <v>80</v>
      </c>
      <c r="GTF21" s="61">
        <v>30</v>
      </c>
      <c r="GTG21" s="61">
        <v>80</v>
      </c>
      <c r="GTH21" s="61">
        <v>0</v>
      </c>
      <c r="GTI21" s="61">
        <v>100</v>
      </c>
      <c r="GTJ21" s="61">
        <v>0</v>
      </c>
      <c r="GTK21" s="61">
        <v>0</v>
      </c>
      <c r="GTL21" s="61">
        <v>0.2</v>
      </c>
      <c r="GTM21" s="61">
        <v>100</v>
      </c>
      <c r="GTN21" s="61">
        <v>100</v>
      </c>
      <c r="GTO21" s="61">
        <v>100</v>
      </c>
      <c r="GTP21" s="61">
        <v>205</v>
      </c>
      <c r="GTQ21" s="61">
        <v>0</v>
      </c>
      <c r="GTR21" s="61">
        <v>1</v>
      </c>
      <c r="GTS21" s="61">
        <v>1</v>
      </c>
      <c r="GTT21" s="61">
        <v>1</v>
      </c>
      <c r="GTU21" s="61">
        <v>1</v>
      </c>
      <c r="GTV21" s="61">
        <v>1</v>
      </c>
      <c r="GTW21" s="61">
        <v>1</v>
      </c>
      <c r="GTX21" s="61">
        <v>0</v>
      </c>
      <c r="GTY21" s="61">
        <v>0</v>
      </c>
      <c r="GTZ21" s="61">
        <v>40</v>
      </c>
      <c r="GUA21" s="61">
        <v>20</v>
      </c>
      <c r="GUB21" s="61">
        <v>28</v>
      </c>
      <c r="GUC21" s="61">
        <v>0</v>
      </c>
      <c r="GUD21" s="61">
        <v>100</v>
      </c>
      <c r="GUE21" s="61">
        <v>0</v>
      </c>
      <c r="GUF21" s="61">
        <v>0</v>
      </c>
      <c r="GUG21" s="61">
        <v>0.2</v>
      </c>
      <c r="GUH21" s="61">
        <v>100</v>
      </c>
      <c r="GUI21" s="61">
        <v>100</v>
      </c>
      <c r="GUJ21" s="61">
        <v>100</v>
      </c>
      <c r="GUK21" s="61">
        <v>205</v>
      </c>
      <c r="GUL21" s="61">
        <v>0</v>
      </c>
      <c r="GUM21" s="61">
        <v>1</v>
      </c>
      <c r="GUN21" s="61">
        <v>1</v>
      </c>
      <c r="GUO21" s="61">
        <v>1</v>
      </c>
      <c r="GUP21" s="61">
        <v>1</v>
      </c>
      <c r="GUQ21" s="61">
        <v>1</v>
      </c>
      <c r="GUR21" s="61">
        <v>1</v>
      </c>
      <c r="GUS21" s="61">
        <v>0</v>
      </c>
      <c r="GUT21" s="61">
        <v>0</v>
      </c>
      <c r="GUU21" s="61">
        <v>40</v>
      </c>
      <c r="GUV21" s="61">
        <v>20</v>
      </c>
      <c r="GUW21" s="61">
        <v>28</v>
      </c>
      <c r="GUX21" s="61">
        <v>0</v>
      </c>
      <c r="GUY21" s="61">
        <v>100</v>
      </c>
      <c r="GUZ21" s="61">
        <v>0</v>
      </c>
      <c r="GVA21" s="61">
        <v>0</v>
      </c>
      <c r="GVB21" s="61">
        <v>0</v>
      </c>
      <c r="GVC21" s="61">
        <v>50</v>
      </c>
      <c r="GVD21" s="61">
        <v>50</v>
      </c>
      <c r="GVE21" s="61">
        <v>100</v>
      </c>
      <c r="GVF21" s="61">
        <v>205</v>
      </c>
      <c r="GVG21" s="61">
        <v>0</v>
      </c>
      <c r="GVH21" s="61">
        <v>1</v>
      </c>
      <c r="GVI21" s="61">
        <v>1</v>
      </c>
      <c r="GVJ21" s="61">
        <v>1</v>
      </c>
      <c r="GVK21" s="61">
        <v>1</v>
      </c>
      <c r="GVL21" s="61">
        <v>1</v>
      </c>
      <c r="GVM21" s="61">
        <v>1</v>
      </c>
      <c r="GVN21" s="61">
        <v>0</v>
      </c>
      <c r="GVO21" s="61">
        <v>0</v>
      </c>
      <c r="GVP21" s="61">
        <v>100</v>
      </c>
      <c r="GVQ21" s="61">
        <v>0</v>
      </c>
      <c r="GVR21" s="61">
        <v>50</v>
      </c>
      <c r="GVS21" s="61">
        <v>0</v>
      </c>
      <c r="GVT21" s="61">
        <v>100</v>
      </c>
      <c r="GVU21" s="61">
        <v>0</v>
      </c>
      <c r="GVV21" s="61">
        <v>0</v>
      </c>
      <c r="GVW21" s="61">
        <v>0.1</v>
      </c>
      <c r="GVX21" s="61">
        <v>100</v>
      </c>
      <c r="GVY21" s="61">
        <v>100</v>
      </c>
      <c r="GVZ21" s="61">
        <v>100</v>
      </c>
      <c r="GWA21" s="61">
        <v>205</v>
      </c>
      <c r="GWB21" s="61">
        <v>0</v>
      </c>
      <c r="GWC21" s="61">
        <v>0</v>
      </c>
      <c r="GWD21" s="61">
        <v>1</v>
      </c>
      <c r="GWE21" s="61">
        <v>1</v>
      </c>
      <c r="GWF21" s="61">
        <v>1</v>
      </c>
      <c r="GWG21" s="61">
        <v>1</v>
      </c>
      <c r="GWH21" s="61">
        <v>1</v>
      </c>
      <c r="GWI21" s="61">
        <v>0</v>
      </c>
      <c r="GWJ21" s="61">
        <v>0</v>
      </c>
      <c r="GWK21" s="61">
        <v>30</v>
      </c>
      <c r="GWL21" s="61">
        <v>15</v>
      </c>
      <c r="GWM21" s="61">
        <v>25</v>
      </c>
      <c r="GWN21" s="61">
        <v>0</v>
      </c>
      <c r="GWO21" s="61">
        <v>100</v>
      </c>
      <c r="GWP21" s="61">
        <v>0</v>
      </c>
      <c r="GWQ21" s="61">
        <v>0</v>
      </c>
      <c r="GWR21" s="61">
        <v>0.1</v>
      </c>
      <c r="GWS21" s="61">
        <v>100</v>
      </c>
      <c r="GWT21" s="61">
        <v>100</v>
      </c>
      <c r="GWU21" s="61">
        <v>100</v>
      </c>
      <c r="GWV21" s="61">
        <v>205</v>
      </c>
      <c r="GWW21" s="61">
        <v>0</v>
      </c>
      <c r="GWX21" s="61">
        <v>1</v>
      </c>
      <c r="GWY21" s="61">
        <v>1</v>
      </c>
      <c r="GWZ21" s="61">
        <v>1</v>
      </c>
      <c r="GXA21" s="61">
        <v>1</v>
      </c>
      <c r="GXB21" s="61">
        <v>1</v>
      </c>
      <c r="GXC21" s="61">
        <v>1</v>
      </c>
      <c r="GXD21" s="61">
        <v>0</v>
      </c>
      <c r="GXE21" s="61">
        <v>0</v>
      </c>
      <c r="GXF21" s="61">
        <v>99</v>
      </c>
      <c r="GXG21" s="61">
        <v>85</v>
      </c>
      <c r="GXH21" s="61">
        <v>90</v>
      </c>
      <c r="GXI21" s="61">
        <v>0</v>
      </c>
      <c r="GXJ21" s="61">
        <v>100</v>
      </c>
      <c r="GXK21" s="61">
        <v>0</v>
      </c>
      <c r="GZB21" s="61">
        <v>6</v>
      </c>
      <c r="GZC21" s="61">
        <v>0.1</v>
      </c>
      <c r="GZD21" s="61">
        <v>5</v>
      </c>
      <c r="GZE21" s="61">
        <v>30</v>
      </c>
      <c r="GZF21" s="61">
        <v>0</v>
      </c>
      <c r="GZG21" s="61">
        <v>1</v>
      </c>
      <c r="GZH21" s="61">
        <v>3.5</v>
      </c>
      <c r="GZI21" s="61">
        <v>20</v>
      </c>
      <c r="GZJ21" s="61">
        <v>0</v>
      </c>
      <c r="GZK21" s="61">
        <v>1</v>
      </c>
      <c r="GZL21" s="61">
        <v>1</v>
      </c>
      <c r="GZM21" s="61">
        <v>1</v>
      </c>
      <c r="GZN21" s="61">
        <v>1</v>
      </c>
      <c r="GZO21" s="61">
        <v>0</v>
      </c>
      <c r="GZP21" s="61">
        <v>0</v>
      </c>
      <c r="GZQ21" s="61">
        <v>90</v>
      </c>
      <c r="GZR21" s="61">
        <v>0</v>
      </c>
      <c r="GZS21" s="61">
        <v>100</v>
      </c>
      <c r="GZT21" s="61">
        <v>100</v>
      </c>
      <c r="GZU21" s="61">
        <v>55</v>
      </c>
      <c r="GZV21" s="61">
        <v>0</v>
      </c>
      <c r="GZW21" s="61">
        <v>100</v>
      </c>
      <c r="GZX21" s="61">
        <v>15</v>
      </c>
      <c r="GZY21" s="61">
        <v>0</v>
      </c>
      <c r="GZZ21" s="61">
        <v>0.2</v>
      </c>
      <c r="HAA21" s="61">
        <v>100</v>
      </c>
      <c r="HAB21" s="61">
        <v>100</v>
      </c>
      <c r="HAC21" s="61">
        <v>100</v>
      </c>
      <c r="HAD21" s="61">
        <v>205</v>
      </c>
      <c r="HAE21" s="61">
        <v>0</v>
      </c>
      <c r="HAF21" s="61">
        <v>1</v>
      </c>
      <c r="HAG21" s="61">
        <v>1</v>
      </c>
      <c r="HAH21" s="61">
        <v>1</v>
      </c>
      <c r="HAI21" s="61">
        <v>1</v>
      </c>
      <c r="HAJ21" s="61">
        <v>1</v>
      </c>
      <c r="HAK21" s="61">
        <v>1</v>
      </c>
      <c r="HAL21" s="61">
        <v>0</v>
      </c>
      <c r="HAM21" s="61">
        <v>0</v>
      </c>
      <c r="HAN21" s="61">
        <v>40</v>
      </c>
      <c r="HAO21" s="61">
        <v>20</v>
      </c>
      <c r="HAP21" s="61">
        <v>28</v>
      </c>
      <c r="HAQ21" s="61">
        <v>0</v>
      </c>
      <c r="HAR21" s="61">
        <v>100</v>
      </c>
      <c r="HAS21" s="61">
        <v>0</v>
      </c>
      <c r="HAT21" s="61">
        <v>0</v>
      </c>
      <c r="HAU21" s="61">
        <v>0</v>
      </c>
      <c r="HAV21" s="61">
        <v>50</v>
      </c>
      <c r="HAW21" s="61">
        <v>50</v>
      </c>
      <c r="HAX21" s="61">
        <v>100</v>
      </c>
      <c r="HAY21" s="61">
        <v>205</v>
      </c>
      <c r="HAZ21" s="61">
        <v>0</v>
      </c>
      <c r="HBA21" s="61">
        <v>1</v>
      </c>
      <c r="HBB21" s="61">
        <v>1</v>
      </c>
      <c r="HBC21" s="61">
        <v>1</v>
      </c>
      <c r="HBD21" s="61">
        <v>1</v>
      </c>
      <c r="HBE21" s="61">
        <v>1</v>
      </c>
      <c r="HBF21" s="61">
        <v>1</v>
      </c>
      <c r="HBG21" s="61">
        <v>0</v>
      </c>
      <c r="HBH21" s="61">
        <v>0</v>
      </c>
      <c r="HBI21" s="61">
        <v>100</v>
      </c>
      <c r="HBJ21" s="61">
        <v>0</v>
      </c>
      <c r="HBK21" s="61">
        <v>50</v>
      </c>
      <c r="HBL21" s="61">
        <v>0</v>
      </c>
      <c r="HBM21" s="61">
        <v>100</v>
      </c>
      <c r="HBN21" s="61">
        <v>0</v>
      </c>
      <c r="HBO21" s="61">
        <v>0</v>
      </c>
      <c r="HBP21" s="61">
        <v>1000</v>
      </c>
      <c r="HBQ21" s="61">
        <v>-1000</v>
      </c>
      <c r="HBR21" s="61">
        <v>0</v>
      </c>
      <c r="HBS21" s="61">
        <v>0</v>
      </c>
      <c r="HBT21" s="61">
        <v>10</v>
      </c>
      <c r="HBU21" s="61">
        <v>150</v>
      </c>
      <c r="HBV21" s="61">
        <v>150</v>
      </c>
      <c r="HBW21" s="61">
        <v>100</v>
      </c>
      <c r="HBX21" s="61">
        <v>205</v>
      </c>
      <c r="HBY21" s="61">
        <v>0</v>
      </c>
      <c r="HBZ21" s="61">
        <v>48</v>
      </c>
      <c r="HCA21" s="61">
        <v>50</v>
      </c>
      <c r="HCB21" s="61">
        <v>0</v>
      </c>
      <c r="HCC21" s="61">
        <v>3000</v>
      </c>
      <c r="HCD21" s="61">
        <v>6000</v>
      </c>
      <c r="HCE21" s="61">
        <v>3000</v>
      </c>
      <c r="HCF21" s="61">
        <v>6000</v>
      </c>
      <c r="HCG21" s="61">
        <v>6</v>
      </c>
      <c r="HCH21" s="61">
        <v>6</v>
      </c>
      <c r="HCI21" s="61">
        <v>0</v>
      </c>
      <c r="HCJ21" s="61">
        <v>5000</v>
      </c>
      <c r="HCK21" s="61">
        <v>-5000</v>
      </c>
      <c r="HCL21" s="61">
        <v>0</v>
      </c>
      <c r="HCM21" s="61">
        <v>0</v>
      </c>
      <c r="HCN21" s="61">
        <v>1</v>
      </c>
      <c r="HCO21" s="61">
        <v>1</v>
      </c>
      <c r="HCP21" s="61">
        <v>1</v>
      </c>
      <c r="HCQ21" s="61">
        <v>1</v>
      </c>
      <c r="HCR21" s="61">
        <v>1</v>
      </c>
      <c r="HCS21" s="61">
        <v>0</v>
      </c>
      <c r="HCT21" s="61">
        <v>0</v>
      </c>
      <c r="HCU21" s="61">
        <v>3000</v>
      </c>
      <c r="HCV21" s="61">
        <v>-3000</v>
      </c>
      <c r="HCW21" s="61">
        <v>0</v>
      </c>
      <c r="HCX21" s="61">
        <v>50</v>
      </c>
      <c r="HCY21" s="61">
        <v>100</v>
      </c>
      <c r="HCZ21" s="61">
        <v>50</v>
      </c>
      <c r="HDA21" s="61">
        <v>6</v>
      </c>
      <c r="HDB21" s="61">
        <v>0.1</v>
      </c>
      <c r="HDC21" s="61">
        <v>5</v>
      </c>
      <c r="HDD21" s="61">
        <v>30</v>
      </c>
      <c r="HDE21" s="61">
        <v>0</v>
      </c>
      <c r="HDF21" s="61">
        <v>1</v>
      </c>
      <c r="HDG21" s="61">
        <v>3.5</v>
      </c>
      <c r="HDH21" s="61">
        <v>20</v>
      </c>
      <c r="HDI21" s="61">
        <v>0</v>
      </c>
      <c r="HDJ21" s="61">
        <v>1</v>
      </c>
      <c r="HDK21" s="61">
        <v>1</v>
      </c>
      <c r="HDL21" s="61">
        <v>1</v>
      </c>
      <c r="HDM21" s="61">
        <v>1</v>
      </c>
      <c r="HDN21" s="61">
        <v>0</v>
      </c>
      <c r="HDO21" s="61">
        <v>0</v>
      </c>
      <c r="HDP21" s="61">
        <v>90</v>
      </c>
      <c r="HDQ21" s="61">
        <v>0</v>
      </c>
      <c r="HDR21" s="61">
        <v>100</v>
      </c>
      <c r="HDS21" s="61">
        <v>100</v>
      </c>
      <c r="HDT21" s="61">
        <v>55</v>
      </c>
      <c r="HDU21" s="61">
        <v>0</v>
      </c>
      <c r="HDV21" s="61">
        <v>100</v>
      </c>
      <c r="HDW21" s="61">
        <v>15</v>
      </c>
      <c r="HDX21" s="61">
        <v>0</v>
      </c>
      <c r="HDY21" s="61">
        <v>0.1</v>
      </c>
      <c r="HDZ21" s="61">
        <v>100</v>
      </c>
      <c r="HEA21" s="61">
        <v>205</v>
      </c>
      <c r="HEB21" s="61">
        <v>0</v>
      </c>
      <c r="HEC21" s="61">
        <v>0</v>
      </c>
      <c r="HED21" s="61">
        <v>1</v>
      </c>
      <c r="HEE21" s="61">
        <v>20</v>
      </c>
      <c r="HEF21" s="61">
        <v>0</v>
      </c>
      <c r="HEG21" s="61">
        <v>1</v>
      </c>
      <c r="HEH21" s="61">
        <v>1</v>
      </c>
      <c r="HEI21" s="61">
        <v>1</v>
      </c>
      <c r="HEJ21" s="61">
        <v>1</v>
      </c>
      <c r="HEK21" s="61">
        <v>0</v>
      </c>
      <c r="HEL21" s="61">
        <v>0</v>
      </c>
      <c r="HEM21" s="61">
        <v>120</v>
      </c>
      <c r="HEN21" s="61">
        <v>0</v>
      </c>
      <c r="HEO21" s="61">
        <v>100</v>
      </c>
      <c r="HEP21" s="61">
        <v>100</v>
      </c>
      <c r="HEQ21" s="61">
        <v>0</v>
      </c>
      <c r="HER21" s="61">
        <v>0</v>
      </c>
      <c r="HES21" s="61">
        <v>100</v>
      </c>
      <c r="HET21" s="61">
        <v>0</v>
      </c>
      <c r="HEU21" s="61">
        <v>0</v>
      </c>
      <c r="HEV21" s="61">
        <v>0.1</v>
      </c>
      <c r="HEW21" s="61">
        <v>100</v>
      </c>
      <c r="HEX21" s="61">
        <v>205</v>
      </c>
      <c r="HEY21" s="61">
        <v>0</v>
      </c>
      <c r="HEZ21" s="61">
        <v>0</v>
      </c>
      <c r="HFA21" s="61">
        <v>1</v>
      </c>
      <c r="HFB21" s="61">
        <v>20</v>
      </c>
      <c r="HFC21" s="61">
        <v>0</v>
      </c>
      <c r="HFD21" s="61">
        <v>1</v>
      </c>
      <c r="HFE21" s="61">
        <v>1</v>
      </c>
      <c r="HFF21" s="61">
        <v>1</v>
      </c>
      <c r="HFG21" s="61">
        <v>1</v>
      </c>
      <c r="HFH21" s="61">
        <v>0</v>
      </c>
      <c r="HFI21" s="61">
        <v>0</v>
      </c>
      <c r="HFJ21" s="61">
        <v>120</v>
      </c>
      <c r="HFK21" s="61">
        <v>0</v>
      </c>
      <c r="HFL21" s="61">
        <v>100</v>
      </c>
      <c r="HFM21" s="61">
        <v>100</v>
      </c>
      <c r="HFN21" s="61">
        <v>0</v>
      </c>
      <c r="HFO21" s="61">
        <v>0</v>
      </c>
      <c r="HFP21" s="61">
        <v>100</v>
      </c>
      <c r="HFQ21" s="61">
        <v>0</v>
      </c>
      <c r="HFR21" s="61">
        <v>0</v>
      </c>
      <c r="HFS21" s="61">
        <v>0.1</v>
      </c>
      <c r="HFT21" s="61">
        <v>100</v>
      </c>
      <c r="HFU21" s="61">
        <v>205</v>
      </c>
      <c r="HFV21" s="61">
        <v>0</v>
      </c>
      <c r="HFW21" s="61">
        <v>0</v>
      </c>
      <c r="HFX21" s="61">
        <v>1</v>
      </c>
      <c r="HFY21" s="61">
        <v>20</v>
      </c>
      <c r="HFZ21" s="61">
        <v>0</v>
      </c>
      <c r="HGA21" s="61">
        <v>1</v>
      </c>
      <c r="HGB21" s="61">
        <v>1</v>
      </c>
      <c r="HGC21" s="61">
        <v>1</v>
      </c>
      <c r="HGD21" s="61">
        <v>1</v>
      </c>
      <c r="HGE21" s="61">
        <v>0</v>
      </c>
      <c r="HGF21" s="61">
        <v>0</v>
      </c>
      <c r="HGG21" s="61">
        <v>120</v>
      </c>
      <c r="HGH21" s="61">
        <v>0</v>
      </c>
      <c r="HGI21" s="61">
        <v>100</v>
      </c>
      <c r="HGJ21" s="61">
        <v>100</v>
      </c>
      <c r="HGK21" s="61">
        <v>0</v>
      </c>
      <c r="HGL21" s="61">
        <v>0</v>
      </c>
      <c r="HGM21" s="61">
        <v>100</v>
      </c>
      <c r="HGN21" s="61">
        <v>0</v>
      </c>
      <c r="HGO21" s="61">
        <v>0</v>
      </c>
      <c r="HGP21" s="61">
        <v>0.1</v>
      </c>
      <c r="HGQ21" s="61">
        <v>100</v>
      </c>
      <c r="HGR21" s="61">
        <v>205</v>
      </c>
      <c r="HGS21" s="61">
        <v>0</v>
      </c>
      <c r="HGT21" s="61">
        <v>0</v>
      </c>
      <c r="HGU21" s="61">
        <v>1</v>
      </c>
      <c r="HGV21" s="61">
        <v>20</v>
      </c>
      <c r="HGW21" s="61">
        <v>0</v>
      </c>
      <c r="HGX21" s="61">
        <v>1</v>
      </c>
      <c r="HGY21" s="61">
        <v>1</v>
      </c>
      <c r="HGZ21" s="61">
        <v>1</v>
      </c>
      <c r="HHA21" s="61">
        <v>1</v>
      </c>
      <c r="HHB21" s="61">
        <v>0</v>
      </c>
      <c r="HHC21" s="61">
        <v>0</v>
      </c>
      <c r="HHD21" s="61">
        <v>120</v>
      </c>
      <c r="HHE21" s="61">
        <v>0</v>
      </c>
      <c r="HHF21" s="61">
        <v>100</v>
      </c>
      <c r="HHG21" s="61">
        <v>100</v>
      </c>
      <c r="HHH21" s="61">
        <v>0</v>
      </c>
      <c r="HHI21" s="61">
        <v>0</v>
      </c>
      <c r="HHJ21" s="61">
        <v>100</v>
      </c>
      <c r="HHK21" s="61">
        <v>0</v>
      </c>
      <c r="HHL21" s="61">
        <v>0</v>
      </c>
      <c r="HHM21" s="61">
        <v>0.1</v>
      </c>
      <c r="HHN21" s="61">
        <v>100</v>
      </c>
      <c r="HHO21" s="61">
        <v>205</v>
      </c>
      <c r="HHP21" s="61">
        <v>0</v>
      </c>
      <c r="HHQ21" s="61">
        <v>0</v>
      </c>
      <c r="HHR21" s="61">
        <v>1</v>
      </c>
      <c r="HHS21" s="61">
        <v>20</v>
      </c>
      <c r="HHT21" s="61">
        <v>0</v>
      </c>
      <c r="HHU21" s="61">
        <v>1</v>
      </c>
      <c r="HHV21" s="61">
        <v>1</v>
      </c>
      <c r="HHW21" s="61">
        <v>1</v>
      </c>
      <c r="HHX21" s="61">
        <v>1</v>
      </c>
      <c r="HHY21" s="61">
        <v>0</v>
      </c>
      <c r="HHZ21" s="61">
        <v>0</v>
      </c>
      <c r="HIA21" s="61">
        <v>120</v>
      </c>
      <c r="HIB21" s="61">
        <v>0</v>
      </c>
      <c r="HIC21" s="61">
        <v>100</v>
      </c>
      <c r="HID21" s="61">
        <v>100</v>
      </c>
      <c r="HIE21" s="61">
        <v>0</v>
      </c>
      <c r="HIF21" s="61">
        <v>0</v>
      </c>
      <c r="HIG21" s="61">
        <v>100</v>
      </c>
      <c r="HIH21" s="61">
        <v>0</v>
      </c>
      <c r="HII21" s="61">
        <v>0</v>
      </c>
      <c r="HIJ21" s="61">
        <v>0</v>
      </c>
      <c r="HIK21" s="61">
        <v>0</v>
      </c>
      <c r="HIL21" s="61">
        <v>0</v>
      </c>
      <c r="HIM21" s="61">
        <v>1</v>
      </c>
      <c r="HIN21" s="61">
        <v>1</v>
      </c>
      <c r="HIO21" s="61">
        <v>1</v>
      </c>
      <c r="HIP21" s="61">
        <v>0</v>
      </c>
      <c r="HIQ21" s="61">
        <v>0</v>
      </c>
      <c r="HIR21" s="61">
        <v>0</v>
      </c>
      <c r="HIS21" s="61">
        <v>0</v>
      </c>
      <c r="HIT21" s="61">
        <v>0</v>
      </c>
      <c r="HIU21" s="61">
        <v>0</v>
      </c>
      <c r="HIV21" s="61">
        <v>0</v>
      </c>
      <c r="HIW21" s="61">
        <v>0</v>
      </c>
      <c r="HIX21" s="61">
        <v>0</v>
      </c>
      <c r="HIY21" s="61">
        <v>0</v>
      </c>
      <c r="HIZ21" s="61">
        <v>0</v>
      </c>
      <c r="HJA21" s="61">
        <v>0</v>
      </c>
      <c r="HJB21" s="61">
        <v>0</v>
      </c>
      <c r="HJC21" s="61">
        <v>0</v>
      </c>
      <c r="HJD21" s="61">
        <v>0</v>
      </c>
      <c r="HJG21" s="61">
        <v>1</v>
      </c>
      <c r="HJH21" s="61">
        <v>0</v>
      </c>
      <c r="HJM21" s="61">
        <v>12</v>
      </c>
      <c r="HJN21" s="61">
        <v>2</v>
      </c>
      <c r="HJO21" s="61">
        <v>5</v>
      </c>
      <c r="HJY21" s="61">
        <v>235</v>
      </c>
      <c r="HJZ21" s="61">
        <v>235</v>
      </c>
      <c r="HKA21" s="61">
        <v>40</v>
      </c>
      <c r="HKB21" s="61">
        <v>25</v>
      </c>
      <c r="HKC21" s="61">
        <v>232</v>
      </c>
      <c r="HKD21" s="61">
        <v>1</v>
      </c>
      <c r="HKE21" s="61">
        <v>100</v>
      </c>
      <c r="HKG21" s="61">
        <v>70</v>
      </c>
      <c r="HKH21" s="61">
        <v>327</v>
      </c>
      <c r="HKI21" s="61">
        <v>327</v>
      </c>
      <c r="HKJ21" s="61">
        <v>1</v>
      </c>
      <c r="HKK21" s="61">
        <v>10</v>
      </c>
      <c r="HKN21" s="61">
        <v>0</v>
      </c>
      <c r="HKO21" s="61">
        <v>0</v>
      </c>
      <c r="HKP21" s="61">
        <v>0</v>
      </c>
      <c r="HKU21" s="61">
        <v>3</v>
      </c>
      <c r="HKV21" s="61">
        <v>0.1</v>
      </c>
      <c r="HKW21" s="61">
        <v>10</v>
      </c>
      <c r="HKX21" s="61">
        <v>0.5</v>
      </c>
      <c r="HKY21" s="61">
        <v>80</v>
      </c>
      <c r="HKZ21" s="61">
        <v>0</v>
      </c>
      <c r="HLG21" s="61">
        <v>1.421E-2</v>
      </c>
      <c r="HLH21" s="61">
        <v>0.29619000000000001</v>
      </c>
      <c r="HLI21" s="61">
        <v>0.88856999999999997</v>
      </c>
      <c r="HLJ21" s="61">
        <v>100</v>
      </c>
      <c r="HLK21" s="61">
        <v>0</v>
      </c>
      <c r="HLL21" s="61">
        <v>0</v>
      </c>
      <c r="HLM21" s="61">
        <v>0.44428000000000001</v>
      </c>
      <c r="HLN21" s="61">
        <v>0.23694999999999999</v>
      </c>
      <c r="HLO21" s="61">
        <v>100</v>
      </c>
      <c r="HLP21" s="61">
        <v>2</v>
      </c>
      <c r="HLQ21" s="61">
        <v>0</v>
      </c>
      <c r="HLR21" s="61">
        <v>20</v>
      </c>
      <c r="HLS21" s="61">
        <v>5000</v>
      </c>
      <c r="HLT21" s="61">
        <v>5000</v>
      </c>
      <c r="HLU21" s="61">
        <v>60</v>
      </c>
      <c r="HLV21" s="61">
        <v>75</v>
      </c>
      <c r="HLW21" s="61">
        <v>90</v>
      </c>
      <c r="HLX21" s="61">
        <v>100</v>
      </c>
      <c r="HLZ21" s="61">
        <v>4</v>
      </c>
      <c r="HMA21" s="61">
        <v>20</v>
      </c>
      <c r="HMB21" s="61">
        <v>2250</v>
      </c>
      <c r="HMC21" s="61">
        <v>4500</v>
      </c>
      <c r="HMD21" s="61">
        <v>2.5</v>
      </c>
      <c r="HME21" s="61">
        <v>2</v>
      </c>
      <c r="HMF21" s="61">
        <v>38</v>
      </c>
      <c r="HMG21" s="61">
        <v>45</v>
      </c>
      <c r="HMI21" s="61">
        <v>-2</v>
      </c>
      <c r="HMJ21" s="61">
        <v>-2</v>
      </c>
      <c r="HMK21" s="61">
        <v>-2</v>
      </c>
      <c r="HML21" s="61">
        <v>-2</v>
      </c>
      <c r="HMN21" s="61">
        <v>50</v>
      </c>
      <c r="HMO21" s="61">
        <v>0.1</v>
      </c>
      <c r="HMT21" s="61">
        <v>20</v>
      </c>
      <c r="HMU21" s="61">
        <v>300</v>
      </c>
      <c r="HMX21" s="61">
        <v>50</v>
      </c>
      <c r="HMY21" s="61">
        <v>0.3</v>
      </c>
      <c r="HMZ21" s="61">
        <v>-145</v>
      </c>
      <c r="HNA21" s="61">
        <v>10</v>
      </c>
      <c r="HNB21" s="61">
        <v>10</v>
      </c>
      <c r="HNC21" s="61">
        <v>0.5</v>
      </c>
      <c r="HND21" s="61">
        <v>105</v>
      </c>
      <c r="HNE21" s="61">
        <v>0.5</v>
      </c>
      <c r="HNF21" s="61">
        <v>0.5</v>
      </c>
      <c r="HNG21" s="61">
        <v>0</v>
      </c>
      <c r="HNH21" s="61">
        <v>2</v>
      </c>
      <c r="HNI21" s="61">
        <v>4500</v>
      </c>
      <c r="HNJ21" s="61">
        <v>4500</v>
      </c>
      <c r="HNK21" s="61">
        <v>4500</v>
      </c>
      <c r="HNL21" s="61">
        <v>4500</v>
      </c>
      <c r="HNM21" s="61">
        <v>50</v>
      </c>
      <c r="HNN21" s="61">
        <v>0.72</v>
      </c>
      <c r="HNO21" s="61">
        <v>0.72</v>
      </c>
      <c r="HNP21" s="61">
        <v>0.72</v>
      </c>
      <c r="HNQ21" s="61">
        <v>0.72</v>
      </c>
      <c r="HNR21" s="61">
        <v>0.72</v>
      </c>
      <c r="HNS21" s="61">
        <v>0.72</v>
      </c>
      <c r="HNT21" s="61">
        <v>0.72</v>
      </c>
      <c r="HNU21" s="61">
        <v>0.72</v>
      </c>
      <c r="HNW21" s="61">
        <v>10</v>
      </c>
      <c r="HNX21" s="61">
        <v>10</v>
      </c>
      <c r="HNY21" s="61">
        <v>93</v>
      </c>
      <c r="HNZ21" s="61">
        <v>1</v>
      </c>
      <c r="HOA21" s="61">
        <v>1</v>
      </c>
      <c r="HOB21" s="61">
        <v>100.4</v>
      </c>
      <c r="HOC21" s="61">
        <v>103.4</v>
      </c>
      <c r="HOD21" s="61">
        <v>98</v>
      </c>
      <c r="HOE21" s="61">
        <v>91</v>
      </c>
      <c r="HOF21" s="61">
        <v>103.4</v>
      </c>
      <c r="HOG21" s="61">
        <v>40</v>
      </c>
      <c r="HOH21" s="61">
        <v>65</v>
      </c>
      <c r="HOI21" s="61">
        <v>85</v>
      </c>
      <c r="HOJ21" s="61">
        <v>80</v>
      </c>
      <c r="HOL21" s="61">
        <v>110</v>
      </c>
      <c r="HOM21" s="61">
        <v>125</v>
      </c>
      <c r="HON21" s="61">
        <v>90</v>
      </c>
      <c r="HOO21" s="61">
        <v>70</v>
      </c>
      <c r="HOP21" s="61">
        <v>140</v>
      </c>
      <c r="HOQ21" s="61">
        <v>1</v>
      </c>
      <c r="HOR21" s="61">
        <v>80</v>
      </c>
      <c r="HOS21" s="61">
        <v>10</v>
      </c>
      <c r="HOT21" s="61">
        <v>80</v>
      </c>
      <c r="HOU21" s="61">
        <v>1</v>
      </c>
      <c r="HOV21" s="61">
        <v>20</v>
      </c>
      <c r="HOW21" s="61">
        <v>5.55</v>
      </c>
      <c r="HOX21" s="61">
        <v>1</v>
      </c>
      <c r="HOY21" s="61">
        <v>1</v>
      </c>
      <c r="HOZ21" s="61">
        <v>100</v>
      </c>
      <c r="HPC21" s="61">
        <v>5</v>
      </c>
      <c r="HPD21" s="61">
        <v>4</v>
      </c>
      <c r="HPE21" s="61">
        <v>4</v>
      </c>
      <c r="HPF21" s="61">
        <v>4</v>
      </c>
      <c r="HPG21" s="61">
        <v>4</v>
      </c>
      <c r="HPH21" s="61">
        <v>56</v>
      </c>
      <c r="HPI21" s="61">
        <v>56</v>
      </c>
      <c r="HPJ21" s="61">
        <v>56</v>
      </c>
      <c r="HPK21" s="61">
        <v>56</v>
      </c>
      <c r="HPL21" s="61">
        <v>1</v>
      </c>
      <c r="HPM21" s="61">
        <v>1</v>
      </c>
      <c r="HPN21" s="61">
        <v>0</v>
      </c>
      <c r="HPO21" s="61">
        <v>1</v>
      </c>
      <c r="HPP21" s="61">
        <v>1</v>
      </c>
      <c r="HPQ21" s="61">
        <v>1</v>
      </c>
      <c r="HPR21" s="61">
        <v>1</v>
      </c>
      <c r="HPS21" s="61">
        <v>1</v>
      </c>
      <c r="HPT21" s="61">
        <v>1</v>
      </c>
      <c r="HPU21" s="61">
        <v>1</v>
      </c>
      <c r="HPV21" s="61">
        <v>1</v>
      </c>
      <c r="HPW21" s="61">
        <v>1</v>
      </c>
      <c r="HPX21" s="61">
        <v>1</v>
      </c>
      <c r="HPY21" s="61">
        <v>1</v>
      </c>
      <c r="HPZ21" s="61">
        <v>1</v>
      </c>
      <c r="HQA21" s="61">
        <v>1</v>
      </c>
      <c r="HQB21" s="61">
        <v>0</v>
      </c>
      <c r="HQC21" s="61">
        <v>0</v>
      </c>
      <c r="HQD21" s="61">
        <v>0</v>
      </c>
      <c r="HQE21" s="61">
        <v>0</v>
      </c>
      <c r="HQF21" s="61">
        <v>0</v>
      </c>
      <c r="HQG21" s="61">
        <v>0</v>
      </c>
      <c r="HQH21" s="61">
        <v>0</v>
      </c>
      <c r="HQI21" s="61">
        <v>0</v>
      </c>
      <c r="HQJ21" s="61">
        <v>0</v>
      </c>
      <c r="HQK21" s="61">
        <v>0</v>
      </c>
      <c r="HQL21" s="61">
        <v>0</v>
      </c>
      <c r="HQM21" s="61">
        <v>0</v>
      </c>
      <c r="HQN21" s="61">
        <v>0</v>
      </c>
      <c r="HQO21" s="61">
        <v>0</v>
      </c>
      <c r="HQP21" s="61">
        <v>0</v>
      </c>
      <c r="HQQ21" s="61">
        <v>0</v>
      </c>
      <c r="HQR21" s="61">
        <v>0</v>
      </c>
      <c r="HQS21" s="61">
        <v>0</v>
      </c>
      <c r="HQT21" s="61">
        <v>120</v>
      </c>
      <c r="HQU21" s="61">
        <v>0</v>
      </c>
      <c r="HQV21" s="61">
        <v>0</v>
      </c>
      <c r="HQW21" s="61">
        <v>0</v>
      </c>
      <c r="HQX21" s="61">
        <v>0</v>
      </c>
      <c r="HQY21" s="61">
        <v>0</v>
      </c>
      <c r="HQZ21" s="61">
        <v>0</v>
      </c>
      <c r="HRA21" s="61">
        <v>0</v>
      </c>
      <c r="HRB21" s="61">
        <v>0</v>
      </c>
      <c r="HRC21" s="61">
        <v>0</v>
      </c>
      <c r="HRD21" s="61">
        <v>0</v>
      </c>
      <c r="HRE21" s="61">
        <v>0</v>
      </c>
      <c r="HRF21" s="61">
        <v>0</v>
      </c>
      <c r="HRG21" s="61">
        <v>0</v>
      </c>
      <c r="HRH21" s="61">
        <v>200</v>
      </c>
      <c r="HRI21" s="61">
        <v>200</v>
      </c>
      <c r="HRJ21" s="61">
        <v>130</v>
      </c>
      <c r="HRK21" s="61">
        <v>400</v>
      </c>
      <c r="HRL21" s="61">
        <v>400</v>
      </c>
      <c r="HRM21" s="61">
        <v>5005</v>
      </c>
      <c r="HRN21" s="61">
        <v>2500</v>
      </c>
      <c r="HRO21" s="61">
        <v>16</v>
      </c>
      <c r="HRP21" s="61">
        <v>200</v>
      </c>
      <c r="HRQ21" s="61">
        <v>200</v>
      </c>
      <c r="HRR21" s="61">
        <v>200</v>
      </c>
      <c r="HRS21" s="61">
        <v>200</v>
      </c>
      <c r="HRT21" s="61">
        <v>200</v>
      </c>
      <c r="HRU21" s="61">
        <v>200</v>
      </c>
      <c r="HRV21" s="61">
        <v>200</v>
      </c>
      <c r="HRW21" s="61">
        <v>200</v>
      </c>
      <c r="HRX21" s="61">
        <v>0.72</v>
      </c>
      <c r="HRY21" s="61">
        <v>1200</v>
      </c>
      <c r="HRZ21" s="61">
        <v>150</v>
      </c>
      <c r="HSA21" s="61">
        <v>10</v>
      </c>
      <c r="HSB21" s="61">
        <v>0</v>
      </c>
      <c r="HSC21" s="61">
        <v>0</v>
      </c>
      <c r="HSD21" s="61">
        <v>0</v>
      </c>
      <c r="HSE21" s="61">
        <v>0</v>
      </c>
      <c r="HSF21" s="61">
        <v>0</v>
      </c>
      <c r="HSG21" s="61">
        <v>0</v>
      </c>
      <c r="HSH21" s="61">
        <v>0</v>
      </c>
      <c r="HSI21" s="61">
        <v>0</v>
      </c>
      <c r="HSJ21" s="61">
        <v>0</v>
      </c>
      <c r="HSK21" s="61">
        <v>0</v>
      </c>
      <c r="HSL21" s="61">
        <v>0</v>
      </c>
      <c r="HSM21" s="61">
        <v>0</v>
      </c>
      <c r="HSN21" s="61">
        <v>0</v>
      </c>
      <c r="HSO21" s="61">
        <v>0</v>
      </c>
      <c r="HSP21" s="61">
        <v>0</v>
      </c>
      <c r="HSQ21" s="61">
        <v>0</v>
      </c>
      <c r="HSR21" s="61">
        <v>0</v>
      </c>
      <c r="HSS21" s="61">
        <v>0</v>
      </c>
      <c r="HST21" s="61">
        <v>0</v>
      </c>
      <c r="HSU21" s="61">
        <v>0</v>
      </c>
      <c r="HSV21" s="61">
        <v>0</v>
      </c>
      <c r="HSW21" s="61">
        <v>0</v>
      </c>
      <c r="HSX21" s="61">
        <v>0</v>
      </c>
      <c r="HSY21" s="61">
        <v>0</v>
      </c>
      <c r="HSZ21" s="61">
        <v>0</v>
      </c>
      <c r="HTA21" s="61">
        <v>0</v>
      </c>
      <c r="HWN21" s="61">
        <v>0</v>
      </c>
      <c r="HWO21" s="61">
        <v>0</v>
      </c>
      <c r="HWP21" s="61">
        <v>0</v>
      </c>
      <c r="HWQ21" s="61">
        <v>0</v>
      </c>
      <c r="HWR21" s="61">
        <v>0</v>
      </c>
      <c r="HWS21" s="61">
        <v>0</v>
      </c>
      <c r="HWT21" s="61">
        <v>0</v>
      </c>
      <c r="HWU21" s="61">
        <v>0</v>
      </c>
      <c r="HWV21" s="61">
        <v>0</v>
      </c>
      <c r="HWW21" s="61">
        <v>1.4</v>
      </c>
      <c r="HYB21" s="61">
        <v>1</v>
      </c>
      <c r="HYC21" s="61">
        <v>1</v>
      </c>
      <c r="HYD21" s="61">
        <v>1</v>
      </c>
      <c r="HYE21" s="61">
        <v>35</v>
      </c>
      <c r="HYF21" s="61">
        <v>10</v>
      </c>
      <c r="HYG21" s="61">
        <v>0</v>
      </c>
      <c r="HYH21" s="61">
        <v>0</v>
      </c>
      <c r="HYI21" s="61">
        <v>5</v>
      </c>
      <c r="HYJ21" s="61">
        <v>20</v>
      </c>
      <c r="HYK21" s="61">
        <v>20</v>
      </c>
      <c r="HYL21" s="61">
        <v>5</v>
      </c>
      <c r="HYM21" s="61">
        <v>0</v>
      </c>
      <c r="HYN21" s="61">
        <v>0</v>
      </c>
      <c r="HYO21" s="61">
        <v>1</v>
      </c>
      <c r="HYP21" s="61">
        <v>115</v>
      </c>
      <c r="HYQ21" s="61">
        <v>80</v>
      </c>
      <c r="HYR21" s="61">
        <v>0</v>
      </c>
      <c r="HYS21" s="61">
        <v>89</v>
      </c>
      <c r="HYT21" s="61">
        <v>110</v>
      </c>
      <c r="HYU21" s="61">
        <v>0</v>
      </c>
      <c r="HYV21" s="61">
        <v>1800</v>
      </c>
      <c r="HYW21" s="61">
        <v>75</v>
      </c>
      <c r="HYX21" s="61">
        <v>5</v>
      </c>
      <c r="HYY21" s="61">
        <v>80</v>
      </c>
      <c r="HYZ21" s="61">
        <v>5</v>
      </c>
      <c r="HZA21" s="61">
        <v>1</v>
      </c>
      <c r="HZB21" s="61">
        <v>3150</v>
      </c>
      <c r="HZC21" s="61">
        <v>180</v>
      </c>
      <c r="HZD21" s="61">
        <v>280</v>
      </c>
      <c r="HZE21" s="61">
        <v>110</v>
      </c>
      <c r="ICR21" s="61">
        <v>1</v>
      </c>
      <c r="ICS21" s="61">
        <v>1</v>
      </c>
      <c r="ICV21" s="61">
        <v>1</v>
      </c>
      <c r="ICX21" s="61">
        <v>0</v>
      </c>
      <c r="ICY21" s="61">
        <v>0</v>
      </c>
      <c r="IDA21" s="61">
        <v>48.4</v>
      </c>
      <c r="IDC21" s="61">
        <v>0</v>
      </c>
      <c r="IDE21" s="61">
        <v>0</v>
      </c>
      <c r="IDF21" s="61">
        <v>0</v>
      </c>
      <c r="IDG21" s="61">
        <v>0</v>
      </c>
      <c r="IDH21" s="61">
        <v>0</v>
      </c>
      <c r="IDI21" s="61">
        <v>0</v>
      </c>
      <c r="IDJ21" s="61">
        <v>0.3</v>
      </c>
      <c r="IDK21" s="61">
        <v>0.8</v>
      </c>
      <c r="IDL21" s="61">
        <v>50</v>
      </c>
      <c r="IDM21" s="61">
        <v>10</v>
      </c>
      <c r="IDN21" s="61">
        <v>1</v>
      </c>
      <c r="IDO21" s="61">
        <v>1</v>
      </c>
      <c r="IDP21" s="61">
        <v>9.5</v>
      </c>
      <c r="IDQ21" s="61">
        <v>10</v>
      </c>
      <c r="IDR21" s="61">
        <v>1</v>
      </c>
      <c r="IDS21" s="61">
        <v>10</v>
      </c>
      <c r="IDT21" s="61">
        <v>9</v>
      </c>
      <c r="IDU21" s="61">
        <v>0</v>
      </c>
      <c r="IDV21" s="61">
        <v>0</v>
      </c>
      <c r="IDW21" s="61">
        <v>0</v>
      </c>
      <c r="IDX21" s="61">
        <v>0</v>
      </c>
      <c r="IDY21" s="61">
        <v>0</v>
      </c>
      <c r="IDZ21" s="61">
        <v>30</v>
      </c>
      <c r="IEA21" s="61">
        <v>80</v>
      </c>
      <c r="IEB21" s="61">
        <v>50</v>
      </c>
      <c r="IEC21" s="61">
        <v>27</v>
      </c>
      <c r="IED21" s="61">
        <v>0.5</v>
      </c>
      <c r="IEE21" s="61">
        <v>0.5</v>
      </c>
      <c r="IEF21" s="61">
        <v>27</v>
      </c>
      <c r="IEG21" s="61">
        <v>100</v>
      </c>
      <c r="IEH21" s="61">
        <v>0</v>
      </c>
      <c r="IEI21" s="61">
        <v>30</v>
      </c>
      <c r="IEJ21" s="61">
        <v>27</v>
      </c>
      <c r="IEK21" s="61">
        <v>0</v>
      </c>
      <c r="IEL21" s="61">
        <v>0</v>
      </c>
      <c r="IEM21" s="61">
        <v>0</v>
      </c>
      <c r="IEN21" s="61">
        <v>0</v>
      </c>
      <c r="IEO21" s="61">
        <v>1650</v>
      </c>
      <c r="IEP21" s="61">
        <v>10</v>
      </c>
      <c r="IEQ21" s="61">
        <v>200</v>
      </c>
      <c r="IER21" s="61">
        <v>400</v>
      </c>
      <c r="IES21" s="61">
        <v>2800</v>
      </c>
      <c r="IET21" s="61">
        <v>5</v>
      </c>
      <c r="IEU21" s="61">
        <v>10000</v>
      </c>
      <c r="IEV21" s="61">
        <v>0</v>
      </c>
      <c r="IEW21" s="61">
        <v>3850</v>
      </c>
      <c r="IEX21" s="61">
        <v>0</v>
      </c>
      <c r="IEY21" s="61">
        <v>5</v>
      </c>
      <c r="IEZ21" s="61">
        <v>5</v>
      </c>
      <c r="IFA21" s="61">
        <v>50</v>
      </c>
      <c r="IFB21" s="61">
        <v>10</v>
      </c>
      <c r="IFC21" s="61">
        <v>100</v>
      </c>
      <c r="IFD21" s="61">
        <v>0</v>
      </c>
      <c r="IFE21" s="61">
        <v>1</v>
      </c>
      <c r="IFF21" s="61">
        <v>1200</v>
      </c>
      <c r="IFG21" s="61">
        <v>0</v>
      </c>
      <c r="IFJ21" s="61">
        <v>0</v>
      </c>
      <c r="IFL21" s="61">
        <v>1</v>
      </c>
      <c r="IFM21" s="61">
        <v>90</v>
      </c>
      <c r="IFN21" s="61">
        <v>3</v>
      </c>
      <c r="IFO21" s="61">
        <v>35</v>
      </c>
      <c r="IFR21" s="61">
        <v>200</v>
      </c>
      <c r="IFS21" s="61">
        <v>0</v>
      </c>
      <c r="IFX21" s="61">
        <v>0</v>
      </c>
      <c r="IFY21" s="61">
        <v>0</v>
      </c>
      <c r="IFZ21" s="61">
        <v>100</v>
      </c>
      <c r="IGA21" s="61">
        <v>3</v>
      </c>
      <c r="IGB21" s="61">
        <v>500</v>
      </c>
      <c r="IGC21" s="61">
        <v>15</v>
      </c>
      <c r="IGD21" s="61">
        <v>60</v>
      </c>
      <c r="IGE21" s="61">
        <v>60</v>
      </c>
      <c r="IGF21" s="61">
        <v>3</v>
      </c>
      <c r="IGG21" s="61">
        <v>30</v>
      </c>
      <c r="IGJ21" s="61">
        <v>0</v>
      </c>
      <c r="IGL21" s="61">
        <v>0</v>
      </c>
      <c r="IGM21" s="61">
        <v>0</v>
      </c>
      <c r="IGN21" s="61">
        <v>0.5</v>
      </c>
      <c r="IGO21" s="61">
        <v>6</v>
      </c>
      <c r="IGP21" s="61">
        <v>25</v>
      </c>
      <c r="IGQ21" s="61">
        <v>0</v>
      </c>
      <c r="IGR21" s="61">
        <v>0</v>
      </c>
      <c r="IGS21" s="61">
        <v>0</v>
      </c>
      <c r="IGT21" s="61">
        <v>-150</v>
      </c>
      <c r="IGU21" s="61">
        <v>5</v>
      </c>
      <c r="IGV21" s="61">
        <v>5</v>
      </c>
      <c r="IGW21" s="61">
        <v>-150</v>
      </c>
      <c r="IGX21" s="61">
        <v>-10</v>
      </c>
      <c r="IGY21" s="61">
        <v>-150</v>
      </c>
      <c r="IGZ21" s="61">
        <v>0</v>
      </c>
      <c r="IHA21" s="61">
        <v>-100</v>
      </c>
      <c r="IHB21" s="61">
        <v>0</v>
      </c>
      <c r="IHC21" s="61">
        <v>0</v>
      </c>
      <c r="IHD21" s="61">
        <v>800</v>
      </c>
      <c r="IHF21" s="61">
        <v>0.16406000000000001</v>
      </c>
      <c r="IHG21" s="61">
        <v>2.19726</v>
      </c>
      <c r="IHH21" s="61">
        <v>4.3945299999999996</v>
      </c>
      <c r="IHI21" s="61">
        <v>95</v>
      </c>
      <c r="IHJ21" s="61">
        <v>2</v>
      </c>
      <c r="IHK21" s="61">
        <v>0</v>
      </c>
      <c r="IHL21" s="61">
        <v>20</v>
      </c>
      <c r="IHM21" s="61">
        <v>0</v>
      </c>
      <c r="IHN21" s="61">
        <v>1500</v>
      </c>
      <c r="IHQ21" s="61">
        <v>0</v>
      </c>
      <c r="IHR21" s="61">
        <v>0</v>
      </c>
      <c r="IHS21" s="61">
        <v>1740</v>
      </c>
      <c r="IHT21" s="61">
        <v>10</v>
      </c>
      <c r="IHU21" s="61">
        <v>800</v>
      </c>
      <c r="IHV21" s="61">
        <v>10</v>
      </c>
      <c r="IIA21" s="61">
        <v>100</v>
      </c>
      <c r="IIB21" s="61">
        <v>2</v>
      </c>
      <c r="IIC21" s="61">
        <v>1500</v>
      </c>
      <c r="IID21" s="61">
        <v>6.7</v>
      </c>
      <c r="IIE21" s="61">
        <v>0</v>
      </c>
      <c r="IIF21" s="61">
        <v>95</v>
      </c>
      <c r="IIG21" s="61">
        <v>85</v>
      </c>
      <c r="IIH21" s="61">
        <v>85</v>
      </c>
      <c r="III21" s="61">
        <v>95</v>
      </c>
      <c r="IIJ21" s="61">
        <v>95</v>
      </c>
      <c r="IIK21" s="61">
        <v>9.5399999999999991</v>
      </c>
      <c r="IIL21" s="61">
        <v>9.9710000000000001</v>
      </c>
      <c r="IIM21" s="61">
        <v>720</v>
      </c>
      <c r="IIP21" s="61">
        <v>1.45</v>
      </c>
      <c r="IIQ21" s="61">
        <v>1.65</v>
      </c>
      <c r="IIR21" s="61">
        <v>30</v>
      </c>
      <c r="IIS21" s="61">
        <v>75</v>
      </c>
      <c r="IIT21" s="61">
        <v>9.5399999999999991</v>
      </c>
      <c r="IIU21" s="61">
        <v>9.9710000000000001</v>
      </c>
      <c r="IIV21" s="61">
        <v>720</v>
      </c>
      <c r="IIY21" s="61">
        <v>1.55</v>
      </c>
      <c r="IIZ21" s="61">
        <v>1.75</v>
      </c>
      <c r="IJA21" s="61">
        <v>30</v>
      </c>
      <c r="IJB21" s="61">
        <v>75</v>
      </c>
      <c r="IJC21" s="61">
        <v>9.5399999999999991</v>
      </c>
      <c r="IJD21" s="61">
        <v>9.9710000000000001</v>
      </c>
      <c r="IJE21" s="61">
        <v>720</v>
      </c>
      <c r="IJH21" s="61">
        <v>1.55</v>
      </c>
      <c r="IJI21" s="61">
        <v>1.75</v>
      </c>
      <c r="IJJ21" s="61">
        <v>30</v>
      </c>
      <c r="IJK21" s="61">
        <v>75</v>
      </c>
      <c r="IJL21" s="61">
        <v>9.5399999999999991</v>
      </c>
      <c r="IJM21" s="61">
        <v>9.9710000000000001</v>
      </c>
      <c r="IJN21" s="61">
        <v>720</v>
      </c>
      <c r="IJQ21" s="61">
        <v>1.55</v>
      </c>
      <c r="IJR21" s="61">
        <v>1.75</v>
      </c>
      <c r="IJS21" s="61">
        <v>30</v>
      </c>
      <c r="IJT21" s="61">
        <v>75</v>
      </c>
      <c r="IKK21" s="61">
        <v>1.1000000000000001</v>
      </c>
      <c r="IKN21" s="192">
        <v>0.59</v>
      </c>
      <c r="ILB21" s="61">
        <v>1</v>
      </c>
      <c r="ILC21" s="61">
        <v>1</v>
      </c>
      <c r="ILD21" s="61">
        <v>0</v>
      </c>
      <c r="ILE21" s="61">
        <v>0</v>
      </c>
      <c r="ILF21" s="61">
        <v>1</v>
      </c>
      <c r="ILG21" s="61">
        <v>1</v>
      </c>
      <c r="ILH21" s="61">
        <v>0</v>
      </c>
      <c r="ILI21" s="61">
        <v>0</v>
      </c>
      <c r="ILJ21" s="61">
        <v>1</v>
      </c>
      <c r="ILK21" s="61">
        <v>1</v>
      </c>
      <c r="ILL21" s="61">
        <v>1</v>
      </c>
      <c r="ILM21" s="61">
        <v>1</v>
      </c>
      <c r="ILN21" s="61">
        <v>1</v>
      </c>
      <c r="ILO21" s="61">
        <v>1</v>
      </c>
      <c r="IMR21" s="61">
        <v>1</v>
      </c>
      <c r="IMS21" s="61">
        <v>1</v>
      </c>
      <c r="IMT21" s="61">
        <v>1</v>
      </c>
      <c r="IMU21" s="61">
        <v>2</v>
      </c>
      <c r="IMV21" s="61">
        <v>0</v>
      </c>
      <c r="IMW21" s="61">
        <v>2</v>
      </c>
      <c r="IMX21" s="61">
        <v>1</v>
      </c>
      <c r="IMY21" s="61">
        <v>0</v>
      </c>
      <c r="IMZ21" s="61">
        <v>0</v>
      </c>
      <c r="INA21" s="61">
        <v>2</v>
      </c>
      <c r="INB21" s="61">
        <v>0</v>
      </c>
      <c r="INC21" s="61">
        <v>1</v>
      </c>
      <c r="IND21" s="61">
        <v>1</v>
      </c>
      <c r="INE21" s="61">
        <v>0</v>
      </c>
      <c r="IPC21" s="61">
        <v>0</v>
      </c>
      <c r="IPD21" s="61">
        <v>0</v>
      </c>
      <c r="IPE21" s="61">
        <v>0</v>
      </c>
      <c r="IPF21" s="61">
        <v>0</v>
      </c>
      <c r="IPG21" s="61">
        <v>0</v>
      </c>
      <c r="IPH21" s="61">
        <v>0</v>
      </c>
      <c r="IPI21" s="61">
        <v>0</v>
      </c>
      <c r="IPJ21" s="61">
        <v>0</v>
      </c>
      <c r="IPK21" s="61">
        <v>0</v>
      </c>
      <c r="IPL21" s="61">
        <v>0</v>
      </c>
      <c r="IPM21" s="61">
        <v>0</v>
      </c>
      <c r="IPN21" s="61">
        <v>0</v>
      </c>
      <c r="IPO21" s="61">
        <v>0</v>
      </c>
      <c r="IPP21" s="61">
        <v>0</v>
      </c>
      <c r="IPQ21" s="61">
        <v>0</v>
      </c>
      <c r="IPR21" s="61">
        <v>0</v>
      </c>
      <c r="IPS21" s="61">
        <v>0</v>
      </c>
      <c r="IPT21" s="61">
        <v>0</v>
      </c>
      <c r="IPU21" s="61">
        <v>0</v>
      </c>
      <c r="IPV21" s="61">
        <v>0</v>
      </c>
      <c r="IPW21" s="61">
        <v>0</v>
      </c>
      <c r="IPX21" s="61">
        <v>0</v>
      </c>
      <c r="IPY21" s="61">
        <v>0</v>
      </c>
      <c r="IPZ21" s="61">
        <v>0</v>
      </c>
      <c r="IQA21" s="61">
        <v>0</v>
      </c>
      <c r="IQB21" s="61">
        <v>0</v>
      </c>
      <c r="IQC21" s="61">
        <v>0</v>
      </c>
      <c r="IQD21" s="61">
        <v>0</v>
      </c>
      <c r="IQE21" s="61">
        <v>0</v>
      </c>
      <c r="IQF21" s="61">
        <v>0</v>
      </c>
      <c r="IQG21" s="61">
        <v>0</v>
      </c>
      <c r="IQH21" s="61">
        <v>0</v>
      </c>
      <c r="IQI21" s="61">
        <v>0</v>
      </c>
      <c r="IQJ21" s="61">
        <v>0</v>
      </c>
      <c r="IQK21" s="61">
        <v>0</v>
      </c>
      <c r="IQL21" s="61">
        <v>0</v>
      </c>
      <c r="IQM21" s="61">
        <v>0</v>
      </c>
      <c r="IQN21" s="61">
        <v>0</v>
      </c>
      <c r="IQO21" s="61">
        <v>0</v>
      </c>
      <c r="IQP21" s="61">
        <v>0</v>
      </c>
      <c r="IQQ21" s="61">
        <v>0</v>
      </c>
      <c r="IQR21" s="61">
        <v>0</v>
      </c>
      <c r="IQS21" s="61">
        <v>0</v>
      </c>
      <c r="IQT21" s="61">
        <v>0</v>
      </c>
      <c r="IQU21" s="61">
        <v>0</v>
      </c>
      <c r="IQV21" s="61">
        <v>0</v>
      </c>
      <c r="IQW21" s="61">
        <v>0</v>
      </c>
      <c r="IQX21" s="61">
        <v>0</v>
      </c>
      <c r="IQY21" s="61">
        <v>0</v>
      </c>
      <c r="IQZ21" s="61">
        <v>0</v>
      </c>
      <c r="IRA21" s="61">
        <v>0</v>
      </c>
      <c r="IRB21" s="61">
        <v>0</v>
      </c>
      <c r="IRC21" s="61">
        <v>0</v>
      </c>
      <c r="IRD21" s="61">
        <v>0</v>
      </c>
      <c r="IRE21" s="61">
        <v>0</v>
      </c>
      <c r="IRF21" s="61">
        <v>0</v>
      </c>
      <c r="IRG21" s="61">
        <v>0</v>
      </c>
      <c r="IRH21" s="61">
        <v>0</v>
      </c>
      <c r="IRI21" s="61">
        <v>0</v>
      </c>
      <c r="IRJ21" s="61">
        <v>0</v>
      </c>
      <c r="IRK21" s="61">
        <v>0</v>
      </c>
      <c r="IRL21" s="61">
        <v>0</v>
      </c>
      <c r="IRM21" s="61">
        <v>0</v>
      </c>
      <c r="IRN21" s="61">
        <v>0</v>
      </c>
      <c r="IRO21" s="61">
        <v>0</v>
      </c>
      <c r="IRP21" s="61">
        <v>0</v>
      </c>
      <c r="IRQ21" s="61">
        <v>0</v>
      </c>
      <c r="IRR21" s="61">
        <v>0</v>
      </c>
      <c r="IRS21" s="61">
        <v>0</v>
      </c>
      <c r="IRT21" s="61">
        <v>0</v>
      </c>
      <c r="IRU21" s="61">
        <v>0</v>
      </c>
      <c r="IRV21" s="61">
        <v>0</v>
      </c>
      <c r="IRW21" s="61">
        <v>0</v>
      </c>
      <c r="IRX21" s="61">
        <v>0</v>
      </c>
      <c r="IRY21" s="61">
        <v>0</v>
      </c>
      <c r="IRZ21" s="61">
        <v>0</v>
      </c>
      <c r="ISA21" s="61">
        <v>0</v>
      </c>
      <c r="ISB21" s="61">
        <v>0</v>
      </c>
      <c r="ISC21" s="61">
        <v>0</v>
      </c>
      <c r="ISD21" s="61">
        <v>0</v>
      </c>
      <c r="ISE21" s="61">
        <v>0</v>
      </c>
      <c r="ISF21" s="61">
        <v>0</v>
      </c>
      <c r="ISG21" s="61">
        <v>0</v>
      </c>
      <c r="ISH21" s="61">
        <v>0</v>
      </c>
      <c r="ISI21" s="61">
        <v>0</v>
      </c>
      <c r="ISJ21" s="61">
        <v>0</v>
      </c>
      <c r="ISK21" s="61">
        <v>0</v>
      </c>
      <c r="ISL21" s="61">
        <v>0</v>
      </c>
      <c r="ISM21" s="61">
        <v>0</v>
      </c>
      <c r="ISN21" s="61">
        <v>0</v>
      </c>
      <c r="ISO21" s="61">
        <v>0</v>
      </c>
      <c r="ISP21" s="61">
        <v>0</v>
      </c>
      <c r="ISQ21" s="61">
        <v>0</v>
      </c>
      <c r="ISR21" s="61">
        <v>0</v>
      </c>
      <c r="ISS21" s="61">
        <v>0</v>
      </c>
      <c r="IST21" s="61">
        <v>0</v>
      </c>
      <c r="ISU21" s="61">
        <v>0</v>
      </c>
      <c r="ISV21" s="61">
        <v>0</v>
      </c>
      <c r="ISW21" s="61">
        <v>0</v>
      </c>
      <c r="ISX21" s="61">
        <v>0</v>
      </c>
      <c r="ISY21" s="61">
        <v>0</v>
      </c>
      <c r="ISZ21" s="61">
        <v>0</v>
      </c>
      <c r="ITA21" s="61">
        <v>0</v>
      </c>
      <c r="ITB21" s="61">
        <v>0</v>
      </c>
      <c r="ITC21" s="61">
        <v>0</v>
      </c>
      <c r="ITD21" s="61">
        <v>0</v>
      </c>
      <c r="ITE21" s="61">
        <v>0</v>
      </c>
      <c r="ITF21" s="61">
        <v>0</v>
      </c>
      <c r="ITG21" s="61">
        <v>0</v>
      </c>
      <c r="ITH21" s="61">
        <v>0</v>
      </c>
      <c r="ITI21" s="61">
        <v>0</v>
      </c>
      <c r="ITJ21" s="61">
        <v>0</v>
      </c>
      <c r="ITK21" s="61">
        <v>0</v>
      </c>
      <c r="ITL21" s="61">
        <v>0</v>
      </c>
      <c r="ITM21" s="61">
        <v>1</v>
      </c>
      <c r="ITN21" s="61">
        <v>4466</v>
      </c>
      <c r="ITQ21" s="61">
        <v>4500</v>
      </c>
      <c r="ITR21" s="61">
        <v>0</v>
      </c>
      <c r="ITS21" s="61">
        <v>0</v>
      </c>
      <c r="ITT21" s="61">
        <v>0</v>
      </c>
      <c r="ITU21" s="61">
        <v>0</v>
      </c>
      <c r="ITV21" s="61">
        <v>0</v>
      </c>
      <c r="ITW21" s="61">
        <v>4500</v>
      </c>
      <c r="ITX21" s="61">
        <v>4471</v>
      </c>
      <c r="IUA21" s="61">
        <v>2.87</v>
      </c>
      <c r="IUB21" s="61">
        <v>2.88</v>
      </c>
      <c r="IUC21" s="61">
        <v>0</v>
      </c>
      <c r="IUD21" s="61">
        <v>0</v>
      </c>
      <c r="IUE21" s="61">
        <v>0</v>
      </c>
      <c r="IUF21" s="61">
        <v>0</v>
      </c>
      <c r="IUG21" s="61">
        <v>0</v>
      </c>
      <c r="IUH21" s="61">
        <v>0</v>
      </c>
      <c r="IUI21" s="61">
        <v>17.7</v>
      </c>
      <c r="IUJ21" s="61">
        <v>4.0999999999999996</v>
      </c>
      <c r="IUK21" s="61">
        <v>-45.88</v>
      </c>
      <c r="IUL21" s="61">
        <v>4.0540000000000003</v>
      </c>
      <c r="IUM21" s="61">
        <v>7.2499999999999995E-2</v>
      </c>
      <c r="IUN21" s="61">
        <v>0.9061818181818182</v>
      </c>
      <c r="IUO21" s="61">
        <v>0</v>
      </c>
      <c r="IUP21" s="61">
        <v>0.72</v>
      </c>
      <c r="IUQ21" s="61">
        <v>2250</v>
      </c>
      <c r="IUR21" s="61">
        <v>0</v>
      </c>
      <c r="IUS21" s="61">
        <v>0</v>
      </c>
      <c r="IUT21" s="61">
        <v>2.15</v>
      </c>
      <c r="IUU21" s="61">
        <v>1</v>
      </c>
      <c r="IUV21" s="61">
        <v>0</v>
      </c>
      <c r="IUW21" s="61">
        <v>1</v>
      </c>
      <c r="IUX21" s="61">
        <v>0</v>
      </c>
      <c r="IUY21" s="61">
        <v>0</v>
      </c>
      <c r="IUZ21" s="61">
        <v>0</v>
      </c>
      <c r="IVA21" s="61">
        <v>0</v>
      </c>
      <c r="IVB21" s="61">
        <v>0</v>
      </c>
      <c r="IVC21" s="61">
        <v>0</v>
      </c>
      <c r="IVD21" s="61">
        <v>0</v>
      </c>
      <c r="IVE21" s="61">
        <v>0</v>
      </c>
      <c r="IVF21" s="61">
        <v>0</v>
      </c>
      <c r="IVG21" s="61">
        <v>0</v>
      </c>
      <c r="IVH21" s="61">
        <v>0</v>
      </c>
      <c r="IVI21" s="61">
        <v>0</v>
      </c>
      <c r="IVJ21" s="61">
        <v>0</v>
      </c>
      <c r="IVK21" s="61">
        <v>301</v>
      </c>
      <c r="IVL21" s="61">
        <v>0</v>
      </c>
      <c r="IVM21" s="61">
        <v>0</v>
      </c>
      <c r="IVN21" s="61">
        <v>0</v>
      </c>
      <c r="IVO21" s="61">
        <v>0</v>
      </c>
      <c r="IVP21" s="61">
        <v>73.37</v>
      </c>
      <c r="IVQ21" s="61">
        <v>0</v>
      </c>
      <c r="IVR21" s="61">
        <v>0</v>
      </c>
      <c r="IVS21" s="61">
        <v>0</v>
      </c>
      <c r="IVT21" s="61">
        <v>0</v>
      </c>
      <c r="IVU21" s="61">
        <v>0</v>
      </c>
      <c r="IVV21" s="61">
        <v>0</v>
      </c>
      <c r="IVW21" s="61">
        <v>0</v>
      </c>
      <c r="IVX21" s="61">
        <v>0</v>
      </c>
      <c r="IVY21" s="61">
        <v>0</v>
      </c>
      <c r="IVZ21" s="61">
        <v>0</v>
      </c>
      <c r="IWA21" s="61">
        <v>0</v>
      </c>
      <c r="IWB21" s="61">
        <v>0</v>
      </c>
      <c r="IWC21" s="61">
        <v>0</v>
      </c>
      <c r="IWD21" s="61">
        <v>0</v>
      </c>
      <c r="IWE21" s="61">
        <v>0</v>
      </c>
      <c r="IWF21" s="61">
        <v>0</v>
      </c>
      <c r="IWG21" s="61">
        <v>0</v>
      </c>
      <c r="IWH21" s="61">
        <v>0</v>
      </c>
      <c r="IWI21" s="61">
        <v>0</v>
      </c>
      <c r="IWJ21" s="61">
        <v>0</v>
      </c>
      <c r="IWK21" s="61">
        <v>0</v>
      </c>
      <c r="IWL21" s="61">
        <v>0</v>
      </c>
      <c r="IWM21" s="61">
        <v>0</v>
      </c>
      <c r="IWN21" s="61">
        <v>0</v>
      </c>
      <c r="IWO21" s="61">
        <v>363</v>
      </c>
      <c r="IWP21" s="61">
        <v>362</v>
      </c>
      <c r="IWQ21" s="61">
        <v>363</v>
      </c>
      <c r="IWR21" s="61">
        <v>364</v>
      </c>
      <c r="IWS21" s="61">
        <v>366</v>
      </c>
      <c r="IWT21" s="61">
        <v>365</v>
      </c>
      <c r="IWU21" s="61">
        <v>361</v>
      </c>
      <c r="IWV21" s="61">
        <v>365</v>
      </c>
      <c r="IWW21" s="61">
        <v>366</v>
      </c>
      <c r="IWX21" s="61">
        <v>364</v>
      </c>
      <c r="IWY21" s="61">
        <v>365</v>
      </c>
      <c r="IWZ21" s="61">
        <v>365</v>
      </c>
      <c r="IXA21" s="61">
        <v>364</v>
      </c>
      <c r="IXB21" s="61">
        <v>363</v>
      </c>
      <c r="IXC21" s="61">
        <v>364</v>
      </c>
      <c r="IXD21" s="61">
        <v>361</v>
      </c>
      <c r="IXE21" s="61">
        <v>364</v>
      </c>
      <c r="IXF21" s="61">
        <v>364</v>
      </c>
      <c r="IXG21" s="61">
        <v>364</v>
      </c>
      <c r="IXH21" s="61">
        <v>365</v>
      </c>
      <c r="IXI21" s="61">
        <v>361</v>
      </c>
      <c r="IXJ21" s="61">
        <v>365</v>
      </c>
      <c r="IXK21" s="61">
        <v>360</v>
      </c>
      <c r="IXL21" s="61">
        <v>361</v>
      </c>
      <c r="IXM21" s="61">
        <v>494</v>
      </c>
      <c r="IXN21" s="61">
        <v>494</v>
      </c>
      <c r="IXO21" s="61">
        <v>493</v>
      </c>
      <c r="IXP21" s="61">
        <v>495</v>
      </c>
      <c r="IXQ21" s="61">
        <v>494</v>
      </c>
      <c r="IXR21" s="61">
        <v>495</v>
      </c>
      <c r="IXS21" s="61">
        <v>493</v>
      </c>
      <c r="IXT21" s="61">
        <v>496</v>
      </c>
      <c r="IXU21" s="61">
        <v>496</v>
      </c>
      <c r="IXV21" s="61">
        <v>496</v>
      </c>
      <c r="IXW21" s="61">
        <v>495</v>
      </c>
      <c r="IXX21" s="61">
        <v>495</v>
      </c>
      <c r="IXY21" s="61">
        <v>494</v>
      </c>
      <c r="IXZ21" s="61">
        <v>493</v>
      </c>
      <c r="IYA21" s="61">
        <v>495</v>
      </c>
      <c r="IYB21" s="61">
        <v>494</v>
      </c>
      <c r="IYC21" s="61">
        <v>495</v>
      </c>
      <c r="IYD21" s="61">
        <v>497</v>
      </c>
      <c r="IYE21" s="61">
        <v>496</v>
      </c>
      <c r="IYF21" s="61">
        <v>495</v>
      </c>
      <c r="IYG21" s="61">
        <v>495</v>
      </c>
      <c r="IYH21" s="61">
        <v>495</v>
      </c>
      <c r="IYI21" s="61">
        <v>494</v>
      </c>
      <c r="IYJ21" s="61">
        <v>494</v>
      </c>
      <c r="IYK21" s="61">
        <v>5286</v>
      </c>
      <c r="IYL21" s="61" t="s">
        <v>7684</v>
      </c>
      <c r="IYM21" s="61">
        <v>30</v>
      </c>
      <c r="IYN21" s="61">
        <v>46</v>
      </c>
      <c r="IYO21" s="61">
        <v>45</v>
      </c>
      <c r="IYP21" s="61">
        <v>46</v>
      </c>
      <c r="IYQ21" s="61">
        <v>45</v>
      </c>
      <c r="IYR21" s="61">
        <v>45</v>
      </c>
      <c r="IYS21" s="61">
        <v>45</v>
      </c>
      <c r="IYT21" s="61">
        <v>44</v>
      </c>
      <c r="IYU21" s="61">
        <v>45</v>
      </c>
      <c r="IYV21" s="61">
        <v>44</v>
      </c>
      <c r="IYW21" s="61">
        <v>44</v>
      </c>
      <c r="IYX21" s="61">
        <v>45</v>
      </c>
      <c r="IYY21" s="61">
        <v>43</v>
      </c>
      <c r="IYZ21" s="61">
        <v>44</v>
      </c>
      <c r="IZA21" s="61">
        <v>45</v>
      </c>
      <c r="IZB21" s="61">
        <v>45</v>
      </c>
      <c r="IZC21" s="61">
        <v>45</v>
      </c>
      <c r="IZD21" s="61">
        <v>46</v>
      </c>
      <c r="IZE21" s="61">
        <v>46</v>
      </c>
      <c r="IZF21" s="61">
        <v>45</v>
      </c>
      <c r="IZG21" s="61">
        <v>45</v>
      </c>
      <c r="IZH21" s="61">
        <v>1386</v>
      </c>
      <c r="IZI21" s="61">
        <v>3008</v>
      </c>
      <c r="IZJ21" s="61">
        <v>1179</v>
      </c>
      <c r="IZK21" s="61">
        <v>1479</v>
      </c>
      <c r="IZL21" s="61">
        <v>3293</v>
      </c>
      <c r="IZM21" s="61">
        <v>1387</v>
      </c>
      <c r="IZN21" s="61">
        <v>1482</v>
      </c>
      <c r="IZO21" s="61">
        <v>3373</v>
      </c>
      <c r="IZP21" s="61">
        <v>3151</v>
      </c>
      <c r="IZQ21" s="61">
        <v>3089</v>
      </c>
      <c r="IZR21" s="61">
        <v>1343</v>
      </c>
      <c r="IZS21" s="61">
        <v>3080</v>
      </c>
      <c r="IZT21" s="61">
        <v>1388</v>
      </c>
      <c r="IZU21" s="61">
        <v>1231</v>
      </c>
      <c r="IZV21" s="61">
        <v>3079</v>
      </c>
      <c r="IZW21" s="61">
        <v>1482</v>
      </c>
      <c r="IZX21" s="61">
        <v>1351</v>
      </c>
      <c r="IZY21" s="61">
        <v>1551</v>
      </c>
      <c r="IZZ21" s="61">
        <v>3008</v>
      </c>
      <c r="JAA21" s="61">
        <v>1388</v>
      </c>
      <c r="JAB21" s="61">
        <v>1425</v>
      </c>
      <c r="JAC21" s="61">
        <v>1601</v>
      </c>
      <c r="JAD21" s="61">
        <v>1517</v>
      </c>
      <c r="JAE21" s="61">
        <v>1228</v>
      </c>
      <c r="JAG21" s="61">
        <v>0</v>
      </c>
      <c r="JAH21" s="61">
        <v>1</v>
      </c>
      <c r="JAT21" s="61">
        <v>71.5</v>
      </c>
      <c r="JAU21" s="61">
        <v>71.8</v>
      </c>
      <c r="JAV21" s="61">
        <v>0</v>
      </c>
      <c r="JAW21" s="61">
        <v>0</v>
      </c>
      <c r="JAX21" s="61">
        <v>0</v>
      </c>
      <c r="JAY21" s="61">
        <v>0</v>
      </c>
      <c r="JAZ21" s="61">
        <v>0</v>
      </c>
      <c r="JBA21" s="61">
        <v>115</v>
      </c>
      <c r="JBB21" s="61">
        <v>0</v>
      </c>
      <c r="JBC21" s="61">
        <v>0</v>
      </c>
      <c r="JBD21" s="61">
        <v>0</v>
      </c>
      <c r="JBE21" s="61">
        <v>261.7</v>
      </c>
      <c r="JBF21" s="61">
        <v>0</v>
      </c>
      <c r="JBG21" s="61">
        <v>0</v>
      </c>
      <c r="JBH21" s="61">
        <v>0</v>
      </c>
      <c r="JBI21" s="61">
        <v>1100</v>
      </c>
      <c r="JBJ21" s="61">
        <v>0</v>
      </c>
      <c r="JBK21" s="61">
        <v>0</v>
      </c>
      <c r="JBL21" s="61">
        <v>0</v>
      </c>
      <c r="JBM21" s="61">
        <v>8.5</v>
      </c>
      <c r="JBN21" s="61">
        <v>0</v>
      </c>
      <c r="JBO21" s="61">
        <v>0</v>
      </c>
      <c r="JBP21" s="61">
        <v>0</v>
      </c>
      <c r="JBQ21" s="61">
        <v>2.0379999999999998</v>
      </c>
      <c r="JBU21" s="61">
        <v>23</v>
      </c>
      <c r="JBV21" s="61">
        <v>0</v>
      </c>
      <c r="JBW21" s="61">
        <v>0</v>
      </c>
      <c r="JBX21" s="61">
        <v>0</v>
      </c>
      <c r="JBY21" s="61">
        <v>0</v>
      </c>
      <c r="JBZ21" s="61">
        <v>0</v>
      </c>
      <c r="JCA21" s="61">
        <v>0</v>
      </c>
      <c r="JCB21" s="61">
        <v>0</v>
      </c>
      <c r="JCG21" s="61">
        <v>1</v>
      </c>
      <c r="JCI21" s="61">
        <v>1</v>
      </c>
      <c r="JCK21" s="61">
        <v>1</v>
      </c>
      <c r="JCM21" s="61">
        <v>1</v>
      </c>
      <c r="JCO21" s="61">
        <v>1</v>
      </c>
      <c r="JCP21" s="61">
        <v>6487</v>
      </c>
      <c r="JCQ21" s="61">
        <v>1</v>
      </c>
      <c r="JCS21" s="61">
        <v>1</v>
      </c>
      <c r="JCU21" s="61">
        <v>1</v>
      </c>
      <c r="JCW21" s="61">
        <v>1</v>
      </c>
      <c r="JCY21" s="61">
        <v>1</v>
      </c>
      <c r="JDA21" s="61">
        <v>1</v>
      </c>
      <c r="JDC21" s="61">
        <v>1</v>
      </c>
      <c r="JDE21" s="61">
        <v>1</v>
      </c>
      <c r="JDF21" s="61">
        <v>6487</v>
      </c>
      <c r="JDG21" s="61">
        <v>1</v>
      </c>
      <c r="JDI21" s="61">
        <v>1</v>
      </c>
      <c r="JDK21" s="61">
        <v>1</v>
      </c>
      <c r="JDM21" s="61">
        <v>1</v>
      </c>
      <c r="JDO21" s="61">
        <v>1</v>
      </c>
      <c r="JDQ21" s="61">
        <v>1</v>
      </c>
      <c r="JDS21" s="61">
        <v>1</v>
      </c>
      <c r="JDU21" s="61">
        <v>1</v>
      </c>
      <c r="JDW21" s="61">
        <v>1</v>
      </c>
      <c r="JDY21" s="61">
        <v>1</v>
      </c>
      <c r="JEA21" s="61">
        <v>1</v>
      </c>
      <c r="JEB21" s="61">
        <v>0</v>
      </c>
      <c r="JEC21" s="61">
        <v>7.79</v>
      </c>
      <c r="JED21" s="61">
        <v>0</v>
      </c>
      <c r="JEE21" s="61">
        <v>7.56</v>
      </c>
      <c r="JEF21" s="61">
        <v>0</v>
      </c>
      <c r="JEG21" s="61">
        <v>7.65</v>
      </c>
      <c r="JEH21" s="61">
        <v>0</v>
      </c>
      <c r="JEI21" s="61">
        <v>7.59</v>
      </c>
      <c r="JEJ21" s="61">
        <v>0</v>
      </c>
      <c r="JEK21" s="61">
        <v>7.71</v>
      </c>
      <c r="JEL21" s="61">
        <v>0</v>
      </c>
      <c r="JEM21" s="61">
        <v>7.68</v>
      </c>
      <c r="JEN21" s="61">
        <v>0</v>
      </c>
      <c r="JEO21" s="61">
        <v>7.83</v>
      </c>
      <c r="JEP21" s="61">
        <v>0</v>
      </c>
      <c r="JEQ21" s="61">
        <v>7.8</v>
      </c>
      <c r="JER21" s="61">
        <v>0</v>
      </c>
      <c r="JES21" s="61">
        <v>7.62</v>
      </c>
      <c r="JET21" s="61">
        <v>0</v>
      </c>
      <c r="JEU21" s="61">
        <v>7.61</v>
      </c>
      <c r="JEV21" s="61">
        <v>0</v>
      </c>
      <c r="JEW21" s="61">
        <v>7.64</v>
      </c>
      <c r="JEX21" s="61">
        <v>0</v>
      </c>
      <c r="JEY21" s="61">
        <v>7.72</v>
      </c>
      <c r="JEZ21" s="61">
        <v>0</v>
      </c>
      <c r="JFA21" s="61">
        <v>7.63</v>
      </c>
      <c r="JFB21" s="61">
        <v>0</v>
      </c>
      <c r="JFC21" s="61">
        <v>7.69</v>
      </c>
      <c r="JFD21" s="61">
        <v>0</v>
      </c>
      <c r="JFE21" s="61">
        <v>7.62</v>
      </c>
      <c r="JFF21" s="61">
        <v>0</v>
      </c>
      <c r="JFG21" s="61">
        <v>7.72</v>
      </c>
      <c r="JFH21" s="61">
        <v>0</v>
      </c>
      <c r="JFI21" s="61">
        <v>7.57</v>
      </c>
      <c r="JFJ21" s="61">
        <v>0</v>
      </c>
      <c r="JFK21" s="61">
        <v>7.92</v>
      </c>
      <c r="JFL21" s="61">
        <v>0</v>
      </c>
      <c r="JFM21" s="61">
        <v>7.66</v>
      </c>
      <c r="JFN21" s="61">
        <v>0</v>
      </c>
      <c r="JFO21" s="61">
        <v>7.52</v>
      </c>
      <c r="JFP21" s="61">
        <v>0</v>
      </c>
      <c r="JFQ21" s="61">
        <v>7.5</v>
      </c>
      <c r="JFR21" s="61">
        <v>0</v>
      </c>
      <c r="JFS21" s="61">
        <v>7.67</v>
      </c>
      <c r="JFT21" s="61">
        <v>0</v>
      </c>
      <c r="JFU21" s="61">
        <v>7.65</v>
      </c>
      <c r="JFV21" s="61">
        <v>0</v>
      </c>
      <c r="JFW21" s="61">
        <v>7.54</v>
      </c>
      <c r="JFX21" s="61">
        <v>0</v>
      </c>
      <c r="JFY21" s="61">
        <v>0.2</v>
      </c>
      <c r="JFZ21" s="61">
        <v>0</v>
      </c>
      <c r="JGA21" s="61">
        <v>-0.23</v>
      </c>
      <c r="JGB21" s="61">
        <v>0</v>
      </c>
      <c r="JGC21" s="61">
        <v>-0.3</v>
      </c>
      <c r="JGD21" s="61">
        <v>0</v>
      </c>
      <c r="JGE21" s="61">
        <v>-0.16</v>
      </c>
      <c r="JGF21" s="61">
        <v>0</v>
      </c>
      <c r="JGG21" s="61">
        <v>-0.26</v>
      </c>
      <c r="JGH21" s="61">
        <v>0</v>
      </c>
      <c r="JGI21" s="61">
        <v>0</v>
      </c>
      <c r="JGJ21" s="61">
        <v>0</v>
      </c>
      <c r="JGK21" s="61">
        <v>-0.11</v>
      </c>
      <c r="JGL21" s="61">
        <v>0</v>
      </c>
      <c r="JGM21" s="61">
        <v>0.12</v>
      </c>
      <c r="JGN21" s="61">
        <v>0</v>
      </c>
      <c r="JGO21" s="61">
        <v>-0.02</v>
      </c>
      <c r="JGP21" s="61">
        <v>0</v>
      </c>
      <c r="JGQ21" s="61">
        <v>-0.14000000000000001</v>
      </c>
      <c r="JGR21" s="61">
        <v>0</v>
      </c>
      <c r="JGS21" s="61">
        <v>-0.09</v>
      </c>
      <c r="JGT21" s="61">
        <v>0</v>
      </c>
      <c r="JGU21" s="61">
        <v>-0.4</v>
      </c>
      <c r="JGV21" s="61">
        <v>0</v>
      </c>
      <c r="JGW21" s="61">
        <v>-0.19</v>
      </c>
      <c r="JGX21" s="61">
        <v>0</v>
      </c>
      <c r="JGY21" s="61">
        <v>0</v>
      </c>
      <c r="JGZ21" s="61">
        <v>0</v>
      </c>
      <c r="JHA21" s="61">
        <v>-0.28000000000000003</v>
      </c>
      <c r="JHB21" s="61">
        <v>0</v>
      </c>
      <c r="JHC21" s="61">
        <v>-0.24</v>
      </c>
      <c r="JHD21" s="61">
        <v>0</v>
      </c>
      <c r="JHE21" s="61">
        <v>-7.0000000000000007E-2</v>
      </c>
      <c r="JHF21" s="61">
        <v>0</v>
      </c>
      <c r="JHG21" s="61">
        <v>-0.25</v>
      </c>
      <c r="JHH21" s="61">
        <v>0</v>
      </c>
      <c r="JHI21" s="61">
        <v>-0.26</v>
      </c>
      <c r="JHJ21" s="61">
        <v>0</v>
      </c>
      <c r="JHK21" s="61">
        <v>0.01</v>
      </c>
      <c r="JHL21" s="61">
        <v>0</v>
      </c>
      <c r="JHM21" s="61">
        <v>-0.36</v>
      </c>
      <c r="JHN21" s="61">
        <v>0</v>
      </c>
      <c r="JHO21" s="61">
        <v>-0.37</v>
      </c>
      <c r="JHP21" s="61">
        <v>0</v>
      </c>
      <c r="JHQ21" s="61">
        <v>-0.21</v>
      </c>
      <c r="JHR21" s="61">
        <v>0</v>
      </c>
      <c r="JHS21" s="61">
        <v>-0.45</v>
      </c>
      <c r="JHT21" s="61">
        <v>0</v>
      </c>
      <c r="JHU21" s="61">
        <v>7.73</v>
      </c>
      <c r="JHV21" s="61">
        <v>0</v>
      </c>
      <c r="JHW21" s="61">
        <v>7.59</v>
      </c>
      <c r="JHX21" s="61">
        <v>0</v>
      </c>
      <c r="JHY21" s="61">
        <v>7.8</v>
      </c>
      <c r="JHZ21" s="61">
        <v>0</v>
      </c>
      <c r="JIA21" s="61">
        <v>7.89</v>
      </c>
      <c r="JIB21" s="61">
        <v>0</v>
      </c>
      <c r="JIC21" s="61">
        <v>7.63</v>
      </c>
      <c r="JID21" s="61">
        <v>0</v>
      </c>
      <c r="JIE21" s="61">
        <v>7.4</v>
      </c>
      <c r="JIF21" s="61">
        <v>0</v>
      </c>
      <c r="JIG21" s="61">
        <v>8.0399999999999991</v>
      </c>
      <c r="JIH21" s="61">
        <v>0</v>
      </c>
      <c r="JII21" s="61">
        <v>7.82</v>
      </c>
      <c r="JIJ21" s="61">
        <v>0</v>
      </c>
      <c r="JIK21" s="61">
        <v>7.94</v>
      </c>
      <c r="JIL21" s="61">
        <v>0</v>
      </c>
      <c r="JIM21" s="61">
        <v>7.87</v>
      </c>
      <c r="JIN21" s="61">
        <v>0</v>
      </c>
      <c r="JIO21" s="61">
        <v>7.58</v>
      </c>
      <c r="JIP21" s="61">
        <v>0</v>
      </c>
      <c r="JIQ21" s="61">
        <v>7.75</v>
      </c>
      <c r="JIR21" s="61">
        <v>0</v>
      </c>
      <c r="JIS21" s="61">
        <v>7.68</v>
      </c>
      <c r="JIT21" s="61">
        <v>0</v>
      </c>
      <c r="JIU21" s="61">
        <v>7.63</v>
      </c>
      <c r="JIV21" s="61">
        <v>0</v>
      </c>
      <c r="JIW21" s="61">
        <v>7.62</v>
      </c>
      <c r="JIX21" s="61">
        <v>0</v>
      </c>
      <c r="JIY21" s="61">
        <v>7.75</v>
      </c>
      <c r="JIZ21" s="61">
        <v>0</v>
      </c>
      <c r="JJA21" s="61">
        <v>7.61</v>
      </c>
      <c r="JJB21" s="61">
        <v>0</v>
      </c>
      <c r="JJC21" s="61">
        <v>7.93</v>
      </c>
      <c r="JJD21" s="61">
        <v>0</v>
      </c>
      <c r="JJE21" s="61">
        <v>7.69</v>
      </c>
      <c r="JJF21" s="61">
        <v>0</v>
      </c>
      <c r="JJG21" s="61">
        <v>7.63</v>
      </c>
      <c r="JJH21" s="61">
        <v>0</v>
      </c>
      <c r="JJI21" s="61">
        <v>7.59</v>
      </c>
      <c r="JJJ21" s="61">
        <v>0</v>
      </c>
      <c r="JJK21" s="61">
        <v>7.73</v>
      </c>
      <c r="JJL21" s="61">
        <v>0</v>
      </c>
      <c r="JJM21" s="61">
        <v>7.76</v>
      </c>
      <c r="JJN21" s="61">
        <v>0</v>
      </c>
      <c r="JJO21" s="61">
        <v>7.68</v>
      </c>
      <c r="JJP21" s="61">
        <v>0</v>
      </c>
      <c r="JJQ21" s="61">
        <v>-0.41</v>
      </c>
      <c r="JJR21" s="61">
        <v>0</v>
      </c>
      <c r="JJS21" s="61">
        <v>-0.3</v>
      </c>
      <c r="JJT21" s="61">
        <v>0</v>
      </c>
      <c r="JJU21" s="61">
        <v>-0.15</v>
      </c>
      <c r="JJV21" s="61">
        <v>0</v>
      </c>
      <c r="JJW21" s="61">
        <v>-0.15</v>
      </c>
      <c r="JJX21" s="61">
        <v>0</v>
      </c>
      <c r="JJY21" s="61">
        <v>-0.21</v>
      </c>
      <c r="JJZ21" s="61">
        <v>0</v>
      </c>
      <c r="JKA21" s="61">
        <v>0</v>
      </c>
      <c r="JKB21" s="61">
        <v>0</v>
      </c>
      <c r="JKC21" s="61">
        <v>-0.14000000000000001</v>
      </c>
      <c r="JKD21" s="61">
        <v>0</v>
      </c>
      <c r="JKE21" s="61">
        <v>0.12</v>
      </c>
      <c r="JKF21" s="61">
        <v>0</v>
      </c>
      <c r="JKG21" s="61">
        <v>-0.23</v>
      </c>
      <c r="JKH21" s="61">
        <v>0</v>
      </c>
      <c r="JKI21" s="61">
        <v>-0.11</v>
      </c>
      <c r="JKJ21" s="61">
        <v>0</v>
      </c>
      <c r="JKK21" s="61">
        <v>-0.12</v>
      </c>
      <c r="JKL21" s="61">
        <v>0</v>
      </c>
      <c r="JKM21" s="61">
        <v>0.01</v>
      </c>
      <c r="JKN21" s="61">
        <v>0</v>
      </c>
      <c r="JKO21" s="61">
        <v>-0.15</v>
      </c>
      <c r="JKP21" s="61">
        <v>0</v>
      </c>
      <c r="JKQ21" s="61">
        <v>0</v>
      </c>
      <c r="JKR21" s="61">
        <v>0</v>
      </c>
      <c r="JKS21" s="61">
        <v>-0.2</v>
      </c>
      <c r="JKT21" s="61">
        <v>0</v>
      </c>
      <c r="JKU21" s="61">
        <v>-0.28999999999999998</v>
      </c>
      <c r="JKV21" s="61">
        <v>0</v>
      </c>
      <c r="JKW21" s="61">
        <v>-0.13</v>
      </c>
      <c r="JKX21" s="61">
        <v>0</v>
      </c>
      <c r="JKY21" s="61">
        <v>-0.16</v>
      </c>
      <c r="JKZ21" s="61">
        <v>0</v>
      </c>
      <c r="JLA21" s="61">
        <v>-0.13</v>
      </c>
      <c r="JLB21" s="61">
        <v>0</v>
      </c>
      <c r="JLC21" s="61">
        <v>-0.33</v>
      </c>
      <c r="JLD21" s="61">
        <v>0</v>
      </c>
      <c r="JLE21" s="61">
        <v>-0.26</v>
      </c>
      <c r="JLF21" s="61">
        <v>0</v>
      </c>
      <c r="JLG21" s="61">
        <v>-0.16</v>
      </c>
      <c r="JLH21" s="61">
        <v>0</v>
      </c>
      <c r="JLI21" s="61">
        <v>0</v>
      </c>
      <c r="JLJ21" s="61">
        <v>0</v>
      </c>
      <c r="JLK21" s="61">
        <v>-0.38</v>
      </c>
      <c r="JLM21" s="61">
        <v>0</v>
      </c>
      <c r="JLN21" s="61">
        <v>1</v>
      </c>
      <c r="JLO21" s="61">
        <v>1</v>
      </c>
      <c r="JLP21" s="61">
        <v>1</v>
      </c>
      <c r="JLQ21" s="61">
        <v>17</v>
      </c>
      <c r="JLR21" s="61">
        <v>0</v>
      </c>
      <c r="JLS21" s="61">
        <v>100</v>
      </c>
      <c r="JLT21" s="61">
        <v>99.1</v>
      </c>
      <c r="JLU21" s="61">
        <v>99.7</v>
      </c>
      <c r="JLV21" s="61">
        <v>0</v>
      </c>
      <c r="JLW21" s="61">
        <v>0</v>
      </c>
      <c r="JLX21" s="61">
        <v>8.5</v>
      </c>
      <c r="JLY21" s="61">
        <v>8.3000000000000007</v>
      </c>
      <c r="JLZ21" s="61">
        <v>0</v>
      </c>
      <c r="JMA21" s="61">
        <v>8.8000000000000007</v>
      </c>
      <c r="JMB21" s="61">
        <v>0</v>
      </c>
      <c r="JMC21" s="61">
        <v>0</v>
      </c>
      <c r="JMD21" s="61">
        <v>0</v>
      </c>
      <c r="JME21" s="61">
        <v>6.09</v>
      </c>
      <c r="JMG21" s="61">
        <v>0</v>
      </c>
      <c r="JMH21" s="61">
        <v>0</v>
      </c>
      <c r="JMI21" s="61">
        <v>0</v>
      </c>
      <c r="JMJ21" s="61">
        <v>0</v>
      </c>
      <c r="JML21" s="61">
        <v>100</v>
      </c>
      <c r="JMM21" s="61">
        <v>100</v>
      </c>
      <c r="JMN21" s="61">
        <v>100</v>
      </c>
      <c r="JMO21" s="61">
        <v>100</v>
      </c>
      <c r="JMP21" s="61">
        <v>8.5</v>
      </c>
      <c r="JMQ21" s="61">
        <v>8.5</v>
      </c>
      <c r="JMR21" s="61">
        <v>8.5</v>
      </c>
      <c r="JMS21" s="61">
        <v>8.5</v>
      </c>
      <c r="JMU21" s="61">
        <v>1500</v>
      </c>
      <c r="JMV21" s="61">
        <v>1499</v>
      </c>
      <c r="JMX21" s="61">
        <v>53.6</v>
      </c>
      <c r="JNA21" s="61">
        <v>0</v>
      </c>
      <c r="JNB21" s="61">
        <v>0</v>
      </c>
      <c r="JNC21" s="61" t="s">
        <v>6</v>
      </c>
    </row>
    <row r="22" spans="1:6089 6180:7127" ht="15" customHeight="1" x14ac:dyDescent="0.2">
      <c r="A22" s="258">
        <v>17</v>
      </c>
      <c r="C22" s="101">
        <v>37</v>
      </c>
      <c r="D22" s="61">
        <v>1</v>
      </c>
      <c r="E22" s="61">
        <v>0</v>
      </c>
      <c r="F22" s="61" t="s">
        <v>8240</v>
      </c>
      <c r="G22" s="61">
        <v>0</v>
      </c>
      <c r="H22" s="61">
        <v>0</v>
      </c>
      <c r="I22" s="61">
        <v>0</v>
      </c>
      <c r="J22" s="61">
        <v>0</v>
      </c>
      <c r="K22" s="61">
        <v>0</v>
      </c>
      <c r="L22" s="61">
        <v>0</v>
      </c>
      <c r="M22" s="61">
        <v>0</v>
      </c>
      <c r="N22" s="61">
        <v>0</v>
      </c>
      <c r="O22" s="61">
        <v>0</v>
      </c>
      <c r="P22" s="61">
        <v>0</v>
      </c>
      <c r="Q22" s="61">
        <v>0</v>
      </c>
      <c r="R22" s="61">
        <v>0</v>
      </c>
      <c r="S22" s="61">
        <v>0</v>
      </c>
      <c r="T22" s="61">
        <v>6.73</v>
      </c>
      <c r="U22" s="61">
        <v>0</v>
      </c>
      <c r="V22" s="61">
        <v>0</v>
      </c>
      <c r="W22" s="61">
        <v>0.99</v>
      </c>
      <c r="X22" s="61">
        <v>32.799999999999997</v>
      </c>
      <c r="Y22" s="61">
        <v>0</v>
      </c>
      <c r="AC22" s="61">
        <v>0</v>
      </c>
      <c r="AD22" s="61">
        <v>10.199999999999999</v>
      </c>
      <c r="AE22" s="61">
        <v>0</v>
      </c>
      <c r="AF22" s="61">
        <v>0</v>
      </c>
      <c r="AG22" s="61">
        <v>0.05</v>
      </c>
      <c r="AH22" s="61">
        <v>-4</v>
      </c>
      <c r="AI22" s="61">
        <v>0.05</v>
      </c>
      <c r="AJ22" s="61">
        <v>0</v>
      </c>
      <c r="AK22" s="61">
        <v>0</v>
      </c>
      <c r="AL22" s="61">
        <v>0</v>
      </c>
      <c r="AM22" s="61" t="s">
        <v>7715</v>
      </c>
      <c r="AN22" s="61">
        <v>5556</v>
      </c>
      <c r="AO22" s="61">
        <v>0</v>
      </c>
      <c r="AP22" s="61">
        <v>0</v>
      </c>
      <c r="AQ22" s="61">
        <v>0</v>
      </c>
      <c r="AR22" s="61">
        <v>0</v>
      </c>
      <c r="AS22" s="61">
        <v>0</v>
      </c>
      <c r="AT22" s="61">
        <v>0</v>
      </c>
      <c r="AU22" s="61">
        <v>0</v>
      </c>
      <c r="AV22" s="61">
        <v>0</v>
      </c>
      <c r="AW22" s="61">
        <v>0</v>
      </c>
      <c r="AX22" s="61">
        <v>0</v>
      </c>
      <c r="AY22" s="61">
        <v>0</v>
      </c>
      <c r="AZ22" s="61">
        <v>0</v>
      </c>
      <c r="BA22" s="61">
        <v>0</v>
      </c>
      <c r="BB22" s="61">
        <v>0</v>
      </c>
      <c r="BC22" s="61">
        <v>0</v>
      </c>
      <c r="BD22" s="61">
        <v>0</v>
      </c>
      <c r="BE22" s="61">
        <v>0</v>
      </c>
      <c r="BF22" s="61">
        <v>0</v>
      </c>
      <c r="BG22" s="61">
        <v>0</v>
      </c>
      <c r="BH22" s="61">
        <v>0</v>
      </c>
      <c r="BI22" s="61">
        <v>0</v>
      </c>
      <c r="BJ22" s="61">
        <v>0</v>
      </c>
      <c r="BK22" s="61">
        <v>0</v>
      </c>
      <c r="BL22" s="61">
        <v>0</v>
      </c>
      <c r="BM22" s="61">
        <v>0</v>
      </c>
      <c r="BN22" s="61">
        <v>0</v>
      </c>
      <c r="BO22" s="61">
        <v>0</v>
      </c>
      <c r="BP22" s="61">
        <v>0</v>
      </c>
      <c r="BQ22" s="61">
        <v>0</v>
      </c>
      <c r="BR22" s="61">
        <v>0</v>
      </c>
      <c r="BS22" s="61">
        <v>0</v>
      </c>
      <c r="BT22" s="61">
        <v>0</v>
      </c>
      <c r="BU22" s="61">
        <v>0</v>
      </c>
      <c r="BV22" s="61">
        <v>0</v>
      </c>
      <c r="BW22" s="61">
        <v>0</v>
      </c>
      <c r="BX22" s="61">
        <v>0</v>
      </c>
      <c r="BY22" s="61">
        <v>0</v>
      </c>
      <c r="BZ22" s="61">
        <v>0</v>
      </c>
      <c r="CA22" s="61">
        <v>0</v>
      </c>
      <c r="CB22" s="61">
        <v>0</v>
      </c>
      <c r="CC22" s="61">
        <v>1</v>
      </c>
      <c r="CD22" s="61">
        <v>0</v>
      </c>
      <c r="CE22" s="61">
        <v>1</v>
      </c>
      <c r="CF22" s="61">
        <v>0</v>
      </c>
      <c r="CH22" s="61">
        <v>0</v>
      </c>
      <c r="CI22" s="61">
        <v>0</v>
      </c>
      <c r="CJ22" s="61">
        <v>0</v>
      </c>
      <c r="CL22" s="61">
        <v>0</v>
      </c>
      <c r="CM22" s="61">
        <v>-991</v>
      </c>
      <c r="CN22" s="61">
        <v>0</v>
      </c>
      <c r="CO22" s="61">
        <v>-992</v>
      </c>
      <c r="CP22" s="61">
        <v>0</v>
      </c>
      <c r="CQ22" s="61">
        <v>0</v>
      </c>
      <c r="CR22" s="61">
        <v>0</v>
      </c>
      <c r="CS22" s="61">
        <v>0</v>
      </c>
      <c r="CT22" s="61">
        <v>0</v>
      </c>
      <c r="CU22" s="61">
        <v>0</v>
      </c>
      <c r="CV22" s="61">
        <v>0</v>
      </c>
      <c r="CW22" s="61">
        <v>0</v>
      </c>
      <c r="CX22" s="61">
        <v>0</v>
      </c>
      <c r="CY22" s="61">
        <v>0</v>
      </c>
      <c r="CZ22" s="61">
        <v>0</v>
      </c>
      <c r="DA22" s="61">
        <v>0</v>
      </c>
      <c r="DB22" s="61">
        <v>0</v>
      </c>
      <c r="DC22" s="61">
        <v>0</v>
      </c>
      <c r="DD22" s="61">
        <v>0</v>
      </c>
      <c r="DE22" s="61">
        <v>0</v>
      </c>
      <c r="DF22" s="61">
        <v>0</v>
      </c>
      <c r="DG22" s="61">
        <v>0</v>
      </c>
      <c r="DH22" s="61">
        <v>0</v>
      </c>
      <c r="DI22" s="61">
        <v>0</v>
      </c>
      <c r="DJ22" s="61">
        <v>0</v>
      </c>
      <c r="DK22" s="61">
        <v>0</v>
      </c>
      <c r="DL22" s="61">
        <v>0</v>
      </c>
      <c r="DM22" s="61">
        <v>0</v>
      </c>
      <c r="DN22" s="61">
        <v>0</v>
      </c>
      <c r="DO22" s="61">
        <v>0</v>
      </c>
      <c r="DP22" s="61">
        <v>0</v>
      </c>
      <c r="DQ22" s="61">
        <v>0</v>
      </c>
      <c r="DR22" s="61">
        <v>0</v>
      </c>
      <c r="DS22" s="61">
        <v>0</v>
      </c>
      <c r="DT22" s="61">
        <v>0</v>
      </c>
      <c r="DU22" s="61">
        <v>0</v>
      </c>
      <c r="DV22" s="61">
        <v>0</v>
      </c>
      <c r="DW22" s="61">
        <v>0</v>
      </c>
      <c r="DX22" s="61">
        <v>0</v>
      </c>
      <c r="DY22" s="61">
        <v>0</v>
      </c>
      <c r="DZ22" s="61">
        <v>0</v>
      </c>
      <c r="EA22" s="61">
        <v>0</v>
      </c>
      <c r="EB22" s="61">
        <v>0</v>
      </c>
      <c r="EC22" s="61">
        <v>0</v>
      </c>
      <c r="ED22" s="61">
        <v>0</v>
      </c>
      <c r="EE22" s="61">
        <v>0</v>
      </c>
      <c r="EF22" s="61">
        <v>0</v>
      </c>
      <c r="EG22" s="61">
        <v>0</v>
      </c>
      <c r="EH22" s="61">
        <v>0</v>
      </c>
      <c r="EI22" s="61">
        <v>0</v>
      </c>
      <c r="EJ22" s="61">
        <v>0</v>
      </c>
      <c r="EK22" s="61">
        <v>0</v>
      </c>
      <c r="EL22" s="61">
        <v>0</v>
      </c>
      <c r="EM22" s="61">
        <v>0</v>
      </c>
      <c r="EN22" s="61">
        <v>0</v>
      </c>
      <c r="EO22" s="61">
        <v>0</v>
      </c>
      <c r="EP22" s="61">
        <v>0</v>
      </c>
      <c r="EQ22" s="61">
        <v>0</v>
      </c>
      <c r="ER22" s="61">
        <v>0</v>
      </c>
      <c r="ES22" s="61">
        <v>0</v>
      </c>
      <c r="ET22" s="61">
        <v>0</v>
      </c>
      <c r="EU22" s="61">
        <v>0.01</v>
      </c>
      <c r="EV22" s="61">
        <v>0.02</v>
      </c>
      <c r="FA22" s="61">
        <v>35959756</v>
      </c>
      <c r="FB22" s="61">
        <v>0</v>
      </c>
      <c r="FC22" s="61">
        <v>8872365</v>
      </c>
      <c r="FD22" s="61">
        <v>420114</v>
      </c>
      <c r="FE22" s="61">
        <v>785</v>
      </c>
      <c r="FF22" s="61">
        <v>0</v>
      </c>
      <c r="FG22" s="61">
        <v>0</v>
      </c>
      <c r="FH22" s="61">
        <v>0</v>
      </c>
      <c r="FI22" s="61">
        <v>0</v>
      </c>
      <c r="FJ22" s="61">
        <v>0</v>
      </c>
      <c r="FK22" s="61">
        <v>-28</v>
      </c>
      <c r="FL22" s="61">
        <v>1074</v>
      </c>
      <c r="FM22" s="61">
        <v>812</v>
      </c>
      <c r="FN22" s="61">
        <v>777</v>
      </c>
      <c r="FO22" s="61">
        <v>777</v>
      </c>
      <c r="FP22" s="61">
        <v>777</v>
      </c>
      <c r="FQ22" s="61">
        <v>1903</v>
      </c>
      <c r="FR22" s="61">
        <v>777</v>
      </c>
      <c r="FS22" s="61">
        <v>9223</v>
      </c>
      <c r="FT22" s="61">
        <v>9223</v>
      </c>
      <c r="FU22" s="61">
        <v>9223</v>
      </c>
      <c r="FV22" s="61">
        <v>0</v>
      </c>
      <c r="FW22" s="61">
        <v>1329</v>
      </c>
      <c r="FY22" s="61">
        <v>57.5</v>
      </c>
      <c r="FZ22" s="61">
        <v>0</v>
      </c>
      <c r="GA22" s="61">
        <v>77.8</v>
      </c>
      <c r="GB22" s="61">
        <v>77.8</v>
      </c>
      <c r="GC22" s="61">
        <v>8</v>
      </c>
      <c r="GD22" s="61">
        <v>65</v>
      </c>
      <c r="GE22" s="61">
        <v>43.3</v>
      </c>
      <c r="GF22" s="61">
        <v>0</v>
      </c>
      <c r="GG22" s="61">
        <v>32.799999999999997</v>
      </c>
      <c r="GH22" s="61">
        <v>32.799999999999997</v>
      </c>
      <c r="GI22" s="61">
        <v>0</v>
      </c>
      <c r="GJ22" s="61">
        <v>1</v>
      </c>
      <c r="GK22" s="61">
        <v>1</v>
      </c>
      <c r="GL22" s="61">
        <v>50</v>
      </c>
      <c r="GM22" s="61">
        <v>100</v>
      </c>
      <c r="GN22" s="61">
        <v>70.3</v>
      </c>
      <c r="GO22" s="61">
        <v>0</v>
      </c>
      <c r="GP22" s="61">
        <v>30</v>
      </c>
      <c r="GQ22" s="61">
        <v>5.2</v>
      </c>
      <c r="GR22" s="61">
        <v>0</v>
      </c>
      <c r="GS22" s="61">
        <v>75</v>
      </c>
      <c r="GT22" s="61">
        <v>59.2</v>
      </c>
      <c r="GU22" s="61">
        <v>0</v>
      </c>
      <c r="GV22" s="61">
        <v>80</v>
      </c>
      <c r="GW22" s="61">
        <v>9.1999999999999993</v>
      </c>
      <c r="GX22" s="61">
        <v>0</v>
      </c>
      <c r="GY22" s="61">
        <v>15</v>
      </c>
      <c r="GZ22" s="61">
        <v>5.8</v>
      </c>
      <c r="HA22" s="61">
        <v>0</v>
      </c>
      <c r="HB22" s="61">
        <v>5.9</v>
      </c>
      <c r="HC22" s="61">
        <v>5.9</v>
      </c>
      <c r="HD22" s="61">
        <v>0</v>
      </c>
      <c r="HE22" s="61">
        <v>0</v>
      </c>
      <c r="HF22" s="61">
        <v>0</v>
      </c>
      <c r="HG22" s="61">
        <v>0</v>
      </c>
      <c r="HH22" s="61">
        <v>0</v>
      </c>
      <c r="HI22" s="61">
        <v>0</v>
      </c>
      <c r="HJ22" s="61">
        <v>0</v>
      </c>
      <c r="HK22" s="61">
        <v>0</v>
      </c>
      <c r="HL22" s="61">
        <v>0</v>
      </c>
      <c r="HM22" s="61">
        <v>0</v>
      </c>
      <c r="HN22" s="61">
        <v>0</v>
      </c>
      <c r="HO22" s="61">
        <v>0</v>
      </c>
      <c r="HP22" s="61">
        <v>0</v>
      </c>
      <c r="HQ22" s="61">
        <v>0</v>
      </c>
      <c r="HR22" s="61">
        <v>0</v>
      </c>
      <c r="HS22" s="61">
        <v>0</v>
      </c>
      <c r="HT22" s="61">
        <v>125</v>
      </c>
      <c r="HU22" s="61">
        <v>96.1</v>
      </c>
      <c r="HV22" s="61">
        <v>70.5</v>
      </c>
      <c r="HW22" s="61">
        <v>11</v>
      </c>
      <c r="HX22" s="61">
        <v>5.2</v>
      </c>
      <c r="HY22" s="61">
        <v>5.8</v>
      </c>
      <c r="HZ22" s="61">
        <v>5.9</v>
      </c>
      <c r="IA22" s="61">
        <v>11.9</v>
      </c>
      <c r="IB22" s="61">
        <v>8.1999999999999993</v>
      </c>
      <c r="IC22" s="61">
        <v>13.9</v>
      </c>
      <c r="ID22" s="61">
        <v>0</v>
      </c>
      <c r="IE22" s="61">
        <v>0.2</v>
      </c>
      <c r="IF22" s="61">
        <v>0.4</v>
      </c>
      <c r="IG22" s="61">
        <v>1.1000000000000001</v>
      </c>
      <c r="IH22" s="61">
        <v>2.7</v>
      </c>
      <c r="II22" s="61">
        <v>7.5</v>
      </c>
      <c r="IJ22" s="61">
        <v>9.9</v>
      </c>
      <c r="IK22" s="61">
        <v>9.1999999999999993</v>
      </c>
      <c r="IL22" s="61">
        <v>9.4</v>
      </c>
      <c r="IM22" s="61">
        <v>0</v>
      </c>
      <c r="IN22" s="61">
        <v>0</v>
      </c>
      <c r="IO22" s="61">
        <v>0</v>
      </c>
      <c r="IP22" s="61">
        <v>0</v>
      </c>
      <c r="IQ22" s="61">
        <v>0</v>
      </c>
      <c r="IR22" s="61">
        <v>0</v>
      </c>
      <c r="IS22" s="61">
        <v>0</v>
      </c>
      <c r="IT22" s="61">
        <v>0</v>
      </c>
      <c r="IU22" s="61">
        <v>0</v>
      </c>
      <c r="IV22" s="61">
        <v>0</v>
      </c>
      <c r="IW22" s="61">
        <v>0</v>
      </c>
      <c r="IX22" s="61">
        <v>0</v>
      </c>
      <c r="IY22" s="61">
        <v>0</v>
      </c>
      <c r="IZ22" s="61">
        <v>0</v>
      </c>
      <c r="JA22" s="61">
        <v>0</v>
      </c>
      <c r="JB22" s="61">
        <v>0</v>
      </c>
      <c r="JC22" s="61">
        <v>0</v>
      </c>
      <c r="JD22" s="61">
        <v>0</v>
      </c>
      <c r="JE22" s="61">
        <v>0</v>
      </c>
      <c r="JF22" s="61">
        <v>0</v>
      </c>
      <c r="JG22" s="61">
        <v>0</v>
      </c>
      <c r="JH22" s="61">
        <v>0</v>
      </c>
      <c r="JI22" s="61">
        <v>0</v>
      </c>
      <c r="JJ22" s="61">
        <v>0</v>
      </c>
      <c r="JK22" s="61">
        <v>0</v>
      </c>
      <c r="JL22" s="61">
        <v>0</v>
      </c>
      <c r="JM22" s="61">
        <v>0</v>
      </c>
      <c r="JN22" s="61">
        <v>0</v>
      </c>
      <c r="JO22" s="61">
        <v>0</v>
      </c>
      <c r="JP22" s="61">
        <v>0</v>
      </c>
      <c r="JQ22" s="61">
        <v>0</v>
      </c>
      <c r="JR22" s="61">
        <v>0</v>
      </c>
      <c r="JS22" s="61">
        <v>0</v>
      </c>
      <c r="JT22" s="61">
        <v>0</v>
      </c>
      <c r="JU22" s="61">
        <v>0</v>
      </c>
      <c r="JV22" s="61">
        <v>0</v>
      </c>
      <c r="JW22" s="61">
        <v>0</v>
      </c>
      <c r="JX22" s="61">
        <v>0</v>
      </c>
      <c r="JY22" s="61">
        <v>0</v>
      </c>
      <c r="JZ22" s="61">
        <v>0</v>
      </c>
      <c r="KA22" s="61">
        <v>0</v>
      </c>
      <c r="KC22" s="61">
        <v>0</v>
      </c>
      <c r="KD22" s="61">
        <v>2</v>
      </c>
      <c r="KE22" s="61">
        <v>2</v>
      </c>
      <c r="KF22" s="61">
        <v>2</v>
      </c>
      <c r="KG22" s="61">
        <v>2</v>
      </c>
      <c r="KH22" s="61">
        <v>2</v>
      </c>
      <c r="KI22" s="61">
        <v>2</v>
      </c>
      <c r="KJ22" s="61">
        <v>2</v>
      </c>
      <c r="KK22" s="61">
        <v>2</v>
      </c>
      <c r="KL22" s="61">
        <v>2</v>
      </c>
      <c r="KM22" s="61">
        <v>2</v>
      </c>
      <c r="KN22" s="61">
        <v>2</v>
      </c>
      <c r="KO22" s="61">
        <v>2</v>
      </c>
      <c r="KP22" s="61">
        <v>2</v>
      </c>
      <c r="KQ22" s="61">
        <v>2</v>
      </c>
      <c r="KR22" s="61">
        <v>2</v>
      </c>
      <c r="KS22" s="61">
        <v>2</v>
      </c>
      <c r="KT22" s="61">
        <v>2</v>
      </c>
      <c r="KU22" s="61">
        <v>2</v>
      </c>
      <c r="KV22" s="61">
        <v>2</v>
      </c>
      <c r="KW22" s="61">
        <v>2</v>
      </c>
      <c r="KX22" s="61">
        <v>0</v>
      </c>
      <c r="KY22" s="61">
        <v>0.4</v>
      </c>
      <c r="KZ22" s="61">
        <v>-36.1</v>
      </c>
      <c r="LA22" s="61">
        <v>0.8</v>
      </c>
      <c r="LB22" s="61">
        <v>1.2</v>
      </c>
      <c r="LC22" s="61">
        <v>1.6</v>
      </c>
      <c r="LD22" s="61">
        <v>2</v>
      </c>
      <c r="LE22" s="61">
        <v>-0.4</v>
      </c>
      <c r="LF22" s="61">
        <v>-15.4</v>
      </c>
      <c r="LG22" s="61">
        <v>-12.6</v>
      </c>
      <c r="LH22" s="61">
        <v>-27.6</v>
      </c>
      <c r="LI22" s="61">
        <v>0</v>
      </c>
      <c r="LJ22" s="61">
        <v>0</v>
      </c>
      <c r="LK22" s="61">
        <v>0.4</v>
      </c>
      <c r="LL22" s="61">
        <v>-36.1</v>
      </c>
      <c r="LM22" s="61">
        <v>1</v>
      </c>
      <c r="LN22" s="61">
        <v>0</v>
      </c>
      <c r="LO22" s="61">
        <v>0.8</v>
      </c>
      <c r="LP22" s="61">
        <v>0</v>
      </c>
      <c r="LQ22" s="61">
        <v>1.2</v>
      </c>
      <c r="LR22" s="61">
        <v>0</v>
      </c>
      <c r="LS22" s="61">
        <v>1.6</v>
      </c>
      <c r="LT22" s="61">
        <v>0</v>
      </c>
      <c r="LU22" s="61">
        <v>2</v>
      </c>
      <c r="LV22" s="61">
        <v>1</v>
      </c>
      <c r="LW22" s="61">
        <v>-0.4</v>
      </c>
      <c r="LX22" s="61">
        <v>1</v>
      </c>
      <c r="LY22" s="61">
        <v>-15.4</v>
      </c>
      <c r="LZ22" s="61">
        <v>1</v>
      </c>
      <c r="MA22" s="61">
        <v>-12.6</v>
      </c>
      <c r="MB22" s="61">
        <v>1</v>
      </c>
      <c r="MC22" s="61">
        <v>-27.6</v>
      </c>
      <c r="MD22" s="61">
        <v>1</v>
      </c>
      <c r="ME22" s="61">
        <v>0</v>
      </c>
      <c r="MF22" s="61">
        <v>0</v>
      </c>
      <c r="MG22" s="61">
        <v>0</v>
      </c>
      <c r="MH22" s="61">
        <v>0</v>
      </c>
      <c r="MI22" s="61">
        <v>0</v>
      </c>
      <c r="MJ22" s="61">
        <v>0</v>
      </c>
      <c r="MK22" s="61">
        <v>0</v>
      </c>
      <c r="ML22" s="61">
        <v>0</v>
      </c>
      <c r="MM22" s="61">
        <v>0</v>
      </c>
      <c r="MN22" s="61">
        <v>0</v>
      </c>
      <c r="MO22" s="61">
        <v>0</v>
      </c>
      <c r="MP22" s="61">
        <v>0</v>
      </c>
      <c r="MQ22" s="61">
        <v>0</v>
      </c>
      <c r="MR22" s="61">
        <v>0</v>
      </c>
      <c r="MS22" s="61">
        <v>0</v>
      </c>
      <c r="MT22" s="61">
        <v>0</v>
      </c>
      <c r="MU22" s="61">
        <v>0</v>
      </c>
      <c r="MV22" s="61">
        <v>0</v>
      </c>
      <c r="MW22" s="61">
        <v>0</v>
      </c>
      <c r="MX22" s="61">
        <v>0</v>
      </c>
      <c r="MY22" s="61">
        <v>0</v>
      </c>
      <c r="MZ22" s="61">
        <v>0</v>
      </c>
      <c r="NA22" s="61">
        <v>0</v>
      </c>
      <c r="NB22" s="61">
        <v>0</v>
      </c>
      <c r="NC22" s="61">
        <v>0</v>
      </c>
      <c r="ND22" s="61">
        <v>0</v>
      </c>
      <c r="NE22" s="61">
        <v>0</v>
      </c>
      <c r="NF22" s="61">
        <v>0</v>
      </c>
      <c r="NG22" s="61">
        <v>0</v>
      </c>
      <c r="NH22" s="61">
        <v>0</v>
      </c>
      <c r="NI22" s="61">
        <v>0</v>
      </c>
      <c r="NJ22" s="61">
        <v>0</v>
      </c>
      <c r="NK22" s="61">
        <v>0</v>
      </c>
      <c r="NL22" s="61">
        <v>0</v>
      </c>
      <c r="NM22" s="61">
        <v>0</v>
      </c>
      <c r="NN22" s="61">
        <v>0</v>
      </c>
      <c r="NO22" s="61">
        <v>0</v>
      </c>
      <c r="NP22" s="61">
        <v>0</v>
      </c>
      <c r="NQ22" s="61">
        <v>0</v>
      </c>
      <c r="NR22" s="61">
        <v>0</v>
      </c>
      <c r="NS22" s="61">
        <v>0</v>
      </c>
      <c r="NT22" s="61">
        <v>0</v>
      </c>
      <c r="NU22" s="61">
        <v>0</v>
      </c>
      <c r="NV22" s="61">
        <v>0</v>
      </c>
      <c r="NW22" s="61">
        <v>0</v>
      </c>
      <c r="NX22" s="61">
        <v>0</v>
      </c>
      <c r="NY22" s="61">
        <v>0</v>
      </c>
      <c r="NZ22" s="61">
        <v>0</v>
      </c>
      <c r="OA22" s="61">
        <v>0</v>
      </c>
      <c r="OB22" s="61">
        <v>0</v>
      </c>
      <c r="OC22" s="61">
        <v>0</v>
      </c>
      <c r="OD22" s="61">
        <v>0</v>
      </c>
      <c r="OE22" s="61">
        <v>0</v>
      </c>
      <c r="OF22" s="61">
        <v>0</v>
      </c>
      <c r="OG22" s="61">
        <v>0</v>
      </c>
      <c r="OH22" s="61">
        <v>0</v>
      </c>
      <c r="OI22" s="61">
        <v>0</v>
      </c>
      <c r="OJ22" s="61">
        <v>0</v>
      </c>
      <c r="OK22" s="61">
        <v>0</v>
      </c>
      <c r="OL22" s="61">
        <v>0</v>
      </c>
      <c r="OM22" s="61">
        <v>0</v>
      </c>
      <c r="ON22" s="61">
        <v>0</v>
      </c>
      <c r="OO22" s="61">
        <v>0</v>
      </c>
      <c r="OP22" s="61">
        <v>0</v>
      </c>
      <c r="OQ22" s="61">
        <v>0</v>
      </c>
      <c r="OR22" s="61">
        <v>0</v>
      </c>
      <c r="OU22" s="61">
        <v>1</v>
      </c>
      <c r="OV22" s="61">
        <v>0</v>
      </c>
      <c r="OW22" s="61">
        <v>0</v>
      </c>
      <c r="OX22" s="61">
        <v>1</v>
      </c>
      <c r="OY22" s="61">
        <v>1</v>
      </c>
      <c r="OZ22" s="61">
        <v>1</v>
      </c>
      <c r="PA22" s="61">
        <v>1</v>
      </c>
      <c r="PB22" s="61">
        <v>1</v>
      </c>
      <c r="PC22" s="61">
        <v>1</v>
      </c>
      <c r="PD22" s="61">
        <v>1</v>
      </c>
      <c r="PE22" s="61">
        <v>1</v>
      </c>
      <c r="PF22" s="61">
        <v>1</v>
      </c>
      <c r="PG22" s="61">
        <v>1</v>
      </c>
      <c r="PH22" s="61">
        <v>1</v>
      </c>
      <c r="PI22" s="61">
        <v>1</v>
      </c>
      <c r="PJ22" s="61">
        <v>1</v>
      </c>
      <c r="PK22" s="61">
        <v>1</v>
      </c>
      <c r="PL22" s="61">
        <v>1</v>
      </c>
      <c r="PM22" s="61">
        <v>1</v>
      </c>
      <c r="PN22" s="61">
        <v>1</v>
      </c>
      <c r="PO22" s="61">
        <v>1</v>
      </c>
      <c r="PP22" s="61">
        <v>1</v>
      </c>
      <c r="PQ22" s="61">
        <v>1</v>
      </c>
      <c r="PR22" s="61">
        <v>1</v>
      </c>
      <c r="PS22" s="61">
        <v>1</v>
      </c>
      <c r="PT22" s="61">
        <v>1</v>
      </c>
      <c r="PU22" s="61">
        <v>1</v>
      </c>
      <c r="PV22" s="61">
        <v>0</v>
      </c>
      <c r="PW22" s="61">
        <v>0</v>
      </c>
      <c r="PX22" s="61">
        <v>0</v>
      </c>
      <c r="PY22" s="61">
        <v>0</v>
      </c>
      <c r="PZ22" s="61">
        <v>9220</v>
      </c>
      <c r="QA22" s="61">
        <v>20</v>
      </c>
      <c r="QB22" s="61">
        <v>0</v>
      </c>
      <c r="QC22" s="61">
        <v>2926</v>
      </c>
      <c r="QD22" s="61">
        <v>0</v>
      </c>
      <c r="QE22" s="61">
        <v>0</v>
      </c>
      <c r="QF22" s="61">
        <v>2929</v>
      </c>
      <c r="QG22" s="61">
        <v>-2.5</v>
      </c>
      <c r="QH22" s="61">
        <v>20.2</v>
      </c>
      <c r="QI22" s="61">
        <v>117.6</v>
      </c>
      <c r="QJ22" s="61">
        <v>0</v>
      </c>
      <c r="QK22" s="61">
        <v>0</v>
      </c>
      <c r="QL22" s="61">
        <v>0</v>
      </c>
      <c r="QM22" s="61">
        <v>0</v>
      </c>
      <c r="QN22" s="61">
        <v>0</v>
      </c>
      <c r="QO22" s="61">
        <v>0.4</v>
      </c>
      <c r="QP22" s="61">
        <v>0</v>
      </c>
      <c r="QQ22" s="61">
        <v>0</v>
      </c>
      <c r="QR22" s="61">
        <v>0</v>
      </c>
      <c r="QS22" s="61">
        <v>0</v>
      </c>
      <c r="QT22" s="61">
        <v>0</v>
      </c>
      <c r="QU22" s="61">
        <v>0</v>
      </c>
      <c r="QV22" s="61">
        <v>0</v>
      </c>
      <c r="QW22" s="61">
        <v>0</v>
      </c>
      <c r="QX22" s="61">
        <v>0</v>
      </c>
      <c r="QY22" s="61">
        <v>0</v>
      </c>
      <c r="QZ22" s="61">
        <v>186.3</v>
      </c>
      <c r="RA22" s="61">
        <v>100</v>
      </c>
      <c r="RB22" s="61">
        <v>150</v>
      </c>
      <c r="RC22" s="61">
        <v>0</v>
      </c>
      <c r="RD22" s="61">
        <v>-0.9</v>
      </c>
      <c r="RE22" s="61">
        <v>0</v>
      </c>
      <c r="RF22" s="61">
        <v>0</v>
      </c>
      <c r="RG22" s="61">
        <v>0</v>
      </c>
      <c r="RH22" s="61">
        <v>0</v>
      </c>
      <c r="RI22" s="61">
        <v>0</v>
      </c>
      <c r="RJ22" s="61">
        <v>0</v>
      </c>
      <c r="RK22" s="61">
        <v>0</v>
      </c>
      <c r="RL22" s="61">
        <v>0</v>
      </c>
      <c r="RM22" s="61">
        <v>0</v>
      </c>
      <c r="RN22" s="61">
        <v>0</v>
      </c>
      <c r="RO22" s="61">
        <v>0</v>
      </c>
      <c r="RP22" s="61">
        <v>0</v>
      </c>
      <c r="RQ22" s="61">
        <v>0</v>
      </c>
      <c r="RR22" s="61">
        <v>19.3</v>
      </c>
      <c r="RS22" s="61">
        <v>0</v>
      </c>
      <c r="RT22" s="61">
        <v>0</v>
      </c>
      <c r="RU22" s="61">
        <v>0</v>
      </c>
      <c r="RV22" s="61">
        <v>0</v>
      </c>
      <c r="RW22" s="61">
        <v>0</v>
      </c>
      <c r="RX22" s="61">
        <v>0</v>
      </c>
      <c r="RY22" s="61">
        <v>0</v>
      </c>
      <c r="RZ22" s="61">
        <v>0</v>
      </c>
      <c r="SA22" s="61">
        <v>0</v>
      </c>
      <c r="SB22" s="61">
        <v>0</v>
      </c>
      <c r="SC22" s="61">
        <v>0</v>
      </c>
      <c r="SD22" s="61">
        <v>120.4</v>
      </c>
      <c r="SE22" s="61">
        <v>0</v>
      </c>
      <c r="SF22" s="61">
        <v>0</v>
      </c>
      <c r="SG22" s="61">
        <v>0.4</v>
      </c>
      <c r="SH22" s="61">
        <v>0</v>
      </c>
      <c r="SI22" s="61">
        <v>0</v>
      </c>
      <c r="SJ22" s="61">
        <v>2.77</v>
      </c>
      <c r="SK22" s="61">
        <v>2.4500000000000002</v>
      </c>
      <c r="SL22" s="61">
        <v>179</v>
      </c>
      <c r="SM22" s="61">
        <v>208</v>
      </c>
      <c r="SN22" s="61">
        <v>164</v>
      </c>
      <c r="SO22" s="61">
        <v>8.42</v>
      </c>
      <c r="SP22" s="61">
        <v>1608066031873</v>
      </c>
      <c r="SQ22" s="61">
        <v>0</v>
      </c>
      <c r="SR22" s="61">
        <v>43</v>
      </c>
      <c r="SS22" s="61">
        <v>1.0409999999999999</v>
      </c>
      <c r="ST22" s="61">
        <v>0</v>
      </c>
      <c r="SU22" s="61">
        <v>4.3</v>
      </c>
      <c r="SV22" s="61">
        <v>13.8</v>
      </c>
      <c r="SW22" s="61">
        <v>0</v>
      </c>
      <c r="SX22" s="61">
        <v>15.47</v>
      </c>
      <c r="SY22" s="61">
        <v>0</v>
      </c>
      <c r="TA22" s="61">
        <v>1180</v>
      </c>
      <c r="TF22" s="61">
        <v>0</v>
      </c>
      <c r="TG22" s="61">
        <v>0</v>
      </c>
      <c r="TH22" s="61">
        <v>0</v>
      </c>
      <c r="TI22" s="61">
        <v>0</v>
      </c>
      <c r="TJ22" s="61">
        <v>0</v>
      </c>
      <c r="TK22" s="61">
        <v>0</v>
      </c>
      <c r="TL22" s="61">
        <v>0</v>
      </c>
      <c r="TM22" s="61">
        <v>0</v>
      </c>
      <c r="TN22" s="61">
        <v>0</v>
      </c>
      <c r="TO22" s="61">
        <v>0</v>
      </c>
      <c r="TP22" s="61">
        <v>0</v>
      </c>
      <c r="TQ22" s="61">
        <v>0</v>
      </c>
      <c r="TR22" s="61">
        <v>57</v>
      </c>
      <c r="TS22" s="61">
        <v>60</v>
      </c>
      <c r="TT22" s="61">
        <v>59</v>
      </c>
      <c r="TU22" s="61">
        <v>61</v>
      </c>
      <c r="TV22" s="61">
        <v>62</v>
      </c>
      <c r="TW22" s="61">
        <v>67</v>
      </c>
      <c r="TX22" s="61">
        <v>63</v>
      </c>
      <c r="TY22" s="61">
        <v>62</v>
      </c>
      <c r="TZ22" s="61">
        <v>64</v>
      </c>
      <c r="UA22" s="61">
        <v>65</v>
      </c>
      <c r="UB22" s="61">
        <v>66</v>
      </c>
      <c r="UC22" s="61">
        <v>69</v>
      </c>
      <c r="UD22" s="61">
        <v>59</v>
      </c>
      <c r="UE22" s="61">
        <v>59</v>
      </c>
      <c r="UF22" s="61">
        <v>60</v>
      </c>
      <c r="UG22" s="61">
        <v>60</v>
      </c>
      <c r="UH22" s="61">
        <v>63</v>
      </c>
      <c r="UI22" s="61">
        <v>63</v>
      </c>
      <c r="UJ22" s="61">
        <v>63</v>
      </c>
      <c r="UK22" s="61">
        <v>62</v>
      </c>
      <c r="UL22" s="61">
        <v>64</v>
      </c>
      <c r="UM22" s="61">
        <v>64</v>
      </c>
      <c r="UN22" s="61">
        <v>67</v>
      </c>
      <c r="UO22" s="61">
        <v>68</v>
      </c>
      <c r="UP22" s="61">
        <v>63</v>
      </c>
      <c r="UQ22" s="61">
        <v>554</v>
      </c>
      <c r="UR22" s="61">
        <v>70</v>
      </c>
      <c r="US22" s="61">
        <v>556</v>
      </c>
      <c r="UT22" s="61">
        <v>57</v>
      </c>
      <c r="UU22" s="61">
        <v>549</v>
      </c>
      <c r="UV22" s="61">
        <v>0</v>
      </c>
      <c r="UW22" s="61">
        <v>0</v>
      </c>
      <c r="UX22" s="61">
        <v>47</v>
      </c>
      <c r="UY22" s="61">
        <v>136</v>
      </c>
      <c r="UZ22" s="61">
        <v>133</v>
      </c>
      <c r="VA22" s="61">
        <v>7</v>
      </c>
      <c r="WR22" s="61">
        <v>0</v>
      </c>
      <c r="WS22" s="61">
        <v>1</v>
      </c>
      <c r="WT22" s="61">
        <v>0</v>
      </c>
      <c r="WU22" s="61">
        <v>0</v>
      </c>
      <c r="WV22" s="61">
        <v>0</v>
      </c>
      <c r="WW22" s="61">
        <v>0</v>
      </c>
      <c r="WX22" s="61">
        <v>0</v>
      </c>
      <c r="WY22" s="61">
        <v>0</v>
      </c>
      <c r="WZ22" s="61">
        <v>6546813</v>
      </c>
      <c r="XA22" s="61">
        <v>0</v>
      </c>
      <c r="XD22" s="61">
        <v>0</v>
      </c>
      <c r="XF22" s="61">
        <v>1</v>
      </c>
      <c r="XG22" s="61">
        <v>0</v>
      </c>
      <c r="XH22" s="61">
        <v>0</v>
      </c>
      <c r="XI22" s="61">
        <v>0</v>
      </c>
      <c r="XJ22" s="61">
        <v>0</v>
      </c>
      <c r="XK22" s="61">
        <v>0</v>
      </c>
      <c r="XL22" s="61">
        <v>0</v>
      </c>
      <c r="XM22" s="61">
        <v>0</v>
      </c>
      <c r="XN22" s="61">
        <v>32</v>
      </c>
      <c r="XO22" s="61">
        <v>32.700000000000003</v>
      </c>
      <c r="XR22" s="61">
        <v>34.799999999999997</v>
      </c>
      <c r="XS22" s="61">
        <v>35</v>
      </c>
      <c r="XT22" s="61">
        <v>35.799999999999997</v>
      </c>
      <c r="XU22" s="61">
        <v>0</v>
      </c>
      <c r="XZ22" s="61">
        <v>1</v>
      </c>
      <c r="YA22" s="61">
        <v>1606566361694</v>
      </c>
      <c r="YC22" s="61">
        <v>0</v>
      </c>
      <c r="YD22" s="61">
        <v>0</v>
      </c>
      <c r="YE22" s="61">
        <v>0</v>
      </c>
      <c r="YF22" s="61">
        <v>0</v>
      </c>
      <c r="YG22" s="61">
        <v>20777</v>
      </c>
      <c r="YH22" s="61">
        <v>12055</v>
      </c>
      <c r="YI22" s="61">
        <v>20784</v>
      </c>
      <c r="YJ22" s="61">
        <v>11929</v>
      </c>
      <c r="YK22" s="61">
        <v>20821</v>
      </c>
      <c r="YL22" s="61">
        <v>12032</v>
      </c>
      <c r="YM22" s="61">
        <v>0</v>
      </c>
      <c r="YN22" s="61">
        <v>0</v>
      </c>
      <c r="YO22" s="61">
        <v>0</v>
      </c>
      <c r="YP22" s="61">
        <v>0</v>
      </c>
      <c r="YQ22" s="61">
        <v>0</v>
      </c>
      <c r="YR22" s="61">
        <v>0</v>
      </c>
      <c r="YS22" s="61">
        <v>0</v>
      </c>
      <c r="YT22" s="61">
        <v>31868</v>
      </c>
      <c r="YU22" s="61">
        <v>4552</v>
      </c>
      <c r="YV22" s="61">
        <v>7</v>
      </c>
      <c r="YW22" s="61">
        <v>3.1E-2</v>
      </c>
      <c r="YX22" s="61">
        <v>1120</v>
      </c>
      <c r="YY22" s="61">
        <v>2.23</v>
      </c>
      <c r="YZ22" s="61">
        <v>0.4</v>
      </c>
      <c r="ZA22" s="61">
        <v>0</v>
      </c>
      <c r="ZB22" s="61">
        <v>0.05</v>
      </c>
      <c r="ZD22" s="61">
        <v>0</v>
      </c>
      <c r="ZE22" s="61">
        <v>59.2</v>
      </c>
      <c r="ZF22" s="61">
        <v>36.4</v>
      </c>
      <c r="ZG22" s="61">
        <v>0</v>
      </c>
      <c r="ZH22" s="61">
        <v>77.8</v>
      </c>
      <c r="ZI22" s="61">
        <v>43.3</v>
      </c>
      <c r="ZJ22" s="61">
        <v>47.9</v>
      </c>
      <c r="ZK22" s="61">
        <v>0</v>
      </c>
      <c r="ZL22" s="61">
        <v>0</v>
      </c>
      <c r="ZM22" s="61">
        <v>0</v>
      </c>
      <c r="ZN22" s="61">
        <v>18</v>
      </c>
      <c r="ZO22" s="61">
        <v>18</v>
      </c>
      <c r="ZP22" s="61">
        <v>18</v>
      </c>
      <c r="ZQ22" s="61">
        <v>18</v>
      </c>
      <c r="ZR22" s="61">
        <v>18</v>
      </c>
      <c r="ZS22" s="61">
        <v>18</v>
      </c>
      <c r="ZT22" s="61">
        <v>18</v>
      </c>
      <c r="ZU22" s="61">
        <v>18</v>
      </c>
      <c r="ZV22" s="61">
        <v>18</v>
      </c>
      <c r="ZW22" s="61">
        <v>18</v>
      </c>
      <c r="ZX22" s="61">
        <v>18</v>
      </c>
      <c r="ZY22" s="61">
        <v>18</v>
      </c>
      <c r="ZZ22" s="61">
        <v>18</v>
      </c>
      <c r="AAA22" s="61">
        <v>18</v>
      </c>
      <c r="AAB22" s="61">
        <v>18</v>
      </c>
      <c r="AAC22" s="61">
        <v>18</v>
      </c>
      <c r="AAD22" s="61">
        <v>18</v>
      </c>
      <c r="AAE22" s="61">
        <v>18</v>
      </c>
      <c r="AAF22" s="61">
        <v>18</v>
      </c>
      <c r="AAG22" s="61">
        <v>18</v>
      </c>
      <c r="AAH22" s="61">
        <v>18</v>
      </c>
      <c r="AAI22" s="61">
        <v>18</v>
      </c>
      <c r="AAJ22" s="61">
        <v>18</v>
      </c>
      <c r="AAK22" s="61">
        <v>18</v>
      </c>
      <c r="AAL22" s="61">
        <v>18</v>
      </c>
      <c r="AAM22" s="61">
        <v>71.7</v>
      </c>
      <c r="AAN22" s="61">
        <v>72.7</v>
      </c>
      <c r="AAO22" s="61">
        <v>70.5</v>
      </c>
      <c r="AAP22" s="61">
        <v>68.3</v>
      </c>
      <c r="AAQ22" s="61">
        <v>73.7</v>
      </c>
      <c r="AAR22" s="61">
        <v>70.2</v>
      </c>
      <c r="AAS22" s="61">
        <v>66.7</v>
      </c>
      <c r="AAT22" s="61">
        <v>69.099999999999994</v>
      </c>
      <c r="AAU22" s="61">
        <v>70.2</v>
      </c>
      <c r="AAV22" s="61">
        <v>72.5</v>
      </c>
      <c r="AAW22" s="61">
        <v>73.3</v>
      </c>
      <c r="AAX22" s="61">
        <v>69.3</v>
      </c>
      <c r="AAY22" s="61">
        <v>1.26</v>
      </c>
      <c r="AAZ22" s="61">
        <v>1.26</v>
      </c>
      <c r="ABA22" s="61">
        <v>1.26</v>
      </c>
      <c r="ABB22" s="61">
        <v>1.26</v>
      </c>
      <c r="ABC22" s="61">
        <v>1.26</v>
      </c>
      <c r="ABD22" s="61">
        <v>1.26</v>
      </c>
      <c r="ABE22" s="61">
        <v>1.26</v>
      </c>
      <c r="ABF22" s="61">
        <v>1.26</v>
      </c>
      <c r="ABG22" s="61">
        <v>1.26</v>
      </c>
      <c r="ABH22" s="61">
        <v>1.26</v>
      </c>
      <c r="ABI22" s="61">
        <v>1.26</v>
      </c>
      <c r="ABJ22" s="61">
        <v>1.26</v>
      </c>
      <c r="ABK22" s="61">
        <v>1</v>
      </c>
      <c r="ABL22" s="61">
        <v>1</v>
      </c>
      <c r="ABM22" s="61">
        <v>1</v>
      </c>
      <c r="ABN22" s="61">
        <v>1</v>
      </c>
      <c r="ABO22" s="61">
        <v>1</v>
      </c>
      <c r="ABP22" s="61">
        <v>1</v>
      </c>
      <c r="ABQ22" s="61">
        <v>1</v>
      </c>
      <c r="ABR22" s="61">
        <v>1</v>
      </c>
      <c r="ABS22" s="61">
        <v>1</v>
      </c>
      <c r="ABT22" s="61">
        <v>1</v>
      </c>
      <c r="ABU22" s="61">
        <v>1</v>
      </c>
      <c r="ABV22" s="61">
        <v>1</v>
      </c>
      <c r="ABW22" s="61">
        <v>88</v>
      </c>
      <c r="ABX22" s="61">
        <v>88</v>
      </c>
      <c r="ABY22" s="61">
        <v>88</v>
      </c>
      <c r="ABZ22" s="61">
        <v>88</v>
      </c>
      <c r="ACA22" s="61">
        <v>88</v>
      </c>
      <c r="ACB22" s="61">
        <v>88</v>
      </c>
      <c r="ACC22" s="61">
        <v>88</v>
      </c>
      <c r="ACD22" s="61">
        <v>88</v>
      </c>
      <c r="ACE22" s="61">
        <v>88</v>
      </c>
      <c r="ACF22" s="61">
        <v>88</v>
      </c>
      <c r="ACG22" s="61">
        <v>88</v>
      </c>
      <c r="ACH22" s="61">
        <v>88</v>
      </c>
      <c r="ACI22" s="61">
        <v>9274.7000000000007</v>
      </c>
      <c r="ACJ22" s="61">
        <v>8764</v>
      </c>
      <c r="ACK22" s="61">
        <v>9274.5</v>
      </c>
      <c r="ACL22" s="61">
        <v>9189.7999999999993</v>
      </c>
      <c r="ACM22" s="61">
        <v>9274.6</v>
      </c>
      <c r="ACN22" s="61">
        <v>9274.7000000000007</v>
      </c>
      <c r="ACO22" s="61">
        <v>9274.5</v>
      </c>
      <c r="ACP22" s="61">
        <v>9274.6</v>
      </c>
      <c r="ACQ22" s="61">
        <v>9274.5</v>
      </c>
      <c r="ACR22" s="61">
        <v>9274.6</v>
      </c>
      <c r="ACS22" s="61">
        <v>9274.6</v>
      </c>
      <c r="ACT22" s="61">
        <v>9274.6</v>
      </c>
      <c r="ACU22" s="61">
        <v>2017</v>
      </c>
      <c r="ACV22" s="61">
        <v>2017</v>
      </c>
      <c r="ACW22" s="61">
        <v>28</v>
      </c>
      <c r="ACX22" s="61">
        <v>10</v>
      </c>
      <c r="ACY22" s="61">
        <v>2017</v>
      </c>
      <c r="ACZ22" s="61">
        <v>5</v>
      </c>
      <c r="ADA22" s="61">
        <v>10</v>
      </c>
      <c r="ADB22" s="61">
        <v>2018</v>
      </c>
      <c r="ADC22" s="61">
        <v>23</v>
      </c>
      <c r="ADD22" s="61">
        <v>4</v>
      </c>
      <c r="ADE22" s="61">
        <v>6</v>
      </c>
      <c r="ADF22" s="61">
        <v>10</v>
      </c>
      <c r="ADG22" s="61">
        <v>2017</v>
      </c>
      <c r="ADH22" s="61">
        <v>5</v>
      </c>
      <c r="ADI22" s="61">
        <v>10</v>
      </c>
      <c r="ADJ22" s="61">
        <v>2017</v>
      </c>
      <c r="ADK22" s="61">
        <v>5</v>
      </c>
      <c r="ADL22" s="61">
        <v>10</v>
      </c>
      <c r="ADM22" s="61">
        <v>2017</v>
      </c>
      <c r="ADN22" s="61">
        <v>5</v>
      </c>
      <c r="ADO22" s="61">
        <v>10</v>
      </c>
      <c r="ADP22" s="61">
        <v>2017</v>
      </c>
      <c r="ADQ22" s="61">
        <v>5</v>
      </c>
      <c r="ADR22" s="61">
        <v>10</v>
      </c>
      <c r="ADS22" s="61">
        <v>2017</v>
      </c>
      <c r="ADT22" s="61">
        <v>6</v>
      </c>
      <c r="ADU22" s="61">
        <v>10</v>
      </c>
      <c r="ADV22" s="61">
        <v>2017</v>
      </c>
      <c r="ADW22" s="61">
        <v>8</v>
      </c>
      <c r="ADX22" s="61">
        <v>10</v>
      </c>
      <c r="ADY22" s="61">
        <v>2017</v>
      </c>
      <c r="ADZ22" s="61">
        <v>8</v>
      </c>
      <c r="AEA22" s="61">
        <v>10</v>
      </c>
      <c r="AEB22" s="61">
        <v>2017</v>
      </c>
      <c r="AEC22" s="61">
        <v>5</v>
      </c>
      <c r="AED22" s="61">
        <v>10</v>
      </c>
      <c r="AEE22" s="61">
        <v>36499</v>
      </c>
      <c r="AEF22" s="61">
        <v>37005</v>
      </c>
      <c r="AEG22" s="61">
        <v>36442</v>
      </c>
      <c r="AEH22" s="61">
        <v>40766</v>
      </c>
      <c r="AEI22" s="61">
        <v>36431</v>
      </c>
      <c r="AEJ22" s="61">
        <v>36454</v>
      </c>
      <c r="AEK22" s="61">
        <v>36430</v>
      </c>
      <c r="AEL22" s="61">
        <v>36444</v>
      </c>
      <c r="AEM22" s="61">
        <v>36484</v>
      </c>
      <c r="AEN22" s="61">
        <v>36505</v>
      </c>
      <c r="AEO22" s="61">
        <v>36504</v>
      </c>
      <c r="AEP22" s="61">
        <v>36443</v>
      </c>
      <c r="AEQ22" s="61">
        <v>7.73</v>
      </c>
      <c r="AER22" s="61">
        <v>7.73</v>
      </c>
      <c r="AES22" s="61">
        <v>7.73</v>
      </c>
      <c r="AET22" s="61">
        <v>7.73</v>
      </c>
      <c r="AEU22" s="61">
        <v>7.73</v>
      </c>
      <c r="AEV22" s="61">
        <v>7.73</v>
      </c>
      <c r="AEW22" s="61">
        <v>7.73</v>
      </c>
      <c r="AEX22" s="61">
        <v>7.73</v>
      </c>
      <c r="AEY22" s="61">
        <v>7.73</v>
      </c>
      <c r="AEZ22" s="61">
        <v>7.73</v>
      </c>
      <c r="AFA22" s="61">
        <v>7.73</v>
      </c>
      <c r="AFB22" s="61">
        <v>7.73</v>
      </c>
      <c r="AFC22" s="61">
        <v>0</v>
      </c>
      <c r="AFD22" s="61">
        <v>0</v>
      </c>
      <c r="AFE22" s="61">
        <v>0</v>
      </c>
      <c r="AFF22" s="61">
        <v>0</v>
      </c>
      <c r="AFG22" s="61">
        <v>0</v>
      </c>
      <c r="AFH22" s="61">
        <v>0</v>
      </c>
      <c r="AFI22" s="61">
        <v>0</v>
      </c>
      <c r="AFJ22" s="61">
        <v>0</v>
      </c>
      <c r="AFK22" s="61">
        <v>0</v>
      </c>
      <c r="AFL22" s="61">
        <v>0</v>
      </c>
      <c r="AFM22" s="61">
        <v>0</v>
      </c>
      <c r="AFN22" s="61">
        <v>0</v>
      </c>
      <c r="AFO22" s="61">
        <v>0</v>
      </c>
      <c r="AFP22" s="61">
        <v>0</v>
      </c>
      <c r="AFQ22" s="61">
        <v>0</v>
      </c>
      <c r="AFR22" s="61">
        <v>0</v>
      </c>
      <c r="AFS22" s="61">
        <v>0</v>
      </c>
      <c r="AFT22" s="61">
        <v>0</v>
      </c>
      <c r="AFU22" s="61">
        <v>0</v>
      </c>
      <c r="AFV22" s="61">
        <v>0</v>
      </c>
      <c r="AFW22" s="61">
        <v>0</v>
      </c>
      <c r="AFX22" s="61">
        <v>0</v>
      </c>
      <c r="AFY22" s="61">
        <v>0</v>
      </c>
      <c r="AFZ22" s="61">
        <v>0</v>
      </c>
      <c r="AGA22" s="61">
        <v>0</v>
      </c>
      <c r="AGB22" s="61">
        <v>0</v>
      </c>
      <c r="AGC22" s="61">
        <v>0</v>
      </c>
      <c r="AGD22" s="61">
        <v>0</v>
      </c>
      <c r="AGE22" s="61">
        <v>0</v>
      </c>
      <c r="AGF22" s="61">
        <v>0</v>
      </c>
      <c r="AGG22" s="61">
        <v>0</v>
      </c>
      <c r="AGH22" s="61">
        <v>0</v>
      </c>
      <c r="AGI22" s="61">
        <v>0</v>
      </c>
      <c r="AGJ22" s="61">
        <v>0</v>
      </c>
      <c r="AGK22" s="61">
        <v>197</v>
      </c>
      <c r="AGL22" s="61">
        <v>0</v>
      </c>
      <c r="AGM22" s="61">
        <v>0</v>
      </c>
      <c r="AGN22" s="61">
        <v>0</v>
      </c>
      <c r="AGO22" s="61">
        <v>0</v>
      </c>
      <c r="AGP22" s="61">
        <v>0</v>
      </c>
      <c r="AGQ22" s="61">
        <v>0</v>
      </c>
      <c r="AGR22" s="61">
        <v>0</v>
      </c>
      <c r="AGS22" s="61">
        <v>0</v>
      </c>
      <c r="AGT22" s="61">
        <v>0</v>
      </c>
      <c r="AGU22" s="61">
        <v>0</v>
      </c>
      <c r="AGV22" s="61">
        <v>0</v>
      </c>
      <c r="AGW22" s="61">
        <v>0</v>
      </c>
      <c r="AGX22" s="61">
        <v>0</v>
      </c>
      <c r="AGY22" s="61">
        <v>0</v>
      </c>
      <c r="AGZ22" s="61">
        <v>0</v>
      </c>
      <c r="AHA22" s="61">
        <v>0</v>
      </c>
      <c r="AHB22" s="61">
        <v>0</v>
      </c>
      <c r="AHC22" s="61">
        <v>0</v>
      </c>
      <c r="AHD22" s="61">
        <v>0</v>
      </c>
      <c r="AHE22" s="61">
        <v>0</v>
      </c>
      <c r="AHF22" s="61">
        <v>0</v>
      </c>
      <c r="AHG22" s="61">
        <v>0</v>
      </c>
      <c r="AHH22" s="61">
        <v>0</v>
      </c>
      <c r="AHI22" s="61">
        <v>0</v>
      </c>
      <c r="AHJ22" s="61">
        <v>0</v>
      </c>
      <c r="AHK22" s="61">
        <v>0</v>
      </c>
      <c r="AHL22" s="61">
        <v>0</v>
      </c>
      <c r="AHM22" s="61">
        <v>0</v>
      </c>
      <c r="AHN22" s="61">
        <v>0</v>
      </c>
      <c r="AHO22" s="61">
        <v>0</v>
      </c>
      <c r="AHP22" s="61">
        <v>0</v>
      </c>
      <c r="AHQ22" s="61">
        <v>0</v>
      </c>
      <c r="AHR22" s="61">
        <v>0</v>
      </c>
      <c r="AHS22" s="61">
        <v>0</v>
      </c>
      <c r="AHT22" s="61">
        <v>0</v>
      </c>
      <c r="AHU22" s="61">
        <v>0</v>
      </c>
      <c r="AHV22" s="61">
        <v>0</v>
      </c>
      <c r="AHW22" s="61">
        <v>0</v>
      </c>
      <c r="AHX22" s="61">
        <v>0</v>
      </c>
      <c r="AHY22" s="61">
        <v>0</v>
      </c>
      <c r="AHZ22" s="61">
        <v>0</v>
      </c>
      <c r="AIA22" s="61">
        <v>0</v>
      </c>
      <c r="AIB22" s="61">
        <v>0</v>
      </c>
      <c r="AIC22" s="61">
        <v>0</v>
      </c>
      <c r="AID22" s="61">
        <v>0</v>
      </c>
      <c r="AIE22" s="61">
        <v>0</v>
      </c>
      <c r="AIF22" s="61">
        <v>0</v>
      </c>
      <c r="AIG22" s="61">
        <v>0</v>
      </c>
      <c r="AIH22" s="61">
        <v>0</v>
      </c>
      <c r="AII22" s="61">
        <v>0</v>
      </c>
      <c r="AIJ22" s="61">
        <v>0</v>
      </c>
      <c r="AIK22" s="61">
        <v>0</v>
      </c>
      <c r="AIL22" s="61">
        <v>0</v>
      </c>
      <c r="AIM22" s="61">
        <v>0</v>
      </c>
      <c r="AIN22" s="61">
        <v>0</v>
      </c>
      <c r="AIO22" s="61">
        <v>0</v>
      </c>
      <c r="AIP22" s="61">
        <v>0</v>
      </c>
      <c r="AIQ22" s="61">
        <v>0</v>
      </c>
      <c r="AIR22" s="61">
        <v>0</v>
      </c>
      <c r="AIS22" s="61">
        <v>0</v>
      </c>
      <c r="AIU22" s="61">
        <v>0</v>
      </c>
      <c r="AIV22" s="61">
        <v>0</v>
      </c>
      <c r="AIW22" s="61">
        <v>0</v>
      </c>
      <c r="AIX22" s="61">
        <v>0</v>
      </c>
      <c r="AIY22" s="61">
        <v>0</v>
      </c>
      <c r="AIZ22" s="61">
        <v>0</v>
      </c>
      <c r="AJA22" s="61">
        <v>0</v>
      </c>
      <c r="AJB22" s="61">
        <v>0</v>
      </c>
      <c r="AJC22" s="61">
        <v>0</v>
      </c>
      <c r="AJD22" s="61">
        <v>0</v>
      </c>
      <c r="AJE22" s="61">
        <v>0</v>
      </c>
      <c r="AJF22" s="61">
        <v>0</v>
      </c>
      <c r="AJG22" s="61">
        <v>0</v>
      </c>
      <c r="AJH22" s="61">
        <v>0</v>
      </c>
      <c r="AJI22" s="61">
        <v>0</v>
      </c>
      <c r="AJJ22" s="61">
        <v>0</v>
      </c>
      <c r="AJK22" s="61">
        <v>0</v>
      </c>
      <c r="AJL22" s="61">
        <v>0</v>
      </c>
      <c r="AJM22" s="61">
        <v>0</v>
      </c>
      <c r="AJN22" s="61">
        <v>0</v>
      </c>
      <c r="AJO22" s="61">
        <v>0</v>
      </c>
      <c r="AJP22" s="61">
        <v>0</v>
      </c>
      <c r="AJQ22" s="61">
        <v>0</v>
      </c>
      <c r="AJR22" s="61">
        <v>0</v>
      </c>
      <c r="AJS22" s="61">
        <v>0</v>
      </c>
      <c r="AJT22" s="61">
        <v>0</v>
      </c>
      <c r="AJU22" s="61">
        <v>0</v>
      </c>
      <c r="AJV22" s="61">
        <v>0</v>
      </c>
      <c r="AJW22" s="61">
        <v>0</v>
      </c>
      <c r="AJX22" s="61">
        <v>0</v>
      </c>
      <c r="AJY22" s="61">
        <v>0</v>
      </c>
      <c r="AJZ22" s="61">
        <v>0</v>
      </c>
      <c r="AKA22" s="61">
        <v>0</v>
      </c>
      <c r="AKB22" s="61">
        <v>0</v>
      </c>
      <c r="AKC22" s="61">
        <v>0</v>
      </c>
      <c r="AKD22" s="61">
        <v>0</v>
      </c>
      <c r="AKE22" s="61">
        <v>0</v>
      </c>
      <c r="AKF22" s="61">
        <v>0</v>
      </c>
      <c r="AKG22" s="61">
        <v>0</v>
      </c>
      <c r="AKH22" s="61">
        <v>0</v>
      </c>
      <c r="AKI22" s="61">
        <v>0</v>
      </c>
      <c r="AKJ22" s="61">
        <v>0</v>
      </c>
      <c r="AKK22" s="61">
        <v>0</v>
      </c>
      <c r="AKL22" s="61">
        <v>0</v>
      </c>
      <c r="AKM22" s="61">
        <v>0</v>
      </c>
      <c r="AKN22" s="61">
        <v>0</v>
      </c>
      <c r="AKO22" s="61">
        <v>0</v>
      </c>
      <c r="AKP22" s="61">
        <v>0</v>
      </c>
      <c r="AKQ22" s="61">
        <v>0</v>
      </c>
      <c r="AKR22" s="61">
        <v>0</v>
      </c>
      <c r="AKS22" s="61">
        <v>0</v>
      </c>
      <c r="AKT22" s="61">
        <v>0</v>
      </c>
      <c r="AKU22" s="61">
        <v>0</v>
      </c>
      <c r="AKV22" s="61">
        <v>0</v>
      </c>
      <c r="AKW22" s="61">
        <v>0</v>
      </c>
      <c r="AKX22" s="61">
        <v>0</v>
      </c>
      <c r="AKY22" s="61">
        <v>0</v>
      </c>
      <c r="AKZ22" s="61">
        <v>0</v>
      </c>
      <c r="ALA22" s="61">
        <v>0</v>
      </c>
      <c r="ALB22" s="61">
        <v>0</v>
      </c>
      <c r="ALC22" s="61">
        <v>0</v>
      </c>
      <c r="ALD22" s="61">
        <v>0</v>
      </c>
      <c r="ALE22" s="61">
        <v>0</v>
      </c>
      <c r="ALF22" s="61">
        <v>0</v>
      </c>
      <c r="ALG22" s="61">
        <v>0</v>
      </c>
      <c r="ALH22" s="61">
        <v>0</v>
      </c>
      <c r="ALI22" s="61">
        <v>0</v>
      </c>
      <c r="ALJ22" s="61">
        <v>0</v>
      </c>
      <c r="ALK22" s="61">
        <v>0.59</v>
      </c>
      <c r="ALL22" s="61">
        <v>0.4</v>
      </c>
      <c r="ALM22" s="61">
        <v>0</v>
      </c>
      <c r="ALN22" s="61">
        <v>0</v>
      </c>
      <c r="ALO22" s="61">
        <v>0</v>
      </c>
      <c r="ALP22" s="61">
        <v>0</v>
      </c>
      <c r="ALQ22" s="61">
        <v>7.61</v>
      </c>
      <c r="ALR22" s="61">
        <v>7.69</v>
      </c>
      <c r="ALS22" s="61">
        <v>7.93</v>
      </c>
      <c r="ALT22" s="61">
        <v>7.71</v>
      </c>
      <c r="ALU22" s="61">
        <v>7.71</v>
      </c>
      <c r="ALV22" s="61">
        <v>7.58</v>
      </c>
      <c r="ALW22" s="61">
        <v>7.82</v>
      </c>
      <c r="ALX22" s="61">
        <v>7.73</v>
      </c>
      <c r="ALY22" s="61">
        <v>7.57</v>
      </c>
      <c r="ALZ22" s="61">
        <v>7.82</v>
      </c>
      <c r="AMA22" s="61">
        <v>7.61</v>
      </c>
      <c r="AMB22" s="61">
        <v>7.57</v>
      </c>
      <c r="AMC22" s="61">
        <v>7.8</v>
      </c>
      <c r="AMD22" s="61">
        <v>7.84</v>
      </c>
      <c r="AME22" s="61">
        <v>7.7</v>
      </c>
      <c r="AMF22" s="61">
        <v>7.86</v>
      </c>
      <c r="AMG22" s="61">
        <v>8.07</v>
      </c>
      <c r="AMH22" s="61">
        <v>7.76</v>
      </c>
      <c r="AMI22" s="61">
        <v>7.86</v>
      </c>
      <c r="AMJ22" s="61">
        <v>8.1</v>
      </c>
      <c r="AMK22" s="61">
        <v>7.79</v>
      </c>
      <c r="AML22" s="61">
        <v>7.52</v>
      </c>
      <c r="AMM22" s="61">
        <v>7.95</v>
      </c>
      <c r="AMN22" s="61">
        <v>7.97</v>
      </c>
      <c r="AMO22" s="61">
        <v>-0.09</v>
      </c>
      <c r="AMP22" s="61">
        <v>-0.21</v>
      </c>
      <c r="AMQ22" s="61">
        <v>-0.32</v>
      </c>
      <c r="AMR22" s="61">
        <v>0</v>
      </c>
      <c r="AMS22" s="61">
        <v>0</v>
      </c>
      <c r="AMT22" s="61">
        <v>-0.12</v>
      </c>
      <c r="AMU22" s="61">
        <v>-0.25</v>
      </c>
      <c r="AMV22" s="61">
        <v>-0.2</v>
      </c>
      <c r="AMW22" s="61">
        <v>0.06</v>
      </c>
      <c r="AMX22" s="61">
        <v>0.12</v>
      </c>
      <c r="AMY22" s="61">
        <v>-0.26</v>
      </c>
      <c r="AMZ22" s="61">
        <v>0</v>
      </c>
      <c r="ANA22" s="61">
        <v>-7.0000000000000007E-2</v>
      </c>
      <c r="ANB22" s="61">
        <v>0.28000000000000003</v>
      </c>
      <c r="ANC22" s="61">
        <v>-0.32</v>
      </c>
      <c r="AND22" s="61">
        <v>-0.05</v>
      </c>
      <c r="ANE22" s="61">
        <v>-0.28000000000000003</v>
      </c>
      <c r="ANF22" s="61">
        <v>-7.0000000000000007E-2</v>
      </c>
      <c r="ANG22" s="61">
        <v>0.33</v>
      </c>
      <c r="ANH22" s="61">
        <v>-0.31</v>
      </c>
      <c r="ANI22" s="61">
        <v>-0.32</v>
      </c>
      <c r="ANJ22" s="61">
        <v>-0.18</v>
      </c>
      <c r="ANK22" s="61">
        <v>-0.03</v>
      </c>
      <c r="ANL22" s="61">
        <v>0.15</v>
      </c>
      <c r="ANM22" s="61">
        <v>7.74</v>
      </c>
      <c r="ANN22" s="61">
        <v>7.75</v>
      </c>
      <c r="ANO22" s="61">
        <v>7.83</v>
      </c>
      <c r="ANP22" s="61">
        <v>7.78</v>
      </c>
      <c r="ANQ22" s="61">
        <v>7.73</v>
      </c>
      <c r="ANR22" s="61">
        <v>7.63</v>
      </c>
      <c r="ANS22" s="61">
        <v>7.8</v>
      </c>
      <c r="ANT22" s="61">
        <v>7.97</v>
      </c>
      <c r="ANU22" s="61">
        <v>8.07</v>
      </c>
      <c r="ANV22" s="61">
        <v>7.71</v>
      </c>
      <c r="ANW22" s="61">
        <v>7.86</v>
      </c>
      <c r="ANX22" s="61">
        <v>7.76</v>
      </c>
      <c r="ANY22" s="61">
        <v>7.83</v>
      </c>
      <c r="ANZ22" s="61">
        <v>7.9</v>
      </c>
      <c r="AOA22" s="61">
        <v>7.88</v>
      </c>
      <c r="AOB22" s="61">
        <v>7.82</v>
      </c>
      <c r="AOC22" s="61">
        <v>7.77</v>
      </c>
      <c r="AOD22" s="61">
        <v>7.76</v>
      </c>
      <c r="AOE22" s="61">
        <v>7.77</v>
      </c>
      <c r="AOF22" s="61">
        <v>7.86</v>
      </c>
      <c r="AOG22" s="61">
        <v>7.71</v>
      </c>
      <c r="AOH22" s="61">
        <v>7.63</v>
      </c>
      <c r="AOI22" s="61">
        <v>7.81</v>
      </c>
      <c r="AOJ22" s="61">
        <v>7.68</v>
      </c>
      <c r="AOK22" s="61">
        <v>-0.27</v>
      </c>
      <c r="AOL22" s="61">
        <v>-0.32</v>
      </c>
      <c r="AOM22" s="61">
        <v>-0.04</v>
      </c>
      <c r="AON22" s="61">
        <v>-0.12</v>
      </c>
      <c r="AOO22" s="61">
        <v>0.03</v>
      </c>
      <c r="AOP22" s="61">
        <v>-0.16</v>
      </c>
      <c r="AOQ22" s="61">
        <v>-0.32</v>
      </c>
      <c r="AOR22" s="61">
        <v>-7.0000000000000007E-2</v>
      </c>
      <c r="AOS22" s="61">
        <v>-0.06</v>
      </c>
      <c r="AOT22" s="61">
        <v>-0.24</v>
      </c>
      <c r="AOU22" s="61">
        <v>0.08</v>
      </c>
      <c r="AOV22" s="61">
        <v>-0.2</v>
      </c>
      <c r="AOW22" s="61">
        <v>-0.33</v>
      </c>
      <c r="AOX22" s="61">
        <v>0.27</v>
      </c>
      <c r="AOY22" s="61">
        <v>-0.08</v>
      </c>
      <c r="AOZ22" s="61">
        <v>-0.25</v>
      </c>
      <c r="APA22" s="61">
        <v>-0.33</v>
      </c>
      <c r="APB22" s="61">
        <v>-0.26</v>
      </c>
      <c r="APC22" s="61">
        <v>-0.21</v>
      </c>
      <c r="APD22" s="61">
        <v>0.17</v>
      </c>
      <c r="APE22" s="61">
        <v>-0.24</v>
      </c>
      <c r="APF22" s="61">
        <v>-0.49</v>
      </c>
      <c r="APG22" s="61">
        <v>0</v>
      </c>
      <c r="APH22" s="61">
        <v>-0.19</v>
      </c>
      <c r="API22" s="61">
        <v>38586.400000000001</v>
      </c>
      <c r="APJ22" s="61">
        <v>0</v>
      </c>
      <c r="APK22" s="61">
        <v>11490.7</v>
      </c>
      <c r="APL22" s="61">
        <v>0</v>
      </c>
      <c r="APM22" s="61">
        <v>0</v>
      </c>
      <c r="APN22" s="61">
        <v>0.02</v>
      </c>
      <c r="APO22" s="61">
        <v>0</v>
      </c>
      <c r="APP22" s="61">
        <v>0</v>
      </c>
      <c r="APQ22" s="61">
        <v>1.04</v>
      </c>
      <c r="APR22" s="61">
        <v>0</v>
      </c>
      <c r="APS22" s="61">
        <v>0</v>
      </c>
      <c r="APT22" s="61" t="s">
        <v>7682</v>
      </c>
      <c r="APU22" s="61" t="s">
        <v>7724</v>
      </c>
      <c r="APV22" s="61" t="s">
        <v>7725</v>
      </c>
      <c r="APW22" s="61" t="s">
        <v>7725</v>
      </c>
      <c r="APX22" s="61" t="s">
        <v>7726</v>
      </c>
      <c r="APY22" s="61" t="s">
        <v>7726</v>
      </c>
      <c r="APZ22" s="61" t="s">
        <v>7725</v>
      </c>
      <c r="AQA22" s="61" t="s">
        <v>7727</v>
      </c>
      <c r="AQB22" s="61" t="s">
        <v>7725</v>
      </c>
      <c r="AQC22" s="61" t="s">
        <v>7727</v>
      </c>
      <c r="AQD22" s="61" t="s">
        <v>7725</v>
      </c>
      <c r="AQE22" s="61" t="s">
        <v>7725</v>
      </c>
      <c r="AQF22" s="61" t="s">
        <v>7725</v>
      </c>
      <c r="AQG22" s="61" t="s">
        <v>7725</v>
      </c>
      <c r="AQH22" s="61" t="s">
        <v>7728</v>
      </c>
      <c r="AQI22" s="61" t="s">
        <v>7726</v>
      </c>
      <c r="AQJ22" s="61" t="s">
        <v>7725</v>
      </c>
      <c r="AQK22" s="61" t="s">
        <v>7729</v>
      </c>
      <c r="AQL22" s="61" t="s">
        <v>7725</v>
      </c>
      <c r="AQM22" s="61" t="s">
        <v>7729</v>
      </c>
      <c r="AQN22" s="61" t="s">
        <v>7727</v>
      </c>
      <c r="AQO22" s="61" t="s">
        <v>7725</v>
      </c>
      <c r="AQP22" s="61" t="s">
        <v>7725</v>
      </c>
      <c r="AQQ22" s="61" t="s">
        <v>7730</v>
      </c>
      <c r="AQR22" s="61" t="s">
        <v>7725</v>
      </c>
      <c r="AQS22" s="61" t="s">
        <v>7727</v>
      </c>
      <c r="AQT22" s="61" t="s">
        <v>7725</v>
      </c>
      <c r="AQU22" s="61" t="s">
        <v>7725</v>
      </c>
      <c r="AQV22" s="61" t="s">
        <v>7731</v>
      </c>
      <c r="AQW22" s="61" t="s">
        <v>7725</v>
      </c>
      <c r="AQX22" s="61" t="s">
        <v>19</v>
      </c>
      <c r="AQY22" s="61">
        <v>0</v>
      </c>
      <c r="AQZ22" s="61">
        <v>0</v>
      </c>
      <c r="ARA22" s="61">
        <v>0</v>
      </c>
      <c r="ARB22" s="61">
        <v>0</v>
      </c>
      <c r="ARC22" s="61">
        <v>0</v>
      </c>
      <c r="ARD22" s="61">
        <v>0</v>
      </c>
      <c r="ARE22" s="61">
        <v>0</v>
      </c>
      <c r="ARF22" s="61">
        <v>0</v>
      </c>
      <c r="ARG22" s="61">
        <v>0</v>
      </c>
      <c r="ARH22" s="61">
        <v>0</v>
      </c>
      <c r="ARI22" s="61">
        <v>0</v>
      </c>
      <c r="ARJ22" s="61">
        <v>0</v>
      </c>
      <c r="ARK22" s="61">
        <v>0</v>
      </c>
      <c r="ARL22" s="61">
        <v>0</v>
      </c>
      <c r="ARM22" s="61">
        <v>0</v>
      </c>
      <c r="ARN22" s="61">
        <v>0</v>
      </c>
      <c r="ARO22" s="61">
        <v>0</v>
      </c>
      <c r="ARP22" s="61">
        <v>0</v>
      </c>
      <c r="ARQ22" s="61">
        <v>0</v>
      </c>
      <c r="ARR22" s="61">
        <v>0</v>
      </c>
      <c r="ARS22" s="61">
        <v>0</v>
      </c>
      <c r="ART22" s="61">
        <v>0</v>
      </c>
      <c r="ARU22" s="61">
        <v>0</v>
      </c>
      <c r="ARV22" s="61">
        <v>0</v>
      </c>
      <c r="ARW22" s="61">
        <v>0</v>
      </c>
      <c r="ARX22" s="61">
        <v>0</v>
      </c>
      <c r="ARY22" s="61">
        <v>0</v>
      </c>
      <c r="ARZ22" s="61">
        <v>1716</v>
      </c>
      <c r="ATE22" s="61">
        <v>-1</v>
      </c>
      <c r="ATF22" s="61">
        <v>2</v>
      </c>
      <c r="ATG22" s="61">
        <v>1</v>
      </c>
      <c r="ATH22" s="61" t="s">
        <v>7714</v>
      </c>
      <c r="ATI22" s="61">
        <v>1E-4</v>
      </c>
      <c r="ATJ22" s="61">
        <v>1607519055000</v>
      </c>
      <c r="ATK22" s="61">
        <v>1</v>
      </c>
      <c r="ATL22" s="61">
        <v>1</v>
      </c>
      <c r="ATM22" s="61">
        <v>0.2606</v>
      </c>
      <c r="ATN22" s="61">
        <v>1</v>
      </c>
      <c r="ATO22" s="61" t="s">
        <v>7714</v>
      </c>
      <c r="ATP22" s="61">
        <v>3796</v>
      </c>
      <c r="ATQ22" s="61">
        <v>1</v>
      </c>
      <c r="ATR22" s="61">
        <v>1607040000000</v>
      </c>
      <c r="ATS22" s="61" t="s">
        <v>7714</v>
      </c>
      <c r="ATT22" s="61" t="s">
        <v>7714</v>
      </c>
      <c r="ATU22" s="61" t="s">
        <v>7714</v>
      </c>
      <c r="ATV22" s="61">
        <v>0.01</v>
      </c>
      <c r="ATW22" s="61">
        <v>6.73</v>
      </c>
      <c r="ATX22" s="61">
        <v>4</v>
      </c>
      <c r="ATY22" s="61" t="s">
        <v>7714</v>
      </c>
      <c r="ATZ22" s="61">
        <v>1</v>
      </c>
      <c r="AUA22" s="61">
        <v>8.0000000000000004E-4</v>
      </c>
      <c r="AUB22" s="61">
        <v>1</v>
      </c>
      <c r="AUC22" s="61">
        <v>1</v>
      </c>
      <c r="AUD22" s="61">
        <v>1</v>
      </c>
      <c r="AUE22" s="61">
        <v>1</v>
      </c>
      <c r="AUF22" s="61">
        <v>0</v>
      </c>
      <c r="AUG22" s="61">
        <v>0</v>
      </c>
      <c r="AUH22" s="61">
        <v>871</v>
      </c>
      <c r="AUI22" s="61">
        <v>10</v>
      </c>
      <c r="AUJ22" s="61">
        <v>3.0300000000000001E-2</v>
      </c>
      <c r="AUK22" s="61">
        <v>1</v>
      </c>
      <c r="AUL22" s="61">
        <v>1607511600000</v>
      </c>
      <c r="AUM22" s="61">
        <v>4</v>
      </c>
      <c r="AUN22" s="61">
        <v>1</v>
      </c>
      <c r="AUO22" s="61">
        <v>1</v>
      </c>
      <c r="AUP22" s="61">
        <v>2.31</v>
      </c>
      <c r="AUQ22" s="61">
        <v>5.9</v>
      </c>
      <c r="AUR22" s="61">
        <v>89456</v>
      </c>
      <c r="AUS22" s="61">
        <v>1</v>
      </c>
      <c r="AUT22" s="61">
        <v>1</v>
      </c>
      <c r="AUU22" s="61">
        <v>8945</v>
      </c>
      <c r="AUV22" s="61">
        <v>1</v>
      </c>
      <c r="AUW22" s="61">
        <v>13.2</v>
      </c>
      <c r="AUX22" s="61">
        <v>120</v>
      </c>
      <c r="AUY22" s="61">
        <v>0.05</v>
      </c>
      <c r="AUZ22" s="61">
        <v>3.5499999999999997E-2</v>
      </c>
      <c r="AVE22" s="61" t="s">
        <v>7751</v>
      </c>
      <c r="AVF22" s="61">
        <v>40</v>
      </c>
      <c r="AVH22" s="61">
        <v>0</v>
      </c>
      <c r="AVI22" s="61">
        <v>0</v>
      </c>
      <c r="AVJ22" s="61">
        <v>7632</v>
      </c>
      <c r="AVK22" s="61">
        <v>6.96</v>
      </c>
      <c r="AVL22" s="61">
        <v>2</v>
      </c>
      <c r="AVM22" s="61">
        <v>2</v>
      </c>
      <c r="AVO22" s="61">
        <v>0</v>
      </c>
      <c r="AVP22" s="61">
        <v>0</v>
      </c>
      <c r="AVQ22" s="61">
        <v>50.01</v>
      </c>
      <c r="AVR22" s="61">
        <v>0</v>
      </c>
      <c r="AVS22" s="61">
        <v>0</v>
      </c>
      <c r="AVT22" s="61">
        <v>0</v>
      </c>
      <c r="AVU22" s="61">
        <v>0</v>
      </c>
      <c r="AVV22" s="61">
        <v>0</v>
      </c>
      <c r="AVW22" s="61">
        <v>0</v>
      </c>
      <c r="AVY22" s="61">
        <v>0</v>
      </c>
      <c r="AWA22" s="61">
        <v>0</v>
      </c>
      <c r="AWB22" s="61">
        <v>0</v>
      </c>
      <c r="AWC22" s="61">
        <v>0</v>
      </c>
      <c r="AWD22" s="61">
        <v>0</v>
      </c>
      <c r="AWE22" s="61">
        <v>0</v>
      </c>
      <c r="AWF22" s="61">
        <v>0</v>
      </c>
      <c r="AWG22" s="61">
        <v>0</v>
      </c>
      <c r="AWH22" s="61">
        <v>0</v>
      </c>
      <c r="AWJ22" s="61">
        <v>0</v>
      </c>
      <c r="AWK22" s="61">
        <v>0</v>
      </c>
      <c r="AWL22" s="61">
        <v>0</v>
      </c>
      <c r="AWM22" s="61">
        <v>0</v>
      </c>
      <c r="AWN22" s="61">
        <v>0</v>
      </c>
      <c r="AWO22" s="61">
        <v>0</v>
      </c>
      <c r="AWP22" s="61">
        <v>0</v>
      </c>
      <c r="AWQ22" s="61">
        <v>0</v>
      </c>
      <c r="AWR22" s="61">
        <v>0</v>
      </c>
      <c r="AWS22" s="61">
        <v>0</v>
      </c>
      <c r="AWT22" s="61">
        <v>1</v>
      </c>
      <c r="AXA22" s="61">
        <v>0</v>
      </c>
      <c r="AXB22" s="61">
        <v>0</v>
      </c>
      <c r="AXC22" s="61">
        <v>12</v>
      </c>
      <c r="AXD22" s="61">
        <v>5</v>
      </c>
      <c r="AXE22" s="61">
        <v>16</v>
      </c>
      <c r="AXF22" s="61">
        <v>0</v>
      </c>
      <c r="AXG22" s="61">
        <v>0</v>
      </c>
      <c r="AXH22" s="61">
        <v>8</v>
      </c>
      <c r="AXI22" s="61">
        <v>40</v>
      </c>
      <c r="AXJ22" s="61">
        <v>0</v>
      </c>
      <c r="AXL22" s="61">
        <v>20</v>
      </c>
      <c r="AXM22" s="61">
        <v>1</v>
      </c>
      <c r="AXN22" s="61">
        <v>0</v>
      </c>
      <c r="AXO22" s="61">
        <v>970</v>
      </c>
      <c r="AXP22" s="61">
        <v>40</v>
      </c>
      <c r="AXQ22" s="61">
        <v>0</v>
      </c>
      <c r="AXR22" s="61">
        <v>0</v>
      </c>
      <c r="AXS22" s="61">
        <v>0</v>
      </c>
      <c r="AXT22" s="61">
        <v>0</v>
      </c>
      <c r="AXU22" s="61">
        <v>1</v>
      </c>
      <c r="AXV22" s="61">
        <v>0</v>
      </c>
      <c r="AXW22" s="61">
        <v>0</v>
      </c>
      <c r="AXX22" s="61">
        <v>0</v>
      </c>
      <c r="AXY22" s="61">
        <v>9</v>
      </c>
      <c r="AXZ22" s="61">
        <v>0</v>
      </c>
      <c r="AYA22" s="61">
        <v>0</v>
      </c>
      <c r="AYB22" s="61">
        <v>1</v>
      </c>
      <c r="AYC22" s="61">
        <v>1</v>
      </c>
      <c r="AYD22" s="61">
        <v>1.4</v>
      </c>
      <c r="AYE22" s="61">
        <v>1.5</v>
      </c>
      <c r="AYF22" s="61">
        <v>20</v>
      </c>
      <c r="AYG22" s="61">
        <v>80</v>
      </c>
      <c r="AYH22" s="61">
        <v>60</v>
      </c>
      <c r="AYI22" s="61">
        <v>30</v>
      </c>
      <c r="AYJ22" s="61">
        <v>30</v>
      </c>
      <c r="AYK22" s="61">
        <v>60</v>
      </c>
      <c r="AYL22" s="61">
        <v>30</v>
      </c>
      <c r="AYM22" s="61">
        <v>30</v>
      </c>
      <c r="AYN22" s="61">
        <v>0</v>
      </c>
      <c r="AYO22" s="61">
        <v>1.4</v>
      </c>
      <c r="AYP22" s="61">
        <v>20</v>
      </c>
      <c r="AYQ22" s="61">
        <v>5</v>
      </c>
      <c r="AYR22" s="61">
        <v>50</v>
      </c>
      <c r="AYS22" s="61">
        <v>2</v>
      </c>
      <c r="AYT22" s="61">
        <v>0</v>
      </c>
      <c r="AYU22" s="61">
        <v>11</v>
      </c>
      <c r="AYV22" s="61">
        <v>1</v>
      </c>
      <c r="AYW22" s="61">
        <v>0</v>
      </c>
      <c r="AYX22" s="61">
        <v>0</v>
      </c>
      <c r="AYY22" s="61">
        <v>0</v>
      </c>
      <c r="AYZ22" s="61">
        <v>0</v>
      </c>
      <c r="AZA22" s="61">
        <v>7</v>
      </c>
      <c r="AZF22" s="61">
        <v>500</v>
      </c>
      <c r="AZG22" s="61">
        <v>7000</v>
      </c>
      <c r="AZH22" s="61">
        <v>300</v>
      </c>
      <c r="AZI22" s="61">
        <v>1150</v>
      </c>
      <c r="AZK22" s="61">
        <v>1800</v>
      </c>
      <c r="AZU22" s="61">
        <v>0</v>
      </c>
      <c r="AZZ22" s="61">
        <v>0</v>
      </c>
      <c r="BAA22" s="61">
        <v>0</v>
      </c>
      <c r="BAB22" s="61">
        <v>0</v>
      </c>
      <c r="BAC22" s="61">
        <v>0</v>
      </c>
      <c r="BAD22" s="61">
        <v>25</v>
      </c>
      <c r="BAE22" s="61">
        <v>0</v>
      </c>
      <c r="BAF22" s="61">
        <v>0</v>
      </c>
      <c r="BAG22" s="61">
        <v>2</v>
      </c>
      <c r="BAH22" s="61">
        <v>2</v>
      </c>
      <c r="BAI22" s="61">
        <v>20</v>
      </c>
      <c r="BAJ22" s="61">
        <v>25</v>
      </c>
      <c r="BAK22" s="61">
        <v>35</v>
      </c>
      <c r="BAQ22" s="61">
        <v>0</v>
      </c>
      <c r="BAR22" s="61">
        <v>0</v>
      </c>
      <c r="BAS22" s="61">
        <v>1</v>
      </c>
      <c r="BAT22" s="61">
        <v>120</v>
      </c>
      <c r="BAU22" s="61">
        <v>0</v>
      </c>
      <c r="BAV22" s="61">
        <v>2</v>
      </c>
      <c r="BAW22" s="61">
        <v>2</v>
      </c>
      <c r="BAX22" s="61">
        <v>2</v>
      </c>
      <c r="BAY22" s="61">
        <v>2</v>
      </c>
      <c r="BAZ22" s="61">
        <v>60</v>
      </c>
      <c r="BBA22" s="61">
        <v>60</v>
      </c>
      <c r="BBB22" s="61">
        <v>60</v>
      </c>
      <c r="BBC22" s="61">
        <v>60</v>
      </c>
      <c r="BBD22" s="61">
        <v>1</v>
      </c>
      <c r="BBE22" s="61">
        <v>50</v>
      </c>
      <c r="BBF22" s="61">
        <v>50</v>
      </c>
      <c r="BBH22" s="61">
        <v>200</v>
      </c>
      <c r="BBI22" s="61">
        <v>-1000</v>
      </c>
      <c r="BBK22" s="61">
        <v>-200</v>
      </c>
      <c r="BBL22" s="61">
        <v>-1700</v>
      </c>
      <c r="BBM22" s="61">
        <v>10</v>
      </c>
      <c r="BBN22" s="61">
        <v>0</v>
      </c>
      <c r="BBO22" s="61">
        <v>50</v>
      </c>
      <c r="BBP22" s="61">
        <v>1500</v>
      </c>
      <c r="BBQ22" s="61">
        <v>5.6</v>
      </c>
      <c r="BBR22" s="61">
        <v>6.7</v>
      </c>
      <c r="BBS22" s="61">
        <v>6.9</v>
      </c>
      <c r="BBT22" s="61">
        <v>0.1</v>
      </c>
      <c r="BBU22" s="61">
        <v>3</v>
      </c>
      <c r="BBV22" s="61">
        <v>0.1</v>
      </c>
      <c r="BBW22" s="61">
        <v>0</v>
      </c>
      <c r="BBX22" s="61">
        <v>1</v>
      </c>
      <c r="BBY22" s="61">
        <v>0</v>
      </c>
      <c r="BBZ22" s="61">
        <v>500</v>
      </c>
      <c r="BCA22" s="61">
        <v>7000</v>
      </c>
      <c r="BCB22" s="61">
        <v>70</v>
      </c>
      <c r="BCC22" s="61">
        <v>-500</v>
      </c>
      <c r="BCF22" s="61">
        <v>3.5</v>
      </c>
      <c r="BCH22" s="61">
        <v>0</v>
      </c>
      <c r="BCI22" s="61">
        <v>0</v>
      </c>
      <c r="BCJ22" s="61">
        <v>0.2</v>
      </c>
      <c r="BCK22" s="61">
        <v>4.2</v>
      </c>
      <c r="BCM22" s="61">
        <v>10</v>
      </c>
      <c r="BCN22" s="61">
        <v>0</v>
      </c>
      <c r="BCR22" s="61">
        <v>1</v>
      </c>
      <c r="BCT22" s="61">
        <v>5</v>
      </c>
      <c r="BCU22" s="61">
        <v>5</v>
      </c>
      <c r="BCV22" s="61">
        <v>5</v>
      </c>
      <c r="BCW22" s="61">
        <v>5</v>
      </c>
      <c r="BCX22" s="61">
        <v>5</v>
      </c>
      <c r="BCY22" s="61">
        <v>60</v>
      </c>
      <c r="BCZ22" s="61">
        <v>28</v>
      </c>
      <c r="BDA22" s="61">
        <v>35</v>
      </c>
      <c r="BDB22" s="61">
        <v>30</v>
      </c>
      <c r="BDC22" s="61">
        <v>50</v>
      </c>
      <c r="BDD22" s="61">
        <v>180</v>
      </c>
      <c r="BDE22" s="61">
        <v>28</v>
      </c>
      <c r="BDF22" s="61">
        <v>35</v>
      </c>
      <c r="BDG22" s="61">
        <v>0</v>
      </c>
      <c r="BDH22" s="61">
        <v>100</v>
      </c>
      <c r="BDI22" s="61">
        <v>0</v>
      </c>
      <c r="BDJ22" s="61">
        <v>0</v>
      </c>
      <c r="BDK22" s="61">
        <v>100</v>
      </c>
      <c r="BDL22" s="61">
        <v>0</v>
      </c>
      <c r="BDM22" s="61">
        <v>20</v>
      </c>
      <c r="BDN22" s="61">
        <v>2</v>
      </c>
      <c r="BDO22" s="61">
        <v>0</v>
      </c>
      <c r="BDP22" s="61">
        <v>0</v>
      </c>
      <c r="BDQ22" s="61">
        <v>0</v>
      </c>
      <c r="BDR22" s="61">
        <v>0</v>
      </c>
      <c r="BDS22" s="61">
        <v>0</v>
      </c>
      <c r="BDT22" s="61">
        <v>100</v>
      </c>
      <c r="BDU22" s="61">
        <v>0</v>
      </c>
      <c r="BDV22" s="61">
        <v>0</v>
      </c>
      <c r="BDW22" s="61">
        <v>100</v>
      </c>
      <c r="BDX22" s="61">
        <v>0</v>
      </c>
      <c r="BDY22" s="61">
        <v>10</v>
      </c>
      <c r="BDZ22" s="61">
        <v>2</v>
      </c>
      <c r="BEA22" s="61">
        <v>10</v>
      </c>
      <c r="BEB22" s="61">
        <v>2</v>
      </c>
      <c r="BEC22" s="61">
        <v>1</v>
      </c>
      <c r="BED22" s="61">
        <v>1</v>
      </c>
      <c r="BEE22" s="61">
        <v>0</v>
      </c>
      <c r="BEF22" s="61">
        <v>0</v>
      </c>
      <c r="BEG22" s="61">
        <v>0</v>
      </c>
      <c r="BEH22" s="61">
        <v>100</v>
      </c>
      <c r="BEI22" s="61">
        <v>0</v>
      </c>
      <c r="BEJ22" s="61">
        <v>0</v>
      </c>
      <c r="BEK22" s="61">
        <v>100</v>
      </c>
      <c r="BEL22" s="61">
        <v>0</v>
      </c>
      <c r="BEM22" s="61">
        <v>10</v>
      </c>
      <c r="BEN22" s="61">
        <v>2</v>
      </c>
      <c r="BEO22" s="61">
        <v>10</v>
      </c>
      <c r="BEP22" s="61">
        <v>2</v>
      </c>
      <c r="BEQ22" s="61">
        <v>1</v>
      </c>
      <c r="BER22" s="61">
        <v>1</v>
      </c>
      <c r="BES22" s="61">
        <v>0</v>
      </c>
      <c r="BET22" s="61">
        <v>100</v>
      </c>
      <c r="BEU22" s="61">
        <v>10</v>
      </c>
      <c r="BEV22" s="61">
        <v>-100</v>
      </c>
      <c r="BEW22" s="61">
        <v>10</v>
      </c>
      <c r="BEX22" s="61">
        <v>250</v>
      </c>
      <c r="BEY22" s="61">
        <v>-250</v>
      </c>
      <c r="BEZ22" s="61">
        <v>0</v>
      </c>
      <c r="BFA22" s="61">
        <v>0</v>
      </c>
      <c r="BFB22" s="61">
        <v>0</v>
      </c>
      <c r="BFC22" s="61">
        <v>0</v>
      </c>
      <c r="BFD22" s="61">
        <v>0</v>
      </c>
      <c r="BFE22" s="61">
        <v>0</v>
      </c>
      <c r="BFF22" s="61">
        <v>0</v>
      </c>
      <c r="BFG22" s="61">
        <v>0</v>
      </c>
      <c r="BFH22" s="61">
        <v>0</v>
      </c>
      <c r="BFI22" s="61">
        <v>10</v>
      </c>
      <c r="BFJ22" s="61">
        <v>0</v>
      </c>
      <c r="BFK22" s="61">
        <v>4</v>
      </c>
      <c r="BFL22" s="61">
        <v>0</v>
      </c>
      <c r="BXX22" s="61">
        <v>0</v>
      </c>
      <c r="BXY22" s="61">
        <v>5</v>
      </c>
      <c r="BXZ22" s="61">
        <v>0</v>
      </c>
      <c r="BYA22" s="61">
        <v>0</v>
      </c>
      <c r="BYB22" s="61">
        <v>0</v>
      </c>
      <c r="BYC22" s="61">
        <v>0</v>
      </c>
      <c r="BYD22" s="61">
        <v>0</v>
      </c>
      <c r="BYE22" s="61">
        <v>0</v>
      </c>
      <c r="BYF22" s="61">
        <v>2</v>
      </c>
      <c r="BYG22" s="61">
        <v>0</v>
      </c>
      <c r="BYH22" s="61">
        <v>0</v>
      </c>
      <c r="BYI22" s="61">
        <v>0</v>
      </c>
      <c r="BYJ22" s="61">
        <v>0</v>
      </c>
      <c r="BYK22" s="61">
        <v>0</v>
      </c>
      <c r="BYL22" s="61">
        <v>0</v>
      </c>
      <c r="BYM22" s="61">
        <v>2</v>
      </c>
      <c r="BYN22" s="61">
        <v>0</v>
      </c>
      <c r="BYO22" s="61">
        <v>0</v>
      </c>
      <c r="BYP22" s="61">
        <v>0</v>
      </c>
      <c r="BYQ22" s="61">
        <v>0</v>
      </c>
      <c r="BYR22" s="61">
        <v>0</v>
      </c>
      <c r="BYS22" s="61">
        <v>0</v>
      </c>
      <c r="BYT22" s="61">
        <v>2</v>
      </c>
      <c r="BYU22" s="61">
        <v>0</v>
      </c>
      <c r="BYV22" s="61">
        <v>0</v>
      </c>
      <c r="BYW22" s="61">
        <v>0</v>
      </c>
      <c r="BYX22" s="61">
        <v>0</v>
      </c>
      <c r="BYY22" s="61">
        <v>0</v>
      </c>
      <c r="BYZ22" s="61">
        <v>0</v>
      </c>
      <c r="BZA22" s="61">
        <v>2</v>
      </c>
      <c r="BZB22" s="61">
        <v>0</v>
      </c>
      <c r="BZC22" s="61">
        <v>0</v>
      </c>
      <c r="BZD22" s="61">
        <v>0</v>
      </c>
      <c r="BZE22" s="61">
        <v>0</v>
      </c>
      <c r="BZF22" s="61">
        <v>0</v>
      </c>
      <c r="BZG22" s="61">
        <v>0</v>
      </c>
      <c r="BZH22" s="61">
        <v>2</v>
      </c>
      <c r="BZI22" s="61">
        <v>0</v>
      </c>
      <c r="BZJ22" s="61">
        <v>0</v>
      </c>
      <c r="BZK22" s="61">
        <v>0</v>
      </c>
      <c r="BZL22" s="61">
        <v>0</v>
      </c>
      <c r="BZM22" s="61">
        <v>0</v>
      </c>
      <c r="BZN22" s="61">
        <v>0</v>
      </c>
      <c r="BZO22" s="61">
        <v>2</v>
      </c>
      <c r="BZP22" s="61">
        <v>0</v>
      </c>
      <c r="BZQ22" s="61">
        <v>0</v>
      </c>
      <c r="BZR22" s="61">
        <v>0</v>
      </c>
      <c r="BZS22" s="61">
        <v>0</v>
      </c>
      <c r="BZT22" s="61">
        <v>0</v>
      </c>
      <c r="BZU22" s="61">
        <v>1</v>
      </c>
      <c r="BZV22" s="61">
        <v>0</v>
      </c>
      <c r="BZW22" s="61">
        <v>0</v>
      </c>
      <c r="BZX22" s="61">
        <v>5</v>
      </c>
      <c r="BZY22" s="61">
        <v>0</v>
      </c>
      <c r="BZZ22" s="61">
        <v>0</v>
      </c>
      <c r="CAA22" s="61">
        <v>0</v>
      </c>
      <c r="CAB22" s="61">
        <v>0</v>
      </c>
      <c r="CAC22" s="61">
        <v>0</v>
      </c>
      <c r="CAD22" s="61">
        <v>200</v>
      </c>
      <c r="CAE22" s="61">
        <v>0</v>
      </c>
      <c r="CAF22" s="61">
        <v>1</v>
      </c>
      <c r="CAG22" s="61">
        <v>0</v>
      </c>
      <c r="CAH22" s="61">
        <v>0</v>
      </c>
      <c r="CAI22" s="61">
        <v>5</v>
      </c>
      <c r="CAJ22" s="61">
        <v>0</v>
      </c>
      <c r="CAK22" s="61">
        <v>0</v>
      </c>
      <c r="CAL22" s="61">
        <v>0</v>
      </c>
      <c r="CAM22" s="61">
        <v>0</v>
      </c>
      <c r="CAN22" s="61">
        <v>0</v>
      </c>
      <c r="CAO22" s="61">
        <v>200</v>
      </c>
      <c r="CAP22" s="61">
        <v>0</v>
      </c>
      <c r="CAQ22" s="61">
        <v>1</v>
      </c>
      <c r="CAR22" s="61">
        <v>0</v>
      </c>
      <c r="CAS22" s="61">
        <v>0</v>
      </c>
      <c r="CAT22" s="61">
        <v>5</v>
      </c>
      <c r="CAU22" s="61">
        <v>0</v>
      </c>
      <c r="CAV22" s="61">
        <v>0</v>
      </c>
      <c r="CAW22" s="61">
        <v>0</v>
      </c>
      <c r="CAX22" s="61">
        <v>0</v>
      </c>
      <c r="CAY22" s="61">
        <v>0</v>
      </c>
      <c r="CAZ22" s="61">
        <v>200</v>
      </c>
      <c r="CBA22" s="61">
        <v>0</v>
      </c>
      <c r="CBB22" s="61">
        <v>0</v>
      </c>
      <c r="CBC22" s="61">
        <v>5</v>
      </c>
      <c r="CBD22" s="61">
        <v>0</v>
      </c>
      <c r="CBE22" s="61">
        <v>0</v>
      </c>
      <c r="CBF22" s="61">
        <v>0</v>
      </c>
      <c r="CBG22" s="61">
        <v>0</v>
      </c>
      <c r="CBH22" s="61">
        <v>0</v>
      </c>
      <c r="CBI22" s="61">
        <v>0</v>
      </c>
      <c r="CBJ22" s="61">
        <v>0</v>
      </c>
      <c r="CBK22" s="61">
        <v>0</v>
      </c>
      <c r="CBL22" s="61">
        <v>0</v>
      </c>
      <c r="CBM22" s="61">
        <v>0</v>
      </c>
      <c r="CBN22" s="61">
        <v>0</v>
      </c>
      <c r="CBO22" s="61">
        <v>0</v>
      </c>
      <c r="CBP22" s="61">
        <v>0</v>
      </c>
      <c r="CBQ22" s="61">
        <v>0</v>
      </c>
      <c r="CBR22" s="61">
        <v>0</v>
      </c>
      <c r="CBS22" s="61">
        <v>0</v>
      </c>
      <c r="CBT22" s="61">
        <v>0</v>
      </c>
      <c r="CBU22" s="61">
        <v>0</v>
      </c>
      <c r="CBV22" s="61">
        <v>0</v>
      </c>
      <c r="CBW22" s="61">
        <v>0</v>
      </c>
      <c r="CBX22" s="61">
        <v>0</v>
      </c>
      <c r="CBY22" s="61">
        <v>0</v>
      </c>
      <c r="CBZ22" s="61">
        <v>0</v>
      </c>
      <c r="CCA22" s="61">
        <v>0</v>
      </c>
      <c r="CCB22" s="61">
        <v>0</v>
      </c>
      <c r="CCC22" s="61">
        <v>0</v>
      </c>
      <c r="CCD22" s="61">
        <v>0</v>
      </c>
      <c r="CCE22" s="61">
        <v>0</v>
      </c>
      <c r="CCF22" s="61">
        <v>0</v>
      </c>
      <c r="CCG22" s="61">
        <v>0</v>
      </c>
      <c r="CCH22" s="61">
        <v>0</v>
      </c>
      <c r="CCI22" s="61">
        <v>0</v>
      </c>
      <c r="CCJ22" s="61">
        <v>0</v>
      </c>
      <c r="CCK22" s="61">
        <v>0</v>
      </c>
      <c r="CCL22" s="61">
        <v>0</v>
      </c>
      <c r="CCM22" s="61">
        <v>0</v>
      </c>
      <c r="CCN22" s="61">
        <v>0</v>
      </c>
      <c r="CCO22" s="61">
        <v>0</v>
      </c>
      <c r="CCP22" s="61">
        <v>0</v>
      </c>
      <c r="CCQ22" s="61">
        <v>0</v>
      </c>
      <c r="CCR22" s="61">
        <v>0</v>
      </c>
      <c r="CCS22" s="61">
        <v>0</v>
      </c>
      <c r="CCT22" s="61">
        <v>0</v>
      </c>
      <c r="CCU22" s="61">
        <v>0</v>
      </c>
      <c r="CCV22" s="61">
        <v>0</v>
      </c>
      <c r="CCW22" s="61">
        <v>0</v>
      </c>
      <c r="CCX22" s="61">
        <v>0</v>
      </c>
      <c r="CCY22" s="61">
        <v>0</v>
      </c>
      <c r="CCZ22" s="61">
        <v>0</v>
      </c>
      <c r="CDA22" s="61">
        <v>0</v>
      </c>
      <c r="CDB22" s="61">
        <v>0</v>
      </c>
      <c r="CDC22" s="61">
        <v>0</v>
      </c>
      <c r="CDD22" s="61">
        <v>0</v>
      </c>
      <c r="CDE22" s="61">
        <v>0</v>
      </c>
      <c r="CDF22" s="61">
        <v>0</v>
      </c>
      <c r="CDG22" s="61">
        <v>0</v>
      </c>
      <c r="CDH22" s="61">
        <v>0</v>
      </c>
      <c r="CDI22" s="61">
        <v>0</v>
      </c>
      <c r="CDJ22" s="61">
        <v>0</v>
      </c>
      <c r="CDK22" s="61">
        <v>0</v>
      </c>
      <c r="CDL22" s="61">
        <v>0</v>
      </c>
      <c r="CDM22" s="61">
        <v>0</v>
      </c>
      <c r="CDN22" s="61">
        <v>0</v>
      </c>
      <c r="CDO22" s="61">
        <v>0</v>
      </c>
      <c r="CDP22" s="61">
        <v>0</v>
      </c>
      <c r="CDQ22" s="61">
        <v>0</v>
      </c>
      <c r="CDR22" s="61">
        <v>0</v>
      </c>
      <c r="CDS22" s="61">
        <v>0</v>
      </c>
      <c r="CDT22" s="61">
        <v>0</v>
      </c>
      <c r="CDU22" s="61">
        <v>0</v>
      </c>
      <c r="CDV22" s="61">
        <v>0</v>
      </c>
      <c r="CDW22" s="61">
        <v>0</v>
      </c>
      <c r="CDX22" s="61">
        <v>0</v>
      </c>
      <c r="CDY22" s="61">
        <v>0</v>
      </c>
      <c r="CDZ22" s="61">
        <v>0</v>
      </c>
      <c r="CEA22" s="61">
        <v>0</v>
      </c>
      <c r="CEB22" s="61">
        <v>0</v>
      </c>
      <c r="CEC22" s="61">
        <v>0</v>
      </c>
      <c r="CED22" s="61">
        <v>0</v>
      </c>
      <c r="CEE22" s="61">
        <v>0</v>
      </c>
      <c r="CEF22" s="61">
        <v>0</v>
      </c>
      <c r="CEG22" s="61">
        <v>0</v>
      </c>
      <c r="CEH22" s="61">
        <v>0</v>
      </c>
      <c r="CEI22" s="61">
        <v>0</v>
      </c>
      <c r="CEJ22" s="61">
        <v>0</v>
      </c>
      <c r="CEK22" s="61">
        <v>0</v>
      </c>
      <c r="CEL22" s="61">
        <v>0</v>
      </c>
      <c r="CEM22" s="61">
        <v>0</v>
      </c>
      <c r="CEN22" s="61">
        <v>0</v>
      </c>
      <c r="CEO22" s="61">
        <v>0</v>
      </c>
      <c r="CEP22" s="61">
        <v>0</v>
      </c>
      <c r="CEQ22" s="61">
        <v>0</v>
      </c>
      <c r="CER22" s="61">
        <v>0</v>
      </c>
      <c r="CES22" s="61">
        <v>0</v>
      </c>
      <c r="CET22" s="61">
        <v>0</v>
      </c>
      <c r="CEU22" s="61">
        <v>0</v>
      </c>
      <c r="CEV22" s="61">
        <v>0</v>
      </c>
      <c r="CEW22" s="61">
        <v>0</v>
      </c>
      <c r="CEX22" s="61">
        <v>0</v>
      </c>
      <c r="CEY22" s="61">
        <v>0</v>
      </c>
      <c r="CEZ22" s="61">
        <v>0</v>
      </c>
      <c r="CFA22" s="61">
        <v>0</v>
      </c>
      <c r="CFB22" s="61">
        <v>0</v>
      </c>
      <c r="CFC22" s="61">
        <v>0</v>
      </c>
      <c r="CFD22" s="61">
        <v>0</v>
      </c>
      <c r="CFE22" s="61">
        <v>0</v>
      </c>
      <c r="CFF22" s="61">
        <v>0</v>
      </c>
      <c r="CFG22" s="61">
        <v>0</v>
      </c>
      <c r="CFH22" s="61">
        <v>0</v>
      </c>
      <c r="CFI22" s="61">
        <v>0</v>
      </c>
      <c r="CFJ22" s="61">
        <v>0</v>
      </c>
      <c r="CFK22" s="61">
        <v>0</v>
      </c>
      <c r="CFL22" s="61">
        <v>0</v>
      </c>
      <c r="CFM22" s="61">
        <v>0</v>
      </c>
      <c r="CFN22" s="61">
        <v>0</v>
      </c>
      <c r="CFO22" s="61">
        <v>0</v>
      </c>
      <c r="CFP22" s="61">
        <v>5</v>
      </c>
      <c r="CFQ22" s="61">
        <v>0</v>
      </c>
      <c r="CFR22" s="61">
        <v>0</v>
      </c>
      <c r="CFS22" s="61">
        <v>0</v>
      </c>
      <c r="CFT22" s="61">
        <v>0</v>
      </c>
      <c r="CFU22" s="61">
        <v>0</v>
      </c>
      <c r="CFV22" s="61">
        <v>0</v>
      </c>
      <c r="CFW22" s="61">
        <v>0</v>
      </c>
      <c r="CFX22" s="61">
        <v>0</v>
      </c>
      <c r="CFY22" s="61">
        <v>0</v>
      </c>
      <c r="CFZ22" s="61">
        <v>0</v>
      </c>
      <c r="CGA22" s="61">
        <v>0</v>
      </c>
      <c r="CGB22" s="61">
        <v>0</v>
      </c>
      <c r="CGC22" s="61">
        <v>0</v>
      </c>
      <c r="CGD22" s="61">
        <v>0</v>
      </c>
      <c r="CGE22" s="61">
        <v>0</v>
      </c>
      <c r="CGF22" s="61">
        <v>0</v>
      </c>
      <c r="CGG22" s="61">
        <v>0</v>
      </c>
      <c r="CGH22" s="61">
        <v>0</v>
      </c>
      <c r="CGI22" s="61">
        <v>0</v>
      </c>
      <c r="CGJ22" s="61">
        <v>0</v>
      </c>
      <c r="CGK22" s="61">
        <v>0</v>
      </c>
      <c r="CGL22" s="61">
        <v>0</v>
      </c>
      <c r="CGM22" s="61">
        <v>0</v>
      </c>
      <c r="CGN22" s="61">
        <v>0</v>
      </c>
      <c r="CGO22" s="61">
        <v>0</v>
      </c>
      <c r="CGP22" s="61">
        <v>0</v>
      </c>
      <c r="CGQ22" s="61">
        <v>0</v>
      </c>
      <c r="CGR22" s="61">
        <v>0</v>
      </c>
      <c r="CGS22" s="61">
        <v>0</v>
      </c>
      <c r="CGT22" s="61">
        <v>0</v>
      </c>
      <c r="CGU22" s="61">
        <v>0</v>
      </c>
      <c r="CGV22" s="61">
        <v>0</v>
      </c>
      <c r="CGW22" s="61">
        <v>0</v>
      </c>
      <c r="CGX22" s="61">
        <v>0</v>
      </c>
      <c r="CGY22" s="61">
        <v>0</v>
      </c>
      <c r="CGZ22" s="61">
        <v>0</v>
      </c>
      <c r="CHA22" s="61">
        <v>0</v>
      </c>
      <c r="CHB22" s="61">
        <v>0</v>
      </c>
      <c r="CHC22" s="61">
        <v>0</v>
      </c>
      <c r="CHD22" s="61">
        <v>0</v>
      </c>
      <c r="CHE22" s="61">
        <v>0</v>
      </c>
      <c r="CHF22" s="61">
        <v>0</v>
      </c>
      <c r="CHG22" s="61">
        <v>0</v>
      </c>
      <c r="CHH22" s="61">
        <v>0</v>
      </c>
      <c r="CHI22" s="61">
        <v>0</v>
      </c>
      <c r="CHJ22" s="61">
        <v>0</v>
      </c>
      <c r="CHK22" s="61">
        <v>0</v>
      </c>
      <c r="CHL22" s="61">
        <v>0</v>
      </c>
      <c r="CHM22" s="61">
        <v>0</v>
      </c>
      <c r="CHN22" s="61">
        <v>0</v>
      </c>
      <c r="CHO22" s="61">
        <v>0</v>
      </c>
      <c r="CHP22" s="61">
        <v>0</v>
      </c>
      <c r="CHQ22" s="61">
        <v>0</v>
      </c>
      <c r="CHR22" s="61">
        <v>0</v>
      </c>
      <c r="CHS22" s="61">
        <v>0</v>
      </c>
      <c r="CHT22" s="61">
        <v>0</v>
      </c>
      <c r="CHU22" s="61">
        <v>0</v>
      </c>
      <c r="CHV22" s="61">
        <v>0</v>
      </c>
      <c r="CHW22" s="61">
        <v>0</v>
      </c>
      <c r="CHX22" s="61">
        <v>0</v>
      </c>
      <c r="CHY22" s="61">
        <v>0</v>
      </c>
      <c r="CHZ22" s="61">
        <v>0</v>
      </c>
      <c r="CIA22" s="61">
        <v>0</v>
      </c>
      <c r="CIB22" s="61">
        <v>0</v>
      </c>
      <c r="CIC22" s="61">
        <v>0</v>
      </c>
      <c r="CID22" s="61">
        <v>0</v>
      </c>
      <c r="CIE22" s="61">
        <v>0</v>
      </c>
      <c r="CIF22" s="61">
        <v>0</v>
      </c>
      <c r="CIG22" s="61">
        <v>0</v>
      </c>
      <c r="CIH22" s="61">
        <v>0</v>
      </c>
      <c r="CII22" s="61">
        <v>0</v>
      </c>
      <c r="CIJ22" s="61">
        <v>0</v>
      </c>
      <c r="CIK22" s="61">
        <v>0</v>
      </c>
      <c r="CIL22" s="61">
        <v>0</v>
      </c>
      <c r="CIM22" s="61">
        <v>0</v>
      </c>
      <c r="CIN22" s="61">
        <v>0</v>
      </c>
      <c r="CIO22" s="61">
        <v>0</v>
      </c>
      <c r="CIP22" s="61">
        <v>0</v>
      </c>
      <c r="CIQ22" s="61">
        <v>0</v>
      </c>
      <c r="CIR22" s="61">
        <v>0</v>
      </c>
      <c r="CIS22" s="61">
        <v>0</v>
      </c>
      <c r="CIT22" s="61">
        <v>0</v>
      </c>
      <c r="CIU22" s="61">
        <v>0</v>
      </c>
      <c r="CIV22" s="61">
        <v>0</v>
      </c>
      <c r="CIW22" s="61">
        <v>0</v>
      </c>
      <c r="CIX22" s="61">
        <v>0</v>
      </c>
      <c r="CIY22" s="61">
        <v>0</v>
      </c>
      <c r="CIZ22" s="61">
        <v>0</v>
      </c>
      <c r="CJA22" s="61">
        <v>0</v>
      </c>
      <c r="CJB22" s="61">
        <v>0</v>
      </c>
      <c r="CJC22" s="61">
        <v>0</v>
      </c>
      <c r="CJD22" s="61">
        <v>0</v>
      </c>
      <c r="CJE22" s="61">
        <v>0</v>
      </c>
      <c r="CJF22" s="61">
        <v>0</v>
      </c>
      <c r="CJG22" s="61">
        <v>0</v>
      </c>
      <c r="CJH22" s="61">
        <v>0</v>
      </c>
      <c r="CJI22" s="61">
        <v>0</v>
      </c>
      <c r="CJJ22" s="61">
        <v>0</v>
      </c>
      <c r="CJK22" s="61">
        <v>0</v>
      </c>
      <c r="CJL22" s="61">
        <v>0</v>
      </c>
      <c r="CJM22" s="61">
        <v>0</v>
      </c>
      <c r="CJN22" s="61">
        <v>0</v>
      </c>
      <c r="CJO22" s="61">
        <v>0</v>
      </c>
      <c r="CJP22" s="61">
        <v>0</v>
      </c>
      <c r="CJQ22" s="61">
        <v>0</v>
      </c>
      <c r="CJR22" s="61">
        <v>0</v>
      </c>
      <c r="CJS22" s="61">
        <v>0</v>
      </c>
      <c r="CJT22" s="61">
        <v>0</v>
      </c>
      <c r="CJU22" s="61">
        <v>0</v>
      </c>
      <c r="CJV22" s="61">
        <v>0</v>
      </c>
      <c r="CJW22" s="61">
        <v>0</v>
      </c>
      <c r="CJX22" s="61">
        <v>0</v>
      </c>
      <c r="CJY22" s="61">
        <v>0</v>
      </c>
      <c r="CJZ22" s="61">
        <v>0</v>
      </c>
      <c r="CKA22" s="61">
        <v>0</v>
      </c>
      <c r="CKB22" s="61">
        <v>0</v>
      </c>
      <c r="CKC22" s="61">
        <v>5</v>
      </c>
      <c r="CKD22" s="61">
        <v>0</v>
      </c>
      <c r="CKE22" s="61">
        <v>0</v>
      </c>
      <c r="CKF22" s="61">
        <v>0</v>
      </c>
      <c r="CKG22" s="61">
        <v>0</v>
      </c>
      <c r="CKH22" s="61">
        <v>0</v>
      </c>
      <c r="CKI22" s="61">
        <v>0</v>
      </c>
      <c r="CKJ22" s="61">
        <v>0</v>
      </c>
      <c r="CKK22" s="61">
        <v>0</v>
      </c>
      <c r="CKL22" s="61">
        <v>0</v>
      </c>
      <c r="CKM22" s="61">
        <v>0</v>
      </c>
      <c r="CKN22" s="61">
        <v>0</v>
      </c>
      <c r="CKO22" s="61">
        <v>0</v>
      </c>
      <c r="CKP22" s="61">
        <v>0</v>
      </c>
      <c r="CKQ22" s="61">
        <v>0</v>
      </c>
      <c r="CKR22" s="61">
        <v>0</v>
      </c>
      <c r="CKS22" s="61">
        <v>0</v>
      </c>
      <c r="CKT22" s="61">
        <v>0</v>
      </c>
      <c r="CKU22" s="61">
        <v>0</v>
      </c>
      <c r="CKV22" s="61">
        <v>0</v>
      </c>
      <c r="CKW22" s="61">
        <v>0</v>
      </c>
      <c r="CKX22" s="61">
        <v>0</v>
      </c>
      <c r="CKY22" s="61">
        <v>0</v>
      </c>
      <c r="CKZ22" s="61">
        <v>0</v>
      </c>
      <c r="CLA22" s="61">
        <v>0</v>
      </c>
      <c r="CLB22" s="61">
        <v>0</v>
      </c>
      <c r="CLC22" s="61">
        <v>0</v>
      </c>
      <c r="CLD22" s="61">
        <v>0</v>
      </c>
      <c r="CLE22" s="61">
        <v>0</v>
      </c>
      <c r="CLF22" s="61">
        <v>0</v>
      </c>
      <c r="CLG22" s="61">
        <v>0</v>
      </c>
      <c r="CLH22" s="61">
        <v>0</v>
      </c>
      <c r="CLI22" s="61">
        <v>0</v>
      </c>
      <c r="CLJ22" s="61">
        <v>0</v>
      </c>
      <c r="CLK22" s="61">
        <v>0</v>
      </c>
      <c r="CLL22" s="61">
        <v>0</v>
      </c>
      <c r="CLM22" s="61">
        <v>0</v>
      </c>
      <c r="CLN22" s="61">
        <v>0</v>
      </c>
      <c r="CLO22" s="61">
        <v>0</v>
      </c>
      <c r="CLP22" s="61">
        <v>0</v>
      </c>
      <c r="CLQ22" s="61">
        <v>0</v>
      </c>
      <c r="CLR22" s="61">
        <v>0</v>
      </c>
      <c r="CLS22" s="61">
        <v>0</v>
      </c>
      <c r="CLT22" s="61">
        <v>0</v>
      </c>
      <c r="CLU22" s="61">
        <v>0</v>
      </c>
      <c r="CLV22" s="61">
        <v>0</v>
      </c>
      <c r="CLW22" s="61">
        <v>0</v>
      </c>
      <c r="CLX22" s="61">
        <v>0</v>
      </c>
      <c r="CLY22" s="61">
        <v>0</v>
      </c>
      <c r="CLZ22" s="61">
        <v>0</v>
      </c>
      <c r="CMA22" s="61">
        <v>0</v>
      </c>
      <c r="CMB22" s="61">
        <v>0</v>
      </c>
      <c r="CMC22" s="61">
        <v>0</v>
      </c>
      <c r="CMD22" s="61">
        <v>0</v>
      </c>
      <c r="CME22" s="61">
        <v>0</v>
      </c>
      <c r="CMF22" s="61">
        <v>0</v>
      </c>
      <c r="CMG22" s="61">
        <v>0</v>
      </c>
      <c r="CMH22" s="61">
        <v>0</v>
      </c>
      <c r="CMI22" s="61">
        <v>0</v>
      </c>
      <c r="CMJ22" s="61">
        <v>0</v>
      </c>
      <c r="CMK22" s="61">
        <v>0</v>
      </c>
      <c r="CML22" s="61">
        <v>0</v>
      </c>
      <c r="CMM22" s="61">
        <v>0</v>
      </c>
      <c r="CMN22" s="61">
        <v>0</v>
      </c>
      <c r="CMO22" s="61">
        <v>0</v>
      </c>
      <c r="CMP22" s="61">
        <v>0</v>
      </c>
      <c r="CMQ22" s="61">
        <v>0</v>
      </c>
      <c r="CMR22" s="61">
        <v>0</v>
      </c>
      <c r="CMS22" s="61">
        <v>0</v>
      </c>
      <c r="CMT22" s="61">
        <v>0</v>
      </c>
      <c r="CMU22" s="61">
        <v>0</v>
      </c>
      <c r="CMV22" s="61">
        <v>0</v>
      </c>
      <c r="CMW22" s="61">
        <v>0</v>
      </c>
      <c r="CMX22" s="61">
        <v>0</v>
      </c>
      <c r="CMY22" s="61">
        <v>0</v>
      </c>
      <c r="CMZ22" s="61">
        <v>0</v>
      </c>
      <c r="CNA22" s="61">
        <v>0</v>
      </c>
      <c r="CNB22" s="61">
        <v>0</v>
      </c>
      <c r="CNC22" s="61">
        <v>0</v>
      </c>
      <c r="CND22" s="61">
        <v>0</v>
      </c>
      <c r="CNE22" s="61">
        <v>0</v>
      </c>
      <c r="CNF22" s="61">
        <v>0</v>
      </c>
      <c r="CNG22" s="61">
        <v>0</v>
      </c>
      <c r="CNH22" s="61">
        <v>0</v>
      </c>
      <c r="CNI22" s="61">
        <v>0</v>
      </c>
      <c r="CNJ22" s="61">
        <v>0</v>
      </c>
      <c r="CNK22" s="61">
        <v>0</v>
      </c>
      <c r="CNL22" s="61">
        <v>0</v>
      </c>
      <c r="CNM22" s="61">
        <v>0</v>
      </c>
      <c r="CNN22" s="61">
        <v>0</v>
      </c>
      <c r="CNO22" s="61">
        <v>0</v>
      </c>
      <c r="CNP22" s="61">
        <v>0</v>
      </c>
      <c r="CNQ22" s="61">
        <v>0</v>
      </c>
      <c r="CNR22" s="61">
        <v>0</v>
      </c>
      <c r="CNS22" s="61">
        <v>0</v>
      </c>
      <c r="CNT22" s="61">
        <v>0</v>
      </c>
      <c r="CNU22" s="61">
        <v>0</v>
      </c>
      <c r="CNV22" s="61">
        <v>0</v>
      </c>
      <c r="CNW22" s="61">
        <v>0</v>
      </c>
      <c r="CNX22" s="61">
        <v>0</v>
      </c>
      <c r="CNY22" s="61">
        <v>0</v>
      </c>
      <c r="CNZ22" s="61">
        <v>0</v>
      </c>
      <c r="COA22" s="61">
        <v>0</v>
      </c>
      <c r="COB22" s="61">
        <v>0</v>
      </c>
      <c r="COC22" s="61">
        <v>0</v>
      </c>
      <c r="COD22" s="61">
        <v>0</v>
      </c>
      <c r="COE22" s="61">
        <v>0</v>
      </c>
      <c r="COF22" s="61">
        <v>0</v>
      </c>
      <c r="COG22" s="61">
        <v>0</v>
      </c>
      <c r="COH22" s="61">
        <v>0</v>
      </c>
      <c r="COI22" s="61">
        <v>0</v>
      </c>
      <c r="COJ22" s="61">
        <v>0</v>
      </c>
      <c r="COK22" s="61">
        <v>0</v>
      </c>
      <c r="COL22" s="61">
        <v>0</v>
      </c>
      <c r="COM22" s="61">
        <v>0</v>
      </c>
      <c r="CON22" s="61">
        <v>0</v>
      </c>
      <c r="COO22" s="61">
        <v>0</v>
      </c>
      <c r="COP22" s="61">
        <v>5</v>
      </c>
      <c r="COQ22" s="61">
        <v>0</v>
      </c>
      <c r="COR22" s="61">
        <v>0</v>
      </c>
      <c r="COS22" s="61">
        <v>0</v>
      </c>
      <c r="COT22" s="61">
        <v>0</v>
      </c>
      <c r="COU22" s="61">
        <v>0</v>
      </c>
      <c r="COV22" s="61">
        <v>0</v>
      </c>
      <c r="COW22" s="61">
        <v>0</v>
      </c>
      <c r="COX22" s="61">
        <v>0</v>
      </c>
      <c r="COY22" s="61">
        <v>0</v>
      </c>
      <c r="COZ22" s="61">
        <v>0</v>
      </c>
      <c r="CPA22" s="61">
        <v>0</v>
      </c>
      <c r="CPB22" s="61">
        <v>0</v>
      </c>
      <c r="CPC22" s="61">
        <v>0</v>
      </c>
      <c r="CPD22" s="61">
        <v>0</v>
      </c>
      <c r="CPE22" s="61">
        <v>0</v>
      </c>
      <c r="CPF22" s="61">
        <v>0</v>
      </c>
      <c r="CPG22" s="61">
        <v>0</v>
      </c>
      <c r="CPH22" s="61">
        <v>0</v>
      </c>
      <c r="CPI22" s="61">
        <v>0</v>
      </c>
      <c r="CPJ22" s="61">
        <v>0</v>
      </c>
      <c r="CPK22" s="61">
        <v>0</v>
      </c>
      <c r="CPL22" s="61">
        <v>0</v>
      </c>
      <c r="CPM22" s="61">
        <v>0</v>
      </c>
      <c r="CPN22" s="61">
        <v>0</v>
      </c>
      <c r="CPO22" s="61">
        <v>0</v>
      </c>
      <c r="CPP22" s="61">
        <v>0</v>
      </c>
      <c r="CPQ22" s="61">
        <v>0</v>
      </c>
      <c r="CPR22" s="61">
        <v>0</v>
      </c>
      <c r="CPS22" s="61">
        <v>0</v>
      </c>
      <c r="CPT22" s="61">
        <v>0</v>
      </c>
      <c r="CPU22" s="61">
        <v>0</v>
      </c>
      <c r="CPV22" s="61">
        <v>0</v>
      </c>
      <c r="CPW22" s="61">
        <v>0</v>
      </c>
      <c r="CPX22" s="61">
        <v>0</v>
      </c>
      <c r="CPY22" s="61">
        <v>0</v>
      </c>
      <c r="CPZ22" s="61">
        <v>0</v>
      </c>
      <c r="CQA22" s="61">
        <v>0</v>
      </c>
      <c r="CQB22" s="61">
        <v>0</v>
      </c>
      <c r="CQC22" s="61">
        <v>0</v>
      </c>
      <c r="CQD22" s="61">
        <v>0</v>
      </c>
      <c r="CQE22" s="61">
        <v>0</v>
      </c>
      <c r="CQF22" s="61">
        <v>0</v>
      </c>
      <c r="CQG22" s="61">
        <v>0</v>
      </c>
      <c r="CQH22" s="61">
        <v>0</v>
      </c>
      <c r="CQI22" s="61">
        <v>0</v>
      </c>
      <c r="CQJ22" s="61">
        <v>0</v>
      </c>
      <c r="CQK22" s="61">
        <v>0</v>
      </c>
      <c r="CQL22" s="61">
        <v>0</v>
      </c>
      <c r="CQM22" s="61">
        <v>0</v>
      </c>
      <c r="CQN22" s="61">
        <v>0</v>
      </c>
      <c r="CQO22" s="61">
        <v>0</v>
      </c>
      <c r="CQP22" s="61">
        <v>0</v>
      </c>
      <c r="CQQ22" s="61">
        <v>0</v>
      </c>
      <c r="CQR22" s="61">
        <v>0</v>
      </c>
      <c r="CQS22" s="61">
        <v>0</v>
      </c>
      <c r="CQT22" s="61">
        <v>0</v>
      </c>
      <c r="CQU22" s="61">
        <v>0</v>
      </c>
      <c r="CQV22" s="61">
        <v>0</v>
      </c>
      <c r="CQW22" s="61">
        <v>0</v>
      </c>
      <c r="CQX22" s="61">
        <v>0</v>
      </c>
      <c r="CQY22" s="61">
        <v>0</v>
      </c>
      <c r="CQZ22" s="61">
        <v>0</v>
      </c>
      <c r="CRA22" s="61">
        <v>0</v>
      </c>
      <c r="CRB22" s="61">
        <v>0</v>
      </c>
      <c r="CRC22" s="61">
        <v>0</v>
      </c>
      <c r="CRD22" s="61">
        <v>0</v>
      </c>
      <c r="CRE22" s="61">
        <v>0</v>
      </c>
      <c r="CRF22" s="61">
        <v>0</v>
      </c>
      <c r="CRG22" s="61">
        <v>0</v>
      </c>
      <c r="CRH22" s="61">
        <v>0</v>
      </c>
      <c r="CRI22" s="61">
        <v>0</v>
      </c>
      <c r="CRJ22" s="61">
        <v>0</v>
      </c>
      <c r="CRK22" s="61">
        <v>0</v>
      </c>
      <c r="CRL22" s="61">
        <v>0</v>
      </c>
      <c r="CRM22" s="61">
        <v>0</v>
      </c>
      <c r="CRN22" s="61">
        <v>0</v>
      </c>
      <c r="CRO22" s="61">
        <v>0</v>
      </c>
      <c r="CRP22" s="61">
        <v>0</v>
      </c>
      <c r="CRQ22" s="61">
        <v>0</v>
      </c>
      <c r="CRR22" s="61">
        <v>0</v>
      </c>
      <c r="CRS22" s="61">
        <v>0</v>
      </c>
      <c r="CRT22" s="61">
        <v>0</v>
      </c>
      <c r="CRU22" s="61">
        <v>0</v>
      </c>
      <c r="CRV22" s="61">
        <v>0</v>
      </c>
      <c r="CRW22" s="61">
        <v>0</v>
      </c>
      <c r="CRX22" s="61">
        <v>0</v>
      </c>
      <c r="CRY22" s="61">
        <v>0</v>
      </c>
      <c r="CRZ22" s="61">
        <v>0</v>
      </c>
      <c r="CSA22" s="61">
        <v>0</v>
      </c>
      <c r="CSB22" s="61">
        <v>0</v>
      </c>
      <c r="CSC22" s="61">
        <v>0</v>
      </c>
      <c r="CSD22" s="61">
        <v>0</v>
      </c>
      <c r="CSE22" s="61">
        <v>0</v>
      </c>
      <c r="CSF22" s="61">
        <v>0</v>
      </c>
      <c r="CSG22" s="61">
        <v>0</v>
      </c>
      <c r="CSH22" s="61">
        <v>0</v>
      </c>
      <c r="CSI22" s="61">
        <v>0</v>
      </c>
      <c r="CSJ22" s="61">
        <v>0</v>
      </c>
      <c r="CSK22" s="61">
        <v>0</v>
      </c>
      <c r="CSL22" s="61">
        <v>0</v>
      </c>
      <c r="CSM22" s="61">
        <v>0</v>
      </c>
      <c r="CSN22" s="61">
        <v>0</v>
      </c>
      <c r="CSO22" s="61">
        <v>0</v>
      </c>
      <c r="CSP22" s="61">
        <v>0</v>
      </c>
      <c r="CSQ22" s="61">
        <v>0</v>
      </c>
      <c r="CSR22" s="61">
        <v>0</v>
      </c>
      <c r="CSS22" s="61">
        <v>0</v>
      </c>
      <c r="CST22" s="61">
        <v>0</v>
      </c>
      <c r="CSU22" s="61">
        <v>0</v>
      </c>
      <c r="CSV22" s="61">
        <v>0</v>
      </c>
      <c r="CSW22" s="61">
        <v>0</v>
      </c>
      <c r="CSX22" s="61">
        <v>0</v>
      </c>
      <c r="CSY22" s="61">
        <v>0</v>
      </c>
      <c r="CSZ22" s="61">
        <v>0</v>
      </c>
      <c r="CTA22" s="61">
        <v>0</v>
      </c>
      <c r="CTB22" s="61">
        <v>0</v>
      </c>
      <c r="CTC22" s="61">
        <v>5</v>
      </c>
      <c r="CTD22" s="61">
        <v>0</v>
      </c>
      <c r="CTE22" s="61">
        <v>0</v>
      </c>
      <c r="CTF22" s="61">
        <v>0</v>
      </c>
      <c r="CTG22" s="61">
        <v>0</v>
      </c>
      <c r="CTH22" s="61">
        <v>0</v>
      </c>
      <c r="CTI22" s="61">
        <v>0</v>
      </c>
      <c r="CTJ22" s="61">
        <v>0</v>
      </c>
      <c r="CTK22" s="61">
        <v>0</v>
      </c>
      <c r="CTL22" s="61">
        <v>0</v>
      </c>
      <c r="CTM22" s="61">
        <v>0</v>
      </c>
      <c r="CTN22" s="61">
        <v>0</v>
      </c>
      <c r="CTO22" s="61">
        <v>0</v>
      </c>
      <c r="CTP22" s="61">
        <v>0</v>
      </c>
      <c r="CTQ22" s="61">
        <v>0</v>
      </c>
      <c r="CTR22" s="61">
        <v>0</v>
      </c>
      <c r="CTS22" s="61">
        <v>0</v>
      </c>
      <c r="CTT22" s="61">
        <v>0</v>
      </c>
      <c r="CTU22" s="61">
        <v>5</v>
      </c>
      <c r="CTV22" s="61">
        <v>0</v>
      </c>
      <c r="CTW22" s="61">
        <v>0</v>
      </c>
      <c r="CTX22" s="61">
        <v>0</v>
      </c>
      <c r="CTY22" s="61">
        <v>0</v>
      </c>
      <c r="CTZ22" s="61">
        <v>0</v>
      </c>
      <c r="CUA22" s="61">
        <v>0</v>
      </c>
      <c r="CUB22" s="61">
        <v>5</v>
      </c>
      <c r="CUC22" s="61">
        <v>0</v>
      </c>
      <c r="CUD22" s="61">
        <v>0</v>
      </c>
      <c r="CUE22" s="61">
        <v>0</v>
      </c>
      <c r="CUF22" s="61">
        <v>0</v>
      </c>
      <c r="CUG22" s="61">
        <v>0</v>
      </c>
      <c r="CUH22" s="61">
        <v>0</v>
      </c>
      <c r="CUI22" s="61">
        <v>5</v>
      </c>
      <c r="CUJ22" s="61">
        <v>0</v>
      </c>
      <c r="CUK22" s="61">
        <v>0</v>
      </c>
      <c r="CUL22" s="61">
        <v>0</v>
      </c>
      <c r="CUM22" s="61">
        <v>0</v>
      </c>
      <c r="CUN22" s="61">
        <v>0</v>
      </c>
      <c r="CUO22" s="61">
        <v>0</v>
      </c>
      <c r="CUP22" s="61">
        <v>5</v>
      </c>
      <c r="CUQ22" s="61">
        <v>0</v>
      </c>
      <c r="CUR22" s="61">
        <v>0</v>
      </c>
      <c r="CUS22" s="61">
        <v>0</v>
      </c>
      <c r="CUT22" s="61">
        <v>0</v>
      </c>
      <c r="CUU22" s="61">
        <v>0</v>
      </c>
      <c r="CUV22" s="61">
        <v>0</v>
      </c>
      <c r="CUW22" s="61">
        <v>0</v>
      </c>
      <c r="CUX22" s="61">
        <v>0</v>
      </c>
      <c r="CUY22" s="61">
        <v>0</v>
      </c>
      <c r="CUZ22" s="61">
        <v>0</v>
      </c>
      <c r="CVA22" s="61">
        <v>0</v>
      </c>
      <c r="CVB22" s="61">
        <v>0</v>
      </c>
      <c r="CVC22" s="61">
        <v>0</v>
      </c>
      <c r="CVD22" s="61">
        <v>0</v>
      </c>
      <c r="CVE22" s="61">
        <v>0</v>
      </c>
      <c r="CVF22" s="61">
        <v>0</v>
      </c>
      <c r="CVG22" s="61">
        <v>0</v>
      </c>
      <c r="CVH22" s="61">
        <v>0</v>
      </c>
      <c r="CVI22" s="61">
        <v>0</v>
      </c>
      <c r="CVJ22" s="61">
        <v>0</v>
      </c>
      <c r="CVK22" s="61">
        <v>0</v>
      </c>
      <c r="CVL22" s="61">
        <v>0</v>
      </c>
      <c r="CVM22" s="61">
        <v>0</v>
      </c>
      <c r="CVN22" s="61">
        <v>0</v>
      </c>
      <c r="CVO22" s="61">
        <v>0</v>
      </c>
      <c r="CVP22" s="61">
        <v>0</v>
      </c>
      <c r="CVQ22" s="61">
        <v>0</v>
      </c>
      <c r="CVR22" s="61">
        <v>0</v>
      </c>
      <c r="CVS22" s="61">
        <v>0</v>
      </c>
      <c r="CVT22" s="61">
        <v>0</v>
      </c>
      <c r="CVU22" s="61">
        <v>0</v>
      </c>
      <c r="CVV22" s="61">
        <v>0</v>
      </c>
      <c r="CVW22" s="61">
        <v>0</v>
      </c>
      <c r="CVX22" s="61">
        <v>20</v>
      </c>
      <c r="CVY22" s="61">
        <v>4</v>
      </c>
      <c r="CVZ22" s="61">
        <v>12000</v>
      </c>
      <c r="CWA22" s="61">
        <v>0</v>
      </c>
      <c r="CWB22" s="61">
        <v>0</v>
      </c>
      <c r="CWC22" s="61">
        <v>0</v>
      </c>
      <c r="CWD22" s="61">
        <v>0</v>
      </c>
      <c r="CWE22" s="61">
        <v>0</v>
      </c>
      <c r="CWF22" s="61">
        <v>0</v>
      </c>
      <c r="CWG22" s="61">
        <v>0</v>
      </c>
      <c r="CWH22" s="61">
        <v>0</v>
      </c>
      <c r="CWI22" s="61">
        <v>0</v>
      </c>
      <c r="CWJ22" s="61">
        <v>0</v>
      </c>
      <c r="CWK22" s="61">
        <v>0</v>
      </c>
      <c r="CWL22" s="61">
        <v>0</v>
      </c>
      <c r="CWM22" s="61">
        <v>0</v>
      </c>
      <c r="CWN22" s="61">
        <v>0</v>
      </c>
      <c r="CWO22" s="61">
        <v>0</v>
      </c>
      <c r="CWP22" s="61">
        <v>0</v>
      </c>
      <c r="CWQ22" s="61">
        <v>0</v>
      </c>
      <c r="CWR22" s="61">
        <v>0</v>
      </c>
      <c r="CWS22" s="61">
        <v>0</v>
      </c>
      <c r="CWT22" s="61">
        <v>0</v>
      </c>
      <c r="CWU22" s="61">
        <v>0</v>
      </c>
      <c r="CWV22" s="61">
        <v>0</v>
      </c>
      <c r="CWW22" s="61">
        <v>0</v>
      </c>
      <c r="CWX22" s="61">
        <v>0</v>
      </c>
      <c r="CWY22" s="61">
        <v>0</v>
      </c>
      <c r="CWZ22" s="61">
        <v>0</v>
      </c>
      <c r="CXA22" s="61">
        <v>0</v>
      </c>
      <c r="CXB22" s="61">
        <v>0</v>
      </c>
      <c r="CXC22" s="61">
        <v>0</v>
      </c>
      <c r="CXD22" s="61">
        <v>0</v>
      </c>
      <c r="CXE22" s="61">
        <v>0</v>
      </c>
      <c r="CXF22" s="61">
        <v>0</v>
      </c>
      <c r="CXG22" s="61">
        <v>0</v>
      </c>
      <c r="CXH22" s="61">
        <v>2</v>
      </c>
      <c r="CXI22" s="61">
        <v>0</v>
      </c>
      <c r="CXJ22" s="61">
        <v>0</v>
      </c>
      <c r="CXK22" s="61">
        <v>0</v>
      </c>
      <c r="CXL22" s="61">
        <v>0</v>
      </c>
      <c r="CXM22" s="61">
        <v>0</v>
      </c>
      <c r="CXN22" s="61">
        <v>0</v>
      </c>
      <c r="CXO22" s="61">
        <v>0</v>
      </c>
      <c r="CXP22" s="61">
        <v>0</v>
      </c>
      <c r="CXQ22" s="61">
        <v>0</v>
      </c>
      <c r="CXR22" s="61">
        <v>0</v>
      </c>
      <c r="CXS22" s="61">
        <v>1</v>
      </c>
      <c r="CXT22" s="61">
        <v>0</v>
      </c>
      <c r="CXU22" s="61">
        <v>0</v>
      </c>
      <c r="CXV22" s="61">
        <v>0</v>
      </c>
      <c r="CXW22" s="61">
        <v>0</v>
      </c>
      <c r="CXX22" s="61">
        <v>0</v>
      </c>
      <c r="CXY22" s="61">
        <v>0</v>
      </c>
      <c r="CXZ22" s="61">
        <v>0</v>
      </c>
      <c r="CYA22" s="61">
        <v>0</v>
      </c>
      <c r="CYB22" s="61">
        <v>0</v>
      </c>
      <c r="CYC22" s="61">
        <v>0</v>
      </c>
      <c r="CYD22" s="61">
        <v>1</v>
      </c>
      <c r="CYE22" s="61">
        <v>0</v>
      </c>
      <c r="CYF22" s="61">
        <v>0</v>
      </c>
      <c r="CYG22" s="61">
        <v>0</v>
      </c>
      <c r="CYH22" s="61">
        <v>0</v>
      </c>
      <c r="CYI22" s="61">
        <v>0</v>
      </c>
      <c r="CYJ22" s="61">
        <v>0</v>
      </c>
      <c r="CYK22" s="61">
        <v>0</v>
      </c>
      <c r="CYL22" s="61">
        <v>0</v>
      </c>
      <c r="CYM22" s="61">
        <v>0</v>
      </c>
      <c r="CYN22" s="61">
        <v>0</v>
      </c>
      <c r="CYO22" s="61">
        <v>1</v>
      </c>
      <c r="CYP22" s="61">
        <v>0</v>
      </c>
      <c r="CYQ22" s="61">
        <v>1</v>
      </c>
      <c r="CYR22" s="61">
        <v>1</v>
      </c>
      <c r="CYS22" s="61">
        <v>2</v>
      </c>
      <c r="CYT22" s="61">
        <v>0</v>
      </c>
      <c r="CYU22" s="61">
        <v>0</v>
      </c>
      <c r="CYV22" s="61">
        <v>40</v>
      </c>
      <c r="CYW22" s="61">
        <v>0</v>
      </c>
      <c r="CYX22" s="61">
        <v>118</v>
      </c>
      <c r="CYY22" s="61">
        <v>10</v>
      </c>
      <c r="CYZ22" s="61">
        <v>122</v>
      </c>
      <c r="CZA22" s="61">
        <v>10</v>
      </c>
      <c r="CZB22" s="61">
        <v>0</v>
      </c>
      <c r="CZC22" s="61">
        <v>115</v>
      </c>
      <c r="CZD22" s="61">
        <v>118</v>
      </c>
      <c r="CZE22" s="61">
        <v>15</v>
      </c>
      <c r="CZF22" s="61">
        <v>0</v>
      </c>
      <c r="CZG22" s="61">
        <v>0</v>
      </c>
      <c r="CZH22" s="61">
        <v>0</v>
      </c>
      <c r="CZI22" s="61">
        <v>0</v>
      </c>
      <c r="CZJ22" s="61">
        <v>0</v>
      </c>
      <c r="CZK22" s="61">
        <v>0</v>
      </c>
      <c r="CZL22" s="61">
        <v>0</v>
      </c>
      <c r="CZM22" s="61">
        <v>0</v>
      </c>
      <c r="CZN22" s="61">
        <v>0</v>
      </c>
      <c r="CZO22" s="61">
        <v>0</v>
      </c>
      <c r="CZP22" s="61">
        <v>0</v>
      </c>
      <c r="CZQ22" s="61">
        <v>0</v>
      </c>
      <c r="CZR22" s="61">
        <v>0</v>
      </c>
      <c r="CZS22" s="61">
        <v>0</v>
      </c>
      <c r="CZT22" s="61">
        <v>0</v>
      </c>
      <c r="CZU22" s="61">
        <v>0</v>
      </c>
      <c r="CZV22" s="61">
        <v>0</v>
      </c>
      <c r="CZW22" s="61">
        <v>0</v>
      </c>
      <c r="CZX22" s="61">
        <v>0</v>
      </c>
      <c r="CZY22" s="61">
        <v>0</v>
      </c>
      <c r="CZZ22" s="61">
        <v>0</v>
      </c>
      <c r="DAA22" s="61">
        <v>0</v>
      </c>
      <c r="DAB22" s="61">
        <v>0</v>
      </c>
      <c r="DAC22" s="61">
        <v>0</v>
      </c>
      <c r="DAD22" s="61">
        <v>0</v>
      </c>
      <c r="DAE22" s="61">
        <v>27</v>
      </c>
      <c r="DAF22" s="61">
        <v>19</v>
      </c>
      <c r="DAG22" s="61">
        <v>19</v>
      </c>
      <c r="DAH22" s="61">
        <v>19</v>
      </c>
      <c r="DAI22" s="61">
        <v>19</v>
      </c>
      <c r="DAJ22" s="61">
        <v>18</v>
      </c>
      <c r="DAK22" s="61">
        <v>18</v>
      </c>
      <c r="DAL22" s="61">
        <v>18</v>
      </c>
      <c r="DAM22" s="61">
        <v>18</v>
      </c>
      <c r="DAN22" s="61">
        <v>10</v>
      </c>
      <c r="DAO22" s="61">
        <v>0</v>
      </c>
      <c r="DAP22" s="61">
        <v>10</v>
      </c>
      <c r="DAQ22" s="61">
        <v>48</v>
      </c>
      <c r="DAR22" s="61">
        <v>60</v>
      </c>
      <c r="DAS22" s="61">
        <v>13</v>
      </c>
      <c r="DAT22" s="61">
        <v>100</v>
      </c>
      <c r="DAU22" s="61">
        <v>33</v>
      </c>
      <c r="DAV22" s="61">
        <v>75</v>
      </c>
      <c r="DAW22" s="61">
        <v>17</v>
      </c>
      <c r="DAX22" s="61">
        <v>50</v>
      </c>
      <c r="DAY22" s="61">
        <v>17</v>
      </c>
      <c r="DAZ22" s="61">
        <v>30</v>
      </c>
      <c r="DBA22" s="61">
        <v>13</v>
      </c>
      <c r="DBB22" s="61">
        <v>10</v>
      </c>
      <c r="DBC22" s="61">
        <v>1</v>
      </c>
      <c r="DBD22" s="61">
        <v>30</v>
      </c>
      <c r="DBE22" s="61">
        <v>700</v>
      </c>
      <c r="DBF22" s="61">
        <v>10</v>
      </c>
      <c r="DBG22" s="61">
        <v>0</v>
      </c>
      <c r="DBH22" s="61">
        <v>0</v>
      </c>
      <c r="DBI22" s="61">
        <v>0</v>
      </c>
      <c r="DBJ22" s="61">
        <v>0</v>
      </c>
      <c r="DBK22" s="61">
        <v>3</v>
      </c>
      <c r="DBL22" s="61">
        <v>0</v>
      </c>
      <c r="DBM22" s="61">
        <v>0</v>
      </c>
      <c r="DBN22" s="61">
        <v>15000</v>
      </c>
      <c r="DBO22" s="61">
        <v>4000</v>
      </c>
      <c r="DBP22" s="61">
        <v>0</v>
      </c>
      <c r="DBQ22" s="61">
        <v>0</v>
      </c>
      <c r="DBR22" s="61">
        <v>30</v>
      </c>
      <c r="DBS22" s="61">
        <v>8</v>
      </c>
      <c r="DBT22" s="61">
        <v>10</v>
      </c>
      <c r="DBU22" s="61">
        <v>32</v>
      </c>
      <c r="DBV22" s="61">
        <v>30</v>
      </c>
      <c r="DBW22" s="61">
        <v>30</v>
      </c>
      <c r="DBX22" s="61">
        <v>30</v>
      </c>
      <c r="DBY22" s="61">
        <v>25</v>
      </c>
      <c r="DBZ22" s="61">
        <v>1</v>
      </c>
      <c r="DCA22" s="61">
        <v>1</v>
      </c>
      <c r="DCB22" s="61">
        <v>0</v>
      </c>
      <c r="DCC22" s="61">
        <v>0</v>
      </c>
      <c r="DCD22" s="61">
        <v>1.5</v>
      </c>
      <c r="DCE22" s="61">
        <v>1.5</v>
      </c>
      <c r="DCF22" s="61">
        <v>0</v>
      </c>
      <c r="DCG22" s="61">
        <v>2</v>
      </c>
      <c r="DCH22" s="61">
        <v>1</v>
      </c>
      <c r="DCI22" s="61">
        <v>50</v>
      </c>
      <c r="DCJ22" s="61">
        <v>3</v>
      </c>
      <c r="DCK22" s="61">
        <v>3</v>
      </c>
      <c r="DCL22" s="61">
        <v>8</v>
      </c>
      <c r="DCM22" s="61">
        <v>8</v>
      </c>
      <c r="DCN22" s="61">
        <v>1</v>
      </c>
      <c r="DCO22" s="61">
        <v>0</v>
      </c>
      <c r="DCP22" s="61">
        <v>0.03</v>
      </c>
      <c r="DCQ22" s="61">
        <v>1</v>
      </c>
      <c r="DCR22" s="61">
        <v>235</v>
      </c>
      <c r="DCS22" s="61">
        <v>100</v>
      </c>
      <c r="DCT22" s="61">
        <v>2000</v>
      </c>
      <c r="DCU22" s="61">
        <v>180</v>
      </c>
      <c r="DCV22" s="61">
        <v>-1.1499999999999999</v>
      </c>
      <c r="DCW22" s="61">
        <v>3000</v>
      </c>
      <c r="DCX22" s="61">
        <v>30</v>
      </c>
      <c r="DCY22" s="61">
        <v>200</v>
      </c>
      <c r="DCZ22" s="61">
        <v>100</v>
      </c>
      <c r="DDA22" s="61">
        <v>100</v>
      </c>
      <c r="DDB22" s="61">
        <v>100</v>
      </c>
      <c r="DDC22" s="61">
        <v>100</v>
      </c>
      <c r="DDD22" s="61">
        <v>130</v>
      </c>
      <c r="DDE22" s="61">
        <v>100</v>
      </c>
      <c r="DDF22" s="61">
        <v>100</v>
      </c>
      <c r="DDG22" s="61">
        <v>100</v>
      </c>
      <c r="DDH22" s="61">
        <v>100</v>
      </c>
      <c r="DDI22" s="61">
        <v>130</v>
      </c>
      <c r="DDJ22" s="61">
        <v>100</v>
      </c>
      <c r="DDK22" s="61">
        <v>100</v>
      </c>
      <c r="DDL22" s="61">
        <v>100</v>
      </c>
      <c r="DDM22" s="61">
        <v>100</v>
      </c>
      <c r="DDN22" s="61">
        <v>100</v>
      </c>
      <c r="DDO22" s="61">
        <v>130</v>
      </c>
      <c r="DDP22" s="61">
        <v>100</v>
      </c>
      <c r="DDQ22" s="61">
        <v>130</v>
      </c>
      <c r="DDR22" s="61">
        <v>100</v>
      </c>
      <c r="DDS22" s="61">
        <v>100</v>
      </c>
      <c r="DDT22" s="61">
        <v>100</v>
      </c>
      <c r="DDU22" s="61">
        <v>100</v>
      </c>
      <c r="DDV22" s="61">
        <v>130</v>
      </c>
      <c r="DDW22" s="61">
        <v>100</v>
      </c>
      <c r="DDX22" s="61">
        <v>0.5</v>
      </c>
      <c r="DDY22" s="61">
        <v>0.3</v>
      </c>
      <c r="DDZ22" s="61">
        <v>1</v>
      </c>
      <c r="DEA22" s="61">
        <v>1000</v>
      </c>
      <c r="DEB22" s="61">
        <v>200</v>
      </c>
      <c r="DEC22" s="61">
        <v>70</v>
      </c>
      <c r="DED22" s="61">
        <v>20</v>
      </c>
      <c r="DEE22" s="61">
        <v>80</v>
      </c>
      <c r="DEF22" s="61">
        <v>2</v>
      </c>
      <c r="DEG22" s="61">
        <v>0</v>
      </c>
      <c r="DEH22" s="61">
        <v>0</v>
      </c>
      <c r="DEI22" s="61">
        <v>0</v>
      </c>
      <c r="DEJ22" s="61">
        <v>0</v>
      </c>
      <c r="DEK22" s="61">
        <v>11</v>
      </c>
      <c r="DEL22" s="61">
        <v>-8</v>
      </c>
      <c r="DEM22" s="61">
        <v>3</v>
      </c>
      <c r="DEN22" s="61">
        <v>2</v>
      </c>
      <c r="DEO22" s="61">
        <v>0</v>
      </c>
      <c r="DEP22" s="61">
        <v>200</v>
      </c>
      <c r="DEQ22" s="61">
        <v>300</v>
      </c>
      <c r="DER22" s="61">
        <v>20</v>
      </c>
      <c r="DES22" s="61">
        <v>7</v>
      </c>
      <c r="DET22" s="61">
        <v>5</v>
      </c>
      <c r="DEU22" s="61">
        <v>30</v>
      </c>
      <c r="DEV22" s="61">
        <v>133</v>
      </c>
      <c r="DEW22" s="61">
        <v>5</v>
      </c>
      <c r="DEX22" s="61">
        <v>100</v>
      </c>
      <c r="DEY22" s="61">
        <v>3</v>
      </c>
      <c r="DEZ22" s="61">
        <v>0</v>
      </c>
      <c r="DFA22" s="61">
        <v>15</v>
      </c>
      <c r="DFB22" s="61">
        <v>60</v>
      </c>
      <c r="DFC22" s="61">
        <v>0.95</v>
      </c>
      <c r="DFD22" s="61">
        <v>0</v>
      </c>
      <c r="DFE22" s="61">
        <v>60</v>
      </c>
      <c r="DFF22" s="61">
        <v>-33</v>
      </c>
      <c r="DFG22" s="61">
        <v>5</v>
      </c>
      <c r="DFH22" s="61">
        <v>9</v>
      </c>
      <c r="DFI22" s="61">
        <v>12</v>
      </c>
      <c r="DFJ22" s="61">
        <v>14</v>
      </c>
      <c r="DFK22" s="61">
        <v>18</v>
      </c>
      <c r="DFL22" s="61">
        <v>22</v>
      </c>
      <c r="DFM22" s="61">
        <v>0</v>
      </c>
      <c r="DFN22" s="61">
        <v>0</v>
      </c>
      <c r="DFO22" s="61">
        <v>0</v>
      </c>
      <c r="DFP22" s="61">
        <v>0</v>
      </c>
      <c r="DFQ22" s="61">
        <v>0</v>
      </c>
      <c r="DFR22" s="61">
        <v>0</v>
      </c>
      <c r="DFS22" s="61">
        <v>0.95</v>
      </c>
      <c r="DFT22" s="61">
        <v>0.9</v>
      </c>
      <c r="DFU22" s="61">
        <v>0.9</v>
      </c>
      <c r="DFV22" s="61">
        <v>0.9</v>
      </c>
      <c r="DFW22" s="61">
        <v>0.95</v>
      </c>
      <c r="DFX22" s="61">
        <v>1</v>
      </c>
      <c r="DFY22" s="61">
        <v>105</v>
      </c>
      <c r="DFZ22" s="61">
        <v>95</v>
      </c>
      <c r="DGA22" s="61">
        <v>85</v>
      </c>
      <c r="DGB22" s="61">
        <v>110</v>
      </c>
      <c r="DGC22" s="61">
        <v>90</v>
      </c>
      <c r="DGD22" s="61">
        <v>95</v>
      </c>
      <c r="DGE22" s="61">
        <v>100</v>
      </c>
      <c r="DGF22" s="61">
        <v>105</v>
      </c>
      <c r="DGG22" s="61">
        <v>0.85</v>
      </c>
      <c r="DGH22" s="61">
        <v>0.9</v>
      </c>
      <c r="DGI22" s="61">
        <v>0.95</v>
      </c>
      <c r="DGJ22" s="61">
        <v>1</v>
      </c>
      <c r="DGK22" s="61">
        <v>-0.97</v>
      </c>
      <c r="DGL22" s="61">
        <v>-0.95</v>
      </c>
      <c r="DGM22" s="61">
        <v>0</v>
      </c>
      <c r="DGN22" s="61">
        <v>0</v>
      </c>
      <c r="DGO22" s="61">
        <v>1</v>
      </c>
      <c r="DGP22" s="61">
        <v>0</v>
      </c>
      <c r="DGQ22" s="61">
        <v>0.5</v>
      </c>
      <c r="DGR22" s="61">
        <v>1</v>
      </c>
      <c r="DGS22" s="61">
        <v>0.5</v>
      </c>
      <c r="DGT22" s="61">
        <v>0</v>
      </c>
      <c r="DGU22" s="61">
        <v>0</v>
      </c>
      <c r="DGV22" s="61">
        <v>0</v>
      </c>
      <c r="DGW22" s="61">
        <v>0</v>
      </c>
      <c r="DGX22" s="61">
        <v>0</v>
      </c>
      <c r="DGY22" s="61">
        <v>400</v>
      </c>
      <c r="DGZ22" s="61">
        <v>0</v>
      </c>
      <c r="DHA22" s="61">
        <v>0</v>
      </c>
      <c r="DHB22" s="61">
        <v>1</v>
      </c>
      <c r="DHC22" s="61">
        <v>40</v>
      </c>
      <c r="DHD22" s="61">
        <v>0</v>
      </c>
      <c r="DHE22" s="61">
        <v>30</v>
      </c>
      <c r="DHF22" s="61">
        <v>30</v>
      </c>
      <c r="DHG22" s="61">
        <v>10</v>
      </c>
      <c r="DHH22" s="61">
        <v>10</v>
      </c>
      <c r="DHI22" s="61">
        <v>10</v>
      </c>
      <c r="DHJ22" s="61">
        <v>3</v>
      </c>
      <c r="DHK22" s="61">
        <v>1</v>
      </c>
      <c r="DHL22" s="61">
        <v>10000</v>
      </c>
      <c r="DHM22" s="61">
        <v>0</v>
      </c>
      <c r="DHN22" s="61">
        <v>0</v>
      </c>
      <c r="DHO22" s="61">
        <v>0</v>
      </c>
      <c r="DHP22" s="61">
        <v>0</v>
      </c>
      <c r="DHQ22" s="61">
        <v>1</v>
      </c>
      <c r="DHR22" s="61">
        <v>1</v>
      </c>
      <c r="DHS22" s="61">
        <v>0</v>
      </c>
      <c r="DHT22" s="61">
        <v>0</v>
      </c>
      <c r="DHU22" s="61">
        <v>0.2</v>
      </c>
      <c r="DHV22" s="61">
        <v>0.3</v>
      </c>
      <c r="DHW22" s="61">
        <v>30</v>
      </c>
      <c r="DHX22" s="61">
        <v>60</v>
      </c>
      <c r="DHY22" s="61">
        <v>65</v>
      </c>
      <c r="DHZ22" s="61">
        <v>0</v>
      </c>
      <c r="DIA22" s="61">
        <v>4</v>
      </c>
      <c r="DIB22" s="61">
        <v>4</v>
      </c>
      <c r="DIC22" s="61">
        <v>0.01</v>
      </c>
      <c r="DID22" s="61">
        <v>0.01</v>
      </c>
      <c r="DIE22" s="61">
        <v>0.2</v>
      </c>
      <c r="DIF22" s="61">
        <v>0.2</v>
      </c>
      <c r="DIG22" s="61">
        <v>1</v>
      </c>
      <c r="DIH22" s="61">
        <v>1.1100000000000001</v>
      </c>
      <c r="DII22" s="61">
        <v>1</v>
      </c>
      <c r="DIJ22" s="61">
        <v>1.1100000000000001</v>
      </c>
      <c r="DIK22" s="61">
        <v>1</v>
      </c>
      <c r="DIL22" s="61">
        <v>30</v>
      </c>
      <c r="DIM22" s="61">
        <v>0</v>
      </c>
      <c r="DIN22" s="61">
        <v>2</v>
      </c>
      <c r="DIO22" s="61">
        <v>1</v>
      </c>
      <c r="DIP22" s="61">
        <v>100</v>
      </c>
      <c r="DIQ22" s="61">
        <v>100</v>
      </c>
      <c r="DIR22" s="61">
        <v>10</v>
      </c>
      <c r="DIS22" s="61">
        <v>50</v>
      </c>
      <c r="DIT22" s="61">
        <v>50</v>
      </c>
      <c r="DIU22" s="61">
        <v>0</v>
      </c>
      <c r="DIV22" s="61">
        <v>0.2</v>
      </c>
      <c r="DIW22" s="61">
        <v>0.2</v>
      </c>
      <c r="DIX22" s="61">
        <v>0</v>
      </c>
      <c r="DIY22" s="61">
        <v>0</v>
      </c>
      <c r="DIZ22" s="61">
        <v>0</v>
      </c>
      <c r="DJA22" s="61">
        <v>0</v>
      </c>
      <c r="DJB22" s="61">
        <v>0</v>
      </c>
      <c r="DJC22" s="61">
        <v>0</v>
      </c>
      <c r="DJD22" s="61">
        <v>0</v>
      </c>
      <c r="DJE22" s="61">
        <v>0</v>
      </c>
      <c r="DJF22" s="61">
        <v>0</v>
      </c>
      <c r="DJG22" s="61">
        <v>30</v>
      </c>
      <c r="DJH22" s="61">
        <v>14400</v>
      </c>
      <c r="DJI22" s="61">
        <v>300</v>
      </c>
      <c r="DJJ22" s="61">
        <v>86400</v>
      </c>
      <c r="DJK22" s="61">
        <v>300</v>
      </c>
      <c r="DJL22" s="61">
        <v>1200</v>
      </c>
      <c r="DJM22" s="61">
        <v>5000</v>
      </c>
      <c r="DJN22" s="61">
        <v>-5000</v>
      </c>
      <c r="DJO22" s="61">
        <v>50</v>
      </c>
      <c r="DJP22" s="61">
        <v>0</v>
      </c>
      <c r="DJQ22" s="61">
        <v>0</v>
      </c>
      <c r="DJR22" s="61">
        <v>0</v>
      </c>
      <c r="DJS22" s="61">
        <v>0</v>
      </c>
      <c r="DJT22" s="61">
        <v>0</v>
      </c>
      <c r="DJU22" s="61">
        <v>0</v>
      </c>
      <c r="DJV22" s="61">
        <v>0</v>
      </c>
      <c r="DJW22" s="61">
        <v>0.1</v>
      </c>
      <c r="DJX22" s="61">
        <v>51.5</v>
      </c>
      <c r="DJY22" s="61">
        <v>47.5</v>
      </c>
      <c r="DJZ22" s="61">
        <v>0</v>
      </c>
      <c r="DKA22" s="61">
        <v>1</v>
      </c>
      <c r="DKB22" s="61">
        <v>0</v>
      </c>
      <c r="DKC22" s="61">
        <v>0</v>
      </c>
      <c r="DKD22" s="61">
        <v>0</v>
      </c>
      <c r="DKE22" s="61">
        <v>0</v>
      </c>
      <c r="DKF22" s="61">
        <v>0</v>
      </c>
      <c r="DKG22" s="61">
        <v>0</v>
      </c>
      <c r="DKH22" s="61">
        <v>1</v>
      </c>
      <c r="DKI22" s="61">
        <v>1</v>
      </c>
      <c r="DKJ22" s="61">
        <v>1400</v>
      </c>
      <c r="DKK22" s="61">
        <v>0</v>
      </c>
      <c r="DKL22" s="61">
        <v>1</v>
      </c>
      <c r="DKM22" s="61">
        <v>0</v>
      </c>
      <c r="DKN22" s="61">
        <v>0</v>
      </c>
      <c r="DKO22" s="61">
        <v>300</v>
      </c>
      <c r="DKP22" s="61">
        <v>30</v>
      </c>
      <c r="DKQ22" s="61">
        <v>8</v>
      </c>
      <c r="DKR22" s="61">
        <v>1</v>
      </c>
      <c r="DKS22" s="61">
        <v>115</v>
      </c>
      <c r="DKT22" s="61">
        <v>85</v>
      </c>
      <c r="DKU22" s="61">
        <v>35</v>
      </c>
      <c r="DKV22" s="61">
        <v>10</v>
      </c>
      <c r="DKW22" s="61">
        <v>0</v>
      </c>
      <c r="DKX22" s="61">
        <v>0</v>
      </c>
      <c r="DKY22" s="61">
        <v>1</v>
      </c>
      <c r="DKZ22" s="61">
        <v>-0.2</v>
      </c>
      <c r="DLA22" s="61">
        <v>50</v>
      </c>
      <c r="DLB22" s="61">
        <v>110</v>
      </c>
      <c r="DLC22" s="61">
        <v>80</v>
      </c>
      <c r="DLD22" s="61">
        <v>1</v>
      </c>
      <c r="DLE22" s="61">
        <v>0</v>
      </c>
      <c r="DLF22" s="61">
        <v>323</v>
      </c>
      <c r="DLG22" s="61">
        <v>200</v>
      </c>
      <c r="DLH22" s="61">
        <v>1</v>
      </c>
      <c r="DLI22" s="61">
        <v>200</v>
      </c>
      <c r="DLJ22" s="61">
        <v>10</v>
      </c>
      <c r="DLK22" s="61">
        <v>10</v>
      </c>
      <c r="DLL22" s="61">
        <v>0.8</v>
      </c>
      <c r="DLM22" s="61">
        <v>3</v>
      </c>
      <c r="DLN22" s="61">
        <v>4</v>
      </c>
      <c r="DLO22" s="61">
        <v>10</v>
      </c>
      <c r="DLP22" s="61">
        <v>0.5</v>
      </c>
      <c r="DLQ22" s="61">
        <v>4</v>
      </c>
      <c r="DLR22" s="61">
        <v>20000</v>
      </c>
      <c r="DLS22" s="61">
        <v>20</v>
      </c>
      <c r="DLT22" s="61">
        <v>10</v>
      </c>
      <c r="DLU22" s="61">
        <v>5</v>
      </c>
      <c r="DLV22" s="61">
        <v>10000</v>
      </c>
      <c r="DLW22" s="61">
        <v>0</v>
      </c>
      <c r="DLX22" s="61">
        <v>0</v>
      </c>
      <c r="DLY22" s="61">
        <v>0</v>
      </c>
      <c r="DLZ22" s="61">
        <v>0</v>
      </c>
      <c r="DMA22" s="61">
        <v>20000</v>
      </c>
      <c r="DMB22" s="61">
        <v>120</v>
      </c>
      <c r="DMC22" s="61">
        <v>80</v>
      </c>
      <c r="DMD22" s="61">
        <v>45</v>
      </c>
      <c r="DME22" s="61">
        <v>0</v>
      </c>
      <c r="DMF22" s="61">
        <v>10</v>
      </c>
      <c r="DMG22" s="61">
        <v>0</v>
      </c>
      <c r="DMH22" s="61">
        <v>0</v>
      </c>
      <c r="DMI22" s="61">
        <v>0</v>
      </c>
      <c r="DMJ22" s="61">
        <v>-0.4</v>
      </c>
      <c r="DMK22" s="61">
        <v>50</v>
      </c>
      <c r="DML22" s="61">
        <v>110</v>
      </c>
      <c r="DMM22" s="61">
        <v>80</v>
      </c>
      <c r="DMN22" s="61">
        <v>0</v>
      </c>
      <c r="DMO22" s="61">
        <v>1</v>
      </c>
      <c r="DMP22" s="61">
        <v>400</v>
      </c>
      <c r="DMQ22" s="61">
        <v>200</v>
      </c>
      <c r="DMR22" s="61">
        <v>0</v>
      </c>
      <c r="DMS22" s="61">
        <v>100</v>
      </c>
      <c r="DMT22" s="61">
        <v>100</v>
      </c>
      <c r="DMU22" s="61">
        <v>10</v>
      </c>
      <c r="DMV22" s="61">
        <v>2</v>
      </c>
      <c r="DMW22" s="61">
        <v>0.3</v>
      </c>
      <c r="DMX22" s="61">
        <v>3</v>
      </c>
      <c r="DMY22" s="61">
        <v>4</v>
      </c>
      <c r="DMZ22" s="61">
        <v>10</v>
      </c>
      <c r="DNA22" s="61">
        <v>0.5</v>
      </c>
      <c r="DNB22" s="61">
        <v>4</v>
      </c>
      <c r="DNC22" s="61">
        <v>10500</v>
      </c>
      <c r="DND22" s="61">
        <v>20</v>
      </c>
      <c r="DNE22" s="61">
        <v>10</v>
      </c>
      <c r="DNF22" s="61">
        <v>5</v>
      </c>
      <c r="DNG22" s="61">
        <v>10500</v>
      </c>
      <c r="DNH22" s="61">
        <v>0</v>
      </c>
      <c r="DNI22" s="61">
        <v>0</v>
      </c>
      <c r="DNJ22" s="61">
        <v>0</v>
      </c>
      <c r="DNK22" s="61">
        <v>0</v>
      </c>
      <c r="DNL22" s="61">
        <v>10500</v>
      </c>
      <c r="DNM22" s="61">
        <v>120</v>
      </c>
      <c r="DNN22" s="61">
        <v>90</v>
      </c>
      <c r="DNO22" s="61">
        <v>45</v>
      </c>
      <c r="DNP22" s="61">
        <v>0</v>
      </c>
      <c r="DNQ22" s="61">
        <v>0</v>
      </c>
      <c r="DNR22" s="61">
        <v>0</v>
      </c>
      <c r="DNS22" s="61">
        <v>0</v>
      </c>
      <c r="DNT22" s="61">
        <v>0</v>
      </c>
      <c r="DNU22" s="61">
        <v>0</v>
      </c>
      <c r="DNV22" s="61">
        <v>1</v>
      </c>
      <c r="DNW22" s="61">
        <v>1</v>
      </c>
      <c r="DNX22" s="61">
        <v>1</v>
      </c>
      <c r="DNY22" s="61">
        <v>2</v>
      </c>
      <c r="DNZ22" s="61">
        <v>6</v>
      </c>
      <c r="DOA22" s="61">
        <v>0</v>
      </c>
      <c r="DOB22" s="61">
        <v>6000</v>
      </c>
      <c r="DOC22" s="61">
        <v>0</v>
      </c>
      <c r="DOD22" s="61">
        <v>100</v>
      </c>
      <c r="DOE22" s="61">
        <v>50</v>
      </c>
      <c r="DOF22" s="61">
        <v>60</v>
      </c>
      <c r="DOG22" s="61">
        <v>500</v>
      </c>
      <c r="DOH22" s="61">
        <v>100</v>
      </c>
      <c r="DOI22" s="61">
        <v>460</v>
      </c>
      <c r="DOJ22" s="61">
        <v>0</v>
      </c>
      <c r="DOK22" s="61">
        <v>0</v>
      </c>
      <c r="DOL22" s="61">
        <v>0</v>
      </c>
      <c r="DOM22" s="61">
        <v>50</v>
      </c>
      <c r="DON22" s="61">
        <v>0</v>
      </c>
      <c r="DOO22" s="61">
        <v>0</v>
      </c>
      <c r="DOP22" s="61">
        <v>0</v>
      </c>
      <c r="DOQ22" s="61">
        <v>0</v>
      </c>
      <c r="DOR22" s="61">
        <v>1</v>
      </c>
      <c r="DOS22" s="61">
        <v>0</v>
      </c>
      <c r="DOT22" s="61">
        <v>5</v>
      </c>
      <c r="DOU22" s="61">
        <v>30</v>
      </c>
      <c r="DOV22" s="61">
        <v>30</v>
      </c>
      <c r="DOW22" s="61">
        <v>60</v>
      </c>
      <c r="DOX22" s="61">
        <v>490</v>
      </c>
      <c r="DOY22" s="61">
        <v>490</v>
      </c>
      <c r="DOZ22" s="61">
        <v>300</v>
      </c>
      <c r="DPA22" s="61">
        <v>30</v>
      </c>
      <c r="DPB22" s="61">
        <v>120</v>
      </c>
      <c r="DPC22" s="61">
        <v>0</v>
      </c>
      <c r="DPE22" s="61">
        <v>1</v>
      </c>
      <c r="DPF22" s="61">
        <v>0</v>
      </c>
      <c r="DPG22" s="61">
        <v>0</v>
      </c>
      <c r="DPH22" s="61">
        <v>1</v>
      </c>
      <c r="DPI22" s="61">
        <v>1</v>
      </c>
      <c r="DPJ22" s="61">
        <v>0</v>
      </c>
      <c r="DPK22" s="61">
        <v>0</v>
      </c>
      <c r="DPM22" s="61">
        <v>1</v>
      </c>
      <c r="DPO22" s="61">
        <v>0</v>
      </c>
      <c r="DPS22" s="61">
        <v>1</v>
      </c>
      <c r="DPT22" s="61">
        <v>1</v>
      </c>
      <c r="DPX22" s="61">
        <v>1</v>
      </c>
      <c r="DPY22" s="61">
        <v>1</v>
      </c>
      <c r="DPZ22" s="61">
        <v>0</v>
      </c>
      <c r="DQA22" s="61">
        <v>1</v>
      </c>
      <c r="DQC22" s="61">
        <v>1</v>
      </c>
      <c r="DQD22" s="61">
        <v>1</v>
      </c>
      <c r="DQE22" s="61">
        <v>1</v>
      </c>
      <c r="DQG22" s="61">
        <v>1</v>
      </c>
      <c r="DQH22" s="61">
        <v>1</v>
      </c>
      <c r="DQQ22" s="61">
        <v>0</v>
      </c>
      <c r="DQR22" s="61">
        <v>1</v>
      </c>
      <c r="DQT22" s="61">
        <v>0</v>
      </c>
      <c r="DQU22" s="61">
        <v>0</v>
      </c>
      <c r="DQX22" s="61">
        <v>1</v>
      </c>
      <c r="DQZ22" s="61">
        <v>0</v>
      </c>
      <c r="DRA22" s="61">
        <v>1</v>
      </c>
      <c r="DRB22" s="61">
        <v>1</v>
      </c>
      <c r="DRC22" s="61">
        <v>0</v>
      </c>
      <c r="DRE22" s="61">
        <v>1</v>
      </c>
      <c r="DRF22" s="61">
        <v>1</v>
      </c>
      <c r="DRG22" s="61">
        <v>1</v>
      </c>
      <c r="DRH22" s="61">
        <v>1</v>
      </c>
      <c r="DRJ22" s="61">
        <v>0</v>
      </c>
      <c r="DRN22" s="61">
        <v>12.5</v>
      </c>
      <c r="DRP22" s="61">
        <v>624</v>
      </c>
      <c r="DRU22" s="61">
        <v>11</v>
      </c>
      <c r="DRV22" s="61">
        <v>0</v>
      </c>
      <c r="DRW22" s="61">
        <v>346</v>
      </c>
      <c r="DRY22" s="61">
        <v>1</v>
      </c>
      <c r="DRZ22" s="61">
        <v>1</v>
      </c>
      <c r="DSA22" s="61">
        <v>1</v>
      </c>
      <c r="DSK22" s="61">
        <v>0</v>
      </c>
      <c r="DSL22" s="61">
        <v>0.2</v>
      </c>
      <c r="DSM22" s="61">
        <v>1</v>
      </c>
      <c r="DSN22" s="61">
        <v>0.01</v>
      </c>
      <c r="DSO22" s="61">
        <v>100</v>
      </c>
      <c r="DSP22" s="61">
        <v>30</v>
      </c>
      <c r="DSQ22" s="61">
        <v>0</v>
      </c>
      <c r="DSR22" s="61">
        <v>1</v>
      </c>
      <c r="DSS22" s="61">
        <v>5.2</v>
      </c>
      <c r="DST22" s="61">
        <v>100</v>
      </c>
      <c r="DSU22" s="61">
        <v>0</v>
      </c>
      <c r="DSV22" s="61">
        <v>1</v>
      </c>
      <c r="DSW22" s="61">
        <v>1</v>
      </c>
      <c r="DSX22" s="61">
        <v>1</v>
      </c>
      <c r="DSY22" s="61">
        <v>1</v>
      </c>
      <c r="DSZ22" s="61">
        <v>1</v>
      </c>
      <c r="DTA22" s="61">
        <v>0</v>
      </c>
      <c r="DTB22" s="61">
        <v>0</v>
      </c>
      <c r="DTC22" s="61">
        <v>90</v>
      </c>
      <c r="DTD22" s="61">
        <v>40</v>
      </c>
      <c r="DTE22" s="61">
        <v>0</v>
      </c>
      <c r="DTF22" s="61">
        <v>100</v>
      </c>
      <c r="DTG22" s="61">
        <v>10</v>
      </c>
      <c r="DTH22" s="61">
        <v>0</v>
      </c>
      <c r="DTI22" s="61">
        <v>0</v>
      </c>
      <c r="DTJ22" s="61">
        <v>-5</v>
      </c>
      <c r="DTK22" s="61">
        <v>2</v>
      </c>
      <c r="DTL22" s="61">
        <v>80</v>
      </c>
      <c r="DTM22" s="61">
        <v>100</v>
      </c>
      <c r="DTN22" s="61">
        <v>100</v>
      </c>
      <c r="DTO22" s="61">
        <v>0</v>
      </c>
      <c r="DTP22" s="61">
        <v>0</v>
      </c>
      <c r="DTQ22" s="61">
        <v>100</v>
      </c>
      <c r="DTR22" s="61">
        <v>-100</v>
      </c>
      <c r="DTS22" s="61">
        <v>0</v>
      </c>
      <c r="DTT22" s="61">
        <v>10</v>
      </c>
      <c r="DTU22" s="61">
        <v>0</v>
      </c>
      <c r="DTV22" s="61">
        <v>0</v>
      </c>
      <c r="DTW22" s="61">
        <v>0</v>
      </c>
      <c r="DTX22" s="61">
        <v>0</v>
      </c>
      <c r="DTY22" s="61">
        <v>10</v>
      </c>
      <c r="DTZ22" s="61">
        <v>0</v>
      </c>
      <c r="DUA22" s="61">
        <v>0</v>
      </c>
      <c r="DUB22" s="61">
        <v>0</v>
      </c>
      <c r="DUC22" s="61">
        <v>0</v>
      </c>
      <c r="DUD22" s="61">
        <v>10</v>
      </c>
      <c r="DUE22" s="61">
        <v>0</v>
      </c>
      <c r="DUF22" s="61">
        <v>0</v>
      </c>
      <c r="DUG22" s="61">
        <v>0</v>
      </c>
      <c r="DUH22" s="61">
        <v>1</v>
      </c>
      <c r="DUI22" s="61">
        <v>45</v>
      </c>
      <c r="DUJ22" s="61">
        <v>30</v>
      </c>
      <c r="DUK22" s="61">
        <v>0</v>
      </c>
      <c r="DUL22" s="61">
        <v>0</v>
      </c>
      <c r="DUM22" s="61">
        <v>9600</v>
      </c>
      <c r="DUN22" s="61">
        <v>2</v>
      </c>
      <c r="DUO22" s="61">
        <v>11</v>
      </c>
      <c r="DUP22" s="61">
        <v>111</v>
      </c>
      <c r="DUQ22" s="61">
        <v>11</v>
      </c>
      <c r="DUR22" s="61">
        <v>1</v>
      </c>
      <c r="DUS22" s="61">
        <v>9600</v>
      </c>
      <c r="DUT22" s="61">
        <v>2</v>
      </c>
      <c r="DUU22" s="61">
        <v>12</v>
      </c>
      <c r="DUV22" s="61">
        <v>112</v>
      </c>
      <c r="DUW22" s="61">
        <v>12</v>
      </c>
      <c r="DUX22" s="61">
        <v>1</v>
      </c>
      <c r="DUY22" s="61">
        <v>192</v>
      </c>
      <c r="DUZ22" s="61">
        <v>200</v>
      </c>
      <c r="DVA22" s="61">
        <v>168</v>
      </c>
      <c r="DVB22" s="61">
        <v>75</v>
      </c>
      <c r="DVC22" s="61">
        <v>502</v>
      </c>
      <c r="DVD22" s="61">
        <v>1</v>
      </c>
      <c r="DVE22" s="61">
        <v>255</v>
      </c>
      <c r="DVF22" s="61">
        <v>0</v>
      </c>
      <c r="DVG22" s="61">
        <v>255</v>
      </c>
      <c r="DVH22" s="61">
        <v>255</v>
      </c>
      <c r="DVI22" s="61">
        <v>1</v>
      </c>
      <c r="DVJ22" s="61">
        <v>3</v>
      </c>
      <c r="DVK22" s="61">
        <v>1</v>
      </c>
      <c r="DVL22" s="61">
        <v>2</v>
      </c>
      <c r="DVM22" s="61">
        <v>0</v>
      </c>
      <c r="DVN22" s="61">
        <v>0</v>
      </c>
      <c r="DVO22" s="61">
        <v>1</v>
      </c>
      <c r="DVP22" s="61">
        <v>0</v>
      </c>
      <c r="DVQ22" s="61">
        <v>1</v>
      </c>
      <c r="DVR22" s="61">
        <v>0</v>
      </c>
      <c r="DVS22" s="61">
        <v>0</v>
      </c>
      <c r="DVT22" s="61">
        <v>1</v>
      </c>
      <c r="DVU22" s="61">
        <v>65</v>
      </c>
      <c r="DVV22" s="61">
        <v>4</v>
      </c>
      <c r="DVW22" s="61">
        <v>0</v>
      </c>
      <c r="DVX22" s="61">
        <v>0</v>
      </c>
      <c r="DVY22" s="61">
        <v>0</v>
      </c>
      <c r="DVZ22" s="61">
        <v>-2.5</v>
      </c>
      <c r="DWA22" s="61">
        <v>10</v>
      </c>
      <c r="DWB22" s="61">
        <v>1</v>
      </c>
      <c r="DWC22" s="61">
        <v>20</v>
      </c>
      <c r="DWD22" s="61">
        <v>15</v>
      </c>
      <c r="DWE22" s="61">
        <v>1</v>
      </c>
      <c r="DWF22" s="61">
        <v>2</v>
      </c>
      <c r="DWG22" s="61">
        <v>1</v>
      </c>
      <c r="DWH22" s="61">
        <v>1.82</v>
      </c>
      <c r="DWI22" s="61">
        <v>0.6</v>
      </c>
      <c r="DWJ22" s="61">
        <v>0.6</v>
      </c>
      <c r="DWK22" s="61">
        <v>1</v>
      </c>
      <c r="DWL22" s="61">
        <v>0</v>
      </c>
      <c r="DWM22" s="61">
        <v>300</v>
      </c>
      <c r="DWN22" s="61">
        <v>0</v>
      </c>
      <c r="DWO22" s="61">
        <v>300</v>
      </c>
      <c r="DWP22" s="61">
        <v>0</v>
      </c>
      <c r="DWQ22" s="61">
        <v>300</v>
      </c>
      <c r="DWR22" s="61">
        <v>0</v>
      </c>
      <c r="DWS22" s="61">
        <v>300</v>
      </c>
      <c r="DWT22" s="61">
        <v>0</v>
      </c>
      <c r="DWU22" s="61">
        <v>1</v>
      </c>
      <c r="DWV22" s="61">
        <v>0.1</v>
      </c>
      <c r="DWW22" s="61">
        <v>100</v>
      </c>
      <c r="DWX22" s="61">
        <v>0</v>
      </c>
      <c r="DWY22" s="61">
        <v>0</v>
      </c>
      <c r="DWZ22" s="61">
        <v>1</v>
      </c>
      <c r="DXA22" s="61">
        <v>0.1</v>
      </c>
      <c r="DXB22" s="61">
        <v>100</v>
      </c>
      <c r="DXC22" s="61">
        <v>0</v>
      </c>
      <c r="DXD22" s="61">
        <v>0</v>
      </c>
      <c r="DXE22" s="61">
        <v>1</v>
      </c>
      <c r="DXF22" s="61">
        <v>0.1</v>
      </c>
      <c r="DXG22" s="61">
        <v>100</v>
      </c>
      <c r="DXH22" s="61">
        <v>0</v>
      </c>
      <c r="DXI22" s="61">
        <v>0</v>
      </c>
      <c r="DXJ22" s="61">
        <v>1</v>
      </c>
      <c r="DXK22" s="61">
        <v>0.1</v>
      </c>
      <c r="DXL22" s="61">
        <v>100</v>
      </c>
      <c r="DXM22" s="61">
        <v>0</v>
      </c>
      <c r="DXN22" s="61">
        <v>560</v>
      </c>
      <c r="DXO22" s="61">
        <v>560</v>
      </c>
      <c r="DXP22" s="61">
        <v>560</v>
      </c>
      <c r="DXQ22" s="61">
        <v>560</v>
      </c>
      <c r="DXR22" s="61">
        <v>20</v>
      </c>
      <c r="DXS22" s="61">
        <v>3</v>
      </c>
      <c r="DXT22" s="61">
        <v>0.2</v>
      </c>
      <c r="DXU22" s="61">
        <v>0</v>
      </c>
      <c r="DXV22" s="61">
        <v>0</v>
      </c>
      <c r="DXW22" s="61">
        <v>0</v>
      </c>
      <c r="DXX22" s="61">
        <v>15</v>
      </c>
      <c r="DXY22" s="61">
        <v>30</v>
      </c>
      <c r="DXZ22" s="61">
        <v>0.01</v>
      </c>
      <c r="DYA22" s="61">
        <v>0.4</v>
      </c>
      <c r="DYB22" s="61">
        <v>0</v>
      </c>
      <c r="DYC22" s="61">
        <v>60</v>
      </c>
      <c r="DYD22" s="61">
        <v>30</v>
      </c>
      <c r="DYE22" s="61">
        <v>0</v>
      </c>
      <c r="DYF22" s="61">
        <v>0</v>
      </c>
      <c r="DYG22" s="61">
        <v>0</v>
      </c>
      <c r="DYH22" s="61">
        <v>0</v>
      </c>
      <c r="DYI22" s="61">
        <v>1200</v>
      </c>
      <c r="DYJ22" s="61">
        <v>1400</v>
      </c>
      <c r="DYK22" s="61">
        <v>0</v>
      </c>
      <c r="DYL22" s="61">
        <v>0.5</v>
      </c>
      <c r="DYM22" s="61">
        <v>450</v>
      </c>
      <c r="DYN22" s="61">
        <v>0</v>
      </c>
      <c r="DYO22" s="61">
        <v>0</v>
      </c>
      <c r="DYP22" s="61">
        <v>1000</v>
      </c>
      <c r="DYQ22" s="61">
        <v>1</v>
      </c>
      <c r="DYR22" s="61">
        <v>2</v>
      </c>
      <c r="DYS22" s="61">
        <v>0</v>
      </c>
      <c r="DYT22" s="61">
        <v>0.1</v>
      </c>
      <c r="DYU22" s="61">
        <v>30</v>
      </c>
      <c r="DYV22" s="61">
        <v>12.5</v>
      </c>
      <c r="DYW22" s="61">
        <v>0.2</v>
      </c>
      <c r="DYX22" s="61">
        <v>0.05</v>
      </c>
      <c r="DYY22" s="61">
        <v>2.2000000000000002</v>
      </c>
      <c r="DYZ22" s="61">
        <v>12.5</v>
      </c>
      <c r="DZA22" s="61">
        <v>0</v>
      </c>
      <c r="DZB22" s="61">
        <v>12</v>
      </c>
      <c r="DZC22" s="61">
        <v>0</v>
      </c>
      <c r="DZD22" s="61">
        <v>0</v>
      </c>
      <c r="DZE22" s="61">
        <v>1</v>
      </c>
      <c r="DZF22" s="61">
        <v>0</v>
      </c>
      <c r="DZG22" s="61">
        <v>0.72</v>
      </c>
      <c r="DZH22" s="61">
        <v>0.72</v>
      </c>
      <c r="DZI22" s="61">
        <v>0.72</v>
      </c>
      <c r="DZJ22" s="61">
        <v>0.72</v>
      </c>
      <c r="DZK22" s="61">
        <v>1.2</v>
      </c>
      <c r="DZL22" s="61">
        <v>0.1</v>
      </c>
      <c r="DZM22" s="61">
        <v>300</v>
      </c>
      <c r="DZN22" s="61">
        <v>300</v>
      </c>
      <c r="DZO22" s="61">
        <v>300</v>
      </c>
      <c r="DZP22" s="61">
        <v>300</v>
      </c>
      <c r="DZQ22" s="61">
        <v>0</v>
      </c>
      <c r="DZR22" s="61">
        <v>50</v>
      </c>
      <c r="DZS22" s="61">
        <v>50</v>
      </c>
      <c r="DZT22" s="61">
        <v>50</v>
      </c>
      <c r="DZU22" s="61">
        <v>50</v>
      </c>
      <c r="DZV22" s="61">
        <v>50</v>
      </c>
      <c r="DZW22" s="61">
        <v>120</v>
      </c>
      <c r="DZX22" s="61">
        <v>0</v>
      </c>
      <c r="DZY22" s="61">
        <v>5.0000000000000001E-4</v>
      </c>
      <c r="DZZ22" s="61">
        <v>5.0000000000000001E-4</v>
      </c>
      <c r="EAA22" s="61">
        <v>0</v>
      </c>
      <c r="EAB22" s="61">
        <v>80</v>
      </c>
      <c r="EAC22" s="61">
        <v>80</v>
      </c>
      <c r="EAD22" s="61">
        <v>0</v>
      </c>
      <c r="EAE22" s="61">
        <v>0</v>
      </c>
      <c r="EAF22" s="61">
        <v>0</v>
      </c>
      <c r="EAG22" s="61">
        <v>0</v>
      </c>
      <c r="EAH22" s="61">
        <v>1</v>
      </c>
      <c r="EAI22" s="61">
        <v>0</v>
      </c>
      <c r="EAJ22" s="61">
        <v>0</v>
      </c>
      <c r="EAK22" s="61">
        <v>0</v>
      </c>
      <c r="EAL22" s="61">
        <v>0</v>
      </c>
      <c r="EAM22" s="61">
        <v>100</v>
      </c>
      <c r="EAN22" s="61">
        <v>0</v>
      </c>
      <c r="EAO22" s="61">
        <v>0.15</v>
      </c>
      <c r="EAP22" s="61">
        <v>3.6621000000000001</v>
      </c>
      <c r="EAQ22" s="61">
        <v>25</v>
      </c>
      <c r="EAR22" s="61">
        <v>2.9296799999999998</v>
      </c>
      <c r="EAS22" s="61">
        <v>100</v>
      </c>
      <c r="EAT22" s="61">
        <v>0</v>
      </c>
      <c r="EAU22" s="61">
        <v>8</v>
      </c>
      <c r="EAV22" s="61">
        <v>0.1</v>
      </c>
      <c r="EAW22" s="61">
        <v>0.5</v>
      </c>
      <c r="EAX22" s="61">
        <v>1</v>
      </c>
      <c r="EAY22" s="61">
        <v>7</v>
      </c>
      <c r="EAZ22" s="61">
        <v>100</v>
      </c>
      <c r="EBA22" s="61">
        <v>2</v>
      </c>
      <c r="EBB22" s="61">
        <v>25</v>
      </c>
      <c r="EBC22" s="61">
        <v>10</v>
      </c>
      <c r="EBD22" s="61">
        <v>250</v>
      </c>
      <c r="EBE22" s="61">
        <v>4</v>
      </c>
      <c r="EBF22" s="61">
        <v>0.1</v>
      </c>
      <c r="EBG22" s="61">
        <v>0.1</v>
      </c>
      <c r="EBH22" s="61">
        <v>1</v>
      </c>
      <c r="EBI22" s="61">
        <v>2</v>
      </c>
      <c r="EBJ22" s="61">
        <v>0.1</v>
      </c>
      <c r="EBK22" s="61">
        <v>1</v>
      </c>
      <c r="EBL22" s="61">
        <v>10</v>
      </c>
      <c r="EBM22" s="61">
        <v>0.1</v>
      </c>
      <c r="EBN22" s="61">
        <v>1</v>
      </c>
      <c r="EBO22" s="61">
        <v>10</v>
      </c>
      <c r="EBP22" s="61">
        <v>0.1</v>
      </c>
      <c r="EBQ22" s="61">
        <v>1</v>
      </c>
      <c r="EBR22" s="61">
        <v>1</v>
      </c>
      <c r="EBS22" s="61">
        <v>1</v>
      </c>
      <c r="EBT22" s="61">
        <v>4000</v>
      </c>
      <c r="EBU22" s="61">
        <v>2000</v>
      </c>
      <c r="EBV22" s="61">
        <v>20000</v>
      </c>
      <c r="EBW22" s="61">
        <v>10000</v>
      </c>
      <c r="EBX22" s="61">
        <v>4500</v>
      </c>
      <c r="EBY22" s="61">
        <v>2250</v>
      </c>
      <c r="EBZ22" s="61">
        <v>8</v>
      </c>
      <c r="ECA22" s="61">
        <v>4</v>
      </c>
      <c r="ECB22" s="61">
        <v>2</v>
      </c>
      <c r="ECC22" s="61">
        <v>1</v>
      </c>
      <c r="ECD22" s="61">
        <v>30</v>
      </c>
      <c r="ECE22" s="61">
        <v>150</v>
      </c>
      <c r="ECF22" s="61">
        <v>20</v>
      </c>
      <c r="ECG22" s="61">
        <v>120</v>
      </c>
      <c r="ECH22" s="61">
        <v>0</v>
      </c>
      <c r="ECI22" s="61">
        <v>1</v>
      </c>
      <c r="ECJ22" s="61">
        <v>1</v>
      </c>
      <c r="ECK22" s="61">
        <v>1</v>
      </c>
      <c r="ECL22" s="61">
        <v>1</v>
      </c>
      <c r="ECM22" s="61">
        <v>0</v>
      </c>
      <c r="ECN22" s="61">
        <v>0</v>
      </c>
      <c r="ECO22" s="61">
        <v>0</v>
      </c>
      <c r="ECP22" s="61">
        <v>1</v>
      </c>
      <c r="ECQ22" s="61">
        <v>0</v>
      </c>
      <c r="ECR22" s="61">
        <v>0</v>
      </c>
      <c r="ECS22" s="61">
        <v>0</v>
      </c>
      <c r="ECT22" s="61">
        <v>0</v>
      </c>
      <c r="ECU22" s="61">
        <v>0</v>
      </c>
      <c r="ECV22" s="61">
        <v>0</v>
      </c>
      <c r="ECW22" s="61">
        <v>0</v>
      </c>
      <c r="ECX22" s="61">
        <v>0</v>
      </c>
      <c r="ECY22" s="61">
        <v>0</v>
      </c>
      <c r="ECZ22" s="61">
        <v>0</v>
      </c>
      <c r="EDA22" s="61">
        <v>0</v>
      </c>
      <c r="EDB22" s="61">
        <v>60</v>
      </c>
      <c r="EDC22" s="61">
        <v>60</v>
      </c>
      <c r="EDD22" s="61">
        <v>0</v>
      </c>
      <c r="EDE22" s="61">
        <v>200</v>
      </c>
      <c r="EDF22" s="61">
        <v>2</v>
      </c>
      <c r="EDG22" s="61">
        <v>0</v>
      </c>
      <c r="EDH22" s="61">
        <v>200</v>
      </c>
      <c r="EDI22" s="61">
        <v>200</v>
      </c>
      <c r="EDJ22" s="61">
        <v>200</v>
      </c>
      <c r="EDK22" s="61">
        <v>2</v>
      </c>
      <c r="EDL22" s="61">
        <v>200</v>
      </c>
      <c r="EDM22" s="61">
        <v>1</v>
      </c>
      <c r="EDN22" s="61">
        <v>5</v>
      </c>
      <c r="EDO22" s="61">
        <v>5</v>
      </c>
      <c r="EDP22" s="61">
        <v>1000</v>
      </c>
      <c r="EDQ22" s="61">
        <v>1000</v>
      </c>
      <c r="EDR22" s="61">
        <v>5</v>
      </c>
      <c r="EDS22" s="61">
        <v>5</v>
      </c>
      <c r="EDT22" s="61">
        <v>1000</v>
      </c>
      <c r="EDU22" s="61">
        <v>1000</v>
      </c>
      <c r="EDV22" s="61">
        <v>250</v>
      </c>
      <c r="EDW22" s="61">
        <v>100</v>
      </c>
      <c r="EEH22" s="61">
        <v>0</v>
      </c>
      <c r="EEI22" s="61">
        <v>0</v>
      </c>
      <c r="EEJ22" s="61">
        <v>0</v>
      </c>
      <c r="EEK22" s="61">
        <v>0</v>
      </c>
      <c r="EEL22" s="61">
        <v>0</v>
      </c>
      <c r="EEM22" s="61">
        <v>0</v>
      </c>
      <c r="EEN22" s="61">
        <v>48</v>
      </c>
      <c r="EEO22" s="61">
        <v>20</v>
      </c>
      <c r="EEQ22" s="61">
        <v>180</v>
      </c>
      <c r="EER22" s="61">
        <v>360</v>
      </c>
      <c r="EES22" s="61">
        <v>720</v>
      </c>
      <c r="EET22" s="61">
        <v>700</v>
      </c>
      <c r="EEU22" s="61">
        <v>630</v>
      </c>
      <c r="EEV22" s="61">
        <v>630</v>
      </c>
      <c r="EEW22" s="61">
        <v>625</v>
      </c>
      <c r="EEX22" s="61">
        <v>20</v>
      </c>
      <c r="EEY22" s="61">
        <v>40</v>
      </c>
      <c r="EEZ22" s="61">
        <v>0</v>
      </c>
      <c r="EFA22" s="61">
        <v>0</v>
      </c>
      <c r="EFB22" s="61">
        <v>20</v>
      </c>
      <c r="EFC22" s="61">
        <v>20</v>
      </c>
      <c r="EFD22" s="61">
        <v>720</v>
      </c>
      <c r="EFE22" s="61">
        <v>0</v>
      </c>
      <c r="EFF22" s="61">
        <v>0</v>
      </c>
      <c r="EFG22" s="61">
        <v>600</v>
      </c>
      <c r="EFH22" s="61">
        <v>3600</v>
      </c>
      <c r="EFI22" s="61">
        <v>210</v>
      </c>
      <c r="EFJ22" s="61">
        <v>1.5</v>
      </c>
      <c r="EFK22" s="61">
        <v>1</v>
      </c>
      <c r="EFL22" s="61">
        <v>650</v>
      </c>
      <c r="EFM22" s="61">
        <v>700</v>
      </c>
      <c r="EFN22" s="61">
        <v>1</v>
      </c>
      <c r="EFO22" s="61">
        <v>0</v>
      </c>
      <c r="EFP22" s="61">
        <v>0</v>
      </c>
      <c r="EFQ22" s="61">
        <v>1</v>
      </c>
      <c r="EIF22" s="61">
        <v>0</v>
      </c>
      <c r="EIG22" s="61">
        <v>0</v>
      </c>
      <c r="EIH22" s="61">
        <v>0</v>
      </c>
      <c r="EII22" s="61">
        <v>0</v>
      </c>
      <c r="EIN22" s="61">
        <v>1</v>
      </c>
      <c r="EIO22" s="61">
        <v>1</v>
      </c>
      <c r="EIP22" s="61">
        <v>1200</v>
      </c>
      <c r="EIQ22" s="61">
        <v>38000</v>
      </c>
      <c r="EIU22" s="61">
        <v>44800</v>
      </c>
      <c r="EJA22" s="61">
        <v>5</v>
      </c>
      <c r="EJB22" s="61">
        <v>250</v>
      </c>
      <c r="EJC22" s="61">
        <v>250</v>
      </c>
      <c r="EJF22" s="61">
        <v>100</v>
      </c>
      <c r="EJG22" s="61">
        <v>100</v>
      </c>
      <c r="EJH22" s="61">
        <v>1000</v>
      </c>
      <c r="EJI22" s="61">
        <v>680</v>
      </c>
      <c r="EJJ22" s="61">
        <v>640</v>
      </c>
      <c r="EJK22" s="61">
        <v>5</v>
      </c>
      <c r="EJL22" s="61">
        <v>650</v>
      </c>
      <c r="EJM22" s="61">
        <v>5</v>
      </c>
      <c r="EJN22" s="61">
        <v>650</v>
      </c>
      <c r="EJO22" s="61">
        <v>640</v>
      </c>
      <c r="EJP22" s="61">
        <v>5</v>
      </c>
      <c r="EJQ22" s="61">
        <v>650</v>
      </c>
      <c r="EJR22" s="61">
        <v>5</v>
      </c>
      <c r="EJS22" s="61">
        <v>1000</v>
      </c>
      <c r="EJT22" s="61">
        <v>5</v>
      </c>
      <c r="EJU22" s="61">
        <v>15</v>
      </c>
      <c r="EJV22" s="61">
        <v>300</v>
      </c>
      <c r="EJW22" s="61">
        <v>20</v>
      </c>
      <c r="EJX22" s="61">
        <v>50</v>
      </c>
      <c r="EJY22" s="61">
        <v>650</v>
      </c>
      <c r="EJZ22" s="61">
        <v>3</v>
      </c>
      <c r="EKA22" s="61">
        <v>125</v>
      </c>
      <c r="EKB22" s="61">
        <v>5</v>
      </c>
      <c r="EKC22" s="61">
        <v>1000</v>
      </c>
      <c r="EKD22" s="61">
        <v>200</v>
      </c>
      <c r="EKE22" s="61">
        <v>0</v>
      </c>
      <c r="EKF22" s="61">
        <v>0</v>
      </c>
      <c r="EKG22" s="61">
        <v>1</v>
      </c>
      <c r="EKH22" s="61">
        <v>0</v>
      </c>
      <c r="EKI22" s="61">
        <v>1</v>
      </c>
      <c r="EKJ22" s="61">
        <v>0</v>
      </c>
      <c r="EKK22" s="61">
        <v>1</v>
      </c>
      <c r="EKL22" s="61">
        <v>1.3168800000000001</v>
      </c>
      <c r="EKM22" s="61">
        <v>10.18</v>
      </c>
      <c r="EKN22" s="61">
        <v>9.75</v>
      </c>
      <c r="EKO22" s="61">
        <v>0.76200000000000001</v>
      </c>
      <c r="EKP22" s="61">
        <v>1.3168800000000001</v>
      </c>
      <c r="EKQ22" s="61">
        <v>10</v>
      </c>
      <c r="EKR22" s="61">
        <v>9.5399999999999991</v>
      </c>
      <c r="EKS22" s="61">
        <v>0.72</v>
      </c>
      <c r="EKT22" s="61">
        <v>1.3168800000000001</v>
      </c>
      <c r="EKU22" s="61">
        <v>10</v>
      </c>
      <c r="EKV22" s="61">
        <v>9.5399999999999991</v>
      </c>
      <c r="EKW22" s="61">
        <v>0.72</v>
      </c>
      <c r="EKX22" s="61">
        <v>1.3168800000000001</v>
      </c>
      <c r="EKY22" s="61">
        <v>10</v>
      </c>
      <c r="EKZ22" s="61">
        <v>9.5399999999999991</v>
      </c>
      <c r="ELA22" s="61">
        <v>0.72</v>
      </c>
      <c r="ELB22" s="61">
        <v>0</v>
      </c>
      <c r="ELC22" s="61">
        <v>0</v>
      </c>
      <c r="ELD22" s="61">
        <v>0</v>
      </c>
      <c r="ELE22" s="61">
        <v>0</v>
      </c>
      <c r="ELF22" s="61">
        <v>0</v>
      </c>
      <c r="ELG22" s="61">
        <v>0</v>
      </c>
      <c r="ELH22" s="61">
        <v>0</v>
      </c>
      <c r="ELI22" s="61">
        <v>0</v>
      </c>
      <c r="ELJ22" s="61">
        <v>250</v>
      </c>
      <c r="ELK22" s="61">
        <v>-20</v>
      </c>
      <c r="ELL22" s="61">
        <v>0</v>
      </c>
      <c r="ELM22" s="61">
        <v>-0.27</v>
      </c>
      <c r="ELN22" s="61">
        <v>0</v>
      </c>
      <c r="ELO22" s="61">
        <v>0</v>
      </c>
      <c r="ELP22" s="61">
        <v>0</v>
      </c>
      <c r="ELQ22" s="61">
        <v>0</v>
      </c>
      <c r="ELR22" s="61">
        <v>0</v>
      </c>
      <c r="ELS22" s="61">
        <v>0</v>
      </c>
      <c r="ELT22" s="61">
        <v>0</v>
      </c>
      <c r="ELU22" s="61">
        <v>0</v>
      </c>
      <c r="ELV22" s="61">
        <v>0</v>
      </c>
      <c r="ELW22" s="61">
        <v>0</v>
      </c>
      <c r="ELX22" s="61">
        <v>0</v>
      </c>
      <c r="ELY22" s="61">
        <v>0</v>
      </c>
      <c r="ELZ22" s="61">
        <v>0</v>
      </c>
      <c r="EMA22" s="61">
        <v>0</v>
      </c>
      <c r="EMB22" s="61">
        <v>0</v>
      </c>
      <c r="EMC22" s="61">
        <v>0</v>
      </c>
      <c r="EMD22" s="61">
        <v>0</v>
      </c>
      <c r="EME22" s="61">
        <v>0</v>
      </c>
      <c r="EMF22" s="61">
        <v>0</v>
      </c>
      <c r="EMG22" s="61">
        <v>0</v>
      </c>
      <c r="EMH22" s="61">
        <v>0</v>
      </c>
      <c r="EMI22" s="61">
        <v>0</v>
      </c>
      <c r="EMJ22" s="61">
        <v>0</v>
      </c>
      <c r="EMK22" s="61">
        <v>0</v>
      </c>
      <c r="EML22" s="61">
        <v>10</v>
      </c>
      <c r="EMM22" s="61">
        <v>0</v>
      </c>
      <c r="EMN22" s="61">
        <v>0</v>
      </c>
      <c r="EMO22" s="61">
        <v>300</v>
      </c>
      <c r="EMP22" s="61">
        <v>1</v>
      </c>
      <c r="EMQ22" s="61">
        <v>500</v>
      </c>
      <c r="EMR22" s="61">
        <v>7000</v>
      </c>
      <c r="EMS22" s="61">
        <v>30</v>
      </c>
      <c r="EMT22" s="61">
        <v>50</v>
      </c>
      <c r="EMU22" s="61">
        <v>0</v>
      </c>
      <c r="EMV22" s="61">
        <v>10000</v>
      </c>
      <c r="EMW22" s="61">
        <v>0</v>
      </c>
      <c r="EMX22" s="61">
        <v>30</v>
      </c>
      <c r="EMY22" s="61">
        <v>5</v>
      </c>
      <c r="EMZ22" s="61">
        <v>0</v>
      </c>
      <c r="ENA22" s="61">
        <v>0</v>
      </c>
      <c r="ENB22" s="61">
        <v>0</v>
      </c>
      <c r="ENC22" s="61">
        <v>0</v>
      </c>
      <c r="END22" s="61">
        <v>1</v>
      </c>
      <c r="ENE22" s="61">
        <v>0</v>
      </c>
      <c r="ENF22" s="61">
        <v>0</v>
      </c>
      <c r="ENG22" s="61">
        <v>0.3</v>
      </c>
      <c r="ENH22" s="61">
        <v>0</v>
      </c>
      <c r="ENI22" s="61">
        <v>0</v>
      </c>
      <c r="ENJ22" s="61">
        <v>0</v>
      </c>
      <c r="ENK22" s="61">
        <v>25</v>
      </c>
      <c r="ENL22" s="61">
        <v>0</v>
      </c>
      <c r="ENM22" s="61">
        <v>0</v>
      </c>
      <c r="ENN22" s="61">
        <v>10000</v>
      </c>
      <c r="ENO22" s="61">
        <v>0</v>
      </c>
      <c r="ENP22" s="61">
        <v>0</v>
      </c>
      <c r="ENQ22" s="61">
        <v>0</v>
      </c>
      <c r="ENR22" s="61">
        <v>0</v>
      </c>
      <c r="ENS22" s="61">
        <v>20</v>
      </c>
      <c r="ENT22" s="61">
        <v>1</v>
      </c>
      <c r="ENU22" s="61">
        <v>1</v>
      </c>
      <c r="ENV22" s="61">
        <v>1</v>
      </c>
      <c r="ENW22" s="61">
        <v>1</v>
      </c>
      <c r="ENX22" s="61">
        <v>0</v>
      </c>
      <c r="ENY22" s="61">
        <v>0</v>
      </c>
      <c r="ENZ22" s="61">
        <v>0</v>
      </c>
      <c r="EOA22" s="61">
        <v>0</v>
      </c>
      <c r="EOB22" s="61">
        <v>0</v>
      </c>
      <c r="EOC22" s="61">
        <v>0</v>
      </c>
      <c r="EOD22" s="61">
        <v>0</v>
      </c>
      <c r="EOE22" s="61">
        <v>0</v>
      </c>
      <c r="EOF22" s="61">
        <v>0</v>
      </c>
      <c r="EOG22" s="61">
        <v>20</v>
      </c>
      <c r="EOH22" s="61">
        <v>40</v>
      </c>
      <c r="EOI22" s="61">
        <v>0.1</v>
      </c>
      <c r="EOJ22" s="61">
        <v>0.2</v>
      </c>
      <c r="EOK22" s="61">
        <v>0</v>
      </c>
      <c r="EOL22" s="61">
        <v>0</v>
      </c>
      <c r="EOM22" s="61">
        <v>0</v>
      </c>
      <c r="EON22" s="61">
        <v>0</v>
      </c>
      <c r="EOO22" s="61">
        <v>100</v>
      </c>
      <c r="EOP22" s="61">
        <v>100</v>
      </c>
      <c r="EOQ22" s="61">
        <v>0</v>
      </c>
      <c r="EOR22" s="61">
        <v>10</v>
      </c>
      <c r="EOS22" s="61">
        <v>3</v>
      </c>
      <c r="EOT22" s="61">
        <v>100</v>
      </c>
      <c r="EOU22" s="61">
        <v>35</v>
      </c>
      <c r="EOV22" s="61">
        <v>0</v>
      </c>
      <c r="EOW22" s="61">
        <v>5</v>
      </c>
      <c r="EOX22" s="61">
        <v>40</v>
      </c>
      <c r="EOY22" s="61">
        <v>60</v>
      </c>
      <c r="EOZ22" s="61">
        <v>10</v>
      </c>
      <c r="EPA22" s="61">
        <v>0</v>
      </c>
      <c r="EPB22" s="61">
        <v>0</v>
      </c>
      <c r="EPC22" s="61">
        <v>0</v>
      </c>
      <c r="EPT22" s="61">
        <v>20</v>
      </c>
      <c r="EPU22" s="61">
        <v>30</v>
      </c>
      <c r="EPV22" s="61">
        <v>0</v>
      </c>
      <c r="EPW22" s="61">
        <v>0</v>
      </c>
      <c r="EPZ22" s="61">
        <v>0</v>
      </c>
      <c r="EQA22" s="61">
        <v>0</v>
      </c>
      <c r="EQB22" s="61">
        <v>30</v>
      </c>
      <c r="EQC22" s="61">
        <v>75</v>
      </c>
      <c r="EQD22" s="61">
        <v>20</v>
      </c>
      <c r="EQE22" s="61">
        <v>30</v>
      </c>
      <c r="EQF22" s="61">
        <v>0</v>
      </c>
      <c r="EQG22" s="61">
        <v>0</v>
      </c>
      <c r="EQJ22" s="61">
        <v>0</v>
      </c>
      <c r="EQK22" s="61">
        <v>0</v>
      </c>
      <c r="EQL22" s="61">
        <v>30</v>
      </c>
      <c r="EQM22" s="61">
        <v>75</v>
      </c>
      <c r="EQN22" s="61">
        <v>20</v>
      </c>
      <c r="EQO22" s="61">
        <v>30</v>
      </c>
      <c r="EQP22" s="61">
        <v>0</v>
      </c>
      <c r="EQQ22" s="61">
        <v>0</v>
      </c>
      <c r="EQT22" s="61">
        <v>0</v>
      </c>
      <c r="EQU22" s="61">
        <v>0</v>
      </c>
      <c r="EQV22" s="61">
        <v>30</v>
      </c>
      <c r="EQW22" s="61">
        <v>75</v>
      </c>
      <c r="EQX22" s="61">
        <v>20</v>
      </c>
      <c r="EQY22" s="61">
        <v>30</v>
      </c>
      <c r="EQZ22" s="61">
        <v>0</v>
      </c>
      <c r="ERA22" s="61">
        <v>0</v>
      </c>
      <c r="ERD22" s="61">
        <v>0</v>
      </c>
      <c r="ERE22" s="61">
        <v>0</v>
      </c>
      <c r="ERF22" s="61">
        <v>30</v>
      </c>
      <c r="ERG22" s="61">
        <v>75</v>
      </c>
      <c r="ERH22" s="61">
        <v>10</v>
      </c>
      <c r="ERI22" s="61">
        <v>20</v>
      </c>
      <c r="ERJ22" s="61">
        <v>5</v>
      </c>
      <c r="ERK22" s="61">
        <v>10</v>
      </c>
      <c r="ERL22" s="61">
        <v>5</v>
      </c>
      <c r="ERM22" s="61">
        <v>0</v>
      </c>
      <c r="ERN22" s="61">
        <v>5</v>
      </c>
      <c r="ERO22" s="61">
        <v>0</v>
      </c>
      <c r="ERP22" s="61">
        <v>5</v>
      </c>
      <c r="ERQ22" s="61">
        <v>0</v>
      </c>
      <c r="ERT22" s="61">
        <v>120</v>
      </c>
      <c r="ERU22" s="61">
        <v>0</v>
      </c>
      <c r="ERV22" s="61">
        <v>30000</v>
      </c>
      <c r="ERW22" s="61">
        <v>30000</v>
      </c>
      <c r="ERX22" s="61">
        <v>17500</v>
      </c>
      <c r="ERY22" s="61">
        <v>0</v>
      </c>
      <c r="ERZ22" s="61">
        <v>40</v>
      </c>
      <c r="ESA22" s="61">
        <v>40</v>
      </c>
      <c r="ESB22" s="61">
        <v>40</v>
      </c>
      <c r="ESC22" s="61">
        <v>0</v>
      </c>
      <c r="ESD22" s="61">
        <v>40</v>
      </c>
      <c r="ESE22" s="61">
        <v>40</v>
      </c>
      <c r="ESF22" s="61">
        <v>40</v>
      </c>
      <c r="ESG22" s="61">
        <v>0</v>
      </c>
      <c r="ESH22" s="61">
        <v>40</v>
      </c>
      <c r="ESI22" s="61">
        <v>40</v>
      </c>
      <c r="ESJ22" s="61">
        <v>40</v>
      </c>
      <c r="ESK22" s="61">
        <v>0</v>
      </c>
      <c r="ESL22" s="61">
        <v>40</v>
      </c>
      <c r="ESM22" s="61">
        <v>40</v>
      </c>
      <c r="ESN22" s="61">
        <v>40</v>
      </c>
      <c r="ESO22" s="61">
        <v>1410</v>
      </c>
      <c r="ESP22" s="61">
        <v>1410</v>
      </c>
      <c r="ESQ22" s="61">
        <v>1410</v>
      </c>
      <c r="ESR22" s="61">
        <v>400</v>
      </c>
      <c r="ESS22" s="61">
        <v>400</v>
      </c>
      <c r="EST22" s="61">
        <v>60000</v>
      </c>
      <c r="ESU22" s="61">
        <v>60000</v>
      </c>
      <c r="ESV22" s="61">
        <v>100</v>
      </c>
      <c r="ESW22" s="61">
        <v>30</v>
      </c>
      <c r="ESX22" s="61">
        <v>0</v>
      </c>
      <c r="ESY22" s="61">
        <v>20</v>
      </c>
      <c r="ETA22" s="61">
        <v>0.98</v>
      </c>
      <c r="ETB22" s="61">
        <v>1</v>
      </c>
      <c r="ETC22" s="61">
        <v>-0.98</v>
      </c>
      <c r="ETD22" s="61">
        <v>-0.95</v>
      </c>
      <c r="ETE22" s="61">
        <v>0.8</v>
      </c>
      <c r="ETF22" s="61">
        <v>-0.95</v>
      </c>
      <c r="ETG22" s="61">
        <v>1</v>
      </c>
      <c r="ETH22" s="61">
        <v>7</v>
      </c>
      <c r="ETI22" s="61">
        <v>0.95</v>
      </c>
      <c r="ETJ22" s="61">
        <v>-0.95</v>
      </c>
      <c r="ETK22" s="61">
        <v>20</v>
      </c>
      <c r="ETL22" s="61">
        <v>80</v>
      </c>
      <c r="ETM22" s="61">
        <v>5590</v>
      </c>
      <c r="ETN22" s="61">
        <v>88</v>
      </c>
      <c r="ETO22" s="61">
        <v>90</v>
      </c>
      <c r="ETP22" s="61">
        <v>2.0099999999999998</v>
      </c>
      <c r="EUJ22" s="61">
        <v>1</v>
      </c>
      <c r="EUK22" s="61">
        <v>-10</v>
      </c>
      <c r="EUL22" s="61">
        <v>10</v>
      </c>
      <c r="EUS22" s="61">
        <v>0.5</v>
      </c>
      <c r="EUT22" s="61">
        <v>0</v>
      </c>
      <c r="EUU22" s="61">
        <v>0</v>
      </c>
      <c r="EVB22" s="61">
        <v>4</v>
      </c>
      <c r="EVC22" s="61">
        <v>5</v>
      </c>
      <c r="EVD22" s="61">
        <v>135</v>
      </c>
      <c r="EVE22" s="61">
        <v>1</v>
      </c>
      <c r="EVF22" s="61">
        <v>1</v>
      </c>
      <c r="EVH22" s="61">
        <v>0</v>
      </c>
      <c r="EVI22" s="61">
        <v>0</v>
      </c>
      <c r="EVK22" s="61">
        <v>1</v>
      </c>
      <c r="EVL22" s="61">
        <v>1</v>
      </c>
      <c r="EVM22" s="61">
        <v>0</v>
      </c>
      <c r="EVR22" s="61">
        <v>150</v>
      </c>
      <c r="EVS22" s="61">
        <v>200</v>
      </c>
      <c r="EVT22" s="61">
        <v>85</v>
      </c>
      <c r="EVU22" s="61">
        <v>90</v>
      </c>
      <c r="EVV22" s="61">
        <v>85</v>
      </c>
      <c r="EVW22" s="61">
        <v>90</v>
      </c>
      <c r="EVX22" s="61">
        <v>5</v>
      </c>
      <c r="EVY22" s="61">
        <v>5</v>
      </c>
      <c r="EVZ22" s="61">
        <v>10</v>
      </c>
      <c r="EWA22" s="61">
        <v>10</v>
      </c>
      <c r="EWB22" s="61">
        <v>140</v>
      </c>
      <c r="EWC22" s="61">
        <v>145</v>
      </c>
      <c r="EWD22" s="61">
        <v>140</v>
      </c>
      <c r="EWE22" s="61">
        <v>145</v>
      </c>
      <c r="EWF22" s="61">
        <v>140</v>
      </c>
      <c r="EWG22" s="61">
        <v>145</v>
      </c>
      <c r="EWH22" s="61">
        <v>140</v>
      </c>
      <c r="EWI22" s="61">
        <v>5</v>
      </c>
      <c r="EWJ22" s="61">
        <v>175</v>
      </c>
      <c r="EWK22" s="61">
        <v>5</v>
      </c>
      <c r="EWL22" s="61">
        <v>5</v>
      </c>
      <c r="EWM22" s="61">
        <v>1</v>
      </c>
      <c r="EWN22" s="61">
        <v>42.7</v>
      </c>
      <c r="EWO22" s="61">
        <v>1</v>
      </c>
      <c r="EWS22" s="61">
        <v>150</v>
      </c>
      <c r="EWT22" s="61">
        <v>1000</v>
      </c>
      <c r="EWU22" s="61">
        <v>80</v>
      </c>
      <c r="EWV22" s="61">
        <v>60</v>
      </c>
      <c r="EWW22" s="61">
        <v>35</v>
      </c>
      <c r="EWX22" s="61">
        <v>300</v>
      </c>
      <c r="EWZ22" s="61">
        <v>75</v>
      </c>
      <c r="EXA22" s="61">
        <v>0.97</v>
      </c>
      <c r="EXB22" s="61">
        <v>1</v>
      </c>
      <c r="EXC22" s="61">
        <v>1</v>
      </c>
      <c r="EXD22" s="61">
        <v>1</v>
      </c>
      <c r="EXE22" s="61">
        <v>180</v>
      </c>
      <c r="EXF22" s="61">
        <v>0.1</v>
      </c>
      <c r="EXG22" s="61">
        <v>1.1100000000000001</v>
      </c>
      <c r="EXH22" s="61">
        <v>60</v>
      </c>
      <c r="EXI22" s="61">
        <v>0</v>
      </c>
      <c r="EXJ22" s="61">
        <v>90</v>
      </c>
      <c r="EXK22" s="61">
        <v>80</v>
      </c>
      <c r="EXL22" s="61">
        <v>70</v>
      </c>
      <c r="EXM22" s="61">
        <v>60</v>
      </c>
      <c r="EXN22" s="61">
        <v>55</v>
      </c>
      <c r="EXO22" s="61">
        <v>4</v>
      </c>
      <c r="EXP22" s="61">
        <v>20</v>
      </c>
      <c r="EXQ22" s="61">
        <v>0</v>
      </c>
      <c r="EXR22" s="61">
        <v>930</v>
      </c>
      <c r="EXS22" s="61">
        <v>0</v>
      </c>
      <c r="EXT22" s="61">
        <v>5000</v>
      </c>
      <c r="EXU22" s="61">
        <v>40</v>
      </c>
      <c r="EXV22" s="61">
        <v>5</v>
      </c>
      <c r="EXW22" s="61">
        <v>0</v>
      </c>
      <c r="EXX22" s="61">
        <v>90</v>
      </c>
      <c r="EXY22" s="61">
        <v>80</v>
      </c>
      <c r="EXZ22" s="61">
        <v>70</v>
      </c>
      <c r="EYA22" s="61">
        <v>60</v>
      </c>
      <c r="EYB22" s="61">
        <v>55</v>
      </c>
      <c r="EYC22" s="61">
        <v>4</v>
      </c>
      <c r="EYD22" s="61">
        <v>20</v>
      </c>
      <c r="EYE22" s="61">
        <v>2250</v>
      </c>
      <c r="EYF22" s="61">
        <v>4500</v>
      </c>
      <c r="EYG22" s="61">
        <v>1</v>
      </c>
      <c r="EYH22" s="61">
        <v>2</v>
      </c>
      <c r="EYI22" s="61">
        <v>0</v>
      </c>
      <c r="EYJ22" s="61">
        <v>1</v>
      </c>
      <c r="EYK22" s="61">
        <v>1</v>
      </c>
      <c r="EYL22" s="61">
        <v>2</v>
      </c>
      <c r="EYM22" s="61">
        <v>0.95</v>
      </c>
      <c r="EYN22" s="61">
        <v>0.98</v>
      </c>
      <c r="EYO22" s="61">
        <v>1</v>
      </c>
      <c r="EYP22" s="61">
        <v>-0.98</v>
      </c>
      <c r="EYQ22" s="61">
        <v>-0.95</v>
      </c>
      <c r="EYR22" s="61">
        <v>4</v>
      </c>
      <c r="EYS22" s="61">
        <v>20</v>
      </c>
      <c r="EYT22" s="61">
        <v>0.8</v>
      </c>
      <c r="EYU22" s="61">
        <v>-0.92500000000000004</v>
      </c>
      <c r="EYV22" s="61">
        <v>1</v>
      </c>
      <c r="EYW22" s="61">
        <v>0</v>
      </c>
      <c r="EYX22" s="61">
        <v>0</v>
      </c>
      <c r="EYY22" s="61">
        <v>100</v>
      </c>
      <c r="EYZ22" s="61">
        <v>1</v>
      </c>
      <c r="EZA22" s="61">
        <v>100</v>
      </c>
      <c r="EZB22" s="61">
        <v>4</v>
      </c>
      <c r="EZC22" s="61">
        <v>20</v>
      </c>
      <c r="EZD22" s="61">
        <v>90</v>
      </c>
      <c r="EZE22" s="61">
        <v>110</v>
      </c>
      <c r="EZF22" s="61">
        <v>400</v>
      </c>
      <c r="EZG22" s="61">
        <v>0</v>
      </c>
      <c r="EZH22" s="61">
        <v>0</v>
      </c>
      <c r="EZI22" s="61">
        <v>0</v>
      </c>
      <c r="EZJ22" s="61">
        <v>0</v>
      </c>
      <c r="EZK22" s="61">
        <v>1</v>
      </c>
      <c r="EZL22" s="61">
        <v>100</v>
      </c>
      <c r="EZM22" s="61">
        <v>50</v>
      </c>
      <c r="EZN22" s="61">
        <v>25</v>
      </c>
      <c r="EZO22" s="61">
        <v>-25</v>
      </c>
      <c r="EZP22" s="61">
        <v>-50</v>
      </c>
      <c r="EZQ22" s="61">
        <v>4</v>
      </c>
      <c r="EZR22" s="61">
        <v>20</v>
      </c>
      <c r="EZS22" s="61">
        <v>-100</v>
      </c>
      <c r="EZT22" s="61">
        <v>100</v>
      </c>
      <c r="EZU22" s="61">
        <v>0</v>
      </c>
      <c r="EZV22" s="61">
        <v>0</v>
      </c>
      <c r="EZW22" s="61">
        <v>4</v>
      </c>
      <c r="EZX22" s="61">
        <v>20</v>
      </c>
      <c r="EZY22" s="61">
        <v>-100</v>
      </c>
      <c r="EZZ22" s="61">
        <v>100</v>
      </c>
      <c r="FAA22" s="61">
        <v>5000</v>
      </c>
      <c r="FAB22" s="61">
        <v>1</v>
      </c>
      <c r="FAC22" s="61">
        <v>1</v>
      </c>
      <c r="FAD22" s="61">
        <v>0.8</v>
      </c>
      <c r="FAE22" s="61">
        <v>-0.92</v>
      </c>
      <c r="FAF22" s="61">
        <v>-3600</v>
      </c>
      <c r="FAG22" s="61">
        <v>3600</v>
      </c>
      <c r="FAH22" s="61">
        <v>10</v>
      </c>
      <c r="FAI22" s="61">
        <v>0</v>
      </c>
      <c r="FAJ22" s="61">
        <v>100</v>
      </c>
      <c r="FAK22" s="61">
        <v>0</v>
      </c>
      <c r="FAL22" s="61">
        <v>100</v>
      </c>
      <c r="FAM22" s="61">
        <v>0</v>
      </c>
      <c r="FAN22" s="61">
        <v>800</v>
      </c>
      <c r="FAO22" s="61">
        <v>-20</v>
      </c>
      <c r="FAP22" s="61">
        <v>800</v>
      </c>
      <c r="FAQ22" s="61">
        <v>-20</v>
      </c>
      <c r="FAR22" s="61">
        <v>600</v>
      </c>
      <c r="FAS22" s="61">
        <v>0</v>
      </c>
      <c r="FAT22" s="61">
        <v>10</v>
      </c>
      <c r="FAU22" s="61">
        <v>3.3</v>
      </c>
      <c r="FAV22" s="61">
        <v>0.2</v>
      </c>
      <c r="FAW22" s="61">
        <v>3</v>
      </c>
      <c r="FAX22" s="61">
        <v>0.05</v>
      </c>
      <c r="FAY22" s="61">
        <v>1.5</v>
      </c>
      <c r="FAZ22" s="61">
        <v>1.9</v>
      </c>
      <c r="FBA22" s="61">
        <v>0.05</v>
      </c>
      <c r="FBB22" s="61">
        <v>0.05</v>
      </c>
      <c r="FBC22" s="61">
        <v>87</v>
      </c>
      <c r="FBD22" s="61">
        <v>5</v>
      </c>
      <c r="FBE22" s="61">
        <v>94</v>
      </c>
      <c r="FBF22" s="61">
        <v>2</v>
      </c>
      <c r="FBG22" s="61">
        <v>55</v>
      </c>
      <c r="FBH22" s="61">
        <v>5</v>
      </c>
      <c r="FBI22" s="61">
        <v>97</v>
      </c>
      <c r="FBJ22" s="61">
        <v>0.1</v>
      </c>
      <c r="FBK22" s="61">
        <v>37</v>
      </c>
      <c r="FBL22" s="61">
        <v>3</v>
      </c>
      <c r="FBM22" s="61">
        <v>60</v>
      </c>
      <c r="FBN22" s="61">
        <v>4</v>
      </c>
      <c r="FBQ22" s="61">
        <v>1</v>
      </c>
      <c r="FBR22" s="61">
        <v>30</v>
      </c>
      <c r="FBU22" s="61">
        <v>20</v>
      </c>
      <c r="FBY22" s="61">
        <v>3</v>
      </c>
      <c r="FBZ22" s="61">
        <v>35</v>
      </c>
      <c r="FCA22" s="61">
        <v>0</v>
      </c>
      <c r="FCB22" s="61">
        <v>0</v>
      </c>
      <c r="FCC22" s="61">
        <v>0</v>
      </c>
      <c r="FCD22" s="61">
        <v>0</v>
      </c>
      <c r="FCE22" s="61">
        <v>0</v>
      </c>
      <c r="FCF22" s="61">
        <v>0</v>
      </c>
      <c r="FCG22" s="61">
        <v>0</v>
      </c>
      <c r="FCH22" s="61">
        <v>0</v>
      </c>
      <c r="FCI22" s="61">
        <v>10</v>
      </c>
      <c r="FCJ22" s="61">
        <v>0.75</v>
      </c>
      <c r="FCK22" s="61">
        <v>0.1</v>
      </c>
      <c r="FCL22" s="61">
        <v>0.55000000000000004</v>
      </c>
      <c r="FCM22" s="61">
        <v>0.1</v>
      </c>
      <c r="FCN22" s="61">
        <v>3</v>
      </c>
      <c r="FCO22" s="61">
        <v>0.05</v>
      </c>
      <c r="FCP22" s="61">
        <v>10</v>
      </c>
      <c r="FCQ22" s="61">
        <v>0.5</v>
      </c>
      <c r="FCR22" s="61">
        <v>5.2</v>
      </c>
      <c r="FCT22" s="61">
        <v>0.01</v>
      </c>
      <c r="FCU22" s="61">
        <v>0.3</v>
      </c>
      <c r="FCV22" s="61">
        <v>0.1</v>
      </c>
      <c r="FCW22" s="61">
        <v>0.4</v>
      </c>
      <c r="FCX22" s="61">
        <v>0.1</v>
      </c>
      <c r="FCY22" s="61">
        <v>0.5</v>
      </c>
      <c r="FCZ22" s="61">
        <v>500</v>
      </c>
      <c r="FDA22" s="61">
        <v>1500</v>
      </c>
      <c r="FDB22" s="61">
        <v>3.5</v>
      </c>
      <c r="FDC22" s="61">
        <v>0.1</v>
      </c>
      <c r="FDD22" s="61">
        <v>0.3</v>
      </c>
      <c r="FDE22" s="61">
        <v>0.1</v>
      </c>
      <c r="FDF22" s="61">
        <v>1.2</v>
      </c>
      <c r="FDG22" s="61">
        <v>0.1</v>
      </c>
      <c r="FDH22" s="61">
        <v>0.3</v>
      </c>
      <c r="FDI22" s="61">
        <v>1</v>
      </c>
      <c r="FDJ22" s="61">
        <v>0.1</v>
      </c>
      <c r="FDK22" s="61">
        <v>500</v>
      </c>
      <c r="FDL22" s="61">
        <v>1500</v>
      </c>
      <c r="FDM22" s="61">
        <v>5</v>
      </c>
      <c r="FDN22" s="61">
        <v>1.5</v>
      </c>
      <c r="FDO22" s="61">
        <v>2</v>
      </c>
      <c r="FDP22" s="61">
        <v>3</v>
      </c>
      <c r="FDQ22" s="61">
        <v>180</v>
      </c>
      <c r="FDR22" s="61">
        <v>180</v>
      </c>
      <c r="FDS22" s="61">
        <v>180</v>
      </c>
      <c r="FDT22" s="61">
        <v>60</v>
      </c>
      <c r="FDU22" s="61">
        <v>10</v>
      </c>
      <c r="FDV22" s="61">
        <v>0</v>
      </c>
      <c r="FDW22" s="61">
        <v>1</v>
      </c>
      <c r="FDX22" s="61">
        <v>75</v>
      </c>
      <c r="FDY22" s="61">
        <v>2</v>
      </c>
      <c r="FDZ22" s="61">
        <v>79</v>
      </c>
      <c r="FEA22" s="61">
        <v>2</v>
      </c>
      <c r="FEB22" s="61">
        <v>38</v>
      </c>
      <c r="FEC22" s="61">
        <v>3</v>
      </c>
      <c r="FED22" s="61">
        <v>0</v>
      </c>
      <c r="FEE22" s="61">
        <v>0</v>
      </c>
      <c r="FEF22" s="61">
        <v>83</v>
      </c>
      <c r="FEG22" s="61">
        <v>0.1</v>
      </c>
      <c r="FEH22" s="61">
        <v>0</v>
      </c>
      <c r="FEI22" s="61">
        <v>0</v>
      </c>
      <c r="FEJ22" s="61">
        <v>1</v>
      </c>
      <c r="FEK22" s="61">
        <v>0</v>
      </c>
      <c r="FEL22" s="61">
        <v>1</v>
      </c>
      <c r="FEM22" s="61">
        <v>0</v>
      </c>
      <c r="FEN22" s="61">
        <v>95</v>
      </c>
      <c r="FEO22" s="61">
        <v>120</v>
      </c>
      <c r="FEP22" s="61">
        <v>2</v>
      </c>
      <c r="FEQ22" s="61">
        <v>2</v>
      </c>
      <c r="FER22" s="61">
        <v>0</v>
      </c>
      <c r="FES22" s="61">
        <v>1</v>
      </c>
      <c r="FET22" s="61">
        <v>0</v>
      </c>
      <c r="FEU22" s="61">
        <v>74</v>
      </c>
      <c r="FEV22" s="61">
        <v>120</v>
      </c>
      <c r="FEW22" s="61">
        <v>2</v>
      </c>
      <c r="FEX22" s="61">
        <v>2</v>
      </c>
      <c r="FEY22" s="61">
        <v>1</v>
      </c>
      <c r="FEZ22" s="61">
        <v>62</v>
      </c>
      <c r="FFA22" s="61">
        <v>2</v>
      </c>
      <c r="FFB22" s="61">
        <v>1</v>
      </c>
      <c r="FFD22" s="61">
        <v>74</v>
      </c>
      <c r="FFE22" s="61">
        <v>120</v>
      </c>
      <c r="FFF22" s="61">
        <v>0.5</v>
      </c>
      <c r="FFG22" s="61">
        <v>0.5</v>
      </c>
      <c r="FFH22" s="61">
        <v>0</v>
      </c>
      <c r="FFI22" s="61">
        <v>1</v>
      </c>
      <c r="FFJ22" s="61">
        <v>0</v>
      </c>
      <c r="FFK22" s="61">
        <v>140</v>
      </c>
      <c r="FFL22" s="61">
        <v>140</v>
      </c>
      <c r="FFM22" s="61">
        <v>2</v>
      </c>
      <c r="FFN22" s="61">
        <v>2</v>
      </c>
      <c r="FFO22" s="61">
        <v>0</v>
      </c>
      <c r="FFP22" s="61">
        <v>2</v>
      </c>
      <c r="FFQ22" s="61">
        <v>0</v>
      </c>
      <c r="FFR22" s="61">
        <v>0</v>
      </c>
      <c r="FFS22" s="61">
        <v>2</v>
      </c>
      <c r="FFT22" s="61">
        <v>0</v>
      </c>
      <c r="FFU22" s="61">
        <v>0</v>
      </c>
      <c r="FFV22" s="61">
        <v>100</v>
      </c>
      <c r="FFW22" s="61">
        <v>0</v>
      </c>
      <c r="FFX22" s="61">
        <v>10</v>
      </c>
      <c r="FFY22" s="61">
        <v>0</v>
      </c>
      <c r="FFZ22" s="61">
        <v>0</v>
      </c>
      <c r="FGA22" s="61">
        <v>0</v>
      </c>
      <c r="FGB22" s="61">
        <v>2</v>
      </c>
      <c r="FGC22" s="61">
        <v>82</v>
      </c>
      <c r="FGD22" s="61">
        <v>0</v>
      </c>
      <c r="FGE22" s="61">
        <v>0</v>
      </c>
      <c r="FGF22" s="61">
        <v>0</v>
      </c>
      <c r="FGG22" s="61">
        <v>5</v>
      </c>
      <c r="FGH22" s="61">
        <v>20</v>
      </c>
      <c r="FGI22" s="61">
        <v>0</v>
      </c>
      <c r="FGJ22" s="61">
        <v>2</v>
      </c>
      <c r="FGK22" s="61">
        <v>30</v>
      </c>
      <c r="FGL22" s="61">
        <v>90</v>
      </c>
      <c r="FGM22" s="61">
        <v>0</v>
      </c>
      <c r="FGN22" s="61">
        <v>0</v>
      </c>
      <c r="FGO22" s="61">
        <v>0</v>
      </c>
      <c r="FGP22" s="61">
        <v>200</v>
      </c>
      <c r="FGQ22" s="61">
        <v>-200</v>
      </c>
      <c r="FGR22" s="61">
        <v>0</v>
      </c>
      <c r="FGS22" s="61">
        <v>-70</v>
      </c>
      <c r="FGT22" s="61">
        <v>100</v>
      </c>
      <c r="FGU22" s="61">
        <v>-100</v>
      </c>
      <c r="FGV22" s="61">
        <v>0</v>
      </c>
      <c r="FGW22" s="61">
        <v>0</v>
      </c>
      <c r="FGX22" s="61">
        <v>0</v>
      </c>
      <c r="FGY22" s="61">
        <v>200</v>
      </c>
      <c r="FGZ22" s="61">
        <v>-200</v>
      </c>
      <c r="FHA22" s="61">
        <v>20</v>
      </c>
      <c r="FHB22" s="61">
        <v>30</v>
      </c>
      <c r="FHC22" s="61">
        <v>0</v>
      </c>
      <c r="FHD22" s="61">
        <v>2</v>
      </c>
      <c r="FHE22" s="61">
        <v>0</v>
      </c>
      <c r="FHF22" s="61">
        <v>0</v>
      </c>
      <c r="FHG22" s="61">
        <v>0</v>
      </c>
      <c r="FHH22" s="61">
        <v>0</v>
      </c>
      <c r="FHI22" s="61">
        <v>0</v>
      </c>
      <c r="FHJ22" s="61">
        <v>0</v>
      </c>
      <c r="FHK22" s="61">
        <v>0</v>
      </c>
      <c r="FHL22" s="61">
        <v>16</v>
      </c>
      <c r="FHM22" s="61">
        <v>0</v>
      </c>
      <c r="FHN22" s="61">
        <v>0</v>
      </c>
      <c r="FHO22" s="61">
        <v>10</v>
      </c>
      <c r="FHP22" s="61">
        <v>0</v>
      </c>
      <c r="FHQ22" s="61">
        <v>16</v>
      </c>
      <c r="FHR22" s="61">
        <v>0</v>
      </c>
      <c r="FHS22" s="61">
        <v>0</v>
      </c>
      <c r="FHT22" s="61">
        <v>10</v>
      </c>
      <c r="FHU22" s="61">
        <v>0</v>
      </c>
      <c r="FHV22" s="61">
        <v>0</v>
      </c>
      <c r="FHW22" s="61">
        <v>0</v>
      </c>
      <c r="FHX22" s="61">
        <v>18</v>
      </c>
      <c r="FHY22" s="61">
        <v>12</v>
      </c>
      <c r="FHZ22" s="61">
        <v>35</v>
      </c>
      <c r="FIA22" s="61">
        <v>0</v>
      </c>
      <c r="FIB22" s="61">
        <v>0</v>
      </c>
      <c r="FIC22" s="61">
        <v>18</v>
      </c>
      <c r="FID22" s="61">
        <v>12</v>
      </c>
      <c r="FIE22" s="61">
        <v>35</v>
      </c>
      <c r="FIF22" s="61">
        <v>0</v>
      </c>
      <c r="FIG22" s="61">
        <v>0</v>
      </c>
      <c r="FIH22" s="61">
        <v>55</v>
      </c>
      <c r="FII22" s="61">
        <v>45</v>
      </c>
      <c r="FIJ22" s="61">
        <v>100</v>
      </c>
      <c r="FIK22" s="61">
        <v>0</v>
      </c>
      <c r="FIL22" s="61">
        <v>0</v>
      </c>
      <c r="FIM22" s="61">
        <v>15</v>
      </c>
      <c r="FIN22" s="61">
        <v>0</v>
      </c>
      <c r="FIO22" s="61">
        <v>250</v>
      </c>
      <c r="FIP22" s="61">
        <v>0</v>
      </c>
      <c r="FIQ22" s="61">
        <v>0</v>
      </c>
      <c r="FIR22" s="61">
        <v>80</v>
      </c>
      <c r="FIS22" s="61">
        <v>20</v>
      </c>
      <c r="FIT22" s="61">
        <v>100</v>
      </c>
      <c r="FIU22" s="61">
        <v>-25</v>
      </c>
      <c r="FIV22" s="61">
        <v>0</v>
      </c>
      <c r="FIW22" s="61">
        <v>60</v>
      </c>
      <c r="FIX22" s="61">
        <v>100</v>
      </c>
      <c r="FIY22" s="61">
        <v>-25</v>
      </c>
      <c r="FIZ22" s="61">
        <v>3600</v>
      </c>
      <c r="FJA22" s="61">
        <v>2</v>
      </c>
      <c r="FJB22" s="61">
        <v>0</v>
      </c>
      <c r="FJC22" s="61">
        <v>10</v>
      </c>
      <c r="FJD22" s="61">
        <v>0</v>
      </c>
      <c r="FJE22" s="61">
        <v>0</v>
      </c>
      <c r="FJF22" s="61">
        <v>9</v>
      </c>
      <c r="FJG22" s="61">
        <v>16</v>
      </c>
      <c r="FJH22" s="61">
        <v>0</v>
      </c>
      <c r="FJI22" s="61">
        <v>0</v>
      </c>
      <c r="FJJ22" s="61">
        <v>4</v>
      </c>
      <c r="FJK22" s="61">
        <v>10</v>
      </c>
      <c r="FJL22" s="61">
        <v>0</v>
      </c>
      <c r="FJM22" s="61">
        <v>0</v>
      </c>
      <c r="FJN22" s="61">
        <v>0</v>
      </c>
      <c r="FJO22" s="61">
        <v>0</v>
      </c>
      <c r="FJP22" s="61">
        <v>50</v>
      </c>
      <c r="FJQ22" s="61">
        <v>100</v>
      </c>
      <c r="FJR22" s="61">
        <v>0</v>
      </c>
      <c r="FJS22" s="61">
        <v>9.5</v>
      </c>
      <c r="FJT22" s="61">
        <v>10</v>
      </c>
      <c r="FJU22" s="61">
        <v>0.3</v>
      </c>
      <c r="FJV22" s="61">
        <v>0</v>
      </c>
      <c r="FJW22" s="61">
        <v>10</v>
      </c>
      <c r="FJX22" s="61">
        <v>0</v>
      </c>
      <c r="FJY22" s="61">
        <v>0</v>
      </c>
      <c r="FJZ22" s="61">
        <v>500</v>
      </c>
      <c r="FKA22" s="61">
        <v>0</v>
      </c>
      <c r="FKB22" s="61">
        <v>10</v>
      </c>
      <c r="FKC22" s="61">
        <v>0</v>
      </c>
      <c r="FKD22" s="61">
        <v>150</v>
      </c>
      <c r="FKE22" s="61">
        <v>-50</v>
      </c>
      <c r="FKF22" s="61">
        <v>1000</v>
      </c>
      <c r="FKG22" s="61">
        <v>0</v>
      </c>
      <c r="FKH22" s="61">
        <v>1</v>
      </c>
      <c r="FKI22" s="61">
        <v>0</v>
      </c>
      <c r="FKJ22" s="61">
        <v>0</v>
      </c>
      <c r="FKK22" s="61">
        <v>0</v>
      </c>
      <c r="FKL22" s="61">
        <v>0</v>
      </c>
      <c r="FKM22" s="61">
        <v>1</v>
      </c>
      <c r="FKN22" s="61">
        <v>0</v>
      </c>
      <c r="FKO22" s="61">
        <v>10</v>
      </c>
      <c r="FKP22" s="61">
        <v>0</v>
      </c>
      <c r="FKQ22" s="61">
        <v>0</v>
      </c>
      <c r="FKR22" s="61">
        <v>1</v>
      </c>
      <c r="FKS22" s="61">
        <v>90</v>
      </c>
      <c r="FKT22" s="61">
        <v>0</v>
      </c>
      <c r="FKU22" s="61">
        <v>16</v>
      </c>
      <c r="FKV22" s="61">
        <v>0</v>
      </c>
      <c r="FKW22" s="61">
        <v>0</v>
      </c>
      <c r="FKX22" s="61">
        <v>0</v>
      </c>
      <c r="FKY22" s="61">
        <v>0</v>
      </c>
      <c r="FKZ22" s="61">
        <v>16</v>
      </c>
      <c r="FLA22" s="61">
        <v>0</v>
      </c>
      <c r="FLB22" s="61">
        <v>0</v>
      </c>
      <c r="FLC22" s="61">
        <v>16</v>
      </c>
      <c r="FLD22" s="61">
        <v>0</v>
      </c>
      <c r="FLE22" s="61">
        <v>0</v>
      </c>
      <c r="FLF22" s="61">
        <v>0</v>
      </c>
      <c r="FLG22" s="61">
        <v>0</v>
      </c>
      <c r="FLH22" s="61">
        <v>0</v>
      </c>
      <c r="FLI22" s="61">
        <v>0</v>
      </c>
      <c r="FLJ22" s="61">
        <v>0</v>
      </c>
      <c r="FLK22" s="61">
        <v>2</v>
      </c>
      <c r="FLL22" s="61">
        <v>120</v>
      </c>
      <c r="FLM22" s="61">
        <v>0</v>
      </c>
      <c r="FLN22" s="61">
        <v>2</v>
      </c>
      <c r="FLO22" s="61">
        <v>120</v>
      </c>
      <c r="FLP22" s="61">
        <v>0</v>
      </c>
      <c r="FLQ22" s="61">
        <v>2</v>
      </c>
      <c r="FLR22" s="61">
        <v>120</v>
      </c>
      <c r="FLS22" s="61">
        <v>0</v>
      </c>
      <c r="FLT22" s="61">
        <v>2</v>
      </c>
      <c r="FLU22" s="61">
        <v>120</v>
      </c>
      <c r="FLV22" s="61">
        <v>1</v>
      </c>
      <c r="FLW22" s="61">
        <v>100</v>
      </c>
      <c r="FMG22" s="61">
        <v>18</v>
      </c>
      <c r="FMH22" s="61">
        <v>18</v>
      </c>
      <c r="FMI22" s="61">
        <v>18</v>
      </c>
      <c r="FMJ22" s="61">
        <v>18</v>
      </c>
      <c r="FMP22" s="61">
        <v>4</v>
      </c>
      <c r="FMQ22" s="61">
        <v>4</v>
      </c>
      <c r="FMR22" s="61">
        <v>20</v>
      </c>
      <c r="FMS22" s="61">
        <v>7.5</v>
      </c>
      <c r="FMT22" s="61">
        <v>22.5</v>
      </c>
      <c r="FMV22" s="61">
        <v>1</v>
      </c>
      <c r="FMW22" s="61">
        <v>12</v>
      </c>
      <c r="FMX22" s="61">
        <v>30</v>
      </c>
      <c r="FMY22" s="61">
        <v>7</v>
      </c>
      <c r="FMZ22" s="61">
        <v>48</v>
      </c>
      <c r="FNA22" s="61">
        <v>650</v>
      </c>
      <c r="FNB22" s="61">
        <v>950</v>
      </c>
      <c r="FNC22" s="61">
        <v>4000</v>
      </c>
      <c r="FND22" s="61">
        <v>30</v>
      </c>
      <c r="FNE22" s="61">
        <v>6</v>
      </c>
      <c r="FNG22" s="61">
        <v>3</v>
      </c>
      <c r="FNH22" s="61">
        <v>42</v>
      </c>
      <c r="FNJ22" s="61">
        <v>924</v>
      </c>
      <c r="FNV22" s="61">
        <v>1</v>
      </c>
      <c r="FNW22" s="61">
        <v>250</v>
      </c>
      <c r="FNX22" s="61">
        <v>40</v>
      </c>
      <c r="FNY22" s="61">
        <v>80</v>
      </c>
      <c r="FNZ22" s="61">
        <v>3</v>
      </c>
      <c r="FOA22" s="61">
        <v>15</v>
      </c>
      <c r="FOB22" s="61">
        <v>1800</v>
      </c>
      <c r="FOC22" s="61">
        <v>50</v>
      </c>
      <c r="FOD22" s="61">
        <v>300</v>
      </c>
      <c r="FOI22" s="61">
        <v>1800</v>
      </c>
      <c r="FOJ22" s="61">
        <v>1800</v>
      </c>
      <c r="FOK22" s="61">
        <v>0</v>
      </c>
      <c r="FOL22" s="61">
        <v>50</v>
      </c>
      <c r="FOM22" s="61">
        <v>50</v>
      </c>
      <c r="FOS22" s="61">
        <v>1</v>
      </c>
      <c r="FOT22" s="61">
        <v>0</v>
      </c>
      <c r="FOU22" s="61">
        <v>990</v>
      </c>
      <c r="FOV22" s="61">
        <v>-950</v>
      </c>
      <c r="FOW22" s="61">
        <v>-650</v>
      </c>
      <c r="FOY22" s="61">
        <v>1000</v>
      </c>
      <c r="FOZ22" s="61">
        <v>10</v>
      </c>
      <c r="FPK22" s="61">
        <v>1</v>
      </c>
      <c r="FPL22" s="61">
        <v>1</v>
      </c>
      <c r="FPM22" s="61">
        <v>1</v>
      </c>
      <c r="FPN22" s="61">
        <v>1</v>
      </c>
      <c r="FPO22" s="61">
        <v>-5</v>
      </c>
      <c r="FPP22" s="61">
        <v>-2</v>
      </c>
      <c r="FPQ22" s="61">
        <v>2</v>
      </c>
      <c r="FPR22" s="61">
        <v>2</v>
      </c>
      <c r="FPS22" s="61">
        <v>95</v>
      </c>
      <c r="FPT22" s="61">
        <v>100</v>
      </c>
      <c r="FPU22" s="61">
        <v>10</v>
      </c>
      <c r="FPV22" s="61">
        <v>30</v>
      </c>
      <c r="FPW22" s="61">
        <v>0</v>
      </c>
      <c r="FPX22" s="61">
        <v>0</v>
      </c>
      <c r="FPY22" s="61">
        <v>10</v>
      </c>
      <c r="FPZ22" s="61">
        <v>10000</v>
      </c>
      <c r="FQA22" s="61">
        <v>1400</v>
      </c>
      <c r="FQB22" s="61">
        <v>100</v>
      </c>
      <c r="FQC22" s="61">
        <v>20</v>
      </c>
      <c r="FQD22" s="61">
        <v>0</v>
      </c>
      <c r="FQE22" s="61">
        <v>100</v>
      </c>
      <c r="FQF22" s="61">
        <v>0</v>
      </c>
      <c r="FQG22" s="61">
        <v>0</v>
      </c>
      <c r="FQH22" s="61">
        <v>20</v>
      </c>
      <c r="FQI22" s="61">
        <v>4000</v>
      </c>
      <c r="FQJ22" s="61">
        <v>4000</v>
      </c>
      <c r="FQL22" s="61">
        <v>850</v>
      </c>
      <c r="FQM22" s="61">
        <v>30</v>
      </c>
      <c r="FQN22" s="61">
        <v>0</v>
      </c>
      <c r="FQO22" s="61">
        <v>400</v>
      </c>
      <c r="FQP22" s="61">
        <v>-1</v>
      </c>
      <c r="FQQ22" s="61">
        <v>4</v>
      </c>
      <c r="FQR22" s="61">
        <v>3</v>
      </c>
      <c r="FQS22" s="61">
        <v>10</v>
      </c>
      <c r="FQT22" s="61">
        <v>60</v>
      </c>
      <c r="FQU22" s="61">
        <v>120</v>
      </c>
      <c r="FQV22" s="61">
        <v>3</v>
      </c>
      <c r="FQW22" s="61">
        <v>3</v>
      </c>
      <c r="FQX22" s="61">
        <v>3</v>
      </c>
      <c r="FQY22" s="61">
        <v>3</v>
      </c>
      <c r="FQZ22" s="61">
        <v>-5</v>
      </c>
      <c r="FRA22" s="61">
        <v>-5</v>
      </c>
      <c r="FRB22" s="61">
        <v>-5</v>
      </c>
      <c r="FRC22" s="61">
        <v>-5</v>
      </c>
      <c r="FRD22" s="61">
        <v>13</v>
      </c>
      <c r="FRE22" s="61">
        <v>13</v>
      </c>
      <c r="FRF22" s="61">
        <v>13</v>
      </c>
      <c r="FRG22" s="61">
        <v>13</v>
      </c>
      <c r="FRH22" s="61">
        <v>4.5</v>
      </c>
      <c r="FRJ22" s="61">
        <v>45</v>
      </c>
      <c r="FRK22" s="61">
        <v>270</v>
      </c>
      <c r="FRL22" s="61">
        <v>70</v>
      </c>
      <c r="FRM22" s="61">
        <v>-144</v>
      </c>
      <c r="FRN22" s="61">
        <v>0</v>
      </c>
      <c r="FRO22" s="61">
        <v>80</v>
      </c>
      <c r="FRP22" s="61">
        <v>350</v>
      </c>
      <c r="FSO22" s="61">
        <v>0</v>
      </c>
      <c r="FSP22" s="61">
        <v>4</v>
      </c>
      <c r="FSQ22" s="61">
        <v>500</v>
      </c>
      <c r="FSR22" s="61">
        <v>30</v>
      </c>
      <c r="FST22" s="61">
        <v>2000</v>
      </c>
      <c r="FTB22" s="61">
        <v>1.2</v>
      </c>
      <c r="FTD22" s="61">
        <v>50</v>
      </c>
      <c r="FTE22" s="61">
        <v>0</v>
      </c>
      <c r="FTG22" s="61">
        <v>100</v>
      </c>
      <c r="FTH22" s="61">
        <v>100</v>
      </c>
      <c r="FTJ22" s="61">
        <v>100</v>
      </c>
      <c r="FTK22" s="61">
        <v>50</v>
      </c>
      <c r="FTL22" s="61">
        <v>10</v>
      </c>
      <c r="FTM22" s="61">
        <v>25</v>
      </c>
      <c r="FTN22" s="61">
        <v>2500</v>
      </c>
      <c r="FTO22" s="61">
        <v>1</v>
      </c>
      <c r="FTR22" s="61">
        <v>0</v>
      </c>
      <c r="FTS22" s="61">
        <v>380</v>
      </c>
      <c r="FTT22" s="61">
        <v>1</v>
      </c>
      <c r="FTU22" s="61">
        <v>-30</v>
      </c>
      <c r="FTV22" s="61">
        <v>-9</v>
      </c>
      <c r="FTW22" s="61">
        <v>4500</v>
      </c>
      <c r="FTX22" s="61">
        <v>2250</v>
      </c>
      <c r="FTY22" s="61">
        <v>10</v>
      </c>
      <c r="FTZ22" s="61">
        <v>4500</v>
      </c>
      <c r="FUA22" s="61">
        <v>2250</v>
      </c>
      <c r="FUB22" s="61">
        <v>60</v>
      </c>
      <c r="FUC22" s="61">
        <v>0</v>
      </c>
      <c r="FUD22" s="61">
        <v>0</v>
      </c>
      <c r="FUK22" s="61">
        <v>6.9999999999999999E-4</v>
      </c>
      <c r="FUL22" s="61">
        <v>0.39062000000000002</v>
      </c>
      <c r="FUN22" s="61">
        <v>5.8590000000000003E-2</v>
      </c>
      <c r="FUO22" s="61">
        <v>2.5</v>
      </c>
      <c r="FUP22" s="61">
        <v>1.1000000000000001</v>
      </c>
      <c r="FUV22" s="61">
        <v>4498</v>
      </c>
      <c r="FUW22" s="61">
        <v>2248</v>
      </c>
      <c r="FUX22" s="61">
        <v>5927</v>
      </c>
      <c r="FUY22" s="61">
        <v>2997</v>
      </c>
      <c r="FUZ22" s="61">
        <v>1498</v>
      </c>
      <c r="FVA22" s="61">
        <v>1499</v>
      </c>
      <c r="FVC22" s="61">
        <v>49.9</v>
      </c>
      <c r="FVD22" s="61">
        <v>50</v>
      </c>
      <c r="FVF22" s="61">
        <v>660</v>
      </c>
      <c r="FVN22" s="61">
        <v>0</v>
      </c>
      <c r="FVO22" s="61">
        <v>0.39062000000000002</v>
      </c>
      <c r="FVQ22" s="61">
        <v>5.8590000000000003E-2</v>
      </c>
      <c r="FVR22" s="61">
        <v>2.5</v>
      </c>
      <c r="FVS22" s="61">
        <v>1.1000000000000001</v>
      </c>
      <c r="FVY22" s="61">
        <v>4750</v>
      </c>
      <c r="FVZ22" s="61">
        <v>2000</v>
      </c>
      <c r="FWA22" s="61">
        <v>4912</v>
      </c>
      <c r="FWB22" s="61">
        <v>2154</v>
      </c>
      <c r="FWC22" s="61">
        <v>1500</v>
      </c>
      <c r="FWD22" s="61">
        <v>1500</v>
      </c>
      <c r="FWF22" s="61">
        <v>50</v>
      </c>
      <c r="FWG22" s="61">
        <v>50</v>
      </c>
      <c r="FWI22" s="61">
        <v>660</v>
      </c>
      <c r="FWQ22" s="61">
        <v>0</v>
      </c>
      <c r="FWR22" s="61">
        <v>0.39062000000000002</v>
      </c>
      <c r="FWT22" s="61">
        <v>5.8590000000000003E-2</v>
      </c>
      <c r="FWU22" s="61">
        <v>2.5</v>
      </c>
      <c r="FWV22" s="61">
        <v>1.1000000000000001</v>
      </c>
      <c r="FXB22" s="61">
        <v>4750</v>
      </c>
      <c r="FXC22" s="61">
        <v>2000</v>
      </c>
      <c r="FXD22" s="61">
        <v>4912</v>
      </c>
      <c r="FXE22" s="61">
        <v>2154</v>
      </c>
      <c r="FXF22" s="61">
        <v>1500</v>
      </c>
      <c r="FXG22" s="61">
        <v>1500</v>
      </c>
      <c r="FXI22" s="61">
        <v>50</v>
      </c>
      <c r="FXJ22" s="61">
        <v>50</v>
      </c>
      <c r="FXL22" s="61">
        <v>660</v>
      </c>
      <c r="FXT22" s="61">
        <v>0</v>
      </c>
      <c r="FXU22" s="61">
        <v>0.39062000000000002</v>
      </c>
      <c r="FXW22" s="61">
        <v>5.8590000000000003E-2</v>
      </c>
      <c r="FXX22" s="61">
        <v>2.5</v>
      </c>
      <c r="FXY22" s="61">
        <v>1.1000000000000001</v>
      </c>
      <c r="FYE22" s="61">
        <v>4750</v>
      </c>
      <c r="FYF22" s="61">
        <v>2000</v>
      </c>
      <c r="FYG22" s="61">
        <v>4912</v>
      </c>
      <c r="FYH22" s="61">
        <v>2154</v>
      </c>
      <c r="FYI22" s="61">
        <v>1500</v>
      </c>
      <c r="FYJ22" s="61">
        <v>1500</v>
      </c>
      <c r="FYL22" s="61">
        <v>50</v>
      </c>
      <c r="FYM22" s="61">
        <v>50</v>
      </c>
      <c r="FYO22" s="61">
        <v>660</v>
      </c>
      <c r="FYQ22" s="61">
        <v>0</v>
      </c>
      <c r="FYR22" s="61">
        <v>1000</v>
      </c>
      <c r="FYS22" s="61">
        <v>300</v>
      </c>
      <c r="FYT22" s="61">
        <v>48</v>
      </c>
      <c r="FYU22" s="61">
        <v>-1.6</v>
      </c>
      <c r="FYV22" s="61">
        <v>-4</v>
      </c>
      <c r="FYW22" s="61">
        <v>100</v>
      </c>
      <c r="FYX22" s="61">
        <v>10</v>
      </c>
      <c r="FYY22" s="61">
        <v>0</v>
      </c>
      <c r="FYZ22" s="61">
        <v>1</v>
      </c>
      <c r="FZA22" s="61">
        <v>10</v>
      </c>
      <c r="FZB22" s="61">
        <v>0</v>
      </c>
      <c r="FZI22" s="61">
        <v>100</v>
      </c>
      <c r="FZJ22" s="61">
        <v>50</v>
      </c>
      <c r="FZK22" s="61">
        <v>100</v>
      </c>
      <c r="FZL22" s="61">
        <v>12000</v>
      </c>
      <c r="FZM22" s="61">
        <v>100</v>
      </c>
      <c r="FZN22" s="61">
        <v>-100</v>
      </c>
      <c r="FZO22" s="61">
        <v>0</v>
      </c>
      <c r="FZP22" s="61">
        <v>0</v>
      </c>
      <c r="FZQ22" s="61">
        <v>-25</v>
      </c>
      <c r="FZS22" s="61">
        <v>0</v>
      </c>
      <c r="FZT22" s="61">
        <v>1</v>
      </c>
      <c r="FZU22" s="61">
        <v>1</v>
      </c>
      <c r="FZV22" s="61">
        <v>0</v>
      </c>
      <c r="FZW22" s="61">
        <v>0</v>
      </c>
      <c r="FZX22" s="61">
        <v>1</v>
      </c>
      <c r="FZY22" s="61">
        <v>0</v>
      </c>
      <c r="FZZ22" s="61">
        <v>0</v>
      </c>
      <c r="GAA22" s="61">
        <v>10</v>
      </c>
      <c r="GAB22" s="61">
        <v>0</v>
      </c>
      <c r="GAC22" s="61">
        <v>0.5</v>
      </c>
      <c r="GAD22" s="61">
        <v>0</v>
      </c>
      <c r="GAE22" s="61">
        <v>0</v>
      </c>
      <c r="GAF22" s="61">
        <v>60000</v>
      </c>
      <c r="GAG22" s="61">
        <v>0</v>
      </c>
      <c r="GAH22" s="61">
        <v>60000</v>
      </c>
      <c r="GAI22" s="61">
        <v>0</v>
      </c>
      <c r="GAK22" s="61">
        <v>5</v>
      </c>
      <c r="GAL22" s="61">
        <v>0</v>
      </c>
      <c r="GAM22" s="61">
        <v>1</v>
      </c>
      <c r="GAN22" s="61">
        <v>1</v>
      </c>
      <c r="GAR22" s="61">
        <v>80</v>
      </c>
      <c r="GAT22" s="61">
        <v>45</v>
      </c>
      <c r="GBI22" s="61">
        <v>50</v>
      </c>
      <c r="GBJ22" s="61">
        <v>53</v>
      </c>
      <c r="GBK22" s="61">
        <v>53</v>
      </c>
      <c r="GBL22" s="61">
        <v>53</v>
      </c>
      <c r="GBW22" s="61">
        <v>0</v>
      </c>
      <c r="GBX22" s="61">
        <v>0</v>
      </c>
      <c r="GBY22" s="61">
        <v>1</v>
      </c>
      <c r="GBZ22" s="61">
        <v>3</v>
      </c>
      <c r="GCA22" s="61">
        <v>55</v>
      </c>
      <c r="GCB22" s="61">
        <v>57</v>
      </c>
      <c r="GCC22" s="61">
        <v>2</v>
      </c>
      <c r="GCD22" s="61">
        <v>2</v>
      </c>
      <c r="GCE22" s="61">
        <v>60</v>
      </c>
      <c r="GCG22" s="61">
        <v>45</v>
      </c>
      <c r="GCW22" s="61">
        <v>20</v>
      </c>
      <c r="GCX22" s="61">
        <v>30</v>
      </c>
      <c r="GCY22" s="61">
        <v>1</v>
      </c>
      <c r="GDD22" s="61">
        <v>110</v>
      </c>
      <c r="GDE22" s="61">
        <v>0.2</v>
      </c>
      <c r="GDH22" s="61">
        <v>100</v>
      </c>
      <c r="GDI22" s="61">
        <v>0.2</v>
      </c>
      <c r="GDK22" s="61">
        <v>350</v>
      </c>
      <c r="GDL22" s="61">
        <v>200</v>
      </c>
      <c r="GDM22" s="61">
        <v>200</v>
      </c>
      <c r="GDN22" s="61">
        <v>100</v>
      </c>
      <c r="GDW22" s="61">
        <v>-1250</v>
      </c>
      <c r="GDX22" s="61">
        <v>5000</v>
      </c>
      <c r="GDZ22" s="61">
        <v>0.2</v>
      </c>
      <c r="GEA22" s="61">
        <v>100</v>
      </c>
      <c r="GEB22" s="61">
        <v>200</v>
      </c>
      <c r="GEX22" s="61">
        <v>20</v>
      </c>
      <c r="GEY22" s="61">
        <v>30</v>
      </c>
      <c r="GEZ22" s="61">
        <v>1</v>
      </c>
      <c r="GFE22" s="61">
        <v>110</v>
      </c>
      <c r="GFF22" s="61">
        <v>0.4</v>
      </c>
      <c r="GFI22" s="61">
        <v>100</v>
      </c>
      <c r="GFJ22" s="61">
        <v>0.2</v>
      </c>
      <c r="GFL22" s="61">
        <v>100</v>
      </c>
      <c r="GFN22" s="61">
        <v>100</v>
      </c>
      <c r="GFO22" s="61">
        <v>100</v>
      </c>
      <c r="GGA22" s="61">
        <v>0.2</v>
      </c>
      <c r="GGB22" s="61">
        <v>100</v>
      </c>
      <c r="GGC22" s="61">
        <v>200</v>
      </c>
      <c r="GHU22" s="61">
        <v>0</v>
      </c>
      <c r="GHV22" s="61">
        <v>0.2</v>
      </c>
      <c r="GHW22" s="61">
        <v>100</v>
      </c>
      <c r="GHX22" s="61">
        <v>0.01</v>
      </c>
      <c r="GHY22" s="61">
        <v>100</v>
      </c>
      <c r="GHZ22" s="61">
        <v>45</v>
      </c>
      <c r="GIA22" s="61">
        <v>0</v>
      </c>
      <c r="GIB22" s="61">
        <v>1</v>
      </c>
      <c r="GIC22" s="61">
        <v>3.4</v>
      </c>
      <c r="GID22" s="61">
        <v>1</v>
      </c>
      <c r="GIE22" s="61">
        <v>100</v>
      </c>
      <c r="GIF22" s="61">
        <v>0</v>
      </c>
      <c r="GIG22" s="61">
        <v>1</v>
      </c>
      <c r="GIH22" s="61">
        <v>1</v>
      </c>
      <c r="GII22" s="61">
        <v>1</v>
      </c>
      <c r="GIJ22" s="61">
        <v>1</v>
      </c>
      <c r="GIK22" s="61">
        <v>0</v>
      </c>
      <c r="GIL22" s="61">
        <v>0</v>
      </c>
      <c r="GIM22" s="61">
        <v>100</v>
      </c>
      <c r="GIN22" s="61">
        <v>55</v>
      </c>
      <c r="GIO22" s="61">
        <v>67</v>
      </c>
      <c r="GIP22" s="61">
        <v>8</v>
      </c>
      <c r="GIQ22" s="61">
        <v>100</v>
      </c>
      <c r="GIR22" s="61">
        <v>0</v>
      </c>
      <c r="GIS22" s="61">
        <v>0</v>
      </c>
      <c r="GIT22" s="61">
        <v>0.2</v>
      </c>
      <c r="GIU22" s="61">
        <v>100</v>
      </c>
      <c r="GIV22" s="61">
        <v>0.01</v>
      </c>
      <c r="GIW22" s="61">
        <v>100</v>
      </c>
      <c r="GIX22" s="61">
        <v>40</v>
      </c>
      <c r="GIY22" s="61">
        <v>0</v>
      </c>
      <c r="GIZ22" s="61">
        <v>1</v>
      </c>
      <c r="GJA22" s="61">
        <v>2</v>
      </c>
      <c r="GJB22" s="61">
        <v>1</v>
      </c>
      <c r="GJC22" s="61">
        <v>100</v>
      </c>
      <c r="GJD22" s="61">
        <v>0</v>
      </c>
      <c r="GJE22" s="61">
        <v>1</v>
      </c>
      <c r="GJF22" s="61">
        <v>1</v>
      </c>
      <c r="GJG22" s="61">
        <v>1</v>
      </c>
      <c r="GJH22" s="61">
        <v>1</v>
      </c>
      <c r="GJI22" s="61">
        <v>0</v>
      </c>
      <c r="GJJ22" s="61">
        <v>0</v>
      </c>
      <c r="GJK22" s="61">
        <v>100</v>
      </c>
      <c r="GJL22" s="61">
        <v>65</v>
      </c>
      <c r="GJM22" s="61">
        <v>70</v>
      </c>
      <c r="GJN22" s="61">
        <v>0</v>
      </c>
      <c r="GJO22" s="61">
        <v>100</v>
      </c>
      <c r="GJP22" s="61">
        <v>5</v>
      </c>
      <c r="GJQ22" s="61">
        <v>0</v>
      </c>
      <c r="GJR22" s="61">
        <v>0.2</v>
      </c>
      <c r="GJS22" s="61">
        <v>100</v>
      </c>
      <c r="GJT22" s="61">
        <v>100</v>
      </c>
      <c r="GJU22" s="61">
        <v>100</v>
      </c>
      <c r="GJV22" s="61">
        <v>120</v>
      </c>
      <c r="GJW22" s="61">
        <v>0</v>
      </c>
      <c r="GJX22" s="61">
        <v>1</v>
      </c>
      <c r="GJY22" s="61">
        <v>4.2</v>
      </c>
      <c r="GJZ22" s="61">
        <v>1</v>
      </c>
      <c r="GKA22" s="61">
        <v>1</v>
      </c>
      <c r="GKB22" s="61">
        <v>1</v>
      </c>
      <c r="GKC22" s="61">
        <v>1</v>
      </c>
      <c r="GKD22" s="61">
        <v>0</v>
      </c>
      <c r="GKE22" s="61">
        <v>0</v>
      </c>
      <c r="GKF22" s="61">
        <v>40</v>
      </c>
      <c r="GKG22" s="61">
        <v>20</v>
      </c>
      <c r="GKH22" s="61">
        <v>25</v>
      </c>
      <c r="GKI22" s="61">
        <v>0</v>
      </c>
      <c r="GKJ22" s="61">
        <v>100</v>
      </c>
      <c r="GKK22" s="61">
        <v>0</v>
      </c>
      <c r="GKL22" s="61">
        <v>0.15</v>
      </c>
      <c r="GKM22" s="61">
        <v>3.0000000000000001E-3</v>
      </c>
      <c r="GKN22" s="61">
        <v>1</v>
      </c>
      <c r="GKO22" s="61">
        <v>1</v>
      </c>
      <c r="GKP22" s="61">
        <v>10</v>
      </c>
      <c r="GKQ22" s="61">
        <v>0.08</v>
      </c>
      <c r="GKR22" s="61">
        <v>0</v>
      </c>
      <c r="GKS22" s="61">
        <v>1</v>
      </c>
      <c r="GKT22" s="61">
        <v>1.5</v>
      </c>
      <c r="GKU22" s="61">
        <v>1</v>
      </c>
      <c r="GKV22" s="61">
        <v>1</v>
      </c>
      <c r="GKW22" s="61">
        <v>1</v>
      </c>
      <c r="GKX22" s="61">
        <v>1</v>
      </c>
      <c r="GKY22" s="61">
        <v>0</v>
      </c>
      <c r="GKZ22" s="61">
        <v>0</v>
      </c>
      <c r="GLA22" s="61">
        <v>1.1000000000000001</v>
      </c>
      <c r="GLB22" s="61">
        <v>0.7</v>
      </c>
      <c r="GLC22" s="61">
        <v>1</v>
      </c>
      <c r="GLD22" s="61">
        <v>0</v>
      </c>
      <c r="GLE22" s="61">
        <v>100</v>
      </c>
      <c r="GLF22" s="61">
        <v>0</v>
      </c>
      <c r="GLG22" s="61">
        <v>0</v>
      </c>
      <c r="GLH22" s="61">
        <v>0.1</v>
      </c>
      <c r="GLI22" s="61">
        <v>100</v>
      </c>
      <c r="GLJ22" s="61">
        <v>0.02</v>
      </c>
      <c r="GLK22" s="61">
        <v>100</v>
      </c>
      <c r="GLL22" s="61">
        <v>60</v>
      </c>
      <c r="GLM22" s="61">
        <v>0</v>
      </c>
      <c r="GLN22" s="61">
        <v>1</v>
      </c>
      <c r="GLO22" s="61">
        <v>7.2</v>
      </c>
      <c r="GLP22" s="61">
        <v>1</v>
      </c>
      <c r="GLQ22" s="61">
        <v>1</v>
      </c>
      <c r="GLR22" s="61">
        <v>1</v>
      </c>
      <c r="GLS22" s="61">
        <v>1</v>
      </c>
      <c r="GLT22" s="61">
        <v>0</v>
      </c>
      <c r="GLU22" s="61">
        <v>0</v>
      </c>
      <c r="GLV22" s="61">
        <v>140</v>
      </c>
      <c r="GLW22" s="61">
        <v>100</v>
      </c>
      <c r="GLX22" s="61">
        <v>127</v>
      </c>
      <c r="GLY22" s="61">
        <v>0</v>
      </c>
      <c r="GLZ22" s="61">
        <v>100</v>
      </c>
      <c r="GMA22" s="61">
        <v>0</v>
      </c>
      <c r="GMB22" s="61">
        <v>0</v>
      </c>
      <c r="GMC22" s="61">
        <v>0.3</v>
      </c>
      <c r="GMD22" s="61">
        <v>0.5</v>
      </c>
      <c r="GME22" s="61">
        <v>0.01</v>
      </c>
      <c r="GMF22" s="61">
        <v>100</v>
      </c>
      <c r="GMG22" s="61">
        <v>100</v>
      </c>
      <c r="GMH22" s="61">
        <v>0</v>
      </c>
      <c r="GMI22" s="61">
        <v>1</v>
      </c>
      <c r="GMJ22" s="61">
        <v>6.5</v>
      </c>
      <c r="GMK22" s="61">
        <v>1</v>
      </c>
      <c r="GML22" s="61">
        <v>1</v>
      </c>
      <c r="GMM22" s="61">
        <v>1</v>
      </c>
      <c r="GMN22" s="61">
        <v>1</v>
      </c>
      <c r="GMO22" s="61">
        <v>0</v>
      </c>
      <c r="GMP22" s="61">
        <v>0</v>
      </c>
      <c r="GMQ22" s="61">
        <v>80</v>
      </c>
      <c r="GMR22" s="61">
        <v>30</v>
      </c>
      <c r="GMS22" s="61">
        <v>45</v>
      </c>
      <c r="GMT22" s="61">
        <v>0</v>
      </c>
      <c r="GMU22" s="61">
        <v>100</v>
      </c>
      <c r="GMV22" s="61">
        <v>15</v>
      </c>
      <c r="GMW22" s="61">
        <v>0</v>
      </c>
      <c r="GMX22" s="61">
        <v>1</v>
      </c>
      <c r="GMY22" s="61">
        <v>10</v>
      </c>
      <c r="GMZ22" s="61">
        <v>10</v>
      </c>
      <c r="GNA22" s="61">
        <v>10</v>
      </c>
      <c r="GNB22" s="61">
        <v>205</v>
      </c>
      <c r="GNC22" s="61">
        <v>0</v>
      </c>
      <c r="GND22" s="61">
        <v>0</v>
      </c>
      <c r="GNE22" s="61">
        <v>1</v>
      </c>
      <c r="GNF22" s="61">
        <v>1</v>
      </c>
      <c r="GNG22" s="61">
        <v>1</v>
      </c>
      <c r="GNH22" s="61">
        <v>1</v>
      </c>
      <c r="GNI22" s="61">
        <v>1</v>
      </c>
      <c r="GNJ22" s="61">
        <v>0</v>
      </c>
      <c r="GNK22" s="61">
        <v>0</v>
      </c>
      <c r="GNL22" s="61">
        <v>95</v>
      </c>
      <c r="GNM22" s="61">
        <v>75</v>
      </c>
      <c r="GNN22" s="61">
        <v>75</v>
      </c>
      <c r="GNO22" s="61">
        <v>0</v>
      </c>
      <c r="GNP22" s="61">
        <v>100</v>
      </c>
      <c r="GNQ22" s="61">
        <v>0</v>
      </c>
      <c r="GNR22" s="61">
        <v>0</v>
      </c>
      <c r="GNS22" s="61">
        <v>1</v>
      </c>
      <c r="GNT22" s="61">
        <v>10</v>
      </c>
      <c r="GNU22" s="61">
        <v>10</v>
      </c>
      <c r="GNV22" s="61">
        <v>10</v>
      </c>
      <c r="GNW22" s="61">
        <v>205</v>
      </c>
      <c r="GNX22" s="61">
        <v>0</v>
      </c>
      <c r="GNY22" s="61">
        <v>0</v>
      </c>
      <c r="GNZ22" s="61">
        <v>1</v>
      </c>
      <c r="GOA22" s="61">
        <v>1</v>
      </c>
      <c r="GOB22" s="61">
        <v>1</v>
      </c>
      <c r="GOC22" s="61">
        <v>1</v>
      </c>
      <c r="GOD22" s="61">
        <v>1</v>
      </c>
      <c r="GOE22" s="61">
        <v>0</v>
      </c>
      <c r="GOF22" s="61">
        <v>0</v>
      </c>
      <c r="GOG22" s="61">
        <v>95</v>
      </c>
      <c r="GOH22" s="61">
        <v>75</v>
      </c>
      <c r="GOI22" s="61">
        <v>75</v>
      </c>
      <c r="GOJ22" s="61">
        <v>0</v>
      </c>
      <c r="GOK22" s="61">
        <v>100</v>
      </c>
      <c r="GOL22" s="61">
        <v>0</v>
      </c>
      <c r="GOM22" s="61">
        <v>0</v>
      </c>
      <c r="GON22" s="61">
        <v>0</v>
      </c>
      <c r="GOO22" s="61">
        <v>1</v>
      </c>
      <c r="GOP22" s="61">
        <v>1</v>
      </c>
      <c r="GOQ22" s="61">
        <v>100</v>
      </c>
      <c r="GOR22" s="61">
        <v>0.01</v>
      </c>
      <c r="GOS22" s="61">
        <v>0</v>
      </c>
      <c r="GOT22" s="61">
        <v>1</v>
      </c>
      <c r="GOU22" s="61">
        <v>3</v>
      </c>
      <c r="GOV22" s="61">
        <v>1</v>
      </c>
      <c r="GOW22" s="61">
        <v>1</v>
      </c>
      <c r="GOX22" s="61">
        <v>1</v>
      </c>
      <c r="GOY22" s="61">
        <v>1</v>
      </c>
      <c r="GOZ22" s="61">
        <v>0</v>
      </c>
      <c r="GPA22" s="61">
        <v>0</v>
      </c>
      <c r="GPB22" s="61">
        <v>20</v>
      </c>
      <c r="GPC22" s="61">
        <v>-20</v>
      </c>
      <c r="GPD22" s="61">
        <v>-3</v>
      </c>
      <c r="GPE22" s="61">
        <v>0</v>
      </c>
      <c r="GPF22" s="61">
        <v>100</v>
      </c>
      <c r="GPG22" s="61">
        <v>0</v>
      </c>
      <c r="GPH22" s="61">
        <v>1E-3</v>
      </c>
      <c r="GPI22" s="61">
        <v>0.1</v>
      </c>
      <c r="GPJ22" s="61">
        <v>100</v>
      </c>
      <c r="GPK22" s="61">
        <v>100</v>
      </c>
      <c r="GPL22" s="61">
        <v>100</v>
      </c>
      <c r="GPM22" s="61">
        <v>70</v>
      </c>
      <c r="GPN22" s="61">
        <v>0</v>
      </c>
      <c r="GPO22" s="61">
        <v>1</v>
      </c>
      <c r="GPP22" s="61">
        <v>1</v>
      </c>
      <c r="GPQ22" s="61">
        <v>1</v>
      </c>
      <c r="GPR22" s="61">
        <v>1</v>
      </c>
      <c r="GPS22" s="61">
        <v>1</v>
      </c>
      <c r="GPT22" s="61">
        <v>1</v>
      </c>
      <c r="GPU22" s="61">
        <v>0</v>
      </c>
      <c r="GPV22" s="61">
        <v>0</v>
      </c>
      <c r="GPW22" s="61">
        <v>90</v>
      </c>
      <c r="GPX22" s="61">
        <v>50</v>
      </c>
      <c r="GPY22" s="61">
        <v>50</v>
      </c>
      <c r="GPZ22" s="61">
        <v>20</v>
      </c>
      <c r="GQA22" s="61">
        <v>100</v>
      </c>
      <c r="GQB22" s="61">
        <v>20</v>
      </c>
      <c r="GQC22" s="61">
        <v>0.05</v>
      </c>
      <c r="GQD22" s="61">
        <v>0.1</v>
      </c>
      <c r="GQE22" s="61">
        <v>100</v>
      </c>
      <c r="GQF22" s="61">
        <v>50</v>
      </c>
      <c r="GQG22" s="61">
        <v>0</v>
      </c>
      <c r="GQH22" s="61">
        <v>1</v>
      </c>
      <c r="GQI22" s="61">
        <v>5.5</v>
      </c>
      <c r="GQJ22" s="61">
        <v>20</v>
      </c>
      <c r="GQK22" s="61">
        <v>0</v>
      </c>
      <c r="GQL22" s="61">
        <v>1</v>
      </c>
      <c r="GQM22" s="61">
        <v>1</v>
      </c>
      <c r="GQN22" s="61">
        <v>1</v>
      </c>
      <c r="GQO22" s="61">
        <v>1</v>
      </c>
      <c r="GQP22" s="61">
        <v>0</v>
      </c>
      <c r="GQQ22" s="61">
        <v>0</v>
      </c>
      <c r="GQR22" s="61">
        <v>110</v>
      </c>
      <c r="GQS22" s="61">
        <v>80</v>
      </c>
      <c r="GQT22" s="61">
        <v>100</v>
      </c>
      <c r="GQU22" s="61">
        <v>100</v>
      </c>
      <c r="GQV22" s="61">
        <v>80</v>
      </c>
      <c r="GQW22" s="61">
        <v>0</v>
      </c>
      <c r="GQX22" s="61">
        <v>100</v>
      </c>
      <c r="GQY22" s="61">
        <v>0</v>
      </c>
      <c r="GQZ22" s="61">
        <v>0</v>
      </c>
      <c r="GRA22" s="61">
        <v>2</v>
      </c>
      <c r="GRB22" s="61">
        <v>100</v>
      </c>
      <c r="GRC22" s="61">
        <v>100</v>
      </c>
      <c r="GRD22" s="61">
        <v>100</v>
      </c>
      <c r="GRE22" s="61">
        <v>0.05</v>
      </c>
      <c r="GRF22" s="61">
        <v>0</v>
      </c>
      <c r="GRG22" s="61">
        <v>0</v>
      </c>
      <c r="GRH22" s="61">
        <v>1</v>
      </c>
      <c r="GRI22" s="61">
        <v>1</v>
      </c>
      <c r="GRJ22" s="61">
        <v>1</v>
      </c>
      <c r="GRK22" s="61">
        <v>1</v>
      </c>
      <c r="GRL22" s="61">
        <v>1</v>
      </c>
      <c r="GRM22" s="61">
        <v>0</v>
      </c>
      <c r="GRN22" s="61">
        <v>0</v>
      </c>
      <c r="GRO22" s="61">
        <v>780</v>
      </c>
      <c r="GRP22" s="61">
        <v>720</v>
      </c>
      <c r="GRQ22" s="61">
        <v>740</v>
      </c>
      <c r="GRR22" s="61">
        <v>0</v>
      </c>
      <c r="GRS22" s="61">
        <v>100</v>
      </c>
      <c r="GRT22" s="61">
        <v>-100</v>
      </c>
      <c r="GRU22" s="61">
        <v>0</v>
      </c>
      <c r="GRV22" s="61">
        <v>1</v>
      </c>
      <c r="GRW22" s="61">
        <v>320</v>
      </c>
      <c r="GRX22" s="61">
        <v>320</v>
      </c>
      <c r="GRY22" s="61">
        <v>100</v>
      </c>
      <c r="GRZ22" s="61">
        <v>205</v>
      </c>
      <c r="GSA22" s="61">
        <v>0</v>
      </c>
      <c r="GSB22" s="61">
        <v>0</v>
      </c>
      <c r="GSC22" s="61">
        <v>1</v>
      </c>
      <c r="GSD22" s="61">
        <v>1</v>
      </c>
      <c r="GSE22" s="61">
        <v>1</v>
      </c>
      <c r="GSF22" s="61">
        <v>1</v>
      </c>
      <c r="GSG22" s="61">
        <v>1</v>
      </c>
      <c r="GSH22" s="61">
        <v>0</v>
      </c>
      <c r="GSI22" s="61">
        <v>0</v>
      </c>
      <c r="GSJ22" s="61">
        <v>400</v>
      </c>
      <c r="GSK22" s="61">
        <v>0</v>
      </c>
      <c r="GSL22" s="61">
        <v>0</v>
      </c>
      <c r="GSM22" s="61">
        <v>0</v>
      </c>
      <c r="GSN22" s="61">
        <v>100</v>
      </c>
      <c r="GSO22" s="61">
        <v>0</v>
      </c>
      <c r="GSP22" s="61">
        <v>1E-3</v>
      </c>
      <c r="GSQ22" s="61">
        <v>0.1</v>
      </c>
      <c r="GSR22" s="61">
        <v>100</v>
      </c>
      <c r="GSS22" s="61">
        <v>100</v>
      </c>
      <c r="GST22" s="61">
        <v>100</v>
      </c>
      <c r="GSU22" s="61">
        <v>70</v>
      </c>
      <c r="GSV22" s="61">
        <v>0</v>
      </c>
      <c r="GSW22" s="61">
        <v>1</v>
      </c>
      <c r="GSX22" s="61">
        <v>6</v>
      </c>
      <c r="GSY22" s="61">
        <v>1</v>
      </c>
      <c r="GSZ22" s="61">
        <v>1</v>
      </c>
      <c r="GTA22" s="61">
        <v>1</v>
      </c>
      <c r="GTB22" s="61">
        <v>1</v>
      </c>
      <c r="GTC22" s="61">
        <v>0</v>
      </c>
      <c r="GTD22" s="61">
        <v>0</v>
      </c>
      <c r="GTE22" s="61">
        <v>80</v>
      </c>
      <c r="GTF22" s="61">
        <v>30</v>
      </c>
      <c r="GTG22" s="61">
        <v>80</v>
      </c>
      <c r="GTH22" s="61">
        <v>0</v>
      </c>
      <c r="GTI22" s="61">
        <v>100</v>
      </c>
      <c r="GTJ22" s="61">
        <v>0</v>
      </c>
      <c r="GTK22" s="61">
        <v>0</v>
      </c>
      <c r="GTL22" s="61">
        <v>0.2</v>
      </c>
      <c r="GTM22" s="61">
        <v>100</v>
      </c>
      <c r="GTN22" s="61">
        <v>100</v>
      </c>
      <c r="GTO22" s="61">
        <v>100</v>
      </c>
      <c r="GTP22" s="61">
        <v>205</v>
      </c>
      <c r="GTQ22" s="61">
        <v>0</v>
      </c>
      <c r="GTR22" s="61">
        <v>1</v>
      </c>
      <c r="GTS22" s="61">
        <v>1</v>
      </c>
      <c r="GTT22" s="61">
        <v>1</v>
      </c>
      <c r="GTU22" s="61">
        <v>1</v>
      </c>
      <c r="GTV22" s="61">
        <v>1</v>
      </c>
      <c r="GTW22" s="61">
        <v>1</v>
      </c>
      <c r="GTX22" s="61">
        <v>0</v>
      </c>
      <c r="GTY22" s="61">
        <v>0</v>
      </c>
      <c r="GTZ22" s="61">
        <v>40</v>
      </c>
      <c r="GUA22" s="61">
        <v>20</v>
      </c>
      <c r="GUB22" s="61">
        <v>28</v>
      </c>
      <c r="GUC22" s="61">
        <v>0</v>
      </c>
      <c r="GUD22" s="61">
        <v>100</v>
      </c>
      <c r="GUE22" s="61">
        <v>0</v>
      </c>
      <c r="GUF22" s="61">
        <v>0</v>
      </c>
      <c r="GUG22" s="61">
        <v>0.2</v>
      </c>
      <c r="GUH22" s="61">
        <v>100</v>
      </c>
      <c r="GUI22" s="61">
        <v>100</v>
      </c>
      <c r="GUJ22" s="61">
        <v>100</v>
      </c>
      <c r="GUK22" s="61">
        <v>205</v>
      </c>
      <c r="GUL22" s="61">
        <v>0</v>
      </c>
      <c r="GUM22" s="61">
        <v>1</v>
      </c>
      <c r="GUN22" s="61">
        <v>1</v>
      </c>
      <c r="GUO22" s="61">
        <v>1</v>
      </c>
      <c r="GUP22" s="61">
        <v>1</v>
      </c>
      <c r="GUQ22" s="61">
        <v>1</v>
      </c>
      <c r="GUR22" s="61">
        <v>1</v>
      </c>
      <c r="GUS22" s="61">
        <v>0</v>
      </c>
      <c r="GUT22" s="61">
        <v>0</v>
      </c>
      <c r="GUU22" s="61">
        <v>40</v>
      </c>
      <c r="GUV22" s="61">
        <v>20</v>
      </c>
      <c r="GUW22" s="61">
        <v>28</v>
      </c>
      <c r="GUX22" s="61">
        <v>0</v>
      </c>
      <c r="GUY22" s="61">
        <v>100</v>
      </c>
      <c r="GUZ22" s="61">
        <v>0</v>
      </c>
      <c r="GVA22" s="61">
        <v>0</v>
      </c>
      <c r="GVB22" s="61">
        <v>0</v>
      </c>
      <c r="GVC22" s="61">
        <v>50</v>
      </c>
      <c r="GVD22" s="61">
        <v>50</v>
      </c>
      <c r="GVE22" s="61">
        <v>100</v>
      </c>
      <c r="GVF22" s="61">
        <v>205</v>
      </c>
      <c r="GVG22" s="61">
        <v>0</v>
      </c>
      <c r="GVH22" s="61">
        <v>1</v>
      </c>
      <c r="GVI22" s="61">
        <v>1</v>
      </c>
      <c r="GVJ22" s="61">
        <v>1</v>
      </c>
      <c r="GVK22" s="61">
        <v>1</v>
      </c>
      <c r="GVL22" s="61">
        <v>1</v>
      </c>
      <c r="GVM22" s="61">
        <v>1</v>
      </c>
      <c r="GVN22" s="61">
        <v>0</v>
      </c>
      <c r="GVO22" s="61">
        <v>0</v>
      </c>
      <c r="GVP22" s="61">
        <v>100</v>
      </c>
      <c r="GVQ22" s="61">
        <v>0</v>
      </c>
      <c r="GVR22" s="61">
        <v>50</v>
      </c>
      <c r="GVS22" s="61">
        <v>0</v>
      </c>
      <c r="GVT22" s="61">
        <v>100</v>
      </c>
      <c r="GVU22" s="61">
        <v>0</v>
      </c>
      <c r="GVV22" s="61">
        <v>0</v>
      </c>
      <c r="GVW22" s="61">
        <v>0.1</v>
      </c>
      <c r="GVX22" s="61">
        <v>100</v>
      </c>
      <c r="GVY22" s="61">
        <v>100</v>
      </c>
      <c r="GVZ22" s="61">
        <v>100</v>
      </c>
      <c r="GWA22" s="61">
        <v>205</v>
      </c>
      <c r="GWB22" s="61">
        <v>0</v>
      </c>
      <c r="GWC22" s="61">
        <v>0</v>
      </c>
      <c r="GWD22" s="61">
        <v>1</v>
      </c>
      <c r="GWE22" s="61">
        <v>1</v>
      </c>
      <c r="GWF22" s="61">
        <v>1</v>
      </c>
      <c r="GWG22" s="61">
        <v>1</v>
      </c>
      <c r="GWH22" s="61">
        <v>1</v>
      </c>
      <c r="GWI22" s="61">
        <v>0</v>
      </c>
      <c r="GWJ22" s="61">
        <v>0</v>
      </c>
      <c r="GWK22" s="61">
        <v>30</v>
      </c>
      <c r="GWL22" s="61">
        <v>15</v>
      </c>
      <c r="GWM22" s="61">
        <v>25</v>
      </c>
      <c r="GWN22" s="61">
        <v>0</v>
      </c>
      <c r="GWO22" s="61">
        <v>100</v>
      </c>
      <c r="GWP22" s="61">
        <v>0</v>
      </c>
      <c r="GWQ22" s="61">
        <v>0</v>
      </c>
      <c r="GWR22" s="61">
        <v>0.1</v>
      </c>
      <c r="GWS22" s="61">
        <v>100</v>
      </c>
      <c r="GWT22" s="61">
        <v>100</v>
      </c>
      <c r="GWU22" s="61">
        <v>100</v>
      </c>
      <c r="GWV22" s="61">
        <v>205</v>
      </c>
      <c r="GWW22" s="61">
        <v>0</v>
      </c>
      <c r="GWX22" s="61">
        <v>1</v>
      </c>
      <c r="GWY22" s="61">
        <v>1</v>
      </c>
      <c r="GWZ22" s="61">
        <v>1</v>
      </c>
      <c r="GXA22" s="61">
        <v>1</v>
      </c>
      <c r="GXB22" s="61">
        <v>1</v>
      </c>
      <c r="GXC22" s="61">
        <v>1</v>
      </c>
      <c r="GXD22" s="61">
        <v>0</v>
      </c>
      <c r="GXE22" s="61">
        <v>0</v>
      </c>
      <c r="GXF22" s="61">
        <v>99</v>
      </c>
      <c r="GXG22" s="61">
        <v>85</v>
      </c>
      <c r="GXH22" s="61">
        <v>90</v>
      </c>
      <c r="GXI22" s="61">
        <v>0</v>
      </c>
      <c r="GXJ22" s="61">
        <v>100</v>
      </c>
      <c r="GXK22" s="61">
        <v>0</v>
      </c>
      <c r="GZB22" s="61">
        <v>0</v>
      </c>
      <c r="GZC22" s="61">
        <v>0.3</v>
      </c>
      <c r="GZD22" s="61">
        <v>100</v>
      </c>
      <c r="GZE22" s="61">
        <v>100</v>
      </c>
      <c r="GZF22" s="61">
        <v>0</v>
      </c>
      <c r="GZG22" s="61">
        <v>1</v>
      </c>
      <c r="GZH22" s="61">
        <v>6.5</v>
      </c>
      <c r="GZI22" s="61">
        <v>20</v>
      </c>
      <c r="GZJ22" s="61">
        <v>0</v>
      </c>
      <c r="GZK22" s="61">
        <v>1</v>
      </c>
      <c r="GZL22" s="61">
        <v>1</v>
      </c>
      <c r="GZM22" s="61">
        <v>1</v>
      </c>
      <c r="GZN22" s="61">
        <v>1</v>
      </c>
      <c r="GZO22" s="61">
        <v>0</v>
      </c>
      <c r="GZP22" s="61">
        <v>0</v>
      </c>
      <c r="GZQ22" s="61">
        <v>90</v>
      </c>
      <c r="GZR22" s="61">
        <v>15</v>
      </c>
      <c r="GZS22" s="61">
        <v>100</v>
      </c>
      <c r="GZT22" s="61">
        <v>100</v>
      </c>
      <c r="GZU22" s="61">
        <v>55</v>
      </c>
      <c r="GZV22" s="61">
        <v>0</v>
      </c>
      <c r="GZW22" s="61">
        <v>100</v>
      </c>
      <c r="GZX22" s="61">
        <v>15</v>
      </c>
      <c r="GZY22" s="61">
        <v>0</v>
      </c>
      <c r="GZZ22" s="61">
        <v>0.2</v>
      </c>
      <c r="HAA22" s="61">
        <v>100</v>
      </c>
      <c r="HAB22" s="61">
        <v>100</v>
      </c>
      <c r="HAC22" s="61">
        <v>100</v>
      </c>
      <c r="HAD22" s="61">
        <v>205</v>
      </c>
      <c r="HAE22" s="61">
        <v>0</v>
      </c>
      <c r="HAF22" s="61">
        <v>1</v>
      </c>
      <c r="HAG22" s="61">
        <v>1</v>
      </c>
      <c r="HAH22" s="61">
        <v>1</v>
      </c>
      <c r="HAI22" s="61">
        <v>1</v>
      </c>
      <c r="HAJ22" s="61">
        <v>1</v>
      </c>
      <c r="HAK22" s="61">
        <v>1</v>
      </c>
      <c r="HAL22" s="61">
        <v>0</v>
      </c>
      <c r="HAM22" s="61">
        <v>0</v>
      </c>
      <c r="HAN22" s="61">
        <v>40</v>
      </c>
      <c r="HAO22" s="61">
        <v>20</v>
      </c>
      <c r="HAP22" s="61">
        <v>28</v>
      </c>
      <c r="HAQ22" s="61">
        <v>0</v>
      </c>
      <c r="HAR22" s="61">
        <v>100</v>
      </c>
      <c r="HAS22" s="61">
        <v>0</v>
      </c>
      <c r="HAT22" s="61">
        <v>0</v>
      </c>
      <c r="HAU22" s="61">
        <v>0</v>
      </c>
      <c r="HAV22" s="61">
        <v>50</v>
      </c>
      <c r="HAW22" s="61">
        <v>50</v>
      </c>
      <c r="HAX22" s="61">
        <v>100</v>
      </c>
      <c r="HAY22" s="61">
        <v>205</v>
      </c>
      <c r="HAZ22" s="61">
        <v>0</v>
      </c>
      <c r="HBA22" s="61">
        <v>1</v>
      </c>
      <c r="HBB22" s="61">
        <v>1</v>
      </c>
      <c r="HBC22" s="61">
        <v>1</v>
      </c>
      <c r="HBD22" s="61">
        <v>1</v>
      </c>
      <c r="HBE22" s="61">
        <v>1</v>
      </c>
      <c r="HBF22" s="61">
        <v>1</v>
      </c>
      <c r="HBG22" s="61">
        <v>0</v>
      </c>
      <c r="HBH22" s="61">
        <v>0</v>
      </c>
      <c r="HBI22" s="61">
        <v>100</v>
      </c>
      <c r="HBJ22" s="61">
        <v>0</v>
      </c>
      <c r="HBK22" s="61">
        <v>50</v>
      </c>
      <c r="HBL22" s="61">
        <v>0</v>
      </c>
      <c r="HBM22" s="61">
        <v>100</v>
      </c>
      <c r="HBN22" s="61">
        <v>0</v>
      </c>
      <c r="HBO22" s="61">
        <v>0</v>
      </c>
      <c r="HBP22" s="61">
        <v>1000</v>
      </c>
      <c r="HBQ22" s="61">
        <v>-1000</v>
      </c>
      <c r="HBR22" s="61">
        <v>0</v>
      </c>
      <c r="HBS22" s="61">
        <v>0</v>
      </c>
      <c r="HBT22" s="61">
        <v>10</v>
      </c>
      <c r="HBU22" s="61">
        <v>150</v>
      </c>
      <c r="HBV22" s="61">
        <v>150</v>
      </c>
      <c r="HBW22" s="61">
        <v>100</v>
      </c>
      <c r="HBX22" s="61">
        <v>205</v>
      </c>
      <c r="HBY22" s="61">
        <v>0</v>
      </c>
      <c r="HBZ22" s="61">
        <v>48</v>
      </c>
      <c r="HCA22" s="61">
        <v>50</v>
      </c>
      <c r="HCB22" s="61">
        <v>0</v>
      </c>
      <c r="HCC22" s="61">
        <v>3000</v>
      </c>
      <c r="HCD22" s="61">
        <v>6000</v>
      </c>
      <c r="HCE22" s="61">
        <v>3000</v>
      </c>
      <c r="HCF22" s="61">
        <v>6000</v>
      </c>
      <c r="HCG22" s="61">
        <v>6</v>
      </c>
      <c r="HCH22" s="61">
        <v>6</v>
      </c>
      <c r="HCI22" s="61">
        <v>0</v>
      </c>
      <c r="HCJ22" s="61">
        <v>5000</v>
      </c>
      <c r="HCK22" s="61">
        <v>-5000</v>
      </c>
      <c r="HCL22" s="61">
        <v>0</v>
      </c>
      <c r="HCM22" s="61">
        <v>0</v>
      </c>
      <c r="HCN22" s="61">
        <v>1</v>
      </c>
      <c r="HCO22" s="61">
        <v>1</v>
      </c>
      <c r="HCP22" s="61">
        <v>1</v>
      </c>
      <c r="HCQ22" s="61">
        <v>1</v>
      </c>
      <c r="HCR22" s="61">
        <v>1</v>
      </c>
      <c r="HCS22" s="61">
        <v>0</v>
      </c>
      <c r="HCT22" s="61">
        <v>0</v>
      </c>
      <c r="HCU22" s="61">
        <v>3000</v>
      </c>
      <c r="HCV22" s="61">
        <v>-3000</v>
      </c>
      <c r="HCW22" s="61">
        <v>0</v>
      </c>
      <c r="HCX22" s="61">
        <v>50</v>
      </c>
      <c r="HCY22" s="61">
        <v>100</v>
      </c>
      <c r="HCZ22" s="61">
        <v>50</v>
      </c>
      <c r="HDA22" s="61">
        <v>0</v>
      </c>
      <c r="HDB22" s="61">
        <v>0.3</v>
      </c>
      <c r="HDC22" s="61">
        <v>100</v>
      </c>
      <c r="HDD22" s="61">
        <v>100</v>
      </c>
      <c r="HDE22" s="61">
        <v>0</v>
      </c>
      <c r="HDF22" s="61">
        <v>1</v>
      </c>
      <c r="HDG22" s="61">
        <v>6.5</v>
      </c>
      <c r="HDH22" s="61">
        <v>20</v>
      </c>
      <c r="HDI22" s="61">
        <v>0</v>
      </c>
      <c r="HDJ22" s="61">
        <v>1</v>
      </c>
      <c r="HDK22" s="61">
        <v>1</v>
      </c>
      <c r="HDL22" s="61">
        <v>1</v>
      </c>
      <c r="HDM22" s="61">
        <v>1</v>
      </c>
      <c r="HDN22" s="61">
        <v>0</v>
      </c>
      <c r="HDO22" s="61">
        <v>0</v>
      </c>
      <c r="HDP22" s="61">
        <v>90</v>
      </c>
      <c r="HDQ22" s="61">
        <v>0</v>
      </c>
      <c r="HDR22" s="61">
        <v>100</v>
      </c>
      <c r="HDS22" s="61">
        <v>100</v>
      </c>
      <c r="HDT22" s="61">
        <v>55</v>
      </c>
      <c r="HDU22" s="61">
        <v>0</v>
      </c>
      <c r="HDV22" s="61">
        <v>100</v>
      </c>
      <c r="HDW22" s="61">
        <v>15</v>
      </c>
      <c r="HDX22" s="61">
        <v>0</v>
      </c>
      <c r="HDY22" s="61">
        <v>0.1</v>
      </c>
      <c r="HDZ22" s="61">
        <v>100</v>
      </c>
      <c r="HEA22" s="61">
        <v>205</v>
      </c>
      <c r="HEB22" s="61">
        <v>0</v>
      </c>
      <c r="HEC22" s="61">
        <v>0</v>
      </c>
      <c r="HED22" s="61">
        <v>1</v>
      </c>
      <c r="HEE22" s="61">
        <v>20</v>
      </c>
      <c r="HEF22" s="61">
        <v>0</v>
      </c>
      <c r="HEG22" s="61">
        <v>1</v>
      </c>
      <c r="HEH22" s="61">
        <v>1</v>
      </c>
      <c r="HEI22" s="61">
        <v>1</v>
      </c>
      <c r="HEJ22" s="61">
        <v>1</v>
      </c>
      <c r="HEK22" s="61">
        <v>0</v>
      </c>
      <c r="HEL22" s="61">
        <v>0</v>
      </c>
      <c r="HEM22" s="61">
        <v>120</v>
      </c>
      <c r="HEN22" s="61">
        <v>0</v>
      </c>
      <c r="HEO22" s="61">
        <v>100</v>
      </c>
      <c r="HEP22" s="61">
        <v>100</v>
      </c>
      <c r="HEQ22" s="61">
        <v>0</v>
      </c>
      <c r="HER22" s="61">
        <v>0</v>
      </c>
      <c r="HES22" s="61">
        <v>100</v>
      </c>
      <c r="HET22" s="61">
        <v>0</v>
      </c>
      <c r="HEU22" s="61">
        <v>0</v>
      </c>
      <c r="HEV22" s="61">
        <v>0.1</v>
      </c>
      <c r="HEW22" s="61">
        <v>100</v>
      </c>
      <c r="HEX22" s="61">
        <v>205</v>
      </c>
      <c r="HEY22" s="61">
        <v>0</v>
      </c>
      <c r="HEZ22" s="61">
        <v>0</v>
      </c>
      <c r="HFA22" s="61">
        <v>1</v>
      </c>
      <c r="HFB22" s="61">
        <v>20</v>
      </c>
      <c r="HFC22" s="61">
        <v>0</v>
      </c>
      <c r="HFD22" s="61">
        <v>1</v>
      </c>
      <c r="HFE22" s="61">
        <v>1</v>
      </c>
      <c r="HFF22" s="61">
        <v>1</v>
      </c>
      <c r="HFG22" s="61">
        <v>1</v>
      </c>
      <c r="HFH22" s="61">
        <v>0</v>
      </c>
      <c r="HFI22" s="61">
        <v>0</v>
      </c>
      <c r="HFJ22" s="61">
        <v>120</v>
      </c>
      <c r="HFK22" s="61">
        <v>0</v>
      </c>
      <c r="HFL22" s="61">
        <v>100</v>
      </c>
      <c r="HFM22" s="61">
        <v>100</v>
      </c>
      <c r="HFN22" s="61">
        <v>0</v>
      </c>
      <c r="HFO22" s="61">
        <v>0</v>
      </c>
      <c r="HFP22" s="61">
        <v>100</v>
      </c>
      <c r="HFQ22" s="61">
        <v>0</v>
      </c>
      <c r="HFR22" s="61">
        <v>0</v>
      </c>
      <c r="HFS22" s="61">
        <v>0.1</v>
      </c>
      <c r="HFT22" s="61">
        <v>100</v>
      </c>
      <c r="HFU22" s="61">
        <v>205</v>
      </c>
      <c r="HFV22" s="61">
        <v>0</v>
      </c>
      <c r="HFW22" s="61">
        <v>0</v>
      </c>
      <c r="HFX22" s="61">
        <v>1</v>
      </c>
      <c r="HFY22" s="61">
        <v>20</v>
      </c>
      <c r="HFZ22" s="61">
        <v>0</v>
      </c>
      <c r="HGA22" s="61">
        <v>1</v>
      </c>
      <c r="HGB22" s="61">
        <v>1</v>
      </c>
      <c r="HGC22" s="61">
        <v>1</v>
      </c>
      <c r="HGD22" s="61">
        <v>1</v>
      </c>
      <c r="HGE22" s="61">
        <v>0</v>
      </c>
      <c r="HGF22" s="61">
        <v>0</v>
      </c>
      <c r="HGG22" s="61">
        <v>120</v>
      </c>
      <c r="HGH22" s="61">
        <v>0</v>
      </c>
      <c r="HGI22" s="61">
        <v>100</v>
      </c>
      <c r="HGJ22" s="61">
        <v>100</v>
      </c>
      <c r="HGK22" s="61">
        <v>0</v>
      </c>
      <c r="HGL22" s="61">
        <v>0</v>
      </c>
      <c r="HGM22" s="61">
        <v>100</v>
      </c>
      <c r="HGN22" s="61">
        <v>0</v>
      </c>
      <c r="HGO22" s="61">
        <v>0</v>
      </c>
      <c r="HGP22" s="61">
        <v>0.1</v>
      </c>
      <c r="HGQ22" s="61">
        <v>100</v>
      </c>
      <c r="HGR22" s="61">
        <v>205</v>
      </c>
      <c r="HGS22" s="61">
        <v>0</v>
      </c>
      <c r="HGT22" s="61">
        <v>0</v>
      </c>
      <c r="HGU22" s="61">
        <v>1</v>
      </c>
      <c r="HGV22" s="61">
        <v>20</v>
      </c>
      <c r="HGW22" s="61">
        <v>0</v>
      </c>
      <c r="HGX22" s="61">
        <v>1</v>
      </c>
      <c r="HGY22" s="61">
        <v>1</v>
      </c>
      <c r="HGZ22" s="61">
        <v>1</v>
      </c>
      <c r="HHA22" s="61">
        <v>1</v>
      </c>
      <c r="HHB22" s="61">
        <v>0</v>
      </c>
      <c r="HHC22" s="61">
        <v>0</v>
      </c>
      <c r="HHD22" s="61">
        <v>120</v>
      </c>
      <c r="HHE22" s="61">
        <v>0</v>
      </c>
      <c r="HHF22" s="61">
        <v>100</v>
      </c>
      <c r="HHG22" s="61">
        <v>100</v>
      </c>
      <c r="HHH22" s="61">
        <v>0</v>
      </c>
      <c r="HHI22" s="61">
        <v>0</v>
      </c>
      <c r="HHJ22" s="61">
        <v>100</v>
      </c>
      <c r="HHK22" s="61">
        <v>0</v>
      </c>
      <c r="HHL22" s="61">
        <v>0</v>
      </c>
      <c r="HHM22" s="61">
        <v>0.1</v>
      </c>
      <c r="HHN22" s="61">
        <v>100</v>
      </c>
      <c r="HHO22" s="61">
        <v>205</v>
      </c>
      <c r="HHP22" s="61">
        <v>0</v>
      </c>
      <c r="HHQ22" s="61">
        <v>0</v>
      </c>
      <c r="HHR22" s="61">
        <v>1</v>
      </c>
      <c r="HHS22" s="61">
        <v>20</v>
      </c>
      <c r="HHT22" s="61">
        <v>0</v>
      </c>
      <c r="HHU22" s="61">
        <v>1</v>
      </c>
      <c r="HHV22" s="61">
        <v>1</v>
      </c>
      <c r="HHW22" s="61">
        <v>1</v>
      </c>
      <c r="HHX22" s="61">
        <v>1</v>
      </c>
      <c r="HHY22" s="61">
        <v>0</v>
      </c>
      <c r="HHZ22" s="61">
        <v>0</v>
      </c>
      <c r="HIA22" s="61">
        <v>120</v>
      </c>
      <c r="HIB22" s="61">
        <v>0</v>
      </c>
      <c r="HIC22" s="61">
        <v>100</v>
      </c>
      <c r="HID22" s="61">
        <v>100</v>
      </c>
      <c r="HIE22" s="61">
        <v>0</v>
      </c>
      <c r="HIF22" s="61">
        <v>0</v>
      </c>
      <c r="HIG22" s="61">
        <v>100</v>
      </c>
      <c r="HIH22" s="61">
        <v>0</v>
      </c>
      <c r="HII22" s="61">
        <v>0</v>
      </c>
      <c r="HIJ22" s="61">
        <v>0</v>
      </c>
      <c r="HIK22" s="61">
        <v>0</v>
      </c>
      <c r="HIL22" s="61">
        <v>0</v>
      </c>
      <c r="HIM22" s="61">
        <v>1</v>
      </c>
      <c r="HIN22" s="61">
        <v>1</v>
      </c>
      <c r="HIO22" s="61">
        <v>1</v>
      </c>
      <c r="HIP22" s="61">
        <v>0</v>
      </c>
      <c r="HIQ22" s="61">
        <v>0</v>
      </c>
      <c r="HIR22" s="61">
        <v>0</v>
      </c>
      <c r="HIS22" s="61">
        <v>0</v>
      </c>
      <c r="HIT22" s="61">
        <v>0</v>
      </c>
      <c r="HIU22" s="61">
        <v>0</v>
      </c>
      <c r="HIV22" s="61">
        <v>0</v>
      </c>
      <c r="HIW22" s="61">
        <v>0</v>
      </c>
      <c r="HIX22" s="61">
        <v>0</v>
      </c>
      <c r="HIY22" s="61">
        <v>0</v>
      </c>
      <c r="HIZ22" s="61">
        <v>0</v>
      </c>
      <c r="HJA22" s="61">
        <v>0</v>
      </c>
      <c r="HJB22" s="61">
        <v>0</v>
      </c>
      <c r="HJC22" s="61">
        <v>0</v>
      </c>
      <c r="HJD22" s="61">
        <v>0</v>
      </c>
      <c r="HJG22" s="61">
        <v>1</v>
      </c>
      <c r="HJH22" s="61">
        <v>0</v>
      </c>
      <c r="HJM22" s="61">
        <v>12</v>
      </c>
      <c r="HJN22" s="61">
        <v>2</v>
      </c>
      <c r="HJO22" s="61">
        <v>5</v>
      </c>
      <c r="HJY22" s="61">
        <v>235</v>
      </c>
      <c r="HJZ22" s="61">
        <v>235</v>
      </c>
      <c r="HKA22" s="61">
        <v>40</v>
      </c>
      <c r="HKB22" s="61">
        <v>25</v>
      </c>
      <c r="HKC22" s="61">
        <v>232</v>
      </c>
      <c r="HKD22" s="61">
        <v>1</v>
      </c>
      <c r="HKE22" s="61">
        <v>100</v>
      </c>
      <c r="HKG22" s="61">
        <v>70</v>
      </c>
      <c r="HKH22" s="61">
        <v>327</v>
      </c>
      <c r="HKI22" s="61">
        <v>327</v>
      </c>
      <c r="HKJ22" s="61">
        <v>1</v>
      </c>
      <c r="HKK22" s="61">
        <v>10</v>
      </c>
      <c r="HKN22" s="61">
        <v>0</v>
      </c>
      <c r="HKO22" s="61">
        <v>0</v>
      </c>
      <c r="HKP22" s="61">
        <v>0</v>
      </c>
      <c r="HKU22" s="61">
        <v>3</v>
      </c>
      <c r="HKV22" s="61">
        <v>0.1</v>
      </c>
      <c r="HKW22" s="61">
        <v>10</v>
      </c>
      <c r="HKX22" s="61">
        <v>0.5</v>
      </c>
      <c r="HKY22" s="61">
        <v>80</v>
      </c>
      <c r="HKZ22" s="61">
        <v>0</v>
      </c>
      <c r="HLG22" s="61">
        <v>1.421E-2</v>
      </c>
      <c r="HLH22" s="61">
        <v>0.29619000000000001</v>
      </c>
      <c r="HLI22" s="61">
        <v>0.88856999999999997</v>
      </c>
      <c r="HLJ22" s="61">
        <v>100</v>
      </c>
      <c r="HLK22" s="61">
        <v>0</v>
      </c>
      <c r="HLL22" s="61">
        <v>0</v>
      </c>
      <c r="HLM22" s="61">
        <v>0.44428000000000001</v>
      </c>
      <c r="HLN22" s="61">
        <v>0.23694999999999999</v>
      </c>
      <c r="HLO22" s="61">
        <v>100</v>
      </c>
      <c r="HLP22" s="61">
        <v>2</v>
      </c>
      <c r="HLQ22" s="61">
        <v>0</v>
      </c>
      <c r="HLR22" s="61">
        <v>20</v>
      </c>
      <c r="HLS22" s="61">
        <v>5000</v>
      </c>
      <c r="HLT22" s="61">
        <v>5000</v>
      </c>
      <c r="HLU22" s="61">
        <v>60</v>
      </c>
      <c r="HLV22" s="61">
        <v>75</v>
      </c>
      <c r="HLW22" s="61">
        <v>90</v>
      </c>
      <c r="HLX22" s="61">
        <v>100</v>
      </c>
      <c r="HLZ22" s="61">
        <v>4</v>
      </c>
      <c r="HMA22" s="61">
        <v>20</v>
      </c>
      <c r="HMB22" s="61">
        <v>2250</v>
      </c>
      <c r="HMC22" s="61">
        <v>4500</v>
      </c>
      <c r="HMD22" s="61">
        <v>2.5</v>
      </c>
      <c r="HME22" s="61">
        <v>2</v>
      </c>
      <c r="HMF22" s="61">
        <v>42</v>
      </c>
      <c r="HMG22" s="61">
        <v>45</v>
      </c>
      <c r="HMI22" s="61">
        <v>-2</v>
      </c>
      <c r="HMJ22" s="61">
        <v>-2</v>
      </c>
      <c r="HMK22" s="61">
        <v>-2</v>
      </c>
      <c r="HML22" s="61">
        <v>-2</v>
      </c>
      <c r="HMN22" s="61">
        <v>50</v>
      </c>
      <c r="HMO22" s="61">
        <v>0.1</v>
      </c>
      <c r="HMT22" s="61">
        <v>20</v>
      </c>
      <c r="HMU22" s="61">
        <v>300</v>
      </c>
      <c r="HMX22" s="61">
        <v>50</v>
      </c>
      <c r="HMY22" s="61">
        <v>0.3</v>
      </c>
      <c r="HMZ22" s="61">
        <v>-145</v>
      </c>
      <c r="HNA22" s="61">
        <v>10</v>
      </c>
      <c r="HNB22" s="61">
        <v>10</v>
      </c>
      <c r="HNC22" s="61">
        <v>0.5</v>
      </c>
      <c r="HND22" s="61">
        <v>105</v>
      </c>
      <c r="HNE22" s="61">
        <v>0.5</v>
      </c>
      <c r="HNF22" s="61">
        <v>0.5</v>
      </c>
      <c r="HNG22" s="61">
        <v>0</v>
      </c>
      <c r="HNH22" s="61">
        <v>2</v>
      </c>
      <c r="HNI22" s="61">
        <v>4500</v>
      </c>
      <c r="HNJ22" s="61">
        <v>4500</v>
      </c>
      <c r="HNK22" s="61">
        <v>4500</v>
      </c>
      <c r="HNL22" s="61">
        <v>4500</v>
      </c>
      <c r="HNM22" s="61">
        <v>50</v>
      </c>
      <c r="HNN22" s="61">
        <v>0.72</v>
      </c>
      <c r="HNO22" s="61">
        <v>0.72</v>
      </c>
      <c r="HNP22" s="61">
        <v>0.72</v>
      </c>
      <c r="HNQ22" s="61">
        <v>0.72</v>
      </c>
      <c r="HNR22" s="61">
        <v>0.72</v>
      </c>
      <c r="HNS22" s="61">
        <v>0.72</v>
      </c>
      <c r="HNT22" s="61">
        <v>0.72</v>
      </c>
      <c r="HNU22" s="61">
        <v>0.72</v>
      </c>
      <c r="HNW22" s="61">
        <v>10</v>
      </c>
      <c r="HNX22" s="61">
        <v>10</v>
      </c>
      <c r="HNY22" s="61">
        <v>93</v>
      </c>
      <c r="HNZ22" s="61">
        <v>1</v>
      </c>
      <c r="HOA22" s="61">
        <v>1</v>
      </c>
      <c r="HOB22" s="61">
        <v>100.4</v>
      </c>
      <c r="HOC22" s="61">
        <v>103.4</v>
      </c>
      <c r="HOD22" s="61">
        <v>98</v>
      </c>
      <c r="HOE22" s="61">
        <v>91</v>
      </c>
      <c r="HOF22" s="61">
        <v>103.4</v>
      </c>
      <c r="HOG22" s="61">
        <v>40</v>
      </c>
      <c r="HOH22" s="61">
        <v>65</v>
      </c>
      <c r="HOI22" s="61">
        <v>85</v>
      </c>
      <c r="HOJ22" s="61">
        <v>80</v>
      </c>
      <c r="HOL22" s="61">
        <v>110</v>
      </c>
      <c r="HOM22" s="61">
        <v>125</v>
      </c>
      <c r="HON22" s="61">
        <v>90</v>
      </c>
      <c r="HOO22" s="61">
        <v>70</v>
      </c>
      <c r="HOP22" s="61">
        <v>140</v>
      </c>
      <c r="HOQ22" s="61">
        <v>1</v>
      </c>
      <c r="HOR22" s="61">
        <v>80</v>
      </c>
      <c r="HOS22" s="61">
        <v>10</v>
      </c>
      <c r="HOT22" s="61">
        <v>80</v>
      </c>
      <c r="HOU22" s="61">
        <v>1</v>
      </c>
      <c r="HOV22" s="61">
        <v>20</v>
      </c>
      <c r="HOW22" s="61">
        <v>5.55</v>
      </c>
      <c r="HOX22" s="61">
        <v>1</v>
      </c>
      <c r="HOY22" s="61">
        <v>1</v>
      </c>
      <c r="HOZ22" s="61">
        <v>100</v>
      </c>
      <c r="HPC22" s="61">
        <v>5</v>
      </c>
      <c r="HPD22" s="61">
        <v>4</v>
      </c>
      <c r="HPE22" s="61">
        <v>4</v>
      </c>
      <c r="HPF22" s="61">
        <v>4</v>
      </c>
      <c r="HPG22" s="61">
        <v>4</v>
      </c>
      <c r="HPH22" s="61">
        <v>56</v>
      </c>
      <c r="HPI22" s="61">
        <v>56</v>
      </c>
      <c r="HPJ22" s="61">
        <v>56</v>
      </c>
      <c r="HPK22" s="61">
        <v>56</v>
      </c>
      <c r="HPL22" s="61">
        <v>1</v>
      </c>
      <c r="HPM22" s="61">
        <v>1</v>
      </c>
      <c r="HPN22" s="61">
        <v>0</v>
      </c>
      <c r="HPO22" s="61">
        <v>1</v>
      </c>
      <c r="HPP22" s="61">
        <v>1</v>
      </c>
      <c r="HPQ22" s="61">
        <v>1</v>
      </c>
      <c r="HPR22" s="61">
        <v>1</v>
      </c>
      <c r="HPS22" s="61">
        <v>1</v>
      </c>
      <c r="HPT22" s="61">
        <v>1</v>
      </c>
      <c r="HPU22" s="61">
        <v>1</v>
      </c>
      <c r="HPV22" s="61">
        <v>1</v>
      </c>
      <c r="HPW22" s="61">
        <v>1</v>
      </c>
      <c r="HPX22" s="61">
        <v>1</v>
      </c>
      <c r="HPY22" s="61">
        <v>1</v>
      </c>
      <c r="HPZ22" s="61">
        <v>1</v>
      </c>
      <c r="HQA22" s="61">
        <v>1</v>
      </c>
      <c r="HQB22" s="61">
        <v>0</v>
      </c>
      <c r="HQC22" s="61">
        <v>0</v>
      </c>
      <c r="HQD22" s="61">
        <v>0</v>
      </c>
      <c r="HQE22" s="61">
        <v>0</v>
      </c>
      <c r="HQF22" s="61">
        <v>0</v>
      </c>
      <c r="HQG22" s="61">
        <v>0</v>
      </c>
      <c r="HQH22" s="61">
        <v>0</v>
      </c>
      <c r="HQI22" s="61">
        <v>0</v>
      </c>
      <c r="HQJ22" s="61">
        <v>0</v>
      </c>
      <c r="HQK22" s="61">
        <v>0</v>
      </c>
      <c r="HQL22" s="61">
        <v>0</v>
      </c>
      <c r="HQM22" s="61">
        <v>0</v>
      </c>
      <c r="HQN22" s="61">
        <v>0</v>
      </c>
      <c r="HQO22" s="61">
        <v>0</v>
      </c>
      <c r="HQP22" s="61">
        <v>0</v>
      </c>
      <c r="HQQ22" s="61">
        <v>0</v>
      </c>
      <c r="HQR22" s="61">
        <v>0</v>
      </c>
      <c r="HQS22" s="61">
        <v>0</v>
      </c>
      <c r="HQT22" s="61">
        <v>120</v>
      </c>
      <c r="HQU22" s="61">
        <v>0</v>
      </c>
      <c r="HQV22" s="61">
        <v>0</v>
      </c>
      <c r="HQW22" s="61">
        <v>0</v>
      </c>
      <c r="HQX22" s="61">
        <v>0</v>
      </c>
      <c r="HQY22" s="61">
        <v>0</v>
      </c>
      <c r="HQZ22" s="61">
        <v>0</v>
      </c>
      <c r="HRA22" s="61">
        <v>0</v>
      </c>
      <c r="HRB22" s="61">
        <v>0</v>
      </c>
      <c r="HRC22" s="61">
        <v>0</v>
      </c>
      <c r="HRD22" s="61">
        <v>0</v>
      </c>
      <c r="HRE22" s="61">
        <v>0</v>
      </c>
      <c r="HRF22" s="61">
        <v>0</v>
      </c>
      <c r="HRG22" s="61">
        <v>0</v>
      </c>
      <c r="HRH22" s="61">
        <v>200</v>
      </c>
      <c r="HRI22" s="61">
        <v>200</v>
      </c>
      <c r="HRJ22" s="61">
        <v>130</v>
      </c>
      <c r="HRK22" s="61">
        <v>400</v>
      </c>
      <c r="HRL22" s="61">
        <v>400</v>
      </c>
      <c r="HRM22" s="61">
        <v>5000</v>
      </c>
      <c r="HRN22" s="61">
        <v>2510</v>
      </c>
      <c r="HRO22" s="61">
        <v>16</v>
      </c>
      <c r="HRP22" s="61">
        <v>200</v>
      </c>
      <c r="HRQ22" s="61">
        <v>200</v>
      </c>
      <c r="HRR22" s="61">
        <v>200</v>
      </c>
      <c r="HRS22" s="61">
        <v>200</v>
      </c>
      <c r="HRT22" s="61">
        <v>200</v>
      </c>
      <c r="HRU22" s="61">
        <v>200</v>
      </c>
      <c r="HRV22" s="61">
        <v>200</v>
      </c>
      <c r="HRW22" s="61">
        <v>200</v>
      </c>
      <c r="HRX22" s="61">
        <v>0.72</v>
      </c>
      <c r="HRY22" s="61">
        <v>1200</v>
      </c>
      <c r="HRZ22" s="61">
        <v>150</v>
      </c>
      <c r="HSA22" s="61">
        <v>0</v>
      </c>
      <c r="HSB22" s="61">
        <v>0</v>
      </c>
      <c r="HSC22" s="61">
        <v>0</v>
      </c>
      <c r="HSD22" s="61">
        <v>0</v>
      </c>
      <c r="HSE22" s="61">
        <v>0</v>
      </c>
      <c r="HSF22" s="61">
        <v>0</v>
      </c>
      <c r="HSG22" s="61">
        <v>0</v>
      </c>
      <c r="HSH22" s="61">
        <v>0</v>
      </c>
      <c r="HSI22" s="61">
        <v>0</v>
      </c>
      <c r="HSJ22" s="61">
        <v>0</v>
      </c>
      <c r="HSK22" s="61">
        <v>0</v>
      </c>
      <c r="HSL22" s="61">
        <v>0</v>
      </c>
      <c r="HSM22" s="61">
        <v>0</v>
      </c>
      <c r="HSN22" s="61">
        <v>0</v>
      </c>
      <c r="HSO22" s="61">
        <v>0</v>
      </c>
      <c r="HSP22" s="61">
        <v>0</v>
      </c>
      <c r="HSQ22" s="61">
        <v>0</v>
      </c>
      <c r="HSR22" s="61">
        <v>0</v>
      </c>
      <c r="HSS22" s="61">
        <v>0</v>
      </c>
      <c r="HST22" s="61">
        <v>0</v>
      </c>
      <c r="HSU22" s="61">
        <v>0</v>
      </c>
      <c r="HSV22" s="61">
        <v>0</v>
      </c>
      <c r="HSW22" s="61">
        <v>0</v>
      </c>
      <c r="HSX22" s="61">
        <v>0</v>
      </c>
      <c r="HSY22" s="61">
        <v>0</v>
      </c>
      <c r="HSZ22" s="61">
        <v>0</v>
      </c>
      <c r="HTA22" s="61">
        <v>0</v>
      </c>
      <c r="HWN22" s="61">
        <v>0</v>
      </c>
      <c r="HWO22" s="61">
        <v>0</v>
      </c>
      <c r="HWP22" s="61">
        <v>0</v>
      </c>
      <c r="HWQ22" s="61">
        <v>0</v>
      </c>
      <c r="HWR22" s="61">
        <v>0</v>
      </c>
      <c r="HWS22" s="61">
        <v>0</v>
      </c>
      <c r="HWT22" s="61">
        <v>0</v>
      </c>
      <c r="HWU22" s="61">
        <v>0</v>
      </c>
      <c r="HWV22" s="61">
        <v>0</v>
      </c>
      <c r="HWW22" s="61">
        <v>1.4</v>
      </c>
      <c r="HYB22" s="61">
        <v>1</v>
      </c>
      <c r="HYC22" s="61">
        <v>1</v>
      </c>
      <c r="HYD22" s="61">
        <v>1</v>
      </c>
      <c r="HYE22" s="61">
        <v>35</v>
      </c>
      <c r="HYF22" s="61">
        <v>10</v>
      </c>
      <c r="HYG22" s="61">
        <v>0</v>
      </c>
      <c r="HYH22" s="61">
        <v>0</v>
      </c>
      <c r="HYI22" s="61">
        <v>5</v>
      </c>
      <c r="HYJ22" s="61">
        <v>20</v>
      </c>
      <c r="HYK22" s="61">
        <v>20</v>
      </c>
      <c r="HYL22" s="61">
        <v>5</v>
      </c>
      <c r="HYM22" s="61">
        <v>0</v>
      </c>
      <c r="HYN22" s="61">
        <v>0</v>
      </c>
      <c r="HYO22" s="61">
        <v>1</v>
      </c>
      <c r="HYP22" s="61">
        <v>100</v>
      </c>
      <c r="HYQ22" s="61">
        <v>80</v>
      </c>
      <c r="HYR22" s="61">
        <v>0</v>
      </c>
      <c r="HYS22" s="61">
        <v>89</v>
      </c>
      <c r="HYT22" s="61">
        <v>110</v>
      </c>
      <c r="HYU22" s="61">
        <v>0</v>
      </c>
      <c r="HYV22" s="61">
        <v>1800</v>
      </c>
      <c r="HYW22" s="61">
        <v>75</v>
      </c>
      <c r="HYX22" s="61">
        <v>5</v>
      </c>
      <c r="HYY22" s="61">
        <v>80</v>
      </c>
      <c r="HYZ22" s="61">
        <v>5</v>
      </c>
      <c r="HZA22" s="61">
        <v>1</v>
      </c>
      <c r="HZB22" s="61">
        <v>3150</v>
      </c>
      <c r="HZC22" s="61">
        <v>180</v>
      </c>
      <c r="HZD22" s="61">
        <v>280</v>
      </c>
      <c r="HZE22" s="61">
        <v>110</v>
      </c>
      <c r="ICR22" s="61">
        <v>1</v>
      </c>
      <c r="ICS22" s="61">
        <v>1</v>
      </c>
      <c r="ICV22" s="61">
        <v>1</v>
      </c>
      <c r="ICX22" s="61">
        <v>0</v>
      </c>
      <c r="ICY22" s="61">
        <v>0</v>
      </c>
      <c r="IDA22" s="61">
        <v>48.4</v>
      </c>
      <c r="IDC22" s="61">
        <v>0</v>
      </c>
      <c r="IDE22" s="61">
        <v>0</v>
      </c>
      <c r="IDF22" s="61">
        <v>0</v>
      </c>
      <c r="IDG22" s="61">
        <v>0</v>
      </c>
      <c r="IDH22" s="61">
        <v>0</v>
      </c>
      <c r="IDI22" s="61">
        <v>0</v>
      </c>
      <c r="IDJ22" s="61">
        <v>0.3</v>
      </c>
      <c r="IDK22" s="61">
        <v>0.8</v>
      </c>
      <c r="IDL22" s="61">
        <v>50</v>
      </c>
      <c r="IDM22" s="61">
        <v>10</v>
      </c>
      <c r="IDN22" s="61">
        <v>1</v>
      </c>
      <c r="IDO22" s="61">
        <v>1</v>
      </c>
      <c r="IDP22" s="61">
        <v>9.5</v>
      </c>
      <c r="IDQ22" s="61">
        <v>10</v>
      </c>
      <c r="IDR22" s="61">
        <v>1</v>
      </c>
      <c r="IDS22" s="61">
        <v>10</v>
      </c>
      <c r="IDT22" s="61">
        <v>9</v>
      </c>
      <c r="IDU22" s="61">
        <v>0</v>
      </c>
      <c r="IDV22" s="61">
        <v>0</v>
      </c>
      <c r="IDW22" s="61">
        <v>0</v>
      </c>
      <c r="IDX22" s="61">
        <v>0</v>
      </c>
      <c r="IDY22" s="61">
        <v>0</v>
      </c>
      <c r="IDZ22" s="61">
        <v>30</v>
      </c>
      <c r="IEA22" s="61">
        <v>80</v>
      </c>
      <c r="IEB22" s="61">
        <v>50</v>
      </c>
      <c r="IEC22" s="61">
        <v>27</v>
      </c>
      <c r="IED22" s="61">
        <v>0.5</v>
      </c>
      <c r="IEE22" s="61">
        <v>0.5</v>
      </c>
      <c r="IEF22" s="61">
        <v>27</v>
      </c>
      <c r="IEG22" s="61">
        <v>100</v>
      </c>
      <c r="IEH22" s="61">
        <v>0</v>
      </c>
      <c r="IEI22" s="61">
        <v>30</v>
      </c>
      <c r="IEJ22" s="61">
        <v>27</v>
      </c>
      <c r="IEK22" s="61">
        <v>0</v>
      </c>
      <c r="IEL22" s="61">
        <v>0</v>
      </c>
      <c r="IEM22" s="61">
        <v>0</v>
      </c>
      <c r="IEN22" s="61">
        <v>0</v>
      </c>
      <c r="IEO22" s="61">
        <v>1650</v>
      </c>
      <c r="IEP22" s="61">
        <v>10</v>
      </c>
      <c r="IEQ22" s="61">
        <v>200</v>
      </c>
      <c r="IER22" s="61">
        <v>400</v>
      </c>
      <c r="IES22" s="61">
        <v>2800</v>
      </c>
      <c r="IET22" s="61">
        <v>5</v>
      </c>
      <c r="IEU22" s="61">
        <v>10000</v>
      </c>
      <c r="IEV22" s="61">
        <v>0</v>
      </c>
      <c r="IEW22" s="61">
        <v>3850</v>
      </c>
      <c r="IEX22" s="61">
        <v>0</v>
      </c>
      <c r="IEY22" s="61">
        <v>5</v>
      </c>
      <c r="IEZ22" s="61">
        <v>5</v>
      </c>
      <c r="IFA22" s="61">
        <v>50</v>
      </c>
      <c r="IFB22" s="61">
        <v>10</v>
      </c>
      <c r="IFC22" s="61">
        <v>100</v>
      </c>
      <c r="IFD22" s="61">
        <v>0</v>
      </c>
      <c r="IFE22" s="61">
        <v>1</v>
      </c>
      <c r="IFF22" s="61">
        <v>1200</v>
      </c>
      <c r="IFG22" s="61">
        <v>0</v>
      </c>
      <c r="IFJ22" s="61">
        <v>0</v>
      </c>
      <c r="IFL22" s="61">
        <v>1</v>
      </c>
      <c r="IFM22" s="61">
        <v>90</v>
      </c>
      <c r="IFN22" s="61">
        <v>3</v>
      </c>
      <c r="IFO22" s="61">
        <v>35</v>
      </c>
      <c r="IFR22" s="61">
        <v>200</v>
      </c>
      <c r="IFS22" s="61">
        <v>0</v>
      </c>
      <c r="IFX22" s="61">
        <v>0</v>
      </c>
      <c r="IFY22" s="61">
        <v>0</v>
      </c>
      <c r="IFZ22" s="61">
        <v>100</v>
      </c>
      <c r="IGA22" s="61">
        <v>3</v>
      </c>
      <c r="IGB22" s="61">
        <v>500</v>
      </c>
      <c r="IGC22" s="61">
        <v>15</v>
      </c>
      <c r="IGD22" s="61">
        <v>60</v>
      </c>
      <c r="IGE22" s="61">
        <v>60</v>
      </c>
      <c r="IGF22" s="61">
        <v>3</v>
      </c>
      <c r="IGG22" s="61">
        <v>30</v>
      </c>
      <c r="IGJ22" s="61">
        <v>0</v>
      </c>
      <c r="IGL22" s="61">
        <v>0</v>
      </c>
      <c r="IGM22" s="61">
        <v>0</v>
      </c>
      <c r="IGN22" s="61">
        <v>0.5</v>
      </c>
      <c r="IGO22" s="61">
        <v>6</v>
      </c>
      <c r="IGP22" s="61">
        <v>25</v>
      </c>
      <c r="IGQ22" s="61">
        <v>0</v>
      </c>
      <c r="IGR22" s="61">
        <v>0</v>
      </c>
      <c r="IGS22" s="61">
        <v>0</v>
      </c>
      <c r="IGT22" s="61">
        <v>-150</v>
      </c>
      <c r="IGU22" s="61">
        <v>5</v>
      </c>
      <c r="IGV22" s="61">
        <v>5</v>
      </c>
      <c r="IGW22" s="61">
        <v>-150</v>
      </c>
      <c r="IGX22" s="61">
        <v>-10</v>
      </c>
      <c r="IGY22" s="61">
        <v>-150</v>
      </c>
      <c r="IGZ22" s="61">
        <v>0</v>
      </c>
      <c r="IHA22" s="61">
        <v>-100</v>
      </c>
      <c r="IHB22" s="61">
        <v>0</v>
      </c>
      <c r="IHC22" s="61">
        <v>0</v>
      </c>
      <c r="IHD22" s="61">
        <v>800</v>
      </c>
      <c r="IHF22" s="61">
        <v>0.16406000000000001</v>
      </c>
      <c r="IHG22" s="61">
        <v>2.19726</v>
      </c>
      <c r="IHH22" s="61">
        <v>4.3945299999999996</v>
      </c>
      <c r="IHI22" s="61">
        <v>95</v>
      </c>
      <c r="IHJ22" s="61">
        <v>2</v>
      </c>
      <c r="IHK22" s="61">
        <v>0</v>
      </c>
      <c r="IHL22" s="61">
        <v>20</v>
      </c>
      <c r="IHM22" s="61">
        <v>0</v>
      </c>
      <c r="IHN22" s="61">
        <v>1500</v>
      </c>
      <c r="IHQ22" s="61">
        <v>0</v>
      </c>
      <c r="IHR22" s="61">
        <v>0</v>
      </c>
      <c r="IHS22" s="61">
        <v>1740</v>
      </c>
      <c r="IHT22" s="61">
        <v>10</v>
      </c>
      <c r="IHU22" s="61">
        <v>800</v>
      </c>
      <c r="IHV22" s="61">
        <v>10</v>
      </c>
      <c r="IIA22" s="61">
        <v>100</v>
      </c>
      <c r="IIB22" s="61">
        <v>2</v>
      </c>
      <c r="IIC22" s="61">
        <v>1500</v>
      </c>
      <c r="IID22" s="61">
        <v>6.7</v>
      </c>
      <c r="IIE22" s="61">
        <v>0</v>
      </c>
      <c r="IIF22" s="61">
        <v>95</v>
      </c>
      <c r="IIG22" s="61">
        <v>85</v>
      </c>
      <c r="IIH22" s="61">
        <v>85</v>
      </c>
      <c r="III22" s="61">
        <v>95</v>
      </c>
      <c r="IIJ22" s="61">
        <v>95</v>
      </c>
      <c r="IIK22" s="61">
        <v>9.5399999999999991</v>
      </c>
      <c r="IIL22" s="61">
        <v>9.9710000000000001</v>
      </c>
      <c r="IIM22" s="61">
        <v>720</v>
      </c>
      <c r="IIP22" s="61">
        <v>1.55</v>
      </c>
      <c r="IIQ22" s="61">
        <v>1.75</v>
      </c>
      <c r="IIR22" s="61">
        <v>30</v>
      </c>
      <c r="IIS22" s="61">
        <v>75</v>
      </c>
      <c r="IIT22" s="61">
        <v>9.5399999999999991</v>
      </c>
      <c r="IIU22" s="61">
        <v>9.9710000000000001</v>
      </c>
      <c r="IIV22" s="61">
        <v>720</v>
      </c>
      <c r="IIY22" s="61">
        <v>1.55</v>
      </c>
      <c r="IIZ22" s="61">
        <v>1.75</v>
      </c>
      <c r="IJA22" s="61">
        <v>30</v>
      </c>
      <c r="IJB22" s="61">
        <v>75</v>
      </c>
      <c r="IJC22" s="61">
        <v>9.5399999999999991</v>
      </c>
      <c r="IJD22" s="61">
        <v>9.9710000000000001</v>
      </c>
      <c r="IJE22" s="61">
        <v>720</v>
      </c>
      <c r="IJH22" s="61">
        <v>1.55</v>
      </c>
      <c r="IJI22" s="61">
        <v>1.75</v>
      </c>
      <c r="IJJ22" s="61">
        <v>30</v>
      </c>
      <c r="IJK22" s="61">
        <v>75</v>
      </c>
      <c r="IJL22" s="61">
        <v>9.5399999999999991</v>
      </c>
      <c r="IJM22" s="61">
        <v>9.9710000000000001</v>
      </c>
      <c r="IJN22" s="61">
        <v>720</v>
      </c>
      <c r="IJQ22" s="61">
        <v>1.55</v>
      </c>
      <c r="IJR22" s="61">
        <v>1.75</v>
      </c>
      <c r="IJS22" s="61">
        <v>30</v>
      </c>
      <c r="IJT22" s="61">
        <v>75</v>
      </c>
      <c r="IKK22" s="61">
        <v>1.1000000000000001</v>
      </c>
      <c r="IKN22" s="192">
        <v>0.59</v>
      </c>
      <c r="ILB22" s="61">
        <v>1</v>
      </c>
      <c r="ILC22" s="61">
        <v>1</v>
      </c>
      <c r="ILD22" s="61">
        <v>0</v>
      </c>
      <c r="ILE22" s="61">
        <v>0</v>
      </c>
      <c r="ILF22" s="61">
        <v>1</v>
      </c>
      <c r="ILG22" s="61">
        <v>1</v>
      </c>
      <c r="ILH22" s="61">
        <v>0</v>
      </c>
      <c r="ILI22" s="61">
        <v>0</v>
      </c>
      <c r="ILJ22" s="61">
        <v>1</v>
      </c>
      <c r="ILK22" s="61">
        <v>1</v>
      </c>
      <c r="ILL22" s="61">
        <v>1</v>
      </c>
      <c r="ILM22" s="61">
        <v>1</v>
      </c>
      <c r="ILN22" s="61">
        <v>1</v>
      </c>
      <c r="ILO22" s="61">
        <v>1</v>
      </c>
      <c r="IMR22" s="61">
        <v>1</v>
      </c>
      <c r="IMS22" s="61">
        <v>1</v>
      </c>
      <c r="IMT22" s="61">
        <v>1</v>
      </c>
      <c r="IMU22" s="61">
        <v>2</v>
      </c>
      <c r="IMV22" s="61">
        <v>0</v>
      </c>
      <c r="IMW22" s="61">
        <v>2</v>
      </c>
      <c r="IMX22" s="61">
        <v>1</v>
      </c>
      <c r="IMY22" s="61">
        <v>0</v>
      </c>
      <c r="IMZ22" s="61">
        <v>0</v>
      </c>
      <c r="INA22" s="61">
        <v>2</v>
      </c>
      <c r="INB22" s="61">
        <v>0</v>
      </c>
      <c r="INC22" s="61">
        <v>1</v>
      </c>
      <c r="IND22" s="61">
        <v>1</v>
      </c>
      <c r="INE22" s="61">
        <v>0</v>
      </c>
      <c r="IPC22" s="61">
        <v>0</v>
      </c>
      <c r="IPD22" s="61">
        <v>0</v>
      </c>
      <c r="IPE22" s="61">
        <v>0</v>
      </c>
      <c r="IPF22" s="61">
        <v>0</v>
      </c>
      <c r="IPG22" s="61">
        <v>0</v>
      </c>
      <c r="IPH22" s="61">
        <v>0</v>
      </c>
      <c r="IPI22" s="61">
        <v>0</v>
      </c>
      <c r="IPJ22" s="61">
        <v>0</v>
      </c>
      <c r="IPK22" s="61">
        <v>0</v>
      </c>
      <c r="IPL22" s="61">
        <v>0</v>
      </c>
      <c r="IPM22" s="61">
        <v>0</v>
      </c>
      <c r="IPN22" s="61">
        <v>0</v>
      </c>
      <c r="IPO22" s="61">
        <v>0</v>
      </c>
      <c r="IPP22" s="61">
        <v>0</v>
      </c>
      <c r="IPQ22" s="61">
        <v>0</v>
      </c>
      <c r="IPR22" s="61">
        <v>0</v>
      </c>
      <c r="IPS22" s="61">
        <v>0</v>
      </c>
      <c r="IPT22" s="61">
        <v>0</v>
      </c>
      <c r="IPU22" s="61">
        <v>0</v>
      </c>
      <c r="IPV22" s="61">
        <v>0</v>
      </c>
      <c r="IPW22" s="61">
        <v>0</v>
      </c>
      <c r="IPX22" s="61">
        <v>0</v>
      </c>
      <c r="IPY22" s="61">
        <v>0</v>
      </c>
      <c r="IPZ22" s="61">
        <v>0</v>
      </c>
      <c r="IQA22" s="61">
        <v>0</v>
      </c>
      <c r="IQB22" s="61">
        <v>0</v>
      </c>
      <c r="IQC22" s="61">
        <v>0</v>
      </c>
      <c r="IQD22" s="61">
        <v>0</v>
      </c>
      <c r="IQE22" s="61">
        <v>0</v>
      </c>
      <c r="IQF22" s="61">
        <v>0</v>
      </c>
      <c r="IQG22" s="61">
        <v>0</v>
      </c>
      <c r="IQH22" s="61">
        <v>0</v>
      </c>
      <c r="IQI22" s="61">
        <v>0</v>
      </c>
      <c r="IQJ22" s="61">
        <v>0</v>
      </c>
      <c r="IQK22" s="61">
        <v>0</v>
      </c>
      <c r="IQL22" s="61">
        <v>0</v>
      </c>
      <c r="IQM22" s="61">
        <v>0</v>
      </c>
      <c r="IQN22" s="61">
        <v>0</v>
      </c>
      <c r="IQO22" s="61">
        <v>0</v>
      </c>
      <c r="IQP22" s="61">
        <v>0</v>
      </c>
      <c r="IQQ22" s="61">
        <v>0</v>
      </c>
      <c r="IQR22" s="61">
        <v>0</v>
      </c>
      <c r="IQS22" s="61">
        <v>0</v>
      </c>
      <c r="IQT22" s="61">
        <v>0</v>
      </c>
      <c r="IQU22" s="61">
        <v>0</v>
      </c>
      <c r="IQV22" s="61">
        <v>0</v>
      </c>
      <c r="IQW22" s="61">
        <v>0</v>
      </c>
      <c r="IQX22" s="61">
        <v>0</v>
      </c>
      <c r="IQY22" s="61">
        <v>0</v>
      </c>
      <c r="IQZ22" s="61">
        <v>0</v>
      </c>
      <c r="IRA22" s="61">
        <v>0</v>
      </c>
      <c r="IRB22" s="61">
        <v>0</v>
      </c>
      <c r="IRC22" s="61">
        <v>0</v>
      </c>
      <c r="IRD22" s="61">
        <v>0</v>
      </c>
      <c r="IRE22" s="61">
        <v>0</v>
      </c>
      <c r="IRF22" s="61">
        <v>0</v>
      </c>
      <c r="IRG22" s="61">
        <v>0</v>
      </c>
      <c r="IRH22" s="61">
        <v>0</v>
      </c>
      <c r="IRI22" s="61">
        <v>0</v>
      </c>
      <c r="IRJ22" s="61">
        <v>0</v>
      </c>
      <c r="IRK22" s="61">
        <v>0</v>
      </c>
      <c r="IRL22" s="61">
        <v>0</v>
      </c>
      <c r="IRM22" s="61">
        <v>0</v>
      </c>
      <c r="IRN22" s="61">
        <v>0</v>
      </c>
      <c r="IRO22" s="61">
        <v>0</v>
      </c>
      <c r="IRP22" s="61">
        <v>0</v>
      </c>
      <c r="IRQ22" s="61">
        <v>0</v>
      </c>
      <c r="IRR22" s="61">
        <v>0</v>
      </c>
      <c r="IRS22" s="61">
        <v>0</v>
      </c>
      <c r="IRT22" s="61">
        <v>0</v>
      </c>
      <c r="IRU22" s="61">
        <v>0</v>
      </c>
      <c r="IRV22" s="61">
        <v>0</v>
      </c>
      <c r="IRW22" s="61">
        <v>0</v>
      </c>
      <c r="IRX22" s="61">
        <v>0</v>
      </c>
      <c r="IRY22" s="61">
        <v>0</v>
      </c>
      <c r="IRZ22" s="61">
        <v>0</v>
      </c>
      <c r="ISA22" s="61">
        <v>0</v>
      </c>
      <c r="ISB22" s="61">
        <v>0</v>
      </c>
      <c r="ISC22" s="61">
        <v>0</v>
      </c>
      <c r="ISD22" s="61">
        <v>0</v>
      </c>
      <c r="ISE22" s="61">
        <v>0</v>
      </c>
      <c r="ISF22" s="61">
        <v>0</v>
      </c>
      <c r="ISG22" s="61">
        <v>0</v>
      </c>
      <c r="ISH22" s="61">
        <v>0</v>
      </c>
      <c r="ISI22" s="61">
        <v>0</v>
      </c>
      <c r="ISJ22" s="61">
        <v>0</v>
      </c>
      <c r="ISK22" s="61">
        <v>0</v>
      </c>
      <c r="ISL22" s="61">
        <v>0</v>
      </c>
      <c r="ISM22" s="61">
        <v>0</v>
      </c>
      <c r="ISN22" s="61">
        <v>0</v>
      </c>
      <c r="ISO22" s="61">
        <v>0</v>
      </c>
      <c r="ISP22" s="61">
        <v>0</v>
      </c>
      <c r="ISQ22" s="61">
        <v>0</v>
      </c>
      <c r="ISR22" s="61">
        <v>0</v>
      </c>
      <c r="ISS22" s="61">
        <v>0</v>
      </c>
      <c r="IST22" s="61">
        <v>0</v>
      </c>
      <c r="ISU22" s="61">
        <v>0</v>
      </c>
      <c r="ISV22" s="61">
        <v>0</v>
      </c>
      <c r="ISW22" s="61">
        <v>0</v>
      </c>
      <c r="ISX22" s="61">
        <v>0</v>
      </c>
      <c r="ISY22" s="61">
        <v>0</v>
      </c>
      <c r="ISZ22" s="61">
        <v>0</v>
      </c>
      <c r="ITA22" s="61">
        <v>0</v>
      </c>
      <c r="ITB22" s="61">
        <v>0</v>
      </c>
      <c r="ITC22" s="61">
        <v>0</v>
      </c>
      <c r="ITD22" s="61">
        <v>0</v>
      </c>
      <c r="ITE22" s="61">
        <v>0</v>
      </c>
      <c r="ITF22" s="61">
        <v>0</v>
      </c>
      <c r="ITG22" s="61">
        <v>0</v>
      </c>
      <c r="ITH22" s="61">
        <v>0</v>
      </c>
      <c r="ITI22" s="61">
        <v>0</v>
      </c>
      <c r="ITJ22" s="61">
        <v>0</v>
      </c>
      <c r="ITK22" s="61">
        <v>0</v>
      </c>
      <c r="ITL22" s="61">
        <v>0</v>
      </c>
      <c r="ITM22" s="61">
        <v>0</v>
      </c>
      <c r="ITN22" s="61">
        <v>0</v>
      </c>
      <c r="ITQ22" s="61">
        <v>4500</v>
      </c>
      <c r="ITR22" s="61">
        <v>0</v>
      </c>
      <c r="ITS22" s="61">
        <v>0</v>
      </c>
      <c r="ITT22" s="61">
        <v>0</v>
      </c>
      <c r="ITU22" s="61">
        <v>0</v>
      </c>
      <c r="ITV22" s="61">
        <v>0</v>
      </c>
      <c r="ITW22" s="61">
        <v>4500</v>
      </c>
      <c r="ITX22" s="61">
        <v>0</v>
      </c>
      <c r="IUA22" s="61">
        <v>0.98</v>
      </c>
      <c r="IUB22" s="61">
        <v>0.99</v>
      </c>
      <c r="IUC22" s="61">
        <v>0</v>
      </c>
      <c r="IUD22" s="61">
        <v>0</v>
      </c>
      <c r="IUE22" s="61">
        <v>0</v>
      </c>
      <c r="IUF22" s="61">
        <v>0</v>
      </c>
      <c r="IUG22" s="61">
        <v>0</v>
      </c>
      <c r="IUH22" s="61">
        <v>0</v>
      </c>
      <c r="IUI22" s="61">
        <v>0.3</v>
      </c>
      <c r="IUJ22" s="61">
        <v>0.2</v>
      </c>
      <c r="IUK22" s="61">
        <v>-38.010000000000005</v>
      </c>
      <c r="IUL22" s="61">
        <v>4</v>
      </c>
      <c r="IUM22" s="61">
        <v>4.9500000000000002E-2</v>
      </c>
      <c r="IUN22" s="61">
        <v>0.67299999999999993</v>
      </c>
      <c r="IUO22" s="61">
        <v>0</v>
      </c>
      <c r="IUP22" s="61">
        <v>0.72</v>
      </c>
      <c r="IUQ22" s="61">
        <v>4496</v>
      </c>
      <c r="IUR22" s="61">
        <v>0</v>
      </c>
      <c r="IUS22" s="61">
        <v>0</v>
      </c>
      <c r="IUT22" s="61">
        <v>0.04</v>
      </c>
      <c r="IUU22" s="61">
        <v>1</v>
      </c>
      <c r="IUV22" s="61">
        <v>0</v>
      </c>
      <c r="IUW22" s="61">
        <v>1</v>
      </c>
      <c r="IUX22" s="61">
        <v>0</v>
      </c>
      <c r="IUY22" s="61">
        <v>0</v>
      </c>
      <c r="IUZ22" s="61">
        <v>215</v>
      </c>
      <c r="IVA22" s="61">
        <v>0</v>
      </c>
      <c r="IVB22" s="61">
        <v>0</v>
      </c>
      <c r="IVC22" s="61">
        <v>237</v>
      </c>
      <c r="IVD22" s="61">
        <v>0</v>
      </c>
      <c r="IVE22" s="61">
        <v>0</v>
      </c>
      <c r="IVF22" s="61">
        <v>27</v>
      </c>
      <c r="IVG22" s="61">
        <v>0</v>
      </c>
      <c r="IVH22" s="61">
        <v>0</v>
      </c>
      <c r="IVI22" s="61">
        <v>490</v>
      </c>
      <c r="IVJ22" s="61">
        <v>0</v>
      </c>
      <c r="IVK22" s="61">
        <v>297</v>
      </c>
      <c r="IVL22" s="61">
        <v>0</v>
      </c>
      <c r="IVM22" s="61">
        <v>0</v>
      </c>
      <c r="IVN22" s="61">
        <v>10</v>
      </c>
      <c r="IVO22" s="61">
        <v>300</v>
      </c>
      <c r="IVP22" s="61">
        <v>64.959999999999994</v>
      </c>
      <c r="IVQ22" s="61">
        <v>0</v>
      </c>
      <c r="IVR22" s="61">
        <v>0</v>
      </c>
      <c r="IVS22" s="61">
        <v>0</v>
      </c>
      <c r="IVT22" s="61">
        <v>0</v>
      </c>
      <c r="IVU22" s="61">
        <v>0</v>
      </c>
      <c r="IVV22" s="61">
        <v>0</v>
      </c>
      <c r="IVW22" s="61">
        <v>0</v>
      </c>
      <c r="IVX22" s="61">
        <v>0</v>
      </c>
      <c r="IVY22" s="61">
        <v>0</v>
      </c>
      <c r="IVZ22" s="61">
        <v>0</v>
      </c>
      <c r="IWA22" s="61">
        <v>0</v>
      </c>
      <c r="IWB22" s="61">
        <v>0</v>
      </c>
      <c r="IWC22" s="61">
        <v>0</v>
      </c>
      <c r="IWD22" s="61">
        <v>0</v>
      </c>
      <c r="IWE22" s="61">
        <v>0</v>
      </c>
      <c r="IWF22" s="61">
        <v>0</v>
      </c>
      <c r="IWG22" s="61">
        <v>0</v>
      </c>
      <c r="IWH22" s="61">
        <v>0</v>
      </c>
      <c r="IWI22" s="61">
        <v>0</v>
      </c>
      <c r="IWJ22" s="61">
        <v>0</v>
      </c>
      <c r="IWK22" s="61">
        <v>0</v>
      </c>
      <c r="IWL22" s="61">
        <v>0</v>
      </c>
      <c r="IWM22" s="61">
        <v>0</v>
      </c>
      <c r="IWN22" s="61">
        <v>0</v>
      </c>
      <c r="IWO22" s="61">
        <v>363</v>
      </c>
      <c r="IWP22" s="61">
        <v>362</v>
      </c>
      <c r="IWQ22" s="61">
        <v>364</v>
      </c>
      <c r="IWR22" s="61">
        <v>367</v>
      </c>
      <c r="IWS22" s="61">
        <v>370</v>
      </c>
      <c r="IWT22" s="61">
        <v>365</v>
      </c>
      <c r="IWU22" s="61">
        <v>363</v>
      </c>
      <c r="IWV22" s="61">
        <v>365</v>
      </c>
      <c r="IWW22" s="61">
        <v>363</v>
      </c>
      <c r="IWX22" s="61">
        <v>367</v>
      </c>
      <c r="IWY22" s="61">
        <v>363</v>
      </c>
      <c r="IWZ22" s="61">
        <v>366</v>
      </c>
      <c r="IXA22" s="61">
        <v>361</v>
      </c>
      <c r="IXB22" s="61">
        <v>365</v>
      </c>
      <c r="IXC22" s="61">
        <v>364</v>
      </c>
      <c r="IXD22" s="61">
        <v>360</v>
      </c>
      <c r="IXE22" s="61">
        <v>361</v>
      </c>
      <c r="IXF22" s="61">
        <v>364</v>
      </c>
      <c r="IXG22" s="61">
        <v>363</v>
      </c>
      <c r="IXH22" s="61">
        <v>371</v>
      </c>
      <c r="IXI22" s="61">
        <v>365</v>
      </c>
      <c r="IXJ22" s="61">
        <v>369</v>
      </c>
      <c r="IXK22" s="61">
        <v>362</v>
      </c>
      <c r="IXL22" s="61">
        <v>362</v>
      </c>
      <c r="IXM22" s="61">
        <v>492</v>
      </c>
      <c r="IXN22" s="61">
        <v>494</v>
      </c>
      <c r="IXO22" s="61">
        <v>493</v>
      </c>
      <c r="IXP22" s="61">
        <v>496</v>
      </c>
      <c r="IXQ22" s="61">
        <v>497</v>
      </c>
      <c r="IXR22" s="61">
        <v>498</v>
      </c>
      <c r="IXS22" s="61">
        <v>496</v>
      </c>
      <c r="IXT22" s="61">
        <v>494</v>
      </c>
      <c r="IXU22" s="61">
        <v>495</v>
      </c>
      <c r="IXV22" s="61">
        <v>495</v>
      </c>
      <c r="IXW22" s="61">
        <v>495</v>
      </c>
      <c r="IXX22" s="61">
        <v>496</v>
      </c>
      <c r="IXY22" s="61">
        <v>492</v>
      </c>
      <c r="IXZ22" s="61">
        <v>493</v>
      </c>
      <c r="IYA22" s="61">
        <v>495</v>
      </c>
      <c r="IYB22" s="61">
        <v>492</v>
      </c>
      <c r="IYC22" s="61">
        <v>492</v>
      </c>
      <c r="IYD22" s="61">
        <v>495</v>
      </c>
      <c r="IYE22" s="61">
        <v>494</v>
      </c>
      <c r="IYF22" s="61">
        <v>498</v>
      </c>
      <c r="IYG22" s="61">
        <v>493</v>
      </c>
      <c r="IYH22" s="61">
        <v>495</v>
      </c>
      <c r="IYI22" s="61">
        <v>493</v>
      </c>
      <c r="IYJ22" s="61">
        <v>493</v>
      </c>
      <c r="IYK22" s="61">
        <v>6034</v>
      </c>
      <c r="IYL22" s="61" t="s">
        <v>7684</v>
      </c>
      <c r="IYM22" s="61">
        <v>30</v>
      </c>
      <c r="IYN22" s="61">
        <v>46</v>
      </c>
      <c r="IYO22" s="61">
        <v>47</v>
      </c>
      <c r="IYP22" s="61">
        <v>45</v>
      </c>
      <c r="IYQ22" s="61">
        <v>45</v>
      </c>
      <c r="IYR22" s="61">
        <v>46</v>
      </c>
      <c r="IYS22" s="61">
        <v>46</v>
      </c>
      <c r="IYT22" s="61">
        <v>46</v>
      </c>
      <c r="IYU22" s="61">
        <v>45</v>
      </c>
      <c r="IYV22" s="61">
        <v>45</v>
      </c>
      <c r="IYW22" s="61">
        <v>45</v>
      </c>
      <c r="IYX22" s="61">
        <v>45</v>
      </c>
      <c r="IYY22" s="61">
        <v>46</v>
      </c>
      <c r="IYZ22" s="61">
        <v>46</v>
      </c>
      <c r="IZA22" s="61">
        <v>46</v>
      </c>
      <c r="IZB22" s="61">
        <v>46</v>
      </c>
      <c r="IZC22" s="61">
        <v>45</v>
      </c>
      <c r="IZD22" s="61">
        <v>44</v>
      </c>
      <c r="IZE22" s="61">
        <v>43</v>
      </c>
      <c r="IZF22" s="61">
        <v>43</v>
      </c>
      <c r="IZG22" s="61">
        <v>46</v>
      </c>
      <c r="IZH22" s="61">
        <v>1031</v>
      </c>
      <c r="IZI22" s="61">
        <v>2179</v>
      </c>
      <c r="IZJ22" s="61">
        <v>3008</v>
      </c>
      <c r="IZK22" s="61">
        <v>3150</v>
      </c>
      <c r="IZL22" s="61">
        <v>3008</v>
      </c>
      <c r="IZM22" s="61">
        <v>3007</v>
      </c>
      <c r="IZN22" s="61">
        <v>1283</v>
      </c>
      <c r="IZO22" s="61">
        <v>1075</v>
      </c>
      <c r="IZP22" s="61">
        <v>3008</v>
      </c>
      <c r="IZQ22" s="61">
        <v>2937</v>
      </c>
      <c r="IZR22" s="61">
        <v>1516</v>
      </c>
      <c r="IZS22" s="61">
        <v>1116</v>
      </c>
      <c r="IZT22" s="61">
        <v>1260</v>
      </c>
      <c r="IZU22" s="61">
        <v>1390</v>
      </c>
      <c r="IZV22" s="61">
        <v>1139</v>
      </c>
      <c r="IZW22" s="61">
        <v>1179</v>
      </c>
      <c r="IZX22" s="61">
        <v>1021</v>
      </c>
      <c r="IZY22" s="61">
        <v>1350</v>
      </c>
      <c r="IZZ22" s="61">
        <v>1125</v>
      </c>
      <c r="JAA22" s="61">
        <v>1366</v>
      </c>
      <c r="JAB22" s="61">
        <v>1012</v>
      </c>
      <c r="JAC22" s="61">
        <v>1104</v>
      </c>
      <c r="JAD22" s="61">
        <v>3197</v>
      </c>
      <c r="JAE22" s="61">
        <v>1106</v>
      </c>
      <c r="JAG22" s="61">
        <v>0</v>
      </c>
      <c r="JAH22" s="61">
        <v>1</v>
      </c>
      <c r="JAT22" s="61">
        <v>47.1</v>
      </c>
      <c r="JAU22" s="61">
        <v>46.8</v>
      </c>
      <c r="JAV22" s="61">
        <v>0</v>
      </c>
      <c r="JAW22" s="61">
        <v>0</v>
      </c>
      <c r="JAX22" s="61">
        <v>0</v>
      </c>
      <c r="JAY22" s="61">
        <v>0</v>
      </c>
      <c r="JAZ22" s="61">
        <v>0</v>
      </c>
      <c r="JBA22" s="61">
        <v>0</v>
      </c>
      <c r="JBB22" s="61">
        <v>0</v>
      </c>
      <c r="JBC22" s="61">
        <v>0</v>
      </c>
      <c r="JBD22" s="61">
        <v>0</v>
      </c>
      <c r="JBE22" s="61">
        <v>0</v>
      </c>
      <c r="JBF22" s="61">
        <v>0</v>
      </c>
      <c r="JBG22" s="61">
        <v>0</v>
      </c>
      <c r="JBH22" s="61">
        <v>0</v>
      </c>
      <c r="JBI22" s="61">
        <v>979</v>
      </c>
      <c r="JBJ22" s="61">
        <v>0</v>
      </c>
      <c r="JBK22" s="61">
        <v>0</v>
      </c>
      <c r="JBL22" s="61">
        <v>0</v>
      </c>
      <c r="JBM22" s="61">
        <v>33.6</v>
      </c>
      <c r="JBN22" s="61">
        <v>0</v>
      </c>
      <c r="JBO22" s="61">
        <v>0</v>
      </c>
      <c r="JBP22" s="61">
        <v>0</v>
      </c>
      <c r="JBQ22" s="61">
        <v>1.5780000000000001</v>
      </c>
      <c r="JBU22" s="61">
        <v>0</v>
      </c>
      <c r="JBV22" s="61">
        <v>0</v>
      </c>
      <c r="JBW22" s="61">
        <v>0</v>
      </c>
      <c r="JBX22" s="61">
        <v>0</v>
      </c>
      <c r="JBY22" s="61">
        <v>0</v>
      </c>
      <c r="JBZ22" s="61">
        <v>0</v>
      </c>
      <c r="JCA22" s="61">
        <v>0</v>
      </c>
      <c r="JCB22" s="61">
        <v>0</v>
      </c>
      <c r="JCE22" s="61">
        <v>1</v>
      </c>
      <c r="JCG22" s="61">
        <v>1</v>
      </c>
      <c r="JCI22" s="61">
        <v>1</v>
      </c>
      <c r="JCK22" s="61">
        <v>1</v>
      </c>
      <c r="JCM22" s="61">
        <v>1</v>
      </c>
      <c r="JCO22" s="61">
        <v>1</v>
      </c>
      <c r="JCQ22" s="61">
        <v>1</v>
      </c>
      <c r="JCS22" s="61">
        <v>1</v>
      </c>
      <c r="JCU22" s="61">
        <v>1</v>
      </c>
      <c r="JCW22" s="61">
        <v>1</v>
      </c>
      <c r="JCY22" s="61">
        <v>1</v>
      </c>
      <c r="JDA22" s="61">
        <v>1</v>
      </c>
      <c r="JDC22" s="61">
        <v>1</v>
      </c>
      <c r="JDE22" s="61">
        <v>1</v>
      </c>
      <c r="JDG22" s="61">
        <v>1</v>
      </c>
      <c r="JDI22" s="61">
        <v>1</v>
      </c>
      <c r="JDK22" s="61">
        <v>1</v>
      </c>
      <c r="JDM22" s="61">
        <v>1</v>
      </c>
      <c r="JDO22" s="61">
        <v>1</v>
      </c>
      <c r="JDQ22" s="61">
        <v>1</v>
      </c>
      <c r="JDS22" s="61">
        <v>1</v>
      </c>
      <c r="JDT22" s="61">
        <v>2762</v>
      </c>
      <c r="JDU22" s="61">
        <v>1</v>
      </c>
      <c r="JDW22" s="61">
        <v>1</v>
      </c>
      <c r="JDX22" s="61">
        <v>2762</v>
      </c>
      <c r="JDY22" s="61">
        <v>1</v>
      </c>
      <c r="JEA22" s="61">
        <v>1</v>
      </c>
      <c r="JEB22" s="61">
        <v>0</v>
      </c>
      <c r="JEC22" s="61">
        <v>7.61</v>
      </c>
      <c r="JED22" s="61">
        <v>0</v>
      </c>
      <c r="JEE22" s="61">
        <v>7.69</v>
      </c>
      <c r="JEF22" s="61">
        <v>0</v>
      </c>
      <c r="JEG22" s="61">
        <v>7.93</v>
      </c>
      <c r="JEH22" s="61">
        <v>0</v>
      </c>
      <c r="JEI22" s="61">
        <v>7.71</v>
      </c>
      <c r="JEJ22" s="61">
        <v>0</v>
      </c>
      <c r="JEK22" s="61">
        <v>7.71</v>
      </c>
      <c r="JEL22" s="61">
        <v>0</v>
      </c>
      <c r="JEM22" s="61">
        <v>7.58</v>
      </c>
      <c r="JEN22" s="61">
        <v>0</v>
      </c>
      <c r="JEO22" s="61">
        <v>7.82</v>
      </c>
      <c r="JEP22" s="61">
        <v>0</v>
      </c>
      <c r="JEQ22" s="61">
        <v>7.73</v>
      </c>
      <c r="JER22" s="61">
        <v>0</v>
      </c>
      <c r="JES22" s="61">
        <v>7.57</v>
      </c>
      <c r="JET22" s="61">
        <v>0</v>
      </c>
      <c r="JEU22" s="61">
        <v>7.82</v>
      </c>
      <c r="JEV22" s="61">
        <v>0</v>
      </c>
      <c r="JEW22" s="61">
        <v>7.61</v>
      </c>
      <c r="JEX22" s="61">
        <v>0</v>
      </c>
      <c r="JEY22" s="61">
        <v>7.57</v>
      </c>
      <c r="JEZ22" s="61">
        <v>0</v>
      </c>
      <c r="JFA22" s="61">
        <v>7.8</v>
      </c>
      <c r="JFB22" s="61">
        <v>0</v>
      </c>
      <c r="JFC22" s="61">
        <v>7.84</v>
      </c>
      <c r="JFD22" s="61">
        <v>0</v>
      </c>
      <c r="JFE22" s="61">
        <v>7.7</v>
      </c>
      <c r="JFF22" s="61">
        <v>0</v>
      </c>
      <c r="JFG22" s="61">
        <v>7.86</v>
      </c>
      <c r="JFH22" s="61">
        <v>0</v>
      </c>
      <c r="JFI22" s="61">
        <v>8.07</v>
      </c>
      <c r="JFJ22" s="61">
        <v>0</v>
      </c>
      <c r="JFK22" s="61">
        <v>7.76</v>
      </c>
      <c r="JFL22" s="61">
        <v>0</v>
      </c>
      <c r="JFM22" s="61">
        <v>7.86</v>
      </c>
      <c r="JFN22" s="61">
        <v>0</v>
      </c>
      <c r="JFO22" s="61">
        <v>8.1</v>
      </c>
      <c r="JFP22" s="61">
        <v>0</v>
      </c>
      <c r="JFQ22" s="61">
        <v>7.35</v>
      </c>
      <c r="JFR22" s="61">
        <v>0</v>
      </c>
      <c r="JFS22" s="61">
        <v>7.52</v>
      </c>
      <c r="JFT22" s="61">
        <v>0</v>
      </c>
      <c r="JFU22" s="61">
        <v>7.4</v>
      </c>
      <c r="JFV22" s="61">
        <v>0</v>
      </c>
      <c r="JFW22" s="61">
        <v>7.97</v>
      </c>
      <c r="JFX22" s="61">
        <v>0</v>
      </c>
      <c r="JFY22" s="61">
        <v>-0.09</v>
      </c>
      <c r="JFZ22" s="61">
        <v>0</v>
      </c>
      <c r="JGA22" s="61">
        <v>-0.21</v>
      </c>
      <c r="JGB22" s="61">
        <v>0</v>
      </c>
      <c r="JGC22" s="61">
        <v>-0.32</v>
      </c>
      <c r="JGD22" s="61">
        <v>0</v>
      </c>
      <c r="JGE22" s="61">
        <v>0</v>
      </c>
      <c r="JGF22" s="61">
        <v>0</v>
      </c>
      <c r="JGG22" s="61">
        <v>0</v>
      </c>
      <c r="JGH22" s="61">
        <v>0</v>
      </c>
      <c r="JGI22" s="61">
        <v>-0.12</v>
      </c>
      <c r="JGJ22" s="61">
        <v>0</v>
      </c>
      <c r="JGK22" s="61">
        <v>-0.25</v>
      </c>
      <c r="JGL22" s="61">
        <v>0</v>
      </c>
      <c r="JGM22" s="61">
        <v>-0.2</v>
      </c>
      <c r="JGN22" s="61">
        <v>0</v>
      </c>
      <c r="JGO22" s="61">
        <v>0.06</v>
      </c>
      <c r="JGP22" s="61">
        <v>0</v>
      </c>
      <c r="JGQ22" s="61">
        <v>0.12</v>
      </c>
      <c r="JGR22" s="61">
        <v>0</v>
      </c>
      <c r="JGS22" s="61">
        <v>-0.26</v>
      </c>
      <c r="JGT22" s="61">
        <v>0</v>
      </c>
      <c r="JGU22" s="61">
        <v>0</v>
      </c>
      <c r="JGV22" s="61">
        <v>0</v>
      </c>
      <c r="JGW22" s="61">
        <v>-7.0000000000000007E-2</v>
      </c>
      <c r="JGX22" s="61">
        <v>0</v>
      </c>
      <c r="JGY22" s="61">
        <v>0.28000000000000003</v>
      </c>
      <c r="JGZ22" s="61">
        <v>0</v>
      </c>
      <c r="JHA22" s="61">
        <v>-0.32</v>
      </c>
      <c r="JHB22" s="61">
        <v>0</v>
      </c>
      <c r="JHC22" s="61">
        <v>-0.05</v>
      </c>
      <c r="JHD22" s="61">
        <v>0</v>
      </c>
      <c r="JHE22" s="61">
        <v>-0.28000000000000003</v>
      </c>
      <c r="JHF22" s="61">
        <v>0</v>
      </c>
      <c r="JHG22" s="61">
        <v>-7.0000000000000007E-2</v>
      </c>
      <c r="JHH22" s="61">
        <v>0</v>
      </c>
      <c r="JHI22" s="61">
        <v>0.33</v>
      </c>
      <c r="JHJ22" s="61">
        <v>0</v>
      </c>
      <c r="JHK22" s="61">
        <v>-0.31</v>
      </c>
      <c r="JHL22" s="61">
        <v>0</v>
      </c>
      <c r="JHM22" s="61">
        <v>-0.45</v>
      </c>
      <c r="JHN22" s="61">
        <v>0</v>
      </c>
      <c r="JHO22" s="61">
        <v>-0.18</v>
      </c>
      <c r="JHP22" s="61">
        <v>0</v>
      </c>
      <c r="JHQ22" s="61">
        <v>-0.5</v>
      </c>
      <c r="JHR22" s="61">
        <v>0</v>
      </c>
      <c r="JHS22" s="61">
        <v>0.15</v>
      </c>
      <c r="JHT22" s="61">
        <v>0</v>
      </c>
      <c r="JHU22" s="61">
        <v>7.74</v>
      </c>
      <c r="JHV22" s="61">
        <v>0</v>
      </c>
      <c r="JHW22" s="61">
        <v>7.75</v>
      </c>
      <c r="JHX22" s="61">
        <v>0</v>
      </c>
      <c r="JHY22" s="61">
        <v>7.83</v>
      </c>
      <c r="JHZ22" s="61">
        <v>0</v>
      </c>
      <c r="JIA22" s="61">
        <v>7.78</v>
      </c>
      <c r="JIB22" s="61">
        <v>0</v>
      </c>
      <c r="JIC22" s="61">
        <v>7.73</v>
      </c>
      <c r="JID22" s="61">
        <v>0</v>
      </c>
      <c r="JIE22" s="61">
        <v>7.63</v>
      </c>
      <c r="JIF22" s="61">
        <v>0</v>
      </c>
      <c r="JIG22" s="61">
        <v>7.8</v>
      </c>
      <c r="JIH22" s="61">
        <v>0</v>
      </c>
      <c r="JII22" s="61">
        <v>7.97</v>
      </c>
      <c r="JIJ22" s="61">
        <v>0</v>
      </c>
      <c r="JIK22" s="61">
        <v>8.07</v>
      </c>
      <c r="JIL22" s="61">
        <v>0</v>
      </c>
      <c r="JIM22" s="61">
        <v>7.71</v>
      </c>
      <c r="JIN22" s="61">
        <v>0</v>
      </c>
      <c r="JIO22" s="61">
        <v>7.86</v>
      </c>
      <c r="JIP22" s="61">
        <v>0</v>
      </c>
      <c r="JIQ22" s="61">
        <v>7.76</v>
      </c>
      <c r="JIR22" s="61">
        <v>0</v>
      </c>
      <c r="JIS22" s="61">
        <v>7.83</v>
      </c>
      <c r="JIT22" s="61">
        <v>0</v>
      </c>
      <c r="JIU22" s="61">
        <v>7.9</v>
      </c>
      <c r="JIV22" s="61">
        <v>0</v>
      </c>
      <c r="JIW22" s="61">
        <v>7.88</v>
      </c>
      <c r="JIX22" s="61">
        <v>0</v>
      </c>
      <c r="JIY22" s="61">
        <v>7.82</v>
      </c>
      <c r="JIZ22" s="61">
        <v>0</v>
      </c>
      <c r="JJA22" s="61">
        <v>7.77</v>
      </c>
      <c r="JJB22" s="61">
        <v>0</v>
      </c>
      <c r="JJC22" s="61">
        <v>7.76</v>
      </c>
      <c r="JJD22" s="61">
        <v>0</v>
      </c>
      <c r="JJE22" s="61">
        <v>7.77</v>
      </c>
      <c r="JJF22" s="61">
        <v>0</v>
      </c>
      <c r="JJG22" s="61">
        <v>7.86</v>
      </c>
      <c r="JJH22" s="61">
        <v>0</v>
      </c>
      <c r="JJI22" s="61">
        <v>7.4</v>
      </c>
      <c r="JJJ22" s="61">
        <v>0</v>
      </c>
      <c r="JJK22" s="61">
        <v>7.63</v>
      </c>
      <c r="JJL22" s="61">
        <v>0</v>
      </c>
      <c r="JJM22" s="61">
        <v>7.4</v>
      </c>
      <c r="JJN22" s="61">
        <v>0</v>
      </c>
      <c r="JJO22" s="61">
        <v>7.68</v>
      </c>
      <c r="JJP22" s="61">
        <v>0</v>
      </c>
      <c r="JJQ22" s="61">
        <v>-0.27</v>
      </c>
      <c r="JJR22" s="61">
        <v>0</v>
      </c>
      <c r="JJS22" s="61">
        <v>-0.32</v>
      </c>
      <c r="JJT22" s="61">
        <v>0</v>
      </c>
      <c r="JJU22" s="61">
        <v>-0.04</v>
      </c>
      <c r="JJV22" s="61">
        <v>0</v>
      </c>
      <c r="JJW22" s="61">
        <v>-0.12</v>
      </c>
      <c r="JJX22" s="61">
        <v>0</v>
      </c>
      <c r="JJY22" s="61">
        <v>0.03</v>
      </c>
      <c r="JJZ22" s="61">
        <v>0</v>
      </c>
      <c r="JKA22" s="61">
        <v>-0.16</v>
      </c>
      <c r="JKB22" s="61">
        <v>0</v>
      </c>
      <c r="JKC22" s="61">
        <v>-0.32</v>
      </c>
      <c r="JKD22" s="61">
        <v>0</v>
      </c>
      <c r="JKE22" s="61">
        <v>-7.0000000000000007E-2</v>
      </c>
      <c r="JKF22" s="61">
        <v>0</v>
      </c>
      <c r="JKG22" s="61">
        <v>-0.06</v>
      </c>
      <c r="JKH22" s="61">
        <v>0</v>
      </c>
      <c r="JKI22" s="61">
        <v>-0.24</v>
      </c>
      <c r="JKJ22" s="61">
        <v>0</v>
      </c>
      <c r="JKK22" s="61">
        <v>0.08</v>
      </c>
      <c r="JKL22" s="61">
        <v>0</v>
      </c>
      <c r="JKM22" s="61">
        <v>-0.2</v>
      </c>
      <c r="JKN22" s="61">
        <v>0</v>
      </c>
      <c r="JKO22" s="61">
        <v>-0.33</v>
      </c>
      <c r="JKP22" s="61">
        <v>0</v>
      </c>
      <c r="JKQ22" s="61">
        <v>0.27</v>
      </c>
      <c r="JKR22" s="61">
        <v>0</v>
      </c>
      <c r="JKS22" s="61">
        <v>-0.08</v>
      </c>
      <c r="JKT22" s="61">
        <v>0</v>
      </c>
      <c r="JKU22" s="61">
        <v>-0.25</v>
      </c>
      <c r="JKV22" s="61">
        <v>0</v>
      </c>
      <c r="JKW22" s="61">
        <v>-0.33</v>
      </c>
      <c r="JKX22" s="61">
        <v>0</v>
      </c>
      <c r="JKY22" s="61">
        <v>-0.26</v>
      </c>
      <c r="JKZ22" s="61">
        <v>0</v>
      </c>
      <c r="JLA22" s="61">
        <v>-0.21</v>
      </c>
      <c r="JLB22" s="61">
        <v>0</v>
      </c>
      <c r="JLC22" s="61">
        <v>0.17</v>
      </c>
      <c r="JLD22" s="61">
        <v>0</v>
      </c>
      <c r="JLE22" s="61">
        <v>-0.5</v>
      </c>
      <c r="JLF22" s="61">
        <v>0</v>
      </c>
      <c r="JLG22" s="61">
        <v>-0.49</v>
      </c>
      <c r="JLH22" s="61">
        <v>0</v>
      </c>
      <c r="JLI22" s="61">
        <v>-0.4</v>
      </c>
      <c r="JLJ22" s="61">
        <v>0</v>
      </c>
      <c r="JLK22" s="61">
        <v>-0.19</v>
      </c>
      <c r="JLM22" s="61">
        <v>0</v>
      </c>
      <c r="JLN22" s="61">
        <v>1</v>
      </c>
      <c r="JLO22" s="61">
        <v>0</v>
      </c>
      <c r="JLP22" s="61">
        <v>0</v>
      </c>
      <c r="JLQ22" s="61">
        <v>5</v>
      </c>
      <c r="JLR22" s="61">
        <v>0</v>
      </c>
      <c r="JLS22" s="61">
        <v>1.9</v>
      </c>
      <c r="JLT22" s="61">
        <v>0</v>
      </c>
      <c r="JLU22" s="61">
        <v>0</v>
      </c>
      <c r="JLV22" s="61">
        <v>0</v>
      </c>
      <c r="JLW22" s="61">
        <v>0</v>
      </c>
      <c r="JLX22" s="61">
        <v>0</v>
      </c>
      <c r="JLY22" s="61">
        <v>0</v>
      </c>
      <c r="JLZ22" s="61">
        <v>0</v>
      </c>
      <c r="JMA22" s="61">
        <v>0</v>
      </c>
      <c r="JMB22" s="61">
        <v>0</v>
      </c>
      <c r="JMC22" s="61">
        <v>0</v>
      </c>
      <c r="JMD22" s="61">
        <v>0</v>
      </c>
      <c r="JME22" s="61">
        <v>0.99</v>
      </c>
      <c r="JMG22" s="61">
        <v>0</v>
      </c>
      <c r="JMH22" s="61">
        <v>0</v>
      </c>
      <c r="JMI22" s="61">
        <v>0</v>
      </c>
      <c r="JMJ22" s="61">
        <v>0</v>
      </c>
      <c r="JML22" s="61">
        <v>1.9</v>
      </c>
      <c r="JMM22" s="61">
        <v>1.9</v>
      </c>
      <c r="JMN22" s="61">
        <v>1.9</v>
      </c>
      <c r="JMO22" s="61">
        <v>1.9</v>
      </c>
      <c r="JMP22" s="61">
        <v>0</v>
      </c>
      <c r="JMQ22" s="61">
        <v>0</v>
      </c>
      <c r="JMR22" s="61">
        <v>0</v>
      </c>
      <c r="JMS22" s="61">
        <v>0</v>
      </c>
      <c r="JMU22" s="61">
        <v>1500</v>
      </c>
      <c r="JMV22" s="61">
        <v>0</v>
      </c>
      <c r="JMX22" s="61">
        <v>57.5</v>
      </c>
      <c r="JNA22" s="61">
        <v>0</v>
      </c>
      <c r="JNB22" s="61">
        <v>0</v>
      </c>
      <c r="JNC22" s="61" t="s">
        <v>144</v>
      </c>
    </row>
    <row r="23" spans="1:6089 6180:7127" ht="15" customHeight="1" x14ac:dyDescent="0.2">
      <c r="A23" s="258">
        <v>18</v>
      </c>
      <c r="C23" s="101">
        <v>40</v>
      </c>
      <c r="D23" s="61">
        <v>1</v>
      </c>
      <c r="E23" s="61">
        <v>0</v>
      </c>
      <c r="F23" s="61" t="s">
        <v>8251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-0.92</v>
      </c>
      <c r="N23" s="61">
        <v>5.78</v>
      </c>
      <c r="O23" s="61">
        <v>0</v>
      </c>
      <c r="P23" s="61">
        <v>934</v>
      </c>
      <c r="Q23" s="61">
        <v>0</v>
      </c>
      <c r="R23" s="61">
        <v>-1384</v>
      </c>
      <c r="S23" s="61">
        <v>0</v>
      </c>
      <c r="T23" s="61">
        <v>6.98</v>
      </c>
      <c r="U23" s="61">
        <v>0</v>
      </c>
      <c r="V23" s="61">
        <v>4.4000000000000004</v>
      </c>
      <c r="W23" s="61">
        <v>4.4000000000000004</v>
      </c>
      <c r="X23" s="61">
        <v>21.5</v>
      </c>
      <c r="Y23" s="61">
        <v>0</v>
      </c>
      <c r="AC23" s="61">
        <v>0</v>
      </c>
      <c r="AD23" s="61">
        <v>2.5</v>
      </c>
      <c r="AE23" s="61">
        <v>0</v>
      </c>
      <c r="AF23" s="61">
        <v>0</v>
      </c>
      <c r="AG23" s="61">
        <v>4.72</v>
      </c>
      <c r="AH23" s="61">
        <v>5.48</v>
      </c>
      <c r="AI23" s="61">
        <v>4.72</v>
      </c>
      <c r="AJ23" s="61">
        <v>0</v>
      </c>
      <c r="AK23" s="61">
        <v>0</v>
      </c>
      <c r="AL23" s="61">
        <v>0</v>
      </c>
      <c r="AM23" s="61" t="s">
        <v>7715</v>
      </c>
      <c r="AN23" s="61">
        <v>1656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0</v>
      </c>
      <c r="AW23" s="61">
        <v>0</v>
      </c>
      <c r="AX23" s="61">
        <v>0</v>
      </c>
      <c r="AY23" s="61">
        <v>0</v>
      </c>
      <c r="AZ23" s="61">
        <v>0</v>
      </c>
      <c r="BA23" s="61">
        <v>0</v>
      </c>
      <c r="BB23" s="61">
        <v>0</v>
      </c>
      <c r="BC23" s="61">
        <v>0</v>
      </c>
      <c r="BD23" s="61">
        <v>0</v>
      </c>
      <c r="BE23" s="61">
        <v>0</v>
      </c>
      <c r="BF23" s="61">
        <v>0</v>
      </c>
      <c r="BG23" s="61">
        <v>0</v>
      </c>
      <c r="BH23" s="61">
        <v>0</v>
      </c>
      <c r="BI23" s="61">
        <v>0</v>
      </c>
      <c r="BJ23" s="61">
        <v>0</v>
      </c>
      <c r="BK23" s="61">
        <v>0</v>
      </c>
      <c r="BL23" s="61">
        <v>0</v>
      </c>
      <c r="BM23" s="61">
        <v>0</v>
      </c>
      <c r="BN23" s="61">
        <v>0</v>
      </c>
      <c r="BO23" s="61">
        <v>0</v>
      </c>
      <c r="BP23" s="61">
        <v>0</v>
      </c>
      <c r="BQ23" s="61">
        <v>0</v>
      </c>
      <c r="BR23" s="61">
        <v>0</v>
      </c>
      <c r="BS23" s="61">
        <v>0</v>
      </c>
      <c r="BT23" s="61">
        <v>0</v>
      </c>
      <c r="BU23" s="61">
        <v>0</v>
      </c>
      <c r="BV23" s="61">
        <v>0</v>
      </c>
      <c r="BW23" s="61">
        <v>0</v>
      </c>
      <c r="BX23" s="61">
        <v>0</v>
      </c>
      <c r="BY23" s="61">
        <v>0</v>
      </c>
      <c r="BZ23" s="61">
        <v>0</v>
      </c>
      <c r="CA23" s="61">
        <v>0</v>
      </c>
      <c r="CB23" s="61">
        <v>0</v>
      </c>
      <c r="CC23" s="61">
        <v>1</v>
      </c>
      <c r="CD23" s="61">
        <v>1</v>
      </c>
      <c r="CE23" s="61">
        <v>1</v>
      </c>
      <c r="CF23" s="61">
        <v>0</v>
      </c>
      <c r="CH23" s="61">
        <v>19130</v>
      </c>
      <c r="CI23" s="61">
        <v>0</v>
      </c>
      <c r="CJ23" s="61">
        <v>0</v>
      </c>
      <c r="CL23" s="61">
        <v>0</v>
      </c>
      <c r="CM23" s="61">
        <v>-5800</v>
      </c>
      <c r="CN23" s="61">
        <v>0</v>
      </c>
      <c r="CO23" s="61">
        <v>-2702</v>
      </c>
      <c r="CP23" s="61">
        <v>0</v>
      </c>
      <c r="CQ23" s="61">
        <v>0</v>
      </c>
      <c r="CR23" s="61">
        <v>0</v>
      </c>
      <c r="CS23" s="61">
        <v>0</v>
      </c>
      <c r="CT23" s="61">
        <v>0</v>
      </c>
      <c r="CU23" s="61">
        <v>0</v>
      </c>
      <c r="CV23" s="61">
        <v>0</v>
      </c>
      <c r="CW23" s="61">
        <v>0</v>
      </c>
      <c r="CX23" s="61">
        <v>0</v>
      </c>
      <c r="CY23" s="61">
        <v>0</v>
      </c>
      <c r="CZ23" s="61">
        <v>0</v>
      </c>
      <c r="DA23" s="61">
        <v>0</v>
      </c>
      <c r="DB23" s="61">
        <v>0</v>
      </c>
      <c r="DC23" s="61">
        <v>0</v>
      </c>
      <c r="DD23" s="61">
        <v>0</v>
      </c>
      <c r="DE23" s="61">
        <v>0</v>
      </c>
      <c r="DF23" s="61">
        <v>0</v>
      </c>
      <c r="DG23" s="61">
        <v>0</v>
      </c>
      <c r="DH23" s="61">
        <v>0</v>
      </c>
      <c r="DI23" s="61">
        <v>0</v>
      </c>
      <c r="DJ23" s="61">
        <v>0</v>
      </c>
      <c r="DK23" s="61">
        <v>0</v>
      </c>
      <c r="DL23" s="61">
        <v>0</v>
      </c>
      <c r="DM23" s="61">
        <v>0</v>
      </c>
      <c r="DN23" s="61">
        <v>0</v>
      </c>
      <c r="DO23" s="61">
        <v>0</v>
      </c>
      <c r="DP23" s="61">
        <v>0</v>
      </c>
      <c r="DQ23" s="61">
        <v>0</v>
      </c>
      <c r="DR23" s="61">
        <v>0</v>
      </c>
      <c r="DS23" s="61">
        <v>0</v>
      </c>
      <c r="DT23" s="61">
        <v>0</v>
      </c>
      <c r="DU23" s="61">
        <v>0</v>
      </c>
      <c r="DV23" s="61">
        <v>0</v>
      </c>
      <c r="DW23" s="61">
        <v>0</v>
      </c>
      <c r="DX23" s="61">
        <v>0</v>
      </c>
      <c r="DY23" s="61">
        <v>0</v>
      </c>
      <c r="DZ23" s="61">
        <v>0</v>
      </c>
      <c r="EA23" s="61">
        <v>0</v>
      </c>
      <c r="EB23" s="61">
        <v>0</v>
      </c>
      <c r="EC23" s="61">
        <v>0</v>
      </c>
      <c r="ED23" s="61">
        <v>0</v>
      </c>
      <c r="EE23" s="61">
        <v>0</v>
      </c>
      <c r="EF23" s="61">
        <v>0</v>
      </c>
      <c r="EG23" s="61">
        <v>0</v>
      </c>
      <c r="EH23" s="61">
        <v>0</v>
      </c>
      <c r="EI23" s="61">
        <v>0</v>
      </c>
      <c r="EJ23" s="61">
        <v>0</v>
      </c>
      <c r="EK23" s="61">
        <v>0</v>
      </c>
      <c r="EL23" s="61">
        <v>0</v>
      </c>
      <c r="EM23" s="61">
        <v>0</v>
      </c>
      <c r="EN23" s="61">
        <v>0</v>
      </c>
      <c r="EO23" s="61">
        <v>0</v>
      </c>
      <c r="EP23" s="61">
        <v>0</v>
      </c>
      <c r="EQ23" s="61">
        <v>0</v>
      </c>
      <c r="ER23" s="61">
        <v>0</v>
      </c>
      <c r="ES23" s="61">
        <v>0</v>
      </c>
      <c r="ET23" s="61">
        <v>0</v>
      </c>
      <c r="EU23" s="61">
        <v>0.02</v>
      </c>
      <c r="EV23" s="61">
        <v>0.06</v>
      </c>
      <c r="FA23" s="61">
        <v>35724139</v>
      </c>
      <c r="FB23" s="61">
        <v>0</v>
      </c>
      <c r="FC23" s="61">
        <v>9916671</v>
      </c>
      <c r="FD23" s="61">
        <v>473546</v>
      </c>
      <c r="FE23" s="61">
        <v>781</v>
      </c>
      <c r="FF23" s="61">
        <v>0</v>
      </c>
      <c r="FG23" s="61">
        <v>0</v>
      </c>
      <c r="FH23" s="61">
        <v>0</v>
      </c>
      <c r="FI23" s="61">
        <v>0</v>
      </c>
      <c r="FJ23" s="61">
        <v>0</v>
      </c>
      <c r="FK23" s="61">
        <v>93</v>
      </c>
      <c r="FL23" s="61">
        <v>799</v>
      </c>
      <c r="FM23" s="61">
        <v>562</v>
      </c>
      <c r="FN23" s="61">
        <v>562</v>
      </c>
      <c r="FO23" s="61">
        <v>562</v>
      </c>
      <c r="FP23" s="61">
        <v>562</v>
      </c>
      <c r="FQ23" s="61">
        <v>89</v>
      </c>
      <c r="FR23" s="61">
        <v>562</v>
      </c>
      <c r="FS23" s="61">
        <v>9438</v>
      </c>
      <c r="FT23" s="61">
        <v>9438</v>
      </c>
      <c r="FU23" s="61">
        <v>9438</v>
      </c>
      <c r="FW23" s="61">
        <v>1112</v>
      </c>
      <c r="FY23" s="61">
        <v>49.5</v>
      </c>
      <c r="FZ23" s="61">
        <v>88.1</v>
      </c>
      <c r="GA23" s="61">
        <v>67</v>
      </c>
      <c r="GB23" s="61">
        <v>81.3</v>
      </c>
      <c r="GC23" s="61">
        <v>100</v>
      </c>
      <c r="GD23" s="61">
        <v>71</v>
      </c>
      <c r="GE23" s="61">
        <v>71.099999999999994</v>
      </c>
      <c r="GF23" s="61">
        <v>45.4</v>
      </c>
      <c r="GG23" s="61">
        <v>21.5</v>
      </c>
      <c r="GH23" s="61">
        <v>21.5</v>
      </c>
      <c r="GI23" s="61">
        <v>0</v>
      </c>
      <c r="GJ23" s="61">
        <v>1.0009999999999999</v>
      </c>
      <c r="GK23" s="61">
        <v>1.0009999999999999</v>
      </c>
      <c r="GL23" s="61">
        <v>49.9</v>
      </c>
      <c r="GM23" s="61">
        <v>127</v>
      </c>
      <c r="GN23" s="61">
        <v>126.6</v>
      </c>
      <c r="GO23" s="61">
        <v>87.4</v>
      </c>
      <c r="GP23" s="61">
        <v>45</v>
      </c>
      <c r="GQ23" s="61">
        <v>44.2</v>
      </c>
      <c r="GR23" s="61">
        <v>32.1</v>
      </c>
      <c r="GS23" s="61">
        <v>90.9</v>
      </c>
      <c r="GT23" s="61">
        <v>90.9</v>
      </c>
      <c r="GU23" s="61">
        <v>0</v>
      </c>
      <c r="GV23" s="61">
        <v>80</v>
      </c>
      <c r="GW23" s="61">
        <v>26.3</v>
      </c>
      <c r="GX23" s="61">
        <v>0</v>
      </c>
      <c r="GY23" s="61">
        <v>58.5</v>
      </c>
      <c r="GZ23" s="61">
        <v>58.5</v>
      </c>
      <c r="HA23" s="61">
        <v>0</v>
      </c>
      <c r="HB23" s="61">
        <v>55</v>
      </c>
      <c r="HC23" s="61">
        <v>55</v>
      </c>
      <c r="HD23" s="61">
        <v>19.399999999999999</v>
      </c>
      <c r="HE23" s="61">
        <v>0</v>
      </c>
      <c r="HF23" s="61">
        <v>0</v>
      </c>
      <c r="HG23" s="61">
        <v>0</v>
      </c>
      <c r="HH23" s="61">
        <v>0</v>
      </c>
      <c r="HI23" s="61">
        <v>0</v>
      </c>
      <c r="HJ23" s="61">
        <v>0</v>
      </c>
      <c r="HK23" s="61">
        <v>0</v>
      </c>
      <c r="HL23" s="61">
        <v>0</v>
      </c>
      <c r="HM23" s="61">
        <v>0</v>
      </c>
      <c r="HN23" s="61">
        <v>0</v>
      </c>
      <c r="HO23" s="61">
        <v>0</v>
      </c>
      <c r="HP23" s="61">
        <v>0</v>
      </c>
      <c r="HQ23" s="61">
        <v>0</v>
      </c>
      <c r="HR23" s="61">
        <v>0</v>
      </c>
      <c r="HS23" s="61">
        <v>0</v>
      </c>
      <c r="HT23" s="61">
        <v>127.1</v>
      </c>
      <c r="HU23" s="61">
        <v>81.3</v>
      </c>
      <c r="HV23" s="61">
        <v>81.3</v>
      </c>
      <c r="HW23" s="61">
        <v>56.9</v>
      </c>
      <c r="HX23" s="61">
        <v>44.2</v>
      </c>
      <c r="HY23" s="61">
        <v>58.5</v>
      </c>
      <c r="HZ23" s="61">
        <v>55</v>
      </c>
      <c r="IA23" s="61">
        <v>65.599999999999994</v>
      </c>
      <c r="IB23" s="61">
        <v>56.7</v>
      </c>
      <c r="IC23" s="61">
        <v>19.2</v>
      </c>
      <c r="ID23" s="61">
        <v>0</v>
      </c>
      <c r="IE23" s="61">
        <v>62.6</v>
      </c>
      <c r="IF23" s="61">
        <v>0</v>
      </c>
      <c r="IG23" s="61">
        <v>3788.5</v>
      </c>
      <c r="IH23" s="61">
        <v>755</v>
      </c>
      <c r="II23" s="61">
        <v>8.1</v>
      </c>
      <c r="IJ23" s="61">
        <v>26.4</v>
      </c>
      <c r="IK23" s="61">
        <v>26.3</v>
      </c>
      <c r="IL23" s="61">
        <v>25.6</v>
      </c>
      <c r="IM23" s="61">
        <v>0</v>
      </c>
      <c r="IN23" s="61">
        <v>0</v>
      </c>
      <c r="IO23" s="61">
        <v>0</v>
      </c>
      <c r="IP23" s="61">
        <v>0</v>
      </c>
      <c r="IQ23" s="61">
        <v>0</v>
      </c>
      <c r="IR23" s="61">
        <v>0</v>
      </c>
      <c r="IS23" s="61">
        <v>0</v>
      </c>
      <c r="IT23" s="61">
        <v>0</v>
      </c>
      <c r="IU23" s="61">
        <v>0</v>
      </c>
      <c r="IV23" s="61">
        <v>0</v>
      </c>
      <c r="IW23" s="61">
        <v>0</v>
      </c>
      <c r="IX23" s="61">
        <v>0</v>
      </c>
      <c r="IY23" s="61">
        <v>0</v>
      </c>
      <c r="IZ23" s="61">
        <v>0</v>
      </c>
      <c r="JA23" s="61">
        <v>0</v>
      </c>
      <c r="JB23" s="61">
        <v>0</v>
      </c>
      <c r="JC23" s="61">
        <v>0</v>
      </c>
      <c r="JD23" s="61">
        <v>0</v>
      </c>
      <c r="JE23" s="61">
        <v>0</v>
      </c>
      <c r="JF23" s="61">
        <v>0</v>
      </c>
      <c r="JG23" s="61">
        <v>0</v>
      </c>
      <c r="JH23" s="61">
        <v>0</v>
      </c>
      <c r="JI23" s="61">
        <v>0</v>
      </c>
      <c r="JJ23" s="61">
        <v>0</v>
      </c>
      <c r="JK23" s="61">
        <v>0</v>
      </c>
      <c r="JL23" s="61">
        <v>0</v>
      </c>
      <c r="JM23" s="61">
        <v>0</v>
      </c>
      <c r="JN23" s="61">
        <v>0</v>
      </c>
      <c r="JO23" s="61">
        <v>0</v>
      </c>
      <c r="JP23" s="61">
        <v>0</v>
      </c>
      <c r="JQ23" s="61">
        <v>0</v>
      </c>
      <c r="JR23" s="61">
        <v>0</v>
      </c>
      <c r="JS23" s="61">
        <v>0</v>
      </c>
      <c r="JT23" s="61">
        <v>0</v>
      </c>
      <c r="JU23" s="61">
        <v>0</v>
      </c>
      <c r="JV23" s="61">
        <v>0</v>
      </c>
      <c r="JW23" s="61">
        <v>0</v>
      </c>
      <c r="JX23" s="61">
        <v>0</v>
      </c>
      <c r="JY23" s="61">
        <v>0</v>
      </c>
      <c r="JZ23" s="61">
        <v>0</v>
      </c>
      <c r="KA23" s="61">
        <v>0</v>
      </c>
      <c r="KC23" s="61">
        <v>436.21184459220655</v>
      </c>
      <c r="KD23" s="61">
        <v>2</v>
      </c>
      <c r="KE23" s="61">
        <v>2</v>
      </c>
      <c r="KF23" s="61">
        <v>2</v>
      </c>
      <c r="KG23" s="61">
        <v>2</v>
      </c>
      <c r="KH23" s="61">
        <v>2</v>
      </c>
      <c r="KI23" s="61">
        <v>2</v>
      </c>
      <c r="KJ23" s="61">
        <v>2</v>
      </c>
      <c r="KK23" s="61">
        <v>2</v>
      </c>
      <c r="KL23" s="61">
        <v>2</v>
      </c>
      <c r="KM23" s="61">
        <v>2</v>
      </c>
      <c r="KN23" s="61">
        <v>2</v>
      </c>
      <c r="KO23" s="61">
        <v>2</v>
      </c>
      <c r="KP23" s="61">
        <v>2</v>
      </c>
      <c r="KQ23" s="61">
        <v>2</v>
      </c>
      <c r="KR23" s="61">
        <v>2</v>
      </c>
      <c r="KS23" s="61">
        <v>2</v>
      </c>
      <c r="KT23" s="61">
        <v>2</v>
      </c>
      <c r="KU23" s="61">
        <v>2</v>
      </c>
      <c r="KV23" s="61">
        <v>2</v>
      </c>
      <c r="KW23" s="61">
        <v>2</v>
      </c>
      <c r="KX23" s="61">
        <v>0</v>
      </c>
      <c r="KY23" s="61">
        <v>4.9000000000000004</v>
      </c>
      <c r="KZ23" s="61">
        <v>5.8</v>
      </c>
      <c r="LA23" s="61">
        <v>9.9</v>
      </c>
      <c r="LB23" s="61">
        <v>14.9</v>
      </c>
      <c r="LC23" s="61">
        <v>19.8</v>
      </c>
      <c r="LD23" s="61">
        <v>24.8</v>
      </c>
      <c r="LE23" s="61">
        <v>28.9</v>
      </c>
      <c r="LF23" s="61">
        <v>33.1</v>
      </c>
      <c r="LG23" s="61">
        <v>25.9</v>
      </c>
      <c r="LH23" s="61">
        <v>10.9</v>
      </c>
      <c r="LI23" s="61">
        <v>0</v>
      </c>
      <c r="LJ23" s="61">
        <v>0</v>
      </c>
      <c r="LK23" s="61">
        <v>4.9000000000000004</v>
      </c>
      <c r="LL23" s="61">
        <v>5.8</v>
      </c>
      <c r="LM23" s="61">
        <v>1</v>
      </c>
      <c r="LN23" s="61">
        <v>0</v>
      </c>
      <c r="LO23" s="61">
        <v>9.9</v>
      </c>
      <c r="LP23" s="61">
        <v>0</v>
      </c>
      <c r="LQ23" s="61">
        <v>14.9</v>
      </c>
      <c r="LR23" s="61">
        <v>0</v>
      </c>
      <c r="LS23" s="61">
        <v>19.8</v>
      </c>
      <c r="LT23" s="61">
        <v>0</v>
      </c>
      <c r="LU23" s="61">
        <v>24.8</v>
      </c>
      <c r="LV23" s="61">
        <v>0</v>
      </c>
      <c r="LW23" s="61">
        <v>28.9</v>
      </c>
      <c r="LX23" s="61">
        <v>1</v>
      </c>
      <c r="LY23" s="61">
        <v>33.1</v>
      </c>
      <c r="LZ23" s="61">
        <v>1</v>
      </c>
      <c r="MA23" s="61">
        <v>25.9</v>
      </c>
      <c r="MB23" s="61">
        <v>1</v>
      </c>
      <c r="MC23" s="61">
        <v>10.9</v>
      </c>
      <c r="MD23" s="61">
        <v>1</v>
      </c>
      <c r="ME23" s="61">
        <v>0</v>
      </c>
      <c r="MF23" s="61">
        <v>0</v>
      </c>
      <c r="MG23" s="61">
        <v>0</v>
      </c>
      <c r="MH23" s="61">
        <v>0</v>
      </c>
      <c r="MI23" s="61">
        <v>0</v>
      </c>
      <c r="MJ23" s="61">
        <v>0</v>
      </c>
      <c r="MK23" s="61">
        <v>0</v>
      </c>
      <c r="ML23" s="61">
        <v>0</v>
      </c>
      <c r="MM23" s="61">
        <v>0</v>
      </c>
      <c r="MN23" s="61">
        <v>0</v>
      </c>
      <c r="MO23" s="61">
        <v>0</v>
      </c>
      <c r="MP23" s="61">
        <v>0</v>
      </c>
      <c r="MQ23" s="61">
        <v>0</v>
      </c>
      <c r="MR23" s="61">
        <v>0</v>
      </c>
      <c r="MS23" s="61">
        <v>0</v>
      </c>
      <c r="MT23" s="61">
        <v>0</v>
      </c>
      <c r="MU23" s="61">
        <v>0</v>
      </c>
      <c r="MV23" s="61">
        <v>0</v>
      </c>
      <c r="MW23" s="61">
        <v>0</v>
      </c>
      <c r="MX23" s="61">
        <v>0</v>
      </c>
      <c r="MY23" s="61">
        <v>0</v>
      </c>
      <c r="MZ23" s="61">
        <v>0</v>
      </c>
      <c r="NA23" s="61">
        <v>0</v>
      </c>
      <c r="NB23" s="61">
        <v>0</v>
      </c>
      <c r="NC23" s="61">
        <v>0</v>
      </c>
      <c r="ND23" s="61">
        <v>0</v>
      </c>
      <c r="NE23" s="61">
        <v>0</v>
      </c>
      <c r="NF23" s="61">
        <v>0</v>
      </c>
      <c r="NG23" s="61">
        <v>0</v>
      </c>
      <c r="NH23" s="61">
        <v>0</v>
      </c>
      <c r="NI23" s="61">
        <v>0</v>
      </c>
      <c r="NJ23" s="61">
        <v>0</v>
      </c>
      <c r="NK23" s="61">
        <v>0</v>
      </c>
      <c r="NL23" s="61">
        <v>0</v>
      </c>
      <c r="NM23" s="61">
        <v>0</v>
      </c>
      <c r="NN23" s="61">
        <v>0</v>
      </c>
      <c r="NO23" s="61">
        <v>0</v>
      </c>
      <c r="NP23" s="61">
        <v>0</v>
      </c>
      <c r="NQ23" s="61">
        <v>0</v>
      </c>
      <c r="NR23" s="61">
        <v>0</v>
      </c>
      <c r="NS23" s="61">
        <v>0</v>
      </c>
      <c r="NT23" s="61">
        <v>0</v>
      </c>
      <c r="NU23" s="61">
        <v>0</v>
      </c>
      <c r="NV23" s="61">
        <v>0</v>
      </c>
      <c r="NW23" s="61">
        <v>0</v>
      </c>
      <c r="NX23" s="61">
        <v>0</v>
      </c>
      <c r="NY23" s="61">
        <v>0</v>
      </c>
      <c r="NZ23" s="61">
        <v>0</v>
      </c>
      <c r="OA23" s="61">
        <v>0</v>
      </c>
      <c r="OB23" s="61">
        <v>0</v>
      </c>
      <c r="OC23" s="61">
        <v>0</v>
      </c>
      <c r="OD23" s="61">
        <v>0</v>
      </c>
      <c r="OE23" s="61">
        <v>0</v>
      </c>
      <c r="OF23" s="61">
        <v>0</v>
      </c>
      <c r="OG23" s="61">
        <v>0</v>
      </c>
      <c r="OH23" s="61">
        <v>0</v>
      </c>
      <c r="OI23" s="61">
        <v>0</v>
      </c>
      <c r="OJ23" s="61">
        <v>0</v>
      </c>
      <c r="OK23" s="61">
        <v>0</v>
      </c>
      <c r="OL23" s="61">
        <v>0</v>
      </c>
      <c r="OM23" s="61">
        <v>0</v>
      </c>
      <c r="ON23" s="61">
        <v>0</v>
      </c>
      <c r="OO23" s="61">
        <v>0</v>
      </c>
      <c r="OP23" s="61">
        <v>0</v>
      </c>
      <c r="OQ23" s="61">
        <v>0</v>
      </c>
      <c r="OR23" s="61">
        <v>0</v>
      </c>
      <c r="OU23" s="61">
        <v>0</v>
      </c>
      <c r="OV23" s="61">
        <v>1</v>
      </c>
      <c r="OW23" s="61">
        <v>0</v>
      </c>
      <c r="OX23" s="61">
        <v>1</v>
      </c>
      <c r="OY23" s="61">
        <v>1</v>
      </c>
      <c r="OZ23" s="61">
        <v>1</v>
      </c>
      <c r="PA23" s="61">
        <v>1</v>
      </c>
      <c r="PB23" s="61">
        <v>1</v>
      </c>
      <c r="PC23" s="61">
        <v>1</v>
      </c>
      <c r="PD23" s="61">
        <v>1</v>
      </c>
      <c r="PE23" s="61">
        <v>1</v>
      </c>
      <c r="PF23" s="61">
        <v>1</v>
      </c>
      <c r="PG23" s="61">
        <v>1</v>
      </c>
      <c r="PH23" s="61">
        <v>1</v>
      </c>
      <c r="PI23" s="61">
        <v>1</v>
      </c>
      <c r="PJ23" s="61">
        <v>1</v>
      </c>
      <c r="PK23" s="61">
        <v>1</v>
      </c>
      <c r="PL23" s="61">
        <v>1</v>
      </c>
      <c r="PM23" s="61">
        <v>1</v>
      </c>
      <c r="PN23" s="61">
        <v>1</v>
      </c>
      <c r="PO23" s="61">
        <v>1</v>
      </c>
      <c r="PP23" s="61">
        <v>1</v>
      </c>
      <c r="PQ23" s="61">
        <v>1</v>
      </c>
      <c r="PR23" s="61">
        <v>1</v>
      </c>
      <c r="PS23" s="61">
        <v>1</v>
      </c>
      <c r="PT23" s="61">
        <v>1</v>
      </c>
      <c r="PU23" s="61">
        <v>1</v>
      </c>
      <c r="PV23" s="61">
        <v>0</v>
      </c>
      <c r="PW23" s="61">
        <v>0</v>
      </c>
      <c r="PX23" s="61">
        <v>0</v>
      </c>
      <c r="PY23" s="61">
        <v>1</v>
      </c>
      <c r="PZ23" s="61">
        <v>9356</v>
      </c>
      <c r="QA23" s="61">
        <v>20</v>
      </c>
      <c r="QB23" s="61">
        <v>1</v>
      </c>
      <c r="QC23" s="61">
        <v>4878</v>
      </c>
      <c r="QD23" s="61">
        <v>0</v>
      </c>
      <c r="QE23" s="61">
        <v>0</v>
      </c>
      <c r="QF23" s="61">
        <v>3287</v>
      </c>
      <c r="QG23" s="61">
        <v>-2.2000000000000002</v>
      </c>
      <c r="QH23" s="61">
        <v>20.2</v>
      </c>
      <c r="QI23" s="61">
        <v>127.2</v>
      </c>
      <c r="QJ23" s="61">
        <v>0</v>
      </c>
      <c r="QK23" s="61">
        <v>0</v>
      </c>
      <c r="QL23" s="61">
        <v>0</v>
      </c>
      <c r="QM23" s="61">
        <v>0</v>
      </c>
      <c r="QN23" s="61">
        <v>0</v>
      </c>
      <c r="QO23" s="61">
        <v>10.9</v>
      </c>
      <c r="QP23" s="61">
        <v>8.19</v>
      </c>
      <c r="QQ23" s="61">
        <v>8.31</v>
      </c>
      <c r="QR23" s="61">
        <v>11.1</v>
      </c>
      <c r="QS23" s="61">
        <v>0</v>
      </c>
      <c r="QT23" s="61">
        <v>0</v>
      </c>
      <c r="QU23" s="61">
        <v>0</v>
      </c>
      <c r="QV23" s="61">
        <v>0</v>
      </c>
      <c r="QW23" s="61">
        <v>0</v>
      </c>
      <c r="QX23" s="61">
        <v>0</v>
      </c>
      <c r="QY23" s="61">
        <v>60</v>
      </c>
      <c r="QZ23" s="61">
        <v>142.80000000000001</v>
      </c>
      <c r="RA23" s="61">
        <v>100</v>
      </c>
      <c r="RB23" s="61">
        <v>150</v>
      </c>
      <c r="RC23" s="61">
        <v>17.899999999999999</v>
      </c>
      <c r="RD23" s="61">
        <v>14.3</v>
      </c>
      <c r="RE23" s="61">
        <v>56</v>
      </c>
      <c r="RF23" s="61">
        <v>135.5</v>
      </c>
      <c r="RG23" s="61">
        <v>0</v>
      </c>
      <c r="RH23" s="61">
        <v>0</v>
      </c>
      <c r="RI23" s="61">
        <v>0</v>
      </c>
      <c r="RJ23" s="61">
        <v>135.5</v>
      </c>
      <c r="RK23" s="61">
        <v>0</v>
      </c>
      <c r="RL23" s="61">
        <v>0</v>
      </c>
      <c r="RM23" s="61">
        <v>0</v>
      </c>
      <c r="RN23" s="61">
        <v>437</v>
      </c>
      <c r="RO23" s="61">
        <v>437</v>
      </c>
      <c r="RP23" s="61">
        <v>0</v>
      </c>
      <c r="RQ23" s="61">
        <v>10.5</v>
      </c>
      <c r="RR23" s="61">
        <v>6.8</v>
      </c>
      <c r="RS23" s="61">
        <v>10.4</v>
      </c>
      <c r="RT23" s="61">
        <v>10.8</v>
      </c>
      <c r="RU23" s="61">
        <v>0</v>
      </c>
      <c r="RV23" s="61">
        <v>0</v>
      </c>
      <c r="RW23" s="61">
        <v>0</v>
      </c>
      <c r="RX23" s="61">
        <v>10.8</v>
      </c>
      <c r="RY23" s="61">
        <v>0</v>
      </c>
      <c r="RZ23" s="61">
        <v>0</v>
      </c>
      <c r="SA23" s="61">
        <v>0</v>
      </c>
      <c r="SB23" s="61">
        <v>10.8</v>
      </c>
      <c r="SC23" s="61">
        <v>0</v>
      </c>
      <c r="SD23" s="61">
        <v>141.4</v>
      </c>
      <c r="SE23" s="61">
        <v>0</v>
      </c>
      <c r="SF23" s="61">
        <v>0</v>
      </c>
      <c r="SG23" s="61">
        <v>60.9</v>
      </c>
      <c r="SH23" s="61">
        <v>50</v>
      </c>
      <c r="SI23" s="61">
        <v>0.8</v>
      </c>
      <c r="SJ23" s="61">
        <v>2.37</v>
      </c>
      <c r="SK23" s="61">
        <v>0.35</v>
      </c>
      <c r="SL23" s="61">
        <v>350</v>
      </c>
      <c r="SM23" s="61">
        <v>348</v>
      </c>
      <c r="SN23" s="61">
        <v>350</v>
      </c>
      <c r="SO23" s="61">
        <v>21.75</v>
      </c>
      <c r="SP23" s="61">
        <v>1607992744369</v>
      </c>
      <c r="SQ23" s="61">
        <v>0</v>
      </c>
      <c r="SR23" s="61">
        <v>47</v>
      </c>
      <c r="SS23" s="61">
        <v>1</v>
      </c>
      <c r="ST23" s="61">
        <v>0</v>
      </c>
      <c r="SU23" s="61">
        <v>3.9</v>
      </c>
      <c r="SV23" s="61">
        <v>35.299999999999997</v>
      </c>
      <c r="SW23" s="61">
        <v>6</v>
      </c>
      <c r="SX23" s="61">
        <v>14.13</v>
      </c>
      <c r="SY23" s="61">
        <v>0</v>
      </c>
      <c r="TA23" s="61">
        <v>2911</v>
      </c>
      <c r="TF23" s="61">
        <v>0</v>
      </c>
      <c r="TG23" s="61">
        <v>0</v>
      </c>
      <c r="TH23" s="61">
        <v>0</v>
      </c>
      <c r="TI23" s="61">
        <v>0</v>
      </c>
      <c r="TJ23" s="61">
        <v>42069</v>
      </c>
      <c r="TK23" s="61">
        <v>42126</v>
      </c>
      <c r="TL23" s="61">
        <v>32910</v>
      </c>
      <c r="TM23" s="61">
        <v>32697</v>
      </c>
      <c r="TN23" s="61">
        <v>0</v>
      </c>
      <c r="TO23" s="61">
        <v>0</v>
      </c>
      <c r="TP23" s="61">
        <v>0</v>
      </c>
      <c r="TQ23" s="61">
        <v>0</v>
      </c>
      <c r="TR23" s="61">
        <v>550</v>
      </c>
      <c r="TS23" s="61">
        <v>550</v>
      </c>
      <c r="TT23" s="61">
        <v>551</v>
      </c>
      <c r="TU23" s="61">
        <v>551</v>
      </c>
      <c r="TV23" s="61">
        <v>552</v>
      </c>
      <c r="TW23" s="61">
        <v>552</v>
      </c>
      <c r="TX23" s="61">
        <v>551</v>
      </c>
      <c r="TY23" s="61">
        <v>557</v>
      </c>
      <c r="TZ23" s="61">
        <v>555</v>
      </c>
      <c r="UA23" s="61">
        <v>551</v>
      </c>
      <c r="UB23" s="61">
        <v>551</v>
      </c>
      <c r="UC23" s="61">
        <v>554</v>
      </c>
      <c r="UD23" s="61">
        <v>553</v>
      </c>
      <c r="UE23" s="61">
        <v>553</v>
      </c>
      <c r="UF23" s="61">
        <v>554</v>
      </c>
      <c r="UG23" s="61">
        <v>553</v>
      </c>
      <c r="UH23" s="61">
        <v>554</v>
      </c>
      <c r="UI23" s="61">
        <v>552</v>
      </c>
      <c r="UJ23" s="61">
        <v>557</v>
      </c>
      <c r="UK23" s="61">
        <v>553</v>
      </c>
      <c r="UL23" s="61">
        <v>555</v>
      </c>
      <c r="UM23" s="61">
        <v>557</v>
      </c>
      <c r="UN23" s="61">
        <v>552</v>
      </c>
      <c r="UO23" s="61">
        <v>556</v>
      </c>
      <c r="UP23" s="61">
        <v>553</v>
      </c>
      <c r="UQ23" s="61">
        <v>552</v>
      </c>
      <c r="UR23" s="61">
        <v>557</v>
      </c>
      <c r="US23" s="61">
        <v>557</v>
      </c>
      <c r="UT23" s="61">
        <v>550</v>
      </c>
      <c r="UU23" s="61">
        <v>548</v>
      </c>
      <c r="UV23" s="61">
        <v>0</v>
      </c>
      <c r="UW23" s="61">
        <v>0</v>
      </c>
      <c r="UX23" s="61">
        <v>115</v>
      </c>
      <c r="UY23" s="61">
        <v>352</v>
      </c>
      <c r="UZ23" s="61">
        <v>351</v>
      </c>
      <c r="VA23" s="61">
        <v>9</v>
      </c>
      <c r="WR23" s="61">
        <v>0</v>
      </c>
      <c r="WS23" s="61">
        <v>1</v>
      </c>
      <c r="WT23" s="61">
        <v>0</v>
      </c>
      <c r="WU23" s="61">
        <v>0</v>
      </c>
      <c r="WV23" s="61">
        <v>0</v>
      </c>
      <c r="WW23" s="61">
        <v>0</v>
      </c>
      <c r="WX23" s="61">
        <v>0</v>
      </c>
      <c r="WY23" s="61">
        <v>0</v>
      </c>
      <c r="WZ23" s="61">
        <v>5779200</v>
      </c>
      <c r="XA23" s="61">
        <v>0</v>
      </c>
      <c r="XD23" s="61">
        <v>0</v>
      </c>
      <c r="XF23" s="61">
        <v>2</v>
      </c>
      <c r="XG23" s="61">
        <v>0</v>
      </c>
      <c r="XH23" s="61">
        <v>0</v>
      </c>
      <c r="XI23" s="61">
        <v>0</v>
      </c>
      <c r="XJ23" s="61">
        <v>0</v>
      </c>
      <c r="XK23" s="61">
        <v>0</v>
      </c>
      <c r="XL23" s="61">
        <v>0</v>
      </c>
      <c r="XM23" s="61">
        <v>0</v>
      </c>
      <c r="XN23" s="61">
        <v>63.4</v>
      </c>
      <c r="XO23" s="61">
        <v>56.3</v>
      </c>
      <c r="XR23" s="61">
        <v>71</v>
      </c>
      <c r="XS23" s="61">
        <v>70.5</v>
      </c>
      <c r="XT23" s="61">
        <v>71.7</v>
      </c>
      <c r="XU23" s="61">
        <v>21.6</v>
      </c>
      <c r="XZ23" s="61">
        <v>2</v>
      </c>
      <c r="YC23" s="61">
        <v>4377</v>
      </c>
      <c r="YD23" s="61">
        <v>-0.999</v>
      </c>
      <c r="YE23" s="61">
        <v>50.01</v>
      </c>
      <c r="YF23" s="61">
        <v>0</v>
      </c>
      <c r="YG23" s="61">
        <v>20789</v>
      </c>
      <c r="YH23" s="61">
        <v>12053</v>
      </c>
      <c r="YI23" s="61">
        <v>20799</v>
      </c>
      <c r="YJ23" s="61">
        <v>11945</v>
      </c>
      <c r="YK23" s="61">
        <v>20834</v>
      </c>
      <c r="YL23" s="61">
        <v>12040</v>
      </c>
      <c r="YM23" s="61">
        <v>10339</v>
      </c>
      <c r="YN23" s="61">
        <v>5952</v>
      </c>
      <c r="YO23" s="61">
        <v>10324</v>
      </c>
      <c r="YP23" s="61">
        <v>5957</v>
      </c>
      <c r="YQ23" s="61">
        <v>10337</v>
      </c>
      <c r="YR23" s="61">
        <v>5975</v>
      </c>
      <c r="YS23" s="61">
        <v>0</v>
      </c>
      <c r="YT23" s="61">
        <v>53313</v>
      </c>
      <c r="YU23" s="61">
        <v>4101</v>
      </c>
      <c r="YV23" s="61">
        <v>13</v>
      </c>
      <c r="YW23" s="61">
        <v>5.3999999999999999E-2</v>
      </c>
      <c r="YX23" s="61">
        <v>3255</v>
      </c>
      <c r="YY23" s="61">
        <v>2.12</v>
      </c>
      <c r="YZ23" s="61">
        <v>-38.4</v>
      </c>
      <c r="ZA23" s="61">
        <v>4.0199999999999996</v>
      </c>
      <c r="ZB23" s="61">
        <v>0.69</v>
      </c>
      <c r="ZD23" s="61">
        <v>0</v>
      </c>
      <c r="ZE23" s="61">
        <v>90.9</v>
      </c>
      <c r="ZF23" s="61">
        <v>78.2</v>
      </c>
      <c r="ZG23" s="61">
        <v>0</v>
      </c>
      <c r="ZH23" s="61">
        <v>81.3</v>
      </c>
      <c r="ZI23" s="61">
        <v>71.099999999999994</v>
      </c>
      <c r="ZJ23" s="61">
        <v>70.900000000000006</v>
      </c>
      <c r="ZK23" s="61">
        <v>0</v>
      </c>
      <c r="ZL23" s="61">
        <v>0</v>
      </c>
      <c r="ZM23" s="61">
        <v>0</v>
      </c>
      <c r="ZN23" s="61">
        <v>21.9</v>
      </c>
      <c r="ZO23" s="61">
        <v>21.9</v>
      </c>
      <c r="ZP23" s="61">
        <v>21.9</v>
      </c>
      <c r="ZQ23" s="61">
        <v>21.9</v>
      </c>
      <c r="ZR23" s="61">
        <v>21.9</v>
      </c>
      <c r="ZS23" s="61">
        <v>21.9</v>
      </c>
      <c r="ZT23" s="61">
        <v>21.9</v>
      </c>
      <c r="ZU23" s="61">
        <v>21.9</v>
      </c>
      <c r="ZV23" s="61">
        <v>21.9</v>
      </c>
      <c r="ZW23" s="61">
        <v>21.9</v>
      </c>
      <c r="ZX23" s="61">
        <v>21.9</v>
      </c>
      <c r="ZY23" s="61">
        <v>21.9</v>
      </c>
      <c r="ZZ23" s="61">
        <v>21.9</v>
      </c>
      <c r="AAA23" s="61">
        <v>21.9</v>
      </c>
      <c r="AAB23" s="61">
        <v>21.9</v>
      </c>
      <c r="AAC23" s="61">
        <v>21.9</v>
      </c>
      <c r="AAD23" s="61">
        <v>21.9</v>
      </c>
      <c r="AAE23" s="61">
        <v>21.9</v>
      </c>
      <c r="AAF23" s="61">
        <v>21.9</v>
      </c>
      <c r="AAG23" s="61">
        <v>21.9</v>
      </c>
      <c r="AAH23" s="61">
        <v>21.9</v>
      </c>
      <c r="AAI23" s="61">
        <v>21.9</v>
      </c>
      <c r="AAJ23" s="61">
        <v>21.9</v>
      </c>
      <c r="AAK23" s="61">
        <v>21.9</v>
      </c>
      <c r="AAL23" s="61">
        <v>21.9</v>
      </c>
      <c r="AAM23" s="61">
        <v>75.2</v>
      </c>
      <c r="AAN23" s="61">
        <v>72.7</v>
      </c>
      <c r="AAO23" s="61">
        <v>71.2</v>
      </c>
      <c r="AAP23" s="61">
        <v>76.2</v>
      </c>
      <c r="AAQ23" s="61">
        <v>76.099999999999994</v>
      </c>
      <c r="AAR23" s="61">
        <v>79.900000000000006</v>
      </c>
      <c r="AAS23" s="61">
        <v>68.7</v>
      </c>
      <c r="AAT23" s="61">
        <v>76.2</v>
      </c>
      <c r="AAU23" s="61">
        <v>75.5</v>
      </c>
      <c r="AAV23" s="61">
        <v>57.5</v>
      </c>
      <c r="AAW23" s="61">
        <v>57.6</v>
      </c>
      <c r="AAX23" s="61">
        <v>69.2</v>
      </c>
      <c r="AAY23" s="61">
        <v>1.26</v>
      </c>
      <c r="AAZ23" s="61">
        <v>1.26</v>
      </c>
      <c r="ABA23" s="61">
        <v>1.26</v>
      </c>
      <c r="ABB23" s="61">
        <v>1.26</v>
      </c>
      <c r="ABC23" s="61">
        <v>1.26</v>
      </c>
      <c r="ABD23" s="61">
        <v>1.26</v>
      </c>
      <c r="ABE23" s="61">
        <v>1.26</v>
      </c>
      <c r="ABF23" s="61">
        <v>1.26</v>
      </c>
      <c r="ABG23" s="61">
        <v>1.26</v>
      </c>
      <c r="ABH23" s="61">
        <v>1.26</v>
      </c>
      <c r="ABI23" s="61">
        <v>1.26</v>
      </c>
      <c r="ABJ23" s="61">
        <v>1.26</v>
      </c>
      <c r="ABK23" s="61">
        <v>1</v>
      </c>
      <c r="ABL23" s="61">
        <v>1</v>
      </c>
      <c r="ABM23" s="61">
        <v>1</v>
      </c>
      <c r="ABN23" s="61">
        <v>1</v>
      </c>
      <c r="ABO23" s="61">
        <v>1</v>
      </c>
      <c r="ABP23" s="61">
        <v>1</v>
      </c>
      <c r="ABQ23" s="61">
        <v>1</v>
      </c>
      <c r="ABR23" s="61">
        <v>1</v>
      </c>
      <c r="ABS23" s="61">
        <v>1</v>
      </c>
      <c r="ABT23" s="61">
        <v>1</v>
      </c>
      <c r="ABU23" s="61">
        <v>1</v>
      </c>
      <c r="ABV23" s="61">
        <v>1</v>
      </c>
      <c r="ABW23" s="61">
        <v>88</v>
      </c>
      <c r="ABX23" s="61">
        <v>88</v>
      </c>
      <c r="ABY23" s="61">
        <v>88</v>
      </c>
      <c r="ABZ23" s="61">
        <v>88</v>
      </c>
      <c r="ACA23" s="61">
        <v>88</v>
      </c>
      <c r="ACB23" s="61">
        <v>88</v>
      </c>
      <c r="ACC23" s="61">
        <v>88</v>
      </c>
      <c r="ACD23" s="61">
        <v>88</v>
      </c>
      <c r="ACE23" s="61">
        <v>88</v>
      </c>
      <c r="ACF23" s="61">
        <v>88</v>
      </c>
      <c r="ACG23" s="61">
        <v>88</v>
      </c>
      <c r="ACH23" s="61">
        <v>88</v>
      </c>
      <c r="ACI23" s="61">
        <v>9479.5</v>
      </c>
      <c r="ACJ23" s="61">
        <v>9479.4</v>
      </c>
      <c r="ACK23" s="61">
        <v>9479.4</v>
      </c>
      <c r="ACL23" s="61">
        <v>3947.9</v>
      </c>
      <c r="ACM23" s="61">
        <v>9479.5</v>
      </c>
      <c r="ACN23" s="61">
        <v>9479.4</v>
      </c>
      <c r="ACO23" s="61">
        <v>9479.5</v>
      </c>
      <c r="ACP23" s="61">
        <v>9479.5</v>
      </c>
      <c r="ACQ23" s="61">
        <v>9479.5</v>
      </c>
      <c r="ACR23" s="61">
        <v>9479.4</v>
      </c>
      <c r="ACS23" s="61">
        <v>9479.5</v>
      </c>
      <c r="ACT23" s="61">
        <v>9479.5</v>
      </c>
      <c r="ACU23" s="61">
        <v>2017</v>
      </c>
      <c r="ACV23" s="61">
        <v>2017</v>
      </c>
      <c r="ACW23" s="61">
        <v>28</v>
      </c>
      <c r="ACX23" s="61">
        <v>10</v>
      </c>
      <c r="ACY23" s="61">
        <v>2017</v>
      </c>
      <c r="ACZ23" s="61">
        <v>25</v>
      </c>
      <c r="ADA23" s="61">
        <v>10</v>
      </c>
      <c r="ADB23" s="61">
        <v>2019</v>
      </c>
      <c r="ADC23" s="61">
        <v>14</v>
      </c>
      <c r="ADD23" s="61">
        <v>3</v>
      </c>
      <c r="ADE23" s="61">
        <v>5</v>
      </c>
      <c r="ADF23" s="61">
        <v>10</v>
      </c>
      <c r="ADG23" s="61">
        <v>2017</v>
      </c>
      <c r="ADH23" s="61">
        <v>28</v>
      </c>
      <c r="ADI23" s="61">
        <v>10</v>
      </c>
      <c r="ADJ23" s="61">
        <v>2017</v>
      </c>
      <c r="ADK23" s="61">
        <v>28</v>
      </c>
      <c r="ADL23" s="61">
        <v>10</v>
      </c>
      <c r="ADM23" s="61">
        <v>2017</v>
      </c>
      <c r="ADN23" s="61">
        <v>25</v>
      </c>
      <c r="ADO23" s="61">
        <v>10</v>
      </c>
      <c r="ADP23" s="61">
        <v>2017</v>
      </c>
      <c r="ADQ23" s="61">
        <v>6</v>
      </c>
      <c r="ADR23" s="61">
        <v>10</v>
      </c>
      <c r="ADS23" s="61">
        <v>2017</v>
      </c>
      <c r="ADT23" s="61">
        <v>11</v>
      </c>
      <c r="ADU23" s="61">
        <v>9</v>
      </c>
      <c r="ADV23" s="61">
        <v>2017</v>
      </c>
      <c r="ADW23" s="61">
        <v>25</v>
      </c>
      <c r="ADX23" s="61">
        <v>10</v>
      </c>
      <c r="ADY23" s="61">
        <v>2017</v>
      </c>
      <c r="ADZ23" s="61">
        <v>28</v>
      </c>
      <c r="AEA23" s="61">
        <v>10</v>
      </c>
      <c r="AEB23" s="61">
        <v>2017</v>
      </c>
      <c r="AEC23" s="61">
        <v>25</v>
      </c>
      <c r="AED23" s="61">
        <v>10</v>
      </c>
      <c r="AEE23" s="61">
        <v>36452</v>
      </c>
      <c r="AEF23" s="61">
        <v>37022</v>
      </c>
      <c r="AEG23" s="61">
        <v>36939</v>
      </c>
      <c r="AEH23" s="61">
        <v>45107</v>
      </c>
      <c r="AEI23" s="61">
        <v>37029</v>
      </c>
      <c r="AEJ23" s="61">
        <v>37028</v>
      </c>
      <c r="AEK23" s="61">
        <v>36949</v>
      </c>
      <c r="AEL23" s="61">
        <v>36489</v>
      </c>
      <c r="AEM23" s="61">
        <v>36274</v>
      </c>
      <c r="AEN23" s="61">
        <v>36977</v>
      </c>
      <c r="AEO23" s="61">
        <v>37002</v>
      </c>
      <c r="AEP23" s="61">
        <v>36989</v>
      </c>
      <c r="AEQ23" s="61">
        <v>7.73</v>
      </c>
      <c r="AER23" s="61">
        <v>7.73</v>
      </c>
      <c r="AES23" s="61">
        <v>7.73</v>
      </c>
      <c r="AET23" s="61">
        <v>7.73</v>
      </c>
      <c r="AEU23" s="61">
        <v>7.73</v>
      </c>
      <c r="AEV23" s="61">
        <v>7.73</v>
      </c>
      <c r="AEW23" s="61">
        <v>7.73</v>
      </c>
      <c r="AEX23" s="61">
        <v>7.73</v>
      </c>
      <c r="AEY23" s="61">
        <v>7.73</v>
      </c>
      <c r="AEZ23" s="61">
        <v>7.73</v>
      </c>
      <c r="AFA23" s="61">
        <v>7.73</v>
      </c>
      <c r="AFB23" s="61">
        <v>7.73</v>
      </c>
      <c r="AFC23" s="61">
        <v>0</v>
      </c>
      <c r="AFD23" s="61">
        <v>0</v>
      </c>
      <c r="AFE23" s="61">
        <v>0</v>
      </c>
      <c r="AFF23" s="61">
        <v>0</v>
      </c>
      <c r="AFG23" s="61">
        <v>0</v>
      </c>
      <c r="AFH23" s="61">
        <v>0</v>
      </c>
      <c r="AFI23" s="61">
        <v>0</v>
      </c>
      <c r="AFJ23" s="61">
        <v>0</v>
      </c>
      <c r="AFK23" s="61">
        <v>0</v>
      </c>
      <c r="AFL23" s="61">
        <v>0</v>
      </c>
      <c r="AFM23" s="61">
        <v>0</v>
      </c>
      <c r="AFN23" s="61">
        <v>0</v>
      </c>
      <c r="AFO23" s="61">
        <v>0</v>
      </c>
      <c r="AFP23" s="61">
        <v>0</v>
      </c>
      <c r="AFQ23" s="61">
        <v>0</v>
      </c>
      <c r="AFR23" s="61">
        <v>0</v>
      </c>
      <c r="AFS23" s="61">
        <v>0</v>
      </c>
      <c r="AFT23" s="61">
        <v>0</v>
      </c>
      <c r="AFU23" s="61">
        <v>0</v>
      </c>
      <c r="AFV23" s="61">
        <v>0</v>
      </c>
      <c r="AFW23" s="61">
        <v>0</v>
      </c>
      <c r="AFX23" s="61">
        <v>0</v>
      </c>
      <c r="AFY23" s="61">
        <v>0</v>
      </c>
      <c r="AFZ23" s="61">
        <v>0</v>
      </c>
      <c r="AGA23" s="61">
        <v>0</v>
      </c>
      <c r="AGB23" s="61">
        <v>0</v>
      </c>
      <c r="AGC23" s="61">
        <v>0</v>
      </c>
      <c r="AGD23" s="61">
        <v>0</v>
      </c>
      <c r="AGE23" s="61">
        <v>0</v>
      </c>
      <c r="AGF23" s="61">
        <v>0</v>
      </c>
      <c r="AGG23" s="61">
        <v>0</v>
      </c>
      <c r="AGH23" s="61">
        <v>0</v>
      </c>
      <c r="AGI23" s="61">
        <v>0</v>
      </c>
      <c r="AGJ23" s="61">
        <v>1</v>
      </c>
      <c r="AGK23" s="61">
        <v>210</v>
      </c>
      <c r="AGL23" s="61">
        <v>0</v>
      </c>
      <c r="AGM23" s="61">
        <v>0</v>
      </c>
      <c r="AGN23" s="61">
        <v>-9.6999999999999993</v>
      </c>
      <c r="AGO23" s="61">
        <v>-9.6999999999999993</v>
      </c>
      <c r="AGP23" s="61">
        <v>-9.6999999999999993</v>
      </c>
      <c r="AGQ23" s="61">
        <v>-9.6999999999999993</v>
      </c>
      <c r="AGR23" s="61">
        <v>-9.6999999999999993</v>
      </c>
      <c r="AGS23" s="61">
        <v>-9.6999999999999993</v>
      </c>
      <c r="AGT23" s="61">
        <v>-9.6999999999999993</v>
      </c>
      <c r="AGU23" s="61">
        <v>-9.6999999999999993</v>
      </c>
      <c r="AGV23" s="61">
        <v>-9.6999999999999993</v>
      </c>
      <c r="AGW23" s="61">
        <v>-9.6999999999999993</v>
      </c>
      <c r="AGX23" s="61">
        <v>-9.6999999999999993</v>
      </c>
      <c r="AGY23" s="61">
        <v>-9.6999999999999993</v>
      </c>
      <c r="AGZ23" s="61">
        <v>-9.6999999999999993</v>
      </c>
      <c r="AHA23" s="61">
        <v>-9.6999999999999993</v>
      </c>
      <c r="AHB23" s="61">
        <v>-9.6999999999999993</v>
      </c>
      <c r="AHC23" s="61">
        <v>-9.6999999999999993</v>
      </c>
      <c r="AHD23" s="61">
        <v>-9.6999999999999993</v>
      </c>
      <c r="AHE23" s="61">
        <v>-9.6999999999999993</v>
      </c>
      <c r="AHF23" s="61">
        <v>-9.6999999999999993</v>
      </c>
      <c r="AHG23" s="61">
        <v>-9.6999999999999993</v>
      </c>
      <c r="AHH23" s="61">
        <v>-9.6999999999999993</v>
      </c>
      <c r="AHI23" s="61">
        <v>-9.6999999999999993</v>
      </c>
      <c r="AHJ23" s="61">
        <v>-9.6999999999999993</v>
      </c>
      <c r="AHK23" s="61">
        <v>-9.6999999999999993</v>
      </c>
      <c r="AHL23" s="61">
        <v>126</v>
      </c>
      <c r="AHM23" s="61">
        <v>126</v>
      </c>
      <c r="AHN23" s="61">
        <v>189</v>
      </c>
      <c r="AHO23" s="61">
        <v>158</v>
      </c>
      <c r="AHP23" s="61">
        <v>174</v>
      </c>
      <c r="AHQ23" s="61">
        <v>189</v>
      </c>
      <c r="AHR23" s="61">
        <v>220</v>
      </c>
      <c r="AHS23" s="61">
        <v>205</v>
      </c>
      <c r="AHT23" s="61">
        <v>189</v>
      </c>
      <c r="AHU23" s="61">
        <v>141</v>
      </c>
      <c r="AHV23" s="61">
        <v>141</v>
      </c>
      <c r="AHW23" s="61">
        <v>237</v>
      </c>
      <c r="AHX23" s="61">
        <v>174</v>
      </c>
      <c r="AHY23" s="61">
        <v>126</v>
      </c>
      <c r="AHZ23" s="61">
        <v>237</v>
      </c>
      <c r="AIA23" s="61">
        <v>174</v>
      </c>
      <c r="AIB23" s="61">
        <v>141</v>
      </c>
      <c r="AIC23" s="61">
        <v>174</v>
      </c>
      <c r="AID23" s="61">
        <v>237</v>
      </c>
      <c r="AIE23" s="61">
        <v>189</v>
      </c>
      <c r="AIF23" s="61">
        <v>141</v>
      </c>
      <c r="AIG23" s="61">
        <v>189</v>
      </c>
      <c r="AIH23" s="61">
        <v>174</v>
      </c>
      <c r="AII23" s="61">
        <v>220</v>
      </c>
      <c r="AIJ23" s="61">
        <v>0</v>
      </c>
      <c r="AIK23" s="61">
        <v>0</v>
      </c>
      <c r="AIL23" s="61">
        <v>0</v>
      </c>
      <c r="AIM23" s="61">
        <v>0</v>
      </c>
      <c r="AIN23" s="61">
        <v>0</v>
      </c>
      <c r="AIO23" s="61">
        <v>0</v>
      </c>
      <c r="AIP23" s="61">
        <v>0</v>
      </c>
      <c r="AIQ23" s="61">
        <v>0</v>
      </c>
      <c r="AIR23" s="61">
        <v>0</v>
      </c>
      <c r="AIS23" s="61">
        <v>0</v>
      </c>
      <c r="AIU23" s="61">
        <v>0</v>
      </c>
      <c r="AIV23" s="61">
        <v>0</v>
      </c>
      <c r="AIW23" s="61">
        <v>0</v>
      </c>
      <c r="AIX23" s="61">
        <v>0</v>
      </c>
      <c r="AIY23" s="61">
        <v>0</v>
      </c>
      <c r="AIZ23" s="61">
        <v>0</v>
      </c>
      <c r="AJA23" s="61">
        <v>0</v>
      </c>
      <c r="AJB23" s="61">
        <v>0</v>
      </c>
      <c r="AJC23" s="61">
        <v>0</v>
      </c>
      <c r="AJD23" s="61">
        <v>0</v>
      </c>
      <c r="AJE23" s="61">
        <v>0</v>
      </c>
      <c r="AJF23" s="61">
        <v>0</v>
      </c>
      <c r="AJG23" s="61">
        <v>0</v>
      </c>
      <c r="AJH23" s="61">
        <v>0</v>
      </c>
      <c r="AJI23" s="61">
        <v>0</v>
      </c>
      <c r="AJJ23" s="61">
        <v>0</v>
      </c>
      <c r="AJK23" s="61">
        <v>0</v>
      </c>
      <c r="AJL23" s="61">
        <v>0</v>
      </c>
      <c r="AJM23" s="61">
        <v>0</v>
      </c>
      <c r="AJN23" s="61">
        <v>0</v>
      </c>
      <c r="AJO23" s="61">
        <v>0</v>
      </c>
      <c r="AJP23" s="61">
        <v>0</v>
      </c>
      <c r="AJQ23" s="61">
        <v>0</v>
      </c>
      <c r="AJR23" s="61">
        <v>0</v>
      </c>
      <c r="AJS23" s="61">
        <v>0</v>
      </c>
      <c r="AJT23" s="61">
        <v>0</v>
      </c>
      <c r="AJU23" s="61">
        <v>0</v>
      </c>
      <c r="AJV23" s="61">
        <v>0</v>
      </c>
      <c r="AJW23" s="61">
        <v>0</v>
      </c>
      <c r="AJX23" s="61">
        <v>0</v>
      </c>
      <c r="AJY23" s="61">
        <v>0</v>
      </c>
      <c r="AJZ23" s="61">
        <v>0</v>
      </c>
      <c r="AKA23" s="61">
        <v>0</v>
      </c>
      <c r="AKB23" s="61">
        <v>0</v>
      </c>
      <c r="AKC23" s="61">
        <v>0</v>
      </c>
      <c r="AKD23" s="61">
        <v>0</v>
      </c>
      <c r="AKE23" s="61">
        <v>0</v>
      </c>
      <c r="AKF23" s="61">
        <v>0</v>
      </c>
      <c r="AKG23" s="61">
        <v>0</v>
      </c>
      <c r="AKH23" s="61">
        <v>0</v>
      </c>
      <c r="AKI23" s="61">
        <v>0</v>
      </c>
      <c r="AKJ23" s="61">
        <v>0</v>
      </c>
      <c r="AKK23" s="61">
        <v>0</v>
      </c>
      <c r="AKL23" s="61">
        <v>0</v>
      </c>
      <c r="AKM23" s="61">
        <v>378</v>
      </c>
      <c r="AKN23" s="61">
        <v>586</v>
      </c>
      <c r="AKO23" s="61">
        <v>329</v>
      </c>
      <c r="AKP23" s="61">
        <v>451</v>
      </c>
      <c r="AKQ23" s="61">
        <v>293</v>
      </c>
      <c r="AKR23" s="61">
        <v>439</v>
      </c>
      <c r="AKS23" s="61">
        <v>366</v>
      </c>
      <c r="AKT23" s="61">
        <v>463</v>
      </c>
      <c r="AKU23" s="61">
        <v>488</v>
      </c>
      <c r="AKV23" s="61">
        <v>402</v>
      </c>
      <c r="AKW23" s="61">
        <v>329</v>
      </c>
      <c r="AKX23" s="61">
        <v>402</v>
      </c>
      <c r="AKY23" s="61">
        <v>354</v>
      </c>
      <c r="AKZ23" s="61">
        <v>317</v>
      </c>
      <c r="ALA23" s="61">
        <v>293</v>
      </c>
      <c r="ALB23" s="61">
        <v>305</v>
      </c>
      <c r="ALC23" s="61">
        <v>378</v>
      </c>
      <c r="ALD23" s="61">
        <v>366</v>
      </c>
      <c r="ALE23" s="61">
        <v>390</v>
      </c>
      <c r="ALF23" s="61">
        <v>415</v>
      </c>
      <c r="ALG23" s="61">
        <v>354</v>
      </c>
      <c r="ALH23" s="61">
        <v>402</v>
      </c>
      <c r="ALI23" s="61">
        <v>500</v>
      </c>
      <c r="ALJ23" s="61">
        <v>293</v>
      </c>
      <c r="ALK23" s="61">
        <v>-2.3E-2</v>
      </c>
      <c r="ALL23" s="61">
        <v>5.79</v>
      </c>
      <c r="ALM23" s="61">
        <v>0</v>
      </c>
      <c r="ALN23" s="61">
        <v>1</v>
      </c>
      <c r="ALO23" s="61">
        <v>0</v>
      </c>
      <c r="ALP23" s="61">
        <v>0</v>
      </c>
      <c r="ALQ23" s="61">
        <v>7.66</v>
      </c>
      <c r="ALR23" s="61">
        <v>7.74</v>
      </c>
      <c r="ALS23" s="61">
        <v>7.77</v>
      </c>
      <c r="ALT23" s="61">
        <v>7.63</v>
      </c>
      <c r="ALU23" s="61">
        <v>7.54</v>
      </c>
      <c r="ALV23" s="61">
        <v>7.67</v>
      </c>
      <c r="ALW23" s="61">
        <v>7.72</v>
      </c>
      <c r="ALX23" s="61">
        <v>7.8</v>
      </c>
      <c r="ALY23" s="61">
        <v>7.73</v>
      </c>
      <c r="ALZ23" s="61">
        <v>7.81</v>
      </c>
      <c r="AMA23" s="61">
        <v>7.63</v>
      </c>
      <c r="AMB23" s="61">
        <v>7.87</v>
      </c>
      <c r="AMC23" s="61">
        <v>7.68</v>
      </c>
      <c r="AMD23" s="61">
        <v>7.71</v>
      </c>
      <c r="AME23" s="61">
        <v>7.93</v>
      </c>
      <c r="AMF23" s="61">
        <v>7.6</v>
      </c>
      <c r="AMG23" s="61">
        <v>7.64</v>
      </c>
      <c r="AMH23" s="61">
        <v>7.64</v>
      </c>
      <c r="AMI23" s="61">
        <v>7.55</v>
      </c>
      <c r="AMJ23" s="61">
        <v>7.69</v>
      </c>
      <c r="AMK23" s="61">
        <v>7.74</v>
      </c>
      <c r="AML23" s="61">
        <v>7.8</v>
      </c>
      <c r="AMM23" s="61">
        <v>7.69</v>
      </c>
      <c r="AMN23" s="61">
        <v>7.82</v>
      </c>
      <c r="AMO23" s="61">
        <v>-7.0000000000000007E-2</v>
      </c>
      <c r="AMP23" s="61">
        <v>-0.02</v>
      </c>
      <c r="AMQ23" s="61">
        <v>-0.31</v>
      </c>
      <c r="AMR23" s="61">
        <v>-0.46</v>
      </c>
      <c r="AMS23" s="61">
        <v>-0.18</v>
      </c>
      <c r="AMT23" s="61">
        <v>-0.26</v>
      </c>
      <c r="AMU23" s="61">
        <v>-0.16</v>
      </c>
      <c r="AMV23" s="61">
        <v>-0.03</v>
      </c>
      <c r="AMW23" s="61">
        <v>-0.2</v>
      </c>
      <c r="AMX23" s="61">
        <v>-0.39</v>
      </c>
      <c r="AMY23" s="61">
        <v>-0.28000000000000003</v>
      </c>
      <c r="AMZ23" s="61">
        <v>-0.13</v>
      </c>
      <c r="ANA23" s="61">
        <v>0</v>
      </c>
      <c r="ANB23" s="61">
        <v>7.0000000000000007E-2</v>
      </c>
      <c r="ANC23" s="61">
        <v>-0.23</v>
      </c>
      <c r="AND23" s="61">
        <v>-7.0000000000000007E-2</v>
      </c>
      <c r="ANE23" s="61">
        <v>-0.21</v>
      </c>
      <c r="ANF23" s="61">
        <v>-0.32</v>
      </c>
      <c r="ANG23" s="61">
        <v>-0.32</v>
      </c>
      <c r="ANH23" s="61">
        <v>-0.19</v>
      </c>
      <c r="ANI23" s="61">
        <v>-0.12</v>
      </c>
      <c r="ANJ23" s="61">
        <v>-0.06</v>
      </c>
      <c r="ANK23" s="61">
        <v>-0.21</v>
      </c>
      <c r="ANL23" s="61">
        <v>-0.08</v>
      </c>
      <c r="ANM23" s="61">
        <v>7.8</v>
      </c>
      <c r="ANN23" s="61">
        <v>7.73</v>
      </c>
      <c r="ANO23" s="61">
        <v>7.64</v>
      </c>
      <c r="ANP23" s="61">
        <v>7.99</v>
      </c>
      <c r="ANQ23" s="61">
        <v>7.54</v>
      </c>
      <c r="ANR23" s="61">
        <v>7.61</v>
      </c>
      <c r="ANS23" s="61">
        <v>7.96</v>
      </c>
      <c r="ANT23" s="61">
        <v>7.85</v>
      </c>
      <c r="ANU23" s="61">
        <v>7.81</v>
      </c>
      <c r="ANV23" s="61">
        <v>7.83</v>
      </c>
      <c r="ANW23" s="61">
        <v>7.75</v>
      </c>
      <c r="ANX23" s="61">
        <v>8.07</v>
      </c>
      <c r="ANY23" s="61">
        <v>7.76</v>
      </c>
      <c r="ANZ23" s="61">
        <v>7.68</v>
      </c>
      <c r="AOA23" s="61">
        <v>7.76</v>
      </c>
      <c r="AOB23" s="61">
        <v>7.61</v>
      </c>
      <c r="AOC23" s="61">
        <v>7.64</v>
      </c>
      <c r="AOD23" s="61">
        <v>7.5</v>
      </c>
      <c r="AOE23" s="61">
        <v>7.59</v>
      </c>
      <c r="AOF23" s="61">
        <v>7.84</v>
      </c>
      <c r="AOG23" s="61">
        <v>7.83</v>
      </c>
      <c r="AOH23" s="61">
        <v>7.89</v>
      </c>
      <c r="AOI23" s="61">
        <v>7.59</v>
      </c>
      <c r="AOJ23" s="61">
        <v>7.81</v>
      </c>
      <c r="AOK23" s="61">
        <v>-7.0000000000000007E-2</v>
      </c>
      <c r="AOL23" s="61">
        <v>-0.1</v>
      </c>
      <c r="AOM23" s="61">
        <v>-0.28000000000000003</v>
      </c>
      <c r="AON23" s="61">
        <v>-0.27</v>
      </c>
      <c r="AOO23" s="61">
        <v>-0.31</v>
      </c>
      <c r="AOP23" s="61">
        <v>-0.06</v>
      </c>
      <c r="AOQ23" s="61">
        <v>-0.26</v>
      </c>
      <c r="AOR23" s="61">
        <v>-7.0000000000000007E-2</v>
      </c>
      <c r="AOS23" s="61">
        <v>-0.15</v>
      </c>
      <c r="AOT23" s="61">
        <v>-0.13</v>
      </c>
      <c r="AOU23" s="61">
        <v>-0.26</v>
      </c>
      <c r="AOV23" s="61">
        <v>-0.08</v>
      </c>
      <c r="AOW23" s="61">
        <v>-0.22</v>
      </c>
      <c r="AOX23" s="61">
        <v>0.13</v>
      </c>
      <c r="AOY23" s="61">
        <v>-0.14000000000000001</v>
      </c>
      <c r="AOZ23" s="61">
        <v>-0.2</v>
      </c>
      <c r="APA23" s="61">
        <v>-0.28000000000000003</v>
      </c>
      <c r="APB23" s="61">
        <v>-0.28000000000000003</v>
      </c>
      <c r="APC23" s="61">
        <v>-0.41</v>
      </c>
      <c r="APD23" s="61">
        <v>-0.14000000000000001</v>
      </c>
      <c r="APE23" s="61">
        <v>-0.2</v>
      </c>
      <c r="APF23" s="61">
        <v>-0.02</v>
      </c>
      <c r="APG23" s="61">
        <v>-0.32</v>
      </c>
      <c r="APH23" s="61">
        <v>-0.4</v>
      </c>
      <c r="API23" s="61">
        <v>38246.800000000003</v>
      </c>
      <c r="APJ23" s="61">
        <v>0</v>
      </c>
      <c r="APK23" s="61">
        <v>10889.8</v>
      </c>
      <c r="APL23" s="61">
        <v>0</v>
      </c>
      <c r="APM23" s="61">
        <v>248</v>
      </c>
      <c r="APN23" s="61">
        <v>0.02</v>
      </c>
      <c r="APO23" s="61">
        <v>0</v>
      </c>
      <c r="APP23" s="61">
        <v>-194</v>
      </c>
      <c r="APQ23" s="61">
        <v>1.04</v>
      </c>
      <c r="APR23" s="61">
        <v>0</v>
      </c>
      <c r="APS23" s="61">
        <v>10318</v>
      </c>
      <c r="APT23" s="61" t="s">
        <v>7682</v>
      </c>
      <c r="APU23" s="61" t="s">
        <v>7695</v>
      </c>
      <c r="APV23" s="61" t="s">
        <v>7682</v>
      </c>
      <c r="APW23" s="61" t="s">
        <v>7716</v>
      </c>
      <c r="APX23" s="61" t="s">
        <v>7697</v>
      </c>
      <c r="APY23" s="61" t="s">
        <v>7722</v>
      </c>
      <c r="APZ23" s="61" t="s">
        <v>7670</v>
      </c>
      <c r="AQA23" s="61" t="s">
        <v>7718</v>
      </c>
      <c r="AQB23" s="61" t="s">
        <v>7700</v>
      </c>
      <c r="AQC23" s="61" t="s">
        <v>7701</v>
      </c>
      <c r="AQD23" s="61" t="s">
        <v>7702</v>
      </c>
      <c r="AQE23" s="61" t="s">
        <v>7674</v>
      </c>
      <c r="AQF23" s="61" t="s">
        <v>7702</v>
      </c>
      <c r="AQG23" s="61" t="s">
        <v>7682</v>
      </c>
      <c r="AQH23" s="61" t="s">
        <v>7704</v>
      </c>
      <c r="AQI23" s="61" t="s">
        <v>7705</v>
      </c>
      <c r="AQJ23" s="61" t="s">
        <v>7719</v>
      </c>
      <c r="AQK23" s="61" t="s">
        <v>7707</v>
      </c>
      <c r="AQL23" s="61" t="s">
        <v>7682</v>
      </c>
      <c r="AQM23" s="61" t="s">
        <v>7707</v>
      </c>
      <c r="AQN23" s="61" t="s">
        <v>7708</v>
      </c>
      <c r="AQO23" s="61" t="s">
        <v>7709</v>
      </c>
      <c r="AQP23" s="61" t="s">
        <v>7679</v>
      </c>
      <c r="AQQ23" s="61" t="s">
        <v>7723</v>
      </c>
      <c r="AQR23" s="61" t="s">
        <v>7711</v>
      </c>
      <c r="AQS23" s="61" t="s">
        <v>7721</v>
      </c>
      <c r="AQT23" s="61" t="s">
        <v>7702</v>
      </c>
      <c r="AQU23" s="61" t="s">
        <v>7709</v>
      </c>
      <c r="AQV23" s="61" t="s">
        <v>7712</v>
      </c>
      <c r="AQW23" s="61" t="s">
        <v>7713</v>
      </c>
      <c r="AQX23" s="61" t="s">
        <v>22</v>
      </c>
      <c r="AQY23" s="61">
        <v>24.5</v>
      </c>
      <c r="AQZ23" s="61">
        <v>25.1</v>
      </c>
      <c r="ARA23" s="61">
        <v>23.2</v>
      </c>
      <c r="ARB23" s="61">
        <v>25.8</v>
      </c>
      <c r="ARC23" s="61">
        <v>24.3</v>
      </c>
      <c r="ARD23" s="61">
        <v>26.1</v>
      </c>
      <c r="ARE23" s="61">
        <v>26.4</v>
      </c>
      <c r="ARF23" s="61">
        <v>25.2</v>
      </c>
      <c r="ARG23" s="61">
        <v>23.1</v>
      </c>
      <c r="ARH23" s="61">
        <v>23.3</v>
      </c>
      <c r="ARI23" s="61">
        <v>24.5</v>
      </c>
      <c r="ARJ23" s="61">
        <v>26.2</v>
      </c>
      <c r="ARK23" s="61">
        <v>26.3</v>
      </c>
      <c r="ARL23" s="61">
        <v>24.4</v>
      </c>
      <c r="ARM23" s="61">
        <v>22.2</v>
      </c>
      <c r="ARN23" s="61">
        <v>23.1</v>
      </c>
      <c r="ARO23" s="61">
        <v>25.1</v>
      </c>
      <c r="ARP23" s="61">
        <v>24.9</v>
      </c>
      <c r="ARQ23" s="61">
        <v>25.5</v>
      </c>
      <c r="ARR23" s="61">
        <v>23.5</v>
      </c>
      <c r="ARS23" s="61">
        <v>25.3</v>
      </c>
      <c r="ART23" s="61">
        <v>25.4</v>
      </c>
      <c r="ARU23" s="61">
        <v>24.2</v>
      </c>
      <c r="ARV23" s="61">
        <v>24.4</v>
      </c>
      <c r="ARW23" s="61">
        <v>21.7</v>
      </c>
      <c r="ARX23" s="61">
        <v>26.4</v>
      </c>
      <c r="ARY23" s="61">
        <v>21.7</v>
      </c>
      <c r="ARZ23" s="61">
        <v>1698</v>
      </c>
      <c r="ASA23" s="61">
        <v>64.349999999999994</v>
      </c>
      <c r="ASB23" s="61">
        <v>92</v>
      </c>
      <c r="ASC23" s="61">
        <v>648.95000000000005</v>
      </c>
      <c r="ASD23" s="61">
        <v>735</v>
      </c>
      <c r="ASE23" s="61">
        <v>776</v>
      </c>
      <c r="ASF23" s="61">
        <v>198</v>
      </c>
      <c r="ASG23" s="61">
        <v>46</v>
      </c>
      <c r="ASH23" s="61">
        <v>1</v>
      </c>
      <c r="ASI23" s="61">
        <v>0</v>
      </c>
      <c r="ASJ23" s="61">
        <v>0</v>
      </c>
      <c r="ASK23" s="61">
        <v>40</v>
      </c>
      <c r="ASL23" s="61">
        <v>70</v>
      </c>
      <c r="ASM23" s="61">
        <v>100</v>
      </c>
      <c r="ASN23" s="61">
        <v>150</v>
      </c>
      <c r="ASO23" s="61">
        <v>250</v>
      </c>
      <c r="ASP23" s="61">
        <v>0</v>
      </c>
      <c r="ASQ23" s="61">
        <v>0</v>
      </c>
      <c r="ASR23" s="61">
        <v>4159</v>
      </c>
      <c r="ASS23" s="61">
        <v>0</v>
      </c>
      <c r="AST23" s="61">
        <v>12</v>
      </c>
      <c r="ASU23" s="61">
        <v>80.39</v>
      </c>
      <c r="ASV23" s="61">
        <v>0</v>
      </c>
      <c r="ASW23" s="61">
        <v>0</v>
      </c>
      <c r="ASX23" s="61">
        <v>1</v>
      </c>
      <c r="ASY23" s="61">
        <v>0</v>
      </c>
      <c r="ASZ23" s="61">
        <v>0</v>
      </c>
      <c r="ATA23" s="61">
        <v>0</v>
      </c>
      <c r="ATB23" s="61">
        <v>0</v>
      </c>
      <c r="ATC23" s="61">
        <v>2</v>
      </c>
      <c r="ATD23" s="61">
        <v>78.62</v>
      </c>
      <c r="ATE23" s="61">
        <v>-1</v>
      </c>
      <c r="ATF23" s="61">
        <v>2</v>
      </c>
      <c r="ATG23" s="61">
        <v>1</v>
      </c>
      <c r="ATH23" s="61" t="s">
        <v>7714</v>
      </c>
      <c r="ATI23" s="61">
        <v>1E-4</v>
      </c>
      <c r="ATJ23" s="61">
        <v>1606996641000</v>
      </c>
      <c r="ATK23" s="61">
        <v>1</v>
      </c>
      <c r="ATL23" s="61">
        <v>1</v>
      </c>
      <c r="ATM23" s="61">
        <v>0.29060000000000002</v>
      </c>
      <c r="ATN23" s="61">
        <v>1</v>
      </c>
      <c r="ATO23" s="61" t="s">
        <v>7714</v>
      </c>
      <c r="ATP23" s="61">
        <v>3848</v>
      </c>
      <c r="ATQ23" s="61">
        <v>1</v>
      </c>
      <c r="ATR23" s="61">
        <v>1606176000000</v>
      </c>
      <c r="ATS23" s="61" t="s">
        <v>7714</v>
      </c>
      <c r="ATT23" s="61" t="s">
        <v>7714</v>
      </c>
      <c r="ATU23" s="61" t="s">
        <v>7714</v>
      </c>
      <c r="ATV23" s="61">
        <v>0.04</v>
      </c>
      <c r="ATW23" s="61">
        <v>5.62</v>
      </c>
      <c r="ATX23" s="61">
        <v>14</v>
      </c>
      <c r="ATY23" s="61" t="s">
        <v>7714</v>
      </c>
      <c r="ATZ23" s="61">
        <v>2</v>
      </c>
      <c r="AUA23" s="61">
        <v>8.9999999999999998E-4</v>
      </c>
      <c r="AUB23" s="61">
        <v>1</v>
      </c>
      <c r="AUC23" s="61">
        <v>1</v>
      </c>
      <c r="AUD23" s="61">
        <v>1</v>
      </c>
      <c r="AUE23" s="61">
        <v>2</v>
      </c>
      <c r="AUF23" s="61">
        <v>0</v>
      </c>
      <c r="AUG23" s="61">
        <v>0</v>
      </c>
      <c r="AUH23" s="61">
        <v>3579</v>
      </c>
      <c r="AUI23" s="61">
        <v>12</v>
      </c>
      <c r="AUJ23" s="61">
        <v>3.1899999999999998E-2</v>
      </c>
      <c r="AUK23" s="61">
        <v>1</v>
      </c>
      <c r="AUL23" s="61">
        <v>1606992300000</v>
      </c>
      <c r="AUM23" s="61">
        <v>4</v>
      </c>
      <c r="AUN23" s="61">
        <v>1</v>
      </c>
      <c r="AUO23" s="61">
        <v>3</v>
      </c>
      <c r="AUP23" s="61">
        <v>2.08</v>
      </c>
      <c r="AUQ23" s="61">
        <v>4.7</v>
      </c>
      <c r="AUR23" s="61">
        <v>89452</v>
      </c>
      <c r="AUS23" s="61">
        <v>1</v>
      </c>
      <c r="AUT23" s="61">
        <v>1</v>
      </c>
      <c r="AUU23" s="61">
        <v>9038</v>
      </c>
      <c r="AUV23" s="61">
        <v>1</v>
      </c>
      <c r="AUW23" s="61">
        <v>14.5</v>
      </c>
      <c r="AUX23" s="61">
        <v>135</v>
      </c>
      <c r="AUY23" s="61">
        <v>0.05</v>
      </c>
      <c r="AUZ23" s="61">
        <v>3.9399999999999998E-2</v>
      </c>
      <c r="AVA23" s="61">
        <v>5380</v>
      </c>
      <c r="AVB23" s="61">
        <v>100</v>
      </c>
      <c r="AVC23" s="61">
        <v>3</v>
      </c>
      <c r="AVD23" s="61">
        <v>305</v>
      </c>
      <c r="AVE23" s="61" t="s">
        <v>7683</v>
      </c>
      <c r="AVF23" s="61">
        <v>50</v>
      </c>
      <c r="AVK23" s="61">
        <v>8.58</v>
      </c>
      <c r="AVL23" s="61">
        <v>2</v>
      </c>
      <c r="AVM23" s="61">
        <v>2</v>
      </c>
      <c r="AVO23" s="61">
        <v>50.01</v>
      </c>
      <c r="AVP23" s="61">
        <v>0</v>
      </c>
      <c r="AVQ23" s="61">
        <v>50.01</v>
      </c>
      <c r="AVR23" s="61">
        <v>0</v>
      </c>
      <c r="AVS23" s="61">
        <v>0</v>
      </c>
      <c r="AVT23" s="61">
        <v>0</v>
      </c>
      <c r="AVU23" s="61">
        <v>0</v>
      </c>
      <c r="AVV23" s="61">
        <v>0</v>
      </c>
      <c r="AVW23" s="61">
        <v>0</v>
      </c>
      <c r="AVY23" s="61">
        <v>0</v>
      </c>
      <c r="AWA23" s="61">
        <v>0</v>
      </c>
      <c r="AWB23" s="61">
        <v>0</v>
      </c>
      <c r="AWC23" s="61">
        <v>0</v>
      </c>
      <c r="AWD23" s="61">
        <v>0</v>
      </c>
      <c r="AWE23" s="61">
        <v>0</v>
      </c>
      <c r="AWF23" s="61">
        <v>0</v>
      </c>
      <c r="AWG23" s="61">
        <v>0</v>
      </c>
      <c r="AWH23" s="61">
        <v>0</v>
      </c>
      <c r="AWJ23" s="61">
        <v>0</v>
      </c>
      <c r="AWK23" s="61">
        <v>0</v>
      </c>
      <c r="AWL23" s="61">
        <v>0</v>
      </c>
      <c r="AWM23" s="61">
        <v>0</v>
      </c>
      <c r="AWN23" s="61">
        <v>0</v>
      </c>
      <c r="AWO23" s="61">
        <v>0</v>
      </c>
      <c r="AWP23" s="61">
        <v>0</v>
      </c>
      <c r="AWQ23" s="61">
        <v>0</v>
      </c>
      <c r="AWR23" s="61">
        <v>0</v>
      </c>
      <c r="AWS23" s="61">
        <v>0</v>
      </c>
      <c r="AWT23" s="61">
        <v>1</v>
      </c>
      <c r="AXA23" s="61">
        <v>0</v>
      </c>
      <c r="AXB23" s="61">
        <v>0</v>
      </c>
      <c r="AXC23" s="61">
        <v>12</v>
      </c>
      <c r="AXD23" s="61">
        <v>5</v>
      </c>
      <c r="AXE23" s="61">
        <v>16</v>
      </c>
      <c r="AXF23" s="61">
        <v>0</v>
      </c>
      <c r="AXG23" s="61">
        <v>0</v>
      </c>
      <c r="AXH23" s="61">
        <v>8</v>
      </c>
      <c r="AXI23" s="61">
        <v>40</v>
      </c>
      <c r="AXJ23" s="61">
        <v>0</v>
      </c>
      <c r="AXL23" s="61">
        <v>20</v>
      </c>
      <c r="AXM23" s="61">
        <v>1</v>
      </c>
      <c r="AXN23" s="61">
        <v>0</v>
      </c>
      <c r="AXO23" s="61">
        <v>970</v>
      </c>
      <c r="AXP23" s="61">
        <v>40</v>
      </c>
      <c r="AXQ23" s="61">
        <v>0</v>
      </c>
      <c r="AXR23" s="61">
        <v>0</v>
      </c>
      <c r="AXS23" s="61">
        <v>0</v>
      </c>
      <c r="AXT23" s="61">
        <v>0</v>
      </c>
      <c r="AXU23" s="61">
        <v>1</v>
      </c>
      <c r="AXV23" s="61">
        <v>0</v>
      </c>
      <c r="AXW23" s="61">
        <v>0</v>
      </c>
      <c r="AXX23" s="61">
        <v>0</v>
      </c>
      <c r="AXY23" s="61">
        <v>9</v>
      </c>
      <c r="AXZ23" s="61">
        <v>0</v>
      </c>
      <c r="AYA23" s="61">
        <v>0</v>
      </c>
      <c r="AYB23" s="61">
        <v>1</v>
      </c>
      <c r="AYC23" s="61">
        <v>1</v>
      </c>
      <c r="AYD23" s="61">
        <v>1.4</v>
      </c>
      <c r="AYE23" s="61">
        <v>1.5</v>
      </c>
      <c r="AYF23" s="61">
        <v>20</v>
      </c>
      <c r="AYG23" s="61">
        <v>80</v>
      </c>
      <c r="AYH23" s="61">
        <v>60</v>
      </c>
      <c r="AYI23" s="61">
        <v>30</v>
      </c>
      <c r="AYJ23" s="61">
        <v>30</v>
      </c>
      <c r="AYK23" s="61">
        <v>60</v>
      </c>
      <c r="AYL23" s="61">
        <v>30</v>
      </c>
      <c r="AYM23" s="61">
        <v>30</v>
      </c>
      <c r="AYN23" s="61">
        <v>0</v>
      </c>
      <c r="AYO23" s="61">
        <v>1.4</v>
      </c>
      <c r="AYP23" s="61">
        <v>20</v>
      </c>
      <c r="AYQ23" s="61">
        <v>10</v>
      </c>
      <c r="AYR23" s="61">
        <v>50</v>
      </c>
      <c r="AYS23" s="61">
        <v>2</v>
      </c>
      <c r="AYT23" s="61">
        <v>0</v>
      </c>
      <c r="AYU23" s="61">
        <v>11</v>
      </c>
      <c r="AYV23" s="61">
        <v>1</v>
      </c>
      <c r="AYW23" s="61">
        <v>0</v>
      </c>
      <c r="AYX23" s="61">
        <v>0</v>
      </c>
      <c r="AYY23" s="61">
        <v>0</v>
      </c>
      <c r="AYZ23" s="61">
        <v>0</v>
      </c>
      <c r="AZA23" s="61">
        <v>7</v>
      </c>
      <c r="AZF23" s="61">
        <v>500</v>
      </c>
      <c r="AZG23" s="61">
        <v>7000</v>
      </c>
      <c r="AZH23" s="61">
        <v>300</v>
      </c>
      <c r="AZI23" s="61">
        <v>1150</v>
      </c>
      <c r="AZK23" s="61">
        <v>1800</v>
      </c>
      <c r="AZU23" s="61">
        <v>0</v>
      </c>
      <c r="AZZ23" s="61">
        <v>0</v>
      </c>
      <c r="BAA23" s="61">
        <v>0</v>
      </c>
      <c r="BAB23" s="61">
        <v>0</v>
      </c>
      <c r="BAC23" s="61">
        <v>0</v>
      </c>
      <c r="BAD23" s="61">
        <v>25</v>
      </c>
      <c r="BAE23" s="61">
        <v>0</v>
      </c>
      <c r="BAF23" s="61">
        <v>0</v>
      </c>
      <c r="BAG23" s="61">
        <v>2</v>
      </c>
      <c r="BAH23" s="61">
        <v>2</v>
      </c>
      <c r="BAI23" s="61">
        <v>20</v>
      </c>
      <c r="BAJ23" s="61">
        <v>25</v>
      </c>
      <c r="BAK23" s="61">
        <v>35</v>
      </c>
      <c r="BAQ23" s="61">
        <v>0</v>
      </c>
      <c r="BAR23" s="61">
        <v>0</v>
      </c>
      <c r="BAS23" s="61">
        <v>1</v>
      </c>
      <c r="BAT23" s="61">
        <v>120</v>
      </c>
      <c r="BAU23" s="61">
        <v>0</v>
      </c>
      <c r="BAV23" s="61">
        <v>2</v>
      </c>
      <c r="BAW23" s="61">
        <v>2</v>
      </c>
      <c r="BAX23" s="61">
        <v>2</v>
      </c>
      <c r="BAY23" s="61">
        <v>2</v>
      </c>
      <c r="BAZ23" s="61">
        <v>60</v>
      </c>
      <c r="BBA23" s="61">
        <v>60</v>
      </c>
      <c r="BBB23" s="61">
        <v>60</v>
      </c>
      <c r="BBC23" s="61">
        <v>60</v>
      </c>
      <c r="BBD23" s="61">
        <v>1</v>
      </c>
      <c r="BBE23" s="61">
        <v>50</v>
      </c>
      <c r="BBF23" s="61">
        <v>50</v>
      </c>
      <c r="BBH23" s="61">
        <v>200</v>
      </c>
      <c r="BBI23" s="61">
        <v>-1000</v>
      </c>
      <c r="BBK23" s="61">
        <v>-200</v>
      </c>
      <c r="BBL23" s="61">
        <v>-1700</v>
      </c>
      <c r="BBM23" s="61">
        <v>10</v>
      </c>
      <c r="BBN23" s="61">
        <v>0</v>
      </c>
      <c r="BBO23" s="61">
        <v>50</v>
      </c>
      <c r="BBP23" s="61">
        <v>1500</v>
      </c>
      <c r="BBQ23" s="61">
        <v>5.6</v>
      </c>
      <c r="BBR23" s="61">
        <v>6.7</v>
      </c>
      <c r="BBS23" s="61">
        <v>6.9</v>
      </c>
      <c r="BBT23" s="61">
        <v>0.1</v>
      </c>
      <c r="BBU23" s="61">
        <v>3</v>
      </c>
      <c r="BBV23" s="61">
        <v>0.1</v>
      </c>
      <c r="BBW23" s="61">
        <v>0</v>
      </c>
      <c r="BBX23" s="61">
        <v>1</v>
      </c>
      <c r="BBY23" s="61">
        <v>0</v>
      </c>
      <c r="BBZ23" s="61">
        <v>500</v>
      </c>
      <c r="BCA23" s="61">
        <v>7000</v>
      </c>
      <c r="BCB23" s="61">
        <v>70</v>
      </c>
      <c r="BCC23" s="61">
        <v>-500</v>
      </c>
      <c r="BCF23" s="61">
        <v>3.5</v>
      </c>
      <c r="BCH23" s="61">
        <v>0</v>
      </c>
      <c r="BCI23" s="61">
        <v>0</v>
      </c>
      <c r="BCJ23" s="61">
        <v>0.2</v>
      </c>
      <c r="BCK23" s="61">
        <v>4.2</v>
      </c>
      <c r="BCM23" s="61">
        <v>10</v>
      </c>
      <c r="BCN23" s="61">
        <v>0</v>
      </c>
      <c r="BCR23" s="61">
        <v>1</v>
      </c>
      <c r="BCT23" s="61">
        <v>5</v>
      </c>
      <c r="BCU23" s="61">
        <v>5</v>
      </c>
      <c r="BCV23" s="61">
        <v>2.5</v>
      </c>
      <c r="BCW23" s="61">
        <v>5</v>
      </c>
      <c r="BCX23" s="61">
        <v>2.5</v>
      </c>
      <c r="BCY23" s="61">
        <v>35</v>
      </c>
      <c r="BCZ23" s="61">
        <v>28</v>
      </c>
      <c r="BDA23" s="61">
        <v>30</v>
      </c>
      <c r="BDB23" s="61">
        <v>32</v>
      </c>
      <c r="BDC23" s="61">
        <v>50</v>
      </c>
      <c r="BDD23" s="61">
        <v>180</v>
      </c>
      <c r="BDE23" s="61">
        <v>35</v>
      </c>
      <c r="BDF23" s="61">
        <v>40</v>
      </c>
      <c r="BDG23" s="61">
        <v>0</v>
      </c>
      <c r="BDH23" s="61">
        <v>100</v>
      </c>
      <c r="BDI23" s="61">
        <v>0</v>
      </c>
      <c r="BDJ23" s="61">
        <v>0</v>
      </c>
      <c r="BDK23" s="61">
        <v>100</v>
      </c>
      <c r="BDL23" s="61">
        <v>0</v>
      </c>
      <c r="BDM23" s="61">
        <v>20</v>
      </c>
      <c r="BDN23" s="61">
        <v>2</v>
      </c>
      <c r="BDO23" s="61">
        <v>0</v>
      </c>
      <c r="BDP23" s="61">
        <v>0</v>
      </c>
      <c r="BDQ23" s="61">
        <v>0</v>
      </c>
      <c r="BDR23" s="61">
        <v>0</v>
      </c>
      <c r="BDS23" s="61">
        <v>0</v>
      </c>
      <c r="BDT23" s="61">
        <v>100</v>
      </c>
      <c r="BDU23" s="61">
        <v>0</v>
      </c>
      <c r="BDV23" s="61">
        <v>0</v>
      </c>
      <c r="BDW23" s="61">
        <v>100</v>
      </c>
      <c r="BDX23" s="61">
        <v>0</v>
      </c>
      <c r="BDY23" s="61">
        <v>10</v>
      </c>
      <c r="BDZ23" s="61">
        <v>2</v>
      </c>
      <c r="BEA23" s="61">
        <v>10</v>
      </c>
      <c r="BEB23" s="61">
        <v>2</v>
      </c>
      <c r="BEC23" s="61">
        <v>1</v>
      </c>
      <c r="BED23" s="61">
        <v>1</v>
      </c>
      <c r="BEE23" s="61">
        <v>0</v>
      </c>
      <c r="BEF23" s="61">
        <v>0</v>
      </c>
      <c r="BEG23" s="61">
        <v>0</v>
      </c>
      <c r="BEH23" s="61">
        <v>100</v>
      </c>
      <c r="BEI23" s="61">
        <v>0</v>
      </c>
      <c r="BEJ23" s="61">
        <v>0</v>
      </c>
      <c r="BEK23" s="61">
        <v>100</v>
      </c>
      <c r="BEL23" s="61">
        <v>0</v>
      </c>
      <c r="BEM23" s="61">
        <v>10</v>
      </c>
      <c r="BEN23" s="61">
        <v>2</v>
      </c>
      <c r="BEO23" s="61">
        <v>10</v>
      </c>
      <c r="BEP23" s="61">
        <v>2</v>
      </c>
      <c r="BEQ23" s="61">
        <v>1</v>
      </c>
      <c r="BER23" s="61">
        <v>1</v>
      </c>
      <c r="BES23" s="61">
        <v>0</v>
      </c>
      <c r="BET23" s="61">
        <v>100</v>
      </c>
      <c r="BEU23" s="61">
        <v>10</v>
      </c>
      <c r="BEV23" s="61">
        <v>-100</v>
      </c>
      <c r="BEW23" s="61">
        <v>10</v>
      </c>
      <c r="BEX23" s="61">
        <v>250</v>
      </c>
      <c r="BEY23" s="61">
        <v>-250</v>
      </c>
      <c r="BEZ23" s="61">
        <v>0</v>
      </c>
      <c r="BFA23" s="61">
        <v>0</v>
      </c>
      <c r="BFB23" s="61">
        <v>0</v>
      </c>
      <c r="BFC23" s="61">
        <v>0</v>
      </c>
      <c r="BFD23" s="61">
        <v>0</v>
      </c>
      <c r="BFE23" s="61">
        <v>0</v>
      </c>
      <c r="BFF23" s="61">
        <v>0</v>
      </c>
      <c r="BFG23" s="61">
        <v>0</v>
      </c>
      <c r="BFH23" s="61">
        <v>0</v>
      </c>
      <c r="BFI23" s="61">
        <v>10</v>
      </c>
      <c r="BFJ23" s="61">
        <v>0</v>
      </c>
      <c r="BFK23" s="61">
        <v>2</v>
      </c>
      <c r="BFL23" s="61">
        <v>10</v>
      </c>
      <c r="BXX23" s="61">
        <v>0</v>
      </c>
      <c r="BXY23" s="61">
        <v>5</v>
      </c>
      <c r="BXZ23" s="61">
        <v>0</v>
      </c>
      <c r="BYA23" s="61">
        <v>0</v>
      </c>
      <c r="BYB23" s="61">
        <v>0</v>
      </c>
      <c r="BYC23" s="61">
        <v>0</v>
      </c>
      <c r="BYD23" s="61">
        <v>0</v>
      </c>
      <c r="BYE23" s="61">
        <v>0</v>
      </c>
      <c r="BYF23" s="61">
        <v>2</v>
      </c>
      <c r="BYG23" s="61">
        <v>0</v>
      </c>
      <c r="BYH23" s="61">
        <v>0</v>
      </c>
      <c r="BYI23" s="61">
        <v>0</v>
      </c>
      <c r="BYJ23" s="61">
        <v>0</v>
      </c>
      <c r="BYK23" s="61">
        <v>0</v>
      </c>
      <c r="BYL23" s="61">
        <v>0</v>
      </c>
      <c r="BYM23" s="61">
        <v>2</v>
      </c>
      <c r="BYN23" s="61">
        <v>0</v>
      </c>
      <c r="BYO23" s="61">
        <v>0</v>
      </c>
      <c r="BYP23" s="61">
        <v>0</v>
      </c>
      <c r="BYQ23" s="61">
        <v>0</v>
      </c>
      <c r="BYR23" s="61">
        <v>0</v>
      </c>
      <c r="BYS23" s="61">
        <v>0</v>
      </c>
      <c r="BYT23" s="61">
        <v>2</v>
      </c>
      <c r="BYU23" s="61">
        <v>0</v>
      </c>
      <c r="BYV23" s="61">
        <v>0</v>
      </c>
      <c r="BYW23" s="61">
        <v>0</v>
      </c>
      <c r="BYX23" s="61">
        <v>0</v>
      </c>
      <c r="BYY23" s="61">
        <v>0</v>
      </c>
      <c r="BYZ23" s="61">
        <v>0</v>
      </c>
      <c r="BZA23" s="61">
        <v>2</v>
      </c>
      <c r="BZB23" s="61">
        <v>0</v>
      </c>
      <c r="BZC23" s="61">
        <v>0</v>
      </c>
      <c r="BZD23" s="61">
        <v>0</v>
      </c>
      <c r="BZE23" s="61">
        <v>0</v>
      </c>
      <c r="BZF23" s="61">
        <v>0</v>
      </c>
      <c r="BZG23" s="61">
        <v>0</v>
      </c>
      <c r="BZH23" s="61">
        <v>2</v>
      </c>
      <c r="BZI23" s="61">
        <v>0</v>
      </c>
      <c r="BZJ23" s="61">
        <v>0</v>
      </c>
      <c r="BZK23" s="61">
        <v>0</v>
      </c>
      <c r="BZL23" s="61">
        <v>0</v>
      </c>
      <c r="BZM23" s="61">
        <v>0</v>
      </c>
      <c r="BZN23" s="61">
        <v>0</v>
      </c>
      <c r="BZO23" s="61">
        <v>2</v>
      </c>
      <c r="BZP23" s="61">
        <v>0</v>
      </c>
      <c r="BZQ23" s="61">
        <v>0</v>
      </c>
      <c r="BZR23" s="61">
        <v>0</v>
      </c>
      <c r="BZS23" s="61">
        <v>0</v>
      </c>
      <c r="BZT23" s="61">
        <v>0</v>
      </c>
      <c r="BZU23" s="61">
        <v>1</v>
      </c>
      <c r="BZV23" s="61">
        <v>0</v>
      </c>
      <c r="BZW23" s="61">
        <v>0</v>
      </c>
      <c r="BZX23" s="61">
        <v>5</v>
      </c>
      <c r="BZY23" s="61">
        <v>0</v>
      </c>
      <c r="BZZ23" s="61">
        <v>0</v>
      </c>
      <c r="CAA23" s="61">
        <v>0</v>
      </c>
      <c r="CAB23" s="61">
        <v>0</v>
      </c>
      <c r="CAC23" s="61">
        <v>0</v>
      </c>
      <c r="CAD23" s="61">
        <v>200</v>
      </c>
      <c r="CAE23" s="61">
        <v>0</v>
      </c>
      <c r="CAF23" s="61">
        <v>1</v>
      </c>
      <c r="CAG23" s="61">
        <v>0</v>
      </c>
      <c r="CAH23" s="61">
        <v>0</v>
      </c>
      <c r="CAI23" s="61">
        <v>5</v>
      </c>
      <c r="CAJ23" s="61">
        <v>0</v>
      </c>
      <c r="CAK23" s="61">
        <v>0</v>
      </c>
      <c r="CAL23" s="61">
        <v>0</v>
      </c>
      <c r="CAM23" s="61">
        <v>0</v>
      </c>
      <c r="CAN23" s="61">
        <v>0</v>
      </c>
      <c r="CAO23" s="61">
        <v>200</v>
      </c>
      <c r="CAP23" s="61">
        <v>0</v>
      </c>
      <c r="CAQ23" s="61">
        <v>1</v>
      </c>
      <c r="CAR23" s="61">
        <v>0</v>
      </c>
      <c r="CAS23" s="61">
        <v>0</v>
      </c>
      <c r="CAT23" s="61">
        <v>5</v>
      </c>
      <c r="CAU23" s="61">
        <v>0</v>
      </c>
      <c r="CAV23" s="61">
        <v>0</v>
      </c>
      <c r="CAW23" s="61">
        <v>0</v>
      </c>
      <c r="CAX23" s="61">
        <v>0</v>
      </c>
      <c r="CAY23" s="61">
        <v>0</v>
      </c>
      <c r="CAZ23" s="61">
        <v>200</v>
      </c>
      <c r="CBA23" s="61">
        <v>0</v>
      </c>
      <c r="CBB23" s="61">
        <v>0</v>
      </c>
      <c r="CBC23" s="61">
        <v>5</v>
      </c>
      <c r="CBD23" s="61">
        <v>0</v>
      </c>
      <c r="CBE23" s="61">
        <v>0</v>
      </c>
      <c r="CBF23" s="61">
        <v>0</v>
      </c>
      <c r="CBG23" s="61">
        <v>0</v>
      </c>
      <c r="CBH23" s="61">
        <v>0</v>
      </c>
      <c r="CBI23" s="61">
        <v>0</v>
      </c>
      <c r="CBJ23" s="61">
        <v>0</v>
      </c>
      <c r="CBK23" s="61">
        <v>0</v>
      </c>
      <c r="CBL23" s="61">
        <v>0</v>
      </c>
      <c r="CBM23" s="61">
        <v>0</v>
      </c>
      <c r="CBN23" s="61">
        <v>0</v>
      </c>
      <c r="CBO23" s="61">
        <v>0</v>
      </c>
      <c r="CBP23" s="61">
        <v>0</v>
      </c>
      <c r="CBQ23" s="61">
        <v>0</v>
      </c>
      <c r="CBR23" s="61">
        <v>0</v>
      </c>
      <c r="CBS23" s="61">
        <v>0</v>
      </c>
      <c r="CBT23" s="61">
        <v>0</v>
      </c>
      <c r="CBU23" s="61">
        <v>0</v>
      </c>
      <c r="CBV23" s="61">
        <v>0</v>
      </c>
      <c r="CBW23" s="61">
        <v>0</v>
      </c>
      <c r="CBX23" s="61">
        <v>0</v>
      </c>
      <c r="CBY23" s="61">
        <v>0</v>
      </c>
      <c r="CBZ23" s="61">
        <v>0</v>
      </c>
      <c r="CCA23" s="61">
        <v>0</v>
      </c>
      <c r="CCB23" s="61">
        <v>0</v>
      </c>
      <c r="CCC23" s="61">
        <v>0</v>
      </c>
      <c r="CCD23" s="61">
        <v>0</v>
      </c>
      <c r="CCE23" s="61">
        <v>0</v>
      </c>
      <c r="CCF23" s="61">
        <v>0</v>
      </c>
      <c r="CCG23" s="61">
        <v>0</v>
      </c>
      <c r="CCH23" s="61">
        <v>0</v>
      </c>
      <c r="CCI23" s="61">
        <v>0</v>
      </c>
      <c r="CCJ23" s="61">
        <v>0</v>
      </c>
      <c r="CCK23" s="61">
        <v>0</v>
      </c>
      <c r="CCL23" s="61">
        <v>0</v>
      </c>
      <c r="CCM23" s="61">
        <v>0</v>
      </c>
      <c r="CCN23" s="61">
        <v>0</v>
      </c>
      <c r="CCO23" s="61">
        <v>0</v>
      </c>
      <c r="CCP23" s="61">
        <v>0</v>
      </c>
      <c r="CCQ23" s="61">
        <v>0</v>
      </c>
      <c r="CCR23" s="61">
        <v>0</v>
      </c>
      <c r="CCS23" s="61">
        <v>0</v>
      </c>
      <c r="CCT23" s="61">
        <v>0</v>
      </c>
      <c r="CCU23" s="61">
        <v>0</v>
      </c>
      <c r="CCV23" s="61">
        <v>0</v>
      </c>
      <c r="CCW23" s="61">
        <v>0</v>
      </c>
      <c r="CCX23" s="61">
        <v>0</v>
      </c>
      <c r="CCY23" s="61">
        <v>0</v>
      </c>
      <c r="CCZ23" s="61">
        <v>0</v>
      </c>
      <c r="CDA23" s="61">
        <v>0</v>
      </c>
      <c r="CDB23" s="61">
        <v>0</v>
      </c>
      <c r="CDC23" s="61">
        <v>0</v>
      </c>
      <c r="CDD23" s="61">
        <v>0</v>
      </c>
      <c r="CDE23" s="61">
        <v>0</v>
      </c>
      <c r="CDF23" s="61">
        <v>0</v>
      </c>
      <c r="CDG23" s="61">
        <v>0</v>
      </c>
      <c r="CDH23" s="61">
        <v>0</v>
      </c>
      <c r="CDI23" s="61">
        <v>0</v>
      </c>
      <c r="CDJ23" s="61">
        <v>0</v>
      </c>
      <c r="CDK23" s="61">
        <v>0</v>
      </c>
      <c r="CDL23" s="61">
        <v>0</v>
      </c>
      <c r="CDM23" s="61">
        <v>0</v>
      </c>
      <c r="CDN23" s="61">
        <v>0</v>
      </c>
      <c r="CDO23" s="61">
        <v>0</v>
      </c>
      <c r="CDP23" s="61">
        <v>0</v>
      </c>
      <c r="CDQ23" s="61">
        <v>0</v>
      </c>
      <c r="CDR23" s="61">
        <v>0</v>
      </c>
      <c r="CDS23" s="61">
        <v>0</v>
      </c>
      <c r="CDT23" s="61">
        <v>0</v>
      </c>
      <c r="CDU23" s="61">
        <v>0</v>
      </c>
      <c r="CDV23" s="61">
        <v>0</v>
      </c>
      <c r="CDW23" s="61">
        <v>0</v>
      </c>
      <c r="CDX23" s="61">
        <v>0</v>
      </c>
      <c r="CDY23" s="61">
        <v>0</v>
      </c>
      <c r="CDZ23" s="61">
        <v>0</v>
      </c>
      <c r="CEA23" s="61">
        <v>0</v>
      </c>
      <c r="CEB23" s="61">
        <v>0</v>
      </c>
      <c r="CEC23" s="61">
        <v>0</v>
      </c>
      <c r="CED23" s="61">
        <v>0</v>
      </c>
      <c r="CEE23" s="61">
        <v>0</v>
      </c>
      <c r="CEF23" s="61">
        <v>0</v>
      </c>
      <c r="CEG23" s="61">
        <v>0</v>
      </c>
      <c r="CEH23" s="61">
        <v>0</v>
      </c>
      <c r="CEI23" s="61">
        <v>0</v>
      </c>
      <c r="CEJ23" s="61">
        <v>0</v>
      </c>
      <c r="CEK23" s="61">
        <v>0</v>
      </c>
      <c r="CEL23" s="61">
        <v>0</v>
      </c>
      <c r="CEM23" s="61">
        <v>0</v>
      </c>
      <c r="CEN23" s="61">
        <v>0</v>
      </c>
      <c r="CEO23" s="61">
        <v>0</v>
      </c>
      <c r="CEP23" s="61">
        <v>0</v>
      </c>
      <c r="CEQ23" s="61">
        <v>0</v>
      </c>
      <c r="CER23" s="61">
        <v>0</v>
      </c>
      <c r="CES23" s="61">
        <v>0</v>
      </c>
      <c r="CET23" s="61">
        <v>0</v>
      </c>
      <c r="CEU23" s="61">
        <v>0</v>
      </c>
      <c r="CEV23" s="61">
        <v>0</v>
      </c>
      <c r="CEW23" s="61">
        <v>0</v>
      </c>
      <c r="CEX23" s="61">
        <v>0</v>
      </c>
      <c r="CEY23" s="61">
        <v>0</v>
      </c>
      <c r="CEZ23" s="61">
        <v>0</v>
      </c>
      <c r="CFA23" s="61">
        <v>0</v>
      </c>
      <c r="CFB23" s="61">
        <v>0</v>
      </c>
      <c r="CFC23" s="61">
        <v>0</v>
      </c>
      <c r="CFD23" s="61">
        <v>0</v>
      </c>
      <c r="CFE23" s="61">
        <v>0</v>
      </c>
      <c r="CFF23" s="61">
        <v>0</v>
      </c>
      <c r="CFG23" s="61">
        <v>0</v>
      </c>
      <c r="CFH23" s="61">
        <v>0</v>
      </c>
      <c r="CFI23" s="61">
        <v>0</v>
      </c>
      <c r="CFJ23" s="61">
        <v>0</v>
      </c>
      <c r="CFK23" s="61">
        <v>0</v>
      </c>
      <c r="CFL23" s="61">
        <v>0</v>
      </c>
      <c r="CFM23" s="61">
        <v>0</v>
      </c>
      <c r="CFN23" s="61">
        <v>0</v>
      </c>
      <c r="CFO23" s="61">
        <v>0</v>
      </c>
      <c r="CFP23" s="61">
        <v>5</v>
      </c>
      <c r="CFQ23" s="61">
        <v>0</v>
      </c>
      <c r="CFR23" s="61">
        <v>0</v>
      </c>
      <c r="CFS23" s="61">
        <v>0</v>
      </c>
      <c r="CFT23" s="61">
        <v>0</v>
      </c>
      <c r="CFU23" s="61">
        <v>0</v>
      </c>
      <c r="CFV23" s="61">
        <v>0</v>
      </c>
      <c r="CFW23" s="61">
        <v>0</v>
      </c>
      <c r="CFX23" s="61">
        <v>0</v>
      </c>
      <c r="CFY23" s="61">
        <v>0</v>
      </c>
      <c r="CFZ23" s="61">
        <v>0</v>
      </c>
      <c r="CGA23" s="61">
        <v>0</v>
      </c>
      <c r="CGB23" s="61">
        <v>0</v>
      </c>
      <c r="CGC23" s="61">
        <v>0</v>
      </c>
      <c r="CGD23" s="61">
        <v>0</v>
      </c>
      <c r="CGE23" s="61">
        <v>0</v>
      </c>
      <c r="CGF23" s="61">
        <v>0</v>
      </c>
      <c r="CGG23" s="61">
        <v>0</v>
      </c>
      <c r="CGH23" s="61">
        <v>0</v>
      </c>
      <c r="CGI23" s="61">
        <v>0</v>
      </c>
      <c r="CGJ23" s="61">
        <v>0</v>
      </c>
      <c r="CGK23" s="61">
        <v>0</v>
      </c>
      <c r="CGL23" s="61">
        <v>0</v>
      </c>
      <c r="CGM23" s="61">
        <v>0</v>
      </c>
      <c r="CGN23" s="61">
        <v>0</v>
      </c>
      <c r="CGO23" s="61">
        <v>0</v>
      </c>
      <c r="CGP23" s="61">
        <v>0</v>
      </c>
      <c r="CGQ23" s="61">
        <v>0</v>
      </c>
      <c r="CGR23" s="61">
        <v>0</v>
      </c>
      <c r="CGS23" s="61">
        <v>0</v>
      </c>
      <c r="CGT23" s="61">
        <v>0</v>
      </c>
      <c r="CGU23" s="61">
        <v>0</v>
      </c>
      <c r="CGV23" s="61">
        <v>0</v>
      </c>
      <c r="CGW23" s="61">
        <v>0</v>
      </c>
      <c r="CGX23" s="61">
        <v>0</v>
      </c>
      <c r="CGY23" s="61">
        <v>0</v>
      </c>
      <c r="CGZ23" s="61">
        <v>0</v>
      </c>
      <c r="CHA23" s="61">
        <v>0</v>
      </c>
      <c r="CHB23" s="61">
        <v>0</v>
      </c>
      <c r="CHC23" s="61">
        <v>0</v>
      </c>
      <c r="CHD23" s="61">
        <v>0</v>
      </c>
      <c r="CHE23" s="61">
        <v>0</v>
      </c>
      <c r="CHF23" s="61">
        <v>0</v>
      </c>
      <c r="CHG23" s="61">
        <v>0</v>
      </c>
      <c r="CHH23" s="61">
        <v>0</v>
      </c>
      <c r="CHI23" s="61">
        <v>0</v>
      </c>
      <c r="CHJ23" s="61">
        <v>0</v>
      </c>
      <c r="CHK23" s="61">
        <v>0</v>
      </c>
      <c r="CHL23" s="61">
        <v>0</v>
      </c>
      <c r="CHM23" s="61">
        <v>0</v>
      </c>
      <c r="CHN23" s="61">
        <v>0</v>
      </c>
      <c r="CHO23" s="61">
        <v>0</v>
      </c>
      <c r="CHP23" s="61">
        <v>0</v>
      </c>
      <c r="CHQ23" s="61">
        <v>0</v>
      </c>
      <c r="CHR23" s="61">
        <v>0</v>
      </c>
      <c r="CHS23" s="61">
        <v>0</v>
      </c>
      <c r="CHT23" s="61">
        <v>0</v>
      </c>
      <c r="CHU23" s="61">
        <v>0</v>
      </c>
      <c r="CHV23" s="61">
        <v>0</v>
      </c>
      <c r="CHW23" s="61">
        <v>0</v>
      </c>
      <c r="CHX23" s="61">
        <v>0</v>
      </c>
      <c r="CHY23" s="61">
        <v>0</v>
      </c>
      <c r="CHZ23" s="61">
        <v>0</v>
      </c>
      <c r="CIA23" s="61">
        <v>0</v>
      </c>
      <c r="CIB23" s="61">
        <v>0</v>
      </c>
      <c r="CIC23" s="61">
        <v>0</v>
      </c>
      <c r="CID23" s="61">
        <v>0</v>
      </c>
      <c r="CIE23" s="61">
        <v>0</v>
      </c>
      <c r="CIF23" s="61">
        <v>0</v>
      </c>
      <c r="CIG23" s="61">
        <v>0</v>
      </c>
      <c r="CIH23" s="61">
        <v>0</v>
      </c>
      <c r="CII23" s="61">
        <v>0</v>
      </c>
      <c r="CIJ23" s="61">
        <v>0</v>
      </c>
      <c r="CIK23" s="61">
        <v>0</v>
      </c>
      <c r="CIL23" s="61">
        <v>0</v>
      </c>
      <c r="CIM23" s="61">
        <v>0</v>
      </c>
      <c r="CIN23" s="61">
        <v>0</v>
      </c>
      <c r="CIO23" s="61">
        <v>0</v>
      </c>
      <c r="CIP23" s="61">
        <v>0</v>
      </c>
      <c r="CIQ23" s="61">
        <v>0</v>
      </c>
      <c r="CIR23" s="61">
        <v>0</v>
      </c>
      <c r="CIS23" s="61">
        <v>0</v>
      </c>
      <c r="CIT23" s="61">
        <v>0</v>
      </c>
      <c r="CIU23" s="61">
        <v>0</v>
      </c>
      <c r="CIV23" s="61">
        <v>0</v>
      </c>
      <c r="CIW23" s="61">
        <v>0</v>
      </c>
      <c r="CIX23" s="61">
        <v>0</v>
      </c>
      <c r="CIY23" s="61">
        <v>0</v>
      </c>
      <c r="CIZ23" s="61">
        <v>0</v>
      </c>
      <c r="CJA23" s="61">
        <v>0</v>
      </c>
      <c r="CJB23" s="61">
        <v>0</v>
      </c>
      <c r="CJC23" s="61">
        <v>0</v>
      </c>
      <c r="CJD23" s="61">
        <v>0</v>
      </c>
      <c r="CJE23" s="61">
        <v>0</v>
      </c>
      <c r="CJF23" s="61">
        <v>0</v>
      </c>
      <c r="CJG23" s="61">
        <v>0</v>
      </c>
      <c r="CJH23" s="61">
        <v>0</v>
      </c>
      <c r="CJI23" s="61">
        <v>0</v>
      </c>
      <c r="CJJ23" s="61">
        <v>0</v>
      </c>
      <c r="CJK23" s="61">
        <v>0</v>
      </c>
      <c r="CJL23" s="61">
        <v>0</v>
      </c>
      <c r="CJM23" s="61">
        <v>0</v>
      </c>
      <c r="CJN23" s="61">
        <v>0</v>
      </c>
      <c r="CJO23" s="61">
        <v>0</v>
      </c>
      <c r="CJP23" s="61">
        <v>0</v>
      </c>
      <c r="CJQ23" s="61">
        <v>0</v>
      </c>
      <c r="CJR23" s="61">
        <v>0</v>
      </c>
      <c r="CJS23" s="61">
        <v>0</v>
      </c>
      <c r="CJT23" s="61">
        <v>0</v>
      </c>
      <c r="CJU23" s="61">
        <v>0</v>
      </c>
      <c r="CJV23" s="61">
        <v>0</v>
      </c>
      <c r="CJW23" s="61">
        <v>0</v>
      </c>
      <c r="CJX23" s="61">
        <v>0</v>
      </c>
      <c r="CJY23" s="61">
        <v>0</v>
      </c>
      <c r="CJZ23" s="61">
        <v>0</v>
      </c>
      <c r="CKA23" s="61">
        <v>0</v>
      </c>
      <c r="CKB23" s="61">
        <v>0</v>
      </c>
      <c r="CKC23" s="61">
        <v>5</v>
      </c>
      <c r="CKD23" s="61">
        <v>0</v>
      </c>
      <c r="CKE23" s="61">
        <v>0</v>
      </c>
      <c r="CKF23" s="61">
        <v>0</v>
      </c>
      <c r="CKG23" s="61">
        <v>0</v>
      </c>
      <c r="CKH23" s="61">
        <v>0</v>
      </c>
      <c r="CKI23" s="61">
        <v>0</v>
      </c>
      <c r="CKJ23" s="61">
        <v>0</v>
      </c>
      <c r="CKK23" s="61">
        <v>0</v>
      </c>
      <c r="CKL23" s="61">
        <v>0</v>
      </c>
      <c r="CKM23" s="61">
        <v>0</v>
      </c>
      <c r="CKN23" s="61">
        <v>0</v>
      </c>
      <c r="CKO23" s="61">
        <v>0</v>
      </c>
      <c r="CKP23" s="61">
        <v>0</v>
      </c>
      <c r="CKQ23" s="61">
        <v>0</v>
      </c>
      <c r="CKR23" s="61">
        <v>0</v>
      </c>
      <c r="CKS23" s="61">
        <v>0</v>
      </c>
      <c r="CKT23" s="61">
        <v>0</v>
      </c>
      <c r="CKU23" s="61">
        <v>0</v>
      </c>
      <c r="CKV23" s="61">
        <v>0</v>
      </c>
      <c r="CKW23" s="61">
        <v>0</v>
      </c>
      <c r="CKX23" s="61">
        <v>0</v>
      </c>
      <c r="CKY23" s="61">
        <v>0</v>
      </c>
      <c r="CKZ23" s="61">
        <v>0</v>
      </c>
      <c r="CLA23" s="61">
        <v>0</v>
      </c>
      <c r="CLB23" s="61">
        <v>0</v>
      </c>
      <c r="CLC23" s="61">
        <v>0</v>
      </c>
      <c r="CLD23" s="61">
        <v>0</v>
      </c>
      <c r="CLE23" s="61">
        <v>0</v>
      </c>
      <c r="CLF23" s="61">
        <v>0</v>
      </c>
      <c r="CLG23" s="61">
        <v>0</v>
      </c>
      <c r="CLH23" s="61">
        <v>0</v>
      </c>
      <c r="CLI23" s="61">
        <v>0</v>
      </c>
      <c r="CLJ23" s="61">
        <v>0</v>
      </c>
      <c r="CLK23" s="61">
        <v>0</v>
      </c>
      <c r="CLL23" s="61">
        <v>0</v>
      </c>
      <c r="CLM23" s="61">
        <v>0</v>
      </c>
      <c r="CLN23" s="61">
        <v>0</v>
      </c>
      <c r="CLO23" s="61">
        <v>0</v>
      </c>
      <c r="CLP23" s="61">
        <v>0</v>
      </c>
      <c r="CLQ23" s="61">
        <v>0</v>
      </c>
      <c r="CLR23" s="61">
        <v>0</v>
      </c>
      <c r="CLS23" s="61">
        <v>0</v>
      </c>
      <c r="CLT23" s="61">
        <v>0</v>
      </c>
      <c r="CLU23" s="61">
        <v>0</v>
      </c>
      <c r="CLV23" s="61">
        <v>0</v>
      </c>
      <c r="CLW23" s="61">
        <v>0</v>
      </c>
      <c r="CLX23" s="61">
        <v>0</v>
      </c>
      <c r="CLY23" s="61">
        <v>0</v>
      </c>
      <c r="CLZ23" s="61">
        <v>0</v>
      </c>
      <c r="CMA23" s="61">
        <v>0</v>
      </c>
      <c r="CMB23" s="61">
        <v>0</v>
      </c>
      <c r="CMC23" s="61">
        <v>0</v>
      </c>
      <c r="CMD23" s="61">
        <v>0</v>
      </c>
      <c r="CME23" s="61">
        <v>0</v>
      </c>
      <c r="CMF23" s="61">
        <v>0</v>
      </c>
      <c r="CMG23" s="61">
        <v>0</v>
      </c>
      <c r="CMH23" s="61">
        <v>0</v>
      </c>
      <c r="CMI23" s="61">
        <v>0</v>
      </c>
      <c r="CMJ23" s="61">
        <v>0</v>
      </c>
      <c r="CMK23" s="61">
        <v>0</v>
      </c>
      <c r="CML23" s="61">
        <v>0</v>
      </c>
      <c r="CMM23" s="61">
        <v>0</v>
      </c>
      <c r="CMN23" s="61">
        <v>0</v>
      </c>
      <c r="CMO23" s="61">
        <v>0</v>
      </c>
      <c r="CMP23" s="61">
        <v>0</v>
      </c>
      <c r="CMQ23" s="61">
        <v>0</v>
      </c>
      <c r="CMR23" s="61">
        <v>0</v>
      </c>
      <c r="CMS23" s="61">
        <v>0</v>
      </c>
      <c r="CMT23" s="61">
        <v>0</v>
      </c>
      <c r="CMU23" s="61">
        <v>0</v>
      </c>
      <c r="CMV23" s="61">
        <v>0</v>
      </c>
      <c r="CMW23" s="61">
        <v>0</v>
      </c>
      <c r="CMX23" s="61">
        <v>0</v>
      </c>
      <c r="CMY23" s="61">
        <v>0</v>
      </c>
      <c r="CMZ23" s="61">
        <v>0</v>
      </c>
      <c r="CNA23" s="61">
        <v>0</v>
      </c>
      <c r="CNB23" s="61">
        <v>0</v>
      </c>
      <c r="CNC23" s="61">
        <v>0</v>
      </c>
      <c r="CND23" s="61">
        <v>0</v>
      </c>
      <c r="CNE23" s="61">
        <v>0</v>
      </c>
      <c r="CNF23" s="61">
        <v>0</v>
      </c>
      <c r="CNG23" s="61">
        <v>0</v>
      </c>
      <c r="CNH23" s="61">
        <v>0</v>
      </c>
      <c r="CNI23" s="61">
        <v>0</v>
      </c>
      <c r="CNJ23" s="61">
        <v>0</v>
      </c>
      <c r="CNK23" s="61">
        <v>0</v>
      </c>
      <c r="CNL23" s="61">
        <v>0</v>
      </c>
      <c r="CNM23" s="61">
        <v>0</v>
      </c>
      <c r="CNN23" s="61">
        <v>0</v>
      </c>
      <c r="CNO23" s="61">
        <v>0</v>
      </c>
      <c r="CNP23" s="61">
        <v>0</v>
      </c>
      <c r="CNQ23" s="61">
        <v>0</v>
      </c>
      <c r="CNR23" s="61">
        <v>0</v>
      </c>
      <c r="CNS23" s="61">
        <v>0</v>
      </c>
      <c r="CNT23" s="61">
        <v>0</v>
      </c>
      <c r="CNU23" s="61">
        <v>0</v>
      </c>
      <c r="CNV23" s="61">
        <v>0</v>
      </c>
      <c r="CNW23" s="61">
        <v>0</v>
      </c>
      <c r="CNX23" s="61">
        <v>0</v>
      </c>
      <c r="CNY23" s="61">
        <v>0</v>
      </c>
      <c r="CNZ23" s="61">
        <v>0</v>
      </c>
      <c r="COA23" s="61">
        <v>0</v>
      </c>
      <c r="COB23" s="61">
        <v>0</v>
      </c>
      <c r="COC23" s="61">
        <v>0</v>
      </c>
      <c r="COD23" s="61">
        <v>0</v>
      </c>
      <c r="COE23" s="61">
        <v>0</v>
      </c>
      <c r="COF23" s="61">
        <v>0</v>
      </c>
      <c r="COG23" s="61">
        <v>0</v>
      </c>
      <c r="COH23" s="61">
        <v>0</v>
      </c>
      <c r="COI23" s="61">
        <v>0</v>
      </c>
      <c r="COJ23" s="61">
        <v>0</v>
      </c>
      <c r="COK23" s="61">
        <v>0</v>
      </c>
      <c r="COL23" s="61">
        <v>0</v>
      </c>
      <c r="COM23" s="61">
        <v>0</v>
      </c>
      <c r="CON23" s="61">
        <v>0</v>
      </c>
      <c r="COO23" s="61">
        <v>0</v>
      </c>
      <c r="COP23" s="61">
        <v>5</v>
      </c>
      <c r="COQ23" s="61">
        <v>0</v>
      </c>
      <c r="COR23" s="61">
        <v>0</v>
      </c>
      <c r="COS23" s="61">
        <v>0</v>
      </c>
      <c r="COT23" s="61">
        <v>0</v>
      </c>
      <c r="COU23" s="61">
        <v>0</v>
      </c>
      <c r="COV23" s="61">
        <v>0</v>
      </c>
      <c r="COW23" s="61">
        <v>0</v>
      </c>
      <c r="COX23" s="61">
        <v>0</v>
      </c>
      <c r="COY23" s="61">
        <v>0</v>
      </c>
      <c r="COZ23" s="61">
        <v>0</v>
      </c>
      <c r="CPA23" s="61">
        <v>0</v>
      </c>
      <c r="CPB23" s="61">
        <v>0</v>
      </c>
      <c r="CPC23" s="61">
        <v>0</v>
      </c>
      <c r="CPD23" s="61">
        <v>0</v>
      </c>
      <c r="CPE23" s="61">
        <v>0</v>
      </c>
      <c r="CPF23" s="61">
        <v>0</v>
      </c>
      <c r="CPG23" s="61">
        <v>0</v>
      </c>
      <c r="CPH23" s="61">
        <v>0</v>
      </c>
      <c r="CPI23" s="61">
        <v>0</v>
      </c>
      <c r="CPJ23" s="61">
        <v>0</v>
      </c>
      <c r="CPK23" s="61">
        <v>0</v>
      </c>
      <c r="CPL23" s="61">
        <v>0</v>
      </c>
      <c r="CPM23" s="61">
        <v>0</v>
      </c>
      <c r="CPN23" s="61">
        <v>0</v>
      </c>
      <c r="CPO23" s="61">
        <v>0</v>
      </c>
      <c r="CPP23" s="61">
        <v>0</v>
      </c>
      <c r="CPQ23" s="61">
        <v>0</v>
      </c>
      <c r="CPR23" s="61">
        <v>0</v>
      </c>
      <c r="CPS23" s="61">
        <v>0</v>
      </c>
      <c r="CPT23" s="61">
        <v>0</v>
      </c>
      <c r="CPU23" s="61">
        <v>0</v>
      </c>
      <c r="CPV23" s="61">
        <v>0</v>
      </c>
      <c r="CPW23" s="61">
        <v>0</v>
      </c>
      <c r="CPX23" s="61">
        <v>0</v>
      </c>
      <c r="CPY23" s="61">
        <v>0</v>
      </c>
      <c r="CPZ23" s="61">
        <v>0</v>
      </c>
      <c r="CQA23" s="61">
        <v>0</v>
      </c>
      <c r="CQB23" s="61">
        <v>0</v>
      </c>
      <c r="CQC23" s="61">
        <v>0</v>
      </c>
      <c r="CQD23" s="61">
        <v>0</v>
      </c>
      <c r="CQE23" s="61">
        <v>0</v>
      </c>
      <c r="CQF23" s="61">
        <v>0</v>
      </c>
      <c r="CQG23" s="61">
        <v>0</v>
      </c>
      <c r="CQH23" s="61">
        <v>0</v>
      </c>
      <c r="CQI23" s="61">
        <v>0</v>
      </c>
      <c r="CQJ23" s="61">
        <v>0</v>
      </c>
      <c r="CQK23" s="61">
        <v>0</v>
      </c>
      <c r="CQL23" s="61">
        <v>0</v>
      </c>
      <c r="CQM23" s="61">
        <v>0</v>
      </c>
      <c r="CQN23" s="61">
        <v>0</v>
      </c>
      <c r="CQO23" s="61">
        <v>0</v>
      </c>
      <c r="CQP23" s="61">
        <v>0</v>
      </c>
      <c r="CQQ23" s="61">
        <v>0</v>
      </c>
      <c r="CQR23" s="61">
        <v>0</v>
      </c>
      <c r="CQS23" s="61">
        <v>0</v>
      </c>
      <c r="CQT23" s="61">
        <v>0</v>
      </c>
      <c r="CQU23" s="61">
        <v>0</v>
      </c>
      <c r="CQV23" s="61">
        <v>0</v>
      </c>
      <c r="CQW23" s="61">
        <v>0</v>
      </c>
      <c r="CQX23" s="61">
        <v>0</v>
      </c>
      <c r="CQY23" s="61">
        <v>0</v>
      </c>
      <c r="CQZ23" s="61">
        <v>0</v>
      </c>
      <c r="CRA23" s="61">
        <v>0</v>
      </c>
      <c r="CRB23" s="61">
        <v>0</v>
      </c>
      <c r="CRC23" s="61">
        <v>0</v>
      </c>
      <c r="CRD23" s="61">
        <v>0</v>
      </c>
      <c r="CRE23" s="61">
        <v>0</v>
      </c>
      <c r="CRF23" s="61">
        <v>0</v>
      </c>
      <c r="CRG23" s="61">
        <v>0</v>
      </c>
      <c r="CRH23" s="61">
        <v>0</v>
      </c>
      <c r="CRI23" s="61">
        <v>0</v>
      </c>
      <c r="CRJ23" s="61">
        <v>0</v>
      </c>
      <c r="CRK23" s="61">
        <v>0</v>
      </c>
      <c r="CRL23" s="61">
        <v>0</v>
      </c>
      <c r="CRM23" s="61">
        <v>0</v>
      </c>
      <c r="CRN23" s="61">
        <v>0</v>
      </c>
      <c r="CRO23" s="61">
        <v>0</v>
      </c>
      <c r="CRP23" s="61">
        <v>0</v>
      </c>
      <c r="CRQ23" s="61">
        <v>0</v>
      </c>
      <c r="CRR23" s="61">
        <v>0</v>
      </c>
      <c r="CRS23" s="61">
        <v>0</v>
      </c>
      <c r="CRT23" s="61">
        <v>0</v>
      </c>
      <c r="CRU23" s="61">
        <v>0</v>
      </c>
      <c r="CRV23" s="61">
        <v>0</v>
      </c>
      <c r="CRW23" s="61">
        <v>0</v>
      </c>
      <c r="CRX23" s="61">
        <v>0</v>
      </c>
      <c r="CRY23" s="61">
        <v>0</v>
      </c>
      <c r="CRZ23" s="61">
        <v>0</v>
      </c>
      <c r="CSA23" s="61">
        <v>0</v>
      </c>
      <c r="CSB23" s="61">
        <v>0</v>
      </c>
      <c r="CSC23" s="61">
        <v>0</v>
      </c>
      <c r="CSD23" s="61">
        <v>0</v>
      </c>
      <c r="CSE23" s="61">
        <v>0</v>
      </c>
      <c r="CSF23" s="61">
        <v>0</v>
      </c>
      <c r="CSG23" s="61">
        <v>0</v>
      </c>
      <c r="CSH23" s="61">
        <v>0</v>
      </c>
      <c r="CSI23" s="61">
        <v>0</v>
      </c>
      <c r="CSJ23" s="61">
        <v>0</v>
      </c>
      <c r="CSK23" s="61">
        <v>0</v>
      </c>
      <c r="CSL23" s="61">
        <v>0</v>
      </c>
      <c r="CSM23" s="61">
        <v>0</v>
      </c>
      <c r="CSN23" s="61">
        <v>0</v>
      </c>
      <c r="CSO23" s="61">
        <v>0</v>
      </c>
      <c r="CSP23" s="61">
        <v>0</v>
      </c>
      <c r="CSQ23" s="61">
        <v>0</v>
      </c>
      <c r="CSR23" s="61">
        <v>0</v>
      </c>
      <c r="CSS23" s="61">
        <v>0</v>
      </c>
      <c r="CST23" s="61">
        <v>0</v>
      </c>
      <c r="CSU23" s="61">
        <v>0</v>
      </c>
      <c r="CSV23" s="61">
        <v>0</v>
      </c>
      <c r="CSW23" s="61">
        <v>0</v>
      </c>
      <c r="CSX23" s="61">
        <v>0</v>
      </c>
      <c r="CSY23" s="61">
        <v>0</v>
      </c>
      <c r="CSZ23" s="61">
        <v>0</v>
      </c>
      <c r="CTA23" s="61">
        <v>0</v>
      </c>
      <c r="CTB23" s="61">
        <v>0</v>
      </c>
      <c r="CTC23" s="61">
        <v>5</v>
      </c>
      <c r="CTD23" s="61">
        <v>0</v>
      </c>
      <c r="CTE23" s="61">
        <v>0</v>
      </c>
      <c r="CTF23" s="61">
        <v>0</v>
      </c>
      <c r="CTG23" s="61">
        <v>0</v>
      </c>
      <c r="CTH23" s="61">
        <v>0</v>
      </c>
      <c r="CTI23" s="61">
        <v>0</v>
      </c>
      <c r="CTJ23" s="61">
        <v>0</v>
      </c>
      <c r="CTK23" s="61">
        <v>0</v>
      </c>
      <c r="CTL23" s="61">
        <v>0</v>
      </c>
      <c r="CTM23" s="61">
        <v>0</v>
      </c>
      <c r="CTN23" s="61">
        <v>0</v>
      </c>
      <c r="CTO23" s="61">
        <v>0</v>
      </c>
      <c r="CTP23" s="61">
        <v>0</v>
      </c>
      <c r="CTQ23" s="61">
        <v>0</v>
      </c>
      <c r="CTR23" s="61">
        <v>0</v>
      </c>
      <c r="CTS23" s="61">
        <v>0</v>
      </c>
      <c r="CTT23" s="61">
        <v>0</v>
      </c>
      <c r="CTU23" s="61">
        <v>5</v>
      </c>
      <c r="CTV23" s="61">
        <v>0</v>
      </c>
      <c r="CTW23" s="61">
        <v>0</v>
      </c>
      <c r="CTX23" s="61">
        <v>0</v>
      </c>
      <c r="CTY23" s="61">
        <v>0</v>
      </c>
      <c r="CTZ23" s="61">
        <v>0</v>
      </c>
      <c r="CUA23" s="61">
        <v>0</v>
      </c>
      <c r="CUB23" s="61">
        <v>5</v>
      </c>
      <c r="CUC23" s="61">
        <v>0</v>
      </c>
      <c r="CUD23" s="61">
        <v>0</v>
      </c>
      <c r="CUE23" s="61">
        <v>0</v>
      </c>
      <c r="CUF23" s="61">
        <v>0</v>
      </c>
      <c r="CUG23" s="61">
        <v>0</v>
      </c>
      <c r="CUH23" s="61">
        <v>0</v>
      </c>
      <c r="CUI23" s="61">
        <v>5</v>
      </c>
      <c r="CUJ23" s="61">
        <v>0</v>
      </c>
      <c r="CUK23" s="61">
        <v>0</v>
      </c>
      <c r="CUL23" s="61">
        <v>0</v>
      </c>
      <c r="CUM23" s="61">
        <v>0</v>
      </c>
      <c r="CUN23" s="61">
        <v>0</v>
      </c>
      <c r="CUO23" s="61">
        <v>0</v>
      </c>
      <c r="CUP23" s="61">
        <v>5</v>
      </c>
      <c r="CUQ23" s="61">
        <v>0</v>
      </c>
      <c r="CUR23" s="61">
        <v>0</v>
      </c>
      <c r="CUS23" s="61">
        <v>0</v>
      </c>
      <c r="CUT23" s="61">
        <v>0</v>
      </c>
      <c r="CUU23" s="61">
        <v>0</v>
      </c>
      <c r="CUV23" s="61">
        <v>0</v>
      </c>
      <c r="CUW23" s="61">
        <v>0</v>
      </c>
      <c r="CUX23" s="61">
        <v>0</v>
      </c>
      <c r="CUY23" s="61">
        <v>0</v>
      </c>
      <c r="CUZ23" s="61">
        <v>0</v>
      </c>
      <c r="CVA23" s="61">
        <v>0</v>
      </c>
      <c r="CVB23" s="61">
        <v>0</v>
      </c>
      <c r="CVC23" s="61">
        <v>0</v>
      </c>
      <c r="CVD23" s="61">
        <v>0</v>
      </c>
      <c r="CVE23" s="61">
        <v>0</v>
      </c>
      <c r="CVF23" s="61">
        <v>0</v>
      </c>
      <c r="CVG23" s="61">
        <v>0</v>
      </c>
      <c r="CVH23" s="61">
        <v>0</v>
      </c>
      <c r="CVI23" s="61">
        <v>0</v>
      </c>
      <c r="CVJ23" s="61">
        <v>0</v>
      </c>
      <c r="CVK23" s="61">
        <v>0</v>
      </c>
      <c r="CVL23" s="61">
        <v>0</v>
      </c>
      <c r="CVM23" s="61">
        <v>0</v>
      </c>
      <c r="CVN23" s="61">
        <v>0</v>
      </c>
      <c r="CVO23" s="61">
        <v>0</v>
      </c>
      <c r="CVP23" s="61">
        <v>0</v>
      </c>
      <c r="CVQ23" s="61">
        <v>0</v>
      </c>
      <c r="CVR23" s="61">
        <v>0</v>
      </c>
      <c r="CVS23" s="61">
        <v>0</v>
      </c>
      <c r="CVT23" s="61">
        <v>0</v>
      </c>
      <c r="CVU23" s="61">
        <v>0</v>
      </c>
      <c r="CVV23" s="61">
        <v>0</v>
      </c>
      <c r="CVW23" s="61">
        <v>0</v>
      </c>
      <c r="CVX23" s="61">
        <v>20</v>
      </c>
      <c r="CVY23" s="61">
        <v>4</v>
      </c>
      <c r="CVZ23" s="61">
        <v>12000</v>
      </c>
      <c r="CWA23" s="61">
        <v>0</v>
      </c>
      <c r="CWB23" s="61">
        <v>0</v>
      </c>
      <c r="CWC23" s="61">
        <v>0</v>
      </c>
      <c r="CWD23" s="61">
        <v>0</v>
      </c>
      <c r="CWE23" s="61">
        <v>0</v>
      </c>
      <c r="CWF23" s="61">
        <v>0</v>
      </c>
      <c r="CWG23" s="61">
        <v>0</v>
      </c>
      <c r="CWH23" s="61">
        <v>0</v>
      </c>
      <c r="CWI23" s="61">
        <v>0</v>
      </c>
      <c r="CWJ23" s="61">
        <v>0</v>
      </c>
      <c r="CWK23" s="61">
        <v>0</v>
      </c>
      <c r="CWL23" s="61">
        <v>0</v>
      </c>
      <c r="CWM23" s="61">
        <v>0</v>
      </c>
      <c r="CWN23" s="61">
        <v>0</v>
      </c>
      <c r="CWO23" s="61">
        <v>0</v>
      </c>
      <c r="CWP23" s="61">
        <v>0</v>
      </c>
      <c r="CWQ23" s="61">
        <v>0</v>
      </c>
      <c r="CWR23" s="61">
        <v>0</v>
      </c>
      <c r="CWS23" s="61">
        <v>0</v>
      </c>
      <c r="CWT23" s="61">
        <v>0</v>
      </c>
      <c r="CWU23" s="61">
        <v>0</v>
      </c>
      <c r="CWV23" s="61">
        <v>0</v>
      </c>
      <c r="CWW23" s="61">
        <v>0</v>
      </c>
      <c r="CWX23" s="61">
        <v>0</v>
      </c>
      <c r="CWY23" s="61">
        <v>0</v>
      </c>
      <c r="CWZ23" s="61">
        <v>0</v>
      </c>
      <c r="CXA23" s="61">
        <v>0</v>
      </c>
      <c r="CXB23" s="61">
        <v>0</v>
      </c>
      <c r="CXC23" s="61">
        <v>0</v>
      </c>
      <c r="CXD23" s="61">
        <v>0</v>
      </c>
      <c r="CXE23" s="61">
        <v>0</v>
      </c>
      <c r="CXF23" s="61">
        <v>0</v>
      </c>
      <c r="CXG23" s="61">
        <v>0</v>
      </c>
      <c r="CXH23" s="61">
        <v>2</v>
      </c>
      <c r="CXI23" s="61">
        <v>0</v>
      </c>
      <c r="CXJ23" s="61">
        <v>0</v>
      </c>
      <c r="CXK23" s="61">
        <v>0</v>
      </c>
      <c r="CXL23" s="61">
        <v>0</v>
      </c>
      <c r="CXM23" s="61">
        <v>0</v>
      </c>
      <c r="CXN23" s="61">
        <v>0</v>
      </c>
      <c r="CXO23" s="61">
        <v>0</v>
      </c>
      <c r="CXP23" s="61">
        <v>0</v>
      </c>
      <c r="CXQ23" s="61">
        <v>0</v>
      </c>
      <c r="CXR23" s="61">
        <v>0</v>
      </c>
      <c r="CXS23" s="61">
        <v>1</v>
      </c>
      <c r="CXT23" s="61">
        <v>0</v>
      </c>
      <c r="CXU23" s="61">
        <v>0</v>
      </c>
      <c r="CXV23" s="61">
        <v>0</v>
      </c>
      <c r="CXW23" s="61">
        <v>0</v>
      </c>
      <c r="CXX23" s="61">
        <v>0</v>
      </c>
      <c r="CXY23" s="61">
        <v>0</v>
      </c>
      <c r="CXZ23" s="61">
        <v>0</v>
      </c>
      <c r="CYA23" s="61">
        <v>0</v>
      </c>
      <c r="CYB23" s="61">
        <v>0</v>
      </c>
      <c r="CYC23" s="61">
        <v>0</v>
      </c>
      <c r="CYD23" s="61">
        <v>1</v>
      </c>
      <c r="CYE23" s="61">
        <v>0</v>
      </c>
      <c r="CYF23" s="61">
        <v>0</v>
      </c>
      <c r="CYG23" s="61">
        <v>0</v>
      </c>
      <c r="CYH23" s="61">
        <v>0</v>
      </c>
      <c r="CYI23" s="61">
        <v>0</v>
      </c>
      <c r="CYJ23" s="61">
        <v>0</v>
      </c>
      <c r="CYK23" s="61">
        <v>0</v>
      </c>
      <c r="CYL23" s="61">
        <v>0</v>
      </c>
      <c r="CYM23" s="61">
        <v>0</v>
      </c>
      <c r="CYN23" s="61">
        <v>0</v>
      </c>
      <c r="CYO23" s="61">
        <v>1</v>
      </c>
      <c r="CYP23" s="61">
        <v>0</v>
      </c>
      <c r="CYQ23" s="61">
        <v>1</v>
      </c>
      <c r="CYR23" s="61">
        <v>1</v>
      </c>
      <c r="CYS23" s="61">
        <v>2</v>
      </c>
      <c r="CYT23" s="61">
        <v>0</v>
      </c>
      <c r="CYU23" s="61">
        <v>0</v>
      </c>
      <c r="CYV23" s="61">
        <v>40</v>
      </c>
      <c r="CYW23" s="61">
        <v>0</v>
      </c>
      <c r="CYX23" s="61">
        <v>118</v>
      </c>
      <c r="CYY23" s="61">
        <v>10</v>
      </c>
      <c r="CYZ23" s="61">
        <v>122</v>
      </c>
      <c r="CZA23" s="61">
        <v>10</v>
      </c>
      <c r="CZB23" s="61">
        <v>0</v>
      </c>
      <c r="CZC23" s="61">
        <v>115</v>
      </c>
      <c r="CZD23" s="61">
        <v>118</v>
      </c>
      <c r="CZE23" s="61">
        <v>15</v>
      </c>
      <c r="CZF23" s="61">
        <v>0</v>
      </c>
      <c r="CZG23" s="61">
        <v>0</v>
      </c>
      <c r="CZH23" s="61">
        <v>0</v>
      </c>
      <c r="CZI23" s="61">
        <v>0</v>
      </c>
      <c r="CZJ23" s="61">
        <v>0</v>
      </c>
      <c r="CZK23" s="61">
        <v>0</v>
      </c>
      <c r="CZL23" s="61">
        <v>0</v>
      </c>
      <c r="CZM23" s="61">
        <v>0</v>
      </c>
      <c r="CZN23" s="61">
        <v>0</v>
      </c>
      <c r="CZO23" s="61">
        <v>0</v>
      </c>
      <c r="CZP23" s="61">
        <v>0</v>
      </c>
      <c r="CZQ23" s="61">
        <v>0</v>
      </c>
      <c r="CZR23" s="61">
        <v>0</v>
      </c>
      <c r="CZS23" s="61">
        <v>0</v>
      </c>
      <c r="CZT23" s="61">
        <v>0</v>
      </c>
      <c r="CZU23" s="61">
        <v>0</v>
      </c>
      <c r="CZV23" s="61">
        <v>0</v>
      </c>
      <c r="CZW23" s="61">
        <v>0</v>
      </c>
      <c r="CZX23" s="61">
        <v>0</v>
      </c>
      <c r="CZY23" s="61">
        <v>0</v>
      </c>
      <c r="CZZ23" s="61">
        <v>0</v>
      </c>
      <c r="DAA23" s="61">
        <v>0</v>
      </c>
      <c r="DAB23" s="61">
        <v>0</v>
      </c>
      <c r="DAC23" s="61">
        <v>0</v>
      </c>
      <c r="DAD23" s="61">
        <v>0</v>
      </c>
      <c r="DAE23" s="61">
        <v>27</v>
      </c>
      <c r="DAF23" s="61">
        <v>20</v>
      </c>
      <c r="DAG23" s="61">
        <v>20</v>
      </c>
      <c r="DAH23" s="61">
        <v>20</v>
      </c>
      <c r="DAI23" s="61">
        <v>20</v>
      </c>
      <c r="DAJ23" s="61">
        <v>18</v>
      </c>
      <c r="DAK23" s="61">
        <v>18</v>
      </c>
      <c r="DAL23" s="61">
        <v>18</v>
      </c>
      <c r="DAM23" s="61">
        <v>18</v>
      </c>
      <c r="DAN23" s="61">
        <v>10</v>
      </c>
      <c r="DAO23" s="61">
        <v>0</v>
      </c>
      <c r="DAP23" s="61">
        <v>10</v>
      </c>
      <c r="DAQ23" s="61">
        <v>48</v>
      </c>
      <c r="DAR23" s="61">
        <v>60</v>
      </c>
      <c r="DAS23" s="61">
        <v>13</v>
      </c>
      <c r="DAT23" s="61">
        <v>100</v>
      </c>
      <c r="DAU23" s="61">
        <v>33</v>
      </c>
      <c r="DAV23" s="61">
        <v>75</v>
      </c>
      <c r="DAW23" s="61">
        <v>17</v>
      </c>
      <c r="DAX23" s="61">
        <v>50</v>
      </c>
      <c r="DAY23" s="61">
        <v>17</v>
      </c>
      <c r="DAZ23" s="61">
        <v>30</v>
      </c>
      <c r="DBA23" s="61">
        <v>13</v>
      </c>
      <c r="DBB23" s="61">
        <v>10</v>
      </c>
      <c r="DBC23" s="61">
        <v>1</v>
      </c>
      <c r="DBD23" s="61">
        <v>30</v>
      </c>
      <c r="DBE23" s="61">
        <v>700</v>
      </c>
      <c r="DBF23" s="61">
        <v>10</v>
      </c>
      <c r="DBG23" s="61">
        <v>0</v>
      </c>
      <c r="DBH23" s="61">
        <v>0</v>
      </c>
      <c r="DBI23" s="61">
        <v>0</v>
      </c>
      <c r="DBJ23" s="61">
        <v>0</v>
      </c>
      <c r="DBK23" s="61">
        <v>3</v>
      </c>
      <c r="DBL23" s="61">
        <v>0</v>
      </c>
      <c r="DBM23" s="61">
        <v>0</v>
      </c>
      <c r="DBN23" s="61">
        <v>15000</v>
      </c>
      <c r="DBO23" s="61">
        <v>4000</v>
      </c>
      <c r="DBP23" s="61">
        <v>0</v>
      </c>
      <c r="DBQ23" s="61">
        <v>0</v>
      </c>
      <c r="DBR23" s="61">
        <v>30</v>
      </c>
      <c r="DBS23" s="61">
        <v>8</v>
      </c>
      <c r="DBT23" s="61">
        <v>10</v>
      </c>
      <c r="DBU23" s="61">
        <v>32</v>
      </c>
      <c r="DBV23" s="61">
        <v>30</v>
      </c>
      <c r="DBW23" s="61">
        <v>30</v>
      </c>
      <c r="DBX23" s="61">
        <v>30</v>
      </c>
      <c r="DBY23" s="61">
        <v>25</v>
      </c>
      <c r="DBZ23" s="61">
        <v>1</v>
      </c>
      <c r="DCA23" s="61">
        <v>1</v>
      </c>
      <c r="DCB23" s="61">
        <v>0</v>
      </c>
      <c r="DCC23" s="61">
        <v>0</v>
      </c>
      <c r="DCD23" s="61">
        <v>1.5</v>
      </c>
      <c r="DCE23" s="61">
        <v>1.5</v>
      </c>
      <c r="DCF23" s="61">
        <v>0</v>
      </c>
      <c r="DCG23" s="61">
        <v>2</v>
      </c>
      <c r="DCH23" s="61">
        <v>1</v>
      </c>
      <c r="DCI23" s="61">
        <v>50</v>
      </c>
      <c r="DCJ23" s="61">
        <v>3</v>
      </c>
      <c r="DCK23" s="61">
        <v>3</v>
      </c>
      <c r="DCL23" s="61">
        <v>8</v>
      </c>
      <c r="DCM23" s="61">
        <v>8</v>
      </c>
      <c r="DCN23" s="61">
        <v>1</v>
      </c>
      <c r="DCO23" s="61">
        <v>0</v>
      </c>
      <c r="DCP23" s="61">
        <v>0.03</v>
      </c>
      <c r="DCQ23" s="61">
        <v>1</v>
      </c>
      <c r="DCR23" s="61">
        <v>235</v>
      </c>
      <c r="DCS23" s="61">
        <v>100</v>
      </c>
      <c r="DCT23" s="61">
        <v>2000</v>
      </c>
      <c r="DCU23" s="61">
        <v>180</v>
      </c>
      <c r="DCV23" s="61">
        <v>-1.1499999999999999</v>
      </c>
      <c r="DCW23" s="61">
        <v>3000</v>
      </c>
      <c r="DCX23" s="61">
        <v>30</v>
      </c>
      <c r="DCY23" s="61">
        <v>200</v>
      </c>
      <c r="DCZ23" s="61">
        <v>100</v>
      </c>
      <c r="DDA23" s="61">
        <v>100</v>
      </c>
      <c r="DDB23" s="61">
        <v>100</v>
      </c>
      <c r="DDC23" s="61">
        <v>100</v>
      </c>
      <c r="DDD23" s="61">
        <v>130</v>
      </c>
      <c r="DDE23" s="61">
        <v>100</v>
      </c>
      <c r="DDF23" s="61">
        <v>100</v>
      </c>
      <c r="DDG23" s="61">
        <v>100</v>
      </c>
      <c r="DDH23" s="61">
        <v>100</v>
      </c>
      <c r="DDI23" s="61">
        <v>130</v>
      </c>
      <c r="DDJ23" s="61">
        <v>100</v>
      </c>
      <c r="DDK23" s="61">
        <v>100</v>
      </c>
      <c r="DDL23" s="61">
        <v>100</v>
      </c>
      <c r="DDM23" s="61">
        <v>100</v>
      </c>
      <c r="DDN23" s="61">
        <v>100</v>
      </c>
      <c r="DDO23" s="61">
        <v>130</v>
      </c>
      <c r="DDP23" s="61">
        <v>100</v>
      </c>
      <c r="DDQ23" s="61">
        <v>130</v>
      </c>
      <c r="DDR23" s="61">
        <v>100</v>
      </c>
      <c r="DDS23" s="61">
        <v>100</v>
      </c>
      <c r="DDT23" s="61">
        <v>100</v>
      </c>
      <c r="DDU23" s="61">
        <v>100</v>
      </c>
      <c r="DDV23" s="61">
        <v>130</v>
      </c>
      <c r="DDW23" s="61">
        <v>100</v>
      </c>
      <c r="DDX23" s="61">
        <v>0.5</v>
      </c>
      <c r="DDY23" s="61">
        <v>0.3</v>
      </c>
      <c r="DDZ23" s="61">
        <v>1</v>
      </c>
      <c r="DEA23" s="61">
        <v>1000</v>
      </c>
      <c r="DEB23" s="61">
        <v>200</v>
      </c>
      <c r="DEC23" s="61">
        <v>70</v>
      </c>
      <c r="DED23" s="61">
        <v>20</v>
      </c>
      <c r="DEE23" s="61">
        <v>80</v>
      </c>
      <c r="DEF23" s="61">
        <v>2</v>
      </c>
      <c r="DEG23" s="61">
        <v>0</v>
      </c>
      <c r="DEH23" s="61">
        <v>0</v>
      </c>
      <c r="DEI23" s="61">
        <v>0</v>
      </c>
      <c r="DEJ23" s="61">
        <v>0</v>
      </c>
      <c r="DEK23" s="61">
        <v>11</v>
      </c>
      <c r="DEL23" s="61">
        <v>-8</v>
      </c>
      <c r="DEM23" s="61">
        <v>3</v>
      </c>
      <c r="DEN23" s="61">
        <v>2</v>
      </c>
      <c r="DEO23" s="61">
        <v>0</v>
      </c>
      <c r="DEP23" s="61">
        <v>200</v>
      </c>
      <c r="DEQ23" s="61">
        <v>300</v>
      </c>
      <c r="DER23" s="61">
        <v>20</v>
      </c>
      <c r="DES23" s="61">
        <v>7</v>
      </c>
      <c r="DET23" s="61">
        <v>5</v>
      </c>
      <c r="DEU23" s="61">
        <v>30</v>
      </c>
      <c r="DEV23" s="61">
        <v>133</v>
      </c>
      <c r="DEW23" s="61">
        <v>5</v>
      </c>
      <c r="DEX23" s="61">
        <v>100</v>
      </c>
      <c r="DEY23" s="61">
        <v>3</v>
      </c>
      <c r="DEZ23" s="61">
        <v>0</v>
      </c>
      <c r="DFA23" s="61">
        <v>15</v>
      </c>
      <c r="DFB23" s="61">
        <v>60</v>
      </c>
      <c r="DFC23" s="61">
        <v>0.95</v>
      </c>
      <c r="DFD23" s="61">
        <v>0</v>
      </c>
      <c r="DFE23" s="61">
        <v>60</v>
      </c>
      <c r="DFF23" s="61">
        <v>-33</v>
      </c>
      <c r="DFG23" s="61">
        <v>5</v>
      </c>
      <c r="DFH23" s="61">
        <v>9</v>
      </c>
      <c r="DFI23" s="61">
        <v>12</v>
      </c>
      <c r="DFJ23" s="61">
        <v>14</v>
      </c>
      <c r="DFK23" s="61">
        <v>18</v>
      </c>
      <c r="DFL23" s="61">
        <v>22</v>
      </c>
      <c r="DFM23" s="61">
        <v>0</v>
      </c>
      <c r="DFN23" s="61">
        <v>0</v>
      </c>
      <c r="DFO23" s="61">
        <v>0</v>
      </c>
      <c r="DFP23" s="61">
        <v>0</v>
      </c>
      <c r="DFQ23" s="61">
        <v>0</v>
      </c>
      <c r="DFR23" s="61">
        <v>0</v>
      </c>
      <c r="DFS23" s="61">
        <v>0.95</v>
      </c>
      <c r="DFT23" s="61">
        <v>0.9</v>
      </c>
      <c r="DFU23" s="61">
        <v>0.9</v>
      </c>
      <c r="DFV23" s="61">
        <v>0.9</v>
      </c>
      <c r="DFW23" s="61">
        <v>0.95</v>
      </c>
      <c r="DFX23" s="61">
        <v>1</v>
      </c>
      <c r="DFY23" s="61">
        <v>105</v>
      </c>
      <c r="DFZ23" s="61">
        <v>95</v>
      </c>
      <c r="DGA23" s="61">
        <v>85</v>
      </c>
      <c r="DGB23" s="61">
        <v>110</v>
      </c>
      <c r="DGC23" s="61">
        <v>90</v>
      </c>
      <c r="DGD23" s="61">
        <v>95</v>
      </c>
      <c r="DGE23" s="61">
        <v>100</v>
      </c>
      <c r="DGF23" s="61">
        <v>105</v>
      </c>
      <c r="DGG23" s="61">
        <v>0.85</v>
      </c>
      <c r="DGH23" s="61">
        <v>0.9</v>
      </c>
      <c r="DGI23" s="61">
        <v>0.95</v>
      </c>
      <c r="DGJ23" s="61">
        <v>1</v>
      </c>
      <c r="DGK23" s="61">
        <v>-0.97</v>
      </c>
      <c r="DGL23" s="61">
        <v>-0.95</v>
      </c>
      <c r="DGM23" s="61">
        <v>0</v>
      </c>
      <c r="DGN23" s="61">
        <v>0</v>
      </c>
      <c r="DGO23" s="61">
        <v>1</v>
      </c>
      <c r="DGP23" s="61">
        <v>0</v>
      </c>
      <c r="DGQ23" s="61">
        <v>0.5</v>
      </c>
      <c r="DGR23" s="61">
        <v>1</v>
      </c>
      <c r="DGS23" s="61">
        <v>0.5</v>
      </c>
      <c r="DGT23" s="61">
        <v>0</v>
      </c>
      <c r="DGU23" s="61">
        <v>0</v>
      </c>
      <c r="DGV23" s="61">
        <v>0</v>
      </c>
      <c r="DGW23" s="61">
        <v>0</v>
      </c>
      <c r="DGX23" s="61">
        <v>0</v>
      </c>
      <c r="DGY23" s="61">
        <v>400</v>
      </c>
      <c r="DGZ23" s="61">
        <v>0</v>
      </c>
      <c r="DHA23" s="61">
        <v>0</v>
      </c>
      <c r="DHB23" s="61">
        <v>1</v>
      </c>
      <c r="DHC23" s="61">
        <v>40</v>
      </c>
      <c r="DHD23" s="61">
        <v>0</v>
      </c>
      <c r="DHE23" s="61">
        <v>30</v>
      </c>
      <c r="DHF23" s="61">
        <v>30</v>
      </c>
      <c r="DHG23" s="61">
        <v>10</v>
      </c>
      <c r="DHH23" s="61">
        <v>10</v>
      </c>
      <c r="DHI23" s="61">
        <v>10</v>
      </c>
      <c r="DHJ23" s="61">
        <v>3</v>
      </c>
      <c r="DHK23" s="61">
        <v>1</v>
      </c>
      <c r="DHL23" s="61">
        <v>10000</v>
      </c>
      <c r="DHM23" s="61">
        <v>0</v>
      </c>
      <c r="DHN23" s="61">
        <v>0</v>
      </c>
      <c r="DHO23" s="61">
        <v>0</v>
      </c>
      <c r="DHP23" s="61">
        <v>0</v>
      </c>
      <c r="DHQ23" s="61">
        <v>1</v>
      </c>
      <c r="DHR23" s="61">
        <v>1</v>
      </c>
      <c r="DHS23" s="61">
        <v>0</v>
      </c>
      <c r="DHT23" s="61">
        <v>0</v>
      </c>
      <c r="DHU23" s="61">
        <v>0.2</v>
      </c>
      <c r="DHV23" s="61">
        <v>0.3</v>
      </c>
      <c r="DHW23" s="61">
        <v>30</v>
      </c>
      <c r="DHX23" s="61">
        <v>60</v>
      </c>
      <c r="DHY23" s="61">
        <v>65</v>
      </c>
      <c r="DHZ23" s="61">
        <v>0</v>
      </c>
      <c r="DIA23" s="61">
        <v>4</v>
      </c>
      <c r="DIB23" s="61">
        <v>4</v>
      </c>
      <c r="DIC23" s="61">
        <v>0.01</v>
      </c>
      <c r="DID23" s="61">
        <v>0.01</v>
      </c>
      <c r="DIE23" s="61">
        <v>0.2</v>
      </c>
      <c r="DIF23" s="61">
        <v>0.2</v>
      </c>
      <c r="DIG23" s="61">
        <v>1</v>
      </c>
      <c r="DIH23" s="61">
        <v>1.1100000000000001</v>
      </c>
      <c r="DII23" s="61">
        <v>1</v>
      </c>
      <c r="DIJ23" s="61">
        <v>1.1100000000000001</v>
      </c>
      <c r="DIK23" s="61">
        <v>1</v>
      </c>
      <c r="DIL23" s="61">
        <v>30</v>
      </c>
      <c r="DIM23" s="61">
        <v>0</v>
      </c>
      <c r="DIN23" s="61">
        <v>2</v>
      </c>
      <c r="DIO23" s="61">
        <v>1</v>
      </c>
      <c r="DIP23" s="61">
        <v>100</v>
      </c>
      <c r="DIQ23" s="61">
        <v>100</v>
      </c>
      <c r="DIR23" s="61">
        <v>10</v>
      </c>
      <c r="DIS23" s="61">
        <v>50</v>
      </c>
      <c r="DIT23" s="61">
        <v>50</v>
      </c>
      <c r="DIU23" s="61">
        <v>0</v>
      </c>
      <c r="DIV23" s="61">
        <v>0.2</v>
      </c>
      <c r="DIW23" s="61">
        <v>0.2</v>
      </c>
      <c r="DIX23" s="61">
        <v>0</v>
      </c>
      <c r="DIY23" s="61">
        <v>0</v>
      </c>
      <c r="DIZ23" s="61">
        <v>0</v>
      </c>
      <c r="DJA23" s="61">
        <v>0</v>
      </c>
      <c r="DJB23" s="61">
        <v>0</v>
      </c>
      <c r="DJC23" s="61">
        <v>0</v>
      </c>
      <c r="DJD23" s="61">
        <v>0</v>
      </c>
      <c r="DJE23" s="61">
        <v>0</v>
      </c>
      <c r="DJF23" s="61">
        <v>0</v>
      </c>
      <c r="DJG23" s="61">
        <v>30</v>
      </c>
      <c r="DJH23" s="61">
        <v>14400</v>
      </c>
      <c r="DJI23" s="61">
        <v>300</v>
      </c>
      <c r="DJJ23" s="61">
        <v>86400</v>
      </c>
      <c r="DJK23" s="61">
        <v>300</v>
      </c>
      <c r="DJL23" s="61">
        <v>1200</v>
      </c>
      <c r="DJM23" s="61">
        <v>5000</v>
      </c>
      <c r="DJN23" s="61">
        <v>-5000</v>
      </c>
      <c r="DJO23" s="61">
        <v>50</v>
      </c>
      <c r="DJP23" s="61">
        <v>0</v>
      </c>
      <c r="DJQ23" s="61">
        <v>0</v>
      </c>
      <c r="DJR23" s="61">
        <v>0</v>
      </c>
      <c r="DJS23" s="61">
        <v>0</v>
      </c>
      <c r="DJT23" s="61">
        <v>0</v>
      </c>
      <c r="DJU23" s="61">
        <v>0</v>
      </c>
      <c r="DJV23" s="61">
        <v>0</v>
      </c>
      <c r="DJW23" s="61">
        <v>0.1</v>
      </c>
      <c r="DJX23" s="61">
        <v>51.5</v>
      </c>
      <c r="DJY23" s="61">
        <v>47.5</v>
      </c>
      <c r="DJZ23" s="61">
        <v>0</v>
      </c>
      <c r="DKA23" s="61">
        <v>1</v>
      </c>
      <c r="DKB23" s="61">
        <v>0</v>
      </c>
      <c r="DKC23" s="61">
        <v>0</v>
      </c>
      <c r="DKD23" s="61">
        <v>0</v>
      </c>
      <c r="DKE23" s="61">
        <v>0</v>
      </c>
      <c r="DKF23" s="61">
        <v>0</v>
      </c>
      <c r="DKG23" s="61">
        <v>0</v>
      </c>
      <c r="DKH23" s="61">
        <v>1</v>
      </c>
      <c r="DKI23" s="61">
        <v>1</v>
      </c>
      <c r="DKJ23" s="61">
        <v>1400</v>
      </c>
      <c r="DKK23" s="61">
        <v>0</v>
      </c>
      <c r="DKL23" s="61">
        <v>1</v>
      </c>
      <c r="DKM23" s="61">
        <v>0</v>
      </c>
      <c r="DKN23" s="61">
        <v>0</v>
      </c>
      <c r="DKO23" s="61">
        <v>300</v>
      </c>
      <c r="DKP23" s="61">
        <v>30</v>
      </c>
      <c r="DKQ23" s="61">
        <v>8</v>
      </c>
      <c r="DKR23" s="61">
        <v>1</v>
      </c>
      <c r="DKS23" s="61">
        <v>115</v>
      </c>
      <c r="DKT23" s="61">
        <v>85</v>
      </c>
      <c r="DKU23" s="61">
        <v>35</v>
      </c>
      <c r="DKV23" s="61">
        <v>10</v>
      </c>
      <c r="DKW23" s="61">
        <v>0</v>
      </c>
      <c r="DKX23" s="61">
        <v>0</v>
      </c>
      <c r="DKY23" s="61">
        <v>1</v>
      </c>
      <c r="DKZ23" s="61">
        <v>-0.2</v>
      </c>
      <c r="DLA23" s="61">
        <v>50</v>
      </c>
      <c r="DLB23" s="61">
        <v>110</v>
      </c>
      <c r="DLC23" s="61">
        <v>80</v>
      </c>
      <c r="DLD23" s="61">
        <v>1</v>
      </c>
      <c r="DLE23" s="61">
        <v>0</v>
      </c>
      <c r="DLF23" s="61">
        <v>323</v>
      </c>
      <c r="DLG23" s="61">
        <v>200</v>
      </c>
      <c r="DLH23" s="61">
        <v>1</v>
      </c>
      <c r="DLI23" s="61">
        <v>200</v>
      </c>
      <c r="DLJ23" s="61">
        <v>10</v>
      </c>
      <c r="DLK23" s="61">
        <v>10</v>
      </c>
      <c r="DLL23" s="61">
        <v>0.8</v>
      </c>
      <c r="DLM23" s="61">
        <v>3</v>
      </c>
      <c r="DLN23" s="61">
        <v>4</v>
      </c>
      <c r="DLO23" s="61">
        <v>10</v>
      </c>
      <c r="DLP23" s="61">
        <v>0.5</v>
      </c>
      <c r="DLQ23" s="61">
        <v>4</v>
      </c>
      <c r="DLR23" s="61">
        <v>20000</v>
      </c>
      <c r="DLS23" s="61">
        <v>20</v>
      </c>
      <c r="DLT23" s="61">
        <v>10</v>
      </c>
      <c r="DLU23" s="61">
        <v>5</v>
      </c>
      <c r="DLV23" s="61">
        <v>10000</v>
      </c>
      <c r="DLW23" s="61">
        <v>0</v>
      </c>
      <c r="DLX23" s="61">
        <v>0</v>
      </c>
      <c r="DLY23" s="61">
        <v>0</v>
      </c>
      <c r="DLZ23" s="61">
        <v>0</v>
      </c>
      <c r="DMA23" s="61">
        <v>20000</v>
      </c>
      <c r="DMB23" s="61">
        <v>120</v>
      </c>
      <c r="DMC23" s="61">
        <v>80</v>
      </c>
      <c r="DMD23" s="61">
        <v>45</v>
      </c>
      <c r="DME23" s="61">
        <v>0</v>
      </c>
      <c r="DMF23" s="61">
        <v>10</v>
      </c>
      <c r="DMG23" s="61">
        <v>0</v>
      </c>
      <c r="DMH23" s="61">
        <v>0</v>
      </c>
      <c r="DMI23" s="61">
        <v>0</v>
      </c>
      <c r="DMJ23" s="61">
        <v>-0.4</v>
      </c>
      <c r="DMK23" s="61">
        <v>50</v>
      </c>
      <c r="DML23" s="61">
        <v>110</v>
      </c>
      <c r="DMM23" s="61">
        <v>80</v>
      </c>
      <c r="DMN23" s="61">
        <v>0</v>
      </c>
      <c r="DMO23" s="61">
        <v>1</v>
      </c>
      <c r="DMP23" s="61">
        <v>400</v>
      </c>
      <c r="DMQ23" s="61">
        <v>200</v>
      </c>
      <c r="DMR23" s="61">
        <v>0</v>
      </c>
      <c r="DMS23" s="61">
        <v>100</v>
      </c>
      <c r="DMT23" s="61">
        <v>100</v>
      </c>
      <c r="DMU23" s="61">
        <v>10</v>
      </c>
      <c r="DMV23" s="61">
        <v>2</v>
      </c>
      <c r="DMW23" s="61">
        <v>0.3</v>
      </c>
      <c r="DMX23" s="61">
        <v>3</v>
      </c>
      <c r="DMY23" s="61">
        <v>4</v>
      </c>
      <c r="DMZ23" s="61">
        <v>10</v>
      </c>
      <c r="DNA23" s="61">
        <v>0.5</v>
      </c>
      <c r="DNB23" s="61">
        <v>4</v>
      </c>
      <c r="DNC23" s="61">
        <v>10500</v>
      </c>
      <c r="DND23" s="61">
        <v>20</v>
      </c>
      <c r="DNE23" s="61">
        <v>10</v>
      </c>
      <c r="DNF23" s="61">
        <v>5</v>
      </c>
      <c r="DNG23" s="61">
        <v>10500</v>
      </c>
      <c r="DNH23" s="61">
        <v>0</v>
      </c>
      <c r="DNI23" s="61">
        <v>0</v>
      </c>
      <c r="DNJ23" s="61">
        <v>0</v>
      </c>
      <c r="DNK23" s="61">
        <v>0</v>
      </c>
      <c r="DNL23" s="61">
        <v>10500</v>
      </c>
      <c r="DNM23" s="61">
        <v>120</v>
      </c>
      <c r="DNN23" s="61">
        <v>90</v>
      </c>
      <c r="DNO23" s="61">
        <v>45</v>
      </c>
      <c r="DNP23" s="61">
        <v>0</v>
      </c>
      <c r="DNQ23" s="61">
        <v>0</v>
      </c>
      <c r="DNR23" s="61">
        <v>0</v>
      </c>
      <c r="DNS23" s="61">
        <v>0</v>
      </c>
      <c r="DNT23" s="61">
        <v>0</v>
      </c>
      <c r="DNU23" s="61">
        <v>0</v>
      </c>
      <c r="DNV23" s="61">
        <v>1</v>
      </c>
      <c r="DNW23" s="61">
        <v>1</v>
      </c>
      <c r="DNX23" s="61">
        <v>1</v>
      </c>
      <c r="DNY23" s="61">
        <v>2</v>
      </c>
      <c r="DNZ23" s="61">
        <v>6</v>
      </c>
      <c r="DOA23" s="61">
        <v>0</v>
      </c>
      <c r="DOB23" s="61">
        <v>6000</v>
      </c>
      <c r="DOC23" s="61">
        <v>0</v>
      </c>
      <c r="DOD23" s="61">
        <v>100</v>
      </c>
      <c r="DOE23" s="61">
        <v>50</v>
      </c>
      <c r="DOF23" s="61">
        <v>60</v>
      </c>
      <c r="DOG23" s="61">
        <v>500</v>
      </c>
      <c r="DOH23" s="61">
        <v>100</v>
      </c>
      <c r="DOI23" s="61">
        <v>460</v>
      </c>
      <c r="DOJ23" s="61">
        <v>0</v>
      </c>
      <c r="DOK23" s="61">
        <v>0</v>
      </c>
      <c r="DOL23" s="61">
        <v>0</v>
      </c>
      <c r="DOM23" s="61">
        <v>50</v>
      </c>
      <c r="DON23" s="61">
        <v>-40</v>
      </c>
      <c r="DOO23" s="61">
        <v>0</v>
      </c>
      <c r="DOP23" s="61">
        <v>0</v>
      </c>
      <c r="DOQ23" s="61">
        <v>0</v>
      </c>
      <c r="DOR23" s="61">
        <v>1</v>
      </c>
      <c r="DOS23" s="61">
        <v>0</v>
      </c>
      <c r="DOT23" s="61">
        <v>5</v>
      </c>
      <c r="DOU23" s="61">
        <v>30</v>
      </c>
      <c r="DOV23" s="61">
        <v>30</v>
      </c>
      <c r="DOW23" s="61">
        <v>50</v>
      </c>
      <c r="DOX23" s="61">
        <v>490</v>
      </c>
      <c r="DOY23" s="61">
        <v>490</v>
      </c>
      <c r="DOZ23" s="61">
        <v>300</v>
      </c>
      <c r="DPA23" s="61">
        <v>30</v>
      </c>
      <c r="DPB23" s="61">
        <v>100</v>
      </c>
      <c r="DPC23" s="61">
        <v>0</v>
      </c>
      <c r="DPE23" s="61">
        <v>1</v>
      </c>
      <c r="DPF23" s="61">
        <v>0</v>
      </c>
      <c r="DPG23" s="61">
        <v>0</v>
      </c>
      <c r="DPH23" s="61">
        <v>1</v>
      </c>
      <c r="DPI23" s="61">
        <v>1</v>
      </c>
      <c r="DPJ23" s="61">
        <v>0</v>
      </c>
      <c r="DPK23" s="61">
        <v>0</v>
      </c>
      <c r="DPM23" s="61">
        <v>1</v>
      </c>
      <c r="DPO23" s="61">
        <v>0</v>
      </c>
      <c r="DPS23" s="61">
        <v>1</v>
      </c>
      <c r="DPT23" s="61">
        <v>1</v>
      </c>
      <c r="DPX23" s="61">
        <v>1</v>
      </c>
      <c r="DPY23" s="61">
        <v>1</v>
      </c>
      <c r="DPZ23" s="61">
        <v>0</v>
      </c>
      <c r="DQA23" s="61">
        <v>1</v>
      </c>
      <c r="DQC23" s="61">
        <v>1</v>
      </c>
      <c r="DQD23" s="61">
        <v>1</v>
      </c>
      <c r="DQE23" s="61">
        <v>1</v>
      </c>
      <c r="DQG23" s="61">
        <v>1</v>
      </c>
      <c r="DQH23" s="61">
        <v>1</v>
      </c>
      <c r="DQQ23" s="61">
        <v>0</v>
      </c>
      <c r="DQR23" s="61">
        <v>1</v>
      </c>
      <c r="DQT23" s="61">
        <v>0</v>
      </c>
      <c r="DQU23" s="61">
        <v>0</v>
      </c>
      <c r="DQX23" s="61">
        <v>1</v>
      </c>
      <c r="DQZ23" s="61">
        <v>0</v>
      </c>
      <c r="DRA23" s="61">
        <v>1</v>
      </c>
      <c r="DRB23" s="61">
        <v>1</v>
      </c>
      <c r="DRC23" s="61">
        <v>0</v>
      </c>
      <c r="DRE23" s="61">
        <v>1</v>
      </c>
      <c r="DRF23" s="61">
        <v>1</v>
      </c>
      <c r="DRG23" s="61">
        <v>1</v>
      </c>
      <c r="DRH23" s="61">
        <v>1</v>
      </c>
      <c r="DRJ23" s="61">
        <v>0</v>
      </c>
      <c r="DRN23" s="61">
        <v>12.5</v>
      </c>
      <c r="DRP23" s="61">
        <v>624</v>
      </c>
      <c r="DRU23" s="61">
        <v>13</v>
      </c>
      <c r="DRV23" s="61">
        <v>0</v>
      </c>
      <c r="DRW23" s="61">
        <v>346</v>
      </c>
      <c r="DRY23" s="61">
        <v>1</v>
      </c>
      <c r="DRZ23" s="61">
        <v>1</v>
      </c>
      <c r="DSA23" s="61">
        <v>1</v>
      </c>
      <c r="DSK23" s="61">
        <v>0</v>
      </c>
      <c r="DSL23" s="61">
        <v>0.2</v>
      </c>
      <c r="DSM23" s="61">
        <v>1</v>
      </c>
      <c r="DSN23" s="61">
        <v>0.01</v>
      </c>
      <c r="DSO23" s="61">
        <v>100</v>
      </c>
      <c r="DSP23" s="61">
        <v>30</v>
      </c>
      <c r="DSQ23" s="61">
        <v>0</v>
      </c>
      <c r="DSR23" s="61">
        <v>1</v>
      </c>
      <c r="DSS23" s="61">
        <v>5.2</v>
      </c>
      <c r="DST23" s="61">
        <v>100</v>
      </c>
      <c r="DSU23" s="61">
        <v>0</v>
      </c>
      <c r="DSV23" s="61">
        <v>1</v>
      </c>
      <c r="DSW23" s="61">
        <v>1</v>
      </c>
      <c r="DSX23" s="61">
        <v>1</v>
      </c>
      <c r="DSY23" s="61">
        <v>1</v>
      </c>
      <c r="DSZ23" s="61">
        <v>1</v>
      </c>
      <c r="DTA23" s="61">
        <v>0</v>
      </c>
      <c r="DTB23" s="61">
        <v>0</v>
      </c>
      <c r="DTC23" s="61">
        <v>90</v>
      </c>
      <c r="DTD23" s="61">
        <v>40</v>
      </c>
      <c r="DTE23" s="61">
        <v>0</v>
      </c>
      <c r="DTF23" s="61">
        <v>100</v>
      </c>
      <c r="DTG23" s="61">
        <v>10</v>
      </c>
      <c r="DTH23" s="61">
        <v>0</v>
      </c>
      <c r="DTI23" s="61">
        <v>0</v>
      </c>
      <c r="DTJ23" s="61">
        <v>-5</v>
      </c>
      <c r="DTK23" s="61">
        <v>2</v>
      </c>
      <c r="DTL23" s="61">
        <v>80</v>
      </c>
      <c r="DTM23" s="61">
        <v>100</v>
      </c>
      <c r="DTN23" s="61">
        <v>100</v>
      </c>
      <c r="DTO23" s="61">
        <v>0</v>
      </c>
      <c r="DTP23" s="61">
        <v>0</v>
      </c>
      <c r="DTQ23" s="61">
        <v>100</v>
      </c>
      <c r="DTR23" s="61">
        <v>-100</v>
      </c>
      <c r="DTS23" s="61">
        <v>0</v>
      </c>
      <c r="DTT23" s="61">
        <v>10</v>
      </c>
      <c r="DTU23" s="61">
        <v>0</v>
      </c>
      <c r="DTV23" s="61">
        <v>0</v>
      </c>
      <c r="DTW23" s="61">
        <v>0</v>
      </c>
      <c r="DTX23" s="61">
        <v>0</v>
      </c>
      <c r="DTY23" s="61">
        <v>10</v>
      </c>
      <c r="DTZ23" s="61">
        <v>0</v>
      </c>
      <c r="DUA23" s="61">
        <v>0</v>
      </c>
      <c r="DUB23" s="61">
        <v>0</v>
      </c>
      <c r="DUC23" s="61">
        <v>0</v>
      </c>
      <c r="DUD23" s="61">
        <v>10</v>
      </c>
      <c r="DUE23" s="61">
        <v>0</v>
      </c>
      <c r="DUF23" s="61">
        <v>0</v>
      </c>
      <c r="DUG23" s="61">
        <v>0</v>
      </c>
      <c r="DUH23" s="61">
        <v>1</v>
      </c>
      <c r="DUI23" s="61">
        <v>45</v>
      </c>
      <c r="DUJ23" s="61">
        <v>30</v>
      </c>
      <c r="DUK23" s="61">
        <v>0</v>
      </c>
      <c r="DUL23" s="61">
        <v>0</v>
      </c>
      <c r="DUM23" s="61">
        <v>9600</v>
      </c>
      <c r="DUN23" s="61">
        <v>2</v>
      </c>
      <c r="DUO23" s="61">
        <v>11</v>
      </c>
      <c r="DUP23" s="61">
        <v>111</v>
      </c>
      <c r="DUQ23" s="61">
        <v>11</v>
      </c>
      <c r="DUR23" s="61">
        <v>1</v>
      </c>
      <c r="DUS23" s="61">
        <v>9600</v>
      </c>
      <c r="DUT23" s="61">
        <v>2</v>
      </c>
      <c r="DUU23" s="61">
        <v>12</v>
      </c>
      <c r="DUV23" s="61">
        <v>112</v>
      </c>
      <c r="DUW23" s="61">
        <v>12</v>
      </c>
      <c r="DUX23" s="61">
        <v>1</v>
      </c>
      <c r="DUY23" s="61">
        <v>192</v>
      </c>
      <c r="DUZ23" s="61">
        <v>200</v>
      </c>
      <c r="DVA23" s="61">
        <v>168</v>
      </c>
      <c r="DVB23" s="61">
        <v>75</v>
      </c>
      <c r="DVC23" s="61">
        <v>502</v>
      </c>
      <c r="DVD23" s="61">
        <v>1</v>
      </c>
      <c r="DVE23" s="61">
        <v>255</v>
      </c>
      <c r="DVF23" s="61">
        <v>0</v>
      </c>
      <c r="DVG23" s="61">
        <v>255</v>
      </c>
      <c r="DVH23" s="61">
        <v>255</v>
      </c>
      <c r="DVI23" s="61">
        <v>1</v>
      </c>
      <c r="DVJ23" s="61">
        <v>3</v>
      </c>
      <c r="DVK23" s="61">
        <v>1</v>
      </c>
      <c r="DVL23" s="61">
        <v>2</v>
      </c>
      <c r="DVM23" s="61">
        <v>0</v>
      </c>
      <c r="DVN23" s="61">
        <v>0</v>
      </c>
      <c r="DVO23" s="61">
        <v>1</v>
      </c>
      <c r="DVP23" s="61">
        <v>0</v>
      </c>
      <c r="DVQ23" s="61">
        <v>1</v>
      </c>
      <c r="DVR23" s="61">
        <v>0</v>
      </c>
      <c r="DVS23" s="61">
        <v>0</v>
      </c>
      <c r="DVT23" s="61">
        <v>1</v>
      </c>
      <c r="DVU23" s="61">
        <v>65</v>
      </c>
      <c r="DVV23" s="61">
        <v>4</v>
      </c>
      <c r="DVW23" s="61">
        <v>0</v>
      </c>
      <c r="DVX23" s="61">
        <v>0</v>
      </c>
      <c r="DVY23" s="61">
        <v>0</v>
      </c>
      <c r="DVZ23" s="61">
        <v>-2.5</v>
      </c>
      <c r="DWA23" s="61">
        <v>10</v>
      </c>
      <c r="DWB23" s="61">
        <v>1</v>
      </c>
      <c r="DWC23" s="61">
        <v>20</v>
      </c>
      <c r="DWD23" s="61">
        <v>15</v>
      </c>
      <c r="DWE23" s="61">
        <v>1</v>
      </c>
      <c r="DWF23" s="61">
        <v>2</v>
      </c>
      <c r="DWG23" s="61">
        <v>1</v>
      </c>
      <c r="DWH23" s="61">
        <v>1.82</v>
      </c>
      <c r="DWI23" s="61">
        <v>0.6</v>
      </c>
      <c r="DWJ23" s="61">
        <v>0.6</v>
      </c>
      <c r="DWK23" s="61">
        <v>1</v>
      </c>
      <c r="DWL23" s="61">
        <v>0</v>
      </c>
      <c r="DWM23" s="61">
        <v>300</v>
      </c>
      <c r="DWN23" s="61">
        <v>0</v>
      </c>
      <c r="DWO23" s="61">
        <v>300</v>
      </c>
      <c r="DWP23" s="61">
        <v>0</v>
      </c>
      <c r="DWQ23" s="61">
        <v>300</v>
      </c>
      <c r="DWR23" s="61">
        <v>0</v>
      </c>
      <c r="DWS23" s="61">
        <v>300</v>
      </c>
      <c r="DWT23" s="61">
        <v>0</v>
      </c>
      <c r="DWU23" s="61">
        <v>1</v>
      </c>
      <c r="DWV23" s="61">
        <v>0.1</v>
      </c>
      <c r="DWW23" s="61">
        <v>100</v>
      </c>
      <c r="DWX23" s="61">
        <v>0</v>
      </c>
      <c r="DWY23" s="61">
        <v>0</v>
      </c>
      <c r="DWZ23" s="61">
        <v>1</v>
      </c>
      <c r="DXA23" s="61">
        <v>0.1</v>
      </c>
      <c r="DXB23" s="61">
        <v>100</v>
      </c>
      <c r="DXC23" s="61">
        <v>0</v>
      </c>
      <c r="DXD23" s="61">
        <v>0</v>
      </c>
      <c r="DXE23" s="61">
        <v>1</v>
      </c>
      <c r="DXF23" s="61">
        <v>0.1</v>
      </c>
      <c r="DXG23" s="61">
        <v>100</v>
      </c>
      <c r="DXH23" s="61">
        <v>0</v>
      </c>
      <c r="DXI23" s="61">
        <v>0</v>
      </c>
      <c r="DXJ23" s="61">
        <v>1</v>
      </c>
      <c r="DXK23" s="61">
        <v>0.1</v>
      </c>
      <c r="DXL23" s="61">
        <v>100</v>
      </c>
      <c r="DXM23" s="61">
        <v>0</v>
      </c>
      <c r="DXN23" s="61">
        <v>560</v>
      </c>
      <c r="DXO23" s="61">
        <v>560</v>
      </c>
      <c r="DXP23" s="61">
        <v>560</v>
      </c>
      <c r="DXQ23" s="61">
        <v>560</v>
      </c>
      <c r="DXR23" s="61">
        <v>20</v>
      </c>
      <c r="DXS23" s="61">
        <v>3</v>
      </c>
      <c r="DXT23" s="61">
        <v>0.1</v>
      </c>
      <c r="DXU23" s="61">
        <v>0</v>
      </c>
      <c r="DXV23" s="61">
        <v>0</v>
      </c>
      <c r="DXW23" s="61">
        <v>0</v>
      </c>
      <c r="DXX23" s="61">
        <v>15</v>
      </c>
      <c r="DXY23" s="61">
        <v>30</v>
      </c>
      <c r="DXZ23" s="61">
        <v>0.01</v>
      </c>
      <c r="DYA23" s="61">
        <v>0.4</v>
      </c>
      <c r="DYB23" s="61">
        <v>0</v>
      </c>
      <c r="DYC23" s="61">
        <v>60</v>
      </c>
      <c r="DYD23" s="61">
        <v>30</v>
      </c>
      <c r="DYE23" s="61">
        <v>0</v>
      </c>
      <c r="DYF23" s="61">
        <v>0</v>
      </c>
      <c r="DYG23" s="61">
        <v>0</v>
      </c>
      <c r="DYH23" s="61">
        <v>0</v>
      </c>
      <c r="DYI23" s="61">
        <v>1200</v>
      </c>
      <c r="DYJ23" s="61">
        <v>1400</v>
      </c>
      <c r="DYK23" s="61">
        <v>0</v>
      </c>
      <c r="DYL23" s="61">
        <v>0.5</v>
      </c>
      <c r="DYM23" s="61">
        <v>450</v>
      </c>
      <c r="DYN23" s="61">
        <v>0</v>
      </c>
      <c r="DYO23" s="61">
        <v>0</v>
      </c>
      <c r="DYP23" s="61">
        <v>1000</v>
      </c>
      <c r="DYQ23" s="61">
        <v>1</v>
      </c>
      <c r="DYR23" s="61">
        <v>2</v>
      </c>
      <c r="DYS23" s="61">
        <v>0</v>
      </c>
      <c r="DYT23" s="61">
        <v>0.1</v>
      </c>
      <c r="DYU23" s="61">
        <v>30</v>
      </c>
      <c r="DYV23" s="61">
        <v>12.5</v>
      </c>
      <c r="DYW23" s="61">
        <v>0.125</v>
      </c>
      <c r="DYX23" s="61">
        <v>0.05</v>
      </c>
      <c r="DYY23" s="61">
        <v>2.2000000000000002</v>
      </c>
      <c r="DYZ23" s="61">
        <v>12.5</v>
      </c>
      <c r="DZA23" s="61">
        <v>0</v>
      </c>
      <c r="DZB23" s="61">
        <v>12</v>
      </c>
      <c r="DZC23" s="61">
        <v>0</v>
      </c>
      <c r="DZD23" s="61">
        <v>0</v>
      </c>
      <c r="DZE23" s="61">
        <v>1</v>
      </c>
      <c r="DZF23" s="61">
        <v>0</v>
      </c>
      <c r="DZG23" s="61">
        <v>0.72</v>
      </c>
      <c r="DZH23" s="61">
        <v>0.72</v>
      </c>
      <c r="DZI23" s="61">
        <v>0.72</v>
      </c>
      <c r="DZJ23" s="61">
        <v>0.72</v>
      </c>
      <c r="DZK23" s="61">
        <v>1.2</v>
      </c>
      <c r="DZL23" s="61">
        <v>0.1</v>
      </c>
      <c r="DZM23" s="61">
        <v>300</v>
      </c>
      <c r="DZN23" s="61">
        <v>300</v>
      </c>
      <c r="DZO23" s="61">
        <v>300</v>
      </c>
      <c r="DZP23" s="61">
        <v>300</v>
      </c>
      <c r="DZQ23" s="61">
        <v>0</v>
      </c>
      <c r="DZR23" s="61">
        <v>50</v>
      </c>
      <c r="DZS23" s="61">
        <v>50</v>
      </c>
      <c r="DZT23" s="61">
        <v>50</v>
      </c>
      <c r="DZU23" s="61">
        <v>50</v>
      </c>
      <c r="DZV23" s="61">
        <v>50</v>
      </c>
      <c r="DZW23" s="61">
        <v>120</v>
      </c>
      <c r="DZX23" s="61">
        <v>0</v>
      </c>
      <c r="DZY23" s="61">
        <v>5.0000000000000001E-4</v>
      </c>
      <c r="DZZ23" s="61">
        <v>5.0000000000000001E-4</v>
      </c>
      <c r="EAA23" s="61">
        <v>0</v>
      </c>
      <c r="EAB23" s="61">
        <v>80</v>
      </c>
      <c r="EAC23" s="61">
        <v>80</v>
      </c>
      <c r="EAD23" s="61">
        <v>0</v>
      </c>
      <c r="EAE23" s="61">
        <v>0</v>
      </c>
      <c r="EAF23" s="61">
        <v>0</v>
      </c>
      <c r="EAG23" s="61">
        <v>0</v>
      </c>
      <c r="EAH23" s="61">
        <v>1</v>
      </c>
      <c r="EAI23" s="61">
        <v>0</v>
      </c>
      <c r="EAJ23" s="61">
        <v>0</v>
      </c>
      <c r="EAK23" s="61">
        <v>0</v>
      </c>
      <c r="EAL23" s="61">
        <v>0</v>
      </c>
      <c r="EAM23" s="61">
        <v>100</v>
      </c>
      <c r="EAN23" s="61">
        <v>0</v>
      </c>
      <c r="EAO23" s="61">
        <v>0.15</v>
      </c>
      <c r="EAP23" s="61">
        <v>3.6621000000000001</v>
      </c>
      <c r="EAQ23" s="61">
        <v>25</v>
      </c>
      <c r="EAR23" s="61">
        <v>2.9296799999999998</v>
      </c>
      <c r="EAS23" s="61">
        <v>100</v>
      </c>
      <c r="EAT23" s="61">
        <v>0</v>
      </c>
      <c r="EAU23" s="61">
        <v>8</v>
      </c>
      <c r="EAV23" s="61">
        <v>0.1</v>
      </c>
      <c r="EAW23" s="61">
        <v>0.5</v>
      </c>
      <c r="EAX23" s="61">
        <v>1</v>
      </c>
      <c r="EAY23" s="61">
        <v>4</v>
      </c>
      <c r="EAZ23" s="61">
        <v>100</v>
      </c>
      <c r="EBA23" s="61">
        <v>2</v>
      </c>
      <c r="EBB23" s="61">
        <v>25</v>
      </c>
      <c r="EBC23" s="61">
        <v>10</v>
      </c>
      <c r="EBD23" s="61">
        <v>250</v>
      </c>
      <c r="EBE23" s="61">
        <v>4</v>
      </c>
      <c r="EBF23" s="61">
        <v>0.1</v>
      </c>
      <c r="EBG23" s="61">
        <v>0.1</v>
      </c>
      <c r="EBH23" s="61">
        <v>1</v>
      </c>
      <c r="EBI23" s="61">
        <v>2</v>
      </c>
      <c r="EBJ23" s="61">
        <v>0.1</v>
      </c>
      <c r="EBK23" s="61">
        <v>1</v>
      </c>
      <c r="EBL23" s="61">
        <v>10</v>
      </c>
      <c r="EBM23" s="61">
        <v>0.1</v>
      </c>
      <c r="EBN23" s="61">
        <v>1</v>
      </c>
      <c r="EBO23" s="61">
        <v>10</v>
      </c>
      <c r="EBP23" s="61">
        <v>0.1</v>
      </c>
      <c r="EBQ23" s="61">
        <v>1</v>
      </c>
      <c r="EBR23" s="61">
        <v>1</v>
      </c>
      <c r="EBS23" s="61">
        <v>1</v>
      </c>
      <c r="EBT23" s="61">
        <v>4000</v>
      </c>
      <c r="EBU23" s="61">
        <v>2000</v>
      </c>
      <c r="EBV23" s="61">
        <v>20000</v>
      </c>
      <c r="EBW23" s="61">
        <v>10000</v>
      </c>
      <c r="EBX23" s="61">
        <v>4500</v>
      </c>
      <c r="EBY23" s="61">
        <v>2250</v>
      </c>
      <c r="EBZ23" s="61">
        <v>8</v>
      </c>
      <c r="ECA23" s="61">
        <v>4</v>
      </c>
      <c r="ECB23" s="61">
        <v>2</v>
      </c>
      <c r="ECC23" s="61">
        <v>1</v>
      </c>
      <c r="ECD23" s="61">
        <v>30</v>
      </c>
      <c r="ECE23" s="61">
        <v>150</v>
      </c>
      <c r="ECF23" s="61">
        <v>20</v>
      </c>
      <c r="ECG23" s="61">
        <v>120</v>
      </c>
      <c r="ECH23" s="61">
        <v>0</v>
      </c>
      <c r="ECI23" s="61">
        <v>1</v>
      </c>
      <c r="ECJ23" s="61">
        <v>1</v>
      </c>
      <c r="ECK23" s="61">
        <v>1</v>
      </c>
      <c r="ECL23" s="61">
        <v>1</v>
      </c>
      <c r="ECM23" s="61">
        <v>0</v>
      </c>
      <c r="ECN23" s="61">
        <v>0</v>
      </c>
      <c r="ECO23" s="61">
        <v>0</v>
      </c>
      <c r="ECP23" s="61">
        <v>1</v>
      </c>
      <c r="ECQ23" s="61">
        <v>0</v>
      </c>
      <c r="ECR23" s="61">
        <v>0</v>
      </c>
      <c r="ECS23" s="61">
        <v>0</v>
      </c>
      <c r="ECT23" s="61">
        <v>0</v>
      </c>
      <c r="ECU23" s="61">
        <v>0</v>
      </c>
      <c r="ECV23" s="61">
        <v>0</v>
      </c>
      <c r="ECW23" s="61">
        <v>0</v>
      </c>
      <c r="ECX23" s="61">
        <v>0</v>
      </c>
      <c r="ECY23" s="61">
        <v>0</v>
      </c>
      <c r="ECZ23" s="61">
        <v>0</v>
      </c>
      <c r="EDA23" s="61">
        <v>0</v>
      </c>
      <c r="EDB23" s="61">
        <v>60</v>
      </c>
      <c r="EDC23" s="61">
        <v>60</v>
      </c>
      <c r="EDD23" s="61">
        <v>0</v>
      </c>
      <c r="EDE23" s="61">
        <v>200</v>
      </c>
      <c r="EDF23" s="61">
        <v>2</v>
      </c>
      <c r="EDG23" s="61">
        <v>0</v>
      </c>
      <c r="EDH23" s="61">
        <v>200</v>
      </c>
      <c r="EDI23" s="61">
        <v>200</v>
      </c>
      <c r="EDJ23" s="61">
        <v>200</v>
      </c>
      <c r="EDK23" s="61">
        <v>2</v>
      </c>
      <c r="EDL23" s="61">
        <v>200</v>
      </c>
      <c r="EDM23" s="61">
        <v>1</v>
      </c>
      <c r="EDN23" s="61">
        <v>5</v>
      </c>
      <c r="EDO23" s="61">
        <v>5</v>
      </c>
      <c r="EDP23" s="61">
        <v>1000</v>
      </c>
      <c r="EDQ23" s="61">
        <v>1000</v>
      </c>
      <c r="EDR23" s="61">
        <v>5</v>
      </c>
      <c r="EDS23" s="61">
        <v>5</v>
      </c>
      <c r="EDT23" s="61">
        <v>1000</v>
      </c>
      <c r="EDU23" s="61">
        <v>1000</v>
      </c>
      <c r="EDV23" s="61">
        <v>250</v>
      </c>
      <c r="EDW23" s="61">
        <v>100</v>
      </c>
      <c r="EEH23" s="61">
        <v>0</v>
      </c>
      <c r="EEI23" s="61">
        <v>0</v>
      </c>
      <c r="EEJ23" s="61">
        <v>0</v>
      </c>
      <c r="EEK23" s="61">
        <v>0</v>
      </c>
      <c r="EEL23" s="61">
        <v>0</v>
      </c>
      <c r="EEM23" s="61">
        <v>0</v>
      </c>
      <c r="EEN23" s="61">
        <v>48</v>
      </c>
      <c r="EEO23" s="61">
        <v>20</v>
      </c>
      <c r="EEQ23" s="61">
        <v>180</v>
      </c>
      <c r="EER23" s="61">
        <v>360</v>
      </c>
      <c r="EES23" s="61">
        <v>720</v>
      </c>
      <c r="EET23" s="61">
        <v>700</v>
      </c>
      <c r="EEU23" s="61">
        <v>630</v>
      </c>
      <c r="EEV23" s="61">
        <v>630</v>
      </c>
      <c r="EEW23" s="61">
        <v>625</v>
      </c>
      <c r="EEX23" s="61">
        <v>20</v>
      </c>
      <c r="EEY23" s="61">
        <v>40</v>
      </c>
      <c r="EEZ23" s="61">
        <v>0</v>
      </c>
      <c r="EFA23" s="61">
        <v>0</v>
      </c>
      <c r="EFB23" s="61">
        <v>20</v>
      </c>
      <c r="EFC23" s="61">
        <v>20</v>
      </c>
      <c r="EFD23" s="61">
        <v>720</v>
      </c>
      <c r="EFE23" s="61">
        <v>0</v>
      </c>
      <c r="EFF23" s="61">
        <v>0</v>
      </c>
      <c r="EFG23" s="61">
        <v>600</v>
      </c>
      <c r="EFH23" s="61">
        <v>3600</v>
      </c>
      <c r="EFI23" s="61">
        <v>210</v>
      </c>
      <c r="EFJ23" s="61">
        <v>1.5</v>
      </c>
      <c r="EFK23" s="61">
        <v>1</v>
      </c>
      <c r="EFL23" s="61">
        <v>650</v>
      </c>
      <c r="EFM23" s="61">
        <v>700</v>
      </c>
      <c r="EFN23" s="61">
        <v>1</v>
      </c>
      <c r="EFO23" s="61">
        <v>0</v>
      </c>
      <c r="EFP23" s="61">
        <v>0</v>
      </c>
      <c r="EFQ23" s="61">
        <v>1</v>
      </c>
      <c r="EIF23" s="61">
        <v>0</v>
      </c>
      <c r="EIG23" s="61">
        <v>0</v>
      </c>
      <c r="EIH23" s="61">
        <v>0</v>
      </c>
      <c r="EII23" s="61">
        <v>0</v>
      </c>
      <c r="EIN23" s="61">
        <v>1</v>
      </c>
      <c r="EIO23" s="61">
        <v>1</v>
      </c>
      <c r="EIP23" s="61">
        <v>1200</v>
      </c>
      <c r="EIQ23" s="61">
        <v>38000</v>
      </c>
      <c r="EIU23" s="61">
        <v>44800</v>
      </c>
      <c r="EJA23" s="61">
        <v>5</v>
      </c>
      <c r="EJB23" s="61">
        <v>250</v>
      </c>
      <c r="EJC23" s="61">
        <v>250</v>
      </c>
      <c r="EJF23" s="61">
        <v>100</v>
      </c>
      <c r="EJG23" s="61">
        <v>100</v>
      </c>
      <c r="EJH23" s="61">
        <v>1000</v>
      </c>
      <c r="EJI23" s="61">
        <v>680</v>
      </c>
      <c r="EJJ23" s="61">
        <v>640</v>
      </c>
      <c r="EJK23" s="61">
        <v>5</v>
      </c>
      <c r="EJL23" s="61">
        <v>650</v>
      </c>
      <c r="EJM23" s="61">
        <v>5</v>
      </c>
      <c r="EJN23" s="61">
        <v>650</v>
      </c>
      <c r="EJO23" s="61">
        <v>640</v>
      </c>
      <c r="EJP23" s="61">
        <v>5</v>
      </c>
      <c r="EJQ23" s="61">
        <v>650</v>
      </c>
      <c r="EJR23" s="61">
        <v>5</v>
      </c>
      <c r="EJS23" s="61">
        <v>1000</v>
      </c>
      <c r="EJT23" s="61">
        <v>5</v>
      </c>
      <c r="EJU23" s="61">
        <v>15</v>
      </c>
      <c r="EJV23" s="61">
        <v>300</v>
      </c>
      <c r="EJW23" s="61">
        <v>20</v>
      </c>
      <c r="EJX23" s="61">
        <v>50</v>
      </c>
      <c r="EJY23" s="61">
        <v>650</v>
      </c>
      <c r="EJZ23" s="61">
        <v>3</v>
      </c>
      <c r="EKA23" s="61">
        <v>125</v>
      </c>
      <c r="EKB23" s="61">
        <v>5</v>
      </c>
      <c r="EKC23" s="61">
        <v>1000</v>
      </c>
      <c r="EKD23" s="61">
        <v>200</v>
      </c>
      <c r="EKE23" s="61">
        <v>0</v>
      </c>
      <c r="EKF23" s="61">
        <v>0</v>
      </c>
      <c r="EKG23" s="61">
        <v>1</v>
      </c>
      <c r="EKH23" s="61">
        <v>0</v>
      </c>
      <c r="EKI23" s="61">
        <v>1</v>
      </c>
      <c r="EKJ23" s="61">
        <v>0</v>
      </c>
      <c r="EKK23" s="61">
        <v>1</v>
      </c>
      <c r="EKL23" s="61">
        <v>1.3168800000000001</v>
      </c>
      <c r="EKM23" s="61">
        <v>10.18</v>
      </c>
      <c r="EKN23" s="61">
        <v>9.75</v>
      </c>
      <c r="EKO23" s="61">
        <v>0.76200000000000001</v>
      </c>
      <c r="EKP23" s="61">
        <v>1.3168800000000001</v>
      </c>
      <c r="EKQ23" s="61">
        <v>10</v>
      </c>
      <c r="EKR23" s="61">
        <v>9.5399999999999991</v>
      </c>
      <c r="EKS23" s="61">
        <v>0.72</v>
      </c>
      <c r="EKT23" s="61">
        <v>1.3168800000000001</v>
      </c>
      <c r="EKU23" s="61">
        <v>10</v>
      </c>
      <c r="EKV23" s="61">
        <v>9.5399999999999991</v>
      </c>
      <c r="EKW23" s="61">
        <v>0.72</v>
      </c>
      <c r="EKX23" s="61">
        <v>1.3168800000000001</v>
      </c>
      <c r="EKY23" s="61">
        <v>10</v>
      </c>
      <c r="EKZ23" s="61">
        <v>9.5399999999999991</v>
      </c>
      <c r="ELA23" s="61">
        <v>0.72</v>
      </c>
      <c r="ELB23" s="61">
        <v>0</v>
      </c>
      <c r="ELC23" s="61">
        <v>0</v>
      </c>
      <c r="ELD23" s="61">
        <v>0</v>
      </c>
      <c r="ELE23" s="61">
        <v>0</v>
      </c>
      <c r="ELF23" s="61">
        <v>0</v>
      </c>
      <c r="ELG23" s="61">
        <v>0</v>
      </c>
      <c r="ELH23" s="61">
        <v>0</v>
      </c>
      <c r="ELI23" s="61">
        <v>0</v>
      </c>
      <c r="ELJ23" s="61">
        <v>250</v>
      </c>
      <c r="ELK23" s="61">
        <v>-20</v>
      </c>
      <c r="ELL23" s="61">
        <v>0</v>
      </c>
      <c r="ELM23" s="61">
        <v>-0.27</v>
      </c>
      <c r="ELN23" s="61">
        <v>0</v>
      </c>
      <c r="ELO23" s="61">
        <v>0</v>
      </c>
      <c r="ELP23" s="61">
        <v>0</v>
      </c>
      <c r="ELQ23" s="61">
        <v>0</v>
      </c>
      <c r="ELR23" s="61">
        <v>0</v>
      </c>
      <c r="ELS23" s="61">
        <v>0</v>
      </c>
      <c r="ELT23" s="61">
        <v>0</v>
      </c>
      <c r="ELU23" s="61">
        <v>0</v>
      </c>
      <c r="ELV23" s="61">
        <v>0</v>
      </c>
      <c r="ELW23" s="61">
        <v>0</v>
      </c>
      <c r="ELX23" s="61">
        <v>0</v>
      </c>
      <c r="ELY23" s="61">
        <v>0</v>
      </c>
      <c r="ELZ23" s="61">
        <v>0</v>
      </c>
      <c r="EMA23" s="61">
        <v>0</v>
      </c>
      <c r="EMB23" s="61">
        <v>0</v>
      </c>
      <c r="EMC23" s="61">
        <v>0</v>
      </c>
      <c r="EMD23" s="61">
        <v>0</v>
      </c>
      <c r="EME23" s="61">
        <v>0</v>
      </c>
      <c r="EMF23" s="61">
        <v>0</v>
      </c>
      <c r="EMG23" s="61">
        <v>0</v>
      </c>
      <c r="EMH23" s="61">
        <v>0</v>
      </c>
      <c r="EMI23" s="61">
        <v>0</v>
      </c>
      <c r="EMJ23" s="61">
        <v>0</v>
      </c>
      <c r="EMK23" s="61">
        <v>0</v>
      </c>
      <c r="EML23" s="61">
        <v>10</v>
      </c>
      <c r="EMM23" s="61">
        <v>0</v>
      </c>
      <c r="EMN23" s="61">
        <v>0</v>
      </c>
      <c r="EMO23" s="61">
        <v>300</v>
      </c>
      <c r="EMP23" s="61">
        <v>1</v>
      </c>
      <c r="EMQ23" s="61">
        <v>500</v>
      </c>
      <c r="EMR23" s="61">
        <v>7000</v>
      </c>
      <c r="EMS23" s="61">
        <v>30</v>
      </c>
      <c r="EMT23" s="61">
        <v>50</v>
      </c>
      <c r="EMU23" s="61">
        <v>0</v>
      </c>
      <c r="EMV23" s="61">
        <v>10000</v>
      </c>
      <c r="EMW23" s="61">
        <v>0</v>
      </c>
      <c r="EMX23" s="61">
        <v>30</v>
      </c>
      <c r="EMY23" s="61">
        <v>5</v>
      </c>
      <c r="EMZ23" s="61">
        <v>0</v>
      </c>
      <c r="ENA23" s="61">
        <v>0</v>
      </c>
      <c r="ENB23" s="61">
        <v>0</v>
      </c>
      <c r="ENC23" s="61">
        <v>0</v>
      </c>
      <c r="END23" s="61">
        <v>1</v>
      </c>
      <c r="ENE23" s="61">
        <v>0</v>
      </c>
      <c r="ENF23" s="61">
        <v>0</v>
      </c>
      <c r="ENG23" s="61">
        <v>0.3</v>
      </c>
      <c r="ENH23" s="61">
        <v>0</v>
      </c>
      <c r="ENI23" s="61">
        <v>0</v>
      </c>
      <c r="ENJ23" s="61">
        <v>0</v>
      </c>
      <c r="ENK23" s="61">
        <v>25</v>
      </c>
      <c r="ENL23" s="61">
        <v>0</v>
      </c>
      <c r="ENM23" s="61">
        <v>0</v>
      </c>
      <c r="ENN23" s="61">
        <v>10000</v>
      </c>
      <c r="ENO23" s="61">
        <v>0</v>
      </c>
      <c r="ENP23" s="61">
        <v>0</v>
      </c>
      <c r="ENQ23" s="61">
        <v>0</v>
      </c>
      <c r="ENR23" s="61">
        <v>0</v>
      </c>
      <c r="ENS23" s="61">
        <v>20</v>
      </c>
      <c r="ENT23" s="61">
        <v>1</v>
      </c>
      <c r="ENU23" s="61">
        <v>1</v>
      </c>
      <c r="ENV23" s="61">
        <v>1</v>
      </c>
      <c r="ENW23" s="61">
        <v>1</v>
      </c>
      <c r="ENX23" s="61">
        <v>0</v>
      </c>
      <c r="ENY23" s="61">
        <v>0</v>
      </c>
      <c r="ENZ23" s="61">
        <v>0</v>
      </c>
      <c r="EOA23" s="61">
        <v>0</v>
      </c>
      <c r="EOB23" s="61">
        <v>0</v>
      </c>
      <c r="EOC23" s="61">
        <v>0</v>
      </c>
      <c r="EOD23" s="61">
        <v>0</v>
      </c>
      <c r="EOE23" s="61">
        <v>0</v>
      </c>
      <c r="EOF23" s="61">
        <v>0</v>
      </c>
      <c r="EOG23" s="61">
        <v>20</v>
      </c>
      <c r="EOH23" s="61">
        <v>40</v>
      </c>
      <c r="EOI23" s="61">
        <v>0.1</v>
      </c>
      <c r="EOJ23" s="61">
        <v>0.2</v>
      </c>
      <c r="EOK23" s="61">
        <v>0</v>
      </c>
      <c r="EOL23" s="61">
        <v>0</v>
      </c>
      <c r="EOM23" s="61">
        <v>0</v>
      </c>
      <c r="EON23" s="61">
        <v>0</v>
      </c>
      <c r="EOO23" s="61">
        <v>100</v>
      </c>
      <c r="EOP23" s="61">
        <v>100</v>
      </c>
      <c r="EOQ23" s="61">
        <v>0</v>
      </c>
      <c r="EOR23" s="61">
        <v>10</v>
      </c>
      <c r="EOS23" s="61">
        <v>3</v>
      </c>
      <c r="EOT23" s="61">
        <v>100</v>
      </c>
      <c r="EOU23" s="61">
        <v>35</v>
      </c>
      <c r="EOV23" s="61">
        <v>0</v>
      </c>
      <c r="EOW23" s="61">
        <v>5</v>
      </c>
      <c r="EOX23" s="61">
        <v>40</v>
      </c>
      <c r="EOY23" s="61">
        <v>60</v>
      </c>
      <c r="EOZ23" s="61">
        <v>10</v>
      </c>
      <c r="EPA23" s="61">
        <v>0</v>
      </c>
      <c r="EPB23" s="61">
        <v>0</v>
      </c>
      <c r="EPC23" s="61">
        <v>0</v>
      </c>
      <c r="EPT23" s="61">
        <v>20</v>
      </c>
      <c r="EPU23" s="61">
        <v>30</v>
      </c>
      <c r="EPV23" s="61">
        <v>0</v>
      </c>
      <c r="EPW23" s="61">
        <v>0</v>
      </c>
      <c r="EPZ23" s="61">
        <v>0</v>
      </c>
      <c r="EQA23" s="61">
        <v>0</v>
      </c>
      <c r="EQB23" s="61">
        <v>30</v>
      </c>
      <c r="EQC23" s="61">
        <v>75</v>
      </c>
      <c r="EQD23" s="61">
        <v>20</v>
      </c>
      <c r="EQE23" s="61">
        <v>30</v>
      </c>
      <c r="EQF23" s="61">
        <v>0</v>
      </c>
      <c r="EQG23" s="61">
        <v>0</v>
      </c>
      <c r="EQJ23" s="61">
        <v>0</v>
      </c>
      <c r="EQK23" s="61">
        <v>0</v>
      </c>
      <c r="EQL23" s="61">
        <v>30</v>
      </c>
      <c r="EQM23" s="61">
        <v>75</v>
      </c>
      <c r="EQN23" s="61">
        <v>20</v>
      </c>
      <c r="EQO23" s="61">
        <v>30</v>
      </c>
      <c r="EQP23" s="61">
        <v>0</v>
      </c>
      <c r="EQQ23" s="61">
        <v>0</v>
      </c>
      <c r="EQT23" s="61">
        <v>0</v>
      </c>
      <c r="EQU23" s="61">
        <v>0</v>
      </c>
      <c r="EQV23" s="61">
        <v>30</v>
      </c>
      <c r="EQW23" s="61">
        <v>75</v>
      </c>
      <c r="EQX23" s="61">
        <v>20</v>
      </c>
      <c r="EQY23" s="61">
        <v>30</v>
      </c>
      <c r="EQZ23" s="61">
        <v>0</v>
      </c>
      <c r="ERA23" s="61">
        <v>0</v>
      </c>
      <c r="ERD23" s="61">
        <v>0</v>
      </c>
      <c r="ERE23" s="61">
        <v>0</v>
      </c>
      <c r="ERF23" s="61">
        <v>30</v>
      </c>
      <c r="ERG23" s="61">
        <v>75</v>
      </c>
      <c r="ERH23" s="61">
        <v>10</v>
      </c>
      <c r="ERI23" s="61">
        <v>20</v>
      </c>
      <c r="ERJ23" s="61">
        <v>5</v>
      </c>
      <c r="ERK23" s="61">
        <v>10</v>
      </c>
      <c r="ERL23" s="61">
        <v>5</v>
      </c>
      <c r="ERM23" s="61">
        <v>0</v>
      </c>
      <c r="ERN23" s="61">
        <v>5</v>
      </c>
      <c r="ERO23" s="61">
        <v>0</v>
      </c>
      <c r="ERP23" s="61">
        <v>5</v>
      </c>
      <c r="ERQ23" s="61">
        <v>0</v>
      </c>
      <c r="ERT23" s="61">
        <v>120</v>
      </c>
      <c r="ERU23" s="61">
        <v>0</v>
      </c>
      <c r="ERV23" s="61">
        <v>30000</v>
      </c>
      <c r="ERW23" s="61">
        <v>30000</v>
      </c>
      <c r="ERX23" s="61">
        <v>17500</v>
      </c>
      <c r="ERY23" s="61">
        <v>0</v>
      </c>
      <c r="ERZ23" s="61">
        <v>40</v>
      </c>
      <c r="ESA23" s="61">
        <v>40</v>
      </c>
      <c r="ESB23" s="61">
        <v>40</v>
      </c>
      <c r="ESC23" s="61">
        <v>0</v>
      </c>
      <c r="ESD23" s="61">
        <v>40</v>
      </c>
      <c r="ESE23" s="61">
        <v>40</v>
      </c>
      <c r="ESF23" s="61">
        <v>40</v>
      </c>
      <c r="ESG23" s="61">
        <v>0</v>
      </c>
      <c r="ESH23" s="61">
        <v>40</v>
      </c>
      <c r="ESI23" s="61">
        <v>40</v>
      </c>
      <c r="ESJ23" s="61">
        <v>40</v>
      </c>
      <c r="ESK23" s="61">
        <v>0</v>
      </c>
      <c r="ESL23" s="61">
        <v>40</v>
      </c>
      <c r="ESM23" s="61">
        <v>40</v>
      </c>
      <c r="ESN23" s="61">
        <v>40</v>
      </c>
      <c r="ESO23" s="61">
        <v>1410</v>
      </c>
      <c r="ESP23" s="61">
        <v>1410</v>
      </c>
      <c r="ESQ23" s="61">
        <v>1410</v>
      </c>
      <c r="ESR23" s="61">
        <v>400</v>
      </c>
      <c r="ESS23" s="61">
        <v>400</v>
      </c>
      <c r="EST23" s="61">
        <v>60000</v>
      </c>
      <c r="ESU23" s="61">
        <v>60000</v>
      </c>
      <c r="ESV23" s="61">
        <v>100</v>
      </c>
      <c r="ESW23" s="61">
        <v>30</v>
      </c>
      <c r="ESX23" s="61">
        <v>0</v>
      </c>
      <c r="ESY23" s="61">
        <v>20</v>
      </c>
      <c r="ETA23" s="61">
        <v>0.98</v>
      </c>
      <c r="ETB23" s="61">
        <v>1</v>
      </c>
      <c r="ETC23" s="61">
        <v>-0.98</v>
      </c>
      <c r="ETD23" s="61">
        <v>-0.95</v>
      </c>
      <c r="ETE23" s="61">
        <v>0.8</v>
      </c>
      <c r="ETF23" s="61">
        <v>-0.95</v>
      </c>
      <c r="ETG23" s="61">
        <v>1</v>
      </c>
      <c r="ETH23" s="61">
        <v>7</v>
      </c>
      <c r="ETI23" s="61">
        <v>0.95</v>
      </c>
      <c r="ETJ23" s="61">
        <v>-0.95</v>
      </c>
      <c r="ETK23" s="61">
        <v>20</v>
      </c>
      <c r="ETL23" s="61">
        <v>80</v>
      </c>
      <c r="ETM23" s="61">
        <v>5590</v>
      </c>
      <c r="ETN23" s="61">
        <v>88</v>
      </c>
      <c r="ETO23" s="61">
        <v>90</v>
      </c>
      <c r="ETP23" s="61">
        <v>2.0099999999999998</v>
      </c>
      <c r="EUJ23" s="61">
        <v>1</v>
      </c>
      <c r="EUK23" s="61">
        <v>-10</v>
      </c>
      <c r="EUL23" s="61">
        <v>10</v>
      </c>
      <c r="EUS23" s="61">
        <v>0.5</v>
      </c>
      <c r="EUT23" s="61">
        <v>0</v>
      </c>
      <c r="EUU23" s="61">
        <v>0</v>
      </c>
      <c r="EVB23" s="61">
        <v>4</v>
      </c>
      <c r="EVC23" s="61">
        <v>5</v>
      </c>
      <c r="EVD23" s="61">
        <v>135</v>
      </c>
      <c r="EVE23" s="61">
        <v>1</v>
      </c>
      <c r="EVF23" s="61">
        <v>1</v>
      </c>
      <c r="EVH23" s="61">
        <v>0</v>
      </c>
      <c r="EVI23" s="61">
        <v>0</v>
      </c>
      <c r="EVK23" s="61">
        <v>1</v>
      </c>
      <c r="EVL23" s="61">
        <v>1</v>
      </c>
      <c r="EVM23" s="61">
        <v>0</v>
      </c>
      <c r="EVR23" s="61">
        <v>150</v>
      </c>
      <c r="EVS23" s="61">
        <v>200</v>
      </c>
      <c r="EVT23" s="61">
        <v>85</v>
      </c>
      <c r="EVU23" s="61">
        <v>90</v>
      </c>
      <c r="EVV23" s="61">
        <v>85</v>
      </c>
      <c r="EVW23" s="61">
        <v>90</v>
      </c>
      <c r="EVX23" s="61">
        <v>5</v>
      </c>
      <c r="EVY23" s="61">
        <v>5</v>
      </c>
      <c r="EVZ23" s="61">
        <v>10</v>
      </c>
      <c r="EWA23" s="61">
        <v>10</v>
      </c>
      <c r="EWB23" s="61">
        <v>140</v>
      </c>
      <c r="EWC23" s="61">
        <v>145</v>
      </c>
      <c r="EWD23" s="61">
        <v>140</v>
      </c>
      <c r="EWE23" s="61">
        <v>145</v>
      </c>
      <c r="EWF23" s="61">
        <v>140</v>
      </c>
      <c r="EWG23" s="61">
        <v>145</v>
      </c>
      <c r="EWH23" s="61">
        <v>140</v>
      </c>
      <c r="EWI23" s="61">
        <v>5</v>
      </c>
      <c r="EWJ23" s="61">
        <v>175</v>
      </c>
      <c r="EWK23" s="61">
        <v>5</v>
      </c>
      <c r="EWL23" s="61">
        <v>5</v>
      </c>
      <c r="EWM23" s="61">
        <v>1</v>
      </c>
      <c r="EWN23" s="61">
        <v>43.9</v>
      </c>
      <c r="EWO23" s="61">
        <v>1</v>
      </c>
      <c r="EWS23" s="61">
        <v>150</v>
      </c>
      <c r="EWT23" s="61">
        <v>1000</v>
      </c>
      <c r="EWU23" s="61">
        <v>80</v>
      </c>
      <c r="EWV23" s="61">
        <v>60</v>
      </c>
      <c r="EWW23" s="61">
        <v>35</v>
      </c>
      <c r="EWX23" s="61">
        <v>300</v>
      </c>
      <c r="EWZ23" s="61">
        <v>75</v>
      </c>
      <c r="EXA23" s="61">
        <v>0.97</v>
      </c>
      <c r="EXB23" s="61">
        <v>1</v>
      </c>
      <c r="EXC23" s="61">
        <v>1</v>
      </c>
      <c r="EXD23" s="61">
        <v>1</v>
      </c>
      <c r="EXE23" s="61">
        <v>180</v>
      </c>
      <c r="EXF23" s="61">
        <v>0.1</v>
      </c>
      <c r="EXG23" s="61">
        <v>1.1100000000000001</v>
      </c>
      <c r="EXH23" s="61">
        <v>60</v>
      </c>
      <c r="EXI23" s="61">
        <v>0</v>
      </c>
      <c r="EXJ23" s="61">
        <v>90</v>
      </c>
      <c r="EXK23" s="61">
        <v>80</v>
      </c>
      <c r="EXL23" s="61">
        <v>70</v>
      </c>
      <c r="EXM23" s="61">
        <v>60</v>
      </c>
      <c r="EXN23" s="61">
        <v>55</v>
      </c>
      <c r="EXO23" s="61">
        <v>4</v>
      </c>
      <c r="EXP23" s="61">
        <v>20</v>
      </c>
      <c r="EXQ23" s="61">
        <v>0</v>
      </c>
      <c r="EXR23" s="61">
        <v>930</v>
      </c>
      <c r="EXS23" s="61">
        <v>0</v>
      </c>
      <c r="EXT23" s="61">
        <v>5000</v>
      </c>
      <c r="EXU23" s="61">
        <v>40</v>
      </c>
      <c r="EXV23" s="61">
        <v>5</v>
      </c>
      <c r="EXW23" s="61">
        <v>0</v>
      </c>
      <c r="EXX23" s="61">
        <v>90</v>
      </c>
      <c r="EXY23" s="61">
        <v>80</v>
      </c>
      <c r="EXZ23" s="61">
        <v>70</v>
      </c>
      <c r="EYA23" s="61">
        <v>60</v>
      </c>
      <c r="EYB23" s="61">
        <v>55</v>
      </c>
      <c r="EYC23" s="61">
        <v>4</v>
      </c>
      <c r="EYD23" s="61">
        <v>20</v>
      </c>
      <c r="EYE23" s="61">
        <v>2250</v>
      </c>
      <c r="EYF23" s="61">
        <v>4500</v>
      </c>
      <c r="EYG23" s="61">
        <v>1</v>
      </c>
      <c r="EYH23" s="61">
        <v>2</v>
      </c>
      <c r="EYI23" s="61">
        <v>0</v>
      </c>
      <c r="EYJ23" s="61">
        <v>1</v>
      </c>
      <c r="EYK23" s="61">
        <v>1</v>
      </c>
      <c r="EYL23" s="61">
        <v>2</v>
      </c>
      <c r="EYM23" s="61">
        <v>0.95</v>
      </c>
      <c r="EYN23" s="61">
        <v>0.98</v>
      </c>
      <c r="EYO23" s="61">
        <v>1</v>
      </c>
      <c r="EYP23" s="61">
        <v>-0.98</v>
      </c>
      <c r="EYQ23" s="61">
        <v>-0.95</v>
      </c>
      <c r="EYR23" s="61">
        <v>4</v>
      </c>
      <c r="EYS23" s="61">
        <v>20</v>
      </c>
      <c r="EYT23" s="61">
        <v>0.8</v>
      </c>
      <c r="EYU23" s="61">
        <v>-0.92500000000000004</v>
      </c>
      <c r="EYV23" s="61">
        <v>1</v>
      </c>
      <c r="EYW23" s="61">
        <v>0</v>
      </c>
      <c r="EYX23" s="61">
        <v>0</v>
      </c>
      <c r="EYY23" s="61">
        <v>100</v>
      </c>
      <c r="EYZ23" s="61">
        <v>1</v>
      </c>
      <c r="EZA23" s="61">
        <v>100</v>
      </c>
      <c r="EZB23" s="61">
        <v>4</v>
      </c>
      <c r="EZC23" s="61">
        <v>20</v>
      </c>
      <c r="EZD23" s="61">
        <v>90</v>
      </c>
      <c r="EZE23" s="61">
        <v>110</v>
      </c>
      <c r="EZF23" s="61">
        <v>400</v>
      </c>
      <c r="EZG23" s="61">
        <v>0</v>
      </c>
      <c r="EZH23" s="61">
        <v>0</v>
      </c>
      <c r="EZI23" s="61">
        <v>0</v>
      </c>
      <c r="EZJ23" s="61">
        <v>0</v>
      </c>
      <c r="EZK23" s="61">
        <v>1</v>
      </c>
      <c r="EZL23" s="61">
        <v>100</v>
      </c>
      <c r="EZM23" s="61">
        <v>50</v>
      </c>
      <c r="EZN23" s="61">
        <v>25</v>
      </c>
      <c r="EZO23" s="61">
        <v>-25</v>
      </c>
      <c r="EZP23" s="61">
        <v>-50</v>
      </c>
      <c r="EZQ23" s="61">
        <v>4</v>
      </c>
      <c r="EZR23" s="61">
        <v>20</v>
      </c>
      <c r="EZS23" s="61">
        <v>-100</v>
      </c>
      <c r="EZT23" s="61">
        <v>100</v>
      </c>
      <c r="EZU23" s="61">
        <v>0</v>
      </c>
      <c r="EZV23" s="61">
        <v>0</v>
      </c>
      <c r="EZW23" s="61">
        <v>4</v>
      </c>
      <c r="EZX23" s="61">
        <v>20</v>
      </c>
      <c r="EZY23" s="61">
        <v>-100</v>
      </c>
      <c r="EZZ23" s="61">
        <v>100</v>
      </c>
      <c r="FAA23" s="61">
        <v>5000</v>
      </c>
      <c r="FAB23" s="61">
        <v>1</v>
      </c>
      <c r="FAC23" s="61">
        <v>1</v>
      </c>
      <c r="FAD23" s="61">
        <v>0.8</v>
      </c>
      <c r="FAE23" s="61">
        <v>-0.92</v>
      </c>
      <c r="FAF23" s="61">
        <v>-3600</v>
      </c>
      <c r="FAG23" s="61">
        <v>3600</v>
      </c>
      <c r="FAH23" s="61">
        <v>10</v>
      </c>
      <c r="FAI23" s="61">
        <v>0</v>
      </c>
      <c r="FAJ23" s="61">
        <v>100</v>
      </c>
      <c r="FAK23" s="61">
        <v>0</v>
      </c>
      <c r="FAL23" s="61">
        <v>100</v>
      </c>
      <c r="FAM23" s="61">
        <v>0</v>
      </c>
      <c r="FAN23" s="61">
        <v>800</v>
      </c>
      <c r="FAO23" s="61">
        <v>-20</v>
      </c>
      <c r="FAP23" s="61">
        <v>800</v>
      </c>
      <c r="FAQ23" s="61">
        <v>-20</v>
      </c>
      <c r="FAR23" s="61">
        <v>600</v>
      </c>
      <c r="FAS23" s="61">
        <v>0</v>
      </c>
      <c r="FAT23" s="61">
        <v>10</v>
      </c>
      <c r="FAU23" s="61">
        <v>3.3</v>
      </c>
      <c r="FAV23" s="61">
        <v>0.2</v>
      </c>
      <c r="FAW23" s="61">
        <v>3</v>
      </c>
      <c r="FAX23" s="61">
        <v>0.05</v>
      </c>
      <c r="FAY23" s="61">
        <v>1.5</v>
      </c>
      <c r="FAZ23" s="61">
        <v>1.9</v>
      </c>
      <c r="FBA23" s="61">
        <v>0.05</v>
      </c>
      <c r="FBB23" s="61">
        <v>0.05</v>
      </c>
      <c r="FBC23" s="61">
        <v>87</v>
      </c>
      <c r="FBD23" s="61">
        <v>5</v>
      </c>
      <c r="FBE23" s="61">
        <v>94</v>
      </c>
      <c r="FBF23" s="61">
        <v>2</v>
      </c>
      <c r="FBG23" s="61">
        <v>55</v>
      </c>
      <c r="FBH23" s="61">
        <v>5</v>
      </c>
      <c r="FBI23" s="61">
        <v>97</v>
      </c>
      <c r="FBJ23" s="61">
        <v>0.1</v>
      </c>
      <c r="FBK23" s="61">
        <v>37</v>
      </c>
      <c r="FBL23" s="61">
        <v>3</v>
      </c>
      <c r="FBM23" s="61">
        <v>60</v>
      </c>
      <c r="FBN23" s="61">
        <v>4</v>
      </c>
      <c r="FBQ23" s="61">
        <v>1</v>
      </c>
      <c r="FBR23" s="61">
        <v>30</v>
      </c>
      <c r="FBU23" s="61">
        <v>20</v>
      </c>
      <c r="FBY23" s="61">
        <v>3</v>
      </c>
      <c r="FBZ23" s="61">
        <v>35</v>
      </c>
      <c r="FCA23" s="61">
        <v>0</v>
      </c>
      <c r="FCB23" s="61">
        <v>0</v>
      </c>
      <c r="FCC23" s="61">
        <v>0</v>
      </c>
      <c r="FCD23" s="61">
        <v>0</v>
      </c>
      <c r="FCE23" s="61">
        <v>0</v>
      </c>
      <c r="FCF23" s="61">
        <v>0</v>
      </c>
      <c r="FCG23" s="61">
        <v>0</v>
      </c>
      <c r="FCH23" s="61">
        <v>0</v>
      </c>
      <c r="FCI23" s="61">
        <v>10</v>
      </c>
      <c r="FCJ23" s="61">
        <v>0.75</v>
      </c>
      <c r="FCK23" s="61">
        <v>0.1</v>
      </c>
      <c r="FCL23" s="61">
        <v>0.55000000000000004</v>
      </c>
      <c r="FCM23" s="61">
        <v>0.1</v>
      </c>
      <c r="FCN23" s="61">
        <v>3</v>
      </c>
      <c r="FCO23" s="61">
        <v>0.05</v>
      </c>
      <c r="FCP23" s="61">
        <v>10</v>
      </c>
      <c r="FCQ23" s="61">
        <v>0.5</v>
      </c>
      <c r="FCR23" s="61">
        <v>5.2</v>
      </c>
      <c r="FCT23" s="61">
        <v>0.01</v>
      </c>
      <c r="FCU23" s="61">
        <v>0.3</v>
      </c>
      <c r="FCV23" s="61">
        <v>0.1</v>
      </c>
      <c r="FCW23" s="61">
        <v>0.4</v>
      </c>
      <c r="FCX23" s="61">
        <v>0.1</v>
      </c>
      <c r="FCY23" s="61">
        <v>0.5</v>
      </c>
      <c r="FCZ23" s="61">
        <v>500</v>
      </c>
      <c r="FDA23" s="61">
        <v>1500</v>
      </c>
      <c r="FDB23" s="61">
        <v>3.5</v>
      </c>
      <c r="FDC23" s="61">
        <v>0.1</v>
      </c>
      <c r="FDD23" s="61">
        <v>0.3</v>
      </c>
      <c r="FDE23" s="61">
        <v>0.1</v>
      </c>
      <c r="FDF23" s="61">
        <v>1.2</v>
      </c>
      <c r="FDG23" s="61">
        <v>0.1</v>
      </c>
      <c r="FDH23" s="61">
        <v>0.3</v>
      </c>
      <c r="FDI23" s="61">
        <v>1</v>
      </c>
      <c r="FDJ23" s="61">
        <v>0.1</v>
      </c>
      <c r="FDK23" s="61">
        <v>500</v>
      </c>
      <c r="FDL23" s="61">
        <v>1500</v>
      </c>
      <c r="FDM23" s="61">
        <v>5</v>
      </c>
      <c r="FDN23" s="61">
        <v>1.5</v>
      </c>
      <c r="FDO23" s="61">
        <v>2</v>
      </c>
      <c r="FDP23" s="61">
        <v>3</v>
      </c>
      <c r="FDQ23" s="61">
        <v>180</v>
      </c>
      <c r="FDR23" s="61">
        <v>180</v>
      </c>
      <c r="FDS23" s="61">
        <v>180</v>
      </c>
      <c r="FDT23" s="61">
        <v>60</v>
      </c>
      <c r="FDU23" s="61">
        <v>10</v>
      </c>
      <c r="FDV23" s="61">
        <v>0</v>
      </c>
      <c r="FDW23" s="61">
        <v>1</v>
      </c>
      <c r="FDX23" s="61">
        <v>75</v>
      </c>
      <c r="FDY23" s="61">
        <v>2</v>
      </c>
      <c r="FDZ23" s="61">
        <v>79</v>
      </c>
      <c r="FEA23" s="61">
        <v>2</v>
      </c>
      <c r="FEB23" s="61">
        <v>38</v>
      </c>
      <c r="FEC23" s="61">
        <v>3</v>
      </c>
      <c r="FED23" s="61">
        <v>0</v>
      </c>
      <c r="FEE23" s="61">
        <v>0</v>
      </c>
      <c r="FEF23" s="61">
        <v>83</v>
      </c>
      <c r="FEG23" s="61">
        <v>0.1</v>
      </c>
      <c r="FEH23" s="61">
        <v>0</v>
      </c>
      <c r="FEI23" s="61">
        <v>0</v>
      </c>
      <c r="FEJ23" s="61">
        <v>1</v>
      </c>
      <c r="FEK23" s="61">
        <v>0</v>
      </c>
      <c r="FEL23" s="61">
        <v>1</v>
      </c>
      <c r="FEM23" s="61">
        <v>0</v>
      </c>
      <c r="FEN23" s="61">
        <v>95</v>
      </c>
      <c r="FEO23" s="61">
        <v>120</v>
      </c>
      <c r="FEP23" s="61">
        <v>2</v>
      </c>
      <c r="FEQ23" s="61">
        <v>2</v>
      </c>
      <c r="FER23" s="61">
        <v>0</v>
      </c>
      <c r="FES23" s="61">
        <v>1</v>
      </c>
      <c r="FET23" s="61">
        <v>0</v>
      </c>
      <c r="FEU23" s="61">
        <v>74</v>
      </c>
      <c r="FEV23" s="61">
        <v>120</v>
      </c>
      <c r="FEW23" s="61">
        <v>2</v>
      </c>
      <c r="FEX23" s="61">
        <v>2</v>
      </c>
      <c r="FEY23" s="61">
        <v>1</v>
      </c>
      <c r="FEZ23" s="61">
        <v>62</v>
      </c>
      <c r="FFA23" s="61">
        <v>2</v>
      </c>
      <c r="FFB23" s="61">
        <v>1</v>
      </c>
      <c r="FFD23" s="61">
        <v>74</v>
      </c>
      <c r="FFE23" s="61">
        <v>120</v>
      </c>
      <c r="FFF23" s="61">
        <v>0.5</v>
      </c>
      <c r="FFG23" s="61">
        <v>0.5</v>
      </c>
      <c r="FFH23" s="61">
        <v>0</v>
      </c>
      <c r="FFI23" s="61">
        <v>1</v>
      </c>
      <c r="FFJ23" s="61">
        <v>0</v>
      </c>
      <c r="FFK23" s="61">
        <v>140</v>
      </c>
      <c r="FFL23" s="61">
        <v>140</v>
      </c>
      <c r="FFM23" s="61">
        <v>2</v>
      </c>
      <c r="FFN23" s="61">
        <v>2</v>
      </c>
      <c r="FFO23" s="61">
        <v>0</v>
      </c>
      <c r="FFP23" s="61">
        <v>2</v>
      </c>
      <c r="FFQ23" s="61">
        <v>0</v>
      </c>
      <c r="FFR23" s="61">
        <v>0</v>
      </c>
      <c r="FFS23" s="61">
        <v>2</v>
      </c>
      <c r="FFT23" s="61">
        <v>0</v>
      </c>
      <c r="FFU23" s="61">
        <v>0</v>
      </c>
      <c r="FFV23" s="61">
        <v>100</v>
      </c>
      <c r="FFW23" s="61">
        <v>0</v>
      </c>
      <c r="FFX23" s="61">
        <v>10</v>
      </c>
      <c r="FFY23" s="61">
        <v>0</v>
      </c>
      <c r="FFZ23" s="61">
        <v>0</v>
      </c>
      <c r="FGA23" s="61">
        <v>0</v>
      </c>
      <c r="FGB23" s="61">
        <v>2</v>
      </c>
      <c r="FGC23" s="61">
        <v>82</v>
      </c>
      <c r="FGD23" s="61">
        <v>0</v>
      </c>
      <c r="FGE23" s="61">
        <v>0</v>
      </c>
      <c r="FGF23" s="61">
        <v>0</v>
      </c>
      <c r="FGG23" s="61">
        <v>5</v>
      </c>
      <c r="FGH23" s="61">
        <v>20</v>
      </c>
      <c r="FGI23" s="61">
        <v>0</v>
      </c>
      <c r="FGJ23" s="61">
        <v>2</v>
      </c>
      <c r="FGK23" s="61">
        <v>30</v>
      </c>
      <c r="FGL23" s="61">
        <v>90</v>
      </c>
      <c r="FGM23" s="61">
        <v>0</v>
      </c>
      <c r="FGN23" s="61">
        <v>0</v>
      </c>
      <c r="FGO23" s="61">
        <v>0</v>
      </c>
      <c r="FGP23" s="61">
        <v>200</v>
      </c>
      <c r="FGQ23" s="61">
        <v>-200</v>
      </c>
      <c r="FGR23" s="61">
        <v>0</v>
      </c>
      <c r="FGS23" s="61">
        <v>-70</v>
      </c>
      <c r="FGT23" s="61">
        <v>100</v>
      </c>
      <c r="FGU23" s="61">
        <v>-100</v>
      </c>
      <c r="FGV23" s="61">
        <v>0</v>
      </c>
      <c r="FGW23" s="61">
        <v>0</v>
      </c>
      <c r="FGX23" s="61">
        <v>0</v>
      </c>
      <c r="FGY23" s="61">
        <v>200</v>
      </c>
      <c r="FGZ23" s="61">
        <v>-200</v>
      </c>
      <c r="FHA23" s="61">
        <v>20</v>
      </c>
      <c r="FHB23" s="61">
        <v>30</v>
      </c>
      <c r="FHC23" s="61">
        <v>0</v>
      </c>
      <c r="FHD23" s="61">
        <v>2</v>
      </c>
      <c r="FHE23" s="61">
        <v>0</v>
      </c>
      <c r="FHF23" s="61">
        <v>0</v>
      </c>
      <c r="FHG23" s="61">
        <v>0</v>
      </c>
      <c r="FHH23" s="61">
        <v>0</v>
      </c>
      <c r="FHI23" s="61">
        <v>0</v>
      </c>
      <c r="FHJ23" s="61">
        <v>0</v>
      </c>
      <c r="FHK23" s="61">
        <v>0</v>
      </c>
      <c r="FHL23" s="61">
        <v>16</v>
      </c>
      <c r="FHM23" s="61">
        <v>0</v>
      </c>
      <c r="FHN23" s="61">
        <v>0</v>
      </c>
      <c r="FHO23" s="61">
        <v>10</v>
      </c>
      <c r="FHP23" s="61">
        <v>0</v>
      </c>
      <c r="FHQ23" s="61">
        <v>16</v>
      </c>
      <c r="FHR23" s="61">
        <v>0</v>
      </c>
      <c r="FHS23" s="61">
        <v>0</v>
      </c>
      <c r="FHT23" s="61">
        <v>10</v>
      </c>
      <c r="FHU23" s="61">
        <v>0</v>
      </c>
      <c r="FHV23" s="61">
        <v>0</v>
      </c>
      <c r="FHW23" s="61">
        <v>0</v>
      </c>
      <c r="FHX23" s="61">
        <v>18</v>
      </c>
      <c r="FHY23" s="61">
        <v>12</v>
      </c>
      <c r="FHZ23" s="61">
        <v>35</v>
      </c>
      <c r="FIA23" s="61">
        <v>0</v>
      </c>
      <c r="FIB23" s="61">
        <v>0</v>
      </c>
      <c r="FIC23" s="61">
        <v>18</v>
      </c>
      <c r="FID23" s="61">
        <v>12</v>
      </c>
      <c r="FIE23" s="61">
        <v>35</v>
      </c>
      <c r="FIF23" s="61">
        <v>0</v>
      </c>
      <c r="FIG23" s="61">
        <v>0</v>
      </c>
      <c r="FIH23" s="61">
        <v>55</v>
      </c>
      <c r="FII23" s="61">
        <v>45</v>
      </c>
      <c r="FIJ23" s="61">
        <v>100</v>
      </c>
      <c r="FIK23" s="61">
        <v>0</v>
      </c>
      <c r="FIL23" s="61">
        <v>0</v>
      </c>
      <c r="FIM23" s="61">
        <v>15</v>
      </c>
      <c r="FIN23" s="61">
        <v>0</v>
      </c>
      <c r="FIO23" s="61">
        <v>250</v>
      </c>
      <c r="FIP23" s="61">
        <v>0</v>
      </c>
      <c r="FIQ23" s="61">
        <v>0</v>
      </c>
      <c r="FIR23" s="61">
        <v>80</v>
      </c>
      <c r="FIS23" s="61">
        <v>20</v>
      </c>
      <c r="FIT23" s="61">
        <v>100</v>
      </c>
      <c r="FIU23" s="61">
        <v>-25</v>
      </c>
      <c r="FIV23" s="61">
        <v>0</v>
      </c>
      <c r="FIW23" s="61">
        <v>60</v>
      </c>
      <c r="FIX23" s="61">
        <v>100</v>
      </c>
      <c r="FIY23" s="61">
        <v>-25</v>
      </c>
      <c r="FIZ23" s="61">
        <v>3600</v>
      </c>
      <c r="FJA23" s="61">
        <v>2</v>
      </c>
      <c r="FJB23" s="61">
        <v>0</v>
      </c>
      <c r="FJC23" s="61">
        <v>10</v>
      </c>
      <c r="FJD23" s="61">
        <v>0</v>
      </c>
      <c r="FJE23" s="61">
        <v>0</v>
      </c>
      <c r="FJF23" s="61">
        <v>9</v>
      </c>
      <c r="FJG23" s="61">
        <v>16</v>
      </c>
      <c r="FJH23" s="61">
        <v>0</v>
      </c>
      <c r="FJI23" s="61">
        <v>0</v>
      </c>
      <c r="FJJ23" s="61">
        <v>4</v>
      </c>
      <c r="FJK23" s="61">
        <v>10</v>
      </c>
      <c r="FJL23" s="61">
        <v>0</v>
      </c>
      <c r="FJM23" s="61">
        <v>0</v>
      </c>
      <c r="FJN23" s="61">
        <v>0</v>
      </c>
      <c r="FJO23" s="61">
        <v>0</v>
      </c>
      <c r="FJP23" s="61">
        <v>50</v>
      </c>
      <c r="FJQ23" s="61">
        <v>100</v>
      </c>
      <c r="FJR23" s="61">
        <v>0</v>
      </c>
      <c r="FJS23" s="61">
        <v>9.5</v>
      </c>
      <c r="FJT23" s="61">
        <v>10</v>
      </c>
      <c r="FJU23" s="61">
        <v>0.3</v>
      </c>
      <c r="FJV23" s="61">
        <v>0</v>
      </c>
      <c r="FJW23" s="61">
        <v>10</v>
      </c>
      <c r="FJX23" s="61">
        <v>0</v>
      </c>
      <c r="FJY23" s="61">
        <v>0</v>
      </c>
      <c r="FJZ23" s="61">
        <v>500</v>
      </c>
      <c r="FKA23" s="61">
        <v>0</v>
      </c>
      <c r="FKB23" s="61">
        <v>10</v>
      </c>
      <c r="FKC23" s="61">
        <v>0</v>
      </c>
      <c r="FKD23" s="61">
        <v>150</v>
      </c>
      <c r="FKE23" s="61">
        <v>-50</v>
      </c>
      <c r="FKF23" s="61">
        <v>1000</v>
      </c>
      <c r="FKG23" s="61">
        <v>0</v>
      </c>
      <c r="FKH23" s="61">
        <v>1</v>
      </c>
      <c r="FKI23" s="61">
        <v>0</v>
      </c>
      <c r="FKJ23" s="61">
        <v>0</v>
      </c>
      <c r="FKK23" s="61">
        <v>0</v>
      </c>
      <c r="FKL23" s="61">
        <v>0</v>
      </c>
      <c r="FKM23" s="61">
        <v>1</v>
      </c>
      <c r="FKN23" s="61">
        <v>0</v>
      </c>
      <c r="FKO23" s="61">
        <v>10</v>
      </c>
      <c r="FKP23" s="61">
        <v>0</v>
      </c>
      <c r="FKQ23" s="61">
        <v>0</v>
      </c>
      <c r="FKR23" s="61">
        <v>1</v>
      </c>
      <c r="FKS23" s="61">
        <v>90</v>
      </c>
      <c r="FKT23" s="61">
        <v>0</v>
      </c>
      <c r="FKU23" s="61">
        <v>16</v>
      </c>
      <c r="FKV23" s="61">
        <v>0</v>
      </c>
      <c r="FKW23" s="61">
        <v>0</v>
      </c>
      <c r="FKX23" s="61">
        <v>0</v>
      </c>
      <c r="FKY23" s="61">
        <v>0</v>
      </c>
      <c r="FKZ23" s="61">
        <v>16</v>
      </c>
      <c r="FLA23" s="61">
        <v>0</v>
      </c>
      <c r="FLB23" s="61">
        <v>0</v>
      </c>
      <c r="FLC23" s="61">
        <v>16</v>
      </c>
      <c r="FLD23" s="61">
        <v>0</v>
      </c>
      <c r="FLE23" s="61">
        <v>0</v>
      </c>
      <c r="FLF23" s="61">
        <v>0</v>
      </c>
      <c r="FLG23" s="61">
        <v>0</v>
      </c>
      <c r="FLH23" s="61">
        <v>0</v>
      </c>
      <c r="FLI23" s="61">
        <v>0</v>
      </c>
      <c r="FLJ23" s="61">
        <v>0</v>
      </c>
      <c r="FLK23" s="61">
        <v>2</v>
      </c>
      <c r="FLL23" s="61">
        <v>120</v>
      </c>
      <c r="FLM23" s="61">
        <v>0</v>
      </c>
      <c r="FLN23" s="61">
        <v>2</v>
      </c>
      <c r="FLO23" s="61">
        <v>120</v>
      </c>
      <c r="FLP23" s="61">
        <v>0</v>
      </c>
      <c r="FLQ23" s="61">
        <v>2</v>
      </c>
      <c r="FLR23" s="61">
        <v>120</v>
      </c>
      <c r="FLS23" s="61">
        <v>0</v>
      </c>
      <c r="FLT23" s="61">
        <v>2</v>
      </c>
      <c r="FLU23" s="61">
        <v>120</v>
      </c>
      <c r="FLV23" s="61">
        <v>1</v>
      </c>
      <c r="FLW23" s="61">
        <v>100</v>
      </c>
      <c r="FMG23" s="61">
        <v>18</v>
      </c>
      <c r="FMH23" s="61">
        <v>18</v>
      </c>
      <c r="FMI23" s="61">
        <v>18</v>
      </c>
      <c r="FMJ23" s="61">
        <v>18</v>
      </c>
      <c r="FMP23" s="61">
        <v>4</v>
      </c>
      <c r="FMQ23" s="61">
        <v>4</v>
      </c>
      <c r="FMR23" s="61">
        <v>20</v>
      </c>
      <c r="FMS23" s="61">
        <v>7.5</v>
      </c>
      <c r="FMT23" s="61">
        <v>22.5</v>
      </c>
      <c r="FMV23" s="61">
        <v>1</v>
      </c>
      <c r="FMW23" s="61">
        <v>12</v>
      </c>
      <c r="FMX23" s="61">
        <v>30</v>
      </c>
      <c r="FMY23" s="61">
        <v>7</v>
      </c>
      <c r="FMZ23" s="61">
        <v>48</v>
      </c>
      <c r="FNA23" s="61">
        <v>650</v>
      </c>
      <c r="FNB23" s="61">
        <v>950</v>
      </c>
      <c r="FNC23" s="61">
        <v>4000</v>
      </c>
      <c r="FND23" s="61">
        <v>30</v>
      </c>
      <c r="FNE23" s="61">
        <v>6</v>
      </c>
      <c r="FNG23" s="61">
        <v>3</v>
      </c>
      <c r="FNH23" s="61">
        <v>42</v>
      </c>
      <c r="FNJ23" s="61">
        <v>924</v>
      </c>
      <c r="FNV23" s="61">
        <v>1</v>
      </c>
      <c r="FNW23" s="61">
        <v>250</v>
      </c>
      <c r="FNX23" s="61">
        <v>40</v>
      </c>
      <c r="FNY23" s="61">
        <v>80</v>
      </c>
      <c r="FNZ23" s="61">
        <v>3</v>
      </c>
      <c r="FOA23" s="61">
        <v>15</v>
      </c>
      <c r="FOB23" s="61">
        <v>1800</v>
      </c>
      <c r="FOC23" s="61">
        <v>50</v>
      </c>
      <c r="FOD23" s="61">
        <v>300</v>
      </c>
      <c r="FOI23" s="61">
        <v>1800</v>
      </c>
      <c r="FOJ23" s="61">
        <v>1800</v>
      </c>
      <c r="FOK23" s="61">
        <v>0</v>
      </c>
      <c r="FOL23" s="61">
        <v>50</v>
      </c>
      <c r="FOM23" s="61">
        <v>50</v>
      </c>
      <c r="FOS23" s="61">
        <v>1</v>
      </c>
      <c r="FOT23" s="61">
        <v>0</v>
      </c>
      <c r="FOU23" s="61">
        <v>990</v>
      </c>
      <c r="FOV23" s="61">
        <v>-950</v>
      </c>
      <c r="FOW23" s="61">
        <v>-650</v>
      </c>
      <c r="FOY23" s="61">
        <v>1000</v>
      </c>
      <c r="FOZ23" s="61">
        <v>10</v>
      </c>
      <c r="FPK23" s="61">
        <v>1</v>
      </c>
      <c r="FPL23" s="61">
        <v>1</v>
      </c>
      <c r="FPM23" s="61">
        <v>1</v>
      </c>
      <c r="FPN23" s="61">
        <v>1</v>
      </c>
      <c r="FPO23" s="61">
        <v>-5</v>
      </c>
      <c r="FPP23" s="61">
        <v>-2</v>
      </c>
      <c r="FPQ23" s="61">
        <v>2</v>
      </c>
      <c r="FPR23" s="61">
        <v>2</v>
      </c>
      <c r="FPS23" s="61">
        <v>95</v>
      </c>
      <c r="FPT23" s="61">
        <v>100</v>
      </c>
      <c r="FPU23" s="61">
        <v>10</v>
      </c>
      <c r="FPV23" s="61">
        <v>30</v>
      </c>
      <c r="FPW23" s="61">
        <v>0</v>
      </c>
      <c r="FPX23" s="61">
        <v>0</v>
      </c>
      <c r="FPY23" s="61">
        <v>10</v>
      </c>
      <c r="FPZ23" s="61">
        <v>10000</v>
      </c>
      <c r="FQA23" s="61">
        <v>1400</v>
      </c>
      <c r="FQB23" s="61">
        <v>100</v>
      </c>
      <c r="FQC23" s="61">
        <v>20</v>
      </c>
      <c r="FQD23" s="61">
        <v>0</v>
      </c>
      <c r="FQE23" s="61">
        <v>100</v>
      </c>
      <c r="FQF23" s="61">
        <v>0</v>
      </c>
      <c r="FQG23" s="61">
        <v>0</v>
      </c>
      <c r="FQH23" s="61">
        <v>20</v>
      </c>
      <c r="FQI23" s="61">
        <v>4000</v>
      </c>
      <c r="FQJ23" s="61">
        <v>4000</v>
      </c>
      <c r="FQL23" s="61">
        <v>850</v>
      </c>
      <c r="FQM23" s="61">
        <v>30</v>
      </c>
      <c r="FQN23" s="61">
        <v>0</v>
      </c>
      <c r="FQO23" s="61">
        <v>400</v>
      </c>
      <c r="FQP23" s="61">
        <v>-1</v>
      </c>
      <c r="FQQ23" s="61">
        <v>4</v>
      </c>
      <c r="FQR23" s="61">
        <v>3</v>
      </c>
      <c r="FQS23" s="61">
        <v>10</v>
      </c>
      <c r="FQT23" s="61">
        <v>60</v>
      </c>
      <c r="FQU23" s="61">
        <v>120</v>
      </c>
      <c r="FQV23" s="61">
        <v>2</v>
      </c>
      <c r="FQW23" s="61">
        <v>2</v>
      </c>
      <c r="FQX23" s="61">
        <v>2</v>
      </c>
      <c r="FQY23" s="61">
        <v>2</v>
      </c>
      <c r="FQZ23" s="61">
        <v>-5</v>
      </c>
      <c r="FRA23" s="61">
        <v>-5</v>
      </c>
      <c r="FRB23" s="61">
        <v>-5</v>
      </c>
      <c r="FRC23" s="61">
        <v>-5</v>
      </c>
      <c r="FRD23" s="61">
        <v>13</v>
      </c>
      <c r="FRE23" s="61">
        <v>13</v>
      </c>
      <c r="FRF23" s="61">
        <v>13</v>
      </c>
      <c r="FRG23" s="61">
        <v>13</v>
      </c>
      <c r="FRH23" s="61">
        <v>4.5</v>
      </c>
      <c r="FRJ23" s="61">
        <v>45</v>
      </c>
      <c r="FRK23" s="61">
        <v>270</v>
      </c>
      <c r="FRL23" s="61">
        <v>70</v>
      </c>
      <c r="FRM23" s="61">
        <v>-144</v>
      </c>
      <c r="FRN23" s="61">
        <v>0</v>
      </c>
      <c r="FRO23" s="61">
        <v>80</v>
      </c>
      <c r="FRP23" s="61">
        <v>350</v>
      </c>
      <c r="FSO23" s="61">
        <v>0</v>
      </c>
      <c r="FSP23" s="61">
        <v>4</v>
      </c>
      <c r="FSQ23" s="61">
        <v>500</v>
      </c>
      <c r="FSR23" s="61">
        <v>30</v>
      </c>
      <c r="FST23" s="61">
        <v>2000</v>
      </c>
      <c r="FTB23" s="61">
        <v>1.2</v>
      </c>
      <c r="FTD23" s="61">
        <v>50</v>
      </c>
      <c r="FTE23" s="61">
        <v>0</v>
      </c>
      <c r="FTG23" s="61">
        <v>100</v>
      </c>
      <c r="FTH23" s="61">
        <v>100</v>
      </c>
      <c r="FTJ23" s="61">
        <v>100</v>
      </c>
      <c r="FTK23" s="61">
        <v>50</v>
      </c>
      <c r="FTL23" s="61">
        <v>10</v>
      </c>
      <c r="FTM23" s="61">
        <v>25</v>
      </c>
      <c r="FTN23" s="61">
        <v>2500</v>
      </c>
      <c r="FTO23" s="61">
        <v>1</v>
      </c>
      <c r="FTR23" s="61">
        <v>0</v>
      </c>
      <c r="FTS23" s="61">
        <v>380</v>
      </c>
      <c r="FTT23" s="61">
        <v>1</v>
      </c>
      <c r="FTU23" s="61">
        <v>-30</v>
      </c>
      <c r="FTV23" s="61">
        <v>-9</v>
      </c>
      <c r="FTW23" s="61">
        <v>4500</v>
      </c>
      <c r="FTX23" s="61">
        <v>2250</v>
      </c>
      <c r="FTY23" s="61">
        <v>10</v>
      </c>
      <c r="FTZ23" s="61">
        <v>4500</v>
      </c>
      <c r="FUA23" s="61">
        <v>2250</v>
      </c>
      <c r="FUB23" s="61">
        <v>60</v>
      </c>
      <c r="FUC23" s="61">
        <v>0</v>
      </c>
      <c r="FUD23" s="61">
        <v>0</v>
      </c>
      <c r="FUK23" s="61">
        <v>6.9999999999999999E-4</v>
      </c>
      <c r="FUL23" s="61">
        <v>0.39062000000000002</v>
      </c>
      <c r="FUN23" s="61">
        <v>5.8590000000000003E-2</v>
      </c>
      <c r="FUO23" s="61">
        <v>2.5</v>
      </c>
      <c r="FUP23" s="61">
        <v>1.1000000000000001</v>
      </c>
      <c r="FUV23" s="61">
        <v>4523</v>
      </c>
      <c r="FUW23" s="61">
        <v>2250</v>
      </c>
      <c r="FUX23" s="61">
        <v>5920</v>
      </c>
      <c r="FUY23" s="61">
        <v>2996</v>
      </c>
      <c r="FUZ23" s="61">
        <v>1499</v>
      </c>
      <c r="FVA23" s="61">
        <v>1499</v>
      </c>
      <c r="FVC23" s="61">
        <v>50.1</v>
      </c>
      <c r="FVD23" s="61">
        <v>50</v>
      </c>
      <c r="FVF23" s="61">
        <v>660</v>
      </c>
      <c r="FVN23" s="61">
        <v>0</v>
      </c>
      <c r="FVO23" s="61">
        <v>0.39062000000000002</v>
      </c>
      <c r="FVQ23" s="61">
        <v>5.8590000000000003E-2</v>
      </c>
      <c r="FVR23" s="61">
        <v>2.5</v>
      </c>
      <c r="FVS23" s="61">
        <v>1.1000000000000001</v>
      </c>
      <c r="FVY23" s="61">
        <v>4750</v>
      </c>
      <c r="FVZ23" s="61">
        <v>2000</v>
      </c>
      <c r="FWA23" s="61">
        <v>4922</v>
      </c>
      <c r="FWB23" s="61">
        <v>2159</v>
      </c>
      <c r="FWC23" s="61">
        <v>1500</v>
      </c>
      <c r="FWD23" s="61">
        <v>1500</v>
      </c>
      <c r="FWF23" s="61">
        <v>50</v>
      </c>
      <c r="FWG23" s="61">
        <v>50</v>
      </c>
      <c r="FWI23" s="61">
        <v>660</v>
      </c>
      <c r="FWQ23" s="61">
        <v>0</v>
      </c>
      <c r="FWR23" s="61">
        <v>0.39062000000000002</v>
      </c>
      <c r="FWT23" s="61">
        <v>5.8590000000000003E-2</v>
      </c>
      <c r="FWU23" s="61">
        <v>2.5</v>
      </c>
      <c r="FWV23" s="61">
        <v>1.1000000000000001</v>
      </c>
      <c r="FXB23" s="61">
        <v>4750</v>
      </c>
      <c r="FXC23" s="61">
        <v>2000</v>
      </c>
      <c r="FXD23" s="61">
        <v>4922</v>
      </c>
      <c r="FXE23" s="61">
        <v>2159</v>
      </c>
      <c r="FXF23" s="61">
        <v>1500</v>
      </c>
      <c r="FXG23" s="61">
        <v>1500</v>
      </c>
      <c r="FXI23" s="61">
        <v>50</v>
      </c>
      <c r="FXJ23" s="61">
        <v>50</v>
      </c>
      <c r="FXL23" s="61">
        <v>660</v>
      </c>
      <c r="FXT23" s="61">
        <v>0</v>
      </c>
      <c r="FXU23" s="61">
        <v>0.39062000000000002</v>
      </c>
      <c r="FXW23" s="61">
        <v>5.8590000000000003E-2</v>
      </c>
      <c r="FXX23" s="61">
        <v>2.5</v>
      </c>
      <c r="FXY23" s="61">
        <v>1.1000000000000001</v>
      </c>
      <c r="FYE23" s="61">
        <v>4750</v>
      </c>
      <c r="FYF23" s="61">
        <v>2000</v>
      </c>
      <c r="FYG23" s="61">
        <v>4922</v>
      </c>
      <c r="FYH23" s="61">
        <v>2159</v>
      </c>
      <c r="FYI23" s="61">
        <v>1500</v>
      </c>
      <c r="FYJ23" s="61">
        <v>1500</v>
      </c>
      <c r="FYL23" s="61">
        <v>50</v>
      </c>
      <c r="FYM23" s="61">
        <v>50</v>
      </c>
      <c r="FYO23" s="61">
        <v>660</v>
      </c>
      <c r="FYQ23" s="61">
        <v>0</v>
      </c>
      <c r="FYR23" s="61">
        <v>1000</v>
      </c>
      <c r="FYS23" s="61">
        <v>300</v>
      </c>
      <c r="FYT23" s="61">
        <v>48</v>
      </c>
      <c r="FYU23" s="61">
        <v>-1.6</v>
      </c>
      <c r="FYV23" s="61">
        <v>-4</v>
      </c>
      <c r="FYW23" s="61">
        <v>100</v>
      </c>
      <c r="FYX23" s="61">
        <v>10</v>
      </c>
      <c r="FYY23" s="61">
        <v>0</v>
      </c>
      <c r="FYZ23" s="61">
        <v>1</v>
      </c>
      <c r="FZA23" s="61">
        <v>10</v>
      </c>
      <c r="FZB23" s="61">
        <v>0</v>
      </c>
      <c r="FZI23" s="61">
        <v>100</v>
      </c>
      <c r="FZJ23" s="61">
        <v>50</v>
      </c>
      <c r="FZK23" s="61">
        <v>100</v>
      </c>
      <c r="FZL23" s="61">
        <v>12000</v>
      </c>
      <c r="FZM23" s="61">
        <v>100</v>
      </c>
      <c r="FZN23" s="61">
        <v>-100</v>
      </c>
      <c r="FZO23" s="61">
        <v>0</v>
      </c>
      <c r="FZP23" s="61">
        <v>0</v>
      </c>
      <c r="FZQ23" s="61">
        <v>-25</v>
      </c>
      <c r="FZS23" s="61">
        <v>0</v>
      </c>
      <c r="FZT23" s="61">
        <v>1</v>
      </c>
      <c r="FZU23" s="61">
        <v>1</v>
      </c>
      <c r="FZV23" s="61">
        <v>0</v>
      </c>
      <c r="FZW23" s="61">
        <v>0</v>
      </c>
      <c r="FZX23" s="61">
        <v>1</v>
      </c>
      <c r="FZY23" s="61">
        <v>0</v>
      </c>
      <c r="FZZ23" s="61">
        <v>0</v>
      </c>
      <c r="GAA23" s="61">
        <v>10</v>
      </c>
      <c r="GAB23" s="61">
        <v>0</v>
      </c>
      <c r="GAC23" s="61">
        <v>0.5</v>
      </c>
      <c r="GAD23" s="61">
        <v>0</v>
      </c>
      <c r="GAE23" s="61">
        <v>0</v>
      </c>
      <c r="GAF23" s="61">
        <v>60000</v>
      </c>
      <c r="GAG23" s="61">
        <v>0</v>
      </c>
      <c r="GAH23" s="61">
        <v>60000</v>
      </c>
      <c r="GAI23" s="61">
        <v>0</v>
      </c>
      <c r="GAK23" s="61">
        <v>5</v>
      </c>
      <c r="GAL23" s="61">
        <v>0</v>
      </c>
      <c r="GAM23" s="61">
        <v>1</v>
      </c>
      <c r="GAN23" s="61">
        <v>1</v>
      </c>
      <c r="GAR23" s="61">
        <v>80</v>
      </c>
      <c r="GAT23" s="61">
        <v>45</v>
      </c>
      <c r="GBI23" s="61">
        <v>50</v>
      </c>
      <c r="GBJ23" s="61">
        <v>53</v>
      </c>
      <c r="GBK23" s="61">
        <v>53</v>
      </c>
      <c r="GBL23" s="61">
        <v>53</v>
      </c>
      <c r="GBW23" s="61">
        <v>0</v>
      </c>
      <c r="GBX23" s="61">
        <v>0</v>
      </c>
      <c r="GBY23" s="61">
        <v>1</v>
      </c>
      <c r="GBZ23" s="61">
        <v>3</v>
      </c>
      <c r="GCA23" s="61">
        <v>55</v>
      </c>
      <c r="GCB23" s="61">
        <v>57</v>
      </c>
      <c r="GCC23" s="61">
        <v>2</v>
      </c>
      <c r="GCD23" s="61">
        <v>2</v>
      </c>
      <c r="GCE23" s="61">
        <v>60</v>
      </c>
      <c r="GCG23" s="61">
        <v>45</v>
      </c>
      <c r="GCW23" s="61">
        <v>20</v>
      </c>
      <c r="GCX23" s="61">
        <v>30</v>
      </c>
      <c r="GCY23" s="61">
        <v>1</v>
      </c>
      <c r="GDD23" s="61">
        <v>110</v>
      </c>
      <c r="GDE23" s="61">
        <v>0.2</v>
      </c>
      <c r="GDH23" s="61">
        <v>100</v>
      </c>
      <c r="GDI23" s="61">
        <v>0.2</v>
      </c>
      <c r="GDK23" s="61">
        <v>350</v>
      </c>
      <c r="GDL23" s="61">
        <v>200</v>
      </c>
      <c r="GDM23" s="61">
        <v>200</v>
      </c>
      <c r="GDN23" s="61">
        <v>100</v>
      </c>
      <c r="GDW23" s="61">
        <v>-1250</v>
      </c>
      <c r="GDX23" s="61">
        <v>5000</v>
      </c>
      <c r="GDZ23" s="61">
        <v>0.2</v>
      </c>
      <c r="GEA23" s="61">
        <v>100</v>
      </c>
      <c r="GEB23" s="61">
        <v>200</v>
      </c>
      <c r="GEX23" s="61">
        <v>20</v>
      </c>
      <c r="GEY23" s="61">
        <v>30</v>
      </c>
      <c r="GEZ23" s="61">
        <v>1</v>
      </c>
      <c r="GFE23" s="61">
        <v>110</v>
      </c>
      <c r="GFF23" s="61">
        <v>0.4</v>
      </c>
      <c r="GFI23" s="61">
        <v>100</v>
      </c>
      <c r="GFJ23" s="61">
        <v>0.2</v>
      </c>
      <c r="GFL23" s="61">
        <v>100</v>
      </c>
      <c r="GFN23" s="61">
        <v>100</v>
      </c>
      <c r="GFO23" s="61">
        <v>100</v>
      </c>
      <c r="GGA23" s="61">
        <v>0.2</v>
      </c>
      <c r="GGB23" s="61">
        <v>100</v>
      </c>
      <c r="GGC23" s="61">
        <v>200</v>
      </c>
      <c r="GHU23" s="61">
        <v>0</v>
      </c>
      <c r="GHV23" s="61">
        <v>0.2</v>
      </c>
      <c r="GHW23" s="61">
        <v>100</v>
      </c>
      <c r="GHX23" s="61">
        <v>0.01</v>
      </c>
      <c r="GHY23" s="61">
        <v>100</v>
      </c>
      <c r="GHZ23" s="61">
        <v>45</v>
      </c>
      <c r="GIA23" s="61">
        <v>0</v>
      </c>
      <c r="GIB23" s="61">
        <v>1</v>
      </c>
      <c r="GIC23" s="61">
        <v>3.4</v>
      </c>
      <c r="GID23" s="61">
        <v>1</v>
      </c>
      <c r="GIE23" s="61">
        <v>100</v>
      </c>
      <c r="GIF23" s="61">
        <v>0</v>
      </c>
      <c r="GIG23" s="61">
        <v>1</v>
      </c>
      <c r="GIH23" s="61">
        <v>1</v>
      </c>
      <c r="GII23" s="61">
        <v>1</v>
      </c>
      <c r="GIJ23" s="61">
        <v>1</v>
      </c>
      <c r="GIK23" s="61">
        <v>0</v>
      </c>
      <c r="GIL23" s="61">
        <v>0</v>
      </c>
      <c r="GIM23" s="61">
        <v>100</v>
      </c>
      <c r="GIN23" s="61">
        <v>55</v>
      </c>
      <c r="GIO23" s="61">
        <v>67</v>
      </c>
      <c r="GIP23" s="61">
        <v>8</v>
      </c>
      <c r="GIQ23" s="61">
        <v>100</v>
      </c>
      <c r="GIR23" s="61">
        <v>0</v>
      </c>
      <c r="GIS23" s="61">
        <v>0</v>
      </c>
      <c r="GIT23" s="61">
        <v>0.2</v>
      </c>
      <c r="GIU23" s="61">
        <v>100</v>
      </c>
      <c r="GIV23" s="61">
        <v>0.01</v>
      </c>
      <c r="GIW23" s="61">
        <v>100</v>
      </c>
      <c r="GIX23" s="61">
        <v>40</v>
      </c>
      <c r="GIY23" s="61">
        <v>0</v>
      </c>
      <c r="GIZ23" s="61">
        <v>1</v>
      </c>
      <c r="GJA23" s="61">
        <v>2</v>
      </c>
      <c r="GJB23" s="61">
        <v>1</v>
      </c>
      <c r="GJC23" s="61">
        <v>100</v>
      </c>
      <c r="GJD23" s="61">
        <v>0</v>
      </c>
      <c r="GJE23" s="61">
        <v>1</v>
      </c>
      <c r="GJF23" s="61">
        <v>1</v>
      </c>
      <c r="GJG23" s="61">
        <v>1</v>
      </c>
      <c r="GJH23" s="61">
        <v>1</v>
      </c>
      <c r="GJI23" s="61">
        <v>0</v>
      </c>
      <c r="GJJ23" s="61">
        <v>0</v>
      </c>
      <c r="GJK23" s="61">
        <v>100</v>
      </c>
      <c r="GJL23" s="61">
        <v>65</v>
      </c>
      <c r="GJM23" s="61">
        <v>71</v>
      </c>
      <c r="GJN23" s="61">
        <v>0</v>
      </c>
      <c r="GJO23" s="61">
        <v>100</v>
      </c>
      <c r="GJP23" s="61">
        <v>5</v>
      </c>
      <c r="GJQ23" s="61">
        <v>0</v>
      </c>
      <c r="GJR23" s="61">
        <v>0.2</v>
      </c>
      <c r="GJS23" s="61">
        <v>100</v>
      </c>
      <c r="GJT23" s="61">
        <v>100</v>
      </c>
      <c r="GJU23" s="61">
        <v>100</v>
      </c>
      <c r="GJV23" s="61">
        <v>120</v>
      </c>
      <c r="GJW23" s="61">
        <v>0</v>
      </c>
      <c r="GJX23" s="61">
        <v>1</v>
      </c>
      <c r="GJY23" s="61">
        <v>4.2</v>
      </c>
      <c r="GJZ23" s="61">
        <v>1</v>
      </c>
      <c r="GKA23" s="61">
        <v>1</v>
      </c>
      <c r="GKB23" s="61">
        <v>1</v>
      </c>
      <c r="GKC23" s="61">
        <v>1</v>
      </c>
      <c r="GKD23" s="61">
        <v>0</v>
      </c>
      <c r="GKE23" s="61">
        <v>0</v>
      </c>
      <c r="GKF23" s="61">
        <v>40</v>
      </c>
      <c r="GKG23" s="61">
        <v>20</v>
      </c>
      <c r="GKH23" s="61">
        <v>28</v>
      </c>
      <c r="GKI23" s="61">
        <v>0</v>
      </c>
      <c r="GKJ23" s="61">
        <v>100</v>
      </c>
      <c r="GKK23" s="61">
        <v>20</v>
      </c>
      <c r="GKL23" s="61">
        <v>0.15</v>
      </c>
      <c r="GKM23" s="61">
        <v>3.0000000000000001E-3</v>
      </c>
      <c r="GKN23" s="61">
        <v>1</v>
      </c>
      <c r="GKO23" s="61">
        <v>1</v>
      </c>
      <c r="GKP23" s="61">
        <v>10</v>
      </c>
      <c r="GKQ23" s="61">
        <v>0.08</v>
      </c>
      <c r="GKR23" s="61">
        <v>0</v>
      </c>
      <c r="GKS23" s="61">
        <v>1</v>
      </c>
      <c r="GKT23" s="61">
        <v>1.5</v>
      </c>
      <c r="GKU23" s="61">
        <v>1</v>
      </c>
      <c r="GKV23" s="61">
        <v>1</v>
      </c>
      <c r="GKW23" s="61">
        <v>1</v>
      </c>
      <c r="GKX23" s="61">
        <v>1</v>
      </c>
      <c r="GKY23" s="61">
        <v>0</v>
      </c>
      <c r="GKZ23" s="61">
        <v>0</v>
      </c>
      <c r="GLA23" s="61">
        <v>1.1000000000000001</v>
      </c>
      <c r="GLB23" s="61">
        <v>0.7</v>
      </c>
      <c r="GLC23" s="61">
        <v>1</v>
      </c>
      <c r="GLD23" s="61">
        <v>0</v>
      </c>
      <c r="GLE23" s="61">
        <v>100</v>
      </c>
      <c r="GLF23" s="61">
        <v>0</v>
      </c>
      <c r="GLG23" s="61">
        <v>0</v>
      </c>
      <c r="GLH23" s="61">
        <v>0.1</v>
      </c>
      <c r="GLI23" s="61">
        <v>100</v>
      </c>
      <c r="GLJ23" s="61">
        <v>0.02</v>
      </c>
      <c r="GLK23" s="61">
        <v>100</v>
      </c>
      <c r="GLL23" s="61">
        <v>60</v>
      </c>
      <c r="GLM23" s="61">
        <v>0</v>
      </c>
      <c r="GLN23" s="61">
        <v>1</v>
      </c>
      <c r="GLO23" s="61">
        <v>7.2</v>
      </c>
      <c r="GLP23" s="61">
        <v>1</v>
      </c>
      <c r="GLQ23" s="61">
        <v>1</v>
      </c>
      <c r="GLR23" s="61">
        <v>1</v>
      </c>
      <c r="GLS23" s="61">
        <v>1</v>
      </c>
      <c r="GLT23" s="61">
        <v>0</v>
      </c>
      <c r="GLU23" s="61">
        <v>0</v>
      </c>
      <c r="GLV23" s="61">
        <v>140</v>
      </c>
      <c r="GLW23" s="61">
        <v>100</v>
      </c>
      <c r="GLX23" s="61">
        <v>127</v>
      </c>
      <c r="GLY23" s="61">
        <v>0</v>
      </c>
      <c r="GLZ23" s="61">
        <v>100</v>
      </c>
      <c r="GMA23" s="61">
        <v>0</v>
      </c>
      <c r="GMB23" s="61">
        <v>0</v>
      </c>
      <c r="GMC23" s="61">
        <v>0.3</v>
      </c>
      <c r="GMD23" s="61">
        <v>0.5</v>
      </c>
      <c r="GME23" s="61">
        <v>0.01</v>
      </c>
      <c r="GMF23" s="61">
        <v>100</v>
      </c>
      <c r="GMG23" s="61">
        <v>100</v>
      </c>
      <c r="GMH23" s="61">
        <v>0</v>
      </c>
      <c r="GMI23" s="61">
        <v>1</v>
      </c>
      <c r="GMJ23" s="61">
        <v>6.5</v>
      </c>
      <c r="GMK23" s="61">
        <v>1</v>
      </c>
      <c r="GML23" s="61">
        <v>1</v>
      </c>
      <c r="GMM23" s="61">
        <v>1</v>
      </c>
      <c r="GMN23" s="61">
        <v>1</v>
      </c>
      <c r="GMO23" s="61">
        <v>0</v>
      </c>
      <c r="GMP23" s="61">
        <v>0</v>
      </c>
      <c r="GMQ23" s="61">
        <v>80</v>
      </c>
      <c r="GMR23" s="61">
        <v>30</v>
      </c>
      <c r="GMS23" s="61">
        <v>45</v>
      </c>
      <c r="GMT23" s="61">
        <v>0</v>
      </c>
      <c r="GMU23" s="61">
        <v>100</v>
      </c>
      <c r="GMV23" s="61">
        <v>15</v>
      </c>
      <c r="GMW23" s="61">
        <v>0</v>
      </c>
      <c r="GMX23" s="61">
        <v>1</v>
      </c>
      <c r="GMY23" s="61">
        <v>10</v>
      </c>
      <c r="GMZ23" s="61">
        <v>10</v>
      </c>
      <c r="GNA23" s="61">
        <v>10</v>
      </c>
      <c r="GNB23" s="61">
        <v>205</v>
      </c>
      <c r="GNC23" s="61">
        <v>0</v>
      </c>
      <c r="GND23" s="61">
        <v>0</v>
      </c>
      <c r="GNE23" s="61">
        <v>1</v>
      </c>
      <c r="GNF23" s="61">
        <v>1</v>
      </c>
      <c r="GNG23" s="61">
        <v>1</v>
      </c>
      <c r="GNH23" s="61">
        <v>1</v>
      </c>
      <c r="GNI23" s="61">
        <v>1</v>
      </c>
      <c r="GNJ23" s="61">
        <v>0</v>
      </c>
      <c r="GNK23" s="61">
        <v>0</v>
      </c>
      <c r="GNL23" s="61">
        <v>95</v>
      </c>
      <c r="GNM23" s="61">
        <v>75</v>
      </c>
      <c r="GNN23" s="61">
        <v>75</v>
      </c>
      <c r="GNO23" s="61">
        <v>0</v>
      </c>
      <c r="GNP23" s="61">
        <v>100</v>
      </c>
      <c r="GNQ23" s="61">
        <v>0</v>
      </c>
      <c r="GNR23" s="61">
        <v>0</v>
      </c>
      <c r="GNS23" s="61">
        <v>1</v>
      </c>
      <c r="GNT23" s="61">
        <v>10</v>
      </c>
      <c r="GNU23" s="61">
        <v>10</v>
      </c>
      <c r="GNV23" s="61">
        <v>10</v>
      </c>
      <c r="GNW23" s="61">
        <v>205</v>
      </c>
      <c r="GNX23" s="61">
        <v>0</v>
      </c>
      <c r="GNY23" s="61">
        <v>0</v>
      </c>
      <c r="GNZ23" s="61">
        <v>1</v>
      </c>
      <c r="GOA23" s="61">
        <v>1</v>
      </c>
      <c r="GOB23" s="61">
        <v>1</v>
      </c>
      <c r="GOC23" s="61">
        <v>1</v>
      </c>
      <c r="GOD23" s="61">
        <v>1</v>
      </c>
      <c r="GOE23" s="61">
        <v>0</v>
      </c>
      <c r="GOF23" s="61">
        <v>0</v>
      </c>
      <c r="GOG23" s="61">
        <v>95</v>
      </c>
      <c r="GOH23" s="61">
        <v>75</v>
      </c>
      <c r="GOI23" s="61">
        <v>75</v>
      </c>
      <c r="GOJ23" s="61">
        <v>0</v>
      </c>
      <c r="GOK23" s="61">
        <v>100</v>
      </c>
      <c r="GOL23" s="61">
        <v>0</v>
      </c>
      <c r="GOM23" s="61">
        <v>0</v>
      </c>
      <c r="GON23" s="61">
        <v>0</v>
      </c>
      <c r="GOO23" s="61">
        <v>1</v>
      </c>
      <c r="GOP23" s="61">
        <v>1</v>
      </c>
      <c r="GOQ23" s="61">
        <v>100</v>
      </c>
      <c r="GOR23" s="61">
        <v>0.01</v>
      </c>
      <c r="GOS23" s="61">
        <v>0</v>
      </c>
      <c r="GOT23" s="61">
        <v>1</v>
      </c>
      <c r="GOU23" s="61">
        <v>3</v>
      </c>
      <c r="GOV23" s="61">
        <v>1</v>
      </c>
      <c r="GOW23" s="61">
        <v>1</v>
      </c>
      <c r="GOX23" s="61">
        <v>1</v>
      </c>
      <c r="GOY23" s="61">
        <v>1</v>
      </c>
      <c r="GOZ23" s="61">
        <v>0</v>
      </c>
      <c r="GPA23" s="61">
        <v>0</v>
      </c>
      <c r="GPB23" s="61">
        <v>20</v>
      </c>
      <c r="GPC23" s="61">
        <v>-20</v>
      </c>
      <c r="GPD23" s="61">
        <v>-3</v>
      </c>
      <c r="GPE23" s="61">
        <v>0</v>
      </c>
      <c r="GPF23" s="61">
        <v>100</v>
      </c>
      <c r="GPG23" s="61">
        <v>0</v>
      </c>
      <c r="GPH23" s="61">
        <v>1E-3</v>
      </c>
      <c r="GPI23" s="61">
        <v>0.1</v>
      </c>
      <c r="GPJ23" s="61">
        <v>100</v>
      </c>
      <c r="GPK23" s="61">
        <v>100</v>
      </c>
      <c r="GPL23" s="61">
        <v>100</v>
      </c>
      <c r="GPM23" s="61">
        <v>70</v>
      </c>
      <c r="GPN23" s="61">
        <v>0</v>
      </c>
      <c r="GPO23" s="61">
        <v>1</v>
      </c>
      <c r="GPP23" s="61">
        <v>1</v>
      </c>
      <c r="GPQ23" s="61">
        <v>1</v>
      </c>
      <c r="GPR23" s="61">
        <v>1</v>
      </c>
      <c r="GPS23" s="61">
        <v>1</v>
      </c>
      <c r="GPT23" s="61">
        <v>1</v>
      </c>
      <c r="GPU23" s="61">
        <v>0</v>
      </c>
      <c r="GPV23" s="61">
        <v>0</v>
      </c>
      <c r="GPW23" s="61">
        <v>90</v>
      </c>
      <c r="GPX23" s="61">
        <v>50</v>
      </c>
      <c r="GPY23" s="61">
        <v>50</v>
      </c>
      <c r="GPZ23" s="61">
        <v>20</v>
      </c>
      <c r="GQA23" s="61">
        <v>100</v>
      </c>
      <c r="GQB23" s="61">
        <v>20</v>
      </c>
      <c r="GQC23" s="61">
        <v>0.05</v>
      </c>
      <c r="GQD23" s="61">
        <v>0.1</v>
      </c>
      <c r="GQE23" s="61">
        <v>100</v>
      </c>
      <c r="GQF23" s="61">
        <v>50</v>
      </c>
      <c r="GQG23" s="61">
        <v>0</v>
      </c>
      <c r="GQH23" s="61">
        <v>1</v>
      </c>
      <c r="GQI23" s="61">
        <v>5.5</v>
      </c>
      <c r="GQJ23" s="61">
        <v>20</v>
      </c>
      <c r="GQK23" s="61">
        <v>0</v>
      </c>
      <c r="GQL23" s="61">
        <v>1</v>
      </c>
      <c r="GQM23" s="61">
        <v>1</v>
      </c>
      <c r="GQN23" s="61">
        <v>1</v>
      </c>
      <c r="GQO23" s="61">
        <v>1</v>
      </c>
      <c r="GQP23" s="61">
        <v>0</v>
      </c>
      <c r="GQQ23" s="61">
        <v>0</v>
      </c>
      <c r="GQR23" s="61">
        <v>110</v>
      </c>
      <c r="GQS23" s="61">
        <v>80</v>
      </c>
      <c r="GQT23" s="61">
        <v>100</v>
      </c>
      <c r="GQU23" s="61">
        <v>100</v>
      </c>
      <c r="GQV23" s="61">
        <v>80</v>
      </c>
      <c r="GQW23" s="61">
        <v>0</v>
      </c>
      <c r="GQX23" s="61">
        <v>100</v>
      </c>
      <c r="GQY23" s="61">
        <v>0</v>
      </c>
      <c r="GQZ23" s="61">
        <v>0</v>
      </c>
      <c r="GRA23" s="61">
        <v>2</v>
      </c>
      <c r="GRB23" s="61">
        <v>100</v>
      </c>
      <c r="GRC23" s="61">
        <v>100</v>
      </c>
      <c r="GRD23" s="61">
        <v>100</v>
      </c>
      <c r="GRE23" s="61">
        <v>0.05</v>
      </c>
      <c r="GRF23" s="61">
        <v>0</v>
      </c>
      <c r="GRG23" s="61">
        <v>0</v>
      </c>
      <c r="GRH23" s="61">
        <v>1</v>
      </c>
      <c r="GRI23" s="61">
        <v>1</v>
      </c>
      <c r="GRJ23" s="61">
        <v>1</v>
      </c>
      <c r="GRK23" s="61">
        <v>1</v>
      </c>
      <c r="GRL23" s="61">
        <v>1</v>
      </c>
      <c r="GRM23" s="61">
        <v>0</v>
      </c>
      <c r="GRN23" s="61">
        <v>0</v>
      </c>
      <c r="GRO23" s="61">
        <v>780</v>
      </c>
      <c r="GRP23" s="61">
        <v>720</v>
      </c>
      <c r="GRQ23" s="61">
        <v>740</v>
      </c>
      <c r="GRR23" s="61">
        <v>0</v>
      </c>
      <c r="GRS23" s="61">
        <v>100</v>
      </c>
      <c r="GRT23" s="61">
        <v>-100</v>
      </c>
      <c r="GRU23" s="61">
        <v>0</v>
      </c>
      <c r="GRV23" s="61">
        <v>1</v>
      </c>
      <c r="GRW23" s="61">
        <v>320</v>
      </c>
      <c r="GRX23" s="61">
        <v>320</v>
      </c>
      <c r="GRY23" s="61">
        <v>100</v>
      </c>
      <c r="GRZ23" s="61">
        <v>205</v>
      </c>
      <c r="GSA23" s="61">
        <v>0</v>
      </c>
      <c r="GSB23" s="61">
        <v>0</v>
      </c>
      <c r="GSC23" s="61">
        <v>1</v>
      </c>
      <c r="GSD23" s="61">
        <v>1</v>
      </c>
      <c r="GSE23" s="61">
        <v>1</v>
      </c>
      <c r="GSF23" s="61">
        <v>1</v>
      </c>
      <c r="GSG23" s="61">
        <v>1</v>
      </c>
      <c r="GSH23" s="61">
        <v>0</v>
      </c>
      <c r="GSI23" s="61">
        <v>0</v>
      </c>
      <c r="GSJ23" s="61">
        <v>400</v>
      </c>
      <c r="GSK23" s="61">
        <v>0</v>
      </c>
      <c r="GSL23" s="61">
        <v>0</v>
      </c>
      <c r="GSM23" s="61">
        <v>0</v>
      </c>
      <c r="GSN23" s="61">
        <v>100</v>
      </c>
      <c r="GSO23" s="61">
        <v>0</v>
      </c>
      <c r="GSP23" s="61">
        <v>1E-3</v>
      </c>
      <c r="GSQ23" s="61">
        <v>0.1</v>
      </c>
      <c r="GSR23" s="61">
        <v>100</v>
      </c>
      <c r="GSS23" s="61">
        <v>100</v>
      </c>
      <c r="GST23" s="61">
        <v>100</v>
      </c>
      <c r="GSU23" s="61">
        <v>70</v>
      </c>
      <c r="GSV23" s="61">
        <v>0</v>
      </c>
      <c r="GSW23" s="61">
        <v>1</v>
      </c>
      <c r="GSX23" s="61">
        <v>6</v>
      </c>
      <c r="GSY23" s="61">
        <v>1</v>
      </c>
      <c r="GSZ23" s="61">
        <v>1</v>
      </c>
      <c r="GTA23" s="61">
        <v>1</v>
      </c>
      <c r="GTB23" s="61">
        <v>1</v>
      </c>
      <c r="GTC23" s="61">
        <v>0</v>
      </c>
      <c r="GTD23" s="61">
        <v>0</v>
      </c>
      <c r="GTE23" s="61">
        <v>80</v>
      </c>
      <c r="GTF23" s="61">
        <v>30</v>
      </c>
      <c r="GTG23" s="61">
        <v>80</v>
      </c>
      <c r="GTH23" s="61">
        <v>0</v>
      </c>
      <c r="GTI23" s="61">
        <v>100</v>
      </c>
      <c r="GTJ23" s="61">
        <v>0</v>
      </c>
      <c r="GTK23" s="61">
        <v>0</v>
      </c>
      <c r="GTL23" s="61">
        <v>0.2</v>
      </c>
      <c r="GTM23" s="61">
        <v>100</v>
      </c>
      <c r="GTN23" s="61">
        <v>100</v>
      </c>
      <c r="GTO23" s="61">
        <v>100</v>
      </c>
      <c r="GTP23" s="61">
        <v>205</v>
      </c>
      <c r="GTQ23" s="61">
        <v>0</v>
      </c>
      <c r="GTR23" s="61">
        <v>1</v>
      </c>
      <c r="GTS23" s="61">
        <v>1</v>
      </c>
      <c r="GTT23" s="61">
        <v>1</v>
      </c>
      <c r="GTU23" s="61">
        <v>1</v>
      </c>
      <c r="GTV23" s="61">
        <v>1</v>
      </c>
      <c r="GTW23" s="61">
        <v>1</v>
      </c>
      <c r="GTX23" s="61">
        <v>0</v>
      </c>
      <c r="GTY23" s="61">
        <v>0</v>
      </c>
      <c r="GTZ23" s="61">
        <v>40</v>
      </c>
      <c r="GUA23" s="61">
        <v>20</v>
      </c>
      <c r="GUB23" s="61">
        <v>28</v>
      </c>
      <c r="GUC23" s="61">
        <v>0</v>
      </c>
      <c r="GUD23" s="61">
        <v>100</v>
      </c>
      <c r="GUE23" s="61">
        <v>0</v>
      </c>
      <c r="GUF23" s="61">
        <v>0</v>
      </c>
      <c r="GUG23" s="61">
        <v>0.2</v>
      </c>
      <c r="GUH23" s="61">
        <v>100</v>
      </c>
      <c r="GUI23" s="61">
        <v>100</v>
      </c>
      <c r="GUJ23" s="61">
        <v>100</v>
      </c>
      <c r="GUK23" s="61">
        <v>205</v>
      </c>
      <c r="GUL23" s="61">
        <v>0</v>
      </c>
      <c r="GUM23" s="61">
        <v>1</v>
      </c>
      <c r="GUN23" s="61">
        <v>1</v>
      </c>
      <c r="GUO23" s="61">
        <v>1</v>
      </c>
      <c r="GUP23" s="61">
        <v>1</v>
      </c>
      <c r="GUQ23" s="61">
        <v>1</v>
      </c>
      <c r="GUR23" s="61">
        <v>1</v>
      </c>
      <c r="GUS23" s="61">
        <v>0</v>
      </c>
      <c r="GUT23" s="61">
        <v>0</v>
      </c>
      <c r="GUU23" s="61">
        <v>40</v>
      </c>
      <c r="GUV23" s="61">
        <v>20</v>
      </c>
      <c r="GUW23" s="61">
        <v>28</v>
      </c>
      <c r="GUX23" s="61">
        <v>0</v>
      </c>
      <c r="GUY23" s="61">
        <v>100</v>
      </c>
      <c r="GUZ23" s="61">
        <v>0</v>
      </c>
      <c r="GVA23" s="61">
        <v>0</v>
      </c>
      <c r="GVB23" s="61">
        <v>0</v>
      </c>
      <c r="GVC23" s="61">
        <v>50</v>
      </c>
      <c r="GVD23" s="61">
        <v>50</v>
      </c>
      <c r="GVE23" s="61">
        <v>100</v>
      </c>
      <c r="GVF23" s="61">
        <v>205</v>
      </c>
      <c r="GVG23" s="61">
        <v>0</v>
      </c>
      <c r="GVH23" s="61">
        <v>1</v>
      </c>
      <c r="GVI23" s="61">
        <v>1</v>
      </c>
      <c r="GVJ23" s="61">
        <v>1</v>
      </c>
      <c r="GVK23" s="61">
        <v>1</v>
      </c>
      <c r="GVL23" s="61">
        <v>1</v>
      </c>
      <c r="GVM23" s="61">
        <v>1</v>
      </c>
      <c r="GVN23" s="61">
        <v>0</v>
      </c>
      <c r="GVO23" s="61">
        <v>0</v>
      </c>
      <c r="GVP23" s="61">
        <v>100</v>
      </c>
      <c r="GVQ23" s="61">
        <v>0</v>
      </c>
      <c r="GVR23" s="61">
        <v>50</v>
      </c>
      <c r="GVS23" s="61">
        <v>0</v>
      </c>
      <c r="GVT23" s="61">
        <v>100</v>
      </c>
      <c r="GVU23" s="61">
        <v>0</v>
      </c>
      <c r="GVV23" s="61">
        <v>0</v>
      </c>
      <c r="GVW23" s="61">
        <v>0.1</v>
      </c>
      <c r="GVX23" s="61">
        <v>100</v>
      </c>
      <c r="GVY23" s="61">
        <v>100</v>
      </c>
      <c r="GVZ23" s="61">
        <v>100</v>
      </c>
      <c r="GWA23" s="61">
        <v>205</v>
      </c>
      <c r="GWB23" s="61">
        <v>0</v>
      </c>
      <c r="GWC23" s="61">
        <v>0</v>
      </c>
      <c r="GWD23" s="61">
        <v>1</v>
      </c>
      <c r="GWE23" s="61">
        <v>1</v>
      </c>
      <c r="GWF23" s="61">
        <v>1</v>
      </c>
      <c r="GWG23" s="61">
        <v>1</v>
      </c>
      <c r="GWH23" s="61">
        <v>1</v>
      </c>
      <c r="GWI23" s="61">
        <v>0</v>
      </c>
      <c r="GWJ23" s="61">
        <v>0</v>
      </c>
      <c r="GWK23" s="61">
        <v>30</v>
      </c>
      <c r="GWL23" s="61">
        <v>15</v>
      </c>
      <c r="GWM23" s="61">
        <v>25</v>
      </c>
      <c r="GWN23" s="61">
        <v>0</v>
      </c>
      <c r="GWO23" s="61">
        <v>100</v>
      </c>
      <c r="GWP23" s="61">
        <v>0</v>
      </c>
      <c r="GWQ23" s="61">
        <v>0</v>
      </c>
      <c r="GWR23" s="61">
        <v>0.1</v>
      </c>
      <c r="GWS23" s="61">
        <v>100</v>
      </c>
      <c r="GWT23" s="61">
        <v>100</v>
      </c>
      <c r="GWU23" s="61">
        <v>100</v>
      </c>
      <c r="GWV23" s="61">
        <v>205</v>
      </c>
      <c r="GWW23" s="61">
        <v>0</v>
      </c>
      <c r="GWX23" s="61">
        <v>1</v>
      </c>
      <c r="GWY23" s="61">
        <v>1</v>
      </c>
      <c r="GWZ23" s="61">
        <v>1</v>
      </c>
      <c r="GXA23" s="61">
        <v>1</v>
      </c>
      <c r="GXB23" s="61">
        <v>1</v>
      </c>
      <c r="GXC23" s="61">
        <v>1</v>
      </c>
      <c r="GXD23" s="61">
        <v>0</v>
      </c>
      <c r="GXE23" s="61">
        <v>0</v>
      </c>
      <c r="GXF23" s="61">
        <v>99</v>
      </c>
      <c r="GXG23" s="61">
        <v>85</v>
      </c>
      <c r="GXH23" s="61">
        <v>90</v>
      </c>
      <c r="GXI23" s="61">
        <v>0</v>
      </c>
      <c r="GXJ23" s="61">
        <v>100</v>
      </c>
      <c r="GXK23" s="61">
        <v>0</v>
      </c>
      <c r="GZB23" s="61">
        <v>0</v>
      </c>
      <c r="GZC23" s="61">
        <v>0.3</v>
      </c>
      <c r="GZD23" s="61">
        <v>100</v>
      </c>
      <c r="GZE23" s="61">
        <v>100</v>
      </c>
      <c r="GZF23" s="61">
        <v>0</v>
      </c>
      <c r="GZG23" s="61">
        <v>1</v>
      </c>
      <c r="GZH23" s="61">
        <v>6.5</v>
      </c>
      <c r="GZI23" s="61">
        <v>20</v>
      </c>
      <c r="GZJ23" s="61">
        <v>0</v>
      </c>
      <c r="GZK23" s="61">
        <v>1</v>
      </c>
      <c r="GZL23" s="61">
        <v>1</v>
      </c>
      <c r="GZM23" s="61">
        <v>1</v>
      </c>
      <c r="GZN23" s="61">
        <v>1</v>
      </c>
      <c r="GZO23" s="61">
        <v>0</v>
      </c>
      <c r="GZP23" s="61">
        <v>0</v>
      </c>
      <c r="GZQ23" s="61">
        <v>90</v>
      </c>
      <c r="GZR23" s="61">
        <v>0</v>
      </c>
      <c r="GZS23" s="61">
        <v>100</v>
      </c>
      <c r="GZT23" s="61">
        <v>100</v>
      </c>
      <c r="GZU23" s="61">
        <v>55</v>
      </c>
      <c r="GZV23" s="61">
        <v>0</v>
      </c>
      <c r="GZW23" s="61">
        <v>100</v>
      </c>
      <c r="GZX23" s="61">
        <v>15</v>
      </c>
      <c r="GZY23" s="61">
        <v>0</v>
      </c>
      <c r="GZZ23" s="61">
        <v>0.2</v>
      </c>
      <c r="HAA23" s="61">
        <v>100</v>
      </c>
      <c r="HAB23" s="61">
        <v>100</v>
      </c>
      <c r="HAC23" s="61">
        <v>100</v>
      </c>
      <c r="HAD23" s="61">
        <v>205</v>
      </c>
      <c r="HAE23" s="61">
        <v>0</v>
      </c>
      <c r="HAF23" s="61">
        <v>1</v>
      </c>
      <c r="HAG23" s="61">
        <v>1</v>
      </c>
      <c r="HAH23" s="61">
        <v>1</v>
      </c>
      <c r="HAI23" s="61">
        <v>1</v>
      </c>
      <c r="HAJ23" s="61">
        <v>1</v>
      </c>
      <c r="HAK23" s="61">
        <v>1</v>
      </c>
      <c r="HAL23" s="61">
        <v>0</v>
      </c>
      <c r="HAM23" s="61">
        <v>0</v>
      </c>
      <c r="HAN23" s="61">
        <v>40</v>
      </c>
      <c r="HAO23" s="61">
        <v>20</v>
      </c>
      <c r="HAP23" s="61">
        <v>28</v>
      </c>
      <c r="HAQ23" s="61">
        <v>0</v>
      </c>
      <c r="HAR23" s="61">
        <v>100</v>
      </c>
      <c r="HAS23" s="61">
        <v>0</v>
      </c>
      <c r="HAT23" s="61">
        <v>0</v>
      </c>
      <c r="HAU23" s="61">
        <v>0</v>
      </c>
      <c r="HAV23" s="61">
        <v>50</v>
      </c>
      <c r="HAW23" s="61">
        <v>50</v>
      </c>
      <c r="HAX23" s="61">
        <v>100</v>
      </c>
      <c r="HAY23" s="61">
        <v>205</v>
      </c>
      <c r="HAZ23" s="61">
        <v>0</v>
      </c>
      <c r="HBA23" s="61">
        <v>1</v>
      </c>
      <c r="HBB23" s="61">
        <v>1</v>
      </c>
      <c r="HBC23" s="61">
        <v>1</v>
      </c>
      <c r="HBD23" s="61">
        <v>1</v>
      </c>
      <c r="HBE23" s="61">
        <v>1</v>
      </c>
      <c r="HBF23" s="61">
        <v>1</v>
      </c>
      <c r="HBG23" s="61">
        <v>0</v>
      </c>
      <c r="HBH23" s="61">
        <v>0</v>
      </c>
      <c r="HBI23" s="61">
        <v>100</v>
      </c>
      <c r="HBJ23" s="61">
        <v>0</v>
      </c>
      <c r="HBK23" s="61">
        <v>50</v>
      </c>
      <c r="HBL23" s="61">
        <v>0</v>
      </c>
      <c r="HBM23" s="61">
        <v>100</v>
      </c>
      <c r="HBN23" s="61">
        <v>0</v>
      </c>
      <c r="HBO23" s="61">
        <v>0</v>
      </c>
      <c r="HBP23" s="61">
        <v>1000</v>
      </c>
      <c r="HBQ23" s="61">
        <v>-1000</v>
      </c>
      <c r="HBR23" s="61">
        <v>0</v>
      </c>
      <c r="HBS23" s="61">
        <v>0</v>
      </c>
      <c r="HBT23" s="61">
        <v>10</v>
      </c>
      <c r="HBU23" s="61">
        <v>150</v>
      </c>
      <c r="HBV23" s="61">
        <v>150</v>
      </c>
      <c r="HBW23" s="61">
        <v>100</v>
      </c>
      <c r="HBX23" s="61">
        <v>205</v>
      </c>
      <c r="HBY23" s="61">
        <v>0</v>
      </c>
      <c r="HBZ23" s="61">
        <v>48</v>
      </c>
      <c r="HCA23" s="61">
        <v>50</v>
      </c>
      <c r="HCB23" s="61">
        <v>0</v>
      </c>
      <c r="HCC23" s="61">
        <v>3000</v>
      </c>
      <c r="HCD23" s="61">
        <v>6000</v>
      </c>
      <c r="HCE23" s="61">
        <v>3000</v>
      </c>
      <c r="HCF23" s="61">
        <v>6000</v>
      </c>
      <c r="HCG23" s="61">
        <v>6</v>
      </c>
      <c r="HCH23" s="61">
        <v>6</v>
      </c>
      <c r="HCI23" s="61">
        <v>0</v>
      </c>
      <c r="HCJ23" s="61">
        <v>5000</v>
      </c>
      <c r="HCK23" s="61">
        <v>-5000</v>
      </c>
      <c r="HCL23" s="61">
        <v>0</v>
      </c>
      <c r="HCM23" s="61">
        <v>0</v>
      </c>
      <c r="HCN23" s="61">
        <v>1</v>
      </c>
      <c r="HCO23" s="61">
        <v>1</v>
      </c>
      <c r="HCP23" s="61">
        <v>1</v>
      </c>
      <c r="HCQ23" s="61">
        <v>1</v>
      </c>
      <c r="HCR23" s="61">
        <v>1</v>
      </c>
      <c r="HCS23" s="61">
        <v>0</v>
      </c>
      <c r="HCT23" s="61">
        <v>0</v>
      </c>
      <c r="HCU23" s="61">
        <v>3000</v>
      </c>
      <c r="HCV23" s="61">
        <v>-3000</v>
      </c>
      <c r="HCW23" s="61">
        <v>0</v>
      </c>
      <c r="HCX23" s="61">
        <v>50</v>
      </c>
      <c r="HCY23" s="61">
        <v>100</v>
      </c>
      <c r="HCZ23" s="61">
        <v>50</v>
      </c>
      <c r="HDA23" s="61">
        <v>0</v>
      </c>
      <c r="HDB23" s="61">
        <v>0.3</v>
      </c>
      <c r="HDC23" s="61">
        <v>100</v>
      </c>
      <c r="HDD23" s="61">
        <v>100</v>
      </c>
      <c r="HDE23" s="61">
        <v>0</v>
      </c>
      <c r="HDF23" s="61">
        <v>1</v>
      </c>
      <c r="HDG23" s="61">
        <v>6.5</v>
      </c>
      <c r="HDH23" s="61">
        <v>20</v>
      </c>
      <c r="HDI23" s="61">
        <v>0</v>
      </c>
      <c r="HDJ23" s="61">
        <v>1</v>
      </c>
      <c r="HDK23" s="61">
        <v>1</v>
      </c>
      <c r="HDL23" s="61">
        <v>1</v>
      </c>
      <c r="HDM23" s="61">
        <v>1</v>
      </c>
      <c r="HDN23" s="61">
        <v>0</v>
      </c>
      <c r="HDO23" s="61">
        <v>0</v>
      </c>
      <c r="HDP23" s="61">
        <v>90</v>
      </c>
      <c r="HDQ23" s="61">
        <v>0</v>
      </c>
      <c r="HDR23" s="61">
        <v>100</v>
      </c>
      <c r="HDS23" s="61">
        <v>100</v>
      </c>
      <c r="HDT23" s="61">
        <v>55</v>
      </c>
      <c r="HDU23" s="61">
        <v>0</v>
      </c>
      <c r="HDV23" s="61">
        <v>100</v>
      </c>
      <c r="HDW23" s="61">
        <v>15</v>
      </c>
      <c r="HDX23" s="61">
        <v>0</v>
      </c>
      <c r="HDY23" s="61">
        <v>0.1</v>
      </c>
      <c r="HDZ23" s="61">
        <v>100</v>
      </c>
      <c r="HEA23" s="61">
        <v>205</v>
      </c>
      <c r="HEB23" s="61">
        <v>0</v>
      </c>
      <c r="HEC23" s="61">
        <v>0</v>
      </c>
      <c r="HED23" s="61">
        <v>1</v>
      </c>
      <c r="HEE23" s="61">
        <v>20</v>
      </c>
      <c r="HEF23" s="61">
        <v>0</v>
      </c>
      <c r="HEG23" s="61">
        <v>1</v>
      </c>
      <c r="HEH23" s="61">
        <v>1</v>
      </c>
      <c r="HEI23" s="61">
        <v>1</v>
      </c>
      <c r="HEJ23" s="61">
        <v>1</v>
      </c>
      <c r="HEK23" s="61">
        <v>0</v>
      </c>
      <c r="HEL23" s="61">
        <v>0</v>
      </c>
      <c r="HEM23" s="61">
        <v>120</v>
      </c>
      <c r="HEN23" s="61">
        <v>0</v>
      </c>
      <c r="HEO23" s="61">
        <v>100</v>
      </c>
      <c r="HEP23" s="61">
        <v>100</v>
      </c>
      <c r="HEQ23" s="61">
        <v>0</v>
      </c>
      <c r="HER23" s="61">
        <v>0</v>
      </c>
      <c r="HES23" s="61">
        <v>100</v>
      </c>
      <c r="HET23" s="61">
        <v>0</v>
      </c>
      <c r="HEU23" s="61">
        <v>0</v>
      </c>
      <c r="HEV23" s="61">
        <v>0.1</v>
      </c>
      <c r="HEW23" s="61">
        <v>100</v>
      </c>
      <c r="HEX23" s="61">
        <v>205</v>
      </c>
      <c r="HEY23" s="61">
        <v>0</v>
      </c>
      <c r="HEZ23" s="61">
        <v>0</v>
      </c>
      <c r="HFA23" s="61">
        <v>1</v>
      </c>
      <c r="HFB23" s="61">
        <v>20</v>
      </c>
      <c r="HFC23" s="61">
        <v>0</v>
      </c>
      <c r="HFD23" s="61">
        <v>1</v>
      </c>
      <c r="HFE23" s="61">
        <v>1</v>
      </c>
      <c r="HFF23" s="61">
        <v>1</v>
      </c>
      <c r="HFG23" s="61">
        <v>1</v>
      </c>
      <c r="HFH23" s="61">
        <v>0</v>
      </c>
      <c r="HFI23" s="61">
        <v>0</v>
      </c>
      <c r="HFJ23" s="61">
        <v>120</v>
      </c>
      <c r="HFK23" s="61">
        <v>0</v>
      </c>
      <c r="HFL23" s="61">
        <v>100</v>
      </c>
      <c r="HFM23" s="61">
        <v>100</v>
      </c>
      <c r="HFN23" s="61">
        <v>0</v>
      </c>
      <c r="HFO23" s="61">
        <v>0</v>
      </c>
      <c r="HFP23" s="61">
        <v>100</v>
      </c>
      <c r="HFQ23" s="61">
        <v>0</v>
      </c>
      <c r="HFR23" s="61">
        <v>0</v>
      </c>
      <c r="HFS23" s="61">
        <v>0.1</v>
      </c>
      <c r="HFT23" s="61">
        <v>100</v>
      </c>
      <c r="HFU23" s="61">
        <v>205</v>
      </c>
      <c r="HFV23" s="61">
        <v>0</v>
      </c>
      <c r="HFW23" s="61">
        <v>0</v>
      </c>
      <c r="HFX23" s="61">
        <v>1</v>
      </c>
      <c r="HFY23" s="61">
        <v>20</v>
      </c>
      <c r="HFZ23" s="61">
        <v>0</v>
      </c>
      <c r="HGA23" s="61">
        <v>1</v>
      </c>
      <c r="HGB23" s="61">
        <v>1</v>
      </c>
      <c r="HGC23" s="61">
        <v>1</v>
      </c>
      <c r="HGD23" s="61">
        <v>1</v>
      </c>
      <c r="HGE23" s="61">
        <v>0</v>
      </c>
      <c r="HGF23" s="61">
        <v>0</v>
      </c>
      <c r="HGG23" s="61">
        <v>120</v>
      </c>
      <c r="HGH23" s="61">
        <v>0</v>
      </c>
      <c r="HGI23" s="61">
        <v>100</v>
      </c>
      <c r="HGJ23" s="61">
        <v>100</v>
      </c>
      <c r="HGK23" s="61">
        <v>0</v>
      </c>
      <c r="HGL23" s="61">
        <v>0</v>
      </c>
      <c r="HGM23" s="61">
        <v>100</v>
      </c>
      <c r="HGN23" s="61">
        <v>0</v>
      </c>
      <c r="HGO23" s="61">
        <v>0</v>
      </c>
      <c r="HGP23" s="61">
        <v>0.1</v>
      </c>
      <c r="HGQ23" s="61">
        <v>100</v>
      </c>
      <c r="HGR23" s="61">
        <v>205</v>
      </c>
      <c r="HGS23" s="61">
        <v>0</v>
      </c>
      <c r="HGT23" s="61">
        <v>0</v>
      </c>
      <c r="HGU23" s="61">
        <v>1</v>
      </c>
      <c r="HGV23" s="61">
        <v>20</v>
      </c>
      <c r="HGW23" s="61">
        <v>0</v>
      </c>
      <c r="HGX23" s="61">
        <v>1</v>
      </c>
      <c r="HGY23" s="61">
        <v>1</v>
      </c>
      <c r="HGZ23" s="61">
        <v>1</v>
      </c>
      <c r="HHA23" s="61">
        <v>1</v>
      </c>
      <c r="HHB23" s="61">
        <v>0</v>
      </c>
      <c r="HHC23" s="61">
        <v>0</v>
      </c>
      <c r="HHD23" s="61">
        <v>120</v>
      </c>
      <c r="HHE23" s="61">
        <v>0</v>
      </c>
      <c r="HHF23" s="61">
        <v>100</v>
      </c>
      <c r="HHG23" s="61">
        <v>100</v>
      </c>
      <c r="HHH23" s="61">
        <v>0</v>
      </c>
      <c r="HHI23" s="61">
        <v>0</v>
      </c>
      <c r="HHJ23" s="61">
        <v>100</v>
      </c>
      <c r="HHK23" s="61">
        <v>0</v>
      </c>
      <c r="HHL23" s="61">
        <v>0</v>
      </c>
      <c r="HHM23" s="61">
        <v>0.1</v>
      </c>
      <c r="HHN23" s="61">
        <v>100</v>
      </c>
      <c r="HHO23" s="61">
        <v>205</v>
      </c>
      <c r="HHP23" s="61">
        <v>0</v>
      </c>
      <c r="HHQ23" s="61">
        <v>0</v>
      </c>
      <c r="HHR23" s="61">
        <v>1</v>
      </c>
      <c r="HHS23" s="61">
        <v>20</v>
      </c>
      <c r="HHT23" s="61">
        <v>0</v>
      </c>
      <c r="HHU23" s="61">
        <v>1</v>
      </c>
      <c r="HHV23" s="61">
        <v>1</v>
      </c>
      <c r="HHW23" s="61">
        <v>1</v>
      </c>
      <c r="HHX23" s="61">
        <v>1</v>
      </c>
      <c r="HHY23" s="61">
        <v>0</v>
      </c>
      <c r="HHZ23" s="61">
        <v>0</v>
      </c>
      <c r="HIA23" s="61">
        <v>120</v>
      </c>
      <c r="HIB23" s="61">
        <v>0</v>
      </c>
      <c r="HIC23" s="61">
        <v>100</v>
      </c>
      <c r="HID23" s="61">
        <v>100</v>
      </c>
      <c r="HIE23" s="61">
        <v>0</v>
      </c>
      <c r="HIF23" s="61">
        <v>0</v>
      </c>
      <c r="HIG23" s="61">
        <v>100</v>
      </c>
      <c r="HIH23" s="61">
        <v>0</v>
      </c>
      <c r="HII23" s="61">
        <v>0</v>
      </c>
      <c r="HIJ23" s="61">
        <v>0</v>
      </c>
      <c r="HIK23" s="61">
        <v>0</v>
      </c>
      <c r="HIL23" s="61">
        <v>0</v>
      </c>
      <c r="HIM23" s="61">
        <v>1</v>
      </c>
      <c r="HIN23" s="61">
        <v>1</v>
      </c>
      <c r="HIO23" s="61">
        <v>1</v>
      </c>
      <c r="HIP23" s="61">
        <v>0</v>
      </c>
      <c r="HIQ23" s="61">
        <v>0</v>
      </c>
      <c r="HIR23" s="61">
        <v>0</v>
      </c>
      <c r="HIS23" s="61">
        <v>0</v>
      </c>
      <c r="HIT23" s="61">
        <v>0</v>
      </c>
      <c r="HIU23" s="61">
        <v>0</v>
      </c>
      <c r="HIV23" s="61">
        <v>0</v>
      </c>
      <c r="HIW23" s="61">
        <v>0</v>
      </c>
      <c r="HIX23" s="61">
        <v>0</v>
      </c>
      <c r="HIY23" s="61">
        <v>0</v>
      </c>
      <c r="HIZ23" s="61">
        <v>0</v>
      </c>
      <c r="HJA23" s="61">
        <v>0</v>
      </c>
      <c r="HJB23" s="61">
        <v>0</v>
      </c>
      <c r="HJC23" s="61">
        <v>0</v>
      </c>
      <c r="HJD23" s="61">
        <v>0</v>
      </c>
      <c r="HJG23" s="61">
        <v>1</v>
      </c>
      <c r="HJH23" s="61">
        <v>0</v>
      </c>
      <c r="HJM23" s="61">
        <v>12</v>
      </c>
      <c r="HJN23" s="61">
        <v>2</v>
      </c>
      <c r="HJO23" s="61">
        <v>5</v>
      </c>
      <c r="HJY23" s="61">
        <v>235</v>
      </c>
      <c r="HJZ23" s="61">
        <v>235</v>
      </c>
      <c r="HKA23" s="61">
        <v>40</v>
      </c>
      <c r="HKB23" s="61">
        <v>25</v>
      </c>
      <c r="HKC23" s="61">
        <v>232</v>
      </c>
      <c r="HKD23" s="61">
        <v>1</v>
      </c>
      <c r="HKE23" s="61">
        <v>100</v>
      </c>
      <c r="HKG23" s="61">
        <v>70</v>
      </c>
      <c r="HKH23" s="61">
        <v>327</v>
      </c>
      <c r="HKI23" s="61">
        <v>327</v>
      </c>
      <c r="HKJ23" s="61">
        <v>1</v>
      </c>
      <c r="HKK23" s="61">
        <v>10</v>
      </c>
      <c r="HKN23" s="61">
        <v>0</v>
      </c>
      <c r="HKO23" s="61">
        <v>0</v>
      </c>
      <c r="HKP23" s="61">
        <v>0</v>
      </c>
      <c r="HKU23" s="61">
        <v>3</v>
      </c>
      <c r="HKV23" s="61">
        <v>0.1</v>
      </c>
      <c r="HKW23" s="61">
        <v>10</v>
      </c>
      <c r="HKX23" s="61">
        <v>0.5</v>
      </c>
      <c r="HKY23" s="61">
        <v>80</v>
      </c>
      <c r="HKZ23" s="61">
        <v>0</v>
      </c>
      <c r="HLG23" s="61">
        <v>1.421E-2</v>
      </c>
      <c r="HLH23" s="61">
        <v>0.29619000000000001</v>
      </c>
      <c r="HLI23" s="61">
        <v>0.88856999999999997</v>
      </c>
      <c r="HLJ23" s="61">
        <v>100</v>
      </c>
      <c r="HLK23" s="61">
        <v>0</v>
      </c>
      <c r="HLL23" s="61">
        <v>0</v>
      </c>
      <c r="HLM23" s="61">
        <v>0.44428000000000001</v>
      </c>
      <c r="HLN23" s="61">
        <v>0.23694999999999999</v>
      </c>
      <c r="HLO23" s="61">
        <v>100</v>
      </c>
      <c r="HLP23" s="61">
        <v>2</v>
      </c>
      <c r="HLQ23" s="61">
        <v>0</v>
      </c>
      <c r="HLR23" s="61">
        <v>20</v>
      </c>
      <c r="HLS23" s="61">
        <v>5000</v>
      </c>
      <c r="HLT23" s="61">
        <v>5000</v>
      </c>
      <c r="HLU23" s="61">
        <v>60</v>
      </c>
      <c r="HLV23" s="61">
        <v>75</v>
      </c>
      <c r="HLW23" s="61">
        <v>90</v>
      </c>
      <c r="HLX23" s="61">
        <v>100</v>
      </c>
      <c r="HLZ23" s="61">
        <v>4</v>
      </c>
      <c r="HMA23" s="61">
        <v>20</v>
      </c>
      <c r="HMB23" s="61">
        <v>2250</v>
      </c>
      <c r="HMC23" s="61">
        <v>4500</v>
      </c>
      <c r="HMD23" s="61">
        <v>2.5</v>
      </c>
      <c r="HME23" s="61">
        <v>2</v>
      </c>
      <c r="HMF23" s="61">
        <v>42</v>
      </c>
      <c r="HMG23" s="61">
        <v>45</v>
      </c>
      <c r="HMI23" s="61">
        <v>-2</v>
      </c>
      <c r="HMJ23" s="61">
        <v>-2</v>
      </c>
      <c r="HMK23" s="61">
        <v>-2</v>
      </c>
      <c r="HML23" s="61">
        <v>-2</v>
      </c>
      <c r="HMN23" s="61">
        <v>50</v>
      </c>
      <c r="HMO23" s="61">
        <v>0.1</v>
      </c>
      <c r="HMT23" s="61">
        <v>20</v>
      </c>
      <c r="HMU23" s="61">
        <v>300</v>
      </c>
      <c r="HMX23" s="61">
        <v>50</v>
      </c>
      <c r="HMY23" s="61">
        <v>0.3</v>
      </c>
      <c r="HMZ23" s="61">
        <v>-145</v>
      </c>
      <c r="HNA23" s="61">
        <v>10</v>
      </c>
      <c r="HNB23" s="61">
        <v>10</v>
      </c>
      <c r="HNC23" s="61">
        <v>0.5</v>
      </c>
      <c r="HND23" s="61">
        <v>105</v>
      </c>
      <c r="HNE23" s="61">
        <v>0.5</v>
      </c>
      <c r="HNF23" s="61">
        <v>0.5</v>
      </c>
      <c r="HNG23" s="61">
        <v>0</v>
      </c>
      <c r="HNH23" s="61">
        <v>2</v>
      </c>
      <c r="HNI23" s="61">
        <v>4500</v>
      </c>
      <c r="HNJ23" s="61">
        <v>4500</v>
      </c>
      <c r="HNK23" s="61">
        <v>4500</v>
      </c>
      <c r="HNL23" s="61">
        <v>4500</v>
      </c>
      <c r="HNM23" s="61">
        <v>50</v>
      </c>
      <c r="HNN23" s="61">
        <v>0.72</v>
      </c>
      <c r="HNO23" s="61">
        <v>0.72</v>
      </c>
      <c r="HNP23" s="61">
        <v>0.72</v>
      </c>
      <c r="HNQ23" s="61">
        <v>0.72</v>
      </c>
      <c r="HNR23" s="61">
        <v>0.72</v>
      </c>
      <c r="HNS23" s="61">
        <v>0.72</v>
      </c>
      <c r="HNT23" s="61">
        <v>0.72</v>
      </c>
      <c r="HNU23" s="61">
        <v>0.72</v>
      </c>
      <c r="HNW23" s="61">
        <v>10</v>
      </c>
      <c r="HNX23" s="61">
        <v>12</v>
      </c>
      <c r="HNY23" s="61">
        <v>93</v>
      </c>
      <c r="HNZ23" s="61">
        <v>1</v>
      </c>
      <c r="HOA23" s="61">
        <v>1</v>
      </c>
      <c r="HOB23" s="61">
        <v>100.4</v>
      </c>
      <c r="HOC23" s="61">
        <v>103.4</v>
      </c>
      <c r="HOD23" s="61">
        <v>98</v>
      </c>
      <c r="HOE23" s="61">
        <v>91</v>
      </c>
      <c r="HOF23" s="61">
        <v>103.4</v>
      </c>
      <c r="HOG23" s="61">
        <v>40</v>
      </c>
      <c r="HOH23" s="61">
        <v>65</v>
      </c>
      <c r="HOI23" s="61">
        <v>85</v>
      </c>
      <c r="HOJ23" s="61">
        <v>80</v>
      </c>
      <c r="HOL23" s="61">
        <v>110</v>
      </c>
      <c r="HOM23" s="61">
        <v>125</v>
      </c>
      <c r="HON23" s="61">
        <v>90</v>
      </c>
      <c r="HOO23" s="61">
        <v>70</v>
      </c>
      <c r="HOP23" s="61">
        <v>140</v>
      </c>
      <c r="HOQ23" s="61">
        <v>1</v>
      </c>
      <c r="HOR23" s="61">
        <v>80</v>
      </c>
      <c r="HOS23" s="61">
        <v>10</v>
      </c>
      <c r="HOT23" s="61">
        <v>80</v>
      </c>
      <c r="HOU23" s="61">
        <v>1</v>
      </c>
      <c r="HOV23" s="61">
        <v>20</v>
      </c>
      <c r="HOW23" s="61">
        <v>5.55</v>
      </c>
      <c r="HOX23" s="61">
        <v>1</v>
      </c>
      <c r="HOY23" s="61">
        <v>1</v>
      </c>
      <c r="HOZ23" s="61">
        <v>100</v>
      </c>
      <c r="HPC23" s="61">
        <v>5</v>
      </c>
      <c r="HPD23" s="61">
        <v>4</v>
      </c>
      <c r="HPE23" s="61">
        <v>4</v>
      </c>
      <c r="HPF23" s="61">
        <v>4</v>
      </c>
      <c r="HPG23" s="61">
        <v>4</v>
      </c>
      <c r="HPH23" s="61">
        <v>56</v>
      </c>
      <c r="HPI23" s="61">
        <v>56</v>
      </c>
      <c r="HPJ23" s="61">
        <v>56</v>
      </c>
      <c r="HPK23" s="61">
        <v>56</v>
      </c>
      <c r="HPL23" s="61">
        <v>1</v>
      </c>
      <c r="HPM23" s="61">
        <v>1</v>
      </c>
      <c r="HPN23" s="61">
        <v>0</v>
      </c>
      <c r="HPO23" s="61">
        <v>1</v>
      </c>
      <c r="HPP23" s="61">
        <v>1</v>
      </c>
      <c r="HPQ23" s="61">
        <v>1</v>
      </c>
      <c r="HPR23" s="61">
        <v>1</v>
      </c>
      <c r="HPS23" s="61">
        <v>1</v>
      </c>
      <c r="HPT23" s="61">
        <v>1</v>
      </c>
      <c r="HPU23" s="61">
        <v>1</v>
      </c>
      <c r="HPV23" s="61">
        <v>1</v>
      </c>
      <c r="HPW23" s="61">
        <v>1</v>
      </c>
      <c r="HPX23" s="61">
        <v>1</v>
      </c>
      <c r="HPY23" s="61">
        <v>1</v>
      </c>
      <c r="HPZ23" s="61">
        <v>1</v>
      </c>
      <c r="HQA23" s="61">
        <v>1</v>
      </c>
      <c r="HQB23" s="61">
        <v>0</v>
      </c>
      <c r="HQC23" s="61">
        <v>0</v>
      </c>
      <c r="HQD23" s="61">
        <v>0</v>
      </c>
      <c r="HQE23" s="61">
        <v>0</v>
      </c>
      <c r="HQF23" s="61">
        <v>0</v>
      </c>
      <c r="HQG23" s="61">
        <v>0</v>
      </c>
      <c r="HQH23" s="61">
        <v>0</v>
      </c>
      <c r="HQI23" s="61">
        <v>0</v>
      </c>
      <c r="HQJ23" s="61">
        <v>0</v>
      </c>
      <c r="HQK23" s="61">
        <v>0</v>
      </c>
      <c r="HQL23" s="61">
        <v>0</v>
      </c>
      <c r="HQM23" s="61">
        <v>0</v>
      </c>
      <c r="HQN23" s="61">
        <v>0</v>
      </c>
      <c r="HQO23" s="61">
        <v>0</v>
      </c>
      <c r="HQP23" s="61">
        <v>0</v>
      </c>
      <c r="HQQ23" s="61">
        <v>0</v>
      </c>
      <c r="HQR23" s="61">
        <v>0</v>
      </c>
      <c r="HQS23" s="61">
        <v>0</v>
      </c>
      <c r="HQT23" s="61">
        <v>120</v>
      </c>
      <c r="HQU23" s="61">
        <v>0</v>
      </c>
      <c r="HQV23" s="61">
        <v>0</v>
      </c>
      <c r="HQW23" s="61">
        <v>0</v>
      </c>
      <c r="HQX23" s="61">
        <v>0</v>
      </c>
      <c r="HQY23" s="61">
        <v>0</v>
      </c>
      <c r="HQZ23" s="61">
        <v>0</v>
      </c>
      <c r="HRA23" s="61">
        <v>0</v>
      </c>
      <c r="HRB23" s="61">
        <v>0</v>
      </c>
      <c r="HRC23" s="61">
        <v>0</v>
      </c>
      <c r="HRD23" s="61">
        <v>0</v>
      </c>
      <c r="HRE23" s="61">
        <v>0</v>
      </c>
      <c r="HRF23" s="61">
        <v>0</v>
      </c>
      <c r="HRG23" s="61">
        <v>0</v>
      </c>
      <c r="HRH23" s="61">
        <v>200</v>
      </c>
      <c r="HRI23" s="61">
        <v>200</v>
      </c>
      <c r="HRJ23" s="61">
        <v>130</v>
      </c>
      <c r="HRK23" s="61">
        <v>400</v>
      </c>
      <c r="HRL23" s="61">
        <v>400</v>
      </c>
      <c r="HRM23" s="61">
        <v>5000</v>
      </c>
      <c r="HRN23" s="61">
        <v>2500</v>
      </c>
      <c r="HRO23" s="61">
        <v>16</v>
      </c>
      <c r="HRP23" s="61">
        <v>200</v>
      </c>
      <c r="HRQ23" s="61">
        <v>200</v>
      </c>
      <c r="HRR23" s="61">
        <v>200</v>
      </c>
      <c r="HRS23" s="61">
        <v>200</v>
      </c>
      <c r="HRT23" s="61">
        <v>200</v>
      </c>
      <c r="HRU23" s="61">
        <v>200</v>
      </c>
      <c r="HRV23" s="61">
        <v>200</v>
      </c>
      <c r="HRW23" s="61">
        <v>200</v>
      </c>
      <c r="HRX23" s="61">
        <v>0.72</v>
      </c>
      <c r="HRY23" s="61">
        <v>1200</v>
      </c>
      <c r="HRZ23" s="61">
        <v>150</v>
      </c>
      <c r="HSA23" s="61">
        <v>0</v>
      </c>
      <c r="HSB23" s="61">
        <v>0</v>
      </c>
      <c r="HSC23" s="61">
        <v>0</v>
      </c>
      <c r="HSD23" s="61">
        <v>0</v>
      </c>
      <c r="HSE23" s="61">
        <v>0</v>
      </c>
      <c r="HSF23" s="61">
        <v>0</v>
      </c>
      <c r="HSG23" s="61">
        <v>0</v>
      </c>
      <c r="HSH23" s="61">
        <v>0</v>
      </c>
      <c r="HSI23" s="61">
        <v>0</v>
      </c>
      <c r="HSJ23" s="61">
        <v>0</v>
      </c>
      <c r="HSK23" s="61">
        <v>0</v>
      </c>
      <c r="HSL23" s="61">
        <v>0</v>
      </c>
      <c r="HSM23" s="61">
        <v>0</v>
      </c>
      <c r="HSN23" s="61">
        <v>0</v>
      </c>
      <c r="HSO23" s="61">
        <v>0</v>
      </c>
      <c r="HSP23" s="61">
        <v>0</v>
      </c>
      <c r="HSQ23" s="61">
        <v>0</v>
      </c>
      <c r="HSR23" s="61">
        <v>0</v>
      </c>
      <c r="HSS23" s="61">
        <v>0</v>
      </c>
      <c r="HST23" s="61">
        <v>0</v>
      </c>
      <c r="HSU23" s="61">
        <v>0</v>
      </c>
      <c r="HSV23" s="61">
        <v>0</v>
      </c>
      <c r="HSW23" s="61">
        <v>0</v>
      </c>
      <c r="HSX23" s="61">
        <v>0</v>
      </c>
      <c r="HSY23" s="61">
        <v>0</v>
      </c>
      <c r="HSZ23" s="61">
        <v>0</v>
      </c>
      <c r="HTA23" s="61">
        <v>0</v>
      </c>
      <c r="HWN23" s="61">
        <v>0</v>
      </c>
      <c r="HWO23" s="61">
        <v>0</v>
      </c>
      <c r="HWP23" s="61">
        <v>0</v>
      </c>
      <c r="HWQ23" s="61">
        <v>0</v>
      </c>
      <c r="HWR23" s="61">
        <v>0</v>
      </c>
      <c r="HWS23" s="61">
        <v>0</v>
      </c>
      <c r="HWT23" s="61">
        <v>0</v>
      </c>
      <c r="HWU23" s="61">
        <v>0</v>
      </c>
      <c r="HWV23" s="61">
        <v>0</v>
      </c>
      <c r="HWW23" s="61">
        <v>1.4</v>
      </c>
      <c r="HYB23" s="61">
        <v>1</v>
      </c>
      <c r="HYC23" s="61">
        <v>1</v>
      </c>
      <c r="HYD23" s="61">
        <v>1</v>
      </c>
      <c r="HYE23" s="61">
        <v>35</v>
      </c>
      <c r="HYF23" s="61">
        <v>10</v>
      </c>
      <c r="HYG23" s="61">
        <v>0</v>
      </c>
      <c r="HYH23" s="61">
        <v>0</v>
      </c>
      <c r="HYI23" s="61">
        <v>5</v>
      </c>
      <c r="HYJ23" s="61">
        <v>20</v>
      </c>
      <c r="HYK23" s="61">
        <v>20</v>
      </c>
      <c r="HYL23" s="61">
        <v>5</v>
      </c>
      <c r="HYM23" s="61">
        <v>0</v>
      </c>
      <c r="HYN23" s="61">
        <v>0</v>
      </c>
      <c r="HYO23" s="61">
        <v>1</v>
      </c>
      <c r="HYP23" s="61">
        <v>110</v>
      </c>
      <c r="HYQ23" s="61">
        <v>80</v>
      </c>
      <c r="HYR23" s="61">
        <v>0</v>
      </c>
      <c r="HYS23" s="61">
        <v>89</v>
      </c>
      <c r="HYT23" s="61">
        <v>110</v>
      </c>
      <c r="HYU23" s="61">
        <v>0</v>
      </c>
      <c r="HYV23" s="61">
        <v>1800</v>
      </c>
      <c r="HYW23" s="61">
        <v>75</v>
      </c>
      <c r="HYX23" s="61">
        <v>5</v>
      </c>
      <c r="HYY23" s="61">
        <v>80</v>
      </c>
      <c r="HYZ23" s="61">
        <v>5</v>
      </c>
      <c r="HZA23" s="61">
        <v>1</v>
      </c>
      <c r="HZB23" s="61">
        <v>3150</v>
      </c>
      <c r="HZC23" s="61">
        <v>180</v>
      </c>
      <c r="HZD23" s="61">
        <v>280</v>
      </c>
      <c r="HZE23" s="61">
        <v>110</v>
      </c>
      <c r="ICR23" s="61">
        <v>1</v>
      </c>
      <c r="ICS23" s="61">
        <v>1</v>
      </c>
      <c r="ICV23" s="61">
        <v>1</v>
      </c>
      <c r="ICX23" s="61">
        <v>0</v>
      </c>
      <c r="ICY23" s="61">
        <v>0</v>
      </c>
      <c r="IDA23" s="61">
        <v>48.4</v>
      </c>
      <c r="IDC23" s="61">
        <v>0</v>
      </c>
      <c r="IDE23" s="61">
        <v>0</v>
      </c>
      <c r="IDF23" s="61">
        <v>0</v>
      </c>
      <c r="IDG23" s="61">
        <v>0</v>
      </c>
      <c r="IDH23" s="61">
        <v>0</v>
      </c>
      <c r="IDI23" s="61">
        <v>0</v>
      </c>
      <c r="IDJ23" s="61">
        <v>0.3</v>
      </c>
      <c r="IDK23" s="61">
        <v>0.8</v>
      </c>
      <c r="IDL23" s="61">
        <v>50</v>
      </c>
      <c r="IDM23" s="61">
        <v>10</v>
      </c>
      <c r="IDN23" s="61">
        <v>1</v>
      </c>
      <c r="IDO23" s="61">
        <v>1</v>
      </c>
      <c r="IDP23" s="61">
        <v>9.5</v>
      </c>
      <c r="IDQ23" s="61">
        <v>10</v>
      </c>
      <c r="IDR23" s="61">
        <v>1</v>
      </c>
      <c r="IDS23" s="61">
        <v>10</v>
      </c>
      <c r="IDT23" s="61">
        <v>9</v>
      </c>
      <c r="IDU23" s="61">
        <v>0</v>
      </c>
      <c r="IDV23" s="61">
        <v>0</v>
      </c>
      <c r="IDW23" s="61">
        <v>0</v>
      </c>
      <c r="IDX23" s="61">
        <v>0</v>
      </c>
      <c r="IDY23" s="61">
        <v>0</v>
      </c>
      <c r="IDZ23" s="61">
        <v>30</v>
      </c>
      <c r="IEA23" s="61">
        <v>80</v>
      </c>
      <c r="IEB23" s="61">
        <v>50</v>
      </c>
      <c r="IEC23" s="61">
        <v>27</v>
      </c>
      <c r="IED23" s="61">
        <v>0.5</v>
      </c>
      <c r="IEE23" s="61">
        <v>0.5</v>
      </c>
      <c r="IEF23" s="61">
        <v>27</v>
      </c>
      <c r="IEG23" s="61">
        <v>100</v>
      </c>
      <c r="IEH23" s="61">
        <v>0</v>
      </c>
      <c r="IEI23" s="61">
        <v>30</v>
      </c>
      <c r="IEJ23" s="61">
        <v>27</v>
      </c>
      <c r="IEK23" s="61">
        <v>0</v>
      </c>
      <c r="IEL23" s="61">
        <v>0</v>
      </c>
      <c r="IEM23" s="61">
        <v>0</v>
      </c>
      <c r="IEN23" s="61">
        <v>0</v>
      </c>
      <c r="IEO23" s="61">
        <v>1650</v>
      </c>
      <c r="IEP23" s="61">
        <v>10</v>
      </c>
      <c r="IEQ23" s="61">
        <v>200</v>
      </c>
      <c r="IER23" s="61">
        <v>400</v>
      </c>
      <c r="IES23" s="61">
        <v>2800</v>
      </c>
      <c r="IET23" s="61">
        <v>5</v>
      </c>
      <c r="IEU23" s="61">
        <v>10000</v>
      </c>
      <c r="IEV23" s="61">
        <v>0</v>
      </c>
      <c r="IEW23" s="61">
        <v>3850</v>
      </c>
      <c r="IEX23" s="61">
        <v>0</v>
      </c>
      <c r="IEY23" s="61">
        <v>5</v>
      </c>
      <c r="IEZ23" s="61">
        <v>5</v>
      </c>
      <c r="IFA23" s="61">
        <v>50</v>
      </c>
      <c r="IFB23" s="61">
        <v>10</v>
      </c>
      <c r="IFC23" s="61">
        <v>100</v>
      </c>
      <c r="IFD23" s="61">
        <v>0</v>
      </c>
      <c r="IFE23" s="61">
        <v>1</v>
      </c>
      <c r="IFF23" s="61">
        <v>1200</v>
      </c>
      <c r="IFG23" s="61">
        <v>0</v>
      </c>
      <c r="IFJ23" s="61">
        <v>0</v>
      </c>
      <c r="IFL23" s="61">
        <v>1</v>
      </c>
      <c r="IFM23" s="61">
        <v>90</v>
      </c>
      <c r="IFN23" s="61">
        <v>3</v>
      </c>
      <c r="IFO23" s="61">
        <v>35</v>
      </c>
      <c r="IFR23" s="61">
        <v>200</v>
      </c>
      <c r="IFS23" s="61">
        <v>0</v>
      </c>
      <c r="IFX23" s="61">
        <v>0</v>
      </c>
      <c r="IFY23" s="61">
        <v>0</v>
      </c>
      <c r="IFZ23" s="61">
        <v>100</v>
      </c>
      <c r="IGA23" s="61">
        <v>3</v>
      </c>
      <c r="IGB23" s="61">
        <v>500</v>
      </c>
      <c r="IGC23" s="61">
        <v>15</v>
      </c>
      <c r="IGD23" s="61">
        <v>60</v>
      </c>
      <c r="IGE23" s="61">
        <v>60</v>
      </c>
      <c r="IGF23" s="61">
        <v>3</v>
      </c>
      <c r="IGG23" s="61">
        <v>30</v>
      </c>
      <c r="IGJ23" s="61">
        <v>0</v>
      </c>
      <c r="IGL23" s="61">
        <v>0</v>
      </c>
      <c r="IGM23" s="61">
        <v>0</v>
      </c>
      <c r="IGN23" s="61">
        <v>0.5</v>
      </c>
      <c r="IGO23" s="61">
        <v>6</v>
      </c>
      <c r="IGP23" s="61">
        <v>25</v>
      </c>
      <c r="IGQ23" s="61">
        <v>0</v>
      </c>
      <c r="IGR23" s="61">
        <v>0</v>
      </c>
      <c r="IGS23" s="61">
        <v>0</v>
      </c>
      <c r="IGT23" s="61">
        <v>-150</v>
      </c>
      <c r="IGU23" s="61">
        <v>5</v>
      </c>
      <c r="IGV23" s="61">
        <v>5</v>
      </c>
      <c r="IGW23" s="61">
        <v>-150</v>
      </c>
      <c r="IGX23" s="61">
        <v>-10</v>
      </c>
      <c r="IGY23" s="61">
        <v>-150</v>
      </c>
      <c r="IGZ23" s="61">
        <v>0</v>
      </c>
      <c r="IHA23" s="61">
        <v>-100</v>
      </c>
      <c r="IHB23" s="61">
        <v>0</v>
      </c>
      <c r="IHC23" s="61">
        <v>0</v>
      </c>
      <c r="IHD23" s="61">
        <v>800</v>
      </c>
      <c r="IHF23" s="61">
        <v>0.16406000000000001</v>
      </c>
      <c r="IHG23" s="61">
        <v>2.19726</v>
      </c>
      <c r="IHH23" s="61">
        <v>4.3945299999999996</v>
      </c>
      <c r="IHI23" s="61">
        <v>95</v>
      </c>
      <c r="IHJ23" s="61">
        <v>2</v>
      </c>
      <c r="IHK23" s="61">
        <v>0</v>
      </c>
      <c r="IHL23" s="61">
        <v>20</v>
      </c>
      <c r="IHM23" s="61">
        <v>0</v>
      </c>
      <c r="IHN23" s="61">
        <v>1500</v>
      </c>
      <c r="IHQ23" s="61">
        <v>0</v>
      </c>
      <c r="IHR23" s="61">
        <v>0</v>
      </c>
      <c r="IHS23" s="61">
        <v>1740</v>
      </c>
      <c r="IHT23" s="61">
        <v>10</v>
      </c>
      <c r="IHU23" s="61">
        <v>800</v>
      </c>
      <c r="IHV23" s="61">
        <v>10</v>
      </c>
      <c r="IIA23" s="61">
        <v>100</v>
      </c>
      <c r="IIB23" s="61">
        <v>2</v>
      </c>
      <c r="IIC23" s="61">
        <v>1500</v>
      </c>
      <c r="IID23" s="61">
        <v>6.7</v>
      </c>
      <c r="IIE23" s="61">
        <v>0</v>
      </c>
      <c r="IIF23" s="61">
        <v>95</v>
      </c>
      <c r="IIG23" s="61">
        <v>85</v>
      </c>
      <c r="IIH23" s="61">
        <v>85</v>
      </c>
      <c r="III23" s="61">
        <v>95</v>
      </c>
      <c r="IIJ23" s="61">
        <v>95</v>
      </c>
      <c r="IIK23" s="61">
        <v>9.5399999999999991</v>
      </c>
      <c r="IIL23" s="61">
        <v>9.9710000000000001</v>
      </c>
      <c r="IIM23" s="61">
        <v>720</v>
      </c>
      <c r="IIP23" s="61">
        <v>1.45</v>
      </c>
      <c r="IIQ23" s="61">
        <v>1.65</v>
      </c>
      <c r="IIR23" s="61">
        <v>30</v>
      </c>
      <c r="IIS23" s="61">
        <v>75</v>
      </c>
      <c r="IIT23" s="61">
        <v>9.5399999999999991</v>
      </c>
      <c r="IIU23" s="61">
        <v>9.9710000000000001</v>
      </c>
      <c r="IIV23" s="61">
        <v>720</v>
      </c>
      <c r="IIY23" s="61">
        <v>1.55</v>
      </c>
      <c r="IIZ23" s="61">
        <v>1.75</v>
      </c>
      <c r="IJA23" s="61">
        <v>30</v>
      </c>
      <c r="IJB23" s="61">
        <v>75</v>
      </c>
      <c r="IJC23" s="61">
        <v>9.5399999999999991</v>
      </c>
      <c r="IJD23" s="61">
        <v>9.9710000000000001</v>
      </c>
      <c r="IJE23" s="61">
        <v>720</v>
      </c>
      <c r="IJH23" s="61">
        <v>1.55</v>
      </c>
      <c r="IJI23" s="61">
        <v>1.75</v>
      </c>
      <c r="IJJ23" s="61">
        <v>30</v>
      </c>
      <c r="IJK23" s="61">
        <v>75</v>
      </c>
      <c r="IJL23" s="61">
        <v>9.5399999999999991</v>
      </c>
      <c r="IJM23" s="61">
        <v>9.9710000000000001</v>
      </c>
      <c r="IJN23" s="61">
        <v>720</v>
      </c>
      <c r="IJQ23" s="61">
        <v>1.55</v>
      </c>
      <c r="IJR23" s="61">
        <v>1.75</v>
      </c>
      <c r="IJS23" s="61">
        <v>30</v>
      </c>
      <c r="IJT23" s="61">
        <v>75</v>
      </c>
      <c r="IKK23" s="61">
        <v>1.1000000000000001</v>
      </c>
      <c r="IKN23" s="192">
        <v>0.59</v>
      </c>
      <c r="ILB23" s="61">
        <v>1</v>
      </c>
      <c r="ILC23" s="61">
        <v>1</v>
      </c>
      <c r="ILD23" s="61">
        <v>0</v>
      </c>
      <c r="ILE23" s="61">
        <v>0</v>
      </c>
      <c r="ILF23" s="61">
        <v>1</v>
      </c>
      <c r="ILG23" s="61">
        <v>1</v>
      </c>
      <c r="ILH23" s="61">
        <v>0</v>
      </c>
      <c r="ILI23" s="61">
        <v>0</v>
      </c>
      <c r="ILJ23" s="61">
        <v>1</v>
      </c>
      <c r="ILK23" s="61">
        <v>1</v>
      </c>
      <c r="ILL23" s="61">
        <v>1</v>
      </c>
      <c r="ILM23" s="61">
        <v>1</v>
      </c>
      <c r="ILN23" s="61">
        <v>1</v>
      </c>
      <c r="ILO23" s="61">
        <v>1</v>
      </c>
      <c r="IMR23" s="61">
        <v>1</v>
      </c>
      <c r="IMS23" s="61">
        <v>1</v>
      </c>
      <c r="IMT23" s="61">
        <v>1</v>
      </c>
      <c r="IMU23" s="61">
        <v>2</v>
      </c>
      <c r="IMV23" s="61">
        <v>0</v>
      </c>
      <c r="IMW23" s="61">
        <v>2</v>
      </c>
      <c r="IMX23" s="61">
        <v>1</v>
      </c>
      <c r="IMY23" s="61">
        <v>0</v>
      </c>
      <c r="IMZ23" s="61">
        <v>0</v>
      </c>
      <c r="INA23" s="61">
        <v>2</v>
      </c>
      <c r="INB23" s="61">
        <v>0</v>
      </c>
      <c r="INC23" s="61">
        <v>1</v>
      </c>
      <c r="IND23" s="61">
        <v>1</v>
      </c>
      <c r="INE23" s="61">
        <v>0</v>
      </c>
      <c r="IPC23" s="61">
        <v>0</v>
      </c>
      <c r="IPD23" s="61">
        <v>0</v>
      </c>
      <c r="IPE23" s="61">
        <v>0</v>
      </c>
      <c r="IPF23" s="61">
        <v>0</v>
      </c>
      <c r="IPG23" s="61">
        <v>0</v>
      </c>
      <c r="IPH23" s="61">
        <v>0</v>
      </c>
      <c r="IPI23" s="61">
        <v>0</v>
      </c>
      <c r="IPJ23" s="61">
        <v>0</v>
      </c>
      <c r="IPK23" s="61">
        <v>0</v>
      </c>
      <c r="IPL23" s="61">
        <v>0</v>
      </c>
      <c r="IPM23" s="61">
        <v>0</v>
      </c>
      <c r="IPN23" s="61">
        <v>0</v>
      </c>
      <c r="IPO23" s="61">
        <v>0</v>
      </c>
      <c r="IPP23" s="61">
        <v>0</v>
      </c>
      <c r="IPQ23" s="61">
        <v>0</v>
      </c>
      <c r="IPR23" s="61">
        <v>0</v>
      </c>
      <c r="IPS23" s="61">
        <v>0</v>
      </c>
      <c r="IPT23" s="61">
        <v>0</v>
      </c>
      <c r="IPU23" s="61">
        <v>0</v>
      </c>
      <c r="IPV23" s="61">
        <v>0</v>
      </c>
      <c r="IPW23" s="61">
        <v>0</v>
      </c>
      <c r="IPX23" s="61">
        <v>0</v>
      </c>
      <c r="IPY23" s="61">
        <v>0</v>
      </c>
      <c r="IPZ23" s="61">
        <v>0</v>
      </c>
      <c r="IQA23" s="61">
        <v>0</v>
      </c>
      <c r="IQB23" s="61">
        <v>0</v>
      </c>
      <c r="IQC23" s="61">
        <v>0</v>
      </c>
      <c r="IQD23" s="61">
        <v>0</v>
      </c>
      <c r="IQE23" s="61">
        <v>0</v>
      </c>
      <c r="IQF23" s="61">
        <v>0</v>
      </c>
      <c r="IQG23" s="61">
        <v>0</v>
      </c>
      <c r="IQH23" s="61">
        <v>0</v>
      </c>
      <c r="IQI23" s="61">
        <v>0</v>
      </c>
      <c r="IQJ23" s="61">
        <v>0</v>
      </c>
      <c r="IQK23" s="61">
        <v>0</v>
      </c>
      <c r="IQL23" s="61">
        <v>0</v>
      </c>
      <c r="IQM23" s="61">
        <v>0</v>
      </c>
      <c r="IQN23" s="61">
        <v>0</v>
      </c>
      <c r="IQO23" s="61">
        <v>0</v>
      </c>
      <c r="IQP23" s="61">
        <v>0</v>
      </c>
      <c r="IQQ23" s="61">
        <v>0</v>
      </c>
      <c r="IQR23" s="61">
        <v>0</v>
      </c>
      <c r="IQS23" s="61">
        <v>0</v>
      </c>
      <c r="IQT23" s="61">
        <v>0</v>
      </c>
      <c r="IQU23" s="61">
        <v>0</v>
      </c>
      <c r="IQV23" s="61">
        <v>0</v>
      </c>
      <c r="IQW23" s="61">
        <v>0</v>
      </c>
      <c r="IQX23" s="61">
        <v>0</v>
      </c>
      <c r="IQY23" s="61">
        <v>0</v>
      </c>
      <c r="IQZ23" s="61">
        <v>0</v>
      </c>
      <c r="IRA23" s="61">
        <v>0</v>
      </c>
      <c r="IRB23" s="61">
        <v>0</v>
      </c>
      <c r="IRC23" s="61">
        <v>0</v>
      </c>
      <c r="IRD23" s="61">
        <v>0</v>
      </c>
      <c r="IRE23" s="61">
        <v>0</v>
      </c>
      <c r="IRF23" s="61">
        <v>0</v>
      </c>
      <c r="IRG23" s="61">
        <v>0</v>
      </c>
      <c r="IRH23" s="61">
        <v>0</v>
      </c>
      <c r="IRI23" s="61">
        <v>0</v>
      </c>
      <c r="IRJ23" s="61">
        <v>0</v>
      </c>
      <c r="IRK23" s="61">
        <v>0</v>
      </c>
      <c r="IRL23" s="61">
        <v>0</v>
      </c>
      <c r="IRM23" s="61">
        <v>0</v>
      </c>
      <c r="IRN23" s="61">
        <v>0</v>
      </c>
      <c r="IRO23" s="61">
        <v>0</v>
      </c>
      <c r="IRP23" s="61">
        <v>0</v>
      </c>
      <c r="IRQ23" s="61">
        <v>0</v>
      </c>
      <c r="IRR23" s="61">
        <v>0</v>
      </c>
      <c r="IRS23" s="61">
        <v>0</v>
      </c>
      <c r="IRT23" s="61">
        <v>0</v>
      </c>
      <c r="IRU23" s="61">
        <v>0</v>
      </c>
      <c r="IRV23" s="61">
        <v>0</v>
      </c>
      <c r="IRW23" s="61">
        <v>0</v>
      </c>
      <c r="IRX23" s="61">
        <v>0</v>
      </c>
      <c r="IRY23" s="61">
        <v>0</v>
      </c>
      <c r="IRZ23" s="61">
        <v>0</v>
      </c>
      <c r="ISA23" s="61">
        <v>0</v>
      </c>
      <c r="ISB23" s="61">
        <v>0</v>
      </c>
      <c r="ISC23" s="61">
        <v>0</v>
      </c>
      <c r="ISD23" s="61">
        <v>0</v>
      </c>
      <c r="ISE23" s="61">
        <v>0</v>
      </c>
      <c r="ISF23" s="61">
        <v>0</v>
      </c>
      <c r="ISG23" s="61">
        <v>0</v>
      </c>
      <c r="ISH23" s="61">
        <v>0</v>
      </c>
      <c r="ISI23" s="61">
        <v>0</v>
      </c>
      <c r="ISJ23" s="61">
        <v>0</v>
      </c>
      <c r="ISK23" s="61">
        <v>0</v>
      </c>
      <c r="ISL23" s="61">
        <v>0</v>
      </c>
      <c r="ISM23" s="61">
        <v>0</v>
      </c>
      <c r="ISN23" s="61">
        <v>0</v>
      </c>
      <c r="ISO23" s="61">
        <v>0</v>
      </c>
      <c r="ISP23" s="61">
        <v>0</v>
      </c>
      <c r="ISQ23" s="61">
        <v>0</v>
      </c>
      <c r="ISR23" s="61">
        <v>0</v>
      </c>
      <c r="ISS23" s="61">
        <v>0</v>
      </c>
      <c r="IST23" s="61">
        <v>0</v>
      </c>
      <c r="ISU23" s="61">
        <v>0</v>
      </c>
      <c r="ISV23" s="61">
        <v>0</v>
      </c>
      <c r="ISW23" s="61">
        <v>0</v>
      </c>
      <c r="ISX23" s="61">
        <v>0</v>
      </c>
      <c r="ISY23" s="61">
        <v>0</v>
      </c>
      <c r="ISZ23" s="61">
        <v>0</v>
      </c>
      <c r="ITA23" s="61">
        <v>0</v>
      </c>
      <c r="ITB23" s="61">
        <v>0</v>
      </c>
      <c r="ITC23" s="61">
        <v>0</v>
      </c>
      <c r="ITD23" s="61">
        <v>0</v>
      </c>
      <c r="ITE23" s="61">
        <v>0</v>
      </c>
      <c r="ITF23" s="61">
        <v>0</v>
      </c>
      <c r="ITG23" s="61">
        <v>0</v>
      </c>
      <c r="ITH23" s="61">
        <v>0</v>
      </c>
      <c r="ITI23" s="61">
        <v>0</v>
      </c>
      <c r="ITJ23" s="61">
        <v>0</v>
      </c>
      <c r="ITK23" s="61">
        <v>0</v>
      </c>
      <c r="ITL23" s="61">
        <v>0</v>
      </c>
      <c r="ITM23" s="61">
        <v>1</v>
      </c>
      <c r="ITN23" s="61">
        <v>4372</v>
      </c>
      <c r="ITQ23" s="61">
        <v>4500</v>
      </c>
      <c r="ITR23" s="61">
        <v>0</v>
      </c>
      <c r="ITS23" s="61">
        <v>0</v>
      </c>
      <c r="ITT23" s="61">
        <v>0</v>
      </c>
      <c r="ITU23" s="61">
        <v>0</v>
      </c>
      <c r="ITV23" s="61">
        <v>0</v>
      </c>
      <c r="ITW23" s="61">
        <v>4500</v>
      </c>
      <c r="ITX23" s="61">
        <v>4406</v>
      </c>
      <c r="IUA23" s="61">
        <v>2.7</v>
      </c>
      <c r="IUB23" s="61">
        <v>2.7</v>
      </c>
      <c r="IUC23" s="61">
        <v>0</v>
      </c>
      <c r="IUD23" s="61">
        <v>0</v>
      </c>
      <c r="IUE23" s="61">
        <v>0</v>
      </c>
      <c r="IUF23" s="61">
        <v>0</v>
      </c>
      <c r="IUG23" s="61">
        <v>0</v>
      </c>
      <c r="IUH23" s="61">
        <v>0</v>
      </c>
      <c r="IUI23" s="61">
        <v>9</v>
      </c>
      <c r="IUJ23" s="61">
        <v>2.2000000000000002</v>
      </c>
      <c r="IUK23" s="61">
        <v>-41.1</v>
      </c>
      <c r="IUL23" s="61">
        <v>4.020999999999999</v>
      </c>
      <c r="IUM23" s="61">
        <v>5.2000000000000005E-2</v>
      </c>
      <c r="IUN23" s="61">
        <v>0.71318181818181803</v>
      </c>
      <c r="IUO23" s="61">
        <v>0</v>
      </c>
      <c r="IUP23" s="61">
        <v>0.72</v>
      </c>
      <c r="IUQ23" s="61">
        <v>4496</v>
      </c>
      <c r="IUR23" s="61">
        <v>0</v>
      </c>
      <c r="IUS23" s="61">
        <v>0</v>
      </c>
      <c r="IUT23" s="61">
        <v>2.21</v>
      </c>
      <c r="IUU23" s="61">
        <v>1</v>
      </c>
      <c r="IUV23" s="61">
        <v>0</v>
      </c>
      <c r="IUW23" s="61">
        <v>1</v>
      </c>
      <c r="IUX23" s="61">
        <v>0</v>
      </c>
      <c r="IUY23" s="61">
        <v>0</v>
      </c>
      <c r="IUZ23" s="61">
        <v>596</v>
      </c>
      <c r="IVA23" s="61">
        <v>0</v>
      </c>
      <c r="IVB23" s="61">
        <v>0</v>
      </c>
      <c r="IVC23" s="61">
        <v>264</v>
      </c>
      <c r="IVD23" s="61">
        <v>0</v>
      </c>
      <c r="IVE23" s="61">
        <v>0</v>
      </c>
      <c r="IVF23" s="61">
        <v>27</v>
      </c>
      <c r="IVG23" s="61">
        <v>0</v>
      </c>
      <c r="IVH23" s="61">
        <v>0</v>
      </c>
      <c r="IVI23" s="61">
        <v>903</v>
      </c>
      <c r="IVJ23" s="61">
        <v>0</v>
      </c>
      <c r="IVK23" s="61">
        <v>306</v>
      </c>
      <c r="IVL23" s="61">
        <v>0</v>
      </c>
      <c r="IVM23" s="61">
        <v>0</v>
      </c>
      <c r="IVN23" s="61">
        <v>14</v>
      </c>
      <c r="IVO23" s="61">
        <v>0</v>
      </c>
      <c r="IVP23" s="61">
        <v>62.05</v>
      </c>
      <c r="IVQ23" s="61">
        <v>0</v>
      </c>
      <c r="IVR23" s="61">
        <v>0</v>
      </c>
      <c r="IVS23" s="61">
        <v>0</v>
      </c>
      <c r="IVT23" s="61">
        <v>0</v>
      </c>
      <c r="IVU23" s="61">
        <v>0</v>
      </c>
      <c r="IVV23" s="61">
        <v>0</v>
      </c>
      <c r="IVW23" s="61">
        <v>0</v>
      </c>
      <c r="IVX23" s="61">
        <v>0</v>
      </c>
      <c r="IVY23" s="61">
        <v>0</v>
      </c>
      <c r="IVZ23" s="61">
        <v>0</v>
      </c>
      <c r="IWA23" s="61">
        <v>0</v>
      </c>
      <c r="IWB23" s="61">
        <v>0</v>
      </c>
      <c r="IWC23" s="61">
        <v>0</v>
      </c>
      <c r="IWD23" s="61">
        <v>0</v>
      </c>
      <c r="IWE23" s="61">
        <v>0</v>
      </c>
      <c r="IWF23" s="61">
        <v>0</v>
      </c>
      <c r="IWG23" s="61">
        <v>0</v>
      </c>
      <c r="IWH23" s="61">
        <v>0</v>
      </c>
      <c r="IWI23" s="61">
        <v>0</v>
      </c>
      <c r="IWJ23" s="61">
        <v>0</v>
      </c>
      <c r="IWK23" s="61">
        <v>0</v>
      </c>
      <c r="IWL23" s="61">
        <v>0</v>
      </c>
      <c r="IWM23" s="61">
        <v>0</v>
      </c>
      <c r="IWN23" s="61">
        <v>0</v>
      </c>
      <c r="IWO23" s="61">
        <v>364</v>
      </c>
      <c r="IWP23" s="61">
        <v>364</v>
      </c>
      <c r="IWQ23" s="61">
        <v>365</v>
      </c>
      <c r="IWR23" s="61">
        <v>364</v>
      </c>
      <c r="IWS23" s="61">
        <v>366</v>
      </c>
      <c r="IWT23" s="61">
        <v>366</v>
      </c>
      <c r="IWU23" s="61">
        <v>365</v>
      </c>
      <c r="IWV23" s="61">
        <v>366</v>
      </c>
      <c r="IWW23" s="61">
        <v>365</v>
      </c>
      <c r="IWX23" s="61">
        <v>367</v>
      </c>
      <c r="IWY23" s="61">
        <v>369</v>
      </c>
      <c r="IWZ23" s="61">
        <v>367</v>
      </c>
      <c r="IXA23" s="61">
        <v>365</v>
      </c>
      <c r="IXB23" s="61">
        <v>364</v>
      </c>
      <c r="IXC23" s="61">
        <v>367</v>
      </c>
      <c r="IXD23" s="61">
        <v>362</v>
      </c>
      <c r="IXE23" s="61">
        <v>363</v>
      </c>
      <c r="IXF23" s="61">
        <v>366</v>
      </c>
      <c r="IXG23" s="61">
        <v>365</v>
      </c>
      <c r="IXH23" s="61">
        <v>370</v>
      </c>
      <c r="IXI23" s="61">
        <v>368</v>
      </c>
      <c r="IXJ23" s="61">
        <v>369</v>
      </c>
      <c r="IXK23" s="61">
        <v>362</v>
      </c>
      <c r="IXL23" s="61">
        <v>366</v>
      </c>
      <c r="IXM23" s="61">
        <v>495</v>
      </c>
      <c r="IXN23" s="61">
        <v>495</v>
      </c>
      <c r="IXO23" s="61">
        <v>494</v>
      </c>
      <c r="IXP23" s="61">
        <v>494</v>
      </c>
      <c r="IXQ23" s="61">
        <v>494</v>
      </c>
      <c r="IXR23" s="61">
        <v>494</v>
      </c>
      <c r="IXS23" s="61">
        <v>496</v>
      </c>
      <c r="IXT23" s="61">
        <v>496</v>
      </c>
      <c r="IXU23" s="61">
        <v>496</v>
      </c>
      <c r="IXV23" s="61">
        <v>496</v>
      </c>
      <c r="IXW23" s="61">
        <v>497</v>
      </c>
      <c r="IXX23" s="61">
        <v>493</v>
      </c>
      <c r="IXY23" s="61">
        <v>495</v>
      </c>
      <c r="IXZ23" s="61">
        <v>494</v>
      </c>
      <c r="IYA23" s="61">
        <v>495</v>
      </c>
      <c r="IYB23" s="61">
        <v>493</v>
      </c>
      <c r="IYC23" s="61">
        <v>493</v>
      </c>
      <c r="IYD23" s="61">
        <v>494</v>
      </c>
      <c r="IYE23" s="61">
        <v>496</v>
      </c>
      <c r="IYF23" s="61">
        <v>496</v>
      </c>
      <c r="IYG23" s="61">
        <v>493</v>
      </c>
      <c r="IYH23" s="61">
        <v>499</v>
      </c>
      <c r="IYI23" s="61">
        <v>495</v>
      </c>
      <c r="IYJ23" s="61">
        <v>495</v>
      </c>
      <c r="IYK23" s="61">
        <v>6118</v>
      </c>
      <c r="IYL23" s="61" t="s">
        <v>7684</v>
      </c>
      <c r="IYM23" s="61">
        <v>30</v>
      </c>
      <c r="IYN23" s="61">
        <v>46</v>
      </c>
      <c r="IYO23" s="61">
        <v>44</v>
      </c>
      <c r="IYP23" s="61">
        <v>45</v>
      </c>
      <c r="IYQ23" s="61">
        <v>43</v>
      </c>
      <c r="IYR23" s="61">
        <v>46</v>
      </c>
      <c r="IYS23" s="61">
        <v>46</v>
      </c>
      <c r="IYT23" s="61">
        <v>48</v>
      </c>
      <c r="IYU23" s="61">
        <v>43</v>
      </c>
      <c r="IYV23" s="61">
        <v>46</v>
      </c>
      <c r="IYW23" s="61">
        <v>47</v>
      </c>
      <c r="IYX23" s="61">
        <v>46</v>
      </c>
      <c r="IYY23" s="61">
        <v>47</v>
      </c>
      <c r="IYZ23" s="61">
        <v>47</v>
      </c>
      <c r="IZA23" s="61">
        <v>46</v>
      </c>
      <c r="IZB23" s="61">
        <v>46</v>
      </c>
      <c r="IZC23" s="61">
        <v>46</v>
      </c>
      <c r="IZD23" s="61">
        <v>46</v>
      </c>
      <c r="IZE23" s="61">
        <v>47</v>
      </c>
      <c r="IZF23" s="61">
        <v>46</v>
      </c>
      <c r="IZG23" s="61">
        <v>46</v>
      </c>
      <c r="IZH23" s="61">
        <v>1009</v>
      </c>
      <c r="IZI23" s="61">
        <v>1304</v>
      </c>
      <c r="IZJ23" s="61">
        <v>976</v>
      </c>
      <c r="IZK23" s="61">
        <v>1299</v>
      </c>
      <c r="IZL23" s="61">
        <v>1053</v>
      </c>
      <c r="IZM23" s="61">
        <v>1098</v>
      </c>
      <c r="IZN23" s="61">
        <v>1223</v>
      </c>
      <c r="IZO23" s="61">
        <v>1297</v>
      </c>
      <c r="IZP23" s="61">
        <v>1227</v>
      </c>
      <c r="IZQ23" s="61">
        <v>1302</v>
      </c>
      <c r="IZR23" s="61">
        <v>974</v>
      </c>
      <c r="IZS23" s="61">
        <v>1099</v>
      </c>
      <c r="IZT23" s="61">
        <v>1138</v>
      </c>
      <c r="IZU23" s="61">
        <v>1424</v>
      </c>
      <c r="IZV23" s="61">
        <v>1300</v>
      </c>
      <c r="IZW23" s="61">
        <v>1171</v>
      </c>
      <c r="IZX23" s="61">
        <v>1136</v>
      </c>
      <c r="IZY23" s="61">
        <v>1010</v>
      </c>
      <c r="IZZ23" s="61">
        <v>1265</v>
      </c>
      <c r="JAA23" s="61">
        <v>1013</v>
      </c>
      <c r="JAB23" s="61">
        <v>1055</v>
      </c>
      <c r="JAC23" s="61">
        <v>1226</v>
      </c>
      <c r="JAD23" s="61">
        <v>1139</v>
      </c>
      <c r="JAE23" s="61">
        <v>1477</v>
      </c>
      <c r="JAG23" s="61">
        <v>0</v>
      </c>
      <c r="JAH23" s="61">
        <v>1</v>
      </c>
      <c r="JAT23" s="61">
        <v>72.400000000000006</v>
      </c>
      <c r="JAU23" s="61">
        <v>72.5</v>
      </c>
      <c r="JAV23" s="61">
        <v>0</v>
      </c>
      <c r="JAW23" s="61">
        <v>0</v>
      </c>
      <c r="JAX23" s="61">
        <v>0</v>
      </c>
      <c r="JAY23" s="61">
        <v>0</v>
      </c>
      <c r="JAZ23" s="61">
        <v>0</v>
      </c>
      <c r="JBA23" s="61">
        <v>102</v>
      </c>
      <c r="JBB23" s="61">
        <v>0</v>
      </c>
      <c r="JBC23" s="61">
        <v>0</v>
      </c>
      <c r="JBD23" s="61">
        <v>0</v>
      </c>
      <c r="JBE23" s="61">
        <v>260.5</v>
      </c>
      <c r="JBF23" s="61">
        <v>0</v>
      </c>
      <c r="JBG23" s="61">
        <v>0</v>
      </c>
      <c r="JBH23" s="61">
        <v>0</v>
      </c>
      <c r="JBI23" s="61">
        <v>1082</v>
      </c>
      <c r="JBJ23" s="61">
        <v>0</v>
      </c>
      <c r="JBK23" s="61">
        <v>0</v>
      </c>
      <c r="JBL23" s="61">
        <v>0</v>
      </c>
      <c r="JBM23" s="61">
        <v>7.7</v>
      </c>
      <c r="JBN23" s="61">
        <v>0</v>
      </c>
      <c r="JBO23" s="61">
        <v>0</v>
      </c>
      <c r="JBP23" s="61">
        <v>0</v>
      </c>
      <c r="JBQ23" s="61">
        <v>1.98</v>
      </c>
      <c r="JBU23" s="61">
        <v>24.7</v>
      </c>
      <c r="JBV23" s="61">
        <v>0</v>
      </c>
      <c r="JBW23" s="61">
        <v>0</v>
      </c>
      <c r="JBX23" s="61">
        <v>0</v>
      </c>
      <c r="JBY23" s="61">
        <v>0</v>
      </c>
      <c r="JBZ23" s="61">
        <v>0</v>
      </c>
      <c r="JCA23" s="61">
        <v>0</v>
      </c>
      <c r="JCB23" s="61">
        <v>0</v>
      </c>
      <c r="JCG23" s="61">
        <v>1</v>
      </c>
      <c r="JCI23" s="61">
        <v>1</v>
      </c>
      <c r="JCK23" s="61">
        <v>1</v>
      </c>
      <c r="JCM23" s="61">
        <v>1</v>
      </c>
      <c r="JCO23" s="61">
        <v>1</v>
      </c>
      <c r="JCQ23" s="61">
        <v>1</v>
      </c>
      <c r="JCS23" s="61">
        <v>1</v>
      </c>
      <c r="JCU23" s="61">
        <v>1</v>
      </c>
      <c r="JCW23" s="61">
        <v>1</v>
      </c>
      <c r="JCY23" s="61">
        <v>1</v>
      </c>
      <c r="JDA23" s="61">
        <v>1</v>
      </c>
      <c r="JDC23" s="61">
        <v>1</v>
      </c>
      <c r="JDE23" s="61">
        <v>1</v>
      </c>
      <c r="JDG23" s="61">
        <v>1</v>
      </c>
      <c r="JDI23" s="61">
        <v>1</v>
      </c>
      <c r="JDK23" s="61">
        <v>1</v>
      </c>
      <c r="JDM23" s="61">
        <v>1</v>
      </c>
      <c r="JDO23" s="61">
        <v>1</v>
      </c>
      <c r="JDQ23" s="61">
        <v>1</v>
      </c>
      <c r="JDS23" s="61">
        <v>1</v>
      </c>
      <c r="JDU23" s="61">
        <v>1</v>
      </c>
      <c r="JDW23" s="61">
        <v>1</v>
      </c>
      <c r="JDY23" s="61">
        <v>1</v>
      </c>
      <c r="JEA23" s="61">
        <v>1</v>
      </c>
      <c r="JEB23" s="61">
        <v>0</v>
      </c>
      <c r="JEC23" s="61">
        <v>7.66</v>
      </c>
      <c r="JED23" s="61">
        <v>0</v>
      </c>
      <c r="JEE23" s="61">
        <v>7.74</v>
      </c>
      <c r="JEF23" s="61">
        <v>0</v>
      </c>
      <c r="JEG23" s="61">
        <v>7.77</v>
      </c>
      <c r="JEH23" s="61">
        <v>0</v>
      </c>
      <c r="JEI23" s="61">
        <v>7.63</v>
      </c>
      <c r="JEJ23" s="61">
        <v>0</v>
      </c>
      <c r="JEK23" s="61">
        <v>7.54</v>
      </c>
      <c r="JEL23" s="61">
        <v>0</v>
      </c>
      <c r="JEM23" s="61">
        <v>7.67</v>
      </c>
      <c r="JEN23" s="61">
        <v>0</v>
      </c>
      <c r="JEO23" s="61">
        <v>7.72</v>
      </c>
      <c r="JEP23" s="61">
        <v>0</v>
      </c>
      <c r="JEQ23" s="61">
        <v>7.8</v>
      </c>
      <c r="JER23" s="61">
        <v>0</v>
      </c>
      <c r="JES23" s="61">
        <v>7.73</v>
      </c>
      <c r="JET23" s="61">
        <v>0</v>
      </c>
      <c r="JEU23" s="61">
        <v>7.81</v>
      </c>
      <c r="JEV23" s="61">
        <v>0</v>
      </c>
      <c r="JEW23" s="61">
        <v>7.63</v>
      </c>
      <c r="JEX23" s="61">
        <v>0</v>
      </c>
      <c r="JEY23" s="61">
        <v>7.87</v>
      </c>
      <c r="JEZ23" s="61">
        <v>0</v>
      </c>
      <c r="JFA23" s="61">
        <v>7.68</v>
      </c>
      <c r="JFB23" s="61">
        <v>0</v>
      </c>
      <c r="JFC23" s="61">
        <v>7.71</v>
      </c>
      <c r="JFD23" s="61">
        <v>0</v>
      </c>
      <c r="JFE23" s="61">
        <v>7.93</v>
      </c>
      <c r="JFF23" s="61">
        <v>0</v>
      </c>
      <c r="JFG23" s="61">
        <v>7.6</v>
      </c>
      <c r="JFH23" s="61">
        <v>0</v>
      </c>
      <c r="JFI23" s="61">
        <v>7.64</v>
      </c>
      <c r="JFJ23" s="61">
        <v>0</v>
      </c>
      <c r="JFK23" s="61">
        <v>7.64</v>
      </c>
      <c r="JFL23" s="61">
        <v>0</v>
      </c>
      <c r="JFM23" s="61">
        <v>7.55</v>
      </c>
      <c r="JFN23" s="61">
        <v>0</v>
      </c>
      <c r="JFO23" s="61">
        <v>7.69</v>
      </c>
      <c r="JFP23" s="61">
        <v>0</v>
      </c>
      <c r="JFQ23" s="61">
        <v>7.74</v>
      </c>
      <c r="JFR23" s="61">
        <v>0</v>
      </c>
      <c r="JFS23" s="61">
        <v>7.8</v>
      </c>
      <c r="JFT23" s="61">
        <v>0</v>
      </c>
      <c r="JFU23" s="61">
        <v>7.69</v>
      </c>
      <c r="JFV23" s="61">
        <v>0</v>
      </c>
      <c r="JFW23" s="61">
        <v>7.82</v>
      </c>
      <c r="JFX23" s="61">
        <v>0</v>
      </c>
      <c r="JFY23" s="61">
        <v>-7.0000000000000007E-2</v>
      </c>
      <c r="JFZ23" s="61">
        <v>0</v>
      </c>
      <c r="JGA23" s="61">
        <v>-0.02</v>
      </c>
      <c r="JGB23" s="61">
        <v>0</v>
      </c>
      <c r="JGC23" s="61">
        <v>-0.31</v>
      </c>
      <c r="JGD23" s="61">
        <v>0</v>
      </c>
      <c r="JGE23" s="61">
        <v>-0.46</v>
      </c>
      <c r="JGF23" s="61">
        <v>0</v>
      </c>
      <c r="JGG23" s="61">
        <v>-0.18</v>
      </c>
      <c r="JGH23" s="61">
        <v>0</v>
      </c>
      <c r="JGI23" s="61">
        <v>-0.26</v>
      </c>
      <c r="JGJ23" s="61">
        <v>0</v>
      </c>
      <c r="JGK23" s="61">
        <v>-0.16</v>
      </c>
      <c r="JGL23" s="61">
        <v>0</v>
      </c>
      <c r="JGM23" s="61">
        <v>-0.03</v>
      </c>
      <c r="JGN23" s="61">
        <v>0</v>
      </c>
      <c r="JGO23" s="61">
        <v>-0.2</v>
      </c>
      <c r="JGP23" s="61">
        <v>0</v>
      </c>
      <c r="JGQ23" s="61">
        <v>-0.39</v>
      </c>
      <c r="JGR23" s="61">
        <v>0</v>
      </c>
      <c r="JGS23" s="61">
        <v>-0.28000000000000003</v>
      </c>
      <c r="JGT23" s="61">
        <v>0</v>
      </c>
      <c r="JGU23" s="61">
        <v>-0.13</v>
      </c>
      <c r="JGV23" s="61">
        <v>0</v>
      </c>
      <c r="JGW23" s="61">
        <v>0</v>
      </c>
      <c r="JGX23" s="61">
        <v>0</v>
      </c>
      <c r="JGY23" s="61">
        <v>7.0000000000000007E-2</v>
      </c>
      <c r="JGZ23" s="61">
        <v>0</v>
      </c>
      <c r="JHA23" s="61">
        <v>-0.23</v>
      </c>
      <c r="JHB23" s="61">
        <v>0</v>
      </c>
      <c r="JHC23" s="61">
        <v>-7.0000000000000007E-2</v>
      </c>
      <c r="JHD23" s="61">
        <v>0</v>
      </c>
      <c r="JHE23" s="61">
        <v>-0.21</v>
      </c>
      <c r="JHF23" s="61">
        <v>0</v>
      </c>
      <c r="JHG23" s="61">
        <v>-0.32</v>
      </c>
      <c r="JHH23" s="61">
        <v>0</v>
      </c>
      <c r="JHI23" s="61">
        <v>-0.32</v>
      </c>
      <c r="JHJ23" s="61">
        <v>0</v>
      </c>
      <c r="JHK23" s="61">
        <v>-0.19</v>
      </c>
      <c r="JHL23" s="61">
        <v>0</v>
      </c>
      <c r="JHM23" s="61">
        <v>-0.12</v>
      </c>
      <c r="JHN23" s="61">
        <v>0</v>
      </c>
      <c r="JHO23" s="61">
        <v>-0.06</v>
      </c>
      <c r="JHP23" s="61">
        <v>0</v>
      </c>
      <c r="JHQ23" s="61">
        <v>-0.21</v>
      </c>
      <c r="JHR23" s="61">
        <v>0</v>
      </c>
      <c r="JHS23" s="61">
        <v>-0.08</v>
      </c>
      <c r="JHT23" s="61">
        <v>0</v>
      </c>
      <c r="JHU23" s="61">
        <v>7.8</v>
      </c>
      <c r="JHV23" s="61">
        <v>0</v>
      </c>
      <c r="JHW23" s="61">
        <v>7.73</v>
      </c>
      <c r="JHX23" s="61">
        <v>0</v>
      </c>
      <c r="JHY23" s="61">
        <v>7.64</v>
      </c>
      <c r="JHZ23" s="61">
        <v>0</v>
      </c>
      <c r="JIA23" s="61">
        <v>7.99</v>
      </c>
      <c r="JIB23" s="61">
        <v>0</v>
      </c>
      <c r="JIC23" s="61">
        <v>7.54</v>
      </c>
      <c r="JID23" s="61">
        <v>0</v>
      </c>
      <c r="JIE23" s="61">
        <v>7.61</v>
      </c>
      <c r="JIF23" s="61">
        <v>0</v>
      </c>
      <c r="JIG23" s="61">
        <v>7.96</v>
      </c>
      <c r="JIH23" s="61">
        <v>0</v>
      </c>
      <c r="JII23" s="61">
        <v>7.85</v>
      </c>
      <c r="JIJ23" s="61">
        <v>0</v>
      </c>
      <c r="JIK23" s="61">
        <v>7.81</v>
      </c>
      <c r="JIL23" s="61">
        <v>0</v>
      </c>
      <c r="JIM23" s="61">
        <v>7.83</v>
      </c>
      <c r="JIN23" s="61">
        <v>0</v>
      </c>
      <c r="JIO23" s="61">
        <v>7.75</v>
      </c>
      <c r="JIP23" s="61">
        <v>0</v>
      </c>
      <c r="JIQ23" s="61">
        <v>8.07</v>
      </c>
      <c r="JIR23" s="61">
        <v>0</v>
      </c>
      <c r="JIS23" s="61">
        <v>7.76</v>
      </c>
      <c r="JIT23" s="61">
        <v>0</v>
      </c>
      <c r="JIU23" s="61">
        <v>7.68</v>
      </c>
      <c r="JIV23" s="61">
        <v>0</v>
      </c>
      <c r="JIW23" s="61">
        <v>7.76</v>
      </c>
      <c r="JIX23" s="61">
        <v>0</v>
      </c>
      <c r="JIY23" s="61">
        <v>7.61</v>
      </c>
      <c r="JIZ23" s="61">
        <v>0</v>
      </c>
      <c r="JJA23" s="61">
        <v>7.64</v>
      </c>
      <c r="JJB23" s="61">
        <v>0</v>
      </c>
      <c r="JJC23" s="61">
        <v>7.5</v>
      </c>
      <c r="JJD23" s="61">
        <v>0</v>
      </c>
      <c r="JJE23" s="61">
        <v>7.59</v>
      </c>
      <c r="JJF23" s="61">
        <v>0</v>
      </c>
      <c r="JJG23" s="61">
        <v>7.84</v>
      </c>
      <c r="JJH23" s="61">
        <v>0</v>
      </c>
      <c r="JJI23" s="61">
        <v>7.83</v>
      </c>
      <c r="JJJ23" s="61">
        <v>0</v>
      </c>
      <c r="JJK23" s="61">
        <v>7.89</v>
      </c>
      <c r="JJL23" s="61">
        <v>0</v>
      </c>
      <c r="JJM23" s="61">
        <v>7.59</v>
      </c>
      <c r="JJN23" s="61">
        <v>0</v>
      </c>
      <c r="JJO23" s="61">
        <v>7.81</v>
      </c>
      <c r="JJP23" s="61">
        <v>0</v>
      </c>
      <c r="JJQ23" s="61">
        <v>-7.0000000000000007E-2</v>
      </c>
      <c r="JJR23" s="61">
        <v>0</v>
      </c>
      <c r="JJS23" s="61">
        <v>-0.1</v>
      </c>
      <c r="JJT23" s="61">
        <v>0</v>
      </c>
      <c r="JJU23" s="61">
        <v>-0.28000000000000003</v>
      </c>
      <c r="JJV23" s="61">
        <v>0</v>
      </c>
      <c r="JJW23" s="61">
        <v>-0.27</v>
      </c>
      <c r="JJX23" s="61">
        <v>0</v>
      </c>
      <c r="JJY23" s="61">
        <v>-0.31</v>
      </c>
      <c r="JJZ23" s="61">
        <v>0</v>
      </c>
      <c r="JKA23" s="61">
        <v>-0.06</v>
      </c>
      <c r="JKB23" s="61">
        <v>0</v>
      </c>
      <c r="JKC23" s="61">
        <v>-0.26</v>
      </c>
      <c r="JKD23" s="61">
        <v>0</v>
      </c>
      <c r="JKE23" s="61">
        <v>-7.0000000000000007E-2</v>
      </c>
      <c r="JKF23" s="61">
        <v>0</v>
      </c>
      <c r="JKG23" s="61">
        <v>-0.15</v>
      </c>
      <c r="JKH23" s="61">
        <v>0</v>
      </c>
      <c r="JKI23" s="61">
        <v>-0.13</v>
      </c>
      <c r="JKJ23" s="61">
        <v>0</v>
      </c>
      <c r="JKK23" s="61">
        <v>-0.26</v>
      </c>
      <c r="JKL23" s="61">
        <v>0</v>
      </c>
      <c r="JKM23" s="61">
        <v>-0.08</v>
      </c>
      <c r="JKN23" s="61">
        <v>0</v>
      </c>
      <c r="JKO23" s="61">
        <v>-0.22</v>
      </c>
      <c r="JKP23" s="61">
        <v>0</v>
      </c>
      <c r="JKQ23" s="61">
        <v>0.13</v>
      </c>
      <c r="JKR23" s="61">
        <v>0</v>
      </c>
      <c r="JKS23" s="61">
        <v>-0.14000000000000001</v>
      </c>
      <c r="JKT23" s="61">
        <v>0</v>
      </c>
      <c r="JKU23" s="61">
        <v>-0.2</v>
      </c>
      <c r="JKV23" s="61">
        <v>0</v>
      </c>
      <c r="JKW23" s="61">
        <v>-0.28000000000000003</v>
      </c>
      <c r="JKX23" s="61">
        <v>0</v>
      </c>
      <c r="JKY23" s="61">
        <v>-0.28000000000000003</v>
      </c>
      <c r="JKZ23" s="61">
        <v>0</v>
      </c>
      <c r="JLA23" s="61">
        <v>-0.41</v>
      </c>
      <c r="JLB23" s="61">
        <v>0</v>
      </c>
      <c r="JLC23" s="61">
        <v>-0.14000000000000001</v>
      </c>
      <c r="JLD23" s="61">
        <v>0</v>
      </c>
      <c r="JLE23" s="61">
        <v>-0.2</v>
      </c>
      <c r="JLF23" s="61">
        <v>0</v>
      </c>
      <c r="JLG23" s="61">
        <v>-0.02</v>
      </c>
      <c r="JLH23" s="61">
        <v>0</v>
      </c>
      <c r="JLI23" s="61">
        <v>-0.32</v>
      </c>
      <c r="JLJ23" s="61">
        <v>0</v>
      </c>
      <c r="JLK23" s="61">
        <v>-0.4</v>
      </c>
      <c r="JLM23" s="61">
        <v>0</v>
      </c>
      <c r="JLN23" s="61">
        <v>1</v>
      </c>
      <c r="JLO23" s="61">
        <v>1</v>
      </c>
      <c r="JLP23" s="61">
        <v>1</v>
      </c>
      <c r="JLQ23" s="61">
        <v>17</v>
      </c>
      <c r="JLR23" s="61">
        <v>0</v>
      </c>
      <c r="JLS23" s="61">
        <v>100</v>
      </c>
      <c r="JLT23" s="61">
        <v>99.2</v>
      </c>
      <c r="JLU23" s="61">
        <v>99.7</v>
      </c>
      <c r="JLV23" s="61">
        <v>0</v>
      </c>
      <c r="JLW23" s="61">
        <v>0</v>
      </c>
      <c r="JLX23" s="61">
        <v>11.3</v>
      </c>
      <c r="JLY23" s="61">
        <v>10.5</v>
      </c>
      <c r="JLZ23" s="61">
        <v>0</v>
      </c>
      <c r="JMA23" s="61">
        <v>10.3</v>
      </c>
      <c r="JMB23" s="61">
        <v>0</v>
      </c>
      <c r="JMC23" s="61">
        <v>0</v>
      </c>
      <c r="JMD23" s="61">
        <v>0</v>
      </c>
      <c r="JME23" s="61">
        <v>5.77</v>
      </c>
      <c r="JMG23" s="61">
        <v>0</v>
      </c>
      <c r="JMH23" s="61">
        <v>0</v>
      </c>
      <c r="JMI23" s="61">
        <v>0</v>
      </c>
      <c r="JMJ23" s="61">
        <v>0</v>
      </c>
      <c r="JML23" s="61">
        <v>100</v>
      </c>
      <c r="JMM23" s="61">
        <v>100</v>
      </c>
      <c r="JMN23" s="61">
        <v>100</v>
      </c>
      <c r="JMO23" s="61">
        <v>100</v>
      </c>
      <c r="JMP23" s="61">
        <v>11.3</v>
      </c>
      <c r="JMQ23" s="61">
        <v>11.3</v>
      </c>
      <c r="JMR23" s="61">
        <v>11.3</v>
      </c>
      <c r="JMS23" s="61">
        <v>11.3</v>
      </c>
      <c r="JMU23" s="61">
        <v>1500</v>
      </c>
      <c r="JMV23" s="61">
        <v>1499</v>
      </c>
      <c r="JMX23" s="61">
        <v>49.5</v>
      </c>
      <c r="JNA23" s="61">
        <v>0</v>
      </c>
      <c r="JNB23" s="61">
        <v>0</v>
      </c>
      <c r="JNC23" s="61" t="s">
        <v>6</v>
      </c>
    </row>
    <row r="24" spans="1:6089 6180:7127" ht="15" customHeight="1" x14ac:dyDescent="0.2">
      <c r="A24" s="258">
        <v>19</v>
      </c>
      <c r="C24" s="101">
        <v>46</v>
      </c>
      <c r="D24" s="61">
        <v>1.0069999999999999</v>
      </c>
      <c r="E24" s="61">
        <v>0</v>
      </c>
      <c r="F24" s="61" t="s">
        <v>8252</v>
      </c>
      <c r="G24" s="61">
        <v>0</v>
      </c>
      <c r="H24" s="61">
        <v>0</v>
      </c>
      <c r="I24" s="61">
        <v>0</v>
      </c>
      <c r="J24" s="61">
        <v>0</v>
      </c>
      <c r="K24" s="61">
        <v>0</v>
      </c>
      <c r="L24" s="61">
        <v>0</v>
      </c>
      <c r="M24" s="61">
        <v>-0.92</v>
      </c>
      <c r="N24" s="61">
        <v>6.11</v>
      </c>
      <c r="O24" s="61">
        <v>0</v>
      </c>
      <c r="P24" s="61">
        <v>0</v>
      </c>
      <c r="Q24" s="61">
        <v>0</v>
      </c>
      <c r="R24" s="61">
        <v>-1447</v>
      </c>
      <c r="S24" s="61">
        <v>0</v>
      </c>
      <c r="T24" s="61">
        <v>6.73</v>
      </c>
      <c r="U24" s="61">
        <v>0</v>
      </c>
      <c r="V24" s="61">
        <v>4.66</v>
      </c>
      <c r="W24" s="61">
        <v>4.5999999999999996</v>
      </c>
      <c r="X24" s="61">
        <v>25.7</v>
      </c>
      <c r="Y24" s="61">
        <v>0</v>
      </c>
      <c r="AC24" s="61">
        <v>0</v>
      </c>
      <c r="AD24" s="61">
        <v>0</v>
      </c>
      <c r="AE24" s="61">
        <v>0</v>
      </c>
      <c r="AF24" s="61">
        <v>0</v>
      </c>
      <c r="AG24" s="61">
        <v>4.9400000000000004</v>
      </c>
      <c r="AH24" s="61">
        <v>0</v>
      </c>
      <c r="AI24" s="61">
        <v>4.93</v>
      </c>
      <c r="AJ24" s="61">
        <v>0</v>
      </c>
      <c r="AK24" s="61">
        <v>0</v>
      </c>
      <c r="AL24" s="61">
        <v>0</v>
      </c>
      <c r="AM24" s="61" t="s">
        <v>7732</v>
      </c>
      <c r="AN24" s="61">
        <v>3858</v>
      </c>
      <c r="AO24" s="61">
        <v>0</v>
      </c>
      <c r="AP24" s="61">
        <v>0</v>
      </c>
      <c r="AQ24" s="61">
        <v>0</v>
      </c>
      <c r="AR24" s="61">
        <v>0</v>
      </c>
      <c r="AS24" s="61">
        <v>0</v>
      </c>
      <c r="AT24" s="61">
        <v>0</v>
      </c>
      <c r="AU24" s="61">
        <v>0</v>
      </c>
      <c r="AV24" s="61">
        <v>0</v>
      </c>
      <c r="AW24" s="61">
        <v>0</v>
      </c>
      <c r="AX24" s="61">
        <v>0</v>
      </c>
      <c r="AY24" s="61">
        <v>0</v>
      </c>
      <c r="AZ24" s="61">
        <v>0</v>
      </c>
      <c r="BA24" s="61">
        <v>0</v>
      </c>
      <c r="BB24" s="61">
        <v>0</v>
      </c>
      <c r="BC24" s="61">
        <v>0</v>
      </c>
      <c r="BD24" s="61">
        <v>0</v>
      </c>
      <c r="BE24" s="61">
        <v>0</v>
      </c>
      <c r="BF24" s="61">
        <v>0</v>
      </c>
      <c r="BG24" s="61">
        <v>0</v>
      </c>
      <c r="BH24" s="61">
        <v>0</v>
      </c>
      <c r="BI24" s="61">
        <v>0</v>
      </c>
      <c r="BJ24" s="61">
        <v>0</v>
      </c>
      <c r="BK24" s="61">
        <v>0</v>
      </c>
      <c r="BL24" s="61">
        <v>0</v>
      </c>
      <c r="BM24" s="61">
        <v>0</v>
      </c>
      <c r="BN24" s="61">
        <v>0</v>
      </c>
      <c r="BO24" s="61">
        <v>0</v>
      </c>
      <c r="BP24" s="61">
        <v>0</v>
      </c>
      <c r="BQ24" s="61">
        <v>0</v>
      </c>
      <c r="BR24" s="61">
        <v>0</v>
      </c>
      <c r="BS24" s="61">
        <v>0</v>
      </c>
      <c r="BT24" s="61">
        <v>0</v>
      </c>
      <c r="BU24" s="61">
        <v>0</v>
      </c>
      <c r="BV24" s="61">
        <v>0</v>
      </c>
      <c r="BW24" s="61">
        <v>0</v>
      </c>
      <c r="BX24" s="61">
        <v>0</v>
      </c>
      <c r="BY24" s="61">
        <v>0</v>
      </c>
      <c r="BZ24" s="61">
        <v>1</v>
      </c>
      <c r="CA24" s="61">
        <v>1</v>
      </c>
      <c r="CB24" s="61">
        <v>0</v>
      </c>
      <c r="CC24" s="61">
        <v>1</v>
      </c>
      <c r="CD24" s="61">
        <v>1</v>
      </c>
      <c r="CE24" s="61">
        <v>1</v>
      </c>
      <c r="CF24" s="61">
        <v>0</v>
      </c>
      <c r="CH24" s="61">
        <v>19760</v>
      </c>
      <c r="CI24" s="61">
        <v>0</v>
      </c>
      <c r="CJ24" s="61">
        <v>0</v>
      </c>
      <c r="CL24" s="61">
        <v>0</v>
      </c>
      <c r="CM24" s="61">
        <v>-6079</v>
      </c>
      <c r="CN24" s="61">
        <v>0</v>
      </c>
      <c r="CO24" s="61">
        <v>-2918</v>
      </c>
      <c r="CP24" s="61">
        <v>0</v>
      </c>
      <c r="CQ24" s="61">
        <v>0</v>
      </c>
      <c r="CR24" s="61">
        <v>0</v>
      </c>
      <c r="CS24" s="61">
        <v>0</v>
      </c>
      <c r="CT24" s="61">
        <v>0</v>
      </c>
      <c r="CU24" s="61">
        <v>0</v>
      </c>
      <c r="CV24" s="61">
        <v>0</v>
      </c>
      <c r="CW24" s="61">
        <v>0</v>
      </c>
      <c r="CX24" s="61">
        <v>0</v>
      </c>
      <c r="CY24" s="61">
        <v>0</v>
      </c>
      <c r="CZ24" s="61">
        <v>0</v>
      </c>
      <c r="DA24" s="61">
        <v>0</v>
      </c>
      <c r="DB24" s="61">
        <v>0</v>
      </c>
      <c r="DC24" s="61">
        <v>0</v>
      </c>
      <c r="DD24" s="61">
        <v>0</v>
      </c>
      <c r="DE24" s="61">
        <v>0</v>
      </c>
      <c r="DF24" s="61">
        <v>0</v>
      </c>
      <c r="DG24" s="61">
        <v>0</v>
      </c>
      <c r="DH24" s="61">
        <v>0</v>
      </c>
      <c r="DI24" s="61">
        <v>0</v>
      </c>
      <c r="DJ24" s="61">
        <v>0</v>
      </c>
      <c r="DK24" s="61">
        <v>0</v>
      </c>
      <c r="DL24" s="61">
        <v>0</v>
      </c>
      <c r="DM24" s="61">
        <v>0</v>
      </c>
      <c r="DN24" s="61">
        <v>0</v>
      </c>
      <c r="DO24" s="61">
        <v>0</v>
      </c>
      <c r="DP24" s="61">
        <v>0</v>
      </c>
      <c r="DQ24" s="61">
        <v>0</v>
      </c>
      <c r="DR24" s="61">
        <v>0</v>
      </c>
      <c r="DS24" s="61">
        <v>0</v>
      </c>
      <c r="DT24" s="61">
        <v>0</v>
      </c>
      <c r="DU24" s="61">
        <v>0</v>
      </c>
      <c r="DV24" s="61">
        <v>0</v>
      </c>
      <c r="DW24" s="61">
        <v>0</v>
      </c>
      <c r="DX24" s="61">
        <v>0</v>
      </c>
      <c r="DY24" s="61">
        <v>0</v>
      </c>
      <c r="DZ24" s="61">
        <v>0</v>
      </c>
      <c r="EA24" s="61">
        <v>0</v>
      </c>
      <c r="EB24" s="61">
        <v>0</v>
      </c>
      <c r="EC24" s="61">
        <v>0</v>
      </c>
      <c r="ED24" s="61">
        <v>0</v>
      </c>
      <c r="EE24" s="61">
        <v>0</v>
      </c>
      <c r="EF24" s="61">
        <v>0</v>
      </c>
      <c r="EG24" s="61">
        <v>0</v>
      </c>
      <c r="EH24" s="61">
        <v>0</v>
      </c>
      <c r="EI24" s="61">
        <v>0</v>
      </c>
      <c r="EJ24" s="61">
        <v>0</v>
      </c>
      <c r="EK24" s="61">
        <v>0</v>
      </c>
      <c r="EL24" s="61">
        <v>0</v>
      </c>
      <c r="EM24" s="61">
        <v>0</v>
      </c>
      <c r="EN24" s="61">
        <v>0</v>
      </c>
      <c r="EO24" s="61">
        <v>0</v>
      </c>
      <c r="EP24" s="61">
        <v>0</v>
      </c>
      <c r="EQ24" s="61">
        <v>0</v>
      </c>
      <c r="ER24" s="61">
        <v>0</v>
      </c>
      <c r="ES24" s="61">
        <v>0</v>
      </c>
      <c r="ET24" s="61">
        <v>0</v>
      </c>
      <c r="EU24" s="61">
        <v>0.01</v>
      </c>
      <c r="EV24" s="61">
        <v>0</v>
      </c>
      <c r="FA24" s="61">
        <v>0</v>
      </c>
      <c r="FB24" s="61">
        <v>0</v>
      </c>
      <c r="FC24" s="61">
        <v>0</v>
      </c>
      <c r="FD24" s="61">
        <v>0</v>
      </c>
      <c r="FE24" s="61">
        <v>0</v>
      </c>
      <c r="FF24" s="61">
        <v>0</v>
      </c>
      <c r="FG24" s="61">
        <v>0</v>
      </c>
      <c r="FH24" s="61">
        <v>0</v>
      </c>
      <c r="FI24" s="61">
        <v>0</v>
      </c>
      <c r="FJ24" s="61">
        <v>0</v>
      </c>
      <c r="FK24" s="61">
        <v>199</v>
      </c>
      <c r="FL24" s="61">
        <v>881</v>
      </c>
      <c r="FM24" s="61">
        <v>1881</v>
      </c>
      <c r="FN24" s="61">
        <v>2881</v>
      </c>
      <c r="FO24" s="61">
        <v>498783</v>
      </c>
      <c r="FP24" s="61">
        <v>598783</v>
      </c>
      <c r="FQ24" s="61">
        <v>698783</v>
      </c>
      <c r="FR24" s="61">
        <v>798783</v>
      </c>
      <c r="FS24" s="61">
        <v>11021</v>
      </c>
      <c r="FT24" s="61">
        <v>11020</v>
      </c>
      <c r="FU24" s="61">
        <v>11020</v>
      </c>
      <c r="FW24" s="61">
        <v>267</v>
      </c>
      <c r="FY24" s="61">
        <v>55</v>
      </c>
      <c r="FZ24" s="61">
        <v>59.7</v>
      </c>
      <c r="GA24" s="61">
        <v>60</v>
      </c>
      <c r="GB24" s="61">
        <v>69.900000000000006</v>
      </c>
      <c r="GC24" s="61">
        <v>89.4</v>
      </c>
      <c r="GD24" s="61">
        <v>71</v>
      </c>
      <c r="GE24" s="61">
        <v>70.099999999999994</v>
      </c>
      <c r="GF24" s="61">
        <v>0</v>
      </c>
      <c r="GG24" s="61">
        <v>25.7</v>
      </c>
      <c r="GH24" s="61">
        <v>25.7</v>
      </c>
      <c r="GI24" s="61">
        <v>20</v>
      </c>
      <c r="GJ24" s="61">
        <v>0.81899999999999995</v>
      </c>
      <c r="GK24" s="61">
        <v>0.99</v>
      </c>
      <c r="GL24" s="61">
        <v>50.4</v>
      </c>
      <c r="GM24" s="61">
        <v>91.9</v>
      </c>
      <c r="GN24" s="61">
        <v>91.9</v>
      </c>
      <c r="GO24" s="61">
        <v>0</v>
      </c>
      <c r="GP24" s="61">
        <v>55</v>
      </c>
      <c r="GQ24" s="61">
        <v>55</v>
      </c>
      <c r="GR24" s="61">
        <v>0</v>
      </c>
      <c r="GS24" s="61">
        <v>89.7</v>
      </c>
      <c r="GT24" s="61">
        <v>89.7</v>
      </c>
      <c r="GU24" s="61">
        <v>0</v>
      </c>
      <c r="GV24" s="61">
        <v>92</v>
      </c>
      <c r="GW24" s="61">
        <v>91.9</v>
      </c>
      <c r="GX24" s="61">
        <v>61.2</v>
      </c>
      <c r="GY24" s="61">
        <v>0</v>
      </c>
      <c r="GZ24" s="61">
        <v>0</v>
      </c>
      <c r="HA24" s="61">
        <v>0</v>
      </c>
      <c r="HB24" s="61">
        <v>0</v>
      </c>
      <c r="HC24" s="61">
        <v>0</v>
      </c>
      <c r="HD24" s="61">
        <v>0</v>
      </c>
      <c r="HE24" s="61">
        <v>0</v>
      </c>
      <c r="HF24" s="61">
        <v>0</v>
      </c>
      <c r="HG24" s="61">
        <v>0</v>
      </c>
      <c r="HH24" s="61">
        <v>0</v>
      </c>
      <c r="HI24" s="61">
        <v>0</v>
      </c>
      <c r="HJ24" s="61">
        <v>0</v>
      </c>
      <c r="HK24" s="61">
        <v>0</v>
      </c>
      <c r="HL24" s="61">
        <v>0</v>
      </c>
      <c r="HM24" s="61">
        <v>0</v>
      </c>
      <c r="HN24" s="61">
        <v>0</v>
      </c>
      <c r="HO24" s="61">
        <v>0</v>
      </c>
      <c r="HP24" s="61">
        <v>0</v>
      </c>
      <c r="HQ24" s="61">
        <v>0</v>
      </c>
      <c r="HR24" s="61">
        <v>0</v>
      </c>
      <c r="HS24" s="61">
        <v>0</v>
      </c>
      <c r="HT24" s="61">
        <v>0</v>
      </c>
      <c r="HU24" s="61">
        <v>0</v>
      </c>
      <c r="HV24" s="61">
        <v>0</v>
      </c>
      <c r="HW24" s="61">
        <v>0</v>
      </c>
      <c r="HX24" s="61">
        <v>0</v>
      </c>
      <c r="HY24" s="61">
        <v>0</v>
      </c>
      <c r="HZ24" s="61">
        <v>0</v>
      </c>
      <c r="IA24" s="61">
        <v>0</v>
      </c>
      <c r="IB24" s="61">
        <v>0</v>
      </c>
      <c r="KD24" s="61">
        <v>2</v>
      </c>
      <c r="KE24" s="61">
        <v>2</v>
      </c>
      <c r="KF24" s="61">
        <v>2</v>
      </c>
      <c r="KG24" s="61">
        <v>2</v>
      </c>
      <c r="KH24" s="61">
        <v>2</v>
      </c>
      <c r="KI24" s="61">
        <v>2</v>
      </c>
      <c r="KJ24" s="61">
        <v>2</v>
      </c>
      <c r="KK24" s="61">
        <v>2</v>
      </c>
      <c r="KL24" s="61">
        <v>2</v>
      </c>
      <c r="KM24" s="61">
        <v>2</v>
      </c>
      <c r="KN24" s="61">
        <v>2</v>
      </c>
      <c r="KO24" s="61">
        <v>2</v>
      </c>
      <c r="KP24" s="61">
        <v>2</v>
      </c>
      <c r="KQ24" s="61">
        <v>2</v>
      </c>
      <c r="KR24" s="61">
        <v>2</v>
      </c>
      <c r="KS24" s="61">
        <v>2</v>
      </c>
      <c r="KT24" s="61">
        <v>2</v>
      </c>
      <c r="KU24" s="61">
        <v>2</v>
      </c>
      <c r="KV24" s="61">
        <v>2</v>
      </c>
      <c r="KW24" s="61">
        <v>2</v>
      </c>
      <c r="KX24" s="61">
        <v>0</v>
      </c>
      <c r="KY24" s="61">
        <v>0</v>
      </c>
      <c r="KZ24" s="61">
        <v>0</v>
      </c>
      <c r="LA24" s="61">
        <v>0</v>
      </c>
      <c r="LB24" s="61">
        <v>0</v>
      </c>
      <c r="LC24" s="61">
        <v>0</v>
      </c>
      <c r="LD24" s="61">
        <v>0</v>
      </c>
      <c r="LE24" s="61">
        <v>0</v>
      </c>
      <c r="LF24" s="61">
        <v>0</v>
      </c>
      <c r="LG24" s="61">
        <v>0</v>
      </c>
      <c r="LH24" s="61">
        <v>0</v>
      </c>
      <c r="LI24" s="61">
        <v>0</v>
      </c>
      <c r="LJ24" s="61">
        <v>0</v>
      </c>
      <c r="LK24" s="61">
        <v>0</v>
      </c>
      <c r="LL24" s="61">
        <v>0</v>
      </c>
      <c r="LM24" s="61">
        <v>0</v>
      </c>
      <c r="LN24" s="61">
        <v>0</v>
      </c>
      <c r="LO24" s="61">
        <v>0</v>
      </c>
      <c r="LP24" s="61">
        <v>0</v>
      </c>
      <c r="LQ24" s="61">
        <v>0</v>
      </c>
      <c r="LR24" s="61">
        <v>0</v>
      </c>
      <c r="LS24" s="61">
        <v>0</v>
      </c>
      <c r="LT24" s="61">
        <v>0</v>
      </c>
      <c r="LU24" s="61">
        <v>0</v>
      </c>
      <c r="LV24" s="61">
        <v>0</v>
      </c>
      <c r="LW24" s="61">
        <v>0</v>
      </c>
      <c r="LX24" s="61">
        <v>0</v>
      </c>
      <c r="LY24" s="61">
        <v>0</v>
      </c>
      <c r="LZ24" s="61">
        <v>0</v>
      </c>
      <c r="MA24" s="61">
        <v>0</v>
      </c>
      <c r="MB24" s="61">
        <v>0</v>
      </c>
      <c r="MC24" s="61">
        <v>0</v>
      </c>
      <c r="MD24" s="61">
        <v>0</v>
      </c>
      <c r="ME24" s="61">
        <v>0</v>
      </c>
      <c r="MF24" s="61">
        <v>0</v>
      </c>
      <c r="MG24" s="61">
        <v>0</v>
      </c>
      <c r="MH24" s="61">
        <v>0</v>
      </c>
      <c r="MI24" s="61">
        <v>0</v>
      </c>
      <c r="MJ24" s="61">
        <v>0</v>
      </c>
      <c r="MK24" s="61">
        <v>0</v>
      </c>
      <c r="ML24" s="61">
        <v>0</v>
      </c>
      <c r="MM24" s="61">
        <v>0</v>
      </c>
      <c r="MN24" s="61">
        <v>0</v>
      </c>
      <c r="MO24" s="61">
        <v>0</v>
      </c>
      <c r="MP24" s="61">
        <v>0</v>
      </c>
      <c r="MQ24" s="61">
        <v>0</v>
      </c>
      <c r="MR24" s="61">
        <v>0</v>
      </c>
      <c r="MS24" s="61">
        <v>0</v>
      </c>
      <c r="MT24" s="61">
        <v>0</v>
      </c>
      <c r="MU24" s="61">
        <v>0</v>
      </c>
      <c r="MV24" s="61">
        <v>0</v>
      </c>
      <c r="MW24" s="61">
        <v>0</v>
      </c>
      <c r="MX24" s="61">
        <v>0</v>
      </c>
      <c r="MY24" s="61">
        <v>0</v>
      </c>
      <c r="MZ24" s="61">
        <v>0</v>
      </c>
      <c r="NA24" s="61">
        <v>0</v>
      </c>
      <c r="NB24" s="61">
        <v>0</v>
      </c>
      <c r="NC24" s="61">
        <v>0</v>
      </c>
      <c r="ND24" s="61">
        <v>0</v>
      </c>
      <c r="NE24" s="61">
        <v>0</v>
      </c>
      <c r="NF24" s="61">
        <v>0</v>
      </c>
      <c r="NG24" s="61">
        <v>0</v>
      </c>
      <c r="NH24" s="61">
        <v>0</v>
      </c>
      <c r="NI24" s="61">
        <v>0</v>
      </c>
      <c r="NJ24" s="61">
        <v>0</v>
      </c>
      <c r="NK24" s="61">
        <v>0</v>
      </c>
      <c r="NL24" s="61">
        <v>0</v>
      </c>
      <c r="NM24" s="61">
        <v>0</v>
      </c>
      <c r="NN24" s="61">
        <v>0</v>
      </c>
      <c r="NO24" s="61">
        <v>0</v>
      </c>
      <c r="NP24" s="61">
        <v>0</v>
      </c>
      <c r="NQ24" s="61">
        <v>0</v>
      </c>
      <c r="NR24" s="61">
        <v>0</v>
      </c>
      <c r="NS24" s="61">
        <v>0</v>
      </c>
      <c r="NT24" s="61">
        <v>0</v>
      </c>
      <c r="NU24" s="61">
        <v>0</v>
      </c>
      <c r="NV24" s="61">
        <v>0</v>
      </c>
      <c r="NW24" s="61">
        <v>0</v>
      </c>
      <c r="NX24" s="61">
        <v>0</v>
      </c>
      <c r="NY24" s="61">
        <v>0</v>
      </c>
      <c r="NZ24" s="61">
        <v>0</v>
      </c>
      <c r="OA24" s="61">
        <v>0</v>
      </c>
      <c r="OB24" s="61">
        <v>0</v>
      </c>
      <c r="OC24" s="61">
        <v>0</v>
      </c>
      <c r="OD24" s="61">
        <v>0</v>
      </c>
      <c r="OE24" s="61">
        <v>0</v>
      </c>
      <c r="OF24" s="61">
        <v>0</v>
      </c>
      <c r="OG24" s="61">
        <v>0</v>
      </c>
      <c r="OH24" s="61">
        <v>0</v>
      </c>
      <c r="OI24" s="61">
        <v>0</v>
      </c>
      <c r="OJ24" s="61">
        <v>0</v>
      </c>
      <c r="OK24" s="61">
        <v>0</v>
      </c>
      <c r="OL24" s="61">
        <v>0</v>
      </c>
      <c r="OM24" s="61">
        <v>0</v>
      </c>
      <c r="ON24" s="61">
        <v>0</v>
      </c>
      <c r="OO24" s="61">
        <v>0</v>
      </c>
      <c r="OP24" s="61">
        <v>0</v>
      </c>
      <c r="OQ24" s="61">
        <v>0</v>
      </c>
      <c r="OR24" s="61">
        <v>0</v>
      </c>
      <c r="OU24" s="61">
        <v>1</v>
      </c>
      <c r="OV24" s="61">
        <v>0</v>
      </c>
      <c r="OW24" s="61">
        <v>0</v>
      </c>
      <c r="OX24" s="61">
        <v>1</v>
      </c>
      <c r="OY24" s="61">
        <v>1</v>
      </c>
      <c r="OZ24" s="61">
        <v>1</v>
      </c>
      <c r="PA24" s="61">
        <v>1</v>
      </c>
      <c r="PB24" s="61">
        <v>1</v>
      </c>
      <c r="PC24" s="61">
        <v>1</v>
      </c>
      <c r="PD24" s="61">
        <v>1</v>
      </c>
      <c r="PE24" s="61">
        <v>1</v>
      </c>
      <c r="PF24" s="61">
        <v>1</v>
      </c>
      <c r="PG24" s="61">
        <v>1</v>
      </c>
      <c r="PH24" s="61">
        <v>1</v>
      </c>
      <c r="PI24" s="61">
        <v>1</v>
      </c>
      <c r="PJ24" s="61">
        <v>1</v>
      </c>
      <c r="PK24" s="61">
        <v>1</v>
      </c>
      <c r="PL24" s="61">
        <v>1</v>
      </c>
      <c r="PM24" s="61">
        <v>1</v>
      </c>
      <c r="PN24" s="61">
        <v>1</v>
      </c>
      <c r="PO24" s="61">
        <v>1</v>
      </c>
      <c r="PP24" s="61">
        <v>1</v>
      </c>
      <c r="PQ24" s="61">
        <v>1</v>
      </c>
      <c r="PR24" s="61">
        <v>1</v>
      </c>
      <c r="PS24" s="61">
        <v>1</v>
      </c>
      <c r="PT24" s="61">
        <v>1</v>
      </c>
      <c r="PU24" s="61">
        <v>1</v>
      </c>
      <c r="PV24" s="61">
        <v>0</v>
      </c>
      <c r="PW24" s="61">
        <v>0</v>
      </c>
      <c r="PX24" s="61">
        <v>0</v>
      </c>
      <c r="PY24" s="61">
        <v>0</v>
      </c>
      <c r="PZ24" s="61">
        <v>0</v>
      </c>
      <c r="QA24" s="61">
        <v>0</v>
      </c>
      <c r="QB24" s="61">
        <v>0</v>
      </c>
      <c r="QC24" s="61">
        <v>0</v>
      </c>
      <c r="QD24" s="61">
        <v>0</v>
      </c>
      <c r="QE24" s="61">
        <v>0</v>
      </c>
      <c r="QF24" s="61">
        <v>0</v>
      </c>
      <c r="QG24" s="61">
        <v>0</v>
      </c>
      <c r="QH24" s="61">
        <v>0</v>
      </c>
      <c r="QI24" s="61">
        <v>0</v>
      </c>
      <c r="QJ24" s="61">
        <v>0</v>
      </c>
      <c r="QK24" s="61">
        <v>0</v>
      </c>
      <c r="QL24" s="61">
        <v>0</v>
      </c>
      <c r="QM24" s="61">
        <v>0</v>
      </c>
      <c r="QN24" s="61">
        <v>0</v>
      </c>
      <c r="QO24" s="61">
        <v>0</v>
      </c>
      <c r="QP24" s="61">
        <v>0</v>
      </c>
      <c r="QQ24" s="61">
        <v>0</v>
      </c>
      <c r="QR24" s="61">
        <v>8.6999999999999993</v>
      </c>
      <c r="QS24" s="61">
        <v>0</v>
      </c>
      <c r="QT24" s="61">
        <v>0</v>
      </c>
      <c r="QU24" s="61">
        <v>0</v>
      </c>
      <c r="QV24" s="61">
        <v>0</v>
      </c>
      <c r="QW24" s="61">
        <v>0</v>
      </c>
      <c r="QX24" s="61">
        <v>0</v>
      </c>
      <c r="QY24" s="61">
        <v>0</v>
      </c>
      <c r="QZ24" s="61">
        <v>150.6</v>
      </c>
      <c r="RA24" s="61">
        <v>0</v>
      </c>
      <c r="RB24" s="61">
        <v>0</v>
      </c>
      <c r="RC24" s="61">
        <v>0</v>
      </c>
      <c r="RD24" s="61">
        <v>0</v>
      </c>
      <c r="RE24" s="61">
        <v>0</v>
      </c>
      <c r="RF24" s="61">
        <v>0</v>
      </c>
      <c r="RG24" s="61">
        <v>0</v>
      </c>
      <c r="RH24" s="61">
        <v>0</v>
      </c>
      <c r="RI24" s="61">
        <v>0</v>
      </c>
      <c r="RJ24" s="61">
        <v>0</v>
      </c>
      <c r="RK24" s="61">
        <v>0</v>
      </c>
      <c r="RL24" s="61">
        <v>0</v>
      </c>
      <c r="RM24" s="61">
        <v>0</v>
      </c>
      <c r="RN24" s="61">
        <v>0</v>
      </c>
      <c r="RO24" s="61">
        <v>0</v>
      </c>
      <c r="RP24" s="61">
        <v>0</v>
      </c>
      <c r="RQ24" s="61">
        <v>0</v>
      </c>
      <c r="RR24" s="61">
        <v>0</v>
      </c>
      <c r="RS24" s="61">
        <v>0</v>
      </c>
      <c r="RT24" s="61">
        <v>0</v>
      </c>
      <c r="RU24" s="61">
        <v>0</v>
      </c>
      <c r="RV24" s="61">
        <v>0</v>
      </c>
      <c r="RW24" s="61">
        <v>0</v>
      </c>
      <c r="RX24" s="61">
        <v>0</v>
      </c>
      <c r="RY24" s="61">
        <v>0</v>
      </c>
      <c r="RZ24" s="61">
        <v>0</v>
      </c>
      <c r="SA24" s="61">
        <v>0</v>
      </c>
      <c r="SB24" s="61">
        <v>0</v>
      </c>
      <c r="SC24" s="61">
        <v>0</v>
      </c>
      <c r="SD24" s="61">
        <v>0</v>
      </c>
      <c r="SE24" s="61">
        <v>0</v>
      </c>
      <c r="SF24" s="61">
        <v>0</v>
      </c>
      <c r="SG24" s="61">
        <v>0</v>
      </c>
      <c r="SH24" s="61">
        <v>0</v>
      </c>
      <c r="SI24" s="61">
        <v>0</v>
      </c>
      <c r="SJ24" s="61">
        <v>0</v>
      </c>
      <c r="SK24" s="61">
        <v>0</v>
      </c>
      <c r="SL24" s="61">
        <v>0</v>
      </c>
      <c r="SM24" s="61">
        <v>0</v>
      </c>
      <c r="SN24" s="61">
        <v>0</v>
      </c>
      <c r="SO24" s="61">
        <v>0</v>
      </c>
      <c r="SQ24" s="61">
        <v>0</v>
      </c>
      <c r="SR24" s="61">
        <v>48</v>
      </c>
      <c r="SS24" s="61">
        <v>1</v>
      </c>
      <c r="ST24" s="61">
        <v>0</v>
      </c>
      <c r="SU24" s="61">
        <v>6.5</v>
      </c>
      <c r="SV24" s="61">
        <v>43</v>
      </c>
      <c r="SW24" s="61">
        <v>0</v>
      </c>
      <c r="SX24" s="61">
        <v>15.37</v>
      </c>
      <c r="SY24" s="61">
        <v>0</v>
      </c>
      <c r="TA24" s="61">
        <v>1217</v>
      </c>
      <c r="TF24" s="61">
        <v>0</v>
      </c>
      <c r="TG24" s="61">
        <v>0</v>
      </c>
      <c r="TH24" s="61">
        <v>0</v>
      </c>
      <c r="TI24" s="61">
        <v>0</v>
      </c>
      <c r="TJ24" s="61">
        <v>41260</v>
      </c>
      <c r="TK24" s="61">
        <v>41364</v>
      </c>
      <c r="TL24" s="61">
        <v>34009</v>
      </c>
      <c r="TM24" s="61">
        <v>34078</v>
      </c>
      <c r="TN24" s="61">
        <v>0</v>
      </c>
      <c r="TO24" s="61">
        <v>0</v>
      </c>
      <c r="TP24" s="61">
        <v>0</v>
      </c>
      <c r="TQ24" s="61">
        <v>0</v>
      </c>
      <c r="TR24" s="61">
        <v>567</v>
      </c>
      <c r="TS24" s="61">
        <v>569</v>
      </c>
      <c r="TT24" s="61">
        <v>567</v>
      </c>
      <c r="TU24" s="61">
        <v>570</v>
      </c>
      <c r="TV24" s="61">
        <v>570</v>
      </c>
      <c r="TW24" s="61">
        <v>571</v>
      </c>
      <c r="TX24" s="61">
        <v>570</v>
      </c>
      <c r="TY24" s="61">
        <v>571</v>
      </c>
      <c r="TZ24" s="61">
        <v>571</v>
      </c>
      <c r="UA24" s="61">
        <v>569</v>
      </c>
      <c r="UB24" s="61">
        <v>569</v>
      </c>
      <c r="UC24" s="61">
        <v>569</v>
      </c>
      <c r="UD24" s="61">
        <v>576</v>
      </c>
      <c r="UE24" s="61">
        <v>575</v>
      </c>
      <c r="UF24" s="61">
        <v>577</v>
      </c>
      <c r="UG24" s="61">
        <v>577</v>
      </c>
      <c r="UH24" s="61">
        <v>580</v>
      </c>
      <c r="UI24" s="61">
        <v>574</v>
      </c>
      <c r="UJ24" s="61">
        <v>576</v>
      </c>
      <c r="UK24" s="61">
        <v>576</v>
      </c>
      <c r="UL24" s="61">
        <v>581</v>
      </c>
      <c r="UM24" s="61">
        <v>576</v>
      </c>
      <c r="UN24" s="61">
        <v>579</v>
      </c>
      <c r="UO24" s="61">
        <v>576</v>
      </c>
      <c r="UP24" s="61">
        <v>573</v>
      </c>
      <c r="UQ24" s="61">
        <v>573</v>
      </c>
      <c r="UR24" s="61">
        <v>581</v>
      </c>
      <c r="US24" s="61">
        <v>582</v>
      </c>
      <c r="UT24" s="61">
        <v>567</v>
      </c>
      <c r="UU24" s="61">
        <v>567</v>
      </c>
      <c r="UV24" s="61">
        <v>0</v>
      </c>
      <c r="UW24" s="61">
        <v>0</v>
      </c>
      <c r="UX24" s="61">
        <v>264</v>
      </c>
      <c r="UY24" s="61">
        <v>359</v>
      </c>
      <c r="UZ24" s="61">
        <v>359</v>
      </c>
      <c r="VA24" s="61">
        <v>15</v>
      </c>
      <c r="WR24" s="61">
        <v>0</v>
      </c>
      <c r="WS24" s="61">
        <v>1</v>
      </c>
      <c r="WT24" s="61">
        <v>0</v>
      </c>
      <c r="WU24" s="61">
        <v>0</v>
      </c>
      <c r="WV24" s="61">
        <v>0</v>
      </c>
      <c r="WW24" s="61">
        <v>0</v>
      </c>
      <c r="WX24" s="61">
        <v>0</v>
      </c>
      <c r="WY24" s="61">
        <v>0</v>
      </c>
      <c r="WZ24" s="61">
        <v>0</v>
      </c>
      <c r="XA24" s="61">
        <v>0</v>
      </c>
      <c r="XD24" s="61">
        <v>0</v>
      </c>
      <c r="XF24" s="61">
        <v>1</v>
      </c>
      <c r="XG24" s="61">
        <v>0</v>
      </c>
      <c r="XH24" s="61">
        <v>0</v>
      </c>
      <c r="XI24" s="61">
        <v>0</v>
      </c>
      <c r="XJ24" s="61">
        <v>0</v>
      </c>
      <c r="XK24" s="61">
        <v>0</v>
      </c>
      <c r="XL24" s="61">
        <v>0</v>
      </c>
      <c r="XM24" s="61">
        <v>0</v>
      </c>
      <c r="XN24" s="61">
        <v>62.4</v>
      </c>
      <c r="XO24" s="61">
        <v>52</v>
      </c>
      <c r="XR24" s="61">
        <v>75.7</v>
      </c>
      <c r="XS24" s="61">
        <v>73.599999999999994</v>
      </c>
      <c r="XT24" s="61">
        <v>75.099999999999994</v>
      </c>
      <c r="XU24" s="61">
        <v>24.7</v>
      </c>
      <c r="XZ24" s="61">
        <v>37</v>
      </c>
      <c r="YA24" s="61">
        <v>1606634243136</v>
      </c>
      <c r="YC24" s="61">
        <v>4551</v>
      </c>
      <c r="YD24" s="61">
        <v>0.99</v>
      </c>
      <c r="YE24" s="61">
        <v>50.02</v>
      </c>
      <c r="YF24" s="61">
        <v>0</v>
      </c>
      <c r="YG24" s="61">
        <v>20756</v>
      </c>
      <c r="YH24" s="61">
        <v>11991</v>
      </c>
      <c r="YI24" s="61">
        <v>20720</v>
      </c>
      <c r="YJ24" s="61">
        <v>11966</v>
      </c>
      <c r="YK24" s="61">
        <v>20749</v>
      </c>
      <c r="YL24" s="61">
        <v>11969</v>
      </c>
      <c r="YM24" s="61">
        <v>10541</v>
      </c>
      <c r="YN24" s="61">
        <v>6081</v>
      </c>
      <c r="YO24" s="61">
        <v>10523</v>
      </c>
      <c r="YP24" s="61">
        <v>6096</v>
      </c>
      <c r="YQ24" s="61">
        <v>10543</v>
      </c>
      <c r="YR24" s="61">
        <v>6081</v>
      </c>
      <c r="YS24" s="61">
        <v>0</v>
      </c>
      <c r="YT24" s="61">
        <v>13572</v>
      </c>
      <c r="YU24" s="61">
        <v>4524</v>
      </c>
      <c r="YV24" s="61">
        <v>3</v>
      </c>
      <c r="YW24" s="61">
        <v>0.111</v>
      </c>
      <c r="YX24" s="61">
        <v>1700</v>
      </c>
      <c r="YY24" s="61">
        <v>2.35</v>
      </c>
      <c r="YZ24" s="61">
        <v>-50.8</v>
      </c>
      <c r="ZA24" s="61">
        <v>3.98</v>
      </c>
      <c r="ZB24" s="61">
        <v>0.95</v>
      </c>
      <c r="ZD24" s="61">
        <v>0</v>
      </c>
      <c r="ZE24" s="61">
        <v>89.7</v>
      </c>
      <c r="ZF24" s="61">
        <v>75.5</v>
      </c>
      <c r="ZG24" s="61">
        <v>0</v>
      </c>
      <c r="ZH24" s="61">
        <v>69.900000000000006</v>
      </c>
      <c r="ZI24" s="61">
        <v>70.099999999999994</v>
      </c>
      <c r="ZJ24" s="61">
        <v>70</v>
      </c>
      <c r="ZK24" s="61">
        <v>5</v>
      </c>
      <c r="ZL24" s="61">
        <v>0</v>
      </c>
      <c r="ZM24" s="61">
        <v>0</v>
      </c>
      <c r="ZN24" s="61">
        <v>22</v>
      </c>
      <c r="ZO24" s="61">
        <v>22</v>
      </c>
      <c r="ZP24" s="61">
        <v>22</v>
      </c>
      <c r="ZQ24" s="61">
        <v>22</v>
      </c>
      <c r="ZR24" s="61">
        <v>22</v>
      </c>
      <c r="ZS24" s="61">
        <v>22</v>
      </c>
      <c r="ZT24" s="61">
        <v>22</v>
      </c>
      <c r="ZU24" s="61">
        <v>22</v>
      </c>
      <c r="ZV24" s="61">
        <v>22</v>
      </c>
      <c r="ZW24" s="61">
        <v>22</v>
      </c>
      <c r="ZX24" s="61">
        <v>22</v>
      </c>
      <c r="ZY24" s="61">
        <v>22</v>
      </c>
      <c r="ZZ24" s="61">
        <v>22</v>
      </c>
      <c r="AAA24" s="61">
        <v>22</v>
      </c>
      <c r="AAB24" s="61">
        <v>22</v>
      </c>
      <c r="AAC24" s="61">
        <v>22</v>
      </c>
      <c r="AAD24" s="61">
        <v>22</v>
      </c>
      <c r="AAE24" s="61">
        <v>22</v>
      </c>
      <c r="AAF24" s="61">
        <v>22</v>
      </c>
      <c r="AAG24" s="61">
        <v>22</v>
      </c>
      <c r="AAH24" s="61">
        <v>22</v>
      </c>
      <c r="AAI24" s="61">
        <v>22</v>
      </c>
      <c r="AAJ24" s="61">
        <v>22</v>
      </c>
      <c r="AAK24" s="61">
        <v>22</v>
      </c>
      <c r="AAL24" s="61">
        <v>22</v>
      </c>
      <c r="AAM24" s="61">
        <v>68.5</v>
      </c>
      <c r="AAN24" s="61">
        <v>80.400000000000006</v>
      </c>
      <c r="AAO24" s="61">
        <v>73.2</v>
      </c>
      <c r="AAP24" s="61">
        <v>75.7</v>
      </c>
      <c r="AAQ24" s="61">
        <v>65.599999999999994</v>
      </c>
      <c r="AAR24" s="61">
        <v>75.2</v>
      </c>
      <c r="AAS24" s="61">
        <v>79.599999999999994</v>
      </c>
      <c r="AAT24" s="61">
        <v>86</v>
      </c>
      <c r="AAU24" s="61">
        <v>76.099999999999994</v>
      </c>
      <c r="AAV24" s="61">
        <v>72.8</v>
      </c>
      <c r="AAW24" s="61">
        <v>68.3</v>
      </c>
      <c r="AAX24" s="61">
        <v>73</v>
      </c>
      <c r="AAY24" s="61">
        <v>1.26</v>
      </c>
      <c r="AAZ24" s="61">
        <v>1.26</v>
      </c>
      <c r="ABA24" s="61">
        <v>1.26</v>
      </c>
      <c r="ABB24" s="61">
        <v>1.26</v>
      </c>
      <c r="ABC24" s="61">
        <v>1.26</v>
      </c>
      <c r="ABD24" s="61">
        <v>1.26</v>
      </c>
      <c r="ABE24" s="61">
        <v>1.26</v>
      </c>
      <c r="ABF24" s="61">
        <v>1.26</v>
      </c>
      <c r="ABG24" s="61">
        <v>1.26</v>
      </c>
      <c r="ABH24" s="61">
        <v>1.26</v>
      </c>
      <c r="ABI24" s="61">
        <v>1.26</v>
      </c>
      <c r="ABJ24" s="61">
        <v>1.26</v>
      </c>
      <c r="ABK24" s="61">
        <v>1</v>
      </c>
      <c r="ABL24" s="61">
        <v>1</v>
      </c>
      <c r="ABM24" s="61">
        <v>1</v>
      </c>
      <c r="ABN24" s="61">
        <v>1</v>
      </c>
      <c r="ABO24" s="61">
        <v>1</v>
      </c>
      <c r="ABP24" s="61">
        <v>1</v>
      </c>
      <c r="ABQ24" s="61">
        <v>1</v>
      </c>
      <c r="ABR24" s="61">
        <v>1</v>
      </c>
      <c r="ABS24" s="61">
        <v>1</v>
      </c>
      <c r="ABT24" s="61">
        <v>1</v>
      </c>
      <c r="ABU24" s="61">
        <v>1</v>
      </c>
      <c r="ABV24" s="61">
        <v>1</v>
      </c>
      <c r="ABW24" s="61">
        <v>88</v>
      </c>
      <c r="ABX24" s="61">
        <v>88</v>
      </c>
      <c r="ABY24" s="61">
        <v>88</v>
      </c>
      <c r="ABZ24" s="61">
        <v>88</v>
      </c>
      <c r="ACA24" s="61">
        <v>72</v>
      </c>
      <c r="ACB24" s="61">
        <v>88</v>
      </c>
      <c r="ACC24" s="61">
        <v>88</v>
      </c>
      <c r="ACD24" s="61">
        <v>88</v>
      </c>
      <c r="ACE24" s="61">
        <v>88</v>
      </c>
      <c r="ACF24" s="61">
        <v>88</v>
      </c>
      <c r="ACG24" s="61">
        <v>88</v>
      </c>
      <c r="ACH24" s="61">
        <v>88</v>
      </c>
      <c r="ACI24" s="61">
        <v>11070.8</v>
      </c>
      <c r="ACJ24" s="61">
        <v>11070.7</v>
      </c>
      <c r="ACK24" s="61">
        <v>11070.8</v>
      </c>
      <c r="ACL24" s="61">
        <v>11070.8</v>
      </c>
      <c r="ACM24" s="61">
        <v>1217.5</v>
      </c>
      <c r="ACN24" s="61">
        <v>9805.4</v>
      </c>
      <c r="ACO24" s="61">
        <v>7141.7</v>
      </c>
      <c r="ACP24" s="61">
        <v>11070.8</v>
      </c>
      <c r="ACQ24" s="61">
        <v>11070.7</v>
      </c>
      <c r="ACR24" s="61">
        <v>11070.8</v>
      </c>
      <c r="ACS24" s="61">
        <v>11070.9</v>
      </c>
      <c r="ACT24" s="61">
        <v>11070.7</v>
      </c>
      <c r="ACU24" s="61">
        <v>2017</v>
      </c>
      <c r="ACV24" s="61">
        <v>2017</v>
      </c>
      <c r="ACW24" s="61">
        <v>27</v>
      </c>
      <c r="ACX24" s="61">
        <v>4</v>
      </c>
      <c r="ACY24" s="61">
        <v>2017</v>
      </c>
      <c r="ACZ24" s="61">
        <v>27</v>
      </c>
      <c r="ADA24" s="61">
        <v>4</v>
      </c>
      <c r="ADB24" s="61">
        <v>2017</v>
      </c>
      <c r="ADC24" s="61">
        <v>27</v>
      </c>
      <c r="ADD24" s="61">
        <v>4</v>
      </c>
      <c r="ADE24" s="61">
        <v>28</v>
      </c>
      <c r="ADF24" s="61">
        <v>4</v>
      </c>
      <c r="ADG24" s="61">
        <v>2019</v>
      </c>
      <c r="ADH24" s="61">
        <v>15</v>
      </c>
      <c r="ADI24" s="61">
        <v>11</v>
      </c>
      <c r="ADJ24" s="61">
        <v>2014</v>
      </c>
      <c r="ADK24" s="61">
        <v>19</v>
      </c>
      <c r="ADL24" s="61">
        <v>11</v>
      </c>
      <c r="ADM24" s="61">
        <v>2016</v>
      </c>
      <c r="ADN24" s="61">
        <v>25</v>
      </c>
      <c r="ADO24" s="61">
        <v>10</v>
      </c>
      <c r="ADP24" s="61">
        <v>2017</v>
      </c>
      <c r="ADQ24" s="61">
        <v>27</v>
      </c>
      <c r="ADR24" s="61">
        <v>4</v>
      </c>
      <c r="ADS24" s="61">
        <v>2017</v>
      </c>
      <c r="ADT24" s="61">
        <v>27</v>
      </c>
      <c r="ADU24" s="61">
        <v>4</v>
      </c>
      <c r="ADV24" s="61">
        <v>2017</v>
      </c>
      <c r="ADW24" s="61">
        <v>28</v>
      </c>
      <c r="ADX24" s="61">
        <v>4</v>
      </c>
      <c r="ADY24" s="61">
        <v>2017</v>
      </c>
      <c r="ADZ24" s="61">
        <v>28</v>
      </c>
      <c r="AEA24" s="61">
        <v>4</v>
      </c>
      <c r="AEB24" s="61">
        <v>2017</v>
      </c>
      <c r="AEC24" s="61">
        <v>27</v>
      </c>
      <c r="AED24" s="61">
        <v>4</v>
      </c>
      <c r="AEE24" s="61">
        <v>34184</v>
      </c>
      <c r="AEF24" s="61">
        <v>34121</v>
      </c>
      <c r="AEG24" s="61">
        <v>34128</v>
      </c>
      <c r="AEH24" s="61">
        <v>34161</v>
      </c>
      <c r="AEI24" s="61">
        <v>1276</v>
      </c>
      <c r="AEJ24" s="61">
        <v>19621</v>
      </c>
      <c r="AEK24" s="61">
        <v>32097</v>
      </c>
      <c r="AEL24" s="61">
        <v>34157</v>
      </c>
      <c r="AEM24" s="61">
        <v>34160</v>
      </c>
      <c r="AEN24" s="61">
        <v>34169</v>
      </c>
      <c r="AEO24" s="61">
        <v>34172</v>
      </c>
      <c r="AEP24" s="61">
        <v>34162</v>
      </c>
      <c r="AEQ24" s="61">
        <v>7.73</v>
      </c>
      <c r="AER24" s="61">
        <v>7.73</v>
      </c>
      <c r="AES24" s="61">
        <v>7.73</v>
      </c>
      <c r="AET24" s="61">
        <v>7.73</v>
      </c>
      <c r="AEU24" s="61">
        <v>7.73</v>
      </c>
      <c r="AEV24" s="61">
        <v>7.73</v>
      </c>
      <c r="AEW24" s="61">
        <v>7.73</v>
      </c>
      <c r="AEX24" s="61">
        <v>7.73</v>
      </c>
      <c r="AEY24" s="61">
        <v>7.73</v>
      </c>
      <c r="AEZ24" s="61">
        <v>7.73</v>
      </c>
      <c r="AFA24" s="61">
        <v>7.73</v>
      </c>
      <c r="AFB24" s="61">
        <v>7.73</v>
      </c>
      <c r="AFC24" s="61">
        <v>0</v>
      </c>
      <c r="AFD24" s="61">
        <v>0</v>
      </c>
      <c r="AFE24" s="61">
        <v>0</v>
      </c>
      <c r="AFF24" s="61">
        <v>0</v>
      </c>
      <c r="AFG24" s="61">
        <v>0</v>
      </c>
      <c r="AFH24" s="61">
        <v>0</v>
      </c>
      <c r="AFI24" s="61">
        <v>0</v>
      </c>
      <c r="AFJ24" s="61">
        <v>0</v>
      </c>
      <c r="AFK24" s="61">
        <v>0</v>
      </c>
      <c r="AFL24" s="61">
        <v>0</v>
      </c>
      <c r="AFM24" s="61">
        <v>0</v>
      </c>
      <c r="AFN24" s="61">
        <v>0</v>
      </c>
      <c r="AFO24" s="61">
        <v>0</v>
      </c>
      <c r="AFP24" s="61">
        <v>0</v>
      </c>
      <c r="AFQ24" s="61">
        <v>0</v>
      </c>
      <c r="AFR24" s="61">
        <v>0</v>
      </c>
      <c r="AFS24" s="61">
        <v>0</v>
      </c>
      <c r="AFT24" s="61">
        <v>0</v>
      </c>
      <c r="AFU24" s="61">
        <v>0</v>
      </c>
      <c r="AFV24" s="61">
        <v>0</v>
      </c>
      <c r="AFW24" s="61">
        <v>0</v>
      </c>
      <c r="AFX24" s="61">
        <v>0</v>
      </c>
      <c r="AFY24" s="61">
        <v>0</v>
      </c>
      <c r="AFZ24" s="61">
        <v>0</v>
      </c>
      <c r="AGA24" s="61">
        <v>0</v>
      </c>
      <c r="AGB24" s="61">
        <v>0</v>
      </c>
      <c r="AGC24" s="61">
        <v>0</v>
      </c>
      <c r="AGD24" s="61">
        <v>0</v>
      </c>
      <c r="AGE24" s="61">
        <v>0</v>
      </c>
      <c r="AGF24" s="61">
        <v>0</v>
      </c>
      <c r="AGG24" s="61">
        <v>0</v>
      </c>
      <c r="AGH24" s="61">
        <v>0</v>
      </c>
      <c r="AGI24" s="61">
        <v>1</v>
      </c>
      <c r="AGJ24" s="61">
        <v>0</v>
      </c>
      <c r="AGL24" s="61">
        <v>0</v>
      </c>
      <c r="AGM24" s="61">
        <v>0</v>
      </c>
      <c r="AGN24" s="61">
        <v>-25.2</v>
      </c>
      <c r="AGO24" s="61">
        <v>-25.2</v>
      </c>
      <c r="AGP24" s="61">
        <v>-25.2</v>
      </c>
      <c r="AGQ24" s="61">
        <v>-25.2</v>
      </c>
      <c r="AGR24" s="61">
        <v>-25.2</v>
      </c>
      <c r="AGS24" s="61">
        <v>-25.2</v>
      </c>
      <c r="AGT24" s="61">
        <v>-25.2</v>
      </c>
      <c r="AGU24" s="61">
        <v>-25.2</v>
      </c>
      <c r="AGV24" s="61">
        <v>-25.2</v>
      </c>
      <c r="AGW24" s="61">
        <v>-25.2</v>
      </c>
      <c r="AGX24" s="61">
        <v>-25.2</v>
      </c>
      <c r="AGY24" s="61">
        <v>-25.2</v>
      </c>
      <c r="AGZ24" s="61">
        <v>-25.2</v>
      </c>
      <c r="AHA24" s="61">
        <v>-25.2</v>
      </c>
      <c r="AHB24" s="61">
        <v>-25.2</v>
      </c>
      <c r="AHC24" s="61">
        <v>-25.2</v>
      </c>
      <c r="AHD24" s="61">
        <v>-25.2</v>
      </c>
      <c r="AHE24" s="61">
        <v>-25.2</v>
      </c>
      <c r="AHF24" s="61">
        <v>-25.2</v>
      </c>
      <c r="AHG24" s="61">
        <v>-25.2</v>
      </c>
      <c r="AHH24" s="61">
        <v>-25.2</v>
      </c>
      <c r="AHI24" s="61">
        <v>-25.2</v>
      </c>
      <c r="AHJ24" s="61">
        <v>-25.2</v>
      </c>
      <c r="AHK24" s="61">
        <v>-25.2</v>
      </c>
      <c r="AHL24" s="61">
        <v>174</v>
      </c>
      <c r="AHM24" s="61">
        <v>174</v>
      </c>
      <c r="AHN24" s="61">
        <v>141</v>
      </c>
      <c r="AHO24" s="61">
        <v>141</v>
      </c>
      <c r="AHP24" s="61">
        <v>126</v>
      </c>
      <c r="AHQ24" s="61">
        <v>158</v>
      </c>
      <c r="AHR24" s="61">
        <v>158</v>
      </c>
      <c r="AHS24" s="61">
        <v>205</v>
      </c>
      <c r="AHT24" s="61">
        <v>174</v>
      </c>
      <c r="AHU24" s="61">
        <v>79</v>
      </c>
      <c r="AHV24" s="61">
        <v>189</v>
      </c>
      <c r="AHW24" s="61">
        <v>126</v>
      </c>
      <c r="AHX24" s="61">
        <v>141</v>
      </c>
      <c r="AHY24" s="61">
        <v>205</v>
      </c>
      <c r="AHZ24" s="61">
        <v>141</v>
      </c>
      <c r="AIA24" s="61">
        <v>141</v>
      </c>
      <c r="AIB24" s="61">
        <v>317</v>
      </c>
      <c r="AIC24" s="61">
        <v>237</v>
      </c>
      <c r="AID24" s="61">
        <v>158</v>
      </c>
      <c r="AIE24" s="61">
        <v>158</v>
      </c>
      <c r="AIF24" s="61">
        <v>220</v>
      </c>
      <c r="AIG24" s="61">
        <v>126</v>
      </c>
      <c r="AIH24" s="61">
        <v>141</v>
      </c>
      <c r="AII24" s="61">
        <v>126</v>
      </c>
      <c r="AIJ24" s="61">
        <v>0</v>
      </c>
      <c r="AIK24" s="61">
        <v>0</v>
      </c>
      <c r="AIL24" s="61">
        <v>0</v>
      </c>
      <c r="AIM24" s="61">
        <v>0</v>
      </c>
      <c r="AIN24" s="61">
        <v>0</v>
      </c>
      <c r="AIO24" s="61">
        <v>0</v>
      </c>
      <c r="AIP24" s="61">
        <v>0</v>
      </c>
      <c r="AIQ24" s="61">
        <v>0</v>
      </c>
      <c r="AIR24" s="61">
        <v>0</v>
      </c>
      <c r="AIS24" s="61">
        <v>0</v>
      </c>
      <c r="AIU24" s="61">
        <v>0</v>
      </c>
      <c r="AIV24" s="61">
        <v>0</v>
      </c>
      <c r="AIW24" s="61">
        <v>0</v>
      </c>
      <c r="AIX24" s="61">
        <v>0</v>
      </c>
      <c r="AIY24" s="61">
        <v>0</v>
      </c>
      <c r="AIZ24" s="61">
        <v>0</v>
      </c>
      <c r="AJA24" s="61">
        <v>0</v>
      </c>
      <c r="AJB24" s="61">
        <v>0</v>
      </c>
      <c r="AJC24" s="61">
        <v>0</v>
      </c>
      <c r="AJD24" s="61">
        <v>0</v>
      </c>
      <c r="AJE24" s="61">
        <v>0</v>
      </c>
      <c r="AJF24" s="61">
        <v>0</v>
      </c>
      <c r="AJG24" s="61">
        <v>0</v>
      </c>
      <c r="AJH24" s="61">
        <v>0</v>
      </c>
      <c r="AJI24" s="61">
        <v>0</v>
      </c>
      <c r="AJJ24" s="61">
        <v>0</v>
      </c>
      <c r="AJK24" s="61">
        <v>0</v>
      </c>
      <c r="AJL24" s="61">
        <v>0</v>
      </c>
      <c r="AJM24" s="61">
        <v>0</v>
      </c>
      <c r="AJN24" s="61">
        <v>0</v>
      </c>
      <c r="AJO24" s="61">
        <v>0</v>
      </c>
      <c r="AJP24" s="61">
        <v>0</v>
      </c>
      <c r="AJQ24" s="61">
        <v>0</v>
      </c>
      <c r="AJR24" s="61">
        <v>0</v>
      </c>
      <c r="AJS24" s="61">
        <v>0</v>
      </c>
      <c r="AJT24" s="61">
        <v>0</v>
      </c>
      <c r="AJU24" s="61">
        <v>0</v>
      </c>
      <c r="AJV24" s="61">
        <v>0</v>
      </c>
      <c r="AJW24" s="61">
        <v>0</v>
      </c>
      <c r="AJX24" s="61">
        <v>0</v>
      </c>
      <c r="AJY24" s="61">
        <v>0</v>
      </c>
      <c r="AJZ24" s="61">
        <v>0</v>
      </c>
      <c r="AKA24" s="61">
        <v>0</v>
      </c>
      <c r="AKB24" s="61">
        <v>0</v>
      </c>
      <c r="AKC24" s="61">
        <v>0</v>
      </c>
      <c r="AKD24" s="61">
        <v>0</v>
      </c>
      <c r="AKE24" s="61">
        <v>0</v>
      </c>
      <c r="AKF24" s="61">
        <v>0</v>
      </c>
      <c r="AKG24" s="61">
        <v>0</v>
      </c>
      <c r="AKH24" s="61">
        <v>0</v>
      </c>
      <c r="AKI24" s="61">
        <v>0</v>
      </c>
      <c r="AKJ24" s="61">
        <v>0</v>
      </c>
      <c r="AKK24" s="61">
        <v>0</v>
      </c>
      <c r="AKL24" s="61">
        <v>0</v>
      </c>
      <c r="AKM24" s="61">
        <v>463</v>
      </c>
      <c r="AKN24" s="61">
        <v>586</v>
      </c>
      <c r="AKO24" s="61">
        <v>402</v>
      </c>
      <c r="AKP24" s="61">
        <v>354</v>
      </c>
      <c r="AKQ24" s="61">
        <v>451</v>
      </c>
      <c r="AKR24" s="61">
        <v>402</v>
      </c>
      <c r="AKS24" s="61">
        <v>390</v>
      </c>
      <c r="AKT24" s="61">
        <v>525</v>
      </c>
      <c r="AKU24" s="61">
        <v>402</v>
      </c>
      <c r="AKV24" s="61">
        <v>366</v>
      </c>
      <c r="AKW24" s="61">
        <v>378</v>
      </c>
      <c r="AKX24" s="61">
        <v>451</v>
      </c>
      <c r="AKY24" s="61">
        <v>390</v>
      </c>
      <c r="AKZ24" s="61">
        <v>415</v>
      </c>
      <c r="ALA24" s="61">
        <v>366</v>
      </c>
      <c r="ALB24" s="61">
        <v>525</v>
      </c>
      <c r="ALC24" s="61">
        <v>402</v>
      </c>
      <c r="ALD24" s="61">
        <v>512</v>
      </c>
      <c r="ALE24" s="61">
        <v>427</v>
      </c>
      <c r="ALF24" s="61">
        <v>402</v>
      </c>
      <c r="ALG24" s="61">
        <v>378</v>
      </c>
      <c r="ALH24" s="61">
        <v>451</v>
      </c>
      <c r="ALI24" s="61">
        <v>402</v>
      </c>
      <c r="ALJ24" s="61">
        <v>329</v>
      </c>
      <c r="ALK24" s="61">
        <v>-0.01</v>
      </c>
      <c r="ALL24" s="61">
        <v>6.06</v>
      </c>
      <c r="ALM24" s="61">
        <v>0</v>
      </c>
      <c r="ALN24" s="61">
        <v>0</v>
      </c>
      <c r="ALO24" s="61">
        <v>0</v>
      </c>
      <c r="ALP24" s="61">
        <v>0</v>
      </c>
      <c r="ALQ24" s="61">
        <v>7.7</v>
      </c>
      <c r="ALR24" s="61">
        <v>7.57</v>
      </c>
      <c r="ALS24" s="61">
        <v>7.61</v>
      </c>
      <c r="ALT24" s="61">
        <v>7.6</v>
      </c>
      <c r="ALU24" s="61">
        <v>7.63</v>
      </c>
      <c r="ALV24" s="61">
        <v>7.41</v>
      </c>
      <c r="ALW24" s="61">
        <v>7.43</v>
      </c>
      <c r="ALX24" s="61">
        <v>7.5</v>
      </c>
      <c r="ALY24" s="61">
        <v>7.49</v>
      </c>
      <c r="ALZ24" s="61">
        <v>7.74</v>
      </c>
      <c r="AMA24" s="61">
        <v>7.51</v>
      </c>
      <c r="AMB24" s="61">
        <v>7.51</v>
      </c>
      <c r="AMC24" s="61">
        <v>7.6</v>
      </c>
      <c r="AMD24" s="61">
        <v>7.4</v>
      </c>
      <c r="AME24" s="61">
        <v>7.6</v>
      </c>
      <c r="AMF24" s="61">
        <v>7.4</v>
      </c>
      <c r="AMG24" s="61">
        <v>7.4</v>
      </c>
      <c r="AMH24" s="61">
        <v>7.49</v>
      </c>
      <c r="AMI24" s="61">
        <v>7.38</v>
      </c>
      <c r="AMJ24" s="61">
        <v>7.69</v>
      </c>
      <c r="AMK24" s="61">
        <v>7.51</v>
      </c>
      <c r="AML24" s="61">
        <v>7.61</v>
      </c>
      <c r="AMM24" s="61">
        <v>7.52</v>
      </c>
      <c r="AMN24" s="61">
        <v>7.63</v>
      </c>
      <c r="AMO24" s="61">
        <v>-0.06</v>
      </c>
      <c r="AMP24" s="61">
        <v>-0.12</v>
      </c>
      <c r="AMQ24" s="61">
        <v>-0.22</v>
      </c>
      <c r="AMR24" s="61">
        <v>-0.28000000000000003</v>
      </c>
      <c r="AMS24" s="61">
        <v>-0.09</v>
      </c>
      <c r="AMT24" s="61">
        <v>-0.28000000000000003</v>
      </c>
      <c r="AMU24" s="61">
        <v>-0.15</v>
      </c>
      <c r="AMV24" s="61">
        <v>-0.13</v>
      </c>
      <c r="AMW24" s="61">
        <v>0.04</v>
      </c>
      <c r="AMX24" s="61">
        <v>-0.09</v>
      </c>
      <c r="AMY24" s="61">
        <v>-0.06</v>
      </c>
      <c r="AMZ24" s="61">
        <v>7.0000000000000007E-2</v>
      </c>
      <c r="ANA24" s="61">
        <v>-0.26</v>
      </c>
      <c r="ANB24" s="61">
        <v>-0.26</v>
      </c>
      <c r="ANC24" s="61">
        <v>-0.16</v>
      </c>
      <c r="AND24" s="61">
        <v>-0.34</v>
      </c>
      <c r="ANE24" s="61">
        <v>-0.16</v>
      </c>
      <c r="ANF24" s="61">
        <v>-0.14000000000000001</v>
      </c>
      <c r="ANG24" s="61">
        <v>-0.3</v>
      </c>
      <c r="ANH24" s="61">
        <v>-0.28999999999999998</v>
      </c>
      <c r="ANI24" s="61">
        <v>-0.15</v>
      </c>
      <c r="ANJ24" s="61">
        <v>-0.4</v>
      </c>
      <c r="ANK24" s="61">
        <v>-0.12</v>
      </c>
      <c r="ANL24" s="61">
        <v>-0.28000000000000003</v>
      </c>
      <c r="ANM24" s="61">
        <v>7.57</v>
      </c>
      <c r="ANN24" s="61">
        <v>7.5</v>
      </c>
      <c r="ANO24" s="61">
        <v>7.63</v>
      </c>
      <c r="ANP24" s="61">
        <v>7.87</v>
      </c>
      <c r="ANQ24" s="61">
        <v>7.57</v>
      </c>
      <c r="ANR24" s="61">
        <v>7.59</v>
      </c>
      <c r="ANS24" s="61">
        <v>7.64</v>
      </c>
      <c r="ANT24" s="61">
        <v>7.72</v>
      </c>
      <c r="ANU24" s="61">
        <v>7.69</v>
      </c>
      <c r="ANV24" s="61">
        <v>7.71</v>
      </c>
      <c r="ANW24" s="61">
        <v>7.45</v>
      </c>
      <c r="ANX24" s="61">
        <v>7.68</v>
      </c>
      <c r="ANY24" s="61">
        <v>7.61</v>
      </c>
      <c r="ANZ24" s="61">
        <v>7.52</v>
      </c>
      <c r="AOA24" s="61">
        <v>7.41</v>
      </c>
      <c r="AOB24" s="61">
        <v>7.54</v>
      </c>
      <c r="AOC24" s="61">
        <v>7.49</v>
      </c>
      <c r="AOD24" s="61">
        <v>7.46</v>
      </c>
      <c r="AOE24" s="61">
        <v>7.48</v>
      </c>
      <c r="AOF24" s="61">
        <v>7.59</v>
      </c>
      <c r="AOG24" s="61">
        <v>7.4</v>
      </c>
      <c r="AOH24" s="61">
        <v>7.4</v>
      </c>
      <c r="AOI24" s="61">
        <v>7.58</v>
      </c>
      <c r="AOJ24" s="61">
        <v>7.74</v>
      </c>
      <c r="AOK24" s="61">
        <v>-0.11</v>
      </c>
      <c r="AOL24" s="61">
        <v>-0.28000000000000003</v>
      </c>
      <c r="AOM24" s="61">
        <v>-0.15</v>
      </c>
      <c r="AON24" s="61">
        <v>-0.08</v>
      </c>
      <c r="AOO24" s="61">
        <v>-0.26</v>
      </c>
      <c r="AOP24" s="61">
        <v>-0.23</v>
      </c>
      <c r="AOQ24" s="61">
        <v>-0.36</v>
      </c>
      <c r="AOR24" s="61">
        <v>-0.1</v>
      </c>
      <c r="AOS24" s="61">
        <v>-0.37</v>
      </c>
      <c r="AOT24" s="61">
        <v>-0.08</v>
      </c>
      <c r="AOU24" s="61">
        <v>-0.13</v>
      </c>
      <c r="AOV24" s="61">
        <v>-0.28000000000000003</v>
      </c>
      <c r="AOW24" s="61">
        <v>-0.43</v>
      </c>
      <c r="AOX24" s="61">
        <v>-0.1</v>
      </c>
      <c r="AOY24" s="61">
        <v>-0.22</v>
      </c>
      <c r="AOZ24" s="61">
        <v>-0.27</v>
      </c>
      <c r="APA24" s="61">
        <v>-0.28000000000000003</v>
      </c>
      <c r="APB24" s="61">
        <v>-0.14000000000000001</v>
      </c>
      <c r="APC24" s="61">
        <v>-0.23</v>
      </c>
      <c r="APD24" s="61">
        <v>-0.12</v>
      </c>
      <c r="APE24" s="61">
        <v>-0.09</v>
      </c>
      <c r="APF24" s="61">
        <v>-0.02</v>
      </c>
      <c r="APG24" s="61">
        <v>-0.24</v>
      </c>
      <c r="APH24" s="61">
        <v>-0.08</v>
      </c>
      <c r="API24" s="61">
        <v>49542.7</v>
      </c>
      <c r="APJ24" s="61">
        <v>0</v>
      </c>
      <c r="APK24" s="61">
        <v>6003.8</v>
      </c>
      <c r="APL24" s="61">
        <v>0</v>
      </c>
      <c r="APM24" s="61">
        <v>250</v>
      </c>
      <c r="APN24" s="61">
        <v>0.02</v>
      </c>
      <c r="APO24" s="61">
        <v>0</v>
      </c>
      <c r="APP24" s="61">
        <v>602</v>
      </c>
      <c r="APQ24" s="61">
        <v>1.04</v>
      </c>
      <c r="APR24" s="61">
        <v>0</v>
      </c>
      <c r="APS24" s="61">
        <v>10545</v>
      </c>
      <c r="APT24" s="61" t="s">
        <v>7682</v>
      </c>
      <c r="APU24" s="61" t="s">
        <v>7756</v>
      </c>
      <c r="APV24" s="61" t="s">
        <v>7682</v>
      </c>
      <c r="APW24" s="61" t="s">
        <v>7783</v>
      </c>
      <c r="APX24" s="61" t="s">
        <v>7784</v>
      </c>
      <c r="APY24" s="61" t="s">
        <v>7779</v>
      </c>
      <c r="APZ24" s="61" t="s">
        <v>7670</v>
      </c>
      <c r="AQA24" s="61" t="s">
        <v>7721</v>
      </c>
      <c r="AQB24" s="61" t="s">
        <v>7781</v>
      </c>
      <c r="AQC24" s="61" t="s">
        <v>7721</v>
      </c>
      <c r="AQD24" s="61" t="s">
        <v>7682</v>
      </c>
      <c r="AQE24" s="61" t="s">
        <v>7780</v>
      </c>
      <c r="AQF24" s="61" t="s">
        <v>7682</v>
      </c>
      <c r="AQG24" s="61" t="s">
        <v>7682</v>
      </c>
      <c r="AQH24" s="61" t="s">
        <v>7785</v>
      </c>
      <c r="AQI24" s="61" t="s">
        <v>7786</v>
      </c>
      <c r="AQJ24" s="61" t="s">
        <v>7682</v>
      </c>
      <c r="AQK24" s="61" t="s">
        <v>7707</v>
      </c>
      <c r="AQL24" s="61" t="s">
        <v>7682</v>
      </c>
      <c r="AQM24" s="61" t="s">
        <v>7707</v>
      </c>
      <c r="AQN24" s="61" t="s">
        <v>7721</v>
      </c>
      <c r="AQO24" s="61" t="s">
        <v>7709</v>
      </c>
      <c r="AQP24" s="61" t="s">
        <v>7679</v>
      </c>
      <c r="AQQ24" s="61" t="s">
        <v>7787</v>
      </c>
      <c r="AQR24" s="61" t="s">
        <v>7711</v>
      </c>
      <c r="AQS24" s="61" t="s">
        <v>7738</v>
      </c>
      <c r="AQT24" s="61" t="s">
        <v>7785</v>
      </c>
      <c r="AQU24" s="61" t="s">
        <v>7709</v>
      </c>
      <c r="AQV24" s="61" t="s">
        <v>7778</v>
      </c>
      <c r="AQW24" s="61" t="s">
        <v>7682</v>
      </c>
      <c r="AQX24" s="61" t="s">
        <v>19</v>
      </c>
      <c r="AQY24" s="61">
        <v>20.399999999999999</v>
      </c>
      <c r="AQZ24" s="61">
        <v>21.3</v>
      </c>
      <c r="ARA24" s="61">
        <v>18.8</v>
      </c>
      <c r="ARB24" s="61">
        <v>21.2</v>
      </c>
      <c r="ARC24" s="61">
        <v>19.3</v>
      </c>
      <c r="ARD24" s="61">
        <v>23.5</v>
      </c>
      <c r="ARE24" s="61">
        <v>20.2</v>
      </c>
      <c r="ARF24" s="61">
        <v>21.5</v>
      </c>
      <c r="ARG24" s="61">
        <v>21</v>
      </c>
      <c r="ARH24" s="61">
        <v>20.9</v>
      </c>
      <c r="ARI24" s="61">
        <v>21.7</v>
      </c>
      <c r="ARJ24" s="61">
        <v>23.6</v>
      </c>
      <c r="ARK24" s="61">
        <v>21.5</v>
      </c>
      <c r="ARL24" s="61">
        <v>18.7</v>
      </c>
      <c r="ARM24" s="61">
        <v>18.2</v>
      </c>
      <c r="ARN24" s="61">
        <v>18.8</v>
      </c>
      <c r="ARO24" s="61">
        <v>19.899999999999999</v>
      </c>
      <c r="ARP24" s="61">
        <v>20.100000000000001</v>
      </c>
      <c r="ARQ24" s="61">
        <v>21.3</v>
      </c>
      <c r="ARR24" s="61">
        <v>21.1</v>
      </c>
      <c r="ARS24" s="61">
        <v>19.8</v>
      </c>
      <c r="ART24" s="61">
        <v>20</v>
      </c>
      <c r="ARU24" s="61">
        <v>19.100000000000001</v>
      </c>
      <c r="ARV24" s="61">
        <v>21.9</v>
      </c>
      <c r="ARW24" s="61">
        <v>18.100000000000001</v>
      </c>
      <c r="ARX24" s="61">
        <v>23.6</v>
      </c>
      <c r="ARY24" s="61">
        <v>18.100000000000001</v>
      </c>
      <c r="ARZ24" s="61">
        <v>1132</v>
      </c>
      <c r="AVE24" s="61" t="s">
        <v>7683</v>
      </c>
      <c r="AVF24" s="61">
        <v>50</v>
      </c>
      <c r="AVH24" s="61">
        <v>0</v>
      </c>
      <c r="AVI24" s="61">
        <v>0</v>
      </c>
      <c r="AVK24" s="61">
        <v>40.380000000000003</v>
      </c>
      <c r="AVL24" s="61">
        <v>2</v>
      </c>
      <c r="AVM24" s="61">
        <v>1</v>
      </c>
      <c r="AVO24" s="61">
        <v>50.01</v>
      </c>
      <c r="AVP24" s="61">
        <v>0</v>
      </c>
      <c r="AVQ24" s="61">
        <v>50.01</v>
      </c>
      <c r="AVR24" s="61">
        <v>0</v>
      </c>
      <c r="AVS24" s="61">
        <v>0</v>
      </c>
      <c r="AVT24" s="61">
        <v>0</v>
      </c>
      <c r="AVU24" s="61">
        <v>0</v>
      </c>
      <c r="AVV24" s="61">
        <v>0</v>
      </c>
      <c r="AVW24" s="61">
        <v>0</v>
      </c>
      <c r="AVY24" s="61">
        <v>0</v>
      </c>
      <c r="AWA24" s="61">
        <v>0</v>
      </c>
      <c r="AWB24" s="61">
        <v>0</v>
      </c>
      <c r="AWC24" s="61">
        <v>0</v>
      </c>
      <c r="AWD24" s="61">
        <v>0</v>
      </c>
      <c r="AWE24" s="61">
        <v>0</v>
      </c>
      <c r="AWF24" s="61">
        <v>0</v>
      </c>
      <c r="AWG24" s="61">
        <v>0</v>
      </c>
      <c r="AWH24" s="61">
        <v>100</v>
      </c>
      <c r="AWJ24" s="61">
        <v>0</v>
      </c>
      <c r="AWK24" s="61">
        <v>0</v>
      </c>
      <c r="AWL24" s="61">
        <v>0</v>
      </c>
      <c r="AWM24" s="61">
        <v>0</v>
      </c>
      <c r="AWN24" s="61">
        <v>100</v>
      </c>
      <c r="AWO24" s="61">
        <v>0</v>
      </c>
      <c r="AWP24" s="61">
        <v>0</v>
      </c>
      <c r="AWQ24" s="61">
        <v>0</v>
      </c>
      <c r="AWR24" s="61">
        <v>100</v>
      </c>
      <c r="AWS24" s="61">
        <v>0</v>
      </c>
      <c r="AWT24" s="61">
        <v>1</v>
      </c>
      <c r="AXA24" s="61">
        <v>0</v>
      </c>
      <c r="AXB24" s="61">
        <v>0</v>
      </c>
      <c r="AXC24" s="61">
        <v>12</v>
      </c>
      <c r="AXD24" s="61">
        <v>5</v>
      </c>
      <c r="AXE24" s="61">
        <v>16</v>
      </c>
      <c r="AXF24" s="61">
        <v>0</v>
      </c>
      <c r="AXG24" s="61">
        <v>0</v>
      </c>
      <c r="AXH24" s="61">
        <v>8</v>
      </c>
      <c r="AXI24" s="61">
        <v>40</v>
      </c>
      <c r="AXJ24" s="61">
        <v>0</v>
      </c>
      <c r="AXL24" s="61">
        <v>20</v>
      </c>
      <c r="AXM24" s="61">
        <v>1</v>
      </c>
      <c r="AXN24" s="61">
        <v>0</v>
      </c>
      <c r="AXO24" s="61">
        <v>970</v>
      </c>
      <c r="AXP24" s="61">
        <v>40</v>
      </c>
      <c r="AXQ24" s="61">
        <v>0</v>
      </c>
      <c r="AXR24" s="61">
        <v>0</v>
      </c>
      <c r="AXS24" s="61">
        <v>0</v>
      </c>
      <c r="AXT24" s="61">
        <v>0</v>
      </c>
      <c r="AXU24" s="61">
        <v>0</v>
      </c>
      <c r="AXV24" s="61">
        <v>0</v>
      </c>
      <c r="AXW24" s="61">
        <v>0</v>
      </c>
      <c r="AXX24" s="61">
        <v>0</v>
      </c>
      <c r="AXY24" s="61">
        <v>9</v>
      </c>
      <c r="AXZ24" s="61">
        <v>0</v>
      </c>
      <c r="AYA24" s="61">
        <v>2</v>
      </c>
      <c r="AYB24" s="61">
        <v>2</v>
      </c>
      <c r="AYC24" s="61">
        <v>1</v>
      </c>
      <c r="AYD24" s="61">
        <v>1.4</v>
      </c>
      <c r="AYE24" s="61">
        <v>1.5</v>
      </c>
      <c r="AYF24" s="61">
        <v>20</v>
      </c>
      <c r="AYG24" s="61">
        <v>80</v>
      </c>
      <c r="AYH24" s="61">
        <v>60</v>
      </c>
      <c r="AYI24" s="61">
        <v>30</v>
      </c>
      <c r="AYJ24" s="61">
        <v>30</v>
      </c>
      <c r="AYK24" s="61">
        <v>60</v>
      </c>
      <c r="AYL24" s="61">
        <v>30</v>
      </c>
      <c r="AYM24" s="61">
        <v>30</v>
      </c>
      <c r="AYN24" s="61">
        <v>0</v>
      </c>
      <c r="AYO24" s="61">
        <v>1.4</v>
      </c>
      <c r="AYP24" s="61">
        <v>20</v>
      </c>
      <c r="AYQ24" s="61">
        <v>1.5</v>
      </c>
      <c r="AYR24" s="61">
        <v>80</v>
      </c>
      <c r="AYS24" s="61">
        <v>4</v>
      </c>
      <c r="AYT24" s="61">
        <v>4</v>
      </c>
      <c r="AYU24" s="61">
        <v>11</v>
      </c>
      <c r="AYV24" s="61">
        <v>3</v>
      </c>
      <c r="AYW24" s="61">
        <v>0</v>
      </c>
      <c r="AYX24" s="61">
        <v>0</v>
      </c>
      <c r="AYY24" s="61">
        <v>0</v>
      </c>
      <c r="AYZ24" s="61">
        <v>0</v>
      </c>
      <c r="AZA24" s="61">
        <v>7</v>
      </c>
      <c r="AZF24" s="61">
        <v>500</v>
      </c>
      <c r="AZG24" s="61">
        <v>7000</v>
      </c>
      <c r="AZH24" s="61">
        <v>300</v>
      </c>
      <c r="AZI24" s="61">
        <v>1150</v>
      </c>
      <c r="AZK24" s="61">
        <v>1800</v>
      </c>
      <c r="AZU24" s="61">
        <v>0</v>
      </c>
      <c r="AZZ24" s="61">
        <v>0</v>
      </c>
      <c r="BAA24" s="61">
        <v>0</v>
      </c>
      <c r="BAB24" s="61">
        <v>0</v>
      </c>
      <c r="BAC24" s="61">
        <v>0</v>
      </c>
      <c r="BAD24" s="61">
        <v>25</v>
      </c>
      <c r="BAE24" s="61">
        <v>0</v>
      </c>
      <c r="BAF24" s="61">
        <v>0</v>
      </c>
      <c r="BAG24" s="61">
        <v>2</v>
      </c>
      <c r="BAH24" s="61">
        <v>2</v>
      </c>
      <c r="BAI24" s="61">
        <v>20</v>
      </c>
      <c r="BAJ24" s="61">
        <v>25</v>
      </c>
      <c r="BAK24" s="61">
        <v>30</v>
      </c>
      <c r="BAQ24" s="61">
        <v>0</v>
      </c>
      <c r="BAR24" s="61">
        <v>0</v>
      </c>
      <c r="BAS24" s="61">
        <v>1</v>
      </c>
      <c r="BAT24" s="61">
        <v>120</v>
      </c>
      <c r="BAU24" s="61">
        <v>1</v>
      </c>
      <c r="BAV24" s="61">
        <v>2</v>
      </c>
      <c r="BAW24" s="61">
        <v>2</v>
      </c>
      <c r="BAX24" s="61">
        <v>2</v>
      </c>
      <c r="BAY24" s="61">
        <v>2</v>
      </c>
      <c r="BAZ24" s="61">
        <v>60</v>
      </c>
      <c r="BBA24" s="61">
        <v>60</v>
      </c>
      <c r="BBB24" s="61">
        <v>60</v>
      </c>
      <c r="BBC24" s="61">
        <v>60</v>
      </c>
      <c r="BBD24" s="61">
        <v>1</v>
      </c>
      <c r="BBE24" s="61">
        <v>50</v>
      </c>
      <c r="BBF24" s="61">
        <v>50</v>
      </c>
      <c r="BBH24" s="61">
        <v>300</v>
      </c>
      <c r="BBI24" s="61">
        <v>-1200</v>
      </c>
      <c r="BBK24" s="61">
        <v>-200</v>
      </c>
      <c r="BBL24" s="61">
        <v>-1900</v>
      </c>
      <c r="BBM24" s="61">
        <v>10</v>
      </c>
      <c r="BBN24" s="61">
        <v>0</v>
      </c>
      <c r="BBO24" s="61">
        <v>50</v>
      </c>
      <c r="BBP24" s="61">
        <v>1500</v>
      </c>
      <c r="BBQ24" s="61">
        <v>5.6</v>
      </c>
      <c r="BBR24" s="61">
        <v>6.7</v>
      </c>
      <c r="BBS24" s="61">
        <v>6.9</v>
      </c>
      <c r="BBT24" s="61">
        <v>0.1</v>
      </c>
      <c r="BBU24" s="61">
        <v>2.7</v>
      </c>
      <c r="BBV24" s="61">
        <v>0.1</v>
      </c>
      <c r="BBW24" s="61">
        <v>1</v>
      </c>
      <c r="BBX24" s="61">
        <v>1</v>
      </c>
      <c r="BBY24" s="61">
        <v>0</v>
      </c>
      <c r="BBZ24" s="61">
        <v>500</v>
      </c>
      <c r="BCA24" s="61">
        <v>7000</v>
      </c>
      <c r="BCB24" s="61">
        <v>70</v>
      </c>
      <c r="BCC24" s="61">
        <v>-500</v>
      </c>
      <c r="BCF24" s="61">
        <v>3.6</v>
      </c>
      <c r="BCH24" s="61">
        <v>0</v>
      </c>
      <c r="BCI24" s="61">
        <v>0</v>
      </c>
      <c r="BCJ24" s="61">
        <v>0.2</v>
      </c>
      <c r="BCK24" s="61">
        <v>0</v>
      </c>
      <c r="BCM24" s="61">
        <v>10</v>
      </c>
      <c r="BCN24" s="61">
        <v>0</v>
      </c>
      <c r="BCR24" s="61">
        <v>0</v>
      </c>
      <c r="BCT24" s="61">
        <v>5</v>
      </c>
      <c r="BCU24" s="61">
        <v>5</v>
      </c>
      <c r="BCV24" s="61">
        <v>5</v>
      </c>
      <c r="BCW24" s="61">
        <v>5</v>
      </c>
      <c r="BCX24" s="61">
        <v>5</v>
      </c>
      <c r="BCY24" s="61">
        <v>60</v>
      </c>
      <c r="BCZ24" s="61">
        <v>28</v>
      </c>
      <c r="BDA24" s="61">
        <v>40</v>
      </c>
      <c r="BDB24" s="61">
        <v>30</v>
      </c>
      <c r="BDC24" s="61">
        <v>50</v>
      </c>
      <c r="BDD24" s="61">
        <v>180</v>
      </c>
      <c r="BDE24" s="61">
        <v>28</v>
      </c>
      <c r="BDF24" s="61">
        <v>40</v>
      </c>
      <c r="BDG24" s="61">
        <v>0</v>
      </c>
      <c r="BDH24" s="61">
        <v>100</v>
      </c>
      <c r="BDI24" s="61">
        <v>0</v>
      </c>
      <c r="BDJ24" s="61">
        <v>0</v>
      </c>
      <c r="BDK24" s="61">
        <v>100</v>
      </c>
      <c r="BDL24" s="61">
        <v>0</v>
      </c>
      <c r="BDM24" s="61">
        <v>20</v>
      </c>
      <c r="BDN24" s="61">
        <v>2</v>
      </c>
      <c r="BDO24" s="61">
        <v>0</v>
      </c>
      <c r="BDP24" s="61">
        <v>1</v>
      </c>
      <c r="BDQ24" s="61">
        <v>0</v>
      </c>
      <c r="BDR24" s="61">
        <v>0</v>
      </c>
      <c r="BDS24" s="61">
        <v>0</v>
      </c>
      <c r="BDT24" s="61">
        <v>100</v>
      </c>
      <c r="BDU24" s="61">
        <v>0</v>
      </c>
      <c r="BDV24" s="61">
        <v>0</v>
      </c>
      <c r="BDW24" s="61">
        <v>100</v>
      </c>
      <c r="BDX24" s="61">
        <v>0</v>
      </c>
      <c r="BDY24" s="61">
        <v>10</v>
      </c>
      <c r="BDZ24" s="61">
        <v>0</v>
      </c>
      <c r="BEA24" s="61">
        <v>10</v>
      </c>
      <c r="BEB24" s="61">
        <v>2</v>
      </c>
      <c r="BEC24" s="61">
        <v>1</v>
      </c>
      <c r="BED24" s="61">
        <v>1</v>
      </c>
      <c r="BEE24" s="61">
        <v>1</v>
      </c>
      <c r="BEF24" s="61">
        <v>0</v>
      </c>
      <c r="BEG24" s="61">
        <v>0</v>
      </c>
      <c r="BEH24" s="61">
        <v>100</v>
      </c>
      <c r="BEI24" s="61">
        <v>0</v>
      </c>
      <c r="BEJ24" s="61">
        <v>0</v>
      </c>
      <c r="BEK24" s="61">
        <v>100</v>
      </c>
      <c r="BEL24" s="61">
        <v>0</v>
      </c>
      <c r="BEM24" s="61">
        <v>10</v>
      </c>
      <c r="BEN24" s="61">
        <v>0</v>
      </c>
      <c r="BEO24" s="61">
        <v>10</v>
      </c>
      <c r="BEP24" s="61">
        <v>2</v>
      </c>
      <c r="BEQ24" s="61">
        <v>1</v>
      </c>
      <c r="BER24" s="61">
        <v>1</v>
      </c>
      <c r="BES24" s="61">
        <v>0</v>
      </c>
      <c r="BET24" s="61">
        <v>100</v>
      </c>
      <c r="BEU24" s="61">
        <v>10</v>
      </c>
      <c r="BEV24" s="61">
        <v>-100</v>
      </c>
      <c r="BEW24" s="61">
        <v>10</v>
      </c>
      <c r="BEX24" s="61">
        <v>250</v>
      </c>
      <c r="BEY24" s="61">
        <v>-250</v>
      </c>
      <c r="BEZ24" s="61">
        <v>0</v>
      </c>
      <c r="BFA24" s="61">
        <v>100</v>
      </c>
      <c r="BFB24" s="61">
        <v>0</v>
      </c>
      <c r="BFC24" s="61">
        <v>100</v>
      </c>
      <c r="BFD24" s="61">
        <v>100</v>
      </c>
      <c r="BFE24" s="61">
        <v>0</v>
      </c>
      <c r="BFF24" s="61">
        <v>0</v>
      </c>
      <c r="BFG24" s="61">
        <v>100</v>
      </c>
      <c r="BFH24" s="61">
        <v>0</v>
      </c>
      <c r="BFI24" s="61">
        <v>0</v>
      </c>
      <c r="BFJ24" s="61">
        <v>0</v>
      </c>
      <c r="BFK24" s="61">
        <v>4</v>
      </c>
      <c r="BFL24" s="61">
        <v>0</v>
      </c>
      <c r="BXX24" s="61">
        <v>0</v>
      </c>
      <c r="BXY24" s="61">
        <v>0</v>
      </c>
      <c r="BXZ24" s="61">
        <v>0</v>
      </c>
      <c r="BYA24" s="61">
        <v>0</v>
      </c>
      <c r="BYB24" s="61">
        <v>0</v>
      </c>
      <c r="BYC24" s="61">
        <v>0</v>
      </c>
      <c r="BYD24" s="61">
        <v>0</v>
      </c>
      <c r="BYE24" s="61">
        <v>0</v>
      </c>
      <c r="BYF24" s="61">
        <v>0</v>
      </c>
      <c r="BYG24" s="61">
        <v>0</v>
      </c>
      <c r="BYH24" s="61">
        <v>0</v>
      </c>
      <c r="BYI24" s="61">
        <v>0</v>
      </c>
      <c r="BYJ24" s="61">
        <v>0</v>
      </c>
      <c r="BYK24" s="61">
        <v>0</v>
      </c>
      <c r="BYL24" s="61">
        <v>0</v>
      </c>
      <c r="BYM24" s="61">
        <v>0</v>
      </c>
      <c r="BYN24" s="61">
        <v>0</v>
      </c>
      <c r="BYO24" s="61">
        <v>0</v>
      </c>
      <c r="BYP24" s="61">
        <v>0</v>
      </c>
      <c r="BYQ24" s="61">
        <v>0</v>
      </c>
      <c r="BYR24" s="61">
        <v>0</v>
      </c>
      <c r="BYS24" s="61">
        <v>0</v>
      </c>
      <c r="BYT24" s="61">
        <v>0</v>
      </c>
      <c r="BYU24" s="61">
        <v>0</v>
      </c>
      <c r="BYV24" s="61">
        <v>0</v>
      </c>
      <c r="BYW24" s="61">
        <v>0</v>
      </c>
      <c r="BYX24" s="61">
        <v>0</v>
      </c>
      <c r="BYY24" s="61">
        <v>0</v>
      </c>
      <c r="BYZ24" s="61">
        <v>0</v>
      </c>
      <c r="BZA24" s="61">
        <v>0</v>
      </c>
      <c r="BZB24" s="61">
        <v>0</v>
      </c>
      <c r="BZC24" s="61">
        <v>0</v>
      </c>
      <c r="BZD24" s="61">
        <v>0</v>
      </c>
      <c r="BZE24" s="61">
        <v>0</v>
      </c>
      <c r="BZF24" s="61">
        <v>0</v>
      </c>
      <c r="BZG24" s="61">
        <v>0</v>
      </c>
      <c r="BZH24" s="61">
        <v>0</v>
      </c>
      <c r="BZI24" s="61">
        <v>0</v>
      </c>
      <c r="BZJ24" s="61">
        <v>0</v>
      </c>
      <c r="BZK24" s="61">
        <v>0</v>
      </c>
      <c r="BZL24" s="61">
        <v>0</v>
      </c>
      <c r="BZM24" s="61">
        <v>0</v>
      </c>
      <c r="BZN24" s="61">
        <v>0</v>
      </c>
      <c r="BZO24" s="61">
        <v>0</v>
      </c>
      <c r="BZP24" s="61">
        <v>0</v>
      </c>
      <c r="BZQ24" s="61">
        <v>0</v>
      </c>
      <c r="BZR24" s="61">
        <v>0</v>
      </c>
      <c r="BZS24" s="61">
        <v>0</v>
      </c>
      <c r="BZT24" s="61">
        <v>0</v>
      </c>
      <c r="BZU24" s="61">
        <v>0</v>
      </c>
      <c r="BZV24" s="61">
        <v>0</v>
      </c>
      <c r="BZW24" s="61">
        <v>0</v>
      </c>
      <c r="BZX24" s="61">
        <v>0</v>
      </c>
      <c r="BZY24" s="61">
        <v>0</v>
      </c>
      <c r="BZZ24" s="61">
        <v>0</v>
      </c>
      <c r="CAA24" s="61">
        <v>0</v>
      </c>
      <c r="CAB24" s="61">
        <v>0</v>
      </c>
      <c r="CAC24" s="61">
        <v>0</v>
      </c>
      <c r="CAD24" s="61">
        <v>0</v>
      </c>
      <c r="CAE24" s="61">
        <v>0</v>
      </c>
      <c r="CAF24" s="61">
        <v>0</v>
      </c>
      <c r="CAG24" s="61">
        <v>0</v>
      </c>
      <c r="CAH24" s="61">
        <v>0</v>
      </c>
      <c r="CAI24" s="61">
        <v>0</v>
      </c>
      <c r="CAJ24" s="61">
        <v>0</v>
      </c>
      <c r="CAK24" s="61">
        <v>0</v>
      </c>
      <c r="CAL24" s="61">
        <v>0</v>
      </c>
      <c r="CAM24" s="61">
        <v>0</v>
      </c>
      <c r="CAN24" s="61">
        <v>0</v>
      </c>
      <c r="CAO24" s="61">
        <v>0</v>
      </c>
      <c r="CAP24" s="61">
        <v>0</v>
      </c>
      <c r="CAQ24" s="61">
        <v>0</v>
      </c>
      <c r="CAR24" s="61">
        <v>0</v>
      </c>
      <c r="CAS24" s="61">
        <v>0</v>
      </c>
      <c r="CAT24" s="61">
        <v>0</v>
      </c>
      <c r="CAU24" s="61">
        <v>0</v>
      </c>
      <c r="CAV24" s="61">
        <v>0</v>
      </c>
      <c r="CAW24" s="61">
        <v>0</v>
      </c>
      <c r="CAX24" s="61">
        <v>0</v>
      </c>
      <c r="CAY24" s="61">
        <v>0</v>
      </c>
      <c r="CAZ24" s="61">
        <v>0</v>
      </c>
      <c r="CBA24" s="61">
        <v>0</v>
      </c>
      <c r="CBB24" s="61">
        <v>0</v>
      </c>
      <c r="CBC24" s="61">
        <v>0</v>
      </c>
      <c r="CBD24" s="61">
        <v>0</v>
      </c>
      <c r="CBE24" s="61">
        <v>0</v>
      </c>
      <c r="CBF24" s="61">
        <v>0</v>
      </c>
      <c r="CBG24" s="61">
        <v>0</v>
      </c>
      <c r="CBH24" s="61">
        <v>0</v>
      </c>
      <c r="CBI24" s="61">
        <v>0</v>
      </c>
      <c r="CBJ24" s="61">
        <v>0</v>
      </c>
      <c r="CBK24" s="61">
        <v>0</v>
      </c>
      <c r="CBL24" s="61">
        <v>0</v>
      </c>
      <c r="CBM24" s="61">
        <v>0</v>
      </c>
      <c r="CBN24" s="61">
        <v>0</v>
      </c>
      <c r="CBO24" s="61">
        <v>0</v>
      </c>
      <c r="CBP24" s="61">
        <v>0</v>
      </c>
      <c r="CBQ24" s="61">
        <v>0</v>
      </c>
      <c r="CBR24" s="61">
        <v>0</v>
      </c>
      <c r="CBS24" s="61">
        <v>0</v>
      </c>
      <c r="CBT24" s="61">
        <v>0</v>
      </c>
      <c r="CBU24" s="61">
        <v>0</v>
      </c>
      <c r="CBV24" s="61">
        <v>0</v>
      </c>
      <c r="CBW24" s="61">
        <v>0</v>
      </c>
      <c r="CBX24" s="61">
        <v>0</v>
      </c>
      <c r="CBY24" s="61">
        <v>0</v>
      </c>
      <c r="CBZ24" s="61">
        <v>0</v>
      </c>
      <c r="CCA24" s="61">
        <v>0</v>
      </c>
      <c r="CCB24" s="61">
        <v>0</v>
      </c>
      <c r="CCC24" s="61">
        <v>0</v>
      </c>
      <c r="CCD24" s="61">
        <v>0</v>
      </c>
      <c r="CCE24" s="61">
        <v>0</v>
      </c>
      <c r="CCF24" s="61">
        <v>0</v>
      </c>
      <c r="CCG24" s="61">
        <v>0</v>
      </c>
      <c r="CCH24" s="61">
        <v>0</v>
      </c>
      <c r="CCI24" s="61">
        <v>0</v>
      </c>
      <c r="CCJ24" s="61">
        <v>0</v>
      </c>
      <c r="CCK24" s="61">
        <v>0</v>
      </c>
      <c r="CCL24" s="61">
        <v>0</v>
      </c>
      <c r="CCM24" s="61">
        <v>0</v>
      </c>
      <c r="CCN24" s="61">
        <v>0</v>
      </c>
      <c r="CCO24" s="61">
        <v>0</v>
      </c>
      <c r="CCP24" s="61">
        <v>0</v>
      </c>
      <c r="CCQ24" s="61">
        <v>0</v>
      </c>
      <c r="CCR24" s="61">
        <v>0</v>
      </c>
      <c r="CCS24" s="61">
        <v>0</v>
      </c>
      <c r="CCT24" s="61">
        <v>0</v>
      </c>
      <c r="CCU24" s="61">
        <v>0</v>
      </c>
      <c r="CCV24" s="61">
        <v>0</v>
      </c>
      <c r="CCW24" s="61">
        <v>0</v>
      </c>
      <c r="CCX24" s="61">
        <v>0</v>
      </c>
      <c r="CCY24" s="61">
        <v>0</v>
      </c>
      <c r="CCZ24" s="61">
        <v>0</v>
      </c>
      <c r="CDA24" s="61">
        <v>0</v>
      </c>
      <c r="CDB24" s="61">
        <v>0</v>
      </c>
      <c r="CDC24" s="61">
        <v>0</v>
      </c>
      <c r="CDD24" s="61">
        <v>0</v>
      </c>
      <c r="CDE24" s="61">
        <v>0</v>
      </c>
      <c r="CDF24" s="61">
        <v>0</v>
      </c>
      <c r="CDG24" s="61">
        <v>0</v>
      </c>
      <c r="CDH24" s="61">
        <v>0</v>
      </c>
      <c r="CDI24" s="61">
        <v>0</v>
      </c>
      <c r="CDJ24" s="61">
        <v>0</v>
      </c>
      <c r="CDK24" s="61">
        <v>0</v>
      </c>
      <c r="CDL24" s="61">
        <v>0</v>
      </c>
      <c r="CDM24" s="61">
        <v>0</v>
      </c>
      <c r="CDN24" s="61">
        <v>0</v>
      </c>
      <c r="CDO24" s="61">
        <v>0</v>
      </c>
      <c r="CDP24" s="61">
        <v>0</v>
      </c>
      <c r="CDQ24" s="61">
        <v>0</v>
      </c>
      <c r="CDR24" s="61">
        <v>0</v>
      </c>
      <c r="CDS24" s="61">
        <v>0</v>
      </c>
      <c r="CDT24" s="61">
        <v>0</v>
      </c>
      <c r="CDU24" s="61">
        <v>0</v>
      </c>
      <c r="CDV24" s="61">
        <v>0</v>
      </c>
      <c r="CDW24" s="61">
        <v>0</v>
      </c>
      <c r="CDX24" s="61">
        <v>0</v>
      </c>
      <c r="CDY24" s="61">
        <v>0</v>
      </c>
      <c r="CDZ24" s="61">
        <v>0</v>
      </c>
      <c r="CEA24" s="61">
        <v>0</v>
      </c>
      <c r="CEB24" s="61">
        <v>0</v>
      </c>
      <c r="CEC24" s="61">
        <v>0</v>
      </c>
      <c r="CED24" s="61">
        <v>0</v>
      </c>
      <c r="CEE24" s="61">
        <v>0</v>
      </c>
      <c r="CEF24" s="61">
        <v>0</v>
      </c>
      <c r="CEG24" s="61">
        <v>0</v>
      </c>
      <c r="CEH24" s="61">
        <v>0</v>
      </c>
      <c r="CEI24" s="61">
        <v>0</v>
      </c>
      <c r="CEJ24" s="61">
        <v>0</v>
      </c>
      <c r="CEK24" s="61">
        <v>0</v>
      </c>
      <c r="CEL24" s="61">
        <v>0</v>
      </c>
      <c r="CEM24" s="61">
        <v>0</v>
      </c>
      <c r="CEN24" s="61">
        <v>0</v>
      </c>
      <c r="CEO24" s="61">
        <v>0</v>
      </c>
      <c r="CEP24" s="61">
        <v>0</v>
      </c>
      <c r="CEQ24" s="61">
        <v>0</v>
      </c>
      <c r="CER24" s="61">
        <v>0</v>
      </c>
      <c r="CES24" s="61">
        <v>0</v>
      </c>
      <c r="CET24" s="61">
        <v>0</v>
      </c>
      <c r="CEU24" s="61">
        <v>0</v>
      </c>
      <c r="CEV24" s="61">
        <v>0</v>
      </c>
      <c r="CEW24" s="61">
        <v>0</v>
      </c>
      <c r="CEX24" s="61">
        <v>0</v>
      </c>
      <c r="CEY24" s="61">
        <v>0</v>
      </c>
      <c r="CEZ24" s="61">
        <v>0</v>
      </c>
      <c r="CFA24" s="61">
        <v>0</v>
      </c>
      <c r="CFB24" s="61">
        <v>0</v>
      </c>
      <c r="CFC24" s="61">
        <v>0</v>
      </c>
      <c r="CFD24" s="61">
        <v>0</v>
      </c>
      <c r="CFE24" s="61">
        <v>0</v>
      </c>
      <c r="CFF24" s="61">
        <v>0</v>
      </c>
      <c r="CFG24" s="61">
        <v>0</v>
      </c>
      <c r="CFH24" s="61">
        <v>0</v>
      </c>
      <c r="CFI24" s="61">
        <v>0</v>
      </c>
      <c r="CFJ24" s="61">
        <v>0</v>
      </c>
      <c r="CFK24" s="61">
        <v>0</v>
      </c>
      <c r="CFL24" s="61">
        <v>0</v>
      </c>
      <c r="CFM24" s="61">
        <v>0</v>
      </c>
      <c r="CFN24" s="61">
        <v>0</v>
      </c>
      <c r="CFO24" s="61">
        <v>0</v>
      </c>
      <c r="CFP24" s="61">
        <v>0</v>
      </c>
      <c r="CFQ24" s="61">
        <v>0</v>
      </c>
      <c r="CFR24" s="61">
        <v>0</v>
      </c>
      <c r="CFS24" s="61">
        <v>0</v>
      </c>
      <c r="CFT24" s="61">
        <v>0</v>
      </c>
      <c r="CFU24" s="61">
        <v>0</v>
      </c>
      <c r="CFV24" s="61">
        <v>0</v>
      </c>
      <c r="CFW24" s="61">
        <v>0</v>
      </c>
      <c r="CFX24" s="61">
        <v>0</v>
      </c>
      <c r="CFY24" s="61">
        <v>0</v>
      </c>
      <c r="CFZ24" s="61">
        <v>0</v>
      </c>
      <c r="CGA24" s="61">
        <v>0</v>
      </c>
      <c r="CGB24" s="61">
        <v>0</v>
      </c>
      <c r="CGC24" s="61">
        <v>0</v>
      </c>
      <c r="CGD24" s="61">
        <v>0</v>
      </c>
      <c r="CGE24" s="61">
        <v>0</v>
      </c>
      <c r="CGF24" s="61">
        <v>0</v>
      </c>
      <c r="CGG24" s="61">
        <v>0</v>
      </c>
      <c r="CGH24" s="61">
        <v>0</v>
      </c>
      <c r="CGI24" s="61">
        <v>0</v>
      </c>
      <c r="CGJ24" s="61">
        <v>0</v>
      </c>
      <c r="CGK24" s="61">
        <v>0</v>
      </c>
      <c r="CGL24" s="61">
        <v>0</v>
      </c>
      <c r="CGM24" s="61">
        <v>0</v>
      </c>
      <c r="CGN24" s="61">
        <v>0</v>
      </c>
      <c r="CGO24" s="61">
        <v>0</v>
      </c>
      <c r="CGP24" s="61">
        <v>0</v>
      </c>
      <c r="CGQ24" s="61">
        <v>0</v>
      </c>
      <c r="CGR24" s="61">
        <v>0</v>
      </c>
      <c r="CGS24" s="61">
        <v>0</v>
      </c>
      <c r="CGT24" s="61">
        <v>0</v>
      </c>
      <c r="CGU24" s="61">
        <v>0</v>
      </c>
      <c r="CGV24" s="61">
        <v>0</v>
      </c>
      <c r="CGW24" s="61">
        <v>0</v>
      </c>
      <c r="CGX24" s="61">
        <v>0</v>
      </c>
      <c r="CGY24" s="61">
        <v>0</v>
      </c>
      <c r="CGZ24" s="61">
        <v>0</v>
      </c>
      <c r="CHA24" s="61">
        <v>0</v>
      </c>
      <c r="CHB24" s="61">
        <v>0</v>
      </c>
      <c r="CHC24" s="61">
        <v>0</v>
      </c>
      <c r="CHD24" s="61">
        <v>0</v>
      </c>
      <c r="CHE24" s="61">
        <v>0</v>
      </c>
      <c r="CHF24" s="61">
        <v>0</v>
      </c>
      <c r="CHG24" s="61">
        <v>0</v>
      </c>
      <c r="CHH24" s="61">
        <v>0</v>
      </c>
      <c r="CHI24" s="61">
        <v>0</v>
      </c>
      <c r="CHJ24" s="61">
        <v>0</v>
      </c>
      <c r="CHK24" s="61">
        <v>0</v>
      </c>
      <c r="CHL24" s="61">
        <v>0</v>
      </c>
      <c r="CHM24" s="61">
        <v>0</v>
      </c>
      <c r="CHN24" s="61">
        <v>0</v>
      </c>
      <c r="CHO24" s="61">
        <v>0</v>
      </c>
      <c r="CHP24" s="61">
        <v>0</v>
      </c>
      <c r="CHQ24" s="61">
        <v>0</v>
      </c>
      <c r="CHR24" s="61">
        <v>0</v>
      </c>
      <c r="CHS24" s="61">
        <v>0</v>
      </c>
      <c r="CHT24" s="61">
        <v>0</v>
      </c>
      <c r="CHU24" s="61">
        <v>0</v>
      </c>
      <c r="CHV24" s="61">
        <v>0</v>
      </c>
      <c r="CHW24" s="61">
        <v>0</v>
      </c>
      <c r="CHX24" s="61">
        <v>0</v>
      </c>
      <c r="CHY24" s="61">
        <v>0</v>
      </c>
      <c r="CHZ24" s="61">
        <v>0</v>
      </c>
      <c r="CIA24" s="61">
        <v>0</v>
      </c>
      <c r="CIB24" s="61">
        <v>0</v>
      </c>
      <c r="CIC24" s="61">
        <v>0</v>
      </c>
      <c r="CID24" s="61">
        <v>0</v>
      </c>
      <c r="CIE24" s="61">
        <v>0</v>
      </c>
      <c r="CIF24" s="61">
        <v>0</v>
      </c>
      <c r="CIG24" s="61">
        <v>0</v>
      </c>
      <c r="CIH24" s="61">
        <v>0</v>
      </c>
      <c r="CII24" s="61">
        <v>0</v>
      </c>
      <c r="CIJ24" s="61">
        <v>0</v>
      </c>
      <c r="CIK24" s="61">
        <v>0</v>
      </c>
      <c r="CIL24" s="61">
        <v>0</v>
      </c>
      <c r="CIM24" s="61">
        <v>0</v>
      </c>
      <c r="CIN24" s="61">
        <v>0</v>
      </c>
      <c r="CIO24" s="61">
        <v>0</v>
      </c>
      <c r="CIP24" s="61">
        <v>0</v>
      </c>
      <c r="CIQ24" s="61">
        <v>0</v>
      </c>
      <c r="CIR24" s="61">
        <v>0</v>
      </c>
      <c r="CIS24" s="61">
        <v>0</v>
      </c>
      <c r="CIT24" s="61">
        <v>0</v>
      </c>
      <c r="CIU24" s="61">
        <v>0</v>
      </c>
      <c r="CIV24" s="61">
        <v>0</v>
      </c>
      <c r="CIW24" s="61">
        <v>0</v>
      </c>
      <c r="CIX24" s="61">
        <v>0</v>
      </c>
      <c r="CIY24" s="61">
        <v>0</v>
      </c>
      <c r="CIZ24" s="61">
        <v>0</v>
      </c>
      <c r="CJA24" s="61">
        <v>0</v>
      </c>
      <c r="CJB24" s="61">
        <v>0</v>
      </c>
      <c r="CJC24" s="61">
        <v>0</v>
      </c>
      <c r="CJD24" s="61">
        <v>0</v>
      </c>
      <c r="CJE24" s="61">
        <v>0</v>
      </c>
      <c r="CJF24" s="61">
        <v>0</v>
      </c>
      <c r="CJG24" s="61">
        <v>0</v>
      </c>
      <c r="CJH24" s="61">
        <v>0</v>
      </c>
      <c r="CJI24" s="61">
        <v>0</v>
      </c>
      <c r="CJJ24" s="61">
        <v>0</v>
      </c>
      <c r="CJK24" s="61">
        <v>0</v>
      </c>
      <c r="CJL24" s="61">
        <v>0</v>
      </c>
      <c r="CJM24" s="61">
        <v>0</v>
      </c>
      <c r="CJN24" s="61">
        <v>0</v>
      </c>
      <c r="CJO24" s="61">
        <v>0</v>
      </c>
      <c r="CJP24" s="61">
        <v>0</v>
      </c>
      <c r="CJQ24" s="61">
        <v>0</v>
      </c>
      <c r="CJR24" s="61">
        <v>0</v>
      </c>
      <c r="CJS24" s="61">
        <v>0</v>
      </c>
      <c r="CJT24" s="61">
        <v>0</v>
      </c>
      <c r="CJU24" s="61">
        <v>0</v>
      </c>
      <c r="CJV24" s="61">
        <v>0</v>
      </c>
      <c r="CJW24" s="61">
        <v>0</v>
      </c>
      <c r="CJX24" s="61">
        <v>0</v>
      </c>
      <c r="CJY24" s="61">
        <v>0</v>
      </c>
      <c r="CJZ24" s="61">
        <v>0</v>
      </c>
      <c r="CKA24" s="61">
        <v>0</v>
      </c>
      <c r="CKB24" s="61">
        <v>0</v>
      </c>
      <c r="CKC24" s="61">
        <v>0</v>
      </c>
      <c r="CKD24" s="61">
        <v>0</v>
      </c>
      <c r="CKE24" s="61">
        <v>0</v>
      </c>
      <c r="CKF24" s="61">
        <v>0</v>
      </c>
      <c r="CKG24" s="61">
        <v>0</v>
      </c>
      <c r="CKH24" s="61">
        <v>0</v>
      </c>
      <c r="CKI24" s="61">
        <v>0</v>
      </c>
      <c r="CKJ24" s="61">
        <v>0</v>
      </c>
      <c r="CKK24" s="61">
        <v>0</v>
      </c>
      <c r="CKL24" s="61">
        <v>0</v>
      </c>
      <c r="CKM24" s="61">
        <v>0</v>
      </c>
      <c r="CKN24" s="61">
        <v>0</v>
      </c>
      <c r="CKO24" s="61">
        <v>0</v>
      </c>
      <c r="CKP24" s="61">
        <v>0</v>
      </c>
      <c r="CKQ24" s="61">
        <v>0</v>
      </c>
      <c r="CKR24" s="61">
        <v>0</v>
      </c>
      <c r="CKS24" s="61">
        <v>0</v>
      </c>
      <c r="CKT24" s="61">
        <v>0</v>
      </c>
      <c r="CKU24" s="61">
        <v>0</v>
      </c>
      <c r="CKV24" s="61">
        <v>0</v>
      </c>
      <c r="CKW24" s="61">
        <v>0</v>
      </c>
      <c r="CKX24" s="61">
        <v>0</v>
      </c>
      <c r="CKY24" s="61">
        <v>0</v>
      </c>
      <c r="CKZ24" s="61">
        <v>0</v>
      </c>
      <c r="CLA24" s="61">
        <v>0</v>
      </c>
      <c r="CLB24" s="61">
        <v>0</v>
      </c>
      <c r="CLC24" s="61">
        <v>0</v>
      </c>
      <c r="CLD24" s="61">
        <v>0</v>
      </c>
      <c r="CLE24" s="61">
        <v>0</v>
      </c>
      <c r="CLF24" s="61">
        <v>0</v>
      </c>
      <c r="CLG24" s="61">
        <v>0</v>
      </c>
      <c r="CLH24" s="61">
        <v>0</v>
      </c>
      <c r="CLI24" s="61">
        <v>0</v>
      </c>
      <c r="CLJ24" s="61">
        <v>0</v>
      </c>
      <c r="CLK24" s="61">
        <v>0</v>
      </c>
      <c r="CLL24" s="61">
        <v>0</v>
      </c>
      <c r="CLM24" s="61">
        <v>0</v>
      </c>
      <c r="CLN24" s="61">
        <v>0</v>
      </c>
      <c r="CLO24" s="61">
        <v>0</v>
      </c>
      <c r="CLP24" s="61">
        <v>0</v>
      </c>
      <c r="CLQ24" s="61">
        <v>0</v>
      </c>
      <c r="CLR24" s="61">
        <v>0</v>
      </c>
      <c r="CLS24" s="61">
        <v>0</v>
      </c>
      <c r="CLT24" s="61">
        <v>0</v>
      </c>
      <c r="CLU24" s="61">
        <v>0</v>
      </c>
      <c r="CLV24" s="61">
        <v>0</v>
      </c>
      <c r="CLW24" s="61">
        <v>0</v>
      </c>
      <c r="CLX24" s="61">
        <v>0</v>
      </c>
      <c r="CLY24" s="61">
        <v>0</v>
      </c>
      <c r="CLZ24" s="61">
        <v>0</v>
      </c>
      <c r="CMA24" s="61">
        <v>0</v>
      </c>
      <c r="CMB24" s="61">
        <v>0</v>
      </c>
      <c r="CMC24" s="61">
        <v>0</v>
      </c>
      <c r="CMD24" s="61">
        <v>0</v>
      </c>
      <c r="CME24" s="61">
        <v>0</v>
      </c>
      <c r="CMF24" s="61">
        <v>0</v>
      </c>
      <c r="CMG24" s="61">
        <v>0</v>
      </c>
      <c r="CMH24" s="61">
        <v>0</v>
      </c>
      <c r="CMI24" s="61">
        <v>0</v>
      </c>
      <c r="CMJ24" s="61">
        <v>0</v>
      </c>
      <c r="CMK24" s="61">
        <v>0</v>
      </c>
      <c r="CML24" s="61">
        <v>0</v>
      </c>
      <c r="CMM24" s="61">
        <v>0</v>
      </c>
      <c r="CMN24" s="61">
        <v>0</v>
      </c>
      <c r="CMO24" s="61">
        <v>0</v>
      </c>
      <c r="CMP24" s="61">
        <v>0</v>
      </c>
      <c r="CMQ24" s="61">
        <v>0</v>
      </c>
      <c r="CMR24" s="61">
        <v>0</v>
      </c>
      <c r="CMS24" s="61">
        <v>0</v>
      </c>
      <c r="CMT24" s="61">
        <v>0</v>
      </c>
      <c r="CMU24" s="61">
        <v>0</v>
      </c>
      <c r="CMV24" s="61">
        <v>0</v>
      </c>
      <c r="CMW24" s="61">
        <v>0</v>
      </c>
      <c r="CMX24" s="61">
        <v>0</v>
      </c>
      <c r="CMY24" s="61">
        <v>0</v>
      </c>
      <c r="CMZ24" s="61">
        <v>0</v>
      </c>
      <c r="CNA24" s="61">
        <v>0</v>
      </c>
      <c r="CNB24" s="61">
        <v>0</v>
      </c>
      <c r="CNC24" s="61">
        <v>0</v>
      </c>
      <c r="CND24" s="61">
        <v>0</v>
      </c>
      <c r="CNE24" s="61">
        <v>0</v>
      </c>
      <c r="CNF24" s="61">
        <v>0</v>
      </c>
      <c r="CNG24" s="61">
        <v>0</v>
      </c>
      <c r="CNH24" s="61">
        <v>0</v>
      </c>
      <c r="CNI24" s="61">
        <v>0</v>
      </c>
      <c r="CNJ24" s="61">
        <v>0</v>
      </c>
      <c r="CNK24" s="61">
        <v>0</v>
      </c>
      <c r="CNL24" s="61">
        <v>0</v>
      </c>
      <c r="CNM24" s="61">
        <v>0</v>
      </c>
      <c r="CNN24" s="61">
        <v>0</v>
      </c>
      <c r="CNO24" s="61">
        <v>0</v>
      </c>
      <c r="CNP24" s="61">
        <v>0</v>
      </c>
      <c r="CNQ24" s="61">
        <v>0</v>
      </c>
      <c r="CNR24" s="61">
        <v>0</v>
      </c>
      <c r="CNS24" s="61">
        <v>0</v>
      </c>
      <c r="CNT24" s="61">
        <v>0</v>
      </c>
      <c r="CNU24" s="61">
        <v>0</v>
      </c>
      <c r="CNV24" s="61">
        <v>0</v>
      </c>
      <c r="CNW24" s="61">
        <v>0</v>
      </c>
      <c r="CNX24" s="61">
        <v>0</v>
      </c>
      <c r="CNY24" s="61">
        <v>0</v>
      </c>
      <c r="CNZ24" s="61">
        <v>0</v>
      </c>
      <c r="COA24" s="61">
        <v>0</v>
      </c>
      <c r="COB24" s="61">
        <v>0</v>
      </c>
      <c r="COC24" s="61">
        <v>0</v>
      </c>
      <c r="COD24" s="61">
        <v>0</v>
      </c>
      <c r="COE24" s="61">
        <v>0</v>
      </c>
      <c r="COF24" s="61">
        <v>0</v>
      </c>
      <c r="COG24" s="61">
        <v>0</v>
      </c>
      <c r="COH24" s="61">
        <v>0</v>
      </c>
      <c r="COI24" s="61">
        <v>0</v>
      </c>
      <c r="COJ24" s="61">
        <v>0</v>
      </c>
      <c r="COK24" s="61">
        <v>0</v>
      </c>
      <c r="COL24" s="61">
        <v>0</v>
      </c>
      <c r="COM24" s="61">
        <v>0</v>
      </c>
      <c r="CON24" s="61">
        <v>0</v>
      </c>
      <c r="COO24" s="61">
        <v>0</v>
      </c>
      <c r="COP24" s="61">
        <v>0</v>
      </c>
      <c r="COQ24" s="61">
        <v>0</v>
      </c>
      <c r="COR24" s="61">
        <v>0</v>
      </c>
      <c r="COS24" s="61">
        <v>0</v>
      </c>
      <c r="COT24" s="61">
        <v>0</v>
      </c>
      <c r="COU24" s="61">
        <v>0</v>
      </c>
      <c r="COV24" s="61">
        <v>0</v>
      </c>
      <c r="COW24" s="61">
        <v>0</v>
      </c>
      <c r="COX24" s="61">
        <v>0</v>
      </c>
      <c r="COY24" s="61">
        <v>0</v>
      </c>
      <c r="COZ24" s="61">
        <v>0</v>
      </c>
      <c r="CPA24" s="61">
        <v>0</v>
      </c>
      <c r="CPB24" s="61">
        <v>0</v>
      </c>
      <c r="CPC24" s="61">
        <v>0</v>
      </c>
      <c r="CPD24" s="61">
        <v>0</v>
      </c>
      <c r="CPE24" s="61">
        <v>0</v>
      </c>
      <c r="CPF24" s="61">
        <v>0</v>
      </c>
      <c r="CPG24" s="61">
        <v>0</v>
      </c>
      <c r="CPH24" s="61">
        <v>0</v>
      </c>
      <c r="CPI24" s="61">
        <v>0</v>
      </c>
      <c r="CPJ24" s="61">
        <v>0</v>
      </c>
      <c r="CPK24" s="61">
        <v>0</v>
      </c>
      <c r="CPL24" s="61">
        <v>0</v>
      </c>
      <c r="CPM24" s="61">
        <v>0</v>
      </c>
      <c r="CPN24" s="61">
        <v>0</v>
      </c>
      <c r="CPO24" s="61">
        <v>0</v>
      </c>
      <c r="CPP24" s="61">
        <v>0</v>
      </c>
      <c r="CPQ24" s="61">
        <v>0</v>
      </c>
      <c r="CPR24" s="61">
        <v>0</v>
      </c>
      <c r="CPS24" s="61">
        <v>0</v>
      </c>
      <c r="CPT24" s="61">
        <v>0</v>
      </c>
      <c r="CPU24" s="61">
        <v>0</v>
      </c>
      <c r="CPV24" s="61">
        <v>0</v>
      </c>
      <c r="CPW24" s="61">
        <v>0</v>
      </c>
      <c r="CPX24" s="61">
        <v>0</v>
      </c>
      <c r="CPY24" s="61">
        <v>0</v>
      </c>
      <c r="CPZ24" s="61">
        <v>0</v>
      </c>
      <c r="CQA24" s="61">
        <v>0</v>
      </c>
      <c r="CQB24" s="61">
        <v>0</v>
      </c>
      <c r="CQC24" s="61">
        <v>0</v>
      </c>
      <c r="CQD24" s="61">
        <v>0</v>
      </c>
      <c r="CQE24" s="61">
        <v>0</v>
      </c>
      <c r="CQF24" s="61">
        <v>0</v>
      </c>
      <c r="CQG24" s="61">
        <v>0</v>
      </c>
      <c r="CQH24" s="61">
        <v>0</v>
      </c>
      <c r="CQI24" s="61">
        <v>0</v>
      </c>
      <c r="CQJ24" s="61">
        <v>0</v>
      </c>
      <c r="CQK24" s="61">
        <v>0</v>
      </c>
      <c r="CQL24" s="61">
        <v>0</v>
      </c>
      <c r="CQM24" s="61">
        <v>0</v>
      </c>
      <c r="CQN24" s="61">
        <v>0</v>
      </c>
      <c r="CQO24" s="61">
        <v>0</v>
      </c>
      <c r="CQP24" s="61">
        <v>0</v>
      </c>
      <c r="CQQ24" s="61">
        <v>0</v>
      </c>
      <c r="CQR24" s="61">
        <v>0</v>
      </c>
      <c r="CQS24" s="61">
        <v>0</v>
      </c>
      <c r="CQT24" s="61">
        <v>0</v>
      </c>
      <c r="CQU24" s="61">
        <v>0</v>
      </c>
      <c r="CQV24" s="61">
        <v>0</v>
      </c>
      <c r="CQW24" s="61">
        <v>0</v>
      </c>
      <c r="CQX24" s="61">
        <v>0</v>
      </c>
      <c r="CQY24" s="61">
        <v>0</v>
      </c>
      <c r="CQZ24" s="61">
        <v>0</v>
      </c>
      <c r="CRA24" s="61">
        <v>0</v>
      </c>
      <c r="CRB24" s="61">
        <v>0</v>
      </c>
      <c r="CRC24" s="61">
        <v>0</v>
      </c>
      <c r="CRD24" s="61">
        <v>0</v>
      </c>
      <c r="CRE24" s="61">
        <v>0</v>
      </c>
      <c r="CRF24" s="61">
        <v>0</v>
      </c>
      <c r="CRG24" s="61">
        <v>0</v>
      </c>
      <c r="CRH24" s="61">
        <v>0</v>
      </c>
      <c r="CRI24" s="61">
        <v>0</v>
      </c>
      <c r="CRJ24" s="61">
        <v>0</v>
      </c>
      <c r="CRK24" s="61">
        <v>0</v>
      </c>
      <c r="CRL24" s="61">
        <v>0</v>
      </c>
      <c r="CRM24" s="61">
        <v>0</v>
      </c>
      <c r="CRN24" s="61">
        <v>0</v>
      </c>
      <c r="CRO24" s="61">
        <v>0</v>
      </c>
      <c r="CRP24" s="61">
        <v>0</v>
      </c>
      <c r="CRQ24" s="61">
        <v>0</v>
      </c>
      <c r="CRR24" s="61">
        <v>0</v>
      </c>
      <c r="CRS24" s="61">
        <v>0</v>
      </c>
      <c r="CRT24" s="61">
        <v>0</v>
      </c>
      <c r="CRU24" s="61">
        <v>0</v>
      </c>
      <c r="CRV24" s="61">
        <v>0</v>
      </c>
      <c r="CRW24" s="61">
        <v>0</v>
      </c>
      <c r="CRX24" s="61">
        <v>0</v>
      </c>
      <c r="CRY24" s="61">
        <v>0</v>
      </c>
      <c r="CRZ24" s="61">
        <v>0</v>
      </c>
      <c r="CSA24" s="61">
        <v>0</v>
      </c>
      <c r="CSB24" s="61">
        <v>0</v>
      </c>
      <c r="CSC24" s="61">
        <v>0</v>
      </c>
      <c r="CSD24" s="61">
        <v>0</v>
      </c>
      <c r="CSE24" s="61">
        <v>0</v>
      </c>
      <c r="CSF24" s="61">
        <v>0</v>
      </c>
      <c r="CSG24" s="61">
        <v>0</v>
      </c>
      <c r="CSH24" s="61">
        <v>0</v>
      </c>
      <c r="CSI24" s="61">
        <v>0</v>
      </c>
      <c r="CSJ24" s="61">
        <v>0</v>
      </c>
      <c r="CSK24" s="61">
        <v>0</v>
      </c>
      <c r="CSL24" s="61">
        <v>0</v>
      </c>
      <c r="CSM24" s="61">
        <v>0</v>
      </c>
      <c r="CSN24" s="61">
        <v>0</v>
      </c>
      <c r="CSO24" s="61">
        <v>0</v>
      </c>
      <c r="CSP24" s="61">
        <v>0</v>
      </c>
      <c r="CSQ24" s="61">
        <v>0</v>
      </c>
      <c r="CSR24" s="61">
        <v>0</v>
      </c>
      <c r="CSS24" s="61">
        <v>0</v>
      </c>
      <c r="CST24" s="61">
        <v>0</v>
      </c>
      <c r="CSU24" s="61">
        <v>0</v>
      </c>
      <c r="CSV24" s="61">
        <v>0</v>
      </c>
      <c r="CSW24" s="61">
        <v>0</v>
      </c>
      <c r="CSX24" s="61">
        <v>0</v>
      </c>
      <c r="CSY24" s="61">
        <v>0</v>
      </c>
      <c r="CSZ24" s="61">
        <v>0</v>
      </c>
      <c r="CTA24" s="61">
        <v>0</v>
      </c>
      <c r="CTB24" s="61">
        <v>0</v>
      </c>
      <c r="CTC24" s="61">
        <v>0</v>
      </c>
      <c r="CTD24" s="61">
        <v>0</v>
      </c>
      <c r="CTE24" s="61">
        <v>0</v>
      </c>
      <c r="CTF24" s="61">
        <v>0</v>
      </c>
      <c r="CTG24" s="61">
        <v>0</v>
      </c>
      <c r="CTH24" s="61">
        <v>0</v>
      </c>
      <c r="CTI24" s="61">
        <v>0</v>
      </c>
      <c r="CTJ24" s="61">
        <v>0</v>
      </c>
      <c r="CTK24" s="61">
        <v>0</v>
      </c>
      <c r="CTL24" s="61">
        <v>0</v>
      </c>
      <c r="CTM24" s="61">
        <v>0</v>
      </c>
      <c r="CTN24" s="61">
        <v>0</v>
      </c>
      <c r="CTO24" s="61">
        <v>0</v>
      </c>
      <c r="CTP24" s="61">
        <v>0</v>
      </c>
      <c r="CTQ24" s="61">
        <v>0</v>
      </c>
      <c r="CTR24" s="61">
        <v>0</v>
      </c>
      <c r="CTS24" s="61">
        <v>0</v>
      </c>
      <c r="CTT24" s="61">
        <v>0</v>
      </c>
      <c r="CTU24" s="61">
        <v>0</v>
      </c>
      <c r="CTV24" s="61">
        <v>0</v>
      </c>
      <c r="CTW24" s="61">
        <v>0</v>
      </c>
      <c r="CTX24" s="61">
        <v>0</v>
      </c>
      <c r="CTY24" s="61">
        <v>0</v>
      </c>
      <c r="CTZ24" s="61">
        <v>0</v>
      </c>
      <c r="CUA24" s="61">
        <v>0</v>
      </c>
      <c r="CUB24" s="61">
        <v>0</v>
      </c>
      <c r="CUC24" s="61">
        <v>0</v>
      </c>
      <c r="CUD24" s="61">
        <v>0</v>
      </c>
      <c r="CUE24" s="61">
        <v>0</v>
      </c>
      <c r="CUF24" s="61">
        <v>0</v>
      </c>
      <c r="CUG24" s="61">
        <v>0</v>
      </c>
      <c r="CUH24" s="61">
        <v>0</v>
      </c>
      <c r="CUI24" s="61">
        <v>0</v>
      </c>
      <c r="CUJ24" s="61">
        <v>0</v>
      </c>
      <c r="CUK24" s="61">
        <v>0</v>
      </c>
      <c r="CUL24" s="61">
        <v>0</v>
      </c>
      <c r="CUM24" s="61">
        <v>0</v>
      </c>
      <c r="CUN24" s="61">
        <v>0</v>
      </c>
      <c r="CUO24" s="61">
        <v>0</v>
      </c>
      <c r="CUP24" s="61">
        <v>0</v>
      </c>
      <c r="CUQ24" s="61">
        <v>0</v>
      </c>
      <c r="CUR24" s="61">
        <v>0</v>
      </c>
      <c r="CUS24" s="61">
        <v>0</v>
      </c>
      <c r="CUT24" s="61">
        <v>0</v>
      </c>
      <c r="CUU24" s="61">
        <v>0</v>
      </c>
      <c r="CUV24" s="61">
        <v>0</v>
      </c>
      <c r="CUW24" s="61">
        <v>0</v>
      </c>
      <c r="CUX24" s="61">
        <v>0</v>
      </c>
      <c r="CUY24" s="61">
        <v>0</v>
      </c>
      <c r="CUZ24" s="61">
        <v>0</v>
      </c>
      <c r="CVA24" s="61">
        <v>0</v>
      </c>
      <c r="CVB24" s="61">
        <v>0</v>
      </c>
      <c r="CVC24" s="61">
        <v>0</v>
      </c>
      <c r="CVD24" s="61">
        <v>0</v>
      </c>
      <c r="CVE24" s="61">
        <v>0</v>
      </c>
      <c r="CVF24" s="61">
        <v>0</v>
      </c>
      <c r="CVG24" s="61">
        <v>0</v>
      </c>
      <c r="CVH24" s="61">
        <v>0</v>
      </c>
      <c r="CVI24" s="61">
        <v>0</v>
      </c>
      <c r="CVJ24" s="61">
        <v>0</v>
      </c>
      <c r="CVK24" s="61">
        <v>0</v>
      </c>
      <c r="CVL24" s="61">
        <v>0</v>
      </c>
      <c r="CVM24" s="61">
        <v>0</v>
      </c>
      <c r="CVN24" s="61">
        <v>0</v>
      </c>
      <c r="CVO24" s="61">
        <v>0</v>
      </c>
      <c r="CVP24" s="61">
        <v>0</v>
      </c>
      <c r="CVQ24" s="61">
        <v>0</v>
      </c>
      <c r="CVR24" s="61">
        <v>0</v>
      </c>
      <c r="CVS24" s="61">
        <v>0</v>
      </c>
      <c r="CVT24" s="61">
        <v>0</v>
      </c>
      <c r="CVU24" s="61">
        <v>0</v>
      </c>
      <c r="CVV24" s="61">
        <v>0</v>
      </c>
      <c r="CVW24" s="61">
        <v>0</v>
      </c>
      <c r="CVX24" s="61">
        <v>0</v>
      </c>
      <c r="CVY24" s="61">
        <v>0</v>
      </c>
      <c r="CVZ24" s="61">
        <v>0</v>
      </c>
      <c r="CWA24" s="61">
        <v>0</v>
      </c>
      <c r="CWB24" s="61">
        <v>0</v>
      </c>
      <c r="CWC24" s="61">
        <v>0</v>
      </c>
      <c r="CWD24" s="61">
        <v>0</v>
      </c>
      <c r="CWE24" s="61">
        <v>0</v>
      </c>
      <c r="CWF24" s="61">
        <v>0</v>
      </c>
      <c r="CWG24" s="61">
        <v>0</v>
      </c>
      <c r="CWH24" s="61">
        <v>0</v>
      </c>
      <c r="CWI24" s="61">
        <v>0</v>
      </c>
      <c r="CWJ24" s="61">
        <v>0</v>
      </c>
      <c r="CWK24" s="61">
        <v>0</v>
      </c>
      <c r="CWL24" s="61">
        <v>0</v>
      </c>
      <c r="CWM24" s="61">
        <v>0</v>
      </c>
      <c r="CWN24" s="61">
        <v>0</v>
      </c>
      <c r="CWO24" s="61">
        <v>0</v>
      </c>
      <c r="CWP24" s="61">
        <v>0</v>
      </c>
      <c r="CWQ24" s="61">
        <v>0</v>
      </c>
      <c r="CWR24" s="61">
        <v>0</v>
      </c>
      <c r="CWS24" s="61">
        <v>0</v>
      </c>
      <c r="CWT24" s="61">
        <v>0</v>
      </c>
      <c r="CWU24" s="61">
        <v>0</v>
      </c>
      <c r="CWV24" s="61">
        <v>0</v>
      </c>
      <c r="CWW24" s="61">
        <v>0</v>
      </c>
      <c r="CWX24" s="61">
        <v>0</v>
      </c>
      <c r="CWY24" s="61">
        <v>0</v>
      </c>
      <c r="CWZ24" s="61">
        <v>0</v>
      </c>
      <c r="CXA24" s="61">
        <v>0</v>
      </c>
      <c r="CXB24" s="61">
        <v>0</v>
      </c>
      <c r="CXC24" s="61">
        <v>0</v>
      </c>
      <c r="CXD24" s="61">
        <v>0</v>
      </c>
      <c r="CXE24" s="61">
        <v>0</v>
      </c>
      <c r="CXF24" s="61">
        <v>0</v>
      </c>
      <c r="CXG24" s="61">
        <v>0</v>
      </c>
      <c r="CXH24" s="61">
        <v>0</v>
      </c>
      <c r="CXI24" s="61">
        <v>0</v>
      </c>
      <c r="CXJ24" s="61">
        <v>0</v>
      </c>
      <c r="CXK24" s="61">
        <v>0</v>
      </c>
      <c r="CXL24" s="61">
        <v>0</v>
      </c>
      <c r="CXM24" s="61">
        <v>0</v>
      </c>
      <c r="CXN24" s="61">
        <v>0</v>
      </c>
      <c r="CXO24" s="61">
        <v>0</v>
      </c>
      <c r="CXP24" s="61">
        <v>0</v>
      </c>
      <c r="CXQ24" s="61">
        <v>0</v>
      </c>
      <c r="CXR24" s="61">
        <v>0</v>
      </c>
      <c r="CXS24" s="61">
        <v>0</v>
      </c>
      <c r="CXT24" s="61">
        <v>0</v>
      </c>
      <c r="CXU24" s="61">
        <v>0</v>
      </c>
      <c r="CXV24" s="61">
        <v>0</v>
      </c>
      <c r="CXW24" s="61">
        <v>0</v>
      </c>
      <c r="CXX24" s="61">
        <v>0</v>
      </c>
      <c r="CXY24" s="61">
        <v>0</v>
      </c>
      <c r="CXZ24" s="61">
        <v>0</v>
      </c>
      <c r="CYA24" s="61">
        <v>0</v>
      </c>
      <c r="CYB24" s="61">
        <v>0</v>
      </c>
      <c r="CYC24" s="61">
        <v>0</v>
      </c>
      <c r="CYD24" s="61">
        <v>0</v>
      </c>
      <c r="CYE24" s="61">
        <v>0</v>
      </c>
      <c r="CYF24" s="61">
        <v>0</v>
      </c>
      <c r="CYG24" s="61">
        <v>0</v>
      </c>
      <c r="CYH24" s="61">
        <v>0</v>
      </c>
      <c r="CYI24" s="61">
        <v>0</v>
      </c>
      <c r="CYJ24" s="61">
        <v>0</v>
      </c>
      <c r="CYK24" s="61">
        <v>0</v>
      </c>
      <c r="CYL24" s="61">
        <v>0</v>
      </c>
      <c r="CYM24" s="61">
        <v>0</v>
      </c>
      <c r="CYN24" s="61">
        <v>0</v>
      </c>
      <c r="CYO24" s="61">
        <v>0</v>
      </c>
      <c r="CYP24" s="61">
        <v>0</v>
      </c>
      <c r="CYQ24" s="61">
        <v>0</v>
      </c>
      <c r="CYR24" s="61">
        <v>0</v>
      </c>
      <c r="CYS24" s="61">
        <v>0</v>
      </c>
      <c r="CYT24" s="61">
        <v>0</v>
      </c>
      <c r="CYU24" s="61">
        <v>0</v>
      </c>
      <c r="CYV24" s="61">
        <v>40</v>
      </c>
      <c r="CYW24" s="61">
        <v>0</v>
      </c>
      <c r="CYX24" s="61">
        <v>118</v>
      </c>
      <c r="CYY24" s="61">
        <v>10</v>
      </c>
      <c r="CYZ24" s="61">
        <v>122</v>
      </c>
      <c r="CZA24" s="61">
        <v>10</v>
      </c>
      <c r="CZB24" s="61">
        <v>0</v>
      </c>
      <c r="CZC24" s="61">
        <v>115</v>
      </c>
      <c r="CZD24" s="61">
        <v>118</v>
      </c>
      <c r="CZE24" s="61">
        <v>15</v>
      </c>
      <c r="CZF24" s="61">
        <v>0</v>
      </c>
      <c r="CZG24" s="61">
        <v>0</v>
      </c>
      <c r="CZH24" s="61">
        <v>0</v>
      </c>
      <c r="CZI24" s="61">
        <v>0</v>
      </c>
      <c r="CZJ24" s="61">
        <v>0</v>
      </c>
      <c r="CZK24" s="61">
        <v>0</v>
      </c>
      <c r="CZL24" s="61">
        <v>0</v>
      </c>
      <c r="CZM24" s="61">
        <v>0</v>
      </c>
      <c r="CZN24" s="61">
        <v>0</v>
      </c>
      <c r="CZO24" s="61">
        <v>0</v>
      </c>
      <c r="CZP24" s="61">
        <v>0</v>
      </c>
      <c r="CZQ24" s="61">
        <v>0</v>
      </c>
      <c r="CZR24" s="61">
        <v>0</v>
      </c>
      <c r="CZS24" s="61">
        <v>0</v>
      </c>
      <c r="CZT24" s="61">
        <v>0</v>
      </c>
      <c r="CZU24" s="61">
        <v>0</v>
      </c>
      <c r="CZV24" s="61">
        <v>0</v>
      </c>
      <c r="CZW24" s="61">
        <v>0</v>
      </c>
      <c r="CZX24" s="61">
        <v>0</v>
      </c>
      <c r="CZY24" s="61">
        <v>0</v>
      </c>
      <c r="CZZ24" s="61">
        <v>0</v>
      </c>
      <c r="DAA24" s="61">
        <v>0</v>
      </c>
      <c r="DAB24" s="61">
        <v>0</v>
      </c>
      <c r="DAC24" s="61">
        <v>0</v>
      </c>
      <c r="DAD24" s="61">
        <v>0</v>
      </c>
      <c r="DAE24" s="61">
        <v>27</v>
      </c>
      <c r="DAF24" s="61">
        <v>17</v>
      </c>
      <c r="DAG24" s="61">
        <v>17</v>
      </c>
      <c r="DAH24" s="61">
        <v>17</v>
      </c>
      <c r="DAI24" s="61">
        <v>17</v>
      </c>
      <c r="DAJ24" s="61">
        <v>18</v>
      </c>
      <c r="DAK24" s="61">
        <v>18</v>
      </c>
      <c r="DAL24" s="61">
        <v>18</v>
      </c>
      <c r="DAM24" s="61">
        <v>18</v>
      </c>
      <c r="DAN24" s="61">
        <v>10</v>
      </c>
      <c r="DAO24" s="61">
        <v>0</v>
      </c>
      <c r="DAP24" s="61">
        <v>10</v>
      </c>
      <c r="DAQ24" s="61">
        <v>48</v>
      </c>
      <c r="DAR24" s="61">
        <v>60</v>
      </c>
      <c r="DAS24" s="61">
        <v>13</v>
      </c>
      <c r="DAT24" s="61">
        <v>100</v>
      </c>
      <c r="DAU24" s="61">
        <v>33</v>
      </c>
      <c r="DAV24" s="61">
        <v>75</v>
      </c>
      <c r="DAW24" s="61">
        <v>17</v>
      </c>
      <c r="DAX24" s="61">
        <v>50</v>
      </c>
      <c r="DAY24" s="61">
        <v>17</v>
      </c>
      <c r="DAZ24" s="61">
        <v>30</v>
      </c>
      <c r="DBA24" s="61">
        <v>13</v>
      </c>
      <c r="DBB24" s="61">
        <v>10</v>
      </c>
      <c r="DBC24" s="61">
        <v>1</v>
      </c>
      <c r="DBD24" s="61">
        <v>30</v>
      </c>
      <c r="DBE24" s="61">
        <v>700</v>
      </c>
      <c r="DBF24" s="61">
        <v>10</v>
      </c>
      <c r="DBG24" s="61">
        <v>0</v>
      </c>
      <c r="DBH24" s="61">
        <v>0</v>
      </c>
      <c r="DBI24" s="61">
        <v>0</v>
      </c>
      <c r="DBJ24" s="61">
        <v>0</v>
      </c>
      <c r="DBK24" s="61">
        <v>3</v>
      </c>
      <c r="DBL24" s="61">
        <v>0</v>
      </c>
      <c r="DBM24" s="61">
        <v>0</v>
      </c>
      <c r="DBN24" s="61">
        <v>15000</v>
      </c>
      <c r="DBO24" s="61">
        <v>4000</v>
      </c>
      <c r="DBP24" s="61">
        <v>0</v>
      </c>
      <c r="DBQ24" s="61">
        <v>0</v>
      </c>
      <c r="DBR24" s="61">
        <v>30</v>
      </c>
      <c r="DBS24" s="61">
        <v>8</v>
      </c>
      <c r="DBT24" s="61">
        <v>10</v>
      </c>
      <c r="DBU24" s="61">
        <v>32</v>
      </c>
      <c r="DBV24" s="61">
        <v>30</v>
      </c>
      <c r="DBW24" s="61">
        <v>30</v>
      </c>
      <c r="DBX24" s="61">
        <v>30</v>
      </c>
      <c r="DBY24" s="61">
        <v>25</v>
      </c>
      <c r="DBZ24" s="61">
        <v>1</v>
      </c>
      <c r="DCA24" s="61">
        <v>1</v>
      </c>
      <c r="DCB24" s="61">
        <v>0</v>
      </c>
      <c r="DCC24" s="61">
        <v>0</v>
      </c>
      <c r="DCD24" s="61">
        <v>1.5</v>
      </c>
      <c r="DCE24" s="61">
        <v>1.5</v>
      </c>
      <c r="DCF24" s="61">
        <v>0</v>
      </c>
      <c r="DCG24" s="61">
        <v>2</v>
      </c>
      <c r="DCH24" s="61">
        <v>1</v>
      </c>
      <c r="DCI24" s="61">
        <v>50</v>
      </c>
      <c r="DCJ24" s="61">
        <v>3</v>
      </c>
      <c r="DCK24" s="61">
        <v>3</v>
      </c>
      <c r="DCL24" s="61">
        <v>8</v>
      </c>
      <c r="DCM24" s="61">
        <v>8</v>
      </c>
      <c r="DCN24" s="61">
        <v>1</v>
      </c>
      <c r="DCO24" s="61">
        <v>0</v>
      </c>
      <c r="DCP24" s="61">
        <v>0.03</v>
      </c>
      <c r="DCQ24" s="61">
        <v>1</v>
      </c>
      <c r="DCR24" s="61">
        <v>235</v>
      </c>
      <c r="DCS24" s="61">
        <v>100</v>
      </c>
      <c r="DCT24" s="61">
        <v>2000</v>
      </c>
      <c r="DCU24" s="61">
        <v>180</v>
      </c>
      <c r="DCV24" s="61">
        <v>-1.1499999999999999</v>
      </c>
      <c r="DCW24" s="61">
        <v>3000</v>
      </c>
      <c r="DCX24" s="61">
        <v>30</v>
      </c>
      <c r="DCY24" s="61">
        <v>200</v>
      </c>
      <c r="DCZ24" s="61">
        <v>100</v>
      </c>
      <c r="DDA24" s="61">
        <v>100</v>
      </c>
      <c r="DDB24" s="61">
        <v>100</v>
      </c>
      <c r="DDC24" s="61">
        <v>100</v>
      </c>
      <c r="DDD24" s="61">
        <v>130</v>
      </c>
      <c r="DDE24" s="61">
        <v>100</v>
      </c>
      <c r="DDF24" s="61">
        <v>100</v>
      </c>
      <c r="DDG24" s="61">
        <v>100</v>
      </c>
      <c r="DDH24" s="61">
        <v>100</v>
      </c>
      <c r="DDI24" s="61">
        <v>130</v>
      </c>
      <c r="DDJ24" s="61">
        <v>100</v>
      </c>
      <c r="DDK24" s="61">
        <v>100</v>
      </c>
      <c r="DDL24" s="61">
        <v>100</v>
      </c>
      <c r="DDM24" s="61">
        <v>100</v>
      </c>
      <c r="DDN24" s="61">
        <v>100</v>
      </c>
      <c r="DDO24" s="61">
        <v>130</v>
      </c>
      <c r="DDP24" s="61">
        <v>100</v>
      </c>
      <c r="DDQ24" s="61">
        <v>130</v>
      </c>
      <c r="DDR24" s="61">
        <v>100</v>
      </c>
      <c r="DDS24" s="61">
        <v>100</v>
      </c>
      <c r="DDT24" s="61">
        <v>100</v>
      </c>
      <c r="DDU24" s="61">
        <v>100</v>
      </c>
      <c r="DDV24" s="61">
        <v>130</v>
      </c>
      <c r="DDW24" s="61">
        <v>100</v>
      </c>
      <c r="DDX24" s="61">
        <v>0.5</v>
      </c>
      <c r="DDY24" s="61">
        <v>0.3</v>
      </c>
      <c r="DDZ24" s="61">
        <v>1</v>
      </c>
      <c r="DEA24" s="61">
        <v>1000</v>
      </c>
      <c r="DEB24" s="61">
        <v>200</v>
      </c>
      <c r="DEC24" s="61">
        <v>70</v>
      </c>
      <c r="DED24" s="61">
        <v>20</v>
      </c>
      <c r="DEE24" s="61">
        <v>80</v>
      </c>
      <c r="DEF24" s="61">
        <v>2</v>
      </c>
      <c r="DEG24" s="61">
        <v>0</v>
      </c>
      <c r="DEH24" s="61">
        <v>0</v>
      </c>
      <c r="DEI24" s="61">
        <v>0</v>
      </c>
      <c r="DEJ24" s="61">
        <v>0</v>
      </c>
      <c r="DEK24" s="61">
        <v>11</v>
      </c>
      <c r="DEL24" s="61">
        <v>-8</v>
      </c>
      <c r="DEM24" s="61">
        <v>3</v>
      </c>
      <c r="DEN24" s="61">
        <v>2</v>
      </c>
      <c r="DEO24" s="61">
        <v>0</v>
      </c>
      <c r="DEP24" s="61">
        <v>200</v>
      </c>
      <c r="DEQ24" s="61">
        <v>300</v>
      </c>
      <c r="DER24" s="61">
        <v>20</v>
      </c>
      <c r="DES24" s="61">
        <v>7</v>
      </c>
      <c r="DET24" s="61">
        <v>5</v>
      </c>
      <c r="DEU24" s="61">
        <v>30</v>
      </c>
      <c r="DEV24" s="61">
        <v>133</v>
      </c>
      <c r="DEW24" s="61">
        <v>5</v>
      </c>
      <c r="DEX24" s="61">
        <v>100</v>
      </c>
      <c r="DEY24" s="61">
        <v>3</v>
      </c>
      <c r="DEZ24" s="61">
        <v>0</v>
      </c>
      <c r="DFA24" s="61">
        <v>15</v>
      </c>
      <c r="DFB24" s="61">
        <v>60</v>
      </c>
      <c r="DFC24" s="61">
        <v>0.95</v>
      </c>
      <c r="DFD24" s="61">
        <v>0</v>
      </c>
      <c r="DFE24" s="61">
        <v>60</v>
      </c>
      <c r="DFF24" s="61">
        <v>-27</v>
      </c>
      <c r="DFG24" s="61">
        <v>5</v>
      </c>
      <c r="DFH24" s="61">
        <v>9</v>
      </c>
      <c r="DFI24" s="61">
        <v>12</v>
      </c>
      <c r="DFJ24" s="61">
        <v>14</v>
      </c>
      <c r="DFK24" s="61">
        <v>18</v>
      </c>
      <c r="DFL24" s="61">
        <v>22</v>
      </c>
      <c r="DFM24" s="61">
        <v>0</v>
      </c>
      <c r="DFN24" s="61">
        <v>0</v>
      </c>
      <c r="DFO24" s="61">
        <v>0</v>
      </c>
      <c r="DFP24" s="61">
        <v>0</v>
      </c>
      <c r="DFQ24" s="61">
        <v>0</v>
      </c>
      <c r="DFR24" s="61">
        <v>0</v>
      </c>
      <c r="DFS24" s="61">
        <v>0.95</v>
      </c>
      <c r="DFT24" s="61">
        <v>0.9</v>
      </c>
      <c r="DFU24" s="61">
        <v>0.9</v>
      </c>
      <c r="DFV24" s="61">
        <v>0.9</v>
      </c>
      <c r="DFW24" s="61">
        <v>0.95</v>
      </c>
      <c r="DFX24" s="61">
        <v>1</v>
      </c>
      <c r="DFY24" s="61">
        <v>105</v>
      </c>
      <c r="DFZ24" s="61">
        <v>95</v>
      </c>
      <c r="DGA24" s="61">
        <v>85</v>
      </c>
      <c r="DGB24" s="61">
        <v>110</v>
      </c>
      <c r="DGC24" s="61">
        <v>90</v>
      </c>
      <c r="DGD24" s="61">
        <v>95</v>
      </c>
      <c r="DGE24" s="61">
        <v>100</v>
      </c>
      <c r="DGF24" s="61">
        <v>105</v>
      </c>
      <c r="DGG24" s="61">
        <v>0.85</v>
      </c>
      <c r="DGH24" s="61">
        <v>0.9</v>
      </c>
      <c r="DGI24" s="61">
        <v>0.95</v>
      </c>
      <c r="DGJ24" s="61">
        <v>1</v>
      </c>
      <c r="DGK24" s="61">
        <v>-0.97</v>
      </c>
      <c r="DGL24" s="61">
        <v>-0.95</v>
      </c>
      <c r="DGM24" s="61">
        <v>0</v>
      </c>
      <c r="DGN24" s="61">
        <v>0</v>
      </c>
      <c r="DGO24" s="61">
        <v>0</v>
      </c>
      <c r="DGP24" s="61">
        <v>0</v>
      </c>
      <c r="DGQ24" s="61">
        <v>0.5</v>
      </c>
      <c r="DGR24" s="61">
        <v>1</v>
      </c>
      <c r="DGS24" s="61">
        <v>0.5</v>
      </c>
      <c r="DGT24" s="61">
        <v>0</v>
      </c>
      <c r="DGU24" s="61">
        <v>0</v>
      </c>
      <c r="DGV24" s="61">
        <v>0</v>
      </c>
      <c r="DGW24" s="61">
        <v>0</v>
      </c>
      <c r="DGX24" s="61">
        <v>0</v>
      </c>
      <c r="DGY24" s="61">
        <v>400</v>
      </c>
      <c r="DGZ24" s="61">
        <v>0</v>
      </c>
      <c r="DHA24" s="61">
        <v>0</v>
      </c>
      <c r="DHB24" s="61">
        <v>1</v>
      </c>
      <c r="DHC24" s="61">
        <v>40</v>
      </c>
      <c r="DHD24" s="61">
        <v>0</v>
      </c>
      <c r="DHE24" s="61">
        <v>30</v>
      </c>
      <c r="DHF24" s="61">
        <v>30</v>
      </c>
      <c r="DHG24" s="61">
        <v>10</v>
      </c>
      <c r="DHH24" s="61">
        <v>10</v>
      </c>
      <c r="DHI24" s="61">
        <v>10</v>
      </c>
      <c r="DHJ24" s="61">
        <v>3</v>
      </c>
      <c r="DHK24" s="61">
        <v>1</v>
      </c>
      <c r="DHL24" s="61">
        <v>10500</v>
      </c>
      <c r="DHM24" s="61">
        <v>1</v>
      </c>
      <c r="DHN24" s="61">
        <v>0</v>
      </c>
      <c r="DHO24" s="61">
        <v>0</v>
      </c>
      <c r="DHP24" s="61">
        <v>0</v>
      </c>
      <c r="DHQ24" s="61">
        <v>1</v>
      </c>
      <c r="DHR24" s="61">
        <v>1</v>
      </c>
      <c r="DHS24" s="61">
        <v>0</v>
      </c>
      <c r="DHT24" s="61">
        <v>0</v>
      </c>
      <c r="DHU24" s="61">
        <v>0.2</v>
      </c>
      <c r="DHV24" s="61">
        <v>0.3</v>
      </c>
      <c r="DHW24" s="61">
        <v>30</v>
      </c>
      <c r="DHX24" s="61">
        <v>60</v>
      </c>
      <c r="DHY24" s="61">
        <v>65</v>
      </c>
      <c r="DHZ24" s="61">
        <v>1</v>
      </c>
      <c r="DIA24" s="61">
        <v>2</v>
      </c>
      <c r="DIB24" s="61">
        <v>4</v>
      </c>
      <c r="DIC24" s="61">
        <v>0</v>
      </c>
      <c r="DID24" s="61">
        <v>0</v>
      </c>
      <c r="DIE24" s="61">
        <v>0.2</v>
      </c>
      <c r="DIF24" s="61">
        <v>0.2</v>
      </c>
      <c r="DIG24" s="61">
        <v>1</v>
      </c>
      <c r="DIH24" s="61">
        <v>0.56000000000000005</v>
      </c>
      <c r="DII24" s="61">
        <v>0</v>
      </c>
      <c r="DIJ24" s="61">
        <v>0.56000000000000005</v>
      </c>
      <c r="DIK24" s="61">
        <v>0</v>
      </c>
      <c r="DIL24" s="61">
        <v>30</v>
      </c>
      <c r="DIM24" s="61">
        <v>0</v>
      </c>
      <c r="DIN24" s="61">
        <v>0</v>
      </c>
      <c r="DIO24" s="61">
        <v>0</v>
      </c>
      <c r="DIP24" s="61">
        <v>100</v>
      </c>
      <c r="DIQ24" s="61">
        <v>100</v>
      </c>
      <c r="DIR24" s="61">
        <v>0</v>
      </c>
      <c r="DIS24" s="61">
        <v>50</v>
      </c>
      <c r="DIT24" s="61">
        <v>50</v>
      </c>
      <c r="DIU24" s="61">
        <v>1</v>
      </c>
      <c r="DIV24" s="61">
        <v>0.2</v>
      </c>
      <c r="DIW24" s="61">
        <v>0.2</v>
      </c>
      <c r="DIX24" s="61">
        <v>0</v>
      </c>
      <c r="DIY24" s="61">
        <v>0</v>
      </c>
      <c r="DIZ24" s="61">
        <v>0</v>
      </c>
      <c r="DJA24" s="61">
        <v>0</v>
      </c>
      <c r="DJB24" s="61">
        <v>0</v>
      </c>
      <c r="DJC24" s="61">
        <v>0</v>
      </c>
      <c r="DJD24" s="61">
        <v>0</v>
      </c>
      <c r="DJE24" s="61">
        <v>0</v>
      </c>
      <c r="DJF24" s="61">
        <v>0</v>
      </c>
      <c r="DJG24" s="61">
        <v>30</v>
      </c>
      <c r="DJH24" s="61">
        <v>14400</v>
      </c>
      <c r="DJI24" s="61">
        <v>300</v>
      </c>
      <c r="DJJ24" s="61">
        <v>86400</v>
      </c>
      <c r="DJK24" s="61">
        <v>300</v>
      </c>
      <c r="DJL24" s="61">
        <v>1200</v>
      </c>
      <c r="DJM24" s="61">
        <v>15000</v>
      </c>
      <c r="DJN24" s="61">
        <v>-15000</v>
      </c>
      <c r="DJO24" s="61">
        <v>50</v>
      </c>
      <c r="DJP24" s="61">
        <v>0</v>
      </c>
      <c r="DJQ24" s="61">
        <v>0</v>
      </c>
      <c r="DJR24" s="61">
        <v>0</v>
      </c>
      <c r="DJS24" s="61">
        <v>0</v>
      </c>
      <c r="DJT24" s="61">
        <v>0</v>
      </c>
      <c r="DJU24" s="61">
        <v>0</v>
      </c>
      <c r="DJV24" s="61">
        <v>0</v>
      </c>
      <c r="DJW24" s="61">
        <v>0.1</v>
      </c>
      <c r="DJX24" s="61">
        <v>51.5</v>
      </c>
      <c r="DJY24" s="61">
        <v>47.5</v>
      </c>
      <c r="DJZ24" s="61">
        <v>0</v>
      </c>
      <c r="DKA24" s="61">
        <v>0</v>
      </c>
      <c r="DKB24" s="61">
        <v>0</v>
      </c>
      <c r="DKC24" s="61">
        <v>0</v>
      </c>
      <c r="DKD24" s="61">
        <v>0</v>
      </c>
      <c r="DKE24" s="61">
        <v>0</v>
      </c>
      <c r="DKF24" s="61">
        <v>0</v>
      </c>
      <c r="DKG24" s="61">
        <v>0</v>
      </c>
      <c r="DKH24" s="61">
        <v>1</v>
      </c>
      <c r="DKI24" s="61">
        <v>0</v>
      </c>
      <c r="DKJ24" s="61">
        <v>1400</v>
      </c>
      <c r="DKK24" s="61">
        <v>0</v>
      </c>
      <c r="DKL24" s="61">
        <v>1</v>
      </c>
      <c r="DKM24" s="61">
        <v>0</v>
      </c>
      <c r="DKN24" s="61">
        <v>0</v>
      </c>
      <c r="DKO24" s="61">
        <v>300</v>
      </c>
      <c r="DKP24" s="61">
        <v>30</v>
      </c>
      <c r="DKQ24" s="61">
        <v>8</v>
      </c>
      <c r="DKR24" s="61">
        <v>1</v>
      </c>
      <c r="DKS24" s="61">
        <v>115</v>
      </c>
      <c r="DKT24" s="61">
        <v>85</v>
      </c>
      <c r="DKU24" s="61">
        <v>35</v>
      </c>
      <c r="DKV24" s="61">
        <v>8</v>
      </c>
      <c r="DKW24" s="61">
        <v>330</v>
      </c>
      <c r="DKX24" s="61">
        <v>0</v>
      </c>
      <c r="DKY24" s="61">
        <v>1</v>
      </c>
      <c r="DKZ24" s="61">
        <v>-0.4</v>
      </c>
      <c r="DLA24" s="61">
        <v>50</v>
      </c>
      <c r="DLB24" s="61">
        <v>110</v>
      </c>
      <c r="DLC24" s="61">
        <v>80</v>
      </c>
      <c r="DLD24" s="61">
        <v>1</v>
      </c>
      <c r="DLE24" s="61">
        <v>0</v>
      </c>
      <c r="DLF24" s="61">
        <v>307</v>
      </c>
      <c r="DLG24" s="61">
        <v>200</v>
      </c>
      <c r="DLH24" s="61">
        <v>1</v>
      </c>
      <c r="DLI24" s="61">
        <v>200</v>
      </c>
      <c r="DLJ24" s="61">
        <v>10</v>
      </c>
      <c r="DLK24" s="61">
        <v>2</v>
      </c>
      <c r="DLL24" s="61">
        <v>0.3</v>
      </c>
      <c r="DLM24" s="61">
        <v>3</v>
      </c>
      <c r="DLN24" s="61">
        <v>4</v>
      </c>
      <c r="DLO24" s="61">
        <v>10</v>
      </c>
      <c r="DLP24" s="61">
        <v>0.5</v>
      </c>
      <c r="DLQ24" s="61">
        <v>4</v>
      </c>
      <c r="DLR24" s="61">
        <v>20000</v>
      </c>
      <c r="DLS24" s="61">
        <v>20</v>
      </c>
      <c r="DLT24" s="61">
        <v>10</v>
      </c>
      <c r="DLU24" s="61">
        <v>5</v>
      </c>
      <c r="DLV24" s="61">
        <v>10500</v>
      </c>
      <c r="DLW24" s="61">
        <v>0</v>
      </c>
      <c r="DLX24" s="61">
        <v>0</v>
      </c>
      <c r="DLY24" s="61">
        <v>0</v>
      </c>
      <c r="DLZ24" s="61">
        <v>0</v>
      </c>
      <c r="DMA24" s="61">
        <v>20000</v>
      </c>
      <c r="DMB24" s="61">
        <v>120</v>
      </c>
      <c r="DMC24" s="61">
        <v>88</v>
      </c>
      <c r="DMD24" s="61">
        <v>45</v>
      </c>
      <c r="DME24" s="61">
        <v>0</v>
      </c>
      <c r="DMF24" s="61">
        <v>10</v>
      </c>
      <c r="DMG24" s="61">
        <v>0</v>
      </c>
      <c r="DMH24" s="61">
        <v>0</v>
      </c>
      <c r="DMI24" s="61">
        <v>0</v>
      </c>
      <c r="DMJ24" s="61">
        <v>-0.4</v>
      </c>
      <c r="DMK24" s="61">
        <v>50</v>
      </c>
      <c r="DML24" s="61">
        <v>110</v>
      </c>
      <c r="DMM24" s="61">
        <v>80</v>
      </c>
      <c r="DMN24" s="61">
        <v>0</v>
      </c>
      <c r="DMO24" s="61">
        <v>1</v>
      </c>
      <c r="DMP24" s="61">
        <v>400</v>
      </c>
      <c r="DMQ24" s="61">
        <v>200</v>
      </c>
      <c r="DMR24" s="61">
        <v>0</v>
      </c>
      <c r="DMS24" s="61">
        <v>100</v>
      </c>
      <c r="DMT24" s="61">
        <v>100</v>
      </c>
      <c r="DMU24" s="61">
        <v>10</v>
      </c>
      <c r="DMV24" s="61">
        <v>2</v>
      </c>
      <c r="DMW24" s="61">
        <v>0.3</v>
      </c>
      <c r="DMX24" s="61">
        <v>3</v>
      </c>
      <c r="DMY24" s="61">
        <v>4</v>
      </c>
      <c r="DMZ24" s="61">
        <v>10</v>
      </c>
      <c r="DNA24" s="61">
        <v>0.5</v>
      </c>
      <c r="DNB24" s="61">
        <v>4</v>
      </c>
      <c r="DNC24" s="61">
        <v>10500</v>
      </c>
      <c r="DND24" s="61">
        <v>20</v>
      </c>
      <c r="DNE24" s="61">
        <v>10</v>
      </c>
      <c r="DNF24" s="61">
        <v>5</v>
      </c>
      <c r="DNG24" s="61">
        <v>10500</v>
      </c>
      <c r="DNH24" s="61">
        <v>0</v>
      </c>
      <c r="DNI24" s="61">
        <v>0</v>
      </c>
      <c r="DNJ24" s="61">
        <v>0</v>
      </c>
      <c r="DNK24" s="61">
        <v>0</v>
      </c>
      <c r="DNL24" s="61">
        <v>10500</v>
      </c>
      <c r="DNM24" s="61">
        <v>120</v>
      </c>
      <c r="DNN24" s="61">
        <v>90</v>
      </c>
      <c r="DNO24" s="61">
        <v>45</v>
      </c>
      <c r="DNP24" s="61">
        <v>0</v>
      </c>
      <c r="DNQ24" s="61">
        <v>0</v>
      </c>
      <c r="DNR24" s="61">
        <v>0</v>
      </c>
      <c r="DNS24" s="61">
        <v>0</v>
      </c>
      <c r="DNT24" s="61">
        <v>0</v>
      </c>
      <c r="DNU24" s="61">
        <v>0</v>
      </c>
      <c r="DNV24" s="61">
        <v>0</v>
      </c>
      <c r="DNW24" s="61">
        <v>0</v>
      </c>
      <c r="DNX24" s="61">
        <v>0</v>
      </c>
      <c r="DNY24" s="61">
        <v>0</v>
      </c>
      <c r="DNZ24" s="61">
        <v>0</v>
      </c>
      <c r="DOA24" s="61">
        <v>0</v>
      </c>
      <c r="DOB24" s="61">
        <v>6000</v>
      </c>
      <c r="DOC24" s="61">
        <v>250</v>
      </c>
      <c r="DOD24" s="61">
        <v>100</v>
      </c>
      <c r="DOE24" s="61">
        <v>50</v>
      </c>
      <c r="DOF24" s="61">
        <v>80</v>
      </c>
      <c r="DOG24" s="61">
        <v>500</v>
      </c>
      <c r="DOH24" s="61">
        <v>100</v>
      </c>
      <c r="DOI24" s="61">
        <v>460</v>
      </c>
      <c r="DOJ24" s="61">
        <v>0</v>
      </c>
      <c r="DOK24" s="61">
        <v>0</v>
      </c>
      <c r="DOL24" s="61">
        <v>0</v>
      </c>
      <c r="DOM24" s="61">
        <v>50</v>
      </c>
      <c r="DON24" s="61">
        <v>0</v>
      </c>
      <c r="DOO24" s="61">
        <v>0</v>
      </c>
      <c r="DOP24" s="61">
        <v>0</v>
      </c>
      <c r="DOQ24" s="61">
        <v>0</v>
      </c>
      <c r="DOR24" s="61">
        <v>1</v>
      </c>
      <c r="DOS24" s="61">
        <v>0</v>
      </c>
      <c r="DOT24" s="61">
        <v>5</v>
      </c>
      <c r="DOU24" s="61">
        <v>0</v>
      </c>
      <c r="DOV24" s="61">
        <v>30</v>
      </c>
      <c r="DOW24" s="61">
        <v>50</v>
      </c>
      <c r="DOX24" s="61">
        <v>0</v>
      </c>
      <c r="DOY24" s="61">
        <v>0</v>
      </c>
      <c r="DOZ24" s="61">
        <v>0</v>
      </c>
      <c r="DPA24" s="61">
        <v>30</v>
      </c>
      <c r="DPB24" s="61">
        <v>0</v>
      </c>
      <c r="DPC24" s="61">
        <v>0</v>
      </c>
      <c r="DPE24" s="61">
        <v>1</v>
      </c>
      <c r="DPF24" s="61">
        <v>0</v>
      </c>
      <c r="DPG24" s="61">
        <v>0</v>
      </c>
      <c r="DPH24" s="61">
        <v>1</v>
      </c>
      <c r="DPI24" s="61">
        <v>1</v>
      </c>
      <c r="DPJ24" s="61">
        <v>0</v>
      </c>
      <c r="DPK24" s="61">
        <v>0</v>
      </c>
      <c r="DPM24" s="61">
        <v>1</v>
      </c>
      <c r="DPO24" s="61">
        <v>0</v>
      </c>
      <c r="DPS24" s="61">
        <v>1</v>
      </c>
      <c r="DPT24" s="61">
        <v>1</v>
      </c>
      <c r="DPW24" s="61">
        <v>0</v>
      </c>
      <c r="DPX24" s="61">
        <v>1</v>
      </c>
      <c r="DPY24" s="61">
        <v>0</v>
      </c>
      <c r="DPZ24" s="61">
        <v>1</v>
      </c>
      <c r="DQA24" s="61">
        <v>1</v>
      </c>
      <c r="DQC24" s="61">
        <v>1</v>
      </c>
      <c r="DQD24" s="61">
        <v>1</v>
      </c>
      <c r="DQE24" s="61">
        <v>1</v>
      </c>
      <c r="DQG24" s="61">
        <v>0</v>
      </c>
      <c r="DQH24" s="61">
        <v>0</v>
      </c>
      <c r="DQQ24" s="61">
        <v>0</v>
      </c>
      <c r="DQR24" s="61">
        <v>1</v>
      </c>
      <c r="DQT24" s="61">
        <v>0</v>
      </c>
      <c r="DQU24" s="61">
        <v>0</v>
      </c>
      <c r="DQX24" s="61">
        <v>1</v>
      </c>
      <c r="DQZ24" s="61">
        <v>0</v>
      </c>
      <c r="DRA24" s="61">
        <v>0</v>
      </c>
      <c r="DRB24" s="61">
        <v>1</v>
      </c>
      <c r="DRC24" s="61">
        <v>1</v>
      </c>
      <c r="DRE24" s="61">
        <v>1</v>
      </c>
      <c r="DRF24" s="61">
        <v>1</v>
      </c>
      <c r="DRG24" s="61">
        <v>1</v>
      </c>
      <c r="DRH24" s="61">
        <v>1</v>
      </c>
      <c r="DRJ24" s="61">
        <v>0</v>
      </c>
      <c r="DRN24" s="61">
        <v>11.5</v>
      </c>
      <c r="DRP24" s="61">
        <v>624</v>
      </c>
      <c r="DRU24" s="61">
        <v>11</v>
      </c>
      <c r="DRV24" s="61">
        <v>0</v>
      </c>
      <c r="DRW24" s="61">
        <v>365</v>
      </c>
      <c r="DRY24" s="61">
        <v>1</v>
      </c>
      <c r="DRZ24" s="61">
        <v>1</v>
      </c>
      <c r="DSA24" s="61">
        <v>1</v>
      </c>
      <c r="DSK24" s="61">
        <v>0</v>
      </c>
      <c r="DSL24" s="61">
        <v>0.5</v>
      </c>
      <c r="DSM24" s="61">
        <v>0.1</v>
      </c>
      <c r="DSN24" s="61">
        <v>0.1</v>
      </c>
      <c r="DSO24" s="61">
        <v>100</v>
      </c>
      <c r="DSP24" s="61">
        <v>75</v>
      </c>
      <c r="DSQ24" s="61">
        <v>0</v>
      </c>
      <c r="DSR24" s="61">
        <v>0</v>
      </c>
      <c r="DSS24" s="61">
        <v>5</v>
      </c>
      <c r="DST24" s="61">
        <v>100</v>
      </c>
      <c r="DSU24" s="61">
        <v>0</v>
      </c>
      <c r="DSV24" s="61">
        <v>0</v>
      </c>
      <c r="DSW24" s="61">
        <v>1</v>
      </c>
      <c r="DSX24" s="61">
        <v>1</v>
      </c>
      <c r="DSY24" s="61">
        <v>1</v>
      </c>
      <c r="DSZ24" s="61">
        <v>1</v>
      </c>
      <c r="DTA24" s="61">
        <v>0</v>
      </c>
      <c r="DTB24" s="61">
        <v>0</v>
      </c>
      <c r="DTC24" s="61">
        <v>90</v>
      </c>
      <c r="DTD24" s="61">
        <v>30</v>
      </c>
      <c r="DTE24" s="61">
        <v>50</v>
      </c>
      <c r="DTF24" s="61">
        <v>90</v>
      </c>
      <c r="DTG24" s="61">
        <v>0</v>
      </c>
      <c r="DTH24" s="61">
        <v>0</v>
      </c>
      <c r="DTI24" s="61">
        <v>0</v>
      </c>
      <c r="DTJ24" s="61">
        <v>-5</v>
      </c>
      <c r="DTK24" s="61">
        <v>15</v>
      </c>
      <c r="DTL24" s="61">
        <v>80</v>
      </c>
      <c r="DTM24" s="61">
        <v>100</v>
      </c>
      <c r="DTN24" s="61">
        <v>100</v>
      </c>
      <c r="DTO24" s="61">
        <v>0</v>
      </c>
      <c r="DTP24" s="61">
        <v>0</v>
      </c>
      <c r="DTQ24" s="61">
        <v>100</v>
      </c>
      <c r="DTR24" s="61">
        <v>-100</v>
      </c>
      <c r="DTS24" s="61">
        <v>0</v>
      </c>
      <c r="DTT24" s="61">
        <v>10</v>
      </c>
      <c r="DTU24" s="61">
        <v>0</v>
      </c>
      <c r="DTV24" s="61">
        <v>0</v>
      </c>
      <c r="DTW24" s="61">
        <v>0</v>
      </c>
      <c r="DTX24" s="61">
        <v>0</v>
      </c>
      <c r="DTY24" s="61">
        <v>10</v>
      </c>
      <c r="DTZ24" s="61">
        <v>0</v>
      </c>
      <c r="DUA24" s="61">
        <v>0</v>
      </c>
      <c r="DUB24" s="61">
        <v>0</v>
      </c>
      <c r="DUC24" s="61">
        <v>0</v>
      </c>
      <c r="DUD24" s="61">
        <v>10</v>
      </c>
      <c r="DUE24" s="61">
        <v>0</v>
      </c>
      <c r="DUF24" s="61">
        <v>0</v>
      </c>
      <c r="DUG24" s="61">
        <v>0</v>
      </c>
      <c r="DUH24" s="61">
        <v>1</v>
      </c>
      <c r="DUI24" s="61">
        <v>35</v>
      </c>
      <c r="DUJ24" s="61">
        <v>30</v>
      </c>
      <c r="DUK24" s="61">
        <v>0</v>
      </c>
      <c r="DUL24" s="61">
        <v>0</v>
      </c>
      <c r="DUM24" s="61">
        <v>9600</v>
      </c>
      <c r="DUN24" s="61">
        <v>2</v>
      </c>
      <c r="DUO24" s="61">
        <v>11</v>
      </c>
      <c r="DUP24" s="61">
        <v>111</v>
      </c>
      <c r="DUQ24" s="61">
        <v>11</v>
      </c>
      <c r="DUR24" s="61">
        <v>1</v>
      </c>
      <c r="DUS24" s="61">
        <v>9600</v>
      </c>
      <c r="DUT24" s="61">
        <v>2</v>
      </c>
      <c r="DUU24" s="61">
        <v>12</v>
      </c>
      <c r="DUV24" s="61">
        <v>112</v>
      </c>
      <c r="DUW24" s="61">
        <v>12</v>
      </c>
      <c r="DUX24" s="61">
        <v>1</v>
      </c>
      <c r="DUY24" s="61">
        <v>191</v>
      </c>
      <c r="DUZ24" s="61">
        <v>146</v>
      </c>
      <c r="DVA24" s="61">
        <v>33</v>
      </c>
      <c r="DVB24" s="61">
        <v>50</v>
      </c>
      <c r="DVC24" s="61">
        <v>502</v>
      </c>
      <c r="DVD24" s="61">
        <v>1</v>
      </c>
      <c r="DVE24" s="61">
        <v>255</v>
      </c>
      <c r="DVF24" s="61">
        <v>0</v>
      </c>
      <c r="DVG24" s="61">
        <v>255</v>
      </c>
      <c r="DVH24" s="61">
        <v>255</v>
      </c>
      <c r="DVI24" s="61">
        <v>1</v>
      </c>
      <c r="DVJ24" s="61">
        <v>3</v>
      </c>
      <c r="DVK24" s="61">
        <v>1</v>
      </c>
      <c r="DVL24" s="61">
        <v>0</v>
      </c>
      <c r="DVM24" s="61">
        <v>0</v>
      </c>
      <c r="DVN24" s="61">
        <v>0</v>
      </c>
      <c r="DVO24" s="61">
        <v>0</v>
      </c>
      <c r="DVP24" s="61">
        <v>0</v>
      </c>
      <c r="DVQ24" s="61">
        <v>1</v>
      </c>
      <c r="DVR24" s="61">
        <v>0</v>
      </c>
      <c r="DVS24" s="61">
        <v>0</v>
      </c>
      <c r="DVT24" s="61">
        <v>1</v>
      </c>
      <c r="DVU24" s="61">
        <v>65</v>
      </c>
      <c r="DVV24" s="61">
        <v>1</v>
      </c>
      <c r="DVW24" s="61">
        <v>0</v>
      </c>
      <c r="DVX24" s="61">
        <v>0</v>
      </c>
      <c r="DVY24" s="61">
        <v>0</v>
      </c>
      <c r="DVZ24" s="61">
        <v>-2.5</v>
      </c>
      <c r="DWA24" s="61">
        <v>10</v>
      </c>
      <c r="DWB24" s="61">
        <v>0</v>
      </c>
      <c r="DWC24" s="61">
        <v>20</v>
      </c>
      <c r="DWD24" s="61">
        <v>15</v>
      </c>
      <c r="DWE24" s="61">
        <v>0</v>
      </c>
      <c r="DWF24" s="61">
        <v>2</v>
      </c>
      <c r="DWG24" s="61">
        <v>1</v>
      </c>
      <c r="DWH24" s="61">
        <v>1.82</v>
      </c>
      <c r="DWI24" s="61">
        <v>0.6</v>
      </c>
      <c r="DWJ24" s="61">
        <v>0.6</v>
      </c>
      <c r="DWK24" s="61">
        <v>1</v>
      </c>
      <c r="DWL24" s="61">
        <v>0</v>
      </c>
      <c r="DWM24" s="61">
        <v>300</v>
      </c>
      <c r="DWN24" s="61">
        <v>0</v>
      </c>
      <c r="DWO24" s="61">
        <v>300</v>
      </c>
      <c r="DWP24" s="61">
        <v>0</v>
      </c>
      <c r="DWQ24" s="61">
        <v>300</v>
      </c>
      <c r="DWR24" s="61">
        <v>0</v>
      </c>
      <c r="DWS24" s="61">
        <v>300</v>
      </c>
      <c r="DWT24" s="61">
        <v>0</v>
      </c>
      <c r="DWU24" s="61">
        <v>1</v>
      </c>
      <c r="DWV24" s="61">
        <v>0.1</v>
      </c>
      <c r="DWW24" s="61">
        <v>100</v>
      </c>
      <c r="DWX24" s="61">
        <v>0</v>
      </c>
      <c r="DWY24" s="61">
        <v>0</v>
      </c>
      <c r="DWZ24" s="61">
        <v>1</v>
      </c>
      <c r="DXA24" s="61">
        <v>0.1</v>
      </c>
      <c r="DXB24" s="61">
        <v>100</v>
      </c>
      <c r="DXC24" s="61">
        <v>0</v>
      </c>
      <c r="DXD24" s="61">
        <v>0</v>
      </c>
      <c r="DXE24" s="61">
        <v>1</v>
      </c>
      <c r="DXF24" s="61">
        <v>0.1</v>
      </c>
      <c r="DXG24" s="61">
        <v>100</v>
      </c>
      <c r="DXH24" s="61">
        <v>0</v>
      </c>
      <c r="DXI24" s="61">
        <v>0</v>
      </c>
      <c r="DXJ24" s="61">
        <v>1</v>
      </c>
      <c r="DXK24" s="61">
        <v>0.1</v>
      </c>
      <c r="DXL24" s="61">
        <v>100</v>
      </c>
      <c r="DXM24" s="61">
        <v>0</v>
      </c>
      <c r="DXN24" s="61">
        <v>560</v>
      </c>
      <c r="DXO24" s="61">
        <v>560</v>
      </c>
      <c r="DXP24" s="61">
        <v>560</v>
      </c>
      <c r="DXQ24" s="61">
        <v>560</v>
      </c>
      <c r="DXR24" s="61">
        <v>20</v>
      </c>
      <c r="DXS24" s="61">
        <v>3</v>
      </c>
      <c r="DXT24" s="61">
        <v>0</v>
      </c>
      <c r="DXU24" s="61">
        <v>0</v>
      </c>
      <c r="DXV24" s="61">
        <v>0</v>
      </c>
      <c r="DXW24" s="61">
        <v>0</v>
      </c>
      <c r="DXX24" s="61">
        <v>15</v>
      </c>
      <c r="DXY24" s="61">
        <v>30</v>
      </c>
      <c r="DXZ24" s="61">
        <v>0.01</v>
      </c>
      <c r="DYA24" s="61">
        <v>0.4</v>
      </c>
      <c r="DYB24" s="61">
        <v>0</v>
      </c>
      <c r="DYC24" s="61">
        <v>60</v>
      </c>
      <c r="DYD24" s="61">
        <v>30</v>
      </c>
      <c r="DYE24" s="61">
        <v>0</v>
      </c>
      <c r="DYF24" s="61">
        <v>0</v>
      </c>
      <c r="DYG24" s="61">
        <v>0</v>
      </c>
      <c r="DYH24" s="61">
        <v>0</v>
      </c>
      <c r="DYI24" s="61">
        <v>1200</v>
      </c>
      <c r="DYJ24" s="61">
        <v>1400</v>
      </c>
      <c r="DYK24" s="61">
        <v>0</v>
      </c>
      <c r="DYL24" s="61">
        <v>0.5</v>
      </c>
      <c r="DYM24" s="61">
        <v>450</v>
      </c>
      <c r="DYN24" s="61">
        <v>0</v>
      </c>
      <c r="DYO24" s="61">
        <v>0</v>
      </c>
      <c r="DYP24" s="61">
        <v>1000</v>
      </c>
      <c r="DYQ24" s="61">
        <v>1</v>
      </c>
      <c r="DYR24" s="61">
        <v>2</v>
      </c>
      <c r="DYS24" s="61">
        <v>0</v>
      </c>
      <c r="DYT24" s="61">
        <v>0.1</v>
      </c>
      <c r="DYU24" s="61">
        <v>30</v>
      </c>
      <c r="DYV24" s="61">
        <v>12.5</v>
      </c>
      <c r="DYW24" s="61">
        <v>0.2</v>
      </c>
      <c r="DYX24" s="61">
        <v>0.05</v>
      </c>
      <c r="DYY24" s="61">
        <v>2.2000000000000002</v>
      </c>
      <c r="DYZ24" s="61">
        <v>12.5</v>
      </c>
      <c r="DZA24" s="61">
        <v>0</v>
      </c>
      <c r="DZB24" s="61">
        <v>12</v>
      </c>
      <c r="DZC24" s="61">
        <v>0</v>
      </c>
      <c r="DZD24" s="61">
        <v>0</v>
      </c>
      <c r="DZE24" s="61">
        <v>0</v>
      </c>
      <c r="DZF24" s="61">
        <v>0</v>
      </c>
      <c r="DZG24" s="61">
        <v>1</v>
      </c>
      <c r="DZH24" s="61">
        <v>1</v>
      </c>
      <c r="DZI24" s="61">
        <v>1</v>
      </c>
      <c r="DZJ24" s="61">
        <v>1</v>
      </c>
      <c r="DZK24" s="61">
        <v>1.2</v>
      </c>
      <c r="DZL24" s="61">
        <v>0.1</v>
      </c>
      <c r="DZM24" s="61">
        <v>300</v>
      </c>
      <c r="DZN24" s="61">
        <v>300</v>
      </c>
      <c r="DZO24" s="61">
        <v>300</v>
      </c>
      <c r="DZP24" s="61">
        <v>300</v>
      </c>
      <c r="DZQ24" s="61">
        <v>0</v>
      </c>
      <c r="DZR24" s="61">
        <v>50</v>
      </c>
      <c r="DZS24" s="61">
        <v>50</v>
      </c>
      <c r="DZT24" s="61">
        <v>50</v>
      </c>
      <c r="DZU24" s="61">
        <v>50</v>
      </c>
      <c r="DZV24" s="61">
        <v>50</v>
      </c>
      <c r="DZW24" s="61">
        <v>120</v>
      </c>
      <c r="DZX24" s="61">
        <v>1</v>
      </c>
      <c r="DZY24" s="61">
        <v>5.0000000000000001E-4</v>
      </c>
      <c r="DZZ24" s="61">
        <v>5.0000000000000001E-4</v>
      </c>
      <c r="EAA24" s="61">
        <v>0</v>
      </c>
      <c r="EAB24" s="61">
        <v>80</v>
      </c>
      <c r="EAC24" s="61">
        <v>80</v>
      </c>
      <c r="EAD24" s="61">
        <v>0</v>
      </c>
      <c r="EAE24" s="61">
        <v>1</v>
      </c>
      <c r="EAF24" s="61">
        <v>1</v>
      </c>
      <c r="EAG24" s="61">
        <v>3</v>
      </c>
      <c r="EAH24" s="61">
        <v>1</v>
      </c>
      <c r="EAI24" s="61">
        <v>0</v>
      </c>
      <c r="EAJ24" s="61">
        <v>0</v>
      </c>
      <c r="EAK24" s="61">
        <v>0</v>
      </c>
      <c r="EAL24" s="61">
        <v>0</v>
      </c>
      <c r="EAM24" s="61">
        <v>100</v>
      </c>
      <c r="EAN24" s="61">
        <v>0</v>
      </c>
      <c r="EAO24" s="61">
        <v>9.375E-2</v>
      </c>
      <c r="EAP24" s="61">
        <v>3.6621000000000001</v>
      </c>
      <c r="EAQ24" s="61">
        <v>25</v>
      </c>
      <c r="EAR24" s="61">
        <v>2.9296799999999998</v>
      </c>
      <c r="EAS24" s="61">
        <v>100</v>
      </c>
      <c r="EAT24" s="61">
        <v>0</v>
      </c>
      <c r="EAU24" s="61">
        <v>10</v>
      </c>
      <c r="EAV24" s="61">
        <v>0.1</v>
      </c>
      <c r="EAW24" s="61">
        <v>0.5</v>
      </c>
      <c r="EAX24" s="61">
        <v>1</v>
      </c>
      <c r="EAY24" s="61">
        <v>7</v>
      </c>
      <c r="EAZ24" s="61">
        <v>100</v>
      </c>
      <c r="EBA24" s="61">
        <v>0</v>
      </c>
      <c r="EBB24" s="61">
        <v>25</v>
      </c>
      <c r="EBC24" s="61">
        <v>10</v>
      </c>
      <c r="EBD24" s="61">
        <v>250</v>
      </c>
      <c r="EBE24" s="61">
        <v>4</v>
      </c>
      <c r="EBF24" s="61">
        <v>0.1</v>
      </c>
      <c r="EBG24" s="61">
        <v>0.1</v>
      </c>
      <c r="EBH24" s="61">
        <v>1</v>
      </c>
      <c r="EBI24" s="61">
        <v>2</v>
      </c>
      <c r="EBJ24" s="61">
        <v>0.1</v>
      </c>
      <c r="EBK24" s="61">
        <v>1</v>
      </c>
      <c r="EBL24" s="61">
        <v>10</v>
      </c>
      <c r="EBM24" s="61">
        <v>0.1</v>
      </c>
      <c r="EBN24" s="61">
        <v>1</v>
      </c>
      <c r="EBO24" s="61">
        <v>10</v>
      </c>
      <c r="EBP24" s="61">
        <v>0.1</v>
      </c>
      <c r="EBQ24" s="61">
        <v>1</v>
      </c>
      <c r="EBR24" s="61">
        <v>0</v>
      </c>
      <c r="EBS24" s="61">
        <v>0</v>
      </c>
      <c r="EBT24" s="61">
        <v>4000</v>
      </c>
      <c r="EBU24" s="61">
        <v>2000</v>
      </c>
      <c r="EBV24" s="61">
        <v>20000</v>
      </c>
      <c r="EBW24" s="61">
        <v>10000</v>
      </c>
      <c r="EBX24" s="61">
        <v>0</v>
      </c>
      <c r="EBY24" s="61">
        <v>0</v>
      </c>
      <c r="EBZ24" s="61">
        <v>0</v>
      </c>
      <c r="ECA24" s="61">
        <v>0</v>
      </c>
      <c r="ECB24" s="61">
        <v>2</v>
      </c>
      <c r="ECC24" s="61">
        <v>1</v>
      </c>
      <c r="ECD24" s="61">
        <v>30</v>
      </c>
      <c r="ECE24" s="61">
        <v>150</v>
      </c>
      <c r="ECF24" s="61">
        <v>20</v>
      </c>
      <c r="ECG24" s="61">
        <v>120</v>
      </c>
      <c r="ECH24" s="61">
        <v>0</v>
      </c>
      <c r="ECI24" s="61">
        <v>1</v>
      </c>
      <c r="ECJ24" s="61">
        <v>1</v>
      </c>
      <c r="ECK24" s="61">
        <v>1</v>
      </c>
      <c r="ECL24" s="61">
        <v>1</v>
      </c>
      <c r="ECM24" s="61">
        <v>0</v>
      </c>
      <c r="ECN24" s="61">
        <v>0</v>
      </c>
      <c r="ECO24" s="61">
        <v>0</v>
      </c>
      <c r="ECP24" s="61">
        <v>1</v>
      </c>
      <c r="ECQ24" s="61">
        <v>0</v>
      </c>
      <c r="ECR24" s="61">
        <v>0</v>
      </c>
      <c r="ECS24" s="61">
        <v>0</v>
      </c>
      <c r="ECT24" s="61">
        <v>0</v>
      </c>
      <c r="ECU24" s="61">
        <v>0</v>
      </c>
      <c r="ECV24" s="61">
        <v>0</v>
      </c>
      <c r="ECW24" s="61">
        <v>0</v>
      </c>
      <c r="ECX24" s="61">
        <v>0</v>
      </c>
      <c r="ECY24" s="61">
        <v>0</v>
      </c>
      <c r="ECZ24" s="61">
        <v>0</v>
      </c>
      <c r="EDA24" s="61">
        <v>0</v>
      </c>
      <c r="EDB24" s="61">
        <v>60</v>
      </c>
      <c r="EDC24" s="61">
        <v>60</v>
      </c>
      <c r="EDD24" s="61">
        <v>0</v>
      </c>
      <c r="EDE24" s="61">
        <v>200</v>
      </c>
      <c r="EDF24" s="61">
        <v>2</v>
      </c>
      <c r="EDG24" s="61">
        <v>0</v>
      </c>
      <c r="EDH24" s="61">
        <v>200</v>
      </c>
      <c r="EDI24" s="61">
        <v>200</v>
      </c>
      <c r="EDJ24" s="61">
        <v>200</v>
      </c>
      <c r="EDK24" s="61">
        <v>2</v>
      </c>
      <c r="EDL24" s="61">
        <v>200</v>
      </c>
      <c r="EDM24" s="61">
        <v>0</v>
      </c>
      <c r="EDN24" s="61">
        <v>5</v>
      </c>
      <c r="EDO24" s="61">
        <v>5</v>
      </c>
      <c r="EDP24" s="61">
        <v>1000</v>
      </c>
      <c r="EDQ24" s="61">
        <v>1000</v>
      </c>
      <c r="EDR24" s="61">
        <v>5</v>
      </c>
      <c r="EDS24" s="61">
        <v>5</v>
      </c>
      <c r="EDT24" s="61">
        <v>1000</v>
      </c>
      <c r="EDU24" s="61">
        <v>1000</v>
      </c>
      <c r="EDV24" s="61">
        <v>250</v>
      </c>
      <c r="EDW24" s="61">
        <v>100</v>
      </c>
      <c r="EDX24" s="61">
        <v>0</v>
      </c>
      <c r="EDY24" s="61">
        <v>100</v>
      </c>
      <c r="EDZ24" s="61">
        <v>5</v>
      </c>
      <c r="EEA24" s="61">
        <v>0</v>
      </c>
      <c r="EEB24" s="61">
        <v>0</v>
      </c>
      <c r="EEC24" s="61">
        <v>0</v>
      </c>
      <c r="EED24" s="61">
        <v>0</v>
      </c>
      <c r="EEE24" s="61">
        <v>0</v>
      </c>
      <c r="EEF24" s="61">
        <v>0</v>
      </c>
      <c r="EEG24" s="61">
        <v>500</v>
      </c>
      <c r="EEH24" s="61">
        <v>0</v>
      </c>
      <c r="EEI24" s="61">
        <v>0</v>
      </c>
      <c r="EEJ24" s="61">
        <v>0</v>
      </c>
      <c r="EEK24" s="61">
        <v>0</v>
      </c>
      <c r="EEL24" s="61">
        <v>0</v>
      </c>
      <c r="EEM24" s="61">
        <v>0</v>
      </c>
      <c r="EEN24" s="61">
        <v>48</v>
      </c>
      <c r="EEO24" s="61">
        <v>20</v>
      </c>
      <c r="EEQ24" s="61">
        <v>180</v>
      </c>
      <c r="EER24" s="61">
        <v>360</v>
      </c>
      <c r="EES24" s="61">
        <v>720</v>
      </c>
      <c r="EET24" s="61">
        <v>700</v>
      </c>
      <c r="EEU24" s="61">
        <v>630</v>
      </c>
      <c r="EEV24" s="61">
        <v>630</v>
      </c>
      <c r="EEW24" s="61">
        <v>625</v>
      </c>
      <c r="EEX24" s="61">
        <v>20</v>
      </c>
      <c r="EEY24" s="61">
        <v>40</v>
      </c>
      <c r="EEZ24" s="61">
        <v>0</v>
      </c>
      <c r="EFA24" s="61">
        <v>0</v>
      </c>
      <c r="EFB24" s="61">
        <v>20</v>
      </c>
      <c r="EFC24" s="61">
        <v>20</v>
      </c>
      <c r="EFD24" s="61">
        <v>720</v>
      </c>
      <c r="EFE24" s="61">
        <v>0</v>
      </c>
      <c r="EFF24" s="61">
        <v>0</v>
      </c>
      <c r="EFG24" s="61">
        <v>600</v>
      </c>
      <c r="EFH24" s="61">
        <v>3600</v>
      </c>
      <c r="EFI24" s="61">
        <v>210</v>
      </c>
      <c r="EFJ24" s="61">
        <v>1.5</v>
      </c>
      <c r="EFK24" s="61">
        <v>1</v>
      </c>
      <c r="EFL24" s="61">
        <v>650</v>
      </c>
      <c r="EFM24" s="61">
        <v>700</v>
      </c>
      <c r="EFN24" s="61">
        <v>0</v>
      </c>
      <c r="EFO24" s="61">
        <v>0</v>
      </c>
      <c r="EFP24" s="61">
        <v>0</v>
      </c>
      <c r="EFQ24" s="61">
        <v>0</v>
      </c>
      <c r="EIF24" s="61">
        <v>0</v>
      </c>
      <c r="EIG24" s="61">
        <v>0</v>
      </c>
      <c r="EIH24" s="61">
        <v>0</v>
      </c>
      <c r="EII24" s="61">
        <v>0</v>
      </c>
      <c r="EIN24" s="61">
        <v>1</v>
      </c>
      <c r="EIO24" s="61">
        <v>1</v>
      </c>
      <c r="EIP24" s="61">
        <v>1200</v>
      </c>
      <c r="EIQ24" s="61">
        <v>38000</v>
      </c>
      <c r="EIU24" s="61">
        <v>44800</v>
      </c>
      <c r="EJA24" s="61">
        <v>5</v>
      </c>
      <c r="EJB24" s="61">
        <v>250</v>
      </c>
      <c r="EJC24" s="61">
        <v>250</v>
      </c>
      <c r="EJF24" s="61">
        <v>100</v>
      </c>
      <c r="EJG24" s="61">
        <v>100</v>
      </c>
      <c r="EJH24" s="61">
        <v>1000</v>
      </c>
      <c r="EJI24" s="61">
        <v>680</v>
      </c>
      <c r="EJJ24" s="61">
        <v>640</v>
      </c>
      <c r="EJK24" s="61">
        <v>5</v>
      </c>
      <c r="EJL24" s="61">
        <v>650</v>
      </c>
      <c r="EJM24" s="61">
        <v>5</v>
      </c>
      <c r="EJN24" s="61">
        <v>650</v>
      </c>
      <c r="EJO24" s="61">
        <v>640</v>
      </c>
      <c r="EJP24" s="61">
        <v>5</v>
      </c>
      <c r="EJQ24" s="61">
        <v>650</v>
      </c>
      <c r="EJR24" s="61">
        <v>5</v>
      </c>
      <c r="EJS24" s="61">
        <v>1000</v>
      </c>
      <c r="EJT24" s="61">
        <v>5</v>
      </c>
      <c r="EJU24" s="61">
        <v>15</v>
      </c>
      <c r="EJV24" s="61">
        <v>300</v>
      </c>
      <c r="EJW24" s="61">
        <v>20</v>
      </c>
      <c r="EJX24" s="61">
        <v>50</v>
      </c>
      <c r="EJY24" s="61">
        <v>650</v>
      </c>
      <c r="EJZ24" s="61">
        <v>5</v>
      </c>
      <c r="EKA24" s="61">
        <v>200</v>
      </c>
      <c r="EKB24" s="61">
        <v>5</v>
      </c>
      <c r="EKC24" s="61">
        <v>1000</v>
      </c>
      <c r="EKD24" s="61">
        <v>100</v>
      </c>
      <c r="EKE24" s="61">
        <v>0</v>
      </c>
      <c r="EKF24" s="61">
        <v>0</v>
      </c>
      <c r="EKG24" s="61">
        <v>0</v>
      </c>
      <c r="EKH24" s="61">
        <v>0</v>
      </c>
      <c r="EKI24" s="61">
        <v>0</v>
      </c>
      <c r="EKJ24" s="61">
        <v>0</v>
      </c>
      <c r="EKK24" s="61">
        <v>0</v>
      </c>
      <c r="EKL24" s="61">
        <v>1.3168800000000001</v>
      </c>
      <c r="EKM24" s="61">
        <v>10.18</v>
      </c>
      <c r="EKN24" s="61">
        <v>9.75</v>
      </c>
      <c r="EKO24" s="61">
        <v>0.76200000000000001</v>
      </c>
      <c r="EKP24" s="61">
        <v>1.3168800000000001</v>
      </c>
      <c r="EKQ24" s="61">
        <v>10</v>
      </c>
      <c r="EKR24" s="61">
        <v>9.5399999999999991</v>
      </c>
      <c r="EKS24" s="61">
        <v>0.72</v>
      </c>
      <c r="EKT24" s="61">
        <v>1.3168800000000001</v>
      </c>
      <c r="EKU24" s="61">
        <v>10</v>
      </c>
      <c r="EKV24" s="61">
        <v>9.5399999999999991</v>
      </c>
      <c r="EKW24" s="61">
        <v>0.72</v>
      </c>
      <c r="EKX24" s="61">
        <v>1.3168800000000001</v>
      </c>
      <c r="EKY24" s="61">
        <v>10</v>
      </c>
      <c r="EKZ24" s="61">
        <v>9.5399999999999991</v>
      </c>
      <c r="ELA24" s="61">
        <v>0.72</v>
      </c>
      <c r="ELB24" s="61">
        <v>0</v>
      </c>
      <c r="ELC24" s="61">
        <v>0</v>
      </c>
      <c r="ELD24" s="61">
        <v>0</v>
      </c>
      <c r="ELE24" s="61">
        <v>0</v>
      </c>
      <c r="ELF24" s="61">
        <v>0</v>
      </c>
      <c r="ELG24" s="61">
        <v>0</v>
      </c>
      <c r="ELH24" s="61">
        <v>0</v>
      </c>
      <c r="ELI24" s="61">
        <v>0</v>
      </c>
      <c r="ELJ24" s="61">
        <v>250</v>
      </c>
      <c r="ELK24" s="61">
        <v>-20</v>
      </c>
      <c r="ELL24" s="61">
        <v>0.2</v>
      </c>
      <c r="ELM24" s="61">
        <v>0</v>
      </c>
      <c r="ELN24" s="61">
        <v>0</v>
      </c>
      <c r="ELO24" s="61">
        <v>0</v>
      </c>
      <c r="ELP24" s="61">
        <v>0</v>
      </c>
      <c r="ELQ24" s="61">
        <v>0</v>
      </c>
      <c r="ELR24" s="61">
        <v>0</v>
      </c>
      <c r="ELS24" s="61">
        <v>0</v>
      </c>
      <c r="ELT24" s="61">
        <v>0</v>
      </c>
      <c r="ELU24" s="61">
        <v>0</v>
      </c>
      <c r="ELV24" s="61">
        <v>0</v>
      </c>
      <c r="ELW24" s="61">
        <v>0</v>
      </c>
      <c r="ELX24" s="61">
        <v>0</v>
      </c>
      <c r="ELY24" s="61">
        <v>0</v>
      </c>
      <c r="ELZ24" s="61">
        <v>0</v>
      </c>
      <c r="EMA24" s="61">
        <v>0</v>
      </c>
      <c r="EMB24" s="61">
        <v>0</v>
      </c>
      <c r="EMC24" s="61">
        <v>0</v>
      </c>
      <c r="EMD24" s="61">
        <v>0</v>
      </c>
      <c r="EME24" s="61">
        <v>0</v>
      </c>
      <c r="EMF24" s="61">
        <v>0</v>
      </c>
      <c r="EMG24" s="61">
        <v>0</v>
      </c>
      <c r="EMH24" s="61">
        <v>0</v>
      </c>
      <c r="EMI24" s="61">
        <v>0</v>
      </c>
      <c r="EMJ24" s="61">
        <v>0</v>
      </c>
      <c r="EMK24" s="61">
        <v>0</v>
      </c>
      <c r="EML24" s="61">
        <v>10</v>
      </c>
      <c r="EMM24" s="61">
        <v>0</v>
      </c>
      <c r="EMN24" s="61">
        <v>0</v>
      </c>
      <c r="EMO24" s="61">
        <v>300</v>
      </c>
      <c r="EMP24" s="61">
        <v>1</v>
      </c>
      <c r="EMQ24" s="61">
        <v>500</v>
      </c>
      <c r="EMR24" s="61">
        <v>7000</v>
      </c>
      <c r="EMS24" s="61">
        <v>30</v>
      </c>
      <c r="EMT24" s="61">
        <v>50</v>
      </c>
      <c r="EMU24" s="61">
        <v>0</v>
      </c>
      <c r="EMV24" s="61">
        <v>10000</v>
      </c>
      <c r="EMW24" s="61">
        <v>0</v>
      </c>
      <c r="EMX24" s="61">
        <v>30</v>
      </c>
      <c r="EMY24" s="61">
        <v>5</v>
      </c>
      <c r="EMZ24" s="61">
        <v>0</v>
      </c>
      <c r="ENA24" s="61">
        <v>0</v>
      </c>
      <c r="ENB24" s="61">
        <v>0</v>
      </c>
      <c r="ENC24" s="61">
        <v>0</v>
      </c>
      <c r="END24" s="61">
        <v>1</v>
      </c>
      <c r="ENE24" s="61">
        <v>0</v>
      </c>
      <c r="ENF24" s="61">
        <v>0</v>
      </c>
      <c r="ENG24" s="61">
        <v>0.3</v>
      </c>
      <c r="ENH24" s="61">
        <v>0</v>
      </c>
      <c r="ENI24" s="61">
        <v>0</v>
      </c>
      <c r="ENJ24" s="61">
        <v>0</v>
      </c>
      <c r="ENK24" s="61">
        <v>25</v>
      </c>
      <c r="ENL24" s="61">
        <v>0</v>
      </c>
      <c r="ENM24" s="61">
        <v>0</v>
      </c>
      <c r="ENN24" s="61">
        <v>10000</v>
      </c>
      <c r="ENO24" s="61">
        <v>0</v>
      </c>
      <c r="ENP24" s="61">
        <v>0</v>
      </c>
      <c r="ENQ24" s="61">
        <v>0</v>
      </c>
      <c r="ENR24" s="61">
        <v>0</v>
      </c>
      <c r="ENS24" s="61">
        <v>20</v>
      </c>
      <c r="ENT24" s="61">
        <v>1</v>
      </c>
      <c r="ENU24" s="61">
        <v>1</v>
      </c>
      <c r="ENV24" s="61">
        <v>1</v>
      </c>
      <c r="ENW24" s="61">
        <v>1</v>
      </c>
      <c r="ENX24" s="61">
        <v>0</v>
      </c>
      <c r="ENY24" s="61">
        <v>0</v>
      </c>
      <c r="ENZ24" s="61">
        <v>0</v>
      </c>
      <c r="EOA24" s="61">
        <v>0</v>
      </c>
      <c r="EOB24" s="61">
        <v>0</v>
      </c>
      <c r="EOC24" s="61">
        <v>0</v>
      </c>
      <c r="EOD24" s="61">
        <v>0</v>
      </c>
      <c r="EOE24" s="61">
        <v>0</v>
      </c>
      <c r="EOF24" s="61">
        <v>0</v>
      </c>
      <c r="EOG24" s="61">
        <v>20</v>
      </c>
      <c r="EOH24" s="61">
        <v>40</v>
      </c>
      <c r="EOI24" s="61">
        <v>0.1</v>
      </c>
      <c r="EOJ24" s="61">
        <v>0.2</v>
      </c>
      <c r="EOK24" s="61">
        <v>0</v>
      </c>
      <c r="EOL24" s="61">
        <v>0</v>
      </c>
      <c r="EOM24" s="61">
        <v>0</v>
      </c>
      <c r="EON24" s="61">
        <v>0</v>
      </c>
      <c r="EOO24" s="61">
        <v>100</v>
      </c>
      <c r="EOP24" s="61">
        <v>100</v>
      </c>
      <c r="EOQ24" s="61">
        <v>0</v>
      </c>
      <c r="EOR24" s="61">
        <v>10</v>
      </c>
      <c r="EOS24" s="61">
        <v>3</v>
      </c>
      <c r="EOT24" s="61">
        <v>100</v>
      </c>
      <c r="EOU24" s="61">
        <v>35</v>
      </c>
      <c r="EOV24" s="61">
        <v>0</v>
      </c>
      <c r="EOW24" s="61">
        <v>5</v>
      </c>
      <c r="EOX24" s="61">
        <v>40</v>
      </c>
      <c r="EOY24" s="61">
        <v>60</v>
      </c>
      <c r="EOZ24" s="61">
        <v>10</v>
      </c>
      <c r="EPA24" s="61">
        <v>0</v>
      </c>
      <c r="EPB24" s="61">
        <v>0</v>
      </c>
      <c r="EPC24" s="61">
        <v>0</v>
      </c>
      <c r="EPT24" s="61">
        <v>20</v>
      </c>
      <c r="EPU24" s="61">
        <v>30</v>
      </c>
      <c r="EPV24" s="61">
        <v>0</v>
      </c>
      <c r="EPW24" s="61">
        <v>0</v>
      </c>
      <c r="EPZ24" s="61">
        <v>0</v>
      </c>
      <c r="EQA24" s="61">
        <v>0</v>
      </c>
      <c r="EQB24" s="61">
        <v>30</v>
      </c>
      <c r="EQC24" s="61">
        <v>75</v>
      </c>
      <c r="EQD24" s="61">
        <v>20</v>
      </c>
      <c r="EQE24" s="61">
        <v>30</v>
      </c>
      <c r="EQF24" s="61">
        <v>0</v>
      </c>
      <c r="EQG24" s="61">
        <v>0</v>
      </c>
      <c r="EQJ24" s="61">
        <v>0</v>
      </c>
      <c r="EQK24" s="61">
        <v>0</v>
      </c>
      <c r="EQL24" s="61">
        <v>30</v>
      </c>
      <c r="EQM24" s="61">
        <v>75</v>
      </c>
      <c r="EQN24" s="61">
        <v>20</v>
      </c>
      <c r="EQO24" s="61">
        <v>30</v>
      </c>
      <c r="EQP24" s="61">
        <v>0</v>
      </c>
      <c r="EQQ24" s="61">
        <v>0</v>
      </c>
      <c r="EQT24" s="61">
        <v>0</v>
      </c>
      <c r="EQU24" s="61">
        <v>0</v>
      </c>
      <c r="EQV24" s="61">
        <v>30</v>
      </c>
      <c r="EQW24" s="61">
        <v>75</v>
      </c>
      <c r="EQX24" s="61">
        <v>20</v>
      </c>
      <c r="EQY24" s="61">
        <v>30</v>
      </c>
      <c r="EQZ24" s="61">
        <v>0</v>
      </c>
      <c r="ERA24" s="61">
        <v>0</v>
      </c>
      <c r="ERD24" s="61">
        <v>0</v>
      </c>
      <c r="ERE24" s="61">
        <v>0</v>
      </c>
      <c r="ERF24" s="61">
        <v>30</v>
      </c>
      <c r="ERG24" s="61">
        <v>75</v>
      </c>
      <c r="ERH24" s="61">
        <v>10</v>
      </c>
      <c r="ERI24" s="61">
        <v>20</v>
      </c>
      <c r="ERJ24" s="61">
        <v>5</v>
      </c>
      <c r="ERK24" s="61">
        <v>0</v>
      </c>
      <c r="ERL24" s="61">
        <v>5</v>
      </c>
      <c r="ERM24" s="61">
        <v>0</v>
      </c>
      <c r="ERN24" s="61">
        <v>5</v>
      </c>
      <c r="ERO24" s="61">
        <v>0</v>
      </c>
      <c r="ERP24" s="61">
        <v>5</v>
      </c>
      <c r="ERQ24" s="61">
        <v>0</v>
      </c>
      <c r="ERT24" s="61">
        <v>120</v>
      </c>
      <c r="ERU24" s="61">
        <v>0</v>
      </c>
      <c r="ERV24" s="61">
        <v>30000</v>
      </c>
      <c r="ERW24" s="61">
        <v>30000</v>
      </c>
      <c r="ERX24" s="61">
        <v>17500</v>
      </c>
      <c r="ERY24" s="61">
        <v>0</v>
      </c>
      <c r="ERZ24" s="61">
        <v>40</v>
      </c>
      <c r="ESA24" s="61">
        <v>40</v>
      </c>
      <c r="ESB24" s="61">
        <v>40</v>
      </c>
      <c r="ESC24" s="61">
        <v>0</v>
      </c>
      <c r="ESD24" s="61">
        <v>40</v>
      </c>
      <c r="ESE24" s="61">
        <v>40</v>
      </c>
      <c r="ESF24" s="61">
        <v>40</v>
      </c>
      <c r="ESG24" s="61">
        <v>0</v>
      </c>
      <c r="ESH24" s="61">
        <v>40</v>
      </c>
      <c r="ESI24" s="61">
        <v>40</v>
      </c>
      <c r="ESJ24" s="61">
        <v>40</v>
      </c>
      <c r="ESK24" s="61">
        <v>0</v>
      </c>
      <c r="ESL24" s="61">
        <v>40</v>
      </c>
      <c r="ESM24" s="61">
        <v>40</v>
      </c>
      <c r="ESN24" s="61">
        <v>40</v>
      </c>
      <c r="ESO24" s="61">
        <v>1410</v>
      </c>
      <c r="ESP24" s="61">
        <v>1410</v>
      </c>
      <c r="ESQ24" s="61">
        <v>1410</v>
      </c>
      <c r="ESR24" s="61">
        <v>400</v>
      </c>
      <c r="ESS24" s="61">
        <v>400</v>
      </c>
      <c r="EST24" s="61">
        <v>60000</v>
      </c>
      <c r="ESU24" s="61">
        <v>60000</v>
      </c>
      <c r="ESV24" s="61">
        <v>100</v>
      </c>
      <c r="ESW24" s="61">
        <v>30</v>
      </c>
      <c r="ESX24" s="61">
        <v>0</v>
      </c>
      <c r="ESY24" s="61">
        <v>20</v>
      </c>
      <c r="ETA24" s="61">
        <v>0.98</v>
      </c>
      <c r="ETB24" s="61">
        <v>1</v>
      </c>
      <c r="ETC24" s="61">
        <v>-0.98</v>
      </c>
      <c r="ETD24" s="61">
        <v>-0.95</v>
      </c>
      <c r="ETE24" s="61">
        <v>0.8</v>
      </c>
      <c r="ETF24" s="61">
        <v>-0.95</v>
      </c>
      <c r="ETG24" s="61">
        <v>0.99</v>
      </c>
      <c r="ETH24" s="61">
        <v>5</v>
      </c>
      <c r="ETI24" s="61">
        <v>0.95</v>
      </c>
      <c r="ETJ24" s="61">
        <v>-0.95</v>
      </c>
      <c r="ETK24" s="61">
        <v>20</v>
      </c>
      <c r="ETL24" s="61">
        <v>80</v>
      </c>
      <c r="ETM24" s="61">
        <v>5592</v>
      </c>
      <c r="ETN24" s="61">
        <v>88</v>
      </c>
      <c r="ETO24" s="61">
        <v>90</v>
      </c>
      <c r="ETP24" s="61">
        <v>1.84</v>
      </c>
      <c r="EUJ24" s="61">
        <v>1</v>
      </c>
      <c r="EUK24" s="61">
        <v>-10</v>
      </c>
      <c r="EUL24" s="61">
        <v>10</v>
      </c>
      <c r="EUS24" s="61">
        <v>0.5</v>
      </c>
      <c r="EUT24" s="61">
        <v>0</v>
      </c>
      <c r="EUU24" s="61">
        <v>0</v>
      </c>
      <c r="EVB24" s="61">
        <v>4</v>
      </c>
      <c r="EVC24" s="61">
        <v>5</v>
      </c>
      <c r="EVD24" s="61">
        <v>135</v>
      </c>
      <c r="EVE24" s="61">
        <v>1</v>
      </c>
      <c r="EVF24" s="61">
        <v>1</v>
      </c>
      <c r="EVH24" s="61">
        <v>0</v>
      </c>
      <c r="EVI24" s="61">
        <v>0</v>
      </c>
      <c r="EVK24" s="61">
        <v>1</v>
      </c>
      <c r="EVL24" s="61">
        <v>1</v>
      </c>
      <c r="EVM24" s="61">
        <v>0</v>
      </c>
      <c r="EVR24" s="61">
        <v>150</v>
      </c>
      <c r="EVS24" s="61">
        <v>200</v>
      </c>
      <c r="EVT24" s="61">
        <v>85</v>
      </c>
      <c r="EVU24" s="61">
        <v>90</v>
      </c>
      <c r="EVV24" s="61">
        <v>85</v>
      </c>
      <c r="EVW24" s="61">
        <v>90</v>
      </c>
      <c r="EVX24" s="61">
        <v>5</v>
      </c>
      <c r="EVY24" s="61">
        <v>5</v>
      </c>
      <c r="EVZ24" s="61">
        <v>10</v>
      </c>
      <c r="EWA24" s="61">
        <v>10</v>
      </c>
      <c r="EWB24" s="61">
        <v>140</v>
      </c>
      <c r="EWC24" s="61">
        <v>145</v>
      </c>
      <c r="EWD24" s="61">
        <v>140</v>
      </c>
      <c r="EWE24" s="61">
        <v>145</v>
      </c>
      <c r="EWF24" s="61">
        <v>140</v>
      </c>
      <c r="EWG24" s="61">
        <v>145</v>
      </c>
      <c r="EWH24" s="61">
        <v>140</v>
      </c>
      <c r="EWI24" s="61">
        <v>5</v>
      </c>
      <c r="EWJ24" s="61">
        <v>175</v>
      </c>
      <c r="EWK24" s="61">
        <v>5</v>
      </c>
      <c r="EWL24" s="61">
        <v>5</v>
      </c>
      <c r="EWM24" s="61">
        <v>1</v>
      </c>
      <c r="EWN24" s="61">
        <v>45</v>
      </c>
      <c r="EWO24" s="61">
        <v>1</v>
      </c>
      <c r="EWS24" s="61">
        <v>150</v>
      </c>
      <c r="EWT24" s="61">
        <v>1000</v>
      </c>
      <c r="EWU24" s="61">
        <v>80</v>
      </c>
      <c r="EWV24" s="61">
        <v>60</v>
      </c>
      <c r="EWW24" s="61">
        <v>45</v>
      </c>
      <c r="EWX24" s="61">
        <v>300</v>
      </c>
      <c r="EWZ24" s="61">
        <v>75</v>
      </c>
      <c r="EXA24" s="61">
        <v>0.94</v>
      </c>
      <c r="EXB24" s="61">
        <v>0</v>
      </c>
      <c r="EXC24" s="61">
        <v>0</v>
      </c>
      <c r="EXD24" s="61">
        <v>0</v>
      </c>
      <c r="EXE24" s="61">
        <v>60</v>
      </c>
      <c r="EXF24" s="61">
        <v>0.1</v>
      </c>
      <c r="EXG24" s="61">
        <v>1.1100000000000001</v>
      </c>
      <c r="EXH24" s="61">
        <v>60</v>
      </c>
      <c r="EXI24" s="61">
        <v>1</v>
      </c>
      <c r="EXJ24" s="61">
        <v>90</v>
      </c>
      <c r="EXK24" s="61">
        <v>80</v>
      </c>
      <c r="EXL24" s="61">
        <v>70</v>
      </c>
      <c r="EXM24" s="61">
        <v>60</v>
      </c>
      <c r="EXN24" s="61">
        <v>55</v>
      </c>
      <c r="EXO24" s="61">
        <v>0</v>
      </c>
      <c r="EXP24" s="61">
        <v>20</v>
      </c>
      <c r="EXQ24" s="61">
        <v>0</v>
      </c>
      <c r="EXR24" s="61">
        <v>5000</v>
      </c>
      <c r="EXS24" s="61">
        <v>0</v>
      </c>
      <c r="EXT24" s="61">
        <v>5000</v>
      </c>
      <c r="EXU24" s="61">
        <v>50</v>
      </c>
      <c r="EXV24" s="61">
        <v>5</v>
      </c>
      <c r="EXW24" s="61">
        <v>0</v>
      </c>
      <c r="EXX24" s="61">
        <v>90</v>
      </c>
      <c r="EXY24" s="61">
        <v>80</v>
      </c>
      <c r="EXZ24" s="61">
        <v>70</v>
      </c>
      <c r="EYA24" s="61">
        <v>60</v>
      </c>
      <c r="EYB24" s="61">
        <v>55</v>
      </c>
      <c r="EYC24" s="61">
        <v>4</v>
      </c>
      <c r="EYD24" s="61">
        <v>20</v>
      </c>
      <c r="EYE24" s="61">
        <v>2250</v>
      </c>
      <c r="EYF24" s="61">
        <v>4499</v>
      </c>
      <c r="EYG24" s="61">
        <v>1</v>
      </c>
      <c r="EYH24" s="61">
        <v>0</v>
      </c>
      <c r="EYI24" s="61">
        <v>0</v>
      </c>
      <c r="EYJ24" s="61">
        <v>0</v>
      </c>
      <c r="EYK24" s="61">
        <v>1</v>
      </c>
      <c r="EYL24" s="61">
        <v>1</v>
      </c>
      <c r="EYM24" s="61">
        <v>0.95</v>
      </c>
      <c r="EYN24" s="61">
        <v>0.98</v>
      </c>
      <c r="EYO24" s="61">
        <v>1</v>
      </c>
      <c r="EYP24" s="61">
        <v>-0.98</v>
      </c>
      <c r="EYQ24" s="61">
        <v>-0.95</v>
      </c>
      <c r="EYR24" s="61">
        <v>0</v>
      </c>
      <c r="EYS24" s="61">
        <v>20</v>
      </c>
      <c r="EYT24" s="61">
        <v>0.8</v>
      </c>
      <c r="EYU24" s="61">
        <v>-0.95</v>
      </c>
      <c r="EYV24" s="61">
        <v>1</v>
      </c>
      <c r="EYW24" s="61">
        <v>0</v>
      </c>
      <c r="EYX24" s="61">
        <v>0</v>
      </c>
      <c r="EYY24" s="61">
        <v>100</v>
      </c>
      <c r="EYZ24" s="61">
        <v>1</v>
      </c>
      <c r="EZA24" s="61">
        <v>100</v>
      </c>
      <c r="EZB24" s="61">
        <v>4</v>
      </c>
      <c r="EZC24" s="61">
        <v>20</v>
      </c>
      <c r="EZD24" s="61">
        <v>90</v>
      </c>
      <c r="EZE24" s="61">
        <v>110</v>
      </c>
      <c r="EZF24" s="61">
        <v>10500</v>
      </c>
      <c r="EZG24" s="61">
        <v>0</v>
      </c>
      <c r="EZH24" s="61">
        <v>0</v>
      </c>
      <c r="EZI24" s="61">
        <v>0</v>
      </c>
      <c r="EZJ24" s="61">
        <v>0</v>
      </c>
      <c r="EZK24" s="61">
        <v>2</v>
      </c>
      <c r="EZL24" s="61">
        <v>1000</v>
      </c>
      <c r="EZM24" s="61">
        <v>500</v>
      </c>
      <c r="EZN24" s="61">
        <v>250</v>
      </c>
      <c r="EZO24" s="61">
        <v>-250</v>
      </c>
      <c r="EZP24" s="61">
        <v>-500</v>
      </c>
      <c r="EZQ24" s="61">
        <v>4</v>
      </c>
      <c r="EZR24" s="61">
        <v>20</v>
      </c>
      <c r="EZS24" s="61">
        <v>-4000</v>
      </c>
      <c r="EZT24" s="61">
        <v>4000</v>
      </c>
      <c r="EZU24" s="61">
        <v>0</v>
      </c>
      <c r="EZV24" s="61">
        <v>1</v>
      </c>
      <c r="EZW24" s="61">
        <v>4</v>
      </c>
      <c r="EZX24" s="61">
        <v>20</v>
      </c>
      <c r="EZY24" s="61">
        <v>-9999</v>
      </c>
      <c r="EZZ24" s="61">
        <v>9999</v>
      </c>
      <c r="FAA24" s="61">
        <v>0</v>
      </c>
      <c r="FAB24" s="61">
        <v>0</v>
      </c>
      <c r="FAC24" s="61">
        <v>0</v>
      </c>
      <c r="FAD24" s="61">
        <v>1</v>
      </c>
      <c r="FAE24" s="61">
        <v>-0.9</v>
      </c>
      <c r="FAF24" s="61">
        <v>-100</v>
      </c>
      <c r="FAG24" s="61">
        <v>100</v>
      </c>
      <c r="FAH24" s="61">
        <v>10</v>
      </c>
      <c r="FAI24" s="61">
        <v>0</v>
      </c>
      <c r="FAJ24" s="61">
        <v>100</v>
      </c>
      <c r="FAK24" s="61">
        <v>0</v>
      </c>
      <c r="FAL24" s="61">
        <v>100</v>
      </c>
      <c r="FAM24" s="61">
        <v>0</v>
      </c>
      <c r="FAN24" s="61">
        <v>800</v>
      </c>
      <c r="FAO24" s="61">
        <v>-20</v>
      </c>
      <c r="FAP24" s="61">
        <v>800</v>
      </c>
      <c r="FAQ24" s="61">
        <v>-20</v>
      </c>
      <c r="FAR24" s="61">
        <v>0</v>
      </c>
      <c r="FAS24" s="61">
        <v>0</v>
      </c>
      <c r="FAT24" s="61">
        <v>10</v>
      </c>
      <c r="FAU24" s="61">
        <v>3.3</v>
      </c>
      <c r="FAV24" s="61">
        <v>0.2</v>
      </c>
      <c r="FAW24" s="61">
        <v>3.1</v>
      </c>
      <c r="FAX24" s="61">
        <v>0.05</v>
      </c>
      <c r="FAY24" s="61">
        <v>1.5</v>
      </c>
      <c r="FAZ24" s="61">
        <v>1.7</v>
      </c>
      <c r="FBA24" s="61">
        <v>0.05</v>
      </c>
      <c r="FBB24" s="61">
        <v>0.05</v>
      </c>
      <c r="FBC24" s="61">
        <v>120</v>
      </c>
      <c r="FBD24" s="61">
        <v>5</v>
      </c>
      <c r="FBE24" s="61">
        <v>120</v>
      </c>
      <c r="FBF24" s="61">
        <v>5</v>
      </c>
      <c r="FBG24" s="61">
        <v>55</v>
      </c>
      <c r="FBH24" s="61">
        <v>5</v>
      </c>
      <c r="FBI24" s="61">
        <v>97</v>
      </c>
      <c r="FBJ24" s="61">
        <v>0.1</v>
      </c>
      <c r="FBK24" s="61">
        <v>37</v>
      </c>
      <c r="FBL24" s="61">
        <v>3</v>
      </c>
      <c r="FBM24" s="61">
        <v>60</v>
      </c>
      <c r="FBN24" s="61">
        <v>4</v>
      </c>
      <c r="FBQ24" s="61">
        <v>1</v>
      </c>
      <c r="FBR24" s="61">
        <v>30</v>
      </c>
      <c r="FBU24" s="61">
        <v>20</v>
      </c>
      <c r="FBY24" s="61">
        <v>3</v>
      </c>
      <c r="FBZ24" s="61">
        <v>100</v>
      </c>
      <c r="FCA24" s="61">
        <v>0</v>
      </c>
      <c r="FCB24" s="61">
        <v>0</v>
      </c>
      <c r="FCC24" s="61">
        <v>0</v>
      </c>
      <c r="FCD24" s="61">
        <v>0</v>
      </c>
      <c r="FCE24" s="61">
        <v>0</v>
      </c>
      <c r="FCF24" s="61">
        <v>0</v>
      </c>
      <c r="FCG24" s="61">
        <v>0</v>
      </c>
      <c r="FCH24" s="61">
        <v>0</v>
      </c>
      <c r="FCI24" s="61">
        <v>10</v>
      </c>
      <c r="FCJ24" s="61">
        <v>0.75</v>
      </c>
      <c r="FCK24" s="61">
        <v>0.1</v>
      </c>
      <c r="FCL24" s="61">
        <v>0.55000000000000004</v>
      </c>
      <c r="FCM24" s="61">
        <v>0.1</v>
      </c>
      <c r="FCN24" s="61">
        <v>3</v>
      </c>
      <c r="FCO24" s="61">
        <v>0.05</v>
      </c>
      <c r="FCP24" s="61">
        <v>10</v>
      </c>
      <c r="FCQ24" s="61">
        <v>0.5</v>
      </c>
      <c r="FCR24" s="61">
        <v>5.2</v>
      </c>
      <c r="FCT24" s="61">
        <v>0.01</v>
      </c>
      <c r="FCU24" s="61">
        <v>0.3</v>
      </c>
      <c r="FCV24" s="61">
        <v>0.1</v>
      </c>
      <c r="FCW24" s="61">
        <v>0.6</v>
      </c>
      <c r="FCX24" s="61">
        <v>0.2</v>
      </c>
      <c r="FCY24" s="61">
        <v>0.5</v>
      </c>
      <c r="FCZ24" s="61">
        <v>500</v>
      </c>
      <c r="FDA24" s="61">
        <v>1500</v>
      </c>
      <c r="FDB24" s="61">
        <v>3.5</v>
      </c>
      <c r="FDC24" s="61">
        <v>0.1</v>
      </c>
      <c r="FDD24" s="61">
        <v>0.3</v>
      </c>
      <c r="FDE24" s="61">
        <v>0.1</v>
      </c>
      <c r="FDF24" s="61">
        <v>1.2</v>
      </c>
      <c r="FDG24" s="61">
        <v>0.1</v>
      </c>
      <c r="FDH24" s="61">
        <v>0.3</v>
      </c>
      <c r="FDI24" s="61">
        <v>1</v>
      </c>
      <c r="FDJ24" s="61">
        <v>0.1</v>
      </c>
      <c r="FDK24" s="61">
        <v>500</v>
      </c>
      <c r="FDL24" s="61">
        <v>1500</v>
      </c>
      <c r="FDM24" s="61">
        <v>5</v>
      </c>
      <c r="FDN24" s="61">
        <v>1.5</v>
      </c>
      <c r="FDO24" s="61">
        <v>2</v>
      </c>
      <c r="FDP24" s="61">
        <v>3</v>
      </c>
      <c r="FDQ24" s="61">
        <v>180</v>
      </c>
      <c r="FDR24" s="61">
        <v>180</v>
      </c>
      <c r="FDS24" s="61">
        <v>180</v>
      </c>
      <c r="FDT24" s="61">
        <v>60</v>
      </c>
      <c r="FDU24" s="61">
        <v>10</v>
      </c>
      <c r="FDV24" s="61">
        <v>0</v>
      </c>
      <c r="FDW24" s="61">
        <v>1</v>
      </c>
      <c r="FDX24" s="61">
        <v>120</v>
      </c>
      <c r="FDY24" s="61">
        <v>2</v>
      </c>
      <c r="FDZ24" s="61">
        <v>120</v>
      </c>
      <c r="FEA24" s="61">
        <v>2</v>
      </c>
      <c r="FEB24" s="61">
        <v>38</v>
      </c>
      <c r="FEC24" s="61">
        <v>3</v>
      </c>
      <c r="FED24" s="61">
        <v>0</v>
      </c>
      <c r="FEE24" s="61">
        <v>0</v>
      </c>
      <c r="FEF24" s="61">
        <v>83</v>
      </c>
      <c r="FEG24" s="61">
        <v>0.1</v>
      </c>
      <c r="FEH24" s="61">
        <v>0</v>
      </c>
      <c r="FEI24" s="61">
        <v>0</v>
      </c>
      <c r="FEJ24" s="61">
        <v>1</v>
      </c>
      <c r="FEK24" s="61">
        <v>0</v>
      </c>
      <c r="FEL24" s="61">
        <v>1</v>
      </c>
      <c r="FEM24" s="61">
        <v>0</v>
      </c>
      <c r="FEN24" s="61">
        <v>76</v>
      </c>
      <c r="FEO24" s="61">
        <v>120</v>
      </c>
      <c r="FEP24" s="61">
        <v>2</v>
      </c>
      <c r="FEQ24" s="61">
        <v>2</v>
      </c>
      <c r="FER24" s="61">
        <v>0</v>
      </c>
      <c r="FES24" s="61">
        <v>1</v>
      </c>
      <c r="FET24" s="61">
        <v>0</v>
      </c>
      <c r="FEU24" s="61">
        <v>76</v>
      </c>
      <c r="FEV24" s="61">
        <v>120</v>
      </c>
      <c r="FEW24" s="61">
        <v>2</v>
      </c>
      <c r="FEX24" s="61">
        <v>2</v>
      </c>
      <c r="FEY24" s="61">
        <v>1</v>
      </c>
      <c r="FEZ24" s="61">
        <v>58</v>
      </c>
      <c r="FFA24" s="61">
        <v>2</v>
      </c>
      <c r="FFB24" s="61">
        <v>1</v>
      </c>
      <c r="FFD24" s="61">
        <v>75</v>
      </c>
      <c r="FFE24" s="61">
        <v>120</v>
      </c>
      <c r="FFF24" s="61">
        <v>0.5</v>
      </c>
      <c r="FFG24" s="61">
        <v>0.5</v>
      </c>
      <c r="FFH24" s="61">
        <v>0</v>
      </c>
      <c r="FFI24" s="61">
        <v>1</v>
      </c>
      <c r="FFJ24" s="61">
        <v>0</v>
      </c>
      <c r="FFK24" s="61">
        <v>99</v>
      </c>
      <c r="FFL24" s="61">
        <v>200</v>
      </c>
      <c r="FFM24" s="61">
        <v>2</v>
      </c>
      <c r="FFN24" s="61">
        <v>2</v>
      </c>
      <c r="FFO24" s="61">
        <v>0</v>
      </c>
      <c r="FFP24" s="61">
        <v>2</v>
      </c>
      <c r="FFQ24" s="61">
        <v>0</v>
      </c>
      <c r="FFR24" s="61">
        <v>0</v>
      </c>
      <c r="FFS24" s="61">
        <v>2</v>
      </c>
      <c r="FFT24" s="61">
        <v>0</v>
      </c>
      <c r="FFU24" s="61">
        <v>0</v>
      </c>
      <c r="FFV24" s="61">
        <v>100</v>
      </c>
      <c r="FFW24" s="61">
        <v>0</v>
      </c>
      <c r="FFX24" s="61">
        <v>10</v>
      </c>
      <c r="FFY24" s="61">
        <v>0</v>
      </c>
      <c r="FFZ24" s="61">
        <v>0</v>
      </c>
      <c r="FGA24" s="61">
        <v>0</v>
      </c>
      <c r="FGB24" s="61">
        <v>2</v>
      </c>
      <c r="FGC24" s="61">
        <v>82</v>
      </c>
      <c r="FGD24" s="61">
        <v>0</v>
      </c>
      <c r="FGE24" s="61">
        <v>0</v>
      </c>
      <c r="FGF24" s="61">
        <v>0</v>
      </c>
      <c r="FGG24" s="61">
        <v>5</v>
      </c>
      <c r="FGH24" s="61">
        <v>20</v>
      </c>
      <c r="FGI24" s="61">
        <v>0</v>
      </c>
      <c r="FGJ24" s="61">
        <v>2</v>
      </c>
      <c r="FGK24" s="61">
        <v>30</v>
      </c>
      <c r="FGL24" s="61">
        <v>90</v>
      </c>
      <c r="FGM24" s="61">
        <v>0</v>
      </c>
      <c r="FGN24" s="61">
        <v>0</v>
      </c>
      <c r="FGO24" s="61">
        <v>0</v>
      </c>
      <c r="FGP24" s="61">
        <v>200</v>
      </c>
      <c r="FGQ24" s="61">
        <v>-200</v>
      </c>
      <c r="FGR24" s="61">
        <v>0</v>
      </c>
      <c r="FGS24" s="61">
        <v>-60</v>
      </c>
      <c r="FGT24" s="61">
        <v>100</v>
      </c>
      <c r="FGU24" s="61">
        <v>-100</v>
      </c>
      <c r="FGV24" s="61">
        <v>0</v>
      </c>
      <c r="FGW24" s="61">
        <v>0</v>
      </c>
      <c r="FGX24" s="61">
        <v>0</v>
      </c>
      <c r="FGY24" s="61">
        <v>200</v>
      </c>
      <c r="FGZ24" s="61">
        <v>-200</v>
      </c>
      <c r="FHA24" s="61">
        <v>20</v>
      </c>
      <c r="FHB24" s="61">
        <v>30</v>
      </c>
      <c r="FHC24" s="61">
        <v>0</v>
      </c>
      <c r="FHD24" s="61">
        <v>2</v>
      </c>
      <c r="FHE24" s="61">
        <v>0</v>
      </c>
      <c r="FHF24" s="61">
        <v>0</v>
      </c>
      <c r="FHG24" s="61">
        <v>0</v>
      </c>
      <c r="FHH24" s="61">
        <v>0</v>
      </c>
      <c r="FHI24" s="61">
        <v>0</v>
      </c>
      <c r="FHJ24" s="61">
        <v>0</v>
      </c>
      <c r="FHK24" s="61">
        <v>0</v>
      </c>
      <c r="FHL24" s="61">
        <v>16</v>
      </c>
      <c r="FHM24" s="61">
        <v>0</v>
      </c>
      <c r="FHN24" s="61">
        <v>0</v>
      </c>
      <c r="FHO24" s="61">
        <v>10</v>
      </c>
      <c r="FHP24" s="61">
        <v>0</v>
      </c>
      <c r="FHQ24" s="61">
        <v>16</v>
      </c>
      <c r="FHR24" s="61">
        <v>0</v>
      </c>
      <c r="FHS24" s="61">
        <v>0</v>
      </c>
      <c r="FHT24" s="61">
        <v>10</v>
      </c>
      <c r="FHU24" s="61">
        <v>0</v>
      </c>
      <c r="FHV24" s="61">
        <v>0</v>
      </c>
      <c r="FHW24" s="61">
        <v>0</v>
      </c>
      <c r="FHX24" s="61">
        <v>18</v>
      </c>
      <c r="FHY24" s="61">
        <v>12</v>
      </c>
      <c r="FHZ24" s="61">
        <v>35</v>
      </c>
      <c r="FIA24" s="61">
        <v>0</v>
      </c>
      <c r="FIB24" s="61">
        <v>0</v>
      </c>
      <c r="FIC24" s="61">
        <v>18</v>
      </c>
      <c r="FID24" s="61">
        <v>12</v>
      </c>
      <c r="FIE24" s="61">
        <v>35</v>
      </c>
      <c r="FIF24" s="61">
        <v>0</v>
      </c>
      <c r="FIG24" s="61">
        <v>0</v>
      </c>
      <c r="FIH24" s="61">
        <v>55</v>
      </c>
      <c r="FII24" s="61">
        <v>45</v>
      </c>
      <c r="FIJ24" s="61">
        <v>100</v>
      </c>
      <c r="FIK24" s="61">
        <v>0</v>
      </c>
      <c r="FIL24" s="61">
        <v>0</v>
      </c>
      <c r="FIM24" s="61">
        <v>15</v>
      </c>
      <c r="FIN24" s="61">
        <v>0</v>
      </c>
      <c r="FIO24" s="61">
        <v>250</v>
      </c>
      <c r="FIP24" s="61">
        <v>0</v>
      </c>
      <c r="FIQ24" s="61">
        <v>0</v>
      </c>
      <c r="FIR24" s="61">
        <v>80</v>
      </c>
      <c r="FIS24" s="61">
        <v>20</v>
      </c>
      <c r="FIT24" s="61">
        <v>100</v>
      </c>
      <c r="FIU24" s="61">
        <v>-25</v>
      </c>
      <c r="FIV24" s="61">
        <v>0</v>
      </c>
      <c r="FIW24" s="61">
        <v>60</v>
      </c>
      <c r="FIX24" s="61">
        <v>100</v>
      </c>
      <c r="FIY24" s="61">
        <v>-25</v>
      </c>
      <c r="FIZ24" s="61">
        <v>3600</v>
      </c>
      <c r="FJA24" s="61">
        <v>2</v>
      </c>
      <c r="FJB24" s="61">
        <v>0</v>
      </c>
      <c r="FJC24" s="61">
        <v>10</v>
      </c>
      <c r="FJD24" s="61">
        <v>0</v>
      </c>
      <c r="FJE24" s="61">
        <v>0</v>
      </c>
      <c r="FJF24" s="61">
        <v>9</v>
      </c>
      <c r="FJG24" s="61">
        <v>16</v>
      </c>
      <c r="FJH24" s="61">
        <v>0</v>
      </c>
      <c r="FJI24" s="61">
        <v>0</v>
      </c>
      <c r="FJJ24" s="61">
        <v>4</v>
      </c>
      <c r="FJK24" s="61">
        <v>10</v>
      </c>
      <c r="FJL24" s="61">
        <v>0</v>
      </c>
      <c r="FJM24" s="61">
        <v>0</v>
      </c>
      <c r="FJN24" s="61">
        <v>0</v>
      </c>
      <c r="FJO24" s="61">
        <v>0</v>
      </c>
      <c r="FJP24" s="61">
        <v>50</v>
      </c>
      <c r="FJQ24" s="61">
        <v>100</v>
      </c>
      <c r="FJR24" s="61">
        <v>0</v>
      </c>
      <c r="FJS24" s="61">
        <v>9.5</v>
      </c>
      <c r="FJT24" s="61">
        <v>10</v>
      </c>
      <c r="FJU24" s="61">
        <v>0.3</v>
      </c>
      <c r="FJV24" s="61">
        <v>0</v>
      </c>
      <c r="FJW24" s="61">
        <v>10</v>
      </c>
      <c r="FJX24" s="61">
        <v>0</v>
      </c>
      <c r="FJY24" s="61">
        <v>0</v>
      </c>
      <c r="FJZ24" s="61">
        <v>500</v>
      </c>
      <c r="FKA24" s="61">
        <v>0</v>
      </c>
      <c r="FKB24" s="61">
        <v>10</v>
      </c>
      <c r="FKC24" s="61">
        <v>0</v>
      </c>
      <c r="FKD24" s="61">
        <v>150</v>
      </c>
      <c r="FKE24" s="61">
        <v>-50</v>
      </c>
      <c r="FKF24" s="61">
        <v>1000</v>
      </c>
      <c r="FKG24" s="61">
        <v>0</v>
      </c>
      <c r="FKH24" s="61">
        <v>1</v>
      </c>
      <c r="FKI24" s="61">
        <v>0</v>
      </c>
      <c r="FKJ24" s="61">
        <v>0</v>
      </c>
      <c r="FKK24" s="61">
        <v>0</v>
      </c>
      <c r="FKL24" s="61">
        <v>0</v>
      </c>
      <c r="FKM24" s="61">
        <v>1</v>
      </c>
      <c r="FKN24" s="61">
        <v>0</v>
      </c>
      <c r="FKO24" s="61">
        <v>10</v>
      </c>
      <c r="FKP24" s="61">
        <v>0</v>
      </c>
      <c r="FKQ24" s="61">
        <v>0</v>
      </c>
      <c r="FKR24" s="61">
        <v>1</v>
      </c>
      <c r="FKS24" s="61">
        <v>90</v>
      </c>
      <c r="FKT24" s="61">
        <v>0</v>
      </c>
      <c r="FKU24" s="61">
        <v>16</v>
      </c>
      <c r="FKV24" s="61">
        <v>0</v>
      </c>
      <c r="FKW24" s="61">
        <v>0</v>
      </c>
      <c r="FKX24" s="61">
        <v>0</v>
      </c>
      <c r="FKY24" s="61">
        <v>0</v>
      </c>
      <c r="FKZ24" s="61">
        <v>16</v>
      </c>
      <c r="FLA24" s="61">
        <v>0</v>
      </c>
      <c r="FLB24" s="61">
        <v>0</v>
      </c>
      <c r="FLC24" s="61">
        <v>16</v>
      </c>
      <c r="FLD24" s="61">
        <v>0</v>
      </c>
      <c r="FLE24" s="61">
        <v>0</v>
      </c>
      <c r="FLF24" s="61">
        <v>0</v>
      </c>
      <c r="FLG24" s="61">
        <v>0</v>
      </c>
      <c r="FLH24" s="61">
        <v>0</v>
      </c>
      <c r="FLI24" s="61">
        <v>0</v>
      </c>
      <c r="FLJ24" s="61">
        <v>0</v>
      </c>
      <c r="FLK24" s="61">
        <v>2</v>
      </c>
      <c r="FLL24" s="61">
        <v>120</v>
      </c>
      <c r="FLM24" s="61">
        <v>0</v>
      </c>
      <c r="FLN24" s="61">
        <v>2</v>
      </c>
      <c r="FLO24" s="61">
        <v>120</v>
      </c>
      <c r="FLP24" s="61">
        <v>0</v>
      </c>
      <c r="FLQ24" s="61">
        <v>2</v>
      </c>
      <c r="FLR24" s="61">
        <v>120</v>
      </c>
      <c r="FLS24" s="61">
        <v>0</v>
      </c>
      <c r="FLT24" s="61">
        <v>2</v>
      </c>
      <c r="FLU24" s="61">
        <v>120</v>
      </c>
      <c r="FLV24" s="61">
        <v>1</v>
      </c>
      <c r="FLW24" s="61">
        <v>100</v>
      </c>
      <c r="FMG24" s="61">
        <v>18</v>
      </c>
      <c r="FMH24" s="61">
        <v>18</v>
      </c>
      <c r="FMI24" s="61">
        <v>18</v>
      </c>
      <c r="FMJ24" s="61">
        <v>18</v>
      </c>
      <c r="FMP24" s="61">
        <v>4</v>
      </c>
      <c r="FMQ24" s="61">
        <v>4</v>
      </c>
      <c r="FMR24" s="61">
        <v>20</v>
      </c>
      <c r="FMS24" s="61">
        <v>7.5</v>
      </c>
      <c r="FMT24" s="61">
        <v>22.5</v>
      </c>
      <c r="FMV24" s="61">
        <v>1</v>
      </c>
      <c r="FMW24" s="61">
        <v>12</v>
      </c>
      <c r="FMX24" s="61">
        <v>30</v>
      </c>
      <c r="FMY24" s="61">
        <v>7</v>
      </c>
      <c r="FMZ24" s="61">
        <v>48</v>
      </c>
      <c r="FNA24" s="61">
        <v>650</v>
      </c>
      <c r="FNB24" s="61">
        <v>950</v>
      </c>
      <c r="FNC24" s="61">
        <v>4000</v>
      </c>
      <c r="FND24" s="61">
        <v>30</v>
      </c>
      <c r="FNE24" s="61">
        <v>6</v>
      </c>
      <c r="FNG24" s="61">
        <v>3</v>
      </c>
      <c r="FNH24" s="61">
        <v>42</v>
      </c>
      <c r="FNJ24" s="61">
        <v>924</v>
      </c>
      <c r="FNV24" s="61">
        <v>1</v>
      </c>
      <c r="FNW24" s="61">
        <v>250</v>
      </c>
      <c r="FNX24" s="61">
        <v>40</v>
      </c>
      <c r="FNY24" s="61">
        <v>80</v>
      </c>
      <c r="FNZ24" s="61">
        <v>3</v>
      </c>
      <c r="FOA24" s="61">
        <v>15</v>
      </c>
      <c r="FOB24" s="61">
        <v>1800</v>
      </c>
      <c r="FOC24" s="61">
        <v>50</v>
      </c>
      <c r="FOD24" s="61">
        <v>300</v>
      </c>
      <c r="FOI24" s="61">
        <v>1800</v>
      </c>
      <c r="FOJ24" s="61">
        <v>1800</v>
      </c>
      <c r="FOK24" s="61">
        <v>0</v>
      </c>
      <c r="FOL24" s="61">
        <v>50</v>
      </c>
      <c r="FOM24" s="61">
        <v>50</v>
      </c>
      <c r="FOS24" s="61">
        <v>1</v>
      </c>
      <c r="FOT24" s="61">
        <v>0</v>
      </c>
      <c r="FOU24" s="61">
        <v>990</v>
      </c>
      <c r="FOV24" s="61">
        <v>-950</v>
      </c>
      <c r="FOW24" s="61">
        <v>-650</v>
      </c>
      <c r="FOY24" s="61">
        <v>1000</v>
      </c>
      <c r="FOZ24" s="61">
        <v>10</v>
      </c>
      <c r="FPK24" s="61">
        <v>1</v>
      </c>
      <c r="FPL24" s="61">
        <v>1</v>
      </c>
      <c r="FPM24" s="61">
        <v>1</v>
      </c>
      <c r="FPN24" s="61">
        <v>1</v>
      </c>
      <c r="FPO24" s="61">
        <v>-5</v>
      </c>
      <c r="FPP24" s="61">
        <v>-2</v>
      </c>
      <c r="FPQ24" s="61">
        <v>2</v>
      </c>
      <c r="FPR24" s="61">
        <v>2</v>
      </c>
      <c r="FPS24" s="61">
        <v>95</v>
      </c>
      <c r="FPT24" s="61">
        <v>100</v>
      </c>
      <c r="FPU24" s="61">
        <v>10</v>
      </c>
      <c r="FPV24" s="61">
        <v>30</v>
      </c>
      <c r="FPW24" s="61">
        <v>0</v>
      </c>
      <c r="FPX24" s="61">
        <v>0</v>
      </c>
      <c r="FPY24" s="61">
        <v>10</v>
      </c>
      <c r="FPZ24" s="61">
        <v>10000</v>
      </c>
      <c r="FQA24" s="61">
        <v>1400</v>
      </c>
      <c r="FQB24" s="61">
        <v>100</v>
      </c>
      <c r="FQC24" s="61">
        <v>20</v>
      </c>
      <c r="FQD24" s="61">
        <v>0</v>
      </c>
      <c r="FQE24" s="61">
        <v>100</v>
      </c>
      <c r="FQF24" s="61">
        <v>0</v>
      </c>
      <c r="FQG24" s="61">
        <v>0</v>
      </c>
      <c r="FQH24" s="61">
        <v>20</v>
      </c>
      <c r="FQI24" s="61">
        <v>4000</v>
      </c>
      <c r="FQJ24" s="61">
        <v>4000</v>
      </c>
      <c r="FQL24" s="61">
        <v>850</v>
      </c>
      <c r="FQM24" s="61">
        <v>30</v>
      </c>
      <c r="FQN24" s="61">
        <v>0</v>
      </c>
      <c r="FQO24" s="61">
        <v>400</v>
      </c>
      <c r="FQP24" s="61">
        <v>-1</v>
      </c>
      <c r="FQQ24" s="61">
        <v>4</v>
      </c>
      <c r="FQR24" s="61">
        <v>3</v>
      </c>
      <c r="FQS24" s="61">
        <v>10</v>
      </c>
      <c r="FQT24" s="61">
        <v>60</v>
      </c>
      <c r="FQU24" s="61">
        <v>120</v>
      </c>
      <c r="FQV24" s="61">
        <v>5</v>
      </c>
      <c r="FQW24" s="61">
        <v>5</v>
      </c>
      <c r="FQX24" s="61">
        <v>5</v>
      </c>
      <c r="FQY24" s="61">
        <v>5</v>
      </c>
      <c r="FQZ24" s="61">
        <v>-5</v>
      </c>
      <c r="FRA24" s="61">
        <v>-5</v>
      </c>
      <c r="FRB24" s="61">
        <v>-5</v>
      </c>
      <c r="FRC24" s="61">
        <v>-5</v>
      </c>
      <c r="FRD24" s="61">
        <v>13</v>
      </c>
      <c r="FRE24" s="61">
        <v>13</v>
      </c>
      <c r="FRF24" s="61">
        <v>13</v>
      </c>
      <c r="FRG24" s="61">
        <v>13</v>
      </c>
      <c r="FRH24" s="61">
        <v>4.5</v>
      </c>
      <c r="FRJ24" s="61">
        <v>45</v>
      </c>
      <c r="FRK24" s="61">
        <v>270</v>
      </c>
      <c r="FRL24" s="61">
        <v>70</v>
      </c>
      <c r="FRM24" s="61">
        <v>-144</v>
      </c>
      <c r="FRN24" s="61">
        <v>0</v>
      </c>
      <c r="FRO24" s="61">
        <v>80</v>
      </c>
      <c r="FRP24" s="61">
        <v>350</v>
      </c>
      <c r="FSO24" s="61">
        <v>0</v>
      </c>
      <c r="FSP24" s="61">
        <v>4</v>
      </c>
      <c r="FSQ24" s="61">
        <v>500</v>
      </c>
      <c r="FSR24" s="61">
        <v>30</v>
      </c>
      <c r="FST24" s="61">
        <v>2000</v>
      </c>
      <c r="FTB24" s="61">
        <v>1.2</v>
      </c>
      <c r="FTD24" s="61">
        <v>50</v>
      </c>
      <c r="FTE24" s="61">
        <v>0</v>
      </c>
      <c r="FTG24" s="61">
        <v>100</v>
      </c>
      <c r="FTH24" s="61">
        <v>100</v>
      </c>
      <c r="FTJ24" s="61">
        <v>100</v>
      </c>
      <c r="FTK24" s="61">
        <v>50</v>
      </c>
      <c r="FTL24" s="61">
        <v>10</v>
      </c>
      <c r="FTM24" s="61">
        <v>25</v>
      </c>
      <c r="FTN24" s="61">
        <v>2500</v>
      </c>
      <c r="FTO24" s="61">
        <v>1</v>
      </c>
      <c r="FTR24" s="61">
        <v>0</v>
      </c>
      <c r="FTS24" s="61">
        <v>380</v>
      </c>
      <c r="FTT24" s="61">
        <v>1</v>
      </c>
      <c r="FTU24" s="61">
        <v>-30</v>
      </c>
      <c r="FTV24" s="61">
        <v>-9</v>
      </c>
      <c r="FTW24" s="61">
        <v>4300</v>
      </c>
      <c r="FTX24" s="61">
        <v>1300</v>
      </c>
      <c r="FTY24" s="61">
        <v>10</v>
      </c>
      <c r="FTZ24" s="61">
        <v>4300</v>
      </c>
      <c r="FUA24" s="61">
        <v>2600</v>
      </c>
      <c r="FUB24" s="61">
        <v>60</v>
      </c>
      <c r="FUC24" s="61">
        <v>0</v>
      </c>
      <c r="FUD24" s="61">
        <v>0</v>
      </c>
      <c r="FUK24" s="61">
        <v>0</v>
      </c>
      <c r="FUL24" s="61">
        <v>0.39062000000000002</v>
      </c>
      <c r="FUN24" s="61">
        <v>5.8590000000000003E-2</v>
      </c>
      <c r="FUO24" s="61">
        <v>2.5</v>
      </c>
      <c r="FUP24" s="61">
        <v>1.1000000000000001</v>
      </c>
      <c r="FUV24" s="61">
        <v>4499</v>
      </c>
      <c r="FUW24" s="61">
        <v>2249</v>
      </c>
      <c r="FUX24" s="61">
        <v>6080</v>
      </c>
      <c r="FUY24" s="61">
        <v>3100</v>
      </c>
      <c r="FUZ24" s="61">
        <v>1498</v>
      </c>
      <c r="FVA24" s="61">
        <v>1499</v>
      </c>
      <c r="FVC24" s="61">
        <v>55.5</v>
      </c>
      <c r="FVD24" s="61">
        <v>54.5</v>
      </c>
      <c r="FVF24" s="61">
        <v>660</v>
      </c>
      <c r="FVN24" s="61">
        <v>0</v>
      </c>
      <c r="FVO24" s="61">
        <v>0.39062000000000002</v>
      </c>
      <c r="FVQ24" s="61">
        <v>5.8590000000000003E-2</v>
      </c>
      <c r="FVR24" s="61">
        <v>2.5</v>
      </c>
      <c r="FVS24" s="61">
        <v>1.1000000000000001</v>
      </c>
      <c r="FVY24" s="61">
        <v>4750</v>
      </c>
      <c r="FVZ24" s="61">
        <v>2000</v>
      </c>
      <c r="FWA24" s="61">
        <v>4900</v>
      </c>
      <c r="FWB24" s="61">
        <v>2150</v>
      </c>
      <c r="FWC24" s="61">
        <v>1500</v>
      </c>
      <c r="FWD24" s="61">
        <v>1500</v>
      </c>
      <c r="FWF24" s="61">
        <v>50</v>
      </c>
      <c r="FWG24" s="61">
        <v>50</v>
      </c>
      <c r="FWI24" s="61">
        <v>660</v>
      </c>
      <c r="FWQ24" s="61">
        <v>0</v>
      </c>
      <c r="FWR24" s="61">
        <v>0.39062000000000002</v>
      </c>
      <c r="FWT24" s="61">
        <v>5.8590000000000003E-2</v>
      </c>
      <c r="FWU24" s="61">
        <v>2.5</v>
      </c>
      <c r="FWV24" s="61">
        <v>1.1000000000000001</v>
      </c>
      <c r="FXB24" s="61">
        <v>4750</v>
      </c>
      <c r="FXC24" s="61">
        <v>2000</v>
      </c>
      <c r="FXD24" s="61">
        <v>4900</v>
      </c>
      <c r="FXE24" s="61">
        <v>2150</v>
      </c>
      <c r="FXF24" s="61">
        <v>1500</v>
      </c>
      <c r="FXG24" s="61">
        <v>1500</v>
      </c>
      <c r="FXI24" s="61">
        <v>50</v>
      </c>
      <c r="FXJ24" s="61">
        <v>50</v>
      </c>
      <c r="FXL24" s="61">
        <v>660</v>
      </c>
      <c r="FXT24" s="61">
        <v>0</v>
      </c>
      <c r="FXU24" s="61">
        <v>0.39062000000000002</v>
      </c>
      <c r="FXW24" s="61">
        <v>5.8590000000000003E-2</v>
      </c>
      <c r="FXX24" s="61">
        <v>2.5</v>
      </c>
      <c r="FXY24" s="61">
        <v>1.1000000000000001</v>
      </c>
      <c r="FYE24" s="61">
        <v>4750</v>
      </c>
      <c r="FYF24" s="61">
        <v>2000</v>
      </c>
      <c r="FYG24" s="61">
        <v>4900</v>
      </c>
      <c r="FYH24" s="61">
        <v>2150</v>
      </c>
      <c r="FYI24" s="61">
        <v>1500</v>
      </c>
      <c r="FYJ24" s="61">
        <v>1500</v>
      </c>
      <c r="FYL24" s="61">
        <v>50</v>
      </c>
      <c r="FYM24" s="61">
        <v>50</v>
      </c>
      <c r="FYO24" s="61">
        <v>660</v>
      </c>
      <c r="FYQ24" s="61">
        <v>0</v>
      </c>
      <c r="FYR24" s="61">
        <v>1000</v>
      </c>
      <c r="FYS24" s="61">
        <v>300</v>
      </c>
      <c r="FYT24" s="61">
        <v>48</v>
      </c>
      <c r="FYU24" s="61">
        <v>-1.6</v>
      </c>
      <c r="FYV24" s="61">
        <v>-4</v>
      </c>
      <c r="FYW24" s="61">
        <v>100</v>
      </c>
      <c r="FYX24" s="61">
        <v>10</v>
      </c>
      <c r="FYY24" s="61">
        <v>0</v>
      </c>
      <c r="FYZ24" s="61">
        <v>1</v>
      </c>
      <c r="FZA24" s="61">
        <v>10</v>
      </c>
      <c r="FZB24" s="61">
        <v>0</v>
      </c>
      <c r="FZI24" s="61">
        <v>100</v>
      </c>
      <c r="FZJ24" s="61">
        <v>50</v>
      </c>
      <c r="FZK24" s="61">
        <v>100</v>
      </c>
      <c r="FZL24" s="61">
        <v>12000</v>
      </c>
      <c r="FZM24" s="61">
        <v>100</v>
      </c>
      <c r="FZN24" s="61">
        <v>-100</v>
      </c>
      <c r="FZO24" s="61">
        <v>0</v>
      </c>
      <c r="FZP24" s="61">
        <v>0</v>
      </c>
      <c r="FZQ24" s="61">
        <v>-25</v>
      </c>
      <c r="FZS24" s="61">
        <v>0</v>
      </c>
      <c r="FZT24" s="61">
        <v>1</v>
      </c>
      <c r="FZU24" s="61">
        <v>1</v>
      </c>
      <c r="FZV24" s="61">
        <v>0</v>
      </c>
      <c r="FZW24" s="61">
        <v>0</v>
      </c>
      <c r="FZX24" s="61">
        <v>1</v>
      </c>
      <c r="FZY24" s="61">
        <v>0</v>
      </c>
      <c r="FZZ24" s="61">
        <v>0</v>
      </c>
      <c r="GAA24" s="61">
        <v>10</v>
      </c>
      <c r="GAB24" s="61">
        <v>0</v>
      </c>
      <c r="GAC24" s="61">
        <v>0.5</v>
      </c>
      <c r="GAD24" s="61">
        <v>0</v>
      </c>
      <c r="GAE24" s="61">
        <v>0</v>
      </c>
      <c r="GAF24" s="61">
        <v>60000</v>
      </c>
      <c r="GAG24" s="61">
        <v>0</v>
      </c>
      <c r="GAH24" s="61">
        <v>60000</v>
      </c>
      <c r="GAI24" s="61">
        <v>0</v>
      </c>
      <c r="GAK24" s="61">
        <v>4</v>
      </c>
      <c r="GAL24" s="61">
        <v>0</v>
      </c>
      <c r="GAM24" s="61">
        <v>1</v>
      </c>
      <c r="GAN24" s="61">
        <v>1</v>
      </c>
      <c r="GAR24" s="61">
        <v>80</v>
      </c>
      <c r="GAT24" s="61">
        <v>40</v>
      </c>
      <c r="GBI24" s="61">
        <v>55</v>
      </c>
      <c r="GBJ24" s="61">
        <v>55</v>
      </c>
      <c r="GBK24" s="61">
        <v>55</v>
      </c>
      <c r="GBL24" s="61">
        <v>55</v>
      </c>
      <c r="GBW24" s="61">
        <v>0</v>
      </c>
      <c r="GBX24" s="61">
        <v>0</v>
      </c>
      <c r="GBY24" s="61">
        <v>1</v>
      </c>
      <c r="GBZ24" s="61">
        <v>3</v>
      </c>
      <c r="GCA24" s="61">
        <v>57</v>
      </c>
      <c r="GCB24" s="61">
        <v>59</v>
      </c>
      <c r="GCC24" s="61">
        <v>2</v>
      </c>
      <c r="GCD24" s="61">
        <v>2</v>
      </c>
      <c r="GCE24" s="61">
        <v>62</v>
      </c>
      <c r="GCG24" s="61">
        <v>50</v>
      </c>
      <c r="GCW24" s="61">
        <v>20</v>
      </c>
      <c r="GCX24" s="61">
        <v>30</v>
      </c>
      <c r="GCY24" s="61">
        <v>1</v>
      </c>
      <c r="GDD24" s="61">
        <v>110</v>
      </c>
      <c r="GDE24" s="61">
        <v>0.4</v>
      </c>
      <c r="GDH24" s="61">
        <v>100</v>
      </c>
      <c r="GDI24" s="61">
        <v>0.2</v>
      </c>
      <c r="GDK24" s="61">
        <v>394</v>
      </c>
      <c r="GDL24" s="61">
        <v>200</v>
      </c>
      <c r="GDM24" s="61">
        <v>193</v>
      </c>
      <c r="GDN24" s="61">
        <v>105</v>
      </c>
      <c r="GDW24" s="61">
        <v>-1250</v>
      </c>
      <c r="GDX24" s="61">
        <v>5000</v>
      </c>
      <c r="GDZ24" s="61">
        <v>0.2</v>
      </c>
      <c r="GEA24" s="61">
        <v>100</v>
      </c>
      <c r="GEB24" s="61">
        <v>200</v>
      </c>
      <c r="GEX24" s="61">
        <v>20</v>
      </c>
      <c r="GEY24" s="61">
        <v>30</v>
      </c>
      <c r="GEZ24" s="61">
        <v>1</v>
      </c>
      <c r="GFE24" s="61">
        <v>110</v>
      </c>
      <c r="GFF24" s="61">
        <v>0.4</v>
      </c>
      <c r="GFI24" s="61">
        <v>100</v>
      </c>
      <c r="GFJ24" s="61">
        <v>0.2</v>
      </c>
      <c r="GFL24" s="61">
        <v>100</v>
      </c>
      <c r="GFN24" s="61">
        <v>100</v>
      </c>
      <c r="GFO24" s="61">
        <v>100</v>
      </c>
      <c r="GGA24" s="61">
        <v>0.2</v>
      </c>
      <c r="GGB24" s="61">
        <v>100</v>
      </c>
      <c r="GGC24" s="61">
        <v>200</v>
      </c>
      <c r="GHU24" s="61">
        <v>0</v>
      </c>
      <c r="GHV24" s="61">
        <v>0.1</v>
      </c>
      <c r="GHW24" s="61">
        <v>100</v>
      </c>
      <c r="GHX24" s="61">
        <v>100</v>
      </c>
      <c r="GHY24" s="61">
        <v>100</v>
      </c>
      <c r="GHZ24" s="61">
        <v>205</v>
      </c>
      <c r="GIA24" s="61">
        <v>0</v>
      </c>
      <c r="GIB24" s="61">
        <v>1</v>
      </c>
      <c r="GIC24" s="61">
        <v>1</v>
      </c>
      <c r="GID24" s="61">
        <v>0</v>
      </c>
      <c r="GIE24" s="61">
        <v>100</v>
      </c>
      <c r="GIF24" s="61">
        <v>0</v>
      </c>
      <c r="GIG24" s="61">
        <v>1</v>
      </c>
      <c r="GIH24" s="61">
        <v>1</v>
      </c>
      <c r="GII24" s="61">
        <v>1</v>
      </c>
      <c r="GIJ24" s="61">
        <v>1</v>
      </c>
      <c r="GIK24" s="61">
        <v>0</v>
      </c>
      <c r="GIL24" s="61">
        <v>0</v>
      </c>
      <c r="GIM24" s="61">
        <v>75</v>
      </c>
      <c r="GIN24" s="61">
        <v>60</v>
      </c>
      <c r="GIO24" s="61">
        <v>70</v>
      </c>
      <c r="GIP24" s="61">
        <v>50</v>
      </c>
      <c r="GIQ24" s="61">
        <v>100</v>
      </c>
      <c r="GIR24" s="61">
        <v>0</v>
      </c>
      <c r="GIS24" s="61">
        <v>0.1</v>
      </c>
      <c r="GIT24" s="61">
        <v>0.1</v>
      </c>
      <c r="GIU24" s="61">
        <v>100</v>
      </c>
      <c r="GIV24" s="61">
        <v>100</v>
      </c>
      <c r="GIW24" s="61">
        <v>100</v>
      </c>
      <c r="GIX24" s="61">
        <v>205</v>
      </c>
      <c r="GIY24" s="61">
        <v>0</v>
      </c>
      <c r="GIZ24" s="61">
        <v>1</v>
      </c>
      <c r="GJA24" s="61">
        <v>2.5</v>
      </c>
      <c r="GJB24" s="61">
        <v>0</v>
      </c>
      <c r="GJC24" s="61">
        <v>100</v>
      </c>
      <c r="GJD24" s="61">
        <v>0</v>
      </c>
      <c r="GJE24" s="61">
        <v>1</v>
      </c>
      <c r="GJF24" s="61">
        <v>1</v>
      </c>
      <c r="GJG24" s="61">
        <v>1</v>
      </c>
      <c r="GJH24" s="61">
        <v>1</v>
      </c>
      <c r="GJI24" s="61">
        <v>0</v>
      </c>
      <c r="GJJ24" s="61">
        <v>0</v>
      </c>
      <c r="GJK24" s="61">
        <v>80</v>
      </c>
      <c r="GJL24" s="61">
        <v>65</v>
      </c>
      <c r="GJM24" s="61">
        <v>71</v>
      </c>
      <c r="GJN24" s="61">
        <v>50</v>
      </c>
      <c r="GJO24" s="61">
        <v>100</v>
      </c>
      <c r="GJP24" s="61">
        <v>0</v>
      </c>
      <c r="GJQ24" s="61">
        <v>0</v>
      </c>
      <c r="GJR24" s="61">
        <v>0.2</v>
      </c>
      <c r="GJS24" s="61">
        <v>100</v>
      </c>
      <c r="GJT24" s="61">
        <v>100</v>
      </c>
      <c r="GJU24" s="61">
        <v>100</v>
      </c>
      <c r="GJV24" s="61">
        <v>205</v>
      </c>
      <c r="GJW24" s="61">
        <v>0</v>
      </c>
      <c r="GJX24" s="61">
        <v>1</v>
      </c>
      <c r="GJY24" s="61">
        <v>1</v>
      </c>
      <c r="GJZ24" s="61">
        <v>1</v>
      </c>
      <c r="GKA24" s="61">
        <v>1</v>
      </c>
      <c r="GKB24" s="61">
        <v>1</v>
      </c>
      <c r="GKC24" s="61">
        <v>1</v>
      </c>
      <c r="GKD24" s="61">
        <v>0</v>
      </c>
      <c r="GKE24" s="61">
        <v>0</v>
      </c>
      <c r="GKF24" s="61">
        <v>40</v>
      </c>
      <c r="GKG24" s="61">
        <v>20</v>
      </c>
      <c r="GKH24" s="61">
        <v>27</v>
      </c>
      <c r="GKI24" s="61">
        <v>20</v>
      </c>
      <c r="GKJ24" s="61">
        <v>100</v>
      </c>
      <c r="GKK24" s="61">
        <v>20</v>
      </c>
      <c r="GKL24" s="61">
        <v>1.5</v>
      </c>
      <c r="GKM24" s="61">
        <v>3.0000000000000001E-3</v>
      </c>
      <c r="GKN24" s="61">
        <v>1</v>
      </c>
      <c r="GKO24" s="61">
        <v>1</v>
      </c>
      <c r="GKP24" s="61">
        <v>10</v>
      </c>
      <c r="GKQ24" s="61">
        <v>0.35</v>
      </c>
      <c r="GKR24" s="61">
        <v>0</v>
      </c>
      <c r="GKS24" s="61">
        <v>1</v>
      </c>
      <c r="GKT24" s="61">
        <v>4</v>
      </c>
      <c r="GKU24" s="61">
        <v>1</v>
      </c>
      <c r="GKV24" s="61">
        <v>1</v>
      </c>
      <c r="GKW24" s="61">
        <v>1</v>
      </c>
      <c r="GKX24" s="61">
        <v>1</v>
      </c>
      <c r="GKY24" s="61">
        <v>0</v>
      </c>
      <c r="GKZ24" s="61">
        <v>0</v>
      </c>
      <c r="GLA24" s="61">
        <v>1.1000000000000001</v>
      </c>
      <c r="GLB24" s="61">
        <v>0.7</v>
      </c>
      <c r="GLC24" s="61">
        <v>1</v>
      </c>
      <c r="GLD24" s="61">
        <v>0</v>
      </c>
      <c r="GLE24" s="61">
        <v>100</v>
      </c>
      <c r="GLF24" s="61">
        <v>0</v>
      </c>
      <c r="GLG24" s="61">
        <v>0</v>
      </c>
      <c r="GLH24" s="61">
        <v>0.1</v>
      </c>
      <c r="GLI24" s="61">
        <v>100</v>
      </c>
      <c r="GLJ24" s="61">
        <v>100</v>
      </c>
      <c r="GLK24" s="61">
        <v>100</v>
      </c>
      <c r="GLL24" s="61">
        <v>205</v>
      </c>
      <c r="GLM24" s="61">
        <v>0</v>
      </c>
      <c r="GLN24" s="61">
        <v>1</v>
      </c>
      <c r="GLO24" s="61">
        <v>1</v>
      </c>
      <c r="GLP24" s="61">
        <v>1</v>
      </c>
      <c r="GLQ24" s="61">
        <v>1</v>
      </c>
      <c r="GLR24" s="61">
        <v>1</v>
      </c>
      <c r="GLS24" s="61">
        <v>1</v>
      </c>
      <c r="GLT24" s="61">
        <v>0</v>
      </c>
      <c r="GLU24" s="61">
        <v>0</v>
      </c>
      <c r="GLV24" s="61">
        <v>99</v>
      </c>
      <c r="GLW24" s="61">
        <v>85</v>
      </c>
      <c r="GLX24" s="61">
        <v>90</v>
      </c>
      <c r="GLY24" s="61">
        <v>0</v>
      </c>
      <c r="GLZ24" s="61">
        <v>100</v>
      </c>
      <c r="GMA24" s="61">
        <v>0</v>
      </c>
      <c r="GMB24" s="61">
        <v>0</v>
      </c>
      <c r="GMC24" s="61">
        <v>0.1</v>
      </c>
      <c r="GMD24" s="61">
        <v>0.5</v>
      </c>
      <c r="GME24" s="61">
        <v>0.5</v>
      </c>
      <c r="GMF24" s="61">
        <v>100</v>
      </c>
      <c r="GMG24" s="61">
        <v>40</v>
      </c>
      <c r="GMH24" s="61">
        <v>0</v>
      </c>
      <c r="GMI24" s="61">
        <v>1</v>
      </c>
      <c r="GMJ24" s="61">
        <v>1</v>
      </c>
      <c r="GMK24" s="61">
        <v>1</v>
      </c>
      <c r="GML24" s="61">
        <v>1</v>
      </c>
      <c r="GMM24" s="61">
        <v>1</v>
      </c>
      <c r="GMN24" s="61">
        <v>1</v>
      </c>
      <c r="GMO24" s="61">
        <v>0</v>
      </c>
      <c r="GMP24" s="61">
        <v>0</v>
      </c>
      <c r="GMQ24" s="61">
        <v>80</v>
      </c>
      <c r="GMR24" s="61">
        <v>30</v>
      </c>
      <c r="GMS24" s="61">
        <v>50</v>
      </c>
      <c r="GMT24" s="61">
        <v>0</v>
      </c>
      <c r="GMU24" s="61">
        <v>100</v>
      </c>
      <c r="GMV24" s="61">
        <v>10</v>
      </c>
      <c r="GMW24" s="61">
        <v>0</v>
      </c>
      <c r="GMX24" s="61">
        <v>1</v>
      </c>
      <c r="GMY24" s="61">
        <v>10</v>
      </c>
      <c r="GMZ24" s="61">
        <v>10</v>
      </c>
      <c r="GNA24" s="61">
        <v>10</v>
      </c>
      <c r="GNB24" s="61">
        <v>205</v>
      </c>
      <c r="GNC24" s="61">
        <v>0</v>
      </c>
      <c r="GND24" s="61">
        <v>0</v>
      </c>
      <c r="GNE24" s="61">
        <v>1</v>
      </c>
      <c r="GNF24" s="61">
        <v>1</v>
      </c>
      <c r="GNG24" s="61">
        <v>1</v>
      </c>
      <c r="GNH24" s="61">
        <v>1</v>
      </c>
      <c r="GNI24" s="61">
        <v>1</v>
      </c>
      <c r="GNJ24" s="61">
        <v>0</v>
      </c>
      <c r="GNK24" s="61">
        <v>0</v>
      </c>
      <c r="GNL24" s="61">
        <v>95</v>
      </c>
      <c r="GNM24" s="61">
        <v>75</v>
      </c>
      <c r="GNN24" s="61">
        <v>75</v>
      </c>
      <c r="GNO24" s="61">
        <v>0</v>
      </c>
      <c r="GNP24" s="61">
        <v>100</v>
      </c>
      <c r="GNQ24" s="61">
        <v>0</v>
      </c>
      <c r="GNR24" s="61">
        <v>0</v>
      </c>
      <c r="GNS24" s="61">
        <v>1</v>
      </c>
      <c r="GNT24" s="61">
        <v>10</v>
      </c>
      <c r="GNU24" s="61">
        <v>10</v>
      </c>
      <c r="GNV24" s="61">
        <v>10</v>
      </c>
      <c r="GNW24" s="61">
        <v>205</v>
      </c>
      <c r="GNX24" s="61">
        <v>0</v>
      </c>
      <c r="GNY24" s="61">
        <v>0</v>
      </c>
      <c r="GNZ24" s="61">
        <v>1</v>
      </c>
      <c r="GOA24" s="61">
        <v>1</v>
      </c>
      <c r="GOB24" s="61">
        <v>1</v>
      </c>
      <c r="GOC24" s="61">
        <v>1</v>
      </c>
      <c r="GOD24" s="61">
        <v>1</v>
      </c>
      <c r="GOE24" s="61">
        <v>0</v>
      </c>
      <c r="GOF24" s="61">
        <v>0</v>
      </c>
      <c r="GOG24" s="61">
        <v>95</v>
      </c>
      <c r="GOH24" s="61">
        <v>75</v>
      </c>
      <c r="GOI24" s="61">
        <v>75</v>
      </c>
      <c r="GOJ24" s="61">
        <v>0</v>
      </c>
      <c r="GOK24" s="61">
        <v>100</v>
      </c>
      <c r="GOL24" s="61">
        <v>0</v>
      </c>
      <c r="GOM24" s="61">
        <v>0</v>
      </c>
      <c r="GON24" s="61">
        <v>0</v>
      </c>
      <c r="GOO24" s="61">
        <v>1</v>
      </c>
      <c r="GOP24" s="61">
        <v>1</v>
      </c>
      <c r="GOQ24" s="61">
        <v>100</v>
      </c>
      <c r="GOR24" s="61">
        <v>0.01</v>
      </c>
      <c r="GOS24" s="61">
        <v>0</v>
      </c>
      <c r="GOT24" s="61">
        <v>1</v>
      </c>
      <c r="GOU24" s="61">
        <v>3</v>
      </c>
      <c r="GOV24" s="61">
        <v>1</v>
      </c>
      <c r="GOW24" s="61">
        <v>1</v>
      </c>
      <c r="GOX24" s="61">
        <v>1</v>
      </c>
      <c r="GOY24" s="61">
        <v>1</v>
      </c>
      <c r="GOZ24" s="61">
        <v>0</v>
      </c>
      <c r="GPA24" s="61">
        <v>0</v>
      </c>
      <c r="GPB24" s="61">
        <v>20</v>
      </c>
      <c r="GPC24" s="61">
        <v>-20</v>
      </c>
      <c r="GPD24" s="61">
        <v>-3</v>
      </c>
      <c r="GPE24" s="61">
        <v>0</v>
      </c>
      <c r="GPF24" s="61">
        <v>100</v>
      </c>
      <c r="GPG24" s="61">
        <v>0</v>
      </c>
      <c r="GPH24" s="61">
        <v>1E-3</v>
      </c>
      <c r="GPI24" s="61">
        <v>0.1</v>
      </c>
      <c r="GPJ24" s="61">
        <v>100</v>
      </c>
      <c r="GPK24" s="61">
        <v>100</v>
      </c>
      <c r="GPL24" s="61">
        <v>100</v>
      </c>
      <c r="GPM24" s="61">
        <v>70</v>
      </c>
      <c r="GPN24" s="61">
        <v>0</v>
      </c>
      <c r="GPO24" s="61">
        <v>1</v>
      </c>
      <c r="GPP24" s="61">
        <v>1</v>
      </c>
      <c r="GPQ24" s="61">
        <v>1</v>
      </c>
      <c r="GPR24" s="61">
        <v>1</v>
      </c>
      <c r="GPS24" s="61">
        <v>1</v>
      </c>
      <c r="GPT24" s="61">
        <v>1</v>
      </c>
      <c r="GPU24" s="61">
        <v>0</v>
      </c>
      <c r="GPV24" s="61">
        <v>0</v>
      </c>
      <c r="GPW24" s="61">
        <v>90</v>
      </c>
      <c r="GPX24" s="61">
        <v>50</v>
      </c>
      <c r="GPY24" s="61">
        <v>50</v>
      </c>
      <c r="GPZ24" s="61">
        <v>20</v>
      </c>
      <c r="GQA24" s="61">
        <v>100</v>
      </c>
      <c r="GQB24" s="61">
        <v>20</v>
      </c>
      <c r="GQC24" s="61">
        <v>0</v>
      </c>
      <c r="GQD24" s="61">
        <v>0.1</v>
      </c>
      <c r="GQE24" s="61">
        <v>100</v>
      </c>
      <c r="GQF24" s="61">
        <v>205</v>
      </c>
      <c r="GQG24" s="61">
        <v>0</v>
      </c>
      <c r="GQH24" s="61">
        <v>1</v>
      </c>
      <c r="GQI24" s="61">
        <v>1</v>
      </c>
      <c r="GQJ24" s="61">
        <v>20</v>
      </c>
      <c r="GQK24" s="61">
        <v>0</v>
      </c>
      <c r="GQL24" s="61">
        <v>1</v>
      </c>
      <c r="GQM24" s="61">
        <v>1</v>
      </c>
      <c r="GQN24" s="61">
        <v>1</v>
      </c>
      <c r="GQO24" s="61">
        <v>1</v>
      </c>
      <c r="GQP24" s="61">
        <v>0</v>
      </c>
      <c r="GQQ24" s="61">
        <v>0</v>
      </c>
      <c r="GQR24" s="61">
        <v>102</v>
      </c>
      <c r="GQS24" s="61">
        <v>0</v>
      </c>
      <c r="GQT24" s="61">
        <v>100</v>
      </c>
      <c r="GQU24" s="61">
        <v>100</v>
      </c>
      <c r="GQV24" s="61">
        <v>92</v>
      </c>
      <c r="GQW24" s="61">
        <v>0</v>
      </c>
      <c r="GQX24" s="61">
        <v>100</v>
      </c>
      <c r="GQY24" s="61">
        <v>5</v>
      </c>
      <c r="GQZ24" s="61">
        <v>0</v>
      </c>
      <c r="GRA24" s="61">
        <v>2</v>
      </c>
      <c r="GRB24" s="61">
        <v>100</v>
      </c>
      <c r="GRC24" s="61">
        <v>100</v>
      </c>
      <c r="GRD24" s="61">
        <v>100</v>
      </c>
      <c r="GRE24" s="61">
        <v>0.05</v>
      </c>
      <c r="GRF24" s="61">
        <v>0</v>
      </c>
      <c r="GRG24" s="61">
        <v>0</v>
      </c>
      <c r="GRH24" s="61">
        <v>1</v>
      </c>
      <c r="GRI24" s="61">
        <v>1</v>
      </c>
      <c r="GRJ24" s="61">
        <v>1</v>
      </c>
      <c r="GRK24" s="61">
        <v>1</v>
      </c>
      <c r="GRL24" s="61">
        <v>1</v>
      </c>
      <c r="GRM24" s="61">
        <v>0</v>
      </c>
      <c r="GRN24" s="61">
        <v>0</v>
      </c>
      <c r="GRO24" s="61">
        <v>780</v>
      </c>
      <c r="GRP24" s="61">
        <v>720</v>
      </c>
      <c r="GRQ24" s="61">
        <v>740</v>
      </c>
      <c r="GRR24" s="61">
        <v>0</v>
      </c>
      <c r="GRS24" s="61">
        <v>100</v>
      </c>
      <c r="GRT24" s="61">
        <v>-100</v>
      </c>
      <c r="GRU24" s="61">
        <v>0</v>
      </c>
      <c r="GRV24" s="61">
        <v>1</v>
      </c>
      <c r="GRW24" s="61">
        <v>320</v>
      </c>
      <c r="GRX24" s="61">
        <v>320</v>
      </c>
      <c r="GRY24" s="61">
        <v>100</v>
      </c>
      <c r="GRZ24" s="61">
        <v>205</v>
      </c>
      <c r="GSA24" s="61">
        <v>0</v>
      </c>
      <c r="GSB24" s="61">
        <v>0</v>
      </c>
      <c r="GSC24" s="61">
        <v>1</v>
      </c>
      <c r="GSD24" s="61">
        <v>1</v>
      </c>
      <c r="GSE24" s="61">
        <v>1</v>
      </c>
      <c r="GSF24" s="61">
        <v>1</v>
      </c>
      <c r="GSG24" s="61">
        <v>1</v>
      </c>
      <c r="GSH24" s="61">
        <v>0</v>
      </c>
      <c r="GSI24" s="61">
        <v>0</v>
      </c>
      <c r="GSJ24" s="61">
        <v>400</v>
      </c>
      <c r="GSK24" s="61">
        <v>0</v>
      </c>
      <c r="GSL24" s="61">
        <v>0</v>
      </c>
      <c r="GSM24" s="61">
        <v>0</v>
      </c>
      <c r="GSN24" s="61">
        <v>100</v>
      </c>
      <c r="GSO24" s="61">
        <v>0</v>
      </c>
      <c r="GSP24" s="61">
        <v>1E-3</v>
      </c>
      <c r="GSQ24" s="61">
        <v>0.1</v>
      </c>
      <c r="GSR24" s="61">
        <v>100</v>
      </c>
      <c r="GSS24" s="61">
        <v>100</v>
      </c>
      <c r="GST24" s="61">
        <v>100</v>
      </c>
      <c r="GSU24" s="61">
        <v>70</v>
      </c>
      <c r="GSV24" s="61">
        <v>0</v>
      </c>
      <c r="GSW24" s="61">
        <v>1</v>
      </c>
      <c r="GSX24" s="61">
        <v>6</v>
      </c>
      <c r="GSY24" s="61">
        <v>1</v>
      </c>
      <c r="GSZ24" s="61">
        <v>1</v>
      </c>
      <c r="GTA24" s="61">
        <v>1</v>
      </c>
      <c r="GTB24" s="61">
        <v>1</v>
      </c>
      <c r="GTC24" s="61">
        <v>0</v>
      </c>
      <c r="GTD24" s="61">
        <v>0</v>
      </c>
      <c r="GTE24" s="61">
        <v>80</v>
      </c>
      <c r="GTF24" s="61">
        <v>30</v>
      </c>
      <c r="GTG24" s="61">
        <v>80</v>
      </c>
      <c r="GTH24" s="61">
        <v>0</v>
      </c>
      <c r="GTI24" s="61">
        <v>100</v>
      </c>
      <c r="GTJ24" s="61">
        <v>0</v>
      </c>
      <c r="GTK24" s="61">
        <v>0</v>
      </c>
      <c r="GTL24" s="61">
        <v>0.2</v>
      </c>
      <c r="GTM24" s="61">
        <v>100</v>
      </c>
      <c r="GTN24" s="61">
        <v>100</v>
      </c>
      <c r="GTO24" s="61">
        <v>100</v>
      </c>
      <c r="GTP24" s="61">
        <v>205</v>
      </c>
      <c r="GTQ24" s="61">
        <v>0</v>
      </c>
      <c r="GTR24" s="61">
        <v>1</v>
      </c>
      <c r="GTS24" s="61">
        <v>1</v>
      </c>
      <c r="GTT24" s="61">
        <v>1</v>
      </c>
      <c r="GTU24" s="61">
        <v>1</v>
      </c>
      <c r="GTV24" s="61">
        <v>1</v>
      </c>
      <c r="GTW24" s="61">
        <v>1</v>
      </c>
      <c r="GTX24" s="61">
        <v>0</v>
      </c>
      <c r="GTY24" s="61">
        <v>0</v>
      </c>
      <c r="GTZ24" s="61">
        <v>40</v>
      </c>
      <c r="GUA24" s="61">
        <v>20</v>
      </c>
      <c r="GUB24" s="61">
        <v>28</v>
      </c>
      <c r="GUC24" s="61">
        <v>0</v>
      </c>
      <c r="GUD24" s="61">
        <v>100</v>
      </c>
      <c r="GUE24" s="61">
        <v>0</v>
      </c>
      <c r="GUF24" s="61">
        <v>0</v>
      </c>
      <c r="GUG24" s="61">
        <v>0.2</v>
      </c>
      <c r="GUH24" s="61">
        <v>100</v>
      </c>
      <c r="GUI24" s="61">
        <v>100</v>
      </c>
      <c r="GUJ24" s="61">
        <v>100</v>
      </c>
      <c r="GUK24" s="61">
        <v>205</v>
      </c>
      <c r="GUL24" s="61">
        <v>0</v>
      </c>
      <c r="GUM24" s="61">
        <v>1</v>
      </c>
      <c r="GUN24" s="61">
        <v>1</v>
      </c>
      <c r="GUO24" s="61">
        <v>1</v>
      </c>
      <c r="GUP24" s="61">
        <v>1</v>
      </c>
      <c r="GUQ24" s="61">
        <v>1</v>
      </c>
      <c r="GUR24" s="61">
        <v>1</v>
      </c>
      <c r="GUS24" s="61">
        <v>0</v>
      </c>
      <c r="GUT24" s="61">
        <v>0</v>
      </c>
      <c r="GUU24" s="61">
        <v>40</v>
      </c>
      <c r="GUV24" s="61">
        <v>20</v>
      </c>
      <c r="GUW24" s="61">
        <v>28</v>
      </c>
      <c r="GUX24" s="61">
        <v>0</v>
      </c>
      <c r="GUY24" s="61">
        <v>100</v>
      </c>
      <c r="GUZ24" s="61">
        <v>0</v>
      </c>
      <c r="GVA24" s="61">
        <v>0</v>
      </c>
      <c r="GVB24" s="61">
        <v>0</v>
      </c>
      <c r="GVC24" s="61">
        <v>50</v>
      </c>
      <c r="GVD24" s="61">
        <v>50</v>
      </c>
      <c r="GVE24" s="61">
        <v>100</v>
      </c>
      <c r="GVF24" s="61">
        <v>205</v>
      </c>
      <c r="GVG24" s="61">
        <v>0</v>
      </c>
      <c r="GVH24" s="61">
        <v>1</v>
      </c>
      <c r="GVI24" s="61">
        <v>1</v>
      </c>
      <c r="GVJ24" s="61">
        <v>1</v>
      </c>
      <c r="GVK24" s="61">
        <v>1</v>
      </c>
      <c r="GVL24" s="61">
        <v>1</v>
      </c>
      <c r="GVM24" s="61">
        <v>1</v>
      </c>
      <c r="GVN24" s="61">
        <v>0</v>
      </c>
      <c r="GVO24" s="61">
        <v>0</v>
      </c>
      <c r="GVP24" s="61">
        <v>100</v>
      </c>
      <c r="GVQ24" s="61">
        <v>0</v>
      </c>
      <c r="GVR24" s="61">
        <v>50</v>
      </c>
      <c r="GVS24" s="61">
        <v>0</v>
      </c>
      <c r="GVT24" s="61">
        <v>100</v>
      </c>
      <c r="GVU24" s="61">
        <v>0</v>
      </c>
      <c r="GVV24" s="61">
        <v>0</v>
      </c>
      <c r="GVW24" s="61">
        <v>0.1</v>
      </c>
      <c r="GVX24" s="61">
        <v>100</v>
      </c>
      <c r="GVY24" s="61">
        <v>100</v>
      </c>
      <c r="GVZ24" s="61">
        <v>100</v>
      </c>
      <c r="GWA24" s="61">
        <v>205</v>
      </c>
      <c r="GWB24" s="61">
        <v>0</v>
      </c>
      <c r="GWC24" s="61">
        <v>0</v>
      </c>
      <c r="GWD24" s="61">
        <v>1</v>
      </c>
      <c r="GWE24" s="61">
        <v>1</v>
      </c>
      <c r="GWF24" s="61">
        <v>1</v>
      </c>
      <c r="GWG24" s="61">
        <v>1</v>
      </c>
      <c r="GWH24" s="61">
        <v>1</v>
      </c>
      <c r="GWI24" s="61">
        <v>0</v>
      </c>
      <c r="GWJ24" s="61">
        <v>0</v>
      </c>
      <c r="GWK24" s="61">
        <v>30</v>
      </c>
      <c r="GWL24" s="61">
        <v>15</v>
      </c>
      <c r="GWM24" s="61">
        <v>25</v>
      </c>
      <c r="GWN24" s="61">
        <v>0</v>
      </c>
      <c r="GWO24" s="61">
        <v>100</v>
      </c>
      <c r="GWP24" s="61">
        <v>0</v>
      </c>
      <c r="GWQ24" s="61">
        <v>0</v>
      </c>
      <c r="GWR24" s="61">
        <v>0.1</v>
      </c>
      <c r="GWS24" s="61">
        <v>100</v>
      </c>
      <c r="GWT24" s="61">
        <v>100</v>
      </c>
      <c r="GWU24" s="61">
        <v>100</v>
      </c>
      <c r="GWV24" s="61">
        <v>205</v>
      </c>
      <c r="GWW24" s="61">
        <v>0</v>
      </c>
      <c r="GWX24" s="61">
        <v>1</v>
      </c>
      <c r="GWY24" s="61">
        <v>1</v>
      </c>
      <c r="GWZ24" s="61">
        <v>1</v>
      </c>
      <c r="GXA24" s="61">
        <v>1</v>
      </c>
      <c r="GXB24" s="61">
        <v>1</v>
      </c>
      <c r="GXC24" s="61">
        <v>1</v>
      </c>
      <c r="GXD24" s="61">
        <v>0</v>
      </c>
      <c r="GXE24" s="61">
        <v>0</v>
      </c>
      <c r="GXF24" s="61">
        <v>99</v>
      </c>
      <c r="GXG24" s="61">
        <v>85</v>
      </c>
      <c r="GXH24" s="61">
        <v>90</v>
      </c>
      <c r="GXI24" s="61">
        <v>0</v>
      </c>
      <c r="GXJ24" s="61">
        <v>100</v>
      </c>
      <c r="GXK24" s="61">
        <v>0</v>
      </c>
      <c r="GZB24" s="61">
        <v>0</v>
      </c>
      <c r="GZC24" s="61">
        <v>0.1</v>
      </c>
      <c r="GZD24" s="61">
        <v>100</v>
      </c>
      <c r="GZE24" s="61">
        <v>205</v>
      </c>
      <c r="GZF24" s="61">
        <v>0</v>
      </c>
      <c r="GZG24" s="61">
        <v>0</v>
      </c>
      <c r="GZH24" s="61">
        <v>1</v>
      </c>
      <c r="GZI24" s="61">
        <v>20</v>
      </c>
      <c r="GZJ24" s="61">
        <v>0</v>
      </c>
      <c r="GZK24" s="61">
        <v>1</v>
      </c>
      <c r="GZL24" s="61">
        <v>1</v>
      </c>
      <c r="GZM24" s="61">
        <v>1</v>
      </c>
      <c r="GZN24" s="61">
        <v>1</v>
      </c>
      <c r="GZO24" s="61">
        <v>0</v>
      </c>
      <c r="GZP24" s="61">
        <v>0</v>
      </c>
      <c r="GZQ24" s="61">
        <v>120</v>
      </c>
      <c r="GZR24" s="61">
        <v>0</v>
      </c>
      <c r="GZS24" s="61">
        <v>100</v>
      </c>
      <c r="GZT24" s="61">
        <v>100</v>
      </c>
      <c r="GZU24" s="61">
        <v>0</v>
      </c>
      <c r="GZV24" s="61">
        <v>0</v>
      </c>
      <c r="GZW24" s="61">
        <v>100</v>
      </c>
      <c r="GZX24" s="61">
        <v>0</v>
      </c>
      <c r="GZY24" s="61">
        <v>0</v>
      </c>
      <c r="GZZ24" s="61">
        <v>0.2</v>
      </c>
      <c r="HAA24" s="61">
        <v>100</v>
      </c>
      <c r="HAB24" s="61">
        <v>100</v>
      </c>
      <c r="HAC24" s="61">
        <v>100</v>
      </c>
      <c r="HAD24" s="61">
        <v>205</v>
      </c>
      <c r="HAE24" s="61">
        <v>0</v>
      </c>
      <c r="HAF24" s="61">
        <v>1</v>
      </c>
      <c r="HAG24" s="61">
        <v>1</v>
      </c>
      <c r="HAH24" s="61">
        <v>1</v>
      </c>
      <c r="HAI24" s="61">
        <v>1</v>
      </c>
      <c r="HAJ24" s="61">
        <v>1</v>
      </c>
      <c r="HAK24" s="61">
        <v>1</v>
      </c>
      <c r="HAL24" s="61">
        <v>0</v>
      </c>
      <c r="HAM24" s="61">
        <v>0</v>
      </c>
      <c r="HAN24" s="61">
        <v>40</v>
      </c>
      <c r="HAO24" s="61">
        <v>20</v>
      </c>
      <c r="HAP24" s="61">
        <v>28</v>
      </c>
      <c r="HAQ24" s="61">
        <v>0</v>
      </c>
      <c r="HAR24" s="61">
        <v>100</v>
      </c>
      <c r="HAS24" s="61">
        <v>20</v>
      </c>
      <c r="HAT24" s="61">
        <v>0</v>
      </c>
      <c r="HAU24" s="61">
        <v>0</v>
      </c>
      <c r="HAV24" s="61">
        <v>50</v>
      </c>
      <c r="HAW24" s="61">
        <v>50</v>
      </c>
      <c r="HAX24" s="61">
        <v>100</v>
      </c>
      <c r="HAY24" s="61">
        <v>205</v>
      </c>
      <c r="HAZ24" s="61">
        <v>0</v>
      </c>
      <c r="HBA24" s="61">
        <v>1</v>
      </c>
      <c r="HBB24" s="61">
        <v>1</v>
      </c>
      <c r="HBC24" s="61">
        <v>1</v>
      </c>
      <c r="HBD24" s="61">
        <v>1</v>
      </c>
      <c r="HBE24" s="61">
        <v>1</v>
      </c>
      <c r="HBF24" s="61">
        <v>1</v>
      </c>
      <c r="HBG24" s="61">
        <v>0</v>
      </c>
      <c r="HBH24" s="61">
        <v>0</v>
      </c>
      <c r="HBI24" s="61">
        <v>100</v>
      </c>
      <c r="HBJ24" s="61">
        <v>0</v>
      </c>
      <c r="HBK24" s="61">
        <v>50</v>
      </c>
      <c r="HBL24" s="61">
        <v>0</v>
      </c>
      <c r="HBM24" s="61">
        <v>100</v>
      </c>
      <c r="HBN24" s="61">
        <v>0</v>
      </c>
      <c r="HBO24" s="61">
        <v>0</v>
      </c>
      <c r="HBP24" s="61">
        <v>1000</v>
      </c>
      <c r="HBQ24" s="61">
        <v>-1000</v>
      </c>
      <c r="HBR24" s="61">
        <v>0</v>
      </c>
      <c r="HBS24" s="61">
        <v>0</v>
      </c>
      <c r="HBT24" s="61">
        <v>10</v>
      </c>
      <c r="HBU24" s="61">
        <v>150</v>
      </c>
      <c r="HBV24" s="61">
        <v>150</v>
      </c>
      <c r="HBW24" s="61">
        <v>100</v>
      </c>
      <c r="HBX24" s="61">
        <v>205</v>
      </c>
      <c r="HBY24" s="61">
        <v>0</v>
      </c>
      <c r="HBZ24" s="61">
        <v>48</v>
      </c>
      <c r="HCA24" s="61">
        <v>50</v>
      </c>
      <c r="HCB24" s="61">
        <v>0</v>
      </c>
      <c r="HCC24" s="61">
        <v>3000</v>
      </c>
      <c r="HCD24" s="61">
        <v>6000</v>
      </c>
      <c r="HCE24" s="61">
        <v>3000</v>
      </c>
      <c r="HCF24" s="61">
        <v>6000</v>
      </c>
      <c r="HCG24" s="61">
        <v>6</v>
      </c>
      <c r="HCH24" s="61">
        <v>6</v>
      </c>
      <c r="HCI24" s="61">
        <v>0</v>
      </c>
      <c r="HCJ24" s="61">
        <v>5000</v>
      </c>
      <c r="HCK24" s="61">
        <v>-5000</v>
      </c>
      <c r="HCL24" s="61">
        <v>0</v>
      </c>
      <c r="HCM24" s="61">
        <v>0</v>
      </c>
      <c r="HCN24" s="61">
        <v>1</v>
      </c>
      <c r="HCO24" s="61">
        <v>1</v>
      </c>
      <c r="HCP24" s="61">
        <v>1</v>
      </c>
      <c r="HCQ24" s="61">
        <v>1</v>
      </c>
      <c r="HCR24" s="61">
        <v>1</v>
      </c>
      <c r="HCS24" s="61">
        <v>0</v>
      </c>
      <c r="HCT24" s="61">
        <v>0</v>
      </c>
      <c r="HCU24" s="61">
        <v>3000</v>
      </c>
      <c r="HCV24" s="61">
        <v>-3000</v>
      </c>
      <c r="HCW24" s="61">
        <v>0</v>
      </c>
      <c r="HCX24" s="61">
        <v>50</v>
      </c>
      <c r="HCY24" s="61">
        <v>100</v>
      </c>
      <c r="HCZ24" s="61">
        <v>50</v>
      </c>
      <c r="HDA24" s="61">
        <v>0</v>
      </c>
      <c r="HDB24" s="61">
        <v>0.1</v>
      </c>
      <c r="HDC24" s="61">
        <v>100</v>
      </c>
      <c r="HDD24" s="61">
        <v>205</v>
      </c>
      <c r="HDE24" s="61">
        <v>0</v>
      </c>
      <c r="HDF24" s="61">
        <v>0</v>
      </c>
      <c r="HDG24" s="61">
        <v>1</v>
      </c>
      <c r="HDH24" s="61">
        <v>20</v>
      </c>
      <c r="HDI24" s="61">
        <v>0</v>
      </c>
      <c r="HDJ24" s="61">
        <v>1</v>
      </c>
      <c r="HDK24" s="61">
        <v>1</v>
      </c>
      <c r="HDL24" s="61">
        <v>1</v>
      </c>
      <c r="HDM24" s="61">
        <v>1</v>
      </c>
      <c r="HDN24" s="61">
        <v>0</v>
      </c>
      <c r="HDO24" s="61">
        <v>0</v>
      </c>
      <c r="HDP24" s="61">
        <v>120</v>
      </c>
      <c r="HDQ24" s="61">
        <v>0</v>
      </c>
      <c r="HDR24" s="61">
        <v>100</v>
      </c>
      <c r="HDS24" s="61">
        <v>100</v>
      </c>
      <c r="HDT24" s="61">
        <v>0</v>
      </c>
      <c r="HDU24" s="61">
        <v>0</v>
      </c>
      <c r="HDV24" s="61">
        <v>100</v>
      </c>
      <c r="HDW24" s="61">
        <v>0</v>
      </c>
      <c r="HDX24" s="61">
        <v>0</v>
      </c>
      <c r="HDY24" s="61">
        <v>0.1</v>
      </c>
      <c r="HDZ24" s="61">
        <v>100</v>
      </c>
      <c r="HEA24" s="61">
        <v>205</v>
      </c>
      <c r="HEB24" s="61">
        <v>0</v>
      </c>
      <c r="HEC24" s="61">
        <v>0</v>
      </c>
      <c r="HED24" s="61">
        <v>1</v>
      </c>
      <c r="HEE24" s="61">
        <v>20</v>
      </c>
      <c r="HEF24" s="61">
        <v>0</v>
      </c>
      <c r="HEG24" s="61">
        <v>1</v>
      </c>
      <c r="HEH24" s="61">
        <v>1</v>
      </c>
      <c r="HEI24" s="61">
        <v>1</v>
      </c>
      <c r="HEJ24" s="61">
        <v>1</v>
      </c>
      <c r="HEK24" s="61">
        <v>0</v>
      </c>
      <c r="HEL24" s="61">
        <v>0</v>
      </c>
      <c r="HEM24" s="61">
        <v>120</v>
      </c>
      <c r="HEN24" s="61">
        <v>0</v>
      </c>
      <c r="HEO24" s="61">
        <v>100</v>
      </c>
      <c r="HEP24" s="61">
        <v>100</v>
      </c>
      <c r="HEQ24" s="61">
        <v>0</v>
      </c>
      <c r="HER24" s="61">
        <v>0</v>
      </c>
      <c r="HES24" s="61">
        <v>100</v>
      </c>
      <c r="HET24" s="61">
        <v>0</v>
      </c>
      <c r="HEU24" s="61">
        <v>0</v>
      </c>
      <c r="HEV24" s="61">
        <v>0.1</v>
      </c>
      <c r="HEW24" s="61">
        <v>100</v>
      </c>
      <c r="HEX24" s="61">
        <v>205</v>
      </c>
      <c r="HEY24" s="61">
        <v>0</v>
      </c>
      <c r="HEZ24" s="61">
        <v>0</v>
      </c>
      <c r="HFA24" s="61">
        <v>1</v>
      </c>
      <c r="HFB24" s="61">
        <v>20</v>
      </c>
      <c r="HFC24" s="61">
        <v>0</v>
      </c>
      <c r="HFD24" s="61">
        <v>1</v>
      </c>
      <c r="HFE24" s="61">
        <v>1</v>
      </c>
      <c r="HFF24" s="61">
        <v>1</v>
      </c>
      <c r="HFG24" s="61">
        <v>1</v>
      </c>
      <c r="HFH24" s="61">
        <v>0</v>
      </c>
      <c r="HFI24" s="61">
        <v>0</v>
      </c>
      <c r="HFJ24" s="61">
        <v>120</v>
      </c>
      <c r="HFK24" s="61">
        <v>0</v>
      </c>
      <c r="HFL24" s="61">
        <v>100</v>
      </c>
      <c r="HFM24" s="61">
        <v>100</v>
      </c>
      <c r="HFN24" s="61">
        <v>0</v>
      </c>
      <c r="HFO24" s="61">
        <v>0</v>
      </c>
      <c r="HFP24" s="61">
        <v>100</v>
      </c>
      <c r="HFQ24" s="61">
        <v>0</v>
      </c>
      <c r="HFR24" s="61">
        <v>0</v>
      </c>
      <c r="HFS24" s="61">
        <v>0.1</v>
      </c>
      <c r="HFT24" s="61">
        <v>100</v>
      </c>
      <c r="HFU24" s="61">
        <v>205</v>
      </c>
      <c r="HFV24" s="61">
        <v>0</v>
      </c>
      <c r="HFW24" s="61">
        <v>0</v>
      </c>
      <c r="HFX24" s="61">
        <v>1</v>
      </c>
      <c r="HFY24" s="61">
        <v>20</v>
      </c>
      <c r="HFZ24" s="61">
        <v>0</v>
      </c>
      <c r="HGA24" s="61">
        <v>1</v>
      </c>
      <c r="HGB24" s="61">
        <v>1</v>
      </c>
      <c r="HGC24" s="61">
        <v>1</v>
      </c>
      <c r="HGD24" s="61">
        <v>1</v>
      </c>
      <c r="HGE24" s="61">
        <v>0</v>
      </c>
      <c r="HGF24" s="61">
        <v>0</v>
      </c>
      <c r="HGG24" s="61">
        <v>120</v>
      </c>
      <c r="HGH24" s="61">
        <v>0</v>
      </c>
      <c r="HGI24" s="61">
        <v>100</v>
      </c>
      <c r="HGJ24" s="61">
        <v>100</v>
      </c>
      <c r="HGK24" s="61">
        <v>0</v>
      </c>
      <c r="HGL24" s="61">
        <v>0</v>
      </c>
      <c r="HGM24" s="61">
        <v>100</v>
      </c>
      <c r="HGN24" s="61">
        <v>0</v>
      </c>
      <c r="HGO24" s="61">
        <v>0</v>
      </c>
      <c r="HGP24" s="61">
        <v>0.1</v>
      </c>
      <c r="HGQ24" s="61">
        <v>100</v>
      </c>
      <c r="HGR24" s="61">
        <v>205</v>
      </c>
      <c r="HGS24" s="61">
        <v>0</v>
      </c>
      <c r="HGT24" s="61">
        <v>0</v>
      </c>
      <c r="HGU24" s="61">
        <v>1</v>
      </c>
      <c r="HGV24" s="61">
        <v>20</v>
      </c>
      <c r="HGW24" s="61">
        <v>0</v>
      </c>
      <c r="HGX24" s="61">
        <v>1</v>
      </c>
      <c r="HGY24" s="61">
        <v>1</v>
      </c>
      <c r="HGZ24" s="61">
        <v>1</v>
      </c>
      <c r="HHA24" s="61">
        <v>1</v>
      </c>
      <c r="HHB24" s="61">
        <v>0</v>
      </c>
      <c r="HHC24" s="61">
        <v>0</v>
      </c>
      <c r="HHD24" s="61">
        <v>120</v>
      </c>
      <c r="HHE24" s="61">
        <v>0</v>
      </c>
      <c r="HHF24" s="61">
        <v>100</v>
      </c>
      <c r="HHG24" s="61">
        <v>100</v>
      </c>
      <c r="HHH24" s="61">
        <v>0</v>
      </c>
      <c r="HHI24" s="61">
        <v>0</v>
      </c>
      <c r="HHJ24" s="61">
        <v>100</v>
      </c>
      <c r="HHK24" s="61">
        <v>0</v>
      </c>
      <c r="HHL24" s="61">
        <v>0</v>
      </c>
      <c r="HHM24" s="61">
        <v>0.1</v>
      </c>
      <c r="HHN24" s="61">
        <v>100</v>
      </c>
      <c r="HHO24" s="61">
        <v>205</v>
      </c>
      <c r="HHP24" s="61">
        <v>0</v>
      </c>
      <c r="HHQ24" s="61">
        <v>0</v>
      </c>
      <c r="HHR24" s="61">
        <v>1</v>
      </c>
      <c r="HHS24" s="61">
        <v>20</v>
      </c>
      <c r="HHT24" s="61">
        <v>0</v>
      </c>
      <c r="HHU24" s="61">
        <v>1</v>
      </c>
      <c r="HHV24" s="61">
        <v>1</v>
      </c>
      <c r="HHW24" s="61">
        <v>1</v>
      </c>
      <c r="HHX24" s="61">
        <v>1</v>
      </c>
      <c r="HHY24" s="61">
        <v>0</v>
      </c>
      <c r="HHZ24" s="61">
        <v>0</v>
      </c>
      <c r="HIA24" s="61">
        <v>120</v>
      </c>
      <c r="HIB24" s="61">
        <v>0</v>
      </c>
      <c r="HIC24" s="61">
        <v>100</v>
      </c>
      <c r="HID24" s="61">
        <v>100</v>
      </c>
      <c r="HIE24" s="61">
        <v>0</v>
      </c>
      <c r="HIF24" s="61">
        <v>0</v>
      </c>
      <c r="HIG24" s="61">
        <v>100</v>
      </c>
      <c r="HIH24" s="61">
        <v>0</v>
      </c>
      <c r="HII24" s="61">
        <v>0</v>
      </c>
      <c r="HIJ24" s="61">
        <v>0</v>
      </c>
      <c r="HIK24" s="61">
        <v>0</v>
      </c>
      <c r="HIL24" s="61">
        <v>0</v>
      </c>
      <c r="HIM24" s="61">
        <v>1</v>
      </c>
      <c r="HIN24" s="61">
        <v>0</v>
      </c>
      <c r="HIO24" s="61">
        <v>0</v>
      </c>
      <c r="HIP24" s="61">
        <v>0</v>
      </c>
      <c r="HIQ24" s="61">
        <v>0</v>
      </c>
      <c r="HIR24" s="61">
        <v>0</v>
      </c>
      <c r="HIS24" s="61">
        <v>0</v>
      </c>
      <c r="HIT24" s="61">
        <v>0</v>
      </c>
      <c r="HIU24" s="61">
        <v>0</v>
      </c>
      <c r="HIV24" s="61">
        <v>0</v>
      </c>
      <c r="HIW24" s="61">
        <v>0</v>
      </c>
      <c r="HIX24" s="61">
        <v>0</v>
      </c>
      <c r="HIY24" s="61">
        <v>0</v>
      </c>
      <c r="HIZ24" s="61">
        <v>0</v>
      </c>
      <c r="HJA24" s="61">
        <v>0</v>
      </c>
      <c r="HJB24" s="61">
        <v>0</v>
      </c>
      <c r="HJC24" s="61">
        <v>0</v>
      </c>
      <c r="HJD24" s="61">
        <v>1</v>
      </c>
      <c r="HJG24" s="61">
        <v>1</v>
      </c>
      <c r="HJH24" s="61">
        <v>0</v>
      </c>
      <c r="HJM24" s="61">
        <v>12</v>
      </c>
      <c r="HJN24" s="61">
        <v>2</v>
      </c>
      <c r="HJO24" s="61">
        <v>5</v>
      </c>
      <c r="HJY24" s="61">
        <v>235</v>
      </c>
      <c r="HJZ24" s="61">
        <v>235</v>
      </c>
      <c r="HKA24" s="61">
        <v>40</v>
      </c>
      <c r="HKB24" s="61">
        <v>25</v>
      </c>
      <c r="HKC24" s="61">
        <v>232</v>
      </c>
      <c r="HKD24" s="61">
        <v>1</v>
      </c>
      <c r="HKE24" s="61">
        <v>100</v>
      </c>
      <c r="HKG24" s="61">
        <v>70</v>
      </c>
      <c r="HKH24" s="61">
        <v>327</v>
      </c>
      <c r="HKI24" s="61">
        <v>327</v>
      </c>
      <c r="HKJ24" s="61">
        <v>1</v>
      </c>
      <c r="HKK24" s="61">
        <v>10</v>
      </c>
      <c r="HKN24" s="61">
        <v>0</v>
      </c>
      <c r="HKO24" s="61">
        <v>0</v>
      </c>
      <c r="HKP24" s="61">
        <v>0</v>
      </c>
      <c r="HKU24" s="61">
        <v>3</v>
      </c>
      <c r="HKV24" s="61">
        <v>0.1</v>
      </c>
      <c r="HKW24" s="61">
        <v>10</v>
      </c>
      <c r="HKX24" s="61">
        <v>0.5</v>
      </c>
      <c r="HKY24" s="61">
        <v>80</v>
      </c>
      <c r="HKZ24" s="61">
        <v>0</v>
      </c>
      <c r="HLG24" s="61">
        <v>1.421E-2</v>
      </c>
      <c r="HLH24" s="61">
        <v>0.29619000000000001</v>
      </c>
      <c r="HLI24" s="61">
        <v>0.88856999999999997</v>
      </c>
      <c r="HLJ24" s="61">
        <v>100</v>
      </c>
      <c r="HLK24" s="61">
        <v>0</v>
      </c>
      <c r="HLL24" s="61">
        <v>0</v>
      </c>
      <c r="HLM24" s="61">
        <v>0.44428000000000001</v>
      </c>
      <c r="HLN24" s="61">
        <v>0.23694999999999999</v>
      </c>
      <c r="HLO24" s="61">
        <v>100</v>
      </c>
      <c r="HLP24" s="61">
        <v>0</v>
      </c>
      <c r="HLQ24" s="61">
        <v>0</v>
      </c>
      <c r="HLR24" s="61">
        <v>20</v>
      </c>
      <c r="HLS24" s="61">
        <v>5000</v>
      </c>
      <c r="HLT24" s="61">
        <v>5000</v>
      </c>
      <c r="HLU24" s="61">
        <v>60</v>
      </c>
      <c r="HLV24" s="61">
        <v>75</v>
      </c>
      <c r="HLW24" s="61">
        <v>90</v>
      </c>
      <c r="HLX24" s="61">
        <v>100</v>
      </c>
      <c r="HLZ24" s="61">
        <v>0</v>
      </c>
      <c r="HMA24" s="61">
        <v>20</v>
      </c>
      <c r="HMB24" s="61">
        <v>2250</v>
      </c>
      <c r="HMC24" s="61">
        <v>4499</v>
      </c>
      <c r="HMD24" s="61">
        <v>2.5</v>
      </c>
      <c r="HME24" s="61">
        <v>2</v>
      </c>
      <c r="HMF24" s="61">
        <v>35</v>
      </c>
      <c r="HMG24" s="61">
        <v>45</v>
      </c>
      <c r="HMI24" s="61">
        <v>-2</v>
      </c>
      <c r="HMJ24" s="61">
        <v>-2</v>
      </c>
      <c r="HMK24" s="61">
        <v>-2</v>
      </c>
      <c r="HML24" s="61">
        <v>-2</v>
      </c>
      <c r="HMN24" s="61">
        <v>50</v>
      </c>
      <c r="HMO24" s="61">
        <v>0.1</v>
      </c>
      <c r="HMT24" s="61">
        <v>20</v>
      </c>
      <c r="HMU24" s="61">
        <v>300</v>
      </c>
      <c r="HMX24" s="61">
        <v>50</v>
      </c>
      <c r="HMY24" s="61">
        <v>0.3</v>
      </c>
      <c r="HMZ24" s="61">
        <v>-145</v>
      </c>
      <c r="HNA24" s="61">
        <v>10</v>
      </c>
      <c r="HNB24" s="61">
        <v>10</v>
      </c>
      <c r="HNC24" s="61">
        <v>0.5</v>
      </c>
      <c r="HND24" s="61">
        <v>105</v>
      </c>
      <c r="HNE24" s="61">
        <v>0.5</v>
      </c>
      <c r="HNF24" s="61">
        <v>0.5</v>
      </c>
      <c r="HNG24" s="61">
        <v>0</v>
      </c>
      <c r="HNH24" s="61">
        <v>2</v>
      </c>
      <c r="HNI24" s="61">
        <v>4499</v>
      </c>
      <c r="HNJ24" s="61">
        <v>4499</v>
      </c>
      <c r="HNK24" s="61">
        <v>4499</v>
      </c>
      <c r="HNL24" s="61">
        <v>4499</v>
      </c>
      <c r="HNM24" s="61">
        <v>50</v>
      </c>
      <c r="HNN24" s="61">
        <v>0.57999999999999996</v>
      </c>
      <c r="HNO24" s="61">
        <v>0.57999999999999996</v>
      </c>
      <c r="HNP24" s="61">
        <v>0.57999999999999996</v>
      </c>
      <c r="HNQ24" s="61">
        <v>0.57999999999999996</v>
      </c>
      <c r="HNR24" s="61">
        <v>0.2</v>
      </c>
      <c r="HNS24" s="61">
        <v>0.57999999999999996</v>
      </c>
      <c r="HNT24" s="61">
        <v>0.57999999999999996</v>
      </c>
      <c r="HNU24" s="61">
        <v>0.57999999999999996</v>
      </c>
      <c r="HNW24" s="61">
        <v>10</v>
      </c>
      <c r="HNX24" s="61">
        <v>6</v>
      </c>
      <c r="HNY24" s="61">
        <v>95</v>
      </c>
      <c r="HNZ24" s="61">
        <v>1</v>
      </c>
      <c r="HOA24" s="61">
        <v>1</v>
      </c>
      <c r="HOB24" s="61">
        <v>101</v>
      </c>
      <c r="HOC24" s="61">
        <v>105.8</v>
      </c>
      <c r="HOD24" s="61">
        <v>98</v>
      </c>
      <c r="HOE24" s="61">
        <v>91</v>
      </c>
      <c r="HOF24" s="61">
        <v>105.8</v>
      </c>
      <c r="HOG24" s="61">
        <v>50</v>
      </c>
      <c r="HOH24" s="61">
        <v>65</v>
      </c>
      <c r="HOI24" s="61">
        <v>85</v>
      </c>
      <c r="HOJ24" s="61">
        <v>75</v>
      </c>
      <c r="HOL24" s="61">
        <v>110</v>
      </c>
      <c r="HOM24" s="61">
        <v>120</v>
      </c>
      <c r="HON24" s="61">
        <v>95</v>
      </c>
      <c r="HOO24" s="61">
        <v>70</v>
      </c>
      <c r="HOP24" s="61">
        <v>140</v>
      </c>
      <c r="HOQ24" s="61">
        <v>0</v>
      </c>
      <c r="HOR24" s="61">
        <v>80</v>
      </c>
      <c r="HOS24" s="61">
        <v>6</v>
      </c>
      <c r="HOT24" s="61">
        <v>81.5</v>
      </c>
      <c r="HOU24" s="61">
        <v>1</v>
      </c>
      <c r="HOV24" s="61">
        <v>19</v>
      </c>
      <c r="HOW24" s="61">
        <v>5.75</v>
      </c>
      <c r="HOX24" s="61">
        <v>3</v>
      </c>
      <c r="HOY24" s="61">
        <v>6</v>
      </c>
      <c r="HOZ24" s="61">
        <v>78</v>
      </c>
      <c r="HPC24" s="61">
        <v>10</v>
      </c>
      <c r="HPD24" s="61">
        <v>4</v>
      </c>
      <c r="HPE24" s="61">
        <v>4</v>
      </c>
      <c r="HPF24" s="61">
        <v>4</v>
      </c>
      <c r="HPG24" s="61">
        <v>4</v>
      </c>
      <c r="HPH24" s="61">
        <v>58</v>
      </c>
      <c r="HPI24" s="61">
        <v>58</v>
      </c>
      <c r="HPJ24" s="61">
        <v>58</v>
      </c>
      <c r="HPK24" s="61">
        <v>58</v>
      </c>
      <c r="HPL24" s="61">
        <v>0</v>
      </c>
      <c r="HPM24" s="61">
        <v>0</v>
      </c>
      <c r="HPN24" s="61">
        <v>0</v>
      </c>
      <c r="HPO24" s="61">
        <v>0</v>
      </c>
      <c r="HPP24" s="61">
        <v>0</v>
      </c>
      <c r="HPQ24" s="61">
        <v>0</v>
      </c>
      <c r="HPR24" s="61">
        <v>0</v>
      </c>
      <c r="HPS24" s="61">
        <v>0</v>
      </c>
      <c r="HPT24" s="61">
        <v>0</v>
      </c>
      <c r="HPU24" s="61">
        <v>0</v>
      </c>
      <c r="HPV24" s="61">
        <v>0</v>
      </c>
      <c r="HPW24" s="61">
        <v>0</v>
      </c>
      <c r="HPX24" s="61">
        <v>0</v>
      </c>
      <c r="HPY24" s="61">
        <v>0</v>
      </c>
      <c r="HPZ24" s="61">
        <v>0</v>
      </c>
      <c r="HQA24" s="61">
        <v>0</v>
      </c>
      <c r="HQB24" s="61">
        <v>0</v>
      </c>
      <c r="HQC24" s="61">
        <v>0</v>
      </c>
      <c r="HQD24" s="61">
        <v>0</v>
      </c>
      <c r="HQE24" s="61">
        <v>0</v>
      </c>
      <c r="HQF24" s="61">
        <v>0</v>
      </c>
      <c r="HQG24" s="61">
        <v>0</v>
      </c>
      <c r="HQH24" s="61">
        <v>0</v>
      </c>
      <c r="HQI24" s="61">
        <v>0</v>
      </c>
      <c r="HQJ24" s="61">
        <v>0</v>
      </c>
      <c r="HQK24" s="61">
        <v>0</v>
      </c>
      <c r="HQL24" s="61">
        <v>0</v>
      </c>
      <c r="HQM24" s="61">
        <v>0</v>
      </c>
      <c r="HQN24" s="61">
        <v>0</v>
      </c>
      <c r="HQO24" s="61">
        <v>0</v>
      </c>
      <c r="HQP24" s="61">
        <v>0</v>
      </c>
      <c r="HQQ24" s="61">
        <v>0</v>
      </c>
      <c r="HQR24" s="61">
        <v>0</v>
      </c>
      <c r="HQS24" s="61">
        <v>0</v>
      </c>
      <c r="HQT24" s="61">
        <v>0</v>
      </c>
      <c r="HQU24" s="61">
        <v>0</v>
      </c>
      <c r="HQV24" s="61">
        <v>0</v>
      </c>
      <c r="HQW24" s="61">
        <v>0</v>
      </c>
      <c r="HQX24" s="61">
        <v>0</v>
      </c>
      <c r="HQY24" s="61">
        <v>0</v>
      </c>
      <c r="HQZ24" s="61">
        <v>0</v>
      </c>
      <c r="HRA24" s="61">
        <v>0</v>
      </c>
      <c r="HRB24" s="61">
        <v>0</v>
      </c>
      <c r="HRC24" s="61">
        <v>0</v>
      </c>
      <c r="HRD24" s="61">
        <v>0</v>
      </c>
      <c r="HRE24" s="61">
        <v>0</v>
      </c>
      <c r="HRF24" s="61">
        <v>0</v>
      </c>
      <c r="HRG24" s="61">
        <v>0</v>
      </c>
      <c r="HRH24" s="61">
        <v>0</v>
      </c>
      <c r="HRI24" s="61">
        <v>0</v>
      </c>
      <c r="HRJ24" s="61">
        <v>0</v>
      </c>
      <c r="HRK24" s="61">
        <v>0</v>
      </c>
      <c r="HRL24" s="61">
        <v>0</v>
      </c>
      <c r="HRM24" s="61">
        <v>0</v>
      </c>
      <c r="HRN24" s="61">
        <v>0</v>
      </c>
      <c r="HRO24" s="61">
        <v>0</v>
      </c>
      <c r="HRP24" s="61">
        <v>0</v>
      </c>
      <c r="HRQ24" s="61">
        <v>0</v>
      </c>
      <c r="HRR24" s="61">
        <v>0</v>
      </c>
      <c r="HRS24" s="61">
        <v>0</v>
      </c>
      <c r="HRT24" s="61">
        <v>0</v>
      </c>
      <c r="HRU24" s="61">
        <v>0</v>
      </c>
      <c r="HRV24" s="61">
        <v>0</v>
      </c>
      <c r="HRW24" s="61">
        <v>0</v>
      </c>
      <c r="HRX24" s="61">
        <v>0</v>
      </c>
      <c r="HRY24" s="61">
        <v>0</v>
      </c>
      <c r="HRZ24" s="61">
        <v>0</v>
      </c>
      <c r="HSA24" s="61">
        <v>0</v>
      </c>
      <c r="HSB24" s="61">
        <v>0</v>
      </c>
      <c r="HSC24" s="61">
        <v>0</v>
      </c>
      <c r="HSD24" s="61">
        <v>0</v>
      </c>
      <c r="HSE24" s="61">
        <v>0</v>
      </c>
      <c r="HSF24" s="61">
        <v>0</v>
      </c>
      <c r="HSG24" s="61">
        <v>0</v>
      </c>
      <c r="HSH24" s="61">
        <v>0</v>
      </c>
      <c r="HSI24" s="61">
        <v>0</v>
      </c>
      <c r="HSJ24" s="61">
        <v>0</v>
      </c>
      <c r="HSK24" s="61">
        <v>0</v>
      </c>
      <c r="HSL24" s="61">
        <v>0</v>
      </c>
      <c r="HSM24" s="61">
        <v>0</v>
      </c>
      <c r="HSN24" s="61">
        <v>0</v>
      </c>
      <c r="HSO24" s="61">
        <v>0</v>
      </c>
      <c r="HSP24" s="61">
        <v>0</v>
      </c>
      <c r="HSQ24" s="61">
        <v>0</v>
      </c>
      <c r="HSR24" s="61">
        <v>0</v>
      </c>
      <c r="HSS24" s="61">
        <v>0</v>
      </c>
      <c r="HST24" s="61">
        <v>0</v>
      </c>
      <c r="HSU24" s="61">
        <v>0</v>
      </c>
      <c r="HSV24" s="61">
        <v>0</v>
      </c>
      <c r="HSW24" s="61">
        <v>0</v>
      </c>
      <c r="HSX24" s="61">
        <v>0</v>
      </c>
      <c r="HSY24" s="61">
        <v>0</v>
      </c>
      <c r="HSZ24" s="61">
        <v>0</v>
      </c>
      <c r="HTA24" s="61">
        <v>0</v>
      </c>
      <c r="HWN24" s="61">
        <v>0</v>
      </c>
      <c r="HWO24" s="61">
        <v>0</v>
      </c>
      <c r="HWP24" s="61">
        <v>0</v>
      </c>
      <c r="HWQ24" s="61">
        <v>0</v>
      </c>
      <c r="HWR24" s="61">
        <v>0</v>
      </c>
      <c r="HWS24" s="61">
        <v>0</v>
      </c>
      <c r="HWT24" s="61">
        <v>0</v>
      </c>
      <c r="HWU24" s="61">
        <v>0</v>
      </c>
      <c r="HWV24" s="61">
        <v>0</v>
      </c>
      <c r="HWW24" s="61">
        <v>0</v>
      </c>
      <c r="HYB24" s="61">
        <v>0</v>
      </c>
      <c r="HYC24" s="61">
        <v>0</v>
      </c>
      <c r="HYD24" s="61">
        <v>0</v>
      </c>
      <c r="HYE24" s="61">
        <v>0</v>
      </c>
      <c r="HYF24" s="61">
        <v>50</v>
      </c>
      <c r="HYG24" s="61">
        <v>0</v>
      </c>
      <c r="HYH24" s="61">
        <v>0</v>
      </c>
      <c r="HYI24" s="61">
        <v>0</v>
      </c>
      <c r="HYJ24" s="61">
        <v>0</v>
      </c>
      <c r="HYK24" s="61">
        <v>0</v>
      </c>
      <c r="HYL24" s="61">
        <v>0</v>
      </c>
      <c r="HYM24" s="61">
        <v>0</v>
      </c>
      <c r="HYN24" s="61">
        <v>0</v>
      </c>
      <c r="HYO24" s="61">
        <v>0</v>
      </c>
      <c r="HYP24" s="61">
        <v>0</v>
      </c>
      <c r="HYQ24" s="61">
        <v>0</v>
      </c>
      <c r="HYR24" s="61">
        <v>0</v>
      </c>
      <c r="HYS24" s="61">
        <v>0</v>
      </c>
      <c r="HYT24" s="61">
        <v>0</v>
      </c>
      <c r="HYU24" s="61">
        <v>0</v>
      </c>
      <c r="HYV24" s="61">
        <v>0</v>
      </c>
      <c r="HYW24" s="61">
        <v>0</v>
      </c>
      <c r="HYX24" s="61">
        <v>0</v>
      </c>
      <c r="HYY24" s="61">
        <v>0</v>
      </c>
      <c r="HYZ24" s="61">
        <v>0</v>
      </c>
      <c r="HZA24" s="61">
        <v>0</v>
      </c>
      <c r="HZB24" s="61">
        <v>0</v>
      </c>
      <c r="HZC24" s="61">
        <v>0</v>
      </c>
      <c r="HZD24" s="61">
        <v>0</v>
      </c>
      <c r="HZE24" s="61">
        <v>0</v>
      </c>
      <c r="ICR24" s="61">
        <v>1</v>
      </c>
      <c r="ICS24" s="61">
        <v>1</v>
      </c>
      <c r="ICV24" s="61">
        <v>1</v>
      </c>
      <c r="ICX24" s="61">
        <v>0</v>
      </c>
      <c r="ICY24" s="61">
        <v>0</v>
      </c>
      <c r="IDA24" s="61">
        <v>48.4</v>
      </c>
      <c r="IDC24" s="61">
        <v>0</v>
      </c>
      <c r="IDE24" s="61">
        <v>0</v>
      </c>
      <c r="IDF24" s="61">
        <v>0</v>
      </c>
      <c r="IDG24" s="61">
        <v>0</v>
      </c>
      <c r="IDH24" s="61">
        <v>0</v>
      </c>
      <c r="IDI24" s="61">
        <v>0</v>
      </c>
      <c r="IDJ24" s="61">
        <v>0.3</v>
      </c>
      <c r="IDK24" s="61">
        <v>0.8</v>
      </c>
      <c r="IDL24" s="61">
        <v>50</v>
      </c>
      <c r="IDM24" s="61">
        <v>10</v>
      </c>
      <c r="IDN24" s="61">
        <v>1</v>
      </c>
      <c r="IDO24" s="61">
        <v>1</v>
      </c>
      <c r="IDP24" s="61">
        <v>9.5</v>
      </c>
      <c r="IDQ24" s="61">
        <v>10</v>
      </c>
      <c r="IDR24" s="61">
        <v>1</v>
      </c>
      <c r="IDS24" s="61">
        <v>10</v>
      </c>
      <c r="IDT24" s="61">
        <v>9</v>
      </c>
      <c r="IDU24" s="61">
        <v>0</v>
      </c>
      <c r="IDV24" s="61">
        <v>0</v>
      </c>
      <c r="IDW24" s="61">
        <v>0</v>
      </c>
      <c r="IDX24" s="61">
        <v>0</v>
      </c>
      <c r="IDY24" s="61">
        <v>0</v>
      </c>
      <c r="IDZ24" s="61">
        <v>30</v>
      </c>
      <c r="IEA24" s="61">
        <v>80</v>
      </c>
      <c r="IEB24" s="61">
        <v>50</v>
      </c>
      <c r="IEC24" s="61">
        <v>27</v>
      </c>
      <c r="IED24" s="61">
        <v>0.5</v>
      </c>
      <c r="IEE24" s="61">
        <v>0.5</v>
      </c>
      <c r="IEF24" s="61">
        <v>27</v>
      </c>
      <c r="IEG24" s="61">
        <v>100</v>
      </c>
      <c r="IEH24" s="61">
        <v>0</v>
      </c>
      <c r="IEI24" s="61">
        <v>30</v>
      </c>
      <c r="IEJ24" s="61">
        <v>27</v>
      </c>
      <c r="IEK24" s="61">
        <v>0</v>
      </c>
      <c r="IEL24" s="61">
        <v>0</v>
      </c>
      <c r="IEM24" s="61">
        <v>0</v>
      </c>
      <c r="IEN24" s="61">
        <v>0</v>
      </c>
      <c r="IEO24" s="61">
        <v>1650</v>
      </c>
      <c r="IEP24" s="61">
        <v>10</v>
      </c>
      <c r="IEQ24" s="61">
        <v>200</v>
      </c>
      <c r="IER24" s="61">
        <v>400</v>
      </c>
      <c r="IES24" s="61">
        <v>2800</v>
      </c>
      <c r="IET24" s="61">
        <v>5</v>
      </c>
      <c r="IEU24" s="61">
        <v>10000</v>
      </c>
      <c r="IEV24" s="61">
        <v>0</v>
      </c>
      <c r="IEW24" s="61">
        <v>3850</v>
      </c>
      <c r="IEX24" s="61">
        <v>0</v>
      </c>
      <c r="IEY24" s="61">
        <v>5</v>
      </c>
      <c r="IEZ24" s="61">
        <v>5</v>
      </c>
      <c r="IFA24" s="61">
        <v>50</v>
      </c>
      <c r="IFB24" s="61">
        <v>10</v>
      </c>
      <c r="IFC24" s="61">
        <v>100</v>
      </c>
      <c r="IFD24" s="61">
        <v>0</v>
      </c>
      <c r="IFE24" s="61">
        <v>0</v>
      </c>
      <c r="IFF24" s="61">
        <v>1500</v>
      </c>
      <c r="IFG24" s="61">
        <v>0</v>
      </c>
      <c r="IFJ24" s="61">
        <v>0</v>
      </c>
      <c r="IFL24" s="61">
        <v>1</v>
      </c>
      <c r="IFM24" s="61">
        <v>90</v>
      </c>
      <c r="IFN24" s="61">
        <v>3</v>
      </c>
      <c r="IFO24" s="61">
        <v>35</v>
      </c>
      <c r="IFR24" s="61">
        <v>200</v>
      </c>
      <c r="IFS24" s="61">
        <v>0</v>
      </c>
      <c r="IFX24" s="61">
        <v>0</v>
      </c>
      <c r="IFY24" s="61">
        <v>0</v>
      </c>
      <c r="IFZ24" s="61">
        <v>100</v>
      </c>
      <c r="IGA24" s="61">
        <v>3</v>
      </c>
      <c r="IGB24" s="61">
        <v>500</v>
      </c>
      <c r="IGC24" s="61">
        <v>15</v>
      </c>
      <c r="IGD24" s="61">
        <v>60</v>
      </c>
      <c r="IGE24" s="61">
        <v>60</v>
      </c>
      <c r="IGF24" s="61">
        <v>3</v>
      </c>
      <c r="IGG24" s="61">
        <v>30</v>
      </c>
      <c r="IGJ24" s="61">
        <v>0</v>
      </c>
      <c r="IGL24" s="61">
        <v>0</v>
      </c>
      <c r="IGM24" s="61">
        <v>0</v>
      </c>
      <c r="IGN24" s="61">
        <v>0.5</v>
      </c>
      <c r="IGO24" s="61">
        <v>6</v>
      </c>
      <c r="IGP24" s="61">
        <v>25</v>
      </c>
      <c r="IGQ24" s="61">
        <v>0</v>
      </c>
      <c r="IGR24" s="61">
        <v>0</v>
      </c>
      <c r="IGS24" s="61">
        <v>0</v>
      </c>
      <c r="IGT24" s="61">
        <v>-150</v>
      </c>
      <c r="IGU24" s="61">
        <v>5</v>
      </c>
      <c r="IGV24" s="61">
        <v>5</v>
      </c>
      <c r="IGW24" s="61">
        <v>-150</v>
      </c>
      <c r="IGX24" s="61">
        <v>-10</v>
      </c>
      <c r="IGY24" s="61">
        <v>-150</v>
      </c>
      <c r="IGZ24" s="61">
        <v>0</v>
      </c>
      <c r="IHA24" s="61">
        <v>-100</v>
      </c>
      <c r="IHB24" s="61">
        <v>0</v>
      </c>
      <c r="IHC24" s="61">
        <v>0</v>
      </c>
      <c r="IHD24" s="61">
        <v>800</v>
      </c>
      <c r="IHF24" s="61">
        <v>0.16406000000000001</v>
      </c>
      <c r="IHG24" s="61">
        <v>2.19726</v>
      </c>
      <c r="IHH24" s="61">
        <v>4.3945299999999996</v>
      </c>
      <c r="IHI24" s="61">
        <v>100</v>
      </c>
      <c r="IHJ24" s="61">
        <v>0</v>
      </c>
      <c r="IHK24" s="61">
        <v>0</v>
      </c>
      <c r="IHL24" s="61">
        <v>20</v>
      </c>
      <c r="IHM24" s="61">
        <v>0</v>
      </c>
      <c r="IHN24" s="61">
        <v>1500</v>
      </c>
      <c r="IHQ24" s="61">
        <v>0</v>
      </c>
      <c r="IHR24" s="61">
        <v>0</v>
      </c>
      <c r="IHS24" s="61">
        <v>1740</v>
      </c>
      <c r="IHT24" s="61">
        <v>10</v>
      </c>
      <c r="IHU24" s="61">
        <v>800</v>
      </c>
      <c r="IHV24" s="61">
        <v>10</v>
      </c>
      <c r="IIA24" s="61">
        <v>100</v>
      </c>
      <c r="IIB24" s="61">
        <v>2</v>
      </c>
      <c r="IIC24" s="61">
        <v>1500</v>
      </c>
      <c r="IID24" s="61">
        <v>6.7</v>
      </c>
      <c r="IIE24" s="61">
        <v>0</v>
      </c>
      <c r="IIF24" s="61">
        <v>95</v>
      </c>
      <c r="IIG24" s="61">
        <v>85</v>
      </c>
      <c r="IIH24" s="61">
        <v>85</v>
      </c>
      <c r="III24" s="61">
        <v>95</v>
      </c>
      <c r="IIJ24" s="61">
        <v>95</v>
      </c>
      <c r="IIK24" s="61">
        <v>9.5399999999999991</v>
      </c>
      <c r="IIL24" s="61">
        <v>9.9710000000000001</v>
      </c>
      <c r="IIM24" s="61">
        <v>720</v>
      </c>
      <c r="IIP24" s="61">
        <v>1.35</v>
      </c>
      <c r="IIQ24" s="61">
        <v>1.55</v>
      </c>
      <c r="IIR24" s="61">
        <v>30</v>
      </c>
      <c r="IIS24" s="61">
        <v>75</v>
      </c>
      <c r="IIT24" s="61">
        <v>9.5399999999999991</v>
      </c>
      <c r="IIU24" s="61">
        <v>9.9710000000000001</v>
      </c>
      <c r="IIV24" s="61">
        <v>720</v>
      </c>
      <c r="IIY24" s="61">
        <v>1.55</v>
      </c>
      <c r="IIZ24" s="61">
        <v>1.75</v>
      </c>
      <c r="IJA24" s="61">
        <v>30</v>
      </c>
      <c r="IJB24" s="61">
        <v>75</v>
      </c>
      <c r="IJC24" s="61">
        <v>9.5399999999999991</v>
      </c>
      <c r="IJD24" s="61">
        <v>9.9710000000000001</v>
      </c>
      <c r="IJE24" s="61">
        <v>720</v>
      </c>
      <c r="IJH24" s="61">
        <v>1.55</v>
      </c>
      <c r="IJI24" s="61">
        <v>1.75</v>
      </c>
      <c r="IJJ24" s="61">
        <v>30</v>
      </c>
      <c r="IJK24" s="61">
        <v>75</v>
      </c>
      <c r="IJL24" s="61">
        <v>9.5399999999999991</v>
      </c>
      <c r="IJM24" s="61">
        <v>9.9710000000000001</v>
      </c>
      <c r="IJN24" s="61">
        <v>720</v>
      </c>
      <c r="IJQ24" s="61">
        <v>1.55</v>
      </c>
      <c r="IJR24" s="61">
        <v>1.75</v>
      </c>
      <c r="IJS24" s="61">
        <v>30</v>
      </c>
      <c r="IJT24" s="61">
        <v>75</v>
      </c>
      <c r="IKK24" s="61">
        <v>1.1000000000000001</v>
      </c>
      <c r="IKN24" s="192">
        <v>0.59</v>
      </c>
      <c r="ILB24" s="61">
        <v>1</v>
      </c>
      <c r="ILC24" s="61">
        <v>0</v>
      </c>
      <c r="ILD24" s="61">
        <v>0</v>
      </c>
      <c r="ILE24" s="61">
        <v>0</v>
      </c>
      <c r="ILF24" s="61">
        <v>1</v>
      </c>
      <c r="ILG24" s="61">
        <v>1</v>
      </c>
      <c r="ILH24" s="61">
        <v>0</v>
      </c>
      <c r="ILI24" s="61">
        <v>0</v>
      </c>
      <c r="ILJ24" s="61">
        <v>1</v>
      </c>
      <c r="ILK24" s="61">
        <v>0</v>
      </c>
      <c r="ILL24" s="61">
        <v>0</v>
      </c>
      <c r="ILM24" s="61">
        <v>1</v>
      </c>
      <c r="ILN24" s="61">
        <v>1</v>
      </c>
      <c r="ILO24" s="61">
        <v>1</v>
      </c>
      <c r="IMR24" s="61">
        <v>1</v>
      </c>
      <c r="IMS24" s="61">
        <v>1</v>
      </c>
      <c r="IMT24" s="61">
        <v>1</v>
      </c>
      <c r="IMU24" s="61">
        <v>2</v>
      </c>
      <c r="IMV24" s="61">
        <v>0</v>
      </c>
      <c r="IMW24" s="61">
        <v>0</v>
      </c>
      <c r="IMX24" s="61">
        <v>1</v>
      </c>
      <c r="IMY24" s="61">
        <v>0</v>
      </c>
      <c r="IMZ24" s="61">
        <v>0</v>
      </c>
      <c r="INA24" s="61">
        <v>2</v>
      </c>
      <c r="INB24" s="61">
        <v>0</v>
      </c>
      <c r="INC24" s="61">
        <v>1</v>
      </c>
      <c r="IND24" s="61">
        <v>1</v>
      </c>
      <c r="INE24" s="61">
        <v>0</v>
      </c>
      <c r="IPC24" s="61">
        <v>0</v>
      </c>
      <c r="IPD24" s="61">
        <v>0</v>
      </c>
      <c r="IPE24" s="61">
        <v>0</v>
      </c>
      <c r="IPF24" s="61">
        <v>0</v>
      </c>
      <c r="IPG24" s="61">
        <v>0</v>
      </c>
      <c r="IPH24" s="61">
        <v>0</v>
      </c>
      <c r="IPI24" s="61">
        <v>0</v>
      </c>
      <c r="IPJ24" s="61">
        <v>0</v>
      </c>
      <c r="IPK24" s="61">
        <v>0</v>
      </c>
      <c r="IPL24" s="61">
        <v>0</v>
      </c>
      <c r="IPM24" s="61">
        <v>0</v>
      </c>
      <c r="IPN24" s="61">
        <v>0</v>
      </c>
      <c r="IPO24" s="61">
        <v>0</v>
      </c>
      <c r="IPP24" s="61">
        <v>0</v>
      </c>
      <c r="IPQ24" s="61">
        <v>0</v>
      </c>
      <c r="IPR24" s="61">
        <v>0</v>
      </c>
      <c r="IPS24" s="61">
        <v>0</v>
      </c>
      <c r="IPT24" s="61">
        <v>0</v>
      </c>
      <c r="IPU24" s="61">
        <v>0</v>
      </c>
      <c r="IPV24" s="61">
        <v>0</v>
      </c>
      <c r="IPW24" s="61">
        <v>0</v>
      </c>
      <c r="IPX24" s="61">
        <v>0</v>
      </c>
      <c r="IPY24" s="61">
        <v>0</v>
      </c>
      <c r="IPZ24" s="61">
        <v>0</v>
      </c>
      <c r="IQA24" s="61">
        <v>0</v>
      </c>
      <c r="IQB24" s="61">
        <v>0</v>
      </c>
      <c r="IQC24" s="61">
        <v>0</v>
      </c>
      <c r="IQD24" s="61">
        <v>0</v>
      </c>
      <c r="IQE24" s="61">
        <v>0</v>
      </c>
      <c r="IQF24" s="61">
        <v>0</v>
      </c>
      <c r="IQG24" s="61">
        <v>0</v>
      </c>
      <c r="IQH24" s="61">
        <v>0</v>
      </c>
      <c r="IQI24" s="61">
        <v>0</v>
      </c>
      <c r="IQJ24" s="61">
        <v>0</v>
      </c>
      <c r="IQK24" s="61">
        <v>0</v>
      </c>
      <c r="IQL24" s="61">
        <v>0</v>
      </c>
      <c r="IQM24" s="61">
        <v>0</v>
      </c>
      <c r="IQN24" s="61">
        <v>0</v>
      </c>
      <c r="IQO24" s="61">
        <v>0</v>
      </c>
      <c r="IQP24" s="61">
        <v>0</v>
      </c>
      <c r="IQQ24" s="61">
        <v>0</v>
      </c>
      <c r="IQR24" s="61">
        <v>0</v>
      </c>
      <c r="IQS24" s="61">
        <v>0</v>
      </c>
      <c r="IQT24" s="61">
        <v>0</v>
      </c>
      <c r="IQU24" s="61">
        <v>0</v>
      </c>
      <c r="IQV24" s="61">
        <v>0</v>
      </c>
      <c r="IQW24" s="61">
        <v>0</v>
      </c>
      <c r="IQX24" s="61">
        <v>0</v>
      </c>
      <c r="IQY24" s="61">
        <v>0</v>
      </c>
      <c r="IQZ24" s="61">
        <v>0</v>
      </c>
      <c r="IRA24" s="61">
        <v>0</v>
      </c>
      <c r="IRB24" s="61">
        <v>0</v>
      </c>
      <c r="IRC24" s="61">
        <v>0</v>
      </c>
      <c r="IRD24" s="61">
        <v>0</v>
      </c>
      <c r="IRE24" s="61">
        <v>0</v>
      </c>
      <c r="IRF24" s="61">
        <v>0</v>
      </c>
      <c r="IRG24" s="61">
        <v>0</v>
      </c>
      <c r="IRH24" s="61">
        <v>0</v>
      </c>
      <c r="IRI24" s="61">
        <v>0</v>
      </c>
      <c r="IRJ24" s="61">
        <v>0</v>
      </c>
      <c r="IRK24" s="61">
        <v>0</v>
      </c>
      <c r="IRL24" s="61">
        <v>0</v>
      </c>
      <c r="IRM24" s="61">
        <v>0</v>
      </c>
      <c r="IRN24" s="61">
        <v>0</v>
      </c>
      <c r="IRO24" s="61">
        <v>0</v>
      </c>
      <c r="IRP24" s="61">
        <v>0</v>
      </c>
      <c r="IRQ24" s="61">
        <v>0</v>
      </c>
      <c r="IRR24" s="61">
        <v>0</v>
      </c>
      <c r="IRS24" s="61">
        <v>0</v>
      </c>
      <c r="IRT24" s="61">
        <v>0</v>
      </c>
      <c r="IRU24" s="61">
        <v>0</v>
      </c>
      <c r="IRV24" s="61">
        <v>0</v>
      </c>
      <c r="IRW24" s="61">
        <v>0</v>
      </c>
      <c r="IRX24" s="61">
        <v>0</v>
      </c>
      <c r="IRY24" s="61">
        <v>0</v>
      </c>
      <c r="IRZ24" s="61">
        <v>0</v>
      </c>
      <c r="ISA24" s="61">
        <v>0</v>
      </c>
      <c r="ISB24" s="61">
        <v>0</v>
      </c>
      <c r="ISC24" s="61">
        <v>0</v>
      </c>
      <c r="ISD24" s="61">
        <v>0</v>
      </c>
      <c r="ISE24" s="61">
        <v>0</v>
      </c>
      <c r="ISF24" s="61">
        <v>0</v>
      </c>
      <c r="ISG24" s="61">
        <v>0</v>
      </c>
      <c r="ISH24" s="61">
        <v>0</v>
      </c>
      <c r="ISI24" s="61">
        <v>0</v>
      </c>
      <c r="ISJ24" s="61">
        <v>0</v>
      </c>
      <c r="ISK24" s="61">
        <v>0</v>
      </c>
      <c r="ISL24" s="61">
        <v>0</v>
      </c>
      <c r="ISM24" s="61">
        <v>0</v>
      </c>
      <c r="ISN24" s="61">
        <v>0</v>
      </c>
      <c r="ISO24" s="61">
        <v>0</v>
      </c>
      <c r="ISP24" s="61">
        <v>0</v>
      </c>
      <c r="ISQ24" s="61">
        <v>0</v>
      </c>
      <c r="ISR24" s="61">
        <v>0</v>
      </c>
      <c r="ISS24" s="61">
        <v>0</v>
      </c>
      <c r="IST24" s="61">
        <v>0</v>
      </c>
      <c r="ISU24" s="61">
        <v>0</v>
      </c>
      <c r="ISV24" s="61">
        <v>0</v>
      </c>
      <c r="ISW24" s="61">
        <v>0</v>
      </c>
      <c r="ISX24" s="61">
        <v>0</v>
      </c>
      <c r="ISY24" s="61">
        <v>0</v>
      </c>
      <c r="ISZ24" s="61">
        <v>0</v>
      </c>
      <c r="ITA24" s="61">
        <v>0</v>
      </c>
      <c r="ITB24" s="61">
        <v>0</v>
      </c>
      <c r="ITC24" s="61">
        <v>0</v>
      </c>
      <c r="ITD24" s="61">
        <v>0</v>
      </c>
      <c r="ITE24" s="61">
        <v>0</v>
      </c>
      <c r="ITF24" s="61">
        <v>0</v>
      </c>
      <c r="ITG24" s="61">
        <v>0</v>
      </c>
      <c r="ITH24" s="61">
        <v>0</v>
      </c>
      <c r="ITI24" s="61">
        <v>0</v>
      </c>
      <c r="ITJ24" s="61">
        <v>0</v>
      </c>
      <c r="ITK24" s="61">
        <v>0</v>
      </c>
      <c r="ITL24" s="61">
        <v>0</v>
      </c>
      <c r="ITM24" s="61">
        <v>1</v>
      </c>
      <c r="ITN24" s="61">
        <v>4513</v>
      </c>
      <c r="ITQ24" s="61">
        <v>4499</v>
      </c>
      <c r="ITR24" s="61">
        <v>0</v>
      </c>
      <c r="ITS24" s="61">
        <v>0</v>
      </c>
      <c r="ITT24" s="61">
        <v>0</v>
      </c>
      <c r="ITU24" s="61">
        <v>0</v>
      </c>
      <c r="ITV24" s="61">
        <v>0</v>
      </c>
      <c r="ITW24" s="61">
        <v>4499</v>
      </c>
      <c r="ITX24" s="61">
        <v>4499</v>
      </c>
      <c r="IUA24" s="61">
        <v>2.92</v>
      </c>
      <c r="IUB24" s="61">
        <v>2.91</v>
      </c>
      <c r="IUC24" s="61">
        <v>0</v>
      </c>
      <c r="IUD24" s="61">
        <v>0</v>
      </c>
      <c r="IUE24" s="61">
        <v>0</v>
      </c>
      <c r="IUF24" s="61">
        <v>0</v>
      </c>
      <c r="IUG24" s="61">
        <v>0</v>
      </c>
      <c r="IUH24" s="61">
        <v>0</v>
      </c>
      <c r="IUI24" s="61">
        <v>627.5</v>
      </c>
      <c r="IUJ24" s="61">
        <v>20.6</v>
      </c>
      <c r="IUK24" s="61">
        <v>-50.52</v>
      </c>
      <c r="IUL24" s="61">
        <v>3.9799999999999995</v>
      </c>
      <c r="IUM24" s="61">
        <v>5.9499999999999997E-2</v>
      </c>
      <c r="IUN24" s="61">
        <v>0.93372727272727263</v>
      </c>
      <c r="IUO24" s="61">
        <v>0</v>
      </c>
      <c r="IUP24" s="61">
        <v>0.2</v>
      </c>
      <c r="IUQ24" s="61">
        <v>4499</v>
      </c>
      <c r="IUR24" s="61">
        <v>0</v>
      </c>
      <c r="IUS24" s="61">
        <v>0</v>
      </c>
      <c r="IUT24" s="61">
        <v>2.19</v>
      </c>
      <c r="IUU24" s="61">
        <v>1</v>
      </c>
      <c r="IUV24" s="61">
        <v>0</v>
      </c>
      <c r="IUW24" s="61">
        <v>1</v>
      </c>
      <c r="IUX24" s="61">
        <v>0</v>
      </c>
      <c r="IUY24" s="61">
        <v>0</v>
      </c>
      <c r="IUZ24" s="61">
        <v>470</v>
      </c>
      <c r="IVA24" s="61">
        <v>0</v>
      </c>
      <c r="IVB24" s="61">
        <v>0</v>
      </c>
      <c r="IVC24" s="61">
        <v>262</v>
      </c>
      <c r="IVD24" s="61">
        <v>0</v>
      </c>
      <c r="IVE24" s="61">
        <v>0</v>
      </c>
      <c r="IVF24" s="61">
        <v>32</v>
      </c>
      <c r="IVG24" s="61">
        <v>0</v>
      </c>
      <c r="IVH24" s="61">
        <v>0</v>
      </c>
      <c r="IVI24" s="61">
        <v>769</v>
      </c>
      <c r="IVJ24" s="61">
        <v>769</v>
      </c>
      <c r="IVK24" s="61">
        <v>298</v>
      </c>
      <c r="IVL24" s="61">
        <v>0</v>
      </c>
      <c r="IVM24" s="61">
        <v>0</v>
      </c>
      <c r="IVN24" s="61">
        <v>3</v>
      </c>
      <c r="IVO24" s="61">
        <v>0</v>
      </c>
      <c r="IVP24" s="61">
        <v>74.44</v>
      </c>
      <c r="IVQ24" s="61">
        <v>0</v>
      </c>
      <c r="IVR24" s="61">
        <v>0</v>
      </c>
      <c r="IVS24" s="61">
        <v>0</v>
      </c>
      <c r="IVT24" s="61">
        <v>0</v>
      </c>
      <c r="IVU24" s="61">
        <v>0</v>
      </c>
      <c r="IVV24" s="61">
        <v>0</v>
      </c>
      <c r="IVW24" s="61">
        <v>0</v>
      </c>
      <c r="IVX24" s="61">
        <v>0</v>
      </c>
      <c r="IVY24" s="61">
        <v>0</v>
      </c>
      <c r="IVZ24" s="61">
        <v>0</v>
      </c>
      <c r="IWA24" s="61">
        <v>0</v>
      </c>
      <c r="IWB24" s="61">
        <v>0</v>
      </c>
      <c r="IWC24" s="61">
        <v>0</v>
      </c>
      <c r="IWD24" s="61">
        <v>0</v>
      </c>
      <c r="IWE24" s="61">
        <v>0</v>
      </c>
      <c r="IWF24" s="61">
        <v>0</v>
      </c>
      <c r="IWG24" s="61">
        <v>0</v>
      </c>
      <c r="IWH24" s="61">
        <v>0</v>
      </c>
      <c r="IWI24" s="61">
        <v>0</v>
      </c>
      <c r="IWJ24" s="61">
        <v>0</v>
      </c>
      <c r="IWK24" s="61">
        <v>0</v>
      </c>
      <c r="IWL24" s="61">
        <v>0</v>
      </c>
      <c r="IWM24" s="61">
        <v>0</v>
      </c>
      <c r="IWN24" s="61">
        <v>0</v>
      </c>
      <c r="IWO24" s="61">
        <v>363</v>
      </c>
      <c r="IWP24" s="61">
        <v>366</v>
      </c>
      <c r="IWQ24" s="61">
        <v>367</v>
      </c>
      <c r="IWR24" s="61">
        <v>366</v>
      </c>
      <c r="IWS24" s="61">
        <v>373</v>
      </c>
      <c r="IWT24" s="61">
        <v>368</v>
      </c>
      <c r="IWU24" s="61">
        <v>367</v>
      </c>
      <c r="IWV24" s="61">
        <v>368</v>
      </c>
      <c r="IWW24" s="61">
        <v>367</v>
      </c>
      <c r="IWX24" s="61">
        <v>367</v>
      </c>
      <c r="IWY24" s="61">
        <v>370</v>
      </c>
      <c r="IWZ24" s="61">
        <v>367</v>
      </c>
      <c r="IXA24" s="61">
        <v>365</v>
      </c>
      <c r="IXB24" s="61">
        <v>368</v>
      </c>
      <c r="IXC24" s="61">
        <v>376</v>
      </c>
      <c r="IXD24" s="61">
        <v>365</v>
      </c>
      <c r="IXE24" s="61">
        <v>367</v>
      </c>
      <c r="IXF24" s="61">
        <v>367</v>
      </c>
      <c r="IXG24" s="61">
        <v>367</v>
      </c>
      <c r="IXH24" s="61">
        <v>367</v>
      </c>
      <c r="IXI24" s="61">
        <v>368</v>
      </c>
      <c r="IXJ24" s="61">
        <v>369</v>
      </c>
      <c r="IXK24" s="61">
        <v>366</v>
      </c>
      <c r="IXL24" s="61">
        <v>368</v>
      </c>
      <c r="IXM24" s="61">
        <v>495</v>
      </c>
      <c r="IXN24" s="61">
        <v>494</v>
      </c>
      <c r="IXO24" s="61">
        <v>495</v>
      </c>
      <c r="IXP24" s="61">
        <v>495</v>
      </c>
      <c r="IXQ24" s="61">
        <v>495</v>
      </c>
      <c r="IXR24" s="61">
        <v>495</v>
      </c>
      <c r="IXS24" s="61">
        <v>496</v>
      </c>
      <c r="IXT24" s="61">
        <v>495</v>
      </c>
      <c r="IXU24" s="61">
        <v>496</v>
      </c>
      <c r="IXV24" s="61">
        <v>495</v>
      </c>
      <c r="IXW24" s="61">
        <v>495</v>
      </c>
      <c r="IXX24" s="61">
        <v>495</v>
      </c>
      <c r="IXY24" s="61">
        <v>495</v>
      </c>
      <c r="IXZ24" s="61">
        <v>496</v>
      </c>
      <c r="IYA24" s="61">
        <v>494</v>
      </c>
      <c r="IYB24" s="61">
        <v>495</v>
      </c>
      <c r="IYC24" s="61">
        <v>491</v>
      </c>
      <c r="IYD24" s="61">
        <v>495</v>
      </c>
      <c r="IYE24" s="61">
        <v>493</v>
      </c>
      <c r="IYF24" s="61">
        <v>495</v>
      </c>
      <c r="IYG24" s="61">
        <v>496</v>
      </c>
      <c r="IYH24" s="61">
        <v>497</v>
      </c>
      <c r="IYI24" s="61">
        <v>494</v>
      </c>
      <c r="IYJ24" s="61">
        <v>494</v>
      </c>
      <c r="IYL24" s="61" t="s">
        <v>7684</v>
      </c>
      <c r="IYM24" s="61">
        <v>30</v>
      </c>
      <c r="IYN24" s="61">
        <v>46</v>
      </c>
      <c r="IYO24" s="61">
        <v>47</v>
      </c>
      <c r="IYP24" s="61">
        <v>44</v>
      </c>
      <c r="IYQ24" s="61">
        <v>45</v>
      </c>
      <c r="IYR24" s="61">
        <v>47</v>
      </c>
      <c r="IYS24" s="61">
        <v>46</v>
      </c>
      <c r="IYT24" s="61">
        <v>46</v>
      </c>
      <c r="IYU24" s="61">
        <v>0</v>
      </c>
      <c r="IYV24" s="61">
        <v>0</v>
      </c>
      <c r="IYW24" s="61">
        <v>0</v>
      </c>
      <c r="IYX24" s="61">
        <v>0</v>
      </c>
      <c r="IYY24" s="61">
        <v>0</v>
      </c>
      <c r="IYZ24" s="61">
        <v>0</v>
      </c>
      <c r="IZA24" s="61">
        <v>0</v>
      </c>
      <c r="IZB24" s="61">
        <v>0</v>
      </c>
      <c r="IZC24" s="61">
        <v>0</v>
      </c>
      <c r="IZD24" s="61">
        <v>0</v>
      </c>
      <c r="IZE24" s="61">
        <v>0</v>
      </c>
      <c r="IZF24" s="61">
        <v>0</v>
      </c>
      <c r="IZG24" s="61">
        <v>0</v>
      </c>
      <c r="IZH24" s="61">
        <v>2865</v>
      </c>
      <c r="IZI24" s="61">
        <v>1116</v>
      </c>
      <c r="IZJ24" s="61">
        <v>2865</v>
      </c>
      <c r="IZK24" s="61">
        <v>1058</v>
      </c>
      <c r="IZL24" s="61">
        <v>1139</v>
      </c>
      <c r="IZM24" s="61">
        <v>3092</v>
      </c>
      <c r="IZN24" s="61">
        <v>2865</v>
      </c>
      <c r="IZO24" s="61">
        <v>3007</v>
      </c>
      <c r="IZP24" s="61">
        <v>2940</v>
      </c>
      <c r="IZQ24" s="61">
        <v>1387</v>
      </c>
      <c r="IZR24" s="61">
        <v>1179</v>
      </c>
      <c r="IZS24" s="61">
        <v>1431</v>
      </c>
      <c r="IZT24" s="61">
        <v>1172</v>
      </c>
      <c r="IZU24" s="61">
        <v>1446</v>
      </c>
      <c r="IZV24" s="61">
        <v>1181</v>
      </c>
      <c r="IZW24" s="61">
        <v>1029</v>
      </c>
      <c r="IZX24" s="61">
        <v>3150</v>
      </c>
      <c r="IZY24" s="61">
        <v>1481</v>
      </c>
      <c r="IZZ24" s="61">
        <v>3007</v>
      </c>
      <c r="JAA24" s="61">
        <v>3151</v>
      </c>
      <c r="JAB24" s="61">
        <v>3150</v>
      </c>
      <c r="JAC24" s="61">
        <v>1118</v>
      </c>
      <c r="JAD24" s="61">
        <v>1298</v>
      </c>
      <c r="JAE24" s="61">
        <v>1249</v>
      </c>
      <c r="JAG24" s="61">
        <v>0</v>
      </c>
      <c r="JAH24" s="61">
        <v>1</v>
      </c>
      <c r="JAT24" s="61">
        <v>71.900000000000006</v>
      </c>
      <c r="JAU24" s="61">
        <v>71.8</v>
      </c>
      <c r="JAV24" s="61">
        <v>0</v>
      </c>
      <c r="JAW24" s="61">
        <v>0</v>
      </c>
      <c r="JAX24" s="61">
        <v>0</v>
      </c>
      <c r="JAY24" s="61">
        <v>0</v>
      </c>
      <c r="JAZ24" s="61">
        <v>0</v>
      </c>
      <c r="JBA24" s="61">
        <v>132</v>
      </c>
      <c r="JBB24" s="61">
        <v>0</v>
      </c>
      <c r="JBC24" s="61">
        <v>0</v>
      </c>
      <c r="JBD24" s="61">
        <v>0</v>
      </c>
      <c r="JBE24" s="61">
        <v>273.8</v>
      </c>
      <c r="JBF24" s="61">
        <v>0</v>
      </c>
      <c r="JBG24" s="61">
        <v>0</v>
      </c>
      <c r="JBH24" s="61">
        <v>0</v>
      </c>
      <c r="JBI24" s="61">
        <v>1147</v>
      </c>
      <c r="JBJ24" s="61">
        <v>0</v>
      </c>
      <c r="JBK24" s="61">
        <v>0</v>
      </c>
      <c r="JBL24" s="61">
        <v>0</v>
      </c>
      <c r="JBM24" s="61">
        <v>24.4</v>
      </c>
      <c r="JBN24" s="61">
        <v>0</v>
      </c>
      <c r="JBO24" s="61">
        <v>0</v>
      </c>
      <c r="JBP24" s="61">
        <v>0</v>
      </c>
      <c r="JBQ24" s="61">
        <v>1.95</v>
      </c>
      <c r="JBU24" s="61">
        <v>23.7</v>
      </c>
      <c r="JBV24" s="61">
        <v>0</v>
      </c>
      <c r="JBW24" s="61">
        <v>0</v>
      </c>
      <c r="JBX24" s="61">
        <v>0</v>
      </c>
      <c r="JBY24" s="61">
        <v>0</v>
      </c>
      <c r="JBZ24" s="61">
        <v>0</v>
      </c>
      <c r="JCA24" s="61">
        <v>0</v>
      </c>
      <c r="JCB24" s="61">
        <v>0</v>
      </c>
      <c r="JCE24" s="61">
        <v>2</v>
      </c>
      <c r="JCF24" s="61">
        <v>10790</v>
      </c>
      <c r="JCG24" s="61">
        <v>1</v>
      </c>
      <c r="JCH24" s="61">
        <v>10790</v>
      </c>
      <c r="JCI24" s="61">
        <v>1</v>
      </c>
      <c r="JCJ24" s="61">
        <v>10790</v>
      </c>
      <c r="JCK24" s="61">
        <v>1</v>
      </c>
      <c r="JCL24" s="61">
        <v>10790</v>
      </c>
      <c r="JCM24" s="61">
        <v>1</v>
      </c>
      <c r="JCN24" s="61">
        <v>10790</v>
      </c>
      <c r="JCO24" s="61">
        <v>1</v>
      </c>
      <c r="JCP24" s="61">
        <v>10790</v>
      </c>
      <c r="JCQ24" s="61">
        <v>1</v>
      </c>
      <c r="JCR24" s="61">
        <v>10790</v>
      </c>
      <c r="JCS24" s="61">
        <v>1</v>
      </c>
      <c r="JCT24" s="61">
        <v>10790</v>
      </c>
      <c r="JCU24" s="61">
        <v>1</v>
      </c>
      <c r="JCV24" s="61">
        <v>10790</v>
      </c>
      <c r="JCW24" s="61">
        <v>1</v>
      </c>
      <c r="JCX24" s="61">
        <v>10790</v>
      </c>
      <c r="JCY24" s="61">
        <v>1</v>
      </c>
      <c r="JCZ24" s="61">
        <v>10790</v>
      </c>
      <c r="JDA24" s="61">
        <v>1</v>
      </c>
      <c r="JDB24" s="61">
        <v>10790</v>
      </c>
      <c r="JDC24" s="61">
        <v>1</v>
      </c>
      <c r="JDD24" s="61">
        <v>10790</v>
      </c>
      <c r="JDE24" s="61">
        <v>1</v>
      </c>
      <c r="JDF24" s="61">
        <v>10790</v>
      </c>
      <c r="JDG24" s="61">
        <v>1</v>
      </c>
      <c r="JDH24" s="61">
        <v>10790</v>
      </c>
      <c r="JDI24" s="61">
        <v>1</v>
      </c>
      <c r="JDJ24" s="61">
        <v>10790</v>
      </c>
      <c r="JDK24" s="61">
        <v>1</v>
      </c>
      <c r="JDL24" s="61">
        <v>10790</v>
      </c>
      <c r="JDM24" s="61">
        <v>1</v>
      </c>
      <c r="JDN24" s="61">
        <v>10790</v>
      </c>
      <c r="JDO24" s="61">
        <v>1</v>
      </c>
      <c r="JDP24" s="61">
        <v>10790</v>
      </c>
      <c r="JDQ24" s="61">
        <v>1</v>
      </c>
      <c r="JDR24" s="61">
        <v>10790</v>
      </c>
      <c r="JDS24" s="61">
        <v>1</v>
      </c>
      <c r="JDT24" s="61">
        <v>10790</v>
      </c>
      <c r="JDU24" s="61">
        <v>1</v>
      </c>
      <c r="JDV24" s="61">
        <v>10790</v>
      </c>
      <c r="JDW24" s="61">
        <v>1</v>
      </c>
      <c r="JDX24" s="61">
        <v>10790</v>
      </c>
      <c r="JDY24" s="61">
        <v>1</v>
      </c>
      <c r="JDZ24" s="61">
        <v>10790</v>
      </c>
      <c r="JEA24" s="61">
        <v>1</v>
      </c>
      <c r="JEB24" s="61">
        <v>0</v>
      </c>
      <c r="JEC24" s="61">
        <v>7.7</v>
      </c>
      <c r="JED24" s="61">
        <v>0</v>
      </c>
      <c r="JEE24" s="61">
        <v>7.57</v>
      </c>
      <c r="JEF24" s="61">
        <v>0</v>
      </c>
      <c r="JEG24" s="61">
        <v>7.61</v>
      </c>
      <c r="JEH24" s="61">
        <v>0</v>
      </c>
      <c r="JEI24" s="61">
        <v>7.6</v>
      </c>
      <c r="JEJ24" s="61">
        <v>0</v>
      </c>
      <c r="JEK24" s="61">
        <v>7.63</v>
      </c>
      <c r="JEL24" s="61">
        <v>0</v>
      </c>
      <c r="JEM24" s="61">
        <v>7.41</v>
      </c>
      <c r="JEN24" s="61">
        <v>0</v>
      </c>
      <c r="JEO24" s="61">
        <v>7.43</v>
      </c>
      <c r="JEP24" s="61">
        <v>0</v>
      </c>
      <c r="JEQ24" s="61">
        <v>7.5</v>
      </c>
      <c r="JER24" s="61">
        <v>0</v>
      </c>
      <c r="JES24" s="61">
        <v>7.49</v>
      </c>
      <c r="JET24" s="61">
        <v>0</v>
      </c>
      <c r="JEU24" s="61">
        <v>7.74</v>
      </c>
      <c r="JEV24" s="61">
        <v>0</v>
      </c>
      <c r="JEW24" s="61">
        <v>7.51</v>
      </c>
      <c r="JEX24" s="61">
        <v>0</v>
      </c>
      <c r="JEY24" s="61">
        <v>7.51</v>
      </c>
      <c r="JEZ24" s="61">
        <v>0</v>
      </c>
      <c r="JFA24" s="61">
        <v>7.6</v>
      </c>
      <c r="JFB24" s="61">
        <v>0</v>
      </c>
      <c r="JFC24" s="61">
        <v>7.4</v>
      </c>
      <c r="JFD24" s="61">
        <v>0</v>
      </c>
      <c r="JFE24" s="61">
        <v>7.6</v>
      </c>
      <c r="JFF24" s="61">
        <v>0</v>
      </c>
      <c r="JFG24" s="61">
        <v>7.4</v>
      </c>
      <c r="JFH24" s="61">
        <v>0</v>
      </c>
      <c r="JFI24" s="61">
        <v>7.4</v>
      </c>
      <c r="JFJ24" s="61">
        <v>0</v>
      </c>
      <c r="JFK24" s="61">
        <v>7.49</v>
      </c>
      <c r="JFL24" s="61">
        <v>0</v>
      </c>
      <c r="JFM24" s="61">
        <v>7.38</v>
      </c>
      <c r="JFN24" s="61">
        <v>0</v>
      </c>
      <c r="JFO24" s="61">
        <v>7.69</v>
      </c>
      <c r="JFP24" s="61">
        <v>0</v>
      </c>
      <c r="JFQ24" s="61">
        <v>7.51</v>
      </c>
      <c r="JFR24" s="61">
        <v>0</v>
      </c>
      <c r="JFS24" s="61">
        <v>7.61</v>
      </c>
      <c r="JFT24" s="61">
        <v>0</v>
      </c>
      <c r="JFU24" s="61">
        <v>7.52</v>
      </c>
      <c r="JFV24" s="61">
        <v>0</v>
      </c>
      <c r="JFW24" s="61">
        <v>7.63</v>
      </c>
      <c r="JFX24" s="61">
        <v>0</v>
      </c>
      <c r="JFY24" s="61">
        <v>-0.06</v>
      </c>
      <c r="JFZ24" s="61">
        <v>0</v>
      </c>
      <c r="JGA24" s="61">
        <v>-0.12</v>
      </c>
      <c r="JGB24" s="61">
        <v>0</v>
      </c>
      <c r="JGC24" s="61">
        <v>-0.22</v>
      </c>
      <c r="JGD24" s="61">
        <v>0</v>
      </c>
      <c r="JGE24" s="61">
        <v>-0.28000000000000003</v>
      </c>
      <c r="JGF24" s="61">
        <v>0</v>
      </c>
      <c r="JGG24" s="61">
        <v>-0.09</v>
      </c>
      <c r="JGH24" s="61">
        <v>0</v>
      </c>
      <c r="JGI24" s="61">
        <v>-0.28000000000000003</v>
      </c>
      <c r="JGJ24" s="61">
        <v>0</v>
      </c>
      <c r="JGK24" s="61">
        <v>-0.15</v>
      </c>
      <c r="JGL24" s="61">
        <v>0</v>
      </c>
      <c r="JGM24" s="61">
        <v>-0.13</v>
      </c>
      <c r="JGN24" s="61">
        <v>0</v>
      </c>
      <c r="JGO24" s="61">
        <v>0.04</v>
      </c>
      <c r="JGP24" s="61">
        <v>0</v>
      </c>
      <c r="JGQ24" s="61">
        <v>-0.09</v>
      </c>
      <c r="JGR24" s="61">
        <v>0</v>
      </c>
      <c r="JGS24" s="61">
        <v>-0.06</v>
      </c>
      <c r="JGT24" s="61">
        <v>0</v>
      </c>
      <c r="JGU24" s="61">
        <v>7.0000000000000007E-2</v>
      </c>
      <c r="JGV24" s="61">
        <v>0</v>
      </c>
      <c r="JGW24" s="61">
        <v>-0.26</v>
      </c>
      <c r="JGX24" s="61">
        <v>0</v>
      </c>
      <c r="JGY24" s="61">
        <v>-0.26</v>
      </c>
      <c r="JGZ24" s="61">
        <v>0</v>
      </c>
      <c r="JHA24" s="61">
        <v>-0.16</v>
      </c>
      <c r="JHB24" s="61">
        <v>0</v>
      </c>
      <c r="JHC24" s="61">
        <v>-0.34</v>
      </c>
      <c r="JHD24" s="61">
        <v>0</v>
      </c>
      <c r="JHE24" s="61">
        <v>-0.16</v>
      </c>
      <c r="JHF24" s="61">
        <v>0</v>
      </c>
      <c r="JHG24" s="61">
        <v>-0.14000000000000001</v>
      </c>
      <c r="JHH24" s="61">
        <v>0</v>
      </c>
      <c r="JHI24" s="61">
        <v>-0.3</v>
      </c>
      <c r="JHJ24" s="61">
        <v>0</v>
      </c>
      <c r="JHK24" s="61">
        <v>-0.28999999999999998</v>
      </c>
      <c r="JHL24" s="61">
        <v>0</v>
      </c>
      <c r="JHM24" s="61">
        <v>-0.15</v>
      </c>
      <c r="JHN24" s="61">
        <v>0</v>
      </c>
      <c r="JHO24" s="61">
        <v>-0.4</v>
      </c>
      <c r="JHP24" s="61">
        <v>0</v>
      </c>
      <c r="JHQ24" s="61">
        <v>-0.12</v>
      </c>
      <c r="JHR24" s="61">
        <v>0</v>
      </c>
      <c r="JHS24" s="61">
        <v>-0.28000000000000003</v>
      </c>
      <c r="JHT24" s="61">
        <v>0</v>
      </c>
      <c r="JHU24" s="61">
        <v>7.57</v>
      </c>
      <c r="JHV24" s="61">
        <v>0</v>
      </c>
      <c r="JHW24" s="61">
        <v>7.5</v>
      </c>
      <c r="JHX24" s="61">
        <v>0</v>
      </c>
      <c r="JHY24" s="61">
        <v>7.63</v>
      </c>
      <c r="JHZ24" s="61">
        <v>0</v>
      </c>
      <c r="JIA24" s="61">
        <v>7.87</v>
      </c>
      <c r="JIB24" s="61">
        <v>0</v>
      </c>
      <c r="JIC24" s="61">
        <v>7.57</v>
      </c>
      <c r="JID24" s="61">
        <v>0</v>
      </c>
      <c r="JIE24" s="61">
        <v>7.59</v>
      </c>
      <c r="JIF24" s="61">
        <v>0</v>
      </c>
      <c r="JIG24" s="61">
        <v>7.64</v>
      </c>
      <c r="JIH24" s="61">
        <v>0</v>
      </c>
      <c r="JII24" s="61">
        <v>7.72</v>
      </c>
      <c r="JIJ24" s="61">
        <v>0</v>
      </c>
      <c r="JIK24" s="61">
        <v>7.69</v>
      </c>
      <c r="JIL24" s="61">
        <v>0</v>
      </c>
      <c r="JIM24" s="61">
        <v>7.71</v>
      </c>
      <c r="JIN24" s="61">
        <v>0</v>
      </c>
      <c r="JIO24" s="61">
        <v>7.45</v>
      </c>
      <c r="JIP24" s="61">
        <v>0</v>
      </c>
      <c r="JIQ24" s="61">
        <v>7.68</v>
      </c>
      <c r="JIR24" s="61">
        <v>0</v>
      </c>
      <c r="JIS24" s="61">
        <v>7.61</v>
      </c>
      <c r="JIT24" s="61">
        <v>0</v>
      </c>
      <c r="JIU24" s="61">
        <v>7.52</v>
      </c>
      <c r="JIV24" s="61">
        <v>0</v>
      </c>
      <c r="JIW24" s="61">
        <v>7.41</v>
      </c>
      <c r="JIX24" s="61">
        <v>0</v>
      </c>
      <c r="JIY24" s="61">
        <v>7.54</v>
      </c>
      <c r="JIZ24" s="61">
        <v>0</v>
      </c>
      <c r="JJA24" s="61">
        <v>7.49</v>
      </c>
      <c r="JJB24" s="61">
        <v>0</v>
      </c>
      <c r="JJC24" s="61">
        <v>7.46</v>
      </c>
      <c r="JJD24" s="61">
        <v>0</v>
      </c>
      <c r="JJE24" s="61">
        <v>7.48</v>
      </c>
      <c r="JJF24" s="61">
        <v>0</v>
      </c>
      <c r="JJG24" s="61">
        <v>7.59</v>
      </c>
      <c r="JJH24" s="61">
        <v>0</v>
      </c>
      <c r="JJI24" s="61">
        <v>7.4</v>
      </c>
      <c r="JJJ24" s="61">
        <v>0</v>
      </c>
      <c r="JJK24" s="61">
        <v>7.4</v>
      </c>
      <c r="JJL24" s="61">
        <v>0</v>
      </c>
      <c r="JJM24" s="61">
        <v>7.58</v>
      </c>
      <c r="JJN24" s="61">
        <v>0</v>
      </c>
      <c r="JJO24" s="61">
        <v>7.74</v>
      </c>
      <c r="JJP24" s="61">
        <v>0</v>
      </c>
      <c r="JJQ24" s="61">
        <v>-0.11</v>
      </c>
      <c r="JJR24" s="61">
        <v>0</v>
      </c>
      <c r="JJS24" s="61">
        <v>-0.28000000000000003</v>
      </c>
      <c r="JJT24" s="61">
        <v>0</v>
      </c>
      <c r="JJU24" s="61">
        <v>-0.15</v>
      </c>
      <c r="JJV24" s="61">
        <v>0</v>
      </c>
      <c r="JJW24" s="61">
        <v>-0.08</v>
      </c>
      <c r="JJX24" s="61">
        <v>0</v>
      </c>
      <c r="JJY24" s="61">
        <v>-0.26</v>
      </c>
      <c r="JJZ24" s="61">
        <v>0</v>
      </c>
      <c r="JKA24" s="61">
        <v>-0.23</v>
      </c>
      <c r="JKB24" s="61">
        <v>0</v>
      </c>
      <c r="JKC24" s="61">
        <v>-0.36</v>
      </c>
      <c r="JKD24" s="61">
        <v>0</v>
      </c>
      <c r="JKE24" s="61">
        <v>-0.1</v>
      </c>
      <c r="JKF24" s="61">
        <v>0</v>
      </c>
      <c r="JKG24" s="61">
        <v>-0.37</v>
      </c>
      <c r="JKH24" s="61">
        <v>0</v>
      </c>
      <c r="JKI24" s="61">
        <v>-0.08</v>
      </c>
      <c r="JKJ24" s="61">
        <v>0</v>
      </c>
      <c r="JKK24" s="61">
        <v>-0.13</v>
      </c>
      <c r="JKL24" s="61">
        <v>0</v>
      </c>
      <c r="JKM24" s="61">
        <v>-0.28000000000000003</v>
      </c>
      <c r="JKN24" s="61">
        <v>0</v>
      </c>
      <c r="JKO24" s="61">
        <v>-0.43</v>
      </c>
      <c r="JKP24" s="61">
        <v>0</v>
      </c>
      <c r="JKQ24" s="61">
        <v>-0.1</v>
      </c>
      <c r="JKR24" s="61">
        <v>0</v>
      </c>
      <c r="JKS24" s="61">
        <v>-0.22</v>
      </c>
      <c r="JKT24" s="61">
        <v>0</v>
      </c>
      <c r="JKU24" s="61">
        <v>-0.27</v>
      </c>
      <c r="JKV24" s="61">
        <v>0</v>
      </c>
      <c r="JKW24" s="61">
        <v>-0.28000000000000003</v>
      </c>
      <c r="JKX24" s="61">
        <v>0</v>
      </c>
      <c r="JKY24" s="61">
        <v>-0.14000000000000001</v>
      </c>
      <c r="JKZ24" s="61">
        <v>0</v>
      </c>
      <c r="JLA24" s="61">
        <v>-0.23</v>
      </c>
      <c r="JLB24" s="61">
        <v>0</v>
      </c>
      <c r="JLC24" s="61">
        <v>-0.12</v>
      </c>
      <c r="JLD24" s="61">
        <v>0</v>
      </c>
      <c r="JLE24" s="61">
        <v>-0.09</v>
      </c>
      <c r="JLF24" s="61">
        <v>0</v>
      </c>
      <c r="JLG24" s="61">
        <v>-0.02</v>
      </c>
      <c r="JLH24" s="61">
        <v>0</v>
      </c>
      <c r="JLI24" s="61">
        <v>-0.24</v>
      </c>
      <c r="JLJ24" s="61">
        <v>0</v>
      </c>
      <c r="JLK24" s="61">
        <v>-0.08</v>
      </c>
      <c r="JLM24" s="61">
        <v>0</v>
      </c>
      <c r="JLN24" s="61">
        <v>1</v>
      </c>
      <c r="JLO24" s="61">
        <v>1</v>
      </c>
      <c r="JLP24" s="61">
        <v>1</v>
      </c>
      <c r="JLQ24" s="61">
        <v>12</v>
      </c>
      <c r="JLR24" s="61">
        <v>0</v>
      </c>
      <c r="JLS24" s="61">
        <v>100</v>
      </c>
      <c r="JLT24" s="61">
        <v>98.9</v>
      </c>
      <c r="JLU24" s="61">
        <v>99.7</v>
      </c>
      <c r="JLV24" s="61">
        <v>0</v>
      </c>
      <c r="JLW24" s="61">
        <v>0</v>
      </c>
      <c r="JLX24" s="61">
        <v>17.3</v>
      </c>
      <c r="JLY24" s="61">
        <v>16.8</v>
      </c>
      <c r="JLZ24" s="61">
        <v>0</v>
      </c>
      <c r="JMA24" s="61">
        <v>16.600000000000001</v>
      </c>
      <c r="JMB24" s="61">
        <v>0</v>
      </c>
      <c r="JMC24" s="61">
        <v>0</v>
      </c>
      <c r="JMD24" s="61">
        <v>0</v>
      </c>
      <c r="JME24" s="61">
        <v>6.05</v>
      </c>
      <c r="JMG24" s="61">
        <v>0</v>
      </c>
      <c r="JMH24" s="61">
        <v>0</v>
      </c>
      <c r="JMI24" s="61">
        <v>0</v>
      </c>
      <c r="JMJ24" s="61">
        <v>0</v>
      </c>
      <c r="JML24" s="61">
        <v>100</v>
      </c>
      <c r="JMM24" s="61">
        <v>86.8</v>
      </c>
      <c r="JMN24" s="61">
        <v>25.3</v>
      </c>
      <c r="JMO24" s="61">
        <v>86.8</v>
      </c>
      <c r="JMP24" s="61">
        <v>17.3</v>
      </c>
      <c r="JMQ24" s="61">
        <v>17.3</v>
      </c>
      <c r="JMR24" s="61">
        <v>17.3</v>
      </c>
      <c r="JMS24" s="61">
        <v>17.3</v>
      </c>
      <c r="JMU24" s="61">
        <v>1500</v>
      </c>
      <c r="JMV24" s="61">
        <v>1499</v>
      </c>
      <c r="JMX24" s="61">
        <v>55</v>
      </c>
      <c r="JNA24" s="61">
        <v>0</v>
      </c>
      <c r="JNB24" s="61">
        <v>0</v>
      </c>
      <c r="JNC24" s="61" t="s">
        <v>15</v>
      </c>
    </row>
    <row r="25" spans="1:6089 6180:7127" ht="15" customHeight="1" x14ac:dyDescent="0.2">
      <c r="A25" s="258">
        <v>20</v>
      </c>
      <c r="C25" s="101">
        <v>44</v>
      </c>
      <c r="D25" s="61">
        <v>1</v>
      </c>
      <c r="E25" s="61">
        <v>0</v>
      </c>
      <c r="F25" s="61" t="s">
        <v>8246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-0.92</v>
      </c>
      <c r="N25" s="61">
        <v>4.59</v>
      </c>
      <c r="O25" s="61">
        <v>0</v>
      </c>
      <c r="P25" s="61">
        <v>0</v>
      </c>
      <c r="Q25" s="61">
        <v>0</v>
      </c>
      <c r="R25" s="61">
        <v>-501</v>
      </c>
      <c r="S25" s="61">
        <v>0</v>
      </c>
      <c r="T25" s="61">
        <v>6.79</v>
      </c>
      <c r="U25" s="61">
        <v>0</v>
      </c>
      <c r="V25" s="61">
        <v>3.44</v>
      </c>
      <c r="W25" s="61">
        <v>4.21</v>
      </c>
      <c r="X25" s="61">
        <v>21</v>
      </c>
      <c r="Y25" s="61">
        <v>0</v>
      </c>
      <c r="AC25" s="61">
        <v>0</v>
      </c>
      <c r="AD25" s="61">
        <v>0</v>
      </c>
      <c r="AE25" s="61">
        <v>0</v>
      </c>
      <c r="AF25" s="61">
        <v>0</v>
      </c>
      <c r="AG25" s="61">
        <v>4.46</v>
      </c>
      <c r="AH25" s="61">
        <v>0</v>
      </c>
      <c r="AI25" s="61">
        <v>4.46</v>
      </c>
      <c r="AJ25" s="61">
        <v>0</v>
      </c>
      <c r="AK25" s="61">
        <v>0</v>
      </c>
      <c r="AL25" s="61">
        <v>0</v>
      </c>
      <c r="AM25" s="61" t="s">
        <v>7694</v>
      </c>
      <c r="AN25" s="61">
        <v>7117</v>
      </c>
      <c r="AO25" s="61">
        <v>0</v>
      </c>
      <c r="AP25" s="61">
        <v>0</v>
      </c>
      <c r="AQ25" s="61">
        <v>0</v>
      </c>
      <c r="AR25" s="61">
        <v>0</v>
      </c>
      <c r="AS25" s="61">
        <v>0</v>
      </c>
      <c r="AT25" s="61">
        <v>0</v>
      </c>
      <c r="AU25" s="61">
        <v>0</v>
      </c>
      <c r="AV25" s="61">
        <v>0</v>
      </c>
      <c r="AW25" s="61">
        <v>0</v>
      </c>
      <c r="AX25" s="61">
        <v>0</v>
      </c>
      <c r="AY25" s="61">
        <v>0</v>
      </c>
      <c r="AZ25" s="61">
        <v>0</v>
      </c>
      <c r="BA25" s="61">
        <v>0</v>
      </c>
      <c r="BB25" s="61">
        <v>0</v>
      </c>
      <c r="BC25" s="61">
        <v>0</v>
      </c>
      <c r="BD25" s="61">
        <v>0</v>
      </c>
      <c r="BE25" s="61">
        <v>0</v>
      </c>
      <c r="BF25" s="61">
        <v>0</v>
      </c>
      <c r="BG25" s="61">
        <v>0</v>
      </c>
      <c r="BH25" s="61">
        <v>0</v>
      </c>
      <c r="BI25" s="61">
        <v>0</v>
      </c>
      <c r="BJ25" s="61">
        <v>0</v>
      </c>
      <c r="BK25" s="61">
        <v>0</v>
      </c>
      <c r="BL25" s="61">
        <v>0</v>
      </c>
      <c r="BM25" s="61">
        <v>0</v>
      </c>
      <c r="BN25" s="61">
        <v>0</v>
      </c>
      <c r="BO25" s="61">
        <v>0</v>
      </c>
      <c r="BP25" s="61">
        <v>0</v>
      </c>
      <c r="BQ25" s="61">
        <v>0</v>
      </c>
      <c r="BR25" s="61">
        <v>0</v>
      </c>
      <c r="BS25" s="61">
        <v>0</v>
      </c>
      <c r="BT25" s="61">
        <v>0</v>
      </c>
      <c r="BU25" s="61">
        <v>0</v>
      </c>
      <c r="BV25" s="61">
        <v>0</v>
      </c>
      <c r="BW25" s="61">
        <v>0</v>
      </c>
      <c r="BX25" s="61">
        <v>0</v>
      </c>
      <c r="BY25" s="61">
        <v>0</v>
      </c>
      <c r="BZ25" s="61">
        <v>1</v>
      </c>
      <c r="CA25" s="61">
        <v>1</v>
      </c>
      <c r="CB25" s="61">
        <v>0</v>
      </c>
      <c r="CC25" s="61">
        <v>1</v>
      </c>
      <c r="CD25" s="61">
        <v>1</v>
      </c>
      <c r="CE25" s="61">
        <v>1</v>
      </c>
      <c r="CF25" s="61">
        <v>0</v>
      </c>
      <c r="CH25" s="61">
        <v>0</v>
      </c>
      <c r="CI25" s="61">
        <v>0</v>
      </c>
      <c r="CJ25" s="61">
        <v>0</v>
      </c>
      <c r="CK25" s="61">
        <v>0</v>
      </c>
      <c r="CL25" s="61">
        <v>0</v>
      </c>
      <c r="CM25" s="61">
        <v>-4761</v>
      </c>
      <c r="CN25" s="61">
        <v>0</v>
      </c>
      <c r="CO25" s="61">
        <v>0</v>
      </c>
      <c r="CP25" s="61">
        <v>0</v>
      </c>
      <c r="CQ25" s="61">
        <v>0</v>
      </c>
      <c r="CR25" s="61">
        <v>0</v>
      </c>
      <c r="CS25" s="61">
        <v>0</v>
      </c>
      <c r="CT25" s="61">
        <v>0</v>
      </c>
      <c r="CU25" s="61">
        <v>0</v>
      </c>
      <c r="CV25" s="61">
        <v>0</v>
      </c>
      <c r="CW25" s="61">
        <v>0</v>
      </c>
      <c r="CX25" s="61">
        <v>0</v>
      </c>
      <c r="CY25" s="61">
        <v>0</v>
      </c>
      <c r="CZ25" s="61">
        <v>0</v>
      </c>
      <c r="DA25" s="61">
        <v>0</v>
      </c>
      <c r="DB25" s="61">
        <v>0</v>
      </c>
      <c r="DC25" s="61">
        <v>0</v>
      </c>
      <c r="DD25" s="61">
        <v>0</v>
      </c>
      <c r="DE25" s="61">
        <v>0</v>
      </c>
      <c r="DF25" s="61">
        <v>0</v>
      </c>
      <c r="DG25" s="61">
        <v>0</v>
      </c>
      <c r="DH25" s="61">
        <v>0</v>
      </c>
      <c r="DI25" s="61">
        <v>0</v>
      </c>
      <c r="DJ25" s="61">
        <v>0</v>
      </c>
      <c r="DK25" s="61">
        <v>0</v>
      </c>
      <c r="DL25" s="61">
        <v>0</v>
      </c>
      <c r="DM25" s="61">
        <v>0</v>
      </c>
      <c r="DN25" s="61">
        <v>0</v>
      </c>
      <c r="DO25" s="61">
        <v>0</v>
      </c>
      <c r="DP25" s="61">
        <v>0</v>
      </c>
      <c r="DQ25" s="61">
        <v>0</v>
      </c>
      <c r="DR25" s="61">
        <v>0</v>
      </c>
      <c r="DS25" s="61">
        <v>0</v>
      </c>
      <c r="DT25" s="61">
        <v>0</v>
      </c>
      <c r="DU25" s="61">
        <v>0</v>
      </c>
      <c r="DV25" s="61">
        <v>0</v>
      </c>
      <c r="DW25" s="61">
        <v>0</v>
      </c>
      <c r="DX25" s="61">
        <v>0</v>
      </c>
      <c r="DY25" s="61">
        <v>0</v>
      </c>
      <c r="DZ25" s="61">
        <v>0</v>
      </c>
      <c r="EA25" s="61">
        <v>0</v>
      </c>
      <c r="EB25" s="61">
        <v>0</v>
      </c>
      <c r="EC25" s="61">
        <v>0</v>
      </c>
      <c r="ED25" s="61">
        <v>0</v>
      </c>
      <c r="EE25" s="61">
        <v>0</v>
      </c>
      <c r="EF25" s="61">
        <v>0</v>
      </c>
      <c r="EG25" s="61">
        <v>0</v>
      </c>
      <c r="EH25" s="61">
        <v>0</v>
      </c>
      <c r="EI25" s="61">
        <v>0</v>
      </c>
      <c r="EJ25" s="61">
        <v>0</v>
      </c>
      <c r="EK25" s="61">
        <v>0</v>
      </c>
      <c r="EL25" s="61">
        <v>0</v>
      </c>
      <c r="EM25" s="61">
        <v>0</v>
      </c>
      <c r="EN25" s="61">
        <v>0</v>
      </c>
      <c r="EO25" s="61">
        <v>0</v>
      </c>
      <c r="EP25" s="61">
        <v>0</v>
      </c>
      <c r="EQ25" s="61">
        <v>0</v>
      </c>
      <c r="ER25" s="61">
        <v>0</v>
      </c>
      <c r="ES25" s="61">
        <v>0</v>
      </c>
      <c r="ET25" s="61">
        <v>0</v>
      </c>
      <c r="EU25" s="61">
        <v>0.01</v>
      </c>
      <c r="EV25" s="61">
        <v>0.02</v>
      </c>
      <c r="FA25" s="61">
        <v>0</v>
      </c>
      <c r="FB25" s="61">
        <v>0</v>
      </c>
      <c r="FC25" s="61">
        <v>0</v>
      </c>
      <c r="FD25" s="61">
        <v>25468</v>
      </c>
      <c r="FE25" s="61">
        <v>0</v>
      </c>
      <c r="FF25" s="61">
        <v>0</v>
      </c>
      <c r="FG25" s="61">
        <v>0</v>
      </c>
      <c r="FH25" s="61">
        <v>0</v>
      </c>
      <c r="FI25" s="61">
        <v>0</v>
      </c>
      <c r="FJ25" s="61">
        <v>0</v>
      </c>
      <c r="FK25" s="61">
        <v>230</v>
      </c>
      <c r="FL25" s="61">
        <v>321</v>
      </c>
      <c r="FM25" s="61">
        <v>1513</v>
      </c>
      <c r="FN25" s="61">
        <v>2603</v>
      </c>
      <c r="FO25" s="61">
        <v>494265</v>
      </c>
      <c r="FP25" s="61">
        <v>594265</v>
      </c>
      <c r="FQ25" s="61">
        <v>694265</v>
      </c>
      <c r="FR25" s="61">
        <v>794265</v>
      </c>
      <c r="FS25" s="61">
        <v>5735</v>
      </c>
      <c r="FT25" s="61">
        <v>5742</v>
      </c>
      <c r="FU25" s="61">
        <v>5742</v>
      </c>
      <c r="FW25" s="61">
        <v>117</v>
      </c>
      <c r="FY25" s="61">
        <v>49.2</v>
      </c>
      <c r="FZ25" s="61">
        <v>0</v>
      </c>
      <c r="GA25" s="61">
        <v>70</v>
      </c>
      <c r="GB25" s="61">
        <v>69.099999999999994</v>
      </c>
      <c r="GC25" s="61">
        <v>100</v>
      </c>
      <c r="GD25" s="61">
        <v>70</v>
      </c>
      <c r="GE25" s="61">
        <v>0</v>
      </c>
      <c r="GF25" s="61">
        <v>0</v>
      </c>
      <c r="GG25" s="61">
        <v>21</v>
      </c>
      <c r="GH25" s="61">
        <v>21</v>
      </c>
      <c r="GI25" s="61">
        <v>0</v>
      </c>
      <c r="GJ25" s="61">
        <v>0.95699999999999996</v>
      </c>
      <c r="GK25" s="61">
        <v>0.96199999999999997</v>
      </c>
      <c r="GL25" s="61">
        <v>51.9</v>
      </c>
      <c r="GM25" s="61">
        <v>85</v>
      </c>
      <c r="GN25" s="61">
        <v>0</v>
      </c>
      <c r="GO25" s="61">
        <v>100</v>
      </c>
      <c r="GP25" s="61">
        <v>49.2</v>
      </c>
      <c r="GQ25" s="61">
        <v>49.2</v>
      </c>
      <c r="GR25" s="61">
        <v>0</v>
      </c>
      <c r="GS25" s="61">
        <v>86.2</v>
      </c>
      <c r="GT25" s="61">
        <v>86.2</v>
      </c>
      <c r="GU25" s="61">
        <v>0</v>
      </c>
      <c r="GV25" s="61">
        <v>0</v>
      </c>
      <c r="GW25" s="61">
        <v>0</v>
      </c>
      <c r="GX25" s="61">
        <v>0</v>
      </c>
      <c r="GY25" s="61">
        <v>0</v>
      </c>
      <c r="GZ25" s="61">
        <v>0</v>
      </c>
      <c r="HA25" s="61">
        <v>0</v>
      </c>
      <c r="HB25" s="61">
        <v>0</v>
      </c>
      <c r="HC25" s="61">
        <v>0</v>
      </c>
      <c r="HD25" s="61">
        <v>0</v>
      </c>
      <c r="HE25" s="61">
        <v>0</v>
      </c>
      <c r="HF25" s="61">
        <v>0</v>
      </c>
      <c r="HG25" s="61">
        <v>0</v>
      </c>
      <c r="HH25" s="61">
        <v>0</v>
      </c>
      <c r="HI25" s="61">
        <v>0</v>
      </c>
      <c r="HJ25" s="61">
        <v>0</v>
      </c>
      <c r="HK25" s="61">
        <v>0</v>
      </c>
      <c r="HL25" s="61">
        <v>0</v>
      </c>
      <c r="HM25" s="61">
        <v>0</v>
      </c>
      <c r="HN25" s="61">
        <v>0</v>
      </c>
      <c r="HO25" s="61">
        <v>0</v>
      </c>
      <c r="HP25" s="61">
        <v>0</v>
      </c>
      <c r="HQ25" s="61">
        <v>0</v>
      </c>
      <c r="HR25" s="61">
        <v>0</v>
      </c>
      <c r="HS25" s="61">
        <v>0</v>
      </c>
      <c r="HT25" s="61">
        <v>0</v>
      </c>
      <c r="HU25" s="61">
        <v>0</v>
      </c>
      <c r="HV25" s="61">
        <v>0</v>
      </c>
      <c r="HW25" s="61">
        <v>0</v>
      </c>
      <c r="HX25" s="61">
        <v>0</v>
      </c>
      <c r="HY25" s="61">
        <v>0</v>
      </c>
      <c r="HZ25" s="61">
        <v>0</v>
      </c>
      <c r="IA25" s="61">
        <v>0</v>
      </c>
      <c r="IB25" s="61">
        <v>0</v>
      </c>
      <c r="KD25" s="61">
        <v>2</v>
      </c>
      <c r="KE25" s="61">
        <v>2</v>
      </c>
      <c r="KF25" s="61">
        <v>2</v>
      </c>
      <c r="KG25" s="61">
        <v>2</v>
      </c>
      <c r="KH25" s="61">
        <v>2</v>
      </c>
      <c r="KI25" s="61">
        <v>2</v>
      </c>
      <c r="KJ25" s="61">
        <v>2</v>
      </c>
      <c r="KK25" s="61">
        <v>2</v>
      </c>
      <c r="KL25" s="61">
        <v>2</v>
      </c>
      <c r="KM25" s="61">
        <v>2</v>
      </c>
      <c r="KN25" s="61">
        <v>2</v>
      </c>
      <c r="KO25" s="61">
        <v>2</v>
      </c>
      <c r="KP25" s="61">
        <v>2</v>
      </c>
      <c r="KQ25" s="61">
        <v>2</v>
      </c>
      <c r="KR25" s="61">
        <v>2</v>
      </c>
      <c r="KS25" s="61">
        <v>2</v>
      </c>
      <c r="KT25" s="61">
        <v>2</v>
      </c>
      <c r="KU25" s="61">
        <v>2</v>
      </c>
      <c r="KV25" s="61">
        <v>2</v>
      </c>
      <c r="KW25" s="61">
        <v>2</v>
      </c>
      <c r="OS25" s="61">
        <v>40.007706423352843</v>
      </c>
      <c r="OT25" s="61">
        <v>40.007706423352843</v>
      </c>
      <c r="PV25" s="61">
        <v>0</v>
      </c>
      <c r="PW25" s="61">
        <v>0</v>
      </c>
      <c r="PX25" s="61">
        <v>0</v>
      </c>
      <c r="PY25" s="61">
        <v>0</v>
      </c>
      <c r="QA25" s="61">
        <v>0</v>
      </c>
      <c r="QL25" s="61">
        <v>0</v>
      </c>
      <c r="QM25" s="61">
        <v>0</v>
      </c>
      <c r="QN25" s="61">
        <v>0</v>
      </c>
      <c r="QP25" s="61">
        <v>0</v>
      </c>
      <c r="QQ25" s="61">
        <v>0</v>
      </c>
      <c r="QR25" s="61">
        <v>0</v>
      </c>
      <c r="QS25" s="61">
        <v>0</v>
      </c>
      <c r="QT25" s="61">
        <v>0</v>
      </c>
      <c r="QU25" s="61">
        <v>0</v>
      </c>
      <c r="QV25" s="61">
        <v>0</v>
      </c>
      <c r="RC25" s="61">
        <v>0</v>
      </c>
      <c r="RE25" s="61">
        <v>0</v>
      </c>
      <c r="RF25" s="61">
        <v>0</v>
      </c>
      <c r="RG25" s="61">
        <v>0</v>
      </c>
      <c r="RI25" s="61">
        <v>0</v>
      </c>
      <c r="RJ25" s="61">
        <v>0</v>
      </c>
      <c r="RK25" s="61">
        <v>0</v>
      </c>
      <c r="RM25" s="61">
        <v>0</v>
      </c>
      <c r="RN25" s="61">
        <v>0</v>
      </c>
      <c r="RP25" s="61">
        <v>0</v>
      </c>
      <c r="RQ25" s="61">
        <v>0</v>
      </c>
      <c r="RT25" s="61">
        <v>0</v>
      </c>
      <c r="RU25" s="61">
        <v>0</v>
      </c>
      <c r="RY25" s="61">
        <v>0</v>
      </c>
      <c r="SC25" s="61">
        <v>0</v>
      </c>
      <c r="SG25" s="61">
        <v>0</v>
      </c>
      <c r="SH25" s="61">
        <v>0</v>
      </c>
      <c r="SI25" s="61">
        <v>0</v>
      </c>
      <c r="SJ25" s="61">
        <v>0</v>
      </c>
      <c r="SK25" s="61">
        <v>0</v>
      </c>
      <c r="SL25" s="61">
        <v>0</v>
      </c>
      <c r="SM25" s="61">
        <v>0</v>
      </c>
      <c r="SN25" s="61">
        <v>0</v>
      </c>
      <c r="SO25" s="61">
        <v>0</v>
      </c>
      <c r="SP25" s="61">
        <v>1608061848858</v>
      </c>
      <c r="SQ25" s="61">
        <v>0</v>
      </c>
      <c r="SR25" s="61">
        <v>48</v>
      </c>
      <c r="SS25" s="61">
        <v>1</v>
      </c>
      <c r="SU25" s="61">
        <v>0</v>
      </c>
      <c r="SV25" s="61">
        <v>0</v>
      </c>
      <c r="SX25" s="61">
        <v>37.380000000000003</v>
      </c>
      <c r="SY25" s="61">
        <v>0</v>
      </c>
      <c r="TA25" s="61">
        <v>5735</v>
      </c>
      <c r="TF25" s="61">
        <v>0</v>
      </c>
      <c r="TG25" s="61">
        <v>0</v>
      </c>
      <c r="TH25" s="61">
        <v>0</v>
      </c>
      <c r="TI25" s="61">
        <v>0</v>
      </c>
      <c r="TJ25" s="61">
        <v>0</v>
      </c>
      <c r="TK25" s="61">
        <v>0</v>
      </c>
      <c r="TL25" s="61">
        <v>0</v>
      </c>
      <c r="TM25" s="61">
        <v>0</v>
      </c>
      <c r="TN25" s="61">
        <v>0</v>
      </c>
      <c r="TO25" s="61">
        <v>0</v>
      </c>
      <c r="TP25" s="61">
        <v>0</v>
      </c>
      <c r="TQ25" s="61">
        <v>3276</v>
      </c>
      <c r="TR25" s="61">
        <v>561</v>
      </c>
      <c r="TS25" s="61">
        <v>561</v>
      </c>
      <c r="TT25" s="61">
        <v>555</v>
      </c>
      <c r="TU25" s="61">
        <v>561</v>
      </c>
      <c r="TV25" s="61">
        <v>562</v>
      </c>
      <c r="TW25" s="61">
        <v>564</v>
      </c>
      <c r="TX25" s="61">
        <v>565</v>
      </c>
      <c r="TY25" s="61">
        <v>562</v>
      </c>
      <c r="TZ25" s="61">
        <v>567</v>
      </c>
      <c r="UA25" s="61">
        <v>563</v>
      </c>
      <c r="UB25" s="61">
        <v>564</v>
      </c>
      <c r="UC25" s="61">
        <v>561</v>
      </c>
      <c r="UD25" s="61">
        <v>0</v>
      </c>
      <c r="UE25" s="61">
        <v>0</v>
      </c>
      <c r="UF25" s="61">
        <v>0</v>
      </c>
      <c r="UG25" s="61">
        <v>0</v>
      </c>
      <c r="UH25" s="61">
        <v>0</v>
      </c>
      <c r="UI25" s="61">
        <v>0</v>
      </c>
      <c r="UJ25" s="61">
        <v>0</v>
      </c>
      <c r="UK25" s="61">
        <v>0</v>
      </c>
      <c r="UL25" s="61">
        <v>0</v>
      </c>
      <c r="UM25" s="61">
        <v>0</v>
      </c>
      <c r="UN25" s="61">
        <v>0</v>
      </c>
      <c r="UO25" s="61">
        <v>0</v>
      </c>
      <c r="UP25" s="61">
        <v>562</v>
      </c>
      <c r="UQ25" s="61">
        <v>561</v>
      </c>
      <c r="UR25" s="61">
        <v>567</v>
      </c>
      <c r="US25" s="61">
        <v>567</v>
      </c>
      <c r="UT25" s="61">
        <v>556</v>
      </c>
      <c r="UU25" s="61">
        <v>556</v>
      </c>
      <c r="UV25" s="61">
        <v>0</v>
      </c>
      <c r="UW25" s="61">
        <v>376</v>
      </c>
      <c r="UX25" s="61">
        <v>3276</v>
      </c>
      <c r="UY25" s="61">
        <v>0</v>
      </c>
      <c r="UZ25" s="61">
        <v>0</v>
      </c>
      <c r="VA25" s="61">
        <v>11</v>
      </c>
      <c r="WR25" s="61">
        <v>0</v>
      </c>
      <c r="WS25" s="61">
        <v>1</v>
      </c>
      <c r="WT25" s="61">
        <v>0</v>
      </c>
      <c r="WU25" s="61">
        <v>0</v>
      </c>
      <c r="WV25" s="61">
        <v>0</v>
      </c>
      <c r="WW25" s="61">
        <v>0</v>
      </c>
      <c r="WX25" s="61">
        <v>0</v>
      </c>
      <c r="WY25" s="61">
        <v>0</v>
      </c>
      <c r="WZ25" s="61">
        <v>0</v>
      </c>
      <c r="XA25" s="61">
        <v>0</v>
      </c>
      <c r="XD25" s="61">
        <v>0</v>
      </c>
      <c r="XF25" s="61">
        <v>1</v>
      </c>
      <c r="XG25" s="61">
        <v>0</v>
      </c>
      <c r="XH25" s="61">
        <v>0</v>
      </c>
      <c r="XI25" s="61">
        <v>0</v>
      </c>
      <c r="XJ25" s="61">
        <v>0</v>
      </c>
      <c r="XK25" s="61">
        <v>0</v>
      </c>
      <c r="XL25" s="61">
        <v>0</v>
      </c>
      <c r="XM25" s="61">
        <v>0</v>
      </c>
      <c r="XN25" s="61">
        <v>45.5</v>
      </c>
      <c r="XO25" s="61">
        <v>40.799999999999997</v>
      </c>
      <c r="XR25" s="61">
        <v>87.4</v>
      </c>
      <c r="XS25" s="61">
        <v>86.7</v>
      </c>
      <c r="XT25" s="61">
        <v>85.9</v>
      </c>
      <c r="XU25" s="61">
        <v>38.200000000000003</v>
      </c>
      <c r="XZ25" s="61">
        <v>3</v>
      </c>
      <c r="YA25" s="61">
        <v>1606308361547</v>
      </c>
      <c r="YC25" s="61">
        <v>2109</v>
      </c>
      <c r="YD25" s="61">
        <v>0.96199999999999997</v>
      </c>
      <c r="YE25" s="61">
        <v>50.01</v>
      </c>
      <c r="YF25" s="61">
        <v>0</v>
      </c>
      <c r="YG25" s="61">
        <v>20277</v>
      </c>
      <c r="YH25" s="61">
        <v>11648</v>
      </c>
      <c r="YI25" s="61">
        <v>20290</v>
      </c>
      <c r="YJ25" s="61">
        <v>11776</v>
      </c>
      <c r="YK25" s="61">
        <v>20195</v>
      </c>
      <c r="YL25" s="61">
        <v>11656</v>
      </c>
      <c r="YM25" s="61">
        <v>407</v>
      </c>
      <c r="YN25" s="61">
        <v>234</v>
      </c>
      <c r="YO25" s="61">
        <v>406</v>
      </c>
      <c r="YP25" s="61">
        <v>235</v>
      </c>
      <c r="YQ25" s="61">
        <v>406</v>
      </c>
      <c r="YR25" s="61">
        <v>234</v>
      </c>
      <c r="YS25" s="61">
        <v>0</v>
      </c>
      <c r="YT25" s="61">
        <v>0</v>
      </c>
      <c r="YU25" s="61">
        <v>0</v>
      </c>
      <c r="YV25" s="61">
        <v>0</v>
      </c>
      <c r="YW25" s="61">
        <v>0</v>
      </c>
      <c r="YX25" s="61">
        <v>0</v>
      </c>
      <c r="YY25" s="61">
        <v>2.1800000000000002</v>
      </c>
      <c r="YZ25" s="61">
        <v>-22.6</v>
      </c>
      <c r="ZA25" s="61">
        <v>4.0599999999999996</v>
      </c>
      <c r="ZB25" s="61">
        <v>0.4</v>
      </c>
      <c r="ZD25" s="61">
        <v>0</v>
      </c>
      <c r="ZE25" s="61">
        <v>86.2</v>
      </c>
      <c r="ZF25" s="61">
        <v>74.5</v>
      </c>
      <c r="ZG25" s="61">
        <v>0</v>
      </c>
      <c r="ZH25" s="61">
        <v>69.099999999999994</v>
      </c>
      <c r="ZI25" s="61">
        <v>0</v>
      </c>
      <c r="ZJ25" s="61">
        <v>69.2</v>
      </c>
      <c r="ZK25" s="61">
        <v>18</v>
      </c>
      <c r="ZL25" s="61">
        <v>0</v>
      </c>
      <c r="ZM25" s="61">
        <v>0</v>
      </c>
      <c r="ZN25" s="61">
        <v>20.9</v>
      </c>
      <c r="ZO25" s="61">
        <v>20.9</v>
      </c>
      <c r="ZP25" s="61">
        <v>20.9</v>
      </c>
      <c r="ZQ25" s="61">
        <v>20.9</v>
      </c>
      <c r="ZR25" s="61">
        <v>20.9</v>
      </c>
      <c r="ZS25" s="61">
        <v>20.9</v>
      </c>
      <c r="ZT25" s="61">
        <v>20.9</v>
      </c>
      <c r="ZU25" s="61">
        <v>20.9</v>
      </c>
      <c r="ZV25" s="61">
        <v>20.9</v>
      </c>
      <c r="ZW25" s="61">
        <v>20.9</v>
      </c>
      <c r="ZX25" s="61">
        <v>20.9</v>
      </c>
      <c r="ZY25" s="61">
        <v>20.9</v>
      </c>
      <c r="ZZ25" s="61">
        <v>20.9</v>
      </c>
      <c r="AAA25" s="61">
        <v>0</v>
      </c>
      <c r="AAB25" s="61">
        <v>0</v>
      </c>
      <c r="AAC25" s="61">
        <v>0</v>
      </c>
      <c r="AAD25" s="61">
        <v>0</v>
      </c>
      <c r="AAE25" s="61">
        <v>0</v>
      </c>
      <c r="AAF25" s="61">
        <v>0</v>
      </c>
      <c r="AAG25" s="61">
        <v>0</v>
      </c>
      <c r="AAH25" s="61">
        <v>0</v>
      </c>
      <c r="AAI25" s="61">
        <v>0</v>
      </c>
      <c r="AAJ25" s="61">
        <v>0</v>
      </c>
      <c r="AAK25" s="61">
        <v>0</v>
      </c>
      <c r="AAL25" s="61">
        <v>0</v>
      </c>
      <c r="AAM25" s="61">
        <v>69.099999999999994</v>
      </c>
      <c r="AAN25" s="61">
        <v>0</v>
      </c>
      <c r="AAO25" s="61">
        <v>0</v>
      </c>
      <c r="AAP25" s="61">
        <v>0</v>
      </c>
      <c r="AAQ25" s="61">
        <v>62.8</v>
      </c>
      <c r="AAR25" s="61">
        <v>66.2</v>
      </c>
      <c r="AAS25" s="61">
        <v>62.5</v>
      </c>
      <c r="AAT25" s="61">
        <v>65.8</v>
      </c>
      <c r="AAU25" s="61">
        <v>71</v>
      </c>
      <c r="AAV25" s="61">
        <v>0</v>
      </c>
      <c r="AAW25" s="61">
        <v>0</v>
      </c>
      <c r="AAX25" s="61">
        <v>0</v>
      </c>
      <c r="AAY25" s="61">
        <v>1.26</v>
      </c>
      <c r="AAZ25" s="61">
        <v>0</v>
      </c>
      <c r="ABA25" s="61">
        <v>0</v>
      </c>
      <c r="ABB25" s="61">
        <v>0</v>
      </c>
      <c r="ABC25" s="61">
        <v>1.26</v>
      </c>
      <c r="ABD25" s="61">
        <v>1.26</v>
      </c>
      <c r="ABE25" s="61">
        <v>1.26</v>
      </c>
      <c r="ABF25" s="61">
        <v>1.26</v>
      </c>
      <c r="ABG25" s="61">
        <v>1.26</v>
      </c>
      <c r="ABH25" s="61">
        <v>0</v>
      </c>
      <c r="ABI25" s="61">
        <v>0</v>
      </c>
      <c r="ABJ25" s="61">
        <v>0</v>
      </c>
      <c r="ABK25" s="61">
        <v>1</v>
      </c>
      <c r="ABL25" s="61">
        <v>0</v>
      </c>
      <c r="ABM25" s="61">
        <v>0</v>
      </c>
      <c r="ABN25" s="61">
        <v>0</v>
      </c>
      <c r="ABO25" s="61">
        <v>1</v>
      </c>
      <c r="ABP25" s="61">
        <v>1</v>
      </c>
      <c r="ABQ25" s="61">
        <v>1</v>
      </c>
      <c r="ABR25" s="61">
        <v>1</v>
      </c>
      <c r="ABS25" s="61">
        <v>1</v>
      </c>
      <c r="ABT25" s="61">
        <v>0</v>
      </c>
      <c r="ABU25" s="61">
        <v>0</v>
      </c>
      <c r="ABV25" s="61">
        <v>0</v>
      </c>
      <c r="ABW25" s="61">
        <v>88</v>
      </c>
      <c r="ABX25" s="61">
        <v>0</v>
      </c>
      <c r="ABY25" s="61">
        <v>0</v>
      </c>
      <c r="ABZ25" s="61">
        <v>0</v>
      </c>
      <c r="ACA25" s="61">
        <v>88</v>
      </c>
      <c r="ACB25" s="61">
        <v>88</v>
      </c>
      <c r="ACC25" s="61">
        <v>88</v>
      </c>
      <c r="ACD25" s="61">
        <v>88</v>
      </c>
      <c r="ACE25" s="61">
        <v>88</v>
      </c>
      <c r="ACF25" s="61">
        <v>0</v>
      </c>
      <c r="ACG25" s="61">
        <v>0</v>
      </c>
      <c r="ACH25" s="61">
        <v>0</v>
      </c>
      <c r="ACI25" s="61">
        <v>5745.4</v>
      </c>
      <c r="ACJ25" s="61">
        <v>0</v>
      </c>
      <c r="ACK25" s="61">
        <v>0</v>
      </c>
      <c r="ACL25" s="61">
        <v>0</v>
      </c>
      <c r="ACM25" s="61">
        <v>5745.4</v>
      </c>
      <c r="ACN25" s="61">
        <v>5745.4</v>
      </c>
      <c r="ACO25" s="61">
        <v>5745.4</v>
      </c>
      <c r="ACP25" s="61">
        <v>5745.4</v>
      </c>
      <c r="ACQ25" s="61">
        <v>5745.4</v>
      </c>
      <c r="ACR25" s="61">
        <v>0</v>
      </c>
      <c r="ACS25" s="61">
        <v>0</v>
      </c>
      <c r="ACT25" s="61">
        <v>0</v>
      </c>
      <c r="ACU25" s="61">
        <v>2017</v>
      </c>
      <c r="ACV25" s="61">
        <v>0</v>
      </c>
      <c r="ACW25" s="61">
        <v>0</v>
      </c>
      <c r="ACX25" s="61">
        <v>0</v>
      </c>
      <c r="ACY25" s="61">
        <v>0</v>
      </c>
      <c r="ACZ25" s="61">
        <v>0</v>
      </c>
      <c r="ADA25" s="61">
        <v>0</v>
      </c>
      <c r="ADB25" s="61">
        <v>0</v>
      </c>
      <c r="ADC25" s="61">
        <v>0</v>
      </c>
      <c r="ADD25" s="61">
        <v>0</v>
      </c>
      <c r="ADE25" s="61">
        <v>4</v>
      </c>
      <c r="ADF25" s="61">
        <v>9</v>
      </c>
      <c r="ADG25" s="61">
        <v>2017</v>
      </c>
      <c r="ADH25" s="61">
        <v>7</v>
      </c>
      <c r="ADI25" s="61">
        <v>9</v>
      </c>
      <c r="ADJ25" s="61">
        <v>2017</v>
      </c>
      <c r="ADK25" s="61">
        <v>5</v>
      </c>
      <c r="ADL25" s="61">
        <v>9</v>
      </c>
      <c r="ADM25" s="61">
        <v>2017</v>
      </c>
      <c r="ADN25" s="61">
        <v>29</v>
      </c>
      <c r="ADO25" s="61">
        <v>8</v>
      </c>
      <c r="ADP25" s="61">
        <v>2017</v>
      </c>
      <c r="ADQ25" s="61">
        <v>29</v>
      </c>
      <c r="ADR25" s="61">
        <v>8</v>
      </c>
      <c r="ADS25" s="61">
        <v>2017</v>
      </c>
      <c r="ADT25" s="61">
        <v>5</v>
      </c>
      <c r="ADU25" s="61">
        <v>9</v>
      </c>
      <c r="ADV25" s="61">
        <v>0</v>
      </c>
      <c r="ADW25" s="61">
        <v>0</v>
      </c>
      <c r="ADX25" s="61">
        <v>0</v>
      </c>
      <c r="ADY25" s="61">
        <v>0</v>
      </c>
      <c r="ADZ25" s="61">
        <v>0</v>
      </c>
      <c r="AEA25" s="61">
        <v>0</v>
      </c>
      <c r="AEB25" s="61">
        <v>0</v>
      </c>
      <c r="AEC25" s="61">
        <v>0</v>
      </c>
      <c r="AED25" s="61">
        <v>0</v>
      </c>
      <c r="AEE25" s="61">
        <v>36046</v>
      </c>
      <c r="AEF25" s="61">
        <v>0</v>
      </c>
      <c r="AEG25" s="61">
        <v>0</v>
      </c>
      <c r="AEH25" s="61">
        <v>0</v>
      </c>
      <c r="AEI25" s="61">
        <v>36194</v>
      </c>
      <c r="AEJ25" s="61">
        <v>36110</v>
      </c>
      <c r="AEK25" s="61">
        <v>35987</v>
      </c>
      <c r="AEL25" s="61">
        <v>36022</v>
      </c>
      <c r="AEM25" s="61">
        <v>36108</v>
      </c>
      <c r="AEN25" s="61">
        <v>0</v>
      </c>
      <c r="AEO25" s="61">
        <v>0</v>
      </c>
      <c r="AEP25" s="61">
        <v>0</v>
      </c>
      <c r="AEQ25" s="61">
        <v>7.73</v>
      </c>
      <c r="AER25" s="61">
        <v>0</v>
      </c>
      <c r="AES25" s="61">
        <v>0</v>
      </c>
      <c r="AET25" s="61">
        <v>0</v>
      </c>
      <c r="AEU25" s="61">
        <v>7.73</v>
      </c>
      <c r="AEV25" s="61">
        <v>7.73</v>
      </c>
      <c r="AEW25" s="61">
        <v>7.73</v>
      </c>
      <c r="AEX25" s="61">
        <v>7.73</v>
      </c>
      <c r="AEY25" s="61">
        <v>7.73</v>
      </c>
      <c r="AEZ25" s="61">
        <v>0</v>
      </c>
      <c r="AFA25" s="61">
        <v>0</v>
      </c>
      <c r="AFB25" s="61">
        <v>0</v>
      </c>
      <c r="AFC25" s="61">
        <v>0</v>
      </c>
      <c r="AFD25" s="61">
        <v>0</v>
      </c>
      <c r="AFE25" s="61">
        <v>0</v>
      </c>
      <c r="AFF25" s="61">
        <v>0</v>
      </c>
      <c r="AFG25" s="61">
        <v>0</v>
      </c>
      <c r="AFH25" s="61">
        <v>0</v>
      </c>
      <c r="AFI25" s="61">
        <v>0</v>
      </c>
      <c r="AFJ25" s="61">
        <v>0</v>
      </c>
      <c r="AFK25" s="61">
        <v>0</v>
      </c>
      <c r="AFL25" s="61">
        <v>0</v>
      </c>
      <c r="AFM25" s="61">
        <v>0</v>
      </c>
      <c r="AFN25" s="61">
        <v>0</v>
      </c>
      <c r="AFO25" s="61">
        <v>0</v>
      </c>
      <c r="AFP25" s="61">
        <v>0</v>
      </c>
      <c r="AFQ25" s="61">
        <v>0</v>
      </c>
      <c r="AFR25" s="61">
        <v>0</v>
      </c>
      <c r="AFS25" s="61">
        <v>0</v>
      </c>
      <c r="AFT25" s="61">
        <v>0</v>
      </c>
      <c r="AFU25" s="61">
        <v>0</v>
      </c>
      <c r="AFV25" s="61">
        <v>0</v>
      </c>
      <c r="AFW25" s="61">
        <v>0</v>
      </c>
      <c r="AFX25" s="61">
        <v>0</v>
      </c>
      <c r="AFY25" s="61">
        <v>0</v>
      </c>
      <c r="AFZ25" s="61">
        <v>0</v>
      </c>
      <c r="AGA25" s="61">
        <v>0</v>
      </c>
      <c r="AGB25" s="61">
        <v>0</v>
      </c>
      <c r="AGC25" s="61">
        <v>0</v>
      </c>
      <c r="AGD25" s="61">
        <v>0</v>
      </c>
      <c r="AGE25" s="61">
        <v>0</v>
      </c>
      <c r="AGF25" s="61">
        <v>0</v>
      </c>
      <c r="AGG25" s="61">
        <v>0</v>
      </c>
      <c r="AGH25" s="61">
        <v>0</v>
      </c>
      <c r="AGI25" s="61">
        <v>0</v>
      </c>
      <c r="AGJ25" s="61">
        <v>0</v>
      </c>
      <c r="AGK25" s="61">
        <v>113</v>
      </c>
      <c r="AGL25" s="61">
        <v>0</v>
      </c>
      <c r="AGM25" s="61">
        <v>0</v>
      </c>
      <c r="AGN25" s="61">
        <v>-10.1</v>
      </c>
      <c r="AGO25" s="61">
        <v>-10.1</v>
      </c>
      <c r="AGP25" s="61">
        <v>-10.1</v>
      </c>
      <c r="AGQ25" s="61">
        <v>-10.1</v>
      </c>
      <c r="AGR25" s="61">
        <v>-10.1</v>
      </c>
      <c r="AGS25" s="61">
        <v>-10.1</v>
      </c>
      <c r="AGT25" s="61">
        <v>-10.1</v>
      </c>
      <c r="AGU25" s="61">
        <v>-10.1</v>
      </c>
      <c r="AGV25" s="61">
        <v>-10.1</v>
      </c>
      <c r="AGW25" s="61">
        <v>-10.1</v>
      </c>
      <c r="AGX25" s="61">
        <v>-10.1</v>
      </c>
      <c r="AGY25" s="61">
        <v>-10.1</v>
      </c>
      <c r="AGZ25" s="61">
        <v>0</v>
      </c>
      <c r="AHA25" s="61">
        <v>0</v>
      </c>
      <c r="AHB25" s="61">
        <v>0</v>
      </c>
      <c r="AHC25" s="61">
        <v>0</v>
      </c>
      <c r="AHD25" s="61">
        <v>0</v>
      </c>
      <c r="AHE25" s="61">
        <v>0</v>
      </c>
      <c r="AHF25" s="61">
        <v>0</v>
      </c>
      <c r="AHG25" s="61">
        <v>0</v>
      </c>
      <c r="AHH25" s="61">
        <v>0</v>
      </c>
      <c r="AHI25" s="61">
        <v>0</v>
      </c>
      <c r="AHJ25" s="61">
        <v>0</v>
      </c>
      <c r="AHK25" s="61">
        <v>0</v>
      </c>
      <c r="AHL25" s="61">
        <v>94</v>
      </c>
      <c r="AHM25" s="61">
        <v>94</v>
      </c>
      <c r="AHN25" s="61">
        <v>126</v>
      </c>
      <c r="AHO25" s="61">
        <v>79</v>
      </c>
      <c r="AHP25" s="61">
        <v>110</v>
      </c>
      <c r="AHQ25" s="61">
        <v>205</v>
      </c>
      <c r="AHR25" s="61">
        <v>110</v>
      </c>
      <c r="AHS25" s="61">
        <v>158</v>
      </c>
      <c r="AHT25" s="61">
        <v>110</v>
      </c>
      <c r="AHU25" s="61">
        <v>205</v>
      </c>
      <c r="AHV25" s="61">
        <v>110</v>
      </c>
      <c r="AHW25" s="61">
        <v>126</v>
      </c>
      <c r="AHX25" s="61">
        <v>0</v>
      </c>
      <c r="AHY25" s="61">
        <v>0</v>
      </c>
      <c r="AHZ25" s="61">
        <v>0</v>
      </c>
      <c r="AIA25" s="61">
        <v>0</v>
      </c>
      <c r="AIB25" s="61">
        <v>0</v>
      </c>
      <c r="AIC25" s="61">
        <v>0</v>
      </c>
      <c r="AID25" s="61">
        <v>0</v>
      </c>
      <c r="AIE25" s="61">
        <v>0</v>
      </c>
      <c r="AIF25" s="61">
        <v>0</v>
      </c>
      <c r="AIG25" s="61">
        <v>0</v>
      </c>
      <c r="AIH25" s="61">
        <v>0</v>
      </c>
      <c r="AII25" s="61">
        <v>0</v>
      </c>
      <c r="AIJ25" s="61">
        <v>0</v>
      </c>
      <c r="AIK25" s="61">
        <v>0</v>
      </c>
      <c r="AIL25" s="61">
        <v>0</v>
      </c>
      <c r="AIM25" s="61">
        <v>0</v>
      </c>
      <c r="AIN25" s="61">
        <v>0</v>
      </c>
      <c r="AIO25" s="61">
        <v>0</v>
      </c>
      <c r="AIP25" s="61">
        <v>0</v>
      </c>
      <c r="AIQ25" s="61">
        <v>0</v>
      </c>
      <c r="AIR25" s="61">
        <v>0</v>
      </c>
      <c r="AIS25" s="61">
        <v>0</v>
      </c>
      <c r="AIU25" s="61">
        <v>0</v>
      </c>
      <c r="AIV25" s="61">
        <v>0</v>
      </c>
      <c r="AIW25" s="61">
        <v>0</v>
      </c>
      <c r="AIX25" s="61">
        <v>0</v>
      </c>
      <c r="AIY25" s="61">
        <v>0</v>
      </c>
      <c r="AIZ25" s="61">
        <v>0</v>
      </c>
      <c r="AJA25" s="61">
        <v>0</v>
      </c>
      <c r="AJB25" s="61">
        <v>0</v>
      </c>
      <c r="AJC25" s="61">
        <v>0</v>
      </c>
      <c r="AJD25" s="61">
        <v>0</v>
      </c>
      <c r="AJE25" s="61">
        <v>0</v>
      </c>
      <c r="AJF25" s="61">
        <v>0</v>
      </c>
      <c r="AJG25" s="61">
        <v>0</v>
      </c>
      <c r="AJH25" s="61">
        <v>0</v>
      </c>
      <c r="AJI25" s="61">
        <v>0</v>
      </c>
      <c r="AJJ25" s="61">
        <v>0</v>
      </c>
      <c r="AJK25" s="61">
        <v>0</v>
      </c>
      <c r="AJL25" s="61">
        <v>0</v>
      </c>
      <c r="AJM25" s="61">
        <v>0</v>
      </c>
      <c r="AJN25" s="61">
        <v>0</v>
      </c>
      <c r="AJO25" s="61">
        <v>0</v>
      </c>
      <c r="AJP25" s="61">
        <v>0</v>
      </c>
      <c r="AJQ25" s="61">
        <v>0</v>
      </c>
      <c r="AJR25" s="61">
        <v>0</v>
      </c>
      <c r="AJS25" s="61">
        <v>0</v>
      </c>
      <c r="AJT25" s="61">
        <v>0</v>
      </c>
      <c r="AJU25" s="61">
        <v>0</v>
      </c>
      <c r="AJV25" s="61">
        <v>0</v>
      </c>
      <c r="AJW25" s="61">
        <v>0</v>
      </c>
      <c r="AJX25" s="61">
        <v>0</v>
      </c>
      <c r="AJY25" s="61">
        <v>0</v>
      </c>
      <c r="AJZ25" s="61">
        <v>0</v>
      </c>
      <c r="AKA25" s="61">
        <v>0</v>
      </c>
      <c r="AKB25" s="61">
        <v>0</v>
      </c>
      <c r="AKC25" s="61">
        <v>0</v>
      </c>
      <c r="AKD25" s="61">
        <v>0</v>
      </c>
      <c r="AKE25" s="61">
        <v>0</v>
      </c>
      <c r="AKF25" s="61">
        <v>0</v>
      </c>
      <c r="AKG25" s="61">
        <v>0</v>
      </c>
      <c r="AKH25" s="61">
        <v>0</v>
      </c>
      <c r="AKI25" s="61">
        <v>0</v>
      </c>
      <c r="AKJ25" s="61">
        <v>0</v>
      </c>
      <c r="AKK25" s="61">
        <v>0</v>
      </c>
      <c r="AKL25" s="61">
        <v>0</v>
      </c>
      <c r="AKM25" s="61">
        <v>952</v>
      </c>
      <c r="AKN25" s="61">
        <v>952</v>
      </c>
      <c r="AKO25" s="61">
        <v>598</v>
      </c>
      <c r="AKP25" s="61">
        <v>1404</v>
      </c>
      <c r="AKQ25" s="61">
        <v>989</v>
      </c>
      <c r="AKR25" s="61">
        <v>2625</v>
      </c>
      <c r="AKS25" s="61">
        <v>451</v>
      </c>
      <c r="AKT25" s="61">
        <v>695</v>
      </c>
      <c r="AKU25" s="61">
        <v>647</v>
      </c>
      <c r="AKV25" s="61">
        <v>549</v>
      </c>
      <c r="AKW25" s="61">
        <v>598</v>
      </c>
      <c r="AKX25" s="61">
        <v>317</v>
      </c>
      <c r="AKY25" s="61">
        <v>0</v>
      </c>
      <c r="AKZ25" s="61">
        <v>0</v>
      </c>
      <c r="ALA25" s="61">
        <v>0</v>
      </c>
      <c r="ALB25" s="61">
        <v>0</v>
      </c>
      <c r="ALC25" s="61">
        <v>0</v>
      </c>
      <c r="ALD25" s="61">
        <v>0</v>
      </c>
      <c r="ALE25" s="61">
        <v>0</v>
      </c>
      <c r="ALF25" s="61">
        <v>0</v>
      </c>
      <c r="ALG25" s="61">
        <v>0</v>
      </c>
      <c r="ALH25" s="61">
        <v>0</v>
      </c>
      <c r="ALI25" s="61">
        <v>0</v>
      </c>
      <c r="ALJ25" s="61">
        <v>0</v>
      </c>
      <c r="ALK25" s="61">
        <v>1.6E-2</v>
      </c>
      <c r="ALL25" s="61">
        <v>4.7</v>
      </c>
      <c r="ALM25" s="61">
        <v>0</v>
      </c>
      <c r="ALN25" s="61">
        <v>4</v>
      </c>
      <c r="ALO25" s="61">
        <v>0</v>
      </c>
      <c r="ALP25" s="61">
        <v>0</v>
      </c>
      <c r="ALQ25" s="61">
        <v>8.1</v>
      </c>
      <c r="ALR25" s="61">
        <v>7.77</v>
      </c>
      <c r="ALS25" s="61">
        <v>7.88</v>
      </c>
      <c r="ALT25" s="61">
        <v>7.8</v>
      </c>
      <c r="ALU25" s="61">
        <v>7.79</v>
      </c>
      <c r="ALV25" s="61">
        <v>7.79</v>
      </c>
      <c r="ALW25" s="61">
        <v>7.96</v>
      </c>
      <c r="ALX25" s="61">
        <v>7.9</v>
      </c>
      <c r="ALY25" s="61">
        <v>8.08</v>
      </c>
      <c r="ALZ25" s="61">
        <v>7.79</v>
      </c>
      <c r="AMA25" s="61">
        <v>7.79</v>
      </c>
      <c r="AMB25" s="61">
        <v>7.77</v>
      </c>
      <c r="AMO25" s="61">
        <v>0.27</v>
      </c>
      <c r="AMP25" s="61">
        <v>-0.24</v>
      </c>
      <c r="AMQ25" s="61">
        <v>0.11</v>
      </c>
      <c r="AMR25" s="61">
        <v>-0.45</v>
      </c>
      <c r="AMS25" s="61">
        <v>0.1</v>
      </c>
      <c r="AMT25" s="61">
        <v>-0.48</v>
      </c>
      <c r="AMU25" s="61">
        <v>-0.01</v>
      </c>
      <c r="AMV25" s="61">
        <v>-0.26</v>
      </c>
      <c r="AMW25" s="61">
        <v>-0.28999999999999998</v>
      </c>
      <c r="AMX25" s="61">
        <v>-0.32</v>
      </c>
      <c r="AMY25" s="61">
        <v>-0.3</v>
      </c>
      <c r="AMZ25" s="61">
        <v>-0.19</v>
      </c>
      <c r="ANM25" s="61">
        <v>8.09</v>
      </c>
      <c r="ANN25" s="61">
        <v>8.09</v>
      </c>
      <c r="ANO25" s="61">
        <v>8.09</v>
      </c>
      <c r="ANP25" s="61">
        <v>7.96</v>
      </c>
      <c r="ANQ25" s="61">
        <v>7.79</v>
      </c>
      <c r="ANR25" s="61">
        <v>8.0399999999999991</v>
      </c>
      <c r="ANS25" s="61">
        <v>8.01</v>
      </c>
      <c r="ANT25" s="61">
        <v>7.77</v>
      </c>
      <c r="ANU25" s="61">
        <v>7.95</v>
      </c>
      <c r="ANV25" s="61">
        <v>7.79</v>
      </c>
      <c r="ANW25" s="61">
        <v>7.79</v>
      </c>
      <c r="ANX25" s="61">
        <v>7.79</v>
      </c>
      <c r="AOK25" s="61">
        <v>-0.09</v>
      </c>
      <c r="AOL25" s="61">
        <v>-0.15</v>
      </c>
      <c r="AOM25" s="61">
        <v>-0.42</v>
      </c>
      <c r="AON25" s="61">
        <v>-0.35</v>
      </c>
      <c r="AOO25" s="61">
        <v>-0.32</v>
      </c>
      <c r="AOP25" s="61">
        <v>-0.16</v>
      </c>
      <c r="AOQ25" s="61">
        <v>-0.09</v>
      </c>
      <c r="AOR25" s="61">
        <v>-0.23</v>
      </c>
      <c r="AOS25" s="61">
        <v>-0.23</v>
      </c>
      <c r="AOT25" s="61">
        <v>-0.21</v>
      </c>
      <c r="AOU25" s="61">
        <v>-0.35</v>
      </c>
      <c r="AOV25" s="61">
        <v>-0.1</v>
      </c>
      <c r="API25" s="61">
        <v>11632.9</v>
      </c>
      <c r="APJ25" s="61">
        <v>0</v>
      </c>
      <c r="APK25" s="61">
        <v>3645.5</v>
      </c>
      <c r="APL25" s="61">
        <v>0</v>
      </c>
      <c r="APM25" s="61">
        <v>2990</v>
      </c>
      <c r="APN25" s="61">
        <v>0.02</v>
      </c>
      <c r="APO25" s="61">
        <v>0</v>
      </c>
      <c r="APP25" s="61">
        <v>591</v>
      </c>
      <c r="APQ25" s="61">
        <v>1.04</v>
      </c>
      <c r="APR25" s="61">
        <v>0</v>
      </c>
      <c r="APS25" s="61">
        <v>406</v>
      </c>
      <c r="APT25" s="61" t="s">
        <v>7682</v>
      </c>
      <c r="APU25" s="61" t="s">
        <v>7756</v>
      </c>
      <c r="APV25" s="61" t="s">
        <v>7682</v>
      </c>
      <c r="APW25" s="61" t="s">
        <v>7682</v>
      </c>
      <c r="APX25" s="61" t="s">
        <v>7682</v>
      </c>
      <c r="APY25" s="61" t="s">
        <v>7757</v>
      </c>
      <c r="APZ25" s="61" t="s">
        <v>7682</v>
      </c>
      <c r="AQA25" s="61" t="s">
        <v>7758</v>
      </c>
      <c r="AQB25" s="61" t="s">
        <v>7682</v>
      </c>
      <c r="AQC25" s="61" t="s">
        <v>7758</v>
      </c>
      <c r="AQD25" s="61" t="s">
        <v>7682</v>
      </c>
      <c r="AQE25" s="61" t="s">
        <v>7682</v>
      </c>
      <c r="AQF25" s="61" t="s">
        <v>7682</v>
      </c>
      <c r="AQG25" s="61" t="s">
        <v>7682</v>
      </c>
      <c r="AQH25" s="61" t="s">
        <v>7704</v>
      </c>
      <c r="AQI25" s="61" t="s">
        <v>7702</v>
      </c>
      <c r="AQJ25" s="61" t="s">
        <v>7682</v>
      </c>
      <c r="AQK25" s="61" t="s">
        <v>7707</v>
      </c>
      <c r="AQL25" s="61" t="s">
        <v>7682</v>
      </c>
      <c r="AQM25" s="61" t="s">
        <v>7707</v>
      </c>
      <c r="AQN25" s="61" t="s">
        <v>7707</v>
      </c>
      <c r="AQO25" s="61" t="s">
        <v>7709</v>
      </c>
      <c r="AQP25" s="61" t="s">
        <v>7679</v>
      </c>
      <c r="AQQ25" s="61" t="s">
        <v>7682</v>
      </c>
      <c r="AQR25" s="61" t="s">
        <v>7711</v>
      </c>
      <c r="AQS25" s="61" t="s">
        <v>7682</v>
      </c>
      <c r="AQT25" s="61" t="s">
        <v>7758</v>
      </c>
      <c r="AQU25" s="61" t="s">
        <v>7709</v>
      </c>
      <c r="AQV25" s="61" t="s">
        <v>7759</v>
      </c>
      <c r="AQW25" s="61" t="s">
        <v>7682</v>
      </c>
      <c r="AQX25" s="61" t="s">
        <v>19</v>
      </c>
      <c r="AQY25" s="61">
        <v>18.399999999999999</v>
      </c>
      <c r="AQZ25" s="61">
        <v>19.2</v>
      </c>
      <c r="ARA25" s="61">
        <v>18.7</v>
      </c>
      <c r="ARB25" s="61">
        <v>18.399999999999999</v>
      </c>
      <c r="ARC25" s="61">
        <v>19.2</v>
      </c>
      <c r="ARD25" s="61">
        <v>17.399999999999999</v>
      </c>
      <c r="ARE25" s="61">
        <v>18.2</v>
      </c>
      <c r="ARF25" s="61">
        <v>18.399999999999999</v>
      </c>
      <c r="ARG25" s="61">
        <v>15.5</v>
      </c>
      <c r="ARH25" s="61">
        <v>18.5</v>
      </c>
      <c r="ARI25" s="61">
        <v>19.5</v>
      </c>
      <c r="ARJ25" s="61">
        <v>18.899999999999999</v>
      </c>
      <c r="ARK25" s="61">
        <v>19.3</v>
      </c>
      <c r="ARL25" s="61">
        <v>0</v>
      </c>
      <c r="ARM25" s="61">
        <v>0</v>
      </c>
      <c r="ARN25" s="61">
        <v>0</v>
      </c>
      <c r="ARO25" s="61">
        <v>0</v>
      </c>
      <c r="ARP25" s="61">
        <v>0</v>
      </c>
      <c r="ARQ25" s="61">
        <v>0</v>
      </c>
      <c r="ARR25" s="61">
        <v>0</v>
      </c>
      <c r="ARS25" s="61">
        <v>0</v>
      </c>
      <c r="ART25" s="61">
        <v>0</v>
      </c>
      <c r="ARU25" s="61">
        <v>0</v>
      </c>
      <c r="ARV25" s="61">
        <v>0</v>
      </c>
      <c r="ARW25" s="61">
        <v>0</v>
      </c>
      <c r="ARX25" s="61">
        <v>19.7</v>
      </c>
      <c r="ARY25" s="61">
        <v>16.100000000000001</v>
      </c>
      <c r="ARZ25" s="61">
        <v>2000</v>
      </c>
      <c r="AVE25" s="61" t="s">
        <v>7683</v>
      </c>
      <c r="AVF25" s="61">
        <v>50</v>
      </c>
      <c r="AVK25" s="61">
        <v>46.6</v>
      </c>
      <c r="AVL25" s="61">
        <v>2</v>
      </c>
      <c r="AVM25" s="61">
        <v>1</v>
      </c>
      <c r="AVN25" s="61">
        <v>0</v>
      </c>
      <c r="AVO25" s="61">
        <v>50.01</v>
      </c>
      <c r="AVP25" s="61">
        <v>0</v>
      </c>
      <c r="AVQ25" s="61">
        <v>50.03</v>
      </c>
      <c r="AVR25" s="61">
        <v>0</v>
      </c>
      <c r="AVS25" s="61">
        <v>0</v>
      </c>
      <c r="AVT25" s="61">
        <v>0</v>
      </c>
      <c r="AVU25" s="61">
        <v>0</v>
      </c>
      <c r="AVV25" s="61">
        <v>0</v>
      </c>
      <c r="AVW25" s="61">
        <v>0</v>
      </c>
      <c r="AVY25" s="61">
        <v>0</v>
      </c>
      <c r="AWA25" s="61">
        <v>0</v>
      </c>
      <c r="AWB25" s="61">
        <v>0</v>
      </c>
      <c r="AWC25" s="61">
        <v>0</v>
      </c>
      <c r="AWD25" s="61">
        <v>0</v>
      </c>
      <c r="AWE25" s="61">
        <v>0</v>
      </c>
      <c r="AWF25" s="61">
        <v>0</v>
      </c>
      <c r="AWG25" s="61">
        <v>0</v>
      </c>
      <c r="AWH25" s="61">
        <v>0</v>
      </c>
      <c r="AWI25" s="61">
        <v>0</v>
      </c>
      <c r="AWJ25" s="61">
        <v>0</v>
      </c>
      <c r="AWK25" s="61">
        <v>0</v>
      </c>
      <c r="AWL25" s="61">
        <v>0</v>
      </c>
      <c r="AWM25" s="61">
        <v>0</v>
      </c>
      <c r="AWN25" s="61">
        <v>0</v>
      </c>
      <c r="AWO25" s="61">
        <v>0</v>
      </c>
      <c r="AWP25" s="61">
        <v>0</v>
      </c>
      <c r="AWQ25" s="61">
        <v>0</v>
      </c>
      <c r="AWR25" s="61">
        <v>0</v>
      </c>
      <c r="AWS25" s="61">
        <v>0</v>
      </c>
      <c r="AWT25" s="61">
        <v>1</v>
      </c>
      <c r="AXA25" s="61">
        <v>0</v>
      </c>
      <c r="AXB25" s="61">
        <v>0</v>
      </c>
      <c r="AXC25" s="61">
        <v>12</v>
      </c>
      <c r="AXD25" s="61">
        <v>5</v>
      </c>
      <c r="AXE25" s="61">
        <v>16</v>
      </c>
      <c r="AXF25" s="61">
        <v>0</v>
      </c>
      <c r="AXG25" s="61">
        <v>0</v>
      </c>
      <c r="AXH25" s="61">
        <v>8</v>
      </c>
      <c r="AXI25" s="61">
        <v>40</v>
      </c>
      <c r="AXJ25" s="61">
        <v>0</v>
      </c>
      <c r="AXL25" s="61">
        <v>20</v>
      </c>
      <c r="AXM25" s="61">
        <v>0</v>
      </c>
      <c r="AXN25" s="61">
        <v>0</v>
      </c>
      <c r="AXO25" s="61">
        <v>970</v>
      </c>
      <c r="AXP25" s="61">
        <v>40</v>
      </c>
      <c r="AXQ25" s="61">
        <v>0</v>
      </c>
      <c r="AXR25" s="61">
        <v>0</v>
      </c>
      <c r="AXS25" s="61">
        <v>0</v>
      </c>
      <c r="AXT25" s="61">
        <v>0</v>
      </c>
      <c r="AXU25" s="61">
        <v>0</v>
      </c>
      <c r="AXV25" s="61">
        <v>0</v>
      </c>
      <c r="AXW25" s="61">
        <v>0</v>
      </c>
      <c r="AXX25" s="61">
        <v>0</v>
      </c>
      <c r="AXY25" s="61">
        <v>9</v>
      </c>
      <c r="AXZ25" s="61">
        <v>0</v>
      </c>
      <c r="AYA25" s="61">
        <v>0</v>
      </c>
      <c r="AYB25" s="61">
        <v>2</v>
      </c>
      <c r="AYC25" s="61">
        <v>1</v>
      </c>
      <c r="AYD25" s="61">
        <v>1.4</v>
      </c>
      <c r="AYE25" s="61">
        <v>1.5</v>
      </c>
      <c r="AYF25" s="61">
        <v>20</v>
      </c>
      <c r="AYG25" s="61">
        <v>80</v>
      </c>
      <c r="AYH25" s="61">
        <v>60</v>
      </c>
      <c r="AYI25" s="61">
        <v>30</v>
      </c>
      <c r="AYJ25" s="61">
        <v>30</v>
      </c>
      <c r="AYK25" s="61">
        <v>60</v>
      </c>
      <c r="AYL25" s="61">
        <v>30</v>
      </c>
      <c r="AYM25" s="61">
        <v>30</v>
      </c>
      <c r="AYN25" s="61">
        <v>0</v>
      </c>
      <c r="AYO25" s="61">
        <v>1.4</v>
      </c>
      <c r="AYP25" s="61">
        <v>20</v>
      </c>
      <c r="AYQ25" s="61">
        <v>1.5</v>
      </c>
      <c r="AYR25" s="61">
        <v>80</v>
      </c>
      <c r="AYS25" s="61">
        <v>2</v>
      </c>
      <c r="AYT25" s="61">
        <v>0</v>
      </c>
      <c r="AYU25" s="61">
        <v>10</v>
      </c>
      <c r="AYV25" s="61">
        <v>3</v>
      </c>
      <c r="AYW25" s="61">
        <v>0</v>
      </c>
      <c r="AYX25" s="61">
        <v>0</v>
      </c>
      <c r="AYY25" s="61">
        <v>0</v>
      </c>
      <c r="AYZ25" s="61">
        <v>0</v>
      </c>
      <c r="AZA25" s="61">
        <v>7</v>
      </c>
      <c r="AZF25" s="61">
        <v>500</v>
      </c>
      <c r="AZG25" s="61">
        <v>7000</v>
      </c>
      <c r="AZH25" s="61">
        <v>300</v>
      </c>
      <c r="AZI25" s="61">
        <v>1150</v>
      </c>
      <c r="AZK25" s="61">
        <v>1800</v>
      </c>
      <c r="AZU25" s="61">
        <v>0</v>
      </c>
      <c r="AZZ25" s="61">
        <v>0</v>
      </c>
      <c r="BAA25" s="61">
        <v>0</v>
      </c>
      <c r="BAB25" s="61">
        <v>0</v>
      </c>
      <c r="BAC25" s="61">
        <v>0</v>
      </c>
      <c r="BAD25" s="61">
        <v>25</v>
      </c>
      <c r="BAE25" s="61">
        <v>0</v>
      </c>
      <c r="BAF25" s="61">
        <v>0</v>
      </c>
      <c r="BAG25" s="61">
        <v>2</v>
      </c>
      <c r="BAH25" s="61">
        <v>2</v>
      </c>
      <c r="BAI25" s="61">
        <v>20</v>
      </c>
      <c r="BAJ25" s="61">
        <v>25</v>
      </c>
      <c r="BAK25" s="61">
        <v>25</v>
      </c>
      <c r="BAQ25" s="61">
        <v>0</v>
      </c>
      <c r="BAR25" s="61">
        <v>0</v>
      </c>
      <c r="BAS25" s="61">
        <v>0</v>
      </c>
      <c r="BAT25" s="61">
        <v>120</v>
      </c>
      <c r="BAU25" s="61">
        <v>0</v>
      </c>
      <c r="BAV25" s="61">
        <v>2</v>
      </c>
      <c r="BAW25" s="61">
        <v>2</v>
      </c>
      <c r="BAX25" s="61">
        <v>2</v>
      </c>
      <c r="BAY25" s="61">
        <v>2</v>
      </c>
      <c r="BAZ25" s="61">
        <v>60</v>
      </c>
      <c r="BBA25" s="61">
        <v>60</v>
      </c>
      <c r="BBB25" s="61">
        <v>60</v>
      </c>
      <c r="BBC25" s="61">
        <v>60</v>
      </c>
      <c r="BBD25" s="61">
        <v>1</v>
      </c>
      <c r="BBE25" s="61">
        <v>50</v>
      </c>
      <c r="BBF25" s="61">
        <v>50</v>
      </c>
      <c r="BBH25" s="61">
        <v>200</v>
      </c>
      <c r="BBI25" s="61">
        <v>-300</v>
      </c>
      <c r="BBK25" s="61">
        <v>-100</v>
      </c>
      <c r="BBL25" s="61">
        <v>-700</v>
      </c>
      <c r="BBM25" s="61">
        <v>6</v>
      </c>
      <c r="BBN25" s="61">
        <v>0</v>
      </c>
      <c r="BBO25" s="61">
        <v>50</v>
      </c>
      <c r="BBP25" s="61">
        <v>1500</v>
      </c>
      <c r="BBQ25" s="61">
        <v>3</v>
      </c>
      <c r="BBR25" s="61">
        <v>3.7</v>
      </c>
      <c r="BBS25" s="61">
        <v>3.9</v>
      </c>
      <c r="BBT25" s="61">
        <v>0.1</v>
      </c>
      <c r="BBU25" s="61">
        <v>2.7</v>
      </c>
      <c r="BBV25" s="61">
        <v>0.1</v>
      </c>
      <c r="BBW25" s="61">
        <v>0</v>
      </c>
      <c r="BBX25" s="61">
        <v>1</v>
      </c>
      <c r="BBY25" s="61">
        <v>0</v>
      </c>
      <c r="BBZ25" s="61">
        <v>500</v>
      </c>
      <c r="BCA25" s="61">
        <v>7000</v>
      </c>
      <c r="BCB25" s="61">
        <v>70</v>
      </c>
      <c r="BCC25" s="61">
        <v>-500</v>
      </c>
      <c r="BCF25" s="61">
        <v>4.2</v>
      </c>
      <c r="BCH25" s="61">
        <v>0</v>
      </c>
      <c r="BCI25" s="61">
        <v>0</v>
      </c>
      <c r="BCJ25" s="61">
        <v>0</v>
      </c>
      <c r="BCK25" s="61">
        <v>0</v>
      </c>
      <c r="BCM25" s="61">
        <v>10</v>
      </c>
      <c r="BCN25" s="61">
        <v>0</v>
      </c>
      <c r="BCR25" s="61">
        <v>0</v>
      </c>
      <c r="BCT25" s="61">
        <v>5</v>
      </c>
      <c r="BCU25" s="61">
        <v>5</v>
      </c>
      <c r="BCV25" s="61">
        <v>5</v>
      </c>
      <c r="BCW25" s="61">
        <v>5</v>
      </c>
      <c r="BCX25" s="61">
        <v>5</v>
      </c>
      <c r="BCY25" s="61">
        <v>60</v>
      </c>
      <c r="BCZ25" s="61">
        <v>28</v>
      </c>
      <c r="BDA25" s="61">
        <v>40</v>
      </c>
      <c r="BDB25" s="61">
        <v>30</v>
      </c>
      <c r="BDC25" s="61">
        <v>50</v>
      </c>
      <c r="BDD25" s="61">
        <v>180</v>
      </c>
      <c r="BDE25" s="61">
        <v>28</v>
      </c>
      <c r="BDF25" s="61">
        <v>40</v>
      </c>
      <c r="BDG25" s="61">
        <v>0</v>
      </c>
      <c r="BDH25" s="61">
        <v>100</v>
      </c>
      <c r="BDI25" s="61">
        <v>0</v>
      </c>
      <c r="BDJ25" s="61">
        <v>0</v>
      </c>
      <c r="BDK25" s="61">
        <v>100</v>
      </c>
      <c r="BDL25" s="61">
        <v>0</v>
      </c>
      <c r="BDM25" s="61">
        <v>20</v>
      </c>
      <c r="BDN25" s="61">
        <v>2</v>
      </c>
      <c r="BDO25" s="61">
        <v>0</v>
      </c>
      <c r="BDP25" s="61">
        <v>0</v>
      </c>
      <c r="BDQ25" s="61">
        <v>0</v>
      </c>
      <c r="BDR25" s="61">
        <v>0</v>
      </c>
      <c r="BDS25" s="61">
        <v>0</v>
      </c>
      <c r="BDT25" s="61">
        <v>100</v>
      </c>
      <c r="BDU25" s="61">
        <v>0</v>
      </c>
      <c r="BDV25" s="61">
        <v>0</v>
      </c>
      <c r="BDW25" s="61">
        <v>100</v>
      </c>
      <c r="BDX25" s="61">
        <v>0</v>
      </c>
      <c r="BDY25" s="61">
        <v>10</v>
      </c>
      <c r="BDZ25" s="61">
        <v>10</v>
      </c>
      <c r="BEA25" s="61">
        <v>10</v>
      </c>
      <c r="BEB25" s="61">
        <v>2</v>
      </c>
      <c r="BEC25" s="61">
        <v>0</v>
      </c>
      <c r="BED25" s="61">
        <v>0</v>
      </c>
      <c r="BEE25" s="61">
        <v>1</v>
      </c>
      <c r="BEF25" s="61">
        <v>0</v>
      </c>
      <c r="BEG25" s="61">
        <v>0</v>
      </c>
      <c r="BEH25" s="61">
        <v>100</v>
      </c>
      <c r="BEI25" s="61">
        <v>0</v>
      </c>
      <c r="BEJ25" s="61">
        <v>0</v>
      </c>
      <c r="BEK25" s="61">
        <v>100</v>
      </c>
      <c r="BEL25" s="61">
        <v>0</v>
      </c>
      <c r="BEM25" s="61">
        <v>10</v>
      </c>
      <c r="BEN25" s="61">
        <v>10</v>
      </c>
      <c r="BEO25" s="61">
        <v>10</v>
      </c>
      <c r="BEP25" s="61">
        <v>2</v>
      </c>
      <c r="BEQ25" s="61">
        <v>0</v>
      </c>
      <c r="BER25" s="61">
        <v>0</v>
      </c>
      <c r="BES25" s="61">
        <v>0</v>
      </c>
      <c r="BET25" s="61">
        <v>100</v>
      </c>
      <c r="BEU25" s="61">
        <v>10</v>
      </c>
      <c r="BEV25" s="61">
        <v>-100</v>
      </c>
      <c r="BEW25" s="61">
        <v>10</v>
      </c>
      <c r="BEX25" s="61">
        <v>250</v>
      </c>
      <c r="BEY25" s="61">
        <v>-250</v>
      </c>
      <c r="BEZ25" s="61">
        <v>0</v>
      </c>
      <c r="BFA25" s="61">
        <v>0</v>
      </c>
      <c r="BFB25" s="61">
        <v>0</v>
      </c>
      <c r="BFC25" s="61">
        <v>0</v>
      </c>
      <c r="BFD25" s="61">
        <v>0</v>
      </c>
      <c r="BFE25" s="61">
        <v>0</v>
      </c>
      <c r="BFF25" s="61">
        <v>0</v>
      </c>
      <c r="BFG25" s="61">
        <v>0</v>
      </c>
      <c r="BFH25" s="61">
        <v>0</v>
      </c>
      <c r="BFI25" s="61">
        <v>10</v>
      </c>
      <c r="BFJ25" s="61">
        <v>0</v>
      </c>
      <c r="BFK25" s="61">
        <v>4</v>
      </c>
      <c r="BFL25" s="61">
        <v>0</v>
      </c>
      <c r="BXX25" s="61">
        <v>0</v>
      </c>
      <c r="BXY25" s="61">
        <v>0</v>
      </c>
      <c r="BXZ25" s="61">
        <v>0</v>
      </c>
      <c r="BYA25" s="61">
        <v>0</v>
      </c>
      <c r="BYB25" s="61">
        <v>0</v>
      </c>
      <c r="BYC25" s="61">
        <v>0</v>
      </c>
      <c r="BYD25" s="61">
        <v>0</v>
      </c>
      <c r="BYE25" s="61">
        <v>0</v>
      </c>
      <c r="BYF25" s="61">
        <v>0</v>
      </c>
      <c r="BYG25" s="61">
        <v>0</v>
      </c>
      <c r="BYH25" s="61">
        <v>0</v>
      </c>
      <c r="BYI25" s="61">
        <v>0</v>
      </c>
      <c r="BYJ25" s="61">
        <v>0</v>
      </c>
      <c r="BYK25" s="61">
        <v>0</v>
      </c>
      <c r="BYL25" s="61">
        <v>0</v>
      </c>
      <c r="BYM25" s="61">
        <v>0</v>
      </c>
      <c r="BYN25" s="61">
        <v>0</v>
      </c>
      <c r="BYO25" s="61">
        <v>0</v>
      </c>
      <c r="BYP25" s="61">
        <v>0</v>
      </c>
      <c r="BYQ25" s="61">
        <v>0</v>
      </c>
      <c r="BYR25" s="61">
        <v>0</v>
      </c>
      <c r="BYS25" s="61">
        <v>0</v>
      </c>
      <c r="BYT25" s="61">
        <v>0</v>
      </c>
      <c r="BYU25" s="61">
        <v>0</v>
      </c>
      <c r="BYV25" s="61">
        <v>0</v>
      </c>
      <c r="BYW25" s="61">
        <v>0</v>
      </c>
      <c r="BYX25" s="61">
        <v>0</v>
      </c>
      <c r="BYY25" s="61">
        <v>0</v>
      </c>
      <c r="BYZ25" s="61">
        <v>0</v>
      </c>
      <c r="BZA25" s="61">
        <v>0</v>
      </c>
      <c r="BZB25" s="61">
        <v>0</v>
      </c>
      <c r="BZC25" s="61">
        <v>0</v>
      </c>
      <c r="BZD25" s="61">
        <v>0</v>
      </c>
      <c r="BZE25" s="61">
        <v>0</v>
      </c>
      <c r="BZF25" s="61">
        <v>0</v>
      </c>
      <c r="BZG25" s="61">
        <v>0</v>
      </c>
      <c r="BZH25" s="61">
        <v>0</v>
      </c>
      <c r="BZI25" s="61">
        <v>0</v>
      </c>
      <c r="BZJ25" s="61">
        <v>0</v>
      </c>
      <c r="BZK25" s="61">
        <v>0</v>
      </c>
      <c r="BZL25" s="61">
        <v>0</v>
      </c>
      <c r="BZM25" s="61">
        <v>0</v>
      </c>
      <c r="BZN25" s="61">
        <v>0</v>
      </c>
      <c r="BZO25" s="61">
        <v>0</v>
      </c>
      <c r="BZP25" s="61">
        <v>0</v>
      </c>
      <c r="BZQ25" s="61">
        <v>0</v>
      </c>
      <c r="BZR25" s="61">
        <v>0</v>
      </c>
      <c r="BZS25" s="61">
        <v>0</v>
      </c>
      <c r="BZT25" s="61">
        <v>0</v>
      </c>
      <c r="BZU25" s="61">
        <v>0</v>
      </c>
      <c r="BZV25" s="61">
        <v>0</v>
      </c>
      <c r="BZW25" s="61">
        <v>0</v>
      </c>
      <c r="BZX25" s="61">
        <v>0</v>
      </c>
      <c r="BZY25" s="61">
        <v>0</v>
      </c>
      <c r="BZZ25" s="61">
        <v>0</v>
      </c>
      <c r="CAA25" s="61">
        <v>0</v>
      </c>
      <c r="CAB25" s="61">
        <v>0</v>
      </c>
      <c r="CAC25" s="61">
        <v>0</v>
      </c>
      <c r="CAD25" s="61">
        <v>0</v>
      </c>
      <c r="CAE25" s="61">
        <v>0</v>
      </c>
      <c r="CAF25" s="61">
        <v>0</v>
      </c>
      <c r="CAG25" s="61">
        <v>0</v>
      </c>
      <c r="CAH25" s="61">
        <v>0</v>
      </c>
      <c r="CAI25" s="61">
        <v>0</v>
      </c>
      <c r="CAJ25" s="61">
        <v>0</v>
      </c>
      <c r="CAK25" s="61">
        <v>0</v>
      </c>
      <c r="CAL25" s="61">
        <v>0</v>
      </c>
      <c r="CAM25" s="61">
        <v>0</v>
      </c>
      <c r="CAN25" s="61">
        <v>0</v>
      </c>
      <c r="CAO25" s="61">
        <v>0</v>
      </c>
      <c r="CAP25" s="61">
        <v>0</v>
      </c>
      <c r="CAQ25" s="61">
        <v>0</v>
      </c>
      <c r="CAR25" s="61">
        <v>0</v>
      </c>
      <c r="CAS25" s="61">
        <v>0</v>
      </c>
      <c r="CAT25" s="61">
        <v>0</v>
      </c>
      <c r="CAU25" s="61">
        <v>0</v>
      </c>
      <c r="CAV25" s="61">
        <v>0</v>
      </c>
      <c r="CAW25" s="61">
        <v>0</v>
      </c>
      <c r="CAX25" s="61">
        <v>0</v>
      </c>
      <c r="CAY25" s="61">
        <v>0</v>
      </c>
      <c r="CAZ25" s="61">
        <v>0</v>
      </c>
      <c r="CBA25" s="61">
        <v>0</v>
      </c>
      <c r="CBB25" s="61">
        <v>0</v>
      </c>
      <c r="CBC25" s="61">
        <v>0</v>
      </c>
      <c r="CBD25" s="61">
        <v>0</v>
      </c>
      <c r="CBE25" s="61">
        <v>0</v>
      </c>
      <c r="CBF25" s="61">
        <v>0</v>
      </c>
      <c r="CBG25" s="61">
        <v>0</v>
      </c>
      <c r="CBH25" s="61">
        <v>0</v>
      </c>
      <c r="CBI25" s="61">
        <v>0</v>
      </c>
      <c r="CBJ25" s="61">
        <v>0</v>
      </c>
      <c r="CBK25" s="61">
        <v>0</v>
      </c>
      <c r="CBL25" s="61">
        <v>0</v>
      </c>
      <c r="CBM25" s="61">
        <v>0</v>
      </c>
      <c r="CBN25" s="61">
        <v>0</v>
      </c>
      <c r="CBO25" s="61">
        <v>0</v>
      </c>
      <c r="CBP25" s="61">
        <v>0</v>
      </c>
      <c r="CBQ25" s="61">
        <v>0</v>
      </c>
      <c r="CBR25" s="61">
        <v>0</v>
      </c>
      <c r="CBS25" s="61">
        <v>0</v>
      </c>
      <c r="CBT25" s="61">
        <v>0</v>
      </c>
      <c r="CBU25" s="61">
        <v>0</v>
      </c>
      <c r="CBV25" s="61">
        <v>0</v>
      </c>
      <c r="CBW25" s="61">
        <v>0</v>
      </c>
      <c r="CBX25" s="61">
        <v>0</v>
      </c>
      <c r="CBY25" s="61">
        <v>0</v>
      </c>
      <c r="CBZ25" s="61">
        <v>0</v>
      </c>
      <c r="CCA25" s="61">
        <v>0</v>
      </c>
      <c r="CCB25" s="61">
        <v>0</v>
      </c>
      <c r="CCC25" s="61">
        <v>0</v>
      </c>
      <c r="CCD25" s="61">
        <v>0</v>
      </c>
      <c r="CCE25" s="61">
        <v>0</v>
      </c>
      <c r="CCF25" s="61">
        <v>0</v>
      </c>
      <c r="CCG25" s="61">
        <v>0</v>
      </c>
      <c r="CCH25" s="61">
        <v>0</v>
      </c>
      <c r="CCI25" s="61">
        <v>0</v>
      </c>
      <c r="CCJ25" s="61">
        <v>0</v>
      </c>
      <c r="CCK25" s="61">
        <v>0</v>
      </c>
      <c r="CCL25" s="61">
        <v>0</v>
      </c>
      <c r="CCM25" s="61">
        <v>0</v>
      </c>
      <c r="CCN25" s="61">
        <v>0</v>
      </c>
      <c r="CCO25" s="61">
        <v>0</v>
      </c>
      <c r="CCP25" s="61">
        <v>0</v>
      </c>
      <c r="CCQ25" s="61">
        <v>0</v>
      </c>
      <c r="CCR25" s="61">
        <v>0</v>
      </c>
      <c r="CCS25" s="61">
        <v>0</v>
      </c>
      <c r="CCT25" s="61">
        <v>0</v>
      </c>
      <c r="CCU25" s="61">
        <v>0</v>
      </c>
      <c r="CCV25" s="61">
        <v>0</v>
      </c>
      <c r="CCW25" s="61">
        <v>0</v>
      </c>
      <c r="CCX25" s="61">
        <v>0</v>
      </c>
      <c r="CCY25" s="61">
        <v>0</v>
      </c>
      <c r="CCZ25" s="61">
        <v>0</v>
      </c>
      <c r="CDA25" s="61">
        <v>0</v>
      </c>
      <c r="CDB25" s="61">
        <v>0</v>
      </c>
      <c r="CDC25" s="61">
        <v>0</v>
      </c>
      <c r="CDD25" s="61">
        <v>0</v>
      </c>
      <c r="CDE25" s="61">
        <v>0</v>
      </c>
      <c r="CDF25" s="61">
        <v>0</v>
      </c>
      <c r="CDG25" s="61">
        <v>0</v>
      </c>
      <c r="CDH25" s="61">
        <v>0</v>
      </c>
      <c r="CDI25" s="61">
        <v>0</v>
      </c>
      <c r="CDJ25" s="61">
        <v>0</v>
      </c>
      <c r="CDK25" s="61">
        <v>0</v>
      </c>
      <c r="CDL25" s="61">
        <v>0</v>
      </c>
      <c r="CDM25" s="61">
        <v>0</v>
      </c>
      <c r="CDN25" s="61">
        <v>0</v>
      </c>
      <c r="CDO25" s="61">
        <v>0</v>
      </c>
      <c r="CDP25" s="61">
        <v>0</v>
      </c>
      <c r="CDQ25" s="61">
        <v>0</v>
      </c>
      <c r="CDR25" s="61">
        <v>0</v>
      </c>
      <c r="CDS25" s="61">
        <v>0</v>
      </c>
      <c r="CDT25" s="61">
        <v>0</v>
      </c>
      <c r="CDU25" s="61">
        <v>0</v>
      </c>
      <c r="CDV25" s="61">
        <v>0</v>
      </c>
      <c r="CDW25" s="61">
        <v>0</v>
      </c>
      <c r="CDX25" s="61">
        <v>0</v>
      </c>
      <c r="CDY25" s="61">
        <v>0</v>
      </c>
      <c r="CDZ25" s="61">
        <v>0</v>
      </c>
      <c r="CEA25" s="61">
        <v>0</v>
      </c>
      <c r="CEB25" s="61">
        <v>0</v>
      </c>
      <c r="CEC25" s="61">
        <v>0</v>
      </c>
      <c r="CED25" s="61">
        <v>0</v>
      </c>
      <c r="CEE25" s="61">
        <v>0</v>
      </c>
      <c r="CEF25" s="61">
        <v>0</v>
      </c>
      <c r="CEG25" s="61">
        <v>0</v>
      </c>
      <c r="CEH25" s="61">
        <v>0</v>
      </c>
      <c r="CEI25" s="61">
        <v>0</v>
      </c>
      <c r="CEJ25" s="61">
        <v>0</v>
      </c>
      <c r="CEK25" s="61">
        <v>0</v>
      </c>
      <c r="CEL25" s="61">
        <v>0</v>
      </c>
      <c r="CEM25" s="61">
        <v>0</v>
      </c>
      <c r="CEN25" s="61">
        <v>0</v>
      </c>
      <c r="CEO25" s="61">
        <v>0</v>
      </c>
      <c r="CEP25" s="61">
        <v>0</v>
      </c>
      <c r="CEQ25" s="61">
        <v>0</v>
      </c>
      <c r="CER25" s="61">
        <v>0</v>
      </c>
      <c r="CES25" s="61">
        <v>0</v>
      </c>
      <c r="CET25" s="61">
        <v>0</v>
      </c>
      <c r="CEU25" s="61">
        <v>0</v>
      </c>
      <c r="CEV25" s="61">
        <v>0</v>
      </c>
      <c r="CEW25" s="61">
        <v>0</v>
      </c>
      <c r="CEX25" s="61">
        <v>0</v>
      </c>
      <c r="CEY25" s="61">
        <v>0</v>
      </c>
      <c r="CEZ25" s="61">
        <v>0</v>
      </c>
      <c r="CFA25" s="61">
        <v>0</v>
      </c>
      <c r="CFB25" s="61">
        <v>0</v>
      </c>
      <c r="CFC25" s="61">
        <v>0</v>
      </c>
      <c r="CFD25" s="61">
        <v>0</v>
      </c>
      <c r="CFE25" s="61">
        <v>0</v>
      </c>
      <c r="CFF25" s="61">
        <v>0</v>
      </c>
      <c r="CFG25" s="61">
        <v>0</v>
      </c>
      <c r="CFH25" s="61">
        <v>0</v>
      </c>
      <c r="CFI25" s="61">
        <v>0</v>
      </c>
      <c r="CFJ25" s="61">
        <v>0</v>
      </c>
      <c r="CFK25" s="61">
        <v>0</v>
      </c>
      <c r="CFL25" s="61">
        <v>0</v>
      </c>
      <c r="CFM25" s="61">
        <v>0</v>
      </c>
      <c r="CFN25" s="61">
        <v>0</v>
      </c>
      <c r="CFO25" s="61">
        <v>0</v>
      </c>
      <c r="CFP25" s="61">
        <v>0</v>
      </c>
      <c r="CFQ25" s="61">
        <v>0</v>
      </c>
      <c r="CFR25" s="61">
        <v>0</v>
      </c>
      <c r="CFS25" s="61">
        <v>0</v>
      </c>
      <c r="CFT25" s="61">
        <v>0</v>
      </c>
      <c r="CFU25" s="61">
        <v>0</v>
      </c>
      <c r="CFV25" s="61">
        <v>0</v>
      </c>
      <c r="CFW25" s="61">
        <v>0</v>
      </c>
      <c r="CFX25" s="61">
        <v>0</v>
      </c>
      <c r="CFY25" s="61">
        <v>0</v>
      </c>
      <c r="CFZ25" s="61">
        <v>0</v>
      </c>
      <c r="CGA25" s="61">
        <v>0</v>
      </c>
      <c r="CGB25" s="61">
        <v>0</v>
      </c>
      <c r="CGC25" s="61">
        <v>0</v>
      </c>
      <c r="CGD25" s="61">
        <v>0</v>
      </c>
      <c r="CGE25" s="61">
        <v>0</v>
      </c>
      <c r="CGF25" s="61">
        <v>0</v>
      </c>
      <c r="CGG25" s="61">
        <v>0</v>
      </c>
      <c r="CGH25" s="61">
        <v>0</v>
      </c>
      <c r="CGI25" s="61">
        <v>0</v>
      </c>
      <c r="CGJ25" s="61">
        <v>0</v>
      </c>
      <c r="CGK25" s="61">
        <v>0</v>
      </c>
      <c r="CGL25" s="61">
        <v>0</v>
      </c>
      <c r="CGM25" s="61">
        <v>0</v>
      </c>
      <c r="CGN25" s="61">
        <v>0</v>
      </c>
      <c r="CGO25" s="61">
        <v>0</v>
      </c>
      <c r="CGP25" s="61">
        <v>0</v>
      </c>
      <c r="CGQ25" s="61">
        <v>0</v>
      </c>
      <c r="CGR25" s="61">
        <v>0</v>
      </c>
      <c r="CGS25" s="61">
        <v>0</v>
      </c>
      <c r="CGT25" s="61">
        <v>0</v>
      </c>
      <c r="CGU25" s="61">
        <v>0</v>
      </c>
      <c r="CGV25" s="61">
        <v>0</v>
      </c>
      <c r="CGW25" s="61">
        <v>0</v>
      </c>
      <c r="CGX25" s="61">
        <v>0</v>
      </c>
      <c r="CGY25" s="61">
        <v>0</v>
      </c>
      <c r="CGZ25" s="61">
        <v>0</v>
      </c>
      <c r="CHA25" s="61">
        <v>0</v>
      </c>
      <c r="CHB25" s="61">
        <v>0</v>
      </c>
      <c r="CHC25" s="61">
        <v>0</v>
      </c>
      <c r="CHD25" s="61">
        <v>0</v>
      </c>
      <c r="CHE25" s="61">
        <v>0</v>
      </c>
      <c r="CHF25" s="61">
        <v>0</v>
      </c>
      <c r="CHG25" s="61">
        <v>0</v>
      </c>
      <c r="CHH25" s="61">
        <v>0</v>
      </c>
      <c r="CHI25" s="61">
        <v>0</v>
      </c>
      <c r="CHJ25" s="61">
        <v>0</v>
      </c>
      <c r="CHK25" s="61">
        <v>0</v>
      </c>
      <c r="CHL25" s="61">
        <v>0</v>
      </c>
      <c r="CHM25" s="61">
        <v>0</v>
      </c>
      <c r="CHN25" s="61">
        <v>0</v>
      </c>
      <c r="CHO25" s="61">
        <v>0</v>
      </c>
      <c r="CHP25" s="61">
        <v>0</v>
      </c>
      <c r="CHQ25" s="61">
        <v>0</v>
      </c>
      <c r="CHR25" s="61">
        <v>0</v>
      </c>
      <c r="CHS25" s="61">
        <v>0</v>
      </c>
      <c r="CHT25" s="61">
        <v>0</v>
      </c>
      <c r="CHU25" s="61">
        <v>0</v>
      </c>
      <c r="CHV25" s="61">
        <v>0</v>
      </c>
      <c r="CHW25" s="61">
        <v>0</v>
      </c>
      <c r="CHX25" s="61">
        <v>0</v>
      </c>
      <c r="CHY25" s="61">
        <v>0</v>
      </c>
      <c r="CHZ25" s="61">
        <v>0</v>
      </c>
      <c r="CIA25" s="61">
        <v>0</v>
      </c>
      <c r="CIB25" s="61">
        <v>0</v>
      </c>
      <c r="CIC25" s="61">
        <v>0</v>
      </c>
      <c r="CID25" s="61">
        <v>0</v>
      </c>
      <c r="CIE25" s="61">
        <v>0</v>
      </c>
      <c r="CIF25" s="61">
        <v>0</v>
      </c>
      <c r="CIG25" s="61">
        <v>0</v>
      </c>
      <c r="CIH25" s="61">
        <v>0</v>
      </c>
      <c r="CII25" s="61">
        <v>0</v>
      </c>
      <c r="CIJ25" s="61">
        <v>0</v>
      </c>
      <c r="CIK25" s="61">
        <v>0</v>
      </c>
      <c r="CIL25" s="61">
        <v>0</v>
      </c>
      <c r="CIM25" s="61">
        <v>0</v>
      </c>
      <c r="CIN25" s="61">
        <v>0</v>
      </c>
      <c r="CIO25" s="61">
        <v>0</v>
      </c>
      <c r="CIP25" s="61">
        <v>0</v>
      </c>
      <c r="CIQ25" s="61">
        <v>0</v>
      </c>
      <c r="CIR25" s="61">
        <v>0</v>
      </c>
      <c r="CIS25" s="61">
        <v>0</v>
      </c>
      <c r="CIT25" s="61">
        <v>0</v>
      </c>
      <c r="CIU25" s="61">
        <v>0</v>
      </c>
      <c r="CIV25" s="61">
        <v>0</v>
      </c>
      <c r="CIW25" s="61">
        <v>0</v>
      </c>
      <c r="CIX25" s="61">
        <v>0</v>
      </c>
      <c r="CIY25" s="61">
        <v>0</v>
      </c>
      <c r="CIZ25" s="61">
        <v>0</v>
      </c>
      <c r="CJA25" s="61">
        <v>0</v>
      </c>
      <c r="CJB25" s="61">
        <v>0</v>
      </c>
      <c r="CJC25" s="61">
        <v>0</v>
      </c>
      <c r="CJD25" s="61">
        <v>0</v>
      </c>
      <c r="CJE25" s="61">
        <v>0</v>
      </c>
      <c r="CJF25" s="61">
        <v>0</v>
      </c>
      <c r="CJG25" s="61">
        <v>0</v>
      </c>
      <c r="CJH25" s="61">
        <v>0</v>
      </c>
      <c r="CJI25" s="61">
        <v>0</v>
      </c>
      <c r="CJJ25" s="61">
        <v>0</v>
      </c>
      <c r="CJK25" s="61">
        <v>0</v>
      </c>
      <c r="CJL25" s="61">
        <v>0</v>
      </c>
      <c r="CJM25" s="61">
        <v>0</v>
      </c>
      <c r="CJN25" s="61">
        <v>0</v>
      </c>
      <c r="CJO25" s="61">
        <v>0</v>
      </c>
      <c r="CJP25" s="61">
        <v>0</v>
      </c>
      <c r="CJQ25" s="61">
        <v>0</v>
      </c>
      <c r="CJR25" s="61">
        <v>0</v>
      </c>
      <c r="CJS25" s="61">
        <v>0</v>
      </c>
      <c r="CJT25" s="61">
        <v>0</v>
      </c>
      <c r="CJU25" s="61">
        <v>0</v>
      </c>
      <c r="CJV25" s="61">
        <v>0</v>
      </c>
      <c r="CJW25" s="61">
        <v>0</v>
      </c>
      <c r="CJX25" s="61">
        <v>0</v>
      </c>
      <c r="CJY25" s="61">
        <v>0</v>
      </c>
      <c r="CJZ25" s="61">
        <v>0</v>
      </c>
      <c r="CKA25" s="61">
        <v>0</v>
      </c>
      <c r="CKB25" s="61">
        <v>0</v>
      </c>
      <c r="CKC25" s="61">
        <v>0</v>
      </c>
      <c r="CKD25" s="61">
        <v>0</v>
      </c>
      <c r="CKE25" s="61">
        <v>0</v>
      </c>
      <c r="CKF25" s="61">
        <v>0</v>
      </c>
      <c r="CKG25" s="61">
        <v>0</v>
      </c>
      <c r="CKH25" s="61">
        <v>0</v>
      </c>
      <c r="CKI25" s="61">
        <v>0</v>
      </c>
      <c r="CKJ25" s="61">
        <v>0</v>
      </c>
      <c r="CKK25" s="61">
        <v>0</v>
      </c>
      <c r="CKL25" s="61">
        <v>0</v>
      </c>
      <c r="CKM25" s="61">
        <v>0</v>
      </c>
      <c r="CKN25" s="61">
        <v>0</v>
      </c>
      <c r="CKO25" s="61">
        <v>0</v>
      </c>
      <c r="CKP25" s="61">
        <v>0</v>
      </c>
      <c r="CKQ25" s="61">
        <v>0</v>
      </c>
      <c r="CKR25" s="61">
        <v>0</v>
      </c>
      <c r="CKS25" s="61">
        <v>0</v>
      </c>
      <c r="CKT25" s="61">
        <v>0</v>
      </c>
      <c r="CKU25" s="61">
        <v>0</v>
      </c>
      <c r="CKV25" s="61">
        <v>0</v>
      </c>
      <c r="CKW25" s="61">
        <v>0</v>
      </c>
      <c r="CKX25" s="61">
        <v>0</v>
      </c>
      <c r="CKY25" s="61">
        <v>0</v>
      </c>
      <c r="CKZ25" s="61">
        <v>0</v>
      </c>
      <c r="CLA25" s="61">
        <v>0</v>
      </c>
      <c r="CLB25" s="61">
        <v>0</v>
      </c>
      <c r="CLC25" s="61">
        <v>0</v>
      </c>
      <c r="CLD25" s="61">
        <v>0</v>
      </c>
      <c r="CLE25" s="61">
        <v>0</v>
      </c>
      <c r="CLF25" s="61">
        <v>0</v>
      </c>
      <c r="CLG25" s="61">
        <v>0</v>
      </c>
      <c r="CLH25" s="61">
        <v>0</v>
      </c>
      <c r="CLI25" s="61">
        <v>0</v>
      </c>
      <c r="CLJ25" s="61">
        <v>0</v>
      </c>
      <c r="CLK25" s="61">
        <v>0</v>
      </c>
      <c r="CLL25" s="61">
        <v>0</v>
      </c>
      <c r="CLM25" s="61">
        <v>0</v>
      </c>
      <c r="CLN25" s="61">
        <v>0</v>
      </c>
      <c r="CLO25" s="61">
        <v>0</v>
      </c>
      <c r="CLP25" s="61">
        <v>0</v>
      </c>
      <c r="CLQ25" s="61">
        <v>0</v>
      </c>
      <c r="CLR25" s="61">
        <v>0</v>
      </c>
      <c r="CLS25" s="61">
        <v>0</v>
      </c>
      <c r="CLT25" s="61">
        <v>0</v>
      </c>
      <c r="CLU25" s="61">
        <v>0</v>
      </c>
      <c r="CLV25" s="61">
        <v>0</v>
      </c>
      <c r="CLW25" s="61">
        <v>0</v>
      </c>
      <c r="CLX25" s="61">
        <v>0</v>
      </c>
      <c r="CLY25" s="61">
        <v>0</v>
      </c>
      <c r="CLZ25" s="61">
        <v>0</v>
      </c>
      <c r="CMA25" s="61">
        <v>0</v>
      </c>
      <c r="CMB25" s="61">
        <v>0</v>
      </c>
      <c r="CMC25" s="61">
        <v>0</v>
      </c>
      <c r="CMD25" s="61">
        <v>0</v>
      </c>
      <c r="CME25" s="61">
        <v>0</v>
      </c>
      <c r="CMF25" s="61">
        <v>0</v>
      </c>
      <c r="CMG25" s="61">
        <v>0</v>
      </c>
      <c r="CMH25" s="61">
        <v>0</v>
      </c>
      <c r="CMI25" s="61">
        <v>0</v>
      </c>
      <c r="CMJ25" s="61">
        <v>0</v>
      </c>
      <c r="CMK25" s="61">
        <v>0</v>
      </c>
      <c r="CML25" s="61">
        <v>0</v>
      </c>
      <c r="CMM25" s="61">
        <v>0</v>
      </c>
      <c r="CMN25" s="61">
        <v>0</v>
      </c>
      <c r="CMO25" s="61">
        <v>0</v>
      </c>
      <c r="CMP25" s="61">
        <v>0</v>
      </c>
      <c r="CMQ25" s="61">
        <v>0</v>
      </c>
      <c r="CMR25" s="61">
        <v>0</v>
      </c>
      <c r="CMS25" s="61">
        <v>0</v>
      </c>
      <c r="CMT25" s="61">
        <v>0</v>
      </c>
      <c r="CMU25" s="61">
        <v>0</v>
      </c>
      <c r="CMV25" s="61">
        <v>0</v>
      </c>
      <c r="CMW25" s="61">
        <v>0</v>
      </c>
      <c r="CMX25" s="61">
        <v>0</v>
      </c>
      <c r="CMY25" s="61">
        <v>0</v>
      </c>
      <c r="CMZ25" s="61">
        <v>0</v>
      </c>
      <c r="CNA25" s="61">
        <v>0</v>
      </c>
      <c r="CNB25" s="61">
        <v>0</v>
      </c>
      <c r="CNC25" s="61">
        <v>0</v>
      </c>
      <c r="CND25" s="61">
        <v>0</v>
      </c>
      <c r="CNE25" s="61">
        <v>0</v>
      </c>
      <c r="CNF25" s="61">
        <v>0</v>
      </c>
      <c r="CNG25" s="61">
        <v>0</v>
      </c>
      <c r="CNH25" s="61">
        <v>0</v>
      </c>
      <c r="CNI25" s="61">
        <v>0</v>
      </c>
      <c r="CNJ25" s="61">
        <v>0</v>
      </c>
      <c r="CNK25" s="61">
        <v>0</v>
      </c>
      <c r="CNL25" s="61">
        <v>0</v>
      </c>
      <c r="CNM25" s="61">
        <v>0</v>
      </c>
      <c r="CNN25" s="61">
        <v>0</v>
      </c>
      <c r="CNO25" s="61">
        <v>0</v>
      </c>
      <c r="CNP25" s="61">
        <v>0</v>
      </c>
      <c r="CNQ25" s="61">
        <v>0</v>
      </c>
      <c r="CNR25" s="61">
        <v>0</v>
      </c>
      <c r="CNS25" s="61">
        <v>0</v>
      </c>
      <c r="CNT25" s="61">
        <v>0</v>
      </c>
      <c r="CNU25" s="61">
        <v>0</v>
      </c>
      <c r="CNV25" s="61">
        <v>0</v>
      </c>
      <c r="CNW25" s="61">
        <v>0</v>
      </c>
      <c r="CNX25" s="61">
        <v>0</v>
      </c>
      <c r="CNY25" s="61">
        <v>0</v>
      </c>
      <c r="CNZ25" s="61">
        <v>0</v>
      </c>
      <c r="COA25" s="61">
        <v>0</v>
      </c>
      <c r="COB25" s="61">
        <v>0</v>
      </c>
      <c r="COC25" s="61">
        <v>0</v>
      </c>
      <c r="COD25" s="61">
        <v>0</v>
      </c>
      <c r="COE25" s="61">
        <v>0</v>
      </c>
      <c r="COF25" s="61">
        <v>0</v>
      </c>
      <c r="COG25" s="61">
        <v>0</v>
      </c>
      <c r="COH25" s="61">
        <v>0</v>
      </c>
      <c r="COI25" s="61">
        <v>0</v>
      </c>
      <c r="COJ25" s="61">
        <v>0</v>
      </c>
      <c r="COK25" s="61">
        <v>0</v>
      </c>
      <c r="COL25" s="61">
        <v>0</v>
      </c>
      <c r="COM25" s="61">
        <v>0</v>
      </c>
      <c r="CON25" s="61">
        <v>0</v>
      </c>
      <c r="COO25" s="61">
        <v>0</v>
      </c>
      <c r="COP25" s="61">
        <v>0</v>
      </c>
      <c r="COQ25" s="61">
        <v>0</v>
      </c>
      <c r="COR25" s="61">
        <v>0</v>
      </c>
      <c r="COS25" s="61">
        <v>0</v>
      </c>
      <c r="COT25" s="61">
        <v>0</v>
      </c>
      <c r="COU25" s="61">
        <v>0</v>
      </c>
      <c r="COV25" s="61">
        <v>0</v>
      </c>
      <c r="COW25" s="61">
        <v>0</v>
      </c>
      <c r="COX25" s="61">
        <v>0</v>
      </c>
      <c r="COY25" s="61">
        <v>0</v>
      </c>
      <c r="COZ25" s="61">
        <v>0</v>
      </c>
      <c r="CPA25" s="61">
        <v>0</v>
      </c>
      <c r="CPB25" s="61">
        <v>0</v>
      </c>
      <c r="CPC25" s="61">
        <v>0</v>
      </c>
      <c r="CPD25" s="61">
        <v>0</v>
      </c>
      <c r="CPE25" s="61">
        <v>0</v>
      </c>
      <c r="CPF25" s="61">
        <v>0</v>
      </c>
      <c r="CPG25" s="61">
        <v>0</v>
      </c>
      <c r="CPH25" s="61">
        <v>0</v>
      </c>
      <c r="CPI25" s="61">
        <v>0</v>
      </c>
      <c r="CPJ25" s="61">
        <v>0</v>
      </c>
      <c r="CPK25" s="61">
        <v>0</v>
      </c>
      <c r="CPL25" s="61">
        <v>0</v>
      </c>
      <c r="CPM25" s="61">
        <v>0</v>
      </c>
      <c r="CPN25" s="61">
        <v>0</v>
      </c>
      <c r="CPO25" s="61">
        <v>0</v>
      </c>
      <c r="CPP25" s="61">
        <v>0</v>
      </c>
      <c r="CPQ25" s="61">
        <v>0</v>
      </c>
      <c r="CPR25" s="61">
        <v>0</v>
      </c>
      <c r="CPS25" s="61">
        <v>0</v>
      </c>
      <c r="CPT25" s="61">
        <v>0</v>
      </c>
      <c r="CPU25" s="61">
        <v>0</v>
      </c>
      <c r="CPV25" s="61">
        <v>0</v>
      </c>
      <c r="CPW25" s="61">
        <v>0</v>
      </c>
      <c r="CPX25" s="61">
        <v>0</v>
      </c>
      <c r="CPY25" s="61">
        <v>0</v>
      </c>
      <c r="CPZ25" s="61">
        <v>0</v>
      </c>
      <c r="CQA25" s="61">
        <v>0</v>
      </c>
      <c r="CQB25" s="61">
        <v>0</v>
      </c>
      <c r="CQC25" s="61">
        <v>0</v>
      </c>
      <c r="CQD25" s="61">
        <v>0</v>
      </c>
      <c r="CQE25" s="61">
        <v>0</v>
      </c>
      <c r="CQF25" s="61">
        <v>0</v>
      </c>
      <c r="CQG25" s="61">
        <v>0</v>
      </c>
      <c r="CQH25" s="61">
        <v>0</v>
      </c>
      <c r="CQI25" s="61">
        <v>0</v>
      </c>
      <c r="CQJ25" s="61">
        <v>0</v>
      </c>
      <c r="CQK25" s="61">
        <v>0</v>
      </c>
      <c r="CQL25" s="61">
        <v>0</v>
      </c>
      <c r="CQM25" s="61">
        <v>0</v>
      </c>
      <c r="CQN25" s="61">
        <v>0</v>
      </c>
      <c r="CQO25" s="61">
        <v>0</v>
      </c>
      <c r="CQP25" s="61">
        <v>0</v>
      </c>
      <c r="CQQ25" s="61">
        <v>0</v>
      </c>
      <c r="CQR25" s="61">
        <v>0</v>
      </c>
      <c r="CQS25" s="61">
        <v>0</v>
      </c>
      <c r="CQT25" s="61">
        <v>0</v>
      </c>
      <c r="CQU25" s="61">
        <v>0</v>
      </c>
      <c r="CQV25" s="61">
        <v>0</v>
      </c>
      <c r="CQW25" s="61">
        <v>0</v>
      </c>
      <c r="CQX25" s="61">
        <v>0</v>
      </c>
      <c r="CQY25" s="61">
        <v>0</v>
      </c>
      <c r="CQZ25" s="61">
        <v>0</v>
      </c>
      <c r="CRA25" s="61">
        <v>0</v>
      </c>
      <c r="CRB25" s="61">
        <v>0</v>
      </c>
      <c r="CRC25" s="61">
        <v>0</v>
      </c>
      <c r="CRD25" s="61">
        <v>0</v>
      </c>
      <c r="CRE25" s="61">
        <v>0</v>
      </c>
      <c r="CRF25" s="61">
        <v>0</v>
      </c>
      <c r="CRG25" s="61">
        <v>0</v>
      </c>
      <c r="CRH25" s="61">
        <v>0</v>
      </c>
      <c r="CRI25" s="61">
        <v>0</v>
      </c>
      <c r="CRJ25" s="61">
        <v>0</v>
      </c>
      <c r="CRK25" s="61">
        <v>0</v>
      </c>
      <c r="CRL25" s="61">
        <v>0</v>
      </c>
      <c r="CRM25" s="61">
        <v>0</v>
      </c>
      <c r="CRN25" s="61">
        <v>0</v>
      </c>
      <c r="CRO25" s="61">
        <v>0</v>
      </c>
      <c r="CRP25" s="61">
        <v>0</v>
      </c>
      <c r="CRQ25" s="61">
        <v>0</v>
      </c>
      <c r="CRR25" s="61">
        <v>0</v>
      </c>
      <c r="CRS25" s="61">
        <v>0</v>
      </c>
      <c r="CRT25" s="61">
        <v>0</v>
      </c>
      <c r="CRU25" s="61">
        <v>0</v>
      </c>
      <c r="CRV25" s="61">
        <v>0</v>
      </c>
      <c r="CRW25" s="61">
        <v>0</v>
      </c>
      <c r="CRX25" s="61">
        <v>0</v>
      </c>
      <c r="CRY25" s="61">
        <v>0</v>
      </c>
      <c r="CRZ25" s="61">
        <v>0</v>
      </c>
      <c r="CSA25" s="61">
        <v>0</v>
      </c>
      <c r="CSB25" s="61">
        <v>0</v>
      </c>
      <c r="CSC25" s="61">
        <v>0</v>
      </c>
      <c r="CSD25" s="61">
        <v>0</v>
      </c>
      <c r="CSE25" s="61">
        <v>0</v>
      </c>
      <c r="CSF25" s="61">
        <v>0</v>
      </c>
      <c r="CSG25" s="61">
        <v>0</v>
      </c>
      <c r="CSH25" s="61">
        <v>0</v>
      </c>
      <c r="CSI25" s="61">
        <v>0</v>
      </c>
      <c r="CSJ25" s="61">
        <v>0</v>
      </c>
      <c r="CSK25" s="61">
        <v>0</v>
      </c>
      <c r="CSL25" s="61">
        <v>0</v>
      </c>
      <c r="CSM25" s="61">
        <v>0</v>
      </c>
      <c r="CSN25" s="61">
        <v>0</v>
      </c>
      <c r="CSO25" s="61">
        <v>0</v>
      </c>
      <c r="CSP25" s="61">
        <v>0</v>
      </c>
      <c r="CSQ25" s="61">
        <v>0</v>
      </c>
      <c r="CSR25" s="61">
        <v>0</v>
      </c>
      <c r="CSS25" s="61">
        <v>0</v>
      </c>
      <c r="CST25" s="61">
        <v>0</v>
      </c>
      <c r="CSU25" s="61">
        <v>0</v>
      </c>
      <c r="CSV25" s="61">
        <v>0</v>
      </c>
      <c r="CSW25" s="61">
        <v>0</v>
      </c>
      <c r="CSX25" s="61">
        <v>0</v>
      </c>
      <c r="CSY25" s="61">
        <v>0</v>
      </c>
      <c r="CSZ25" s="61">
        <v>0</v>
      </c>
      <c r="CTA25" s="61">
        <v>0</v>
      </c>
      <c r="CTB25" s="61">
        <v>0</v>
      </c>
      <c r="CTC25" s="61">
        <v>0</v>
      </c>
      <c r="CTD25" s="61">
        <v>0</v>
      </c>
      <c r="CTE25" s="61">
        <v>0</v>
      </c>
      <c r="CTF25" s="61">
        <v>0</v>
      </c>
      <c r="CTG25" s="61">
        <v>0</v>
      </c>
      <c r="CTH25" s="61">
        <v>0</v>
      </c>
      <c r="CTI25" s="61">
        <v>0</v>
      </c>
      <c r="CTJ25" s="61">
        <v>0</v>
      </c>
      <c r="CTK25" s="61">
        <v>0</v>
      </c>
      <c r="CTL25" s="61">
        <v>0</v>
      </c>
      <c r="CTM25" s="61">
        <v>0</v>
      </c>
      <c r="CTN25" s="61">
        <v>0</v>
      </c>
      <c r="CTO25" s="61">
        <v>0</v>
      </c>
      <c r="CTP25" s="61">
        <v>0</v>
      </c>
      <c r="CTQ25" s="61">
        <v>0</v>
      </c>
      <c r="CTR25" s="61">
        <v>0</v>
      </c>
      <c r="CTS25" s="61">
        <v>0</v>
      </c>
      <c r="CTT25" s="61">
        <v>0</v>
      </c>
      <c r="CTU25" s="61">
        <v>0</v>
      </c>
      <c r="CTV25" s="61">
        <v>0</v>
      </c>
      <c r="CTW25" s="61">
        <v>0</v>
      </c>
      <c r="CTX25" s="61">
        <v>0</v>
      </c>
      <c r="CTY25" s="61">
        <v>0</v>
      </c>
      <c r="CTZ25" s="61">
        <v>0</v>
      </c>
      <c r="CUA25" s="61">
        <v>0</v>
      </c>
      <c r="CUB25" s="61">
        <v>0</v>
      </c>
      <c r="CUC25" s="61">
        <v>0</v>
      </c>
      <c r="CUD25" s="61">
        <v>0</v>
      </c>
      <c r="CUE25" s="61">
        <v>0</v>
      </c>
      <c r="CUF25" s="61">
        <v>0</v>
      </c>
      <c r="CUG25" s="61">
        <v>0</v>
      </c>
      <c r="CUH25" s="61">
        <v>0</v>
      </c>
      <c r="CUI25" s="61">
        <v>0</v>
      </c>
      <c r="CUJ25" s="61">
        <v>0</v>
      </c>
      <c r="CUK25" s="61">
        <v>0</v>
      </c>
      <c r="CUL25" s="61">
        <v>0</v>
      </c>
      <c r="CUM25" s="61">
        <v>0</v>
      </c>
      <c r="CUN25" s="61">
        <v>0</v>
      </c>
      <c r="CUO25" s="61">
        <v>0</v>
      </c>
      <c r="CUP25" s="61">
        <v>0</v>
      </c>
      <c r="CUQ25" s="61">
        <v>0</v>
      </c>
      <c r="CUR25" s="61">
        <v>0</v>
      </c>
      <c r="CUS25" s="61">
        <v>0</v>
      </c>
      <c r="CUT25" s="61">
        <v>0</v>
      </c>
      <c r="CUU25" s="61">
        <v>0</v>
      </c>
      <c r="CUV25" s="61">
        <v>0</v>
      </c>
      <c r="CUW25" s="61">
        <v>0</v>
      </c>
      <c r="CUX25" s="61">
        <v>0</v>
      </c>
      <c r="CUY25" s="61">
        <v>0</v>
      </c>
      <c r="CUZ25" s="61">
        <v>0</v>
      </c>
      <c r="CVA25" s="61">
        <v>0</v>
      </c>
      <c r="CVB25" s="61">
        <v>0</v>
      </c>
      <c r="CVC25" s="61">
        <v>0</v>
      </c>
      <c r="CVD25" s="61">
        <v>0</v>
      </c>
      <c r="CVE25" s="61">
        <v>0</v>
      </c>
      <c r="CVF25" s="61">
        <v>0</v>
      </c>
      <c r="CVG25" s="61">
        <v>0</v>
      </c>
      <c r="CVH25" s="61">
        <v>0</v>
      </c>
      <c r="CVI25" s="61">
        <v>0</v>
      </c>
      <c r="CVJ25" s="61">
        <v>0</v>
      </c>
      <c r="CVK25" s="61">
        <v>0</v>
      </c>
      <c r="CVL25" s="61">
        <v>0</v>
      </c>
      <c r="CVM25" s="61">
        <v>0</v>
      </c>
      <c r="CVN25" s="61">
        <v>0</v>
      </c>
      <c r="CVO25" s="61">
        <v>0</v>
      </c>
      <c r="CVP25" s="61">
        <v>0</v>
      </c>
      <c r="CVQ25" s="61">
        <v>0</v>
      </c>
      <c r="CVR25" s="61">
        <v>0</v>
      </c>
      <c r="CVS25" s="61">
        <v>0</v>
      </c>
      <c r="CVT25" s="61">
        <v>0</v>
      </c>
      <c r="CVU25" s="61">
        <v>0</v>
      </c>
      <c r="CVV25" s="61">
        <v>0</v>
      </c>
      <c r="CVW25" s="61">
        <v>0</v>
      </c>
      <c r="CVX25" s="61">
        <v>0</v>
      </c>
      <c r="CVY25" s="61">
        <v>0</v>
      </c>
      <c r="CVZ25" s="61">
        <v>0</v>
      </c>
      <c r="CWA25" s="61">
        <v>0</v>
      </c>
      <c r="CWB25" s="61">
        <v>0</v>
      </c>
      <c r="CWC25" s="61">
        <v>0</v>
      </c>
      <c r="CWD25" s="61">
        <v>0</v>
      </c>
      <c r="CWE25" s="61">
        <v>0</v>
      </c>
      <c r="CWF25" s="61">
        <v>0</v>
      </c>
      <c r="CWG25" s="61">
        <v>0</v>
      </c>
      <c r="CWH25" s="61">
        <v>0</v>
      </c>
      <c r="CWI25" s="61">
        <v>0</v>
      </c>
      <c r="CWJ25" s="61">
        <v>0</v>
      </c>
      <c r="CWK25" s="61">
        <v>0</v>
      </c>
      <c r="CWL25" s="61">
        <v>0</v>
      </c>
      <c r="CWM25" s="61">
        <v>0</v>
      </c>
      <c r="CWN25" s="61">
        <v>0</v>
      </c>
      <c r="CWO25" s="61">
        <v>0</v>
      </c>
      <c r="CWP25" s="61">
        <v>0</v>
      </c>
      <c r="CWQ25" s="61">
        <v>0</v>
      </c>
      <c r="CWR25" s="61">
        <v>0</v>
      </c>
      <c r="CWS25" s="61">
        <v>0</v>
      </c>
      <c r="CWT25" s="61">
        <v>0</v>
      </c>
      <c r="CWU25" s="61">
        <v>0</v>
      </c>
      <c r="CWV25" s="61">
        <v>0</v>
      </c>
      <c r="CWW25" s="61">
        <v>0</v>
      </c>
      <c r="CWX25" s="61">
        <v>0</v>
      </c>
      <c r="CWY25" s="61">
        <v>0</v>
      </c>
      <c r="CWZ25" s="61">
        <v>0</v>
      </c>
      <c r="CXA25" s="61">
        <v>0</v>
      </c>
      <c r="CXB25" s="61">
        <v>0</v>
      </c>
      <c r="CXC25" s="61">
        <v>0</v>
      </c>
      <c r="CXD25" s="61">
        <v>0</v>
      </c>
      <c r="CXE25" s="61">
        <v>0</v>
      </c>
      <c r="CXF25" s="61">
        <v>0</v>
      </c>
      <c r="CXG25" s="61">
        <v>0</v>
      </c>
      <c r="CXH25" s="61">
        <v>0</v>
      </c>
      <c r="CXI25" s="61">
        <v>0</v>
      </c>
      <c r="CXJ25" s="61">
        <v>0</v>
      </c>
      <c r="CXK25" s="61">
        <v>0</v>
      </c>
      <c r="CXL25" s="61">
        <v>0</v>
      </c>
      <c r="CXM25" s="61">
        <v>0</v>
      </c>
      <c r="CXN25" s="61">
        <v>0</v>
      </c>
      <c r="CXO25" s="61">
        <v>0</v>
      </c>
      <c r="CXP25" s="61">
        <v>0</v>
      </c>
      <c r="CXQ25" s="61">
        <v>0</v>
      </c>
      <c r="CXR25" s="61">
        <v>0</v>
      </c>
      <c r="CXS25" s="61">
        <v>0</v>
      </c>
      <c r="CXT25" s="61">
        <v>0</v>
      </c>
      <c r="CXU25" s="61">
        <v>0</v>
      </c>
      <c r="CXV25" s="61">
        <v>0</v>
      </c>
      <c r="CXW25" s="61">
        <v>0</v>
      </c>
      <c r="CXX25" s="61">
        <v>0</v>
      </c>
      <c r="CXY25" s="61">
        <v>0</v>
      </c>
      <c r="CXZ25" s="61">
        <v>0</v>
      </c>
      <c r="CYA25" s="61">
        <v>0</v>
      </c>
      <c r="CYB25" s="61">
        <v>0</v>
      </c>
      <c r="CYC25" s="61">
        <v>0</v>
      </c>
      <c r="CYD25" s="61">
        <v>0</v>
      </c>
      <c r="CYE25" s="61">
        <v>0</v>
      </c>
      <c r="CYF25" s="61">
        <v>0</v>
      </c>
      <c r="CYG25" s="61">
        <v>0</v>
      </c>
      <c r="CYH25" s="61">
        <v>0</v>
      </c>
      <c r="CYI25" s="61">
        <v>0</v>
      </c>
      <c r="CYJ25" s="61">
        <v>0</v>
      </c>
      <c r="CYK25" s="61">
        <v>0</v>
      </c>
      <c r="CYL25" s="61">
        <v>0</v>
      </c>
      <c r="CYM25" s="61">
        <v>0</v>
      </c>
      <c r="CYN25" s="61">
        <v>0</v>
      </c>
      <c r="CYO25" s="61">
        <v>0</v>
      </c>
      <c r="CYP25" s="61">
        <v>0</v>
      </c>
      <c r="CYQ25" s="61">
        <v>0</v>
      </c>
      <c r="CYR25" s="61">
        <v>0</v>
      </c>
      <c r="CYS25" s="61">
        <v>0</v>
      </c>
      <c r="CYT25" s="61">
        <v>0</v>
      </c>
      <c r="CYU25" s="61">
        <v>0</v>
      </c>
      <c r="CYV25" s="61">
        <v>40</v>
      </c>
      <c r="CYW25" s="61">
        <v>0</v>
      </c>
      <c r="CYX25" s="61">
        <v>118</v>
      </c>
      <c r="CYY25" s="61">
        <v>10</v>
      </c>
      <c r="CYZ25" s="61">
        <v>122</v>
      </c>
      <c r="CZA25" s="61">
        <v>10</v>
      </c>
      <c r="CZB25" s="61">
        <v>0</v>
      </c>
      <c r="CZC25" s="61">
        <v>115</v>
      </c>
      <c r="CZD25" s="61">
        <v>118</v>
      </c>
      <c r="CZE25" s="61">
        <v>15</v>
      </c>
      <c r="CZF25" s="61">
        <v>0</v>
      </c>
      <c r="CZG25" s="61">
        <v>0</v>
      </c>
      <c r="CZH25" s="61">
        <v>0</v>
      </c>
      <c r="CZI25" s="61">
        <v>0</v>
      </c>
      <c r="CZJ25" s="61">
        <v>0</v>
      </c>
      <c r="CZK25" s="61">
        <v>0</v>
      </c>
      <c r="CZL25" s="61">
        <v>0</v>
      </c>
      <c r="CZM25" s="61">
        <v>0</v>
      </c>
      <c r="CZN25" s="61">
        <v>0</v>
      </c>
      <c r="CZO25" s="61">
        <v>0</v>
      </c>
      <c r="CZP25" s="61">
        <v>0</v>
      </c>
      <c r="CZQ25" s="61">
        <v>0</v>
      </c>
      <c r="CZR25" s="61">
        <v>0</v>
      </c>
      <c r="CZS25" s="61">
        <v>0</v>
      </c>
      <c r="CZT25" s="61">
        <v>0</v>
      </c>
      <c r="CZU25" s="61">
        <v>0</v>
      </c>
      <c r="CZV25" s="61">
        <v>0</v>
      </c>
      <c r="CZW25" s="61">
        <v>0</v>
      </c>
      <c r="CZX25" s="61">
        <v>0</v>
      </c>
      <c r="CZY25" s="61">
        <v>0</v>
      </c>
      <c r="CZZ25" s="61">
        <v>0</v>
      </c>
      <c r="DAA25" s="61">
        <v>0</v>
      </c>
      <c r="DAB25" s="61">
        <v>0</v>
      </c>
      <c r="DAC25" s="61">
        <v>0</v>
      </c>
      <c r="DAD25" s="61">
        <v>0</v>
      </c>
      <c r="DAE25" s="61">
        <v>25</v>
      </c>
      <c r="DAF25" s="61">
        <v>19</v>
      </c>
      <c r="DAG25" s="61">
        <v>19</v>
      </c>
      <c r="DAH25" s="61">
        <v>19</v>
      </c>
      <c r="DAI25" s="61">
        <v>19</v>
      </c>
      <c r="DAJ25" s="61">
        <v>18</v>
      </c>
      <c r="DAK25" s="61">
        <v>18</v>
      </c>
      <c r="DAL25" s="61">
        <v>18</v>
      </c>
      <c r="DAM25" s="61">
        <v>18</v>
      </c>
      <c r="DAN25" s="61">
        <v>10</v>
      </c>
      <c r="DAO25" s="61">
        <v>0</v>
      </c>
      <c r="DAP25" s="61">
        <v>10</v>
      </c>
      <c r="DAQ25" s="61">
        <v>48</v>
      </c>
      <c r="DAR25" s="61">
        <v>60</v>
      </c>
      <c r="DAS25" s="61">
        <v>13</v>
      </c>
      <c r="DAT25" s="61">
        <v>100</v>
      </c>
      <c r="DAU25" s="61">
        <v>33</v>
      </c>
      <c r="DAV25" s="61">
        <v>75</v>
      </c>
      <c r="DAW25" s="61">
        <v>17</v>
      </c>
      <c r="DAX25" s="61">
        <v>50</v>
      </c>
      <c r="DAY25" s="61">
        <v>17</v>
      </c>
      <c r="DAZ25" s="61">
        <v>30</v>
      </c>
      <c r="DBA25" s="61">
        <v>13</v>
      </c>
      <c r="DBB25" s="61">
        <v>10</v>
      </c>
      <c r="DBC25" s="61">
        <v>1</v>
      </c>
      <c r="DBD25" s="61">
        <v>30</v>
      </c>
      <c r="DBE25" s="61">
        <v>700</v>
      </c>
      <c r="DBF25" s="61">
        <v>10</v>
      </c>
      <c r="DBG25" s="61">
        <v>0</v>
      </c>
      <c r="DBH25" s="61">
        <v>0</v>
      </c>
      <c r="DBI25" s="61">
        <v>0</v>
      </c>
      <c r="DBJ25" s="61">
        <v>0</v>
      </c>
      <c r="DBK25" s="61">
        <v>3</v>
      </c>
      <c r="DBL25" s="61">
        <v>0</v>
      </c>
      <c r="DBM25" s="61">
        <v>0</v>
      </c>
      <c r="DBN25" s="61">
        <v>15000</v>
      </c>
      <c r="DBO25" s="61">
        <v>4000</v>
      </c>
      <c r="DBP25" s="61">
        <v>0</v>
      </c>
      <c r="DBQ25" s="61">
        <v>0</v>
      </c>
      <c r="DBR25" s="61">
        <v>30</v>
      </c>
      <c r="DBS25" s="61">
        <v>8</v>
      </c>
      <c r="DBT25" s="61">
        <v>10</v>
      </c>
      <c r="DBU25" s="61">
        <v>35</v>
      </c>
      <c r="DBV25" s="61">
        <v>30</v>
      </c>
      <c r="DBW25" s="61">
        <v>30</v>
      </c>
      <c r="DBX25" s="61">
        <v>30</v>
      </c>
      <c r="DBY25" s="61">
        <v>25</v>
      </c>
      <c r="DBZ25" s="61">
        <v>1</v>
      </c>
      <c r="DCA25" s="61">
        <v>1</v>
      </c>
      <c r="DCB25" s="61">
        <v>0</v>
      </c>
      <c r="DCC25" s="61">
        <v>0</v>
      </c>
      <c r="DCD25" s="61">
        <v>1.5</v>
      </c>
      <c r="DCE25" s="61">
        <v>1.5</v>
      </c>
      <c r="DCF25" s="61">
        <v>0</v>
      </c>
      <c r="DCG25" s="61">
        <v>2</v>
      </c>
      <c r="DCH25" s="61">
        <v>1</v>
      </c>
      <c r="DCI25" s="61">
        <v>50</v>
      </c>
      <c r="DCJ25" s="61">
        <v>3</v>
      </c>
      <c r="DCK25" s="61">
        <v>3</v>
      </c>
      <c r="DCL25" s="61">
        <v>8</v>
      </c>
      <c r="DCM25" s="61">
        <v>8</v>
      </c>
      <c r="DCN25" s="61">
        <v>1</v>
      </c>
      <c r="DCO25" s="61">
        <v>0</v>
      </c>
      <c r="DCP25" s="61">
        <v>0.03</v>
      </c>
      <c r="DCQ25" s="61">
        <v>1</v>
      </c>
      <c r="DCR25" s="61">
        <v>235</v>
      </c>
      <c r="DCS25" s="61">
        <v>100</v>
      </c>
      <c r="DCT25" s="61">
        <v>2000</v>
      </c>
      <c r="DCU25" s="61">
        <v>180</v>
      </c>
      <c r="DCV25" s="61">
        <v>-1.1499999999999999</v>
      </c>
      <c r="DCW25" s="61">
        <v>3000</v>
      </c>
      <c r="DCX25" s="61">
        <v>30</v>
      </c>
      <c r="DCY25" s="61">
        <v>200</v>
      </c>
      <c r="DCZ25" s="61">
        <v>100</v>
      </c>
      <c r="DDA25" s="61">
        <v>100</v>
      </c>
      <c r="DDB25" s="61">
        <v>100</v>
      </c>
      <c r="DDC25" s="61">
        <v>100</v>
      </c>
      <c r="DDD25" s="61">
        <v>130</v>
      </c>
      <c r="DDE25" s="61">
        <v>100</v>
      </c>
      <c r="DDF25" s="61">
        <v>100</v>
      </c>
      <c r="DDG25" s="61">
        <v>100</v>
      </c>
      <c r="DDH25" s="61">
        <v>100</v>
      </c>
      <c r="DDI25" s="61">
        <v>130</v>
      </c>
      <c r="DDJ25" s="61">
        <v>100</v>
      </c>
      <c r="DDK25" s="61">
        <v>100</v>
      </c>
      <c r="DDL25" s="61">
        <v>100</v>
      </c>
      <c r="DDM25" s="61">
        <v>100</v>
      </c>
      <c r="DDN25" s="61">
        <v>100</v>
      </c>
      <c r="DDO25" s="61">
        <v>130</v>
      </c>
      <c r="DDP25" s="61">
        <v>100</v>
      </c>
      <c r="DDQ25" s="61">
        <v>130</v>
      </c>
      <c r="DDR25" s="61">
        <v>100</v>
      </c>
      <c r="DDS25" s="61">
        <v>100</v>
      </c>
      <c r="DDT25" s="61">
        <v>100</v>
      </c>
      <c r="DDU25" s="61">
        <v>100</v>
      </c>
      <c r="DDV25" s="61">
        <v>130</v>
      </c>
      <c r="DDW25" s="61">
        <v>100</v>
      </c>
      <c r="DDX25" s="61">
        <v>0.5</v>
      </c>
      <c r="DDY25" s="61">
        <v>0.3</v>
      </c>
      <c r="DDZ25" s="61">
        <v>1</v>
      </c>
      <c r="DEA25" s="61">
        <v>1000</v>
      </c>
      <c r="DEB25" s="61">
        <v>200</v>
      </c>
      <c r="DEC25" s="61">
        <v>70</v>
      </c>
      <c r="DED25" s="61">
        <v>20</v>
      </c>
      <c r="DEE25" s="61">
        <v>80</v>
      </c>
      <c r="DEF25" s="61">
        <v>2</v>
      </c>
      <c r="DEG25" s="61">
        <v>0</v>
      </c>
      <c r="DEH25" s="61">
        <v>0</v>
      </c>
      <c r="DEI25" s="61">
        <v>0</v>
      </c>
      <c r="DEJ25" s="61">
        <v>0</v>
      </c>
      <c r="DEK25" s="61">
        <v>11</v>
      </c>
      <c r="DEL25" s="61">
        <v>-8</v>
      </c>
      <c r="DEM25" s="61">
        <v>3</v>
      </c>
      <c r="DEN25" s="61">
        <v>2</v>
      </c>
      <c r="DEO25" s="61">
        <v>0</v>
      </c>
      <c r="DEP25" s="61">
        <v>200</v>
      </c>
      <c r="DEQ25" s="61">
        <v>300</v>
      </c>
      <c r="DER25" s="61">
        <v>20</v>
      </c>
      <c r="DES25" s="61">
        <v>7</v>
      </c>
      <c r="DET25" s="61">
        <v>5</v>
      </c>
      <c r="DEU25" s="61">
        <v>30</v>
      </c>
      <c r="DEV25" s="61">
        <v>133</v>
      </c>
      <c r="DEW25" s="61">
        <v>5</v>
      </c>
      <c r="DEX25" s="61">
        <v>100</v>
      </c>
      <c r="DEY25" s="61">
        <v>3</v>
      </c>
      <c r="DEZ25" s="61">
        <v>0</v>
      </c>
      <c r="DFA25" s="61">
        <v>15</v>
      </c>
      <c r="DFB25" s="61">
        <v>60</v>
      </c>
      <c r="DFC25" s="61">
        <v>0.95</v>
      </c>
      <c r="DFD25" s="61">
        <v>0</v>
      </c>
      <c r="DFE25" s="61">
        <v>60</v>
      </c>
      <c r="DFF25" s="61">
        <v>-27</v>
      </c>
      <c r="DFG25" s="61">
        <v>5</v>
      </c>
      <c r="DFH25" s="61">
        <v>9</v>
      </c>
      <c r="DFI25" s="61">
        <v>12</v>
      </c>
      <c r="DFJ25" s="61">
        <v>14</v>
      </c>
      <c r="DFK25" s="61">
        <v>18</v>
      </c>
      <c r="DFL25" s="61">
        <v>22</v>
      </c>
      <c r="DFM25" s="61">
        <v>0</v>
      </c>
      <c r="DFN25" s="61">
        <v>0</v>
      </c>
      <c r="DFO25" s="61">
        <v>0</v>
      </c>
      <c r="DFP25" s="61">
        <v>0</v>
      </c>
      <c r="DFQ25" s="61">
        <v>0</v>
      </c>
      <c r="DFR25" s="61">
        <v>0</v>
      </c>
      <c r="DFS25" s="61">
        <v>0.95</v>
      </c>
      <c r="DFT25" s="61">
        <v>0.9</v>
      </c>
      <c r="DFU25" s="61">
        <v>0.9</v>
      </c>
      <c r="DFV25" s="61">
        <v>0.9</v>
      </c>
      <c r="DFW25" s="61">
        <v>0.95</v>
      </c>
      <c r="DFX25" s="61">
        <v>1</v>
      </c>
      <c r="DFY25" s="61">
        <v>105</v>
      </c>
      <c r="DFZ25" s="61">
        <v>95</v>
      </c>
      <c r="DGA25" s="61">
        <v>85</v>
      </c>
      <c r="DGB25" s="61">
        <v>110</v>
      </c>
      <c r="DGC25" s="61">
        <v>90</v>
      </c>
      <c r="DGD25" s="61">
        <v>95</v>
      </c>
      <c r="DGE25" s="61">
        <v>100</v>
      </c>
      <c r="DGF25" s="61">
        <v>105</v>
      </c>
      <c r="DGG25" s="61">
        <v>0.85</v>
      </c>
      <c r="DGH25" s="61">
        <v>0.9</v>
      </c>
      <c r="DGI25" s="61">
        <v>0.95</v>
      </c>
      <c r="DGJ25" s="61">
        <v>1</v>
      </c>
      <c r="DGK25" s="61">
        <v>-0.97</v>
      </c>
      <c r="DGL25" s="61">
        <v>-0.95</v>
      </c>
      <c r="DGM25" s="61">
        <v>0</v>
      </c>
      <c r="DGN25" s="61">
        <v>0</v>
      </c>
      <c r="DGO25" s="61">
        <v>0</v>
      </c>
      <c r="DGP25" s="61">
        <v>0</v>
      </c>
      <c r="DGQ25" s="61">
        <v>0.5</v>
      </c>
      <c r="DGR25" s="61">
        <v>1</v>
      </c>
      <c r="DGS25" s="61">
        <v>0.5</v>
      </c>
      <c r="DGT25" s="61">
        <v>0</v>
      </c>
      <c r="DGU25" s="61">
        <v>0</v>
      </c>
      <c r="DGV25" s="61">
        <v>0</v>
      </c>
      <c r="DGW25" s="61">
        <v>0</v>
      </c>
      <c r="DGX25" s="61">
        <v>0</v>
      </c>
      <c r="DGY25" s="61">
        <v>400</v>
      </c>
      <c r="DGZ25" s="61">
        <v>0</v>
      </c>
      <c r="DHA25" s="61">
        <v>0</v>
      </c>
      <c r="DHB25" s="61">
        <v>1</v>
      </c>
      <c r="DHC25" s="61">
        <v>40</v>
      </c>
      <c r="DHD25" s="61">
        <v>0</v>
      </c>
      <c r="DHE25" s="61">
        <v>30</v>
      </c>
      <c r="DHF25" s="61">
        <v>30</v>
      </c>
      <c r="DHG25" s="61">
        <v>10</v>
      </c>
      <c r="DHH25" s="61">
        <v>10</v>
      </c>
      <c r="DHI25" s="61">
        <v>10</v>
      </c>
      <c r="DHJ25" s="61">
        <v>3</v>
      </c>
      <c r="DHK25" s="61">
        <v>1</v>
      </c>
      <c r="DHL25" s="61">
        <v>415</v>
      </c>
      <c r="DHM25" s="61">
        <v>1</v>
      </c>
      <c r="DHN25" s="61">
        <v>0</v>
      </c>
      <c r="DHO25" s="61">
        <v>0</v>
      </c>
      <c r="DHP25" s="61">
        <v>0</v>
      </c>
      <c r="DHQ25" s="61">
        <v>1</v>
      </c>
      <c r="DHR25" s="61">
        <v>1</v>
      </c>
      <c r="DHS25" s="61">
        <v>0</v>
      </c>
      <c r="DHT25" s="61">
        <v>0</v>
      </c>
      <c r="DHU25" s="61">
        <v>0.2</v>
      </c>
      <c r="DHV25" s="61">
        <v>0.3</v>
      </c>
      <c r="DHW25" s="61">
        <v>30</v>
      </c>
      <c r="DHX25" s="61">
        <v>60</v>
      </c>
      <c r="DHY25" s="61">
        <v>65</v>
      </c>
      <c r="DHZ25" s="61">
        <v>0</v>
      </c>
      <c r="DIA25" s="61">
        <v>4</v>
      </c>
      <c r="DIB25" s="61">
        <v>4</v>
      </c>
      <c r="DIC25" s="61">
        <v>0.01</v>
      </c>
      <c r="DID25" s="61">
        <v>0.01</v>
      </c>
      <c r="DIE25" s="61">
        <v>0.2</v>
      </c>
      <c r="DIF25" s="61">
        <v>0.2</v>
      </c>
      <c r="DIG25" s="61">
        <v>1</v>
      </c>
      <c r="DIH25" s="61">
        <v>0</v>
      </c>
      <c r="DII25" s="61">
        <v>1</v>
      </c>
      <c r="DIJ25" s="61">
        <v>0</v>
      </c>
      <c r="DIK25" s="61">
        <v>1</v>
      </c>
      <c r="DIL25" s="61">
        <v>30</v>
      </c>
      <c r="DIM25" s="61">
        <v>0</v>
      </c>
      <c r="DIN25" s="61">
        <v>0</v>
      </c>
      <c r="DIO25" s="61">
        <v>0</v>
      </c>
      <c r="DIP25" s="61">
        <v>100</v>
      </c>
      <c r="DIQ25" s="61">
        <v>100</v>
      </c>
      <c r="DIR25" s="61">
        <v>10</v>
      </c>
      <c r="DIS25" s="61">
        <v>50</v>
      </c>
      <c r="DIT25" s="61">
        <v>50</v>
      </c>
      <c r="DIU25" s="61">
        <v>0</v>
      </c>
      <c r="DIV25" s="61">
        <v>0.2</v>
      </c>
      <c r="DIW25" s="61">
        <v>0.2</v>
      </c>
      <c r="DIX25" s="61">
        <v>0</v>
      </c>
      <c r="DIY25" s="61">
        <v>0</v>
      </c>
      <c r="DIZ25" s="61">
        <v>0</v>
      </c>
      <c r="DJA25" s="61">
        <v>0</v>
      </c>
      <c r="DJB25" s="61">
        <v>0</v>
      </c>
      <c r="DJC25" s="61">
        <v>0</v>
      </c>
      <c r="DJD25" s="61">
        <v>0</v>
      </c>
      <c r="DJE25" s="61">
        <v>0</v>
      </c>
      <c r="DJF25" s="61">
        <v>0</v>
      </c>
      <c r="DJG25" s="61">
        <v>30</v>
      </c>
      <c r="DJH25" s="61">
        <v>14400</v>
      </c>
      <c r="DJI25" s="61">
        <v>300</v>
      </c>
      <c r="DJJ25" s="61">
        <v>86400</v>
      </c>
      <c r="DJK25" s="61">
        <v>300</v>
      </c>
      <c r="DJL25" s="61">
        <v>1200</v>
      </c>
      <c r="DJM25" s="61">
        <v>5000</v>
      </c>
      <c r="DJN25" s="61">
        <v>-5000</v>
      </c>
      <c r="DJO25" s="61">
        <v>50</v>
      </c>
      <c r="DJP25" s="61">
        <v>0</v>
      </c>
      <c r="DJQ25" s="61">
        <v>0</v>
      </c>
      <c r="DJR25" s="61">
        <v>0</v>
      </c>
      <c r="DJS25" s="61">
        <v>0</v>
      </c>
      <c r="DJT25" s="61">
        <v>0</v>
      </c>
      <c r="DJU25" s="61">
        <v>0</v>
      </c>
      <c r="DJV25" s="61">
        <v>0</v>
      </c>
      <c r="DJW25" s="61">
        <v>0.1</v>
      </c>
      <c r="DJX25" s="61">
        <v>51.5</v>
      </c>
      <c r="DJY25" s="61">
        <v>47.5</v>
      </c>
      <c r="DJZ25" s="61">
        <v>0</v>
      </c>
      <c r="DKA25" s="61">
        <v>0</v>
      </c>
      <c r="DKB25" s="61">
        <v>0</v>
      </c>
      <c r="DKC25" s="61">
        <v>0</v>
      </c>
      <c r="DKD25" s="61">
        <v>0</v>
      </c>
      <c r="DKE25" s="61">
        <v>0</v>
      </c>
      <c r="DKF25" s="61">
        <v>0</v>
      </c>
      <c r="DKG25" s="61">
        <v>0</v>
      </c>
      <c r="DKH25" s="61">
        <v>1</v>
      </c>
      <c r="DKI25" s="61">
        <v>0</v>
      </c>
      <c r="DKJ25" s="61">
        <v>1400</v>
      </c>
      <c r="DKK25" s="61">
        <v>0</v>
      </c>
      <c r="DKL25" s="61">
        <v>1</v>
      </c>
      <c r="DKM25" s="61">
        <v>0</v>
      </c>
      <c r="DKN25" s="61">
        <v>0</v>
      </c>
      <c r="DKO25" s="61">
        <v>300</v>
      </c>
      <c r="DKP25" s="61">
        <v>30</v>
      </c>
      <c r="DKQ25" s="61">
        <v>8</v>
      </c>
      <c r="DKR25" s="61">
        <v>1</v>
      </c>
      <c r="DKS25" s="61">
        <v>115</v>
      </c>
      <c r="DKT25" s="61">
        <v>85</v>
      </c>
      <c r="DKU25" s="61">
        <v>35</v>
      </c>
      <c r="DKV25" s="61">
        <v>8</v>
      </c>
      <c r="DKW25" s="61">
        <v>330</v>
      </c>
      <c r="DKX25" s="61">
        <v>0</v>
      </c>
      <c r="DKY25" s="61">
        <v>1</v>
      </c>
      <c r="DKZ25" s="61">
        <v>-0.35</v>
      </c>
      <c r="DLA25" s="61">
        <v>50</v>
      </c>
      <c r="DLB25" s="61">
        <v>110</v>
      </c>
      <c r="DLC25" s="61">
        <v>80</v>
      </c>
      <c r="DLD25" s="61">
        <v>1</v>
      </c>
      <c r="DLE25" s="61">
        <v>0</v>
      </c>
      <c r="DLF25" s="61">
        <v>3622</v>
      </c>
      <c r="DLG25" s="61">
        <v>200</v>
      </c>
      <c r="DLH25" s="61">
        <v>1</v>
      </c>
      <c r="DLI25" s="61">
        <v>200</v>
      </c>
      <c r="DLJ25" s="61">
        <v>10</v>
      </c>
      <c r="DLK25" s="61">
        <v>2</v>
      </c>
      <c r="DLL25" s="61">
        <v>0.3</v>
      </c>
      <c r="DLM25" s="61">
        <v>3</v>
      </c>
      <c r="DLN25" s="61">
        <v>4</v>
      </c>
      <c r="DLO25" s="61">
        <v>10</v>
      </c>
      <c r="DLP25" s="61">
        <v>0.5</v>
      </c>
      <c r="DLQ25" s="61">
        <v>4</v>
      </c>
      <c r="DLR25" s="61">
        <v>20000</v>
      </c>
      <c r="DLS25" s="61">
        <v>20</v>
      </c>
      <c r="DLT25" s="61">
        <v>10</v>
      </c>
      <c r="DLU25" s="61">
        <v>3</v>
      </c>
      <c r="DLV25" s="61">
        <v>400</v>
      </c>
      <c r="DLW25" s="61">
        <v>1</v>
      </c>
      <c r="DLX25" s="61">
        <v>0</v>
      </c>
      <c r="DLY25" s="61">
        <v>1</v>
      </c>
      <c r="DLZ25" s="61">
        <v>1</v>
      </c>
      <c r="DMA25" s="61">
        <v>20000</v>
      </c>
      <c r="DMB25" s="61">
        <v>120</v>
      </c>
      <c r="DMC25" s="61">
        <v>88</v>
      </c>
      <c r="DMD25" s="61">
        <v>45</v>
      </c>
      <c r="DME25" s="61">
        <v>0</v>
      </c>
      <c r="DMF25" s="61">
        <v>10</v>
      </c>
      <c r="DMG25" s="61">
        <v>0</v>
      </c>
      <c r="DMH25" s="61">
        <v>0</v>
      </c>
      <c r="DMI25" s="61">
        <v>0</v>
      </c>
      <c r="DMJ25" s="61">
        <v>-0.4</v>
      </c>
      <c r="DMK25" s="61">
        <v>50</v>
      </c>
      <c r="DML25" s="61">
        <v>110</v>
      </c>
      <c r="DMM25" s="61">
        <v>80</v>
      </c>
      <c r="DMN25" s="61">
        <v>0</v>
      </c>
      <c r="DMO25" s="61">
        <v>0</v>
      </c>
      <c r="DMP25" s="61">
        <v>400</v>
      </c>
      <c r="DMQ25" s="61">
        <v>200</v>
      </c>
      <c r="DMR25" s="61">
        <v>0</v>
      </c>
      <c r="DMS25" s="61">
        <v>100</v>
      </c>
      <c r="DMT25" s="61">
        <v>100</v>
      </c>
      <c r="DMU25" s="61">
        <v>10</v>
      </c>
      <c r="DMV25" s="61">
        <v>2</v>
      </c>
      <c r="DMW25" s="61">
        <v>0.3</v>
      </c>
      <c r="DMX25" s="61">
        <v>3</v>
      </c>
      <c r="DMY25" s="61">
        <v>4</v>
      </c>
      <c r="DMZ25" s="61">
        <v>10</v>
      </c>
      <c r="DNA25" s="61">
        <v>0.5</v>
      </c>
      <c r="DNB25" s="61">
        <v>4</v>
      </c>
      <c r="DNC25" s="61">
        <v>10500</v>
      </c>
      <c r="DND25" s="61">
        <v>20</v>
      </c>
      <c r="DNE25" s="61">
        <v>10</v>
      </c>
      <c r="DNF25" s="61">
        <v>5</v>
      </c>
      <c r="DNG25" s="61">
        <v>10500</v>
      </c>
      <c r="DNH25" s="61">
        <v>0</v>
      </c>
      <c r="DNI25" s="61">
        <v>0</v>
      </c>
      <c r="DNJ25" s="61">
        <v>0</v>
      </c>
      <c r="DNK25" s="61">
        <v>0</v>
      </c>
      <c r="DNL25" s="61">
        <v>10500</v>
      </c>
      <c r="DNM25" s="61">
        <v>120</v>
      </c>
      <c r="DNN25" s="61">
        <v>90</v>
      </c>
      <c r="DNO25" s="61">
        <v>45</v>
      </c>
      <c r="DNP25" s="61">
        <v>0</v>
      </c>
      <c r="DNS25" s="61">
        <v>0</v>
      </c>
      <c r="DNT25" s="61">
        <v>0</v>
      </c>
      <c r="DNU25" s="61">
        <v>0</v>
      </c>
      <c r="DNV25" s="61">
        <v>0</v>
      </c>
      <c r="DNW25" s="61">
        <v>0</v>
      </c>
      <c r="DNX25" s="61">
        <v>0</v>
      </c>
      <c r="DNZ25" s="61">
        <v>0</v>
      </c>
      <c r="DOA25" s="61">
        <v>0</v>
      </c>
      <c r="DOJ25" s="61">
        <v>0</v>
      </c>
      <c r="DOK25" s="61">
        <v>0</v>
      </c>
      <c r="DOL25" s="61">
        <v>0</v>
      </c>
      <c r="DON25" s="61">
        <v>0</v>
      </c>
      <c r="DOO25" s="61">
        <v>0</v>
      </c>
      <c r="DOP25" s="61">
        <v>0</v>
      </c>
      <c r="DOQ25" s="61">
        <v>0</v>
      </c>
      <c r="DOS25" s="61">
        <v>0</v>
      </c>
      <c r="DOT25" s="61">
        <v>0</v>
      </c>
      <c r="DOU25" s="61">
        <v>0</v>
      </c>
      <c r="DOV25" s="61">
        <v>0</v>
      </c>
      <c r="DOW25" s="61">
        <v>0</v>
      </c>
      <c r="DOX25" s="61">
        <v>0</v>
      </c>
      <c r="DOY25" s="61">
        <v>0</v>
      </c>
      <c r="DOZ25" s="61">
        <v>0</v>
      </c>
      <c r="DPB25" s="61">
        <v>0</v>
      </c>
      <c r="DPC25" s="61">
        <v>0</v>
      </c>
      <c r="DPE25" s="61">
        <v>0</v>
      </c>
      <c r="DPF25" s="61">
        <v>0</v>
      </c>
      <c r="DPG25" s="61">
        <v>0</v>
      </c>
      <c r="DPH25" s="61">
        <v>0</v>
      </c>
      <c r="DPI25" s="61">
        <v>0</v>
      </c>
      <c r="DPJ25" s="61">
        <v>0</v>
      </c>
      <c r="DPK25" s="61">
        <v>0</v>
      </c>
      <c r="DPM25" s="61">
        <v>0</v>
      </c>
      <c r="DPO25" s="61">
        <v>0</v>
      </c>
      <c r="DPS25" s="61">
        <v>1</v>
      </c>
      <c r="DPT25" s="61">
        <v>0</v>
      </c>
      <c r="DPW25" s="61">
        <v>0</v>
      </c>
      <c r="DPX25" s="61">
        <v>0</v>
      </c>
      <c r="DPY25" s="61">
        <v>0</v>
      </c>
      <c r="DPZ25" s="61">
        <v>1</v>
      </c>
      <c r="DQA25" s="61">
        <v>1</v>
      </c>
      <c r="DQC25" s="61">
        <v>0</v>
      </c>
      <c r="DQD25" s="61">
        <v>0</v>
      </c>
      <c r="DQE25" s="61">
        <v>0</v>
      </c>
      <c r="DQG25" s="61">
        <v>0</v>
      </c>
      <c r="DQH25" s="61">
        <v>0</v>
      </c>
      <c r="DQQ25" s="61">
        <v>0</v>
      </c>
      <c r="DQR25" s="61">
        <v>1</v>
      </c>
      <c r="DQT25" s="61">
        <v>0</v>
      </c>
      <c r="DQU25" s="61">
        <v>0</v>
      </c>
      <c r="DQX25" s="61">
        <v>1</v>
      </c>
      <c r="DQZ25" s="61">
        <v>0</v>
      </c>
      <c r="DRA25" s="61">
        <v>0</v>
      </c>
      <c r="DRB25" s="61">
        <v>1</v>
      </c>
      <c r="DRC25" s="61">
        <v>0</v>
      </c>
      <c r="DRE25" s="61">
        <v>0</v>
      </c>
      <c r="DRF25" s="61">
        <v>0</v>
      </c>
      <c r="DRG25" s="61">
        <v>0</v>
      </c>
      <c r="DRH25" s="61">
        <v>0</v>
      </c>
      <c r="DRJ25" s="61">
        <v>0</v>
      </c>
      <c r="DRN25" s="61">
        <v>1</v>
      </c>
      <c r="DRP25" s="61">
        <v>612</v>
      </c>
      <c r="DRU25" s="61">
        <v>1</v>
      </c>
      <c r="DRV25" s="61">
        <v>0</v>
      </c>
      <c r="DRW25" s="61">
        <v>177</v>
      </c>
      <c r="DRY25" s="61">
        <v>1</v>
      </c>
      <c r="DRZ25" s="61">
        <v>1</v>
      </c>
      <c r="DSA25" s="61">
        <v>1</v>
      </c>
      <c r="DSK25" s="61">
        <v>0</v>
      </c>
      <c r="DSL25" s="61">
        <v>0.5</v>
      </c>
      <c r="DSM25" s="61">
        <v>0.1</v>
      </c>
      <c r="DSN25" s="61">
        <v>0.1</v>
      </c>
      <c r="DSO25" s="61">
        <v>100</v>
      </c>
      <c r="DSP25" s="61">
        <v>41</v>
      </c>
      <c r="DSQ25" s="61">
        <v>0</v>
      </c>
      <c r="DSR25" s="61">
        <v>0</v>
      </c>
      <c r="DSS25" s="61">
        <v>1</v>
      </c>
      <c r="DST25" s="61">
        <v>100</v>
      </c>
      <c r="DSU25" s="61">
        <v>0</v>
      </c>
      <c r="DSV25" s="61">
        <v>0</v>
      </c>
      <c r="DSW25" s="61">
        <v>1</v>
      </c>
      <c r="DSX25" s="61">
        <v>1</v>
      </c>
      <c r="DSY25" s="61">
        <v>1</v>
      </c>
      <c r="DSZ25" s="61">
        <v>1</v>
      </c>
      <c r="DTA25" s="61">
        <v>0</v>
      </c>
      <c r="DTB25" s="61">
        <v>0</v>
      </c>
      <c r="DTC25" s="61">
        <v>90</v>
      </c>
      <c r="DTD25" s="61">
        <v>30</v>
      </c>
      <c r="DTE25" s="61">
        <v>0</v>
      </c>
      <c r="DTF25" s="61">
        <v>100</v>
      </c>
      <c r="DTG25" s="61">
        <v>0</v>
      </c>
      <c r="DTH25" s="61">
        <v>0</v>
      </c>
      <c r="DTI25" s="61">
        <v>0</v>
      </c>
      <c r="DTJ25" s="61">
        <v>-5</v>
      </c>
      <c r="DTK25" s="61">
        <v>15</v>
      </c>
      <c r="DTL25" s="61">
        <v>80</v>
      </c>
      <c r="DTM25" s="61">
        <v>100</v>
      </c>
      <c r="DTN25" s="61">
        <v>100</v>
      </c>
      <c r="DTO25" s="61">
        <v>0</v>
      </c>
      <c r="DTP25" s="61">
        <v>0</v>
      </c>
      <c r="DTQ25" s="61">
        <v>100</v>
      </c>
      <c r="DTR25" s="61">
        <v>-100</v>
      </c>
      <c r="DTS25" s="61">
        <v>0</v>
      </c>
      <c r="DTT25" s="61">
        <v>10</v>
      </c>
      <c r="DTU25" s="61">
        <v>0</v>
      </c>
      <c r="DTV25" s="61">
        <v>0</v>
      </c>
      <c r="DTW25" s="61">
        <v>0</v>
      </c>
      <c r="DTX25" s="61">
        <v>0</v>
      </c>
      <c r="DTY25" s="61">
        <v>10</v>
      </c>
      <c r="DTZ25" s="61">
        <v>0</v>
      </c>
      <c r="DUA25" s="61">
        <v>0</v>
      </c>
      <c r="DUB25" s="61">
        <v>0</v>
      </c>
      <c r="DUC25" s="61">
        <v>0</v>
      </c>
      <c r="DUD25" s="61">
        <v>10</v>
      </c>
      <c r="DUE25" s="61">
        <v>0</v>
      </c>
      <c r="DUF25" s="61">
        <v>0</v>
      </c>
      <c r="DUG25" s="61">
        <v>0</v>
      </c>
      <c r="DUH25" s="61">
        <v>1</v>
      </c>
      <c r="DUI25" s="61">
        <v>33</v>
      </c>
      <c r="DUJ25" s="61">
        <v>30</v>
      </c>
      <c r="DUK25" s="61">
        <v>0</v>
      </c>
      <c r="DUL25" s="61">
        <v>0</v>
      </c>
      <c r="DUM25" s="61">
        <v>9600</v>
      </c>
      <c r="DUN25" s="61">
        <v>2</v>
      </c>
      <c r="DUO25" s="61">
        <v>1</v>
      </c>
      <c r="DUP25" s="61">
        <v>111</v>
      </c>
      <c r="DUQ25" s="61">
        <v>1</v>
      </c>
      <c r="DUR25" s="61">
        <v>1</v>
      </c>
      <c r="DUS25" s="61">
        <v>9600</v>
      </c>
      <c r="DUT25" s="61">
        <v>2</v>
      </c>
      <c r="DUU25" s="61">
        <v>12</v>
      </c>
      <c r="DUV25" s="61">
        <v>112</v>
      </c>
      <c r="DUW25" s="61">
        <v>12</v>
      </c>
      <c r="DUX25" s="61">
        <v>1</v>
      </c>
      <c r="DUY25" s="61">
        <v>192</v>
      </c>
      <c r="DUZ25" s="61">
        <v>31</v>
      </c>
      <c r="DVA25" s="61">
        <v>168</v>
      </c>
      <c r="DVB25" s="61">
        <v>2</v>
      </c>
      <c r="DVC25" s="61">
        <v>502</v>
      </c>
      <c r="DVD25" s="61">
        <v>11</v>
      </c>
      <c r="DVE25" s="61">
        <v>255</v>
      </c>
      <c r="DVF25" s="61">
        <v>0</v>
      </c>
      <c r="DVG25" s="61">
        <v>255</v>
      </c>
      <c r="DVH25" s="61">
        <v>0</v>
      </c>
      <c r="DVI25" s="61">
        <v>1</v>
      </c>
      <c r="DVJ25" s="61">
        <v>3</v>
      </c>
      <c r="DVK25" s="61">
        <v>1</v>
      </c>
      <c r="DVL25" s="61">
        <v>0</v>
      </c>
      <c r="DVM25" s="61">
        <v>0</v>
      </c>
      <c r="DVN25" s="61">
        <v>0</v>
      </c>
      <c r="DVO25" s="61">
        <v>0</v>
      </c>
      <c r="DVP25" s="61">
        <v>0</v>
      </c>
      <c r="DVQ25" s="61">
        <v>0</v>
      </c>
      <c r="DVR25" s="61">
        <v>0</v>
      </c>
      <c r="DVS25" s="61">
        <v>0</v>
      </c>
      <c r="DVT25" s="61">
        <v>1</v>
      </c>
      <c r="DVU25" s="61">
        <v>65</v>
      </c>
      <c r="DVV25" s="61">
        <v>1</v>
      </c>
      <c r="DVW25" s="61">
        <v>0</v>
      </c>
      <c r="DVX25" s="61">
        <v>0</v>
      </c>
      <c r="DVY25" s="61">
        <v>0</v>
      </c>
      <c r="DVZ25" s="61">
        <v>-4.5</v>
      </c>
      <c r="DWA25" s="61">
        <v>10</v>
      </c>
      <c r="DWB25" s="61">
        <v>0</v>
      </c>
      <c r="DWC25" s="61">
        <v>60</v>
      </c>
      <c r="DWD25" s="61">
        <v>55</v>
      </c>
      <c r="DWE25" s="61">
        <v>0</v>
      </c>
      <c r="DWF25" s="61">
        <v>2</v>
      </c>
      <c r="DWG25" s="61">
        <v>1.65</v>
      </c>
      <c r="DWH25" s="61">
        <v>1.82</v>
      </c>
      <c r="DWI25" s="61">
        <v>0.6</v>
      </c>
      <c r="DWJ25" s="61">
        <v>0.6</v>
      </c>
      <c r="DWK25" s="61">
        <v>1</v>
      </c>
      <c r="DWL25" s="61">
        <v>0</v>
      </c>
      <c r="DWM25" s="61">
        <v>300</v>
      </c>
      <c r="DWN25" s="61">
        <v>0</v>
      </c>
      <c r="DWO25" s="61">
        <v>300</v>
      </c>
      <c r="DWP25" s="61">
        <v>0</v>
      </c>
      <c r="DWQ25" s="61">
        <v>300</v>
      </c>
      <c r="DWR25" s="61">
        <v>0</v>
      </c>
      <c r="DWS25" s="61">
        <v>300</v>
      </c>
      <c r="DWT25" s="61">
        <v>0</v>
      </c>
      <c r="DWU25" s="61">
        <v>0.39062000000000002</v>
      </c>
      <c r="DWV25" s="61">
        <v>7.8119999999999995E-2</v>
      </c>
      <c r="DWW25" s="61">
        <v>100</v>
      </c>
      <c r="DWX25" s="61">
        <v>0</v>
      </c>
      <c r="DWY25" s="61">
        <v>0</v>
      </c>
      <c r="DWZ25" s="61">
        <v>0.39062000000000002</v>
      </c>
      <c r="DXA25" s="61">
        <v>7.8119999999999995E-2</v>
      </c>
      <c r="DXB25" s="61">
        <v>100</v>
      </c>
      <c r="DXC25" s="61">
        <v>0</v>
      </c>
      <c r="DXD25" s="61">
        <v>0</v>
      </c>
      <c r="DXE25" s="61">
        <v>0.39062000000000002</v>
      </c>
      <c r="DXF25" s="61">
        <v>7.8119999999999995E-2</v>
      </c>
      <c r="DXG25" s="61">
        <v>100</v>
      </c>
      <c r="DXH25" s="61">
        <v>0</v>
      </c>
      <c r="DXI25" s="61">
        <v>0</v>
      </c>
      <c r="DXJ25" s="61">
        <v>0.39062000000000002</v>
      </c>
      <c r="DXK25" s="61">
        <v>7.8119999999999995E-2</v>
      </c>
      <c r="DXL25" s="61">
        <v>100</v>
      </c>
      <c r="DXM25" s="61">
        <v>0</v>
      </c>
      <c r="DXN25" s="61">
        <v>560</v>
      </c>
      <c r="DXO25" s="61">
        <v>560</v>
      </c>
      <c r="DXP25" s="61">
        <v>560</v>
      </c>
      <c r="DXQ25" s="61">
        <v>560</v>
      </c>
      <c r="DXR25" s="61">
        <v>20</v>
      </c>
      <c r="DXS25" s="61">
        <v>3</v>
      </c>
      <c r="DXT25" s="61">
        <v>0</v>
      </c>
      <c r="DXU25" s="61">
        <v>0</v>
      </c>
      <c r="DXV25" s="61">
        <v>0</v>
      </c>
      <c r="DXW25" s="61">
        <v>0</v>
      </c>
      <c r="DXX25" s="61">
        <v>15</v>
      </c>
      <c r="DXY25" s="61">
        <v>30</v>
      </c>
      <c r="DXZ25" s="61">
        <v>0.01</v>
      </c>
      <c r="DYA25" s="61">
        <v>0.4</v>
      </c>
      <c r="DYB25" s="61">
        <v>0</v>
      </c>
      <c r="DYC25" s="61">
        <v>60</v>
      </c>
      <c r="DYD25" s="61">
        <v>30</v>
      </c>
      <c r="DYE25" s="61">
        <v>0.3</v>
      </c>
      <c r="DYF25" s="61">
        <v>0</v>
      </c>
      <c r="DYG25" s="61">
        <v>0</v>
      </c>
      <c r="DYH25" s="61">
        <v>0</v>
      </c>
      <c r="DYI25" s="61">
        <v>1200</v>
      </c>
      <c r="DYJ25" s="61">
        <v>1400</v>
      </c>
      <c r="DYK25" s="61">
        <v>1</v>
      </c>
      <c r="DYL25" s="61">
        <v>0.5</v>
      </c>
      <c r="DYM25" s="61">
        <v>360</v>
      </c>
      <c r="DYN25" s="61">
        <v>0</v>
      </c>
      <c r="DYO25" s="61">
        <v>0</v>
      </c>
      <c r="DYP25" s="61">
        <v>1000</v>
      </c>
      <c r="DYQ25" s="61">
        <v>1</v>
      </c>
      <c r="DYR25" s="61">
        <v>2</v>
      </c>
      <c r="DYS25" s="61">
        <v>0</v>
      </c>
      <c r="DYT25" s="61">
        <v>0.1</v>
      </c>
      <c r="DYU25" s="61">
        <v>30</v>
      </c>
      <c r="DYV25" s="61">
        <v>12.5</v>
      </c>
      <c r="DYW25" s="61">
        <v>0.3</v>
      </c>
      <c r="DYX25" s="61">
        <v>0.1</v>
      </c>
      <c r="DYY25" s="61">
        <v>2.2000000000000002</v>
      </c>
      <c r="DYZ25" s="61">
        <v>12.5</v>
      </c>
      <c r="DZA25" s="61">
        <v>0</v>
      </c>
      <c r="DZB25" s="61">
        <v>12</v>
      </c>
      <c r="DZC25" s="61">
        <v>0</v>
      </c>
      <c r="DZD25" s="61">
        <v>0</v>
      </c>
      <c r="DZE25" s="61">
        <v>0</v>
      </c>
      <c r="DZF25" s="61">
        <v>0</v>
      </c>
      <c r="DZG25" s="61">
        <v>1</v>
      </c>
      <c r="DZH25" s="61">
        <v>1</v>
      </c>
      <c r="DZI25" s="61">
        <v>1</v>
      </c>
      <c r="DZJ25" s="61">
        <v>1</v>
      </c>
      <c r="DZK25" s="61">
        <v>2</v>
      </c>
      <c r="DZL25" s="61">
        <v>0.2</v>
      </c>
      <c r="DZM25" s="61">
        <v>300</v>
      </c>
      <c r="DZN25" s="61">
        <v>300</v>
      </c>
      <c r="DZO25" s="61">
        <v>300</v>
      </c>
      <c r="DZP25" s="61">
        <v>300</v>
      </c>
      <c r="DZQ25" s="61">
        <v>0</v>
      </c>
      <c r="DZR25" s="61">
        <v>50</v>
      </c>
      <c r="DZS25" s="61">
        <v>50</v>
      </c>
      <c r="DZT25" s="61">
        <v>50</v>
      </c>
      <c r="DZU25" s="61">
        <v>50</v>
      </c>
      <c r="DZV25" s="61">
        <v>50</v>
      </c>
      <c r="DZW25" s="61">
        <v>120</v>
      </c>
      <c r="DZX25" s="61">
        <v>1</v>
      </c>
      <c r="DZY25" s="61">
        <v>5.0000000000000001E-4</v>
      </c>
      <c r="DZZ25" s="61">
        <v>5.0000000000000001E-4</v>
      </c>
      <c r="EAA25" s="61">
        <v>0</v>
      </c>
      <c r="EAB25" s="61">
        <v>80</v>
      </c>
      <c r="EAC25" s="61">
        <v>80</v>
      </c>
      <c r="EAD25" s="61">
        <v>0</v>
      </c>
      <c r="EAE25" s="61">
        <v>0</v>
      </c>
      <c r="EAF25" s="61">
        <v>1</v>
      </c>
      <c r="EAG25" s="61">
        <v>3</v>
      </c>
      <c r="EAH25" s="61">
        <v>1</v>
      </c>
      <c r="EAI25" s="61">
        <v>0</v>
      </c>
      <c r="EAJ25" s="61">
        <v>0</v>
      </c>
      <c r="EAK25" s="61">
        <v>0</v>
      </c>
      <c r="EAL25" s="61">
        <v>0</v>
      </c>
      <c r="EAM25" s="61">
        <v>100</v>
      </c>
      <c r="EAN25" s="61">
        <v>0</v>
      </c>
      <c r="EAO25" s="61">
        <v>0.3</v>
      </c>
      <c r="EAP25" s="61">
        <v>1</v>
      </c>
      <c r="EAQ25" s="61">
        <v>25</v>
      </c>
      <c r="EAR25" s="61">
        <v>6.5</v>
      </c>
      <c r="EAS25" s="61">
        <v>100</v>
      </c>
      <c r="EAT25" s="61">
        <v>0</v>
      </c>
      <c r="EAU25" s="61">
        <v>20</v>
      </c>
      <c r="EAV25" s="61">
        <v>0</v>
      </c>
      <c r="EAW25" s="61">
        <v>0.5</v>
      </c>
      <c r="EAX25" s="61">
        <v>0</v>
      </c>
      <c r="EAY25" s="61">
        <v>4</v>
      </c>
      <c r="EAZ25" s="61">
        <v>50</v>
      </c>
      <c r="EBA25" s="61">
        <v>0</v>
      </c>
      <c r="EBB25" s="61">
        <v>25</v>
      </c>
      <c r="EBC25" s="61">
        <v>10</v>
      </c>
      <c r="EBD25" s="61">
        <v>250</v>
      </c>
      <c r="EBE25" s="61">
        <v>3</v>
      </c>
      <c r="EBF25" s="61">
        <v>0.1</v>
      </c>
      <c r="EBG25" s="61">
        <v>0.1</v>
      </c>
      <c r="EBH25" s="61">
        <v>1</v>
      </c>
      <c r="EBI25" s="61">
        <v>2</v>
      </c>
      <c r="EBJ25" s="61">
        <v>0.1</v>
      </c>
      <c r="EBK25" s="61">
        <v>1</v>
      </c>
      <c r="EBL25" s="61">
        <v>10</v>
      </c>
      <c r="EBM25" s="61">
        <v>0.1</v>
      </c>
      <c r="EBN25" s="61">
        <v>1</v>
      </c>
      <c r="EBO25" s="61">
        <v>10</v>
      </c>
      <c r="EBP25" s="61">
        <v>0.1</v>
      </c>
      <c r="EBQ25" s="61">
        <v>1</v>
      </c>
      <c r="EBS25" s="61">
        <v>0</v>
      </c>
      <c r="EBT25" s="61">
        <v>0</v>
      </c>
      <c r="EBU25" s="61">
        <v>0</v>
      </c>
      <c r="EBV25" s="61">
        <v>0</v>
      </c>
      <c r="EBW25" s="61">
        <v>0</v>
      </c>
      <c r="EBX25" s="61">
        <v>0</v>
      </c>
      <c r="EBY25" s="61">
        <v>0</v>
      </c>
      <c r="EBZ25" s="61">
        <v>0</v>
      </c>
      <c r="ECA25" s="61">
        <v>0</v>
      </c>
      <c r="ECB25" s="61">
        <v>0</v>
      </c>
      <c r="ECD25" s="61">
        <v>0</v>
      </c>
      <c r="ECH25" s="61">
        <v>0</v>
      </c>
      <c r="ECI25" s="61">
        <v>1</v>
      </c>
      <c r="ECJ25" s="61">
        <v>1</v>
      </c>
      <c r="ECK25" s="61">
        <v>1</v>
      </c>
      <c r="ECL25" s="61">
        <v>1</v>
      </c>
      <c r="ECM25" s="61">
        <v>1</v>
      </c>
      <c r="ECN25" s="61">
        <v>0</v>
      </c>
      <c r="ECO25" s="61">
        <v>0</v>
      </c>
      <c r="ECP25" s="61">
        <v>0</v>
      </c>
      <c r="ECQ25" s="61">
        <v>0</v>
      </c>
      <c r="ECR25" s="61">
        <v>0</v>
      </c>
      <c r="ECS25" s="61">
        <v>0</v>
      </c>
      <c r="ECT25" s="61">
        <v>0</v>
      </c>
      <c r="ECU25" s="61">
        <v>0</v>
      </c>
      <c r="ECV25" s="61">
        <v>0</v>
      </c>
      <c r="ECW25" s="61">
        <v>0</v>
      </c>
      <c r="ECX25" s="61">
        <v>0</v>
      </c>
      <c r="ECY25" s="61">
        <v>0</v>
      </c>
      <c r="ECZ25" s="61">
        <v>0</v>
      </c>
      <c r="EDA25" s="61">
        <v>0</v>
      </c>
      <c r="EDB25" s="61">
        <v>60</v>
      </c>
      <c r="EDC25" s="61">
        <v>60</v>
      </c>
      <c r="EDD25" s="61">
        <v>0</v>
      </c>
      <c r="EDE25" s="61">
        <v>200</v>
      </c>
      <c r="EDF25" s="61">
        <v>2</v>
      </c>
      <c r="EDG25" s="61">
        <v>0</v>
      </c>
      <c r="EDH25" s="61">
        <v>200</v>
      </c>
      <c r="EDI25" s="61">
        <v>200</v>
      </c>
      <c r="EDJ25" s="61">
        <v>200</v>
      </c>
      <c r="EDK25" s="61">
        <v>2</v>
      </c>
      <c r="EDL25" s="61">
        <v>200</v>
      </c>
      <c r="EDM25" s="61">
        <v>0</v>
      </c>
      <c r="EDN25" s="61">
        <v>5</v>
      </c>
      <c r="EDO25" s="61">
        <v>5</v>
      </c>
      <c r="EDP25" s="61">
        <v>1000</v>
      </c>
      <c r="EDQ25" s="61">
        <v>1000</v>
      </c>
      <c r="EDR25" s="61">
        <v>5</v>
      </c>
      <c r="EDS25" s="61">
        <v>5</v>
      </c>
      <c r="EDT25" s="61">
        <v>1000</v>
      </c>
      <c r="EDU25" s="61">
        <v>1000</v>
      </c>
      <c r="EDV25" s="61">
        <v>250</v>
      </c>
      <c r="EDW25" s="61">
        <v>100</v>
      </c>
      <c r="EDX25" s="61">
        <v>0</v>
      </c>
      <c r="EDY25" s="61">
        <v>100</v>
      </c>
      <c r="EDZ25" s="61">
        <v>5</v>
      </c>
      <c r="EEA25" s="61">
        <v>0</v>
      </c>
      <c r="EEB25" s="61">
        <v>0</v>
      </c>
      <c r="EEC25" s="61">
        <v>0</v>
      </c>
      <c r="EED25" s="61">
        <v>0</v>
      </c>
      <c r="EEE25" s="61">
        <v>0</v>
      </c>
      <c r="EEF25" s="61">
        <v>0</v>
      </c>
      <c r="EEG25" s="61">
        <v>500</v>
      </c>
      <c r="EEH25" s="61">
        <v>0</v>
      </c>
      <c r="EEI25" s="61">
        <v>0</v>
      </c>
      <c r="EEJ25" s="61">
        <v>0</v>
      </c>
      <c r="EEK25" s="61">
        <v>0</v>
      </c>
      <c r="EEL25" s="61">
        <v>0</v>
      </c>
      <c r="EEM25" s="61">
        <v>0</v>
      </c>
      <c r="EEN25" s="61">
        <v>48</v>
      </c>
      <c r="EEO25" s="61">
        <v>20</v>
      </c>
      <c r="EEQ25" s="61">
        <v>180</v>
      </c>
      <c r="EER25" s="61">
        <v>360</v>
      </c>
      <c r="EES25" s="61">
        <v>720</v>
      </c>
      <c r="EET25" s="61">
        <v>700</v>
      </c>
      <c r="EEU25" s="61">
        <v>630</v>
      </c>
      <c r="EEV25" s="61">
        <v>630</v>
      </c>
      <c r="EEW25" s="61">
        <v>625</v>
      </c>
      <c r="EEX25" s="61">
        <v>20</v>
      </c>
      <c r="EEY25" s="61">
        <v>40</v>
      </c>
      <c r="EEZ25" s="61">
        <v>0</v>
      </c>
      <c r="EFA25" s="61">
        <v>0</v>
      </c>
      <c r="EFB25" s="61">
        <v>20</v>
      </c>
      <c r="EFC25" s="61">
        <v>20</v>
      </c>
      <c r="EFD25" s="61">
        <v>720</v>
      </c>
      <c r="EFE25" s="61">
        <v>0</v>
      </c>
      <c r="EFF25" s="61">
        <v>0</v>
      </c>
      <c r="EFG25" s="61">
        <v>600</v>
      </c>
      <c r="EFH25" s="61">
        <v>3600</v>
      </c>
      <c r="EFI25" s="61">
        <v>210</v>
      </c>
      <c r="EFK25" s="61">
        <v>0</v>
      </c>
      <c r="EFL25" s="61">
        <v>0</v>
      </c>
      <c r="EFM25" s="61">
        <v>0</v>
      </c>
      <c r="EFN25" s="61">
        <v>0</v>
      </c>
      <c r="EFO25" s="61">
        <v>0</v>
      </c>
      <c r="EFP25" s="61">
        <v>0</v>
      </c>
      <c r="EFQ25" s="61">
        <v>0</v>
      </c>
      <c r="EFR25" s="61">
        <v>0</v>
      </c>
      <c r="EFS25" s="61">
        <v>17</v>
      </c>
      <c r="EFT25" s="61">
        <v>5</v>
      </c>
      <c r="EFU25" s="61">
        <v>7</v>
      </c>
      <c r="EFV25" s="61">
        <v>8.5</v>
      </c>
      <c r="EFW25" s="61">
        <v>10</v>
      </c>
      <c r="EFX25" s="61">
        <v>12</v>
      </c>
      <c r="EFY25" s="61">
        <v>13.5</v>
      </c>
      <c r="EFZ25" s="61">
        <v>15.3</v>
      </c>
      <c r="EGA25" s="61">
        <v>25</v>
      </c>
      <c r="EGB25" s="61">
        <v>25</v>
      </c>
      <c r="EGC25" s="61">
        <v>60</v>
      </c>
      <c r="EGD25" s="61">
        <v>0</v>
      </c>
      <c r="EGE25" s="61">
        <v>30</v>
      </c>
      <c r="EGF25" s="61">
        <v>0</v>
      </c>
      <c r="EGG25" s="61">
        <v>1</v>
      </c>
      <c r="EGH25" s="61">
        <v>6</v>
      </c>
      <c r="EGI25" s="61">
        <v>0.8</v>
      </c>
      <c r="EGJ25" s="61">
        <v>6</v>
      </c>
      <c r="EGK25" s="61">
        <v>0</v>
      </c>
      <c r="EGL25" s="61">
        <v>3.5</v>
      </c>
      <c r="EGM25" s="61">
        <v>1</v>
      </c>
      <c r="EGN25" s="61">
        <v>6</v>
      </c>
      <c r="EGO25" s="61">
        <v>0</v>
      </c>
      <c r="EGP25" s="61">
        <v>10</v>
      </c>
      <c r="EGQ25" s="61">
        <v>92</v>
      </c>
      <c r="EGR25" s="61">
        <v>0</v>
      </c>
      <c r="EGS25" s="61">
        <v>8000</v>
      </c>
      <c r="EGT25" s="61">
        <v>0</v>
      </c>
      <c r="EGU25" s="61">
        <v>0</v>
      </c>
      <c r="EGV25" s="61">
        <v>540</v>
      </c>
      <c r="EGW25" s="61">
        <v>27</v>
      </c>
      <c r="EGX25" s="61">
        <v>1000</v>
      </c>
      <c r="EGY25" s="61">
        <v>0</v>
      </c>
      <c r="EGZ25" s="61">
        <v>0</v>
      </c>
      <c r="EHA25" s="61">
        <v>1</v>
      </c>
      <c r="EHB25" s="61">
        <v>300</v>
      </c>
      <c r="EHC25" s="61">
        <v>0</v>
      </c>
      <c r="EHD25" s="61">
        <v>300</v>
      </c>
      <c r="EHE25" s="61">
        <v>0</v>
      </c>
      <c r="EHF25" s="61">
        <v>3</v>
      </c>
      <c r="EHG25" s="61">
        <v>300</v>
      </c>
      <c r="EHH25" s="61">
        <v>0</v>
      </c>
      <c r="EHI25" s="61">
        <v>150</v>
      </c>
      <c r="EHJ25" s="61">
        <v>8.1999999999999993</v>
      </c>
      <c r="EHK25" s="61">
        <v>7.5</v>
      </c>
      <c r="EHL25" s="61">
        <v>180</v>
      </c>
      <c r="EHM25" s="61">
        <v>90</v>
      </c>
      <c r="EHN25" s="61">
        <v>900</v>
      </c>
      <c r="EHO25" s="61">
        <v>30</v>
      </c>
      <c r="EHP25" s="61">
        <v>200</v>
      </c>
      <c r="EHQ25" s="61">
        <v>300</v>
      </c>
      <c r="EHR25" s="61">
        <v>40</v>
      </c>
      <c r="EHS25" s="61">
        <v>20</v>
      </c>
      <c r="EHT25" s="61">
        <v>100</v>
      </c>
      <c r="EHU25" s="61">
        <v>0</v>
      </c>
      <c r="EHV25" s="61">
        <v>100</v>
      </c>
      <c r="EHW25" s="61">
        <v>0</v>
      </c>
      <c r="EHX25" s="61">
        <v>0</v>
      </c>
      <c r="EHY25" s="61">
        <v>300</v>
      </c>
      <c r="EHZ25" s="61">
        <v>500</v>
      </c>
      <c r="EIA25" s="61">
        <v>600</v>
      </c>
      <c r="EIB25" s="61">
        <v>0</v>
      </c>
      <c r="EIC25" s="61">
        <v>500</v>
      </c>
      <c r="EID25" s="61">
        <v>600</v>
      </c>
      <c r="EIE25" s="61">
        <v>0</v>
      </c>
      <c r="EIF25" s="61">
        <v>0</v>
      </c>
      <c r="EIG25" s="61">
        <v>0</v>
      </c>
      <c r="EIH25" s="61">
        <v>0</v>
      </c>
      <c r="EII25" s="61">
        <v>0</v>
      </c>
      <c r="EIN25" s="61">
        <v>0</v>
      </c>
      <c r="EIO25" s="61">
        <v>0</v>
      </c>
      <c r="EIP25" s="61">
        <v>1200</v>
      </c>
      <c r="EIQ25" s="61">
        <v>1000</v>
      </c>
      <c r="EIU25" s="61">
        <v>1000</v>
      </c>
      <c r="EJA25" s="61">
        <v>5</v>
      </c>
      <c r="EJB25" s="61">
        <v>250</v>
      </c>
      <c r="EJC25" s="61">
        <v>250</v>
      </c>
      <c r="EJF25" s="61">
        <v>100</v>
      </c>
      <c r="EJG25" s="61">
        <v>50</v>
      </c>
      <c r="EJH25" s="61">
        <v>1000</v>
      </c>
      <c r="EJI25" s="61">
        <v>680</v>
      </c>
      <c r="EJJ25" s="61">
        <v>640</v>
      </c>
      <c r="EJK25" s="61">
        <v>5</v>
      </c>
      <c r="EJL25" s="61">
        <v>650</v>
      </c>
      <c r="EJM25" s="61">
        <v>5</v>
      </c>
      <c r="EJN25" s="61">
        <v>1000</v>
      </c>
      <c r="EJO25" s="61">
        <v>640</v>
      </c>
      <c r="EJP25" s="61">
        <v>5</v>
      </c>
      <c r="EJQ25" s="61">
        <v>680</v>
      </c>
      <c r="EJR25" s="61">
        <v>5</v>
      </c>
      <c r="EJS25" s="61">
        <v>1000</v>
      </c>
      <c r="EJT25" s="61">
        <v>5</v>
      </c>
      <c r="EJU25" s="61">
        <v>15</v>
      </c>
      <c r="EJV25" s="61">
        <v>300</v>
      </c>
      <c r="EJW25" s="61">
        <v>20</v>
      </c>
      <c r="EJX25" s="61">
        <v>50</v>
      </c>
      <c r="EJY25" s="61">
        <v>650</v>
      </c>
      <c r="EJZ25" s="61">
        <v>5</v>
      </c>
      <c r="EKA25" s="61">
        <v>120</v>
      </c>
      <c r="EKB25" s="61">
        <v>5</v>
      </c>
      <c r="EKC25" s="61">
        <v>450</v>
      </c>
      <c r="EKD25" s="61">
        <v>180</v>
      </c>
      <c r="EKE25" s="61">
        <v>0</v>
      </c>
      <c r="EKF25" s="61">
        <v>0</v>
      </c>
      <c r="EKG25" s="61">
        <v>0</v>
      </c>
      <c r="EKH25" s="61">
        <v>0</v>
      </c>
      <c r="EKI25" s="61">
        <v>0</v>
      </c>
      <c r="EKJ25" s="61">
        <v>0</v>
      </c>
      <c r="EKK25" s="61">
        <v>0</v>
      </c>
      <c r="EKL25" s="61">
        <v>1.3168800000000001</v>
      </c>
      <c r="EKM25" s="61">
        <v>10.18</v>
      </c>
      <c r="EKN25" s="61">
        <v>9.75</v>
      </c>
      <c r="EKO25" s="61">
        <v>0.76200000000000001</v>
      </c>
      <c r="EKP25" s="61">
        <v>1.3168800000000001</v>
      </c>
      <c r="EKQ25" s="61">
        <v>10</v>
      </c>
      <c r="EKR25" s="61">
        <v>9.5399999999999991</v>
      </c>
      <c r="EKS25" s="61">
        <v>0.72</v>
      </c>
      <c r="EKT25" s="61">
        <v>1.3168800000000001</v>
      </c>
      <c r="EKU25" s="61">
        <v>10</v>
      </c>
      <c r="EKV25" s="61">
        <v>9.5399999999999991</v>
      </c>
      <c r="EKW25" s="61">
        <v>0.72</v>
      </c>
      <c r="EKX25" s="61">
        <v>1.3168800000000001</v>
      </c>
      <c r="EKY25" s="61">
        <v>10</v>
      </c>
      <c r="EKZ25" s="61">
        <v>9.5399999999999991</v>
      </c>
      <c r="ELA25" s="61">
        <v>0.72</v>
      </c>
      <c r="ELB25" s="61">
        <v>0</v>
      </c>
      <c r="ELC25" s="61">
        <v>0</v>
      </c>
      <c r="ELD25" s="61">
        <v>0</v>
      </c>
      <c r="ELE25" s="61">
        <v>0</v>
      </c>
      <c r="ELF25" s="61">
        <v>0</v>
      </c>
      <c r="ELG25" s="61">
        <v>0</v>
      </c>
      <c r="ELH25" s="61">
        <v>0</v>
      </c>
      <c r="ELI25" s="61">
        <v>0</v>
      </c>
      <c r="ELJ25" s="61">
        <v>250</v>
      </c>
      <c r="ELK25" s="61">
        <v>-20</v>
      </c>
      <c r="ELL25" s="61">
        <v>-0.08</v>
      </c>
      <c r="ELM25" s="61">
        <v>0</v>
      </c>
      <c r="ELN25" s="61">
        <v>0</v>
      </c>
      <c r="ELO25" s="61">
        <v>0</v>
      </c>
      <c r="ELP25" s="61">
        <v>0</v>
      </c>
      <c r="ELQ25" s="61">
        <v>0</v>
      </c>
      <c r="ELR25" s="61">
        <v>0</v>
      </c>
      <c r="ELS25" s="61">
        <v>0</v>
      </c>
      <c r="ELT25" s="61">
        <v>0</v>
      </c>
      <c r="ELU25" s="61">
        <v>0</v>
      </c>
      <c r="ELV25" s="61">
        <v>0</v>
      </c>
      <c r="ELW25" s="61">
        <v>0</v>
      </c>
      <c r="ELX25" s="61">
        <v>0</v>
      </c>
      <c r="ELY25" s="61">
        <v>0</v>
      </c>
      <c r="ELZ25" s="61">
        <v>0</v>
      </c>
      <c r="EMA25" s="61">
        <v>0</v>
      </c>
      <c r="EMB25" s="61">
        <v>0</v>
      </c>
      <c r="EMC25" s="61">
        <v>0</v>
      </c>
      <c r="EMD25" s="61">
        <v>0</v>
      </c>
      <c r="EME25" s="61">
        <v>0</v>
      </c>
      <c r="EMF25" s="61">
        <v>0</v>
      </c>
      <c r="EMG25" s="61">
        <v>0</v>
      </c>
      <c r="EMH25" s="61">
        <v>0</v>
      </c>
      <c r="EMI25" s="61">
        <v>0</v>
      </c>
      <c r="EMJ25" s="61">
        <v>0</v>
      </c>
      <c r="EMK25" s="61">
        <v>0</v>
      </c>
      <c r="EML25" s="61">
        <v>10</v>
      </c>
      <c r="EMM25" s="61">
        <v>0</v>
      </c>
      <c r="EMN25" s="61">
        <v>0</v>
      </c>
      <c r="EMO25" s="61">
        <v>300</v>
      </c>
      <c r="EMP25" s="61">
        <v>1</v>
      </c>
      <c r="EMQ25" s="61">
        <v>500</v>
      </c>
      <c r="EMR25" s="61">
        <v>7000</v>
      </c>
      <c r="EMS25" s="61">
        <v>30</v>
      </c>
      <c r="EMT25" s="61">
        <v>50</v>
      </c>
      <c r="EMU25" s="61">
        <v>0</v>
      </c>
      <c r="EMV25" s="61">
        <v>10000</v>
      </c>
      <c r="EMW25" s="61">
        <v>0</v>
      </c>
      <c r="EMX25" s="61">
        <v>30</v>
      </c>
      <c r="EMY25" s="61">
        <v>5</v>
      </c>
      <c r="EMZ25" s="61">
        <v>0</v>
      </c>
      <c r="ENA25" s="61">
        <v>0</v>
      </c>
      <c r="ENB25" s="61">
        <v>0</v>
      </c>
      <c r="ENC25" s="61">
        <v>0</v>
      </c>
      <c r="END25" s="61">
        <v>1</v>
      </c>
      <c r="ENE25" s="61">
        <v>0</v>
      </c>
      <c r="ENF25" s="61">
        <v>0</v>
      </c>
      <c r="ENG25" s="61">
        <v>0.3</v>
      </c>
      <c r="ENH25" s="61">
        <v>0</v>
      </c>
      <c r="ENI25" s="61">
        <v>0</v>
      </c>
      <c r="ENJ25" s="61">
        <v>0</v>
      </c>
      <c r="ENK25" s="61">
        <v>25</v>
      </c>
      <c r="ENL25" s="61">
        <v>0</v>
      </c>
      <c r="ENM25" s="61">
        <v>0</v>
      </c>
      <c r="ENN25" s="61">
        <v>10000</v>
      </c>
      <c r="ENO25" s="61">
        <v>0</v>
      </c>
      <c r="ENP25" s="61">
        <v>0</v>
      </c>
      <c r="ENQ25" s="61">
        <v>0</v>
      </c>
      <c r="ENR25" s="61">
        <v>0</v>
      </c>
      <c r="ENS25" s="61">
        <v>20</v>
      </c>
      <c r="ENT25" s="61">
        <v>1</v>
      </c>
      <c r="ENU25" s="61">
        <v>1</v>
      </c>
      <c r="ENV25" s="61">
        <v>1</v>
      </c>
      <c r="ENW25" s="61">
        <v>1</v>
      </c>
      <c r="ENX25" s="61">
        <v>0</v>
      </c>
      <c r="ENY25" s="61">
        <v>0</v>
      </c>
      <c r="ENZ25" s="61">
        <v>0</v>
      </c>
      <c r="EOA25" s="61">
        <v>0</v>
      </c>
      <c r="EOB25" s="61">
        <v>0</v>
      </c>
      <c r="EOC25" s="61">
        <v>0</v>
      </c>
      <c r="EOD25" s="61">
        <v>0</v>
      </c>
      <c r="EOE25" s="61">
        <v>0</v>
      </c>
      <c r="EOF25" s="61">
        <v>0</v>
      </c>
      <c r="EOG25" s="61">
        <v>20</v>
      </c>
      <c r="EOH25" s="61">
        <v>40</v>
      </c>
      <c r="EOI25" s="61">
        <v>0.1</v>
      </c>
      <c r="EOJ25" s="61">
        <v>0.2</v>
      </c>
      <c r="EOK25" s="61">
        <v>0</v>
      </c>
      <c r="EOL25" s="61">
        <v>0</v>
      </c>
      <c r="EOM25" s="61">
        <v>0</v>
      </c>
      <c r="EON25" s="61">
        <v>0</v>
      </c>
      <c r="EOO25" s="61">
        <v>100</v>
      </c>
      <c r="EOP25" s="61">
        <v>100</v>
      </c>
      <c r="EOQ25" s="61">
        <v>0</v>
      </c>
      <c r="EOR25" s="61">
        <v>10</v>
      </c>
      <c r="EOS25" s="61">
        <v>3</v>
      </c>
      <c r="EOT25" s="61">
        <v>100</v>
      </c>
      <c r="EOU25" s="61">
        <v>35</v>
      </c>
      <c r="EOV25" s="61">
        <v>0</v>
      </c>
      <c r="EOW25" s="61">
        <v>5</v>
      </c>
      <c r="EOX25" s="61">
        <v>40</v>
      </c>
      <c r="EOY25" s="61">
        <v>60</v>
      </c>
      <c r="EOZ25" s="61">
        <v>10</v>
      </c>
      <c r="EPA25" s="61">
        <v>0</v>
      </c>
      <c r="EPB25" s="61">
        <v>0</v>
      </c>
      <c r="EPC25" s="61">
        <v>0</v>
      </c>
      <c r="EPT25" s="61">
        <v>20</v>
      </c>
      <c r="EPU25" s="61">
        <v>30</v>
      </c>
      <c r="EPV25" s="61">
        <v>0</v>
      </c>
      <c r="EPW25" s="61">
        <v>0</v>
      </c>
      <c r="EPZ25" s="61">
        <v>0</v>
      </c>
      <c r="EQA25" s="61">
        <v>0</v>
      </c>
      <c r="EQB25" s="61">
        <v>30</v>
      </c>
      <c r="EQC25" s="61">
        <v>75</v>
      </c>
      <c r="EQD25" s="61">
        <v>20</v>
      </c>
      <c r="EQE25" s="61">
        <v>30</v>
      </c>
      <c r="EQF25" s="61">
        <v>0</v>
      </c>
      <c r="EQG25" s="61">
        <v>0</v>
      </c>
      <c r="EQJ25" s="61">
        <v>0</v>
      </c>
      <c r="EQK25" s="61">
        <v>0</v>
      </c>
      <c r="EQL25" s="61">
        <v>30</v>
      </c>
      <c r="EQM25" s="61">
        <v>75</v>
      </c>
      <c r="EQN25" s="61">
        <v>20</v>
      </c>
      <c r="EQO25" s="61">
        <v>30</v>
      </c>
      <c r="EQP25" s="61">
        <v>0</v>
      </c>
      <c r="EQQ25" s="61">
        <v>0</v>
      </c>
      <c r="EQT25" s="61">
        <v>0</v>
      </c>
      <c r="EQU25" s="61">
        <v>0</v>
      </c>
      <c r="EQV25" s="61">
        <v>30</v>
      </c>
      <c r="EQW25" s="61">
        <v>75</v>
      </c>
      <c r="EQX25" s="61">
        <v>20</v>
      </c>
      <c r="EQY25" s="61">
        <v>30</v>
      </c>
      <c r="EQZ25" s="61">
        <v>0</v>
      </c>
      <c r="ERA25" s="61">
        <v>0</v>
      </c>
      <c r="ERD25" s="61">
        <v>0</v>
      </c>
      <c r="ERE25" s="61">
        <v>0</v>
      </c>
      <c r="ERF25" s="61">
        <v>30</v>
      </c>
      <c r="ERG25" s="61">
        <v>75</v>
      </c>
      <c r="ERH25" s="61">
        <v>20</v>
      </c>
      <c r="ERI25" s="61">
        <v>20</v>
      </c>
      <c r="ERJ25" s="61">
        <v>5</v>
      </c>
      <c r="ERK25" s="61">
        <v>10</v>
      </c>
      <c r="ERL25" s="61">
        <v>5</v>
      </c>
      <c r="ERM25" s="61">
        <v>0</v>
      </c>
      <c r="ERN25" s="61">
        <v>5</v>
      </c>
      <c r="ERO25" s="61">
        <v>0</v>
      </c>
      <c r="ERP25" s="61">
        <v>5</v>
      </c>
      <c r="ERQ25" s="61">
        <v>0</v>
      </c>
      <c r="ERT25" s="61">
        <v>120</v>
      </c>
      <c r="ERU25" s="61">
        <v>0</v>
      </c>
      <c r="ERV25" s="61">
        <v>30000</v>
      </c>
      <c r="ERW25" s="61">
        <v>30000</v>
      </c>
      <c r="ERX25" s="61">
        <v>17500</v>
      </c>
      <c r="ERY25" s="61">
        <v>0</v>
      </c>
      <c r="ERZ25" s="61">
        <v>40</v>
      </c>
      <c r="ESA25" s="61">
        <v>40</v>
      </c>
      <c r="ESB25" s="61">
        <v>40</v>
      </c>
      <c r="ESC25" s="61">
        <v>0</v>
      </c>
      <c r="ESD25" s="61">
        <v>40</v>
      </c>
      <c r="ESE25" s="61">
        <v>40</v>
      </c>
      <c r="ESF25" s="61">
        <v>40</v>
      </c>
      <c r="ESG25" s="61">
        <v>0</v>
      </c>
      <c r="ESH25" s="61">
        <v>40</v>
      </c>
      <c r="ESI25" s="61">
        <v>40</v>
      </c>
      <c r="ESJ25" s="61">
        <v>40</v>
      </c>
      <c r="ESK25" s="61">
        <v>0</v>
      </c>
      <c r="ESL25" s="61">
        <v>40</v>
      </c>
      <c r="ESM25" s="61">
        <v>40</v>
      </c>
      <c r="ESN25" s="61">
        <v>40</v>
      </c>
      <c r="ESO25" s="61">
        <v>1410</v>
      </c>
      <c r="ESP25" s="61">
        <v>1410</v>
      </c>
      <c r="ESQ25" s="61">
        <v>1410</v>
      </c>
      <c r="ESR25" s="61">
        <v>400</v>
      </c>
      <c r="ESS25" s="61">
        <v>400</v>
      </c>
      <c r="EST25" s="61">
        <v>60000</v>
      </c>
      <c r="ESU25" s="61">
        <v>60000</v>
      </c>
      <c r="ESV25" s="61">
        <v>100</v>
      </c>
      <c r="ESW25" s="61">
        <v>30</v>
      </c>
      <c r="ESX25" s="61">
        <v>4</v>
      </c>
      <c r="ESY25" s="61">
        <v>20</v>
      </c>
      <c r="ETA25" s="61">
        <v>0.98</v>
      </c>
      <c r="ETB25" s="61">
        <v>1</v>
      </c>
      <c r="ETC25" s="61">
        <v>-0.98</v>
      </c>
      <c r="ETD25" s="61">
        <v>-0.95</v>
      </c>
      <c r="ETE25" s="61">
        <v>0.8</v>
      </c>
      <c r="ETF25" s="61">
        <v>-0.95</v>
      </c>
      <c r="ETG25" s="61">
        <v>1</v>
      </c>
      <c r="ETH25" s="61">
        <v>4</v>
      </c>
      <c r="ETI25" s="61">
        <v>0.95</v>
      </c>
      <c r="ETJ25" s="61">
        <v>-0.95</v>
      </c>
      <c r="ETK25" s="61">
        <v>20</v>
      </c>
      <c r="ETL25" s="61">
        <v>80</v>
      </c>
      <c r="ETM25" s="61">
        <v>2509</v>
      </c>
      <c r="ETN25" s="61">
        <v>88</v>
      </c>
      <c r="ETO25" s="61">
        <v>90</v>
      </c>
      <c r="ETP25" s="61">
        <v>2.4300000000000002</v>
      </c>
      <c r="EUJ25" s="61">
        <v>1</v>
      </c>
      <c r="EUK25" s="61">
        <v>-10</v>
      </c>
      <c r="EUL25" s="61">
        <v>10</v>
      </c>
      <c r="EUS25" s="61">
        <v>0.5</v>
      </c>
      <c r="EUT25" s="61">
        <v>0</v>
      </c>
      <c r="EUU25" s="61">
        <v>0</v>
      </c>
      <c r="EVB25" s="61">
        <v>4</v>
      </c>
      <c r="EVC25" s="61">
        <v>5</v>
      </c>
      <c r="EVD25" s="61">
        <v>135</v>
      </c>
      <c r="EVE25" s="61">
        <v>1</v>
      </c>
      <c r="EVF25" s="61">
        <v>1</v>
      </c>
      <c r="EVH25" s="61">
        <v>0</v>
      </c>
      <c r="EVI25" s="61">
        <v>0</v>
      </c>
      <c r="EVK25" s="61">
        <v>1</v>
      </c>
      <c r="EVL25" s="61">
        <v>1</v>
      </c>
      <c r="EVM25" s="61">
        <v>0</v>
      </c>
      <c r="EVR25" s="61">
        <v>150</v>
      </c>
      <c r="EVS25" s="61">
        <v>200</v>
      </c>
      <c r="EVT25" s="61">
        <v>85</v>
      </c>
      <c r="EVU25" s="61">
        <v>90</v>
      </c>
      <c r="EVV25" s="61">
        <v>85</v>
      </c>
      <c r="EVW25" s="61">
        <v>90</v>
      </c>
      <c r="EVX25" s="61">
        <v>5</v>
      </c>
      <c r="EVY25" s="61">
        <v>5</v>
      </c>
      <c r="EVZ25" s="61">
        <v>10</v>
      </c>
      <c r="EWA25" s="61">
        <v>10</v>
      </c>
      <c r="EWB25" s="61">
        <v>140</v>
      </c>
      <c r="EWC25" s="61">
        <v>145</v>
      </c>
      <c r="EWD25" s="61">
        <v>140</v>
      </c>
      <c r="EWE25" s="61">
        <v>145</v>
      </c>
      <c r="EWF25" s="61">
        <v>140</v>
      </c>
      <c r="EWG25" s="61">
        <v>145</v>
      </c>
      <c r="EWH25" s="61">
        <v>140</v>
      </c>
      <c r="EWI25" s="61">
        <v>5</v>
      </c>
      <c r="EWJ25" s="61">
        <v>175</v>
      </c>
      <c r="EWK25" s="61">
        <v>5</v>
      </c>
      <c r="EWL25" s="61">
        <v>5</v>
      </c>
      <c r="EWM25" s="61">
        <v>1</v>
      </c>
      <c r="EWN25" s="61">
        <v>59.9</v>
      </c>
      <c r="EWO25" s="61">
        <v>1</v>
      </c>
      <c r="EWS25" s="61">
        <v>150</v>
      </c>
      <c r="EWT25" s="61">
        <v>1000</v>
      </c>
      <c r="EWU25" s="61">
        <v>80</v>
      </c>
      <c r="EWV25" s="61">
        <v>60</v>
      </c>
      <c r="EWW25" s="61">
        <v>45</v>
      </c>
      <c r="EWX25" s="61">
        <v>300</v>
      </c>
      <c r="EWZ25" s="61">
        <v>75</v>
      </c>
      <c r="EXA25" s="61">
        <v>1.3</v>
      </c>
      <c r="EXB25" s="61">
        <v>0</v>
      </c>
      <c r="EXC25" s="61">
        <v>0</v>
      </c>
      <c r="EXD25" s="61">
        <v>0</v>
      </c>
      <c r="EXE25" s="61">
        <v>180</v>
      </c>
      <c r="EXF25" s="61">
        <v>0.1</v>
      </c>
      <c r="EXG25" s="61">
        <v>0</v>
      </c>
      <c r="EXH25" s="61">
        <v>60</v>
      </c>
      <c r="EXI25" s="61">
        <v>0</v>
      </c>
      <c r="EXJ25" s="61">
        <v>90</v>
      </c>
      <c r="EXK25" s="61">
        <v>80</v>
      </c>
      <c r="EXL25" s="61">
        <v>70</v>
      </c>
      <c r="EXM25" s="61">
        <v>60</v>
      </c>
      <c r="EXN25" s="61">
        <v>55</v>
      </c>
      <c r="EXO25" s="61">
        <v>4</v>
      </c>
      <c r="EXP25" s="61">
        <v>20</v>
      </c>
      <c r="EXQ25" s="61">
        <v>0</v>
      </c>
      <c r="EXR25" s="61">
        <v>930</v>
      </c>
      <c r="EXS25" s="61">
        <v>0</v>
      </c>
      <c r="EXT25" s="61">
        <v>5000</v>
      </c>
      <c r="EXU25" s="61">
        <v>50</v>
      </c>
      <c r="EXV25" s="61">
        <v>5</v>
      </c>
      <c r="EXW25" s="61">
        <v>0</v>
      </c>
      <c r="EXX25" s="61">
        <v>90</v>
      </c>
      <c r="EXY25" s="61">
        <v>80</v>
      </c>
      <c r="EXZ25" s="61">
        <v>70</v>
      </c>
      <c r="EYA25" s="61">
        <v>60</v>
      </c>
      <c r="EYB25" s="61">
        <v>55</v>
      </c>
      <c r="EYC25" s="61">
        <v>4</v>
      </c>
      <c r="EYD25" s="61">
        <v>20</v>
      </c>
      <c r="EYE25" s="61">
        <v>500</v>
      </c>
      <c r="EYF25" s="61">
        <v>1000</v>
      </c>
      <c r="EYG25" s="61">
        <v>1</v>
      </c>
      <c r="EYH25" s="61">
        <v>0</v>
      </c>
      <c r="EYI25" s="61">
        <v>0</v>
      </c>
      <c r="EYJ25" s="61">
        <v>0</v>
      </c>
      <c r="EYK25" s="61">
        <v>1</v>
      </c>
      <c r="EYL25" s="61">
        <v>1</v>
      </c>
      <c r="EYM25" s="61">
        <v>0.95</v>
      </c>
      <c r="EYN25" s="61">
        <v>0.98</v>
      </c>
      <c r="EYO25" s="61">
        <v>1</v>
      </c>
      <c r="EYP25" s="61">
        <v>-0.98</v>
      </c>
      <c r="EYQ25" s="61">
        <v>-0.95</v>
      </c>
      <c r="EYR25" s="61">
        <v>0</v>
      </c>
      <c r="EYS25" s="61">
        <v>20</v>
      </c>
      <c r="EYT25" s="61">
        <v>0.8</v>
      </c>
      <c r="EYU25" s="61">
        <v>-0.95</v>
      </c>
      <c r="EYV25" s="61">
        <v>1</v>
      </c>
      <c r="EYW25" s="61">
        <v>0</v>
      </c>
      <c r="EYX25" s="61">
        <v>0</v>
      </c>
      <c r="EYY25" s="61">
        <v>100</v>
      </c>
      <c r="EYZ25" s="61">
        <v>1</v>
      </c>
      <c r="EZA25" s="61">
        <v>100</v>
      </c>
      <c r="EZB25" s="61">
        <v>4</v>
      </c>
      <c r="EZC25" s="61">
        <v>20</v>
      </c>
      <c r="EZD25" s="61">
        <v>90</v>
      </c>
      <c r="EZE25" s="61">
        <v>110</v>
      </c>
      <c r="EZF25" s="61">
        <v>400</v>
      </c>
      <c r="EZG25" s="61">
        <v>0</v>
      </c>
      <c r="EZH25" s="61">
        <v>0</v>
      </c>
      <c r="EZI25" s="61">
        <v>0</v>
      </c>
      <c r="EZJ25" s="61">
        <v>0</v>
      </c>
      <c r="EZK25" s="61">
        <v>1</v>
      </c>
      <c r="EZL25" s="61">
        <v>100</v>
      </c>
      <c r="EZM25" s="61">
        <v>50</v>
      </c>
      <c r="EZN25" s="61">
        <v>25</v>
      </c>
      <c r="EZO25" s="61">
        <v>-25</v>
      </c>
      <c r="EZP25" s="61">
        <v>-50</v>
      </c>
      <c r="EZQ25" s="61">
        <v>4</v>
      </c>
      <c r="EZR25" s="61">
        <v>20</v>
      </c>
      <c r="EZS25" s="61">
        <v>-100</v>
      </c>
      <c r="EZT25" s="61">
        <v>100</v>
      </c>
      <c r="EZU25" s="61">
        <v>0</v>
      </c>
      <c r="EZV25" s="61">
        <v>0</v>
      </c>
      <c r="EZW25" s="61">
        <v>4</v>
      </c>
      <c r="EZX25" s="61">
        <v>20</v>
      </c>
      <c r="EZY25" s="61">
        <v>-100</v>
      </c>
      <c r="EZZ25" s="61">
        <v>100</v>
      </c>
      <c r="FAA25" s="61">
        <v>5000</v>
      </c>
      <c r="FAB25" s="61">
        <v>0</v>
      </c>
      <c r="FAC25" s="61">
        <v>0</v>
      </c>
      <c r="FAD25" s="61">
        <v>1</v>
      </c>
      <c r="FAE25" s="61">
        <v>-0.9</v>
      </c>
      <c r="FAF25" s="61">
        <v>-100</v>
      </c>
      <c r="FAG25" s="61">
        <v>100</v>
      </c>
      <c r="FAH25" s="61">
        <v>0</v>
      </c>
      <c r="FAI25" s="61">
        <v>0</v>
      </c>
      <c r="FAJ25" s="61">
        <v>0</v>
      </c>
      <c r="FAK25" s="61">
        <v>0</v>
      </c>
      <c r="FAL25" s="61">
        <v>0</v>
      </c>
      <c r="FAM25" s="61">
        <v>0</v>
      </c>
      <c r="FAN25" s="61">
        <v>0</v>
      </c>
      <c r="FAO25" s="61">
        <v>0</v>
      </c>
      <c r="FAP25" s="61">
        <v>0</v>
      </c>
      <c r="FAQ25" s="61">
        <v>0</v>
      </c>
      <c r="FAR25" s="61">
        <v>0</v>
      </c>
      <c r="FAS25" s="61">
        <v>0</v>
      </c>
      <c r="FAT25" s="61">
        <v>10</v>
      </c>
      <c r="FAU25" s="61">
        <v>2.5</v>
      </c>
      <c r="FAV25" s="61">
        <v>0.2</v>
      </c>
      <c r="FAW25" s="61">
        <v>3.1</v>
      </c>
      <c r="FAX25" s="61">
        <v>0.05</v>
      </c>
      <c r="FAY25" s="61">
        <v>1.5</v>
      </c>
      <c r="FAZ25" s="61">
        <v>1.8</v>
      </c>
      <c r="FBA25" s="61">
        <v>0.05</v>
      </c>
      <c r="FBB25" s="61">
        <v>0.05</v>
      </c>
      <c r="FBC25" s="61">
        <v>120</v>
      </c>
      <c r="FBD25" s="61">
        <v>5</v>
      </c>
      <c r="FBE25" s="61">
        <v>120</v>
      </c>
      <c r="FBF25" s="61">
        <v>5</v>
      </c>
      <c r="FBG25" s="61">
        <v>55</v>
      </c>
      <c r="FBH25" s="61">
        <v>5</v>
      </c>
      <c r="FBI25" s="61">
        <v>97</v>
      </c>
      <c r="FBJ25" s="61">
        <v>0.1</v>
      </c>
      <c r="FBK25" s="61">
        <v>37</v>
      </c>
      <c r="FBL25" s="61">
        <v>3</v>
      </c>
      <c r="FBM25" s="61">
        <v>60</v>
      </c>
      <c r="FBN25" s="61">
        <v>4</v>
      </c>
      <c r="FBQ25" s="61">
        <v>1</v>
      </c>
      <c r="FBR25" s="61">
        <v>30</v>
      </c>
      <c r="FBU25" s="61">
        <v>20</v>
      </c>
      <c r="FBY25" s="61">
        <v>3</v>
      </c>
      <c r="FBZ25" s="61">
        <v>100</v>
      </c>
      <c r="FCA25" s="61">
        <v>0</v>
      </c>
      <c r="FCB25" s="61">
        <v>0</v>
      </c>
      <c r="FCC25" s="61">
        <v>0</v>
      </c>
      <c r="FCD25" s="61">
        <v>0</v>
      </c>
      <c r="FCE25" s="61">
        <v>0</v>
      </c>
      <c r="FCF25" s="61">
        <v>0</v>
      </c>
      <c r="FCG25" s="61">
        <v>0</v>
      </c>
      <c r="FCH25" s="61">
        <v>0</v>
      </c>
      <c r="FCI25" s="61">
        <v>10</v>
      </c>
      <c r="FCJ25" s="61">
        <v>0.75</v>
      </c>
      <c r="FCK25" s="61">
        <v>0.1</v>
      </c>
      <c r="FCL25" s="61">
        <v>0.55000000000000004</v>
      </c>
      <c r="FCM25" s="61">
        <v>0.1</v>
      </c>
      <c r="FCN25" s="61">
        <v>3</v>
      </c>
      <c r="FCO25" s="61">
        <v>0.05</v>
      </c>
      <c r="FCP25" s="61">
        <v>10</v>
      </c>
      <c r="FCQ25" s="61">
        <v>0.5</v>
      </c>
      <c r="FCR25" s="61">
        <v>5.2</v>
      </c>
      <c r="FCT25" s="61">
        <v>0.01</v>
      </c>
      <c r="FCU25" s="61">
        <v>0.3</v>
      </c>
      <c r="FCV25" s="61">
        <v>0.1</v>
      </c>
      <c r="FCW25" s="61">
        <v>0.5</v>
      </c>
      <c r="FCX25" s="61">
        <v>0.1</v>
      </c>
      <c r="FCY25" s="61">
        <v>0.5</v>
      </c>
      <c r="FCZ25" s="61">
        <v>500</v>
      </c>
      <c r="FDA25" s="61">
        <v>1500</v>
      </c>
      <c r="FDB25" s="61">
        <v>4.5999999999999996</v>
      </c>
      <c r="FDC25" s="61">
        <v>0.1</v>
      </c>
      <c r="FDD25" s="61">
        <v>0.3</v>
      </c>
      <c r="FDE25" s="61">
        <v>0.1</v>
      </c>
      <c r="FDF25" s="61">
        <v>1.2</v>
      </c>
      <c r="FDG25" s="61">
        <v>0.1</v>
      </c>
      <c r="FDH25" s="61">
        <v>0.3</v>
      </c>
      <c r="FDI25" s="61">
        <v>1</v>
      </c>
      <c r="FDJ25" s="61">
        <v>0.1</v>
      </c>
      <c r="FDK25" s="61">
        <v>500</v>
      </c>
      <c r="FDL25" s="61">
        <v>1500</v>
      </c>
      <c r="FDM25" s="61">
        <v>5</v>
      </c>
      <c r="FDN25" s="61">
        <v>1.5</v>
      </c>
      <c r="FDO25" s="61">
        <v>2</v>
      </c>
      <c r="FDP25" s="61">
        <v>3</v>
      </c>
      <c r="FDQ25" s="61">
        <v>180</v>
      </c>
      <c r="FDR25" s="61">
        <v>180</v>
      </c>
      <c r="FDS25" s="61">
        <v>180</v>
      </c>
      <c r="FDT25" s="61">
        <v>60</v>
      </c>
      <c r="FDU25" s="61">
        <v>10</v>
      </c>
      <c r="FDV25" s="61">
        <v>0</v>
      </c>
      <c r="FDW25" s="61">
        <v>1</v>
      </c>
      <c r="FDX25" s="61">
        <v>120</v>
      </c>
      <c r="FDY25" s="61">
        <v>2</v>
      </c>
      <c r="FDZ25" s="61">
        <v>120</v>
      </c>
      <c r="FEA25" s="61">
        <v>2</v>
      </c>
      <c r="FEB25" s="61">
        <v>38</v>
      </c>
      <c r="FEC25" s="61">
        <v>3</v>
      </c>
      <c r="FED25" s="61">
        <v>0</v>
      </c>
      <c r="FEE25" s="61">
        <v>0</v>
      </c>
      <c r="FEF25" s="61">
        <v>83</v>
      </c>
      <c r="FEG25" s="61">
        <v>0.1</v>
      </c>
      <c r="FEH25" s="61">
        <v>0</v>
      </c>
      <c r="FEI25" s="61">
        <v>0</v>
      </c>
      <c r="FEJ25" s="61">
        <v>1</v>
      </c>
      <c r="FEK25" s="61">
        <v>0</v>
      </c>
      <c r="FEL25" s="61">
        <v>1</v>
      </c>
      <c r="FEM25" s="61">
        <v>0</v>
      </c>
      <c r="FEN25" s="61">
        <v>74</v>
      </c>
      <c r="FEO25" s="61">
        <v>75</v>
      </c>
      <c r="FEP25" s="61">
        <v>2</v>
      </c>
      <c r="FEQ25" s="61">
        <v>0.5</v>
      </c>
      <c r="FER25" s="61">
        <v>0</v>
      </c>
      <c r="FES25" s="61">
        <v>0</v>
      </c>
      <c r="FET25" s="61">
        <v>0</v>
      </c>
      <c r="FEU25" s="61">
        <v>120</v>
      </c>
      <c r="FEV25" s="61">
        <v>120</v>
      </c>
      <c r="FEW25" s="61">
        <v>2</v>
      </c>
      <c r="FEX25" s="61">
        <v>2</v>
      </c>
      <c r="FEY25" s="61">
        <v>0</v>
      </c>
      <c r="FEZ25" s="61">
        <v>62</v>
      </c>
      <c r="FFA25" s="61">
        <v>2</v>
      </c>
      <c r="FFB25" s="61">
        <v>1</v>
      </c>
      <c r="FFD25" s="61">
        <v>75</v>
      </c>
      <c r="FFE25" s="61">
        <v>120</v>
      </c>
      <c r="FFF25" s="61">
        <v>2</v>
      </c>
      <c r="FFG25" s="61">
        <v>0.5</v>
      </c>
      <c r="FFH25" s="61">
        <v>0</v>
      </c>
      <c r="FFI25" s="61">
        <v>0</v>
      </c>
      <c r="FFJ25" s="61">
        <v>0</v>
      </c>
      <c r="FFK25" s="61">
        <v>200</v>
      </c>
      <c r="FFL25" s="61">
        <v>200</v>
      </c>
      <c r="FFM25" s="61">
        <v>2</v>
      </c>
      <c r="FFN25" s="61">
        <v>2</v>
      </c>
      <c r="FFO25" s="61">
        <v>0</v>
      </c>
      <c r="FFP25" s="61">
        <v>2</v>
      </c>
      <c r="FFQ25" s="61">
        <v>0</v>
      </c>
      <c r="FFR25" s="61">
        <v>0</v>
      </c>
      <c r="FFS25" s="61">
        <v>2</v>
      </c>
      <c r="FFT25" s="61">
        <v>0</v>
      </c>
      <c r="FFU25" s="61">
        <v>0</v>
      </c>
      <c r="FFV25" s="61">
        <v>100</v>
      </c>
      <c r="FFW25" s="61">
        <v>0</v>
      </c>
      <c r="FFX25" s="61">
        <v>10</v>
      </c>
      <c r="FFY25" s="61">
        <v>0</v>
      </c>
      <c r="FFZ25" s="61">
        <v>0</v>
      </c>
      <c r="FGA25" s="61">
        <v>0</v>
      </c>
      <c r="FGB25" s="61">
        <v>2</v>
      </c>
      <c r="FGC25" s="61">
        <v>82</v>
      </c>
      <c r="FGD25" s="61">
        <v>0</v>
      </c>
      <c r="FGE25" s="61">
        <v>0</v>
      </c>
      <c r="FGF25" s="61">
        <v>0</v>
      </c>
      <c r="FGG25" s="61">
        <v>5</v>
      </c>
      <c r="FGH25" s="61">
        <v>20</v>
      </c>
      <c r="FGI25" s="61">
        <v>0</v>
      </c>
      <c r="FGJ25" s="61">
        <v>2</v>
      </c>
      <c r="FGK25" s="61">
        <v>30</v>
      </c>
      <c r="FGL25" s="61">
        <v>90</v>
      </c>
      <c r="FGM25" s="61">
        <v>0</v>
      </c>
      <c r="FGN25" s="61">
        <v>0</v>
      </c>
      <c r="FGO25" s="61">
        <v>0</v>
      </c>
      <c r="FGP25" s="61">
        <v>200</v>
      </c>
      <c r="FGQ25" s="61">
        <v>-200</v>
      </c>
      <c r="FGR25" s="61">
        <v>-1</v>
      </c>
      <c r="FGS25" s="61">
        <v>-50</v>
      </c>
      <c r="FGT25" s="61">
        <v>100</v>
      </c>
      <c r="FGU25" s="61">
        <v>-100</v>
      </c>
      <c r="FGV25" s="61">
        <v>0</v>
      </c>
      <c r="FGW25" s="61">
        <v>0</v>
      </c>
      <c r="FGX25" s="61">
        <v>0</v>
      </c>
      <c r="FGY25" s="61">
        <v>200</v>
      </c>
      <c r="FGZ25" s="61">
        <v>-200</v>
      </c>
      <c r="FHA25" s="61">
        <v>20</v>
      </c>
      <c r="FHB25" s="61">
        <v>30</v>
      </c>
      <c r="FHC25" s="61">
        <v>0</v>
      </c>
      <c r="FHD25" s="61">
        <v>2</v>
      </c>
      <c r="FHE25" s="61">
        <v>0</v>
      </c>
      <c r="FHF25" s="61">
        <v>0</v>
      </c>
      <c r="FHG25" s="61">
        <v>0</v>
      </c>
      <c r="FHH25" s="61">
        <v>0</v>
      </c>
      <c r="FHI25" s="61">
        <v>0</v>
      </c>
      <c r="FHJ25" s="61">
        <v>0</v>
      </c>
      <c r="FHK25" s="61">
        <v>0</v>
      </c>
      <c r="FHL25" s="61">
        <v>16</v>
      </c>
      <c r="FHM25" s="61">
        <v>0</v>
      </c>
      <c r="FHN25" s="61">
        <v>0</v>
      </c>
      <c r="FHO25" s="61">
        <v>10</v>
      </c>
      <c r="FHP25" s="61">
        <v>0</v>
      </c>
      <c r="FHQ25" s="61">
        <v>16</v>
      </c>
      <c r="FHR25" s="61">
        <v>0</v>
      </c>
      <c r="FHS25" s="61">
        <v>0</v>
      </c>
      <c r="FHT25" s="61">
        <v>10</v>
      </c>
      <c r="FHU25" s="61">
        <v>0</v>
      </c>
      <c r="FHV25" s="61">
        <v>0</v>
      </c>
      <c r="FHW25" s="61">
        <v>0</v>
      </c>
      <c r="FHX25" s="61">
        <v>18</v>
      </c>
      <c r="FHY25" s="61">
        <v>12</v>
      </c>
      <c r="FHZ25" s="61">
        <v>35</v>
      </c>
      <c r="FIA25" s="61">
        <v>0</v>
      </c>
      <c r="FIB25" s="61">
        <v>0</v>
      </c>
      <c r="FIC25" s="61">
        <v>18</v>
      </c>
      <c r="FID25" s="61">
        <v>12</v>
      </c>
      <c r="FIE25" s="61">
        <v>35</v>
      </c>
      <c r="FIF25" s="61">
        <v>0</v>
      </c>
      <c r="FIG25" s="61">
        <v>0</v>
      </c>
      <c r="FIH25" s="61">
        <v>55</v>
      </c>
      <c r="FII25" s="61">
        <v>45</v>
      </c>
      <c r="FIJ25" s="61">
        <v>100</v>
      </c>
      <c r="FIK25" s="61">
        <v>0</v>
      </c>
      <c r="FIL25" s="61">
        <v>0</v>
      </c>
      <c r="FIM25" s="61">
        <v>15</v>
      </c>
      <c r="FIN25" s="61">
        <v>0</v>
      </c>
      <c r="FIO25" s="61">
        <v>250</v>
      </c>
      <c r="FIP25" s="61">
        <v>0</v>
      </c>
      <c r="FIQ25" s="61">
        <v>0</v>
      </c>
      <c r="FIR25" s="61">
        <v>80</v>
      </c>
      <c r="FIS25" s="61">
        <v>20</v>
      </c>
      <c r="FIT25" s="61">
        <v>100</v>
      </c>
      <c r="FIU25" s="61">
        <v>-25</v>
      </c>
      <c r="FIV25" s="61">
        <v>0</v>
      </c>
      <c r="FIW25" s="61">
        <v>60</v>
      </c>
      <c r="FIX25" s="61">
        <v>100</v>
      </c>
      <c r="FIY25" s="61">
        <v>-25</v>
      </c>
      <c r="FIZ25" s="61">
        <v>3600</v>
      </c>
      <c r="FJA25" s="61">
        <v>2</v>
      </c>
      <c r="FJB25" s="61">
        <v>0</v>
      </c>
      <c r="FJC25" s="61">
        <v>10</v>
      </c>
      <c r="FJD25" s="61">
        <v>0</v>
      </c>
      <c r="FJE25" s="61">
        <v>0</v>
      </c>
      <c r="FJF25" s="61">
        <v>9</v>
      </c>
      <c r="FJG25" s="61">
        <v>16</v>
      </c>
      <c r="FJH25" s="61">
        <v>0</v>
      </c>
      <c r="FJI25" s="61">
        <v>0</v>
      </c>
      <c r="FJJ25" s="61">
        <v>4</v>
      </c>
      <c r="FJK25" s="61">
        <v>10</v>
      </c>
      <c r="FJL25" s="61">
        <v>0</v>
      </c>
      <c r="FJM25" s="61">
        <v>0</v>
      </c>
      <c r="FJN25" s="61">
        <v>0</v>
      </c>
      <c r="FJO25" s="61">
        <v>0</v>
      </c>
      <c r="FJP25" s="61">
        <v>50</v>
      </c>
      <c r="FJQ25" s="61">
        <v>100</v>
      </c>
      <c r="FJR25" s="61">
        <v>0</v>
      </c>
      <c r="FJS25" s="61">
        <v>9.5</v>
      </c>
      <c r="FJT25" s="61">
        <v>10</v>
      </c>
      <c r="FJU25" s="61">
        <v>0.3</v>
      </c>
      <c r="FJV25" s="61">
        <v>0</v>
      </c>
      <c r="FJW25" s="61">
        <v>10</v>
      </c>
      <c r="FJX25" s="61">
        <v>0</v>
      </c>
      <c r="FJY25" s="61">
        <v>0</v>
      </c>
      <c r="FJZ25" s="61">
        <v>500</v>
      </c>
      <c r="FKA25" s="61">
        <v>0</v>
      </c>
      <c r="FKB25" s="61">
        <v>10</v>
      </c>
      <c r="FKC25" s="61">
        <v>0</v>
      </c>
      <c r="FKD25" s="61">
        <v>150</v>
      </c>
      <c r="FKE25" s="61">
        <v>-50</v>
      </c>
      <c r="FKF25" s="61">
        <v>1000</v>
      </c>
      <c r="FKG25" s="61">
        <v>0</v>
      </c>
      <c r="FKH25" s="61">
        <v>0</v>
      </c>
      <c r="FKI25" s="61">
        <v>0</v>
      </c>
      <c r="FKJ25" s="61">
        <v>0</v>
      </c>
      <c r="FKK25" s="61">
        <v>0</v>
      </c>
      <c r="FKL25" s="61">
        <v>0</v>
      </c>
      <c r="FKM25" s="61">
        <v>0</v>
      </c>
      <c r="FKN25" s="61">
        <v>0</v>
      </c>
      <c r="FKO25" s="61">
        <v>10</v>
      </c>
      <c r="FKP25" s="61">
        <v>0</v>
      </c>
      <c r="FKQ25" s="61">
        <v>1</v>
      </c>
      <c r="FKR25" s="61">
        <v>1</v>
      </c>
      <c r="FKS25" s="61">
        <v>90</v>
      </c>
      <c r="FKT25" s="61">
        <v>0</v>
      </c>
      <c r="FKU25" s="61">
        <v>16</v>
      </c>
      <c r="FKV25" s="61">
        <v>0</v>
      </c>
      <c r="FKW25" s="61">
        <v>0</v>
      </c>
      <c r="FKX25" s="61">
        <v>0</v>
      </c>
      <c r="FKY25" s="61">
        <v>0</v>
      </c>
      <c r="FKZ25" s="61">
        <v>16</v>
      </c>
      <c r="FLA25" s="61">
        <v>0</v>
      </c>
      <c r="FLB25" s="61">
        <v>0</v>
      </c>
      <c r="FLC25" s="61">
        <v>16</v>
      </c>
      <c r="FLD25" s="61">
        <v>0</v>
      </c>
      <c r="FLE25" s="61">
        <v>0</v>
      </c>
      <c r="FLF25" s="61">
        <v>0</v>
      </c>
      <c r="FLG25" s="61">
        <v>0</v>
      </c>
      <c r="FLH25" s="61">
        <v>0</v>
      </c>
      <c r="FLI25" s="61">
        <v>0</v>
      </c>
      <c r="FLJ25" s="61">
        <v>0</v>
      </c>
      <c r="FLK25" s="61">
        <v>2</v>
      </c>
      <c r="FLL25" s="61">
        <v>120</v>
      </c>
      <c r="FLM25" s="61">
        <v>0</v>
      </c>
      <c r="FLN25" s="61">
        <v>2</v>
      </c>
      <c r="FLO25" s="61">
        <v>120</v>
      </c>
      <c r="FLP25" s="61">
        <v>0</v>
      </c>
      <c r="FLQ25" s="61">
        <v>2</v>
      </c>
      <c r="FLR25" s="61">
        <v>120</v>
      </c>
      <c r="FLS25" s="61">
        <v>0</v>
      </c>
      <c r="FLT25" s="61">
        <v>2</v>
      </c>
      <c r="FLU25" s="61">
        <v>120</v>
      </c>
      <c r="FLV25" s="61">
        <v>1</v>
      </c>
      <c r="FLW25" s="61">
        <v>100</v>
      </c>
      <c r="FMG25" s="61">
        <v>18</v>
      </c>
      <c r="FMH25" s="61">
        <v>18</v>
      </c>
      <c r="FMI25" s="61">
        <v>18</v>
      </c>
      <c r="FMJ25" s="61">
        <v>18</v>
      </c>
      <c r="FMP25" s="61">
        <v>15</v>
      </c>
      <c r="FMQ25" s="61">
        <v>4</v>
      </c>
      <c r="FMR25" s="61">
        <v>20</v>
      </c>
      <c r="FMS25" s="61">
        <v>7.5</v>
      </c>
      <c r="FMT25" s="61">
        <v>22.5</v>
      </c>
      <c r="FMV25" s="61">
        <v>1</v>
      </c>
      <c r="FMW25" s="61">
        <v>12</v>
      </c>
      <c r="FMX25" s="61">
        <v>30</v>
      </c>
      <c r="FMY25" s="61">
        <v>7</v>
      </c>
      <c r="FMZ25" s="61">
        <v>48</v>
      </c>
      <c r="FNA25" s="61">
        <v>650</v>
      </c>
      <c r="FNB25" s="61">
        <v>950</v>
      </c>
      <c r="FNC25" s="61">
        <v>4000</v>
      </c>
      <c r="FND25" s="61">
        <v>30</v>
      </c>
      <c r="FNE25" s="61">
        <v>6</v>
      </c>
      <c r="FNG25" s="61">
        <v>3</v>
      </c>
      <c r="FNH25" s="61">
        <v>42</v>
      </c>
      <c r="FNJ25" s="61">
        <v>462</v>
      </c>
      <c r="FNV25" s="61">
        <v>1</v>
      </c>
      <c r="FNW25" s="61">
        <v>250</v>
      </c>
      <c r="FNX25" s="61">
        <v>40</v>
      </c>
      <c r="FNY25" s="61">
        <v>80</v>
      </c>
      <c r="FNZ25" s="61">
        <v>3</v>
      </c>
      <c r="FOA25" s="61">
        <v>15</v>
      </c>
      <c r="FOB25" s="61">
        <v>1800</v>
      </c>
      <c r="FOC25" s="61">
        <v>50</v>
      </c>
      <c r="FOD25" s="61">
        <v>300</v>
      </c>
      <c r="FOI25" s="61">
        <v>1800</v>
      </c>
      <c r="FOJ25" s="61">
        <v>1800</v>
      </c>
      <c r="FOK25" s="61">
        <v>0</v>
      </c>
      <c r="FOL25" s="61">
        <v>50</v>
      </c>
      <c r="FOM25" s="61">
        <v>50</v>
      </c>
      <c r="FOS25" s="61">
        <v>1</v>
      </c>
      <c r="FOT25" s="61">
        <v>0</v>
      </c>
      <c r="FOU25" s="61">
        <v>990</v>
      </c>
      <c r="FOV25" s="61">
        <v>-950</v>
      </c>
      <c r="FOW25" s="61">
        <v>-650</v>
      </c>
      <c r="FOY25" s="61">
        <v>1000</v>
      </c>
      <c r="FOZ25" s="61">
        <v>10</v>
      </c>
      <c r="FPK25" s="61">
        <v>1</v>
      </c>
      <c r="FPL25" s="61">
        <v>1</v>
      </c>
      <c r="FPM25" s="61">
        <v>1</v>
      </c>
      <c r="FPN25" s="61">
        <v>1</v>
      </c>
      <c r="FPO25" s="61">
        <v>-5</v>
      </c>
      <c r="FPP25" s="61">
        <v>-2</v>
      </c>
      <c r="FPQ25" s="61">
        <v>2</v>
      </c>
      <c r="FPR25" s="61">
        <v>2</v>
      </c>
      <c r="FPS25" s="61">
        <v>95</v>
      </c>
      <c r="FPT25" s="61">
        <v>100</v>
      </c>
      <c r="FPU25" s="61">
        <v>10</v>
      </c>
      <c r="FPV25" s="61">
        <v>30</v>
      </c>
      <c r="FPW25" s="61">
        <v>0</v>
      </c>
      <c r="FPX25" s="61">
        <v>0</v>
      </c>
      <c r="FPY25" s="61">
        <v>10</v>
      </c>
      <c r="FPZ25" s="61">
        <v>10000</v>
      </c>
      <c r="FQA25" s="61">
        <v>1400</v>
      </c>
      <c r="FQB25" s="61">
        <v>100</v>
      </c>
      <c r="FQC25" s="61">
        <v>20</v>
      </c>
      <c r="FQD25" s="61">
        <v>0</v>
      </c>
      <c r="FQE25" s="61">
        <v>100</v>
      </c>
      <c r="FQF25" s="61">
        <v>4</v>
      </c>
      <c r="FQG25" s="61">
        <v>0</v>
      </c>
      <c r="FQH25" s="61">
        <v>20</v>
      </c>
      <c r="FQI25" s="61">
        <v>4000</v>
      </c>
      <c r="FQJ25" s="61">
        <v>4000</v>
      </c>
      <c r="FQL25" s="61">
        <v>400</v>
      </c>
      <c r="FQM25" s="61">
        <v>20</v>
      </c>
      <c r="FQN25" s="61">
        <v>0</v>
      </c>
      <c r="FQO25" s="61">
        <v>400</v>
      </c>
      <c r="FQP25" s="61">
        <v>-1</v>
      </c>
      <c r="FQQ25" s="61">
        <v>4</v>
      </c>
      <c r="FQR25" s="61">
        <v>3</v>
      </c>
      <c r="FQS25" s="61">
        <v>10</v>
      </c>
      <c r="FQT25" s="61">
        <v>60</v>
      </c>
      <c r="FQU25" s="61">
        <v>120</v>
      </c>
      <c r="FQV25" s="61">
        <v>2</v>
      </c>
      <c r="FQW25" s="61">
        <v>2</v>
      </c>
      <c r="FQX25" s="61">
        <v>2</v>
      </c>
      <c r="FQY25" s="61">
        <v>2</v>
      </c>
      <c r="FQZ25" s="61">
        <v>-5</v>
      </c>
      <c r="FRA25" s="61">
        <v>-5</v>
      </c>
      <c r="FRB25" s="61">
        <v>-5</v>
      </c>
      <c r="FRC25" s="61">
        <v>-5</v>
      </c>
      <c r="FRD25" s="61">
        <v>14</v>
      </c>
      <c r="FRE25" s="61">
        <v>14</v>
      </c>
      <c r="FRF25" s="61">
        <v>14</v>
      </c>
      <c r="FRG25" s="61">
        <v>14</v>
      </c>
      <c r="FRH25" s="61">
        <v>4.5</v>
      </c>
      <c r="FRJ25" s="61">
        <v>45</v>
      </c>
      <c r="FRK25" s="61">
        <v>660</v>
      </c>
      <c r="FRL25" s="61">
        <v>660</v>
      </c>
      <c r="FRM25" s="61">
        <v>-144</v>
      </c>
      <c r="FRN25" s="61">
        <v>0</v>
      </c>
      <c r="FRO25" s="61">
        <v>60</v>
      </c>
      <c r="FRP25" s="61">
        <v>50</v>
      </c>
      <c r="FSO25" s="61">
        <v>0</v>
      </c>
      <c r="FSP25" s="61">
        <v>4</v>
      </c>
      <c r="FSQ25" s="61">
        <v>500</v>
      </c>
      <c r="FSR25" s="61">
        <v>30</v>
      </c>
      <c r="FST25" s="61">
        <v>8000</v>
      </c>
      <c r="FTB25" s="61">
        <v>1.2</v>
      </c>
      <c r="FTD25" s="61">
        <v>50</v>
      </c>
      <c r="FTE25" s="61">
        <v>0</v>
      </c>
      <c r="FTG25" s="61">
        <v>100</v>
      </c>
      <c r="FTH25" s="61">
        <v>100</v>
      </c>
      <c r="FTJ25" s="61">
        <v>100</v>
      </c>
      <c r="FTK25" s="61">
        <v>50</v>
      </c>
      <c r="FTL25" s="61">
        <v>10</v>
      </c>
      <c r="FTM25" s="61">
        <v>25</v>
      </c>
      <c r="FTN25" s="61">
        <v>2500</v>
      </c>
      <c r="FTO25" s="61">
        <v>1</v>
      </c>
      <c r="FTR25" s="61">
        <v>0</v>
      </c>
      <c r="FTS25" s="61">
        <v>190</v>
      </c>
      <c r="FTT25" s="61">
        <v>0</v>
      </c>
      <c r="FTU25" s="61">
        <v>-24</v>
      </c>
      <c r="FTV25" s="61">
        <v>-13</v>
      </c>
      <c r="FTW25" s="61">
        <v>1630</v>
      </c>
      <c r="FTX25" s="61">
        <v>960</v>
      </c>
      <c r="FTY25" s="61">
        <v>10</v>
      </c>
      <c r="FTZ25" s="61">
        <v>1630</v>
      </c>
      <c r="FUA25" s="61">
        <v>960</v>
      </c>
      <c r="FUB25" s="61">
        <v>60</v>
      </c>
      <c r="FUC25" s="61">
        <v>0</v>
      </c>
      <c r="FUD25" s="61">
        <v>0</v>
      </c>
      <c r="FUK25" s="61">
        <v>0</v>
      </c>
      <c r="FUL25" s="61">
        <v>0.19531000000000001</v>
      </c>
      <c r="FUN25" s="61">
        <v>3.8999999999999998E-3</v>
      </c>
      <c r="FUO25" s="61">
        <v>2.5</v>
      </c>
      <c r="FUP25" s="61">
        <v>1.1000000000000001</v>
      </c>
      <c r="FUV25" s="61">
        <v>2029</v>
      </c>
      <c r="FUW25" s="61">
        <v>1017</v>
      </c>
      <c r="FUX25" s="61">
        <v>4715</v>
      </c>
      <c r="FUY25" s="61">
        <v>2302</v>
      </c>
      <c r="FUZ25" s="61">
        <v>1499</v>
      </c>
      <c r="FVA25" s="61">
        <v>1499</v>
      </c>
      <c r="FVC25" s="61">
        <v>49.3</v>
      </c>
      <c r="FVD25" s="61">
        <v>42.9</v>
      </c>
      <c r="FVF25" s="61">
        <v>300</v>
      </c>
      <c r="FVN25" s="61">
        <v>0</v>
      </c>
      <c r="FVO25" s="61">
        <v>0.19531000000000001</v>
      </c>
      <c r="FVQ25" s="61">
        <v>3.8999999999999998E-3</v>
      </c>
      <c r="FVR25" s="61">
        <v>2.5</v>
      </c>
      <c r="FVS25" s="61">
        <v>1.1000000000000001</v>
      </c>
      <c r="FVY25" s="61">
        <v>1640</v>
      </c>
      <c r="FVZ25" s="61">
        <v>820</v>
      </c>
      <c r="FWA25" s="61">
        <v>2850</v>
      </c>
      <c r="FWB25" s="61">
        <v>1500</v>
      </c>
      <c r="FWC25" s="61">
        <v>1500</v>
      </c>
      <c r="FWD25" s="61">
        <v>1500</v>
      </c>
      <c r="FWF25" s="61">
        <v>45</v>
      </c>
      <c r="FWG25" s="61">
        <v>43</v>
      </c>
      <c r="FWI25" s="61">
        <v>300</v>
      </c>
      <c r="FWQ25" s="61">
        <v>0</v>
      </c>
      <c r="FWR25" s="61">
        <v>0.19531000000000001</v>
      </c>
      <c r="FWT25" s="61">
        <v>3.8999999999999998E-3</v>
      </c>
      <c r="FWU25" s="61">
        <v>2.5</v>
      </c>
      <c r="FWV25" s="61">
        <v>1.1000000000000001</v>
      </c>
      <c r="FXB25" s="61">
        <v>1640</v>
      </c>
      <c r="FXC25" s="61">
        <v>820</v>
      </c>
      <c r="FXD25" s="61">
        <v>2850</v>
      </c>
      <c r="FXE25" s="61">
        <v>1500</v>
      </c>
      <c r="FXF25" s="61">
        <v>1500</v>
      </c>
      <c r="FXG25" s="61">
        <v>1500</v>
      </c>
      <c r="FXI25" s="61">
        <v>45</v>
      </c>
      <c r="FXJ25" s="61">
        <v>43</v>
      </c>
      <c r="FXL25" s="61">
        <v>300</v>
      </c>
      <c r="FXT25" s="61">
        <v>0</v>
      </c>
      <c r="FXU25" s="61">
        <v>0.19531000000000001</v>
      </c>
      <c r="FXW25" s="61">
        <v>3.8999999999999998E-3</v>
      </c>
      <c r="FXX25" s="61">
        <v>2.5</v>
      </c>
      <c r="FXY25" s="61">
        <v>1.1000000000000001</v>
      </c>
      <c r="FYE25" s="61">
        <v>1640</v>
      </c>
      <c r="FYF25" s="61">
        <v>820</v>
      </c>
      <c r="FYG25" s="61">
        <v>2850</v>
      </c>
      <c r="FYH25" s="61">
        <v>1500</v>
      </c>
      <c r="FYI25" s="61">
        <v>1500</v>
      </c>
      <c r="FYJ25" s="61">
        <v>1500</v>
      </c>
      <c r="FYL25" s="61">
        <v>45</v>
      </c>
      <c r="FYM25" s="61">
        <v>43</v>
      </c>
      <c r="FYO25" s="61">
        <v>300</v>
      </c>
      <c r="FYQ25" s="61">
        <v>0</v>
      </c>
      <c r="FYR25" s="61">
        <v>1000</v>
      </c>
      <c r="FYS25" s="61">
        <v>300</v>
      </c>
      <c r="FYT25" s="61">
        <v>48</v>
      </c>
      <c r="FYU25" s="61">
        <v>-1.6</v>
      </c>
      <c r="FYV25" s="61">
        <v>-4</v>
      </c>
      <c r="FYW25" s="61">
        <v>100</v>
      </c>
      <c r="FYX25" s="61">
        <v>6</v>
      </c>
      <c r="FYY25" s="61">
        <v>0</v>
      </c>
      <c r="FYZ25" s="61">
        <v>1</v>
      </c>
      <c r="FZA25" s="61">
        <v>6</v>
      </c>
      <c r="FZB25" s="61">
        <v>0</v>
      </c>
      <c r="FZI25" s="61">
        <v>100</v>
      </c>
      <c r="FZJ25" s="61">
        <v>50</v>
      </c>
      <c r="FZK25" s="61">
        <v>100</v>
      </c>
      <c r="FZL25" s="61">
        <v>12000</v>
      </c>
      <c r="FZM25" s="61">
        <v>100</v>
      </c>
      <c r="FZN25" s="61">
        <v>-100</v>
      </c>
      <c r="FZO25" s="61">
        <v>0</v>
      </c>
      <c r="FZP25" s="61">
        <v>0</v>
      </c>
      <c r="FZQ25" s="61">
        <v>-25</v>
      </c>
      <c r="FZS25" s="61">
        <v>0</v>
      </c>
      <c r="FZT25" s="61">
        <v>0</v>
      </c>
      <c r="FZU25" s="61">
        <v>0</v>
      </c>
      <c r="FZV25" s="61">
        <v>0</v>
      </c>
      <c r="FZW25" s="61">
        <v>0</v>
      </c>
      <c r="FZX25" s="61">
        <v>1</v>
      </c>
      <c r="FZY25" s="61">
        <v>0</v>
      </c>
      <c r="FZZ25" s="61">
        <v>0</v>
      </c>
      <c r="GAA25" s="61">
        <v>6</v>
      </c>
      <c r="GAB25" s="61">
        <v>0</v>
      </c>
      <c r="GAC25" s="61">
        <v>0.5</v>
      </c>
      <c r="GAD25" s="61">
        <v>0</v>
      </c>
      <c r="GAE25" s="61">
        <v>0</v>
      </c>
      <c r="GAF25" s="61">
        <v>120000</v>
      </c>
      <c r="GAG25" s="61">
        <v>0</v>
      </c>
      <c r="GAH25" s="61">
        <v>120000</v>
      </c>
      <c r="GAI25" s="61">
        <v>0</v>
      </c>
      <c r="GAK25" s="61">
        <v>4</v>
      </c>
      <c r="GAL25" s="61">
        <v>0</v>
      </c>
      <c r="GAM25" s="61">
        <v>0</v>
      </c>
      <c r="GAN25" s="61">
        <v>0</v>
      </c>
      <c r="GAR25" s="61">
        <v>75</v>
      </c>
      <c r="GAT25" s="61">
        <v>40</v>
      </c>
      <c r="GBI25" s="61">
        <v>55</v>
      </c>
      <c r="GBJ25" s="61">
        <v>55</v>
      </c>
      <c r="GBK25" s="61">
        <v>55</v>
      </c>
      <c r="GBL25" s="61">
        <v>55</v>
      </c>
      <c r="GBW25" s="61">
        <v>0</v>
      </c>
      <c r="GBX25" s="61">
        <v>0</v>
      </c>
      <c r="GBY25" s="61">
        <v>1</v>
      </c>
      <c r="GBZ25" s="61">
        <v>3</v>
      </c>
      <c r="GCA25" s="61">
        <v>47</v>
      </c>
      <c r="GCB25" s="61">
        <v>49</v>
      </c>
      <c r="GCC25" s="61">
        <v>2</v>
      </c>
      <c r="GCD25" s="61">
        <v>2</v>
      </c>
      <c r="GCE25" s="61">
        <v>62</v>
      </c>
      <c r="GCG25" s="61">
        <v>45</v>
      </c>
      <c r="GCW25" s="61">
        <v>20</v>
      </c>
      <c r="GCX25" s="61">
        <v>30</v>
      </c>
      <c r="GCY25" s="61">
        <v>1</v>
      </c>
      <c r="GDD25" s="61">
        <v>110</v>
      </c>
      <c r="GDE25" s="61">
        <v>0.35</v>
      </c>
      <c r="GDH25" s="61">
        <v>100</v>
      </c>
      <c r="GDI25" s="61">
        <v>0.2</v>
      </c>
      <c r="GDK25" s="61">
        <v>4000</v>
      </c>
      <c r="GDL25" s="61">
        <v>51.19</v>
      </c>
      <c r="GDM25" s="61">
        <v>200</v>
      </c>
      <c r="GDN25" s="61">
        <v>1</v>
      </c>
      <c r="GDW25" s="61">
        <v>-575</v>
      </c>
      <c r="GDX25" s="61">
        <v>2300</v>
      </c>
      <c r="GDZ25" s="61">
        <v>0.2</v>
      </c>
      <c r="GEA25" s="61">
        <v>73</v>
      </c>
      <c r="GEB25" s="61">
        <v>200</v>
      </c>
      <c r="GEX25" s="61">
        <v>20</v>
      </c>
      <c r="GEY25" s="61">
        <v>30</v>
      </c>
      <c r="GEZ25" s="61">
        <v>1</v>
      </c>
      <c r="GFE25" s="61">
        <v>110</v>
      </c>
      <c r="GFF25" s="61">
        <v>0.4</v>
      </c>
      <c r="GFI25" s="61">
        <v>100</v>
      </c>
      <c r="GFJ25" s="61">
        <v>0.2</v>
      </c>
      <c r="GFL25" s="61">
        <v>100</v>
      </c>
      <c r="GFN25" s="61">
        <v>100</v>
      </c>
      <c r="GFO25" s="61">
        <v>100</v>
      </c>
      <c r="GGA25" s="61">
        <v>0.2</v>
      </c>
      <c r="GGB25" s="61">
        <v>100</v>
      </c>
      <c r="GGC25" s="61">
        <v>200</v>
      </c>
      <c r="GHU25" s="61">
        <v>0</v>
      </c>
      <c r="GHV25" s="61">
        <v>0.1</v>
      </c>
      <c r="GHW25" s="61">
        <v>100</v>
      </c>
      <c r="GHX25" s="61">
        <v>100</v>
      </c>
      <c r="GHY25" s="61">
        <v>100</v>
      </c>
      <c r="GHZ25" s="61">
        <v>205</v>
      </c>
      <c r="GIA25" s="61">
        <v>0</v>
      </c>
      <c r="GIB25" s="61">
        <v>0</v>
      </c>
      <c r="GIC25" s="61">
        <v>1</v>
      </c>
      <c r="GID25" s="61">
        <v>0</v>
      </c>
      <c r="GIE25" s="61">
        <v>100</v>
      </c>
      <c r="GIF25" s="61">
        <v>0</v>
      </c>
      <c r="GIG25" s="61">
        <v>1</v>
      </c>
      <c r="GIH25" s="61">
        <v>1</v>
      </c>
      <c r="GII25" s="61">
        <v>1</v>
      </c>
      <c r="GIJ25" s="61">
        <v>1</v>
      </c>
      <c r="GIK25" s="61">
        <v>0</v>
      </c>
      <c r="GIL25" s="61">
        <v>0</v>
      </c>
      <c r="GIM25" s="61">
        <v>75</v>
      </c>
      <c r="GIN25" s="61">
        <v>70</v>
      </c>
      <c r="GIO25" s="61">
        <v>73</v>
      </c>
      <c r="GIP25" s="61">
        <v>100</v>
      </c>
      <c r="GIQ25" s="61">
        <v>100</v>
      </c>
      <c r="GIR25" s="61">
        <v>0</v>
      </c>
      <c r="GIS25" s="61">
        <v>0</v>
      </c>
      <c r="GIT25" s="61">
        <v>0.1</v>
      </c>
      <c r="GIU25" s="61">
        <v>100</v>
      </c>
      <c r="GIV25" s="61">
        <v>100</v>
      </c>
      <c r="GIW25" s="61">
        <v>100</v>
      </c>
      <c r="GIX25" s="61">
        <v>205</v>
      </c>
      <c r="GIY25" s="61">
        <v>0</v>
      </c>
      <c r="GIZ25" s="61">
        <v>1</v>
      </c>
      <c r="GJA25" s="61">
        <v>1</v>
      </c>
      <c r="GJB25" s="61">
        <v>0</v>
      </c>
      <c r="GJC25" s="61">
        <v>100</v>
      </c>
      <c r="GJD25" s="61">
        <v>0</v>
      </c>
      <c r="GJE25" s="61">
        <v>1</v>
      </c>
      <c r="GJF25" s="61">
        <v>1</v>
      </c>
      <c r="GJG25" s="61">
        <v>1</v>
      </c>
      <c r="GJH25" s="61">
        <v>1</v>
      </c>
      <c r="GJI25" s="61">
        <v>0</v>
      </c>
      <c r="GJJ25" s="61">
        <v>0</v>
      </c>
      <c r="GJK25" s="61">
        <v>75</v>
      </c>
      <c r="GJL25" s="61">
        <v>70</v>
      </c>
      <c r="GJM25" s="61">
        <v>73</v>
      </c>
      <c r="GJN25" s="61">
        <v>0</v>
      </c>
      <c r="GJO25" s="61">
        <v>100</v>
      </c>
      <c r="GJP25" s="61">
        <v>0</v>
      </c>
      <c r="GJQ25" s="61">
        <v>0</v>
      </c>
      <c r="GJR25" s="61">
        <v>0.2</v>
      </c>
      <c r="GJS25" s="61">
        <v>100</v>
      </c>
      <c r="GJT25" s="61">
        <v>100</v>
      </c>
      <c r="GJU25" s="61">
        <v>100</v>
      </c>
      <c r="GJV25" s="61">
        <v>205</v>
      </c>
      <c r="GJW25" s="61">
        <v>0</v>
      </c>
      <c r="GJX25" s="61">
        <v>1</v>
      </c>
      <c r="GJY25" s="61">
        <v>1</v>
      </c>
      <c r="GJZ25" s="61">
        <v>1</v>
      </c>
      <c r="GKA25" s="61">
        <v>1</v>
      </c>
      <c r="GKB25" s="61">
        <v>1</v>
      </c>
      <c r="GKC25" s="61">
        <v>1</v>
      </c>
      <c r="GKD25" s="61">
        <v>0</v>
      </c>
      <c r="GKE25" s="61">
        <v>0</v>
      </c>
      <c r="GKF25" s="61">
        <v>40</v>
      </c>
      <c r="GKG25" s="61">
        <v>20</v>
      </c>
      <c r="GKH25" s="61">
        <v>28</v>
      </c>
      <c r="GKI25" s="61">
        <v>0</v>
      </c>
      <c r="GKJ25" s="61">
        <v>100</v>
      </c>
      <c r="GKK25" s="61">
        <v>0</v>
      </c>
      <c r="GKL25" s="61">
        <v>1.5</v>
      </c>
      <c r="GKM25" s="61">
        <v>1E-3</v>
      </c>
      <c r="GKN25" s="61">
        <v>1</v>
      </c>
      <c r="GKO25" s="61">
        <v>1</v>
      </c>
      <c r="GKP25" s="61">
        <v>10</v>
      </c>
      <c r="GKQ25" s="61">
        <v>0.6</v>
      </c>
      <c r="GKR25" s="61">
        <v>0</v>
      </c>
      <c r="GKS25" s="61">
        <v>1</v>
      </c>
      <c r="GKT25" s="61">
        <v>12</v>
      </c>
      <c r="GKU25" s="61">
        <v>1</v>
      </c>
      <c r="GKV25" s="61">
        <v>1</v>
      </c>
      <c r="GKW25" s="61">
        <v>1</v>
      </c>
      <c r="GKX25" s="61">
        <v>1</v>
      </c>
      <c r="GKY25" s="61">
        <v>0</v>
      </c>
      <c r="GKZ25" s="61">
        <v>0</v>
      </c>
      <c r="GLA25" s="61">
        <v>1.1000000000000001</v>
      </c>
      <c r="GLB25" s="61">
        <v>0.7</v>
      </c>
      <c r="GLC25" s="61">
        <v>1</v>
      </c>
      <c r="GLD25" s="61">
        <v>0</v>
      </c>
      <c r="GLE25" s="61">
        <v>100</v>
      </c>
      <c r="GLF25" s="61">
        <v>0</v>
      </c>
      <c r="GLG25" s="61">
        <v>0</v>
      </c>
      <c r="GLH25" s="61">
        <v>0.1</v>
      </c>
      <c r="GLI25" s="61">
        <v>100</v>
      </c>
      <c r="GLJ25" s="61">
        <v>100</v>
      </c>
      <c r="GLK25" s="61">
        <v>100</v>
      </c>
      <c r="GLL25" s="61">
        <v>205</v>
      </c>
      <c r="GLM25" s="61">
        <v>0</v>
      </c>
      <c r="GLN25" s="61">
        <v>1</v>
      </c>
      <c r="GLO25" s="61">
        <v>1</v>
      </c>
      <c r="GLP25" s="61">
        <v>1</v>
      </c>
      <c r="GLQ25" s="61">
        <v>1</v>
      </c>
      <c r="GLR25" s="61">
        <v>1</v>
      </c>
      <c r="GLS25" s="61">
        <v>1</v>
      </c>
      <c r="GLT25" s="61">
        <v>0</v>
      </c>
      <c r="GLU25" s="61">
        <v>0</v>
      </c>
      <c r="GLV25" s="61">
        <v>99</v>
      </c>
      <c r="GLW25" s="61">
        <v>85</v>
      </c>
      <c r="GLX25" s="61">
        <v>90</v>
      </c>
      <c r="GLY25" s="61">
        <v>0</v>
      </c>
      <c r="GLZ25" s="61">
        <v>100</v>
      </c>
      <c r="GMA25" s="61">
        <v>0</v>
      </c>
      <c r="GMB25" s="61">
        <v>0</v>
      </c>
      <c r="GMC25" s="61">
        <v>0.1</v>
      </c>
      <c r="GMD25" s="61">
        <v>0.5</v>
      </c>
      <c r="GME25" s="61">
        <v>0.5</v>
      </c>
      <c r="GMF25" s="61">
        <v>100</v>
      </c>
      <c r="GMG25" s="61">
        <v>40</v>
      </c>
      <c r="GMH25" s="61">
        <v>0</v>
      </c>
      <c r="GMI25" s="61">
        <v>1</v>
      </c>
      <c r="GMJ25" s="61">
        <v>1</v>
      </c>
      <c r="GMK25" s="61">
        <v>1</v>
      </c>
      <c r="GML25" s="61">
        <v>1</v>
      </c>
      <c r="GMM25" s="61">
        <v>1</v>
      </c>
      <c r="GMN25" s="61">
        <v>1</v>
      </c>
      <c r="GMO25" s="61">
        <v>0</v>
      </c>
      <c r="GMP25" s="61">
        <v>0</v>
      </c>
      <c r="GMQ25" s="61">
        <v>80</v>
      </c>
      <c r="GMR25" s="61">
        <v>30</v>
      </c>
      <c r="GMS25" s="61">
        <v>50</v>
      </c>
      <c r="GMT25" s="61">
        <v>0</v>
      </c>
      <c r="GMU25" s="61">
        <v>100</v>
      </c>
      <c r="GMV25" s="61">
        <v>10</v>
      </c>
      <c r="GMW25" s="61">
        <v>0</v>
      </c>
      <c r="GMX25" s="61">
        <v>1</v>
      </c>
      <c r="GMY25" s="61">
        <v>10</v>
      </c>
      <c r="GMZ25" s="61">
        <v>10</v>
      </c>
      <c r="GNA25" s="61">
        <v>10</v>
      </c>
      <c r="GNB25" s="61">
        <v>205</v>
      </c>
      <c r="GNC25" s="61">
        <v>0</v>
      </c>
      <c r="GND25" s="61">
        <v>0</v>
      </c>
      <c r="GNE25" s="61">
        <v>1</v>
      </c>
      <c r="GNF25" s="61">
        <v>1</v>
      </c>
      <c r="GNG25" s="61">
        <v>1</v>
      </c>
      <c r="GNH25" s="61">
        <v>1</v>
      </c>
      <c r="GNI25" s="61">
        <v>1</v>
      </c>
      <c r="GNJ25" s="61">
        <v>0</v>
      </c>
      <c r="GNK25" s="61">
        <v>0</v>
      </c>
      <c r="GNL25" s="61">
        <v>95</v>
      </c>
      <c r="GNM25" s="61">
        <v>75</v>
      </c>
      <c r="GNN25" s="61">
        <v>75</v>
      </c>
      <c r="GNO25" s="61">
        <v>0</v>
      </c>
      <c r="GNP25" s="61">
        <v>100</v>
      </c>
      <c r="GNQ25" s="61">
        <v>0</v>
      </c>
      <c r="GNR25" s="61">
        <v>0</v>
      </c>
      <c r="GNS25" s="61">
        <v>1</v>
      </c>
      <c r="GNT25" s="61">
        <v>10</v>
      </c>
      <c r="GNU25" s="61">
        <v>10</v>
      </c>
      <c r="GNV25" s="61">
        <v>10</v>
      </c>
      <c r="GNW25" s="61">
        <v>205</v>
      </c>
      <c r="GNX25" s="61">
        <v>0</v>
      </c>
      <c r="GNY25" s="61">
        <v>0</v>
      </c>
      <c r="GNZ25" s="61">
        <v>1</v>
      </c>
      <c r="GOA25" s="61">
        <v>1</v>
      </c>
      <c r="GOB25" s="61">
        <v>1</v>
      </c>
      <c r="GOC25" s="61">
        <v>1</v>
      </c>
      <c r="GOD25" s="61">
        <v>1</v>
      </c>
      <c r="GOE25" s="61">
        <v>0</v>
      </c>
      <c r="GOF25" s="61">
        <v>0</v>
      </c>
      <c r="GOG25" s="61">
        <v>95</v>
      </c>
      <c r="GOH25" s="61">
        <v>75</v>
      </c>
      <c r="GOI25" s="61">
        <v>75</v>
      </c>
      <c r="GOJ25" s="61">
        <v>0</v>
      </c>
      <c r="GOK25" s="61">
        <v>100</v>
      </c>
      <c r="GOL25" s="61">
        <v>0</v>
      </c>
      <c r="GOM25" s="61">
        <v>0</v>
      </c>
      <c r="GON25" s="61">
        <v>0</v>
      </c>
      <c r="GOO25" s="61">
        <v>1</v>
      </c>
      <c r="GOP25" s="61">
        <v>1</v>
      </c>
      <c r="GOQ25" s="61">
        <v>100</v>
      </c>
      <c r="GOR25" s="61">
        <v>0.01</v>
      </c>
      <c r="GOS25" s="61">
        <v>0</v>
      </c>
      <c r="GOT25" s="61">
        <v>1</v>
      </c>
      <c r="GOU25" s="61">
        <v>3</v>
      </c>
      <c r="GOV25" s="61">
        <v>1</v>
      </c>
      <c r="GOW25" s="61">
        <v>1</v>
      </c>
      <c r="GOX25" s="61">
        <v>1</v>
      </c>
      <c r="GOY25" s="61">
        <v>1</v>
      </c>
      <c r="GOZ25" s="61">
        <v>0</v>
      </c>
      <c r="GPA25" s="61">
        <v>0</v>
      </c>
      <c r="GPB25" s="61">
        <v>20</v>
      </c>
      <c r="GPC25" s="61">
        <v>-20</v>
      </c>
      <c r="GPD25" s="61">
        <v>-3</v>
      </c>
      <c r="GPE25" s="61">
        <v>0</v>
      </c>
      <c r="GPF25" s="61">
        <v>100</v>
      </c>
      <c r="GPG25" s="61">
        <v>0</v>
      </c>
      <c r="GPH25" s="61">
        <v>1E-3</v>
      </c>
      <c r="GPI25" s="61">
        <v>0.1</v>
      </c>
      <c r="GPJ25" s="61">
        <v>100</v>
      </c>
      <c r="GPK25" s="61">
        <v>100</v>
      </c>
      <c r="GPL25" s="61">
        <v>100</v>
      </c>
      <c r="GPM25" s="61">
        <v>70</v>
      </c>
      <c r="GPN25" s="61">
        <v>0</v>
      </c>
      <c r="GPO25" s="61">
        <v>1</v>
      </c>
      <c r="GPP25" s="61">
        <v>1</v>
      </c>
      <c r="GPQ25" s="61">
        <v>1</v>
      </c>
      <c r="GPR25" s="61">
        <v>1</v>
      </c>
      <c r="GPS25" s="61">
        <v>1</v>
      </c>
      <c r="GPT25" s="61">
        <v>1</v>
      </c>
      <c r="GPU25" s="61">
        <v>0</v>
      </c>
      <c r="GPV25" s="61">
        <v>0</v>
      </c>
      <c r="GPW25" s="61">
        <v>90</v>
      </c>
      <c r="GPX25" s="61">
        <v>50</v>
      </c>
      <c r="GPY25" s="61">
        <v>50</v>
      </c>
      <c r="GPZ25" s="61">
        <v>20</v>
      </c>
      <c r="GQA25" s="61">
        <v>100</v>
      </c>
      <c r="GQB25" s="61">
        <v>20</v>
      </c>
      <c r="GQC25" s="61">
        <v>0</v>
      </c>
      <c r="GQD25" s="61">
        <v>0.1</v>
      </c>
      <c r="GQE25" s="61">
        <v>100</v>
      </c>
      <c r="GQF25" s="61">
        <v>205</v>
      </c>
      <c r="GQG25" s="61">
        <v>0</v>
      </c>
      <c r="GQH25" s="61">
        <v>0</v>
      </c>
      <c r="GQI25" s="61">
        <v>1</v>
      </c>
      <c r="GQJ25" s="61">
        <v>20</v>
      </c>
      <c r="GQK25" s="61">
        <v>0</v>
      </c>
      <c r="GQL25" s="61">
        <v>1</v>
      </c>
      <c r="GQM25" s="61">
        <v>1</v>
      </c>
      <c r="GQN25" s="61">
        <v>1</v>
      </c>
      <c r="GQO25" s="61">
        <v>1</v>
      </c>
      <c r="GQP25" s="61">
        <v>0</v>
      </c>
      <c r="GQQ25" s="61">
        <v>0</v>
      </c>
      <c r="GQR25" s="61">
        <v>120</v>
      </c>
      <c r="GQS25" s="61">
        <v>0</v>
      </c>
      <c r="GQT25" s="61">
        <v>100</v>
      </c>
      <c r="GQU25" s="61">
        <v>100</v>
      </c>
      <c r="GQV25" s="61">
        <v>0</v>
      </c>
      <c r="GQW25" s="61">
        <v>0</v>
      </c>
      <c r="GQX25" s="61">
        <v>100</v>
      </c>
      <c r="GQY25" s="61">
        <v>0</v>
      </c>
      <c r="GQZ25" s="61">
        <v>0</v>
      </c>
      <c r="GRA25" s="61">
        <v>2</v>
      </c>
      <c r="GRB25" s="61">
        <v>100</v>
      </c>
      <c r="GRC25" s="61">
        <v>100</v>
      </c>
      <c r="GRD25" s="61">
        <v>100</v>
      </c>
      <c r="GRE25" s="61">
        <v>0.05</v>
      </c>
      <c r="GRF25" s="61">
        <v>0</v>
      </c>
      <c r="GRG25" s="61">
        <v>0</v>
      </c>
      <c r="GRH25" s="61">
        <v>1</v>
      </c>
      <c r="GRI25" s="61">
        <v>1</v>
      </c>
      <c r="GRJ25" s="61">
        <v>1</v>
      </c>
      <c r="GRK25" s="61">
        <v>1</v>
      </c>
      <c r="GRL25" s="61">
        <v>1</v>
      </c>
      <c r="GRM25" s="61">
        <v>0</v>
      </c>
      <c r="GRN25" s="61">
        <v>0</v>
      </c>
      <c r="GRO25" s="61">
        <v>780</v>
      </c>
      <c r="GRP25" s="61">
        <v>720</v>
      </c>
      <c r="GRQ25" s="61">
        <v>740</v>
      </c>
      <c r="GRR25" s="61">
        <v>0</v>
      </c>
      <c r="GRS25" s="61">
        <v>100</v>
      </c>
      <c r="GRT25" s="61">
        <v>-100</v>
      </c>
      <c r="GRU25" s="61">
        <v>0</v>
      </c>
      <c r="GRV25" s="61">
        <v>1</v>
      </c>
      <c r="GRW25" s="61">
        <v>320</v>
      </c>
      <c r="GRX25" s="61">
        <v>320</v>
      </c>
      <c r="GRY25" s="61">
        <v>100</v>
      </c>
      <c r="GRZ25" s="61">
        <v>205</v>
      </c>
      <c r="GSA25" s="61">
        <v>0</v>
      </c>
      <c r="GSB25" s="61">
        <v>0</v>
      </c>
      <c r="GSC25" s="61">
        <v>1</v>
      </c>
      <c r="GSD25" s="61">
        <v>1</v>
      </c>
      <c r="GSE25" s="61">
        <v>1</v>
      </c>
      <c r="GSF25" s="61">
        <v>1</v>
      </c>
      <c r="GSG25" s="61">
        <v>1</v>
      </c>
      <c r="GSH25" s="61">
        <v>0</v>
      </c>
      <c r="GSI25" s="61">
        <v>0</v>
      </c>
      <c r="GSJ25" s="61">
        <v>400</v>
      </c>
      <c r="GSK25" s="61">
        <v>0</v>
      </c>
      <c r="GSL25" s="61">
        <v>0</v>
      </c>
      <c r="GSM25" s="61">
        <v>0</v>
      </c>
      <c r="GSN25" s="61">
        <v>100</v>
      </c>
      <c r="GSO25" s="61">
        <v>0</v>
      </c>
      <c r="GSP25" s="61">
        <v>1E-3</v>
      </c>
      <c r="GSQ25" s="61">
        <v>0.1</v>
      </c>
      <c r="GSR25" s="61">
        <v>100</v>
      </c>
      <c r="GSS25" s="61">
        <v>100</v>
      </c>
      <c r="GST25" s="61">
        <v>100</v>
      </c>
      <c r="GSU25" s="61">
        <v>70</v>
      </c>
      <c r="GSV25" s="61">
        <v>0</v>
      </c>
      <c r="GSW25" s="61">
        <v>1</v>
      </c>
      <c r="GSX25" s="61">
        <v>6</v>
      </c>
      <c r="GSY25" s="61">
        <v>1</v>
      </c>
      <c r="GSZ25" s="61">
        <v>1</v>
      </c>
      <c r="GTA25" s="61">
        <v>1</v>
      </c>
      <c r="GTB25" s="61">
        <v>1</v>
      </c>
      <c r="GTC25" s="61">
        <v>0</v>
      </c>
      <c r="GTD25" s="61">
        <v>0</v>
      </c>
      <c r="GTE25" s="61">
        <v>80</v>
      </c>
      <c r="GTF25" s="61">
        <v>30</v>
      </c>
      <c r="GTG25" s="61">
        <v>80</v>
      </c>
      <c r="GTH25" s="61">
        <v>0</v>
      </c>
      <c r="GTI25" s="61">
        <v>100</v>
      </c>
      <c r="GTJ25" s="61">
        <v>0</v>
      </c>
      <c r="GTK25" s="61">
        <v>0</v>
      </c>
      <c r="GTL25" s="61">
        <v>0.2</v>
      </c>
      <c r="GTM25" s="61">
        <v>100</v>
      </c>
      <c r="GTN25" s="61">
        <v>100</v>
      </c>
      <c r="GTO25" s="61">
        <v>100</v>
      </c>
      <c r="GTP25" s="61">
        <v>205</v>
      </c>
      <c r="GTQ25" s="61">
        <v>0</v>
      </c>
      <c r="GTR25" s="61">
        <v>1</v>
      </c>
      <c r="GTS25" s="61">
        <v>1</v>
      </c>
      <c r="GTT25" s="61">
        <v>1</v>
      </c>
      <c r="GTU25" s="61">
        <v>1</v>
      </c>
      <c r="GTV25" s="61">
        <v>1</v>
      </c>
      <c r="GTW25" s="61">
        <v>1</v>
      </c>
      <c r="GTX25" s="61">
        <v>0</v>
      </c>
      <c r="GTY25" s="61">
        <v>0</v>
      </c>
      <c r="GTZ25" s="61">
        <v>40</v>
      </c>
      <c r="GUA25" s="61">
        <v>20</v>
      </c>
      <c r="GUB25" s="61">
        <v>28</v>
      </c>
      <c r="GUC25" s="61">
        <v>0</v>
      </c>
      <c r="GUD25" s="61">
        <v>100</v>
      </c>
      <c r="GUE25" s="61">
        <v>0</v>
      </c>
      <c r="GUF25" s="61">
        <v>0</v>
      </c>
      <c r="GUG25" s="61">
        <v>0.2</v>
      </c>
      <c r="GUH25" s="61">
        <v>100</v>
      </c>
      <c r="GUI25" s="61">
        <v>100</v>
      </c>
      <c r="GUJ25" s="61">
        <v>100</v>
      </c>
      <c r="GUK25" s="61">
        <v>205</v>
      </c>
      <c r="GUL25" s="61">
        <v>0</v>
      </c>
      <c r="GUM25" s="61">
        <v>1</v>
      </c>
      <c r="GUN25" s="61">
        <v>1</v>
      </c>
      <c r="GUO25" s="61">
        <v>1</v>
      </c>
      <c r="GUP25" s="61">
        <v>1</v>
      </c>
      <c r="GUQ25" s="61">
        <v>1</v>
      </c>
      <c r="GUR25" s="61">
        <v>1</v>
      </c>
      <c r="GUS25" s="61">
        <v>0</v>
      </c>
      <c r="GUT25" s="61">
        <v>0</v>
      </c>
      <c r="GUU25" s="61">
        <v>40</v>
      </c>
      <c r="GUV25" s="61">
        <v>20</v>
      </c>
      <c r="GUW25" s="61">
        <v>28</v>
      </c>
      <c r="GUX25" s="61">
        <v>0</v>
      </c>
      <c r="GUY25" s="61">
        <v>100</v>
      </c>
      <c r="GUZ25" s="61">
        <v>0</v>
      </c>
      <c r="GVA25" s="61">
        <v>0</v>
      </c>
      <c r="GVB25" s="61">
        <v>0</v>
      </c>
      <c r="GVC25" s="61">
        <v>50</v>
      </c>
      <c r="GVD25" s="61">
        <v>50</v>
      </c>
      <c r="GVE25" s="61">
        <v>100</v>
      </c>
      <c r="GVF25" s="61">
        <v>205</v>
      </c>
      <c r="GVG25" s="61">
        <v>0</v>
      </c>
      <c r="GVH25" s="61">
        <v>1</v>
      </c>
      <c r="GVI25" s="61">
        <v>1</v>
      </c>
      <c r="GVJ25" s="61">
        <v>1</v>
      </c>
      <c r="GVK25" s="61">
        <v>1</v>
      </c>
      <c r="GVL25" s="61">
        <v>1</v>
      </c>
      <c r="GVM25" s="61">
        <v>1</v>
      </c>
      <c r="GVN25" s="61">
        <v>0</v>
      </c>
      <c r="GVO25" s="61">
        <v>0</v>
      </c>
      <c r="GVP25" s="61">
        <v>100</v>
      </c>
      <c r="GVQ25" s="61">
        <v>0</v>
      </c>
      <c r="GVR25" s="61">
        <v>50</v>
      </c>
      <c r="GVS25" s="61">
        <v>0</v>
      </c>
      <c r="GVT25" s="61">
        <v>100</v>
      </c>
      <c r="GVU25" s="61">
        <v>0</v>
      </c>
      <c r="GVV25" s="61">
        <v>0</v>
      </c>
      <c r="GVW25" s="61">
        <v>0.1</v>
      </c>
      <c r="GVX25" s="61">
        <v>100</v>
      </c>
      <c r="GVY25" s="61">
        <v>100</v>
      </c>
      <c r="GVZ25" s="61">
        <v>100</v>
      </c>
      <c r="GWA25" s="61">
        <v>205</v>
      </c>
      <c r="GWB25" s="61">
        <v>0</v>
      </c>
      <c r="GWC25" s="61">
        <v>0</v>
      </c>
      <c r="GWD25" s="61">
        <v>1</v>
      </c>
      <c r="GWE25" s="61">
        <v>1</v>
      </c>
      <c r="GWF25" s="61">
        <v>1</v>
      </c>
      <c r="GWG25" s="61">
        <v>1</v>
      </c>
      <c r="GWH25" s="61">
        <v>1</v>
      </c>
      <c r="GWI25" s="61">
        <v>0</v>
      </c>
      <c r="GWJ25" s="61">
        <v>0</v>
      </c>
      <c r="GWK25" s="61">
        <v>30</v>
      </c>
      <c r="GWL25" s="61">
        <v>15</v>
      </c>
      <c r="GWM25" s="61">
        <v>25</v>
      </c>
      <c r="GWN25" s="61">
        <v>0</v>
      </c>
      <c r="GWO25" s="61">
        <v>100</v>
      </c>
      <c r="GWP25" s="61">
        <v>0</v>
      </c>
      <c r="GWQ25" s="61">
        <v>0</v>
      </c>
      <c r="GWR25" s="61">
        <v>0.1</v>
      </c>
      <c r="GWS25" s="61">
        <v>100</v>
      </c>
      <c r="GWT25" s="61">
        <v>100</v>
      </c>
      <c r="GWU25" s="61">
        <v>100</v>
      </c>
      <c r="GWV25" s="61">
        <v>205</v>
      </c>
      <c r="GWW25" s="61">
        <v>0</v>
      </c>
      <c r="GWX25" s="61">
        <v>1</v>
      </c>
      <c r="GWY25" s="61">
        <v>1</v>
      </c>
      <c r="GWZ25" s="61">
        <v>1</v>
      </c>
      <c r="GXA25" s="61">
        <v>1</v>
      </c>
      <c r="GXB25" s="61">
        <v>1</v>
      </c>
      <c r="GXC25" s="61">
        <v>1</v>
      </c>
      <c r="GXD25" s="61">
        <v>0</v>
      </c>
      <c r="GXE25" s="61">
        <v>0</v>
      </c>
      <c r="GXF25" s="61">
        <v>99</v>
      </c>
      <c r="GXG25" s="61">
        <v>85</v>
      </c>
      <c r="GXH25" s="61">
        <v>90</v>
      </c>
      <c r="GXI25" s="61">
        <v>0</v>
      </c>
      <c r="GXJ25" s="61">
        <v>100</v>
      </c>
      <c r="GXK25" s="61">
        <v>0</v>
      </c>
      <c r="GXL25" s="61">
        <v>0</v>
      </c>
      <c r="GXM25" s="61">
        <v>0.2</v>
      </c>
      <c r="GXN25" s="61">
        <v>1</v>
      </c>
      <c r="GXO25" s="61">
        <v>1</v>
      </c>
      <c r="GXP25" s="61">
        <v>5</v>
      </c>
      <c r="GXQ25" s="61">
        <v>50</v>
      </c>
      <c r="GXR25" s="61">
        <v>0</v>
      </c>
      <c r="GXS25" s="61">
        <v>0</v>
      </c>
      <c r="GXT25" s="61">
        <v>0.5</v>
      </c>
      <c r="GXU25" s="61">
        <v>1</v>
      </c>
      <c r="GXV25" s="61">
        <v>1</v>
      </c>
      <c r="GXW25" s="61">
        <v>1</v>
      </c>
      <c r="GXX25" s="61">
        <v>1</v>
      </c>
      <c r="GXY25" s="61">
        <v>0</v>
      </c>
      <c r="GXZ25" s="61">
        <v>0</v>
      </c>
      <c r="GYA25" s="61">
        <v>100</v>
      </c>
      <c r="GYB25" s="61">
        <v>0</v>
      </c>
      <c r="GYC25" s="61">
        <v>7</v>
      </c>
      <c r="GYD25" s="61">
        <v>0</v>
      </c>
      <c r="GYE25" s="61">
        <v>100</v>
      </c>
      <c r="GYF25" s="61">
        <v>-100</v>
      </c>
      <c r="GYG25" s="61">
        <v>0</v>
      </c>
      <c r="GYH25" s="61">
        <v>0.1</v>
      </c>
      <c r="GYI25" s="61">
        <v>5</v>
      </c>
      <c r="GYJ25" s="61">
        <v>5</v>
      </c>
      <c r="GYK25" s="61">
        <v>10</v>
      </c>
      <c r="GYL25" s="61">
        <v>10</v>
      </c>
      <c r="GYM25" s="61">
        <v>0</v>
      </c>
      <c r="GYN25" s="61">
        <v>0</v>
      </c>
      <c r="GYO25" s="61">
        <v>2</v>
      </c>
      <c r="GYP25" s="61">
        <v>1</v>
      </c>
      <c r="GYQ25" s="61">
        <v>1</v>
      </c>
      <c r="GYR25" s="61">
        <v>1</v>
      </c>
      <c r="GYS25" s="61">
        <v>1</v>
      </c>
      <c r="GYT25" s="61">
        <v>0</v>
      </c>
      <c r="GYU25" s="61">
        <v>0</v>
      </c>
      <c r="GYV25" s="61">
        <v>30</v>
      </c>
      <c r="GYW25" s="61">
        <v>0</v>
      </c>
      <c r="GYX25" s="61">
        <v>15</v>
      </c>
      <c r="GYY25" s="61">
        <v>0</v>
      </c>
      <c r="GYZ25" s="61">
        <v>100</v>
      </c>
      <c r="GZA25" s="61">
        <v>-100</v>
      </c>
      <c r="GZB25" s="61">
        <v>0</v>
      </c>
      <c r="GZC25" s="61">
        <v>0.1</v>
      </c>
      <c r="GZD25" s="61">
        <v>100</v>
      </c>
      <c r="GZE25" s="61">
        <v>205</v>
      </c>
      <c r="GZF25" s="61">
        <v>0</v>
      </c>
      <c r="GZG25" s="61">
        <v>0</v>
      </c>
      <c r="GZH25" s="61">
        <v>1</v>
      </c>
      <c r="GZI25" s="61">
        <v>20</v>
      </c>
      <c r="GZJ25" s="61">
        <v>0</v>
      </c>
      <c r="GZK25" s="61">
        <v>1</v>
      </c>
      <c r="GZL25" s="61">
        <v>1</v>
      </c>
      <c r="GZM25" s="61">
        <v>1</v>
      </c>
      <c r="GZN25" s="61">
        <v>1</v>
      </c>
      <c r="GZO25" s="61">
        <v>0</v>
      </c>
      <c r="GZP25" s="61">
        <v>0</v>
      </c>
      <c r="GZQ25" s="61">
        <v>120</v>
      </c>
      <c r="GZR25" s="61">
        <v>0</v>
      </c>
      <c r="GZS25" s="61">
        <v>100</v>
      </c>
      <c r="GZT25" s="61">
        <v>100</v>
      </c>
      <c r="GZU25" s="61">
        <v>0</v>
      </c>
      <c r="GZV25" s="61">
        <v>0</v>
      </c>
      <c r="GZW25" s="61">
        <v>100</v>
      </c>
      <c r="GZX25" s="61">
        <v>0</v>
      </c>
      <c r="GZY25" s="61">
        <v>0</v>
      </c>
      <c r="GZZ25" s="61">
        <v>0.2</v>
      </c>
      <c r="HAA25" s="61">
        <v>100</v>
      </c>
      <c r="HAB25" s="61">
        <v>100</v>
      </c>
      <c r="HAC25" s="61">
        <v>100</v>
      </c>
      <c r="HAD25" s="61">
        <v>205</v>
      </c>
      <c r="HAE25" s="61">
        <v>0</v>
      </c>
      <c r="HAF25" s="61">
        <v>1</v>
      </c>
      <c r="HAG25" s="61">
        <v>1</v>
      </c>
      <c r="HAH25" s="61">
        <v>1</v>
      </c>
      <c r="HAI25" s="61">
        <v>1</v>
      </c>
      <c r="HAJ25" s="61">
        <v>1</v>
      </c>
      <c r="HAK25" s="61">
        <v>1</v>
      </c>
      <c r="HAL25" s="61">
        <v>0</v>
      </c>
      <c r="HAM25" s="61">
        <v>0</v>
      </c>
      <c r="HAN25" s="61">
        <v>40</v>
      </c>
      <c r="HAO25" s="61">
        <v>20</v>
      </c>
      <c r="HAP25" s="61">
        <v>28</v>
      </c>
      <c r="HAQ25" s="61">
        <v>0</v>
      </c>
      <c r="HAR25" s="61">
        <v>100</v>
      </c>
      <c r="HAS25" s="61">
        <v>0</v>
      </c>
      <c r="HAT25" s="61">
        <v>0</v>
      </c>
      <c r="HAU25" s="61">
        <v>0</v>
      </c>
      <c r="HAV25" s="61">
        <v>50</v>
      </c>
      <c r="HAW25" s="61">
        <v>50</v>
      </c>
      <c r="HAX25" s="61">
        <v>100</v>
      </c>
      <c r="HAY25" s="61">
        <v>205</v>
      </c>
      <c r="HAZ25" s="61">
        <v>0</v>
      </c>
      <c r="HBA25" s="61">
        <v>1</v>
      </c>
      <c r="HBB25" s="61">
        <v>1</v>
      </c>
      <c r="HBC25" s="61">
        <v>1</v>
      </c>
      <c r="HBD25" s="61">
        <v>1</v>
      </c>
      <c r="HBE25" s="61">
        <v>1</v>
      </c>
      <c r="HBF25" s="61">
        <v>1</v>
      </c>
      <c r="HBG25" s="61">
        <v>0</v>
      </c>
      <c r="HBH25" s="61">
        <v>0</v>
      </c>
      <c r="HBI25" s="61">
        <v>100</v>
      </c>
      <c r="HBJ25" s="61">
        <v>0</v>
      </c>
      <c r="HBK25" s="61">
        <v>50</v>
      </c>
      <c r="HBL25" s="61">
        <v>0</v>
      </c>
      <c r="HBM25" s="61">
        <v>100</v>
      </c>
      <c r="HBN25" s="61">
        <v>0</v>
      </c>
      <c r="HBO25" s="61">
        <v>0</v>
      </c>
      <c r="HBP25" s="61">
        <v>1000</v>
      </c>
      <c r="HBQ25" s="61">
        <v>-1000</v>
      </c>
      <c r="HBR25" s="61">
        <v>0</v>
      </c>
      <c r="HBS25" s="61">
        <v>0</v>
      </c>
      <c r="HBT25" s="61">
        <v>10</v>
      </c>
      <c r="HBU25" s="61">
        <v>150</v>
      </c>
      <c r="HBV25" s="61">
        <v>150</v>
      </c>
      <c r="HBW25" s="61">
        <v>100</v>
      </c>
      <c r="HBX25" s="61">
        <v>205</v>
      </c>
      <c r="HBY25" s="61">
        <v>0</v>
      </c>
      <c r="HBZ25" s="61">
        <v>48</v>
      </c>
      <c r="HCA25" s="61">
        <v>50</v>
      </c>
      <c r="HCB25" s="61">
        <v>0</v>
      </c>
      <c r="HCC25" s="61">
        <v>3000</v>
      </c>
      <c r="HCD25" s="61">
        <v>6000</v>
      </c>
      <c r="HCE25" s="61">
        <v>3000</v>
      </c>
      <c r="HCF25" s="61">
        <v>6000</v>
      </c>
      <c r="HCG25" s="61">
        <v>6</v>
      </c>
      <c r="HCH25" s="61">
        <v>6</v>
      </c>
      <c r="HCI25" s="61">
        <v>0</v>
      </c>
      <c r="HCJ25" s="61">
        <v>5000</v>
      </c>
      <c r="HCK25" s="61">
        <v>-5000</v>
      </c>
      <c r="HCL25" s="61">
        <v>0</v>
      </c>
      <c r="HCM25" s="61">
        <v>0</v>
      </c>
      <c r="HCN25" s="61">
        <v>1</v>
      </c>
      <c r="HCO25" s="61">
        <v>1</v>
      </c>
      <c r="HCP25" s="61">
        <v>1</v>
      </c>
      <c r="HCQ25" s="61">
        <v>1</v>
      </c>
      <c r="HCR25" s="61">
        <v>1</v>
      </c>
      <c r="HCS25" s="61">
        <v>0</v>
      </c>
      <c r="HCT25" s="61">
        <v>0</v>
      </c>
      <c r="HCU25" s="61">
        <v>3000</v>
      </c>
      <c r="HCV25" s="61">
        <v>-3000</v>
      </c>
      <c r="HCW25" s="61">
        <v>0</v>
      </c>
      <c r="HCX25" s="61">
        <v>50</v>
      </c>
      <c r="HCY25" s="61">
        <v>100</v>
      </c>
      <c r="HCZ25" s="61">
        <v>50</v>
      </c>
      <c r="HDA25" s="61">
        <v>0</v>
      </c>
      <c r="HDB25" s="61">
        <v>0.1</v>
      </c>
      <c r="HDC25" s="61">
        <v>100</v>
      </c>
      <c r="HDD25" s="61">
        <v>205</v>
      </c>
      <c r="HDE25" s="61">
        <v>0</v>
      </c>
      <c r="HDF25" s="61">
        <v>0</v>
      </c>
      <c r="HDG25" s="61">
        <v>1</v>
      </c>
      <c r="HDH25" s="61">
        <v>20</v>
      </c>
      <c r="HDI25" s="61">
        <v>0</v>
      </c>
      <c r="HDJ25" s="61">
        <v>1</v>
      </c>
      <c r="HDK25" s="61">
        <v>1</v>
      </c>
      <c r="HDL25" s="61">
        <v>1</v>
      </c>
      <c r="HDM25" s="61">
        <v>1</v>
      </c>
      <c r="HDN25" s="61">
        <v>0</v>
      </c>
      <c r="HDO25" s="61">
        <v>0</v>
      </c>
      <c r="HDP25" s="61">
        <v>120</v>
      </c>
      <c r="HDQ25" s="61">
        <v>0</v>
      </c>
      <c r="HDR25" s="61">
        <v>100</v>
      </c>
      <c r="HDS25" s="61">
        <v>100</v>
      </c>
      <c r="HDT25" s="61">
        <v>0</v>
      </c>
      <c r="HDU25" s="61">
        <v>0</v>
      </c>
      <c r="HDV25" s="61">
        <v>100</v>
      </c>
      <c r="HDW25" s="61">
        <v>0</v>
      </c>
      <c r="HDX25" s="61">
        <v>0</v>
      </c>
      <c r="HDY25" s="61">
        <v>0.1</v>
      </c>
      <c r="HDZ25" s="61">
        <v>100</v>
      </c>
      <c r="HEA25" s="61">
        <v>205</v>
      </c>
      <c r="HEB25" s="61">
        <v>0</v>
      </c>
      <c r="HEC25" s="61">
        <v>0</v>
      </c>
      <c r="HED25" s="61">
        <v>1</v>
      </c>
      <c r="HEE25" s="61">
        <v>20</v>
      </c>
      <c r="HEF25" s="61">
        <v>0</v>
      </c>
      <c r="HEG25" s="61">
        <v>1</v>
      </c>
      <c r="HEH25" s="61">
        <v>1</v>
      </c>
      <c r="HEI25" s="61">
        <v>1</v>
      </c>
      <c r="HEJ25" s="61">
        <v>1</v>
      </c>
      <c r="HEK25" s="61">
        <v>0</v>
      </c>
      <c r="HEL25" s="61">
        <v>0</v>
      </c>
      <c r="HEM25" s="61">
        <v>120</v>
      </c>
      <c r="HEN25" s="61">
        <v>0</v>
      </c>
      <c r="HEO25" s="61">
        <v>100</v>
      </c>
      <c r="HEP25" s="61">
        <v>100</v>
      </c>
      <c r="HEQ25" s="61">
        <v>0</v>
      </c>
      <c r="HER25" s="61">
        <v>0</v>
      </c>
      <c r="HES25" s="61">
        <v>100</v>
      </c>
      <c r="HET25" s="61">
        <v>0</v>
      </c>
      <c r="HEU25" s="61">
        <v>0</v>
      </c>
      <c r="HEV25" s="61">
        <v>0.1</v>
      </c>
      <c r="HEW25" s="61">
        <v>100</v>
      </c>
      <c r="HEX25" s="61">
        <v>205</v>
      </c>
      <c r="HEY25" s="61">
        <v>0</v>
      </c>
      <c r="HEZ25" s="61">
        <v>0</v>
      </c>
      <c r="HFA25" s="61">
        <v>1</v>
      </c>
      <c r="HFB25" s="61">
        <v>20</v>
      </c>
      <c r="HFC25" s="61">
        <v>0</v>
      </c>
      <c r="HFD25" s="61">
        <v>1</v>
      </c>
      <c r="HFE25" s="61">
        <v>1</v>
      </c>
      <c r="HFF25" s="61">
        <v>1</v>
      </c>
      <c r="HFG25" s="61">
        <v>1</v>
      </c>
      <c r="HFH25" s="61">
        <v>0</v>
      </c>
      <c r="HFI25" s="61">
        <v>0</v>
      </c>
      <c r="HFJ25" s="61">
        <v>120</v>
      </c>
      <c r="HFK25" s="61">
        <v>0</v>
      </c>
      <c r="HFL25" s="61">
        <v>100</v>
      </c>
      <c r="HFM25" s="61">
        <v>100</v>
      </c>
      <c r="HFN25" s="61">
        <v>0</v>
      </c>
      <c r="HFO25" s="61">
        <v>0</v>
      </c>
      <c r="HFP25" s="61">
        <v>100</v>
      </c>
      <c r="HFQ25" s="61">
        <v>0</v>
      </c>
      <c r="HFR25" s="61">
        <v>0</v>
      </c>
      <c r="HFS25" s="61">
        <v>0.1</v>
      </c>
      <c r="HFT25" s="61">
        <v>100</v>
      </c>
      <c r="HFU25" s="61">
        <v>205</v>
      </c>
      <c r="HFV25" s="61">
        <v>0</v>
      </c>
      <c r="HFW25" s="61">
        <v>0</v>
      </c>
      <c r="HFX25" s="61">
        <v>1</v>
      </c>
      <c r="HFY25" s="61">
        <v>20</v>
      </c>
      <c r="HFZ25" s="61">
        <v>0</v>
      </c>
      <c r="HGA25" s="61">
        <v>1</v>
      </c>
      <c r="HGB25" s="61">
        <v>1</v>
      </c>
      <c r="HGC25" s="61">
        <v>1</v>
      </c>
      <c r="HGD25" s="61">
        <v>1</v>
      </c>
      <c r="HGE25" s="61">
        <v>0</v>
      </c>
      <c r="HGF25" s="61">
        <v>0</v>
      </c>
      <c r="HGG25" s="61">
        <v>120</v>
      </c>
      <c r="HGH25" s="61">
        <v>0</v>
      </c>
      <c r="HGI25" s="61">
        <v>100</v>
      </c>
      <c r="HGJ25" s="61">
        <v>100</v>
      </c>
      <c r="HGK25" s="61">
        <v>0</v>
      </c>
      <c r="HGL25" s="61">
        <v>0</v>
      </c>
      <c r="HGM25" s="61">
        <v>100</v>
      </c>
      <c r="HGN25" s="61">
        <v>0</v>
      </c>
      <c r="HGO25" s="61">
        <v>0</v>
      </c>
      <c r="HGP25" s="61">
        <v>0.1</v>
      </c>
      <c r="HGQ25" s="61">
        <v>100</v>
      </c>
      <c r="HGR25" s="61">
        <v>205</v>
      </c>
      <c r="HGS25" s="61">
        <v>0</v>
      </c>
      <c r="HGT25" s="61">
        <v>0</v>
      </c>
      <c r="HGU25" s="61">
        <v>1</v>
      </c>
      <c r="HGV25" s="61">
        <v>20</v>
      </c>
      <c r="HGW25" s="61">
        <v>0</v>
      </c>
      <c r="HGX25" s="61">
        <v>1</v>
      </c>
      <c r="HGY25" s="61">
        <v>1</v>
      </c>
      <c r="HGZ25" s="61">
        <v>1</v>
      </c>
      <c r="HHA25" s="61">
        <v>1</v>
      </c>
      <c r="HHB25" s="61">
        <v>0</v>
      </c>
      <c r="HHC25" s="61">
        <v>0</v>
      </c>
      <c r="HHD25" s="61">
        <v>120</v>
      </c>
      <c r="HHE25" s="61">
        <v>0</v>
      </c>
      <c r="HHF25" s="61">
        <v>100</v>
      </c>
      <c r="HHG25" s="61">
        <v>100</v>
      </c>
      <c r="HHH25" s="61">
        <v>0</v>
      </c>
      <c r="HHI25" s="61">
        <v>0</v>
      </c>
      <c r="HHJ25" s="61">
        <v>100</v>
      </c>
      <c r="HHK25" s="61">
        <v>0</v>
      </c>
      <c r="HHL25" s="61">
        <v>0</v>
      </c>
      <c r="HHM25" s="61">
        <v>0.1</v>
      </c>
      <c r="HHN25" s="61">
        <v>100</v>
      </c>
      <c r="HHO25" s="61">
        <v>205</v>
      </c>
      <c r="HHP25" s="61">
        <v>0</v>
      </c>
      <c r="HHQ25" s="61">
        <v>0</v>
      </c>
      <c r="HHR25" s="61">
        <v>1</v>
      </c>
      <c r="HHS25" s="61">
        <v>20</v>
      </c>
      <c r="HHT25" s="61">
        <v>0</v>
      </c>
      <c r="HHU25" s="61">
        <v>1</v>
      </c>
      <c r="HHV25" s="61">
        <v>1</v>
      </c>
      <c r="HHW25" s="61">
        <v>1</v>
      </c>
      <c r="HHX25" s="61">
        <v>1</v>
      </c>
      <c r="HHY25" s="61">
        <v>0</v>
      </c>
      <c r="HHZ25" s="61">
        <v>0</v>
      </c>
      <c r="HIA25" s="61">
        <v>120</v>
      </c>
      <c r="HIB25" s="61">
        <v>0</v>
      </c>
      <c r="HIC25" s="61">
        <v>100</v>
      </c>
      <c r="HID25" s="61">
        <v>100</v>
      </c>
      <c r="HIE25" s="61">
        <v>0</v>
      </c>
      <c r="HIF25" s="61">
        <v>0</v>
      </c>
      <c r="HIG25" s="61">
        <v>100</v>
      </c>
      <c r="HIH25" s="61">
        <v>0</v>
      </c>
      <c r="HII25" s="61">
        <v>0</v>
      </c>
      <c r="HIJ25" s="61">
        <v>0</v>
      </c>
      <c r="HIK25" s="61">
        <v>0</v>
      </c>
      <c r="HIL25" s="61">
        <v>0</v>
      </c>
      <c r="HIM25" s="61">
        <v>0</v>
      </c>
      <c r="HIN25" s="61">
        <v>0</v>
      </c>
      <c r="HIO25" s="61">
        <v>0</v>
      </c>
      <c r="HIP25" s="61">
        <v>0</v>
      </c>
      <c r="HIQ25" s="61">
        <v>0</v>
      </c>
      <c r="HIR25" s="61">
        <v>0</v>
      </c>
      <c r="HIS25" s="61">
        <v>0</v>
      </c>
      <c r="HIT25" s="61">
        <v>0</v>
      </c>
      <c r="HIU25" s="61">
        <v>0</v>
      </c>
      <c r="HIV25" s="61">
        <v>0</v>
      </c>
      <c r="HIW25" s="61">
        <v>0</v>
      </c>
      <c r="HIX25" s="61">
        <v>0</v>
      </c>
      <c r="HIY25" s="61">
        <v>0</v>
      </c>
      <c r="HIZ25" s="61">
        <v>0</v>
      </c>
      <c r="HJA25" s="61">
        <v>0</v>
      </c>
      <c r="HJB25" s="61">
        <v>0</v>
      </c>
      <c r="HJC25" s="61">
        <v>0</v>
      </c>
      <c r="HJD25" s="61">
        <v>0</v>
      </c>
      <c r="HJE25" s="61">
        <v>0</v>
      </c>
      <c r="HJF25" s="61">
        <v>0</v>
      </c>
      <c r="HJG25" s="61">
        <v>1</v>
      </c>
      <c r="HJH25" s="61">
        <v>0</v>
      </c>
      <c r="HJM25" s="61">
        <v>12</v>
      </c>
      <c r="HJN25" s="61">
        <v>2</v>
      </c>
      <c r="HJO25" s="61">
        <v>5</v>
      </c>
      <c r="HJY25" s="61">
        <v>235</v>
      </c>
      <c r="HJZ25" s="61">
        <v>235</v>
      </c>
      <c r="HKA25" s="61">
        <v>40</v>
      </c>
      <c r="HKB25" s="61">
        <v>25</v>
      </c>
      <c r="HKC25" s="61">
        <v>232</v>
      </c>
      <c r="HKD25" s="61">
        <v>1</v>
      </c>
      <c r="HKE25" s="61">
        <v>100</v>
      </c>
      <c r="HKG25" s="61">
        <v>70</v>
      </c>
      <c r="HKH25" s="61">
        <v>327</v>
      </c>
      <c r="HKI25" s="61">
        <v>327</v>
      </c>
      <c r="HKJ25" s="61">
        <v>1</v>
      </c>
      <c r="HKK25" s="61">
        <v>10</v>
      </c>
      <c r="HKN25" s="61">
        <v>0</v>
      </c>
      <c r="HKO25" s="61">
        <v>0</v>
      </c>
      <c r="HKP25" s="61">
        <v>0</v>
      </c>
      <c r="HKU25" s="61">
        <v>3</v>
      </c>
      <c r="HKV25" s="61">
        <v>0.1</v>
      </c>
      <c r="HKW25" s="61">
        <v>10</v>
      </c>
      <c r="HKX25" s="61">
        <v>0.5</v>
      </c>
      <c r="HKY25" s="61">
        <v>80</v>
      </c>
      <c r="HKZ25" s="61">
        <v>0</v>
      </c>
      <c r="HLG25" s="61">
        <v>9.4780000000000003E-2</v>
      </c>
      <c r="HLH25" s="61">
        <v>0.44429000000000002</v>
      </c>
      <c r="HLI25" s="61">
        <v>1.1848000000000001</v>
      </c>
      <c r="HLJ25" s="61">
        <v>100</v>
      </c>
      <c r="HLK25" s="61">
        <v>0</v>
      </c>
      <c r="HLL25" s="61">
        <v>2.843E-2</v>
      </c>
      <c r="HLM25" s="61">
        <v>0.74046999999999996</v>
      </c>
      <c r="HLN25" s="61">
        <v>0.47389999999999999</v>
      </c>
      <c r="HLO25" s="61">
        <v>100</v>
      </c>
      <c r="HLP25" s="61">
        <v>0</v>
      </c>
      <c r="HLQ25" s="61">
        <v>4</v>
      </c>
      <c r="HLR25" s="61">
        <v>20</v>
      </c>
      <c r="HLS25" s="61">
        <v>1013</v>
      </c>
      <c r="HLT25" s="61">
        <v>2025</v>
      </c>
      <c r="HLU25" s="61">
        <v>60</v>
      </c>
      <c r="HLV25" s="61">
        <v>75</v>
      </c>
      <c r="HLW25" s="61">
        <v>90</v>
      </c>
      <c r="HLX25" s="61">
        <v>100</v>
      </c>
      <c r="HLZ25" s="61">
        <v>4</v>
      </c>
      <c r="HMA25" s="61">
        <v>20</v>
      </c>
      <c r="HMB25" s="61">
        <v>1014</v>
      </c>
      <c r="HMC25" s="61">
        <v>2029</v>
      </c>
      <c r="HMD25" s="61">
        <v>2</v>
      </c>
      <c r="HME25" s="61">
        <v>2</v>
      </c>
      <c r="HMF25" s="61">
        <v>35</v>
      </c>
      <c r="HMG25" s="61">
        <v>45</v>
      </c>
      <c r="HMI25" s="61">
        <v>-6</v>
      </c>
      <c r="HMJ25" s="61">
        <v>-6</v>
      </c>
      <c r="HMK25" s="61">
        <v>-6</v>
      </c>
      <c r="HML25" s="61">
        <v>-6</v>
      </c>
      <c r="HMN25" s="61">
        <v>50</v>
      </c>
      <c r="HMO25" s="61">
        <v>0.1</v>
      </c>
      <c r="HMT25" s="61">
        <v>20</v>
      </c>
      <c r="HMU25" s="61">
        <v>300</v>
      </c>
      <c r="HMX25" s="61">
        <v>50</v>
      </c>
      <c r="HMY25" s="61">
        <v>0.3</v>
      </c>
      <c r="HMZ25" s="61">
        <v>-90</v>
      </c>
      <c r="HNA25" s="61">
        <v>6</v>
      </c>
      <c r="HNB25" s="61">
        <v>10</v>
      </c>
      <c r="HNC25" s="61">
        <v>0.5</v>
      </c>
      <c r="HND25" s="61">
        <v>105</v>
      </c>
      <c r="HNE25" s="61">
        <v>0.5</v>
      </c>
      <c r="HNF25" s="61">
        <v>0.5</v>
      </c>
      <c r="HNG25" s="61">
        <v>0</v>
      </c>
      <c r="HNH25" s="61">
        <v>2</v>
      </c>
      <c r="HNI25" s="61">
        <v>2029</v>
      </c>
      <c r="HNJ25" s="61">
        <v>2026</v>
      </c>
      <c r="HNK25" s="61">
        <v>2026</v>
      </c>
      <c r="HNL25" s="61">
        <v>2026</v>
      </c>
      <c r="HNM25" s="61">
        <v>50</v>
      </c>
      <c r="HNN25" s="61">
        <v>0.53</v>
      </c>
      <c r="HNO25" s="61">
        <v>0.53</v>
      </c>
      <c r="HNP25" s="61">
        <v>0.53</v>
      </c>
      <c r="HNQ25" s="61">
        <v>0.53</v>
      </c>
      <c r="HNR25" s="61">
        <v>0.48</v>
      </c>
      <c r="HNS25" s="61">
        <v>0.53</v>
      </c>
      <c r="HNT25" s="61">
        <v>0.53</v>
      </c>
      <c r="HNU25" s="61">
        <v>0.53</v>
      </c>
      <c r="HNW25" s="61">
        <v>10</v>
      </c>
      <c r="HNX25" s="61">
        <v>5</v>
      </c>
      <c r="HNY25" s="61">
        <v>95</v>
      </c>
      <c r="HNZ25" s="61">
        <v>1</v>
      </c>
      <c r="HOA25" s="61">
        <v>1</v>
      </c>
      <c r="HOB25" s="61">
        <v>101</v>
      </c>
      <c r="HOC25" s="61">
        <v>105.8</v>
      </c>
      <c r="HOD25" s="61">
        <v>98</v>
      </c>
      <c r="HOE25" s="61">
        <v>91</v>
      </c>
      <c r="HOF25" s="61">
        <v>105.8</v>
      </c>
      <c r="HOG25" s="61">
        <v>50</v>
      </c>
      <c r="HOH25" s="61">
        <v>65</v>
      </c>
      <c r="HOI25" s="61">
        <v>85</v>
      </c>
      <c r="HOJ25" s="61">
        <v>75</v>
      </c>
      <c r="HOL25" s="61">
        <v>105</v>
      </c>
      <c r="HOM25" s="61">
        <v>120</v>
      </c>
      <c r="HON25" s="61">
        <v>95</v>
      </c>
      <c r="HOO25" s="61">
        <v>70</v>
      </c>
      <c r="HOP25" s="61">
        <v>140</v>
      </c>
      <c r="HOQ25" s="61">
        <v>0</v>
      </c>
      <c r="HOR25" s="61">
        <v>80</v>
      </c>
      <c r="HOS25" s="61">
        <v>5</v>
      </c>
      <c r="HOT25" s="61">
        <v>82</v>
      </c>
      <c r="HOU25" s="61">
        <v>1</v>
      </c>
      <c r="HOV25" s="61">
        <v>25</v>
      </c>
      <c r="HOW25" s="61">
        <v>3.55</v>
      </c>
      <c r="HOX25" s="61">
        <v>3</v>
      </c>
      <c r="HOY25" s="61">
        <v>5</v>
      </c>
      <c r="HOZ25" s="61">
        <v>74</v>
      </c>
      <c r="HPC25" s="61">
        <v>10</v>
      </c>
      <c r="HPD25" s="61">
        <v>4</v>
      </c>
      <c r="HPE25" s="61">
        <v>4</v>
      </c>
      <c r="HPF25" s="61">
        <v>4</v>
      </c>
      <c r="HPG25" s="61">
        <v>4</v>
      </c>
      <c r="HPH25" s="61">
        <v>58</v>
      </c>
      <c r="HPI25" s="61">
        <v>58</v>
      </c>
      <c r="HPJ25" s="61">
        <v>58</v>
      </c>
      <c r="HPK25" s="61">
        <v>58</v>
      </c>
      <c r="HPL25" s="61">
        <v>0</v>
      </c>
      <c r="HPM25" s="61">
        <v>0</v>
      </c>
      <c r="HPN25" s="61">
        <v>0</v>
      </c>
      <c r="HPO25" s="61">
        <v>0</v>
      </c>
      <c r="HPP25" s="61">
        <v>0</v>
      </c>
      <c r="HPQ25" s="61">
        <v>0</v>
      </c>
      <c r="HPR25" s="61">
        <v>0</v>
      </c>
      <c r="HPS25" s="61">
        <v>0</v>
      </c>
      <c r="HPT25" s="61">
        <v>0</v>
      </c>
      <c r="HPU25" s="61">
        <v>0</v>
      </c>
      <c r="HPV25" s="61">
        <v>0</v>
      </c>
      <c r="HPW25" s="61">
        <v>0</v>
      </c>
      <c r="HPX25" s="61">
        <v>0</v>
      </c>
      <c r="HPY25" s="61">
        <v>0</v>
      </c>
      <c r="HPZ25" s="61">
        <v>0</v>
      </c>
      <c r="HQA25" s="61">
        <v>0</v>
      </c>
      <c r="HQB25" s="61">
        <v>0</v>
      </c>
      <c r="HQC25" s="61">
        <v>0</v>
      </c>
      <c r="HQD25" s="61">
        <v>0</v>
      </c>
      <c r="HQE25" s="61">
        <v>0</v>
      </c>
      <c r="HQF25" s="61">
        <v>0</v>
      </c>
      <c r="HQG25" s="61">
        <v>0</v>
      </c>
      <c r="HQH25" s="61">
        <v>0</v>
      </c>
      <c r="HQI25" s="61">
        <v>0</v>
      </c>
      <c r="HQJ25" s="61">
        <v>0</v>
      </c>
      <c r="HQK25" s="61">
        <v>0</v>
      </c>
      <c r="HQL25" s="61">
        <v>0</v>
      </c>
      <c r="HQM25" s="61">
        <v>0</v>
      </c>
      <c r="HQN25" s="61">
        <v>0</v>
      </c>
      <c r="HQO25" s="61">
        <v>0</v>
      </c>
      <c r="HQP25" s="61">
        <v>0</v>
      </c>
      <c r="HQQ25" s="61">
        <v>0</v>
      </c>
      <c r="HQR25" s="61">
        <v>0</v>
      </c>
      <c r="HQS25" s="61">
        <v>0</v>
      </c>
      <c r="HQT25" s="61">
        <v>0</v>
      </c>
      <c r="HQU25" s="61">
        <v>0</v>
      </c>
      <c r="HQV25" s="61">
        <v>0</v>
      </c>
      <c r="HQW25" s="61">
        <v>0</v>
      </c>
      <c r="HQX25" s="61">
        <v>0</v>
      </c>
      <c r="HQY25" s="61">
        <v>0</v>
      </c>
      <c r="HQZ25" s="61">
        <v>0</v>
      </c>
      <c r="HRA25" s="61">
        <v>0</v>
      </c>
      <c r="HRB25" s="61">
        <v>0</v>
      </c>
      <c r="HRC25" s="61">
        <v>0</v>
      </c>
      <c r="HRD25" s="61">
        <v>0</v>
      </c>
      <c r="HRE25" s="61">
        <v>0</v>
      </c>
      <c r="HRF25" s="61">
        <v>0</v>
      </c>
      <c r="HRG25" s="61">
        <v>0</v>
      </c>
      <c r="HRH25" s="61">
        <v>0</v>
      </c>
      <c r="HRI25" s="61">
        <v>0</v>
      </c>
      <c r="HRJ25" s="61">
        <v>0</v>
      </c>
      <c r="HRK25" s="61">
        <v>0</v>
      </c>
      <c r="HRL25" s="61">
        <v>0</v>
      </c>
      <c r="HRM25" s="61">
        <v>0</v>
      </c>
      <c r="HRN25" s="61">
        <v>0</v>
      </c>
      <c r="HRO25" s="61">
        <v>0</v>
      </c>
      <c r="HRP25" s="61">
        <v>0</v>
      </c>
      <c r="HRQ25" s="61">
        <v>0</v>
      </c>
      <c r="HRR25" s="61">
        <v>0</v>
      </c>
      <c r="HRS25" s="61">
        <v>0</v>
      </c>
      <c r="HRT25" s="61">
        <v>0</v>
      </c>
      <c r="HRU25" s="61">
        <v>0</v>
      </c>
      <c r="HRV25" s="61">
        <v>0</v>
      </c>
      <c r="HRW25" s="61">
        <v>0</v>
      </c>
      <c r="HRX25" s="61">
        <v>0</v>
      </c>
      <c r="HRY25" s="61">
        <v>0</v>
      </c>
      <c r="HRZ25" s="61">
        <v>0</v>
      </c>
      <c r="HSA25" s="61">
        <v>0</v>
      </c>
      <c r="HSB25" s="61">
        <v>0</v>
      </c>
      <c r="HSC25" s="61">
        <v>0</v>
      </c>
      <c r="HSD25" s="61">
        <v>0</v>
      </c>
      <c r="HSE25" s="61">
        <v>0</v>
      </c>
      <c r="HSF25" s="61">
        <v>0</v>
      </c>
      <c r="HSG25" s="61">
        <v>0</v>
      </c>
      <c r="HSH25" s="61">
        <v>0</v>
      </c>
      <c r="HSI25" s="61">
        <v>0</v>
      </c>
      <c r="HSJ25" s="61">
        <v>0</v>
      </c>
      <c r="HSK25" s="61">
        <v>0</v>
      </c>
      <c r="HSL25" s="61">
        <v>0</v>
      </c>
      <c r="HSM25" s="61">
        <v>0</v>
      </c>
      <c r="HSN25" s="61">
        <v>0</v>
      </c>
      <c r="HSO25" s="61">
        <v>0</v>
      </c>
      <c r="HSP25" s="61">
        <v>0</v>
      </c>
      <c r="HSQ25" s="61">
        <v>0</v>
      </c>
      <c r="HSR25" s="61">
        <v>0</v>
      </c>
      <c r="HSS25" s="61">
        <v>0</v>
      </c>
      <c r="HST25" s="61">
        <v>0</v>
      </c>
      <c r="HSU25" s="61">
        <v>0</v>
      </c>
      <c r="HSV25" s="61">
        <v>0</v>
      </c>
      <c r="HSW25" s="61">
        <v>0</v>
      </c>
      <c r="HSX25" s="61">
        <v>0</v>
      </c>
      <c r="HSY25" s="61">
        <v>0</v>
      </c>
      <c r="HSZ25" s="61">
        <v>0</v>
      </c>
      <c r="HTA25" s="61">
        <v>0</v>
      </c>
      <c r="HWN25" s="61">
        <v>0</v>
      </c>
      <c r="HWO25" s="61">
        <v>0</v>
      </c>
      <c r="HWP25" s="61">
        <v>0</v>
      </c>
      <c r="HWQ25" s="61">
        <v>0</v>
      </c>
      <c r="HWR25" s="61">
        <v>0</v>
      </c>
      <c r="HWS25" s="61">
        <v>0</v>
      </c>
      <c r="HWT25" s="61">
        <v>0</v>
      </c>
      <c r="HWU25" s="61">
        <v>0</v>
      </c>
      <c r="HWV25" s="61">
        <v>0</v>
      </c>
      <c r="HWW25" s="61">
        <v>0</v>
      </c>
      <c r="HYB25" s="61">
        <v>0</v>
      </c>
      <c r="HYC25" s="61">
        <v>0</v>
      </c>
      <c r="HYD25" s="61">
        <v>0</v>
      </c>
      <c r="HYE25" s="61">
        <v>0</v>
      </c>
      <c r="HYF25" s="61">
        <v>0</v>
      </c>
      <c r="HYG25" s="61">
        <v>0</v>
      </c>
      <c r="HYH25" s="61">
        <v>0</v>
      </c>
      <c r="HYI25" s="61">
        <v>0</v>
      </c>
      <c r="HYJ25" s="61">
        <v>0</v>
      </c>
      <c r="HYK25" s="61">
        <v>0</v>
      </c>
      <c r="HYL25" s="61">
        <v>0</v>
      </c>
      <c r="HYM25" s="61">
        <v>0</v>
      </c>
      <c r="HYN25" s="61">
        <v>0</v>
      </c>
      <c r="HYO25" s="61">
        <v>0</v>
      </c>
      <c r="HYP25" s="61">
        <v>0</v>
      </c>
      <c r="HYQ25" s="61">
        <v>0</v>
      </c>
      <c r="HYR25" s="61">
        <v>0</v>
      </c>
      <c r="HYS25" s="61">
        <v>0</v>
      </c>
      <c r="HYT25" s="61">
        <v>0</v>
      </c>
      <c r="HYU25" s="61">
        <v>0</v>
      </c>
      <c r="HYV25" s="61">
        <v>0</v>
      </c>
      <c r="HYW25" s="61">
        <v>0</v>
      </c>
      <c r="HYX25" s="61">
        <v>0</v>
      </c>
      <c r="HYY25" s="61">
        <v>0</v>
      </c>
      <c r="HYZ25" s="61">
        <v>0</v>
      </c>
      <c r="HZA25" s="61">
        <v>0</v>
      </c>
      <c r="HZB25" s="61">
        <v>0</v>
      </c>
      <c r="HZC25" s="61">
        <v>0</v>
      </c>
      <c r="HZD25" s="61">
        <v>0</v>
      </c>
      <c r="HZE25" s="61">
        <v>0</v>
      </c>
      <c r="ICR25" s="61">
        <v>1</v>
      </c>
      <c r="ICS25" s="61">
        <v>1</v>
      </c>
      <c r="ICV25" s="61">
        <v>1</v>
      </c>
      <c r="ICX25" s="61">
        <v>0</v>
      </c>
      <c r="ICY25" s="61">
        <v>0</v>
      </c>
      <c r="IDA25" s="61">
        <v>48.4</v>
      </c>
      <c r="IDC25" s="61">
        <v>0</v>
      </c>
      <c r="IDE25" s="61">
        <v>0</v>
      </c>
      <c r="IDF25" s="61">
        <v>0</v>
      </c>
      <c r="IDG25" s="61">
        <v>0</v>
      </c>
      <c r="IDH25" s="61">
        <v>0</v>
      </c>
      <c r="IDI25" s="61">
        <v>0</v>
      </c>
      <c r="IDJ25" s="61">
        <v>0.3</v>
      </c>
      <c r="IDK25" s="61">
        <v>0.8</v>
      </c>
      <c r="IDL25" s="61">
        <v>50</v>
      </c>
      <c r="IDM25" s="61">
        <v>10</v>
      </c>
      <c r="IDN25" s="61">
        <v>1</v>
      </c>
      <c r="IDO25" s="61">
        <v>1</v>
      </c>
      <c r="IDP25" s="61">
        <v>9.5</v>
      </c>
      <c r="IDQ25" s="61">
        <v>10</v>
      </c>
      <c r="IDR25" s="61">
        <v>1</v>
      </c>
      <c r="IDS25" s="61">
        <v>10</v>
      </c>
      <c r="IDT25" s="61">
        <v>9</v>
      </c>
      <c r="IDU25" s="61">
        <v>0</v>
      </c>
      <c r="IDV25" s="61">
        <v>0</v>
      </c>
      <c r="IDW25" s="61">
        <v>0</v>
      </c>
      <c r="IDX25" s="61">
        <v>0</v>
      </c>
      <c r="IDY25" s="61">
        <v>0</v>
      </c>
      <c r="IDZ25" s="61">
        <v>30</v>
      </c>
      <c r="IEA25" s="61">
        <v>80</v>
      </c>
      <c r="IEB25" s="61">
        <v>50</v>
      </c>
      <c r="IEC25" s="61">
        <v>27</v>
      </c>
      <c r="IED25" s="61">
        <v>0.5</v>
      </c>
      <c r="IEE25" s="61">
        <v>0.5</v>
      </c>
      <c r="IEF25" s="61">
        <v>27</v>
      </c>
      <c r="IEG25" s="61">
        <v>100</v>
      </c>
      <c r="IEH25" s="61">
        <v>0</v>
      </c>
      <c r="IEI25" s="61">
        <v>30</v>
      </c>
      <c r="IEJ25" s="61">
        <v>27</v>
      </c>
      <c r="IEK25" s="61">
        <v>0</v>
      </c>
      <c r="IEL25" s="61">
        <v>0</v>
      </c>
      <c r="IEM25" s="61">
        <v>0</v>
      </c>
      <c r="IEN25" s="61">
        <v>0</v>
      </c>
      <c r="IEO25" s="61">
        <v>1450</v>
      </c>
      <c r="IEP25" s="61">
        <v>10</v>
      </c>
      <c r="IEQ25" s="61">
        <v>200</v>
      </c>
      <c r="IER25" s="61">
        <v>400</v>
      </c>
      <c r="IES25" s="61">
        <v>2800</v>
      </c>
      <c r="IET25" s="61">
        <v>5</v>
      </c>
      <c r="IEU25" s="61">
        <v>400</v>
      </c>
      <c r="IEV25" s="61">
        <v>0</v>
      </c>
      <c r="IEW25" s="61">
        <v>3450</v>
      </c>
      <c r="IEX25" s="61">
        <v>0</v>
      </c>
      <c r="IEY25" s="61">
        <v>5</v>
      </c>
      <c r="IEZ25" s="61">
        <v>5</v>
      </c>
      <c r="IFA25" s="61">
        <v>50</v>
      </c>
      <c r="IFB25" s="61">
        <v>10</v>
      </c>
      <c r="IFC25" s="61">
        <v>100</v>
      </c>
      <c r="IFD25" s="61">
        <v>0</v>
      </c>
      <c r="IFE25" s="61">
        <v>0</v>
      </c>
      <c r="IFF25" s="61">
        <v>1500</v>
      </c>
      <c r="IFG25" s="61">
        <v>0</v>
      </c>
      <c r="IFJ25" s="61">
        <v>0</v>
      </c>
      <c r="IFL25" s="61">
        <v>1</v>
      </c>
      <c r="IFM25" s="61">
        <v>90</v>
      </c>
      <c r="IFN25" s="61">
        <v>3</v>
      </c>
      <c r="IFO25" s="61">
        <v>35</v>
      </c>
      <c r="IFR25" s="61">
        <v>200</v>
      </c>
      <c r="IFS25" s="61">
        <v>0</v>
      </c>
      <c r="IFX25" s="61">
        <v>0</v>
      </c>
      <c r="IFY25" s="61">
        <v>0</v>
      </c>
      <c r="IFZ25" s="61">
        <v>100</v>
      </c>
      <c r="IGA25" s="61">
        <v>3</v>
      </c>
      <c r="IGB25" s="61">
        <v>500</v>
      </c>
      <c r="IGC25" s="61">
        <v>15</v>
      </c>
      <c r="IGD25" s="61">
        <v>60</v>
      </c>
      <c r="IGE25" s="61">
        <v>60</v>
      </c>
      <c r="IGF25" s="61">
        <v>3</v>
      </c>
      <c r="IGG25" s="61">
        <v>30</v>
      </c>
      <c r="IGJ25" s="61">
        <v>0</v>
      </c>
      <c r="IGL25" s="61">
        <v>0</v>
      </c>
      <c r="IGM25" s="61">
        <v>0</v>
      </c>
      <c r="IGN25" s="61">
        <v>0.5</v>
      </c>
      <c r="IGO25" s="61">
        <v>6</v>
      </c>
      <c r="IGP25" s="61">
        <v>25</v>
      </c>
      <c r="IGQ25" s="61">
        <v>0</v>
      </c>
      <c r="IGR25" s="61">
        <v>0</v>
      </c>
      <c r="IGS25" s="61">
        <v>0</v>
      </c>
      <c r="IGT25" s="61">
        <v>-150</v>
      </c>
      <c r="IGU25" s="61">
        <v>5</v>
      </c>
      <c r="IGV25" s="61">
        <v>5</v>
      </c>
      <c r="IGW25" s="61">
        <v>-150</v>
      </c>
      <c r="IGX25" s="61">
        <v>-10</v>
      </c>
      <c r="IGY25" s="61">
        <v>-150</v>
      </c>
      <c r="IGZ25" s="61">
        <v>0</v>
      </c>
      <c r="IHA25" s="61">
        <v>-100</v>
      </c>
      <c r="IHB25" s="61">
        <v>0</v>
      </c>
      <c r="IHC25" s="61">
        <v>0</v>
      </c>
      <c r="IHD25" s="61">
        <v>900</v>
      </c>
      <c r="IHF25" s="61">
        <v>0.15</v>
      </c>
      <c r="IHG25" s="61">
        <v>0.64</v>
      </c>
      <c r="IHH25" s="61">
        <v>7.7</v>
      </c>
      <c r="IHI25" s="61">
        <v>80</v>
      </c>
      <c r="IHJ25" s="61">
        <v>0</v>
      </c>
      <c r="IHK25" s="61">
        <v>0</v>
      </c>
      <c r="IHL25" s="61">
        <v>20</v>
      </c>
      <c r="IHM25" s="61">
        <v>0</v>
      </c>
      <c r="IHN25" s="61">
        <v>1500</v>
      </c>
      <c r="IHQ25" s="61">
        <v>0</v>
      </c>
      <c r="IHR25" s="61">
        <v>0</v>
      </c>
      <c r="IHS25" s="61">
        <v>1740</v>
      </c>
      <c r="IHT25" s="61">
        <v>10</v>
      </c>
      <c r="IHU25" s="61">
        <v>800</v>
      </c>
      <c r="IHV25" s="61">
        <v>10</v>
      </c>
      <c r="IIA25" s="61">
        <v>100</v>
      </c>
      <c r="IIB25" s="61">
        <v>2</v>
      </c>
      <c r="IIC25" s="61">
        <v>1500</v>
      </c>
      <c r="IID25" s="61">
        <v>6.7</v>
      </c>
      <c r="IIE25" s="61">
        <v>0</v>
      </c>
      <c r="IIF25" s="61">
        <v>95</v>
      </c>
      <c r="IIG25" s="61">
        <v>85</v>
      </c>
      <c r="IIH25" s="61">
        <v>85</v>
      </c>
      <c r="III25" s="61">
        <v>95</v>
      </c>
      <c r="IIJ25" s="61">
        <v>95</v>
      </c>
      <c r="IIK25" s="61">
        <v>9.5399999999999991</v>
      </c>
      <c r="IIL25" s="61">
        <v>9.9710000000000001</v>
      </c>
      <c r="IIM25" s="61">
        <v>720</v>
      </c>
      <c r="IIP25" s="61">
        <v>1.57</v>
      </c>
      <c r="IIQ25" s="61">
        <v>1.87</v>
      </c>
      <c r="IIR25" s="61">
        <v>30</v>
      </c>
      <c r="IIS25" s="61">
        <v>75</v>
      </c>
      <c r="IIT25" s="61">
        <v>9.5399999999999991</v>
      </c>
      <c r="IIU25" s="61">
        <v>9.9710000000000001</v>
      </c>
      <c r="IIV25" s="61">
        <v>720</v>
      </c>
      <c r="IIY25" s="61">
        <v>1.55</v>
      </c>
      <c r="IIZ25" s="61">
        <v>1.75</v>
      </c>
      <c r="IJA25" s="61">
        <v>30</v>
      </c>
      <c r="IJB25" s="61">
        <v>75</v>
      </c>
      <c r="IJC25" s="61">
        <v>9.5399999999999991</v>
      </c>
      <c r="IJD25" s="61">
        <v>9.9710000000000001</v>
      </c>
      <c r="IJE25" s="61">
        <v>720</v>
      </c>
      <c r="IJH25" s="61">
        <v>1.55</v>
      </c>
      <c r="IJI25" s="61">
        <v>1.75</v>
      </c>
      <c r="IJJ25" s="61">
        <v>30</v>
      </c>
      <c r="IJK25" s="61">
        <v>75</v>
      </c>
      <c r="IJL25" s="61">
        <v>9.5399999999999991</v>
      </c>
      <c r="IJM25" s="61">
        <v>9.9710000000000001</v>
      </c>
      <c r="IJN25" s="61">
        <v>720</v>
      </c>
      <c r="IJQ25" s="61">
        <v>1.55</v>
      </c>
      <c r="IJR25" s="61">
        <v>1.75</v>
      </c>
      <c r="IJS25" s="61">
        <v>30</v>
      </c>
      <c r="IJT25" s="61">
        <v>75</v>
      </c>
      <c r="IKK25" s="61">
        <v>1.1000000000000001</v>
      </c>
      <c r="IKN25" s="192">
        <v>0.74</v>
      </c>
      <c r="ILB25" s="61">
        <v>0</v>
      </c>
      <c r="ILC25" s="61">
        <v>0</v>
      </c>
      <c r="ILD25" s="61">
        <v>0</v>
      </c>
      <c r="ILE25" s="61">
        <v>0</v>
      </c>
      <c r="ILF25" s="61">
        <v>0</v>
      </c>
      <c r="ILG25" s="61">
        <v>0</v>
      </c>
      <c r="ILH25" s="61">
        <v>0</v>
      </c>
      <c r="ILI25" s="61">
        <v>0</v>
      </c>
      <c r="ILJ25" s="61">
        <v>0</v>
      </c>
      <c r="ILK25" s="61">
        <v>0</v>
      </c>
      <c r="ILL25" s="61">
        <v>0</v>
      </c>
      <c r="ILM25" s="61">
        <v>0</v>
      </c>
      <c r="ILN25" s="61">
        <v>1</v>
      </c>
      <c r="ILO25" s="61">
        <v>1</v>
      </c>
      <c r="IMR25" s="61">
        <v>1</v>
      </c>
      <c r="IMS25" s="61">
        <v>1</v>
      </c>
      <c r="IMT25" s="61">
        <v>1</v>
      </c>
      <c r="IMU25" s="61">
        <v>2</v>
      </c>
      <c r="IMV25" s="61">
        <v>0</v>
      </c>
      <c r="IMW25" s="61">
        <v>0</v>
      </c>
      <c r="IMX25" s="61">
        <v>1</v>
      </c>
      <c r="IMY25" s="61">
        <v>0</v>
      </c>
      <c r="IMZ25" s="61">
        <v>0</v>
      </c>
      <c r="INA25" s="61">
        <v>2</v>
      </c>
      <c r="INB25" s="61">
        <v>0</v>
      </c>
      <c r="INC25" s="61">
        <v>1</v>
      </c>
      <c r="IND25" s="61">
        <v>1</v>
      </c>
      <c r="INE25" s="61">
        <v>0</v>
      </c>
      <c r="IPC25" s="61">
        <v>0</v>
      </c>
      <c r="IPD25" s="61">
        <v>0</v>
      </c>
      <c r="IPE25" s="61">
        <v>0</v>
      </c>
      <c r="IPF25" s="61">
        <v>0</v>
      </c>
      <c r="IPG25" s="61">
        <v>0</v>
      </c>
      <c r="IPH25" s="61">
        <v>0</v>
      </c>
      <c r="IPI25" s="61">
        <v>0</v>
      </c>
      <c r="IPJ25" s="61">
        <v>0</v>
      </c>
      <c r="IPK25" s="61">
        <v>0</v>
      </c>
      <c r="IPL25" s="61">
        <v>0</v>
      </c>
      <c r="IPM25" s="61">
        <v>0</v>
      </c>
      <c r="IPN25" s="61">
        <v>0</v>
      </c>
      <c r="IPO25" s="61">
        <v>0</v>
      </c>
      <c r="IPP25" s="61">
        <v>0</v>
      </c>
      <c r="IPQ25" s="61">
        <v>0</v>
      </c>
      <c r="IPR25" s="61">
        <v>0</v>
      </c>
      <c r="IPS25" s="61">
        <v>0</v>
      </c>
      <c r="IPT25" s="61">
        <v>0</v>
      </c>
      <c r="IPU25" s="61">
        <v>0</v>
      </c>
      <c r="IPV25" s="61">
        <v>0</v>
      </c>
      <c r="IPW25" s="61">
        <v>0</v>
      </c>
      <c r="IPX25" s="61">
        <v>0</v>
      </c>
      <c r="IPY25" s="61">
        <v>0</v>
      </c>
      <c r="IPZ25" s="61">
        <v>0</v>
      </c>
      <c r="IQA25" s="61">
        <v>0</v>
      </c>
      <c r="IQB25" s="61">
        <v>0</v>
      </c>
      <c r="IQC25" s="61">
        <v>0</v>
      </c>
      <c r="IQD25" s="61">
        <v>0</v>
      </c>
      <c r="IQE25" s="61">
        <v>0</v>
      </c>
      <c r="IQF25" s="61">
        <v>0</v>
      </c>
      <c r="IQG25" s="61">
        <v>0</v>
      </c>
      <c r="IQH25" s="61">
        <v>0</v>
      </c>
      <c r="IQI25" s="61">
        <v>0</v>
      </c>
      <c r="IQJ25" s="61">
        <v>0</v>
      </c>
      <c r="IQK25" s="61">
        <v>0</v>
      </c>
      <c r="IQL25" s="61">
        <v>0</v>
      </c>
      <c r="IQM25" s="61">
        <v>0</v>
      </c>
      <c r="IQN25" s="61">
        <v>0</v>
      </c>
      <c r="IQO25" s="61">
        <v>0</v>
      </c>
      <c r="IQP25" s="61">
        <v>0</v>
      </c>
      <c r="IQQ25" s="61">
        <v>0</v>
      </c>
      <c r="IQR25" s="61">
        <v>0</v>
      </c>
      <c r="IQS25" s="61">
        <v>0</v>
      </c>
      <c r="IQT25" s="61">
        <v>0</v>
      </c>
      <c r="IQU25" s="61">
        <v>0</v>
      </c>
      <c r="IQV25" s="61">
        <v>0</v>
      </c>
      <c r="IQW25" s="61">
        <v>0</v>
      </c>
      <c r="IQX25" s="61">
        <v>0</v>
      </c>
      <c r="IQY25" s="61">
        <v>0</v>
      </c>
      <c r="IQZ25" s="61">
        <v>0</v>
      </c>
      <c r="IRA25" s="61">
        <v>0</v>
      </c>
      <c r="IRB25" s="61">
        <v>0</v>
      </c>
      <c r="IRC25" s="61">
        <v>0</v>
      </c>
      <c r="IRD25" s="61">
        <v>0</v>
      </c>
      <c r="IRE25" s="61">
        <v>0</v>
      </c>
      <c r="IRF25" s="61">
        <v>0</v>
      </c>
      <c r="IRG25" s="61">
        <v>0</v>
      </c>
      <c r="IRH25" s="61">
        <v>0</v>
      </c>
      <c r="IRI25" s="61">
        <v>0</v>
      </c>
      <c r="IRJ25" s="61">
        <v>0</v>
      </c>
      <c r="IRK25" s="61">
        <v>0</v>
      </c>
      <c r="IRL25" s="61">
        <v>0</v>
      </c>
      <c r="IRM25" s="61">
        <v>0</v>
      </c>
      <c r="IRN25" s="61">
        <v>0</v>
      </c>
      <c r="IRO25" s="61">
        <v>0</v>
      </c>
      <c r="IRP25" s="61">
        <v>0</v>
      </c>
      <c r="IRQ25" s="61">
        <v>0</v>
      </c>
      <c r="IRR25" s="61">
        <v>0</v>
      </c>
      <c r="IRS25" s="61">
        <v>0</v>
      </c>
      <c r="IRT25" s="61">
        <v>0</v>
      </c>
      <c r="IRU25" s="61">
        <v>0</v>
      </c>
      <c r="IRV25" s="61">
        <v>0</v>
      </c>
      <c r="IRW25" s="61">
        <v>0</v>
      </c>
      <c r="IRX25" s="61">
        <v>0</v>
      </c>
      <c r="IRY25" s="61">
        <v>0</v>
      </c>
      <c r="IRZ25" s="61">
        <v>0</v>
      </c>
      <c r="ISA25" s="61">
        <v>0</v>
      </c>
      <c r="ISB25" s="61">
        <v>0</v>
      </c>
      <c r="ISC25" s="61">
        <v>0</v>
      </c>
      <c r="ISD25" s="61">
        <v>0</v>
      </c>
      <c r="ISE25" s="61">
        <v>0</v>
      </c>
      <c r="ISF25" s="61">
        <v>0</v>
      </c>
      <c r="ISG25" s="61">
        <v>0</v>
      </c>
      <c r="ISH25" s="61">
        <v>0</v>
      </c>
      <c r="ISI25" s="61">
        <v>0</v>
      </c>
      <c r="ISJ25" s="61">
        <v>0</v>
      </c>
      <c r="ISK25" s="61">
        <v>0</v>
      </c>
      <c r="ISL25" s="61">
        <v>0</v>
      </c>
      <c r="ISM25" s="61">
        <v>0</v>
      </c>
      <c r="ISN25" s="61">
        <v>0</v>
      </c>
      <c r="ISO25" s="61">
        <v>0</v>
      </c>
      <c r="ISP25" s="61">
        <v>0</v>
      </c>
      <c r="ISQ25" s="61">
        <v>0</v>
      </c>
      <c r="ISR25" s="61">
        <v>0</v>
      </c>
      <c r="ISS25" s="61">
        <v>0</v>
      </c>
      <c r="IST25" s="61">
        <v>0</v>
      </c>
      <c r="ISU25" s="61">
        <v>0</v>
      </c>
      <c r="ISV25" s="61">
        <v>0</v>
      </c>
      <c r="ISW25" s="61">
        <v>0</v>
      </c>
      <c r="ISX25" s="61">
        <v>0</v>
      </c>
      <c r="ISY25" s="61">
        <v>0</v>
      </c>
      <c r="ISZ25" s="61">
        <v>0</v>
      </c>
      <c r="ITA25" s="61">
        <v>0</v>
      </c>
      <c r="ITB25" s="61">
        <v>0</v>
      </c>
      <c r="ITC25" s="61">
        <v>0</v>
      </c>
      <c r="ITD25" s="61">
        <v>0</v>
      </c>
      <c r="ITE25" s="61">
        <v>0</v>
      </c>
      <c r="ITF25" s="61">
        <v>0</v>
      </c>
      <c r="ITG25" s="61">
        <v>0</v>
      </c>
      <c r="ITH25" s="61">
        <v>0</v>
      </c>
      <c r="ITI25" s="61">
        <v>0</v>
      </c>
      <c r="ITJ25" s="61">
        <v>0</v>
      </c>
      <c r="ITK25" s="61">
        <v>0</v>
      </c>
      <c r="ITL25" s="61">
        <v>0</v>
      </c>
      <c r="ITM25" s="61">
        <v>3</v>
      </c>
      <c r="ITN25" s="61">
        <v>2026</v>
      </c>
      <c r="ITQ25" s="61">
        <v>2029</v>
      </c>
      <c r="ITR25" s="61">
        <v>0</v>
      </c>
      <c r="ITS25" s="61">
        <v>0</v>
      </c>
      <c r="ITT25" s="61">
        <v>0</v>
      </c>
      <c r="ITU25" s="61">
        <v>0</v>
      </c>
      <c r="ITV25" s="61">
        <v>0</v>
      </c>
      <c r="ITW25" s="61">
        <v>2029</v>
      </c>
      <c r="ITX25" s="61">
        <v>2029</v>
      </c>
      <c r="IUA25" s="61">
        <v>0</v>
      </c>
      <c r="IUB25" s="61">
        <v>0</v>
      </c>
      <c r="IUC25" s="61">
        <v>0</v>
      </c>
      <c r="IUD25" s="61">
        <v>0</v>
      </c>
      <c r="IUE25" s="61">
        <v>0</v>
      </c>
      <c r="IUF25" s="61">
        <v>0</v>
      </c>
      <c r="IUG25" s="61">
        <v>0</v>
      </c>
      <c r="IUH25" s="61">
        <v>0</v>
      </c>
      <c r="IUI25" s="61">
        <v>957</v>
      </c>
      <c r="IUJ25" s="61">
        <v>4.5</v>
      </c>
      <c r="IUK25" s="61">
        <v>-22.57</v>
      </c>
      <c r="IUL25" s="61">
        <v>4.056</v>
      </c>
      <c r="IUN25" s="61">
        <v>0.39890909090909088</v>
      </c>
      <c r="IUO25" s="61">
        <v>0</v>
      </c>
      <c r="IUP25" s="61">
        <v>0.48</v>
      </c>
      <c r="IUQ25" s="61">
        <v>2029</v>
      </c>
      <c r="IUR25" s="61">
        <v>0</v>
      </c>
      <c r="IUS25" s="61">
        <v>0</v>
      </c>
      <c r="IUT25" s="61">
        <v>0</v>
      </c>
      <c r="IUU25" s="61">
        <v>1</v>
      </c>
      <c r="IUV25" s="61">
        <v>0</v>
      </c>
      <c r="IUW25" s="61">
        <v>1</v>
      </c>
      <c r="IUX25" s="61">
        <v>0</v>
      </c>
      <c r="IUY25" s="61">
        <v>152</v>
      </c>
      <c r="IUZ25" s="61">
        <v>197</v>
      </c>
      <c r="IVA25" s="61">
        <v>145</v>
      </c>
      <c r="IVB25" s="61">
        <v>102</v>
      </c>
      <c r="IVC25" s="61">
        <v>73</v>
      </c>
      <c r="IVD25" s="61">
        <v>27</v>
      </c>
      <c r="IVE25" s="61">
        <v>27</v>
      </c>
      <c r="IVF25" s="61">
        <v>27</v>
      </c>
      <c r="IVG25" s="61">
        <v>400</v>
      </c>
      <c r="IVH25" s="61">
        <v>380</v>
      </c>
      <c r="IVI25" s="61">
        <v>325</v>
      </c>
      <c r="IVJ25" s="61">
        <v>325</v>
      </c>
      <c r="IVK25" s="61">
        <v>127</v>
      </c>
      <c r="IVL25" s="61">
        <v>75</v>
      </c>
      <c r="IVM25" s="61">
        <v>79</v>
      </c>
      <c r="IVN25" s="61">
        <v>25</v>
      </c>
      <c r="IVO25" s="61">
        <v>0</v>
      </c>
      <c r="IVP25" s="61">
        <v>66.39</v>
      </c>
      <c r="IYL25" s="61" t="s">
        <v>7684</v>
      </c>
      <c r="IYM25" s="61">
        <v>30</v>
      </c>
      <c r="IYN25" s="61">
        <v>44</v>
      </c>
      <c r="IYO25" s="61">
        <v>44</v>
      </c>
      <c r="IYP25" s="61">
        <v>44</v>
      </c>
      <c r="IYQ25" s="61">
        <v>45</v>
      </c>
      <c r="IYR25" s="61">
        <v>46</v>
      </c>
      <c r="IYS25" s="61">
        <v>42</v>
      </c>
      <c r="IYT25" s="61">
        <v>44</v>
      </c>
      <c r="IYU25" s="61">
        <v>43</v>
      </c>
      <c r="IYV25" s="61">
        <v>45</v>
      </c>
      <c r="IYW25" s="61">
        <v>41</v>
      </c>
      <c r="IYX25" s="61">
        <v>44</v>
      </c>
      <c r="IYY25" s="61">
        <v>45</v>
      </c>
      <c r="IYZ25" s="61">
        <v>48</v>
      </c>
      <c r="IZA25" s="61">
        <v>48</v>
      </c>
      <c r="IZB25" s="61">
        <v>43</v>
      </c>
      <c r="IZC25" s="61">
        <v>42</v>
      </c>
      <c r="IZD25" s="61">
        <v>43</v>
      </c>
      <c r="IZE25" s="61">
        <v>42</v>
      </c>
      <c r="IZF25" s="61">
        <v>43</v>
      </c>
      <c r="IZG25" s="61">
        <v>47</v>
      </c>
      <c r="IZH25" s="61">
        <v>1177</v>
      </c>
      <c r="IZI25" s="61">
        <v>1321</v>
      </c>
      <c r="IZJ25" s="61">
        <v>1218</v>
      </c>
      <c r="IZK25" s="61">
        <v>1138</v>
      </c>
      <c r="IZL25" s="61">
        <v>1252</v>
      </c>
      <c r="IZM25" s="61">
        <v>1335</v>
      </c>
      <c r="IZN25" s="61">
        <v>1407</v>
      </c>
      <c r="IZO25" s="61">
        <v>1453</v>
      </c>
      <c r="IZP25" s="61">
        <v>1106</v>
      </c>
      <c r="IZQ25" s="61">
        <v>1056</v>
      </c>
      <c r="IZR25" s="61">
        <v>1171</v>
      </c>
      <c r="IZS25" s="61">
        <v>1116</v>
      </c>
      <c r="JAG25" s="61">
        <v>25</v>
      </c>
      <c r="JAH25" s="61">
        <v>1</v>
      </c>
      <c r="JAT25" s="61">
        <v>0</v>
      </c>
      <c r="JAU25" s="61">
        <v>0</v>
      </c>
      <c r="JAV25" s="61">
        <v>0</v>
      </c>
      <c r="JAW25" s="61">
        <v>0</v>
      </c>
      <c r="JAX25" s="61">
        <v>0</v>
      </c>
      <c r="JAY25" s="61">
        <v>0</v>
      </c>
      <c r="JAZ25" s="61">
        <v>0</v>
      </c>
      <c r="JBA25" s="61">
        <v>176</v>
      </c>
      <c r="JBB25" s="61">
        <v>0</v>
      </c>
      <c r="JBC25" s="61">
        <v>0</v>
      </c>
      <c r="JBD25" s="61">
        <v>0</v>
      </c>
      <c r="JBE25" s="61">
        <v>117.4</v>
      </c>
      <c r="JBF25" s="61">
        <v>0</v>
      </c>
      <c r="JBG25" s="61">
        <v>0</v>
      </c>
      <c r="JBH25" s="61">
        <v>0</v>
      </c>
      <c r="JBI25" s="61">
        <v>1182</v>
      </c>
      <c r="JBJ25" s="61">
        <v>0</v>
      </c>
      <c r="JBK25" s="61">
        <v>0</v>
      </c>
      <c r="JBL25" s="61">
        <v>0</v>
      </c>
      <c r="JBM25" s="61">
        <v>20</v>
      </c>
      <c r="JBN25" s="61">
        <v>0</v>
      </c>
      <c r="JBO25" s="61">
        <v>0</v>
      </c>
      <c r="JBP25" s="61">
        <v>0</v>
      </c>
      <c r="JBQ25" s="61">
        <v>2.0089999999999999</v>
      </c>
      <c r="JBU25" s="61">
        <v>38.700000000000003</v>
      </c>
      <c r="JBV25" s="61">
        <v>0</v>
      </c>
      <c r="JBW25" s="61">
        <v>0</v>
      </c>
      <c r="JBX25" s="61">
        <v>0</v>
      </c>
      <c r="JBY25" s="61">
        <v>0</v>
      </c>
      <c r="JBZ25" s="61">
        <v>0</v>
      </c>
      <c r="JCA25" s="61">
        <v>0</v>
      </c>
      <c r="JCG25" s="61">
        <v>1</v>
      </c>
      <c r="JCI25" s="61">
        <v>1</v>
      </c>
      <c r="JCK25" s="61">
        <v>1</v>
      </c>
      <c r="JCM25" s="61">
        <v>1</v>
      </c>
      <c r="JCO25" s="61">
        <v>1</v>
      </c>
      <c r="JCQ25" s="61">
        <v>1</v>
      </c>
      <c r="JCS25" s="61">
        <v>1</v>
      </c>
      <c r="JCU25" s="61">
        <v>1</v>
      </c>
      <c r="JCW25" s="61">
        <v>1</v>
      </c>
      <c r="JCY25" s="61">
        <v>1</v>
      </c>
      <c r="JDA25" s="61">
        <v>1</v>
      </c>
      <c r="JDC25" s="61">
        <v>1</v>
      </c>
      <c r="JEB25" s="61">
        <v>0</v>
      </c>
      <c r="JEC25" s="61">
        <v>8.1</v>
      </c>
      <c r="JED25" s="61">
        <v>0</v>
      </c>
      <c r="JEE25" s="61">
        <v>7.77</v>
      </c>
      <c r="JEF25" s="61">
        <v>0</v>
      </c>
      <c r="JEG25" s="61">
        <v>7.88</v>
      </c>
      <c r="JEH25" s="61">
        <v>0</v>
      </c>
      <c r="JEI25" s="61">
        <v>7.8</v>
      </c>
      <c r="JEJ25" s="61">
        <v>0</v>
      </c>
      <c r="JEK25" s="61">
        <v>7.79</v>
      </c>
      <c r="JEL25" s="61">
        <v>0</v>
      </c>
      <c r="JEM25" s="61">
        <v>7.79</v>
      </c>
      <c r="JEN25" s="61">
        <v>0</v>
      </c>
      <c r="JEO25" s="61">
        <v>7.96</v>
      </c>
      <c r="JEP25" s="61">
        <v>0</v>
      </c>
      <c r="JEQ25" s="61">
        <v>7.9</v>
      </c>
      <c r="JER25" s="61">
        <v>0</v>
      </c>
      <c r="JES25" s="61">
        <v>8.08</v>
      </c>
      <c r="JET25" s="61">
        <v>0</v>
      </c>
      <c r="JEU25" s="61">
        <v>7.79</v>
      </c>
      <c r="JEV25" s="61">
        <v>0</v>
      </c>
      <c r="JEW25" s="61">
        <v>7.79</v>
      </c>
      <c r="JEX25" s="61">
        <v>0</v>
      </c>
      <c r="JEY25" s="61">
        <v>7.77</v>
      </c>
      <c r="JFX25" s="61">
        <v>0</v>
      </c>
      <c r="JFY25" s="61">
        <v>0.27</v>
      </c>
      <c r="JFZ25" s="61">
        <v>0</v>
      </c>
      <c r="JGA25" s="61">
        <v>-0.24</v>
      </c>
      <c r="JGB25" s="61">
        <v>0</v>
      </c>
      <c r="JGC25" s="61">
        <v>0.11</v>
      </c>
      <c r="JGD25" s="61">
        <v>0</v>
      </c>
      <c r="JGE25" s="61">
        <v>-0.45</v>
      </c>
      <c r="JGF25" s="61">
        <v>0</v>
      </c>
      <c r="JGG25" s="61">
        <v>0.1</v>
      </c>
      <c r="JGH25" s="61">
        <v>0</v>
      </c>
      <c r="JGI25" s="61">
        <v>-0.48</v>
      </c>
      <c r="JGJ25" s="61">
        <v>0</v>
      </c>
      <c r="JGK25" s="61">
        <v>-0.01</v>
      </c>
      <c r="JGL25" s="61">
        <v>0</v>
      </c>
      <c r="JGM25" s="61">
        <v>-0.26</v>
      </c>
      <c r="JGN25" s="61">
        <v>0</v>
      </c>
      <c r="JGO25" s="61">
        <v>-0.28999999999999998</v>
      </c>
      <c r="JGP25" s="61">
        <v>0</v>
      </c>
      <c r="JGQ25" s="61">
        <v>-0.32</v>
      </c>
      <c r="JGR25" s="61">
        <v>0</v>
      </c>
      <c r="JGS25" s="61">
        <v>-0.3</v>
      </c>
      <c r="JGT25" s="61">
        <v>0</v>
      </c>
      <c r="JGU25" s="61">
        <v>-0.19</v>
      </c>
      <c r="JHT25" s="61">
        <v>0</v>
      </c>
      <c r="JHU25" s="61">
        <v>8.09</v>
      </c>
      <c r="JHV25" s="61">
        <v>0</v>
      </c>
      <c r="JHW25" s="61">
        <v>8.09</v>
      </c>
      <c r="JHX25" s="61">
        <v>0</v>
      </c>
      <c r="JHY25" s="61">
        <v>8.09</v>
      </c>
      <c r="JHZ25" s="61">
        <v>0</v>
      </c>
      <c r="JIA25" s="61">
        <v>7.96</v>
      </c>
      <c r="JIB25" s="61">
        <v>0</v>
      </c>
      <c r="JIC25" s="61">
        <v>7.79</v>
      </c>
      <c r="JID25" s="61">
        <v>0</v>
      </c>
      <c r="JIE25" s="61">
        <v>8.0399999999999991</v>
      </c>
      <c r="JIF25" s="61">
        <v>0</v>
      </c>
      <c r="JIG25" s="61">
        <v>8.01</v>
      </c>
      <c r="JIH25" s="61">
        <v>0</v>
      </c>
      <c r="JII25" s="61">
        <v>7.77</v>
      </c>
      <c r="JIJ25" s="61">
        <v>0</v>
      </c>
      <c r="JIK25" s="61">
        <v>7.95</v>
      </c>
      <c r="JIL25" s="61">
        <v>0</v>
      </c>
      <c r="JIM25" s="61">
        <v>7.79</v>
      </c>
      <c r="JIN25" s="61">
        <v>0</v>
      </c>
      <c r="JIO25" s="61">
        <v>7.79</v>
      </c>
      <c r="JIP25" s="61">
        <v>0</v>
      </c>
      <c r="JIQ25" s="61">
        <v>7.79</v>
      </c>
      <c r="JJP25" s="61">
        <v>0</v>
      </c>
      <c r="JJQ25" s="61">
        <v>-0.09</v>
      </c>
      <c r="JJR25" s="61">
        <v>0</v>
      </c>
      <c r="JJS25" s="61">
        <v>-0.15</v>
      </c>
      <c r="JJT25" s="61">
        <v>0</v>
      </c>
      <c r="JJU25" s="61">
        <v>-0.42</v>
      </c>
      <c r="JJV25" s="61">
        <v>0</v>
      </c>
      <c r="JJW25" s="61">
        <v>-0.35</v>
      </c>
      <c r="JJX25" s="61">
        <v>0</v>
      </c>
      <c r="JJY25" s="61">
        <v>-0.32</v>
      </c>
      <c r="JJZ25" s="61">
        <v>0</v>
      </c>
      <c r="JKA25" s="61">
        <v>-0.16</v>
      </c>
      <c r="JKB25" s="61">
        <v>0</v>
      </c>
      <c r="JKC25" s="61">
        <v>-0.09</v>
      </c>
      <c r="JKD25" s="61">
        <v>0</v>
      </c>
      <c r="JKE25" s="61">
        <v>-0.23</v>
      </c>
      <c r="JKF25" s="61">
        <v>0</v>
      </c>
      <c r="JKG25" s="61">
        <v>-0.23</v>
      </c>
      <c r="JKH25" s="61">
        <v>0</v>
      </c>
      <c r="JKI25" s="61">
        <v>-0.21</v>
      </c>
      <c r="JKJ25" s="61">
        <v>0</v>
      </c>
      <c r="JKK25" s="61">
        <v>-0.35</v>
      </c>
      <c r="JKL25" s="61">
        <v>0</v>
      </c>
      <c r="JKM25" s="61">
        <v>-0.1</v>
      </c>
      <c r="JLM25" s="61">
        <v>0</v>
      </c>
      <c r="JLN25" s="61">
        <v>1</v>
      </c>
      <c r="JLO25" s="61">
        <v>1</v>
      </c>
      <c r="JLP25" s="61">
        <v>1</v>
      </c>
      <c r="JLQ25" s="61">
        <v>17</v>
      </c>
      <c r="JLR25" s="61">
        <v>0</v>
      </c>
      <c r="JLS25" s="61">
        <v>100</v>
      </c>
      <c r="JLT25" s="61">
        <v>0</v>
      </c>
      <c r="JLU25" s="61">
        <v>0</v>
      </c>
      <c r="JLV25" s="61">
        <v>0</v>
      </c>
      <c r="JLW25" s="61">
        <v>0</v>
      </c>
      <c r="JLX25" s="61">
        <v>36.4</v>
      </c>
      <c r="JLY25" s="61">
        <v>0</v>
      </c>
      <c r="JLZ25" s="61">
        <v>0</v>
      </c>
      <c r="JMA25" s="61">
        <v>0</v>
      </c>
      <c r="JMB25" s="61">
        <v>0</v>
      </c>
      <c r="JMC25" s="61">
        <v>0</v>
      </c>
      <c r="JMD25" s="61">
        <v>0</v>
      </c>
      <c r="JME25" s="61">
        <v>4.71</v>
      </c>
      <c r="JMG25" s="61">
        <v>0</v>
      </c>
      <c r="JMH25" s="61">
        <v>0</v>
      </c>
      <c r="JMI25" s="61">
        <v>0</v>
      </c>
      <c r="JMJ25" s="61">
        <v>0</v>
      </c>
      <c r="JML25" s="61">
        <v>100</v>
      </c>
      <c r="JMM25" s="61">
        <v>100</v>
      </c>
      <c r="JMN25" s="61">
        <v>100</v>
      </c>
      <c r="JMO25" s="61">
        <v>100</v>
      </c>
      <c r="JMP25" s="61">
        <v>36.4</v>
      </c>
      <c r="JMQ25" s="61">
        <v>36.4</v>
      </c>
      <c r="JMR25" s="61">
        <v>36.4</v>
      </c>
      <c r="JMS25" s="61">
        <v>36.4</v>
      </c>
      <c r="JMU25" s="61">
        <v>1500</v>
      </c>
      <c r="JMV25" s="61">
        <v>1500</v>
      </c>
      <c r="JMX25" s="61">
        <v>49.2</v>
      </c>
      <c r="JNA25" s="61">
        <v>0</v>
      </c>
      <c r="JNB25" s="61">
        <v>0</v>
      </c>
      <c r="JNC25" s="61" t="s">
        <v>17</v>
      </c>
    </row>
    <row r="26" spans="1:6089 6180:7127" ht="15" customHeight="1" x14ac:dyDescent="0.2">
      <c r="A26" s="258">
        <v>21</v>
      </c>
      <c r="F26" s="61" t="s">
        <v>8241</v>
      </c>
      <c r="G26" s="61">
        <v>0</v>
      </c>
      <c r="H26" s="61">
        <v>0</v>
      </c>
      <c r="I26" s="61">
        <v>0</v>
      </c>
      <c r="J26" s="61">
        <v>0</v>
      </c>
      <c r="K26" s="61">
        <v>0</v>
      </c>
      <c r="L26" s="61">
        <v>0</v>
      </c>
      <c r="M26" s="61">
        <v>-0.97</v>
      </c>
      <c r="N26" s="61">
        <v>4.63</v>
      </c>
      <c r="O26" s="61">
        <v>0</v>
      </c>
      <c r="P26" s="61">
        <v>0</v>
      </c>
      <c r="Q26" s="61">
        <v>0</v>
      </c>
      <c r="R26" s="61">
        <v>-502</v>
      </c>
      <c r="S26" s="61">
        <v>0</v>
      </c>
      <c r="T26" s="61">
        <v>5.72</v>
      </c>
      <c r="U26" s="61">
        <v>0</v>
      </c>
      <c r="V26" s="61">
        <v>3.46</v>
      </c>
      <c r="W26" s="61">
        <v>4.28</v>
      </c>
      <c r="X26" s="61">
        <v>14.4</v>
      </c>
      <c r="Y26" s="61">
        <v>1014</v>
      </c>
      <c r="AC26" s="61">
        <v>0</v>
      </c>
      <c r="AD26" s="61">
        <v>0</v>
      </c>
      <c r="AE26" s="61">
        <v>0</v>
      </c>
      <c r="AF26" s="61">
        <v>0</v>
      </c>
      <c r="AG26" s="61">
        <v>4.7</v>
      </c>
      <c r="AH26" s="61">
        <v>0</v>
      </c>
      <c r="AI26" s="61">
        <v>4.7</v>
      </c>
      <c r="AJ26" s="61">
        <v>0</v>
      </c>
      <c r="AK26" s="61">
        <v>0</v>
      </c>
      <c r="AL26" s="61">
        <v>0</v>
      </c>
      <c r="AM26" s="61" t="s">
        <v>7776</v>
      </c>
      <c r="AN26" s="61">
        <v>3967</v>
      </c>
      <c r="AO26" s="61">
        <v>0</v>
      </c>
      <c r="AP26" s="61">
        <v>0</v>
      </c>
      <c r="AQ26" s="61">
        <v>0</v>
      </c>
      <c r="AR26" s="61">
        <v>0</v>
      </c>
      <c r="AS26" s="61">
        <v>0</v>
      </c>
      <c r="AT26" s="61">
        <v>0</v>
      </c>
      <c r="AU26" s="61">
        <v>0</v>
      </c>
      <c r="AV26" s="61">
        <v>0</v>
      </c>
      <c r="AW26" s="61">
        <v>0</v>
      </c>
      <c r="AX26" s="61">
        <v>0</v>
      </c>
      <c r="AY26" s="61">
        <v>0</v>
      </c>
      <c r="AZ26" s="61">
        <v>0</v>
      </c>
      <c r="BA26" s="61">
        <v>0</v>
      </c>
      <c r="BB26" s="61">
        <v>0</v>
      </c>
      <c r="BC26" s="61">
        <v>0</v>
      </c>
      <c r="BD26" s="61">
        <v>0</v>
      </c>
      <c r="BE26" s="61">
        <v>0</v>
      </c>
      <c r="BF26" s="61">
        <v>0</v>
      </c>
      <c r="BG26" s="61">
        <v>0</v>
      </c>
      <c r="BH26" s="61">
        <v>0</v>
      </c>
      <c r="BI26" s="61">
        <v>0</v>
      </c>
      <c r="BJ26" s="61">
        <v>0</v>
      </c>
      <c r="BK26" s="61">
        <v>0</v>
      </c>
      <c r="BL26" s="61">
        <v>0</v>
      </c>
      <c r="BM26" s="61">
        <v>0</v>
      </c>
      <c r="BN26" s="61">
        <v>0</v>
      </c>
      <c r="BO26" s="61">
        <v>0</v>
      </c>
      <c r="BP26" s="61">
        <v>0</v>
      </c>
      <c r="BQ26" s="61">
        <v>0</v>
      </c>
      <c r="BR26" s="61">
        <v>0</v>
      </c>
      <c r="BS26" s="61">
        <v>0</v>
      </c>
      <c r="BT26" s="61">
        <v>0</v>
      </c>
      <c r="BU26" s="61">
        <v>0</v>
      </c>
      <c r="BV26" s="61">
        <v>0</v>
      </c>
      <c r="BW26" s="61">
        <v>0</v>
      </c>
      <c r="BX26" s="61">
        <v>0</v>
      </c>
      <c r="BY26" s="61">
        <v>0</v>
      </c>
      <c r="BZ26" s="61">
        <v>1</v>
      </c>
      <c r="CA26" s="61">
        <v>1</v>
      </c>
      <c r="CB26" s="61">
        <v>0</v>
      </c>
      <c r="CC26" s="61">
        <v>1</v>
      </c>
      <c r="CD26" s="61">
        <v>1</v>
      </c>
      <c r="CE26" s="61">
        <v>1</v>
      </c>
      <c r="CF26" s="61">
        <v>0</v>
      </c>
      <c r="CI26" s="61">
        <v>0</v>
      </c>
      <c r="CJ26" s="61">
        <v>0</v>
      </c>
      <c r="CL26" s="61">
        <v>-10.3</v>
      </c>
      <c r="CM26" s="61">
        <v>9</v>
      </c>
      <c r="CN26" s="61">
        <v>47</v>
      </c>
      <c r="CO26" s="61">
        <v>0</v>
      </c>
      <c r="CP26" s="61">
        <v>-73.2</v>
      </c>
      <c r="CQ26" s="61">
        <v>0</v>
      </c>
      <c r="CR26" s="61">
        <v>0</v>
      </c>
      <c r="CS26" s="61">
        <v>4.82</v>
      </c>
      <c r="CT26" s="61">
        <v>4.87</v>
      </c>
      <c r="CU26" s="61">
        <v>0</v>
      </c>
      <c r="CV26" s="61">
        <v>-67.2</v>
      </c>
      <c r="CW26" s="61">
        <v>0</v>
      </c>
      <c r="CX26" s="61">
        <v>0</v>
      </c>
      <c r="CY26" s="61">
        <v>0</v>
      </c>
      <c r="CZ26" s="61">
        <v>0</v>
      </c>
      <c r="DA26" s="61">
        <v>0</v>
      </c>
      <c r="DB26" s="61">
        <v>0</v>
      </c>
      <c r="DC26" s="61">
        <v>0</v>
      </c>
      <c r="DD26" s="61">
        <v>0</v>
      </c>
      <c r="DE26" s="61">
        <v>0</v>
      </c>
      <c r="DF26" s="61">
        <v>0</v>
      </c>
      <c r="DG26" s="61">
        <v>0</v>
      </c>
      <c r="DH26" s="61">
        <v>0</v>
      </c>
      <c r="DI26" s="61">
        <v>0</v>
      </c>
      <c r="DJ26" s="61">
        <v>0</v>
      </c>
      <c r="DK26" s="61">
        <v>0</v>
      </c>
      <c r="DL26" s="61">
        <v>0</v>
      </c>
      <c r="DM26" s="61">
        <v>0</v>
      </c>
      <c r="DN26" s="61">
        <v>0</v>
      </c>
      <c r="DO26" s="61">
        <v>0</v>
      </c>
      <c r="DP26" s="61">
        <v>0</v>
      </c>
      <c r="DQ26" s="61">
        <v>0</v>
      </c>
      <c r="DR26" s="61">
        <v>0</v>
      </c>
      <c r="DS26" s="61">
        <v>0</v>
      </c>
      <c r="DT26" s="61">
        <v>0</v>
      </c>
      <c r="DU26" s="61">
        <v>0</v>
      </c>
      <c r="DV26" s="61">
        <v>0</v>
      </c>
      <c r="DW26" s="61">
        <v>0</v>
      </c>
      <c r="DX26" s="61">
        <v>0</v>
      </c>
      <c r="DY26" s="61">
        <v>0</v>
      </c>
      <c r="DZ26" s="61">
        <v>0</v>
      </c>
      <c r="EA26" s="61">
        <v>0</v>
      </c>
      <c r="EB26" s="61">
        <v>0</v>
      </c>
      <c r="EC26" s="61">
        <v>0</v>
      </c>
      <c r="ED26" s="61">
        <v>0</v>
      </c>
      <c r="EE26" s="61">
        <v>0</v>
      </c>
      <c r="EF26" s="61">
        <v>0</v>
      </c>
      <c r="EG26" s="61">
        <v>0</v>
      </c>
      <c r="EH26" s="61">
        <v>0</v>
      </c>
      <c r="EI26" s="61">
        <v>0</v>
      </c>
      <c r="EJ26" s="61">
        <v>0</v>
      </c>
      <c r="EK26" s="61">
        <v>0</v>
      </c>
      <c r="EL26" s="61">
        <v>0</v>
      </c>
      <c r="EM26" s="61">
        <v>0</v>
      </c>
      <c r="EN26" s="61">
        <v>0</v>
      </c>
      <c r="EO26" s="61">
        <v>0</v>
      </c>
      <c r="EP26" s="61">
        <v>0</v>
      </c>
      <c r="EQ26" s="61">
        <v>0</v>
      </c>
      <c r="ER26" s="61">
        <v>0</v>
      </c>
      <c r="ES26" s="61">
        <v>0</v>
      </c>
      <c r="ET26" s="61">
        <v>0</v>
      </c>
      <c r="EU26" s="61">
        <v>0.14000000000000001</v>
      </c>
      <c r="EV26" s="61">
        <v>0.04</v>
      </c>
      <c r="FA26" s="61">
        <v>0</v>
      </c>
      <c r="FB26" s="61">
        <v>0</v>
      </c>
      <c r="FC26" s="61">
        <v>0</v>
      </c>
      <c r="FD26" s="61">
        <v>0</v>
      </c>
      <c r="FE26" s="61">
        <v>0</v>
      </c>
      <c r="FF26" s="61">
        <v>0</v>
      </c>
      <c r="FG26" s="61">
        <v>0</v>
      </c>
      <c r="FH26" s="61">
        <v>0</v>
      </c>
      <c r="FI26" s="61">
        <v>0</v>
      </c>
      <c r="FJ26" s="61">
        <v>0</v>
      </c>
      <c r="FK26" s="61">
        <v>60</v>
      </c>
      <c r="FL26" s="61">
        <v>582</v>
      </c>
      <c r="FM26" s="61">
        <v>99331</v>
      </c>
      <c r="FN26" s="61">
        <v>600</v>
      </c>
      <c r="FO26" s="61">
        <v>561</v>
      </c>
      <c r="FP26" s="61">
        <v>591444</v>
      </c>
      <c r="FQ26" s="61">
        <v>691444</v>
      </c>
      <c r="FR26" s="61">
        <v>791444</v>
      </c>
      <c r="FS26" s="61">
        <v>8648</v>
      </c>
      <c r="FT26" s="61">
        <v>8643</v>
      </c>
      <c r="FU26" s="61">
        <v>8643</v>
      </c>
      <c r="FW26" s="61">
        <v>126</v>
      </c>
      <c r="FY26" s="61">
        <v>54.7</v>
      </c>
      <c r="FZ26" s="61">
        <v>80.599999999999994</v>
      </c>
      <c r="GA26" s="61">
        <v>66</v>
      </c>
      <c r="GB26" s="61">
        <v>85.8</v>
      </c>
      <c r="GC26" s="61">
        <v>100</v>
      </c>
      <c r="GD26" s="61">
        <v>71.5</v>
      </c>
      <c r="GE26" s="61">
        <v>71.599999999999994</v>
      </c>
      <c r="GF26" s="61">
        <v>48</v>
      </c>
      <c r="GG26" s="61">
        <v>20</v>
      </c>
      <c r="GH26" s="61">
        <v>14.4</v>
      </c>
      <c r="GI26" s="61">
        <v>0</v>
      </c>
      <c r="GJ26" s="61">
        <v>0.999</v>
      </c>
      <c r="GK26" s="61">
        <v>0.999</v>
      </c>
      <c r="GL26" s="61">
        <v>50</v>
      </c>
      <c r="GM26" s="61">
        <v>93.5</v>
      </c>
      <c r="GN26" s="61">
        <v>93.5</v>
      </c>
      <c r="GO26" s="61">
        <v>0</v>
      </c>
      <c r="GP26" s="61">
        <v>54.7</v>
      </c>
      <c r="GQ26" s="61">
        <v>54.7</v>
      </c>
      <c r="GR26" s="61">
        <v>0</v>
      </c>
      <c r="GS26" s="61">
        <v>88.2</v>
      </c>
      <c r="GT26" s="61">
        <v>88.2</v>
      </c>
      <c r="GU26" s="61">
        <v>0</v>
      </c>
      <c r="GV26" s="61">
        <v>95</v>
      </c>
      <c r="GW26" s="61">
        <v>93.5</v>
      </c>
      <c r="GX26" s="61">
        <v>100</v>
      </c>
      <c r="GY26" s="61">
        <v>0</v>
      </c>
      <c r="GZ26" s="61">
        <v>0</v>
      </c>
      <c r="HA26" s="61">
        <v>0</v>
      </c>
      <c r="HB26" s="61">
        <v>0</v>
      </c>
      <c r="HC26" s="61">
        <v>0</v>
      </c>
      <c r="HD26" s="61">
        <v>0</v>
      </c>
      <c r="HE26" s="61">
        <v>0</v>
      </c>
      <c r="HF26" s="61">
        <v>0</v>
      </c>
      <c r="HG26" s="61">
        <v>0</v>
      </c>
      <c r="HH26" s="61">
        <v>0</v>
      </c>
      <c r="HI26" s="61">
        <v>0</v>
      </c>
      <c r="HJ26" s="61">
        <v>0</v>
      </c>
      <c r="HK26" s="61">
        <v>0</v>
      </c>
      <c r="HL26" s="61">
        <v>0</v>
      </c>
      <c r="HM26" s="61">
        <v>0</v>
      </c>
      <c r="HN26" s="61">
        <v>0</v>
      </c>
      <c r="HO26" s="61">
        <v>0</v>
      </c>
      <c r="HP26" s="61">
        <v>0</v>
      </c>
      <c r="HQ26" s="61">
        <v>0</v>
      </c>
      <c r="HR26" s="61">
        <v>0</v>
      </c>
      <c r="HS26" s="61">
        <v>0</v>
      </c>
      <c r="HT26" s="61">
        <v>0</v>
      </c>
      <c r="HU26" s="61">
        <v>0</v>
      </c>
      <c r="HV26" s="61">
        <v>0</v>
      </c>
      <c r="HW26" s="61">
        <v>0</v>
      </c>
      <c r="HX26" s="61">
        <v>0</v>
      </c>
      <c r="HY26" s="61">
        <v>0</v>
      </c>
      <c r="HZ26" s="61">
        <v>0</v>
      </c>
      <c r="IA26" s="61">
        <v>0</v>
      </c>
      <c r="IB26" s="61">
        <v>0</v>
      </c>
      <c r="KD26" s="61">
        <v>2</v>
      </c>
      <c r="KE26" s="61">
        <v>2</v>
      </c>
      <c r="KF26" s="61">
        <v>2</v>
      </c>
      <c r="KG26" s="61">
        <v>2</v>
      </c>
      <c r="KH26" s="61">
        <v>2</v>
      </c>
      <c r="KI26" s="61">
        <v>2</v>
      </c>
      <c r="KJ26" s="61">
        <v>2</v>
      </c>
      <c r="KK26" s="61">
        <v>2</v>
      </c>
      <c r="KL26" s="61">
        <v>2</v>
      </c>
      <c r="KM26" s="61">
        <v>2</v>
      </c>
      <c r="KN26" s="61">
        <v>2</v>
      </c>
      <c r="KO26" s="61">
        <v>2</v>
      </c>
      <c r="KP26" s="61">
        <v>2</v>
      </c>
      <c r="KQ26" s="61">
        <v>2</v>
      </c>
      <c r="KR26" s="61">
        <v>2</v>
      </c>
      <c r="KS26" s="61">
        <v>2</v>
      </c>
      <c r="KT26" s="61">
        <v>2</v>
      </c>
      <c r="KU26" s="61">
        <v>2</v>
      </c>
      <c r="KV26" s="61">
        <v>2</v>
      </c>
      <c r="KW26" s="61">
        <v>2</v>
      </c>
      <c r="PY26" s="61">
        <v>0</v>
      </c>
      <c r="QL26" s="61">
        <v>0</v>
      </c>
      <c r="QM26" s="61">
        <v>0</v>
      </c>
      <c r="QP26" s="61">
        <v>0</v>
      </c>
      <c r="QQ26" s="61">
        <v>0</v>
      </c>
      <c r="QS26" s="61">
        <v>0</v>
      </c>
      <c r="QU26" s="61">
        <v>0</v>
      </c>
      <c r="RP26" s="61">
        <v>0</v>
      </c>
      <c r="SG26" s="61">
        <v>0</v>
      </c>
      <c r="SH26" s="61">
        <v>0</v>
      </c>
      <c r="SI26" s="61">
        <v>0</v>
      </c>
      <c r="SK26" s="61">
        <v>0</v>
      </c>
      <c r="SM26" s="61">
        <v>0</v>
      </c>
      <c r="SN26" s="61">
        <v>0</v>
      </c>
      <c r="SP26" s="61">
        <v>1608062565271</v>
      </c>
      <c r="SQ26" s="61">
        <v>0</v>
      </c>
      <c r="SR26" s="61">
        <v>40</v>
      </c>
      <c r="SS26" s="61">
        <v>1</v>
      </c>
      <c r="SU26" s="61">
        <v>0</v>
      </c>
      <c r="SV26" s="61">
        <v>0</v>
      </c>
      <c r="SX26" s="61">
        <v>26.95</v>
      </c>
      <c r="SY26" s="61">
        <v>0</v>
      </c>
      <c r="TA26" s="61">
        <v>8556</v>
      </c>
      <c r="TJ26" s="61">
        <v>0</v>
      </c>
      <c r="TK26" s="61">
        <v>0</v>
      </c>
      <c r="TL26" s="61">
        <v>0</v>
      </c>
      <c r="TM26" s="61">
        <v>0</v>
      </c>
      <c r="TN26" s="61">
        <v>0</v>
      </c>
      <c r="TO26" s="61">
        <v>0</v>
      </c>
      <c r="TP26" s="61">
        <v>0</v>
      </c>
      <c r="TQ26" s="61">
        <v>3276</v>
      </c>
      <c r="TR26" s="61">
        <v>527</v>
      </c>
      <c r="TS26" s="61">
        <v>521</v>
      </c>
      <c r="TT26" s="61">
        <v>526</v>
      </c>
      <c r="TU26" s="61">
        <v>532</v>
      </c>
      <c r="TV26" s="61">
        <v>531</v>
      </c>
      <c r="TW26" s="61">
        <v>526</v>
      </c>
      <c r="TX26" s="61">
        <v>530</v>
      </c>
      <c r="TY26" s="61">
        <v>528</v>
      </c>
      <c r="TZ26" s="61">
        <v>531</v>
      </c>
      <c r="UA26" s="61">
        <v>523</v>
      </c>
      <c r="UB26" s="61">
        <v>528</v>
      </c>
      <c r="UC26" s="61">
        <v>527</v>
      </c>
      <c r="UD26" s="61">
        <v>529</v>
      </c>
      <c r="UE26" s="61">
        <v>530</v>
      </c>
      <c r="UF26" s="61">
        <v>529</v>
      </c>
      <c r="UG26" s="61">
        <v>528</v>
      </c>
      <c r="UH26" s="61">
        <v>0</v>
      </c>
      <c r="UI26" s="61">
        <v>0</v>
      </c>
      <c r="UJ26" s="61">
        <v>0</v>
      </c>
      <c r="UK26" s="61">
        <v>0</v>
      </c>
      <c r="UL26" s="61">
        <v>0</v>
      </c>
      <c r="UM26" s="61">
        <v>0</v>
      </c>
      <c r="UN26" s="61">
        <v>0</v>
      </c>
      <c r="UO26" s="61">
        <v>0</v>
      </c>
      <c r="UP26" s="61">
        <v>527</v>
      </c>
      <c r="UQ26" s="61">
        <v>527</v>
      </c>
      <c r="UR26" s="61">
        <v>532</v>
      </c>
      <c r="US26" s="61">
        <v>532</v>
      </c>
      <c r="UT26" s="61">
        <v>521</v>
      </c>
      <c r="UU26" s="61">
        <v>521</v>
      </c>
      <c r="UV26" s="61">
        <v>0</v>
      </c>
      <c r="UW26" s="61">
        <v>348</v>
      </c>
      <c r="UX26" s="61">
        <v>3276</v>
      </c>
      <c r="UY26" s="61">
        <v>0</v>
      </c>
      <c r="UZ26" s="61">
        <v>0</v>
      </c>
      <c r="VA26" s="61">
        <v>11</v>
      </c>
      <c r="WR26" s="61">
        <v>0</v>
      </c>
      <c r="WS26" s="61">
        <v>1</v>
      </c>
      <c r="WT26" s="61">
        <v>0</v>
      </c>
      <c r="WU26" s="61">
        <v>0</v>
      </c>
      <c r="WV26" s="61">
        <v>0</v>
      </c>
      <c r="WW26" s="61">
        <v>0</v>
      </c>
      <c r="WX26" s="61">
        <v>0</v>
      </c>
      <c r="WY26" s="61">
        <v>0</v>
      </c>
      <c r="WZ26" s="61">
        <v>0</v>
      </c>
      <c r="XA26" s="61">
        <v>0</v>
      </c>
      <c r="XD26" s="61">
        <v>0</v>
      </c>
      <c r="XF26" s="61">
        <v>1</v>
      </c>
      <c r="XG26" s="61">
        <v>0</v>
      </c>
      <c r="XH26" s="61">
        <v>0</v>
      </c>
      <c r="XI26" s="61">
        <v>0</v>
      </c>
      <c r="XJ26" s="61">
        <v>0</v>
      </c>
      <c r="XK26" s="61">
        <v>0</v>
      </c>
      <c r="XL26" s="61">
        <v>0</v>
      </c>
      <c r="XM26" s="61">
        <v>0</v>
      </c>
      <c r="XN26" s="61">
        <v>35.6</v>
      </c>
      <c r="XO26" s="61">
        <v>25.4</v>
      </c>
      <c r="XR26" s="61">
        <v>77.5</v>
      </c>
      <c r="XS26" s="61">
        <v>77.3</v>
      </c>
      <c r="XT26" s="61">
        <v>74.099999999999994</v>
      </c>
      <c r="XU26" s="61">
        <v>29.1</v>
      </c>
      <c r="XZ26" s="61">
        <v>5</v>
      </c>
      <c r="YA26" s="61">
        <v>1606645134461</v>
      </c>
      <c r="YC26" s="61">
        <v>2677</v>
      </c>
      <c r="YD26" s="61">
        <v>0.999</v>
      </c>
      <c r="YE26" s="61">
        <v>50.02</v>
      </c>
      <c r="YF26" s="61">
        <v>0</v>
      </c>
      <c r="YG26" s="61">
        <v>5614</v>
      </c>
      <c r="YH26" s="61">
        <v>3244</v>
      </c>
      <c r="YI26" s="61">
        <v>5593</v>
      </c>
      <c r="YJ26" s="61">
        <v>3235</v>
      </c>
      <c r="YK26" s="61">
        <v>5605</v>
      </c>
      <c r="YL26" s="61">
        <v>3228</v>
      </c>
      <c r="YM26" s="61">
        <v>5623</v>
      </c>
      <c r="YN26" s="61">
        <v>3245</v>
      </c>
      <c r="YO26" s="61">
        <v>5596</v>
      </c>
      <c r="YP26" s="61">
        <v>3235</v>
      </c>
      <c r="YQ26" s="61">
        <v>5603</v>
      </c>
      <c r="YR26" s="61">
        <v>3226</v>
      </c>
      <c r="YS26" s="61">
        <v>0</v>
      </c>
      <c r="YT26" s="61">
        <v>0</v>
      </c>
      <c r="YU26" s="61">
        <v>0</v>
      </c>
      <c r="YV26" s="61">
        <v>0</v>
      </c>
      <c r="YW26" s="61">
        <v>0</v>
      </c>
      <c r="YX26" s="61">
        <v>0</v>
      </c>
      <c r="YY26" s="61">
        <v>2.11</v>
      </c>
      <c r="YZ26" s="61">
        <v>-27.3</v>
      </c>
      <c r="ZA26" s="61">
        <v>4</v>
      </c>
      <c r="ZB26" s="61">
        <v>0.69</v>
      </c>
      <c r="ZD26" s="61">
        <v>0</v>
      </c>
      <c r="ZE26" s="61">
        <v>88.2</v>
      </c>
      <c r="ZF26" s="61">
        <v>78.099999999999994</v>
      </c>
      <c r="ZG26" s="61">
        <v>0</v>
      </c>
      <c r="ZH26" s="61">
        <v>85.8</v>
      </c>
      <c r="ZI26" s="61">
        <v>71.599999999999994</v>
      </c>
      <c r="ZJ26" s="61">
        <v>71.5</v>
      </c>
      <c r="ZK26" s="61">
        <v>5</v>
      </c>
      <c r="ZL26" s="61">
        <v>0</v>
      </c>
      <c r="ZM26" s="61">
        <v>0</v>
      </c>
      <c r="ZN26" s="61">
        <v>23</v>
      </c>
      <c r="ZO26" s="61">
        <v>23</v>
      </c>
      <c r="ZP26" s="61">
        <v>23</v>
      </c>
      <c r="ZQ26" s="61">
        <v>23</v>
      </c>
      <c r="ZR26" s="61">
        <v>23</v>
      </c>
      <c r="ZS26" s="61">
        <v>23</v>
      </c>
      <c r="ZT26" s="61">
        <v>23</v>
      </c>
      <c r="ZU26" s="61">
        <v>23</v>
      </c>
      <c r="ZV26" s="61">
        <v>23</v>
      </c>
      <c r="ZW26" s="61">
        <v>23</v>
      </c>
      <c r="ZX26" s="61">
        <v>23</v>
      </c>
      <c r="ZY26" s="61">
        <v>23</v>
      </c>
      <c r="ZZ26" s="61">
        <v>23</v>
      </c>
      <c r="AAA26" s="61">
        <v>23</v>
      </c>
      <c r="AAB26" s="61">
        <v>23</v>
      </c>
      <c r="AAC26" s="61">
        <v>23</v>
      </c>
      <c r="AAD26" s="61">
        <v>23</v>
      </c>
      <c r="AAE26" s="61">
        <v>0</v>
      </c>
      <c r="AAF26" s="61">
        <v>0</v>
      </c>
      <c r="AAG26" s="61">
        <v>0</v>
      </c>
      <c r="AAH26" s="61">
        <v>0</v>
      </c>
      <c r="AAI26" s="61">
        <v>0</v>
      </c>
      <c r="AAJ26" s="61">
        <v>0</v>
      </c>
      <c r="AAK26" s="61">
        <v>0</v>
      </c>
      <c r="AAL26" s="61">
        <v>0</v>
      </c>
      <c r="AAM26" s="61">
        <v>62</v>
      </c>
      <c r="AAN26" s="61">
        <v>0</v>
      </c>
      <c r="AAO26" s="61">
        <v>0</v>
      </c>
      <c r="AAP26" s="61">
        <v>0</v>
      </c>
      <c r="AAQ26" s="61">
        <v>63</v>
      </c>
      <c r="AAR26" s="61">
        <v>63.2</v>
      </c>
      <c r="AAS26" s="61">
        <v>70.7</v>
      </c>
      <c r="AAT26" s="61">
        <v>60.6</v>
      </c>
      <c r="AAU26" s="61">
        <v>65.7</v>
      </c>
      <c r="AAV26" s="61">
        <v>70.2</v>
      </c>
      <c r="AAW26" s="61">
        <v>76.099999999999994</v>
      </c>
      <c r="AAX26" s="61">
        <v>0</v>
      </c>
      <c r="AAY26" s="61">
        <v>1.24</v>
      </c>
      <c r="AAZ26" s="61">
        <v>0</v>
      </c>
      <c r="ABA26" s="61">
        <v>0</v>
      </c>
      <c r="ABB26" s="61">
        <v>0</v>
      </c>
      <c r="ABC26" s="61">
        <v>1.24</v>
      </c>
      <c r="ABD26" s="61">
        <v>1.24</v>
      </c>
      <c r="ABE26" s="61">
        <v>1.24</v>
      </c>
      <c r="ABF26" s="61">
        <v>1.24</v>
      </c>
      <c r="ABG26" s="61">
        <v>1.24</v>
      </c>
      <c r="ABH26" s="61">
        <v>1.24</v>
      </c>
      <c r="ABI26" s="61">
        <v>1.24</v>
      </c>
      <c r="ABJ26" s="61">
        <v>0</v>
      </c>
      <c r="ABK26" s="61">
        <v>1</v>
      </c>
      <c r="ABL26" s="61">
        <v>0</v>
      </c>
      <c r="ABM26" s="61">
        <v>0</v>
      </c>
      <c r="ABN26" s="61">
        <v>0</v>
      </c>
      <c r="ABO26" s="61">
        <v>1</v>
      </c>
      <c r="ABP26" s="61">
        <v>1</v>
      </c>
      <c r="ABQ26" s="61">
        <v>1</v>
      </c>
      <c r="ABR26" s="61">
        <v>1</v>
      </c>
      <c r="ABS26" s="61">
        <v>1</v>
      </c>
      <c r="ABT26" s="61">
        <v>1</v>
      </c>
      <c r="ABU26" s="61">
        <v>1</v>
      </c>
      <c r="ABV26" s="61">
        <v>0</v>
      </c>
      <c r="ABW26" s="61">
        <v>88</v>
      </c>
      <c r="ABX26" s="61">
        <v>0</v>
      </c>
      <c r="ABY26" s="61">
        <v>0</v>
      </c>
      <c r="ABZ26" s="61">
        <v>0</v>
      </c>
      <c r="ACA26" s="61">
        <v>88</v>
      </c>
      <c r="ACB26" s="61">
        <v>88</v>
      </c>
      <c r="ACC26" s="61">
        <v>88</v>
      </c>
      <c r="ACD26" s="61">
        <v>88</v>
      </c>
      <c r="ACE26" s="61">
        <v>88</v>
      </c>
      <c r="ACF26" s="61">
        <v>88</v>
      </c>
      <c r="ACG26" s="61">
        <v>88</v>
      </c>
      <c r="ACH26" s="61">
        <v>0</v>
      </c>
      <c r="ACI26" s="61">
        <v>8655.2999999999993</v>
      </c>
      <c r="ACJ26" s="61">
        <v>0</v>
      </c>
      <c r="ACK26" s="61">
        <v>0</v>
      </c>
      <c r="ACL26" s="61">
        <v>0</v>
      </c>
      <c r="ACM26" s="61">
        <v>8655.2999999999993</v>
      </c>
      <c r="ACN26" s="61">
        <v>8655.2999999999993</v>
      </c>
      <c r="ACO26" s="61">
        <v>8655.2999999999993</v>
      </c>
      <c r="ACP26" s="61">
        <v>8655.2999999999993</v>
      </c>
      <c r="ACQ26" s="61">
        <v>8655.2999999999993</v>
      </c>
      <c r="ACR26" s="61">
        <v>8655.2999999999993</v>
      </c>
      <c r="ACS26" s="61">
        <v>8655.2999999999993</v>
      </c>
      <c r="ACT26" s="61">
        <v>0</v>
      </c>
      <c r="ACU26" s="123">
        <v>2017</v>
      </c>
      <c r="ACV26" s="123">
        <v>0</v>
      </c>
      <c r="ACW26" s="123">
        <v>0</v>
      </c>
      <c r="ACX26" s="123">
        <v>0</v>
      </c>
      <c r="ACY26" s="123">
        <v>0</v>
      </c>
      <c r="ACZ26" s="123">
        <v>0</v>
      </c>
      <c r="ADA26" s="123">
        <v>0</v>
      </c>
      <c r="ADB26" s="123">
        <v>0</v>
      </c>
      <c r="ADC26" s="123">
        <v>0</v>
      </c>
      <c r="ADD26" s="123">
        <v>0</v>
      </c>
      <c r="ADE26" s="61">
        <v>26</v>
      </c>
      <c r="ADF26" s="61">
        <v>10</v>
      </c>
      <c r="ADG26" s="123">
        <v>2017</v>
      </c>
      <c r="ADH26" s="123">
        <v>28</v>
      </c>
      <c r="ADI26" s="123">
        <v>10</v>
      </c>
      <c r="ADJ26" s="123">
        <v>2017</v>
      </c>
      <c r="ADK26" s="123">
        <v>28</v>
      </c>
      <c r="ADL26" s="123">
        <v>10</v>
      </c>
      <c r="ADM26" s="123">
        <v>2017</v>
      </c>
      <c r="ADN26" s="123">
        <v>28</v>
      </c>
      <c r="ADO26" s="123">
        <v>10</v>
      </c>
      <c r="ADP26" s="123">
        <v>2017</v>
      </c>
      <c r="ADQ26" s="123">
        <v>28</v>
      </c>
      <c r="ADR26" s="123">
        <v>10</v>
      </c>
      <c r="ADS26" s="123">
        <v>2017</v>
      </c>
      <c r="ADT26" s="123">
        <v>25</v>
      </c>
      <c r="ADU26" s="123">
        <v>10</v>
      </c>
      <c r="ADV26" s="123">
        <v>2017</v>
      </c>
      <c r="ADW26" s="123">
        <v>28</v>
      </c>
      <c r="ADX26" s="123">
        <v>10</v>
      </c>
      <c r="ADY26" s="123">
        <v>2017</v>
      </c>
      <c r="ADZ26" s="123">
        <v>25</v>
      </c>
      <c r="AEA26" s="123">
        <v>10</v>
      </c>
      <c r="AEB26" s="123">
        <v>0</v>
      </c>
      <c r="AEC26" s="123">
        <v>0</v>
      </c>
      <c r="AED26" s="123">
        <v>0</v>
      </c>
      <c r="AEE26" s="123">
        <v>36996</v>
      </c>
      <c r="AEF26" s="61">
        <v>0</v>
      </c>
      <c r="AEG26" s="61">
        <v>0</v>
      </c>
      <c r="AEH26" s="123">
        <v>0</v>
      </c>
      <c r="AEI26" s="61">
        <v>37016</v>
      </c>
      <c r="AEJ26" s="61">
        <v>37027</v>
      </c>
      <c r="AEK26" s="123">
        <v>37015</v>
      </c>
      <c r="AEL26" s="61">
        <v>37021</v>
      </c>
      <c r="AEM26" s="61">
        <v>36982</v>
      </c>
      <c r="AEN26" s="123">
        <v>37026</v>
      </c>
      <c r="AEO26" s="61">
        <v>36986</v>
      </c>
      <c r="AEP26" s="61">
        <v>0</v>
      </c>
      <c r="AEQ26" s="123">
        <v>7.7</v>
      </c>
      <c r="AER26" s="61">
        <v>0</v>
      </c>
      <c r="AES26" s="61">
        <v>0</v>
      </c>
      <c r="AET26" s="123">
        <v>0</v>
      </c>
      <c r="AEU26" s="61">
        <v>7.7</v>
      </c>
      <c r="AEV26" s="61">
        <v>7.7</v>
      </c>
      <c r="AEW26" s="123">
        <v>7.7</v>
      </c>
      <c r="AEX26" s="61">
        <v>7.7</v>
      </c>
      <c r="AEY26" s="61">
        <v>7.7</v>
      </c>
      <c r="AEZ26" s="123">
        <v>7.7</v>
      </c>
      <c r="AFA26" s="61">
        <v>7.7</v>
      </c>
      <c r="AFB26" s="61">
        <v>0</v>
      </c>
      <c r="AFC26" s="61">
        <v>0</v>
      </c>
      <c r="AFD26" s="61">
        <v>0</v>
      </c>
      <c r="AFE26" s="61">
        <v>0</v>
      </c>
      <c r="AFF26" s="61">
        <v>0</v>
      </c>
      <c r="AFG26" s="61">
        <v>0</v>
      </c>
      <c r="AFH26" s="61">
        <v>0</v>
      </c>
      <c r="AFI26" s="61">
        <v>0</v>
      </c>
      <c r="AFJ26" s="61">
        <v>0</v>
      </c>
      <c r="AFK26" s="61">
        <v>0</v>
      </c>
      <c r="AFL26" s="61">
        <v>2</v>
      </c>
      <c r="AFM26" s="61">
        <v>0</v>
      </c>
      <c r="AFN26" s="61">
        <v>0</v>
      </c>
      <c r="AFO26" s="61">
        <v>0</v>
      </c>
      <c r="AFP26" s="61">
        <v>0</v>
      </c>
      <c r="AFQ26" s="61">
        <v>0</v>
      </c>
      <c r="AFR26" s="61">
        <v>0</v>
      </c>
      <c r="AFS26" s="61">
        <v>0</v>
      </c>
      <c r="AFT26" s="61">
        <v>0</v>
      </c>
      <c r="AFU26" s="61">
        <v>0</v>
      </c>
      <c r="AFV26" s="61">
        <v>0</v>
      </c>
      <c r="AFW26" s="61">
        <v>0</v>
      </c>
      <c r="AFX26" s="61">
        <v>0</v>
      </c>
      <c r="AFY26" s="61">
        <v>0</v>
      </c>
      <c r="AFZ26" s="61">
        <v>0</v>
      </c>
      <c r="AGA26" s="61">
        <v>0</v>
      </c>
      <c r="AGB26" s="61">
        <v>0</v>
      </c>
      <c r="AGC26" s="61">
        <v>0</v>
      </c>
      <c r="AGD26" s="61">
        <v>0</v>
      </c>
      <c r="AGE26" s="61">
        <v>0</v>
      </c>
      <c r="AGF26" s="61">
        <v>0</v>
      </c>
      <c r="AGG26" s="61">
        <v>0</v>
      </c>
      <c r="AGH26" s="61">
        <v>0</v>
      </c>
      <c r="AGI26" s="61">
        <v>0</v>
      </c>
      <c r="AGJ26" s="61">
        <v>0</v>
      </c>
      <c r="AGK26" s="61">
        <v>154</v>
      </c>
      <c r="AGL26" s="61">
        <v>0</v>
      </c>
      <c r="AGM26" s="61">
        <v>0</v>
      </c>
      <c r="AGN26" s="61">
        <v>-20.2</v>
      </c>
      <c r="AGO26" s="61">
        <v>-20.2</v>
      </c>
      <c r="AGP26" s="61">
        <v>-20.2</v>
      </c>
      <c r="AGQ26" s="61">
        <v>-20.2</v>
      </c>
      <c r="AGR26" s="61">
        <v>-20.2</v>
      </c>
      <c r="AGS26" s="61">
        <v>-20.2</v>
      </c>
      <c r="AGT26" s="61">
        <v>-20.2</v>
      </c>
      <c r="AGU26" s="61">
        <v>-20.2</v>
      </c>
      <c r="AGV26" s="61">
        <v>-20.2</v>
      </c>
      <c r="AGW26" s="61">
        <v>-20.2</v>
      </c>
      <c r="AGX26" s="61">
        <v>-20.2</v>
      </c>
      <c r="AGY26" s="61">
        <v>-20.2</v>
      </c>
      <c r="AGZ26" s="61">
        <v>-20.2</v>
      </c>
      <c r="AHA26" s="61">
        <v>-20.2</v>
      </c>
      <c r="AHB26" s="61">
        <v>-20.2</v>
      </c>
      <c r="AHC26" s="61">
        <v>-20.2</v>
      </c>
      <c r="AHD26" s="61">
        <v>0</v>
      </c>
      <c r="AHE26" s="61">
        <v>0</v>
      </c>
      <c r="AHF26" s="61">
        <v>0</v>
      </c>
      <c r="AHG26" s="61">
        <v>0</v>
      </c>
      <c r="AHH26" s="61">
        <v>0</v>
      </c>
      <c r="AHI26" s="61">
        <v>0</v>
      </c>
      <c r="AHJ26" s="61">
        <v>0</v>
      </c>
      <c r="AHK26" s="61">
        <v>0</v>
      </c>
      <c r="AHL26" s="61">
        <v>159</v>
      </c>
      <c r="AHM26" s="61">
        <v>127</v>
      </c>
      <c r="AHN26" s="61">
        <v>127</v>
      </c>
      <c r="AHO26" s="61">
        <v>111</v>
      </c>
      <c r="AHP26" s="61">
        <v>176</v>
      </c>
      <c r="AHQ26" s="61">
        <v>143</v>
      </c>
      <c r="AHR26" s="61">
        <v>191</v>
      </c>
      <c r="AHS26" s="61">
        <v>111</v>
      </c>
      <c r="AHT26" s="61">
        <v>95</v>
      </c>
      <c r="AHU26" s="61">
        <v>159</v>
      </c>
      <c r="AHV26" s="61">
        <v>127</v>
      </c>
      <c r="AHW26" s="61">
        <v>191</v>
      </c>
      <c r="AHX26" s="61">
        <v>191</v>
      </c>
      <c r="AHY26" s="61">
        <v>143</v>
      </c>
      <c r="AHZ26" s="61">
        <v>191</v>
      </c>
      <c r="AIA26" s="61">
        <v>95</v>
      </c>
      <c r="AIB26" s="61">
        <v>0</v>
      </c>
      <c r="AIC26" s="61">
        <v>0</v>
      </c>
      <c r="AID26" s="61">
        <v>0</v>
      </c>
      <c r="AIE26" s="61">
        <v>0</v>
      </c>
      <c r="AIF26" s="61">
        <v>0</v>
      </c>
      <c r="AIG26" s="61">
        <v>0</v>
      </c>
      <c r="AIH26" s="61">
        <v>0</v>
      </c>
      <c r="AII26" s="61">
        <v>0</v>
      </c>
      <c r="AIJ26" s="61">
        <v>0</v>
      </c>
      <c r="AIK26" s="61">
        <v>0</v>
      </c>
      <c r="AIL26" s="61">
        <v>0</v>
      </c>
      <c r="AIM26" s="61">
        <v>0</v>
      </c>
      <c r="AIN26" s="61">
        <v>0</v>
      </c>
      <c r="AIO26" s="61">
        <v>0</v>
      </c>
      <c r="AIP26" s="61">
        <v>0</v>
      </c>
      <c r="AIQ26" s="61">
        <v>0</v>
      </c>
      <c r="AIR26" s="61">
        <v>0</v>
      </c>
      <c r="AIS26" s="61">
        <v>0</v>
      </c>
      <c r="AIU26" s="61">
        <v>0</v>
      </c>
      <c r="AIV26" s="61">
        <v>0</v>
      </c>
      <c r="AIW26" s="61">
        <v>0</v>
      </c>
      <c r="AIX26" s="61">
        <v>0</v>
      </c>
      <c r="AIY26" s="61">
        <v>0</v>
      </c>
      <c r="AIZ26" s="61">
        <v>0</v>
      </c>
      <c r="AJA26" s="61">
        <v>0</v>
      </c>
      <c r="AJB26" s="61">
        <v>0</v>
      </c>
      <c r="AJC26" s="61">
        <v>0</v>
      </c>
      <c r="AJD26" s="61">
        <v>0</v>
      </c>
      <c r="AJE26" s="61">
        <v>0</v>
      </c>
      <c r="AJF26" s="61">
        <v>0</v>
      </c>
      <c r="AJG26" s="61">
        <v>0</v>
      </c>
      <c r="AJH26" s="61">
        <v>0</v>
      </c>
      <c r="AJI26" s="61">
        <v>0</v>
      </c>
      <c r="AJJ26" s="61">
        <v>0</v>
      </c>
      <c r="AJK26" s="61">
        <v>0</v>
      </c>
      <c r="AJL26" s="61">
        <v>0</v>
      </c>
      <c r="AJM26" s="61">
        <v>0</v>
      </c>
      <c r="AJN26" s="61">
        <v>0</v>
      </c>
      <c r="AJO26" s="61">
        <v>0</v>
      </c>
      <c r="AJP26" s="61">
        <v>0</v>
      </c>
      <c r="AJQ26" s="61">
        <v>0</v>
      </c>
      <c r="AJR26" s="61">
        <v>0</v>
      </c>
      <c r="AJS26" s="61">
        <v>0</v>
      </c>
      <c r="AJT26" s="61">
        <v>0</v>
      </c>
      <c r="AJU26" s="61">
        <v>0</v>
      </c>
      <c r="AJV26" s="61">
        <v>0</v>
      </c>
      <c r="AJW26" s="61">
        <v>0</v>
      </c>
      <c r="AJX26" s="61">
        <v>0</v>
      </c>
      <c r="AJY26" s="61">
        <v>0</v>
      </c>
      <c r="AJZ26" s="61">
        <v>0</v>
      </c>
      <c r="AKA26" s="61">
        <v>0</v>
      </c>
      <c r="AKB26" s="61">
        <v>0</v>
      </c>
      <c r="AKC26" s="61">
        <v>0</v>
      </c>
      <c r="AKD26" s="61">
        <v>0</v>
      </c>
      <c r="AKE26" s="61">
        <v>0</v>
      </c>
      <c r="AKF26" s="61">
        <v>0</v>
      </c>
      <c r="AKG26" s="61">
        <v>0</v>
      </c>
      <c r="AKH26" s="61">
        <v>0</v>
      </c>
      <c r="AKI26" s="61">
        <v>0</v>
      </c>
      <c r="AKJ26" s="61">
        <v>0</v>
      </c>
      <c r="AKK26" s="61">
        <v>0</v>
      </c>
      <c r="AKL26" s="61">
        <v>0</v>
      </c>
      <c r="AKM26" s="61">
        <v>387</v>
      </c>
      <c r="AKN26" s="61">
        <v>351</v>
      </c>
      <c r="AKO26" s="61">
        <v>613</v>
      </c>
      <c r="AKP26" s="61">
        <v>613</v>
      </c>
      <c r="AKQ26" s="61">
        <v>504</v>
      </c>
      <c r="AKR26" s="61">
        <v>566</v>
      </c>
      <c r="AKS26" s="61">
        <v>476</v>
      </c>
      <c r="AKT26" s="61">
        <v>504</v>
      </c>
      <c r="AKU26" s="61">
        <v>299</v>
      </c>
      <c r="AKV26" s="61">
        <v>392</v>
      </c>
      <c r="AKW26" s="61">
        <v>416</v>
      </c>
      <c r="AKX26" s="61">
        <v>589</v>
      </c>
      <c r="AKY26" s="61">
        <v>530</v>
      </c>
      <c r="AKZ26" s="61">
        <v>392</v>
      </c>
      <c r="ALA26" s="61">
        <v>415</v>
      </c>
      <c r="ALB26" s="61">
        <v>469</v>
      </c>
      <c r="ALC26" s="61">
        <v>0</v>
      </c>
      <c r="ALD26" s="61">
        <v>0</v>
      </c>
      <c r="ALE26" s="61">
        <v>0</v>
      </c>
      <c r="ALF26" s="61">
        <v>0</v>
      </c>
      <c r="ALG26" s="61">
        <v>0</v>
      </c>
      <c r="ALH26" s="61">
        <v>0</v>
      </c>
      <c r="ALI26" s="61">
        <v>0</v>
      </c>
      <c r="ALJ26" s="61">
        <v>0</v>
      </c>
      <c r="ALK26" s="61">
        <v>-6.0000000000000001E-3</v>
      </c>
      <c r="ALL26" s="61">
        <v>4.79</v>
      </c>
      <c r="ALM26" s="61">
        <v>0</v>
      </c>
      <c r="ALN26" s="61">
        <v>0</v>
      </c>
      <c r="ALO26" s="61">
        <v>0</v>
      </c>
      <c r="ALP26" s="61">
        <v>0</v>
      </c>
      <c r="ALQ26" s="61">
        <v>7.8</v>
      </c>
      <c r="ALR26" s="61">
        <v>7.77</v>
      </c>
      <c r="ALS26" s="61">
        <v>7.57</v>
      </c>
      <c r="ALT26" s="61">
        <v>7.82</v>
      </c>
      <c r="ALU26" s="61">
        <v>7.9</v>
      </c>
      <c r="ALV26" s="61">
        <v>7.98</v>
      </c>
      <c r="ALW26" s="61">
        <v>8</v>
      </c>
      <c r="ALX26" s="61">
        <v>7.77</v>
      </c>
      <c r="ALY26" s="61">
        <v>7.67</v>
      </c>
      <c r="ALZ26" s="61">
        <v>8.06</v>
      </c>
      <c r="AMA26" s="61">
        <v>7.73</v>
      </c>
      <c r="AMB26" s="61">
        <v>7.7</v>
      </c>
      <c r="AMC26" s="61">
        <v>7.95</v>
      </c>
      <c r="AMD26" s="61">
        <v>7.95</v>
      </c>
      <c r="AME26" s="61">
        <v>8.0500000000000007</v>
      </c>
      <c r="AMF26" s="61">
        <v>7.63</v>
      </c>
      <c r="AMO26" s="61">
        <v>0</v>
      </c>
      <c r="AMP26" s="61">
        <v>0.49</v>
      </c>
      <c r="AMQ26" s="61">
        <v>0.32</v>
      </c>
      <c r="AMR26" s="61">
        <v>0.41</v>
      </c>
      <c r="AMS26" s="61">
        <v>-0.28000000000000003</v>
      </c>
      <c r="AMT26" s="61">
        <v>0.38</v>
      </c>
      <c r="AMU26" s="61">
        <v>0.27</v>
      </c>
      <c r="AMV26" s="61">
        <v>-0.23</v>
      </c>
      <c r="AMW26" s="61">
        <v>-0.12</v>
      </c>
      <c r="AMX26" s="61">
        <v>-0.27</v>
      </c>
      <c r="AMY26" s="61">
        <v>-0.24</v>
      </c>
      <c r="AMZ26" s="61">
        <v>-0.14000000000000001</v>
      </c>
      <c r="ANA26" s="61">
        <v>-0.01</v>
      </c>
      <c r="ANB26" s="61">
        <v>-0.28000000000000003</v>
      </c>
      <c r="ANC26" s="61">
        <v>-0.43</v>
      </c>
      <c r="AND26" s="61">
        <v>-0.28000000000000003</v>
      </c>
      <c r="ANM26" s="61">
        <v>7.99</v>
      </c>
      <c r="ANN26" s="61">
        <v>7.86</v>
      </c>
      <c r="ANO26" s="61">
        <v>7.77</v>
      </c>
      <c r="ANP26" s="61">
        <v>8.08</v>
      </c>
      <c r="ANQ26" s="61">
        <v>7.86</v>
      </c>
      <c r="ANR26" s="61">
        <v>7.86</v>
      </c>
      <c r="ANS26" s="61">
        <v>8.16</v>
      </c>
      <c r="ANT26" s="61">
        <v>8.15</v>
      </c>
      <c r="ANU26" s="61">
        <v>7.93</v>
      </c>
      <c r="ANV26" s="61">
        <v>7.95</v>
      </c>
      <c r="ANW26" s="61">
        <v>7.7</v>
      </c>
      <c r="ANX26" s="61">
        <v>7.75</v>
      </c>
      <c r="ANY26" s="61">
        <v>7.6</v>
      </c>
      <c r="ANZ26" s="61">
        <v>8.08</v>
      </c>
      <c r="AOA26" s="61">
        <v>7.92</v>
      </c>
      <c r="AOB26" s="61">
        <v>7.71</v>
      </c>
      <c r="AOK26" s="61">
        <v>0.01</v>
      </c>
      <c r="AOL26" s="61">
        <v>-0.28000000000000003</v>
      </c>
      <c r="AOM26" s="61">
        <v>-0.24</v>
      </c>
      <c r="AON26" s="61">
        <v>0.14000000000000001</v>
      </c>
      <c r="AOO26" s="61">
        <v>-0.11</v>
      </c>
      <c r="AOP26" s="61">
        <v>-0.09</v>
      </c>
      <c r="AOQ26" s="61">
        <v>-0.01</v>
      </c>
      <c r="AOR26" s="61">
        <v>0.28000000000000003</v>
      </c>
      <c r="AOS26" s="61">
        <v>-0.11</v>
      </c>
      <c r="AOT26" s="61">
        <v>-0.2</v>
      </c>
      <c r="AOU26" s="61">
        <v>-0.23</v>
      </c>
      <c r="AOV26" s="61">
        <v>-0.05</v>
      </c>
      <c r="AOW26" s="61">
        <v>-0.11</v>
      </c>
      <c r="AOX26" s="61">
        <v>-0.46</v>
      </c>
      <c r="AOY26" s="61">
        <v>-0.26</v>
      </c>
      <c r="AOZ26" s="61">
        <v>-0.11</v>
      </c>
      <c r="API26" s="61">
        <v>22545.5</v>
      </c>
      <c r="APJ26" s="61">
        <v>0</v>
      </c>
      <c r="APK26" s="61">
        <v>968.7</v>
      </c>
      <c r="APL26" s="61">
        <v>0</v>
      </c>
      <c r="APM26" s="61">
        <v>275</v>
      </c>
      <c r="APN26" s="61">
        <v>0.02</v>
      </c>
      <c r="APO26" s="61">
        <v>0</v>
      </c>
      <c r="APP26" s="61">
        <v>63</v>
      </c>
      <c r="APQ26" s="61">
        <v>1.04</v>
      </c>
      <c r="APR26" s="61">
        <v>0</v>
      </c>
      <c r="APS26" s="61">
        <v>5603</v>
      </c>
      <c r="APT26" s="61" t="s">
        <v>7682</v>
      </c>
      <c r="APU26" s="61" t="s">
        <v>7756</v>
      </c>
      <c r="APV26" s="61" t="s">
        <v>7682</v>
      </c>
      <c r="APW26" s="61" t="s">
        <v>7777</v>
      </c>
      <c r="APX26" s="61" t="s">
        <v>7778</v>
      </c>
      <c r="APY26" s="61" t="s">
        <v>7779</v>
      </c>
      <c r="APZ26" s="61" t="s">
        <v>7682</v>
      </c>
      <c r="AQA26" s="61" t="s">
        <v>7780</v>
      </c>
      <c r="AQB26" s="61" t="s">
        <v>7781</v>
      </c>
      <c r="AQC26" s="61" t="s">
        <v>7758</v>
      </c>
      <c r="AQD26" s="61" t="s">
        <v>7682</v>
      </c>
      <c r="AQE26" s="61" t="s">
        <v>7780</v>
      </c>
      <c r="AQF26" s="61" t="s">
        <v>7682</v>
      </c>
      <c r="AQG26" s="61" t="s">
        <v>7682</v>
      </c>
      <c r="AQH26" s="61" t="s">
        <v>7780</v>
      </c>
      <c r="AQI26" s="61" t="s">
        <v>7782</v>
      </c>
      <c r="AQJ26" s="61" t="s">
        <v>7682</v>
      </c>
      <c r="AQK26" s="61" t="s">
        <v>7707</v>
      </c>
      <c r="AQL26" s="61" t="s">
        <v>7682</v>
      </c>
      <c r="AQM26" s="61" t="s">
        <v>7707</v>
      </c>
      <c r="AQN26" s="61" t="s">
        <v>7780</v>
      </c>
      <c r="AQO26" s="61" t="s">
        <v>7709</v>
      </c>
      <c r="AQP26" s="61" t="s">
        <v>7679</v>
      </c>
      <c r="AQQ26" s="61" t="s">
        <v>7778</v>
      </c>
      <c r="AQR26" s="61" t="s">
        <v>7711</v>
      </c>
      <c r="AQS26" s="61" t="s">
        <v>7780</v>
      </c>
      <c r="AQT26" s="61" t="s">
        <v>7758</v>
      </c>
      <c r="AQU26" s="61" t="s">
        <v>7709</v>
      </c>
      <c r="AQV26" s="61" t="s">
        <v>7778</v>
      </c>
      <c r="AQW26" s="61" t="s">
        <v>7682</v>
      </c>
      <c r="AQX26" s="61" t="s">
        <v>22</v>
      </c>
      <c r="AQY26" s="61">
        <v>13.4</v>
      </c>
      <c r="AQZ26" s="61">
        <v>14.6</v>
      </c>
      <c r="ARA26" s="61">
        <v>12.7</v>
      </c>
      <c r="ARB26" s="61">
        <v>13.8</v>
      </c>
      <c r="ARC26" s="61">
        <v>14.2</v>
      </c>
      <c r="ARD26" s="61">
        <v>13.2</v>
      </c>
      <c r="ARE26" s="61">
        <v>13.6</v>
      </c>
      <c r="ARF26" s="61">
        <v>12.9</v>
      </c>
      <c r="ARG26" s="61">
        <v>13.7</v>
      </c>
      <c r="ARH26" s="61">
        <v>13</v>
      </c>
      <c r="ARI26" s="61">
        <v>12.3</v>
      </c>
      <c r="ARJ26" s="61">
        <v>14.6</v>
      </c>
      <c r="ARK26" s="61">
        <v>13</v>
      </c>
      <c r="ARL26" s="61">
        <v>13.7</v>
      </c>
      <c r="ARM26" s="61">
        <v>12.7</v>
      </c>
      <c r="ARN26" s="61">
        <v>12.9</v>
      </c>
      <c r="ARO26" s="61">
        <v>14.7</v>
      </c>
      <c r="ARP26" s="61">
        <v>0</v>
      </c>
      <c r="ARQ26" s="61">
        <v>0</v>
      </c>
      <c r="ARR26" s="61">
        <v>0</v>
      </c>
      <c r="ARS26" s="61">
        <v>0</v>
      </c>
      <c r="ART26" s="61">
        <v>0</v>
      </c>
      <c r="ARU26" s="61">
        <v>0</v>
      </c>
      <c r="ARV26" s="61">
        <v>0</v>
      </c>
      <c r="ARW26" s="61">
        <v>0</v>
      </c>
      <c r="ARX26" s="61">
        <v>14.3</v>
      </c>
      <c r="ARY26" s="61">
        <v>12.3</v>
      </c>
      <c r="ARZ26" s="61">
        <v>1697</v>
      </c>
      <c r="AVE26" s="61" t="s">
        <v>7683</v>
      </c>
      <c r="AVF26" s="61">
        <v>50</v>
      </c>
      <c r="AVK26" s="61">
        <v>67.459999999999994</v>
      </c>
      <c r="AVL26" s="61">
        <v>2</v>
      </c>
      <c r="AVM26" s="61">
        <v>2</v>
      </c>
      <c r="AVO26" s="61">
        <v>50.02</v>
      </c>
      <c r="AVP26" s="61">
        <v>0</v>
      </c>
      <c r="AVQ26" s="61">
        <v>50.02</v>
      </c>
      <c r="AVR26" s="61">
        <v>0</v>
      </c>
      <c r="AVS26" s="61">
        <v>0</v>
      </c>
      <c r="AVT26" s="61">
        <v>0</v>
      </c>
      <c r="AVU26" s="61">
        <v>0</v>
      </c>
      <c r="AVV26" s="61">
        <v>0</v>
      </c>
      <c r="AVW26" s="61">
        <v>0</v>
      </c>
      <c r="AVY26" s="61">
        <v>0</v>
      </c>
      <c r="AWA26" s="61">
        <v>0</v>
      </c>
      <c r="AWB26" s="61">
        <v>0</v>
      </c>
      <c r="AWC26" s="61">
        <v>0</v>
      </c>
      <c r="AWD26" s="61">
        <v>0</v>
      </c>
      <c r="AWE26" s="61">
        <v>0</v>
      </c>
      <c r="AWF26" s="61">
        <v>0</v>
      </c>
      <c r="AWG26" s="61">
        <v>0</v>
      </c>
      <c r="AWH26" s="61">
        <v>0</v>
      </c>
      <c r="AWJ26" s="61">
        <v>0</v>
      </c>
      <c r="AWK26" s="61">
        <v>0</v>
      </c>
      <c r="AWL26" s="61">
        <v>0</v>
      </c>
      <c r="AWM26" s="61">
        <v>0</v>
      </c>
      <c r="AWN26" s="61">
        <v>0</v>
      </c>
      <c r="AWO26" s="61">
        <v>0</v>
      </c>
      <c r="AWP26" s="61">
        <v>0</v>
      </c>
      <c r="AWQ26" s="61">
        <v>0</v>
      </c>
      <c r="AWR26" s="61">
        <v>0</v>
      </c>
      <c r="AWS26" s="61">
        <v>0</v>
      </c>
      <c r="AWT26" s="61">
        <v>1</v>
      </c>
      <c r="AXA26" s="61">
        <v>0</v>
      </c>
      <c r="AXB26" s="61">
        <v>0</v>
      </c>
      <c r="AXC26" s="61">
        <v>12</v>
      </c>
      <c r="AXD26" s="61">
        <v>5</v>
      </c>
      <c r="AXE26" s="61">
        <v>16</v>
      </c>
      <c r="AXF26" s="61">
        <v>0</v>
      </c>
      <c r="AXG26" s="61">
        <v>0</v>
      </c>
      <c r="AXH26" s="61">
        <v>8</v>
      </c>
      <c r="AXI26" s="61">
        <v>40</v>
      </c>
      <c r="AXJ26" s="61">
        <v>0</v>
      </c>
      <c r="AXL26" s="61">
        <v>20</v>
      </c>
      <c r="AXM26" s="61">
        <v>1</v>
      </c>
      <c r="AXN26" s="61">
        <v>1</v>
      </c>
      <c r="AXO26" s="61">
        <v>1010</v>
      </c>
      <c r="AXP26" s="61">
        <v>40</v>
      </c>
      <c r="AXQ26" s="61">
        <v>0</v>
      </c>
      <c r="AXR26" s="61">
        <v>0</v>
      </c>
      <c r="AXS26" s="61">
        <v>0</v>
      </c>
      <c r="AXT26" s="61">
        <v>0</v>
      </c>
      <c r="AXU26" s="61">
        <v>0</v>
      </c>
      <c r="AXV26" s="61">
        <v>0</v>
      </c>
      <c r="AXW26" s="61">
        <v>0</v>
      </c>
      <c r="AXX26" s="61">
        <v>0</v>
      </c>
      <c r="AXY26" s="61">
        <v>9</v>
      </c>
      <c r="AXZ26" s="61">
        <v>0</v>
      </c>
      <c r="AYA26" s="61">
        <v>0</v>
      </c>
      <c r="AYB26" s="61">
        <v>1</v>
      </c>
      <c r="AYC26" s="61">
        <v>0</v>
      </c>
      <c r="AYD26" s="61">
        <v>1.4</v>
      </c>
      <c r="AYE26" s="61">
        <v>1.5</v>
      </c>
      <c r="AYF26" s="61">
        <v>20</v>
      </c>
      <c r="AYG26" s="61">
        <v>80</v>
      </c>
      <c r="AYH26" s="61">
        <v>60</v>
      </c>
      <c r="AYI26" s="61">
        <v>30</v>
      </c>
      <c r="AYJ26" s="61">
        <v>30</v>
      </c>
      <c r="AYK26" s="61">
        <v>60</v>
      </c>
      <c r="AYL26" s="61">
        <v>30</v>
      </c>
      <c r="AYM26" s="61">
        <v>30</v>
      </c>
      <c r="AYN26" s="61">
        <v>0</v>
      </c>
      <c r="AYO26" s="61">
        <v>1.4</v>
      </c>
      <c r="AYP26" s="61">
        <v>20</v>
      </c>
      <c r="AYQ26" s="61">
        <v>1.5</v>
      </c>
      <c r="AYR26" s="61">
        <v>80</v>
      </c>
      <c r="AYS26" s="61">
        <v>2</v>
      </c>
      <c r="AYT26" s="61">
        <v>0</v>
      </c>
      <c r="AYU26" s="61">
        <v>11</v>
      </c>
      <c r="AYV26" s="61">
        <v>3</v>
      </c>
      <c r="AYW26" s="61">
        <v>0</v>
      </c>
      <c r="AYX26" s="61">
        <v>0</v>
      </c>
      <c r="AYY26" s="61">
        <v>0</v>
      </c>
      <c r="AYZ26" s="61">
        <v>0</v>
      </c>
      <c r="AZA26" s="61">
        <v>7</v>
      </c>
      <c r="AZF26" s="61">
        <v>500</v>
      </c>
      <c r="AZG26" s="61">
        <v>7000</v>
      </c>
      <c r="AZH26" s="61">
        <v>300</v>
      </c>
      <c r="AZI26" s="61">
        <v>1150</v>
      </c>
      <c r="AZK26" s="61">
        <v>1800</v>
      </c>
      <c r="AZU26" s="61">
        <v>0</v>
      </c>
      <c r="AZZ26" s="61">
        <v>0</v>
      </c>
      <c r="BAA26" s="61">
        <v>0</v>
      </c>
      <c r="BAB26" s="61">
        <v>0</v>
      </c>
      <c r="BAC26" s="61">
        <v>0</v>
      </c>
      <c r="BAD26" s="61">
        <v>25</v>
      </c>
      <c r="BAE26" s="61">
        <v>0</v>
      </c>
      <c r="BAF26" s="61">
        <v>0</v>
      </c>
      <c r="BAG26" s="61">
        <v>2</v>
      </c>
      <c r="BAH26" s="61">
        <v>2</v>
      </c>
      <c r="BAI26" s="61">
        <v>20</v>
      </c>
      <c r="BAJ26" s="61">
        <v>25</v>
      </c>
      <c r="BAK26" s="61">
        <v>34</v>
      </c>
      <c r="BAQ26" s="61">
        <v>1700</v>
      </c>
      <c r="BAR26" s="61">
        <v>800</v>
      </c>
      <c r="BAS26" s="61">
        <v>1</v>
      </c>
      <c r="BAT26" s="61">
        <v>120</v>
      </c>
      <c r="BAU26" s="61">
        <v>0</v>
      </c>
      <c r="BAV26" s="61">
        <v>2</v>
      </c>
      <c r="BAW26" s="61">
        <v>2</v>
      </c>
      <c r="BAX26" s="61">
        <v>2</v>
      </c>
      <c r="BAY26" s="61">
        <v>2</v>
      </c>
      <c r="BAZ26" s="61">
        <v>60</v>
      </c>
      <c r="BBA26" s="61">
        <v>60</v>
      </c>
      <c r="BBB26" s="61">
        <v>60</v>
      </c>
      <c r="BBC26" s="61">
        <v>60</v>
      </c>
      <c r="BBD26" s="61">
        <v>1</v>
      </c>
      <c r="BBE26" s="61">
        <v>50</v>
      </c>
      <c r="BBF26" s="61">
        <v>50</v>
      </c>
      <c r="BBH26" s="61">
        <v>200</v>
      </c>
      <c r="BBI26" s="61">
        <v>-300</v>
      </c>
      <c r="BBK26" s="61">
        <v>-100</v>
      </c>
      <c r="BBL26" s="61">
        <v>-700</v>
      </c>
      <c r="BBM26" s="61">
        <v>6</v>
      </c>
      <c r="BBN26" s="61">
        <v>0</v>
      </c>
      <c r="BBO26" s="61">
        <v>50</v>
      </c>
      <c r="BBP26" s="61">
        <v>1500</v>
      </c>
      <c r="BBQ26" s="61">
        <v>3</v>
      </c>
      <c r="BBR26" s="61">
        <v>3.7</v>
      </c>
      <c r="BBS26" s="61">
        <v>3.9</v>
      </c>
      <c r="BBT26" s="61">
        <v>0.1</v>
      </c>
      <c r="BBU26" s="61">
        <v>2.7</v>
      </c>
      <c r="BBV26" s="61">
        <v>0.1</v>
      </c>
      <c r="BBW26" s="61">
        <v>0</v>
      </c>
      <c r="BBX26" s="61">
        <v>1</v>
      </c>
      <c r="BBY26" s="61">
        <v>0</v>
      </c>
      <c r="BBZ26" s="61">
        <v>500</v>
      </c>
      <c r="BCA26" s="61">
        <v>7000</v>
      </c>
      <c r="BCB26" s="61">
        <v>70</v>
      </c>
      <c r="BCC26" s="61">
        <v>-500</v>
      </c>
      <c r="BCF26" s="61">
        <v>3.9</v>
      </c>
      <c r="BCH26" s="61">
        <v>0</v>
      </c>
      <c r="BCI26" s="61">
        <v>0</v>
      </c>
      <c r="BCJ26" s="61">
        <v>0</v>
      </c>
      <c r="BCK26" s="61">
        <v>0</v>
      </c>
      <c r="BCM26" s="61">
        <v>10</v>
      </c>
      <c r="BCN26" s="61">
        <v>0</v>
      </c>
      <c r="BCR26" s="61">
        <v>0</v>
      </c>
      <c r="BCT26" s="61">
        <v>5</v>
      </c>
      <c r="BCU26" s="61">
        <v>5</v>
      </c>
      <c r="BCV26" s="61">
        <v>5</v>
      </c>
      <c r="BCW26" s="61">
        <v>5</v>
      </c>
      <c r="BCX26" s="61">
        <v>5</v>
      </c>
      <c r="BCY26" s="61">
        <v>60</v>
      </c>
      <c r="BCZ26" s="61">
        <v>28</v>
      </c>
      <c r="BDA26" s="61">
        <v>40</v>
      </c>
      <c r="BDB26" s="61">
        <v>30</v>
      </c>
      <c r="BDC26" s="61">
        <v>50</v>
      </c>
      <c r="BDD26" s="61">
        <v>180</v>
      </c>
      <c r="BDE26" s="61">
        <v>28</v>
      </c>
      <c r="BDF26" s="61">
        <v>40</v>
      </c>
      <c r="BDG26" s="61">
        <v>0</v>
      </c>
      <c r="BDH26" s="61">
        <v>100</v>
      </c>
      <c r="BDI26" s="61">
        <v>0</v>
      </c>
      <c r="BDJ26" s="61">
        <v>0</v>
      </c>
      <c r="BDK26" s="61">
        <v>100</v>
      </c>
      <c r="BDL26" s="61">
        <v>0</v>
      </c>
      <c r="BDM26" s="61">
        <v>20</v>
      </c>
      <c r="BDN26" s="61">
        <v>2</v>
      </c>
      <c r="BDO26" s="61">
        <v>0</v>
      </c>
      <c r="BDP26" s="61">
        <v>0</v>
      </c>
      <c r="BDQ26" s="61">
        <v>0</v>
      </c>
      <c r="BDR26" s="61">
        <v>0</v>
      </c>
      <c r="BDS26" s="61">
        <v>0</v>
      </c>
      <c r="BDT26" s="61">
        <v>100</v>
      </c>
      <c r="BDU26" s="61">
        <v>0</v>
      </c>
      <c r="BDV26" s="61">
        <v>0</v>
      </c>
      <c r="BDW26" s="61">
        <v>100</v>
      </c>
      <c r="BDX26" s="61">
        <v>0</v>
      </c>
      <c r="BDY26" s="61">
        <v>10</v>
      </c>
      <c r="BDZ26" s="61">
        <v>0</v>
      </c>
      <c r="BEA26" s="61">
        <v>10</v>
      </c>
      <c r="BEB26" s="61">
        <v>2</v>
      </c>
      <c r="BEC26" s="61">
        <v>0</v>
      </c>
      <c r="BED26" s="61">
        <v>0</v>
      </c>
      <c r="BEE26" s="61">
        <v>1</v>
      </c>
      <c r="BEF26" s="61">
        <v>0</v>
      </c>
      <c r="BEG26" s="61">
        <v>0</v>
      </c>
      <c r="BEH26" s="61">
        <v>100</v>
      </c>
      <c r="BEI26" s="61">
        <v>0</v>
      </c>
      <c r="BEJ26" s="61">
        <v>0</v>
      </c>
      <c r="BEK26" s="61">
        <v>100</v>
      </c>
      <c r="BEL26" s="61">
        <v>0</v>
      </c>
      <c r="BEM26" s="61">
        <v>10</v>
      </c>
      <c r="BEN26" s="61">
        <v>0</v>
      </c>
      <c r="BEO26" s="61">
        <v>10</v>
      </c>
      <c r="BEP26" s="61">
        <v>2</v>
      </c>
      <c r="BEQ26" s="61">
        <v>0</v>
      </c>
      <c r="BER26" s="61">
        <v>0</v>
      </c>
      <c r="BES26" s="61">
        <v>0</v>
      </c>
      <c r="BET26" s="61">
        <v>100</v>
      </c>
      <c r="BEU26" s="61">
        <v>10</v>
      </c>
      <c r="BEV26" s="61">
        <v>-100</v>
      </c>
      <c r="BEW26" s="61">
        <v>10</v>
      </c>
      <c r="BEX26" s="61">
        <v>250</v>
      </c>
      <c r="BEY26" s="61">
        <v>-250</v>
      </c>
      <c r="BEZ26" s="61">
        <v>0</v>
      </c>
      <c r="BFA26" s="61">
        <v>0</v>
      </c>
      <c r="BFB26" s="61">
        <v>0</v>
      </c>
      <c r="BFC26" s="61">
        <v>0</v>
      </c>
      <c r="BFD26" s="61">
        <v>0</v>
      </c>
      <c r="BFE26" s="61">
        <v>0</v>
      </c>
      <c r="BFF26" s="61">
        <v>0</v>
      </c>
      <c r="BFG26" s="61">
        <v>0</v>
      </c>
      <c r="BFH26" s="61">
        <v>0</v>
      </c>
      <c r="BFI26" s="61">
        <v>0</v>
      </c>
      <c r="BFJ26" s="61">
        <v>0</v>
      </c>
      <c r="BFK26" s="61">
        <v>2</v>
      </c>
      <c r="BFL26" s="61">
        <v>8</v>
      </c>
      <c r="BXX26" s="61">
        <v>0</v>
      </c>
      <c r="BXY26" s="61">
        <v>0</v>
      </c>
      <c r="BXZ26" s="61">
        <v>0</v>
      </c>
      <c r="BYA26" s="61">
        <v>0</v>
      </c>
      <c r="BYB26" s="61">
        <v>0</v>
      </c>
      <c r="BYC26" s="61">
        <v>0</v>
      </c>
      <c r="BYD26" s="61">
        <v>0</v>
      </c>
      <c r="BYE26" s="61">
        <v>0</v>
      </c>
      <c r="BYF26" s="61">
        <v>0</v>
      </c>
      <c r="BYG26" s="61">
        <v>0</v>
      </c>
      <c r="BYH26" s="61">
        <v>0</v>
      </c>
      <c r="BYI26" s="61">
        <v>0</v>
      </c>
      <c r="BYJ26" s="61">
        <v>0</v>
      </c>
      <c r="BYK26" s="61">
        <v>0</v>
      </c>
      <c r="BYL26" s="61">
        <v>0</v>
      </c>
      <c r="BYM26" s="61">
        <v>0</v>
      </c>
      <c r="BYN26" s="61">
        <v>0</v>
      </c>
      <c r="BYO26" s="61">
        <v>0</v>
      </c>
      <c r="BYP26" s="61">
        <v>0</v>
      </c>
      <c r="BYQ26" s="61">
        <v>0</v>
      </c>
      <c r="BYR26" s="61">
        <v>0</v>
      </c>
      <c r="BYS26" s="61">
        <v>0</v>
      </c>
      <c r="BYT26" s="61">
        <v>0</v>
      </c>
      <c r="BYU26" s="61">
        <v>0</v>
      </c>
      <c r="BYV26" s="61">
        <v>0</v>
      </c>
      <c r="BYW26" s="61">
        <v>0</v>
      </c>
      <c r="BYX26" s="61">
        <v>0</v>
      </c>
      <c r="BYY26" s="61">
        <v>0</v>
      </c>
      <c r="BYZ26" s="61">
        <v>0</v>
      </c>
      <c r="BZA26" s="61">
        <v>0</v>
      </c>
      <c r="BZB26" s="61">
        <v>0</v>
      </c>
      <c r="BZC26" s="61">
        <v>0</v>
      </c>
      <c r="BZD26" s="61">
        <v>0</v>
      </c>
      <c r="BZE26" s="61">
        <v>0</v>
      </c>
      <c r="BZF26" s="61">
        <v>0</v>
      </c>
      <c r="BZG26" s="61">
        <v>0</v>
      </c>
      <c r="BZH26" s="61">
        <v>0</v>
      </c>
      <c r="BZI26" s="61">
        <v>0</v>
      </c>
      <c r="BZJ26" s="61">
        <v>0</v>
      </c>
      <c r="BZK26" s="61">
        <v>0</v>
      </c>
      <c r="BZL26" s="61">
        <v>0</v>
      </c>
      <c r="BZM26" s="61">
        <v>0</v>
      </c>
      <c r="BZN26" s="61">
        <v>0</v>
      </c>
      <c r="BZO26" s="61">
        <v>0</v>
      </c>
      <c r="BZP26" s="61">
        <v>0</v>
      </c>
      <c r="BZQ26" s="61">
        <v>0</v>
      </c>
      <c r="BZR26" s="61">
        <v>0</v>
      </c>
      <c r="BZS26" s="61">
        <v>0</v>
      </c>
      <c r="BZT26" s="61">
        <v>0</v>
      </c>
      <c r="BZU26" s="61">
        <v>0</v>
      </c>
      <c r="BZV26" s="61">
        <v>0</v>
      </c>
      <c r="BZW26" s="61">
        <v>0</v>
      </c>
      <c r="BZX26" s="61">
        <v>0</v>
      </c>
      <c r="BZY26" s="61">
        <v>0</v>
      </c>
      <c r="BZZ26" s="61">
        <v>0</v>
      </c>
      <c r="CAA26" s="61">
        <v>0</v>
      </c>
      <c r="CAB26" s="61">
        <v>0</v>
      </c>
      <c r="CAC26" s="61">
        <v>0</v>
      </c>
      <c r="CAD26" s="61">
        <v>0</v>
      </c>
      <c r="CAE26" s="61">
        <v>0</v>
      </c>
      <c r="CAF26" s="61">
        <v>0</v>
      </c>
      <c r="CAG26" s="61">
        <v>0</v>
      </c>
      <c r="CAH26" s="61">
        <v>0</v>
      </c>
      <c r="CAI26" s="61">
        <v>0</v>
      </c>
      <c r="CAJ26" s="61">
        <v>0</v>
      </c>
      <c r="CAK26" s="61">
        <v>0</v>
      </c>
      <c r="CAL26" s="61">
        <v>0</v>
      </c>
      <c r="CAM26" s="61">
        <v>0</v>
      </c>
      <c r="CAN26" s="61">
        <v>0</v>
      </c>
      <c r="CAO26" s="61">
        <v>0</v>
      </c>
      <c r="CAP26" s="61">
        <v>0</v>
      </c>
      <c r="CAQ26" s="61">
        <v>0</v>
      </c>
      <c r="CAR26" s="61">
        <v>0</v>
      </c>
      <c r="CAS26" s="61">
        <v>0</v>
      </c>
      <c r="CAT26" s="61">
        <v>0</v>
      </c>
      <c r="CAU26" s="61">
        <v>0</v>
      </c>
      <c r="CAV26" s="61">
        <v>0</v>
      </c>
      <c r="CAW26" s="61">
        <v>0</v>
      </c>
      <c r="CAX26" s="61">
        <v>0</v>
      </c>
      <c r="CAY26" s="61">
        <v>0</v>
      </c>
      <c r="CAZ26" s="61">
        <v>0</v>
      </c>
      <c r="CBA26" s="61">
        <v>0</v>
      </c>
      <c r="CBB26" s="61">
        <v>0</v>
      </c>
      <c r="CBC26" s="61">
        <v>6</v>
      </c>
      <c r="CBD26" s="61">
        <v>0</v>
      </c>
      <c r="CBE26" s="61">
        <v>0</v>
      </c>
      <c r="CBF26" s="61">
        <v>0</v>
      </c>
      <c r="CBG26" s="61">
        <v>0</v>
      </c>
      <c r="CBH26" s="61">
        <v>0</v>
      </c>
      <c r="CBI26" s="61">
        <v>0</v>
      </c>
      <c r="CBJ26" s="61">
        <v>0</v>
      </c>
      <c r="CBK26" s="61">
        <v>0</v>
      </c>
      <c r="CBL26" s="61">
        <v>0</v>
      </c>
      <c r="CBM26" s="61">
        <v>0</v>
      </c>
      <c r="CBN26" s="61">
        <v>0</v>
      </c>
      <c r="CBO26" s="61">
        <v>0</v>
      </c>
      <c r="CBP26" s="61">
        <v>0</v>
      </c>
      <c r="CBQ26" s="61">
        <v>0</v>
      </c>
      <c r="CBR26" s="61">
        <v>0</v>
      </c>
      <c r="CBS26" s="61">
        <v>0</v>
      </c>
      <c r="CBT26" s="61">
        <v>0</v>
      </c>
      <c r="CBU26" s="61">
        <v>0</v>
      </c>
      <c r="CBV26" s="61">
        <v>0</v>
      </c>
      <c r="CBW26" s="61">
        <v>0</v>
      </c>
      <c r="CBX26" s="61">
        <v>0</v>
      </c>
      <c r="CBY26" s="61">
        <v>0</v>
      </c>
      <c r="CBZ26" s="61">
        <v>0</v>
      </c>
      <c r="CCA26" s="61">
        <v>0</v>
      </c>
      <c r="CCB26" s="61">
        <v>0</v>
      </c>
      <c r="CCC26" s="61">
        <v>0</v>
      </c>
      <c r="CCD26" s="61">
        <v>0</v>
      </c>
      <c r="CCE26" s="61">
        <v>0</v>
      </c>
      <c r="CCF26" s="61">
        <v>0</v>
      </c>
      <c r="CCG26" s="61">
        <v>0</v>
      </c>
      <c r="CCH26" s="61">
        <v>0</v>
      </c>
      <c r="CCI26" s="61">
        <v>0</v>
      </c>
      <c r="CCJ26" s="61">
        <v>0</v>
      </c>
      <c r="CCK26" s="61">
        <v>0</v>
      </c>
      <c r="CCL26" s="61">
        <v>0</v>
      </c>
      <c r="CCM26" s="61">
        <v>0</v>
      </c>
      <c r="CCN26" s="61">
        <v>0</v>
      </c>
      <c r="CCO26" s="61">
        <v>0</v>
      </c>
      <c r="CCP26" s="61">
        <v>0</v>
      </c>
      <c r="CCQ26" s="61">
        <v>0</v>
      </c>
      <c r="CCR26" s="61">
        <v>0</v>
      </c>
      <c r="CCS26" s="61">
        <v>0</v>
      </c>
      <c r="CCT26" s="61">
        <v>0</v>
      </c>
      <c r="CCU26" s="61">
        <v>0</v>
      </c>
      <c r="CCV26" s="61">
        <v>0</v>
      </c>
      <c r="CCW26" s="61">
        <v>0</v>
      </c>
      <c r="CCX26" s="61">
        <v>0</v>
      </c>
      <c r="CCY26" s="61">
        <v>0</v>
      </c>
      <c r="CCZ26" s="61">
        <v>0</v>
      </c>
      <c r="CDA26" s="61">
        <v>0</v>
      </c>
      <c r="CDB26" s="61">
        <v>0</v>
      </c>
      <c r="CDC26" s="61">
        <v>0</v>
      </c>
      <c r="CDD26" s="61">
        <v>0</v>
      </c>
      <c r="CDE26" s="61">
        <v>0</v>
      </c>
      <c r="CDF26" s="61">
        <v>0</v>
      </c>
      <c r="CDG26" s="61">
        <v>0</v>
      </c>
      <c r="CDH26" s="61">
        <v>0</v>
      </c>
      <c r="CDI26" s="61">
        <v>0</v>
      </c>
      <c r="CDJ26" s="61">
        <v>0</v>
      </c>
      <c r="CDK26" s="61">
        <v>0</v>
      </c>
      <c r="CDL26" s="61">
        <v>0</v>
      </c>
      <c r="CDM26" s="61">
        <v>0</v>
      </c>
      <c r="CDN26" s="61">
        <v>0</v>
      </c>
      <c r="CDO26" s="61">
        <v>0</v>
      </c>
      <c r="CDP26" s="61">
        <v>0</v>
      </c>
      <c r="CDQ26" s="61">
        <v>0</v>
      </c>
      <c r="CDR26" s="61">
        <v>0</v>
      </c>
      <c r="CDS26" s="61">
        <v>0</v>
      </c>
      <c r="CDT26" s="61">
        <v>0</v>
      </c>
      <c r="CDU26" s="61">
        <v>0</v>
      </c>
      <c r="CDV26" s="61">
        <v>0</v>
      </c>
      <c r="CDW26" s="61">
        <v>0</v>
      </c>
      <c r="CDX26" s="61">
        <v>0</v>
      </c>
      <c r="CDY26" s="61">
        <v>0</v>
      </c>
      <c r="CDZ26" s="61">
        <v>0</v>
      </c>
      <c r="CEA26" s="61">
        <v>0</v>
      </c>
      <c r="CEB26" s="61">
        <v>0</v>
      </c>
      <c r="CEC26" s="61">
        <v>0</v>
      </c>
      <c r="CED26" s="61">
        <v>0</v>
      </c>
      <c r="CEE26" s="61">
        <v>0</v>
      </c>
      <c r="CEF26" s="61">
        <v>0</v>
      </c>
      <c r="CEG26" s="61">
        <v>0</v>
      </c>
      <c r="CEH26" s="61">
        <v>0</v>
      </c>
      <c r="CEI26" s="61">
        <v>0</v>
      </c>
      <c r="CEJ26" s="61">
        <v>0</v>
      </c>
      <c r="CEK26" s="61">
        <v>0</v>
      </c>
      <c r="CEL26" s="61">
        <v>0</v>
      </c>
      <c r="CEM26" s="61">
        <v>0</v>
      </c>
      <c r="CEN26" s="61">
        <v>0</v>
      </c>
      <c r="CEO26" s="61">
        <v>0</v>
      </c>
      <c r="CEP26" s="61">
        <v>0</v>
      </c>
      <c r="CEQ26" s="61">
        <v>0</v>
      </c>
      <c r="CER26" s="61">
        <v>0</v>
      </c>
      <c r="CES26" s="61">
        <v>0</v>
      </c>
      <c r="CET26" s="61">
        <v>0</v>
      </c>
      <c r="CEU26" s="61">
        <v>0</v>
      </c>
      <c r="CEV26" s="61">
        <v>0</v>
      </c>
      <c r="CEW26" s="61">
        <v>0</v>
      </c>
      <c r="CEX26" s="61">
        <v>0</v>
      </c>
      <c r="CEY26" s="61">
        <v>0</v>
      </c>
      <c r="CEZ26" s="61">
        <v>0</v>
      </c>
      <c r="CFA26" s="61">
        <v>0</v>
      </c>
      <c r="CFB26" s="61">
        <v>0</v>
      </c>
      <c r="CFC26" s="61">
        <v>0</v>
      </c>
      <c r="CFD26" s="61">
        <v>0</v>
      </c>
      <c r="CFE26" s="61">
        <v>0</v>
      </c>
      <c r="CFF26" s="61">
        <v>0</v>
      </c>
      <c r="CFG26" s="61">
        <v>0</v>
      </c>
      <c r="CFH26" s="61">
        <v>0</v>
      </c>
      <c r="CFI26" s="61">
        <v>0</v>
      </c>
      <c r="CFJ26" s="61">
        <v>0</v>
      </c>
      <c r="CFK26" s="61">
        <v>0</v>
      </c>
      <c r="CFL26" s="61">
        <v>0</v>
      </c>
      <c r="CFM26" s="61">
        <v>0</v>
      </c>
      <c r="CFN26" s="61">
        <v>0</v>
      </c>
      <c r="CFO26" s="61">
        <v>0</v>
      </c>
      <c r="CFP26" s="61">
        <v>0</v>
      </c>
      <c r="CFQ26" s="61">
        <v>0</v>
      </c>
      <c r="CFR26" s="61">
        <v>0</v>
      </c>
      <c r="CFS26" s="61">
        <v>0</v>
      </c>
      <c r="CFT26" s="61">
        <v>0</v>
      </c>
      <c r="CFU26" s="61">
        <v>0</v>
      </c>
      <c r="CFV26" s="61">
        <v>0</v>
      </c>
      <c r="CFW26" s="61">
        <v>0</v>
      </c>
      <c r="CFX26" s="61">
        <v>0</v>
      </c>
      <c r="CFY26" s="61">
        <v>0</v>
      </c>
      <c r="CFZ26" s="61">
        <v>0</v>
      </c>
      <c r="CGA26" s="61">
        <v>0</v>
      </c>
      <c r="CGB26" s="61">
        <v>0</v>
      </c>
      <c r="CGC26" s="61">
        <v>0</v>
      </c>
      <c r="CGD26" s="61">
        <v>0</v>
      </c>
      <c r="CGE26" s="61">
        <v>0</v>
      </c>
      <c r="CGF26" s="61">
        <v>0</v>
      </c>
      <c r="CGG26" s="61">
        <v>0</v>
      </c>
      <c r="CGH26" s="61">
        <v>0</v>
      </c>
      <c r="CGI26" s="61">
        <v>0</v>
      </c>
      <c r="CGJ26" s="61">
        <v>0</v>
      </c>
      <c r="CGK26" s="61">
        <v>0</v>
      </c>
      <c r="CGL26" s="61">
        <v>0</v>
      </c>
      <c r="CGM26" s="61">
        <v>0</v>
      </c>
      <c r="CGN26" s="61">
        <v>0</v>
      </c>
      <c r="CGO26" s="61">
        <v>0</v>
      </c>
      <c r="CGP26" s="61">
        <v>0</v>
      </c>
      <c r="CGQ26" s="61">
        <v>0</v>
      </c>
      <c r="CGR26" s="61">
        <v>0</v>
      </c>
      <c r="CGS26" s="61">
        <v>0</v>
      </c>
      <c r="CGT26" s="61">
        <v>0</v>
      </c>
      <c r="CGU26" s="61">
        <v>0</v>
      </c>
      <c r="CGV26" s="61">
        <v>0</v>
      </c>
      <c r="CGW26" s="61">
        <v>0</v>
      </c>
      <c r="CGX26" s="61">
        <v>0</v>
      </c>
      <c r="CGY26" s="61">
        <v>0</v>
      </c>
      <c r="CGZ26" s="61">
        <v>0</v>
      </c>
      <c r="CHA26" s="61">
        <v>0</v>
      </c>
      <c r="CHB26" s="61">
        <v>0</v>
      </c>
      <c r="CHC26" s="61">
        <v>0</v>
      </c>
      <c r="CHD26" s="61">
        <v>0</v>
      </c>
      <c r="CHE26" s="61">
        <v>0</v>
      </c>
      <c r="CHF26" s="61">
        <v>0</v>
      </c>
      <c r="CHG26" s="61">
        <v>0</v>
      </c>
      <c r="CHH26" s="61">
        <v>0</v>
      </c>
      <c r="CHI26" s="61">
        <v>0</v>
      </c>
      <c r="CHJ26" s="61">
        <v>0</v>
      </c>
      <c r="CHK26" s="61">
        <v>0</v>
      </c>
      <c r="CHL26" s="61">
        <v>0</v>
      </c>
      <c r="CHM26" s="61">
        <v>0</v>
      </c>
      <c r="CHN26" s="61">
        <v>0</v>
      </c>
      <c r="CHO26" s="61">
        <v>0</v>
      </c>
      <c r="CHP26" s="61">
        <v>0</v>
      </c>
      <c r="CHQ26" s="61">
        <v>0</v>
      </c>
      <c r="CHR26" s="61">
        <v>0</v>
      </c>
      <c r="CHS26" s="61">
        <v>0</v>
      </c>
      <c r="CHT26" s="61">
        <v>0</v>
      </c>
      <c r="CHU26" s="61">
        <v>0</v>
      </c>
      <c r="CHV26" s="61">
        <v>0</v>
      </c>
      <c r="CHW26" s="61">
        <v>0</v>
      </c>
      <c r="CHX26" s="61">
        <v>0</v>
      </c>
      <c r="CHY26" s="61">
        <v>0</v>
      </c>
      <c r="CHZ26" s="61">
        <v>0</v>
      </c>
      <c r="CIA26" s="61">
        <v>0</v>
      </c>
      <c r="CIB26" s="61">
        <v>0</v>
      </c>
      <c r="CIC26" s="61">
        <v>0</v>
      </c>
      <c r="CID26" s="61">
        <v>0</v>
      </c>
      <c r="CIE26" s="61">
        <v>0</v>
      </c>
      <c r="CIF26" s="61">
        <v>0</v>
      </c>
      <c r="CIG26" s="61">
        <v>0</v>
      </c>
      <c r="CIH26" s="61">
        <v>0</v>
      </c>
      <c r="CII26" s="61">
        <v>0</v>
      </c>
      <c r="CIJ26" s="61">
        <v>0</v>
      </c>
      <c r="CIK26" s="61">
        <v>0</v>
      </c>
      <c r="CIL26" s="61">
        <v>0</v>
      </c>
      <c r="CIM26" s="61">
        <v>0</v>
      </c>
      <c r="CIN26" s="61">
        <v>0</v>
      </c>
      <c r="CIO26" s="61">
        <v>0</v>
      </c>
      <c r="CIP26" s="61">
        <v>0</v>
      </c>
      <c r="CIQ26" s="61">
        <v>0</v>
      </c>
      <c r="CIR26" s="61">
        <v>0</v>
      </c>
      <c r="CIS26" s="61">
        <v>0</v>
      </c>
      <c r="CIT26" s="61">
        <v>0</v>
      </c>
      <c r="CIU26" s="61">
        <v>0</v>
      </c>
      <c r="CIV26" s="61">
        <v>0</v>
      </c>
      <c r="CIW26" s="61">
        <v>0</v>
      </c>
      <c r="CIX26" s="61">
        <v>0</v>
      </c>
      <c r="CIY26" s="61">
        <v>0</v>
      </c>
      <c r="CIZ26" s="61">
        <v>0</v>
      </c>
      <c r="CJA26" s="61">
        <v>0</v>
      </c>
      <c r="CJB26" s="61">
        <v>0</v>
      </c>
      <c r="CJC26" s="61">
        <v>0</v>
      </c>
      <c r="CJD26" s="61">
        <v>0</v>
      </c>
      <c r="CJE26" s="61">
        <v>0</v>
      </c>
      <c r="CJF26" s="61">
        <v>0</v>
      </c>
      <c r="CJG26" s="61">
        <v>0</v>
      </c>
      <c r="CJH26" s="61">
        <v>0</v>
      </c>
      <c r="CJI26" s="61">
        <v>0</v>
      </c>
      <c r="CJJ26" s="61">
        <v>0</v>
      </c>
      <c r="CJK26" s="61">
        <v>0</v>
      </c>
      <c r="CJL26" s="61">
        <v>0</v>
      </c>
      <c r="CJM26" s="61">
        <v>0</v>
      </c>
      <c r="CJN26" s="61">
        <v>0</v>
      </c>
      <c r="CJO26" s="61">
        <v>0</v>
      </c>
      <c r="CJP26" s="61">
        <v>0</v>
      </c>
      <c r="CJQ26" s="61">
        <v>0</v>
      </c>
      <c r="CJR26" s="61">
        <v>0</v>
      </c>
      <c r="CJS26" s="61">
        <v>0</v>
      </c>
      <c r="CJT26" s="61">
        <v>0</v>
      </c>
      <c r="CJU26" s="61">
        <v>0</v>
      </c>
      <c r="CJV26" s="61">
        <v>0</v>
      </c>
      <c r="CJW26" s="61">
        <v>0</v>
      </c>
      <c r="CJX26" s="61">
        <v>0</v>
      </c>
      <c r="CJY26" s="61">
        <v>0</v>
      </c>
      <c r="CJZ26" s="61">
        <v>0</v>
      </c>
      <c r="CKA26" s="61">
        <v>0</v>
      </c>
      <c r="CKB26" s="61">
        <v>0</v>
      </c>
      <c r="CKC26" s="61">
        <v>0</v>
      </c>
      <c r="CKD26" s="61">
        <v>0</v>
      </c>
      <c r="CKE26" s="61">
        <v>0</v>
      </c>
      <c r="CKF26" s="61">
        <v>0</v>
      </c>
      <c r="CKG26" s="61">
        <v>0</v>
      </c>
      <c r="CKH26" s="61">
        <v>0</v>
      </c>
      <c r="CKI26" s="61">
        <v>0</v>
      </c>
      <c r="CKJ26" s="61">
        <v>0</v>
      </c>
      <c r="CKK26" s="61">
        <v>0</v>
      </c>
      <c r="CKL26" s="61">
        <v>0</v>
      </c>
      <c r="CKM26" s="61">
        <v>0</v>
      </c>
      <c r="CKN26" s="61">
        <v>0</v>
      </c>
      <c r="CKO26" s="61">
        <v>0</v>
      </c>
      <c r="CKP26" s="61">
        <v>0</v>
      </c>
      <c r="CKQ26" s="61">
        <v>0</v>
      </c>
      <c r="CKR26" s="61">
        <v>0</v>
      </c>
      <c r="CKS26" s="61">
        <v>0</v>
      </c>
      <c r="CKT26" s="61">
        <v>0</v>
      </c>
      <c r="CKU26" s="61">
        <v>0</v>
      </c>
      <c r="CKV26" s="61">
        <v>0</v>
      </c>
      <c r="CKW26" s="61">
        <v>0</v>
      </c>
      <c r="CKX26" s="61">
        <v>0</v>
      </c>
      <c r="CKY26" s="61">
        <v>0</v>
      </c>
      <c r="CKZ26" s="61">
        <v>0</v>
      </c>
      <c r="CLA26" s="61">
        <v>0</v>
      </c>
      <c r="CLB26" s="61">
        <v>0</v>
      </c>
      <c r="CLC26" s="61">
        <v>0</v>
      </c>
      <c r="CLD26" s="61">
        <v>0</v>
      </c>
      <c r="CLE26" s="61">
        <v>0</v>
      </c>
      <c r="CLF26" s="61">
        <v>0</v>
      </c>
      <c r="CLG26" s="61">
        <v>0</v>
      </c>
      <c r="CLH26" s="61">
        <v>0</v>
      </c>
      <c r="CLI26" s="61">
        <v>0</v>
      </c>
      <c r="CLJ26" s="61">
        <v>0</v>
      </c>
      <c r="CLK26" s="61">
        <v>0</v>
      </c>
      <c r="CLL26" s="61">
        <v>0</v>
      </c>
      <c r="CLM26" s="61">
        <v>0</v>
      </c>
      <c r="CLN26" s="61">
        <v>0</v>
      </c>
      <c r="CLO26" s="61">
        <v>0</v>
      </c>
      <c r="CLP26" s="61">
        <v>0</v>
      </c>
      <c r="CLQ26" s="61">
        <v>0</v>
      </c>
      <c r="CLR26" s="61">
        <v>0</v>
      </c>
      <c r="CLS26" s="61">
        <v>0</v>
      </c>
      <c r="CLT26" s="61">
        <v>0</v>
      </c>
      <c r="CLU26" s="61">
        <v>0</v>
      </c>
      <c r="CLV26" s="61">
        <v>0</v>
      </c>
      <c r="CLW26" s="61">
        <v>0</v>
      </c>
      <c r="CLX26" s="61">
        <v>0</v>
      </c>
      <c r="CLY26" s="61">
        <v>0</v>
      </c>
      <c r="CLZ26" s="61">
        <v>0</v>
      </c>
      <c r="CMA26" s="61">
        <v>0</v>
      </c>
      <c r="CMB26" s="61">
        <v>0</v>
      </c>
      <c r="CMC26" s="61">
        <v>0</v>
      </c>
      <c r="CMD26" s="61">
        <v>0</v>
      </c>
      <c r="CME26" s="61">
        <v>0</v>
      </c>
      <c r="CMF26" s="61">
        <v>0</v>
      </c>
      <c r="CMG26" s="61">
        <v>0</v>
      </c>
      <c r="CMH26" s="61">
        <v>0</v>
      </c>
      <c r="CMI26" s="61">
        <v>0</v>
      </c>
      <c r="CMJ26" s="61">
        <v>0</v>
      </c>
      <c r="CMK26" s="61">
        <v>0</v>
      </c>
      <c r="CML26" s="61">
        <v>0</v>
      </c>
      <c r="CMM26" s="61">
        <v>0</v>
      </c>
      <c r="CMN26" s="61">
        <v>0</v>
      </c>
      <c r="CMO26" s="61">
        <v>0</v>
      </c>
      <c r="CMP26" s="61">
        <v>0</v>
      </c>
      <c r="CMQ26" s="61">
        <v>0</v>
      </c>
      <c r="CMR26" s="61">
        <v>0</v>
      </c>
      <c r="CMS26" s="61">
        <v>0</v>
      </c>
      <c r="CMT26" s="61">
        <v>0</v>
      </c>
      <c r="CMU26" s="61">
        <v>0</v>
      </c>
      <c r="CMV26" s="61">
        <v>0</v>
      </c>
      <c r="CMW26" s="61">
        <v>0</v>
      </c>
      <c r="CMX26" s="61">
        <v>0</v>
      </c>
      <c r="CMY26" s="61">
        <v>0</v>
      </c>
      <c r="CMZ26" s="61">
        <v>0</v>
      </c>
      <c r="CNA26" s="61">
        <v>0</v>
      </c>
      <c r="CNB26" s="61">
        <v>0</v>
      </c>
      <c r="CNC26" s="61">
        <v>0</v>
      </c>
      <c r="CND26" s="61">
        <v>0</v>
      </c>
      <c r="CNE26" s="61">
        <v>0</v>
      </c>
      <c r="CNF26" s="61">
        <v>0</v>
      </c>
      <c r="CNG26" s="61">
        <v>0</v>
      </c>
      <c r="CNH26" s="61">
        <v>0</v>
      </c>
      <c r="CNI26" s="61">
        <v>0</v>
      </c>
      <c r="CNJ26" s="61">
        <v>0</v>
      </c>
      <c r="CNK26" s="61">
        <v>0</v>
      </c>
      <c r="CNL26" s="61">
        <v>0</v>
      </c>
      <c r="CNM26" s="61">
        <v>0</v>
      </c>
      <c r="CNN26" s="61">
        <v>0</v>
      </c>
      <c r="CNO26" s="61">
        <v>0</v>
      </c>
      <c r="CNP26" s="61">
        <v>0</v>
      </c>
      <c r="CNQ26" s="61">
        <v>0</v>
      </c>
      <c r="CNR26" s="61">
        <v>0</v>
      </c>
      <c r="CNS26" s="61">
        <v>0</v>
      </c>
      <c r="CNT26" s="61">
        <v>0</v>
      </c>
      <c r="CNU26" s="61">
        <v>0</v>
      </c>
      <c r="CNV26" s="61">
        <v>0</v>
      </c>
      <c r="CNW26" s="61">
        <v>0</v>
      </c>
      <c r="CNX26" s="61">
        <v>0</v>
      </c>
      <c r="CNY26" s="61">
        <v>0</v>
      </c>
      <c r="CNZ26" s="61">
        <v>0</v>
      </c>
      <c r="COA26" s="61">
        <v>0</v>
      </c>
      <c r="COB26" s="61">
        <v>0</v>
      </c>
      <c r="COC26" s="61">
        <v>0</v>
      </c>
      <c r="COD26" s="61">
        <v>0</v>
      </c>
      <c r="COE26" s="61">
        <v>0</v>
      </c>
      <c r="COF26" s="61">
        <v>0</v>
      </c>
      <c r="COG26" s="61">
        <v>0</v>
      </c>
      <c r="COH26" s="61">
        <v>0</v>
      </c>
      <c r="COI26" s="61">
        <v>0</v>
      </c>
      <c r="COJ26" s="61">
        <v>0</v>
      </c>
      <c r="COK26" s="61">
        <v>0</v>
      </c>
      <c r="COL26" s="61">
        <v>0</v>
      </c>
      <c r="COM26" s="61">
        <v>0</v>
      </c>
      <c r="CON26" s="61">
        <v>0</v>
      </c>
      <c r="COO26" s="61">
        <v>0</v>
      </c>
      <c r="COP26" s="61">
        <v>0</v>
      </c>
      <c r="COQ26" s="61">
        <v>0</v>
      </c>
      <c r="COR26" s="61">
        <v>0</v>
      </c>
      <c r="COS26" s="61">
        <v>0</v>
      </c>
      <c r="COT26" s="61">
        <v>0</v>
      </c>
      <c r="COU26" s="61">
        <v>0</v>
      </c>
      <c r="COV26" s="61">
        <v>0</v>
      </c>
      <c r="COW26" s="61">
        <v>0</v>
      </c>
      <c r="COX26" s="61">
        <v>0</v>
      </c>
      <c r="COY26" s="61">
        <v>0</v>
      </c>
      <c r="COZ26" s="61">
        <v>0</v>
      </c>
      <c r="CPA26" s="61">
        <v>0</v>
      </c>
      <c r="CPB26" s="61">
        <v>0</v>
      </c>
      <c r="CPC26" s="61">
        <v>0</v>
      </c>
      <c r="CPD26" s="61">
        <v>0</v>
      </c>
      <c r="CPE26" s="61">
        <v>0</v>
      </c>
      <c r="CPF26" s="61">
        <v>0</v>
      </c>
      <c r="CPG26" s="61">
        <v>0</v>
      </c>
      <c r="CPH26" s="61">
        <v>0</v>
      </c>
      <c r="CPI26" s="61">
        <v>0</v>
      </c>
      <c r="CPJ26" s="61">
        <v>0</v>
      </c>
      <c r="CPK26" s="61">
        <v>0</v>
      </c>
      <c r="CPL26" s="61">
        <v>0</v>
      </c>
      <c r="CPM26" s="61">
        <v>0</v>
      </c>
      <c r="CPN26" s="61">
        <v>0</v>
      </c>
      <c r="CPO26" s="61">
        <v>0</v>
      </c>
      <c r="CPP26" s="61">
        <v>0</v>
      </c>
      <c r="CPQ26" s="61">
        <v>0</v>
      </c>
      <c r="CPR26" s="61">
        <v>0</v>
      </c>
      <c r="CPS26" s="61">
        <v>0</v>
      </c>
      <c r="CPT26" s="61">
        <v>0</v>
      </c>
      <c r="CPU26" s="61">
        <v>0</v>
      </c>
      <c r="CPV26" s="61">
        <v>0</v>
      </c>
      <c r="CPW26" s="61">
        <v>0</v>
      </c>
      <c r="CPX26" s="61">
        <v>0</v>
      </c>
      <c r="CPY26" s="61">
        <v>0</v>
      </c>
      <c r="CPZ26" s="61">
        <v>0</v>
      </c>
      <c r="CQA26" s="61">
        <v>0</v>
      </c>
      <c r="CQB26" s="61">
        <v>0</v>
      </c>
      <c r="CQC26" s="61">
        <v>0</v>
      </c>
      <c r="CQD26" s="61">
        <v>0</v>
      </c>
      <c r="CQE26" s="61">
        <v>0</v>
      </c>
      <c r="CQF26" s="61">
        <v>0</v>
      </c>
      <c r="CQG26" s="61">
        <v>0</v>
      </c>
      <c r="CQH26" s="61">
        <v>0</v>
      </c>
      <c r="CQI26" s="61">
        <v>0</v>
      </c>
      <c r="CQJ26" s="61">
        <v>0</v>
      </c>
      <c r="CQK26" s="61">
        <v>0</v>
      </c>
      <c r="CQL26" s="61">
        <v>0</v>
      </c>
      <c r="CQM26" s="61">
        <v>0</v>
      </c>
      <c r="CQN26" s="61">
        <v>0</v>
      </c>
      <c r="CQO26" s="61">
        <v>0</v>
      </c>
      <c r="CQP26" s="61">
        <v>0</v>
      </c>
      <c r="CQQ26" s="61">
        <v>0</v>
      </c>
      <c r="CQR26" s="61">
        <v>0</v>
      </c>
      <c r="CQS26" s="61">
        <v>0</v>
      </c>
      <c r="CQT26" s="61">
        <v>0</v>
      </c>
      <c r="CQU26" s="61">
        <v>0</v>
      </c>
      <c r="CQV26" s="61">
        <v>0</v>
      </c>
      <c r="CQW26" s="61">
        <v>0</v>
      </c>
      <c r="CQX26" s="61">
        <v>0</v>
      </c>
      <c r="CQY26" s="61">
        <v>0</v>
      </c>
      <c r="CQZ26" s="61">
        <v>0</v>
      </c>
      <c r="CRA26" s="61">
        <v>0</v>
      </c>
      <c r="CRB26" s="61">
        <v>0</v>
      </c>
      <c r="CRC26" s="61">
        <v>0</v>
      </c>
      <c r="CRD26" s="61">
        <v>0</v>
      </c>
      <c r="CRE26" s="61">
        <v>0</v>
      </c>
      <c r="CRF26" s="61">
        <v>0</v>
      </c>
      <c r="CRG26" s="61">
        <v>0</v>
      </c>
      <c r="CRH26" s="61">
        <v>0</v>
      </c>
      <c r="CRI26" s="61">
        <v>0</v>
      </c>
      <c r="CRJ26" s="61">
        <v>0</v>
      </c>
      <c r="CRK26" s="61">
        <v>0</v>
      </c>
      <c r="CRL26" s="61">
        <v>0</v>
      </c>
      <c r="CRM26" s="61">
        <v>0</v>
      </c>
      <c r="CRN26" s="61">
        <v>0</v>
      </c>
      <c r="CRO26" s="61">
        <v>0</v>
      </c>
      <c r="CRP26" s="61">
        <v>0</v>
      </c>
      <c r="CRQ26" s="61">
        <v>0</v>
      </c>
      <c r="CRR26" s="61">
        <v>0</v>
      </c>
      <c r="CRS26" s="61">
        <v>0</v>
      </c>
      <c r="CRT26" s="61">
        <v>0</v>
      </c>
      <c r="CRU26" s="61">
        <v>0</v>
      </c>
      <c r="CRV26" s="61">
        <v>0</v>
      </c>
      <c r="CRW26" s="61">
        <v>0</v>
      </c>
      <c r="CRX26" s="61">
        <v>0</v>
      </c>
      <c r="CRY26" s="61">
        <v>0</v>
      </c>
      <c r="CRZ26" s="61">
        <v>0</v>
      </c>
      <c r="CSA26" s="61">
        <v>0</v>
      </c>
      <c r="CSB26" s="61">
        <v>0</v>
      </c>
      <c r="CSC26" s="61">
        <v>0</v>
      </c>
      <c r="CSD26" s="61">
        <v>0</v>
      </c>
      <c r="CSE26" s="61">
        <v>0</v>
      </c>
      <c r="CSF26" s="61">
        <v>0</v>
      </c>
      <c r="CSG26" s="61">
        <v>0</v>
      </c>
      <c r="CSH26" s="61">
        <v>0</v>
      </c>
      <c r="CSI26" s="61">
        <v>0</v>
      </c>
      <c r="CSJ26" s="61">
        <v>0</v>
      </c>
      <c r="CSK26" s="61">
        <v>0</v>
      </c>
      <c r="CSL26" s="61">
        <v>0</v>
      </c>
      <c r="CSM26" s="61">
        <v>0</v>
      </c>
      <c r="CSN26" s="61">
        <v>0</v>
      </c>
      <c r="CSO26" s="61">
        <v>0</v>
      </c>
      <c r="CSP26" s="61">
        <v>0</v>
      </c>
      <c r="CSQ26" s="61">
        <v>0</v>
      </c>
      <c r="CSR26" s="61">
        <v>0</v>
      </c>
      <c r="CSS26" s="61">
        <v>0</v>
      </c>
      <c r="CST26" s="61">
        <v>0</v>
      </c>
      <c r="CSU26" s="61">
        <v>0</v>
      </c>
      <c r="CSV26" s="61">
        <v>0</v>
      </c>
      <c r="CSW26" s="61">
        <v>0</v>
      </c>
      <c r="CSX26" s="61">
        <v>0</v>
      </c>
      <c r="CSY26" s="61">
        <v>0</v>
      </c>
      <c r="CSZ26" s="61">
        <v>0</v>
      </c>
      <c r="CTA26" s="61">
        <v>0</v>
      </c>
      <c r="CTB26" s="61">
        <v>0</v>
      </c>
      <c r="CTC26" s="61">
        <v>0</v>
      </c>
      <c r="CTD26" s="61">
        <v>0</v>
      </c>
      <c r="CTE26" s="61">
        <v>0</v>
      </c>
      <c r="CTF26" s="61">
        <v>0</v>
      </c>
      <c r="CTG26" s="61">
        <v>0</v>
      </c>
      <c r="CTH26" s="61">
        <v>0</v>
      </c>
      <c r="CTI26" s="61">
        <v>0</v>
      </c>
      <c r="CTJ26" s="61">
        <v>0</v>
      </c>
      <c r="CTK26" s="61">
        <v>0</v>
      </c>
      <c r="CTL26" s="61">
        <v>0</v>
      </c>
      <c r="CTM26" s="61">
        <v>0</v>
      </c>
      <c r="CTN26" s="61">
        <v>0</v>
      </c>
      <c r="CTO26" s="61">
        <v>0</v>
      </c>
      <c r="CTP26" s="61">
        <v>0</v>
      </c>
      <c r="CTQ26" s="61">
        <v>0</v>
      </c>
      <c r="CTR26" s="61">
        <v>0</v>
      </c>
      <c r="CTS26" s="61">
        <v>0</v>
      </c>
      <c r="CTT26" s="61">
        <v>0</v>
      </c>
      <c r="CTU26" s="61">
        <v>0</v>
      </c>
      <c r="CTV26" s="61">
        <v>0</v>
      </c>
      <c r="CTW26" s="61">
        <v>0</v>
      </c>
      <c r="CTX26" s="61">
        <v>0</v>
      </c>
      <c r="CTY26" s="61">
        <v>0</v>
      </c>
      <c r="CTZ26" s="61">
        <v>0</v>
      </c>
      <c r="CUA26" s="61">
        <v>0</v>
      </c>
      <c r="CUB26" s="61">
        <v>0</v>
      </c>
      <c r="CUC26" s="61">
        <v>0</v>
      </c>
      <c r="CUD26" s="61">
        <v>0</v>
      </c>
      <c r="CUE26" s="61">
        <v>0</v>
      </c>
      <c r="CUF26" s="61">
        <v>0</v>
      </c>
      <c r="CUG26" s="61">
        <v>0</v>
      </c>
      <c r="CUH26" s="61">
        <v>0</v>
      </c>
      <c r="CUI26" s="61">
        <v>0</v>
      </c>
      <c r="CUJ26" s="61">
        <v>0</v>
      </c>
      <c r="CUK26" s="61">
        <v>0</v>
      </c>
      <c r="CUL26" s="61">
        <v>0</v>
      </c>
      <c r="CUM26" s="61">
        <v>0</v>
      </c>
      <c r="CUN26" s="61">
        <v>0</v>
      </c>
      <c r="CUO26" s="61">
        <v>0</v>
      </c>
      <c r="CUP26" s="61">
        <v>0</v>
      </c>
      <c r="CUQ26" s="61">
        <v>0</v>
      </c>
      <c r="CUR26" s="61">
        <v>0</v>
      </c>
      <c r="CUS26" s="61">
        <v>0</v>
      </c>
      <c r="CUT26" s="61">
        <v>0</v>
      </c>
      <c r="CUU26" s="61">
        <v>0</v>
      </c>
      <c r="CUV26" s="61">
        <v>0</v>
      </c>
      <c r="CUW26" s="61">
        <v>0</v>
      </c>
      <c r="CUX26" s="61">
        <v>0</v>
      </c>
      <c r="CUY26" s="61">
        <v>0</v>
      </c>
      <c r="CUZ26" s="61">
        <v>0</v>
      </c>
      <c r="CVA26" s="61">
        <v>0</v>
      </c>
      <c r="CVB26" s="61">
        <v>0</v>
      </c>
      <c r="CVC26" s="61">
        <v>0</v>
      </c>
      <c r="CVD26" s="61">
        <v>0</v>
      </c>
      <c r="CVE26" s="61">
        <v>0</v>
      </c>
      <c r="CVF26" s="61">
        <v>0</v>
      </c>
      <c r="CVG26" s="61">
        <v>0</v>
      </c>
      <c r="CVH26" s="61">
        <v>0</v>
      </c>
      <c r="CVI26" s="61">
        <v>0</v>
      </c>
      <c r="CVJ26" s="61">
        <v>0</v>
      </c>
      <c r="CVK26" s="61">
        <v>0</v>
      </c>
      <c r="CVL26" s="61">
        <v>0</v>
      </c>
      <c r="CVM26" s="61">
        <v>0</v>
      </c>
      <c r="CVN26" s="61">
        <v>0</v>
      </c>
      <c r="CVO26" s="61">
        <v>0</v>
      </c>
      <c r="CVP26" s="61">
        <v>0</v>
      </c>
      <c r="CVQ26" s="61">
        <v>0</v>
      </c>
      <c r="CVR26" s="61">
        <v>0</v>
      </c>
      <c r="CVS26" s="61">
        <v>0</v>
      </c>
      <c r="CVT26" s="61">
        <v>0</v>
      </c>
      <c r="CVU26" s="61">
        <v>0</v>
      </c>
      <c r="CVV26" s="61">
        <v>0</v>
      </c>
      <c r="CVW26" s="61">
        <v>0</v>
      </c>
      <c r="CVX26" s="61">
        <v>0</v>
      </c>
      <c r="CVY26" s="61">
        <v>0</v>
      </c>
      <c r="CVZ26" s="61">
        <v>0</v>
      </c>
      <c r="CWA26" s="61">
        <v>0</v>
      </c>
      <c r="CWB26" s="61">
        <v>0</v>
      </c>
      <c r="CWC26" s="61">
        <v>0</v>
      </c>
      <c r="CWD26" s="61">
        <v>0</v>
      </c>
      <c r="CWE26" s="61">
        <v>0</v>
      </c>
      <c r="CWF26" s="61">
        <v>0</v>
      </c>
      <c r="CWG26" s="61">
        <v>0</v>
      </c>
      <c r="CWH26" s="61">
        <v>0</v>
      </c>
      <c r="CWI26" s="61">
        <v>0</v>
      </c>
      <c r="CWJ26" s="61">
        <v>0</v>
      </c>
      <c r="CWK26" s="61">
        <v>0</v>
      </c>
      <c r="CWL26" s="61">
        <v>0</v>
      </c>
      <c r="CWM26" s="61">
        <v>0</v>
      </c>
      <c r="CWN26" s="61">
        <v>0</v>
      </c>
      <c r="CWO26" s="61">
        <v>0</v>
      </c>
      <c r="CWP26" s="61">
        <v>0</v>
      </c>
      <c r="CWQ26" s="61">
        <v>0</v>
      </c>
      <c r="CWR26" s="61">
        <v>0</v>
      </c>
      <c r="CWS26" s="61">
        <v>0</v>
      </c>
      <c r="CWT26" s="61">
        <v>0</v>
      </c>
      <c r="CWU26" s="61">
        <v>0</v>
      </c>
      <c r="CWV26" s="61">
        <v>0</v>
      </c>
      <c r="CWW26" s="61">
        <v>0</v>
      </c>
      <c r="CWX26" s="61">
        <v>0</v>
      </c>
      <c r="CWY26" s="61">
        <v>0</v>
      </c>
      <c r="CWZ26" s="61">
        <v>0</v>
      </c>
      <c r="CXA26" s="61">
        <v>0</v>
      </c>
      <c r="CXB26" s="61">
        <v>0</v>
      </c>
      <c r="CXC26" s="61">
        <v>0</v>
      </c>
      <c r="CXD26" s="61">
        <v>0</v>
      </c>
      <c r="CXE26" s="61">
        <v>0</v>
      </c>
      <c r="CXF26" s="61">
        <v>0</v>
      </c>
      <c r="CXG26" s="61">
        <v>0</v>
      </c>
      <c r="CXH26" s="61">
        <v>0</v>
      </c>
      <c r="CXI26" s="61">
        <v>0</v>
      </c>
      <c r="CXJ26" s="61">
        <v>0</v>
      </c>
      <c r="CXK26" s="61">
        <v>0</v>
      </c>
      <c r="CXL26" s="61">
        <v>0</v>
      </c>
      <c r="CXM26" s="61">
        <v>0</v>
      </c>
      <c r="CXN26" s="61">
        <v>0</v>
      </c>
      <c r="CXO26" s="61">
        <v>0</v>
      </c>
      <c r="CXP26" s="61">
        <v>0</v>
      </c>
      <c r="CXQ26" s="61">
        <v>0</v>
      </c>
      <c r="CXR26" s="61">
        <v>0</v>
      </c>
      <c r="CXS26" s="61">
        <v>0</v>
      </c>
      <c r="CXT26" s="61">
        <v>0</v>
      </c>
      <c r="CXU26" s="61">
        <v>0</v>
      </c>
      <c r="CXV26" s="61">
        <v>0</v>
      </c>
      <c r="CXW26" s="61">
        <v>0</v>
      </c>
      <c r="CXX26" s="61">
        <v>0</v>
      </c>
      <c r="CXY26" s="61">
        <v>0</v>
      </c>
      <c r="CXZ26" s="61">
        <v>0</v>
      </c>
      <c r="CYA26" s="61">
        <v>0</v>
      </c>
      <c r="CYB26" s="61">
        <v>0</v>
      </c>
      <c r="CYC26" s="61">
        <v>0</v>
      </c>
      <c r="CYD26" s="61">
        <v>0</v>
      </c>
      <c r="CYE26" s="61">
        <v>0</v>
      </c>
      <c r="CYF26" s="61">
        <v>0</v>
      </c>
      <c r="CYG26" s="61">
        <v>0</v>
      </c>
      <c r="CYH26" s="61">
        <v>0</v>
      </c>
      <c r="CYI26" s="61">
        <v>0</v>
      </c>
      <c r="CYJ26" s="61">
        <v>0</v>
      </c>
      <c r="CYK26" s="61">
        <v>0</v>
      </c>
      <c r="CYL26" s="61">
        <v>0</v>
      </c>
      <c r="CYM26" s="61">
        <v>0</v>
      </c>
      <c r="CYN26" s="61">
        <v>0</v>
      </c>
      <c r="CYO26" s="61">
        <v>0</v>
      </c>
      <c r="CYP26" s="61">
        <v>0</v>
      </c>
      <c r="CYQ26" s="61">
        <v>0</v>
      </c>
      <c r="CYR26" s="61">
        <v>0</v>
      </c>
      <c r="CYS26" s="61">
        <v>0</v>
      </c>
      <c r="CYT26" s="61">
        <v>0</v>
      </c>
      <c r="CYU26" s="61">
        <v>0</v>
      </c>
      <c r="CYV26" s="61">
        <v>40</v>
      </c>
      <c r="CYW26" s="61">
        <v>0</v>
      </c>
      <c r="CYX26" s="61">
        <v>118</v>
      </c>
      <c r="CYY26" s="61">
        <v>10</v>
      </c>
      <c r="CYZ26" s="61">
        <v>122</v>
      </c>
      <c r="CZA26" s="61">
        <v>10</v>
      </c>
      <c r="CZB26" s="61">
        <v>0</v>
      </c>
      <c r="CZC26" s="61">
        <v>115</v>
      </c>
      <c r="CZD26" s="61">
        <v>118</v>
      </c>
      <c r="CZE26" s="61">
        <v>15</v>
      </c>
      <c r="CZF26" s="61">
        <v>0</v>
      </c>
      <c r="CZG26" s="61">
        <v>0</v>
      </c>
      <c r="CZH26" s="61">
        <v>0</v>
      </c>
      <c r="CZI26" s="61">
        <v>0</v>
      </c>
      <c r="CZJ26" s="61">
        <v>0</v>
      </c>
      <c r="CZK26" s="61">
        <v>0</v>
      </c>
      <c r="CZL26" s="61">
        <v>0</v>
      </c>
      <c r="CZM26" s="61">
        <v>0</v>
      </c>
      <c r="CZN26" s="61">
        <v>0</v>
      </c>
      <c r="CZO26" s="61">
        <v>0</v>
      </c>
      <c r="CZP26" s="61">
        <v>0</v>
      </c>
      <c r="CZQ26" s="61">
        <v>0</v>
      </c>
      <c r="CZR26" s="61">
        <v>0</v>
      </c>
      <c r="CZS26" s="61">
        <v>0</v>
      </c>
      <c r="CZT26" s="61">
        <v>0</v>
      </c>
      <c r="CZU26" s="61">
        <v>0</v>
      </c>
      <c r="CZV26" s="61">
        <v>0</v>
      </c>
      <c r="CZW26" s="61">
        <v>0</v>
      </c>
      <c r="CZX26" s="61">
        <v>0</v>
      </c>
      <c r="CZY26" s="61">
        <v>0</v>
      </c>
      <c r="CZZ26" s="61">
        <v>0</v>
      </c>
      <c r="DAA26" s="61">
        <v>0</v>
      </c>
      <c r="DAB26" s="61">
        <v>0</v>
      </c>
      <c r="DAC26" s="61">
        <v>0</v>
      </c>
      <c r="DAD26" s="61">
        <v>0</v>
      </c>
      <c r="DAE26" s="61">
        <v>25</v>
      </c>
      <c r="DAF26" s="61">
        <v>19</v>
      </c>
      <c r="DAG26" s="61">
        <v>19</v>
      </c>
      <c r="DAH26" s="61">
        <v>19</v>
      </c>
      <c r="DAI26" s="61">
        <v>19</v>
      </c>
      <c r="DAJ26" s="61">
        <v>18</v>
      </c>
      <c r="DAK26" s="61">
        <v>18</v>
      </c>
      <c r="DAL26" s="61">
        <v>18</v>
      </c>
      <c r="DAM26" s="61">
        <v>18</v>
      </c>
      <c r="DAN26" s="61">
        <v>10</v>
      </c>
      <c r="DAO26" s="61">
        <v>0</v>
      </c>
      <c r="DAP26" s="61">
        <v>10</v>
      </c>
      <c r="DAQ26" s="61">
        <v>48</v>
      </c>
      <c r="DAR26" s="61">
        <v>60</v>
      </c>
      <c r="DAS26" s="61">
        <v>13</v>
      </c>
      <c r="DAT26" s="61">
        <v>100</v>
      </c>
      <c r="DAU26" s="61">
        <v>33</v>
      </c>
      <c r="DAV26" s="61">
        <v>75</v>
      </c>
      <c r="DAW26" s="61">
        <v>17</v>
      </c>
      <c r="DAX26" s="61">
        <v>50</v>
      </c>
      <c r="DAY26" s="61">
        <v>17</v>
      </c>
      <c r="DAZ26" s="61">
        <v>30</v>
      </c>
      <c r="DBA26" s="61">
        <v>13</v>
      </c>
      <c r="DBB26" s="61">
        <v>10</v>
      </c>
      <c r="DBC26" s="61">
        <v>1</v>
      </c>
      <c r="DBD26" s="61">
        <v>30</v>
      </c>
      <c r="DBE26" s="61">
        <v>700</v>
      </c>
      <c r="DBF26" s="61">
        <v>10</v>
      </c>
      <c r="DBG26" s="61">
        <v>0</v>
      </c>
      <c r="DBH26" s="61">
        <v>0</v>
      </c>
      <c r="DBI26" s="61">
        <v>0</v>
      </c>
      <c r="DBJ26" s="61">
        <v>0</v>
      </c>
      <c r="DBK26" s="61">
        <v>3</v>
      </c>
      <c r="DBL26" s="61">
        <v>0</v>
      </c>
      <c r="DBM26" s="61">
        <v>0</v>
      </c>
      <c r="DBN26" s="61">
        <v>15000</v>
      </c>
      <c r="DBO26" s="61">
        <v>4000</v>
      </c>
      <c r="DBP26" s="61">
        <v>0</v>
      </c>
      <c r="DBQ26" s="61">
        <v>0</v>
      </c>
      <c r="DBR26" s="61">
        <v>30</v>
      </c>
      <c r="DBS26" s="61">
        <v>8</v>
      </c>
      <c r="DBT26" s="61">
        <v>10</v>
      </c>
      <c r="DBU26" s="61">
        <v>32</v>
      </c>
      <c r="DBV26" s="61">
        <v>30</v>
      </c>
      <c r="DBW26" s="61">
        <v>30</v>
      </c>
      <c r="DBX26" s="61">
        <v>30</v>
      </c>
      <c r="DBY26" s="61">
        <v>25</v>
      </c>
      <c r="DBZ26" s="61">
        <v>1</v>
      </c>
      <c r="DCA26" s="61">
        <v>1</v>
      </c>
      <c r="DCB26" s="61">
        <v>0</v>
      </c>
      <c r="DCC26" s="61">
        <v>0</v>
      </c>
      <c r="DCD26" s="61">
        <v>1.5</v>
      </c>
      <c r="DCE26" s="61">
        <v>1.5</v>
      </c>
      <c r="DCF26" s="61">
        <v>0</v>
      </c>
      <c r="DCG26" s="61">
        <v>2</v>
      </c>
      <c r="DCH26" s="61">
        <v>1</v>
      </c>
      <c r="DCI26" s="61">
        <v>50</v>
      </c>
      <c r="DCJ26" s="61">
        <v>3</v>
      </c>
      <c r="DCK26" s="61">
        <v>3</v>
      </c>
      <c r="DCL26" s="61">
        <v>8</v>
      </c>
      <c r="DCM26" s="61">
        <v>8</v>
      </c>
      <c r="DCN26" s="61">
        <v>1</v>
      </c>
      <c r="DCO26" s="61">
        <v>0</v>
      </c>
      <c r="DCP26" s="61">
        <v>0.03</v>
      </c>
      <c r="DCQ26" s="61">
        <v>1</v>
      </c>
      <c r="DCR26" s="61">
        <v>235</v>
      </c>
      <c r="DCS26" s="61">
        <v>100</v>
      </c>
      <c r="DCT26" s="61">
        <v>2000</v>
      </c>
      <c r="DCU26" s="61">
        <v>180</v>
      </c>
      <c r="DCV26" s="61">
        <v>-1.1499999999999999</v>
      </c>
      <c r="DCW26" s="61">
        <v>3000</v>
      </c>
      <c r="DCX26" s="61">
        <v>30</v>
      </c>
      <c r="DCY26" s="61">
        <v>200</v>
      </c>
      <c r="DCZ26" s="61">
        <v>100</v>
      </c>
      <c r="DDA26" s="61">
        <v>100</v>
      </c>
      <c r="DDB26" s="61">
        <v>100</v>
      </c>
      <c r="DDC26" s="61">
        <v>100</v>
      </c>
      <c r="DDD26" s="61">
        <v>130</v>
      </c>
      <c r="DDE26" s="61">
        <v>100</v>
      </c>
      <c r="DDF26" s="61">
        <v>100</v>
      </c>
      <c r="DDG26" s="61">
        <v>100</v>
      </c>
      <c r="DDH26" s="61">
        <v>100</v>
      </c>
      <c r="DDI26" s="61">
        <v>130</v>
      </c>
      <c r="DDJ26" s="61">
        <v>100</v>
      </c>
      <c r="DDK26" s="61">
        <v>100</v>
      </c>
      <c r="DDL26" s="61">
        <v>100</v>
      </c>
      <c r="DDM26" s="61">
        <v>100</v>
      </c>
      <c r="DDN26" s="61">
        <v>100</v>
      </c>
      <c r="DDO26" s="61">
        <v>130</v>
      </c>
      <c r="DDP26" s="61">
        <v>100</v>
      </c>
      <c r="DDQ26" s="61">
        <v>130</v>
      </c>
      <c r="DDR26" s="61">
        <v>100</v>
      </c>
      <c r="DDS26" s="61">
        <v>100</v>
      </c>
      <c r="DDT26" s="61">
        <v>100</v>
      </c>
      <c r="DDU26" s="61">
        <v>100</v>
      </c>
      <c r="DDV26" s="61">
        <v>130</v>
      </c>
      <c r="DDW26" s="61">
        <v>100</v>
      </c>
      <c r="DDX26" s="61">
        <v>0.5</v>
      </c>
      <c r="DDY26" s="61">
        <v>0.3</v>
      </c>
      <c r="DDZ26" s="61">
        <v>1</v>
      </c>
      <c r="DEA26" s="61">
        <v>1000</v>
      </c>
      <c r="DEB26" s="61">
        <v>200</v>
      </c>
      <c r="DEC26" s="61">
        <v>70</v>
      </c>
      <c r="DED26" s="61">
        <v>20</v>
      </c>
      <c r="DEE26" s="61">
        <v>80</v>
      </c>
      <c r="DEF26" s="61">
        <v>2</v>
      </c>
      <c r="DEG26" s="61">
        <v>0</v>
      </c>
      <c r="DEH26" s="61">
        <v>0</v>
      </c>
      <c r="DEI26" s="61">
        <v>0</v>
      </c>
      <c r="DEJ26" s="61">
        <v>0</v>
      </c>
      <c r="DEK26" s="61">
        <v>11</v>
      </c>
      <c r="DEL26" s="61">
        <v>-8</v>
      </c>
      <c r="DEM26" s="61">
        <v>3</v>
      </c>
      <c r="DEN26" s="61">
        <v>2</v>
      </c>
      <c r="DEO26" s="61">
        <v>0</v>
      </c>
      <c r="DEP26" s="61">
        <v>200</v>
      </c>
      <c r="DEQ26" s="61">
        <v>300</v>
      </c>
      <c r="DER26" s="61">
        <v>20</v>
      </c>
      <c r="DES26" s="61">
        <v>7</v>
      </c>
      <c r="DET26" s="61">
        <v>5</v>
      </c>
      <c r="DEU26" s="61">
        <v>30</v>
      </c>
      <c r="DEV26" s="61">
        <v>133</v>
      </c>
      <c r="DEW26" s="61">
        <v>5</v>
      </c>
      <c r="DEX26" s="61">
        <v>100</v>
      </c>
      <c r="DEY26" s="61">
        <v>3</v>
      </c>
      <c r="DEZ26" s="61">
        <v>0</v>
      </c>
      <c r="DFA26" s="61">
        <v>15</v>
      </c>
      <c r="DFB26" s="61">
        <v>60</v>
      </c>
      <c r="DFC26" s="61">
        <v>0.95</v>
      </c>
      <c r="DFD26" s="61">
        <v>0</v>
      </c>
      <c r="DFE26" s="61">
        <v>60</v>
      </c>
      <c r="DFF26" s="61">
        <v>-27</v>
      </c>
      <c r="DFG26" s="61">
        <v>5</v>
      </c>
      <c r="DFH26" s="61">
        <v>9</v>
      </c>
      <c r="DFI26" s="61">
        <v>12</v>
      </c>
      <c r="DFJ26" s="61">
        <v>14</v>
      </c>
      <c r="DFK26" s="61">
        <v>18</v>
      </c>
      <c r="DFL26" s="61">
        <v>22</v>
      </c>
      <c r="DFM26" s="61">
        <v>0</v>
      </c>
      <c r="DFN26" s="61">
        <v>0</v>
      </c>
      <c r="DFO26" s="61">
        <v>0</v>
      </c>
      <c r="DFP26" s="61">
        <v>0</v>
      </c>
      <c r="DFQ26" s="61">
        <v>0</v>
      </c>
      <c r="DFR26" s="61">
        <v>0</v>
      </c>
      <c r="DFS26" s="61">
        <v>0.95</v>
      </c>
      <c r="DFT26" s="61">
        <v>0.9</v>
      </c>
      <c r="DFU26" s="61">
        <v>0.9</v>
      </c>
      <c r="DFV26" s="61">
        <v>0.9</v>
      </c>
      <c r="DFW26" s="61">
        <v>0.95</v>
      </c>
      <c r="DFX26" s="61">
        <v>1</v>
      </c>
      <c r="DFY26" s="61">
        <v>105</v>
      </c>
      <c r="DFZ26" s="61">
        <v>95</v>
      </c>
      <c r="DGA26" s="61">
        <v>85</v>
      </c>
      <c r="DGB26" s="61">
        <v>110</v>
      </c>
      <c r="DGC26" s="61">
        <v>90</v>
      </c>
      <c r="DGD26" s="61">
        <v>95</v>
      </c>
      <c r="DGE26" s="61">
        <v>100</v>
      </c>
      <c r="DGF26" s="61">
        <v>105</v>
      </c>
      <c r="DGG26" s="61">
        <v>0.85</v>
      </c>
      <c r="DGH26" s="61">
        <v>0.9</v>
      </c>
      <c r="DGI26" s="61">
        <v>0.95</v>
      </c>
      <c r="DGJ26" s="61">
        <v>1</v>
      </c>
      <c r="DGK26" s="61">
        <v>-0.97</v>
      </c>
      <c r="DGL26" s="61">
        <v>-0.95</v>
      </c>
      <c r="DGM26" s="61">
        <v>0</v>
      </c>
      <c r="DGN26" s="61">
        <v>0</v>
      </c>
      <c r="DGO26" s="61">
        <v>0</v>
      </c>
      <c r="DGP26" s="61">
        <v>0</v>
      </c>
      <c r="DGQ26" s="61">
        <v>0.5</v>
      </c>
      <c r="DGR26" s="61">
        <v>1</v>
      </c>
      <c r="DGS26" s="61">
        <v>0.5</v>
      </c>
      <c r="DGT26" s="61">
        <v>0</v>
      </c>
      <c r="DGU26" s="61">
        <v>0</v>
      </c>
      <c r="DGV26" s="61">
        <v>0</v>
      </c>
      <c r="DGW26" s="61">
        <v>0</v>
      </c>
      <c r="DGX26" s="61">
        <v>0</v>
      </c>
      <c r="DGY26" s="61">
        <v>400</v>
      </c>
      <c r="DGZ26" s="61">
        <v>0</v>
      </c>
      <c r="DHA26" s="61">
        <v>0</v>
      </c>
      <c r="DHB26" s="61">
        <v>1</v>
      </c>
      <c r="DHC26" s="61">
        <v>40</v>
      </c>
      <c r="DHD26" s="61">
        <v>0</v>
      </c>
      <c r="DHE26" s="61">
        <v>30</v>
      </c>
      <c r="DHF26" s="61">
        <v>30</v>
      </c>
      <c r="DHG26" s="61">
        <v>10</v>
      </c>
      <c r="DHH26" s="61">
        <v>10</v>
      </c>
      <c r="DHI26" s="61">
        <v>10</v>
      </c>
      <c r="DHJ26" s="61">
        <v>3</v>
      </c>
      <c r="DHK26" s="61">
        <v>1</v>
      </c>
      <c r="DHL26" s="61">
        <v>5500</v>
      </c>
      <c r="DHM26" s="61">
        <v>1</v>
      </c>
      <c r="DHN26" s="61">
        <v>0</v>
      </c>
      <c r="DHO26" s="61">
        <v>0</v>
      </c>
      <c r="DHP26" s="61">
        <v>0</v>
      </c>
      <c r="DHQ26" s="61">
        <v>1</v>
      </c>
      <c r="DHR26" s="61">
        <v>1</v>
      </c>
      <c r="DHS26" s="61">
        <v>0</v>
      </c>
      <c r="DHT26" s="61">
        <v>0</v>
      </c>
      <c r="DHU26" s="61">
        <v>0.2</v>
      </c>
      <c r="DHV26" s="61">
        <v>0.3</v>
      </c>
      <c r="DHW26" s="61">
        <v>30</v>
      </c>
      <c r="DHX26" s="61">
        <v>60</v>
      </c>
      <c r="DHY26" s="61">
        <v>65</v>
      </c>
      <c r="DHZ26" s="61">
        <v>0</v>
      </c>
      <c r="DIA26" s="61">
        <v>4</v>
      </c>
      <c r="DIB26" s="61">
        <v>4</v>
      </c>
      <c r="DIC26" s="61">
        <v>0.01</v>
      </c>
      <c r="DID26" s="61">
        <v>0.01</v>
      </c>
      <c r="DIE26" s="61">
        <v>0.2</v>
      </c>
      <c r="DIF26" s="61">
        <v>0.2</v>
      </c>
      <c r="DIG26" s="61">
        <v>1</v>
      </c>
      <c r="DIH26" s="61">
        <v>1.1100000000000001</v>
      </c>
      <c r="DII26" s="61">
        <v>1</v>
      </c>
      <c r="DIJ26" s="61">
        <v>1.1100000000000001</v>
      </c>
      <c r="DIK26" s="61">
        <v>1</v>
      </c>
      <c r="DIL26" s="61">
        <v>30</v>
      </c>
      <c r="DIM26" s="61">
        <v>0</v>
      </c>
      <c r="DIN26" s="61">
        <v>0</v>
      </c>
      <c r="DIO26" s="61">
        <v>0</v>
      </c>
      <c r="DIP26" s="61">
        <v>100</v>
      </c>
      <c r="DIQ26" s="61">
        <v>100</v>
      </c>
      <c r="DIR26" s="61">
        <v>10</v>
      </c>
      <c r="DIS26" s="61">
        <v>50</v>
      </c>
      <c r="DIT26" s="61">
        <v>50</v>
      </c>
      <c r="DIU26" s="61">
        <v>0</v>
      </c>
      <c r="DIV26" s="61">
        <v>0.2</v>
      </c>
      <c r="DIW26" s="61">
        <v>0.2</v>
      </c>
      <c r="DIX26" s="61">
        <v>0</v>
      </c>
      <c r="DIY26" s="61">
        <v>0</v>
      </c>
      <c r="DIZ26" s="61">
        <v>0</v>
      </c>
      <c r="DJA26" s="61">
        <v>0</v>
      </c>
      <c r="DJB26" s="61">
        <v>0</v>
      </c>
      <c r="DJC26" s="61">
        <v>0</v>
      </c>
      <c r="DJD26" s="61">
        <v>0</v>
      </c>
      <c r="DJE26" s="61">
        <v>0</v>
      </c>
      <c r="DJF26" s="61">
        <v>0</v>
      </c>
      <c r="DJG26" s="61">
        <v>30</v>
      </c>
      <c r="DJH26" s="61">
        <v>14400</v>
      </c>
      <c r="DJI26" s="61">
        <v>300</v>
      </c>
      <c r="DJJ26" s="61">
        <v>86400</v>
      </c>
      <c r="DJK26" s="61">
        <v>300</v>
      </c>
      <c r="DJL26" s="61">
        <v>1200</v>
      </c>
      <c r="DJM26" s="61">
        <v>5000</v>
      </c>
      <c r="DJN26" s="61">
        <v>-5000</v>
      </c>
      <c r="DJO26" s="61">
        <v>50</v>
      </c>
      <c r="DJP26" s="61">
        <v>0</v>
      </c>
      <c r="DJQ26" s="61">
        <v>0</v>
      </c>
      <c r="DJR26" s="61">
        <v>0</v>
      </c>
      <c r="DJS26" s="61">
        <v>0</v>
      </c>
      <c r="DJT26" s="61">
        <v>0</v>
      </c>
      <c r="DJU26" s="61">
        <v>0</v>
      </c>
      <c r="DJV26" s="61">
        <v>0</v>
      </c>
      <c r="DJW26" s="61">
        <v>0.1</v>
      </c>
      <c r="DJX26" s="61">
        <v>51.5</v>
      </c>
      <c r="DJY26" s="61">
        <v>47.5</v>
      </c>
      <c r="DJZ26" s="61">
        <v>0</v>
      </c>
      <c r="DKA26" s="61">
        <v>0</v>
      </c>
      <c r="DKB26" s="61">
        <v>0</v>
      </c>
      <c r="DKC26" s="61">
        <v>0</v>
      </c>
      <c r="DKD26" s="61">
        <v>0</v>
      </c>
      <c r="DKE26" s="61">
        <v>0</v>
      </c>
      <c r="DKF26" s="61">
        <v>0</v>
      </c>
      <c r="DKG26" s="61">
        <v>0</v>
      </c>
      <c r="DKH26" s="61">
        <v>1</v>
      </c>
      <c r="DKI26" s="61">
        <v>1</v>
      </c>
      <c r="DKJ26" s="61">
        <v>1400</v>
      </c>
      <c r="DKK26" s="61">
        <v>0</v>
      </c>
      <c r="DKL26" s="61">
        <v>1</v>
      </c>
      <c r="DKM26" s="61">
        <v>0</v>
      </c>
      <c r="DKN26" s="61">
        <v>0</v>
      </c>
      <c r="DKO26" s="61">
        <v>300</v>
      </c>
      <c r="DKP26" s="61">
        <v>30</v>
      </c>
      <c r="DKQ26" s="61">
        <v>8</v>
      </c>
      <c r="DKR26" s="61">
        <v>1</v>
      </c>
      <c r="DKS26" s="61">
        <v>115</v>
      </c>
      <c r="DKT26" s="61">
        <v>85</v>
      </c>
      <c r="DKU26" s="61">
        <v>35</v>
      </c>
      <c r="DKV26" s="61">
        <v>7</v>
      </c>
      <c r="DKW26" s="61">
        <v>0</v>
      </c>
      <c r="DKX26" s="61">
        <v>0</v>
      </c>
      <c r="DKY26" s="61">
        <v>1</v>
      </c>
      <c r="DKZ26" s="61">
        <v>-0.2</v>
      </c>
      <c r="DLA26" s="61">
        <v>50</v>
      </c>
      <c r="DLB26" s="61">
        <v>110</v>
      </c>
      <c r="DLC26" s="61">
        <v>80</v>
      </c>
      <c r="DLD26" s="61">
        <v>1</v>
      </c>
      <c r="DLE26" s="61">
        <v>0</v>
      </c>
      <c r="DLF26" s="61">
        <v>349</v>
      </c>
      <c r="DLG26" s="61">
        <v>200</v>
      </c>
      <c r="DLH26" s="61">
        <v>1</v>
      </c>
      <c r="DLI26" s="61">
        <v>55</v>
      </c>
      <c r="DLJ26" s="61">
        <v>10</v>
      </c>
      <c r="DLK26" s="61">
        <v>2</v>
      </c>
      <c r="DLL26" s="61">
        <v>0.8</v>
      </c>
      <c r="DLM26" s="61">
        <v>3</v>
      </c>
      <c r="DLN26" s="61">
        <v>4</v>
      </c>
      <c r="DLO26" s="61">
        <v>10</v>
      </c>
      <c r="DLP26" s="61">
        <v>0.5</v>
      </c>
      <c r="DLQ26" s="61">
        <v>4</v>
      </c>
      <c r="DLR26" s="61">
        <v>5500</v>
      </c>
      <c r="DLS26" s="61">
        <v>20</v>
      </c>
      <c r="DLT26" s="61">
        <v>10</v>
      </c>
      <c r="DLU26" s="61">
        <v>3</v>
      </c>
      <c r="DLV26" s="61">
        <v>5500</v>
      </c>
      <c r="DLW26" s="61">
        <v>0</v>
      </c>
      <c r="DLX26" s="61">
        <v>0</v>
      </c>
      <c r="DLY26" s="61">
        <v>0</v>
      </c>
      <c r="DLZ26" s="61">
        <v>0</v>
      </c>
      <c r="DMA26" s="61">
        <v>5500</v>
      </c>
      <c r="DMB26" s="61">
        <v>120</v>
      </c>
      <c r="DMC26" s="61">
        <v>88</v>
      </c>
      <c r="DMD26" s="61">
        <v>45</v>
      </c>
      <c r="DME26" s="61">
        <v>0</v>
      </c>
      <c r="DMF26" s="61">
        <v>10</v>
      </c>
      <c r="DMG26" s="61">
        <v>0</v>
      </c>
      <c r="DMH26" s="61">
        <v>0</v>
      </c>
      <c r="DMI26" s="61">
        <v>0</v>
      </c>
      <c r="DMJ26" s="61">
        <v>-0.4</v>
      </c>
      <c r="DMK26" s="61">
        <v>50</v>
      </c>
      <c r="DML26" s="61">
        <v>110</v>
      </c>
      <c r="DMM26" s="61">
        <v>80</v>
      </c>
      <c r="DMN26" s="61">
        <v>0</v>
      </c>
      <c r="DMO26" s="61">
        <v>0</v>
      </c>
      <c r="DMP26" s="61">
        <v>400</v>
      </c>
      <c r="DMQ26" s="61">
        <v>200</v>
      </c>
      <c r="DMR26" s="61">
        <v>0</v>
      </c>
      <c r="DMS26" s="61">
        <v>100</v>
      </c>
      <c r="DMT26" s="61">
        <v>100</v>
      </c>
      <c r="DMU26" s="61">
        <v>10</v>
      </c>
      <c r="DMV26" s="61">
        <v>2</v>
      </c>
      <c r="DMW26" s="61">
        <v>0.3</v>
      </c>
      <c r="DMX26" s="61">
        <v>3</v>
      </c>
      <c r="DMY26" s="61">
        <v>4</v>
      </c>
      <c r="DMZ26" s="61">
        <v>10</v>
      </c>
      <c r="DNA26" s="61">
        <v>0.5</v>
      </c>
      <c r="DNB26" s="61">
        <v>4</v>
      </c>
      <c r="DNC26" s="61">
        <v>10500</v>
      </c>
      <c r="DND26" s="61">
        <v>20</v>
      </c>
      <c r="DNE26" s="61">
        <v>10</v>
      </c>
      <c r="DNF26" s="61">
        <v>5</v>
      </c>
      <c r="DNG26" s="61">
        <v>10500</v>
      </c>
      <c r="DNH26" s="61">
        <v>0</v>
      </c>
      <c r="DNI26" s="61">
        <v>0</v>
      </c>
      <c r="DNJ26" s="61">
        <v>0</v>
      </c>
      <c r="DNK26" s="61">
        <v>0</v>
      </c>
      <c r="DNL26" s="61">
        <v>10500</v>
      </c>
      <c r="DNM26" s="61">
        <v>120</v>
      </c>
      <c r="DNN26" s="61">
        <v>90</v>
      </c>
      <c r="DNO26" s="61">
        <v>45</v>
      </c>
      <c r="DNV26" s="61">
        <v>0</v>
      </c>
      <c r="DPE26" s="61">
        <v>0</v>
      </c>
      <c r="DPF26" s="61">
        <v>0</v>
      </c>
      <c r="DPG26" s="61">
        <v>0</v>
      </c>
      <c r="DPH26" s="61">
        <v>1</v>
      </c>
      <c r="DPI26" s="61">
        <v>1</v>
      </c>
      <c r="DPJ26" s="61">
        <v>0</v>
      </c>
      <c r="DPK26" s="61">
        <v>0</v>
      </c>
      <c r="DPM26" s="61">
        <v>0</v>
      </c>
      <c r="DPO26" s="61">
        <v>0</v>
      </c>
      <c r="DPS26" s="61">
        <v>1</v>
      </c>
      <c r="DPT26" s="61">
        <v>1</v>
      </c>
      <c r="DPX26" s="61">
        <v>0</v>
      </c>
      <c r="DPY26" s="61">
        <v>0</v>
      </c>
      <c r="DPZ26" s="61">
        <v>1</v>
      </c>
      <c r="DQA26" s="61">
        <v>1</v>
      </c>
      <c r="DQC26" s="61">
        <v>1</v>
      </c>
      <c r="DQD26" s="61">
        <v>1</v>
      </c>
      <c r="DQE26" s="61">
        <v>1</v>
      </c>
      <c r="DQG26" s="61">
        <v>0</v>
      </c>
      <c r="DQH26" s="61">
        <v>0</v>
      </c>
      <c r="DQQ26" s="61">
        <v>0</v>
      </c>
      <c r="DQR26" s="61">
        <v>1</v>
      </c>
      <c r="DQT26" s="61">
        <v>0</v>
      </c>
      <c r="DQU26" s="61">
        <v>0</v>
      </c>
      <c r="DQX26" s="61">
        <v>1</v>
      </c>
      <c r="DQZ26" s="61">
        <v>0</v>
      </c>
      <c r="DRA26" s="61">
        <v>0</v>
      </c>
      <c r="DRB26" s="61">
        <v>1</v>
      </c>
      <c r="DRC26" s="61">
        <v>1</v>
      </c>
      <c r="DRE26" s="61">
        <v>0</v>
      </c>
      <c r="DRF26" s="61">
        <v>0</v>
      </c>
      <c r="DRG26" s="61">
        <v>0</v>
      </c>
      <c r="DRH26" s="61">
        <v>0</v>
      </c>
      <c r="DRJ26" s="61">
        <v>0</v>
      </c>
      <c r="DRN26" s="61">
        <v>1</v>
      </c>
      <c r="DRP26" s="61">
        <v>616</v>
      </c>
      <c r="DRU26" s="61">
        <v>11</v>
      </c>
      <c r="DRV26" s="61">
        <v>0</v>
      </c>
      <c r="DRW26" s="61">
        <v>233</v>
      </c>
      <c r="DRY26" s="61">
        <v>1</v>
      </c>
      <c r="DRZ26" s="61">
        <v>1</v>
      </c>
      <c r="DSA26" s="61">
        <v>1</v>
      </c>
      <c r="DSK26" s="61">
        <v>0</v>
      </c>
      <c r="DSL26" s="61">
        <v>0.2</v>
      </c>
      <c r="DSM26" s="61">
        <v>100</v>
      </c>
      <c r="DSN26" s="61">
        <v>0.02</v>
      </c>
      <c r="DSO26" s="61">
        <v>100</v>
      </c>
      <c r="DSP26" s="61">
        <v>50</v>
      </c>
      <c r="DSQ26" s="61">
        <v>0</v>
      </c>
      <c r="DSR26" s="61">
        <v>0</v>
      </c>
      <c r="DSS26" s="61">
        <v>4.5</v>
      </c>
      <c r="DST26" s="61">
        <v>100</v>
      </c>
      <c r="DSU26" s="61">
        <v>0</v>
      </c>
      <c r="DSV26" s="61">
        <v>0</v>
      </c>
      <c r="DSW26" s="61">
        <v>1</v>
      </c>
      <c r="DSX26" s="61">
        <v>1</v>
      </c>
      <c r="DSY26" s="61">
        <v>1</v>
      </c>
      <c r="DSZ26" s="61">
        <v>1</v>
      </c>
      <c r="DTA26" s="61">
        <v>0</v>
      </c>
      <c r="DTB26" s="61">
        <v>0</v>
      </c>
      <c r="DTC26" s="61">
        <v>90</v>
      </c>
      <c r="DTD26" s="61">
        <v>30</v>
      </c>
      <c r="DTE26" s="61">
        <v>100</v>
      </c>
      <c r="DTF26" s="61">
        <v>90</v>
      </c>
      <c r="DTG26" s="61">
        <v>0</v>
      </c>
      <c r="DTH26" s="61">
        <v>1</v>
      </c>
      <c r="DTI26" s="61">
        <v>0</v>
      </c>
      <c r="DTJ26" s="61">
        <v>-5</v>
      </c>
      <c r="DTK26" s="61">
        <v>15</v>
      </c>
      <c r="DTL26" s="61">
        <v>80</v>
      </c>
      <c r="DTM26" s="61">
        <v>100</v>
      </c>
      <c r="DTN26" s="61">
        <v>100</v>
      </c>
      <c r="DTO26" s="61">
        <v>0</v>
      </c>
      <c r="DTP26" s="61">
        <v>0</v>
      </c>
      <c r="DTQ26" s="61">
        <v>100</v>
      </c>
      <c r="DTR26" s="61">
        <v>-100</v>
      </c>
      <c r="DTS26" s="61">
        <v>1</v>
      </c>
      <c r="DTT26" s="61">
        <v>6</v>
      </c>
      <c r="DTU26" s="61">
        <v>0</v>
      </c>
      <c r="DTV26" s="61">
        <v>0</v>
      </c>
      <c r="DTW26" s="61">
        <v>0</v>
      </c>
      <c r="DTX26" s="61">
        <v>1</v>
      </c>
      <c r="DTY26" s="61">
        <v>6</v>
      </c>
      <c r="DTZ26" s="61">
        <v>0</v>
      </c>
      <c r="DUA26" s="61">
        <v>0</v>
      </c>
      <c r="DUB26" s="61">
        <v>0</v>
      </c>
      <c r="DUC26" s="61">
        <v>0</v>
      </c>
      <c r="DUD26" s="61">
        <v>10</v>
      </c>
      <c r="DUE26" s="61">
        <v>0</v>
      </c>
      <c r="DUF26" s="61">
        <v>0</v>
      </c>
      <c r="DUG26" s="61">
        <v>0</v>
      </c>
      <c r="DUH26" s="61">
        <v>1</v>
      </c>
      <c r="DUI26" s="61">
        <v>33</v>
      </c>
      <c r="DUJ26" s="61">
        <v>30</v>
      </c>
      <c r="DUK26" s="61">
        <v>0</v>
      </c>
      <c r="DUL26" s="61">
        <v>0</v>
      </c>
      <c r="DUM26" s="61">
        <v>9600</v>
      </c>
      <c r="DUN26" s="61">
        <v>2</v>
      </c>
      <c r="DUO26" s="61">
        <v>11</v>
      </c>
      <c r="DUP26" s="61">
        <v>111</v>
      </c>
      <c r="DUQ26" s="61">
        <v>11</v>
      </c>
      <c r="DUR26" s="61">
        <v>1</v>
      </c>
      <c r="DUS26" s="61">
        <v>9600</v>
      </c>
      <c r="DUT26" s="61">
        <v>2</v>
      </c>
      <c r="DUU26" s="61">
        <v>12</v>
      </c>
      <c r="DUV26" s="61">
        <v>112</v>
      </c>
      <c r="DUW26" s="61">
        <v>12</v>
      </c>
      <c r="DUX26" s="61">
        <v>1</v>
      </c>
      <c r="DUY26" s="61">
        <v>7</v>
      </c>
      <c r="DUZ26" s="61">
        <v>24</v>
      </c>
      <c r="DVA26" s="61">
        <v>7</v>
      </c>
      <c r="DVB26" s="61">
        <v>12</v>
      </c>
      <c r="DVC26" s="61">
        <v>502</v>
      </c>
      <c r="DVD26" s="61">
        <v>1</v>
      </c>
      <c r="DVE26" s="61">
        <v>255</v>
      </c>
      <c r="DVF26" s="61">
        <v>0</v>
      </c>
      <c r="DVG26" s="61">
        <v>255</v>
      </c>
      <c r="DVH26" s="61">
        <v>255</v>
      </c>
      <c r="DVI26" s="61">
        <v>1</v>
      </c>
      <c r="DVJ26" s="61">
        <v>3</v>
      </c>
      <c r="DVK26" s="61">
        <v>1</v>
      </c>
      <c r="DVL26" s="61">
        <v>0</v>
      </c>
      <c r="DVM26" s="61">
        <v>0</v>
      </c>
      <c r="DVN26" s="61">
        <v>0</v>
      </c>
      <c r="DVO26" s="61">
        <v>0</v>
      </c>
      <c r="DVP26" s="61">
        <v>0</v>
      </c>
      <c r="DVQ26" s="61">
        <v>0</v>
      </c>
      <c r="DVR26" s="61">
        <v>0</v>
      </c>
      <c r="DVS26" s="61">
        <v>0</v>
      </c>
      <c r="DVT26" s="61">
        <v>1</v>
      </c>
      <c r="DVU26" s="61">
        <v>65</v>
      </c>
      <c r="DVV26" s="61">
        <v>1</v>
      </c>
      <c r="DVW26" s="61">
        <v>0</v>
      </c>
      <c r="DVX26" s="61">
        <v>0</v>
      </c>
      <c r="DVY26" s="61">
        <v>0</v>
      </c>
      <c r="DVZ26" s="61">
        <v>-4.5</v>
      </c>
      <c r="DWA26" s="61">
        <v>10</v>
      </c>
      <c r="DWB26" s="61">
        <v>1</v>
      </c>
      <c r="DWC26" s="61">
        <v>60</v>
      </c>
      <c r="DWD26" s="61">
        <v>55</v>
      </c>
      <c r="DWE26" s="61">
        <v>0</v>
      </c>
      <c r="DWF26" s="61">
        <v>2</v>
      </c>
      <c r="DWG26" s="61">
        <v>1.65</v>
      </c>
      <c r="DWH26" s="61">
        <v>1.82</v>
      </c>
      <c r="DWI26" s="61">
        <v>0.6</v>
      </c>
      <c r="DWJ26" s="61">
        <v>0.6</v>
      </c>
      <c r="DWK26" s="61">
        <v>1</v>
      </c>
      <c r="DWL26" s="61">
        <v>0</v>
      </c>
      <c r="DWM26" s="61">
        <v>300</v>
      </c>
      <c r="DWN26" s="61">
        <v>0</v>
      </c>
      <c r="DWO26" s="61">
        <v>300</v>
      </c>
      <c r="DWP26" s="61">
        <v>0</v>
      </c>
      <c r="DWQ26" s="61">
        <v>300</v>
      </c>
      <c r="DWR26" s="61">
        <v>0</v>
      </c>
      <c r="DWS26" s="61">
        <v>300</v>
      </c>
      <c r="DWT26" s="61">
        <v>0</v>
      </c>
      <c r="DWU26" s="61">
        <v>1</v>
      </c>
      <c r="DWV26" s="61">
        <v>0.1</v>
      </c>
      <c r="DWW26" s="61">
        <v>100</v>
      </c>
      <c r="DWX26" s="61">
        <v>0</v>
      </c>
      <c r="DWY26" s="61">
        <v>0</v>
      </c>
      <c r="DWZ26" s="61">
        <v>1</v>
      </c>
      <c r="DXA26" s="61">
        <v>0.1</v>
      </c>
      <c r="DXB26" s="61">
        <v>100</v>
      </c>
      <c r="DXC26" s="61">
        <v>0</v>
      </c>
      <c r="DXD26" s="61">
        <v>0</v>
      </c>
      <c r="DXE26" s="61">
        <v>1</v>
      </c>
      <c r="DXF26" s="61">
        <v>0.1</v>
      </c>
      <c r="DXG26" s="61">
        <v>100</v>
      </c>
      <c r="DXH26" s="61">
        <v>0</v>
      </c>
      <c r="DXI26" s="61">
        <v>0</v>
      </c>
      <c r="DXJ26" s="61">
        <v>1</v>
      </c>
      <c r="DXK26" s="61">
        <v>0.1</v>
      </c>
      <c r="DXL26" s="61">
        <v>100</v>
      </c>
      <c r="DXM26" s="61">
        <v>0</v>
      </c>
      <c r="DXN26" s="61">
        <v>560</v>
      </c>
      <c r="DXO26" s="61">
        <v>560</v>
      </c>
      <c r="DXP26" s="61">
        <v>560</v>
      </c>
      <c r="DXQ26" s="61">
        <v>560</v>
      </c>
      <c r="DXR26" s="61">
        <v>20</v>
      </c>
      <c r="DXS26" s="61">
        <v>3</v>
      </c>
      <c r="DXT26" s="61">
        <v>0</v>
      </c>
      <c r="DXU26" s="61">
        <v>0</v>
      </c>
      <c r="DXV26" s="61">
        <v>0</v>
      </c>
      <c r="DXW26" s="61">
        <v>0</v>
      </c>
      <c r="DXX26" s="61">
        <v>15</v>
      </c>
      <c r="DXY26" s="61">
        <v>30</v>
      </c>
      <c r="DXZ26" s="61">
        <v>0.01</v>
      </c>
      <c r="DYA26" s="61">
        <v>0.4</v>
      </c>
      <c r="DYB26" s="61">
        <v>0</v>
      </c>
      <c r="DYC26" s="61">
        <v>60</v>
      </c>
      <c r="DYD26" s="61">
        <v>30</v>
      </c>
      <c r="DYE26" s="61">
        <v>0.3</v>
      </c>
      <c r="DYF26" s="61">
        <v>0</v>
      </c>
      <c r="DYG26" s="61">
        <v>0</v>
      </c>
      <c r="DYH26" s="61">
        <v>0</v>
      </c>
      <c r="DYI26" s="61">
        <v>1200</v>
      </c>
      <c r="DYJ26" s="61">
        <v>1400</v>
      </c>
      <c r="DYK26" s="61">
        <v>0</v>
      </c>
      <c r="DYL26" s="61">
        <v>0.5</v>
      </c>
      <c r="DYM26" s="61">
        <v>360</v>
      </c>
      <c r="DYN26" s="61">
        <v>0</v>
      </c>
      <c r="DYO26" s="61">
        <v>0</v>
      </c>
      <c r="DYP26" s="61">
        <v>1000</v>
      </c>
      <c r="DYQ26" s="61">
        <v>1</v>
      </c>
      <c r="DYR26" s="61">
        <v>2</v>
      </c>
      <c r="DYS26" s="61">
        <v>0</v>
      </c>
      <c r="DYT26" s="61">
        <v>0.1</v>
      </c>
      <c r="DYU26" s="61">
        <v>30</v>
      </c>
      <c r="DYV26" s="61">
        <v>12.5</v>
      </c>
      <c r="DYW26" s="61">
        <v>0.3</v>
      </c>
      <c r="DYX26" s="61">
        <v>0.1</v>
      </c>
      <c r="DYY26" s="61">
        <v>2.2000000000000002</v>
      </c>
      <c r="DYZ26" s="61">
        <v>12.5</v>
      </c>
      <c r="DZA26" s="61">
        <v>0</v>
      </c>
      <c r="DZB26" s="61">
        <v>12</v>
      </c>
      <c r="DZC26" s="61">
        <v>0</v>
      </c>
      <c r="DZD26" s="61">
        <v>0</v>
      </c>
      <c r="DZE26" s="61">
        <v>0</v>
      </c>
      <c r="DZF26" s="61">
        <v>0</v>
      </c>
      <c r="DZG26" s="61">
        <v>1</v>
      </c>
      <c r="DZH26" s="61">
        <v>1</v>
      </c>
      <c r="DZI26" s="61">
        <v>1</v>
      </c>
      <c r="DZJ26" s="61">
        <v>1</v>
      </c>
      <c r="DZK26" s="61">
        <v>2</v>
      </c>
      <c r="DZL26" s="61">
        <v>0.2</v>
      </c>
      <c r="DZM26" s="61">
        <v>300</v>
      </c>
      <c r="DZN26" s="61">
        <v>300</v>
      </c>
      <c r="DZO26" s="61">
        <v>300</v>
      </c>
      <c r="DZP26" s="61">
        <v>300</v>
      </c>
      <c r="DZQ26" s="61">
        <v>0</v>
      </c>
      <c r="DZR26" s="61">
        <v>50</v>
      </c>
      <c r="DZS26" s="61">
        <v>50</v>
      </c>
      <c r="DZT26" s="61">
        <v>50</v>
      </c>
      <c r="DZU26" s="61">
        <v>50</v>
      </c>
      <c r="DZV26" s="61">
        <v>50</v>
      </c>
      <c r="DZW26" s="61">
        <v>120</v>
      </c>
      <c r="DZX26" s="61">
        <v>1</v>
      </c>
      <c r="DZY26" s="61">
        <v>5.0000000000000001E-4</v>
      </c>
      <c r="DZZ26" s="61">
        <v>5.0000000000000001E-4</v>
      </c>
      <c r="EAA26" s="61">
        <v>0</v>
      </c>
      <c r="EAB26" s="61">
        <v>80</v>
      </c>
      <c r="EAC26" s="61">
        <v>80</v>
      </c>
      <c r="EAD26" s="61">
        <v>0</v>
      </c>
      <c r="EAE26" s="61">
        <v>0</v>
      </c>
      <c r="EAF26" s="61">
        <v>1</v>
      </c>
      <c r="EAG26" s="61">
        <v>3</v>
      </c>
      <c r="EAH26" s="61">
        <v>1</v>
      </c>
      <c r="EAI26" s="61">
        <v>0</v>
      </c>
      <c r="EAJ26" s="61">
        <v>0</v>
      </c>
      <c r="EAK26" s="61">
        <v>0</v>
      </c>
      <c r="EAL26" s="61">
        <v>0</v>
      </c>
      <c r="EAM26" s="61">
        <v>100</v>
      </c>
      <c r="EAN26" s="61">
        <v>0</v>
      </c>
      <c r="EAO26" s="61">
        <v>0.3</v>
      </c>
      <c r="EAP26" s="61">
        <v>1</v>
      </c>
      <c r="EAQ26" s="61">
        <v>25</v>
      </c>
      <c r="EAR26" s="61">
        <v>6.5</v>
      </c>
      <c r="EAS26" s="61">
        <v>100</v>
      </c>
      <c r="EAT26" s="61">
        <v>0</v>
      </c>
      <c r="EAU26" s="61">
        <v>7</v>
      </c>
      <c r="EAV26" s="61">
        <v>0</v>
      </c>
      <c r="EAW26" s="61">
        <v>0.5</v>
      </c>
      <c r="EAX26" s="61">
        <v>0</v>
      </c>
      <c r="EAY26" s="61">
        <v>4</v>
      </c>
      <c r="EAZ26" s="61">
        <v>50</v>
      </c>
      <c r="EBA26" s="61">
        <v>0</v>
      </c>
      <c r="EBB26" s="61">
        <v>25</v>
      </c>
      <c r="EBC26" s="61">
        <v>10</v>
      </c>
      <c r="EBD26" s="61">
        <v>250</v>
      </c>
      <c r="EBE26" s="61">
        <v>2</v>
      </c>
      <c r="EBF26" s="61">
        <v>0.1</v>
      </c>
      <c r="EBG26" s="61">
        <v>0.1</v>
      </c>
      <c r="EBH26" s="61">
        <v>1</v>
      </c>
      <c r="EBI26" s="61">
        <v>2</v>
      </c>
      <c r="EBJ26" s="61">
        <v>0.1</v>
      </c>
      <c r="EBK26" s="61">
        <v>1</v>
      </c>
      <c r="EBL26" s="61">
        <v>10</v>
      </c>
      <c r="EBM26" s="61">
        <v>0.1</v>
      </c>
      <c r="EBN26" s="61">
        <v>1</v>
      </c>
      <c r="EBO26" s="61">
        <v>10</v>
      </c>
      <c r="EBP26" s="61">
        <v>0.1</v>
      </c>
      <c r="EBQ26" s="61">
        <v>1</v>
      </c>
      <c r="ECH26" s="61">
        <v>0</v>
      </c>
      <c r="ECI26" s="61">
        <v>1</v>
      </c>
      <c r="ECJ26" s="61">
        <v>1</v>
      </c>
      <c r="ECK26" s="61">
        <v>1</v>
      </c>
      <c r="ECL26" s="61">
        <v>1</v>
      </c>
      <c r="ECM26" s="61">
        <v>1</v>
      </c>
      <c r="ECN26" s="61">
        <v>0</v>
      </c>
      <c r="ECO26" s="61">
        <v>0</v>
      </c>
      <c r="ECP26" s="61">
        <v>0</v>
      </c>
      <c r="ECQ26" s="61">
        <v>0</v>
      </c>
      <c r="ECR26" s="61">
        <v>0</v>
      </c>
      <c r="ECS26" s="61">
        <v>0</v>
      </c>
      <c r="ECT26" s="61">
        <v>0</v>
      </c>
      <c r="EDA26" s="61">
        <v>0</v>
      </c>
      <c r="EDB26" s="61">
        <v>60</v>
      </c>
      <c r="EDC26" s="61">
        <v>60</v>
      </c>
      <c r="EDD26" s="61">
        <v>0</v>
      </c>
      <c r="EDE26" s="61">
        <v>200</v>
      </c>
      <c r="EDF26" s="61">
        <v>2</v>
      </c>
      <c r="EDG26" s="61">
        <v>0</v>
      </c>
      <c r="EDH26" s="61">
        <v>200</v>
      </c>
      <c r="EDI26" s="61">
        <v>200</v>
      </c>
      <c r="EDJ26" s="61">
        <v>200</v>
      </c>
      <c r="EDK26" s="61">
        <v>2</v>
      </c>
      <c r="EDL26" s="61">
        <v>200</v>
      </c>
      <c r="EDM26" s="61">
        <v>0</v>
      </c>
      <c r="EDN26" s="61">
        <v>5</v>
      </c>
      <c r="EDO26" s="61">
        <v>5</v>
      </c>
      <c r="EDP26" s="61">
        <v>1000</v>
      </c>
      <c r="EDQ26" s="61">
        <v>1000</v>
      </c>
      <c r="EDR26" s="61">
        <v>5</v>
      </c>
      <c r="EDS26" s="61">
        <v>5</v>
      </c>
      <c r="EDT26" s="61">
        <v>1000</v>
      </c>
      <c r="EDU26" s="61">
        <v>1000</v>
      </c>
      <c r="EDV26" s="61">
        <v>250</v>
      </c>
      <c r="EDW26" s="61">
        <v>100</v>
      </c>
      <c r="EEH26" s="61">
        <v>0</v>
      </c>
      <c r="EEI26" s="61">
        <v>0</v>
      </c>
      <c r="EEJ26" s="61">
        <v>0</v>
      </c>
      <c r="EEK26" s="61">
        <v>0</v>
      </c>
      <c r="EEL26" s="61">
        <v>0</v>
      </c>
      <c r="EEM26" s="61">
        <v>0</v>
      </c>
      <c r="EEN26" s="61">
        <v>48</v>
      </c>
      <c r="EEO26" s="61">
        <v>20</v>
      </c>
      <c r="EEQ26" s="61">
        <v>180</v>
      </c>
      <c r="EER26" s="61">
        <v>360</v>
      </c>
      <c r="EES26" s="61">
        <v>720</v>
      </c>
      <c r="EET26" s="61">
        <v>700</v>
      </c>
      <c r="EEU26" s="61">
        <v>630</v>
      </c>
      <c r="EEV26" s="61">
        <v>630</v>
      </c>
      <c r="EEW26" s="61">
        <v>625</v>
      </c>
      <c r="EEX26" s="61">
        <v>20</v>
      </c>
      <c r="EEY26" s="61">
        <v>40</v>
      </c>
      <c r="EEZ26" s="61">
        <v>0</v>
      </c>
      <c r="EFA26" s="61">
        <v>0</v>
      </c>
      <c r="EFB26" s="61">
        <v>20</v>
      </c>
      <c r="EFC26" s="61">
        <v>20</v>
      </c>
      <c r="EFD26" s="61">
        <v>720</v>
      </c>
      <c r="EFE26" s="61">
        <v>0</v>
      </c>
      <c r="EFF26" s="61">
        <v>0</v>
      </c>
      <c r="EFG26" s="61">
        <v>600</v>
      </c>
      <c r="EFH26" s="61">
        <v>3600</v>
      </c>
      <c r="EFI26" s="61">
        <v>210</v>
      </c>
      <c r="EFN26" s="61">
        <v>0</v>
      </c>
      <c r="EFO26" s="61">
        <v>0</v>
      </c>
      <c r="EFP26" s="61">
        <v>0</v>
      </c>
      <c r="EFQ26" s="61">
        <v>0</v>
      </c>
      <c r="EIF26" s="61">
        <v>0</v>
      </c>
      <c r="EIG26" s="61">
        <v>0</v>
      </c>
      <c r="EIH26" s="61">
        <v>0</v>
      </c>
      <c r="EII26" s="61">
        <v>0</v>
      </c>
      <c r="EIN26" s="61">
        <v>0</v>
      </c>
      <c r="EIO26" s="61">
        <v>0</v>
      </c>
      <c r="EIP26" s="61">
        <v>1200</v>
      </c>
      <c r="EIQ26" s="61">
        <v>1000</v>
      </c>
      <c r="EIU26" s="61">
        <v>1000</v>
      </c>
      <c r="EJA26" s="61">
        <v>5</v>
      </c>
      <c r="EJB26" s="61">
        <v>250</v>
      </c>
      <c r="EJC26" s="61">
        <v>250</v>
      </c>
      <c r="EJF26" s="61">
        <v>100</v>
      </c>
      <c r="EJG26" s="61">
        <v>50</v>
      </c>
      <c r="EJH26" s="61">
        <v>1000</v>
      </c>
      <c r="EJI26" s="61">
        <v>680</v>
      </c>
      <c r="EJJ26" s="61">
        <v>640</v>
      </c>
      <c r="EJK26" s="61">
        <v>5</v>
      </c>
      <c r="EJL26" s="61">
        <v>650</v>
      </c>
      <c r="EJM26" s="61">
        <v>5</v>
      </c>
      <c r="EJN26" s="61">
        <v>1000</v>
      </c>
      <c r="EJO26" s="61">
        <v>640</v>
      </c>
      <c r="EJP26" s="61">
        <v>5</v>
      </c>
      <c r="EJQ26" s="61">
        <v>680</v>
      </c>
      <c r="EJR26" s="61">
        <v>5</v>
      </c>
      <c r="EJS26" s="61">
        <v>1000</v>
      </c>
      <c r="EJT26" s="61">
        <v>5</v>
      </c>
      <c r="EJU26" s="61">
        <v>15</v>
      </c>
      <c r="EJV26" s="61">
        <v>300</v>
      </c>
      <c r="EJW26" s="61">
        <v>20</v>
      </c>
      <c r="EJX26" s="61">
        <v>50</v>
      </c>
      <c r="EJY26" s="61">
        <v>650</v>
      </c>
      <c r="EJZ26" s="61">
        <v>5</v>
      </c>
      <c r="EKA26" s="61">
        <v>160</v>
      </c>
      <c r="EKB26" s="61">
        <v>5</v>
      </c>
      <c r="EKC26" s="61">
        <v>460</v>
      </c>
      <c r="EKD26" s="61">
        <v>100</v>
      </c>
      <c r="EKE26" s="61">
        <v>0</v>
      </c>
      <c r="EKF26" s="61">
        <v>0</v>
      </c>
      <c r="EKG26" s="61">
        <v>0</v>
      </c>
      <c r="EKH26" s="61">
        <v>0</v>
      </c>
      <c r="EKI26" s="61">
        <v>0</v>
      </c>
      <c r="EKJ26" s="61">
        <v>0</v>
      </c>
      <c r="EKK26" s="61">
        <v>0</v>
      </c>
      <c r="EKL26" s="61">
        <v>1.3168800000000001</v>
      </c>
      <c r="EKM26" s="61">
        <v>10.18</v>
      </c>
      <c r="EKN26" s="61">
        <v>9.75</v>
      </c>
      <c r="EKO26" s="61">
        <v>0.76200000000000001</v>
      </c>
      <c r="EKP26" s="61">
        <v>1.3168800000000001</v>
      </c>
      <c r="EKQ26" s="61">
        <v>10</v>
      </c>
      <c r="EKR26" s="61">
        <v>9.5399999999999991</v>
      </c>
      <c r="EKS26" s="61">
        <v>0.72</v>
      </c>
      <c r="EKT26" s="61">
        <v>1.3168800000000001</v>
      </c>
      <c r="EKU26" s="61">
        <v>10</v>
      </c>
      <c r="EKV26" s="61">
        <v>9.5399999999999991</v>
      </c>
      <c r="EKW26" s="61">
        <v>0.72</v>
      </c>
      <c r="EKX26" s="61">
        <v>1.3168800000000001</v>
      </c>
      <c r="EKY26" s="61">
        <v>10</v>
      </c>
      <c r="EKZ26" s="61">
        <v>9.5399999999999991</v>
      </c>
      <c r="ELA26" s="61">
        <v>0.72</v>
      </c>
      <c r="ELB26" s="61">
        <v>0</v>
      </c>
      <c r="ELC26" s="61">
        <v>0</v>
      </c>
      <c r="ELD26" s="61">
        <v>0</v>
      </c>
      <c r="ELE26" s="61">
        <v>0</v>
      </c>
      <c r="ELF26" s="61">
        <v>0</v>
      </c>
      <c r="ELG26" s="61">
        <v>0</v>
      </c>
      <c r="ELH26" s="61">
        <v>0</v>
      </c>
      <c r="ELI26" s="61">
        <v>0</v>
      </c>
      <c r="ELJ26" s="61">
        <v>250</v>
      </c>
      <c r="ELK26" s="61">
        <v>-20</v>
      </c>
      <c r="ELL26" s="61">
        <v>0</v>
      </c>
      <c r="ELM26" s="61">
        <v>0</v>
      </c>
      <c r="ELN26" s="61">
        <v>0</v>
      </c>
      <c r="ELO26" s="61">
        <v>0</v>
      </c>
      <c r="ELP26" s="61">
        <v>0</v>
      </c>
      <c r="ELQ26" s="61">
        <v>0</v>
      </c>
      <c r="ELR26" s="61">
        <v>0</v>
      </c>
      <c r="ELS26" s="61">
        <v>0</v>
      </c>
      <c r="ELT26" s="61">
        <v>0</v>
      </c>
      <c r="ELU26" s="61">
        <v>0</v>
      </c>
      <c r="ELV26" s="61">
        <v>0</v>
      </c>
      <c r="ELW26" s="61">
        <v>0</v>
      </c>
      <c r="ELX26" s="61">
        <v>0</v>
      </c>
      <c r="ELY26" s="61">
        <v>0</v>
      </c>
      <c r="ELZ26" s="61">
        <v>0</v>
      </c>
      <c r="EMA26" s="61">
        <v>0</v>
      </c>
      <c r="EMB26" s="61">
        <v>0</v>
      </c>
      <c r="EMC26" s="61">
        <v>0</v>
      </c>
      <c r="EMD26" s="61">
        <v>0</v>
      </c>
      <c r="EME26" s="61">
        <v>0</v>
      </c>
      <c r="EMF26" s="61">
        <v>0</v>
      </c>
      <c r="EMG26" s="61">
        <v>0</v>
      </c>
      <c r="EMH26" s="61">
        <v>0</v>
      </c>
      <c r="EMI26" s="61">
        <v>0</v>
      </c>
      <c r="EMJ26" s="61">
        <v>0</v>
      </c>
      <c r="EMK26" s="61">
        <v>0</v>
      </c>
      <c r="EML26" s="61">
        <v>10</v>
      </c>
      <c r="EMM26" s="61">
        <v>0</v>
      </c>
      <c r="EMN26" s="61">
        <v>0</v>
      </c>
      <c r="EMO26" s="61">
        <v>300</v>
      </c>
      <c r="EMP26" s="61">
        <v>1</v>
      </c>
      <c r="EMQ26" s="61">
        <v>500</v>
      </c>
      <c r="EMR26" s="61">
        <v>7000</v>
      </c>
      <c r="EMS26" s="61">
        <v>30</v>
      </c>
      <c r="EMT26" s="61">
        <v>50</v>
      </c>
      <c r="EMU26" s="61">
        <v>0</v>
      </c>
      <c r="EMV26" s="61">
        <v>10000</v>
      </c>
      <c r="EMW26" s="61">
        <v>0</v>
      </c>
      <c r="EMX26" s="61">
        <v>30</v>
      </c>
      <c r="EMY26" s="61">
        <v>5</v>
      </c>
      <c r="EMZ26" s="61">
        <v>0</v>
      </c>
      <c r="ENA26" s="61">
        <v>0</v>
      </c>
      <c r="ENB26" s="61">
        <v>0</v>
      </c>
      <c r="ENC26" s="61">
        <v>0</v>
      </c>
      <c r="END26" s="61">
        <v>1</v>
      </c>
      <c r="ENE26" s="61">
        <v>0</v>
      </c>
      <c r="ENF26" s="61">
        <v>0</v>
      </c>
      <c r="ENG26" s="61">
        <v>0.3</v>
      </c>
      <c r="ENH26" s="61">
        <v>0</v>
      </c>
      <c r="ENI26" s="61">
        <v>0</v>
      </c>
      <c r="ENJ26" s="61">
        <v>0</v>
      </c>
      <c r="ENK26" s="61">
        <v>25</v>
      </c>
      <c r="ENL26" s="61">
        <v>0</v>
      </c>
      <c r="ENM26" s="61">
        <v>0</v>
      </c>
      <c r="ENN26" s="61">
        <v>10000</v>
      </c>
      <c r="ENO26" s="61">
        <v>0</v>
      </c>
      <c r="ENP26" s="61">
        <v>0</v>
      </c>
      <c r="ENQ26" s="61">
        <v>0</v>
      </c>
      <c r="ENR26" s="61">
        <v>0</v>
      </c>
      <c r="ENS26" s="61">
        <v>20</v>
      </c>
      <c r="ENT26" s="61">
        <v>1</v>
      </c>
      <c r="ENU26" s="61">
        <v>1</v>
      </c>
      <c r="ENV26" s="61">
        <v>1</v>
      </c>
      <c r="ENW26" s="61">
        <v>1</v>
      </c>
      <c r="ENX26" s="61">
        <v>0</v>
      </c>
      <c r="ENY26" s="61">
        <v>0</v>
      </c>
      <c r="ENZ26" s="61">
        <v>0</v>
      </c>
      <c r="EOA26" s="61">
        <v>0</v>
      </c>
      <c r="EOB26" s="61">
        <v>0</v>
      </c>
      <c r="EOC26" s="61">
        <v>0</v>
      </c>
      <c r="EOD26" s="61">
        <v>0</v>
      </c>
      <c r="EOE26" s="61">
        <v>0</v>
      </c>
      <c r="EOF26" s="61">
        <v>0</v>
      </c>
      <c r="EOG26" s="61">
        <v>20</v>
      </c>
      <c r="EOH26" s="61">
        <v>40</v>
      </c>
      <c r="EOI26" s="61">
        <v>0.1</v>
      </c>
      <c r="EOJ26" s="61">
        <v>0.2</v>
      </c>
      <c r="EOK26" s="61">
        <v>0</v>
      </c>
      <c r="EOL26" s="61">
        <v>0</v>
      </c>
      <c r="EOM26" s="61">
        <v>0</v>
      </c>
      <c r="EON26" s="61">
        <v>0</v>
      </c>
      <c r="EOO26" s="61">
        <v>100</v>
      </c>
      <c r="EOP26" s="61">
        <v>100</v>
      </c>
      <c r="EOQ26" s="61">
        <v>0</v>
      </c>
      <c r="EOR26" s="61">
        <v>10</v>
      </c>
      <c r="EOS26" s="61">
        <v>3</v>
      </c>
      <c r="EOT26" s="61">
        <v>100</v>
      </c>
      <c r="EOU26" s="61">
        <v>35</v>
      </c>
      <c r="EOV26" s="61">
        <v>0</v>
      </c>
      <c r="EOW26" s="61">
        <v>5</v>
      </c>
      <c r="EOX26" s="61">
        <v>40</v>
      </c>
      <c r="EOY26" s="61">
        <v>60</v>
      </c>
      <c r="EOZ26" s="61">
        <v>10</v>
      </c>
      <c r="EPA26" s="61">
        <v>0</v>
      </c>
      <c r="EPB26" s="61">
        <v>0</v>
      </c>
      <c r="EPC26" s="61">
        <v>0</v>
      </c>
      <c r="EPT26" s="61">
        <v>20</v>
      </c>
      <c r="EPU26" s="61">
        <v>30</v>
      </c>
      <c r="EPV26" s="61">
        <v>0</v>
      </c>
      <c r="EPW26" s="61">
        <v>0</v>
      </c>
      <c r="EPZ26" s="61">
        <v>0</v>
      </c>
      <c r="EQA26" s="61">
        <v>0</v>
      </c>
      <c r="EQB26" s="61">
        <v>30</v>
      </c>
      <c r="EQC26" s="61">
        <v>75</v>
      </c>
      <c r="EQD26" s="61">
        <v>20</v>
      </c>
      <c r="EQE26" s="61">
        <v>30</v>
      </c>
      <c r="EQF26" s="61">
        <v>0</v>
      </c>
      <c r="EQG26" s="61">
        <v>0</v>
      </c>
      <c r="EQJ26" s="61">
        <v>0</v>
      </c>
      <c r="EQK26" s="61">
        <v>0</v>
      </c>
      <c r="EQL26" s="61">
        <v>30</v>
      </c>
      <c r="EQM26" s="61">
        <v>75</v>
      </c>
      <c r="EQN26" s="61">
        <v>20</v>
      </c>
      <c r="EQO26" s="61">
        <v>30</v>
      </c>
      <c r="EQP26" s="61">
        <v>0</v>
      </c>
      <c r="EQQ26" s="61">
        <v>0</v>
      </c>
      <c r="EQT26" s="61">
        <v>0</v>
      </c>
      <c r="EQU26" s="61">
        <v>0</v>
      </c>
      <c r="EQV26" s="61">
        <v>30</v>
      </c>
      <c r="EQW26" s="61">
        <v>75</v>
      </c>
      <c r="EQX26" s="61">
        <v>20</v>
      </c>
      <c r="EQY26" s="61">
        <v>30</v>
      </c>
      <c r="EQZ26" s="61">
        <v>0</v>
      </c>
      <c r="ERA26" s="61">
        <v>0</v>
      </c>
      <c r="ERD26" s="61">
        <v>0</v>
      </c>
      <c r="ERE26" s="61">
        <v>0</v>
      </c>
      <c r="ERF26" s="61">
        <v>30</v>
      </c>
      <c r="ERG26" s="61">
        <v>75</v>
      </c>
      <c r="ERH26" s="61">
        <v>20</v>
      </c>
      <c r="ERI26" s="61">
        <v>20</v>
      </c>
      <c r="ERJ26" s="61">
        <v>5</v>
      </c>
      <c r="ERK26" s="61">
        <v>10</v>
      </c>
      <c r="ERL26" s="61">
        <v>5</v>
      </c>
      <c r="ERM26" s="61">
        <v>0</v>
      </c>
      <c r="ERN26" s="61">
        <v>5</v>
      </c>
      <c r="ERO26" s="61">
        <v>0</v>
      </c>
      <c r="ERP26" s="61">
        <v>5</v>
      </c>
      <c r="ERQ26" s="61">
        <v>0</v>
      </c>
      <c r="ERT26" s="61">
        <v>120</v>
      </c>
      <c r="ERU26" s="61">
        <v>0</v>
      </c>
      <c r="ERV26" s="61">
        <v>30000</v>
      </c>
      <c r="ERW26" s="61">
        <v>30000</v>
      </c>
      <c r="ERX26" s="61">
        <v>17500</v>
      </c>
      <c r="ERY26" s="61">
        <v>0</v>
      </c>
      <c r="ERZ26" s="61">
        <v>40</v>
      </c>
      <c r="ESA26" s="61">
        <v>40</v>
      </c>
      <c r="ESB26" s="61">
        <v>40</v>
      </c>
      <c r="ESC26" s="61">
        <v>0</v>
      </c>
      <c r="ESD26" s="61">
        <v>40</v>
      </c>
      <c r="ESE26" s="61">
        <v>40</v>
      </c>
      <c r="ESF26" s="61">
        <v>40</v>
      </c>
      <c r="ESG26" s="61">
        <v>0</v>
      </c>
      <c r="ESH26" s="61">
        <v>40</v>
      </c>
      <c r="ESI26" s="61">
        <v>40</v>
      </c>
      <c r="ESJ26" s="61">
        <v>40</v>
      </c>
      <c r="ESK26" s="61">
        <v>0</v>
      </c>
      <c r="ESL26" s="61">
        <v>40</v>
      </c>
      <c r="ESM26" s="61">
        <v>40</v>
      </c>
      <c r="ESN26" s="61">
        <v>40</v>
      </c>
      <c r="ESO26" s="61">
        <v>1410</v>
      </c>
      <c r="ESP26" s="61">
        <v>1410</v>
      </c>
      <c r="ESQ26" s="61">
        <v>1410</v>
      </c>
      <c r="ESR26" s="61">
        <v>400</v>
      </c>
      <c r="ESS26" s="61">
        <v>400</v>
      </c>
      <c r="EST26" s="61">
        <v>60000</v>
      </c>
      <c r="ESU26" s="61">
        <v>60000</v>
      </c>
      <c r="ESV26" s="61">
        <v>100</v>
      </c>
      <c r="ESW26" s="61">
        <v>30</v>
      </c>
      <c r="ESX26" s="61">
        <v>4</v>
      </c>
      <c r="ESY26" s="61">
        <v>20</v>
      </c>
      <c r="ETA26" s="61">
        <v>0.98</v>
      </c>
      <c r="ETB26" s="61">
        <v>1</v>
      </c>
      <c r="ETC26" s="61">
        <v>-0.98</v>
      </c>
      <c r="ETD26" s="61">
        <v>-0.95</v>
      </c>
      <c r="ETE26" s="61">
        <v>0.8</v>
      </c>
      <c r="ETF26" s="61">
        <v>-0.93</v>
      </c>
      <c r="ETG26" s="61">
        <v>1</v>
      </c>
      <c r="ETH26" s="61">
        <v>4</v>
      </c>
      <c r="ETI26" s="61">
        <v>0.95</v>
      </c>
      <c r="ETJ26" s="61">
        <v>-0.9</v>
      </c>
      <c r="ETK26" s="61">
        <v>20</v>
      </c>
      <c r="ETL26" s="61">
        <v>80</v>
      </c>
      <c r="ETM26" s="61">
        <v>3321</v>
      </c>
      <c r="ETN26" s="61">
        <v>88</v>
      </c>
      <c r="ETO26" s="61">
        <v>90</v>
      </c>
      <c r="ETP26" s="61">
        <v>1.88</v>
      </c>
      <c r="EUJ26" s="61">
        <v>1</v>
      </c>
      <c r="EUK26" s="61">
        <v>-10</v>
      </c>
      <c r="EUL26" s="61">
        <v>10</v>
      </c>
      <c r="EUS26" s="61">
        <v>0.5</v>
      </c>
      <c r="EUT26" s="61">
        <v>0</v>
      </c>
      <c r="EUU26" s="61">
        <v>0</v>
      </c>
      <c r="EVB26" s="61">
        <v>4</v>
      </c>
      <c r="EVC26" s="61">
        <v>5</v>
      </c>
      <c r="EVD26" s="61">
        <v>135</v>
      </c>
      <c r="EVE26" s="61">
        <v>1</v>
      </c>
      <c r="EVF26" s="61">
        <v>1</v>
      </c>
      <c r="EVH26" s="61">
        <v>0</v>
      </c>
      <c r="EVI26" s="61">
        <v>0</v>
      </c>
      <c r="EVK26" s="61">
        <v>1</v>
      </c>
      <c r="EVL26" s="61">
        <v>1</v>
      </c>
      <c r="EVM26" s="61">
        <v>0</v>
      </c>
      <c r="EVR26" s="61">
        <v>150</v>
      </c>
      <c r="EVS26" s="61">
        <v>200</v>
      </c>
      <c r="EVT26" s="61">
        <v>75</v>
      </c>
      <c r="EVU26" s="61">
        <v>90</v>
      </c>
      <c r="EVV26" s="61">
        <v>75</v>
      </c>
      <c r="EVW26" s="61">
        <v>80</v>
      </c>
      <c r="EVX26" s="61">
        <v>5</v>
      </c>
      <c r="EVY26" s="61">
        <v>5</v>
      </c>
      <c r="EVZ26" s="61">
        <v>10</v>
      </c>
      <c r="EWA26" s="61">
        <v>10</v>
      </c>
      <c r="EWB26" s="61">
        <v>140</v>
      </c>
      <c r="EWC26" s="61">
        <v>145</v>
      </c>
      <c r="EWD26" s="61">
        <v>140</v>
      </c>
      <c r="EWE26" s="61">
        <v>145</v>
      </c>
      <c r="EWF26" s="61">
        <v>140</v>
      </c>
      <c r="EWG26" s="61">
        <v>145</v>
      </c>
      <c r="EWH26" s="61">
        <v>140</v>
      </c>
      <c r="EWI26" s="61">
        <v>5</v>
      </c>
      <c r="EWJ26" s="61">
        <v>175</v>
      </c>
      <c r="EWK26" s="61">
        <v>5</v>
      </c>
      <c r="EWL26" s="61">
        <v>5</v>
      </c>
      <c r="EWM26" s="61">
        <v>1</v>
      </c>
      <c r="EWN26" s="61">
        <v>50</v>
      </c>
      <c r="EWO26" s="61">
        <v>1</v>
      </c>
      <c r="EWS26" s="61">
        <v>150</v>
      </c>
      <c r="EWT26" s="61">
        <v>1000</v>
      </c>
      <c r="EWU26" s="61">
        <v>80</v>
      </c>
      <c r="EWV26" s="61">
        <v>60</v>
      </c>
      <c r="EWW26" s="61">
        <v>45</v>
      </c>
      <c r="EWX26" s="61">
        <v>300</v>
      </c>
      <c r="EWZ26" s="61">
        <v>75</v>
      </c>
      <c r="EXA26" s="61">
        <v>1.5</v>
      </c>
      <c r="EXB26" s="61">
        <v>0</v>
      </c>
      <c r="EXC26" s="61">
        <v>0</v>
      </c>
      <c r="EXD26" s="61">
        <v>0</v>
      </c>
      <c r="EXE26" s="61">
        <v>180</v>
      </c>
      <c r="EXF26" s="61">
        <v>0.1</v>
      </c>
      <c r="EXG26" s="61">
        <v>1.1100000000000001</v>
      </c>
      <c r="EXH26" s="61">
        <v>60</v>
      </c>
      <c r="EXI26" s="61">
        <v>0</v>
      </c>
      <c r="EXJ26" s="61">
        <v>90</v>
      </c>
      <c r="EXK26" s="61">
        <v>80</v>
      </c>
      <c r="EXL26" s="61">
        <v>70</v>
      </c>
      <c r="EXM26" s="61">
        <v>60</v>
      </c>
      <c r="EXN26" s="61">
        <v>55</v>
      </c>
      <c r="EXO26" s="61">
        <v>4</v>
      </c>
      <c r="EXP26" s="61">
        <v>20</v>
      </c>
      <c r="EXQ26" s="61">
        <v>0</v>
      </c>
      <c r="EXR26" s="61">
        <v>930</v>
      </c>
      <c r="EXS26" s="61">
        <v>0</v>
      </c>
      <c r="EXT26" s="61">
        <v>5000</v>
      </c>
      <c r="EXU26" s="61">
        <v>50</v>
      </c>
      <c r="EXV26" s="61">
        <v>5</v>
      </c>
      <c r="EXW26" s="61">
        <v>0</v>
      </c>
      <c r="EXX26" s="61">
        <v>90</v>
      </c>
      <c r="EXY26" s="61">
        <v>80</v>
      </c>
      <c r="EXZ26" s="61">
        <v>70</v>
      </c>
      <c r="EYA26" s="61">
        <v>60</v>
      </c>
      <c r="EYB26" s="61">
        <v>55</v>
      </c>
      <c r="EYC26" s="61">
        <v>4</v>
      </c>
      <c r="EYD26" s="61">
        <v>20</v>
      </c>
      <c r="EYE26" s="61">
        <v>500</v>
      </c>
      <c r="EYF26" s="61">
        <v>1000</v>
      </c>
      <c r="EYG26" s="61">
        <v>1</v>
      </c>
      <c r="EYH26" s="61">
        <v>0</v>
      </c>
      <c r="EYI26" s="61">
        <v>0</v>
      </c>
      <c r="EYJ26" s="61">
        <v>0</v>
      </c>
      <c r="EYK26" s="61">
        <v>1</v>
      </c>
      <c r="EYL26" s="61">
        <v>1</v>
      </c>
      <c r="EYM26" s="61">
        <v>0.95</v>
      </c>
      <c r="EYN26" s="61">
        <v>0.98</v>
      </c>
      <c r="EYO26" s="61">
        <v>1</v>
      </c>
      <c r="EYP26" s="61">
        <v>-0.98</v>
      </c>
      <c r="EYQ26" s="61">
        <v>-0.9</v>
      </c>
      <c r="EYR26" s="61">
        <v>0</v>
      </c>
      <c r="EYS26" s="61">
        <v>20</v>
      </c>
      <c r="EYT26" s="61">
        <v>0.8</v>
      </c>
      <c r="EYU26" s="61">
        <v>-0.9</v>
      </c>
      <c r="EYV26" s="61">
        <v>1</v>
      </c>
      <c r="EYW26" s="61">
        <v>0</v>
      </c>
      <c r="EYX26" s="61">
        <v>0</v>
      </c>
      <c r="EYY26" s="61">
        <v>100</v>
      </c>
      <c r="EYZ26" s="61">
        <v>1</v>
      </c>
      <c r="EZA26" s="61">
        <v>100</v>
      </c>
      <c r="EZB26" s="61">
        <v>4</v>
      </c>
      <c r="EZC26" s="61">
        <v>20</v>
      </c>
      <c r="EZD26" s="61">
        <v>90</v>
      </c>
      <c r="EZE26" s="61">
        <v>110</v>
      </c>
      <c r="EZF26" s="61">
        <v>400</v>
      </c>
      <c r="EZG26" s="61">
        <v>0</v>
      </c>
      <c r="EZH26" s="61">
        <v>0</v>
      </c>
      <c r="EZI26" s="61">
        <v>0</v>
      </c>
      <c r="EZJ26" s="61">
        <v>0</v>
      </c>
      <c r="EZK26" s="61">
        <v>1</v>
      </c>
      <c r="EZL26" s="61">
        <v>100</v>
      </c>
      <c r="EZM26" s="61">
        <v>50</v>
      </c>
      <c r="EZN26" s="61">
        <v>25</v>
      </c>
      <c r="EZO26" s="61">
        <v>-25</v>
      </c>
      <c r="EZP26" s="61">
        <v>-50</v>
      </c>
      <c r="EZQ26" s="61">
        <v>4</v>
      </c>
      <c r="EZR26" s="61">
        <v>20</v>
      </c>
      <c r="EZS26" s="61">
        <v>-100</v>
      </c>
      <c r="EZT26" s="61">
        <v>100</v>
      </c>
      <c r="EZU26" s="61">
        <v>0</v>
      </c>
      <c r="EZV26" s="61">
        <v>0</v>
      </c>
      <c r="EZW26" s="61">
        <v>4</v>
      </c>
      <c r="EZX26" s="61">
        <v>20</v>
      </c>
      <c r="EZY26" s="61">
        <v>-100</v>
      </c>
      <c r="EZZ26" s="61">
        <v>100</v>
      </c>
      <c r="FAA26" s="61">
        <v>5000</v>
      </c>
      <c r="FAB26" s="61">
        <v>0</v>
      </c>
      <c r="FAC26" s="61">
        <v>1</v>
      </c>
      <c r="FAD26" s="61">
        <v>1</v>
      </c>
      <c r="FAE26" s="61">
        <v>-0.9</v>
      </c>
      <c r="FAF26" s="61">
        <v>-100</v>
      </c>
      <c r="FAG26" s="61">
        <v>100</v>
      </c>
      <c r="FAT26" s="61">
        <v>10</v>
      </c>
      <c r="FAU26" s="61">
        <v>2.5</v>
      </c>
      <c r="FAV26" s="61">
        <v>0.2</v>
      </c>
      <c r="FAW26" s="61">
        <v>3.1</v>
      </c>
      <c r="FAX26" s="61">
        <v>0.05</v>
      </c>
      <c r="FAY26" s="61">
        <v>1.5</v>
      </c>
      <c r="FAZ26" s="61">
        <v>1.7</v>
      </c>
      <c r="FBA26" s="61">
        <v>0.05</v>
      </c>
      <c r="FBB26" s="61">
        <v>0.05</v>
      </c>
      <c r="FBC26" s="61">
        <v>120</v>
      </c>
      <c r="FBD26" s="61">
        <v>5</v>
      </c>
      <c r="FBE26" s="61">
        <v>120</v>
      </c>
      <c r="FBF26" s="61">
        <v>5</v>
      </c>
      <c r="FBG26" s="61">
        <v>55</v>
      </c>
      <c r="FBH26" s="61">
        <v>5</v>
      </c>
      <c r="FBI26" s="61">
        <v>97</v>
      </c>
      <c r="FBJ26" s="61">
        <v>0.1</v>
      </c>
      <c r="FBK26" s="61">
        <v>37</v>
      </c>
      <c r="FBL26" s="61">
        <v>3</v>
      </c>
      <c r="FBM26" s="61">
        <v>60</v>
      </c>
      <c r="FBN26" s="61">
        <v>4</v>
      </c>
      <c r="FBQ26" s="61">
        <v>1</v>
      </c>
      <c r="FBR26" s="61">
        <v>30</v>
      </c>
      <c r="FBU26" s="61">
        <v>20</v>
      </c>
      <c r="FBY26" s="61">
        <v>3</v>
      </c>
      <c r="FBZ26" s="61">
        <v>100</v>
      </c>
      <c r="FCA26" s="61">
        <v>0</v>
      </c>
      <c r="FCB26" s="61">
        <v>0</v>
      </c>
      <c r="FCC26" s="61">
        <v>0</v>
      </c>
      <c r="FCD26" s="61">
        <v>0</v>
      </c>
      <c r="FCE26" s="61">
        <v>0</v>
      </c>
      <c r="FCF26" s="61">
        <v>0</v>
      </c>
      <c r="FCG26" s="61">
        <v>0</v>
      </c>
      <c r="FCH26" s="61">
        <v>0</v>
      </c>
      <c r="FCI26" s="61">
        <v>10</v>
      </c>
      <c r="FCJ26" s="61">
        <v>0.75</v>
      </c>
      <c r="FCK26" s="61">
        <v>0.1</v>
      </c>
      <c r="FCL26" s="61">
        <v>0.55000000000000004</v>
      </c>
      <c r="FCM26" s="61">
        <v>0.1</v>
      </c>
      <c r="FCN26" s="61">
        <v>3</v>
      </c>
      <c r="FCO26" s="61">
        <v>0.05</v>
      </c>
      <c r="FCP26" s="61">
        <v>10</v>
      </c>
      <c r="FCQ26" s="61">
        <v>0.5</v>
      </c>
      <c r="FCR26" s="61">
        <v>5.2</v>
      </c>
      <c r="FCT26" s="61">
        <v>0.01</v>
      </c>
      <c r="FCU26" s="61">
        <v>0.3</v>
      </c>
      <c r="FCV26" s="61">
        <v>0.1</v>
      </c>
      <c r="FCW26" s="61">
        <v>0.5</v>
      </c>
      <c r="FCX26" s="61">
        <v>0.1</v>
      </c>
      <c r="FCY26" s="61">
        <v>0.5</v>
      </c>
      <c r="FCZ26" s="61">
        <v>500</v>
      </c>
      <c r="FDA26" s="61">
        <v>1500</v>
      </c>
      <c r="FDB26" s="61">
        <v>4.5999999999999996</v>
      </c>
      <c r="FDC26" s="61">
        <v>0.1</v>
      </c>
      <c r="FDD26" s="61">
        <v>0.3</v>
      </c>
      <c r="FDE26" s="61">
        <v>0.1</v>
      </c>
      <c r="FDF26" s="61">
        <v>1.2</v>
      </c>
      <c r="FDG26" s="61">
        <v>0.1</v>
      </c>
      <c r="FDH26" s="61">
        <v>0.3</v>
      </c>
      <c r="FDI26" s="61">
        <v>1</v>
      </c>
      <c r="FDJ26" s="61">
        <v>0.1</v>
      </c>
      <c r="FDK26" s="61">
        <v>500</v>
      </c>
      <c r="FDL26" s="61">
        <v>1500</v>
      </c>
      <c r="FDM26" s="61">
        <v>5</v>
      </c>
      <c r="FDN26" s="61">
        <v>1.5</v>
      </c>
      <c r="FDO26" s="61">
        <v>2</v>
      </c>
      <c r="FDP26" s="61">
        <v>3</v>
      </c>
      <c r="FDQ26" s="61">
        <v>180</v>
      </c>
      <c r="FDR26" s="61">
        <v>180</v>
      </c>
      <c r="FDS26" s="61">
        <v>180</v>
      </c>
      <c r="FDT26" s="61">
        <v>60</v>
      </c>
      <c r="FDU26" s="61">
        <v>10</v>
      </c>
      <c r="FDV26" s="61">
        <v>0</v>
      </c>
      <c r="FDW26" s="61">
        <v>1</v>
      </c>
      <c r="FDX26" s="61">
        <v>120</v>
      </c>
      <c r="FDY26" s="61">
        <v>2</v>
      </c>
      <c r="FDZ26" s="61">
        <v>120</v>
      </c>
      <c r="FEA26" s="61">
        <v>2</v>
      </c>
      <c r="FEB26" s="61">
        <v>38</v>
      </c>
      <c r="FEC26" s="61">
        <v>3</v>
      </c>
      <c r="FED26" s="61">
        <v>0</v>
      </c>
      <c r="FEE26" s="61">
        <v>0</v>
      </c>
      <c r="FEF26" s="61">
        <v>83</v>
      </c>
      <c r="FEG26" s="61">
        <v>0.1</v>
      </c>
      <c r="FEH26" s="61">
        <v>0</v>
      </c>
      <c r="FEI26" s="61">
        <v>0</v>
      </c>
      <c r="FEJ26" s="61">
        <v>1</v>
      </c>
      <c r="FEK26" s="61">
        <v>0</v>
      </c>
      <c r="FEL26" s="61">
        <v>1</v>
      </c>
      <c r="FEM26" s="61">
        <v>0</v>
      </c>
      <c r="FEN26" s="61">
        <v>100</v>
      </c>
      <c r="FEO26" s="61">
        <v>120</v>
      </c>
      <c r="FEP26" s="61">
        <v>2</v>
      </c>
      <c r="FEQ26" s="61">
        <v>0.5</v>
      </c>
      <c r="FER26" s="61">
        <v>0</v>
      </c>
      <c r="FES26" s="61">
        <v>1</v>
      </c>
      <c r="FET26" s="61">
        <v>0</v>
      </c>
      <c r="FEU26" s="61">
        <v>78</v>
      </c>
      <c r="FEV26" s="61">
        <v>120</v>
      </c>
      <c r="FEW26" s="61">
        <v>2</v>
      </c>
      <c r="FEX26" s="61">
        <v>0.5</v>
      </c>
      <c r="FEY26" s="61">
        <v>0</v>
      </c>
      <c r="FEZ26" s="61">
        <v>62</v>
      </c>
      <c r="FFA26" s="61">
        <v>2</v>
      </c>
      <c r="FFB26" s="61">
        <v>1</v>
      </c>
      <c r="FFD26" s="61">
        <v>77</v>
      </c>
      <c r="FFE26" s="61">
        <v>120</v>
      </c>
      <c r="FFF26" s="61">
        <v>2</v>
      </c>
      <c r="FFG26" s="61">
        <v>0.5</v>
      </c>
      <c r="FFH26" s="61">
        <v>0</v>
      </c>
      <c r="FFI26" s="61">
        <v>1</v>
      </c>
      <c r="FFJ26" s="61">
        <v>0</v>
      </c>
      <c r="FFK26" s="61">
        <v>200</v>
      </c>
      <c r="FFL26" s="61">
        <v>200</v>
      </c>
      <c r="FFM26" s="61">
        <v>2</v>
      </c>
      <c r="FFN26" s="61">
        <v>2</v>
      </c>
      <c r="FFO26" s="61">
        <v>0</v>
      </c>
      <c r="FFP26" s="61">
        <v>2</v>
      </c>
      <c r="FFQ26" s="61">
        <v>0</v>
      </c>
      <c r="FFR26" s="61">
        <v>0</v>
      </c>
      <c r="FFS26" s="61">
        <v>2</v>
      </c>
      <c r="FFT26" s="61">
        <v>0</v>
      </c>
      <c r="FFU26" s="61">
        <v>0</v>
      </c>
      <c r="FFV26" s="61">
        <v>100</v>
      </c>
      <c r="FFW26" s="61">
        <v>0</v>
      </c>
      <c r="FFX26" s="61">
        <v>10</v>
      </c>
      <c r="FFY26" s="61">
        <v>0</v>
      </c>
      <c r="FFZ26" s="61">
        <v>0</v>
      </c>
      <c r="FGA26" s="61">
        <v>0</v>
      </c>
      <c r="FGB26" s="61">
        <v>2</v>
      </c>
      <c r="FGC26" s="61">
        <v>82</v>
      </c>
      <c r="FGD26" s="61">
        <v>0</v>
      </c>
      <c r="FGE26" s="61">
        <v>0</v>
      </c>
      <c r="FGF26" s="61">
        <v>0</v>
      </c>
      <c r="FGG26" s="61">
        <v>5</v>
      </c>
      <c r="FGH26" s="61">
        <v>20</v>
      </c>
      <c r="FGI26" s="61">
        <v>0</v>
      </c>
      <c r="FGJ26" s="61">
        <v>2</v>
      </c>
      <c r="FGK26" s="61">
        <v>30</v>
      </c>
      <c r="FGL26" s="61">
        <v>90</v>
      </c>
      <c r="FGM26" s="61">
        <v>0</v>
      </c>
      <c r="FGN26" s="61">
        <v>0</v>
      </c>
      <c r="FGO26" s="61">
        <v>1</v>
      </c>
      <c r="FGP26" s="61">
        <v>200</v>
      </c>
      <c r="FGQ26" s="61">
        <v>-200</v>
      </c>
      <c r="FGR26" s="61">
        <v>-1</v>
      </c>
      <c r="FGS26" s="61">
        <v>-50</v>
      </c>
      <c r="FGT26" s="61">
        <v>100</v>
      </c>
      <c r="FGU26" s="61">
        <v>-100</v>
      </c>
      <c r="FGV26" s="61">
        <v>0</v>
      </c>
      <c r="FGW26" s="61">
        <v>0</v>
      </c>
      <c r="FGX26" s="61">
        <v>1</v>
      </c>
      <c r="FGY26" s="61">
        <v>200</v>
      </c>
      <c r="FGZ26" s="61">
        <v>-200</v>
      </c>
      <c r="FHA26" s="61">
        <v>20</v>
      </c>
      <c r="FHB26" s="61">
        <v>30</v>
      </c>
      <c r="FHC26" s="61">
        <v>0</v>
      </c>
      <c r="FHD26" s="61">
        <v>2</v>
      </c>
      <c r="FHE26" s="61">
        <v>0</v>
      </c>
      <c r="FHF26" s="61">
        <v>0</v>
      </c>
      <c r="FHG26" s="61">
        <v>0</v>
      </c>
      <c r="FHH26" s="61">
        <v>0</v>
      </c>
      <c r="FHI26" s="61">
        <v>0</v>
      </c>
      <c r="FHJ26" s="61">
        <v>0</v>
      </c>
      <c r="FHK26" s="61">
        <v>0</v>
      </c>
      <c r="FHL26" s="61">
        <v>16</v>
      </c>
      <c r="FHM26" s="61">
        <v>0</v>
      </c>
      <c r="FHN26" s="61">
        <v>0</v>
      </c>
      <c r="FHO26" s="61">
        <v>10</v>
      </c>
      <c r="FHP26" s="61">
        <v>0</v>
      </c>
      <c r="FHQ26" s="61">
        <v>16</v>
      </c>
      <c r="FHR26" s="61">
        <v>0</v>
      </c>
      <c r="FHS26" s="61">
        <v>0</v>
      </c>
      <c r="FHT26" s="61">
        <v>10</v>
      </c>
      <c r="FHU26" s="61">
        <v>0</v>
      </c>
      <c r="FHV26" s="61">
        <v>0</v>
      </c>
      <c r="FHW26" s="61">
        <v>0</v>
      </c>
      <c r="FHX26" s="61">
        <v>18</v>
      </c>
      <c r="FHY26" s="61">
        <v>12</v>
      </c>
      <c r="FHZ26" s="61">
        <v>35</v>
      </c>
      <c r="FIA26" s="61">
        <v>0</v>
      </c>
      <c r="FIB26" s="61">
        <v>0</v>
      </c>
      <c r="FIC26" s="61">
        <v>18</v>
      </c>
      <c r="FID26" s="61">
        <v>12</v>
      </c>
      <c r="FIE26" s="61">
        <v>35</v>
      </c>
      <c r="FIF26" s="61">
        <v>0</v>
      </c>
      <c r="FIG26" s="61">
        <v>0</v>
      </c>
      <c r="FIH26" s="61">
        <v>55</v>
      </c>
      <c r="FII26" s="61">
        <v>45</v>
      </c>
      <c r="FIJ26" s="61">
        <v>100</v>
      </c>
      <c r="FIK26" s="61">
        <v>0</v>
      </c>
      <c r="FIL26" s="61">
        <v>0</v>
      </c>
      <c r="FIM26" s="61">
        <v>15</v>
      </c>
      <c r="FIN26" s="61">
        <v>0</v>
      </c>
      <c r="FIO26" s="61">
        <v>250</v>
      </c>
      <c r="FIP26" s="61">
        <v>0</v>
      </c>
      <c r="FIQ26" s="61">
        <v>0</v>
      </c>
      <c r="FIR26" s="61">
        <v>80</v>
      </c>
      <c r="FIS26" s="61">
        <v>20</v>
      </c>
      <c r="FIT26" s="61">
        <v>100</v>
      </c>
      <c r="FIU26" s="61">
        <v>-25</v>
      </c>
      <c r="FIV26" s="61">
        <v>0</v>
      </c>
      <c r="FIW26" s="61">
        <v>60</v>
      </c>
      <c r="FIX26" s="61">
        <v>100</v>
      </c>
      <c r="FIY26" s="61">
        <v>-25</v>
      </c>
      <c r="FIZ26" s="61">
        <v>3600</v>
      </c>
      <c r="FJA26" s="61">
        <v>2</v>
      </c>
      <c r="FJB26" s="61">
        <v>0</v>
      </c>
      <c r="FJC26" s="61">
        <v>10</v>
      </c>
      <c r="FJD26" s="61">
        <v>0</v>
      </c>
      <c r="FJE26" s="61">
        <v>0</v>
      </c>
      <c r="FJF26" s="61">
        <v>9</v>
      </c>
      <c r="FJG26" s="61">
        <v>16</v>
      </c>
      <c r="FJH26" s="61">
        <v>0</v>
      </c>
      <c r="FJI26" s="61">
        <v>0</v>
      </c>
      <c r="FJJ26" s="61">
        <v>4</v>
      </c>
      <c r="FJK26" s="61">
        <v>10</v>
      </c>
      <c r="FJL26" s="61">
        <v>0</v>
      </c>
      <c r="FJM26" s="61">
        <v>0</v>
      </c>
      <c r="FJN26" s="61">
        <v>0</v>
      </c>
      <c r="FJO26" s="61">
        <v>0</v>
      </c>
      <c r="FJP26" s="61">
        <v>50</v>
      </c>
      <c r="FJQ26" s="61">
        <v>100</v>
      </c>
      <c r="FJR26" s="61">
        <v>0</v>
      </c>
      <c r="FJS26" s="61">
        <v>9.5</v>
      </c>
      <c r="FJT26" s="61">
        <v>10</v>
      </c>
      <c r="FJU26" s="61">
        <v>0.3</v>
      </c>
      <c r="FJV26" s="61">
        <v>0</v>
      </c>
      <c r="FJW26" s="61">
        <v>10</v>
      </c>
      <c r="FJX26" s="61">
        <v>0</v>
      </c>
      <c r="FJY26" s="61">
        <v>0</v>
      </c>
      <c r="FJZ26" s="61">
        <v>500</v>
      </c>
      <c r="FKA26" s="61">
        <v>0</v>
      </c>
      <c r="FKB26" s="61">
        <v>10</v>
      </c>
      <c r="FKC26" s="61">
        <v>0</v>
      </c>
      <c r="FKD26" s="61">
        <v>150</v>
      </c>
      <c r="FKE26" s="61">
        <v>-50</v>
      </c>
      <c r="FKF26" s="61">
        <v>1000</v>
      </c>
      <c r="FKG26" s="61">
        <v>0</v>
      </c>
      <c r="FKH26" s="61">
        <v>0</v>
      </c>
      <c r="FKI26" s="61">
        <v>0</v>
      </c>
      <c r="FKJ26" s="61">
        <v>0</v>
      </c>
      <c r="FKK26" s="61">
        <v>0</v>
      </c>
      <c r="FKL26" s="61">
        <v>0</v>
      </c>
      <c r="FKM26" s="61">
        <v>0</v>
      </c>
      <c r="FKN26" s="61">
        <v>0</v>
      </c>
      <c r="FKO26" s="61">
        <v>10</v>
      </c>
      <c r="FKP26" s="61">
        <v>0</v>
      </c>
      <c r="FKQ26" s="61">
        <v>1</v>
      </c>
      <c r="FKR26" s="61">
        <v>1</v>
      </c>
      <c r="FKS26" s="61">
        <v>90</v>
      </c>
      <c r="FKT26" s="61">
        <v>0</v>
      </c>
      <c r="FKU26" s="61">
        <v>16</v>
      </c>
      <c r="FKV26" s="61">
        <v>0</v>
      </c>
      <c r="FKW26" s="61">
        <v>0</v>
      </c>
      <c r="FKX26" s="61">
        <v>0</v>
      </c>
      <c r="FKY26" s="61">
        <v>0</v>
      </c>
      <c r="FKZ26" s="61">
        <v>16</v>
      </c>
      <c r="FLA26" s="61">
        <v>0</v>
      </c>
      <c r="FLB26" s="61">
        <v>0</v>
      </c>
      <c r="FLC26" s="61">
        <v>16</v>
      </c>
      <c r="FLD26" s="61">
        <v>0</v>
      </c>
      <c r="FLE26" s="61">
        <v>0</v>
      </c>
      <c r="FLF26" s="61">
        <v>0</v>
      </c>
      <c r="FLG26" s="61">
        <v>0</v>
      </c>
      <c r="FLH26" s="61">
        <v>0</v>
      </c>
      <c r="FLI26" s="61">
        <v>0</v>
      </c>
      <c r="FLJ26" s="61">
        <v>0</v>
      </c>
      <c r="FLK26" s="61">
        <v>2</v>
      </c>
      <c r="FLL26" s="61">
        <v>120</v>
      </c>
      <c r="FLM26" s="61">
        <v>0</v>
      </c>
      <c r="FLN26" s="61">
        <v>2</v>
      </c>
      <c r="FLO26" s="61">
        <v>120</v>
      </c>
      <c r="FLP26" s="61">
        <v>0</v>
      </c>
      <c r="FLQ26" s="61">
        <v>2</v>
      </c>
      <c r="FLR26" s="61">
        <v>120</v>
      </c>
      <c r="FLS26" s="61">
        <v>0</v>
      </c>
      <c r="FLT26" s="61">
        <v>2</v>
      </c>
      <c r="FLU26" s="61">
        <v>120</v>
      </c>
      <c r="FLV26" s="61">
        <v>1</v>
      </c>
      <c r="FLW26" s="61">
        <v>100</v>
      </c>
      <c r="FMG26" s="61">
        <v>18</v>
      </c>
      <c r="FMH26" s="61">
        <v>18</v>
      </c>
      <c r="FMI26" s="61">
        <v>18</v>
      </c>
      <c r="FMJ26" s="61">
        <v>18</v>
      </c>
      <c r="FMP26" s="61">
        <v>15</v>
      </c>
      <c r="FMQ26" s="61">
        <v>4</v>
      </c>
      <c r="FMR26" s="61">
        <v>20</v>
      </c>
      <c r="FMS26" s="61">
        <v>7.5</v>
      </c>
      <c r="FMT26" s="61">
        <v>22.5</v>
      </c>
      <c r="FMV26" s="61">
        <v>1</v>
      </c>
      <c r="FMW26" s="61">
        <v>12</v>
      </c>
      <c r="FMX26" s="61">
        <v>30</v>
      </c>
      <c r="FMY26" s="61">
        <v>7</v>
      </c>
      <c r="FMZ26" s="61">
        <v>48</v>
      </c>
      <c r="FNA26" s="61">
        <v>650</v>
      </c>
      <c r="FNB26" s="61">
        <v>950</v>
      </c>
      <c r="FNC26" s="61">
        <v>4000</v>
      </c>
      <c r="FND26" s="61">
        <v>30</v>
      </c>
      <c r="FNE26" s="61">
        <v>6</v>
      </c>
      <c r="FNG26" s="61">
        <v>3</v>
      </c>
      <c r="FNH26" s="61">
        <v>42</v>
      </c>
      <c r="FNJ26" s="61">
        <v>462</v>
      </c>
      <c r="FNV26" s="61">
        <v>1</v>
      </c>
      <c r="FNW26" s="61">
        <v>250</v>
      </c>
      <c r="FNX26" s="61">
        <v>40</v>
      </c>
      <c r="FNY26" s="61">
        <v>80</v>
      </c>
      <c r="FNZ26" s="61">
        <v>3</v>
      </c>
      <c r="FOA26" s="61">
        <v>15</v>
      </c>
      <c r="FOB26" s="61">
        <v>1800</v>
      </c>
      <c r="FOC26" s="61">
        <v>50</v>
      </c>
      <c r="FOD26" s="61">
        <v>300</v>
      </c>
      <c r="FOI26" s="61">
        <v>1800</v>
      </c>
      <c r="FOJ26" s="61">
        <v>1800</v>
      </c>
      <c r="FOK26" s="61">
        <v>0</v>
      </c>
      <c r="FOL26" s="61">
        <v>50</v>
      </c>
      <c r="FOM26" s="61">
        <v>50</v>
      </c>
      <c r="FOS26" s="61">
        <v>1</v>
      </c>
      <c r="FOT26" s="61">
        <v>0</v>
      </c>
      <c r="FOU26" s="61">
        <v>990</v>
      </c>
      <c r="FOV26" s="61">
        <v>-950</v>
      </c>
      <c r="FOW26" s="61">
        <v>-650</v>
      </c>
      <c r="FOY26" s="61">
        <v>1000</v>
      </c>
      <c r="FOZ26" s="61">
        <v>10</v>
      </c>
      <c r="FPK26" s="61">
        <v>1</v>
      </c>
      <c r="FPL26" s="61">
        <v>1</v>
      </c>
      <c r="FPM26" s="61">
        <v>1</v>
      </c>
      <c r="FPN26" s="61">
        <v>1</v>
      </c>
      <c r="FPO26" s="61">
        <v>-5</v>
      </c>
      <c r="FPP26" s="61">
        <v>-2</v>
      </c>
      <c r="FPQ26" s="61">
        <v>2</v>
      </c>
      <c r="FPR26" s="61">
        <v>2</v>
      </c>
      <c r="FPS26" s="61">
        <v>95</v>
      </c>
      <c r="FPT26" s="61">
        <v>100</v>
      </c>
      <c r="FPU26" s="61">
        <v>10</v>
      </c>
      <c r="FPV26" s="61">
        <v>30</v>
      </c>
      <c r="FPW26" s="61">
        <v>0</v>
      </c>
      <c r="FPX26" s="61">
        <v>0</v>
      </c>
      <c r="FPY26" s="61">
        <v>10</v>
      </c>
      <c r="FPZ26" s="61">
        <v>10000</v>
      </c>
      <c r="FQA26" s="61">
        <v>1400</v>
      </c>
      <c r="FQB26" s="61">
        <v>100</v>
      </c>
      <c r="FQC26" s="61">
        <v>20</v>
      </c>
      <c r="FQD26" s="61">
        <v>0</v>
      </c>
      <c r="FQE26" s="61">
        <v>100</v>
      </c>
      <c r="FQF26" s="61">
        <v>4</v>
      </c>
      <c r="FQG26" s="61">
        <v>0</v>
      </c>
      <c r="FQH26" s="61">
        <v>20</v>
      </c>
      <c r="FQI26" s="61">
        <v>4000</v>
      </c>
      <c r="FQJ26" s="61">
        <v>4000</v>
      </c>
      <c r="FQL26" s="61">
        <v>550</v>
      </c>
      <c r="FQM26" s="61">
        <v>25</v>
      </c>
      <c r="FQN26" s="61">
        <v>0</v>
      </c>
      <c r="FQO26" s="61">
        <v>400</v>
      </c>
      <c r="FQP26" s="61">
        <v>-1</v>
      </c>
      <c r="FQQ26" s="61">
        <v>4</v>
      </c>
      <c r="FQR26" s="61">
        <v>3</v>
      </c>
      <c r="FQS26" s="61">
        <v>10</v>
      </c>
      <c r="FQT26" s="61">
        <v>60</v>
      </c>
      <c r="FQU26" s="61">
        <v>120</v>
      </c>
      <c r="FQV26" s="61">
        <v>4</v>
      </c>
      <c r="FQW26" s="61">
        <v>4</v>
      </c>
      <c r="FQX26" s="61">
        <v>4</v>
      </c>
      <c r="FQY26" s="61">
        <v>4</v>
      </c>
      <c r="FQZ26" s="61">
        <v>-5</v>
      </c>
      <c r="FRA26" s="61">
        <v>-5</v>
      </c>
      <c r="FRB26" s="61">
        <v>-5</v>
      </c>
      <c r="FRC26" s="61">
        <v>-5</v>
      </c>
      <c r="FRD26" s="61">
        <v>14</v>
      </c>
      <c r="FRE26" s="61">
        <v>14</v>
      </c>
      <c r="FRF26" s="61">
        <v>14</v>
      </c>
      <c r="FRG26" s="61">
        <v>14</v>
      </c>
      <c r="FRH26" s="61">
        <v>4.5</v>
      </c>
      <c r="FRJ26" s="61">
        <v>45</v>
      </c>
      <c r="FRK26" s="61">
        <v>660</v>
      </c>
      <c r="FRL26" s="61">
        <v>660</v>
      </c>
      <c r="FRM26" s="61">
        <v>-144</v>
      </c>
      <c r="FRN26" s="61">
        <v>0</v>
      </c>
      <c r="FRO26" s="61">
        <v>60</v>
      </c>
      <c r="FRP26" s="61">
        <v>50</v>
      </c>
      <c r="FSO26" s="61">
        <v>0</v>
      </c>
      <c r="FSP26" s="61">
        <v>4</v>
      </c>
      <c r="FSQ26" s="61">
        <v>500</v>
      </c>
      <c r="FSR26" s="61">
        <v>30</v>
      </c>
      <c r="FST26" s="61">
        <v>8000</v>
      </c>
      <c r="FTB26" s="61">
        <v>1.2</v>
      </c>
      <c r="FTD26" s="61">
        <v>50</v>
      </c>
      <c r="FTE26" s="61">
        <v>0</v>
      </c>
      <c r="FTG26" s="61">
        <v>100</v>
      </c>
      <c r="FTH26" s="61">
        <v>100</v>
      </c>
      <c r="FTJ26" s="61">
        <v>100</v>
      </c>
      <c r="FTK26" s="61">
        <v>50</v>
      </c>
      <c r="FTL26" s="61">
        <v>10</v>
      </c>
      <c r="FTM26" s="61">
        <v>25</v>
      </c>
      <c r="FTN26" s="61">
        <v>2500</v>
      </c>
      <c r="FTO26" s="61">
        <v>1</v>
      </c>
      <c r="FTR26" s="61">
        <v>0</v>
      </c>
      <c r="FTS26" s="61">
        <v>250</v>
      </c>
      <c r="FTT26" s="61">
        <v>0</v>
      </c>
      <c r="FTU26" s="61">
        <v>-24</v>
      </c>
      <c r="FTV26" s="61">
        <v>-13</v>
      </c>
      <c r="FTW26" s="61">
        <v>2175</v>
      </c>
      <c r="FTX26" s="61">
        <v>1280</v>
      </c>
      <c r="FTY26" s="61">
        <v>10</v>
      </c>
      <c r="FTZ26" s="61">
        <v>2175</v>
      </c>
      <c r="FUA26" s="61">
        <v>1280</v>
      </c>
      <c r="FUB26" s="61">
        <v>60</v>
      </c>
      <c r="FUC26" s="61">
        <v>0</v>
      </c>
      <c r="FUD26" s="61">
        <v>0</v>
      </c>
      <c r="FUK26" s="61">
        <v>0</v>
      </c>
      <c r="FUL26" s="61">
        <v>0.19531000000000001</v>
      </c>
      <c r="FUN26" s="61">
        <v>3.8999999999999998E-3</v>
      </c>
      <c r="FUO26" s="61">
        <v>2.5</v>
      </c>
      <c r="FUP26" s="61">
        <v>1.1000000000000001</v>
      </c>
      <c r="FUV26" s="61">
        <v>2679</v>
      </c>
      <c r="FUW26" s="61">
        <v>1324</v>
      </c>
      <c r="FUX26" s="61">
        <v>4795</v>
      </c>
      <c r="FUY26" s="61">
        <v>2310</v>
      </c>
      <c r="FUZ26" s="61">
        <v>1499</v>
      </c>
      <c r="FVA26" s="61">
        <v>1500</v>
      </c>
      <c r="FVC26" s="61">
        <v>55.1</v>
      </c>
      <c r="FVD26" s="61">
        <v>48.1</v>
      </c>
      <c r="FVF26" s="61">
        <v>400</v>
      </c>
      <c r="FVN26" s="61">
        <v>0</v>
      </c>
      <c r="FVO26" s="61">
        <v>0.19531000000000001</v>
      </c>
      <c r="FVQ26" s="61">
        <v>3.8999999999999998E-3</v>
      </c>
      <c r="FVR26" s="61">
        <v>2.5</v>
      </c>
      <c r="FVS26" s="61">
        <v>1.1000000000000001</v>
      </c>
      <c r="FVY26" s="61">
        <v>2190</v>
      </c>
      <c r="FVZ26" s="61">
        <v>1100</v>
      </c>
      <c r="FWA26" s="61">
        <v>2950</v>
      </c>
      <c r="FWB26" s="61">
        <v>1550</v>
      </c>
      <c r="FWC26" s="61">
        <v>1500</v>
      </c>
      <c r="FWD26" s="61">
        <v>1500</v>
      </c>
      <c r="FWF26" s="61">
        <v>47</v>
      </c>
      <c r="FWG26" s="61">
        <v>44</v>
      </c>
      <c r="FWI26" s="61">
        <v>400</v>
      </c>
      <c r="FWQ26" s="61">
        <v>0</v>
      </c>
      <c r="FWR26" s="61">
        <v>0.19531000000000001</v>
      </c>
      <c r="FWT26" s="61">
        <v>3.8999999999999998E-3</v>
      </c>
      <c r="FWU26" s="61">
        <v>2.5</v>
      </c>
      <c r="FWV26" s="61">
        <v>1.1000000000000001</v>
      </c>
      <c r="FXB26" s="61">
        <v>2190</v>
      </c>
      <c r="FXC26" s="61">
        <v>1100</v>
      </c>
      <c r="FXD26" s="61">
        <v>2950</v>
      </c>
      <c r="FXE26" s="61">
        <v>1550</v>
      </c>
      <c r="FXF26" s="61">
        <v>1500</v>
      </c>
      <c r="FXG26" s="61">
        <v>1500</v>
      </c>
      <c r="FXI26" s="61">
        <v>47</v>
      </c>
      <c r="FXJ26" s="61">
        <v>44</v>
      </c>
      <c r="FXL26" s="61">
        <v>400</v>
      </c>
      <c r="FXT26" s="61">
        <v>0</v>
      </c>
      <c r="FXU26" s="61">
        <v>0.19531000000000001</v>
      </c>
      <c r="FXW26" s="61">
        <v>3.8999999999999998E-3</v>
      </c>
      <c r="FXX26" s="61">
        <v>2.5</v>
      </c>
      <c r="FXY26" s="61">
        <v>1.1000000000000001</v>
      </c>
      <c r="FYE26" s="61">
        <v>2190</v>
      </c>
      <c r="FYF26" s="61">
        <v>1100</v>
      </c>
      <c r="FYG26" s="61">
        <v>2950</v>
      </c>
      <c r="FYH26" s="61">
        <v>1550</v>
      </c>
      <c r="FYI26" s="61">
        <v>1500</v>
      </c>
      <c r="FYJ26" s="61">
        <v>1500</v>
      </c>
      <c r="FYL26" s="61">
        <v>47</v>
      </c>
      <c r="FYM26" s="61">
        <v>44</v>
      </c>
      <c r="FYO26" s="61">
        <v>400</v>
      </c>
      <c r="FYQ26" s="61">
        <v>0</v>
      </c>
      <c r="FYR26" s="61">
        <v>1000</v>
      </c>
      <c r="FYS26" s="61">
        <v>300</v>
      </c>
      <c r="FYT26" s="61">
        <v>48</v>
      </c>
      <c r="FYU26" s="61">
        <v>-1.6</v>
      </c>
      <c r="FYV26" s="61">
        <v>-4</v>
      </c>
      <c r="FYW26" s="61">
        <v>100</v>
      </c>
      <c r="FYX26" s="61">
        <v>6</v>
      </c>
      <c r="FYY26" s="61">
        <v>0</v>
      </c>
      <c r="FYZ26" s="61">
        <v>1</v>
      </c>
      <c r="FZA26" s="61">
        <v>6</v>
      </c>
      <c r="FZB26" s="61">
        <v>0</v>
      </c>
      <c r="FZI26" s="61">
        <v>100</v>
      </c>
      <c r="FZJ26" s="61">
        <v>50</v>
      </c>
      <c r="FZK26" s="61">
        <v>100</v>
      </c>
      <c r="FZL26" s="61">
        <v>12000</v>
      </c>
      <c r="FZM26" s="61">
        <v>100</v>
      </c>
      <c r="FZN26" s="61">
        <v>-100</v>
      </c>
      <c r="FZO26" s="61">
        <v>0</v>
      </c>
      <c r="FZP26" s="61">
        <v>0</v>
      </c>
      <c r="FZQ26" s="61">
        <v>-25</v>
      </c>
      <c r="FZS26" s="61">
        <v>0</v>
      </c>
      <c r="FZT26" s="61">
        <v>0</v>
      </c>
      <c r="FZU26" s="61">
        <v>0</v>
      </c>
      <c r="FZV26" s="61">
        <v>0</v>
      </c>
      <c r="FZW26" s="61">
        <v>0</v>
      </c>
      <c r="FZX26" s="61">
        <v>1</v>
      </c>
      <c r="FZY26" s="61">
        <v>0</v>
      </c>
      <c r="FZZ26" s="61">
        <v>0</v>
      </c>
      <c r="GAA26" s="61">
        <v>6</v>
      </c>
      <c r="GAB26" s="61">
        <v>0</v>
      </c>
      <c r="GAC26" s="61">
        <v>0.5</v>
      </c>
      <c r="GAD26" s="61">
        <v>0</v>
      </c>
      <c r="GAE26" s="61">
        <v>0</v>
      </c>
      <c r="GAF26" s="61">
        <v>120000</v>
      </c>
      <c r="GAG26" s="61">
        <v>0</v>
      </c>
      <c r="GAH26" s="61">
        <v>120000</v>
      </c>
      <c r="GAI26" s="61">
        <v>0</v>
      </c>
      <c r="GAK26" s="61">
        <v>4</v>
      </c>
      <c r="GAL26" s="61">
        <v>0</v>
      </c>
      <c r="GAM26" s="61">
        <v>0</v>
      </c>
      <c r="GAN26" s="61">
        <v>0</v>
      </c>
      <c r="GAR26" s="61">
        <v>75</v>
      </c>
      <c r="GAT26" s="61">
        <v>40</v>
      </c>
      <c r="GBI26" s="61">
        <v>55</v>
      </c>
      <c r="GBJ26" s="61">
        <v>55</v>
      </c>
      <c r="GBK26" s="61">
        <v>50</v>
      </c>
      <c r="GBL26" s="61">
        <v>50</v>
      </c>
      <c r="GBW26" s="61">
        <v>0</v>
      </c>
      <c r="GBX26" s="61">
        <v>0</v>
      </c>
      <c r="GBY26" s="61">
        <v>1</v>
      </c>
      <c r="GBZ26" s="61">
        <v>3</v>
      </c>
      <c r="GCA26" s="61">
        <v>47</v>
      </c>
      <c r="GCB26" s="61">
        <v>49</v>
      </c>
      <c r="GCC26" s="61">
        <v>2</v>
      </c>
      <c r="GCD26" s="61">
        <v>2</v>
      </c>
      <c r="GCE26" s="61">
        <v>62</v>
      </c>
      <c r="GCG26" s="61">
        <v>45</v>
      </c>
      <c r="GCW26" s="61">
        <v>20</v>
      </c>
      <c r="GCX26" s="61">
        <v>30</v>
      </c>
      <c r="GCY26" s="61">
        <v>1</v>
      </c>
      <c r="GDD26" s="61">
        <v>110</v>
      </c>
      <c r="GDE26" s="61">
        <v>0.2</v>
      </c>
      <c r="GDH26" s="61">
        <v>100</v>
      </c>
      <c r="GDI26" s="61">
        <v>0.2</v>
      </c>
      <c r="GDK26" s="61">
        <v>400</v>
      </c>
      <c r="GDL26" s="61">
        <v>55</v>
      </c>
      <c r="GDM26" s="61">
        <v>55</v>
      </c>
      <c r="GDN26" s="61">
        <v>55</v>
      </c>
      <c r="GDW26" s="61">
        <v>-750</v>
      </c>
      <c r="GDX26" s="61">
        <v>3000</v>
      </c>
      <c r="GDZ26" s="61">
        <v>0.2</v>
      </c>
      <c r="GEA26" s="61">
        <v>100</v>
      </c>
      <c r="GEB26" s="61">
        <v>200</v>
      </c>
      <c r="GEX26" s="61">
        <v>20</v>
      </c>
      <c r="GEY26" s="61">
        <v>30</v>
      </c>
      <c r="GEZ26" s="61">
        <v>1</v>
      </c>
      <c r="GFE26" s="61">
        <v>110</v>
      </c>
      <c r="GFF26" s="61">
        <v>0.4</v>
      </c>
      <c r="GFI26" s="61">
        <v>100</v>
      </c>
      <c r="GFJ26" s="61">
        <v>0.2</v>
      </c>
      <c r="GFL26" s="61">
        <v>100</v>
      </c>
      <c r="GFN26" s="61">
        <v>100</v>
      </c>
      <c r="GFO26" s="61">
        <v>100</v>
      </c>
      <c r="GGA26" s="61">
        <v>0.2</v>
      </c>
      <c r="GGB26" s="61">
        <v>100</v>
      </c>
      <c r="GGC26" s="61">
        <v>200</v>
      </c>
      <c r="GHU26" s="61">
        <v>0</v>
      </c>
      <c r="GHV26" s="61">
        <v>0.1</v>
      </c>
      <c r="GHW26" s="61">
        <v>100</v>
      </c>
      <c r="GHX26" s="61">
        <v>100</v>
      </c>
      <c r="GHY26" s="61">
        <v>100</v>
      </c>
      <c r="GHZ26" s="61">
        <v>45</v>
      </c>
      <c r="GIA26" s="61">
        <v>0</v>
      </c>
      <c r="GIB26" s="61">
        <v>1</v>
      </c>
      <c r="GIC26" s="61">
        <v>4</v>
      </c>
      <c r="GID26" s="61">
        <v>0</v>
      </c>
      <c r="GIE26" s="61">
        <v>100</v>
      </c>
      <c r="GIF26" s="61">
        <v>0</v>
      </c>
      <c r="GIG26" s="61">
        <v>1</v>
      </c>
      <c r="GIH26" s="61">
        <v>1</v>
      </c>
      <c r="GII26" s="61">
        <v>1</v>
      </c>
      <c r="GIJ26" s="61">
        <v>1</v>
      </c>
      <c r="GIK26" s="61">
        <v>0</v>
      </c>
      <c r="GIL26" s="61">
        <v>0</v>
      </c>
      <c r="GIM26" s="61">
        <v>102</v>
      </c>
      <c r="GIN26" s="61">
        <v>60</v>
      </c>
      <c r="GIO26" s="61">
        <v>66</v>
      </c>
      <c r="GIP26" s="61">
        <v>0</v>
      </c>
      <c r="GIQ26" s="61">
        <v>100</v>
      </c>
      <c r="GIR26" s="61">
        <v>0</v>
      </c>
      <c r="GIS26" s="61">
        <v>0</v>
      </c>
      <c r="GIT26" s="61">
        <v>0.1</v>
      </c>
      <c r="GIU26" s="61">
        <v>100</v>
      </c>
      <c r="GIV26" s="61">
        <v>100</v>
      </c>
      <c r="GIW26" s="61">
        <v>100</v>
      </c>
      <c r="GIX26" s="61">
        <v>50</v>
      </c>
      <c r="GIY26" s="61">
        <v>0</v>
      </c>
      <c r="GIZ26" s="61">
        <v>1</v>
      </c>
      <c r="GJA26" s="61">
        <v>4</v>
      </c>
      <c r="GJB26" s="61">
        <v>0</v>
      </c>
      <c r="GJC26" s="61">
        <v>100</v>
      </c>
      <c r="GJD26" s="61">
        <v>0</v>
      </c>
      <c r="GJE26" s="61">
        <v>1</v>
      </c>
      <c r="GJF26" s="61">
        <v>1</v>
      </c>
      <c r="GJG26" s="61">
        <v>1</v>
      </c>
      <c r="GJH26" s="61">
        <v>1</v>
      </c>
      <c r="GJI26" s="61">
        <v>0</v>
      </c>
      <c r="GJJ26" s="61">
        <v>0</v>
      </c>
      <c r="GJK26" s="61">
        <v>80</v>
      </c>
      <c r="GJL26" s="61">
        <v>60</v>
      </c>
      <c r="GJM26" s="61">
        <v>71.5</v>
      </c>
      <c r="GJN26" s="61">
        <v>0</v>
      </c>
      <c r="GJO26" s="61">
        <v>100</v>
      </c>
      <c r="GJP26" s="61">
        <v>0</v>
      </c>
      <c r="GJQ26" s="61">
        <v>0</v>
      </c>
      <c r="GJR26" s="61">
        <v>0.2</v>
      </c>
      <c r="GJS26" s="61">
        <v>100</v>
      </c>
      <c r="GJT26" s="61">
        <v>100</v>
      </c>
      <c r="GJU26" s="61">
        <v>100</v>
      </c>
      <c r="GJV26" s="61">
        <v>150</v>
      </c>
      <c r="GJW26" s="61">
        <v>0</v>
      </c>
      <c r="GJX26" s="61">
        <v>1</v>
      </c>
      <c r="GJY26" s="61">
        <v>6</v>
      </c>
      <c r="GJZ26" s="61">
        <v>1</v>
      </c>
      <c r="GKA26" s="61">
        <v>1</v>
      </c>
      <c r="GKB26" s="61">
        <v>1</v>
      </c>
      <c r="GKC26" s="61">
        <v>1</v>
      </c>
      <c r="GKD26" s="61">
        <v>0</v>
      </c>
      <c r="GKE26" s="61">
        <v>0</v>
      </c>
      <c r="GKF26" s="61">
        <v>40</v>
      </c>
      <c r="GKG26" s="61">
        <v>20</v>
      </c>
      <c r="GKH26" s="61">
        <v>28</v>
      </c>
      <c r="GKI26" s="61">
        <v>0</v>
      </c>
      <c r="GKJ26" s="61">
        <v>100</v>
      </c>
      <c r="GKK26" s="61">
        <v>0</v>
      </c>
      <c r="GKL26" s="61">
        <v>1.5</v>
      </c>
      <c r="GKM26" s="61">
        <v>2E-3</v>
      </c>
      <c r="GKN26" s="61">
        <v>1</v>
      </c>
      <c r="GKO26" s="61">
        <v>1</v>
      </c>
      <c r="GKP26" s="61">
        <v>10</v>
      </c>
      <c r="GKQ26" s="61">
        <v>0.6</v>
      </c>
      <c r="GKR26" s="61">
        <v>0</v>
      </c>
      <c r="GKS26" s="61">
        <v>1</v>
      </c>
      <c r="GKT26" s="61">
        <v>12</v>
      </c>
      <c r="GKU26" s="61">
        <v>1</v>
      </c>
      <c r="GKV26" s="61">
        <v>1</v>
      </c>
      <c r="GKW26" s="61">
        <v>1</v>
      </c>
      <c r="GKX26" s="61">
        <v>1</v>
      </c>
      <c r="GKY26" s="61">
        <v>0</v>
      </c>
      <c r="GKZ26" s="61">
        <v>0</v>
      </c>
      <c r="GLA26" s="61">
        <v>1.1000000000000001</v>
      </c>
      <c r="GLB26" s="61">
        <v>0.7</v>
      </c>
      <c r="GLC26" s="61">
        <v>1</v>
      </c>
      <c r="GLD26" s="61">
        <v>50</v>
      </c>
      <c r="GLE26" s="61">
        <v>100</v>
      </c>
      <c r="GLF26" s="61">
        <v>0</v>
      </c>
      <c r="GLG26" s="61">
        <v>0</v>
      </c>
      <c r="GLH26" s="61">
        <v>0.1</v>
      </c>
      <c r="GLI26" s="61">
        <v>100</v>
      </c>
      <c r="GLJ26" s="61">
        <v>100</v>
      </c>
      <c r="GLK26" s="61">
        <v>100</v>
      </c>
      <c r="GLL26" s="61">
        <v>205</v>
      </c>
      <c r="GLM26" s="61">
        <v>0</v>
      </c>
      <c r="GLN26" s="61">
        <v>1</v>
      </c>
      <c r="GLO26" s="61">
        <v>1</v>
      </c>
      <c r="GLP26" s="61">
        <v>1</v>
      </c>
      <c r="GLQ26" s="61">
        <v>1</v>
      </c>
      <c r="GLR26" s="61">
        <v>1</v>
      </c>
      <c r="GLS26" s="61">
        <v>1</v>
      </c>
      <c r="GLT26" s="61">
        <v>0</v>
      </c>
      <c r="GLU26" s="61">
        <v>0</v>
      </c>
      <c r="GLV26" s="61">
        <v>99</v>
      </c>
      <c r="GLW26" s="61">
        <v>85</v>
      </c>
      <c r="GLX26" s="61">
        <v>90</v>
      </c>
      <c r="GLY26" s="61">
        <v>0</v>
      </c>
      <c r="GLZ26" s="61">
        <v>100</v>
      </c>
      <c r="GMA26" s="61">
        <v>0</v>
      </c>
      <c r="GMB26" s="61">
        <v>0</v>
      </c>
      <c r="GMC26" s="61">
        <v>0.1</v>
      </c>
      <c r="GMD26" s="61">
        <v>0.5</v>
      </c>
      <c r="GME26" s="61">
        <v>0.5</v>
      </c>
      <c r="GMF26" s="61">
        <v>100</v>
      </c>
      <c r="GMG26" s="61">
        <v>40</v>
      </c>
      <c r="GMH26" s="61">
        <v>0</v>
      </c>
      <c r="GMI26" s="61">
        <v>1</v>
      </c>
      <c r="GMJ26" s="61">
        <v>1</v>
      </c>
      <c r="GMK26" s="61">
        <v>1</v>
      </c>
      <c r="GML26" s="61">
        <v>1</v>
      </c>
      <c r="GMM26" s="61">
        <v>1</v>
      </c>
      <c r="GMN26" s="61">
        <v>1</v>
      </c>
      <c r="GMO26" s="61">
        <v>0</v>
      </c>
      <c r="GMP26" s="61">
        <v>0</v>
      </c>
      <c r="GMQ26" s="61">
        <v>80</v>
      </c>
      <c r="GMR26" s="61">
        <v>30</v>
      </c>
      <c r="GMS26" s="61">
        <v>50</v>
      </c>
      <c r="GMT26" s="61">
        <v>0</v>
      </c>
      <c r="GMU26" s="61">
        <v>100</v>
      </c>
      <c r="GMV26" s="61">
        <v>10</v>
      </c>
      <c r="GMW26" s="61">
        <v>0</v>
      </c>
      <c r="GMX26" s="61">
        <v>1</v>
      </c>
      <c r="GMY26" s="61">
        <v>10</v>
      </c>
      <c r="GMZ26" s="61">
        <v>10</v>
      </c>
      <c r="GNA26" s="61">
        <v>10</v>
      </c>
      <c r="GNB26" s="61">
        <v>205</v>
      </c>
      <c r="GNC26" s="61">
        <v>0</v>
      </c>
      <c r="GND26" s="61">
        <v>0</v>
      </c>
      <c r="GNE26" s="61">
        <v>1</v>
      </c>
      <c r="GNF26" s="61">
        <v>1</v>
      </c>
      <c r="GNG26" s="61">
        <v>1</v>
      </c>
      <c r="GNH26" s="61">
        <v>1</v>
      </c>
      <c r="GNI26" s="61">
        <v>1</v>
      </c>
      <c r="GNJ26" s="61">
        <v>0</v>
      </c>
      <c r="GNK26" s="61">
        <v>0</v>
      </c>
      <c r="GNL26" s="61">
        <v>95</v>
      </c>
      <c r="GNM26" s="61">
        <v>75</v>
      </c>
      <c r="GNN26" s="61">
        <v>75</v>
      </c>
      <c r="GNO26" s="61">
        <v>0</v>
      </c>
      <c r="GNP26" s="61">
        <v>100</v>
      </c>
      <c r="GNQ26" s="61">
        <v>0</v>
      </c>
      <c r="GNR26" s="61">
        <v>0</v>
      </c>
      <c r="GNS26" s="61">
        <v>1</v>
      </c>
      <c r="GNT26" s="61">
        <v>10</v>
      </c>
      <c r="GNU26" s="61">
        <v>10</v>
      </c>
      <c r="GNV26" s="61">
        <v>10</v>
      </c>
      <c r="GNW26" s="61">
        <v>205</v>
      </c>
      <c r="GNX26" s="61">
        <v>0</v>
      </c>
      <c r="GNY26" s="61">
        <v>0</v>
      </c>
      <c r="GNZ26" s="61">
        <v>1</v>
      </c>
      <c r="GOA26" s="61">
        <v>1</v>
      </c>
      <c r="GOB26" s="61">
        <v>1</v>
      </c>
      <c r="GOC26" s="61">
        <v>1</v>
      </c>
      <c r="GOD26" s="61">
        <v>1</v>
      </c>
      <c r="GOE26" s="61">
        <v>0</v>
      </c>
      <c r="GOF26" s="61">
        <v>0</v>
      </c>
      <c r="GOG26" s="61">
        <v>95</v>
      </c>
      <c r="GOH26" s="61">
        <v>75</v>
      </c>
      <c r="GOI26" s="61">
        <v>75</v>
      </c>
      <c r="GOJ26" s="61">
        <v>0</v>
      </c>
      <c r="GOK26" s="61">
        <v>100</v>
      </c>
      <c r="GOL26" s="61">
        <v>0</v>
      </c>
      <c r="GOM26" s="61">
        <v>0</v>
      </c>
      <c r="GON26" s="61">
        <v>0</v>
      </c>
      <c r="GOO26" s="61">
        <v>1</v>
      </c>
      <c r="GOP26" s="61">
        <v>1</v>
      </c>
      <c r="GOQ26" s="61">
        <v>100</v>
      </c>
      <c r="GOR26" s="61">
        <v>0.01</v>
      </c>
      <c r="GOS26" s="61">
        <v>0</v>
      </c>
      <c r="GOT26" s="61">
        <v>1</v>
      </c>
      <c r="GOU26" s="61">
        <v>3</v>
      </c>
      <c r="GOV26" s="61">
        <v>1</v>
      </c>
      <c r="GOW26" s="61">
        <v>1</v>
      </c>
      <c r="GOX26" s="61">
        <v>1</v>
      </c>
      <c r="GOY26" s="61">
        <v>1</v>
      </c>
      <c r="GOZ26" s="61">
        <v>0</v>
      </c>
      <c r="GPA26" s="61">
        <v>0</v>
      </c>
      <c r="GPB26" s="61">
        <v>20</v>
      </c>
      <c r="GPC26" s="61">
        <v>-20</v>
      </c>
      <c r="GPD26" s="61">
        <v>-3</v>
      </c>
      <c r="GPE26" s="61">
        <v>0</v>
      </c>
      <c r="GPF26" s="61">
        <v>100</v>
      </c>
      <c r="GPG26" s="61">
        <v>0</v>
      </c>
      <c r="GPH26" s="61">
        <v>1E-3</v>
      </c>
      <c r="GPI26" s="61">
        <v>0.1</v>
      </c>
      <c r="GPJ26" s="61">
        <v>100</v>
      </c>
      <c r="GPK26" s="61">
        <v>100</v>
      </c>
      <c r="GPL26" s="61">
        <v>100</v>
      </c>
      <c r="GPM26" s="61">
        <v>70</v>
      </c>
      <c r="GPN26" s="61">
        <v>0</v>
      </c>
      <c r="GPO26" s="61">
        <v>1</v>
      </c>
      <c r="GPP26" s="61">
        <v>1</v>
      </c>
      <c r="GPQ26" s="61">
        <v>1</v>
      </c>
      <c r="GPR26" s="61">
        <v>1</v>
      </c>
      <c r="GPS26" s="61">
        <v>1</v>
      </c>
      <c r="GPT26" s="61">
        <v>1</v>
      </c>
      <c r="GPU26" s="61">
        <v>0</v>
      </c>
      <c r="GPV26" s="61">
        <v>0</v>
      </c>
      <c r="GPW26" s="61">
        <v>90</v>
      </c>
      <c r="GPX26" s="61">
        <v>50</v>
      </c>
      <c r="GPY26" s="61">
        <v>50</v>
      </c>
      <c r="GPZ26" s="61">
        <v>20</v>
      </c>
      <c r="GQA26" s="61">
        <v>100</v>
      </c>
      <c r="GQB26" s="61">
        <v>20</v>
      </c>
      <c r="GQC26" s="61">
        <v>0</v>
      </c>
      <c r="GQD26" s="61">
        <v>0.1</v>
      </c>
      <c r="GQE26" s="61">
        <v>100</v>
      </c>
      <c r="GQF26" s="61">
        <v>205</v>
      </c>
      <c r="GQG26" s="61">
        <v>0</v>
      </c>
      <c r="GQH26" s="61">
        <v>0</v>
      </c>
      <c r="GQI26" s="61">
        <v>1</v>
      </c>
      <c r="GQJ26" s="61">
        <v>20</v>
      </c>
      <c r="GQK26" s="61">
        <v>0</v>
      </c>
      <c r="GQL26" s="61">
        <v>1</v>
      </c>
      <c r="GQM26" s="61">
        <v>1</v>
      </c>
      <c r="GQN26" s="61">
        <v>1</v>
      </c>
      <c r="GQO26" s="61">
        <v>1</v>
      </c>
      <c r="GQP26" s="61">
        <v>0</v>
      </c>
      <c r="GQQ26" s="61">
        <v>0</v>
      </c>
      <c r="GQR26" s="61">
        <v>99</v>
      </c>
      <c r="GQS26" s="61">
        <v>75</v>
      </c>
      <c r="GQT26" s="61">
        <v>100</v>
      </c>
      <c r="GQU26" s="61">
        <v>100</v>
      </c>
      <c r="GQV26" s="61">
        <v>95</v>
      </c>
      <c r="GQW26" s="61">
        <v>0</v>
      </c>
      <c r="GQX26" s="61">
        <v>100</v>
      </c>
      <c r="GQY26" s="61">
        <v>0</v>
      </c>
      <c r="GQZ26" s="61">
        <v>0</v>
      </c>
      <c r="GRA26" s="61">
        <v>2</v>
      </c>
      <c r="GRB26" s="61">
        <v>100</v>
      </c>
      <c r="GRC26" s="61">
        <v>100</v>
      </c>
      <c r="GRD26" s="61">
        <v>100</v>
      </c>
      <c r="GRE26" s="61">
        <v>0.05</v>
      </c>
      <c r="GRF26" s="61">
        <v>0</v>
      </c>
      <c r="GRG26" s="61">
        <v>0</v>
      </c>
      <c r="GRH26" s="61">
        <v>1</v>
      </c>
      <c r="GRI26" s="61">
        <v>1</v>
      </c>
      <c r="GRJ26" s="61">
        <v>1</v>
      </c>
      <c r="GRK26" s="61">
        <v>1</v>
      </c>
      <c r="GRL26" s="61">
        <v>1</v>
      </c>
      <c r="GRM26" s="61">
        <v>0</v>
      </c>
      <c r="GRN26" s="61">
        <v>0</v>
      </c>
      <c r="GRO26" s="61">
        <v>780</v>
      </c>
      <c r="GRP26" s="61">
        <v>720</v>
      </c>
      <c r="GRQ26" s="61">
        <v>740</v>
      </c>
      <c r="GRR26" s="61">
        <v>0</v>
      </c>
      <c r="GRS26" s="61">
        <v>100</v>
      </c>
      <c r="GRT26" s="61">
        <v>-100</v>
      </c>
      <c r="GRU26" s="61">
        <v>0</v>
      </c>
      <c r="GRV26" s="61">
        <v>1</v>
      </c>
      <c r="GRW26" s="61">
        <v>320</v>
      </c>
      <c r="GRX26" s="61">
        <v>320</v>
      </c>
      <c r="GRY26" s="61">
        <v>100</v>
      </c>
      <c r="GRZ26" s="61">
        <v>205</v>
      </c>
      <c r="GSA26" s="61">
        <v>0</v>
      </c>
      <c r="GSB26" s="61">
        <v>0</v>
      </c>
      <c r="GSC26" s="61">
        <v>1</v>
      </c>
      <c r="GSD26" s="61">
        <v>1</v>
      </c>
      <c r="GSE26" s="61">
        <v>1</v>
      </c>
      <c r="GSF26" s="61">
        <v>1</v>
      </c>
      <c r="GSG26" s="61">
        <v>1</v>
      </c>
      <c r="GSH26" s="61">
        <v>0</v>
      </c>
      <c r="GSI26" s="61">
        <v>0</v>
      </c>
      <c r="GSJ26" s="61">
        <v>400</v>
      </c>
      <c r="GSK26" s="61">
        <v>0</v>
      </c>
      <c r="GSL26" s="61">
        <v>0</v>
      </c>
      <c r="GSM26" s="61">
        <v>0</v>
      </c>
      <c r="GSN26" s="61">
        <v>100</v>
      </c>
      <c r="GSO26" s="61">
        <v>0</v>
      </c>
      <c r="GSP26" s="61">
        <v>1E-3</v>
      </c>
      <c r="GSQ26" s="61">
        <v>0.1</v>
      </c>
      <c r="GSR26" s="61">
        <v>100</v>
      </c>
      <c r="GSS26" s="61">
        <v>100</v>
      </c>
      <c r="GST26" s="61">
        <v>100</v>
      </c>
      <c r="GSU26" s="61">
        <v>70</v>
      </c>
      <c r="GSV26" s="61">
        <v>0</v>
      </c>
      <c r="GSW26" s="61">
        <v>1</v>
      </c>
      <c r="GSX26" s="61">
        <v>6</v>
      </c>
      <c r="GSY26" s="61">
        <v>1</v>
      </c>
      <c r="GSZ26" s="61">
        <v>1</v>
      </c>
      <c r="GTA26" s="61">
        <v>1</v>
      </c>
      <c r="GTB26" s="61">
        <v>1</v>
      </c>
      <c r="GTC26" s="61">
        <v>0</v>
      </c>
      <c r="GTD26" s="61">
        <v>0</v>
      </c>
      <c r="GTE26" s="61">
        <v>80</v>
      </c>
      <c r="GTF26" s="61">
        <v>30</v>
      </c>
      <c r="GTG26" s="61">
        <v>80</v>
      </c>
      <c r="GTH26" s="61">
        <v>0</v>
      </c>
      <c r="GTI26" s="61">
        <v>100</v>
      </c>
      <c r="GTJ26" s="61">
        <v>0</v>
      </c>
      <c r="GTK26" s="61">
        <v>0</v>
      </c>
      <c r="GTL26" s="61">
        <v>0.2</v>
      </c>
      <c r="GTM26" s="61">
        <v>100</v>
      </c>
      <c r="GTN26" s="61">
        <v>100</v>
      </c>
      <c r="GTO26" s="61">
        <v>100</v>
      </c>
      <c r="GTP26" s="61">
        <v>205</v>
      </c>
      <c r="GTQ26" s="61">
        <v>0</v>
      </c>
      <c r="GTR26" s="61">
        <v>1</v>
      </c>
      <c r="GTS26" s="61">
        <v>1</v>
      </c>
      <c r="GTT26" s="61">
        <v>1</v>
      </c>
      <c r="GTU26" s="61">
        <v>1</v>
      </c>
      <c r="GTV26" s="61">
        <v>1</v>
      </c>
      <c r="GTW26" s="61">
        <v>1</v>
      </c>
      <c r="GTX26" s="61">
        <v>0</v>
      </c>
      <c r="GTY26" s="61">
        <v>0</v>
      </c>
      <c r="GTZ26" s="61">
        <v>40</v>
      </c>
      <c r="GUA26" s="61">
        <v>20</v>
      </c>
      <c r="GUB26" s="61">
        <v>28</v>
      </c>
      <c r="GUC26" s="61">
        <v>0</v>
      </c>
      <c r="GUD26" s="61">
        <v>100</v>
      </c>
      <c r="GUE26" s="61">
        <v>0</v>
      </c>
      <c r="GUF26" s="61">
        <v>0</v>
      </c>
      <c r="GUG26" s="61">
        <v>0.2</v>
      </c>
      <c r="GUH26" s="61">
        <v>100</v>
      </c>
      <c r="GUI26" s="61">
        <v>100</v>
      </c>
      <c r="GUJ26" s="61">
        <v>100</v>
      </c>
      <c r="GUK26" s="61">
        <v>205</v>
      </c>
      <c r="GUL26" s="61">
        <v>0</v>
      </c>
      <c r="GUM26" s="61">
        <v>1</v>
      </c>
      <c r="GUN26" s="61">
        <v>1</v>
      </c>
      <c r="GUO26" s="61">
        <v>1</v>
      </c>
      <c r="GUP26" s="61">
        <v>1</v>
      </c>
      <c r="GUQ26" s="61">
        <v>1</v>
      </c>
      <c r="GUR26" s="61">
        <v>1</v>
      </c>
      <c r="GUS26" s="61">
        <v>0</v>
      </c>
      <c r="GUT26" s="61">
        <v>0</v>
      </c>
      <c r="GUU26" s="61">
        <v>40</v>
      </c>
      <c r="GUV26" s="61">
        <v>20</v>
      </c>
      <c r="GUW26" s="61">
        <v>28</v>
      </c>
      <c r="GUX26" s="61">
        <v>0</v>
      </c>
      <c r="GUY26" s="61">
        <v>100</v>
      </c>
      <c r="GUZ26" s="61">
        <v>0</v>
      </c>
      <c r="GVA26" s="61">
        <v>0</v>
      </c>
      <c r="GVB26" s="61">
        <v>0</v>
      </c>
      <c r="GVC26" s="61">
        <v>50</v>
      </c>
      <c r="GVD26" s="61">
        <v>50</v>
      </c>
      <c r="GVE26" s="61">
        <v>100</v>
      </c>
      <c r="GVF26" s="61">
        <v>205</v>
      </c>
      <c r="GVG26" s="61">
        <v>0</v>
      </c>
      <c r="GVH26" s="61">
        <v>1</v>
      </c>
      <c r="GVI26" s="61">
        <v>1</v>
      </c>
      <c r="GVJ26" s="61">
        <v>1</v>
      </c>
      <c r="GVK26" s="61">
        <v>1</v>
      </c>
      <c r="GVL26" s="61">
        <v>1</v>
      </c>
      <c r="GVM26" s="61">
        <v>1</v>
      </c>
      <c r="GVN26" s="61">
        <v>0</v>
      </c>
      <c r="GVO26" s="61">
        <v>0</v>
      </c>
      <c r="GVP26" s="61">
        <v>100</v>
      </c>
      <c r="GVQ26" s="61">
        <v>0</v>
      </c>
      <c r="GVR26" s="61">
        <v>50</v>
      </c>
      <c r="GVS26" s="61">
        <v>0</v>
      </c>
      <c r="GVT26" s="61">
        <v>100</v>
      </c>
      <c r="GVU26" s="61">
        <v>0</v>
      </c>
      <c r="GVV26" s="61">
        <v>0</v>
      </c>
      <c r="GVW26" s="61">
        <v>0.1</v>
      </c>
      <c r="GVX26" s="61">
        <v>100</v>
      </c>
      <c r="GVY26" s="61">
        <v>100</v>
      </c>
      <c r="GVZ26" s="61">
        <v>100</v>
      </c>
      <c r="GWA26" s="61">
        <v>205</v>
      </c>
      <c r="GWB26" s="61">
        <v>0</v>
      </c>
      <c r="GWC26" s="61">
        <v>0</v>
      </c>
      <c r="GWD26" s="61">
        <v>1</v>
      </c>
      <c r="GWE26" s="61">
        <v>1</v>
      </c>
      <c r="GWF26" s="61">
        <v>1</v>
      </c>
      <c r="GWG26" s="61">
        <v>1</v>
      </c>
      <c r="GWH26" s="61">
        <v>1</v>
      </c>
      <c r="GWI26" s="61">
        <v>0</v>
      </c>
      <c r="GWJ26" s="61">
        <v>0</v>
      </c>
      <c r="GWK26" s="61">
        <v>30</v>
      </c>
      <c r="GWL26" s="61">
        <v>15</v>
      </c>
      <c r="GWM26" s="61">
        <v>25</v>
      </c>
      <c r="GWN26" s="61">
        <v>0</v>
      </c>
      <c r="GWO26" s="61">
        <v>100</v>
      </c>
      <c r="GWP26" s="61">
        <v>0</v>
      </c>
      <c r="GWQ26" s="61">
        <v>0</v>
      </c>
      <c r="GWR26" s="61">
        <v>0.1</v>
      </c>
      <c r="GWS26" s="61">
        <v>100</v>
      </c>
      <c r="GWT26" s="61">
        <v>100</v>
      </c>
      <c r="GWU26" s="61">
        <v>100</v>
      </c>
      <c r="GWV26" s="61">
        <v>205</v>
      </c>
      <c r="GWW26" s="61">
        <v>0</v>
      </c>
      <c r="GWX26" s="61">
        <v>1</v>
      </c>
      <c r="GWY26" s="61">
        <v>1</v>
      </c>
      <c r="GWZ26" s="61">
        <v>1</v>
      </c>
      <c r="GXA26" s="61">
        <v>1</v>
      </c>
      <c r="GXB26" s="61">
        <v>1</v>
      </c>
      <c r="GXC26" s="61">
        <v>1</v>
      </c>
      <c r="GXD26" s="61">
        <v>0</v>
      </c>
      <c r="GXE26" s="61">
        <v>0</v>
      </c>
      <c r="GXF26" s="61">
        <v>99</v>
      </c>
      <c r="GXG26" s="61">
        <v>85</v>
      </c>
      <c r="GXH26" s="61">
        <v>90</v>
      </c>
      <c r="GXI26" s="61">
        <v>0</v>
      </c>
      <c r="GXJ26" s="61">
        <v>100</v>
      </c>
      <c r="GXK26" s="61">
        <v>0</v>
      </c>
      <c r="GZB26" s="61">
        <v>0</v>
      </c>
      <c r="GZC26" s="61">
        <v>0.1</v>
      </c>
      <c r="GZD26" s="61">
        <v>100</v>
      </c>
      <c r="GZE26" s="61">
        <v>205</v>
      </c>
      <c r="GZF26" s="61">
        <v>0</v>
      </c>
      <c r="GZG26" s="61">
        <v>0</v>
      </c>
      <c r="GZH26" s="61">
        <v>1</v>
      </c>
      <c r="GZI26" s="61">
        <v>20</v>
      </c>
      <c r="GZJ26" s="61">
        <v>0</v>
      </c>
      <c r="GZK26" s="61">
        <v>1</v>
      </c>
      <c r="GZL26" s="61">
        <v>1</v>
      </c>
      <c r="GZM26" s="61">
        <v>1</v>
      </c>
      <c r="GZN26" s="61">
        <v>1</v>
      </c>
      <c r="GZO26" s="61">
        <v>0</v>
      </c>
      <c r="GZP26" s="61">
        <v>0</v>
      </c>
      <c r="GZQ26" s="61">
        <v>120</v>
      </c>
      <c r="GZR26" s="61">
        <v>0</v>
      </c>
      <c r="GZS26" s="61">
        <v>100</v>
      </c>
      <c r="GZT26" s="61">
        <v>100</v>
      </c>
      <c r="GZU26" s="61">
        <v>0</v>
      </c>
      <c r="GZV26" s="61">
        <v>0</v>
      </c>
      <c r="GZW26" s="61">
        <v>100</v>
      </c>
      <c r="GZX26" s="61">
        <v>0</v>
      </c>
      <c r="GZY26" s="61">
        <v>0</v>
      </c>
      <c r="GZZ26" s="61">
        <v>0.2</v>
      </c>
      <c r="HAA26" s="61">
        <v>100</v>
      </c>
      <c r="HAB26" s="61">
        <v>100</v>
      </c>
      <c r="HAC26" s="61">
        <v>100</v>
      </c>
      <c r="HAD26" s="61">
        <v>205</v>
      </c>
      <c r="HAE26" s="61">
        <v>0</v>
      </c>
      <c r="HAF26" s="61">
        <v>1</v>
      </c>
      <c r="HAG26" s="61">
        <v>1</v>
      </c>
      <c r="HAH26" s="61">
        <v>1</v>
      </c>
      <c r="HAI26" s="61">
        <v>1</v>
      </c>
      <c r="HAJ26" s="61">
        <v>1</v>
      </c>
      <c r="HAK26" s="61">
        <v>1</v>
      </c>
      <c r="HAL26" s="61">
        <v>0</v>
      </c>
      <c r="HAM26" s="61">
        <v>0</v>
      </c>
      <c r="HAN26" s="61">
        <v>40</v>
      </c>
      <c r="HAO26" s="61">
        <v>20</v>
      </c>
      <c r="HAP26" s="61">
        <v>28</v>
      </c>
      <c r="HAQ26" s="61">
        <v>0</v>
      </c>
      <c r="HAR26" s="61">
        <v>100</v>
      </c>
      <c r="HAS26" s="61">
        <v>0</v>
      </c>
      <c r="HAT26" s="61">
        <v>0</v>
      </c>
      <c r="HAU26" s="61">
        <v>0</v>
      </c>
      <c r="HAV26" s="61">
        <v>50</v>
      </c>
      <c r="HAW26" s="61">
        <v>50</v>
      </c>
      <c r="HAX26" s="61">
        <v>100</v>
      </c>
      <c r="HAY26" s="61">
        <v>205</v>
      </c>
      <c r="HAZ26" s="61">
        <v>0</v>
      </c>
      <c r="HBA26" s="61">
        <v>1</v>
      </c>
      <c r="HBB26" s="61">
        <v>1</v>
      </c>
      <c r="HBC26" s="61">
        <v>1</v>
      </c>
      <c r="HBD26" s="61">
        <v>1</v>
      </c>
      <c r="HBE26" s="61">
        <v>1</v>
      </c>
      <c r="HBF26" s="61">
        <v>1</v>
      </c>
      <c r="HBG26" s="61">
        <v>0</v>
      </c>
      <c r="HBH26" s="61">
        <v>0</v>
      </c>
      <c r="HBI26" s="61">
        <v>100</v>
      </c>
      <c r="HBJ26" s="61">
        <v>0</v>
      </c>
      <c r="HBK26" s="61">
        <v>50</v>
      </c>
      <c r="HBL26" s="61">
        <v>0</v>
      </c>
      <c r="HBM26" s="61">
        <v>100</v>
      </c>
      <c r="HBN26" s="61">
        <v>0</v>
      </c>
      <c r="HBO26" s="61">
        <v>0</v>
      </c>
      <c r="HBP26" s="61">
        <v>1000</v>
      </c>
      <c r="HBQ26" s="61">
        <v>-1000</v>
      </c>
      <c r="HBR26" s="61">
        <v>0</v>
      </c>
      <c r="HBS26" s="61">
        <v>0</v>
      </c>
      <c r="HBT26" s="61">
        <v>10</v>
      </c>
      <c r="HBU26" s="61">
        <v>150</v>
      </c>
      <c r="HBV26" s="61">
        <v>150</v>
      </c>
      <c r="HBW26" s="61">
        <v>100</v>
      </c>
      <c r="HBX26" s="61">
        <v>205</v>
      </c>
      <c r="HBY26" s="61">
        <v>0</v>
      </c>
      <c r="HBZ26" s="61">
        <v>48</v>
      </c>
      <c r="HCA26" s="61">
        <v>50</v>
      </c>
      <c r="HCB26" s="61">
        <v>0</v>
      </c>
      <c r="HCC26" s="61">
        <v>3000</v>
      </c>
      <c r="HCD26" s="61">
        <v>6000</v>
      </c>
      <c r="HCE26" s="61">
        <v>3000</v>
      </c>
      <c r="HCF26" s="61">
        <v>6000</v>
      </c>
      <c r="HCG26" s="61">
        <v>6</v>
      </c>
      <c r="HCH26" s="61">
        <v>6</v>
      </c>
      <c r="HCI26" s="61">
        <v>0</v>
      </c>
      <c r="HCJ26" s="61">
        <v>5000</v>
      </c>
      <c r="HCK26" s="61">
        <v>-5000</v>
      </c>
      <c r="HCL26" s="61">
        <v>0</v>
      </c>
      <c r="HCM26" s="61">
        <v>0</v>
      </c>
      <c r="HCN26" s="61">
        <v>1</v>
      </c>
      <c r="HCO26" s="61">
        <v>1</v>
      </c>
      <c r="HCP26" s="61">
        <v>1</v>
      </c>
      <c r="HCQ26" s="61">
        <v>1</v>
      </c>
      <c r="HCR26" s="61">
        <v>1</v>
      </c>
      <c r="HCS26" s="61">
        <v>0</v>
      </c>
      <c r="HCT26" s="61">
        <v>0</v>
      </c>
      <c r="HCU26" s="61">
        <v>3000</v>
      </c>
      <c r="HCV26" s="61">
        <v>-3000</v>
      </c>
      <c r="HCW26" s="61">
        <v>0</v>
      </c>
      <c r="HCX26" s="61">
        <v>50</v>
      </c>
      <c r="HCY26" s="61">
        <v>100</v>
      </c>
      <c r="HCZ26" s="61">
        <v>50</v>
      </c>
      <c r="HDA26" s="61">
        <v>0</v>
      </c>
      <c r="HDB26" s="61">
        <v>0.1</v>
      </c>
      <c r="HDC26" s="61">
        <v>100</v>
      </c>
      <c r="HDD26" s="61">
        <v>205</v>
      </c>
      <c r="HDE26" s="61">
        <v>0</v>
      </c>
      <c r="HDF26" s="61">
        <v>0</v>
      </c>
      <c r="HDG26" s="61">
        <v>1</v>
      </c>
      <c r="HDH26" s="61">
        <v>20</v>
      </c>
      <c r="HDI26" s="61">
        <v>0</v>
      </c>
      <c r="HDJ26" s="61">
        <v>1</v>
      </c>
      <c r="HDK26" s="61">
        <v>1</v>
      </c>
      <c r="HDL26" s="61">
        <v>1</v>
      </c>
      <c r="HDM26" s="61">
        <v>1</v>
      </c>
      <c r="HDN26" s="61">
        <v>0</v>
      </c>
      <c r="HDO26" s="61">
        <v>0</v>
      </c>
      <c r="HDP26" s="61">
        <v>120</v>
      </c>
      <c r="HDQ26" s="61">
        <v>0</v>
      </c>
      <c r="HDR26" s="61">
        <v>100</v>
      </c>
      <c r="HDS26" s="61">
        <v>100</v>
      </c>
      <c r="HDT26" s="61">
        <v>0</v>
      </c>
      <c r="HDU26" s="61">
        <v>0</v>
      </c>
      <c r="HDV26" s="61">
        <v>100</v>
      </c>
      <c r="HDW26" s="61">
        <v>0</v>
      </c>
      <c r="HDX26" s="61">
        <v>0</v>
      </c>
      <c r="HDY26" s="61">
        <v>0.1</v>
      </c>
      <c r="HDZ26" s="61">
        <v>100</v>
      </c>
      <c r="HEA26" s="61">
        <v>205</v>
      </c>
      <c r="HEB26" s="61">
        <v>0</v>
      </c>
      <c r="HEC26" s="61">
        <v>0</v>
      </c>
      <c r="HED26" s="61">
        <v>1</v>
      </c>
      <c r="HEE26" s="61">
        <v>20</v>
      </c>
      <c r="HEF26" s="61">
        <v>0</v>
      </c>
      <c r="HEG26" s="61">
        <v>1</v>
      </c>
      <c r="HEH26" s="61">
        <v>1</v>
      </c>
      <c r="HEI26" s="61">
        <v>1</v>
      </c>
      <c r="HEJ26" s="61">
        <v>1</v>
      </c>
      <c r="HEK26" s="61">
        <v>0</v>
      </c>
      <c r="HEL26" s="61">
        <v>0</v>
      </c>
      <c r="HEM26" s="61">
        <v>120</v>
      </c>
      <c r="HEN26" s="61">
        <v>0</v>
      </c>
      <c r="HEO26" s="61">
        <v>100</v>
      </c>
      <c r="HEP26" s="61">
        <v>100</v>
      </c>
      <c r="HEQ26" s="61">
        <v>0</v>
      </c>
      <c r="HER26" s="61">
        <v>0</v>
      </c>
      <c r="HES26" s="61">
        <v>100</v>
      </c>
      <c r="HET26" s="61">
        <v>0</v>
      </c>
      <c r="HEU26" s="61">
        <v>0</v>
      </c>
      <c r="HEV26" s="61">
        <v>0.1</v>
      </c>
      <c r="HEW26" s="61">
        <v>100</v>
      </c>
      <c r="HEX26" s="61">
        <v>205</v>
      </c>
      <c r="HEY26" s="61">
        <v>0</v>
      </c>
      <c r="HEZ26" s="61">
        <v>0</v>
      </c>
      <c r="HFA26" s="61">
        <v>1</v>
      </c>
      <c r="HFB26" s="61">
        <v>20</v>
      </c>
      <c r="HFC26" s="61">
        <v>0</v>
      </c>
      <c r="HFD26" s="61">
        <v>1</v>
      </c>
      <c r="HFE26" s="61">
        <v>1</v>
      </c>
      <c r="HFF26" s="61">
        <v>1</v>
      </c>
      <c r="HFG26" s="61">
        <v>1</v>
      </c>
      <c r="HFH26" s="61">
        <v>0</v>
      </c>
      <c r="HFI26" s="61">
        <v>0</v>
      </c>
      <c r="HFJ26" s="61">
        <v>120</v>
      </c>
      <c r="HFK26" s="61">
        <v>0</v>
      </c>
      <c r="HFL26" s="61">
        <v>100</v>
      </c>
      <c r="HFM26" s="61">
        <v>100</v>
      </c>
      <c r="HFN26" s="61">
        <v>0</v>
      </c>
      <c r="HFO26" s="61">
        <v>0</v>
      </c>
      <c r="HFP26" s="61">
        <v>100</v>
      </c>
      <c r="HFQ26" s="61">
        <v>0</v>
      </c>
      <c r="HFR26" s="61">
        <v>0</v>
      </c>
      <c r="HFS26" s="61">
        <v>0.1</v>
      </c>
      <c r="HFT26" s="61">
        <v>100</v>
      </c>
      <c r="HFU26" s="61">
        <v>205</v>
      </c>
      <c r="HFV26" s="61">
        <v>0</v>
      </c>
      <c r="HFW26" s="61">
        <v>0</v>
      </c>
      <c r="HFX26" s="61">
        <v>1</v>
      </c>
      <c r="HFY26" s="61">
        <v>20</v>
      </c>
      <c r="HFZ26" s="61">
        <v>0</v>
      </c>
      <c r="HGA26" s="61">
        <v>1</v>
      </c>
      <c r="HGB26" s="61">
        <v>1</v>
      </c>
      <c r="HGC26" s="61">
        <v>1</v>
      </c>
      <c r="HGD26" s="61">
        <v>1</v>
      </c>
      <c r="HGE26" s="61">
        <v>0</v>
      </c>
      <c r="HGF26" s="61">
        <v>0</v>
      </c>
      <c r="HGG26" s="61">
        <v>120</v>
      </c>
      <c r="HGH26" s="61">
        <v>0</v>
      </c>
      <c r="HGI26" s="61">
        <v>100</v>
      </c>
      <c r="HGJ26" s="61">
        <v>100</v>
      </c>
      <c r="HGK26" s="61">
        <v>0</v>
      </c>
      <c r="HGL26" s="61">
        <v>0</v>
      </c>
      <c r="HGM26" s="61">
        <v>100</v>
      </c>
      <c r="HGN26" s="61">
        <v>0</v>
      </c>
      <c r="HGO26" s="61">
        <v>0</v>
      </c>
      <c r="HGP26" s="61">
        <v>0.1</v>
      </c>
      <c r="HGQ26" s="61">
        <v>100</v>
      </c>
      <c r="HGR26" s="61">
        <v>205</v>
      </c>
      <c r="HGS26" s="61">
        <v>0</v>
      </c>
      <c r="HGT26" s="61">
        <v>0</v>
      </c>
      <c r="HGU26" s="61">
        <v>1</v>
      </c>
      <c r="HGV26" s="61">
        <v>20</v>
      </c>
      <c r="HGW26" s="61">
        <v>0</v>
      </c>
      <c r="HGX26" s="61">
        <v>1</v>
      </c>
      <c r="HGY26" s="61">
        <v>1</v>
      </c>
      <c r="HGZ26" s="61">
        <v>1</v>
      </c>
      <c r="HHA26" s="61">
        <v>1</v>
      </c>
      <c r="HHB26" s="61">
        <v>0</v>
      </c>
      <c r="HHC26" s="61">
        <v>0</v>
      </c>
      <c r="HHD26" s="61">
        <v>120</v>
      </c>
      <c r="HHE26" s="61">
        <v>0</v>
      </c>
      <c r="HHF26" s="61">
        <v>100</v>
      </c>
      <c r="HHG26" s="61">
        <v>100</v>
      </c>
      <c r="HHH26" s="61">
        <v>0</v>
      </c>
      <c r="HHI26" s="61">
        <v>0</v>
      </c>
      <c r="HHJ26" s="61">
        <v>100</v>
      </c>
      <c r="HHK26" s="61">
        <v>0</v>
      </c>
      <c r="HHL26" s="61">
        <v>0</v>
      </c>
      <c r="HHM26" s="61">
        <v>0.1</v>
      </c>
      <c r="HHN26" s="61">
        <v>100</v>
      </c>
      <c r="HHO26" s="61">
        <v>205</v>
      </c>
      <c r="HHP26" s="61">
        <v>0</v>
      </c>
      <c r="HHQ26" s="61">
        <v>0</v>
      </c>
      <c r="HHR26" s="61">
        <v>1</v>
      </c>
      <c r="HHS26" s="61">
        <v>20</v>
      </c>
      <c r="HHT26" s="61">
        <v>0</v>
      </c>
      <c r="HHU26" s="61">
        <v>1</v>
      </c>
      <c r="HHV26" s="61">
        <v>1</v>
      </c>
      <c r="HHW26" s="61">
        <v>1</v>
      </c>
      <c r="HHX26" s="61">
        <v>1</v>
      </c>
      <c r="HHY26" s="61">
        <v>0</v>
      </c>
      <c r="HHZ26" s="61">
        <v>0</v>
      </c>
      <c r="HIA26" s="61">
        <v>120</v>
      </c>
      <c r="HIB26" s="61">
        <v>0</v>
      </c>
      <c r="HIC26" s="61">
        <v>100</v>
      </c>
      <c r="HID26" s="61">
        <v>100</v>
      </c>
      <c r="HIE26" s="61">
        <v>0</v>
      </c>
      <c r="HIF26" s="61">
        <v>0</v>
      </c>
      <c r="HIG26" s="61">
        <v>100</v>
      </c>
      <c r="HIH26" s="61">
        <v>0</v>
      </c>
      <c r="HII26" s="61">
        <v>0</v>
      </c>
      <c r="HIJ26" s="61">
        <v>0</v>
      </c>
      <c r="HIK26" s="61">
        <v>0</v>
      </c>
      <c r="HIL26" s="61">
        <v>0</v>
      </c>
      <c r="HIM26" s="61">
        <v>1</v>
      </c>
      <c r="HIN26" s="61">
        <v>0</v>
      </c>
      <c r="HIO26" s="61">
        <v>0</v>
      </c>
      <c r="HIP26" s="61">
        <v>0</v>
      </c>
      <c r="HIQ26" s="61">
        <v>0</v>
      </c>
      <c r="HIR26" s="61">
        <v>0</v>
      </c>
      <c r="HIS26" s="61">
        <v>0</v>
      </c>
      <c r="HIT26" s="61">
        <v>0</v>
      </c>
      <c r="HIU26" s="61">
        <v>0</v>
      </c>
      <c r="HIV26" s="61">
        <v>0</v>
      </c>
      <c r="HIW26" s="61">
        <v>0</v>
      </c>
      <c r="HIX26" s="61">
        <v>0</v>
      </c>
      <c r="HIY26" s="61">
        <v>0</v>
      </c>
      <c r="HIZ26" s="61">
        <v>0</v>
      </c>
      <c r="HJA26" s="61">
        <v>0</v>
      </c>
      <c r="HJB26" s="61">
        <v>0</v>
      </c>
      <c r="HJC26" s="61">
        <v>0</v>
      </c>
      <c r="HJD26" s="61">
        <v>0</v>
      </c>
      <c r="HJG26" s="61">
        <v>1</v>
      </c>
      <c r="HJH26" s="61">
        <v>0</v>
      </c>
      <c r="HJM26" s="61">
        <v>12</v>
      </c>
      <c r="HJN26" s="61">
        <v>2</v>
      </c>
      <c r="HJO26" s="61">
        <v>5</v>
      </c>
      <c r="HJY26" s="61">
        <v>235</v>
      </c>
      <c r="HJZ26" s="61">
        <v>235</v>
      </c>
      <c r="HKA26" s="61">
        <v>40</v>
      </c>
      <c r="HKB26" s="61">
        <v>25</v>
      </c>
      <c r="HKC26" s="61">
        <v>232</v>
      </c>
      <c r="HKD26" s="61">
        <v>1</v>
      </c>
      <c r="HKE26" s="61">
        <v>100</v>
      </c>
      <c r="HKG26" s="61">
        <v>70</v>
      </c>
      <c r="HKH26" s="61">
        <v>327</v>
      </c>
      <c r="HKI26" s="61">
        <v>327</v>
      </c>
      <c r="HKJ26" s="61">
        <v>1</v>
      </c>
      <c r="HKK26" s="61">
        <v>10</v>
      </c>
      <c r="HKN26" s="61">
        <v>0</v>
      </c>
      <c r="HKO26" s="61">
        <v>0</v>
      </c>
      <c r="HKP26" s="61">
        <v>0</v>
      </c>
      <c r="HKU26" s="61">
        <v>3</v>
      </c>
      <c r="HKV26" s="61">
        <v>0.1</v>
      </c>
      <c r="HKW26" s="61">
        <v>10</v>
      </c>
      <c r="HKX26" s="61">
        <v>0.5</v>
      </c>
      <c r="HKY26" s="61">
        <v>80</v>
      </c>
      <c r="HKZ26" s="61">
        <v>0</v>
      </c>
      <c r="HLG26" s="61">
        <v>9.4780000000000003E-2</v>
      </c>
      <c r="HLH26" s="61">
        <v>0.4</v>
      </c>
      <c r="HLI26" s="61">
        <v>0.7</v>
      </c>
      <c r="HLJ26" s="61">
        <v>100</v>
      </c>
      <c r="HLK26" s="61">
        <v>0</v>
      </c>
      <c r="HLL26" s="61">
        <v>2.843E-2</v>
      </c>
      <c r="HLM26" s="61">
        <v>0.74046999999999996</v>
      </c>
      <c r="HLN26" s="61">
        <v>0.47389999999999999</v>
      </c>
      <c r="HLO26" s="61">
        <v>100</v>
      </c>
      <c r="HLP26" s="61">
        <v>0</v>
      </c>
      <c r="HLQ26" s="61">
        <v>4</v>
      </c>
      <c r="HLR26" s="61">
        <v>20</v>
      </c>
      <c r="HLS26" s="61">
        <v>1338</v>
      </c>
      <c r="HLT26" s="61">
        <v>2678</v>
      </c>
      <c r="HLU26" s="61">
        <v>60</v>
      </c>
      <c r="HLV26" s="61">
        <v>75</v>
      </c>
      <c r="HLW26" s="61">
        <v>90</v>
      </c>
      <c r="HLX26" s="61">
        <v>100</v>
      </c>
      <c r="HLZ26" s="61">
        <v>4</v>
      </c>
      <c r="HMA26" s="61">
        <v>20</v>
      </c>
      <c r="HMB26" s="61">
        <v>1338</v>
      </c>
      <c r="HMC26" s="61">
        <v>2679</v>
      </c>
      <c r="HMD26" s="61">
        <v>2</v>
      </c>
      <c r="HME26" s="61">
        <v>2</v>
      </c>
      <c r="HMF26" s="61">
        <v>35</v>
      </c>
      <c r="HMG26" s="61">
        <v>45</v>
      </c>
      <c r="HMI26" s="61">
        <v>-6</v>
      </c>
      <c r="HMJ26" s="61">
        <v>-6</v>
      </c>
      <c r="HMK26" s="61">
        <v>-6</v>
      </c>
      <c r="HML26" s="61">
        <v>-6</v>
      </c>
      <c r="HMN26" s="61">
        <v>50</v>
      </c>
      <c r="HMO26" s="61">
        <v>0.1</v>
      </c>
      <c r="HMT26" s="61">
        <v>20</v>
      </c>
      <c r="HMU26" s="61">
        <v>300</v>
      </c>
      <c r="HMX26" s="61">
        <v>50</v>
      </c>
      <c r="HMY26" s="61">
        <v>0.3</v>
      </c>
      <c r="HMZ26" s="61">
        <v>-130</v>
      </c>
      <c r="HNA26" s="61">
        <v>8</v>
      </c>
      <c r="HNB26" s="61">
        <v>10</v>
      </c>
      <c r="HNC26" s="61">
        <v>0.5</v>
      </c>
      <c r="HND26" s="61">
        <v>105</v>
      </c>
      <c r="HNE26" s="61">
        <v>0.5</v>
      </c>
      <c r="HNF26" s="61">
        <v>0.5</v>
      </c>
      <c r="HNG26" s="61">
        <v>0</v>
      </c>
      <c r="HNH26" s="61">
        <v>2</v>
      </c>
      <c r="HNI26" s="61">
        <v>2679</v>
      </c>
      <c r="HNJ26" s="61">
        <v>2679</v>
      </c>
      <c r="HNK26" s="61">
        <v>2679</v>
      </c>
      <c r="HNL26" s="61">
        <v>2679</v>
      </c>
      <c r="HNM26" s="61">
        <v>50</v>
      </c>
      <c r="HNN26" s="61">
        <v>0.2</v>
      </c>
      <c r="HNO26" s="61">
        <v>0.63</v>
      </c>
      <c r="HNP26" s="61">
        <v>0.63</v>
      </c>
      <c r="HNQ26" s="61">
        <v>0.63</v>
      </c>
      <c r="HNR26" s="61">
        <v>0.2</v>
      </c>
      <c r="HNS26" s="61">
        <v>0.63</v>
      </c>
      <c r="HNT26" s="61">
        <v>0.63</v>
      </c>
      <c r="HNU26" s="61">
        <v>0.63</v>
      </c>
      <c r="HNW26" s="61">
        <v>10</v>
      </c>
      <c r="HNX26" s="61">
        <v>0</v>
      </c>
      <c r="HNY26" s="61">
        <v>150</v>
      </c>
      <c r="HNZ26" s="61">
        <v>1</v>
      </c>
      <c r="HOA26" s="61">
        <v>1</v>
      </c>
      <c r="HOB26" s="61">
        <v>101</v>
      </c>
      <c r="HOC26" s="61">
        <v>105.8</v>
      </c>
      <c r="HOD26" s="61">
        <v>98</v>
      </c>
      <c r="HOE26" s="61">
        <v>91</v>
      </c>
      <c r="HOF26" s="61">
        <v>105.8</v>
      </c>
      <c r="HOG26" s="61">
        <v>50</v>
      </c>
      <c r="HOH26" s="61">
        <v>65</v>
      </c>
      <c r="HOI26" s="61">
        <v>85</v>
      </c>
      <c r="HOJ26" s="61">
        <v>75</v>
      </c>
      <c r="HOL26" s="61">
        <v>105</v>
      </c>
      <c r="HOM26" s="61">
        <v>120</v>
      </c>
      <c r="HON26" s="61">
        <v>95</v>
      </c>
      <c r="HOO26" s="61">
        <v>70</v>
      </c>
      <c r="HOP26" s="61">
        <v>140</v>
      </c>
      <c r="HOQ26" s="61">
        <v>0</v>
      </c>
      <c r="HOR26" s="61">
        <v>80</v>
      </c>
      <c r="HOS26" s="61">
        <v>15</v>
      </c>
      <c r="HOT26" s="61">
        <v>82</v>
      </c>
      <c r="HOU26" s="61">
        <v>1</v>
      </c>
      <c r="HOV26" s="61">
        <v>22.7</v>
      </c>
      <c r="HOW26" s="61">
        <v>3.85</v>
      </c>
      <c r="HOX26" s="61">
        <v>0</v>
      </c>
      <c r="HOY26" s="61">
        <v>0</v>
      </c>
      <c r="HOZ26" s="61">
        <v>120</v>
      </c>
      <c r="HPC26" s="61">
        <v>10</v>
      </c>
      <c r="HPD26" s="61">
        <v>4</v>
      </c>
      <c r="HPE26" s="61">
        <v>4</v>
      </c>
      <c r="HPF26" s="61">
        <v>4</v>
      </c>
      <c r="HPG26" s="61">
        <v>4</v>
      </c>
      <c r="HPH26" s="61">
        <v>58</v>
      </c>
      <c r="HPI26" s="61">
        <v>58</v>
      </c>
      <c r="HPJ26" s="61">
        <v>58</v>
      </c>
      <c r="HPK26" s="61">
        <v>58</v>
      </c>
      <c r="HPL26" s="61">
        <v>0</v>
      </c>
      <c r="HPM26" s="61">
        <v>0</v>
      </c>
      <c r="HPN26" s="61">
        <v>0</v>
      </c>
      <c r="HPO26" s="61">
        <v>0</v>
      </c>
      <c r="HPP26" s="61">
        <v>0</v>
      </c>
      <c r="HPQ26" s="61">
        <v>0</v>
      </c>
      <c r="HPR26" s="61">
        <v>0</v>
      </c>
      <c r="HPS26" s="61">
        <v>0</v>
      </c>
      <c r="HPT26" s="61">
        <v>0</v>
      </c>
      <c r="HPU26" s="61">
        <v>0</v>
      </c>
      <c r="HPV26" s="61">
        <v>0</v>
      </c>
      <c r="HPW26" s="61">
        <v>0</v>
      </c>
      <c r="HPX26" s="61">
        <v>0</v>
      </c>
      <c r="HPY26" s="61">
        <v>0</v>
      </c>
      <c r="HPZ26" s="61">
        <v>0</v>
      </c>
      <c r="HQA26" s="61">
        <v>0</v>
      </c>
      <c r="HQB26" s="61">
        <v>0</v>
      </c>
      <c r="HQC26" s="61">
        <v>0</v>
      </c>
      <c r="HQD26" s="61">
        <v>0</v>
      </c>
      <c r="HQE26" s="61">
        <v>0</v>
      </c>
      <c r="HQF26" s="61">
        <v>0</v>
      </c>
      <c r="HQG26" s="61">
        <v>0</v>
      </c>
      <c r="HQH26" s="61">
        <v>0</v>
      </c>
      <c r="HQI26" s="61">
        <v>0</v>
      </c>
      <c r="HQJ26" s="61">
        <v>0</v>
      </c>
      <c r="HQK26" s="61">
        <v>0</v>
      </c>
      <c r="HQL26" s="61">
        <v>0</v>
      </c>
      <c r="HQM26" s="61">
        <v>0</v>
      </c>
      <c r="HQN26" s="61">
        <v>0</v>
      </c>
      <c r="HQO26" s="61">
        <v>0</v>
      </c>
      <c r="HQP26" s="61">
        <v>0</v>
      </c>
      <c r="HQQ26" s="61">
        <v>0</v>
      </c>
      <c r="HQR26" s="61">
        <v>0</v>
      </c>
      <c r="HQS26" s="61">
        <v>0</v>
      </c>
      <c r="HQT26" s="61">
        <v>0</v>
      </c>
      <c r="HQU26" s="61">
        <v>0</v>
      </c>
      <c r="HQV26" s="61">
        <v>0</v>
      </c>
      <c r="HQW26" s="61">
        <v>0</v>
      </c>
      <c r="HQX26" s="61">
        <v>0</v>
      </c>
      <c r="HQY26" s="61">
        <v>0</v>
      </c>
      <c r="HQZ26" s="61">
        <v>0</v>
      </c>
      <c r="HRA26" s="61">
        <v>0</v>
      </c>
      <c r="HRB26" s="61">
        <v>0</v>
      </c>
      <c r="HRC26" s="61">
        <v>0</v>
      </c>
      <c r="HRD26" s="61">
        <v>0</v>
      </c>
      <c r="HRE26" s="61">
        <v>0</v>
      </c>
      <c r="HRF26" s="61">
        <v>0</v>
      </c>
      <c r="HRG26" s="61">
        <v>0</v>
      </c>
      <c r="HRH26" s="61">
        <v>0</v>
      </c>
      <c r="HRI26" s="61">
        <v>0</v>
      </c>
      <c r="HRJ26" s="61">
        <v>0</v>
      </c>
      <c r="HRK26" s="61">
        <v>0</v>
      </c>
      <c r="HRL26" s="61">
        <v>0</v>
      </c>
      <c r="HRM26" s="61">
        <v>0</v>
      </c>
      <c r="HRN26" s="61">
        <v>0</v>
      </c>
      <c r="HRO26" s="61">
        <v>0</v>
      </c>
      <c r="HRP26" s="61">
        <v>0</v>
      </c>
      <c r="HRQ26" s="61">
        <v>0</v>
      </c>
      <c r="HRR26" s="61">
        <v>0</v>
      </c>
      <c r="HRS26" s="61">
        <v>0</v>
      </c>
      <c r="HRT26" s="61">
        <v>0</v>
      </c>
      <c r="HRU26" s="61">
        <v>0</v>
      </c>
      <c r="HRV26" s="61">
        <v>0</v>
      </c>
      <c r="HRW26" s="61">
        <v>0</v>
      </c>
      <c r="HRX26" s="61">
        <v>0</v>
      </c>
      <c r="HRY26" s="61">
        <v>0</v>
      </c>
      <c r="HRZ26" s="61">
        <v>0</v>
      </c>
      <c r="HSA26" s="61">
        <v>0</v>
      </c>
      <c r="HSB26" s="61">
        <v>0</v>
      </c>
      <c r="HSC26" s="61">
        <v>0</v>
      </c>
      <c r="HSD26" s="61">
        <v>0</v>
      </c>
      <c r="HSE26" s="61">
        <v>0</v>
      </c>
      <c r="HSF26" s="61">
        <v>0</v>
      </c>
      <c r="HSG26" s="61">
        <v>0</v>
      </c>
      <c r="HSH26" s="61">
        <v>0</v>
      </c>
      <c r="HSI26" s="61">
        <v>0</v>
      </c>
      <c r="HSJ26" s="61">
        <v>0</v>
      </c>
      <c r="HSK26" s="61">
        <v>0</v>
      </c>
      <c r="HSL26" s="61">
        <v>0</v>
      </c>
      <c r="HSM26" s="61">
        <v>0</v>
      </c>
      <c r="HSN26" s="61">
        <v>0</v>
      </c>
      <c r="HSO26" s="61">
        <v>0</v>
      </c>
      <c r="HSP26" s="61">
        <v>0</v>
      </c>
      <c r="HSQ26" s="61">
        <v>0</v>
      </c>
      <c r="HSR26" s="61">
        <v>0</v>
      </c>
      <c r="HSS26" s="61">
        <v>0</v>
      </c>
      <c r="HST26" s="61">
        <v>0</v>
      </c>
      <c r="HSU26" s="61">
        <v>0</v>
      </c>
      <c r="HSV26" s="61">
        <v>0</v>
      </c>
      <c r="HSW26" s="61">
        <v>0</v>
      </c>
      <c r="HSX26" s="61">
        <v>0</v>
      </c>
      <c r="HSY26" s="61">
        <v>0</v>
      </c>
      <c r="HSZ26" s="61">
        <v>0</v>
      </c>
      <c r="HTA26" s="61">
        <v>0</v>
      </c>
      <c r="HWN26" s="61">
        <v>0</v>
      </c>
      <c r="HWO26" s="61">
        <v>0</v>
      </c>
      <c r="HWP26" s="61">
        <v>0</v>
      </c>
      <c r="HWQ26" s="61">
        <v>0</v>
      </c>
      <c r="HWR26" s="61">
        <v>0</v>
      </c>
      <c r="HWS26" s="61">
        <v>0</v>
      </c>
      <c r="HWT26" s="61">
        <v>0</v>
      </c>
      <c r="HWU26" s="61">
        <v>0</v>
      </c>
      <c r="HWV26" s="61">
        <v>0</v>
      </c>
      <c r="HWW26" s="61">
        <v>0</v>
      </c>
      <c r="HYB26" s="61">
        <v>0</v>
      </c>
      <c r="HYC26" s="61">
        <v>0</v>
      </c>
      <c r="HYD26" s="61">
        <v>0</v>
      </c>
      <c r="HYE26" s="61">
        <v>0</v>
      </c>
      <c r="HYF26" s="61">
        <v>0</v>
      </c>
      <c r="HYG26" s="61">
        <v>0</v>
      </c>
      <c r="HYH26" s="61">
        <v>0</v>
      </c>
      <c r="HYI26" s="61">
        <v>0</v>
      </c>
      <c r="HYJ26" s="61">
        <v>0</v>
      </c>
      <c r="HYK26" s="61">
        <v>0</v>
      </c>
      <c r="HYL26" s="61">
        <v>0</v>
      </c>
      <c r="HYM26" s="61">
        <v>0</v>
      </c>
      <c r="HYN26" s="61">
        <v>0</v>
      </c>
      <c r="HYO26" s="61">
        <v>0</v>
      </c>
      <c r="HYP26" s="61">
        <v>0</v>
      </c>
      <c r="HYQ26" s="61">
        <v>0</v>
      </c>
      <c r="HYR26" s="61">
        <v>0</v>
      </c>
      <c r="HYS26" s="61">
        <v>0</v>
      </c>
      <c r="HYT26" s="61">
        <v>0</v>
      </c>
      <c r="HYU26" s="61">
        <v>0</v>
      </c>
      <c r="HYV26" s="61">
        <v>0</v>
      </c>
      <c r="HYW26" s="61">
        <v>0</v>
      </c>
      <c r="HYX26" s="61">
        <v>0</v>
      </c>
      <c r="HYY26" s="61">
        <v>0</v>
      </c>
      <c r="HYZ26" s="61">
        <v>0</v>
      </c>
      <c r="HZA26" s="61">
        <v>0</v>
      </c>
      <c r="HZB26" s="61">
        <v>0</v>
      </c>
      <c r="HZC26" s="61">
        <v>0</v>
      </c>
      <c r="HZD26" s="61">
        <v>0</v>
      </c>
      <c r="HZE26" s="61">
        <v>0</v>
      </c>
      <c r="ICR26" s="61">
        <v>1</v>
      </c>
      <c r="ICS26" s="61">
        <v>1</v>
      </c>
      <c r="ICV26" s="61">
        <v>1</v>
      </c>
      <c r="ICX26" s="61">
        <v>0</v>
      </c>
      <c r="ICY26" s="61">
        <v>0</v>
      </c>
      <c r="IDA26" s="61">
        <v>48.4</v>
      </c>
      <c r="IDC26" s="61">
        <v>0</v>
      </c>
      <c r="IDE26" s="61">
        <v>0</v>
      </c>
      <c r="IDF26" s="61">
        <v>0</v>
      </c>
      <c r="IDG26" s="61">
        <v>0</v>
      </c>
      <c r="IDH26" s="61">
        <v>0</v>
      </c>
      <c r="IDI26" s="61">
        <v>0</v>
      </c>
      <c r="IDJ26" s="61">
        <v>0.3</v>
      </c>
      <c r="IDK26" s="61">
        <v>0.8</v>
      </c>
      <c r="IDL26" s="61">
        <v>50</v>
      </c>
      <c r="IDM26" s="61">
        <v>10</v>
      </c>
      <c r="IDN26" s="61">
        <v>1</v>
      </c>
      <c r="IDO26" s="61">
        <v>1</v>
      </c>
      <c r="IDP26" s="61">
        <v>9.5</v>
      </c>
      <c r="IDQ26" s="61">
        <v>10</v>
      </c>
      <c r="IDR26" s="61">
        <v>1</v>
      </c>
      <c r="IDS26" s="61">
        <v>10</v>
      </c>
      <c r="IDT26" s="61">
        <v>9</v>
      </c>
      <c r="IDU26" s="61">
        <v>0</v>
      </c>
      <c r="IDV26" s="61">
        <v>0</v>
      </c>
      <c r="IDW26" s="61">
        <v>0</v>
      </c>
      <c r="IDX26" s="61">
        <v>0</v>
      </c>
      <c r="IDY26" s="61">
        <v>0</v>
      </c>
      <c r="IDZ26" s="61">
        <v>30</v>
      </c>
      <c r="IEA26" s="61">
        <v>80</v>
      </c>
      <c r="IEB26" s="61">
        <v>50</v>
      </c>
      <c r="IEC26" s="61">
        <v>27</v>
      </c>
      <c r="IED26" s="61">
        <v>0.5</v>
      </c>
      <c r="IEE26" s="61">
        <v>0.5</v>
      </c>
      <c r="IEF26" s="61">
        <v>27</v>
      </c>
      <c r="IEG26" s="61">
        <v>100</v>
      </c>
      <c r="IEH26" s="61">
        <v>0</v>
      </c>
      <c r="IEI26" s="61">
        <v>30</v>
      </c>
      <c r="IEJ26" s="61">
        <v>27</v>
      </c>
      <c r="IEK26" s="61">
        <v>0</v>
      </c>
      <c r="IEL26" s="61">
        <v>0</v>
      </c>
      <c r="IEM26" s="61">
        <v>0</v>
      </c>
      <c r="IEN26" s="61">
        <v>0</v>
      </c>
      <c r="IEO26" s="61">
        <v>1450</v>
      </c>
      <c r="IEP26" s="61">
        <v>10</v>
      </c>
      <c r="IEQ26" s="61">
        <v>200</v>
      </c>
      <c r="IER26" s="61">
        <v>400</v>
      </c>
      <c r="IES26" s="61">
        <v>2800</v>
      </c>
      <c r="IET26" s="61">
        <v>5</v>
      </c>
      <c r="IEU26" s="61">
        <v>400</v>
      </c>
      <c r="IEV26" s="61">
        <v>0</v>
      </c>
      <c r="IEW26" s="61">
        <v>3450</v>
      </c>
      <c r="IEX26" s="61">
        <v>0</v>
      </c>
      <c r="IEY26" s="61">
        <v>5</v>
      </c>
      <c r="IEZ26" s="61">
        <v>5</v>
      </c>
      <c r="IFA26" s="61">
        <v>50</v>
      </c>
      <c r="IFB26" s="61">
        <v>10</v>
      </c>
      <c r="IFC26" s="61">
        <v>100</v>
      </c>
      <c r="IFD26" s="61">
        <v>0</v>
      </c>
      <c r="IFE26" s="61">
        <v>0</v>
      </c>
      <c r="IFF26" s="61">
        <v>1500</v>
      </c>
      <c r="IFG26" s="61">
        <v>0</v>
      </c>
      <c r="IFJ26" s="61">
        <v>0</v>
      </c>
      <c r="IFL26" s="61">
        <v>1</v>
      </c>
      <c r="IFM26" s="61">
        <v>90</v>
      </c>
      <c r="IFN26" s="61">
        <v>3</v>
      </c>
      <c r="IFO26" s="61">
        <v>35</v>
      </c>
      <c r="IFR26" s="61">
        <v>200</v>
      </c>
      <c r="IFS26" s="61">
        <v>0</v>
      </c>
      <c r="IFX26" s="61">
        <v>0</v>
      </c>
      <c r="IFY26" s="61">
        <v>0</v>
      </c>
      <c r="IFZ26" s="61">
        <v>100</v>
      </c>
      <c r="IGA26" s="61">
        <v>3</v>
      </c>
      <c r="IGB26" s="61">
        <v>500</v>
      </c>
      <c r="IGC26" s="61">
        <v>15</v>
      </c>
      <c r="IGD26" s="61">
        <v>60</v>
      </c>
      <c r="IGE26" s="61">
        <v>60</v>
      </c>
      <c r="IGF26" s="61">
        <v>3</v>
      </c>
      <c r="IGG26" s="61">
        <v>30</v>
      </c>
      <c r="IGJ26" s="61">
        <v>0</v>
      </c>
      <c r="IGL26" s="61">
        <v>0</v>
      </c>
      <c r="IGM26" s="61">
        <v>0</v>
      </c>
      <c r="IGN26" s="61">
        <v>0.5</v>
      </c>
      <c r="IGO26" s="61">
        <v>6</v>
      </c>
      <c r="IGP26" s="61">
        <v>25</v>
      </c>
      <c r="IGQ26" s="61">
        <v>0</v>
      </c>
      <c r="IGR26" s="61">
        <v>0</v>
      </c>
      <c r="IGS26" s="61">
        <v>0</v>
      </c>
      <c r="IGT26" s="61">
        <v>-150</v>
      </c>
      <c r="IGU26" s="61">
        <v>5</v>
      </c>
      <c r="IGV26" s="61">
        <v>5</v>
      </c>
      <c r="IGW26" s="61">
        <v>-150</v>
      </c>
      <c r="IGX26" s="61">
        <v>-10</v>
      </c>
      <c r="IGY26" s="61">
        <v>-150</v>
      </c>
      <c r="IGZ26" s="61">
        <v>0</v>
      </c>
      <c r="IHA26" s="61">
        <v>-100</v>
      </c>
      <c r="IHB26" s="61">
        <v>0</v>
      </c>
      <c r="IHC26" s="61">
        <v>0</v>
      </c>
      <c r="IHD26" s="61">
        <v>900</v>
      </c>
      <c r="IHF26" s="61">
        <v>0.15</v>
      </c>
      <c r="IHG26" s="61">
        <v>0.64</v>
      </c>
      <c r="IHH26" s="61">
        <v>7.7</v>
      </c>
      <c r="IHI26" s="61">
        <v>80</v>
      </c>
      <c r="IHJ26" s="61">
        <v>0</v>
      </c>
      <c r="IHK26" s="61">
        <v>0</v>
      </c>
      <c r="IHL26" s="61">
        <v>20</v>
      </c>
      <c r="IHM26" s="61">
        <v>0</v>
      </c>
      <c r="IHN26" s="61">
        <v>1500</v>
      </c>
      <c r="IHQ26" s="61">
        <v>0</v>
      </c>
      <c r="IHR26" s="61">
        <v>0</v>
      </c>
      <c r="IHS26" s="61">
        <v>1740</v>
      </c>
      <c r="IHT26" s="61">
        <v>10</v>
      </c>
      <c r="IHU26" s="61">
        <v>800</v>
      </c>
      <c r="IHV26" s="61">
        <v>10</v>
      </c>
      <c r="IIA26" s="61">
        <v>100</v>
      </c>
      <c r="IIB26" s="61">
        <v>2</v>
      </c>
      <c r="IIC26" s="61">
        <v>1500</v>
      </c>
      <c r="IID26" s="61">
        <v>6.7</v>
      </c>
      <c r="IIE26" s="61">
        <v>0</v>
      </c>
      <c r="IIF26" s="61">
        <v>95</v>
      </c>
      <c r="IIG26" s="61">
        <v>85</v>
      </c>
      <c r="IIH26" s="61">
        <v>85</v>
      </c>
      <c r="III26" s="61">
        <v>95</v>
      </c>
      <c r="IIJ26" s="61">
        <v>95</v>
      </c>
      <c r="IIK26" s="61">
        <v>9.5399999999999991</v>
      </c>
      <c r="IIL26" s="61">
        <v>9.9710000000000001</v>
      </c>
      <c r="IIM26" s="61">
        <v>720</v>
      </c>
      <c r="IIP26" s="61">
        <v>1.55</v>
      </c>
      <c r="IIQ26" s="61">
        <v>1.75</v>
      </c>
      <c r="IIR26" s="61">
        <v>30</v>
      </c>
      <c r="IIS26" s="61">
        <v>75</v>
      </c>
      <c r="IIT26" s="61">
        <v>9.5399999999999991</v>
      </c>
      <c r="IIU26" s="61">
        <v>9.9710000000000001</v>
      </c>
      <c r="IIV26" s="61">
        <v>720</v>
      </c>
      <c r="IIY26" s="61">
        <v>1.55</v>
      </c>
      <c r="IIZ26" s="61">
        <v>1.75</v>
      </c>
      <c r="IJA26" s="61">
        <v>30</v>
      </c>
      <c r="IJB26" s="61">
        <v>75</v>
      </c>
      <c r="IJC26" s="61">
        <v>9.5399999999999991</v>
      </c>
      <c r="IJD26" s="61">
        <v>9.9710000000000001</v>
      </c>
      <c r="IJE26" s="61">
        <v>720</v>
      </c>
      <c r="IJH26" s="61">
        <v>1.55</v>
      </c>
      <c r="IJI26" s="61">
        <v>1.75</v>
      </c>
      <c r="IJJ26" s="61">
        <v>30</v>
      </c>
      <c r="IJK26" s="61">
        <v>75</v>
      </c>
      <c r="IJL26" s="61">
        <v>9.5399999999999991</v>
      </c>
      <c r="IJM26" s="61">
        <v>9.9710000000000001</v>
      </c>
      <c r="IJN26" s="61">
        <v>720</v>
      </c>
      <c r="IJQ26" s="61">
        <v>1.55</v>
      </c>
      <c r="IJR26" s="61">
        <v>1.75</v>
      </c>
      <c r="IJS26" s="61">
        <v>30</v>
      </c>
      <c r="IJT26" s="61">
        <v>75</v>
      </c>
      <c r="IKK26" s="61">
        <v>1.1000000000000001</v>
      </c>
      <c r="IKN26" s="192">
        <v>0.74</v>
      </c>
      <c r="ILB26" s="61">
        <v>1</v>
      </c>
      <c r="ILC26" s="61">
        <v>1</v>
      </c>
      <c r="ILD26" s="61">
        <v>0</v>
      </c>
      <c r="ILE26" s="61">
        <v>0</v>
      </c>
      <c r="ILF26" s="61">
        <v>1</v>
      </c>
      <c r="ILG26" s="61">
        <v>1</v>
      </c>
      <c r="ILH26" s="61">
        <v>0</v>
      </c>
      <c r="ILI26" s="61">
        <v>0</v>
      </c>
      <c r="ILJ26" s="61">
        <v>1</v>
      </c>
      <c r="ILK26" s="61">
        <v>0</v>
      </c>
      <c r="ILL26" s="61">
        <v>0</v>
      </c>
      <c r="ILM26" s="61">
        <v>0</v>
      </c>
      <c r="ILN26" s="61">
        <v>1</v>
      </c>
      <c r="ILO26" s="61">
        <v>1</v>
      </c>
      <c r="IMR26" s="61">
        <v>1</v>
      </c>
      <c r="IMS26" s="61">
        <v>1</v>
      </c>
      <c r="IMT26" s="61">
        <v>0</v>
      </c>
      <c r="IMU26" s="61">
        <v>2</v>
      </c>
      <c r="IMV26" s="61">
        <v>0</v>
      </c>
      <c r="IMW26" s="61">
        <v>0</v>
      </c>
      <c r="IMX26" s="61">
        <v>1</v>
      </c>
      <c r="IMY26" s="61">
        <v>0</v>
      </c>
      <c r="IMZ26" s="61">
        <v>0</v>
      </c>
      <c r="INA26" s="61">
        <v>2</v>
      </c>
      <c r="INB26" s="61">
        <v>0</v>
      </c>
      <c r="INC26" s="61">
        <v>1</v>
      </c>
      <c r="IND26" s="61">
        <v>1</v>
      </c>
      <c r="INE26" s="61">
        <v>0</v>
      </c>
      <c r="IPC26" s="61">
        <v>0</v>
      </c>
      <c r="IPD26" s="61">
        <v>0</v>
      </c>
      <c r="IPE26" s="61">
        <v>0</v>
      </c>
      <c r="IPF26" s="61">
        <v>0</v>
      </c>
      <c r="IPG26" s="61">
        <v>0</v>
      </c>
      <c r="IPH26" s="61">
        <v>0</v>
      </c>
      <c r="IPI26" s="61">
        <v>0</v>
      </c>
      <c r="IPJ26" s="61">
        <v>0</v>
      </c>
      <c r="IPK26" s="61">
        <v>0</v>
      </c>
      <c r="IPL26" s="61">
        <v>0</v>
      </c>
      <c r="IPM26" s="61">
        <v>0</v>
      </c>
      <c r="IPN26" s="61">
        <v>0</v>
      </c>
      <c r="IPO26" s="61">
        <v>0</v>
      </c>
      <c r="IPP26" s="61">
        <v>0</v>
      </c>
      <c r="IPQ26" s="61">
        <v>0</v>
      </c>
      <c r="IPR26" s="61">
        <v>0</v>
      </c>
      <c r="IPS26" s="61">
        <v>0</v>
      </c>
      <c r="IPT26" s="61">
        <v>0</v>
      </c>
      <c r="IPU26" s="61">
        <v>0</v>
      </c>
      <c r="IPV26" s="61">
        <v>0</v>
      </c>
      <c r="IPW26" s="61">
        <v>0</v>
      </c>
      <c r="IPX26" s="61">
        <v>0</v>
      </c>
      <c r="IPY26" s="61">
        <v>0</v>
      </c>
      <c r="IPZ26" s="61">
        <v>0</v>
      </c>
      <c r="IQA26" s="61">
        <v>0</v>
      </c>
      <c r="IQB26" s="61">
        <v>0</v>
      </c>
      <c r="IQC26" s="61">
        <v>0</v>
      </c>
      <c r="IQD26" s="61">
        <v>0</v>
      </c>
      <c r="IQE26" s="61">
        <v>0</v>
      </c>
      <c r="IQF26" s="61">
        <v>0</v>
      </c>
      <c r="IQG26" s="61">
        <v>0</v>
      </c>
      <c r="IQH26" s="61">
        <v>0</v>
      </c>
      <c r="IQI26" s="61">
        <v>0</v>
      </c>
      <c r="IQJ26" s="61">
        <v>0</v>
      </c>
      <c r="IQK26" s="61">
        <v>0</v>
      </c>
      <c r="IQL26" s="61">
        <v>0</v>
      </c>
      <c r="IQM26" s="61">
        <v>0</v>
      </c>
      <c r="IQN26" s="61">
        <v>0</v>
      </c>
      <c r="IQO26" s="61">
        <v>0</v>
      </c>
      <c r="IQP26" s="61">
        <v>0</v>
      </c>
      <c r="IQQ26" s="61">
        <v>0</v>
      </c>
      <c r="IQR26" s="61">
        <v>0</v>
      </c>
      <c r="IQS26" s="61">
        <v>0</v>
      </c>
      <c r="IQT26" s="61">
        <v>0</v>
      </c>
      <c r="IQU26" s="61">
        <v>0</v>
      </c>
      <c r="IQV26" s="61">
        <v>0</v>
      </c>
      <c r="IQW26" s="61">
        <v>0</v>
      </c>
      <c r="IQX26" s="61">
        <v>0</v>
      </c>
      <c r="IQY26" s="61">
        <v>0</v>
      </c>
      <c r="IQZ26" s="61">
        <v>0</v>
      </c>
      <c r="IRA26" s="61">
        <v>0</v>
      </c>
      <c r="IRB26" s="61">
        <v>0</v>
      </c>
      <c r="IRC26" s="61">
        <v>0</v>
      </c>
      <c r="IRD26" s="61">
        <v>0</v>
      </c>
      <c r="IRE26" s="61">
        <v>0</v>
      </c>
      <c r="IRF26" s="61">
        <v>0</v>
      </c>
      <c r="IRG26" s="61">
        <v>0</v>
      </c>
      <c r="IRH26" s="61">
        <v>0</v>
      </c>
      <c r="IRI26" s="61">
        <v>0</v>
      </c>
      <c r="IRJ26" s="61">
        <v>0</v>
      </c>
      <c r="IRK26" s="61">
        <v>0</v>
      </c>
      <c r="IRL26" s="61">
        <v>0</v>
      </c>
      <c r="IRM26" s="61">
        <v>0</v>
      </c>
      <c r="IRN26" s="61">
        <v>0</v>
      </c>
      <c r="IRO26" s="61">
        <v>0</v>
      </c>
      <c r="IRP26" s="61">
        <v>0</v>
      </c>
      <c r="IRQ26" s="61">
        <v>0</v>
      </c>
      <c r="IRR26" s="61">
        <v>0</v>
      </c>
      <c r="IRS26" s="61">
        <v>0</v>
      </c>
      <c r="IRT26" s="61">
        <v>0</v>
      </c>
      <c r="IRU26" s="61">
        <v>0</v>
      </c>
      <c r="IRV26" s="61">
        <v>0</v>
      </c>
      <c r="IRW26" s="61">
        <v>0</v>
      </c>
      <c r="IRX26" s="61">
        <v>0</v>
      </c>
      <c r="IRY26" s="61">
        <v>0</v>
      </c>
      <c r="IRZ26" s="61">
        <v>0</v>
      </c>
      <c r="ISA26" s="61">
        <v>0</v>
      </c>
      <c r="ISB26" s="61">
        <v>0</v>
      </c>
      <c r="ISC26" s="61">
        <v>0</v>
      </c>
      <c r="ISD26" s="61">
        <v>0</v>
      </c>
      <c r="ISE26" s="61">
        <v>0</v>
      </c>
      <c r="ISF26" s="61">
        <v>0</v>
      </c>
      <c r="ISG26" s="61">
        <v>0</v>
      </c>
      <c r="ISH26" s="61">
        <v>0</v>
      </c>
      <c r="ISI26" s="61">
        <v>0</v>
      </c>
      <c r="ISJ26" s="61">
        <v>0</v>
      </c>
      <c r="ISK26" s="61">
        <v>0</v>
      </c>
      <c r="ISL26" s="61">
        <v>0</v>
      </c>
      <c r="ISM26" s="61">
        <v>0</v>
      </c>
      <c r="ISN26" s="61">
        <v>0</v>
      </c>
      <c r="ISO26" s="61">
        <v>0</v>
      </c>
      <c r="ISP26" s="61">
        <v>0</v>
      </c>
      <c r="ISQ26" s="61">
        <v>0</v>
      </c>
      <c r="ISR26" s="61">
        <v>0</v>
      </c>
      <c r="ISS26" s="61">
        <v>0</v>
      </c>
      <c r="IST26" s="61">
        <v>0</v>
      </c>
      <c r="ISU26" s="61">
        <v>0</v>
      </c>
      <c r="ISV26" s="61">
        <v>0</v>
      </c>
      <c r="ISW26" s="61">
        <v>0</v>
      </c>
      <c r="ISX26" s="61">
        <v>0</v>
      </c>
      <c r="ISY26" s="61">
        <v>0</v>
      </c>
      <c r="ISZ26" s="61">
        <v>0</v>
      </c>
      <c r="ITA26" s="61">
        <v>0</v>
      </c>
      <c r="ITB26" s="61">
        <v>0</v>
      </c>
      <c r="ITC26" s="61">
        <v>0</v>
      </c>
      <c r="ITD26" s="61">
        <v>0</v>
      </c>
      <c r="ITE26" s="61">
        <v>0</v>
      </c>
      <c r="ITF26" s="61">
        <v>0</v>
      </c>
      <c r="ITG26" s="61">
        <v>0</v>
      </c>
      <c r="ITH26" s="61">
        <v>0</v>
      </c>
      <c r="ITI26" s="61">
        <v>0</v>
      </c>
      <c r="ITJ26" s="61">
        <v>0</v>
      </c>
      <c r="ITK26" s="61">
        <v>0</v>
      </c>
      <c r="ITL26" s="61">
        <v>0</v>
      </c>
      <c r="ITM26" s="61">
        <v>0</v>
      </c>
      <c r="ITN26" s="61">
        <v>2678</v>
      </c>
      <c r="ITQ26" s="61">
        <v>2679</v>
      </c>
      <c r="ITR26" s="61">
        <v>0</v>
      </c>
      <c r="ITS26" s="61">
        <v>0</v>
      </c>
      <c r="ITT26" s="61">
        <v>0</v>
      </c>
      <c r="ITU26" s="61">
        <v>0</v>
      </c>
      <c r="ITV26" s="61">
        <v>0</v>
      </c>
      <c r="ITW26" s="61">
        <v>2679</v>
      </c>
      <c r="ITX26" s="61">
        <v>2679</v>
      </c>
      <c r="IUA26" s="61">
        <v>0</v>
      </c>
      <c r="IUB26" s="61">
        <v>0</v>
      </c>
      <c r="IUC26" s="61">
        <v>0</v>
      </c>
      <c r="IUD26" s="61">
        <v>0</v>
      </c>
      <c r="IUE26" s="61">
        <v>0</v>
      </c>
      <c r="IUF26" s="61">
        <v>0</v>
      </c>
      <c r="IUG26" s="61">
        <v>0</v>
      </c>
      <c r="IUH26" s="61">
        <v>0</v>
      </c>
      <c r="IUI26" s="61">
        <v>361</v>
      </c>
      <c r="IUJ26" s="61">
        <v>19.399999999999999</v>
      </c>
      <c r="IUK26" s="61">
        <v>-27.370000000000005</v>
      </c>
      <c r="IUL26" s="61">
        <v>3.9890000000000008</v>
      </c>
      <c r="IUN26" s="61">
        <v>0.68618181818181812</v>
      </c>
      <c r="IUO26" s="61">
        <v>0</v>
      </c>
      <c r="IUP26" s="61">
        <v>0.2</v>
      </c>
      <c r="IUQ26" s="61">
        <v>2679</v>
      </c>
      <c r="IUR26" s="61">
        <v>0</v>
      </c>
      <c r="IUS26" s="61">
        <v>0</v>
      </c>
      <c r="IUT26" s="61">
        <v>0</v>
      </c>
      <c r="IUU26" s="61">
        <v>1</v>
      </c>
      <c r="IUV26" s="61">
        <v>0</v>
      </c>
      <c r="IUW26" s="61">
        <v>1</v>
      </c>
      <c r="IUX26" s="61">
        <v>0</v>
      </c>
      <c r="IUY26" s="61">
        <v>414</v>
      </c>
      <c r="IUZ26" s="61">
        <v>471</v>
      </c>
      <c r="IVA26" s="61">
        <v>86</v>
      </c>
      <c r="IVB26" s="61">
        <v>74</v>
      </c>
      <c r="IVC26" s="61">
        <v>63</v>
      </c>
      <c r="IVD26" s="61">
        <v>25</v>
      </c>
      <c r="IVE26" s="61">
        <v>25</v>
      </c>
      <c r="IVF26" s="61">
        <v>25</v>
      </c>
      <c r="IVG26" s="61">
        <v>529</v>
      </c>
      <c r="IVH26" s="61">
        <v>555</v>
      </c>
      <c r="IVI26" s="61">
        <v>569</v>
      </c>
      <c r="IVJ26" s="61">
        <v>569</v>
      </c>
      <c r="IVK26" s="61">
        <v>97</v>
      </c>
      <c r="IVL26" s="61">
        <v>24</v>
      </c>
      <c r="IVM26" s="61">
        <v>40</v>
      </c>
      <c r="IVN26" s="61">
        <v>8</v>
      </c>
      <c r="IVO26" s="61">
        <v>0</v>
      </c>
      <c r="IVP26" s="61">
        <v>65.95</v>
      </c>
      <c r="IYL26" s="61" t="s">
        <v>7684</v>
      </c>
      <c r="IYM26" s="61">
        <v>30</v>
      </c>
      <c r="IYN26" s="61">
        <v>38</v>
      </c>
      <c r="IYO26" s="61">
        <v>37</v>
      </c>
      <c r="IYP26" s="61">
        <v>38</v>
      </c>
      <c r="IYQ26" s="61">
        <v>37</v>
      </c>
      <c r="IYR26" s="61">
        <v>39</v>
      </c>
      <c r="IYS26" s="61">
        <v>38</v>
      </c>
      <c r="IYT26" s="61">
        <v>37</v>
      </c>
      <c r="IYU26" s="61">
        <v>37</v>
      </c>
      <c r="IYV26" s="61">
        <v>37</v>
      </c>
      <c r="IYW26" s="61">
        <v>38</v>
      </c>
      <c r="IYX26" s="61">
        <v>37</v>
      </c>
      <c r="IYY26" s="61">
        <v>38</v>
      </c>
      <c r="IYZ26" s="61">
        <v>38</v>
      </c>
      <c r="IZA26" s="61">
        <v>39</v>
      </c>
      <c r="IZB26" s="61">
        <v>39</v>
      </c>
      <c r="IZC26" s="61">
        <v>40</v>
      </c>
      <c r="IZD26" s="61">
        <v>40</v>
      </c>
      <c r="IZE26" s="61">
        <v>38</v>
      </c>
      <c r="IZF26" s="61">
        <v>38</v>
      </c>
      <c r="IZG26" s="61">
        <v>40</v>
      </c>
      <c r="IZH26" s="61">
        <v>1896</v>
      </c>
      <c r="IZI26" s="61">
        <v>2027</v>
      </c>
      <c r="IZJ26" s="61">
        <v>2220</v>
      </c>
      <c r="IZK26" s="61">
        <v>2046</v>
      </c>
      <c r="IZL26" s="61">
        <v>1920</v>
      </c>
      <c r="IZM26" s="61">
        <v>2346</v>
      </c>
      <c r="IZN26" s="61">
        <v>1939</v>
      </c>
      <c r="IZO26" s="61">
        <v>2256</v>
      </c>
      <c r="IZP26" s="61">
        <v>2024</v>
      </c>
      <c r="IZQ26" s="61">
        <v>2066</v>
      </c>
      <c r="IZR26" s="61">
        <v>2220</v>
      </c>
      <c r="IZS26" s="61">
        <v>2386</v>
      </c>
      <c r="IZT26" s="61">
        <v>2318</v>
      </c>
      <c r="IZU26" s="61">
        <v>2028</v>
      </c>
      <c r="IZV26" s="61">
        <v>2061</v>
      </c>
      <c r="IZW26" s="61">
        <v>2092</v>
      </c>
      <c r="JAG26" s="61">
        <v>47</v>
      </c>
      <c r="JAH26" s="61">
        <v>1</v>
      </c>
      <c r="JAT26" s="61">
        <v>0</v>
      </c>
      <c r="JAU26" s="61">
        <v>0</v>
      </c>
      <c r="JAV26" s="61">
        <v>0</v>
      </c>
      <c r="JAW26" s="61">
        <v>0</v>
      </c>
      <c r="JAX26" s="61">
        <v>0</v>
      </c>
      <c r="JAY26" s="61">
        <v>0</v>
      </c>
      <c r="JAZ26" s="61">
        <v>0</v>
      </c>
      <c r="JBA26" s="61">
        <v>151</v>
      </c>
      <c r="JBB26" s="61">
        <v>0</v>
      </c>
      <c r="JBC26" s="61">
        <v>0</v>
      </c>
      <c r="JBD26" s="61">
        <v>0</v>
      </c>
      <c r="JBE26" s="61">
        <v>164.5</v>
      </c>
      <c r="JBF26" s="61">
        <v>0</v>
      </c>
      <c r="JBG26" s="61">
        <v>0</v>
      </c>
      <c r="JBH26" s="61">
        <v>0</v>
      </c>
      <c r="JBI26" s="61">
        <v>1165</v>
      </c>
      <c r="JBJ26" s="61">
        <v>0</v>
      </c>
      <c r="JBK26" s="61">
        <v>0</v>
      </c>
      <c r="JBL26" s="61">
        <v>0</v>
      </c>
      <c r="JBM26" s="61">
        <v>39.799999999999997</v>
      </c>
      <c r="JBN26" s="61">
        <v>0</v>
      </c>
      <c r="JBO26" s="61">
        <v>0</v>
      </c>
      <c r="JBP26" s="61">
        <v>0</v>
      </c>
      <c r="JBQ26" s="61">
        <v>2.0609999999999999</v>
      </c>
      <c r="JBU26" s="61">
        <v>53.7</v>
      </c>
      <c r="JBV26" s="61">
        <v>0</v>
      </c>
      <c r="JBW26" s="61">
        <v>0</v>
      </c>
      <c r="JBX26" s="61">
        <v>0</v>
      </c>
      <c r="JBY26" s="61">
        <v>0</v>
      </c>
      <c r="JBZ26" s="61">
        <v>0</v>
      </c>
      <c r="JCA26" s="61">
        <v>0</v>
      </c>
      <c r="JCG26" s="61">
        <v>1</v>
      </c>
      <c r="JCI26" s="61">
        <v>1</v>
      </c>
      <c r="JCK26" s="61">
        <v>1</v>
      </c>
      <c r="JCM26" s="61">
        <v>1</v>
      </c>
      <c r="JCO26" s="61">
        <v>1</v>
      </c>
      <c r="JCQ26" s="61">
        <v>1</v>
      </c>
      <c r="JCS26" s="61">
        <v>1</v>
      </c>
      <c r="JCU26" s="61">
        <v>1</v>
      </c>
      <c r="JCW26" s="61">
        <v>1</v>
      </c>
      <c r="JCY26" s="61">
        <v>1</v>
      </c>
      <c r="JDA26" s="61">
        <v>1</v>
      </c>
      <c r="JDC26" s="61">
        <v>1</v>
      </c>
      <c r="JDE26" s="61">
        <v>1</v>
      </c>
      <c r="JDG26" s="61">
        <v>1</v>
      </c>
      <c r="JDI26" s="61">
        <v>1</v>
      </c>
      <c r="JDK26" s="61">
        <v>1</v>
      </c>
      <c r="JEB26" s="61">
        <v>0</v>
      </c>
      <c r="JEC26" s="61">
        <v>7.8</v>
      </c>
      <c r="JED26" s="61">
        <v>0</v>
      </c>
      <c r="JEE26" s="61">
        <v>7.77</v>
      </c>
      <c r="JEF26" s="61">
        <v>0</v>
      </c>
      <c r="JEG26" s="61">
        <v>7.57</v>
      </c>
      <c r="JEH26" s="61">
        <v>0</v>
      </c>
      <c r="JEI26" s="61">
        <v>7.82</v>
      </c>
      <c r="JEJ26" s="61">
        <v>0</v>
      </c>
      <c r="JEK26" s="61">
        <v>7.9</v>
      </c>
      <c r="JEL26" s="61">
        <v>0</v>
      </c>
      <c r="JEM26" s="61">
        <v>7.98</v>
      </c>
      <c r="JEN26" s="61">
        <v>0</v>
      </c>
      <c r="JEO26" s="61">
        <v>8</v>
      </c>
      <c r="JEP26" s="61">
        <v>0</v>
      </c>
      <c r="JEQ26" s="61">
        <v>7.77</v>
      </c>
      <c r="JER26" s="61">
        <v>0</v>
      </c>
      <c r="JES26" s="61">
        <v>7.67</v>
      </c>
      <c r="JET26" s="61">
        <v>0</v>
      </c>
      <c r="JEU26" s="61">
        <v>8.06</v>
      </c>
      <c r="JEV26" s="61">
        <v>0</v>
      </c>
      <c r="JEW26" s="61">
        <v>7.73</v>
      </c>
      <c r="JEX26" s="61">
        <v>0</v>
      </c>
      <c r="JEY26" s="61">
        <v>7.7</v>
      </c>
      <c r="JEZ26" s="61">
        <v>0</v>
      </c>
      <c r="JFA26" s="61">
        <v>7.95</v>
      </c>
      <c r="JFB26" s="61">
        <v>0</v>
      </c>
      <c r="JFC26" s="61">
        <v>7.95</v>
      </c>
      <c r="JFD26" s="61">
        <v>0</v>
      </c>
      <c r="JFE26" s="61">
        <v>8.0500000000000007</v>
      </c>
      <c r="JFF26" s="61">
        <v>0</v>
      </c>
      <c r="JFG26" s="61">
        <v>7.63</v>
      </c>
      <c r="JFX26" s="61">
        <v>0</v>
      </c>
      <c r="JFY26" s="61">
        <v>0</v>
      </c>
      <c r="JFZ26" s="61">
        <v>0</v>
      </c>
      <c r="JGA26" s="61">
        <v>0.49</v>
      </c>
      <c r="JGB26" s="61">
        <v>0</v>
      </c>
      <c r="JGC26" s="61">
        <v>0.32</v>
      </c>
      <c r="JGD26" s="61">
        <v>0</v>
      </c>
      <c r="JGE26" s="61">
        <v>0.41</v>
      </c>
      <c r="JGF26" s="61">
        <v>0</v>
      </c>
      <c r="JGG26" s="61">
        <v>-0.28000000000000003</v>
      </c>
      <c r="JGH26" s="61">
        <v>0</v>
      </c>
      <c r="JGI26" s="61">
        <v>0.38</v>
      </c>
      <c r="JGJ26" s="61">
        <v>0</v>
      </c>
      <c r="JGK26" s="61">
        <v>0.27</v>
      </c>
      <c r="JGL26" s="61">
        <v>0</v>
      </c>
      <c r="JGM26" s="61">
        <v>-0.23</v>
      </c>
      <c r="JGN26" s="61">
        <v>0</v>
      </c>
      <c r="JGO26" s="61">
        <v>-0.12</v>
      </c>
      <c r="JGP26" s="61">
        <v>0</v>
      </c>
      <c r="JGQ26" s="61">
        <v>-0.27</v>
      </c>
      <c r="JGR26" s="61">
        <v>0</v>
      </c>
      <c r="JGS26" s="61">
        <v>-0.24</v>
      </c>
      <c r="JGT26" s="61">
        <v>0</v>
      </c>
      <c r="JGU26" s="61">
        <v>-0.14000000000000001</v>
      </c>
      <c r="JGV26" s="61">
        <v>0</v>
      </c>
      <c r="JGW26" s="61">
        <v>-0.01</v>
      </c>
      <c r="JGX26" s="61">
        <v>0</v>
      </c>
      <c r="JGY26" s="61">
        <v>-0.28000000000000003</v>
      </c>
      <c r="JGZ26" s="61">
        <v>0</v>
      </c>
      <c r="JHA26" s="61">
        <v>-0.43</v>
      </c>
      <c r="JHB26" s="61">
        <v>0</v>
      </c>
      <c r="JHC26" s="61">
        <v>-0.28000000000000003</v>
      </c>
      <c r="JHT26" s="61">
        <v>0</v>
      </c>
      <c r="JHU26" s="61">
        <v>7.99</v>
      </c>
      <c r="JHV26" s="61">
        <v>0</v>
      </c>
      <c r="JHW26" s="61">
        <v>7.86</v>
      </c>
      <c r="JHX26" s="61">
        <v>0</v>
      </c>
      <c r="JHY26" s="61">
        <v>7.77</v>
      </c>
      <c r="JHZ26" s="61">
        <v>0</v>
      </c>
      <c r="JIA26" s="61">
        <v>8.08</v>
      </c>
      <c r="JIB26" s="61">
        <v>0</v>
      </c>
      <c r="JIC26" s="61">
        <v>7.86</v>
      </c>
      <c r="JID26" s="61">
        <v>0</v>
      </c>
      <c r="JIE26" s="61">
        <v>7.86</v>
      </c>
      <c r="JIF26" s="61">
        <v>0</v>
      </c>
      <c r="JIG26" s="61">
        <v>8.16</v>
      </c>
      <c r="JIH26" s="61">
        <v>0</v>
      </c>
      <c r="JII26" s="61">
        <v>8.15</v>
      </c>
      <c r="JIJ26" s="61">
        <v>0</v>
      </c>
      <c r="JIK26" s="61">
        <v>7.93</v>
      </c>
      <c r="JIL26" s="61">
        <v>0</v>
      </c>
      <c r="JIM26" s="61">
        <v>7.95</v>
      </c>
      <c r="JIN26" s="61">
        <v>0</v>
      </c>
      <c r="JIO26" s="61">
        <v>7.7</v>
      </c>
      <c r="JIP26" s="61">
        <v>0</v>
      </c>
      <c r="JIQ26" s="61">
        <v>7.75</v>
      </c>
      <c r="JIR26" s="61">
        <v>0</v>
      </c>
      <c r="JIS26" s="61">
        <v>7.6</v>
      </c>
      <c r="JIT26" s="61">
        <v>0</v>
      </c>
      <c r="JIU26" s="61">
        <v>8.08</v>
      </c>
      <c r="JIV26" s="61">
        <v>0</v>
      </c>
      <c r="JIW26" s="61">
        <v>7.92</v>
      </c>
      <c r="JIX26" s="61">
        <v>0</v>
      </c>
      <c r="JIY26" s="61">
        <v>7.71</v>
      </c>
      <c r="JJP26" s="61">
        <v>0</v>
      </c>
      <c r="JJQ26" s="61">
        <v>0.01</v>
      </c>
      <c r="JJR26" s="61">
        <v>0</v>
      </c>
      <c r="JJS26" s="61">
        <v>-0.28000000000000003</v>
      </c>
      <c r="JJT26" s="61">
        <v>0</v>
      </c>
      <c r="JJU26" s="61">
        <v>-0.24</v>
      </c>
      <c r="JJV26" s="61">
        <v>0</v>
      </c>
      <c r="JJW26" s="61">
        <v>0.14000000000000001</v>
      </c>
      <c r="JJX26" s="61">
        <v>0</v>
      </c>
      <c r="JJY26" s="61">
        <v>-0.11</v>
      </c>
      <c r="JJZ26" s="61">
        <v>0</v>
      </c>
      <c r="JKA26" s="61">
        <v>-0.09</v>
      </c>
      <c r="JKB26" s="61">
        <v>0</v>
      </c>
      <c r="JKC26" s="61">
        <v>-0.01</v>
      </c>
      <c r="JKD26" s="61">
        <v>0</v>
      </c>
      <c r="JKE26" s="61">
        <v>0.28000000000000003</v>
      </c>
      <c r="JKF26" s="61">
        <v>0</v>
      </c>
      <c r="JKG26" s="61">
        <v>-0.11</v>
      </c>
      <c r="JKH26" s="61">
        <v>0</v>
      </c>
      <c r="JKI26" s="61">
        <v>-0.2</v>
      </c>
      <c r="JKJ26" s="61">
        <v>0</v>
      </c>
      <c r="JKK26" s="61">
        <v>-0.23</v>
      </c>
      <c r="JKL26" s="61">
        <v>0</v>
      </c>
      <c r="JKM26" s="61">
        <v>-0.05</v>
      </c>
      <c r="JKN26" s="61">
        <v>0</v>
      </c>
      <c r="JKO26" s="61">
        <v>-0.11</v>
      </c>
      <c r="JKP26" s="61">
        <v>0</v>
      </c>
      <c r="JKQ26" s="61">
        <v>-0.46</v>
      </c>
      <c r="JKR26" s="61">
        <v>0</v>
      </c>
      <c r="JKS26" s="61">
        <v>-0.26</v>
      </c>
      <c r="JKT26" s="61">
        <v>0</v>
      </c>
      <c r="JKU26" s="61">
        <v>-0.11</v>
      </c>
      <c r="JLM26" s="61">
        <v>0</v>
      </c>
      <c r="JLN26" s="61">
        <v>0</v>
      </c>
      <c r="JLO26" s="61">
        <v>1</v>
      </c>
      <c r="JLP26" s="61">
        <v>1</v>
      </c>
      <c r="JLQ26" s="61">
        <v>17</v>
      </c>
      <c r="JLR26" s="61">
        <v>0</v>
      </c>
      <c r="JLS26" s="61">
        <v>100</v>
      </c>
      <c r="JLT26" s="61">
        <v>0</v>
      </c>
      <c r="JLU26" s="61">
        <v>0</v>
      </c>
      <c r="JLV26" s="61">
        <v>0</v>
      </c>
      <c r="JLW26" s="61">
        <v>0</v>
      </c>
      <c r="JLX26" s="61">
        <v>29.3</v>
      </c>
      <c r="JLY26" s="61">
        <v>0</v>
      </c>
      <c r="JLZ26" s="61">
        <v>0</v>
      </c>
      <c r="JMA26" s="61">
        <v>0</v>
      </c>
      <c r="JMB26" s="61">
        <v>0</v>
      </c>
      <c r="JMC26" s="61">
        <v>0</v>
      </c>
      <c r="JMD26" s="61">
        <v>0</v>
      </c>
      <c r="JME26" s="61">
        <v>4.78</v>
      </c>
      <c r="JMG26" s="61">
        <v>0</v>
      </c>
      <c r="JMH26" s="61">
        <v>0</v>
      </c>
      <c r="JMI26" s="61">
        <v>0</v>
      </c>
      <c r="JMJ26" s="61">
        <v>0</v>
      </c>
      <c r="JML26" s="61">
        <v>100</v>
      </c>
      <c r="JMM26" s="61">
        <v>100</v>
      </c>
      <c r="JMN26" s="61">
        <v>100</v>
      </c>
      <c r="JMO26" s="61">
        <v>100</v>
      </c>
      <c r="JMP26" s="61">
        <v>29.3</v>
      </c>
      <c r="JMQ26" s="61">
        <v>29.3</v>
      </c>
      <c r="JMR26" s="61">
        <v>29.3</v>
      </c>
      <c r="JMS26" s="61">
        <v>29.3</v>
      </c>
      <c r="JMU26" s="61">
        <v>1500</v>
      </c>
      <c r="JMV26" s="61">
        <v>1499</v>
      </c>
      <c r="JMX26" s="61">
        <v>54.7</v>
      </c>
      <c r="JNA26" s="61">
        <v>0</v>
      </c>
      <c r="JNB26" s="61">
        <v>0</v>
      </c>
      <c r="JNC26" s="61" t="s">
        <v>12</v>
      </c>
    </row>
    <row r="27" spans="1:6089 6180:7127" ht="15" customHeight="1" x14ac:dyDescent="0.2">
      <c r="A27" s="258">
        <v>22</v>
      </c>
      <c r="F27" s="61" t="s">
        <v>8242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-0.92</v>
      </c>
      <c r="N27" s="61">
        <v>5.94</v>
      </c>
      <c r="O27" s="61">
        <v>0</v>
      </c>
      <c r="P27" s="61">
        <v>940</v>
      </c>
      <c r="Q27" s="61">
        <v>0</v>
      </c>
      <c r="R27" s="61">
        <v>-1567</v>
      </c>
      <c r="S27" s="61">
        <v>0</v>
      </c>
      <c r="T27" s="61">
        <v>5.9</v>
      </c>
      <c r="U27" s="61">
        <v>0</v>
      </c>
      <c r="V27" s="61">
        <v>4.53</v>
      </c>
      <c r="W27" s="61">
        <v>4.34</v>
      </c>
      <c r="X27" s="61">
        <v>23.5</v>
      </c>
      <c r="Y27" s="61">
        <v>0</v>
      </c>
      <c r="AC27" s="61">
        <v>0</v>
      </c>
      <c r="AD27" s="61">
        <v>5.9</v>
      </c>
      <c r="AE27" s="61">
        <v>0</v>
      </c>
      <c r="AF27" s="61">
        <v>0</v>
      </c>
      <c r="AG27" s="61">
        <v>4.6399999999999997</v>
      </c>
      <c r="AH27" s="61">
        <v>0</v>
      </c>
      <c r="AI27" s="61">
        <v>4.6500000000000004</v>
      </c>
      <c r="AJ27" s="61">
        <v>0</v>
      </c>
      <c r="AK27" s="61">
        <v>0</v>
      </c>
      <c r="AL27" s="61">
        <v>0</v>
      </c>
      <c r="AM27" s="61" t="s">
        <v>7694</v>
      </c>
      <c r="AN27" s="61">
        <v>-1</v>
      </c>
      <c r="AO27" s="61">
        <v>0</v>
      </c>
      <c r="AP27" s="61">
        <v>0</v>
      </c>
      <c r="AQ27" s="61">
        <v>0</v>
      </c>
      <c r="AR27" s="61">
        <v>0</v>
      </c>
      <c r="AS27" s="61">
        <v>0</v>
      </c>
      <c r="AT27" s="61">
        <v>0</v>
      </c>
      <c r="AU27" s="61">
        <v>0</v>
      </c>
      <c r="AV27" s="61">
        <v>0</v>
      </c>
      <c r="AW27" s="61">
        <v>0</v>
      </c>
      <c r="AX27" s="61">
        <v>0</v>
      </c>
      <c r="AY27" s="61">
        <v>0</v>
      </c>
      <c r="AZ27" s="61">
        <v>0</v>
      </c>
      <c r="BA27" s="61">
        <v>0</v>
      </c>
      <c r="BB27" s="61">
        <v>0</v>
      </c>
      <c r="BC27" s="61">
        <v>0</v>
      </c>
      <c r="BD27" s="61">
        <v>0</v>
      </c>
      <c r="BE27" s="61">
        <v>0</v>
      </c>
      <c r="BF27" s="61">
        <v>0</v>
      </c>
      <c r="BG27" s="61">
        <v>0</v>
      </c>
      <c r="BH27" s="61">
        <v>0</v>
      </c>
      <c r="BI27" s="61">
        <v>0</v>
      </c>
      <c r="BJ27" s="61">
        <v>0</v>
      </c>
      <c r="BK27" s="61">
        <v>0</v>
      </c>
      <c r="BL27" s="61">
        <v>0</v>
      </c>
      <c r="BM27" s="61">
        <v>0</v>
      </c>
      <c r="BN27" s="61">
        <v>0</v>
      </c>
      <c r="BO27" s="61">
        <v>0</v>
      </c>
      <c r="BP27" s="61">
        <v>0</v>
      </c>
      <c r="BQ27" s="61">
        <v>0</v>
      </c>
      <c r="BR27" s="61">
        <v>0</v>
      </c>
      <c r="BS27" s="61">
        <v>0</v>
      </c>
      <c r="BT27" s="61">
        <v>0</v>
      </c>
      <c r="BU27" s="61">
        <v>0</v>
      </c>
      <c r="BV27" s="61">
        <v>0</v>
      </c>
      <c r="BW27" s="61">
        <v>0</v>
      </c>
      <c r="BX27" s="61">
        <v>0</v>
      </c>
      <c r="BY27" s="61">
        <v>0</v>
      </c>
      <c r="BZ27" s="61">
        <v>0</v>
      </c>
      <c r="CA27" s="61">
        <v>1</v>
      </c>
      <c r="CB27" s="61">
        <v>0</v>
      </c>
      <c r="CC27" s="61">
        <v>1</v>
      </c>
      <c r="CD27" s="61">
        <v>1</v>
      </c>
      <c r="CE27" s="61">
        <v>1</v>
      </c>
      <c r="CF27" s="61">
        <v>0</v>
      </c>
      <c r="CH27" s="61">
        <v>19058</v>
      </c>
      <c r="CI27" s="61">
        <v>0</v>
      </c>
      <c r="CJ27" s="61">
        <v>0</v>
      </c>
      <c r="CL27" s="61">
        <v>0</v>
      </c>
      <c r="CM27" s="61">
        <v>-5933</v>
      </c>
      <c r="CN27" s="61">
        <v>0</v>
      </c>
      <c r="CO27" s="61">
        <v>-2752</v>
      </c>
      <c r="CP27" s="61">
        <v>0</v>
      </c>
      <c r="CQ27" s="61">
        <v>0</v>
      </c>
      <c r="CR27" s="61">
        <v>0</v>
      </c>
      <c r="CS27" s="61">
        <v>0</v>
      </c>
      <c r="CT27" s="61">
        <v>0</v>
      </c>
      <c r="CU27" s="61">
        <v>0</v>
      </c>
      <c r="CV27" s="61">
        <v>0</v>
      </c>
      <c r="CW27" s="61">
        <v>0</v>
      </c>
      <c r="CX27" s="61">
        <v>0</v>
      </c>
      <c r="CY27" s="61">
        <v>0</v>
      </c>
      <c r="CZ27" s="61">
        <v>0</v>
      </c>
      <c r="DA27" s="61">
        <v>0</v>
      </c>
      <c r="DB27" s="61">
        <v>0</v>
      </c>
      <c r="DC27" s="61">
        <v>0</v>
      </c>
      <c r="DD27" s="61">
        <v>0</v>
      </c>
      <c r="DE27" s="61">
        <v>0</v>
      </c>
      <c r="DF27" s="61">
        <v>0</v>
      </c>
      <c r="DG27" s="61">
        <v>0</v>
      </c>
      <c r="DH27" s="61">
        <v>0</v>
      </c>
      <c r="DI27" s="61">
        <v>0</v>
      </c>
      <c r="DJ27" s="61">
        <v>0</v>
      </c>
      <c r="DK27" s="61">
        <v>0</v>
      </c>
      <c r="DL27" s="61">
        <v>0</v>
      </c>
      <c r="DM27" s="61">
        <v>0</v>
      </c>
      <c r="DN27" s="61">
        <v>0</v>
      </c>
      <c r="DO27" s="61">
        <v>0</v>
      </c>
      <c r="DP27" s="61">
        <v>0</v>
      </c>
      <c r="DQ27" s="61">
        <v>0</v>
      </c>
      <c r="DR27" s="61">
        <v>0</v>
      </c>
      <c r="DS27" s="61">
        <v>0</v>
      </c>
      <c r="DT27" s="61">
        <v>0</v>
      </c>
      <c r="DU27" s="61">
        <v>0</v>
      </c>
      <c r="DV27" s="61">
        <v>0</v>
      </c>
      <c r="DW27" s="61">
        <v>0</v>
      </c>
      <c r="DX27" s="61">
        <v>0</v>
      </c>
      <c r="DY27" s="61">
        <v>0</v>
      </c>
      <c r="DZ27" s="61">
        <v>0</v>
      </c>
      <c r="EA27" s="61">
        <v>0</v>
      </c>
      <c r="EB27" s="61">
        <v>0</v>
      </c>
      <c r="EC27" s="61">
        <v>0</v>
      </c>
      <c r="ED27" s="61">
        <v>0</v>
      </c>
      <c r="EE27" s="61">
        <v>0</v>
      </c>
      <c r="EF27" s="61">
        <v>0</v>
      </c>
      <c r="EG27" s="61">
        <v>0</v>
      </c>
      <c r="EH27" s="61">
        <v>0</v>
      </c>
      <c r="EI27" s="61">
        <v>0</v>
      </c>
      <c r="EJ27" s="61">
        <v>0</v>
      </c>
      <c r="EK27" s="61">
        <v>0</v>
      </c>
      <c r="EL27" s="61">
        <v>0</v>
      </c>
      <c r="EM27" s="61">
        <v>0</v>
      </c>
      <c r="EN27" s="61">
        <v>0</v>
      </c>
      <c r="EO27" s="61">
        <v>0</v>
      </c>
      <c r="EP27" s="61">
        <v>0</v>
      </c>
      <c r="EQ27" s="61">
        <v>0</v>
      </c>
      <c r="ER27" s="61">
        <v>0</v>
      </c>
      <c r="ES27" s="61">
        <v>0</v>
      </c>
      <c r="ET27" s="61">
        <v>0</v>
      </c>
      <c r="EU27" s="61">
        <v>0.01</v>
      </c>
      <c r="EV27" s="61">
        <v>0.02</v>
      </c>
      <c r="FA27" s="61">
        <v>30319000</v>
      </c>
      <c r="FB27" s="61">
        <v>0</v>
      </c>
      <c r="FC27" s="61">
        <v>7096300</v>
      </c>
      <c r="FD27" s="61">
        <v>477745</v>
      </c>
      <c r="FE27" s="61">
        <v>82</v>
      </c>
      <c r="FF27" s="61">
        <v>0</v>
      </c>
      <c r="FG27" s="61">
        <v>0</v>
      </c>
      <c r="FH27" s="61">
        <v>0</v>
      </c>
      <c r="FI27" s="61">
        <v>0</v>
      </c>
      <c r="FJ27" s="61">
        <v>0</v>
      </c>
      <c r="FK27" s="61">
        <v>329</v>
      </c>
      <c r="FL27" s="61">
        <v>1468</v>
      </c>
      <c r="FM27" s="61">
        <v>640</v>
      </c>
      <c r="FN27" s="61">
        <v>640</v>
      </c>
      <c r="FO27" s="61">
        <v>640</v>
      </c>
      <c r="FP27" s="61">
        <v>639</v>
      </c>
      <c r="FQ27" s="61">
        <v>476</v>
      </c>
      <c r="FR27" s="61">
        <v>640</v>
      </c>
      <c r="FS27" s="61">
        <v>9360</v>
      </c>
      <c r="FT27" s="61">
        <v>9360</v>
      </c>
      <c r="FU27" s="61">
        <v>9360</v>
      </c>
      <c r="FW27" s="61">
        <v>641</v>
      </c>
      <c r="FY27" s="61">
        <v>53.1</v>
      </c>
      <c r="FZ27" s="61">
        <v>61.1</v>
      </c>
      <c r="GA27" s="61">
        <v>68</v>
      </c>
      <c r="GB27" s="61">
        <v>79.599999999999994</v>
      </c>
      <c r="GC27" s="61">
        <v>100</v>
      </c>
      <c r="GD27" s="61">
        <v>70</v>
      </c>
      <c r="GE27" s="61">
        <v>70</v>
      </c>
      <c r="GF27" s="61">
        <v>69.099999999999994</v>
      </c>
      <c r="GG27" s="61">
        <v>35</v>
      </c>
      <c r="GH27" s="61">
        <v>23.5</v>
      </c>
      <c r="GI27" s="61">
        <v>35</v>
      </c>
      <c r="GJ27" s="61">
        <v>1.07</v>
      </c>
      <c r="GK27" s="61">
        <v>1.07</v>
      </c>
      <c r="GL27" s="61">
        <v>46.4</v>
      </c>
      <c r="GM27" s="61">
        <v>134.6</v>
      </c>
      <c r="GN27" s="61">
        <v>134.9</v>
      </c>
      <c r="GO27" s="61">
        <v>76</v>
      </c>
      <c r="GP27" s="61">
        <v>45</v>
      </c>
      <c r="GQ27" s="61">
        <v>45.5</v>
      </c>
      <c r="GR27" s="61">
        <v>31.9</v>
      </c>
      <c r="GS27" s="61">
        <v>93.9</v>
      </c>
      <c r="GT27" s="61">
        <v>93.9</v>
      </c>
      <c r="GU27" s="61">
        <v>0</v>
      </c>
      <c r="GV27" s="61">
        <v>0</v>
      </c>
      <c r="GW27" s="61">
        <v>0</v>
      </c>
      <c r="GX27" s="61">
        <v>0</v>
      </c>
      <c r="GY27" s="61">
        <v>50</v>
      </c>
      <c r="GZ27" s="61">
        <v>34.200000000000003</v>
      </c>
      <c r="HA27" s="61">
        <v>10</v>
      </c>
      <c r="HB27" s="61">
        <v>128</v>
      </c>
      <c r="HC27" s="61">
        <v>128.1</v>
      </c>
      <c r="HD27" s="61">
        <v>62.8</v>
      </c>
      <c r="HE27" s="61">
        <v>0</v>
      </c>
      <c r="HF27" s="61">
        <v>0</v>
      </c>
      <c r="HG27" s="61">
        <v>0</v>
      </c>
      <c r="HH27" s="61">
        <v>0</v>
      </c>
      <c r="HI27" s="61">
        <v>0</v>
      </c>
      <c r="HJ27" s="61">
        <v>0</v>
      </c>
      <c r="HK27" s="61">
        <v>0</v>
      </c>
      <c r="HL27" s="61">
        <v>0</v>
      </c>
      <c r="HM27" s="61">
        <v>0</v>
      </c>
      <c r="HN27" s="61">
        <v>0</v>
      </c>
      <c r="HO27" s="61">
        <v>0</v>
      </c>
      <c r="HP27" s="61">
        <v>0</v>
      </c>
      <c r="HQ27" s="61">
        <v>0</v>
      </c>
      <c r="HR27" s="61">
        <v>0</v>
      </c>
      <c r="HS27" s="61">
        <v>0</v>
      </c>
      <c r="HT27" s="61">
        <v>5.9</v>
      </c>
      <c r="HU27" s="61">
        <v>7.5</v>
      </c>
      <c r="HV27" s="61">
        <v>6.2</v>
      </c>
      <c r="HW27" s="61">
        <v>79.599999999999994</v>
      </c>
      <c r="HX27" s="61">
        <v>34.200000000000003</v>
      </c>
      <c r="HY27" s="61">
        <v>134.9</v>
      </c>
      <c r="HZ27" s="61">
        <v>77.5</v>
      </c>
      <c r="IA27" s="61">
        <v>45.5</v>
      </c>
      <c r="IB27" s="61">
        <v>0</v>
      </c>
      <c r="IC27" s="61">
        <v>79.3</v>
      </c>
      <c r="ID27" s="61">
        <v>70</v>
      </c>
      <c r="IE27" s="61">
        <v>34.700000000000003</v>
      </c>
      <c r="IF27" s="61">
        <v>52.8</v>
      </c>
      <c r="IG27" s="61">
        <v>135.6</v>
      </c>
      <c r="IH27" s="61">
        <v>128.1</v>
      </c>
      <c r="II27" s="61">
        <v>79.3</v>
      </c>
      <c r="IJ27" s="61">
        <v>35</v>
      </c>
      <c r="IK27" s="61">
        <v>49.7</v>
      </c>
      <c r="IL27" s="61">
        <v>14.5</v>
      </c>
      <c r="IM27" s="61">
        <v>3692.7</v>
      </c>
      <c r="IN27" s="61">
        <v>540.5</v>
      </c>
      <c r="IO27" s="61">
        <v>0</v>
      </c>
      <c r="IP27" s="61">
        <v>0</v>
      </c>
      <c r="IQ27" s="61">
        <v>0</v>
      </c>
      <c r="IR27" s="61">
        <v>0</v>
      </c>
      <c r="IS27" s="61">
        <v>0</v>
      </c>
      <c r="IT27" s="61">
        <v>0</v>
      </c>
      <c r="IU27" s="61">
        <v>0</v>
      </c>
      <c r="IV27" s="61">
        <v>0</v>
      </c>
      <c r="IW27" s="61">
        <v>0</v>
      </c>
      <c r="IX27" s="61">
        <v>0</v>
      </c>
      <c r="IY27" s="61">
        <v>0</v>
      </c>
      <c r="IZ27" s="61">
        <v>0</v>
      </c>
      <c r="JA27" s="61">
        <v>0</v>
      </c>
      <c r="JB27" s="61">
        <v>0</v>
      </c>
      <c r="JC27" s="61">
        <v>0</v>
      </c>
      <c r="JD27" s="61">
        <v>0</v>
      </c>
      <c r="JE27" s="61">
        <v>0</v>
      </c>
      <c r="JF27" s="61">
        <v>0</v>
      </c>
      <c r="JG27" s="61">
        <v>0</v>
      </c>
      <c r="JH27" s="61">
        <v>0</v>
      </c>
      <c r="JI27" s="61">
        <v>0</v>
      </c>
      <c r="JJ27" s="61">
        <v>0</v>
      </c>
      <c r="JK27" s="61">
        <v>0</v>
      </c>
      <c r="JL27" s="61">
        <v>0</v>
      </c>
      <c r="JM27" s="61">
        <v>0</v>
      </c>
      <c r="JN27" s="61">
        <v>0</v>
      </c>
      <c r="JO27" s="61">
        <v>0</v>
      </c>
      <c r="JP27" s="61">
        <v>0</v>
      </c>
      <c r="JQ27" s="61">
        <v>0</v>
      </c>
      <c r="JR27" s="61">
        <v>0</v>
      </c>
      <c r="JS27" s="61">
        <v>0</v>
      </c>
      <c r="JT27" s="61">
        <v>0</v>
      </c>
      <c r="JU27" s="61">
        <v>0</v>
      </c>
      <c r="JV27" s="61">
        <v>0</v>
      </c>
      <c r="JW27" s="61">
        <v>0</v>
      </c>
      <c r="JX27" s="61">
        <v>0</v>
      </c>
      <c r="JY27" s="61">
        <v>0</v>
      </c>
      <c r="JZ27" s="61">
        <v>0</v>
      </c>
      <c r="KA27" s="61">
        <v>0</v>
      </c>
      <c r="KC27" s="61">
        <v>449.86157316099593</v>
      </c>
      <c r="KD27" s="61">
        <v>2</v>
      </c>
      <c r="KE27" s="61">
        <v>2</v>
      </c>
      <c r="KF27" s="61">
        <v>2</v>
      </c>
      <c r="KG27" s="61">
        <v>2</v>
      </c>
      <c r="KH27" s="61">
        <v>2</v>
      </c>
      <c r="KI27" s="61">
        <v>2</v>
      </c>
      <c r="KJ27" s="61">
        <v>2</v>
      </c>
      <c r="KK27" s="61">
        <v>2</v>
      </c>
      <c r="KL27" s="61">
        <v>2</v>
      </c>
      <c r="KM27" s="61">
        <v>2</v>
      </c>
      <c r="KN27" s="61">
        <v>2</v>
      </c>
      <c r="KO27" s="61">
        <v>2</v>
      </c>
      <c r="KP27" s="61">
        <v>2</v>
      </c>
      <c r="KQ27" s="61">
        <v>2</v>
      </c>
      <c r="KR27" s="61">
        <v>2</v>
      </c>
      <c r="KS27" s="61">
        <v>2</v>
      </c>
      <c r="KT27" s="61">
        <v>2</v>
      </c>
      <c r="KU27" s="61">
        <v>2</v>
      </c>
      <c r="KV27" s="61">
        <v>2</v>
      </c>
      <c r="KW27" s="61">
        <v>2</v>
      </c>
      <c r="KX27" s="61">
        <v>0</v>
      </c>
      <c r="KY27" s="61">
        <v>2.5</v>
      </c>
      <c r="KZ27" s="61">
        <v>25.9</v>
      </c>
      <c r="LA27" s="61">
        <v>5.0999999999999996</v>
      </c>
      <c r="LB27" s="61">
        <v>7.6</v>
      </c>
      <c r="LC27" s="61">
        <v>10.199999999999999</v>
      </c>
      <c r="LD27" s="61">
        <v>12.7</v>
      </c>
      <c r="LE27" s="61">
        <v>17.2</v>
      </c>
      <c r="LF27" s="61">
        <v>25</v>
      </c>
      <c r="LG27" s="61">
        <v>29.3</v>
      </c>
      <c r="LH27" s="61">
        <v>25.9</v>
      </c>
      <c r="LI27" s="61">
        <v>0</v>
      </c>
      <c r="LJ27" s="61">
        <v>0</v>
      </c>
      <c r="LK27" s="61">
        <v>2.5</v>
      </c>
      <c r="LL27" s="61">
        <v>25.9</v>
      </c>
      <c r="LM27" s="61">
        <v>1</v>
      </c>
      <c r="LN27" s="61">
        <v>0</v>
      </c>
      <c r="LO27" s="61">
        <v>5.0999999999999996</v>
      </c>
      <c r="LP27" s="61">
        <v>0</v>
      </c>
      <c r="LQ27" s="61">
        <v>7.6</v>
      </c>
      <c r="LR27" s="61">
        <v>0</v>
      </c>
      <c r="LS27" s="61">
        <v>10.199999999999999</v>
      </c>
      <c r="LT27" s="61">
        <v>0</v>
      </c>
      <c r="LU27" s="61">
        <v>12.7</v>
      </c>
      <c r="LV27" s="61">
        <v>0</v>
      </c>
      <c r="LW27" s="61">
        <v>17.2</v>
      </c>
      <c r="LX27" s="61">
        <v>1</v>
      </c>
      <c r="LY27" s="61">
        <v>25</v>
      </c>
      <c r="LZ27" s="61">
        <v>1</v>
      </c>
      <c r="MA27" s="61">
        <v>29.3</v>
      </c>
      <c r="MB27" s="61">
        <v>1</v>
      </c>
      <c r="MC27" s="61">
        <v>25.9</v>
      </c>
      <c r="MD27" s="61">
        <v>1</v>
      </c>
      <c r="ME27" s="61">
        <v>0</v>
      </c>
      <c r="MF27" s="61">
        <v>0</v>
      </c>
      <c r="MG27" s="61">
        <v>0</v>
      </c>
      <c r="MH27" s="61">
        <v>0</v>
      </c>
      <c r="MI27" s="61">
        <v>0</v>
      </c>
      <c r="MJ27" s="61">
        <v>0</v>
      </c>
      <c r="MK27" s="61">
        <v>0</v>
      </c>
      <c r="ML27" s="61">
        <v>0</v>
      </c>
      <c r="MM27" s="61">
        <v>0</v>
      </c>
      <c r="MN27" s="61">
        <v>0</v>
      </c>
      <c r="MO27" s="61">
        <v>0</v>
      </c>
      <c r="MP27" s="61">
        <v>0</v>
      </c>
      <c r="MQ27" s="61">
        <v>0</v>
      </c>
      <c r="MR27" s="61">
        <v>0</v>
      </c>
      <c r="MS27" s="61">
        <v>0</v>
      </c>
      <c r="MT27" s="61">
        <v>0</v>
      </c>
      <c r="MU27" s="61">
        <v>0</v>
      </c>
      <c r="MV27" s="61">
        <v>0</v>
      </c>
      <c r="MW27" s="61">
        <v>0</v>
      </c>
      <c r="MX27" s="61">
        <v>0</v>
      </c>
      <c r="MY27" s="61">
        <v>0</v>
      </c>
      <c r="MZ27" s="61">
        <v>0</v>
      </c>
      <c r="NA27" s="61">
        <v>0</v>
      </c>
      <c r="NB27" s="61">
        <v>0</v>
      </c>
      <c r="NC27" s="61">
        <v>0</v>
      </c>
      <c r="ND27" s="61">
        <v>0</v>
      </c>
      <c r="NE27" s="61">
        <v>0</v>
      </c>
      <c r="NF27" s="61">
        <v>0</v>
      </c>
      <c r="NG27" s="61">
        <v>0</v>
      </c>
      <c r="NH27" s="61">
        <v>0</v>
      </c>
      <c r="NI27" s="61">
        <v>0</v>
      </c>
      <c r="NJ27" s="61">
        <v>0</v>
      </c>
      <c r="NK27" s="61">
        <v>0</v>
      </c>
      <c r="NL27" s="61">
        <v>0</v>
      </c>
      <c r="NM27" s="61">
        <v>0</v>
      </c>
      <c r="NN27" s="61">
        <v>0</v>
      </c>
      <c r="NO27" s="61">
        <v>0</v>
      </c>
      <c r="NP27" s="61">
        <v>0</v>
      </c>
      <c r="NQ27" s="61">
        <v>0</v>
      </c>
      <c r="NR27" s="61">
        <v>0</v>
      </c>
      <c r="NS27" s="61">
        <v>0</v>
      </c>
      <c r="NT27" s="61">
        <v>0</v>
      </c>
      <c r="NU27" s="61">
        <v>0</v>
      </c>
      <c r="NV27" s="61">
        <v>0</v>
      </c>
      <c r="NW27" s="61">
        <v>0</v>
      </c>
      <c r="NX27" s="61">
        <v>0</v>
      </c>
      <c r="NY27" s="61">
        <v>0</v>
      </c>
      <c r="NZ27" s="61">
        <v>0</v>
      </c>
      <c r="OA27" s="61">
        <v>0</v>
      </c>
      <c r="OB27" s="61">
        <v>0</v>
      </c>
      <c r="OC27" s="61">
        <v>0</v>
      </c>
      <c r="OD27" s="61">
        <v>0</v>
      </c>
      <c r="OE27" s="61">
        <v>0</v>
      </c>
      <c r="OF27" s="61">
        <v>0</v>
      </c>
      <c r="OG27" s="61">
        <v>0</v>
      </c>
      <c r="OH27" s="61">
        <v>0</v>
      </c>
      <c r="OI27" s="61">
        <v>0</v>
      </c>
      <c r="OJ27" s="61">
        <v>0</v>
      </c>
      <c r="OK27" s="61">
        <v>0</v>
      </c>
      <c r="OL27" s="61">
        <v>0</v>
      </c>
      <c r="OM27" s="61">
        <v>0</v>
      </c>
      <c r="ON27" s="61">
        <v>0</v>
      </c>
      <c r="OO27" s="61">
        <v>0</v>
      </c>
      <c r="OP27" s="61">
        <v>0</v>
      </c>
      <c r="OQ27" s="61">
        <v>0</v>
      </c>
      <c r="OR27" s="61">
        <v>0</v>
      </c>
      <c r="OU27" s="61">
        <v>0</v>
      </c>
      <c r="OV27" s="61">
        <v>1</v>
      </c>
      <c r="OW27" s="61">
        <v>1</v>
      </c>
      <c r="OX27" s="61">
        <v>1</v>
      </c>
      <c r="OY27" s="61">
        <v>1</v>
      </c>
      <c r="OZ27" s="61">
        <v>1</v>
      </c>
      <c r="PA27" s="61">
        <v>1</v>
      </c>
      <c r="PB27" s="61">
        <v>1</v>
      </c>
      <c r="PC27" s="61">
        <v>1</v>
      </c>
      <c r="PD27" s="61">
        <v>1</v>
      </c>
      <c r="PE27" s="61">
        <v>1</v>
      </c>
      <c r="PF27" s="61">
        <v>1</v>
      </c>
      <c r="PG27" s="61">
        <v>1</v>
      </c>
      <c r="PH27" s="61">
        <v>1</v>
      </c>
      <c r="PI27" s="61">
        <v>1</v>
      </c>
      <c r="PJ27" s="61">
        <v>1</v>
      </c>
      <c r="PK27" s="61">
        <v>1</v>
      </c>
      <c r="PL27" s="61">
        <v>1</v>
      </c>
      <c r="PM27" s="61">
        <v>1</v>
      </c>
      <c r="PN27" s="61">
        <v>1</v>
      </c>
      <c r="PO27" s="61">
        <v>1</v>
      </c>
      <c r="PP27" s="61">
        <v>1</v>
      </c>
      <c r="PQ27" s="61">
        <v>1</v>
      </c>
      <c r="PR27" s="61">
        <v>1</v>
      </c>
      <c r="PS27" s="61">
        <v>1</v>
      </c>
      <c r="PT27" s="61">
        <v>1</v>
      </c>
      <c r="PU27" s="61">
        <v>1</v>
      </c>
      <c r="PV27" s="61">
        <v>0</v>
      </c>
      <c r="PW27" s="61">
        <v>0</v>
      </c>
      <c r="PX27" s="61">
        <v>0</v>
      </c>
      <c r="PY27" s="61">
        <v>1</v>
      </c>
      <c r="PZ27" s="61">
        <v>9179</v>
      </c>
      <c r="QA27" s="61">
        <v>17</v>
      </c>
      <c r="QB27" s="61">
        <v>0</v>
      </c>
      <c r="QC27" s="61">
        <v>3022</v>
      </c>
      <c r="QD27" s="61">
        <v>0</v>
      </c>
      <c r="QE27" s="61">
        <v>0</v>
      </c>
      <c r="QF27" s="61">
        <v>3022</v>
      </c>
      <c r="QG27" s="61">
        <v>-0.8</v>
      </c>
      <c r="QH27" s="61">
        <v>20.3</v>
      </c>
      <c r="QI27" s="61">
        <v>113.8</v>
      </c>
      <c r="QJ27" s="61">
        <v>0</v>
      </c>
      <c r="QK27" s="61">
        <v>0</v>
      </c>
      <c r="QL27" s="61">
        <v>0</v>
      </c>
      <c r="QM27" s="61">
        <v>0</v>
      </c>
      <c r="QN27" s="61">
        <v>0</v>
      </c>
      <c r="QO27" s="61">
        <v>9.6</v>
      </c>
      <c r="QP27" s="61">
        <v>6.06</v>
      </c>
      <c r="QQ27" s="61">
        <v>6.04</v>
      </c>
      <c r="QR27" s="61">
        <v>10.8</v>
      </c>
      <c r="QS27" s="61">
        <v>0</v>
      </c>
      <c r="QT27" s="61">
        <v>0</v>
      </c>
      <c r="QU27" s="61">
        <v>0</v>
      </c>
      <c r="QV27" s="61">
        <v>0</v>
      </c>
      <c r="QW27" s="61">
        <v>74</v>
      </c>
      <c r="QX27" s="61">
        <v>74</v>
      </c>
      <c r="QY27" s="61">
        <v>74.900000000000006</v>
      </c>
      <c r="QZ27" s="61">
        <v>139.19999999999999</v>
      </c>
      <c r="RA27" s="61">
        <v>100</v>
      </c>
      <c r="RB27" s="61">
        <v>150</v>
      </c>
      <c r="RC27" s="61">
        <v>22.4</v>
      </c>
      <c r="RD27" s="61">
        <v>0.5</v>
      </c>
      <c r="RE27" s="61">
        <v>73</v>
      </c>
      <c r="RF27" s="61">
        <v>137</v>
      </c>
      <c r="RG27" s="61">
        <v>0</v>
      </c>
      <c r="RH27" s="61">
        <v>0</v>
      </c>
      <c r="RI27" s="61">
        <v>0</v>
      </c>
      <c r="RJ27" s="61">
        <v>137</v>
      </c>
      <c r="RK27" s="61">
        <v>0</v>
      </c>
      <c r="RL27" s="61">
        <v>0</v>
      </c>
      <c r="RM27" s="61">
        <v>0</v>
      </c>
      <c r="RN27" s="61">
        <v>452</v>
      </c>
      <c r="RO27" s="61">
        <v>452</v>
      </c>
      <c r="RP27" s="61">
        <v>0</v>
      </c>
      <c r="RQ27" s="61">
        <v>10.9</v>
      </c>
      <c r="RR27" s="61">
        <v>19.399999999999999</v>
      </c>
      <c r="RS27" s="61">
        <v>10.9</v>
      </c>
      <c r="RT27" s="61">
        <v>11</v>
      </c>
      <c r="RU27" s="61">
        <v>0</v>
      </c>
      <c r="RV27" s="61">
        <v>0</v>
      </c>
      <c r="RW27" s="61">
        <v>0</v>
      </c>
      <c r="RX27" s="61">
        <v>11</v>
      </c>
      <c r="RY27" s="61">
        <v>0</v>
      </c>
      <c r="RZ27" s="61">
        <v>0</v>
      </c>
      <c r="SA27" s="61">
        <v>0</v>
      </c>
      <c r="SB27" s="61">
        <v>11</v>
      </c>
      <c r="SC27" s="61">
        <v>0</v>
      </c>
      <c r="SD27" s="61">
        <v>125</v>
      </c>
      <c r="SE27" s="61">
        <v>0</v>
      </c>
      <c r="SF27" s="61">
        <v>0</v>
      </c>
      <c r="SG27" s="61">
        <v>57.7</v>
      </c>
      <c r="SH27" s="61">
        <v>48</v>
      </c>
      <c r="SI27" s="61">
        <v>0.69</v>
      </c>
      <c r="SJ27" s="61">
        <v>2.5499999999999998</v>
      </c>
      <c r="SK27" s="61">
        <v>0.03</v>
      </c>
      <c r="SL27" s="61">
        <v>345</v>
      </c>
      <c r="SM27" s="61">
        <v>344</v>
      </c>
      <c r="SN27" s="61">
        <v>346</v>
      </c>
      <c r="SO27" s="61">
        <v>41.09</v>
      </c>
      <c r="SP27" s="61">
        <v>1608082357556</v>
      </c>
      <c r="SQ27" s="61">
        <v>0</v>
      </c>
      <c r="SR27" s="61">
        <v>46</v>
      </c>
      <c r="SS27" s="61">
        <v>1</v>
      </c>
      <c r="ST27" s="61">
        <v>1</v>
      </c>
      <c r="SU27" s="61">
        <v>3.8</v>
      </c>
      <c r="SV27" s="61">
        <v>51.3</v>
      </c>
      <c r="SW27" s="61">
        <v>25</v>
      </c>
      <c r="SX27" s="61">
        <v>-6.65</v>
      </c>
      <c r="SY27" s="61">
        <v>0</v>
      </c>
      <c r="TA27" s="61">
        <v>3008</v>
      </c>
      <c r="TF27" s="61">
        <v>0</v>
      </c>
      <c r="TG27" s="61">
        <v>0</v>
      </c>
      <c r="TH27" s="61">
        <v>0</v>
      </c>
      <c r="TI27" s="61">
        <v>0</v>
      </c>
      <c r="TJ27" s="61">
        <v>41926</v>
      </c>
      <c r="TK27" s="61">
        <v>41862</v>
      </c>
      <c r="TL27" s="61">
        <v>32751</v>
      </c>
      <c r="TM27" s="61">
        <v>32680</v>
      </c>
      <c r="TN27" s="61">
        <v>0</v>
      </c>
      <c r="TO27" s="61">
        <v>0</v>
      </c>
      <c r="TP27" s="61">
        <v>0</v>
      </c>
      <c r="TQ27" s="61">
        <v>0</v>
      </c>
      <c r="TR27" s="61">
        <v>540</v>
      </c>
      <c r="TS27" s="61">
        <v>547</v>
      </c>
      <c r="TT27" s="61">
        <v>544</v>
      </c>
      <c r="TU27" s="61">
        <v>549</v>
      </c>
      <c r="TV27" s="61">
        <v>545</v>
      </c>
      <c r="TW27" s="61">
        <v>548</v>
      </c>
      <c r="TX27" s="61">
        <v>550</v>
      </c>
      <c r="TY27" s="61">
        <v>552</v>
      </c>
      <c r="TZ27" s="61">
        <v>547</v>
      </c>
      <c r="UA27" s="61">
        <v>547</v>
      </c>
      <c r="UB27" s="61">
        <v>546</v>
      </c>
      <c r="UC27" s="61">
        <v>543</v>
      </c>
      <c r="UD27" s="61">
        <v>546</v>
      </c>
      <c r="UE27" s="61">
        <v>543</v>
      </c>
      <c r="UF27" s="61">
        <v>545</v>
      </c>
      <c r="UG27" s="61">
        <v>546</v>
      </c>
      <c r="UH27" s="61">
        <v>541</v>
      </c>
      <c r="UI27" s="61">
        <v>540</v>
      </c>
      <c r="UJ27" s="61">
        <v>544</v>
      </c>
      <c r="UK27" s="61">
        <v>545</v>
      </c>
      <c r="UL27" s="61">
        <v>545</v>
      </c>
      <c r="UM27" s="61">
        <v>545</v>
      </c>
      <c r="UN27" s="61">
        <v>547</v>
      </c>
      <c r="UO27" s="61">
        <v>547</v>
      </c>
      <c r="UP27" s="61">
        <v>545</v>
      </c>
      <c r="UQ27" s="61">
        <v>547</v>
      </c>
      <c r="UR27" s="61">
        <v>552</v>
      </c>
      <c r="US27" s="61">
        <v>553</v>
      </c>
      <c r="UT27" s="61">
        <v>541</v>
      </c>
      <c r="UU27" s="61">
        <v>542</v>
      </c>
      <c r="UV27" s="61">
        <v>0</v>
      </c>
      <c r="UW27" s="61">
        <v>0</v>
      </c>
      <c r="UX27" s="61">
        <v>140</v>
      </c>
      <c r="UY27" s="61">
        <v>343</v>
      </c>
      <c r="UZ27" s="61">
        <v>340</v>
      </c>
      <c r="VA27" s="61">
        <v>11</v>
      </c>
      <c r="WR27" s="61">
        <v>0</v>
      </c>
      <c r="WS27" s="61">
        <v>1</v>
      </c>
      <c r="WT27" s="61">
        <v>0</v>
      </c>
      <c r="WU27" s="61">
        <v>0</v>
      </c>
      <c r="WV27" s="61">
        <v>0</v>
      </c>
      <c r="WW27" s="61">
        <v>0</v>
      </c>
      <c r="WX27" s="61">
        <v>0</v>
      </c>
      <c r="WY27" s="61">
        <v>0</v>
      </c>
      <c r="WZ27" s="61">
        <v>3373442</v>
      </c>
      <c r="XA27" s="61">
        <v>0</v>
      </c>
      <c r="XD27" s="61">
        <v>0</v>
      </c>
      <c r="XF27" s="61">
        <v>2</v>
      </c>
      <c r="XG27" s="61">
        <v>0</v>
      </c>
      <c r="XH27" s="61">
        <v>0</v>
      </c>
      <c r="XI27" s="61">
        <v>0</v>
      </c>
      <c r="XJ27" s="61">
        <v>0</v>
      </c>
      <c r="XK27" s="61">
        <v>0</v>
      </c>
      <c r="XL27" s="61">
        <v>0</v>
      </c>
      <c r="XM27" s="61">
        <v>0</v>
      </c>
      <c r="XN27" s="61">
        <v>58.2</v>
      </c>
      <c r="XO27" s="61">
        <v>47.3</v>
      </c>
      <c r="XR27" s="61">
        <v>67.900000000000006</v>
      </c>
      <c r="XS27" s="61">
        <v>70.400000000000006</v>
      </c>
      <c r="XT27" s="61">
        <v>69</v>
      </c>
      <c r="XU27" s="61">
        <v>16.5</v>
      </c>
      <c r="XZ27" s="61">
        <v>1</v>
      </c>
      <c r="YA27" s="61">
        <v>1606657426313</v>
      </c>
      <c r="YC27" s="61">
        <v>4671</v>
      </c>
      <c r="YD27" s="61">
        <v>-0.92900000000000005</v>
      </c>
      <c r="YE27" s="61">
        <v>50.02</v>
      </c>
      <c r="YF27" s="61">
        <v>0</v>
      </c>
      <c r="YG27" s="61">
        <v>20918</v>
      </c>
      <c r="YH27" s="61">
        <v>12091</v>
      </c>
      <c r="YI27" s="61">
        <v>20911</v>
      </c>
      <c r="YJ27" s="61">
        <v>12066</v>
      </c>
      <c r="YK27" s="61">
        <v>20945</v>
      </c>
      <c r="YL27" s="61">
        <v>12084</v>
      </c>
      <c r="YM27" s="61">
        <v>10179</v>
      </c>
      <c r="YN27" s="61">
        <v>5894</v>
      </c>
      <c r="YO27" s="61">
        <v>10193</v>
      </c>
      <c r="YP27" s="61">
        <v>5875</v>
      </c>
      <c r="YQ27" s="61">
        <v>10203</v>
      </c>
      <c r="YR27" s="61">
        <v>5889</v>
      </c>
      <c r="YS27" s="61">
        <v>0</v>
      </c>
      <c r="YT27" s="61">
        <v>73534</v>
      </c>
      <c r="YU27" s="61">
        <v>3197</v>
      </c>
      <c r="YV27" s="61">
        <v>23</v>
      </c>
      <c r="YW27" s="61">
        <v>5.2999999999999999E-2</v>
      </c>
      <c r="YX27" s="61">
        <v>4445</v>
      </c>
      <c r="YY27" s="61">
        <v>2.25</v>
      </c>
      <c r="YZ27" s="61">
        <v>-43</v>
      </c>
      <c r="ZA27" s="61">
        <v>3.91</v>
      </c>
      <c r="ZB27" s="61">
        <v>0.74</v>
      </c>
      <c r="ZD27" s="61">
        <v>0</v>
      </c>
      <c r="ZE27" s="61">
        <v>93.9</v>
      </c>
      <c r="ZF27" s="61">
        <v>79.599999999999994</v>
      </c>
      <c r="ZG27" s="61">
        <v>0</v>
      </c>
      <c r="ZH27" s="61">
        <v>0</v>
      </c>
      <c r="ZI27" s="61">
        <v>0</v>
      </c>
      <c r="ZJ27" s="61">
        <v>69.900000000000006</v>
      </c>
      <c r="ZK27" s="61">
        <v>7</v>
      </c>
      <c r="ZL27" s="61">
        <v>0</v>
      </c>
      <c r="ZM27" s="61">
        <v>0</v>
      </c>
      <c r="ZN27" s="61">
        <v>21.9</v>
      </c>
      <c r="ZO27" s="61">
        <v>21.9</v>
      </c>
      <c r="ZP27" s="61">
        <v>21.9</v>
      </c>
      <c r="ZQ27" s="61">
        <v>21.9</v>
      </c>
      <c r="ZR27" s="61">
        <v>21.9</v>
      </c>
      <c r="ZS27" s="61">
        <v>21.9</v>
      </c>
      <c r="ZT27" s="61">
        <v>21.9</v>
      </c>
      <c r="ZU27" s="61">
        <v>21.9</v>
      </c>
      <c r="ZV27" s="61">
        <v>21.9</v>
      </c>
      <c r="ZW27" s="61">
        <v>21.9</v>
      </c>
      <c r="ZX27" s="61">
        <v>21.9</v>
      </c>
      <c r="ZY27" s="61">
        <v>21.9</v>
      </c>
      <c r="ZZ27" s="61">
        <v>21.9</v>
      </c>
      <c r="AAA27" s="61">
        <v>21.9</v>
      </c>
      <c r="AAB27" s="61">
        <v>21.9</v>
      </c>
      <c r="AAC27" s="61">
        <v>21.9</v>
      </c>
      <c r="AAD27" s="61">
        <v>21.9</v>
      </c>
      <c r="AAE27" s="61">
        <v>21.9</v>
      </c>
      <c r="AAF27" s="61">
        <v>21.9</v>
      </c>
      <c r="AAG27" s="61">
        <v>21.9</v>
      </c>
      <c r="AAH27" s="61">
        <v>21.9</v>
      </c>
      <c r="AAI27" s="61">
        <v>21.9</v>
      </c>
      <c r="AAJ27" s="61">
        <v>21.9</v>
      </c>
      <c r="AAK27" s="61">
        <v>21.9</v>
      </c>
      <c r="AAL27" s="61">
        <v>21.9</v>
      </c>
      <c r="AAM27" s="61">
        <v>65.8</v>
      </c>
      <c r="AAN27" s="61">
        <v>85.4</v>
      </c>
      <c r="AAO27" s="61">
        <v>87.1</v>
      </c>
      <c r="AAP27" s="61">
        <v>84.5</v>
      </c>
      <c r="AAQ27" s="61">
        <v>70.599999999999994</v>
      </c>
      <c r="AAR27" s="61">
        <v>71.2</v>
      </c>
      <c r="AAS27" s="61">
        <v>77.7</v>
      </c>
      <c r="AAT27" s="61">
        <v>81.2</v>
      </c>
      <c r="AAU27" s="61">
        <v>84.4</v>
      </c>
      <c r="AAV27" s="61">
        <v>65.7</v>
      </c>
      <c r="AAW27" s="61">
        <v>65.099999999999994</v>
      </c>
      <c r="AAX27" s="61">
        <v>77.7</v>
      </c>
      <c r="AAY27" s="61">
        <v>1.26</v>
      </c>
      <c r="AAZ27" s="61">
        <v>1.26</v>
      </c>
      <c r="ABA27" s="61">
        <v>1.26</v>
      </c>
      <c r="ABB27" s="61">
        <v>1.26</v>
      </c>
      <c r="ABC27" s="61">
        <v>1.26</v>
      </c>
      <c r="ABD27" s="61">
        <v>1.26</v>
      </c>
      <c r="ABE27" s="61">
        <v>1.26</v>
      </c>
      <c r="ABF27" s="61">
        <v>1.26</v>
      </c>
      <c r="ABG27" s="61">
        <v>1.26</v>
      </c>
      <c r="ABH27" s="61">
        <v>1.26</v>
      </c>
      <c r="ABI27" s="61">
        <v>1.26</v>
      </c>
      <c r="ABJ27" s="61">
        <v>1.26</v>
      </c>
      <c r="ABK27" s="61">
        <v>1</v>
      </c>
      <c r="ABL27" s="61">
        <v>1</v>
      </c>
      <c r="ABM27" s="61">
        <v>1</v>
      </c>
      <c r="ABN27" s="61">
        <v>1</v>
      </c>
      <c r="ABO27" s="61">
        <v>1</v>
      </c>
      <c r="ABP27" s="61">
        <v>1</v>
      </c>
      <c r="ABQ27" s="61">
        <v>1</v>
      </c>
      <c r="ABR27" s="61">
        <v>1</v>
      </c>
      <c r="ABS27" s="61">
        <v>1</v>
      </c>
      <c r="ABT27" s="61">
        <v>1</v>
      </c>
      <c r="ABU27" s="61">
        <v>1</v>
      </c>
      <c r="ABV27" s="61">
        <v>1</v>
      </c>
      <c r="ABW27" s="61">
        <v>88</v>
      </c>
      <c r="ABX27" s="61">
        <v>88</v>
      </c>
      <c r="ABY27" s="61">
        <v>88</v>
      </c>
      <c r="ABZ27" s="61">
        <v>88</v>
      </c>
      <c r="ACA27" s="61">
        <v>88</v>
      </c>
      <c r="ACB27" s="61">
        <v>88</v>
      </c>
      <c r="ACC27" s="61">
        <v>88</v>
      </c>
      <c r="ACD27" s="61">
        <v>88</v>
      </c>
      <c r="ACE27" s="61">
        <v>88</v>
      </c>
      <c r="ACF27" s="61">
        <v>88</v>
      </c>
      <c r="ACG27" s="61">
        <v>88</v>
      </c>
      <c r="ACH27" s="61">
        <v>88</v>
      </c>
      <c r="ACI27" s="61">
        <v>9397</v>
      </c>
      <c r="ACJ27" s="61">
        <v>9397</v>
      </c>
      <c r="ACK27" s="61">
        <v>9382.2000000000007</v>
      </c>
      <c r="ACL27" s="61">
        <v>9397</v>
      </c>
      <c r="ACM27" s="61">
        <v>9397</v>
      </c>
      <c r="ACN27" s="61">
        <v>9397.1</v>
      </c>
      <c r="ACO27" s="61">
        <v>9397</v>
      </c>
      <c r="ACP27" s="61">
        <v>9396.9</v>
      </c>
      <c r="ACQ27" s="61">
        <v>9397</v>
      </c>
      <c r="ACR27" s="61">
        <v>9396.9</v>
      </c>
      <c r="ACS27" s="61">
        <v>9396.9</v>
      </c>
      <c r="ACT27" s="61">
        <v>9396.9</v>
      </c>
      <c r="ACU27" s="61">
        <v>2018</v>
      </c>
      <c r="ACV27" s="61">
        <v>2018</v>
      </c>
      <c r="ACW27" s="61">
        <v>23</v>
      </c>
      <c r="ACX27" s="61">
        <v>4</v>
      </c>
      <c r="ACY27" s="61">
        <v>2017</v>
      </c>
      <c r="ACZ27" s="61">
        <v>18</v>
      </c>
      <c r="ADA27" s="61">
        <v>10</v>
      </c>
      <c r="ADB27" s="61">
        <v>2018</v>
      </c>
      <c r="ADC27" s="61">
        <v>17</v>
      </c>
      <c r="ADD27" s="61">
        <v>4</v>
      </c>
      <c r="ADE27" s="61">
        <v>17</v>
      </c>
      <c r="ADF27" s="61">
        <v>4</v>
      </c>
      <c r="ADG27" s="61">
        <v>2018</v>
      </c>
      <c r="ADH27" s="61">
        <v>23</v>
      </c>
      <c r="ADI27" s="61">
        <v>4</v>
      </c>
      <c r="ADJ27" s="61">
        <v>2018</v>
      </c>
      <c r="ADK27" s="61">
        <v>17</v>
      </c>
      <c r="ADL27" s="61">
        <v>4</v>
      </c>
      <c r="ADM27" s="61">
        <v>2018</v>
      </c>
      <c r="ADN27" s="61">
        <v>23</v>
      </c>
      <c r="ADO27" s="61">
        <v>4</v>
      </c>
      <c r="ADP27" s="61">
        <v>2018</v>
      </c>
      <c r="ADQ27" s="61">
        <v>18</v>
      </c>
      <c r="ADR27" s="61">
        <v>4</v>
      </c>
      <c r="ADS27" s="61">
        <v>2018</v>
      </c>
      <c r="ADT27" s="61">
        <v>17</v>
      </c>
      <c r="ADU27" s="61">
        <v>4</v>
      </c>
      <c r="ADV27" s="61">
        <v>2018</v>
      </c>
      <c r="ADW27" s="61">
        <v>17</v>
      </c>
      <c r="ADX27" s="61">
        <v>4</v>
      </c>
      <c r="ADY27" s="61">
        <v>2018</v>
      </c>
      <c r="ADZ27" s="61">
        <v>18</v>
      </c>
      <c r="AEA27" s="61">
        <v>4</v>
      </c>
      <c r="AEB27" s="61">
        <v>2018</v>
      </c>
      <c r="AEC27" s="61">
        <v>17</v>
      </c>
      <c r="AED27" s="61">
        <v>4</v>
      </c>
      <c r="AEE27" s="61">
        <v>40710</v>
      </c>
      <c r="AEF27" s="61">
        <v>40752</v>
      </c>
      <c r="AEG27" s="61">
        <v>36616</v>
      </c>
      <c r="AEH27" s="61">
        <v>40684</v>
      </c>
      <c r="AEI27" s="61">
        <v>40767</v>
      </c>
      <c r="AEJ27" s="61">
        <v>40694</v>
      </c>
      <c r="AEK27" s="61">
        <v>40751</v>
      </c>
      <c r="AEL27" s="61">
        <v>40732</v>
      </c>
      <c r="AEM27" s="61">
        <v>40711</v>
      </c>
      <c r="AEN27" s="61">
        <v>40697</v>
      </c>
      <c r="AEO27" s="61">
        <v>40731</v>
      </c>
      <c r="AEP27" s="61">
        <v>40706</v>
      </c>
      <c r="AEQ27" s="61">
        <v>7.73</v>
      </c>
      <c r="AER27" s="61">
        <v>7.73</v>
      </c>
      <c r="AES27" s="61">
        <v>7.73</v>
      </c>
      <c r="AET27" s="61">
        <v>7.73</v>
      </c>
      <c r="AEU27" s="61">
        <v>7.73</v>
      </c>
      <c r="AEV27" s="61">
        <v>7.73</v>
      </c>
      <c r="AEW27" s="61">
        <v>7.73</v>
      </c>
      <c r="AEX27" s="61">
        <v>7.73</v>
      </c>
      <c r="AEY27" s="61">
        <v>7.73</v>
      </c>
      <c r="AEZ27" s="61">
        <v>7.73</v>
      </c>
      <c r="AFA27" s="61">
        <v>7.73</v>
      </c>
      <c r="AFB27" s="61">
        <v>7.73</v>
      </c>
      <c r="AFC27" s="61">
        <v>0</v>
      </c>
      <c r="AFD27" s="61">
        <v>0</v>
      </c>
      <c r="AFE27" s="61">
        <v>0</v>
      </c>
      <c r="AFF27" s="61">
        <v>0</v>
      </c>
      <c r="AFG27" s="61">
        <v>0</v>
      </c>
      <c r="AFH27" s="61">
        <v>0</v>
      </c>
      <c r="AFI27" s="61">
        <v>0</v>
      </c>
      <c r="AFJ27" s="61">
        <v>0</v>
      </c>
      <c r="AFK27" s="61">
        <v>0</v>
      </c>
      <c r="AFL27" s="61">
        <v>0</v>
      </c>
      <c r="AFM27" s="61">
        <v>0</v>
      </c>
      <c r="AFN27" s="61">
        <v>0</v>
      </c>
      <c r="AFO27" s="61">
        <v>0</v>
      </c>
      <c r="AFP27" s="61">
        <v>0</v>
      </c>
      <c r="AFQ27" s="61">
        <v>0</v>
      </c>
      <c r="AFR27" s="61">
        <v>0</v>
      </c>
      <c r="AFS27" s="61">
        <v>0</v>
      </c>
      <c r="AFT27" s="61">
        <v>0</v>
      </c>
      <c r="AFU27" s="61">
        <v>0</v>
      </c>
      <c r="AFV27" s="61">
        <v>0</v>
      </c>
      <c r="AFW27" s="61">
        <v>0</v>
      </c>
      <c r="AFX27" s="61">
        <v>0</v>
      </c>
      <c r="AFY27" s="61">
        <v>0</v>
      </c>
      <c r="AFZ27" s="61">
        <v>0</v>
      </c>
      <c r="AGA27" s="61">
        <v>0</v>
      </c>
      <c r="AGB27" s="61">
        <v>0</v>
      </c>
      <c r="AGC27" s="61">
        <v>0</v>
      </c>
      <c r="AGD27" s="61">
        <v>0</v>
      </c>
      <c r="AGE27" s="61">
        <v>0</v>
      </c>
      <c r="AGF27" s="61">
        <v>0</v>
      </c>
      <c r="AGG27" s="61">
        <v>0</v>
      </c>
      <c r="AGH27" s="61">
        <v>0</v>
      </c>
      <c r="AGI27" s="61">
        <v>0</v>
      </c>
      <c r="AGJ27" s="61">
        <v>0</v>
      </c>
      <c r="AGK27" s="61">
        <v>213</v>
      </c>
      <c r="AGL27" s="61">
        <v>0</v>
      </c>
      <c r="AGM27" s="61">
        <v>0</v>
      </c>
      <c r="AGN27" s="61">
        <v>-10</v>
      </c>
      <c r="AGO27" s="61">
        <v>-10</v>
      </c>
      <c r="AGP27" s="61">
        <v>-10</v>
      </c>
      <c r="AGQ27" s="61">
        <v>-10</v>
      </c>
      <c r="AGR27" s="61">
        <v>-10</v>
      </c>
      <c r="AGS27" s="61">
        <v>-10</v>
      </c>
      <c r="AGT27" s="61">
        <v>-10</v>
      </c>
      <c r="AGU27" s="61">
        <v>-10</v>
      </c>
      <c r="AGV27" s="61">
        <v>-10</v>
      </c>
      <c r="AGW27" s="61">
        <v>-10</v>
      </c>
      <c r="AGX27" s="61">
        <v>-10</v>
      </c>
      <c r="AGY27" s="61">
        <v>-10</v>
      </c>
      <c r="AGZ27" s="61">
        <v>-10</v>
      </c>
      <c r="AHA27" s="61">
        <v>-10</v>
      </c>
      <c r="AHB27" s="61">
        <v>-10</v>
      </c>
      <c r="AHC27" s="61">
        <v>-10</v>
      </c>
      <c r="AHD27" s="61">
        <v>-10</v>
      </c>
      <c r="AHE27" s="61">
        <v>-10</v>
      </c>
      <c r="AHF27" s="61">
        <v>-10</v>
      </c>
      <c r="AHG27" s="61">
        <v>-10</v>
      </c>
      <c r="AHH27" s="61">
        <v>-10</v>
      </c>
      <c r="AHI27" s="61">
        <v>-10</v>
      </c>
      <c r="AHJ27" s="61">
        <v>-10</v>
      </c>
      <c r="AHK27" s="61">
        <v>-10</v>
      </c>
      <c r="AHL27" s="61">
        <v>205</v>
      </c>
      <c r="AHM27" s="61">
        <v>189</v>
      </c>
      <c r="AHN27" s="61">
        <v>141</v>
      </c>
      <c r="AHO27" s="61">
        <v>237</v>
      </c>
      <c r="AHP27" s="61">
        <v>126</v>
      </c>
      <c r="AHQ27" s="61">
        <v>141</v>
      </c>
      <c r="AHR27" s="61">
        <v>110</v>
      </c>
      <c r="AHS27" s="61">
        <v>79</v>
      </c>
      <c r="AHT27" s="61">
        <v>189</v>
      </c>
      <c r="AHU27" s="61">
        <v>141</v>
      </c>
      <c r="AHV27" s="61">
        <v>189</v>
      </c>
      <c r="AHW27" s="61">
        <v>141</v>
      </c>
      <c r="AHX27" s="61">
        <v>174</v>
      </c>
      <c r="AHY27" s="61">
        <v>220</v>
      </c>
      <c r="AHZ27" s="61">
        <v>174</v>
      </c>
      <c r="AIA27" s="61">
        <v>174</v>
      </c>
      <c r="AIB27" s="61">
        <v>174</v>
      </c>
      <c r="AIC27" s="61">
        <v>158</v>
      </c>
      <c r="AID27" s="61">
        <v>253</v>
      </c>
      <c r="AIE27" s="61">
        <v>174</v>
      </c>
      <c r="AIF27" s="61">
        <v>158</v>
      </c>
      <c r="AIG27" s="61">
        <v>126</v>
      </c>
      <c r="AIH27" s="61">
        <v>158</v>
      </c>
      <c r="AII27" s="61">
        <v>94</v>
      </c>
      <c r="AIJ27" s="61">
        <v>0</v>
      </c>
      <c r="AIK27" s="61">
        <v>0</v>
      </c>
      <c r="AIL27" s="61">
        <v>0</v>
      </c>
      <c r="AIM27" s="61">
        <v>0</v>
      </c>
      <c r="AIN27" s="61">
        <v>0</v>
      </c>
      <c r="AIO27" s="61">
        <v>0</v>
      </c>
      <c r="AIP27" s="61">
        <v>0</v>
      </c>
      <c r="AIQ27" s="61">
        <v>0</v>
      </c>
      <c r="AIR27" s="61">
        <v>0</v>
      </c>
      <c r="AIS27" s="61">
        <v>0</v>
      </c>
      <c r="AIU27" s="61">
        <v>0</v>
      </c>
      <c r="AIV27" s="61">
        <v>0</v>
      </c>
      <c r="AIW27" s="61">
        <v>0</v>
      </c>
      <c r="AIX27" s="61">
        <v>0</v>
      </c>
      <c r="AIY27" s="61">
        <v>0</v>
      </c>
      <c r="AIZ27" s="61">
        <v>0</v>
      </c>
      <c r="AJA27" s="61">
        <v>0</v>
      </c>
      <c r="AJB27" s="61">
        <v>0</v>
      </c>
      <c r="AJC27" s="61">
        <v>0</v>
      </c>
      <c r="AJD27" s="61">
        <v>0</v>
      </c>
      <c r="AJE27" s="61">
        <v>0</v>
      </c>
      <c r="AJF27" s="61">
        <v>0</v>
      </c>
      <c r="AJG27" s="61">
        <v>0</v>
      </c>
      <c r="AJH27" s="61">
        <v>0</v>
      </c>
      <c r="AJI27" s="61">
        <v>0</v>
      </c>
      <c r="AJJ27" s="61">
        <v>0</v>
      </c>
      <c r="AJK27" s="61">
        <v>0</v>
      </c>
      <c r="AJL27" s="61">
        <v>0</v>
      </c>
      <c r="AJM27" s="61">
        <v>0</v>
      </c>
      <c r="AJN27" s="61">
        <v>0</v>
      </c>
      <c r="AJO27" s="61">
        <v>0</v>
      </c>
      <c r="AJP27" s="61">
        <v>0</v>
      </c>
      <c r="AJQ27" s="61">
        <v>0</v>
      </c>
      <c r="AJR27" s="61">
        <v>0</v>
      </c>
      <c r="AJS27" s="61">
        <v>0</v>
      </c>
      <c r="AJT27" s="61">
        <v>0</v>
      </c>
      <c r="AJU27" s="61">
        <v>0</v>
      </c>
      <c r="AJV27" s="61">
        <v>0</v>
      </c>
      <c r="AJW27" s="61">
        <v>0</v>
      </c>
      <c r="AJX27" s="61">
        <v>0</v>
      </c>
      <c r="AJY27" s="61">
        <v>0</v>
      </c>
      <c r="AJZ27" s="61">
        <v>0</v>
      </c>
      <c r="AKA27" s="61">
        <v>0</v>
      </c>
      <c r="AKB27" s="61">
        <v>0</v>
      </c>
      <c r="AKC27" s="61">
        <v>0</v>
      </c>
      <c r="AKD27" s="61">
        <v>0</v>
      </c>
      <c r="AKE27" s="61">
        <v>0</v>
      </c>
      <c r="AKF27" s="61">
        <v>0</v>
      </c>
      <c r="AKG27" s="61">
        <v>0</v>
      </c>
      <c r="AKH27" s="61">
        <v>0</v>
      </c>
      <c r="AKI27" s="61">
        <v>0</v>
      </c>
      <c r="AKJ27" s="61">
        <v>0</v>
      </c>
      <c r="AKK27" s="61">
        <v>0</v>
      </c>
      <c r="AKL27" s="61">
        <v>0</v>
      </c>
      <c r="AKM27" s="61">
        <v>305</v>
      </c>
      <c r="AKN27" s="61">
        <v>451</v>
      </c>
      <c r="AKO27" s="61">
        <v>402</v>
      </c>
      <c r="AKP27" s="61">
        <v>378</v>
      </c>
      <c r="AKQ27" s="61">
        <v>500</v>
      </c>
      <c r="AKR27" s="61">
        <v>329</v>
      </c>
      <c r="AKS27" s="61">
        <v>427</v>
      </c>
      <c r="AKT27" s="61">
        <v>402</v>
      </c>
      <c r="AKU27" s="61">
        <v>415</v>
      </c>
      <c r="AKV27" s="61">
        <v>305</v>
      </c>
      <c r="AKW27" s="61">
        <v>463</v>
      </c>
      <c r="AKX27" s="61">
        <v>341</v>
      </c>
      <c r="AKY27" s="61">
        <v>378</v>
      </c>
      <c r="AKZ27" s="61">
        <v>463</v>
      </c>
      <c r="ALA27" s="61">
        <v>402</v>
      </c>
      <c r="ALB27" s="61">
        <v>451</v>
      </c>
      <c r="ALC27" s="61">
        <v>427</v>
      </c>
      <c r="ALD27" s="61">
        <v>488</v>
      </c>
      <c r="ALE27" s="61">
        <v>366</v>
      </c>
      <c r="ALF27" s="61">
        <v>402</v>
      </c>
      <c r="ALG27" s="61">
        <v>402</v>
      </c>
      <c r="ALH27" s="61">
        <v>500</v>
      </c>
      <c r="ALI27" s="61">
        <v>402</v>
      </c>
      <c r="ALJ27" s="61">
        <v>305</v>
      </c>
      <c r="ALK27" s="61">
        <v>-4.0000000000000001E-3</v>
      </c>
      <c r="ALL27" s="61">
        <v>5.91</v>
      </c>
      <c r="ALM27" s="61">
        <v>0</v>
      </c>
      <c r="ALN27" s="61">
        <v>0</v>
      </c>
      <c r="ALO27" s="61">
        <v>0</v>
      </c>
      <c r="ALP27" s="61">
        <v>0</v>
      </c>
      <c r="ALQ27" s="61">
        <v>7.65</v>
      </c>
      <c r="ALR27" s="61">
        <v>7.61</v>
      </c>
      <c r="ALS27" s="61">
        <v>7.7</v>
      </c>
      <c r="ALT27" s="61">
        <v>7.83</v>
      </c>
      <c r="ALU27" s="61">
        <v>7.69</v>
      </c>
      <c r="ALV27" s="61">
        <v>7.64</v>
      </c>
      <c r="ALW27" s="61">
        <v>7.76</v>
      </c>
      <c r="ALX27" s="61">
        <v>7.61</v>
      </c>
      <c r="ALY27" s="61">
        <v>7.59</v>
      </c>
      <c r="ALZ27" s="61">
        <v>7.74</v>
      </c>
      <c r="AMA27" s="61">
        <v>7.82</v>
      </c>
      <c r="AMB27" s="61">
        <v>7.64</v>
      </c>
      <c r="AMC27" s="61">
        <v>7.65</v>
      </c>
      <c r="AMD27" s="61">
        <v>7.7</v>
      </c>
      <c r="AME27" s="61">
        <v>7.62</v>
      </c>
      <c r="AMF27" s="61">
        <v>7.65</v>
      </c>
      <c r="AMG27" s="61">
        <v>7.69</v>
      </c>
      <c r="AMH27" s="61">
        <v>7.68</v>
      </c>
      <c r="AMI27" s="61">
        <v>7.75</v>
      </c>
      <c r="AMJ27" s="61">
        <v>7.86</v>
      </c>
      <c r="AMK27" s="61">
        <v>7.71</v>
      </c>
      <c r="AML27" s="61">
        <v>7.64</v>
      </c>
      <c r="AMM27" s="61">
        <v>7.93</v>
      </c>
      <c r="AMN27" s="61">
        <v>7.84</v>
      </c>
      <c r="AMO27" s="61">
        <v>-0.17</v>
      </c>
      <c r="AMP27" s="61">
        <v>-0.04</v>
      </c>
      <c r="AMQ27" s="61">
        <v>-0.13</v>
      </c>
      <c r="AMR27" s="61">
        <v>-0.28999999999999998</v>
      </c>
      <c r="AMS27" s="61">
        <v>0.24</v>
      </c>
      <c r="AMT27" s="61">
        <v>-0.25</v>
      </c>
      <c r="AMU27" s="61">
        <v>0.06</v>
      </c>
      <c r="AMV27" s="61">
        <v>0.36</v>
      </c>
      <c r="AMW27" s="61">
        <v>-0.03</v>
      </c>
      <c r="AMX27" s="61">
        <v>-0.06</v>
      </c>
      <c r="AMY27" s="61">
        <v>-0.27</v>
      </c>
      <c r="AMZ27" s="61">
        <v>0.12</v>
      </c>
      <c r="ANA27" s="61">
        <v>-0.05</v>
      </c>
      <c r="ANB27" s="61">
        <v>-0.15</v>
      </c>
      <c r="ANC27" s="61">
        <v>0</v>
      </c>
      <c r="AND27" s="61">
        <v>-0.09</v>
      </c>
      <c r="ANE27" s="61">
        <v>-0.22</v>
      </c>
      <c r="ANF27" s="61">
        <v>-0.21</v>
      </c>
      <c r="ANG27" s="61">
        <v>-0.18</v>
      </c>
      <c r="ANH27" s="61">
        <v>-0.09</v>
      </c>
      <c r="ANI27" s="61">
        <v>-0.49</v>
      </c>
      <c r="ANJ27" s="61">
        <v>-0.26</v>
      </c>
      <c r="ANK27" s="61">
        <v>0</v>
      </c>
      <c r="ANL27" s="61">
        <v>-0.01</v>
      </c>
      <c r="ANM27" s="61">
        <v>7.6</v>
      </c>
      <c r="ANN27" s="61">
        <v>7.73</v>
      </c>
      <c r="ANO27" s="61">
        <v>7.75</v>
      </c>
      <c r="ANP27" s="61">
        <v>7.73</v>
      </c>
      <c r="ANQ27" s="61">
        <v>7.73</v>
      </c>
      <c r="ANR27" s="61">
        <v>7.93</v>
      </c>
      <c r="ANS27" s="61">
        <v>7.75</v>
      </c>
      <c r="ANT27" s="61">
        <v>7.75</v>
      </c>
      <c r="ANU27" s="61">
        <v>7.7</v>
      </c>
      <c r="ANV27" s="61">
        <v>7.86</v>
      </c>
      <c r="ANW27" s="61">
        <v>7.88</v>
      </c>
      <c r="ANX27" s="61">
        <v>7.77</v>
      </c>
      <c r="ANY27" s="61">
        <v>7.57</v>
      </c>
      <c r="ANZ27" s="61">
        <v>7.55</v>
      </c>
      <c r="AOA27" s="61">
        <v>7.85</v>
      </c>
      <c r="AOB27" s="61">
        <v>7.68</v>
      </c>
      <c r="AOC27" s="61">
        <v>7.73</v>
      </c>
      <c r="AOD27" s="61">
        <v>7.51</v>
      </c>
      <c r="AOE27" s="61">
        <v>7.65</v>
      </c>
      <c r="AOF27" s="61">
        <v>7.51</v>
      </c>
      <c r="AOG27" s="61">
        <v>7.56</v>
      </c>
      <c r="AOH27" s="61">
        <v>7.61</v>
      </c>
      <c r="AOI27" s="61">
        <v>7.53</v>
      </c>
      <c r="AOJ27" s="61">
        <v>7.77</v>
      </c>
      <c r="AOK27" s="61">
        <v>-0.06</v>
      </c>
      <c r="AOL27" s="61">
        <v>-0.32</v>
      </c>
      <c r="AOM27" s="61">
        <v>-0.21</v>
      </c>
      <c r="AON27" s="61">
        <v>-0.28000000000000003</v>
      </c>
      <c r="AOO27" s="61">
        <v>-0.27</v>
      </c>
      <c r="AOP27" s="61">
        <v>-0.23</v>
      </c>
      <c r="AOQ27" s="61">
        <v>-0.45</v>
      </c>
      <c r="AOR27" s="61">
        <v>-0.25</v>
      </c>
      <c r="AOS27" s="61">
        <v>-0.21</v>
      </c>
      <c r="AOT27" s="61">
        <v>-0.05</v>
      </c>
      <c r="AOU27" s="61">
        <v>-0.37</v>
      </c>
      <c r="AOV27" s="61">
        <v>-0.14000000000000001</v>
      </c>
      <c r="AOW27" s="61">
        <v>-0.16</v>
      </c>
      <c r="AOX27" s="61">
        <v>-0.46</v>
      </c>
      <c r="AOY27" s="61">
        <v>-0.28999999999999998</v>
      </c>
      <c r="AOZ27" s="61">
        <v>-0.19</v>
      </c>
      <c r="APA27" s="61">
        <v>-0.13</v>
      </c>
      <c r="APB27" s="61">
        <v>-0.09</v>
      </c>
      <c r="APC27" s="61">
        <v>-0.47</v>
      </c>
      <c r="APD27" s="61">
        <v>-0.1</v>
      </c>
      <c r="APE27" s="61">
        <v>-7.0000000000000007E-2</v>
      </c>
      <c r="APF27" s="61">
        <v>-0.04</v>
      </c>
      <c r="APG27" s="61">
        <v>-0.09</v>
      </c>
      <c r="APH27" s="61">
        <v>0.18</v>
      </c>
      <c r="API27" s="61">
        <v>40143</v>
      </c>
      <c r="APJ27" s="61">
        <v>0</v>
      </c>
      <c r="APK27" s="61">
        <v>9796</v>
      </c>
      <c r="APL27" s="61">
        <v>0</v>
      </c>
      <c r="APM27" s="61">
        <v>263</v>
      </c>
      <c r="APN27" s="61">
        <v>0.02</v>
      </c>
      <c r="APO27" s="61">
        <v>0</v>
      </c>
      <c r="APP27" s="61">
        <v>-1710</v>
      </c>
      <c r="APQ27" s="61">
        <v>1.04</v>
      </c>
      <c r="APR27" s="61">
        <v>0</v>
      </c>
      <c r="APS27" s="61">
        <v>10179</v>
      </c>
      <c r="APT27" s="61" t="s">
        <v>7682</v>
      </c>
      <c r="APU27" s="61" t="s">
        <v>7695</v>
      </c>
      <c r="APV27" s="61" t="s">
        <v>7696</v>
      </c>
      <c r="APW27" s="61" t="s">
        <v>7691</v>
      </c>
      <c r="APX27" s="61" t="s">
        <v>7697</v>
      </c>
      <c r="APY27" s="61" t="s">
        <v>7698</v>
      </c>
      <c r="APZ27" s="61" t="s">
        <v>7670</v>
      </c>
      <c r="AQA27" s="61" t="s">
        <v>7699</v>
      </c>
      <c r="AQB27" s="61" t="s">
        <v>7700</v>
      </c>
      <c r="AQC27" s="61" t="s">
        <v>7701</v>
      </c>
      <c r="AQD27" s="61" t="s">
        <v>7702</v>
      </c>
      <c r="AQE27" s="61" t="s">
        <v>7674</v>
      </c>
      <c r="AQF27" s="61" t="s">
        <v>7703</v>
      </c>
      <c r="AQG27" s="61" t="s">
        <v>7702</v>
      </c>
      <c r="AQH27" s="61" t="s">
        <v>7704</v>
      </c>
      <c r="AQI27" s="61" t="s">
        <v>7705</v>
      </c>
      <c r="AQJ27" s="61" t="s">
        <v>7706</v>
      </c>
      <c r="AQK27" s="61" t="s">
        <v>7707</v>
      </c>
      <c r="AQL27" s="61" t="s">
        <v>7682</v>
      </c>
      <c r="AQM27" s="61" t="s">
        <v>7707</v>
      </c>
      <c r="AQN27" s="61" t="s">
        <v>7708</v>
      </c>
      <c r="AQO27" s="61" t="s">
        <v>7709</v>
      </c>
      <c r="AQP27" s="61" t="s">
        <v>7679</v>
      </c>
      <c r="AQQ27" s="61" t="s">
        <v>7710</v>
      </c>
      <c r="AQR27" s="61" t="s">
        <v>7711</v>
      </c>
      <c r="AQS27" s="61" t="s">
        <v>7708</v>
      </c>
      <c r="AQT27" s="61" t="s">
        <v>7682</v>
      </c>
      <c r="AQU27" s="61" t="s">
        <v>7709</v>
      </c>
      <c r="AQV27" s="61" t="s">
        <v>7712</v>
      </c>
      <c r="AQW27" s="61" t="s">
        <v>7713</v>
      </c>
      <c r="AQX27" s="61" t="s">
        <v>21</v>
      </c>
      <c r="AQY27" s="61">
        <v>25.1</v>
      </c>
      <c r="AQZ27" s="61">
        <v>28.7</v>
      </c>
      <c r="ARA27" s="61">
        <v>20.399999999999999</v>
      </c>
      <c r="ARB27" s="61">
        <v>27.4</v>
      </c>
      <c r="ARC27" s="61">
        <v>22.9</v>
      </c>
      <c r="ARD27" s="61">
        <v>26.3</v>
      </c>
      <c r="ARE27" s="61">
        <v>23.4</v>
      </c>
      <c r="ARF27" s="61">
        <v>23.9</v>
      </c>
      <c r="ARG27" s="61">
        <v>27.6</v>
      </c>
      <c r="ARH27" s="61">
        <v>25.8</v>
      </c>
      <c r="ARI27" s="61">
        <v>27.8</v>
      </c>
      <c r="ARJ27" s="61">
        <v>27.6</v>
      </c>
      <c r="ARK27" s="61">
        <v>23.4</v>
      </c>
      <c r="ARL27" s="61">
        <v>23.6</v>
      </c>
      <c r="ARM27" s="61">
        <v>23.4</v>
      </c>
      <c r="ARN27" s="61">
        <v>24.2</v>
      </c>
      <c r="ARO27" s="61">
        <v>27.9</v>
      </c>
      <c r="ARP27" s="61">
        <v>24</v>
      </c>
      <c r="ARQ27" s="61">
        <v>24.1</v>
      </c>
      <c r="ARR27" s="61">
        <v>24</v>
      </c>
      <c r="ARS27" s="61">
        <v>23.6</v>
      </c>
      <c r="ART27" s="61">
        <v>28</v>
      </c>
      <c r="ARU27" s="61">
        <v>23.2</v>
      </c>
      <c r="ARV27" s="61">
        <v>26.9</v>
      </c>
      <c r="ARW27" s="61">
        <v>26.2</v>
      </c>
      <c r="ARX27" s="61">
        <v>28.7</v>
      </c>
      <c r="ARY27" s="61">
        <v>19.7</v>
      </c>
      <c r="ARZ27" s="61">
        <v>1606</v>
      </c>
      <c r="ATE27" s="61">
        <v>-1</v>
      </c>
      <c r="ATF27" s="61">
        <v>2</v>
      </c>
      <c r="ATG27" s="61">
        <v>1</v>
      </c>
      <c r="ATH27" s="61" t="s">
        <v>7714</v>
      </c>
      <c r="ATI27" s="61">
        <v>1E-4</v>
      </c>
      <c r="ATJ27" s="61">
        <v>1608120516000</v>
      </c>
      <c r="ATK27" s="61">
        <v>1</v>
      </c>
      <c r="ATL27" s="61">
        <v>1</v>
      </c>
      <c r="ATM27" s="61">
        <v>0.14410000000000001</v>
      </c>
      <c r="ATN27" s="61">
        <v>1</v>
      </c>
      <c r="ATO27" s="61" t="s">
        <v>7714</v>
      </c>
      <c r="ATP27" s="61">
        <v>3670</v>
      </c>
      <c r="ATQ27" s="61">
        <v>1</v>
      </c>
      <c r="ATR27" s="61">
        <v>1607904000000</v>
      </c>
      <c r="ATS27" s="61" t="s">
        <v>7714</v>
      </c>
      <c r="ATT27" s="61" t="s">
        <v>7714</v>
      </c>
      <c r="ATU27" s="61" t="s">
        <v>7714</v>
      </c>
      <c r="ATV27" s="61">
        <v>0.01</v>
      </c>
      <c r="ATW27" s="61">
        <v>6.07</v>
      </c>
      <c r="ATX27" s="61">
        <v>6</v>
      </c>
      <c r="ATY27" s="61" t="s">
        <v>7714</v>
      </c>
      <c r="ATZ27" s="61">
        <v>1</v>
      </c>
      <c r="AUA27" s="61">
        <v>5.9999999999999995E-4</v>
      </c>
      <c r="AUB27" s="61">
        <v>1</v>
      </c>
      <c r="AUC27" s="61">
        <v>1</v>
      </c>
      <c r="AUD27" s="61">
        <v>1</v>
      </c>
      <c r="AUE27" s="61">
        <v>1</v>
      </c>
      <c r="AUF27" s="61">
        <v>52</v>
      </c>
      <c r="AUG27" s="61">
        <v>0</v>
      </c>
      <c r="AUH27" s="61">
        <v>2707</v>
      </c>
      <c r="AUI27" s="61">
        <v>9</v>
      </c>
      <c r="AUJ27" s="61">
        <v>2.81E-2</v>
      </c>
      <c r="AUK27" s="61">
        <v>1</v>
      </c>
      <c r="AUL27" s="61">
        <v>1608119280000</v>
      </c>
      <c r="AUM27" s="61">
        <v>2</v>
      </c>
      <c r="AUN27" s="61">
        <v>1</v>
      </c>
      <c r="AUO27" s="61">
        <v>2</v>
      </c>
      <c r="AUP27" s="61">
        <v>2.16</v>
      </c>
      <c r="AUQ27" s="61">
        <v>3.1</v>
      </c>
      <c r="AUR27" s="61">
        <v>1025657</v>
      </c>
      <c r="AUS27" s="61">
        <v>1</v>
      </c>
      <c r="AUT27" s="61">
        <v>1</v>
      </c>
      <c r="AUU27" s="61">
        <v>9189</v>
      </c>
      <c r="AUV27" s="61">
        <v>1</v>
      </c>
      <c r="AUW27" s="61">
        <v>14.4</v>
      </c>
      <c r="AUX27" s="61">
        <v>133</v>
      </c>
      <c r="AUY27" s="61">
        <v>0.05</v>
      </c>
      <c r="AUZ27" s="61">
        <v>3.44E-2</v>
      </c>
      <c r="AVE27" s="61" t="s">
        <v>7683</v>
      </c>
      <c r="AVF27" s="61">
        <v>50</v>
      </c>
      <c r="AVH27" s="61">
        <v>0</v>
      </c>
      <c r="AVI27" s="61">
        <v>0</v>
      </c>
      <c r="AVJ27" s="61">
        <v>6186</v>
      </c>
      <c r="AVK27" s="61">
        <v>14.2</v>
      </c>
      <c r="AVL27" s="61">
        <v>2</v>
      </c>
      <c r="AVM27" s="61">
        <v>2</v>
      </c>
      <c r="AVO27" s="61">
        <v>50.01</v>
      </c>
      <c r="AVP27" s="61">
        <v>0</v>
      </c>
      <c r="AVQ27" s="61">
        <v>50.01</v>
      </c>
      <c r="AVR27" s="61">
        <v>0</v>
      </c>
      <c r="AVS27" s="61">
        <v>0</v>
      </c>
      <c r="AVT27" s="61">
        <v>0</v>
      </c>
      <c r="AVU27" s="61">
        <v>0</v>
      </c>
      <c r="AVV27" s="61">
        <v>0</v>
      </c>
      <c r="AVW27" s="61">
        <v>0</v>
      </c>
      <c r="AVY27" s="61">
        <v>0</v>
      </c>
      <c r="AWA27" s="61">
        <v>0</v>
      </c>
      <c r="AWB27" s="61">
        <v>0</v>
      </c>
      <c r="AWC27" s="61">
        <v>0</v>
      </c>
      <c r="AWD27" s="61">
        <v>0</v>
      </c>
      <c r="AWE27" s="61">
        <v>0</v>
      </c>
      <c r="AWF27" s="61">
        <v>0</v>
      </c>
      <c r="AWG27" s="61">
        <v>0</v>
      </c>
      <c r="AWH27" s="61">
        <v>0</v>
      </c>
      <c r="AWJ27" s="61">
        <v>0</v>
      </c>
      <c r="AWK27" s="61">
        <v>0</v>
      </c>
      <c r="AWL27" s="61">
        <v>0</v>
      </c>
      <c r="AWM27" s="61">
        <v>0</v>
      </c>
      <c r="AWN27" s="61">
        <v>0</v>
      </c>
      <c r="AWO27" s="61">
        <v>0</v>
      </c>
      <c r="AWP27" s="61">
        <v>0</v>
      </c>
      <c r="AWQ27" s="61">
        <v>0</v>
      </c>
      <c r="AWR27" s="61">
        <v>0</v>
      </c>
      <c r="AWS27" s="61">
        <v>0</v>
      </c>
      <c r="AWT27" s="61">
        <v>1</v>
      </c>
      <c r="AXA27" s="61">
        <v>0</v>
      </c>
      <c r="AXB27" s="61">
        <v>0</v>
      </c>
      <c r="AXC27" s="61">
        <v>12</v>
      </c>
      <c r="AXD27" s="61">
        <v>5</v>
      </c>
      <c r="AXE27" s="61">
        <v>16</v>
      </c>
      <c r="AXF27" s="61">
        <v>0</v>
      </c>
      <c r="AXG27" s="61">
        <v>0</v>
      </c>
      <c r="AXH27" s="61">
        <v>8</v>
      </c>
      <c r="AXI27" s="61">
        <v>40</v>
      </c>
      <c r="AXJ27" s="61">
        <v>0</v>
      </c>
      <c r="AXL27" s="61">
        <v>20</v>
      </c>
      <c r="AXM27" s="61">
        <v>1</v>
      </c>
      <c r="AXN27" s="61">
        <v>0</v>
      </c>
      <c r="AXO27" s="61">
        <v>970</v>
      </c>
      <c r="AXP27" s="61">
        <v>40</v>
      </c>
      <c r="AXQ27" s="61">
        <v>0</v>
      </c>
      <c r="AXR27" s="61">
        <v>0</v>
      </c>
      <c r="AXS27" s="61">
        <v>0</v>
      </c>
      <c r="AXT27" s="61">
        <v>0</v>
      </c>
      <c r="AXU27" s="61">
        <v>0</v>
      </c>
      <c r="AXV27" s="61">
        <v>0</v>
      </c>
      <c r="AXW27" s="61">
        <v>0</v>
      </c>
      <c r="AXX27" s="61">
        <v>0</v>
      </c>
      <c r="AXY27" s="61">
        <v>9</v>
      </c>
      <c r="AXZ27" s="61">
        <v>0</v>
      </c>
      <c r="AYA27" s="61">
        <v>1</v>
      </c>
      <c r="AYB27" s="61">
        <v>1</v>
      </c>
      <c r="AYC27" s="61">
        <v>1</v>
      </c>
      <c r="AYD27" s="61">
        <v>1.4</v>
      </c>
      <c r="AYE27" s="61">
        <v>1.5</v>
      </c>
      <c r="AYF27" s="61">
        <v>20</v>
      </c>
      <c r="AYG27" s="61">
        <v>80</v>
      </c>
      <c r="AYH27" s="61">
        <v>60</v>
      </c>
      <c r="AYI27" s="61">
        <v>30</v>
      </c>
      <c r="AYJ27" s="61">
        <v>30</v>
      </c>
      <c r="AYK27" s="61">
        <v>60</v>
      </c>
      <c r="AYL27" s="61">
        <v>30</v>
      </c>
      <c r="AYM27" s="61">
        <v>30</v>
      </c>
      <c r="AYN27" s="61">
        <v>0</v>
      </c>
      <c r="AYO27" s="61">
        <v>1.4</v>
      </c>
      <c r="AYP27" s="61">
        <v>20</v>
      </c>
      <c r="AYQ27" s="61">
        <v>1.5</v>
      </c>
      <c r="AYR27" s="61">
        <v>80</v>
      </c>
      <c r="AYS27" s="61">
        <v>1</v>
      </c>
      <c r="AYT27" s="61">
        <v>0</v>
      </c>
      <c r="AYU27" s="61">
        <v>11</v>
      </c>
      <c r="AYV27" s="61">
        <v>1</v>
      </c>
      <c r="AYW27" s="61">
        <v>0</v>
      </c>
      <c r="AYX27" s="61">
        <v>0</v>
      </c>
      <c r="AYY27" s="61">
        <v>0</v>
      </c>
      <c r="AYZ27" s="61">
        <v>0</v>
      </c>
      <c r="AZA27" s="61">
        <v>7</v>
      </c>
      <c r="AZF27" s="61">
        <v>500</v>
      </c>
      <c r="AZG27" s="61">
        <v>7000</v>
      </c>
      <c r="AZH27" s="61">
        <v>300</v>
      </c>
      <c r="AZI27" s="61">
        <v>1150</v>
      </c>
      <c r="AZK27" s="61">
        <v>1800</v>
      </c>
      <c r="AZU27" s="61">
        <v>0</v>
      </c>
      <c r="AZZ27" s="61">
        <v>0</v>
      </c>
      <c r="BAA27" s="61">
        <v>0</v>
      </c>
      <c r="BAB27" s="61">
        <v>0</v>
      </c>
      <c r="BAC27" s="61">
        <v>0</v>
      </c>
      <c r="BAD27" s="61">
        <v>25</v>
      </c>
      <c r="BAE27" s="61">
        <v>0</v>
      </c>
      <c r="BAF27" s="61">
        <v>0</v>
      </c>
      <c r="BAG27" s="61">
        <v>2</v>
      </c>
      <c r="BAH27" s="61">
        <v>2</v>
      </c>
      <c r="BAI27" s="61">
        <v>20</v>
      </c>
      <c r="BAJ27" s="61">
        <v>25</v>
      </c>
      <c r="BAK27" s="61">
        <v>35</v>
      </c>
      <c r="BAQ27" s="61">
        <v>0</v>
      </c>
      <c r="BAR27" s="61">
        <v>0</v>
      </c>
      <c r="BAS27" s="61">
        <v>0</v>
      </c>
      <c r="BAT27" s="61">
        <v>120</v>
      </c>
      <c r="BAU27" s="61">
        <v>0</v>
      </c>
      <c r="BAV27" s="61">
        <v>2</v>
      </c>
      <c r="BAW27" s="61">
        <v>2</v>
      </c>
      <c r="BAX27" s="61">
        <v>2</v>
      </c>
      <c r="BAY27" s="61">
        <v>2</v>
      </c>
      <c r="BAZ27" s="61">
        <v>60</v>
      </c>
      <c r="BBA27" s="61">
        <v>60</v>
      </c>
      <c r="BBB27" s="61">
        <v>60</v>
      </c>
      <c r="BBC27" s="61">
        <v>60</v>
      </c>
      <c r="BBD27" s="61">
        <v>1</v>
      </c>
      <c r="BBE27" s="61">
        <v>50</v>
      </c>
      <c r="BBF27" s="61">
        <v>50</v>
      </c>
      <c r="BBH27" s="61">
        <v>200</v>
      </c>
      <c r="BBI27" s="61">
        <v>-1000</v>
      </c>
      <c r="BBK27" s="61">
        <v>-200</v>
      </c>
      <c r="BBL27" s="61">
        <v>-1700</v>
      </c>
      <c r="BBM27" s="61">
        <v>10</v>
      </c>
      <c r="BBN27" s="61">
        <v>0</v>
      </c>
      <c r="BBO27" s="61">
        <v>50</v>
      </c>
      <c r="BBP27" s="61">
        <v>1500</v>
      </c>
      <c r="BBQ27" s="61">
        <v>5.6</v>
      </c>
      <c r="BBR27" s="61">
        <v>6.7</v>
      </c>
      <c r="BBS27" s="61">
        <v>6.9</v>
      </c>
      <c r="BBT27" s="61">
        <v>0.1</v>
      </c>
      <c r="BBU27" s="61">
        <v>3</v>
      </c>
      <c r="BBV27" s="61">
        <v>0.1</v>
      </c>
      <c r="BBW27" s="61">
        <v>0</v>
      </c>
      <c r="BBX27" s="61">
        <v>1</v>
      </c>
      <c r="BBY27" s="61">
        <v>0</v>
      </c>
      <c r="BBZ27" s="61">
        <v>500</v>
      </c>
      <c r="BCA27" s="61">
        <v>7000</v>
      </c>
      <c r="BCB27" s="61">
        <v>70</v>
      </c>
      <c r="BCC27" s="61">
        <v>-500</v>
      </c>
      <c r="BCF27" s="61">
        <v>3.5</v>
      </c>
      <c r="BCH27" s="61">
        <v>0</v>
      </c>
      <c r="BCI27" s="61">
        <v>0</v>
      </c>
      <c r="BCJ27" s="61">
        <v>0.2</v>
      </c>
      <c r="BCK27" s="61">
        <v>4.2</v>
      </c>
      <c r="BCM27" s="61">
        <v>10</v>
      </c>
      <c r="BCN27" s="61">
        <v>0</v>
      </c>
      <c r="BCR27" s="61">
        <v>0</v>
      </c>
      <c r="BCT27" s="61">
        <v>5</v>
      </c>
      <c r="BCU27" s="61">
        <v>5</v>
      </c>
      <c r="BCV27" s="61">
        <v>5</v>
      </c>
      <c r="BCW27" s="61">
        <v>2.5</v>
      </c>
      <c r="BCX27" s="61">
        <v>5</v>
      </c>
      <c r="BCY27" s="61">
        <v>60</v>
      </c>
      <c r="BCZ27" s="61">
        <v>28</v>
      </c>
      <c r="BDA27" s="61">
        <v>40</v>
      </c>
      <c r="BDB27" s="61">
        <v>30</v>
      </c>
      <c r="BDC27" s="61">
        <v>50</v>
      </c>
      <c r="BDD27" s="61">
        <v>180</v>
      </c>
      <c r="BDE27" s="61">
        <v>35</v>
      </c>
      <c r="BDF27" s="61">
        <v>40</v>
      </c>
      <c r="BDG27" s="61">
        <v>0</v>
      </c>
      <c r="BDH27" s="61">
        <v>100</v>
      </c>
      <c r="BDI27" s="61">
        <v>0</v>
      </c>
      <c r="BDJ27" s="61">
        <v>0</v>
      </c>
      <c r="BDK27" s="61">
        <v>100</v>
      </c>
      <c r="BDL27" s="61">
        <v>0</v>
      </c>
      <c r="BDM27" s="61">
        <v>20</v>
      </c>
      <c r="BDN27" s="61">
        <v>2</v>
      </c>
      <c r="BDO27" s="61">
        <v>0</v>
      </c>
      <c r="BDP27" s="61">
        <v>0</v>
      </c>
      <c r="BDQ27" s="61">
        <v>0</v>
      </c>
      <c r="BDR27" s="61">
        <v>0</v>
      </c>
      <c r="BDS27" s="61">
        <v>0</v>
      </c>
      <c r="BDT27" s="61">
        <v>100</v>
      </c>
      <c r="BDU27" s="61">
        <v>0</v>
      </c>
      <c r="BDV27" s="61">
        <v>0</v>
      </c>
      <c r="BDW27" s="61">
        <v>100</v>
      </c>
      <c r="BDX27" s="61">
        <v>0</v>
      </c>
      <c r="BDY27" s="61">
        <v>10</v>
      </c>
      <c r="BDZ27" s="61">
        <v>2</v>
      </c>
      <c r="BEA27" s="61">
        <v>10</v>
      </c>
      <c r="BEB27" s="61">
        <v>2</v>
      </c>
      <c r="BEC27" s="61">
        <v>1</v>
      </c>
      <c r="BED27" s="61">
        <v>1</v>
      </c>
      <c r="BEE27" s="61">
        <v>0</v>
      </c>
      <c r="BEF27" s="61">
        <v>0</v>
      </c>
      <c r="BEG27" s="61">
        <v>0</v>
      </c>
      <c r="BEH27" s="61">
        <v>100</v>
      </c>
      <c r="BEI27" s="61">
        <v>0</v>
      </c>
      <c r="BEJ27" s="61">
        <v>0</v>
      </c>
      <c r="BEK27" s="61">
        <v>100</v>
      </c>
      <c r="BEL27" s="61">
        <v>0</v>
      </c>
      <c r="BEM27" s="61">
        <v>10</v>
      </c>
      <c r="BEN27" s="61">
        <v>2</v>
      </c>
      <c r="BEO27" s="61">
        <v>10</v>
      </c>
      <c r="BEP27" s="61">
        <v>2</v>
      </c>
      <c r="BEQ27" s="61">
        <v>1</v>
      </c>
      <c r="BER27" s="61">
        <v>1</v>
      </c>
      <c r="BES27" s="61">
        <v>0</v>
      </c>
      <c r="BET27" s="61">
        <v>100</v>
      </c>
      <c r="BEU27" s="61">
        <v>10</v>
      </c>
      <c r="BEV27" s="61">
        <v>-100</v>
      </c>
      <c r="BEW27" s="61">
        <v>10</v>
      </c>
      <c r="BEX27" s="61">
        <v>250</v>
      </c>
      <c r="BEY27" s="61">
        <v>-250</v>
      </c>
      <c r="BEZ27" s="61">
        <v>0</v>
      </c>
      <c r="BFA27" s="61">
        <v>0</v>
      </c>
      <c r="BFB27" s="61">
        <v>0</v>
      </c>
      <c r="BFC27" s="61">
        <v>0</v>
      </c>
      <c r="BFD27" s="61">
        <v>0</v>
      </c>
      <c r="BFE27" s="61">
        <v>0</v>
      </c>
      <c r="BFF27" s="61">
        <v>0</v>
      </c>
      <c r="BFG27" s="61">
        <v>0</v>
      </c>
      <c r="BFH27" s="61">
        <v>0</v>
      </c>
      <c r="BFI27" s="61">
        <v>10</v>
      </c>
      <c r="BFJ27" s="61">
        <v>0</v>
      </c>
      <c r="BFK27" s="61">
        <v>2</v>
      </c>
      <c r="BFL27" s="61">
        <v>10</v>
      </c>
      <c r="BXX27" s="61">
        <v>0</v>
      </c>
      <c r="BXY27" s="61">
        <v>5</v>
      </c>
      <c r="BXZ27" s="61">
        <v>0</v>
      </c>
      <c r="BYA27" s="61">
        <v>0</v>
      </c>
      <c r="BYB27" s="61">
        <v>0</v>
      </c>
      <c r="BYC27" s="61">
        <v>0</v>
      </c>
      <c r="BYD27" s="61">
        <v>0</v>
      </c>
      <c r="BYE27" s="61">
        <v>0</v>
      </c>
      <c r="BYF27" s="61">
        <v>5</v>
      </c>
      <c r="BYG27" s="61">
        <v>0</v>
      </c>
      <c r="BYH27" s="61">
        <v>0</v>
      </c>
      <c r="BYI27" s="61">
        <v>0</v>
      </c>
      <c r="BYJ27" s="61">
        <v>0</v>
      </c>
      <c r="BYK27" s="61">
        <v>0</v>
      </c>
      <c r="BYL27" s="61">
        <v>0</v>
      </c>
      <c r="BYM27" s="61">
        <v>5</v>
      </c>
      <c r="BYN27" s="61">
        <v>0</v>
      </c>
      <c r="BYO27" s="61">
        <v>0</v>
      </c>
      <c r="BYP27" s="61">
        <v>0</v>
      </c>
      <c r="BYQ27" s="61">
        <v>0</v>
      </c>
      <c r="BYR27" s="61">
        <v>0</v>
      </c>
      <c r="BYS27" s="61">
        <v>0</v>
      </c>
      <c r="BYT27" s="61">
        <v>5</v>
      </c>
      <c r="BYU27" s="61">
        <v>0</v>
      </c>
      <c r="BYV27" s="61">
        <v>0</v>
      </c>
      <c r="BYW27" s="61">
        <v>0</v>
      </c>
      <c r="BYX27" s="61">
        <v>0</v>
      </c>
      <c r="BYY27" s="61">
        <v>0</v>
      </c>
      <c r="BYZ27" s="61">
        <v>0</v>
      </c>
      <c r="BZA27" s="61">
        <v>5</v>
      </c>
      <c r="BZB27" s="61">
        <v>0</v>
      </c>
      <c r="BZC27" s="61">
        <v>0</v>
      </c>
      <c r="BZD27" s="61">
        <v>0</v>
      </c>
      <c r="BZE27" s="61">
        <v>0</v>
      </c>
      <c r="BZF27" s="61">
        <v>0</v>
      </c>
      <c r="BZG27" s="61">
        <v>0</v>
      </c>
      <c r="BZH27" s="61">
        <v>5</v>
      </c>
      <c r="BZI27" s="61">
        <v>0</v>
      </c>
      <c r="BZJ27" s="61">
        <v>0</v>
      </c>
      <c r="BZK27" s="61">
        <v>0</v>
      </c>
      <c r="BZL27" s="61">
        <v>0</v>
      </c>
      <c r="BZM27" s="61">
        <v>0</v>
      </c>
      <c r="BZN27" s="61">
        <v>0</v>
      </c>
      <c r="BZO27" s="61">
        <v>5</v>
      </c>
      <c r="BZP27" s="61">
        <v>0</v>
      </c>
      <c r="BZQ27" s="61">
        <v>0</v>
      </c>
      <c r="BZR27" s="61">
        <v>0</v>
      </c>
      <c r="BZS27" s="61">
        <v>0</v>
      </c>
      <c r="BZT27" s="61">
        <v>0</v>
      </c>
      <c r="BZU27" s="61">
        <v>1</v>
      </c>
      <c r="BZV27" s="61">
        <v>0</v>
      </c>
      <c r="BZW27" s="61">
        <v>0</v>
      </c>
      <c r="BZX27" s="61">
        <v>5</v>
      </c>
      <c r="BZY27" s="61">
        <v>0</v>
      </c>
      <c r="BZZ27" s="61">
        <v>0</v>
      </c>
      <c r="CAA27" s="61">
        <v>0</v>
      </c>
      <c r="CAB27" s="61">
        <v>0</v>
      </c>
      <c r="CAC27" s="61">
        <v>0</v>
      </c>
      <c r="CAD27" s="61">
        <v>200</v>
      </c>
      <c r="CAE27" s="61">
        <v>0</v>
      </c>
      <c r="CAF27" s="61">
        <v>1</v>
      </c>
      <c r="CAG27" s="61">
        <v>0</v>
      </c>
      <c r="CAH27" s="61">
        <v>0</v>
      </c>
      <c r="CAI27" s="61">
        <v>2</v>
      </c>
      <c r="CAJ27" s="61">
        <v>0</v>
      </c>
      <c r="CAK27" s="61">
        <v>0</v>
      </c>
      <c r="CAL27" s="61">
        <v>0</v>
      </c>
      <c r="CAM27" s="61">
        <v>0</v>
      </c>
      <c r="CAN27" s="61">
        <v>0</v>
      </c>
      <c r="CAO27" s="61">
        <v>400</v>
      </c>
      <c r="CAP27" s="61">
        <v>0</v>
      </c>
      <c r="CAQ27" s="61">
        <v>1</v>
      </c>
      <c r="CAR27" s="61">
        <v>0</v>
      </c>
      <c r="CAS27" s="61">
        <v>0</v>
      </c>
      <c r="CAT27" s="61">
        <v>2</v>
      </c>
      <c r="CAU27" s="61">
        <v>0</v>
      </c>
      <c r="CAV27" s="61">
        <v>0</v>
      </c>
      <c r="CAW27" s="61">
        <v>0</v>
      </c>
      <c r="CAX27" s="61">
        <v>0</v>
      </c>
      <c r="CAY27" s="61">
        <v>0</v>
      </c>
      <c r="CAZ27" s="61">
        <v>400</v>
      </c>
      <c r="CBA27" s="61">
        <v>0</v>
      </c>
      <c r="CBB27" s="61">
        <v>2</v>
      </c>
      <c r="CBC27" s="61">
        <v>2</v>
      </c>
      <c r="CBD27" s="61">
        <v>0</v>
      </c>
      <c r="CBE27" s="61">
        <v>8.5</v>
      </c>
      <c r="CBF27" s="61">
        <v>0</v>
      </c>
      <c r="CBG27" s="61">
        <v>0</v>
      </c>
      <c r="CBH27" s="61">
        <v>0</v>
      </c>
      <c r="CBI27" s="61">
        <v>1</v>
      </c>
      <c r="CBJ27" s="61">
        <v>0</v>
      </c>
      <c r="CBK27" s="61">
        <v>0</v>
      </c>
      <c r="CBL27" s="61">
        <v>2</v>
      </c>
      <c r="CBM27" s="61">
        <v>0</v>
      </c>
      <c r="CBN27" s="61">
        <v>0</v>
      </c>
      <c r="CBO27" s="61">
        <v>0</v>
      </c>
      <c r="CBP27" s="61">
        <v>0</v>
      </c>
      <c r="CBQ27" s="61">
        <v>0</v>
      </c>
      <c r="CBR27" s="61">
        <v>5000</v>
      </c>
      <c r="CBS27" s="61">
        <v>0</v>
      </c>
      <c r="CBT27" s="61">
        <v>1</v>
      </c>
      <c r="CBU27" s="61">
        <v>0</v>
      </c>
      <c r="CBV27" s="61">
        <v>0</v>
      </c>
      <c r="CBW27" s="61">
        <v>2</v>
      </c>
      <c r="CBX27" s="61">
        <v>0</v>
      </c>
      <c r="CBY27" s="61">
        <v>0</v>
      </c>
      <c r="CBZ27" s="61">
        <v>0</v>
      </c>
      <c r="CCA27" s="61">
        <v>0</v>
      </c>
      <c r="CCB27" s="61">
        <v>0</v>
      </c>
      <c r="CCC27" s="61">
        <v>2500</v>
      </c>
      <c r="CCD27" s="61">
        <v>0</v>
      </c>
      <c r="CCE27" s="61">
        <v>0</v>
      </c>
      <c r="CCF27" s="61">
        <v>0</v>
      </c>
      <c r="CCG27" s="61">
        <v>0</v>
      </c>
      <c r="CCH27" s="61">
        <v>5</v>
      </c>
      <c r="CCI27" s="61">
        <v>0</v>
      </c>
      <c r="CCJ27" s="61">
        <v>0</v>
      </c>
      <c r="CCK27" s="61">
        <v>0</v>
      </c>
      <c r="CCL27" s="61">
        <v>0</v>
      </c>
      <c r="CCM27" s="61">
        <v>0</v>
      </c>
      <c r="CCN27" s="61">
        <v>200</v>
      </c>
      <c r="CCO27" s="61">
        <v>0</v>
      </c>
      <c r="CCP27" s="61">
        <v>0</v>
      </c>
      <c r="CCQ27" s="61">
        <v>0</v>
      </c>
      <c r="CCR27" s="61">
        <v>0</v>
      </c>
      <c r="CCS27" s="61">
        <v>2</v>
      </c>
      <c r="CCT27" s="61">
        <v>0</v>
      </c>
      <c r="CCU27" s="61">
        <v>0</v>
      </c>
      <c r="CCV27" s="61">
        <v>0</v>
      </c>
      <c r="CCW27" s="61">
        <v>0</v>
      </c>
      <c r="CCX27" s="61">
        <v>0</v>
      </c>
      <c r="CCY27" s="61">
        <v>6</v>
      </c>
      <c r="CCZ27" s="61">
        <v>0</v>
      </c>
      <c r="CDA27" s="61">
        <v>0</v>
      </c>
      <c r="CDB27" s="61">
        <v>0</v>
      </c>
      <c r="CDC27" s="61">
        <v>0</v>
      </c>
      <c r="CDD27" s="61">
        <v>5</v>
      </c>
      <c r="CDE27" s="61">
        <v>0</v>
      </c>
      <c r="CDF27" s="61">
        <v>0</v>
      </c>
      <c r="CDG27" s="61">
        <v>0</v>
      </c>
      <c r="CDH27" s="61">
        <v>0</v>
      </c>
      <c r="CDI27" s="61">
        <v>0</v>
      </c>
      <c r="CDJ27" s="61">
        <v>200</v>
      </c>
      <c r="CDK27" s="61">
        <v>0</v>
      </c>
      <c r="CDL27" s="61">
        <v>0</v>
      </c>
      <c r="CDM27" s="61">
        <v>0</v>
      </c>
      <c r="CDN27" s="61">
        <v>0</v>
      </c>
      <c r="CDO27" s="61">
        <v>0</v>
      </c>
      <c r="CDP27" s="61">
        <v>0</v>
      </c>
      <c r="CDQ27" s="61">
        <v>0</v>
      </c>
      <c r="CDR27" s="61">
        <v>0</v>
      </c>
      <c r="CDS27" s="61">
        <v>0</v>
      </c>
      <c r="CDT27" s="61">
        <v>0</v>
      </c>
      <c r="CDU27" s="61">
        <v>0</v>
      </c>
      <c r="CDV27" s="61">
        <v>0</v>
      </c>
      <c r="CDW27" s="61">
        <v>0</v>
      </c>
      <c r="CDX27" s="61">
        <v>0</v>
      </c>
      <c r="CDY27" s="61">
        <v>0</v>
      </c>
      <c r="CDZ27" s="61">
        <v>0</v>
      </c>
      <c r="CEA27" s="61">
        <v>0</v>
      </c>
      <c r="CEB27" s="61">
        <v>0</v>
      </c>
      <c r="CEC27" s="61">
        <v>0</v>
      </c>
      <c r="CED27" s="61">
        <v>0</v>
      </c>
      <c r="CEE27" s="61">
        <v>0</v>
      </c>
      <c r="CEF27" s="61">
        <v>0</v>
      </c>
      <c r="CEG27" s="61">
        <v>0</v>
      </c>
      <c r="CEH27" s="61">
        <v>0</v>
      </c>
      <c r="CEI27" s="61">
        <v>0</v>
      </c>
      <c r="CEJ27" s="61">
        <v>0</v>
      </c>
      <c r="CEK27" s="61">
        <v>0</v>
      </c>
      <c r="CEL27" s="61">
        <v>0</v>
      </c>
      <c r="CEM27" s="61">
        <v>0</v>
      </c>
      <c r="CEN27" s="61">
        <v>0</v>
      </c>
      <c r="CEO27" s="61">
        <v>0</v>
      </c>
      <c r="CEP27" s="61">
        <v>0</v>
      </c>
      <c r="CEQ27" s="61">
        <v>0</v>
      </c>
      <c r="CER27" s="61">
        <v>0</v>
      </c>
      <c r="CES27" s="61">
        <v>0</v>
      </c>
      <c r="CET27" s="61">
        <v>0</v>
      </c>
      <c r="CEU27" s="61">
        <v>0</v>
      </c>
      <c r="CEV27" s="61">
        <v>0</v>
      </c>
      <c r="CEW27" s="61">
        <v>0</v>
      </c>
      <c r="CEX27" s="61">
        <v>0</v>
      </c>
      <c r="CEY27" s="61">
        <v>0</v>
      </c>
      <c r="CEZ27" s="61">
        <v>0</v>
      </c>
      <c r="CFA27" s="61">
        <v>0</v>
      </c>
      <c r="CFB27" s="61">
        <v>0</v>
      </c>
      <c r="CFC27" s="61">
        <v>0</v>
      </c>
      <c r="CFD27" s="61">
        <v>0</v>
      </c>
      <c r="CFE27" s="61">
        <v>0</v>
      </c>
      <c r="CFF27" s="61">
        <v>0</v>
      </c>
      <c r="CFG27" s="61">
        <v>0</v>
      </c>
      <c r="CFH27" s="61">
        <v>0</v>
      </c>
      <c r="CFI27" s="61">
        <v>0</v>
      </c>
      <c r="CFJ27" s="61">
        <v>0</v>
      </c>
      <c r="CFK27" s="61">
        <v>0</v>
      </c>
      <c r="CFL27" s="61">
        <v>0</v>
      </c>
      <c r="CFM27" s="61">
        <v>0</v>
      </c>
      <c r="CFN27" s="61">
        <v>0</v>
      </c>
      <c r="CFO27" s="61">
        <v>2</v>
      </c>
      <c r="CFP27" s="61">
        <v>2</v>
      </c>
      <c r="CFQ27" s="61">
        <v>0</v>
      </c>
      <c r="CFR27" s="61">
        <v>11</v>
      </c>
      <c r="CFS27" s="61">
        <v>0</v>
      </c>
      <c r="CFT27" s="61">
        <v>0</v>
      </c>
      <c r="CFU27" s="61">
        <v>0</v>
      </c>
      <c r="CFV27" s="61">
        <v>0</v>
      </c>
      <c r="CFW27" s="61">
        <v>0</v>
      </c>
      <c r="CFX27" s="61">
        <v>0</v>
      </c>
      <c r="CFY27" s="61">
        <v>0</v>
      </c>
      <c r="CFZ27" s="61">
        <v>0</v>
      </c>
      <c r="CGA27" s="61">
        <v>0</v>
      </c>
      <c r="CGB27" s="61">
        <v>0</v>
      </c>
      <c r="CGC27" s="61">
        <v>0</v>
      </c>
      <c r="CGD27" s="61">
        <v>0</v>
      </c>
      <c r="CGE27" s="61">
        <v>0</v>
      </c>
      <c r="CGF27" s="61">
        <v>0</v>
      </c>
      <c r="CGG27" s="61">
        <v>0</v>
      </c>
      <c r="CGH27" s="61">
        <v>0</v>
      </c>
      <c r="CGI27" s="61">
        <v>0</v>
      </c>
      <c r="CGJ27" s="61">
        <v>0</v>
      </c>
      <c r="CGK27" s="61">
        <v>0</v>
      </c>
      <c r="CGL27" s="61">
        <v>0</v>
      </c>
      <c r="CGM27" s="61">
        <v>0</v>
      </c>
      <c r="CGN27" s="61">
        <v>0</v>
      </c>
      <c r="CGO27" s="61">
        <v>0</v>
      </c>
      <c r="CGP27" s="61">
        <v>0</v>
      </c>
      <c r="CGQ27" s="61">
        <v>0</v>
      </c>
      <c r="CGR27" s="61">
        <v>0</v>
      </c>
      <c r="CGS27" s="61">
        <v>0</v>
      </c>
      <c r="CGT27" s="61">
        <v>0</v>
      </c>
      <c r="CGU27" s="61">
        <v>0</v>
      </c>
      <c r="CGV27" s="61">
        <v>0</v>
      </c>
      <c r="CGW27" s="61">
        <v>0</v>
      </c>
      <c r="CGX27" s="61">
        <v>0</v>
      </c>
      <c r="CGY27" s="61">
        <v>0</v>
      </c>
      <c r="CGZ27" s="61">
        <v>0</v>
      </c>
      <c r="CHA27" s="61">
        <v>0</v>
      </c>
      <c r="CHB27" s="61">
        <v>0</v>
      </c>
      <c r="CHC27" s="61">
        <v>0</v>
      </c>
      <c r="CHD27" s="61">
        <v>0</v>
      </c>
      <c r="CHE27" s="61">
        <v>0</v>
      </c>
      <c r="CHF27" s="61">
        <v>0</v>
      </c>
      <c r="CHG27" s="61">
        <v>0</v>
      </c>
      <c r="CHH27" s="61">
        <v>0</v>
      </c>
      <c r="CHI27" s="61">
        <v>0</v>
      </c>
      <c r="CHJ27" s="61">
        <v>0</v>
      </c>
      <c r="CHK27" s="61">
        <v>0</v>
      </c>
      <c r="CHL27" s="61">
        <v>0</v>
      </c>
      <c r="CHM27" s="61">
        <v>0</v>
      </c>
      <c r="CHN27" s="61">
        <v>0</v>
      </c>
      <c r="CHO27" s="61">
        <v>0</v>
      </c>
      <c r="CHP27" s="61">
        <v>0</v>
      </c>
      <c r="CHQ27" s="61">
        <v>0</v>
      </c>
      <c r="CHR27" s="61">
        <v>0</v>
      </c>
      <c r="CHS27" s="61">
        <v>0</v>
      </c>
      <c r="CHT27" s="61">
        <v>0</v>
      </c>
      <c r="CHU27" s="61">
        <v>0</v>
      </c>
      <c r="CHV27" s="61">
        <v>0</v>
      </c>
      <c r="CHW27" s="61">
        <v>0</v>
      </c>
      <c r="CHX27" s="61">
        <v>0</v>
      </c>
      <c r="CHY27" s="61">
        <v>0</v>
      </c>
      <c r="CHZ27" s="61">
        <v>0</v>
      </c>
      <c r="CIA27" s="61">
        <v>0</v>
      </c>
      <c r="CIB27" s="61">
        <v>0</v>
      </c>
      <c r="CIC27" s="61">
        <v>0</v>
      </c>
      <c r="CID27" s="61">
        <v>0</v>
      </c>
      <c r="CIE27" s="61">
        <v>0</v>
      </c>
      <c r="CIF27" s="61">
        <v>0</v>
      </c>
      <c r="CIG27" s="61">
        <v>0</v>
      </c>
      <c r="CIH27" s="61">
        <v>0</v>
      </c>
      <c r="CII27" s="61">
        <v>0</v>
      </c>
      <c r="CIJ27" s="61">
        <v>0</v>
      </c>
      <c r="CIK27" s="61">
        <v>0</v>
      </c>
      <c r="CIL27" s="61">
        <v>0</v>
      </c>
      <c r="CIM27" s="61">
        <v>0</v>
      </c>
      <c r="CIN27" s="61">
        <v>0</v>
      </c>
      <c r="CIO27" s="61">
        <v>0</v>
      </c>
      <c r="CIP27" s="61">
        <v>0</v>
      </c>
      <c r="CIQ27" s="61">
        <v>0</v>
      </c>
      <c r="CIR27" s="61">
        <v>0</v>
      </c>
      <c r="CIS27" s="61">
        <v>0</v>
      </c>
      <c r="CIT27" s="61">
        <v>0</v>
      </c>
      <c r="CIU27" s="61">
        <v>0</v>
      </c>
      <c r="CIV27" s="61">
        <v>0</v>
      </c>
      <c r="CIW27" s="61">
        <v>0</v>
      </c>
      <c r="CIX27" s="61">
        <v>0</v>
      </c>
      <c r="CIY27" s="61">
        <v>0</v>
      </c>
      <c r="CIZ27" s="61">
        <v>0</v>
      </c>
      <c r="CJA27" s="61">
        <v>0</v>
      </c>
      <c r="CJB27" s="61">
        <v>0</v>
      </c>
      <c r="CJC27" s="61">
        <v>0</v>
      </c>
      <c r="CJD27" s="61">
        <v>0</v>
      </c>
      <c r="CJE27" s="61">
        <v>0</v>
      </c>
      <c r="CJF27" s="61">
        <v>0</v>
      </c>
      <c r="CJG27" s="61">
        <v>0</v>
      </c>
      <c r="CJH27" s="61">
        <v>0</v>
      </c>
      <c r="CJI27" s="61">
        <v>0</v>
      </c>
      <c r="CJJ27" s="61">
        <v>0</v>
      </c>
      <c r="CJK27" s="61">
        <v>0</v>
      </c>
      <c r="CJL27" s="61">
        <v>0</v>
      </c>
      <c r="CJM27" s="61">
        <v>0</v>
      </c>
      <c r="CJN27" s="61">
        <v>0</v>
      </c>
      <c r="CJO27" s="61">
        <v>0</v>
      </c>
      <c r="CJP27" s="61">
        <v>0</v>
      </c>
      <c r="CJQ27" s="61">
        <v>0</v>
      </c>
      <c r="CJR27" s="61">
        <v>0</v>
      </c>
      <c r="CJS27" s="61">
        <v>0</v>
      </c>
      <c r="CJT27" s="61">
        <v>0</v>
      </c>
      <c r="CJU27" s="61">
        <v>0</v>
      </c>
      <c r="CJV27" s="61">
        <v>0</v>
      </c>
      <c r="CJW27" s="61">
        <v>0</v>
      </c>
      <c r="CJX27" s="61">
        <v>0</v>
      </c>
      <c r="CJY27" s="61">
        <v>0</v>
      </c>
      <c r="CJZ27" s="61">
        <v>0</v>
      </c>
      <c r="CKA27" s="61">
        <v>0</v>
      </c>
      <c r="CKB27" s="61">
        <v>2</v>
      </c>
      <c r="CKC27" s="61">
        <v>2</v>
      </c>
      <c r="CKD27" s="61">
        <v>0</v>
      </c>
      <c r="CKE27" s="61">
        <v>10</v>
      </c>
      <c r="CKF27" s="61">
        <v>0</v>
      </c>
      <c r="CKG27" s="61">
        <v>0</v>
      </c>
      <c r="CKH27" s="61">
        <v>0</v>
      </c>
      <c r="CKI27" s="61">
        <v>0</v>
      </c>
      <c r="CKJ27" s="61">
        <v>0</v>
      </c>
      <c r="CKK27" s="61">
        <v>0</v>
      </c>
      <c r="CKL27" s="61">
        <v>0</v>
      </c>
      <c r="CKM27" s="61">
        <v>0</v>
      </c>
      <c r="CKN27" s="61">
        <v>0</v>
      </c>
      <c r="CKO27" s="61">
        <v>0</v>
      </c>
      <c r="CKP27" s="61">
        <v>0</v>
      </c>
      <c r="CKQ27" s="61">
        <v>0</v>
      </c>
      <c r="CKR27" s="61">
        <v>0</v>
      </c>
      <c r="CKS27" s="61">
        <v>0</v>
      </c>
      <c r="CKT27" s="61">
        <v>0</v>
      </c>
      <c r="CKU27" s="61">
        <v>0</v>
      </c>
      <c r="CKV27" s="61">
        <v>0</v>
      </c>
      <c r="CKW27" s="61">
        <v>0</v>
      </c>
      <c r="CKX27" s="61">
        <v>0</v>
      </c>
      <c r="CKY27" s="61">
        <v>0</v>
      </c>
      <c r="CKZ27" s="61">
        <v>0</v>
      </c>
      <c r="CLA27" s="61">
        <v>0</v>
      </c>
      <c r="CLB27" s="61">
        <v>0</v>
      </c>
      <c r="CLC27" s="61">
        <v>0</v>
      </c>
      <c r="CLD27" s="61">
        <v>0</v>
      </c>
      <c r="CLE27" s="61">
        <v>0</v>
      </c>
      <c r="CLF27" s="61">
        <v>0</v>
      </c>
      <c r="CLG27" s="61">
        <v>0</v>
      </c>
      <c r="CLH27" s="61">
        <v>0</v>
      </c>
      <c r="CLI27" s="61">
        <v>0</v>
      </c>
      <c r="CLJ27" s="61">
        <v>0</v>
      </c>
      <c r="CLK27" s="61">
        <v>0</v>
      </c>
      <c r="CLL27" s="61">
        <v>0</v>
      </c>
      <c r="CLM27" s="61">
        <v>0</v>
      </c>
      <c r="CLN27" s="61">
        <v>0</v>
      </c>
      <c r="CLO27" s="61">
        <v>0</v>
      </c>
      <c r="CLP27" s="61">
        <v>0</v>
      </c>
      <c r="CLQ27" s="61">
        <v>0</v>
      </c>
      <c r="CLR27" s="61">
        <v>0</v>
      </c>
      <c r="CLS27" s="61">
        <v>0</v>
      </c>
      <c r="CLT27" s="61">
        <v>0</v>
      </c>
      <c r="CLU27" s="61">
        <v>0</v>
      </c>
      <c r="CLV27" s="61">
        <v>0</v>
      </c>
      <c r="CLW27" s="61">
        <v>0</v>
      </c>
      <c r="CLX27" s="61">
        <v>0</v>
      </c>
      <c r="CLY27" s="61">
        <v>0</v>
      </c>
      <c r="CLZ27" s="61">
        <v>0</v>
      </c>
      <c r="CMA27" s="61">
        <v>0</v>
      </c>
      <c r="CMB27" s="61">
        <v>0</v>
      </c>
      <c r="CMC27" s="61">
        <v>0</v>
      </c>
      <c r="CMD27" s="61">
        <v>0</v>
      </c>
      <c r="CME27" s="61">
        <v>0</v>
      </c>
      <c r="CMF27" s="61">
        <v>0</v>
      </c>
      <c r="CMG27" s="61">
        <v>0</v>
      </c>
      <c r="CMH27" s="61">
        <v>0</v>
      </c>
      <c r="CMI27" s="61">
        <v>0</v>
      </c>
      <c r="CMJ27" s="61">
        <v>0</v>
      </c>
      <c r="CMK27" s="61">
        <v>0</v>
      </c>
      <c r="CML27" s="61">
        <v>0</v>
      </c>
      <c r="CMM27" s="61">
        <v>0</v>
      </c>
      <c r="CMN27" s="61">
        <v>0</v>
      </c>
      <c r="CMO27" s="61">
        <v>0</v>
      </c>
      <c r="CMP27" s="61">
        <v>0</v>
      </c>
      <c r="CMQ27" s="61">
        <v>0</v>
      </c>
      <c r="CMR27" s="61">
        <v>0</v>
      </c>
      <c r="CMS27" s="61">
        <v>0</v>
      </c>
      <c r="CMT27" s="61">
        <v>0</v>
      </c>
      <c r="CMU27" s="61">
        <v>0</v>
      </c>
      <c r="CMV27" s="61">
        <v>0</v>
      </c>
      <c r="CMW27" s="61">
        <v>0</v>
      </c>
      <c r="CMX27" s="61">
        <v>0</v>
      </c>
      <c r="CMY27" s="61">
        <v>0</v>
      </c>
      <c r="CMZ27" s="61">
        <v>0</v>
      </c>
      <c r="CNA27" s="61">
        <v>0</v>
      </c>
      <c r="CNB27" s="61">
        <v>0</v>
      </c>
      <c r="CNC27" s="61">
        <v>0</v>
      </c>
      <c r="CND27" s="61">
        <v>0</v>
      </c>
      <c r="CNE27" s="61">
        <v>0</v>
      </c>
      <c r="CNF27" s="61">
        <v>0</v>
      </c>
      <c r="CNG27" s="61">
        <v>0</v>
      </c>
      <c r="CNH27" s="61">
        <v>0</v>
      </c>
      <c r="CNI27" s="61">
        <v>0</v>
      </c>
      <c r="CNJ27" s="61">
        <v>0</v>
      </c>
      <c r="CNK27" s="61">
        <v>0</v>
      </c>
      <c r="CNL27" s="61">
        <v>0</v>
      </c>
      <c r="CNM27" s="61">
        <v>0</v>
      </c>
      <c r="CNN27" s="61">
        <v>0</v>
      </c>
      <c r="CNO27" s="61">
        <v>0</v>
      </c>
      <c r="CNP27" s="61">
        <v>0</v>
      </c>
      <c r="CNQ27" s="61">
        <v>0</v>
      </c>
      <c r="CNR27" s="61">
        <v>0</v>
      </c>
      <c r="CNS27" s="61">
        <v>0</v>
      </c>
      <c r="CNT27" s="61">
        <v>0</v>
      </c>
      <c r="CNU27" s="61">
        <v>0</v>
      </c>
      <c r="CNV27" s="61">
        <v>0</v>
      </c>
      <c r="CNW27" s="61">
        <v>0</v>
      </c>
      <c r="CNX27" s="61">
        <v>0</v>
      </c>
      <c r="CNY27" s="61">
        <v>0</v>
      </c>
      <c r="CNZ27" s="61">
        <v>0</v>
      </c>
      <c r="COA27" s="61">
        <v>0</v>
      </c>
      <c r="COB27" s="61">
        <v>0</v>
      </c>
      <c r="COC27" s="61">
        <v>0</v>
      </c>
      <c r="COD27" s="61">
        <v>0</v>
      </c>
      <c r="COE27" s="61">
        <v>0</v>
      </c>
      <c r="COF27" s="61">
        <v>0</v>
      </c>
      <c r="COG27" s="61">
        <v>0</v>
      </c>
      <c r="COH27" s="61">
        <v>0</v>
      </c>
      <c r="COI27" s="61">
        <v>0</v>
      </c>
      <c r="COJ27" s="61">
        <v>0</v>
      </c>
      <c r="COK27" s="61">
        <v>0</v>
      </c>
      <c r="COL27" s="61">
        <v>0</v>
      </c>
      <c r="COM27" s="61">
        <v>0</v>
      </c>
      <c r="CON27" s="61">
        <v>0</v>
      </c>
      <c r="COO27" s="61">
        <v>0</v>
      </c>
      <c r="COP27" s="61">
        <v>2</v>
      </c>
      <c r="COQ27" s="61">
        <v>0</v>
      </c>
      <c r="COR27" s="61">
        <v>0</v>
      </c>
      <c r="COS27" s="61">
        <v>0</v>
      </c>
      <c r="COT27" s="61">
        <v>0</v>
      </c>
      <c r="COU27" s="61">
        <v>0</v>
      </c>
      <c r="COV27" s="61">
        <v>0</v>
      </c>
      <c r="COW27" s="61">
        <v>0</v>
      </c>
      <c r="COX27" s="61">
        <v>0</v>
      </c>
      <c r="COY27" s="61">
        <v>0</v>
      </c>
      <c r="COZ27" s="61">
        <v>0</v>
      </c>
      <c r="CPA27" s="61">
        <v>0</v>
      </c>
      <c r="CPB27" s="61">
        <v>0</v>
      </c>
      <c r="CPC27" s="61">
        <v>0</v>
      </c>
      <c r="CPD27" s="61">
        <v>0</v>
      </c>
      <c r="CPE27" s="61">
        <v>0</v>
      </c>
      <c r="CPF27" s="61">
        <v>0</v>
      </c>
      <c r="CPG27" s="61">
        <v>0</v>
      </c>
      <c r="CPH27" s="61">
        <v>0</v>
      </c>
      <c r="CPI27" s="61">
        <v>0</v>
      </c>
      <c r="CPJ27" s="61">
        <v>0</v>
      </c>
      <c r="CPK27" s="61">
        <v>0</v>
      </c>
      <c r="CPL27" s="61">
        <v>0</v>
      </c>
      <c r="CPM27" s="61">
        <v>0</v>
      </c>
      <c r="CPN27" s="61">
        <v>0</v>
      </c>
      <c r="CPO27" s="61">
        <v>0</v>
      </c>
      <c r="CPP27" s="61">
        <v>0</v>
      </c>
      <c r="CPQ27" s="61">
        <v>0</v>
      </c>
      <c r="CPR27" s="61">
        <v>0</v>
      </c>
      <c r="CPS27" s="61">
        <v>0</v>
      </c>
      <c r="CPT27" s="61">
        <v>0</v>
      </c>
      <c r="CPU27" s="61">
        <v>0</v>
      </c>
      <c r="CPV27" s="61">
        <v>0</v>
      </c>
      <c r="CPW27" s="61">
        <v>0</v>
      </c>
      <c r="CPX27" s="61">
        <v>0</v>
      </c>
      <c r="CPY27" s="61">
        <v>0</v>
      </c>
      <c r="CPZ27" s="61">
        <v>0</v>
      </c>
      <c r="CQA27" s="61">
        <v>0</v>
      </c>
      <c r="CQB27" s="61">
        <v>0</v>
      </c>
      <c r="CQC27" s="61">
        <v>0</v>
      </c>
      <c r="CQD27" s="61">
        <v>0</v>
      </c>
      <c r="CQE27" s="61">
        <v>0</v>
      </c>
      <c r="CQF27" s="61">
        <v>0</v>
      </c>
      <c r="CQG27" s="61">
        <v>0</v>
      </c>
      <c r="CQH27" s="61">
        <v>0</v>
      </c>
      <c r="CQI27" s="61">
        <v>0</v>
      </c>
      <c r="CQJ27" s="61">
        <v>0</v>
      </c>
      <c r="CQK27" s="61">
        <v>0</v>
      </c>
      <c r="CQL27" s="61">
        <v>0</v>
      </c>
      <c r="CQM27" s="61">
        <v>0</v>
      </c>
      <c r="CQN27" s="61">
        <v>0</v>
      </c>
      <c r="CQO27" s="61">
        <v>0</v>
      </c>
      <c r="CQP27" s="61">
        <v>0</v>
      </c>
      <c r="CQQ27" s="61">
        <v>0</v>
      </c>
      <c r="CQR27" s="61">
        <v>0</v>
      </c>
      <c r="CQS27" s="61">
        <v>0</v>
      </c>
      <c r="CQT27" s="61">
        <v>0</v>
      </c>
      <c r="CQU27" s="61">
        <v>0</v>
      </c>
      <c r="CQV27" s="61">
        <v>0</v>
      </c>
      <c r="CQW27" s="61">
        <v>0</v>
      </c>
      <c r="CQX27" s="61">
        <v>0</v>
      </c>
      <c r="CQY27" s="61">
        <v>0</v>
      </c>
      <c r="CQZ27" s="61">
        <v>0</v>
      </c>
      <c r="CRA27" s="61">
        <v>0</v>
      </c>
      <c r="CRB27" s="61">
        <v>0</v>
      </c>
      <c r="CRC27" s="61">
        <v>0</v>
      </c>
      <c r="CRD27" s="61">
        <v>0</v>
      </c>
      <c r="CRE27" s="61">
        <v>0</v>
      </c>
      <c r="CRF27" s="61">
        <v>0</v>
      </c>
      <c r="CRG27" s="61">
        <v>0</v>
      </c>
      <c r="CRH27" s="61">
        <v>0</v>
      </c>
      <c r="CRI27" s="61">
        <v>0</v>
      </c>
      <c r="CRJ27" s="61">
        <v>0</v>
      </c>
      <c r="CRK27" s="61">
        <v>0</v>
      </c>
      <c r="CRL27" s="61">
        <v>0</v>
      </c>
      <c r="CRM27" s="61">
        <v>0</v>
      </c>
      <c r="CRN27" s="61">
        <v>0</v>
      </c>
      <c r="CRO27" s="61">
        <v>0</v>
      </c>
      <c r="CRP27" s="61">
        <v>0</v>
      </c>
      <c r="CRQ27" s="61">
        <v>0</v>
      </c>
      <c r="CRR27" s="61">
        <v>0</v>
      </c>
      <c r="CRS27" s="61">
        <v>0</v>
      </c>
      <c r="CRT27" s="61">
        <v>0</v>
      </c>
      <c r="CRU27" s="61">
        <v>0</v>
      </c>
      <c r="CRV27" s="61">
        <v>0</v>
      </c>
      <c r="CRW27" s="61">
        <v>0</v>
      </c>
      <c r="CRX27" s="61">
        <v>0</v>
      </c>
      <c r="CRY27" s="61">
        <v>0</v>
      </c>
      <c r="CRZ27" s="61">
        <v>0</v>
      </c>
      <c r="CSA27" s="61">
        <v>0</v>
      </c>
      <c r="CSB27" s="61">
        <v>0</v>
      </c>
      <c r="CSC27" s="61">
        <v>0</v>
      </c>
      <c r="CSD27" s="61">
        <v>0</v>
      </c>
      <c r="CSE27" s="61">
        <v>0</v>
      </c>
      <c r="CSF27" s="61">
        <v>0</v>
      </c>
      <c r="CSG27" s="61">
        <v>0</v>
      </c>
      <c r="CSH27" s="61">
        <v>0</v>
      </c>
      <c r="CSI27" s="61">
        <v>0</v>
      </c>
      <c r="CSJ27" s="61">
        <v>0</v>
      </c>
      <c r="CSK27" s="61">
        <v>0</v>
      </c>
      <c r="CSL27" s="61">
        <v>0</v>
      </c>
      <c r="CSM27" s="61">
        <v>0</v>
      </c>
      <c r="CSN27" s="61">
        <v>0</v>
      </c>
      <c r="CSO27" s="61">
        <v>0</v>
      </c>
      <c r="CSP27" s="61">
        <v>0</v>
      </c>
      <c r="CSQ27" s="61">
        <v>0</v>
      </c>
      <c r="CSR27" s="61">
        <v>0</v>
      </c>
      <c r="CSS27" s="61">
        <v>0</v>
      </c>
      <c r="CST27" s="61">
        <v>0</v>
      </c>
      <c r="CSU27" s="61">
        <v>0</v>
      </c>
      <c r="CSV27" s="61">
        <v>0</v>
      </c>
      <c r="CSW27" s="61">
        <v>0</v>
      </c>
      <c r="CSX27" s="61">
        <v>0</v>
      </c>
      <c r="CSY27" s="61">
        <v>0</v>
      </c>
      <c r="CSZ27" s="61">
        <v>0</v>
      </c>
      <c r="CTA27" s="61">
        <v>0</v>
      </c>
      <c r="CTB27" s="61">
        <v>0</v>
      </c>
      <c r="CTC27" s="61">
        <v>5</v>
      </c>
      <c r="CTD27" s="61">
        <v>0</v>
      </c>
      <c r="CTE27" s="61">
        <v>0</v>
      </c>
      <c r="CTF27" s="61">
        <v>0</v>
      </c>
      <c r="CTG27" s="61">
        <v>0</v>
      </c>
      <c r="CTH27" s="61">
        <v>0</v>
      </c>
      <c r="CTI27" s="61">
        <v>0</v>
      </c>
      <c r="CTJ27" s="61">
        <v>0</v>
      </c>
      <c r="CTK27" s="61">
        <v>0</v>
      </c>
      <c r="CTL27" s="61">
        <v>0</v>
      </c>
      <c r="CTM27" s="61">
        <v>0</v>
      </c>
      <c r="CTN27" s="61">
        <v>0</v>
      </c>
      <c r="CTO27" s="61">
        <v>0</v>
      </c>
      <c r="CTP27" s="61">
        <v>0</v>
      </c>
      <c r="CTQ27" s="61">
        <v>0</v>
      </c>
      <c r="CTR27" s="61">
        <v>0</v>
      </c>
      <c r="CTS27" s="61">
        <v>0</v>
      </c>
      <c r="CTT27" s="61">
        <v>0</v>
      </c>
      <c r="CTU27" s="61">
        <v>5</v>
      </c>
      <c r="CTV27" s="61">
        <v>0</v>
      </c>
      <c r="CTW27" s="61">
        <v>0</v>
      </c>
      <c r="CTX27" s="61">
        <v>0</v>
      </c>
      <c r="CTY27" s="61">
        <v>0</v>
      </c>
      <c r="CTZ27" s="61">
        <v>0</v>
      </c>
      <c r="CUA27" s="61">
        <v>0</v>
      </c>
      <c r="CUB27" s="61">
        <v>5</v>
      </c>
      <c r="CUC27" s="61">
        <v>0</v>
      </c>
      <c r="CUD27" s="61">
        <v>0</v>
      </c>
      <c r="CUE27" s="61">
        <v>0</v>
      </c>
      <c r="CUF27" s="61">
        <v>0</v>
      </c>
      <c r="CUG27" s="61">
        <v>0</v>
      </c>
      <c r="CUH27" s="61">
        <v>0</v>
      </c>
      <c r="CUI27" s="61">
        <v>5</v>
      </c>
      <c r="CUJ27" s="61">
        <v>0</v>
      </c>
      <c r="CUK27" s="61">
        <v>0</v>
      </c>
      <c r="CUL27" s="61">
        <v>0</v>
      </c>
      <c r="CUM27" s="61">
        <v>0</v>
      </c>
      <c r="CUN27" s="61">
        <v>0</v>
      </c>
      <c r="CUO27" s="61">
        <v>0</v>
      </c>
      <c r="CUP27" s="61">
        <v>5</v>
      </c>
      <c r="CUQ27" s="61">
        <v>0</v>
      </c>
      <c r="CUR27" s="61">
        <v>0</v>
      </c>
      <c r="CUS27" s="61">
        <v>0</v>
      </c>
      <c r="CUT27" s="61">
        <v>0</v>
      </c>
      <c r="CUU27" s="61">
        <v>0</v>
      </c>
      <c r="CUV27" s="61">
        <v>0</v>
      </c>
      <c r="CUW27" s="61">
        <v>0</v>
      </c>
      <c r="CUX27" s="61">
        <v>0</v>
      </c>
      <c r="CUY27" s="61">
        <v>0</v>
      </c>
      <c r="CUZ27" s="61">
        <v>0</v>
      </c>
      <c r="CVA27" s="61">
        <v>0</v>
      </c>
      <c r="CVB27" s="61">
        <v>0</v>
      </c>
      <c r="CVC27" s="61">
        <v>0</v>
      </c>
      <c r="CVD27" s="61">
        <v>0</v>
      </c>
      <c r="CVE27" s="61">
        <v>0</v>
      </c>
      <c r="CVF27" s="61">
        <v>0</v>
      </c>
      <c r="CVG27" s="61">
        <v>0</v>
      </c>
      <c r="CVH27" s="61">
        <v>0</v>
      </c>
      <c r="CVI27" s="61">
        <v>0</v>
      </c>
      <c r="CVJ27" s="61">
        <v>0</v>
      </c>
      <c r="CVK27" s="61">
        <v>0</v>
      </c>
      <c r="CVL27" s="61">
        <v>0</v>
      </c>
      <c r="CVM27" s="61">
        <v>0</v>
      </c>
      <c r="CVN27" s="61">
        <v>0</v>
      </c>
      <c r="CVO27" s="61">
        <v>0</v>
      </c>
      <c r="CVP27" s="61">
        <v>0</v>
      </c>
      <c r="CVQ27" s="61">
        <v>0</v>
      </c>
      <c r="CVR27" s="61">
        <v>0</v>
      </c>
      <c r="CVS27" s="61">
        <v>0</v>
      </c>
      <c r="CVT27" s="61">
        <v>0</v>
      </c>
      <c r="CVU27" s="61">
        <v>0</v>
      </c>
      <c r="CVV27" s="61">
        <v>0</v>
      </c>
      <c r="CVW27" s="61">
        <v>0</v>
      </c>
      <c r="CVX27" s="61">
        <v>20</v>
      </c>
      <c r="CVY27" s="61">
        <v>4</v>
      </c>
      <c r="CVZ27" s="61">
        <v>12000</v>
      </c>
      <c r="CWA27" s="61">
        <v>0</v>
      </c>
      <c r="CWB27" s="61">
        <v>0</v>
      </c>
      <c r="CWC27" s="61">
        <v>0</v>
      </c>
      <c r="CWD27" s="61">
        <v>0</v>
      </c>
      <c r="CWE27" s="61">
        <v>0</v>
      </c>
      <c r="CWF27" s="61">
        <v>0</v>
      </c>
      <c r="CWG27" s="61">
        <v>0</v>
      </c>
      <c r="CWH27" s="61">
        <v>0</v>
      </c>
      <c r="CWI27" s="61">
        <v>0</v>
      </c>
      <c r="CWJ27" s="61">
        <v>0</v>
      </c>
      <c r="CWK27" s="61">
        <v>0</v>
      </c>
      <c r="CWL27" s="61">
        <v>0</v>
      </c>
      <c r="CWM27" s="61">
        <v>0</v>
      </c>
      <c r="CWN27" s="61">
        <v>0</v>
      </c>
      <c r="CWO27" s="61">
        <v>0</v>
      </c>
      <c r="CWP27" s="61">
        <v>0</v>
      </c>
      <c r="CWQ27" s="61">
        <v>0</v>
      </c>
      <c r="CWR27" s="61">
        <v>0</v>
      </c>
      <c r="CWS27" s="61">
        <v>0</v>
      </c>
      <c r="CWT27" s="61">
        <v>0</v>
      </c>
      <c r="CWU27" s="61">
        <v>0</v>
      </c>
      <c r="CWV27" s="61">
        <v>0</v>
      </c>
      <c r="CWW27" s="61">
        <v>0</v>
      </c>
      <c r="CWX27" s="61">
        <v>0</v>
      </c>
      <c r="CWY27" s="61">
        <v>0</v>
      </c>
      <c r="CWZ27" s="61">
        <v>0</v>
      </c>
      <c r="CXA27" s="61">
        <v>0</v>
      </c>
      <c r="CXB27" s="61">
        <v>0</v>
      </c>
      <c r="CXC27" s="61">
        <v>0</v>
      </c>
      <c r="CXD27" s="61">
        <v>0</v>
      </c>
      <c r="CXE27" s="61">
        <v>0</v>
      </c>
      <c r="CXF27" s="61">
        <v>0</v>
      </c>
      <c r="CXG27" s="61">
        <v>0</v>
      </c>
      <c r="CXH27" s="61">
        <v>2</v>
      </c>
      <c r="CXI27" s="61">
        <v>0</v>
      </c>
      <c r="CXJ27" s="61">
        <v>0</v>
      </c>
      <c r="CXK27" s="61">
        <v>0</v>
      </c>
      <c r="CXL27" s="61">
        <v>0</v>
      </c>
      <c r="CXM27" s="61">
        <v>0</v>
      </c>
      <c r="CXN27" s="61">
        <v>0</v>
      </c>
      <c r="CXO27" s="61">
        <v>0</v>
      </c>
      <c r="CXP27" s="61">
        <v>0</v>
      </c>
      <c r="CXQ27" s="61">
        <v>0</v>
      </c>
      <c r="CXR27" s="61">
        <v>0</v>
      </c>
      <c r="CXS27" s="61">
        <v>1</v>
      </c>
      <c r="CXT27" s="61">
        <v>0</v>
      </c>
      <c r="CXU27" s="61">
        <v>0</v>
      </c>
      <c r="CXV27" s="61">
        <v>0</v>
      </c>
      <c r="CXW27" s="61">
        <v>0</v>
      </c>
      <c r="CXX27" s="61">
        <v>0</v>
      </c>
      <c r="CXY27" s="61">
        <v>0</v>
      </c>
      <c r="CXZ27" s="61">
        <v>0</v>
      </c>
      <c r="CYA27" s="61">
        <v>0</v>
      </c>
      <c r="CYB27" s="61">
        <v>0</v>
      </c>
      <c r="CYC27" s="61">
        <v>0</v>
      </c>
      <c r="CYD27" s="61">
        <v>1</v>
      </c>
      <c r="CYE27" s="61">
        <v>0</v>
      </c>
      <c r="CYF27" s="61">
        <v>0</v>
      </c>
      <c r="CYG27" s="61">
        <v>0</v>
      </c>
      <c r="CYH27" s="61">
        <v>0</v>
      </c>
      <c r="CYI27" s="61">
        <v>0</v>
      </c>
      <c r="CYJ27" s="61">
        <v>0</v>
      </c>
      <c r="CYK27" s="61">
        <v>0</v>
      </c>
      <c r="CYL27" s="61">
        <v>0</v>
      </c>
      <c r="CYM27" s="61">
        <v>0</v>
      </c>
      <c r="CYN27" s="61">
        <v>0</v>
      </c>
      <c r="CYO27" s="61">
        <v>1</v>
      </c>
      <c r="CYP27" s="61">
        <v>0</v>
      </c>
      <c r="CYQ27" s="61">
        <v>1</v>
      </c>
      <c r="CYR27" s="61">
        <v>2</v>
      </c>
      <c r="CYS27" s="61">
        <v>0</v>
      </c>
      <c r="CYT27" s="61">
        <v>0</v>
      </c>
      <c r="CYU27" s="61">
        <v>0</v>
      </c>
      <c r="CYV27" s="61">
        <v>40</v>
      </c>
      <c r="CYW27" s="61">
        <v>0</v>
      </c>
      <c r="CYX27" s="61">
        <v>118</v>
      </c>
      <c r="CYY27" s="61">
        <v>10</v>
      </c>
      <c r="CYZ27" s="61">
        <v>122</v>
      </c>
      <c r="CZA27" s="61">
        <v>10</v>
      </c>
      <c r="CZB27" s="61">
        <v>0</v>
      </c>
      <c r="CZC27" s="61">
        <v>115</v>
      </c>
      <c r="CZD27" s="61">
        <v>118</v>
      </c>
      <c r="CZE27" s="61">
        <v>15</v>
      </c>
      <c r="CZF27" s="61">
        <v>0</v>
      </c>
      <c r="CZG27" s="61">
        <v>0</v>
      </c>
      <c r="CZH27" s="61">
        <v>0</v>
      </c>
      <c r="CZI27" s="61">
        <v>0</v>
      </c>
      <c r="CZJ27" s="61">
        <v>0</v>
      </c>
      <c r="CZK27" s="61">
        <v>0</v>
      </c>
      <c r="CZL27" s="61">
        <v>0</v>
      </c>
      <c r="CZM27" s="61">
        <v>0</v>
      </c>
      <c r="CZN27" s="61">
        <v>0</v>
      </c>
      <c r="CZO27" s="61">
        <v>0</v>
      </c>
      <c r="CZP27" s="61">
        <v>0</v>
      </c>
      <c r="CZQ27" s="61">
        <v>0</v>
      </c>
      <c r="CZR27" s="61">
        <v>0</v>
      </c>
      <c r="CZS27" s="61">
        <v>0</v>
      </c>
      <c r="CZT27" s="61">
        <v>0</v>
      </c>
      <c r="CZU27" s="61">
        <v>0</v>
      </c>
      <c r="CZV27" s="61">
        <v>0</v>
      </c>
      <c r="CZW27" s="61">
        <v>0</v>
      </c>
      <c r="CZX27" s="61">
        <v>0</v>
      </c>
      <c r="CZY27" s="61">
        <v>0</v>
      </c>
      <c r="CZZ27" s="61">
        <v>0</v>
      </c>
      <c r="DAA27" s="61">
        <v>0</v>
      </c>
      <c r="DAB27" s="61">
        <v>0</v>
      </c>
      <c r="DAC27" s="61">
        <v>0</v>
      </c>
      <c r="DAD27" s="61">
        <v>0</v>
      </c>
      <c r="DAE27" s="61">
        <v>27</v>
      </c>
      <c r="DAF27" s="61">
        <v>20</v>
      </c>
      <c r="DAG27" s="61">
        <v>20</v>
      </c>
      <c r="DAH27" s="61">
        <v>20</v>
      </c>
      <c r="DAI27" s="61">
        <v>20</v>
      </c>
      <c r="DAJ27" s="61">
        <v>18</v>
      </c>
      <c r="DAK27" s="61">
        <v>18</v>
      </c>
      <c r="DAL27" s="61">
        <v>18</v>
      </c>
      <c r="DAM27" s="61">
        <v>18</v>
      </c>
      <c r="DAN27" s="61">
        <v>10</v>
      </c>
      <c r="DAO27" s="61">
        <v>0</v>
      </c>
      <c r="DAP27" s="61">
        <v>10</v>
      </c>
      <c r="DAQ27" s="61">
        <v>48</v>
      </c>
      <c r="DAR27" s="61">
        <v>60</v>
      </c>
      <c r="DAS27" s="61">
        <v>13</v>
      </c>
      <c r="DAT27" s="61">
        <v>100</v>
      </c>
      <c r="DAU27" s="61">
        <v>33</v>
      </c>
      <c r="DAV27" s="61">
        <v>75</v>
      </c>
      <c r="DAW27" s="61">
        <v>17</v>
      </c>
      <c r="DAX27" s="61">
        <v>50</v>
      </c>
      <c r="DAY27" s="61">
        <v>17</v>
      </c>
      <c r="DAZ27" s="61">
        <v>30</v>
      </c>
      <c r="DBA27" s="61">
        <v>13</v>
      </c>
      <c r="DBB27" s="61">
        <v>10</v>
      </c>
      <c r="DBC27" s="61">
        <v>1</v>
      </c>
      <c r="DBD27" s="61">
        <v>30</v>
      </c>
      <c r="DBE27" s="61">
        <v>700</v>
      </c>
      <c r="DBF27" s="61">
        <v>10</v>
      </c>
      <c r="DBG27" s="61">
        <v>0</v>
      </c>
      <c r="DBH27" s="61">
        <v>0</v>
      </c>
      <c r="DBI27" s="61">
        <v>0</v>
      </c>
      <c r="DBJ27" s="61">
        <v>0</v>
      </c>
      <c r="DBK27" s="61">
        <v>3</v>
      </c>
      <c r="DBL27" s="61">
        <v>0</v>
      </c>
      <c r="DBM27" s="61">
        <v>0</v>
      </c>
      <c r="DBN27" s="61">
        <v>15000</v>
      </c>
      <c r="DBO27" s="61">
        <v>4000</v>
      </c>
      <c r="DBP27" s="61">
        <v>0</v>
      </c>
      <c r="DBQ27" s="61">
        <v>0</v>
      </c>
      <c r="DBR27" s="61">
        <v>30</v>
      </c>
      <c r="DBS27" s="61">
        <v>8</v>
      </c>
      <c r="DBT27" s="61">
        <v>10</v>
      </c>
      <c r="DBU27" s="61">
        <v>32</v>
      </c>
      <c r="DBV27" s="61">
        <v>30</v>
      </c>
      <c r="DBW27" s="61">
        <v>30</v>
      </c>
      <c r="DBX27" s="61">
        <v>30</v>
      </c>
      <c r="DBY27" s="61">
        <v>25</v>
      </c>
      <c r="DBZ27" s="61">
        <v>1</v>
      </c>
      <c r="DCA27" s="61">
        <v>1</v>
      </c>
      <c r="DCB27" s="61">
        <v>0</v>
      </c>
      <c r="DCC27" s="61">
        <v>0</v>
      </c>
      <c r="DCD27" s="61">
        <v>1.5</v>
      </c>
      <c r="DCE27" s="61">
        <v>1.5</v>
      </c>
      <c r="DCF27" s="61">
        <v>0</v>
      </c>
      <c r="DCG27" s="61">
        <v>2</v>
      </c>
      <c r="DCH27" s="61">
        <v>1</v>
      </c>
      <c r="DCI27" s="61">
        <v>50</v>
      </c>
      <c r="DCJ27" s="61">
        <v>3</v>
      </c>
      <c r="DCK27" s="61">
        <v>3</v>
      </c>
      <c r="DCL27" s="61">
        <v>8</v>
      </c>
      <c r="DCM27" s="61">
        <v>8</v>
      </c>
      <c r="DCN27" s="61">
        <v>1</v>
      </c>
      <c r="DCO27" s="61">
        <v>0</v>
      </c>
      <c r="DCP27" s="61">
        <v>0.03</v>
      </c>
      <c r="DCQ27" s="61">
        <v>1</v>
      </c>
      <c r="DCR27" s="61">
        <v>235</v>
      </c>
      <c r="DCS27" s="61">
        <v>100</v>
      </c>
      <c r="DCT27" s="61">
        <v>2000</v>
      </c>
      <c r="DCU27" s="61">
        <v>180</v>
      </c>
      <c r="DCV27" s="61">
        <v>-1.1499999999999999</v>
      </c>
      <c r="DCW27" s="61">
        <v>3000</v>
      </c>
      <c r="DCX27" s="61">
        <v>30</v>
      </c>
      <c r="DCY27" s="61">
        <v>200</v>
      </c>
      <c r="DCZ27" s="61">
        <v>100</v>
      </c>
      <c r="DDA27" s="61">
        <v>100</v>
      </c>
      <c r="DDB27" s="61">
        <v>100</v>
      </c>
      <c r="DDC27" s="61">
        <v>100</v>
      </c>
      <c r="DDD27" s="61">
        <v>130</v>
      </c>
      <c r="DDE27" s="61">
        <v>100</v>
      </c>
      <c r="DDF27" s="61">
        <v>100</v>
      </c>
      <c r="DDG27" s="61">
        <v>100</v>
      </c>
      <c r="DDH27" s="61">
        <v>100</v>
      </c>
      <c r="DDI27" s="61">
        <v>130</v>
      </c>
      <c r="DDJ27" s="61">
        <v>100</v>
      </c>
      <c r="DDK27" s="61">
        <v>100</v>
      </c>
      <c r="DDL27" s="61">
        <v>100</v>
      </c>
      <c r="DDM27" s="61">
        <v>100</v>
      </c>
      <c r="DDN27" s="61">
        <v>100</v>
      </c>
      <c r="DDO27" s="61">
        <v>130</v>
      </c>
      <c r="DDP27" s="61">
        <v>100</v>
      </c>
      <c r="DDQ27" s="61">
        <v>130</v>
      </c>
      <c r="DDR27" s="61">
        <v>100</v>
      </c>
      <c r="DDS27" s="61">
        <v>100</v>
      </c>
      <c r="DDT27" s="61">
        <v>100</v>
      </c>
      <c r="DDU27" s="61">
        <v>100</v>
      </c>
      <c r="DDV27" s="61">
        <v>130</v>
      </c>
      <c r="DDW27" s="61">
        <v>100</v>
      </c>
      <c r="DDX27" s="61">
        <v>0.5</v>
      </c>
      <c r="DDY27" s="61">
        <v>0.3</v>
      </c>
      <c r="DDZ27" s="61">
        <v>1</v>
      </c>
      <c r="DEA27" s="61">
        <v>1000</v>
      </c>
      <c r="DEB27" s="61">
        <v>200</v>
      </c>
      <c r="DEC27" s="61">
        <v>70</v>
      </c>
      <c r="DED27" s="61">
        <v>20</v>
      </c>
      <c r="DEE27" s="61">
        <v>80</v>
      </c>
      <c r="DEF27" s="61">
        <v>2</v>
      </c>
      <c r="DEG27" s="61">
        <v>0</v>
      </c>
      <c r="DEH27" s="61">
        <v>0</v>
      </c>
      <c r="DEI27" s="61">
        <v>0</v>
      </c>
      <c r="DEJ27" s="61">
        <v>0</v>
      </c>
      <c r="DEK27" s="61">
        <v>11</v>
      </c>
      <c r="DEL27" s="61">
        <v>-8</v>
      </c>
      <c r="DEM27" s="61">
        <v>3</v>
      </c>
      <c r="DEN27" s="61">
        <v>2</v>
      </c>
      <c r="DEO27" s="61">
        <v>0</v>
      </c>
      <c r="DEP27" s="61">
        <v>200</v>
      </c>
      <c r="DEQ27" s="61">
        <v>300</v>
      </c>
      <c r="DER27" s="61">
        <v>20</v>
      </c>
      <c r="DES27" s="61">
        <v>7</v>
      </c>
      <c r="DET27" s="61">
        <v>5</v>
      </c>
      <c r="DEU27" s="61">
        <v>30</v>
      </c>
      <c r="DEV27" s="61">
        <v>133</v>
      </c>
      <c r="DEW27" s="61">
        <v>5</v>
      </c>
      <c r="DEX27" s="61">
        <v>100</v>
      </c>
      <c r="DEY27" s="61">
        <v>3</v>
      </c>
      <c r="DEZ27" s="61">
        <v>0</v>
      </c>
      <c r="DFA27" s="61">
        <v>15</v>
      </c>
      <c r="DFB27" s="61">
        <v>60</v>
      </c>
      <c r="DFC27" s="61">
        <v>0.95</v>
      </c>
      <c r="DFD27" s="61">
        <v>0</v>
      </c>
      <c r="DFE27" s="61">
        <v>60</v>
      </c>
      <c r="DFF27" s="61">
        <v>-33</v>
      </c>
      <c r="DFG27" s="61">
        <v>5</v>
      </c>
      <c r="DFH27" s="61">
        <v>9</v>
      </c>
      <c r="DFI27" s="61">
        <v>12</v>
      </c>
      <c r="DFJ27" s="61">
        <v>14</v>
      </c>
      <c r="DFK27" s="61">
        <v>18</v>
      </c>
      <c r="DFL27" s="61">
        <v>22</v>
      </c>
      <c r="DFM27" s="61">
        <v>0</v>
      </c>
      <c r="DFN27" s="61">
        <v>0</v>
      </c>
      <c r="DFO27" s="61">
        <v>0</v>
      </c>
      <c r="DFP27" s="61">
        <v>0</v>
      </c>
      <c r="DFQ27" s="61">
        <v>0</v>
      </c>
      <c r="DFR27" s="61">
        <v>0</v>
      </c>
      <c r="DFS27" s="61">
        <v>0.95</v>
      </c>
      <c r="DFT27" s="61">
        <v>0.9</v>
      </c>
      <c r="DFU27" s="61">
        <v>0.9</v>
      </c>
      <c r="DFV27" s="61">
        <v>0.9</v>
      </c>
      <c r="DFW27" s="61">
        <v>0.95</v>
      </c>
      <c r="DFX27" s="61">
        <v>1</v>
      </c>
      <c r="DFY27" s="61">
        <v>105</v>
      </c>
      <c r="DFZ27" s="61">
        <v>95</v>
      </c>
      <c r="DGA27" s="61">
        <v>85</v>
      </c>
      <c r="DGB27" s="61">
        <v>110</v>
      </c>
      <c r="DGC27" s="61">
        <v>90</v>
      </c>
      <c r="DGD27" s="61">
        <v>95</v>
      </c>
      <c r="DGE27" s="61">
        <v>100</v>
      </c>
      <c r="DGF27" s="61">
        <v>105</v>
      </c>
      <c r="DGG27" s="61">
        <v>0.85</v>
      </c>
      <c r="DGH27" s="61">
        <v>0.9</v>
      </c>
      <c r="DGI27" s="61">
        <v>0.95</v>
      </c>
      <c r="DGJ27" s="61">
        <v>1</v>
      </c>
      <c r="DGK27" s="61">
        <v>-0.97</v>
      </c>
      <c r="DGL27" s="61">
        <v>-0.95</v>
      </c>
      <c r="DGM27" s="61">
        <v>0</v>
      </c>
      <c r="DGN27" s="61">
        <v>0</v>
      </c>
      <c r="DGO27" s="61">
        <v>0</v>
      </c>
      <c r="DGP27" s="61">
        <v>0</v>
      </c>
      <c r="DGQ27" s="61">
        <v>0.5</v>
      </c>
      <c r="DGR27" s="61">
        <v>1</v>
      </c>
      <c r="DGS27" s="61">
        <v>0.5</v>
      </c>
      <c r="DGT27" s="61">
        <v>0</v>
      </c>
      <c r="DGU27" s="61">
        <v>0</v>
      </c>
      <c r="DGV27" s="61">
        <v>0</v>
      </c>
      <c r="DGW27" s="61">
        <v>0</v>
      </c>
      <c r="DGX27" s="61">
        <v>0</v>
      </c>
      <c r="DGY27" s="61">
        <v>400</v>
      </c>
      <c r="DGZ27" s="61">
        <v>0</v>
      </c>
      <c r="DHA27" s="61">
        <v>0</v>
      </c>
      <c r="DHB27" s="61">
        <v>1</v>
      </c>
      <c r="DHC27" s="61">
        <v>40</v>
      </c>
      <c r="DHD27" s="61">
        <v>0</v>
      </c>
      <c r="DHE27" s="61">
        <v>30</v>
      </c>
      <c r="DHF27" s="61">
        <v>30</v>
      </c>
      <c r="DHG27" s="61">
        <v>10</v>
      </c>
      <c r="DHH27" s="61">
        <v>10</v>
      </c>
      <c r="DHI27" s="61">
        <v>10</v>
      </c>
      <c r="DHJ27" s="61">
        <v>3</v>
      </c>
      <c r="DHK27" s="61">
        <v>1</v>
      </c>
      <c r="DHL27" s="61">
        <v>10000</v>
      </c>
      <c r="DHM27" s="61">
        <v>0</v>
      </c>
      <c r="DHN27" s="61">
        <v>0</v>
      </c>
      <c r="DHO27" s="61">
        <v>0</v>
      </c>
      <c r="DHP27" s="61">
        <v>0</v>
      </c>
      <c r="DHQ27" s="61">
        <v>1</v>
      </c>
      <c r="DHR27" s="61">
        <v>1</v>
      </c>
      <c r="DHS27" s="61">
        <v>0</v>
      </c>
      <c r="DHT27" s="61">
        <v>0</v>
      </c>
      <c r="DHU27" s="61">
        <v>0.2</v>
      </c>
      <c r="DHV27" s="61">
        <v>0.3</v>
      </c>
      <c r="DHW27" s="61">
        <v>30</v>
      </c>
      <c r="DHX27" s="61">
        <v>60</v>
      </c>
      <c r="DHY27" s="61">
        <v>65</v>
      </c>
      <c r="DHZ27" s="61">
        <v>0</v>
      </c>
      <c r="DIA27" s="61">
        <v>4</v>
      </c>
      <c r="DIB27" s="61">
        <v>4</v>
      </c>
      <c r="DIC27" s="61">
        <v>0.01</v>
      </c>
      <c r="DID27" s="61">
        <v>0.01</v>
      </c>
      <c r="DIE27" s="61">
        <v>0.2</v>
      </c>
      <c r="DIF27" s="61">
        <v>0.2</v>
      </c>
      <c r="DIG27" s="61">
        <v>0</v>
      </c>
      <c r="DIH27" s="61">
        <v>1.1100000000000001</v>
      </c>
      <c r="DII27" s="61">
        <v>0</v>
      </c>
      <c r="DIJ27" s="61">
        <v>1.1100000000000001</v>
      </c>
      <c r="DIK27" s="61">
        <v>0</v>
      </c>
      <c r="DIL27" s="61">
        <v>30</v>
      </c>
      <c r="DIM27" s="61">
        <v>0</v>
      </c>
      <c r="DIN27" s="61">
        <v>2</v>
      </c>
      <c r="DIO27" s="61">
        <v>0</v>
      </c>
      <c r="DIP27" s="61">
        <v>100</v>
      </c>
      <c r="DIQ27" s="61">
        <v>100</v>
      </c>
      <c r="DIR27" s="61">
        <v>10</v>
      </c>
      <c r="DIS27" s="61">
        <v>50</v>
      </c>
      <c r="DIT27" s="61">
        <v>50</v>
      </c>
      <c r="DIU27" s="61">
        <v>0</v>
      </c>
      <c r="DIV27" s="61">
        <v>0.2</v>
      </c>
      <c r="DIW27" s="61">
        <v>0.2</v>
      </c>
      <c r="DIX27" s="61">
        <v>0</v>
      </c>
      <c r="DIY27" s="61">
        <v>0</v>
      </c>
      <c r="DIZ27" s="61">
        <v>0</v>
      </c>
      <c r="DJA27" s="61">
        <v>0</v>
      </c>
      <c r="DJB27" s="61">
        <v>0</v>
      </c>
      <c r="DJC27" s="61">
        <v>0</v>
      </c>
      <c r="DJD27" s="61">
        <v>0</v>
      </c>
      <c r="DJE27" s="61">
        <v>0</v>
      </c>
      <c r="DJF27" s="61">
        <v>0</v>
      </c>
      <c r="DJG27" s="61">
        <v>30</v>
      </c>
      <c r="DJH27" s="61">
        <v>14400</v>
      </c>
      <c r="DJI27" s="61">
        <v>300</v>
      </c>
      <c r="DJJ27" s="61">
        <v>86400</v>
      </c>
      <c r="DJK27" s="61">
        <v>300</v>
      </c>
      <c r="DJL27" s="61">
        <v>1200</v>
      </c>
      <c r="DJM27" s="61">
        <v>5000</v>
      </c>
      <c r="DJN27" s="61">
        <v>-5000</v>
      </c>
      <c r="DJO27" s="61">
        <v>50</v>
      </c>
      <c r="DJP27" s="61">
        <v>0</v>
      </c>
      <c r="DJQ27" s="61">
        <v>0</v>
      </c>
      <c r="DJR27" s="61">
        <v>0</v>
      </c>
      <c r="DJS27" s="61">
        <v>0</v>
      </c>
      <c r="DJT27" s="61">
        <v>0</v>
      </c>
      <c r="DJU27" s="61">
        <v>0</v>
      </c>
      <c r="DJV27" s="61">
        <v>0</v>
      </c>
      <c r="DJW27" s="61">
        <v>0.1</v>
      </c>
      <c r="DJX27" s="61">
        <v>51.5</v>
      </c>
      <c r="DJY27" s="61">
        <v>47.5</v>
      </c>
      <c r="DJZ27" s="61">
        <v>0</v>
      </c>
      <c r="DKA27" s="61">
        <v>0</v>
      </c>
      <c r="DKB27" s="61">
        <v>0</v>
      </c>
      <c r="DKC27" s="61">
        <v>0</v>
      </c>
      <c r="DKD27" s="61">
        <v>0</v>
      </c>
      <c r="DKE27" s="61">
        <v>0</v>
      </c>
      <c r="DKF27" s="61">
        <v>0</v>
      </c>
      <c r="DKG27" s="61">
        <v>0</v>
      </c>
      <c r="DKH27" s="61">
        <v>1</v>
      </c>
      <c r="DKI27" s="61">
        <v>0</v>
      </c>
      <c r="DKJ27" s="61">
        <v>1400</v>
      </c>
      <c r="DKK27" s="61">
        <v>0</v>
      </c>
      <c r="DKL27" s="61">
        <v>1</v>
      </c>
      <c r="DKM27" s="61">
        <v>0</v>
      </c>
      <c r="DKN27" s="61">
        <v>0</v>
      </c>
      <c r="DKO27" s="61">
        <v>300</v>
      </c>
      <c r="DKP27" s="61">
        <v>30</v>
      </c>
      <c r="DKQ27" s="61">
        <v>8</v>
      </c>
      <c r="DKR27" s="61">
        <v>1</v>
      </c>
      <c r="DKS27" s="61">
        <v>115</v>
      </c>
      <c r="DKT27" s="61">
        <v>85</v>
      </c>
      <c r="DKU27" s="61">
        <v>35</v>
      </c>
      <c r="DKV27" s="61">
        <v>10</v>
      </c>
      <c r="DKW27" s="61">
        <v>0</v>
      </c>
      <c r="DKX27" s="61">
        <v>0</v>
      </c>
      <c r="DKY27" s="61">
        <v>1</v>
      </c>
      <c r="DKZ27" s="61">
        <v>-0.2</v>
      </c>
      <c r="DLA27" s="61">
        <v>50</v>
      </c>
      <c r="DLB27" s="61">
        <v>110</v>
      </c>
      <c r="DLC27" s="61">
        <v>80</v>
      </c>
      <c r="DLD27" s="61">
        <v>1</v>
      </c>
      <c r="DLE27" s="61">
        <v>0</v>
      </c>
      <c r="DLF27" s="61">
        <v>323</v>
      </c>
      <c r="DLG27" s="61">
        <v>200</v>
      </c>
      <c r="DLH27" s="61">
        <v>1</v>
      </c>
      <c r="DLI27" s="61">
        <v>200</v>
      </c>
      <c r="DLJ27" s="61">
        <v>10</v>
      </c>
      <c r="DLK27" s="61">
        <v>2</v>
      </c>
      <c r="DLL27" s="61">
        <v>0.8</v>
      </c>
      <c r="DLM27" s="61">
        <v>3</v>
      </c>
      <c r="DLN27" s="61">
        <v>4</v>
      </c>
      <c r="DLO27" s="61">
        <v>10</v>
      </c>
      <c r="DLP27" s="61">
        <v>0.5</v>
      </c>
      <c r="DLQ27" s="61">
        <v>4</v>
      </c>
      <c r="DLR27" s="61">
        <v>20000</v>
      </c>
      <c r="DLS27" s="61">
        <v>20</v>
      </c>
      <c r="DLT27" s="61">
        <v>10</v>
      </c>
      <c r="DLU27" s="61">
        <v>5</v>
      </c>
      <c r="DLV27" s="61">
        <v>10000</v>
      </c>
      <c r="DLW27" s="61">
        <v>0</v>
      </c>
      <c r="DLX27" s="61">
        <v>0</v>
      </c>
      <c r="DLY27" s="61">
        <v>0</v>
      </c>
      <c r="DLZ27" s="61">
        <v>0</v>
      </c>
      <c r="DMA27" s="61">
        <v>20000</v>
      </c>
      <c r="DMB27" s="61">
        <v>120</v>
      </c>
      <c r="DMC27" s="61">
        <v>88</v>
      </c>
      <c r="DMD27" s="61">
        <v>45</v>
      </c>
      <c r="DME27" s="61">
        <v>0</v>
      </c>
      <c r="DMF27" s="61">
        <v>10</v>
      </c>
      <c r="DMG27" s="61">
        <v>0</v>
      </c>
      <c r="DMH27" s="61">
        <v>0</v>
      </c>
      <c r="DMI27" s="61">
        <v>0</v>
      </c>
      <c r="DMJ27" s="61">
        <v>-0.4</v>
      </c>
      <c r="DMK27" s="61">
        <v>50</v>
      </c>
      <c r="DML27" s="61">
        <v>110</v>
      </c>
      <c r="DMM27" s="61">
        <v>80</v>
      </c>
      <c r="DMN27" s="61">
        <v>0</v>
      </c>
      <c r="DMO27" s="61">
        <v>1</v>
      </c>
      <c r="DMP27" s="61">
        <v>400</v>
      </c>
      <c r="DMQ27" s="61">
        <v>200</v>
      </c>
      <c r="DMR27" s="61">
        <v>0</v>
      </c>
      <c r="DMS27" s="61">
        <v>100</v>
      </c>
      <c r="DMT27" s="61">
        <v>100</v>
      </c>
      <c r="DMU27" s="61">
        <v>10</v>
      </c>
      <c r="DMV27" s="61">
        <v>2</v>
      </c>
      <c r="DMW27" s="61">
        <v>0.3</v>
      </c>
      <c r="DMX27" s="61">
        <v>3</v>
      </c>
      <c r="DMY27" s="61">
        <v>4</v>
      </c>
      <c r="DMZ27" s="61">
        <v>10</v>
      </c>
      <c r="DNA27" s="61">
        <v>0.5</v>
      </c>
      <c r="DNB27" s="61">
        <v>4</v>
      </c>
      <c r="DNC27" s="61">
        <v>10500</v>
      </c>
      <c r="DND27" s="61">
        <v>20</v>
      </c>
      <c r="DNE27" s="61">
        <v>10</v>
      </c>
      <c r="DNF27" s="61">
        <v>5</v>
      </c>
      <c r="DNG27" s="61">
        <v>10500</v>
      </c>
      <c r="DNH27" s="61">
        <v>0</v>
      </c>
      <c r="DNI27" s="61">
        <v>0</v>
      </c>
      <c r="DNJ27" s="61">
        <v>0</v>
      </c>
      <c r="DNK27" s="61">
        <v>0</v>
      </c>
      <c r="DNL27" s="61">
        <v>10500</v>
      </c>
      <c r="DNM27" s="61">
        <v>120</v>
      </c>
      <c r="DNN27" s="61">
        <v>90</v>
      </c>
      <c r="DNO27" s="61">
        <v>45</v>
      </c>
      <c r="DNP27" s="61">
        <v>0</v>
      </c>
      <c r="DNQ27" s="61">
        <v>0</v>
      </c>
      <c r="DNR27" s="61">
        <v>0</v>
      </c>
      <c r="DNS27" s="61">
        <v>0</v>
      </c>
      <c r="DNT27" s="61">
        <v>0</v>
      </c>
      <c r="DNU27" s="61">
        <v>0</v>
      </c>
      <c r="DNV27" s="61">
        <v>1</v>
      </c>
      <c r="DNW27" s="61">
        <v>1</v>
      </c>
      <c r="DNX27" s="61">
        <v>1</v>
      </c>
      <c r="DNY27" s="61">
        <v>2</v>
      </c>
      <c r="DNZ27" s="61">
        <v>6</v>
      </c>
      <c r="DOA27" s="61">
        <v>0</v>
      </c>
      <c r="DOB27" s="61">
        <v>6000</v>
      </c>
      <c r="DOC27" s="61">
        <v>250</v>
      </c>
      <c r="DOD27" s="61">
        <v>100</v>
      </c>
      <c r="DOE27" s="61">
        <v>50</v>
      </c>
      <c r="DOF27" s="61">
        <v>75</v>
      </c>
      <c r="DOG27" s="61">
        <v>500</v>
      </c>
      <c r="DOH27" s="61">
        <v>100</v>
      </c>
      <c r="DOI27" s="61">
        <v>460</v>
      </c>
      <c r="DOJ27" s="61">
        <v>0</v>
      </c>
      <c r="DOK27" s="61">
        <v>0</v>
      </c>
      <c r="DOL27" s="61">
        <v>0</v>
      </c>
      <c r="DOM27" s="61">
        <v>50</v>
      </c>
      <c r="DON27" s="61">
        <v>0</v>
      </c>
      <c r="DOO27" s="61">
        <v>0</v>
      </c>
      <c r="DOP27" s="61">
        <v>0</v>
      </c>
      <c r="DOQ27" s="61">
        <v>0</v>
      </c>
      <c r="DOR27" s="61">
        <v>1</v>
      </c>
      <c r="DOS27" s="61">
        <v>0</v>
      </c>
      <c r="DOT27" s="61">
        <v>5</v>
      </c>
      <c r="DOU27" s="61">
        <v>35</v>
      </c>
      <c r="DOV27" s="61">
        <v>30</v>
      </c>
      <c r="DOW27" s="61">
        <v>60</v>
      </c>
      <c r="DOX27" s="61">
        <v>490</v>
      </c>
      <c r="DOY27" s="61">
        <v>490</v>
      </c>
      <c r="DOZ27" s="61">
        <v>300</v>
      </c>
      <c r="DPA27" s="61">
        <v>30</v>
      </c>
      <c r="DPB27" s="61">
        <v>120</v>
      </c>
      <c r="DPC27" s="61">
        <v>0</v>
      </c>
      <c r="DPE27" s="61">
        <v>1</v>
      </c>
      <c r="DPF27" s="61">
        <v>0</v>
      </c>
      <c r="DPG27" s="61">
        <v>0</v>
      </c>
      <c r="DPH27" s="61">
        <v>1</v>
      </c>
      <c r="DPI27" s="61">
        <v>1</v>
      </c>
      <c r="DPJ27" s="61">
        <v>0</v>
      </c>
      <c r="DPK27" s="61">
        <v>0</v>
      </c>
      <c r="DPM27" s="61">
        <v>1</v>
      </c>
      <c r="DPO27" s="61">
        <v>0</v>
      </c>
      <c r="DPS27" s="61">
        <v>1</v>
      </c>
      <c r="DPT27" s="61">
        <v>1</v>
      </c>
      <c r="DPX27" s="61">
        <v>1</v>
      </c>
      <c r="DPY27" s="61">
        <v>1</v>
      </c>
      <c r="DPZ27" s="61">
        <v>0</v>
      </c>
      <c r="DQA27" s="61">
        <v>1</v>
      </c>
      <c r="DQC27" s="61">
        <v>1</v>
      </c>
      <c r="DQD27" s="61">
        <v>1</v>
      </c>
      <c r="DQE27" s="61">
        <v>1</v>
      </c>
      <c r="DQG27" s="61">
        <v>1</v>
      </c>
      <c r="DQH27" s="61">
        <v>1</v>
      </c>
      <c r="DQQ27" s="61">
        <v>0</v>
      </c>
      <c r="DQR27" s="61">
        <v>1</v>
      </c>
      <c r="DQT27" s="61">
        <v>1</v>
      </c>
      <c r="DQU27" s="61">
        <v>0</v>
      </c>
      <c r="DQX27" s="61">
        <v>1</v>
      </c>
      <c r="DQZ27" s="61">
        <v>0</v>
      </c>
      <c r="DRA27" s="61">
        <v>1</v>
      </c>
      <c r="DRB27" s="61">
        <v>1</v>
      </c>
      <c r="DRC27" s="61">
        <v>0</v>
      </c>
      <c r="DRE27" s="61">
        <v>1</v>
      </c>
      <c r="DRF27" s="61">
        <v>1</v>
      </c>
      <c r="DRG27" s="61">
        <v>1</v>
      </c>
      <c r="DRH27" s="61">
        <v>1</v>
      </c>
      <c r="DRJ27" s="61">
        <v>0</v>
      </c>
      <c r="DRN27" s="61">
        <v>12.5</v>
      </c>
      <c r="DRP27" s="61">
        <v>624</v>
      </c>
      <c r="DRU27" s="61">
        <v>15</v>
      </c>
      <c r="DRV27" s="61">
        <v>0</v>
      </c>
      <c r="DRW27" s="61">
        <v>360</v>
      </c>
      <c r="DRY27" s="61">
        <v>1</v>
      </c>
      <c r="DRZ27" s="61">
        <v>1</v>
      </c>
      <c r="DSA27" s="61">
        <v>1</v>
      </c>
      <c r="DSK27" s="61">
        <v>0</v>
      </c>
      <c r="DSL27" s="61">
        <v>0.2</v>
      </c>
      <c r="DSM27" s="61">
        <v>100</v>
      </c>
      <c r="DSN27" s="61">
        <v>0.01</v>
      </c>
      <c r="DSO27" s="61">
        <v>100</v>
      </c>
      <c r="DSP27" s="61">
        <v>41</v>
      </c>
      <c r="DSQ27" s="61">
        <v>0</v>
      </c>
      <c r="DSR27" s="61">
        <v>1</v>
      </c>
      <c r="DSS27" s="61">
        <v>3.5</v>
      </c>
      <c r="DST27" s="61">
        <v>100</v>
      </c>
      <c r="DSU27" s="61">
        <v>0</v>
      </c>
      <c r="DSV27" s="61">
        <v>1</v>
      </c>
      <c r="DSW27" s="61">
        <v>1</v>
      </c>
      <c r="DSX27" s="61">
        <v>1</v>
      </c>
      <c r="DSY27" s="61">
        <v>1</v>
      </c>
      <c r="DSZ27" s="61">
        <v>1</v>
      </c>
      <c r="DTA27" s="61">
        <v>0</v>
      </c>
      <c r="DTB27" s="61">
        <v>0</v>
      </c>
      <c r="DTC27" s="61">
        <v>60</v>
      </c>
      <c r="DTD27" s="61">
        <v>30</v>
      </c>
      <c r="DTE27" s="61">
        <v>0</v>
      </c>
      <c r="DTF27" s="61">
        <v>100</v>
      </c>
      <c r="DTG27" s="61">
        <v>0</v>
      </c>
      <c r="DTH27" s="61">
        <v>0</v>
      </c>
      <c r="DTI27" s="61">
        <v>0</v>
      </c>
      <c r="DTJ27" s="61">
        <v>-5</v>
      </c>
      <c r="DTK27" s="61">
        <v>2</v>
      </c>
      <c r="DTL27" s="61">
        <v>80</v>
      </c>
      <c r="DTM27" s="61">
        <v>100</v>
      </c>
      <c r="DTN27" s="61">
        <v>100</v>
      </c>
      <c r="DTO27" s="61">
        <v>0</v>
      </c>
      <c r="DTP27" s="61">
        <v>0</v>
      </c>
      <c r="DTQ27" s="61">
        <v>100</v>
      </c>
      <c r="DTR27" s="61">
        <v>-100</v>
      </c>
      <c r="DTS27" s="61">
        <v>0</v>
      </c>
      <c r="DTT27" s="61">
        <v>10</v>
      </c>
      <c r="DTU27" s="61">
        <v>0</v>
      </c>
      <c r="DTV27" s="61">
        <v>0</v>
      </c>
      <c r="DTW27" s="61">
        <v>0</v>
      </c>
      <c r="DTX27" s="61">
        <v>0</v>
      </c>
      <c r="DTY27" s="61">
        <v>10</v>
      </c>
      <c r="DTZ27" s="61">
        <v>0</v>
      </c>
      <c r="DUA27" s="61">
        <v>0</v>
      </c>
      <c r="DUB27" s="61">
        <v>0</v>
      </c>
      <c r="DUC27" s="61">
        <v>0</v>
      </c>
      <c r="DUD27" s="61">
        <v>10</v>
      </c>
      <c r="DUE27" s="61">
        <v>0</v>
      </c>
      <c r="DUF27" s="61">
        <v>0</v>
      </c>
      <c r="DUG27" s="61">
        <v>0</v>
      </c>
      <c r="DUH27" s="61">
        <v>1</v>
      </c>
      <c r="DUI27" s="61">
        <v>35</v>
      </c>
      <c r="DUJ27" s="61">
        <v>30</v>
      </c>
      <c r="DUK27" s="61">
        <v>0</v>
      </c>
      <c r="DUL27" s="61">
        <v>0</v>
      </c>
      <c r="DUM27" s="61">
        <v>9600</v>
      </c>
      <c r="DUN27" s="61">
        <v>2</v>
      </c>
      <c r="DUO27" s="61">
        <v>11</v>
      </c>
      <c r="DUP27" s="61">
        <v>111</v>
      </c>
      <c r="DUQ27" s="61">
        <v>11</v>
      </c>
      <c r="DUR27" s="61">
        <v>1</v>
      </c>
      <c r="DUS27" s="61">
        <v>9600</v>
      </c>
      <c r="DUT27" s="61">
        <v>2</v>
      </c>
      <c r="DUU27" s="61">
        <v>12</v>
      </c>
      <c r="DUV27" s="61">
        <v>112</v>
      </c>
      <c r="DUW27" s="61">
        <v>12</v>
      </c>
      <c r="DUX27" s="61">
        <v>1</v>
      </c>
      <c r="DUY27" s="61">
        <v>192</v>
      </c>
      <c r="DUZ27" s="61">
        <v>200</v>
      </c>
      <c r="DVA27" s="61">
        <v>168</v>
      </c>
      <c r="DVB27" s="61">
        <v>75</v>
      </c>
      <c r="DVC27" s="61">
        <v>502</v>
      </c>
      <c r="DVD27" s="61">
        <v>1</v>
      </c>
      <c r="DVE27" s="61">
        <v>255</v>
      </c>
      <c r="DVF27" s="61">
        <v>0</v>
      </c>
      <c r="DVG27" s="61">
        <v>255</v>
      </c>
      <c r="DVH27" s="61">
        <v>255</v>
      </c>
      <c r="DVI27" s="61">
        <v>1</v>
      </c>
      <c r="DVJ27" s="61">
        <v>0</v>
      </c>
      <c r="DVK27" s="61">
        <v>1</v>
      </c>
      <c r="DVL27" s="61">
        <v>0</v>
      </c>
      <c r="DVM27" s="61">
        <v>0</v>
      </c>
      <c r="DVN27" s="61">
        <v>0</v>
      </c>
      <c r="DVO27" s="61">
        <v>0</v>
      </c>
      <c r="DVP27" s="61">
        <v>0</v>
      </c>
      <c r="DVQ27" s="61">
        <v>1</v>
      </c>
      <c r="DVR27" s="61">
        <v>0</v>
      </c>
      <c r="DVS27" s="61">
        <v>0</v>
      </c>
      <c r="DVT27" s="61">
        <v>1</v>
      </c>
      <c r="DVU27" s="61">
        <v>65</v>
      </c>
      <c r="DVV27" s="61">
        <v>4</v>
      </c>
      <c r="DVW27" s="61">
        <v>0</v>
      </c>
      <c r="DVX27" s="61">
        <v>0</v>
      </c>
      <c r="DVY27" s="61">
        <v>0</v>
      </c>
      <c r="DVZ27" s="61">
        <v>-2.5</v>
      </c>
      <c r="DWA27" s="61">
        <v>10</v>
      </c>
      <c r="DWB27" s="61">
        <v>1</v>
      </c>
      <c r="DWC27" s="61">
        <v>20</v>
      </c>
      <c r="DWD27" s="61">
        <v>15</v>
      </c>
      <c r="DWE27" s="61">
        <v>1</v>
      </c>
      <c r="DWF27" s="61">
        <v>2</v>
      </c>
      <c r="DWG27" s="61">
        <v>1</v>
      </c>
      <c r="DWH27" s="61">
        <v>1.82</v>
      </c>
      <c r="DWI27" s="61">
        <v>0.6</v>
      </c>
      <c r="DWJ27" s="61">
        <v>0.6</v>
      </c>
      <c r="DWK27" s="61">
        <v>1</v>
      </c>
      <c r="DWL27" s="61">
        <v>0</v>
      </c>
      <c r="DWM27" s="61">
        <v>300</v>
      </c>
      <c r="DWN27" s="61">
        <v>0</v>
      </c>
      <c r="DWO27" s="61">
        <v>300</v>
      </c>
      <c r="DWP27" s="61">
        <v>0</v>
      </c>
      <c r="DWQ27" s="61">
        <v>300</v>
      </c>
      <c r="DWR27" s="61">
        <v>0</v>
      </c>
      <c r="DWS27" s="61">
        <v>300</v>
      </c>
      <c r="DWT27" s="61">
        <v>0</v>
      </c>
      <c r="DWU27" s="61">
        <v>1</v>
      </c>
      <c r="DWV27" s="61">
        <v>0.1</v>
      </c>
      <c r="DWW27" s="61">
        <v>100</v>
      </c>
      <c r="DWX27" s="61">
        <v>0</v>
      </c>
      <c r="DWY27" s="61">
        <v>0</v>
      </c>
      <c r="DWZ27" s="61">
        <v>1</v>
      </c>
      <c r="DXA27" s="61">
        <v>0.1</v>
      </c>
      <c r="DXB27" s="61">
        <v>100</v>
      </c>
      <c r="DXC27" s="61">
        <v>0</v>
      </c>
      <c r="DXD27" s="61">
        <v>0</v>
      </c>
      <c r="DXE27" s="61">
        <v>1</v>
      </c>
      <c r="DXF27" s="61">
        <v>0.1</v>
      </c>
      <c r="DXG27" s="61">
        <v>100</v>
      </c>
      <c r="DXH27" s="61">
        <v>0</v>
      </c>
      <c r="DXI27" s="61">
        <v>0</v>
      </c>
      <c r="DXJ27" s="61">
        <v>1</v>
      </c>
      <c r="DXK27" s="61">
        <v>0.1</v>
      </c>
      <c r="DXL27" s="61">
        <v>100</v>
      </c>
      <c r="DXM27" s="61">
        <v>0</v>
      </c>
      <c r="DXN27" s="61">
        <v>560</v>
      </c>
      <c r="DXO27" s="61">
        <v>560</v>
      </c>
      <c r="DXP27" s="61">
        <v>560</v>
      </c>
      <c r="DXQ27" s="61">
        <v>560</v>
      </c>
      <c r="DXR27" s="61">
        <v>20</v>
      </c>
      <c r="DXS27" s="61">
        <v>3</v>
      </c>
      <c r="DXT27" s="61">
        <v>0.2</v>
      </c>
      <c r="DXU27" s="61">
        <v>0</v>
      </c>
      <c r="DXV27" s="61">
        <v>0</v>
      </c>
      <c r="DXW27" s="61">
        <v>0</v>
      </c>
      <c r="DXX27" s="61">
        <v>7</v>
      </c>
      <c r="DXY27" s="61">
        <v>15</v>
      </c>
      <c r="DXZ27" s="61">
        <v>0.01</v>
      </c>
      <c r="DYA27" s="61">
        <v>0.4</v>
      </c>
      <c r="DYB27" s="61">
        <v>0</v>
      </c>
      <c r="DYC27" s="61">
        <v>60</v>
      </c>
      <c r="DYD27" s="61">
        <v>30</v>
      </c>
      <c r="DYE27" s="61">
        <v>0</v>
      </c>
      <c r="DYF27" s="61">
        <v>0</v>
      </c>
      <c r="DYG27" s="61">
        <v>0</v>
      </c>
      <c r="DYH27" s="61">
        <v>0</v>
      </c>
      <c r="DYI27" s="61">
        <v>1200</v>
      </c>
      <c r="DYJ27" s="61">
        <v>1400</v>
      </c>
      <c r="DYK27" s="61">
        <v>0</v>
      </c>
      <c r="DYL27" s="61">
        <v>0.5</v>
      </c>
      <c r="DYM27" s="61">
        <v>450</v>
      </c>
      <c r="DYN27" s="61">
        <v>0</v>
      </c>
      <c r="DYO27" s="61">
        <v>0</v>
      </c>
      <c r="DYP27" s="61">
        <v>1000</v>
      </c>
      <c r="DYQ27" s="61">
        <v>1</v>
      </c>
      <c r="DYR27" s="61">
        <v>2</v>
      </c>
      <c r="DYS27" s="61">
        <v>0</v>
      </c>
      <c r="DYT27" s="61">
        <v>0.1</v>
      </c>
      <c r="DYU27" s="61">
        <v>30</v>
      </c>
      <c r="DYV27" s="61">
        <v>12.5</v>
      </c>
      <c r="DYW27" s="61">
        <v>0.1</v>
      </c>
      <c r="DYX27" s="61">
        <v>0.05</v>
      </c>
      <c r="DYY27" s="61">
        <v>2.2000000000000002</v>
      </c>
      <c r="DYZ27" s="61">
        <v>12.5</v>
      </c>
      <c r="DZA27" s="61">
        <v>0</v>
      </c>
      <c r="DZB27" s="61">
        <v>12</v>
      </c>
      <c r="DZC27" s="61">
        <v>0</v>
      </c>
      <c r="DZD27" s="61">
        <v>0</v>
      </c>
      <c r="DZE27" s="61">
        <v>1</v>
      </c>
      <c r="DZF27" s="61">
        <v>0</v>
      </c>
      <c r="DZG27" s="61">
        <v>0.72</v>
      </c>
      <c r="DZH27" s="61">
        <v>0.72</v>
      </c>
      <c r="DZI27" s="61">
        <v>0.72</v>
      </c>
      <c r="DZJ27" s="61">
        <v>0.72</v>
      </c>
      <c r="DZK27" s="61">
        <v>1.2</v>
      </c>
      <c r="DZL27" s="61">
        <v>0.1</v>
      </c>
      <c r="DZM27" s="61">
        <v>300</v>
      </c>
      <c r="DZN27" s="61">
        <v>300</v>
      </c>
      <c r="DZO27" s="61">
        <v>300</v>
      </c>
      <c r="DZP27" s="61">
        <v>300</v>
      </c>
      <c r="DZQ27" s="61">
        <v>0</v>
      </c>
      <c r="DZR27" s="61">
        <v>50</v>
      </c>
      <c r="DZS27" s="61">
        <v>50</v>
      </c>
      <c r="DZT27" s="61">
        <v>50</v>
      </c>
      <c r="DZU27" s="61">
        <v>50</v>
      </c>
      <c r="DZV27" s="61">
        <v>50</v>
      </c>
      <c r="DZW27" s="61">
        <v>120</v>
      </c>
      <c r="DZX27" s="61">
        <v>0</v>
      </c>
      <c r="DZY27" s="61">
        <v>5.0000000000000001E-4</v>
      </c>
      <c r="DZZ27" s="61">
        <v>5.0000000000000001E-4</v>
      </c>
      <c r="EAA27" s="61">
        <v>0</v>
      </c>
      <c r="EAB27" s="61">
        <v>80</v>
      </c>
      <c r="EAC27" s="61">
        <v>80</v>
      </c>
      <c r="EAD27" s="61">
        <v>0</v>
      </c>
      <c r="EAE27" s="61">
        <v>0</v>
      </c>
      <c r="EAF27" s="61">
        <v>0</v>
      </c>
      <c r="EAG27" s="61">
        <v>0</v>
      </c>
      <c r="EAH27" s="61">
        <v>1</v>
      </c>
      <c r="EAI27" s="61">
        <v>0</v>
      </c>
      <c r="EAJ27" s="61">
        <v>0</v>
      </c>
      <c r="EAK27" s="61">
        <v>0</v>
      </c>
      <c r="EAL27" s="61">
        <v>0</v>
      </c>
      <c r="EAM27" s="61">
        <v>100</v>
      </c>
      <c r="EAN27" s="61">
        <v>0</v>
      </c>
      <c r="EAO27" s="61">
        <v>0.15</v>
      </c>
      <c r="EAP27" s="61">
        <v>3.6621000000000001</v>
      </c>
      <c r="EAQ27" s="61">
        <v>25</v>
      </c>
      <c r="EAR27" s="61">
        <v>2.9296799999999998</v>
      </c>
      <c r="EAS27" s="61">
        <v>100</v>
      </c>
      <c r="EAT27" s="61">
        <v>0</v>
      </c>
      <c r="EAU27" s="61">
        <v>6</v>
      </c>
      <c r="EAV27" s="61">
        <v>0.1</v>
      </c>
      <c r="EAW27" s="61">
        <v>0.5</v>
      </c>
      <c r="EAX27" s="61">
        <v>1</v>
      </c>
      <c r="EAY27" s="61">
        <v>7</v>
      </c>
      <c r="EAZ27" s="61">
        <v>100</v>
      </c>
      <c r="EBA27" s="61">
        <v>2</v>
      </c>
      <c r="EBB27" s="61">
        <v>25</v>
      </c>
      <c r="EBC27" s="61">
        <v>10</v>
      </c>
      <c r="EBD27" s="61">
        <v>250</v>
      </c>
      <c r="EBE27" s="61">
        <v>2</v>
      </c>
      <c r="EBF27" s="61">
        <v>0.1</v>
      </c>
      <c r="EBG27" s="61">
        <v>0.1</v>
      </c>
      <c r="EBH27" s="61">
        <v>1</v>
      </c>
      <c r="EBI27" s="61">
        <v>2</v>
      </c>
      <c r="EBJ27" s="61">
        <v>0.1</v>
      </c>
      <c r="EBK27" s="61">
        <v>1</v>
      </c>
      <c r="EBL27" s="61">
        <v>10</v>
      </c>
      <c r="EBM27" s="61">
        <v>0.1</v>
      </c>
      <c r="EBN27" s="61">
        <v>1</v>
      </c>
      <c r="EBO27" s="61">
        <v>10</v>
      </c>
      <c r="EBP27" s="61">
        <v>0.1</v>
      </c>
      <c r="EBQ27" s="61">
        <v>1</v>
      </c>
      <c r="EBR27" s="61">
        <v>1</v>
      </c>
      <c r="EBS27" s="61">
        <v>1</v>
      </c>
      <c r="EBT27" s="61">
        <v>4000</v>
      </c>
      <c r="EBU27" s="61">
        <v>2000</v>
      </c>
      <c r="EBV27" s="61">
        <v>20000</v>
      </c>
      <c r="EBW27" s="61">
        <v>10000</v>
      </c>
      <c r="EBX27" s="61">
        <v>4500</v>
      </c>
      <c r="EBY27" s="61">
        <v>2250</v>
      </c>
      <c r="EBZ27" s="61">
        <v>8</v>
      </c>
      <c r="ECA27" s="61">
        <v>4</v>
      </c>
      <c r="ECB27" s="61">
        <v>2</v>
      </c>
      <c r="ECC27" s="61">
        <v>1</v>
      </c>
      <c r="ECD27" s="61">
        <v>30</v>
      </c>
      <c r="ECE27" s="61">
        <v>150</v>
      </c>
      <c r="ECF27" s="61">
        <v>20</v>
      </c>
      <c r="ECG27" s="61">
        <v>120</v>
      </c>
      <c r="ECH27" s="61">
        <v>0</v>
      </c>
      <c r="ECI27" s="61">
        <v>1</v>
      </c>
      <c r="ECJ27" s="61">
        <v>1</v>
      </c>
      <c r="ECK27" s="61">
        <v>1</v>
      </c>
      <c r="ECL27" s="61">
        <v>1</v>
      </c>
      <c r="ECM27" s="61">
        <v>0</v>
      </c>
      <c r="ECN27" s="61">
        <v>0</v>
      </c>
      <c r="ECO27" s="61">
        <v>0</v>
      </c>
      <c r="ECP27" s="61">
        <v>1</v>
      </c>
      <c r="ECQ27" s="61">
        <v>0</v>
      </c>
      <c r="ECR27" s="61">
        <v>0</v>
      </c>
      <c r="ECS27" s="61">
        <v>0</v>
      </c>
      <c r="ECT27" s="61">
        <v>0</v>
      </c>
      <c r="ECU27" s="61">
        <v>0</v>
      </c>
      <c r="ECV27" s="61">
        <v>0</v>
      </c>
      <c r="ECW27" s="61">
        <v>0</v>
      </c>
      <c r="ECX27" s="61">
        <v>0</v>
      </c>
      <c r="ECY27" s="61">
        <v>0</v>
      </c>
      <c r="ECZ27" s="61">
        <v>0</v>
      </c>
      <c r="EDA27" s="61">
        <v>0</v>
      </c>
      <c r="EDB27" s="61">
        <v>60</v>
      </c>
      <c r="EDC27" s="61">
        <v>60</v>
      </c>
      <c r="EDD27" s="61">
        <v>0</v>
      </c>
      <c r="EDE27" s="61">
        <v>200</v>
      </c>
      <c r="EDF27" s="61">
        <v>2</v>
      </c>
      <c r="EDG27" s="61">
        <v>0</v>
      </c>
      <c r="EDH27" s="61">
        <v>200</v>
      </c>
      <c r="EDI27" s="61">
        <v>200</v>
      </c>
      <c r="EDJ27" s="61">
        <v>200</v>
      </c>
      <c r="EDK27" s="61">
        <v>2</v>
      </c>
      <c r="EDL27" s="61">
        <v>200</v>
      </c>
      <c r="EDM27" s="61">
        <v>0</v>
      </c>
      <c r="EDN27" s="61">
        <v>5</v>
      </c>
      <c r="EDO27" s="61">
        <v>5</v>
      </c>
      <c r="EDP27" s="61">
        <v>1000</v>
      </c>
      <c r="EDQ27" s="61">
        <v>1000</v>
      </c>
      <c r="EDR27" s="61">
        <v>5</v>
      </c>
      <c r="EDS27" s="61">
        <v>5</v>
      </c>
      <c r="EDT27" s="61">
        <v>1000</v>
      </c>
      <c r="EDU27" s="61">
        <v>1000</v>
      </c>
      <c r="EDV27" s="61">
        <v>250</v>
      </c>
      <c r="EDW27" s="61">
        <v>100</v>
      </c>
      <c r="EEH27" s="61">
        <v>0</v>
      </c>
      <c r="EEI27" s="61">
        <v>0</v>
      </c>
      <c r="EEJ27" s="61">
        <v>0</v>
      </c>
      <c r="EEK27" s="61">
        <v>0</v>
      </c>
      <c r="EEL27" s="61">
        <v>0</v>
      </c>
      <c r="EEM27" s="61">
        <v>0</v>
      </c>
      <c r="EEN27" s="61">
        <v>48</v>
      </c>
      <c r="EEO27" s="61">
        <v>20</v>
      </c>
      <c r="EEQ27" s="61">
        <v>180</v>
      </c>
      <c r="EER27" s="61">
        <v>360</v>
      </c>
      <c r="EES27" s="61">
        <v>720</v>
      </c>
      <c r="EET27" s="61">
        <v>700</v>
      </c>
      <c r="EEU27" s="61">
        <v>630</v>
      </c>
      <c r="EEV27" s="61">
        <v>630</v>
      </c>
      <c r="EEW27" s="61">
        <v>625</v>
      </c>
      <c r="EEX27" s="61">
        <v>20</v>
      </c>
      <c r="EEY27" s="61">
        <v>40</v>
      </c>
      <c r="EEZ27" s="61">
        <v>0</v>
      </c>
      <c r="EFA27" s="61">
        <v>0</v>
      </c>
      <c r="EFB27" s="61">
        <v>20</v>
      </c>
      <c r="EFC27" s="61">
        <v>20</v>
      </c>
      <c r="EFD27" s="61">
        <v>720</v>
      </c>
      <c r="EFE27" s="61">
        <v>0</v>
      </c>
      <c r="EFF27" s="61">
        <v>0</v>
      </c>
      <c r="EFG27" s="61">
        <v>600</v>
      </c>
      <c r="EFH27" s="61">
        <v>3600</v>
      </c>
      <c r="EFI27" s="61">
        <v>210</v>
      </c>
      <c r="EFJ27" s="61">
        <v>0</v>
      </c>
      <c r="EFK27" s="61">
        <v>0</v>
      </c>
      <c r="EFL27" s="61">
        <v>0</v>
      </c>
      <c r="EFM27" s="61">
        <v>0</v>
      </c>
      <c r="EFN27" s="61">
        <v>1</v>
      </c>
      <c r="EFO27" s="61">
        <v>0</v>
      </c>
      <c r="EFP27" s="61">
        <v>0</v>
      </c>
      <c r="EFQ27" s="61">
        <v>1</v>
      </c>
      <c r="EIF27" s="61">
        <v>0</v>
      </c>
      <c r="EIG27" s="61">
        <v>0</v>
      </c>
      <c r="EIH27" s="61">
        <v>0</v>
      </c>
      <c r="EII27" s="61">
        <v>0</v>
      </c>
      <c r="EIN27" s="61">
        <v>1</v>
      </c>
      <c r="EIO27" s="61">
        <v>1</v>
      </c>
      <c r="EIP27" s="61">
        <v>1200</v>
      </c>
      <c r="EIQ27" s="61">
        <v>38000</v>
      </c>
      <c r="EIU27" s="61">
        <v>44800</v>
      </c>
      <c r="EJA27" s="61">
        <v>5</v>
      </c>
      <c r="EJB27" s="61">
        <v>250</v>
      </c>
      <c r="EJC27" s="61">
        <v>250</v>
      </c>
      <c r="EJF27" s="61">
        <v>100</v>
      </c>
      <c r="EJG27" s="61">
        <v>100</v>
      </c>
      <c r="EJH27" s="61">
        <v>1000</v>
      </c>
      <c r="EJI27" s="61">
        <v>680</v>
      </c>
      <c r="EJJ27" s="61">
        <v>640</v>
      </c>
      <c r="EJK27" s="61">
        <v>0</v>
      </c>
      <c r="EJL27" s="61">
        <v>650</v>
      </c>
      <c r="EJM27" s="61">
        <v>5</v>
      </c>
      <c r="EJN27" s="61">
        <v>650</v>
      </c>
      <c r="EJO27" s="61">
        <v>640</v>
      </c>
      <c r="EJP27" s="61">
        <v>5</v>
      </c>
      <c r="EJQ27" s="61">
        <v>650</v>
      </c>
      <c r="EJR27" s="61">
        <v>5</v>
      </c>
      <c r="EJS27" s="61">
        <v>1000</v>
      </c>
      <c r="EJT27" s="61">
        <v>5</v>
      </c>
      <c r="EJU27" s="61">
        <v>15</v>
      </c>
      <c r="EJV27" s="61">
        <v>300</v>
      </c>
      <c r="EJW27" s="61">
        <v>20</v>
      </c>
      <c r="EJX27" s="61">
        <v>50</v>
      </c>
      <c r="EJY27" s="61">
        <v>650</v>
      </c>
      <c r="EJZ27" s="61">
        <v>5</v>
      </c>
      <c r="EKA27" s="61">
        <v>200</v>
      </c>
      <c r="EKB27" s="61">
        <v>5</v>
      </c>
      <c r="EKC27" s="61">
        <v>1000</v>
      </c>
      <c r="EKD27" s="61">
        <v>175</v>
      </c>
      <c r="EKE27" s="61">
        <v>0</v>
      </c>
      <c r="EKF27" s="61">
        <v>0</v>
      </c>
      <c r="EKG27" s="61">
        <v>0</v>
      </c>
      <c r="EKH27" s="61">
        <v>0</v>
      </c>
      <c r="EKI27" s="61">
        <v>1</v>
      </c>
      <c r="EKJ27" s="61">
        <v>0</v>
      </c>
      <c r="EKK27" s="61">
        <v>1</v>
      </c>
      <c r="EKL27" s="61">
        <v>1.3168800000000001</v>
      </c>
      <c r="EKM27" s="61">
        <v>10.18</v>
      </c>
      <c r="EKN27" s="61">
        <v>9.75</v>
      </c>
      <c r="EKO27" s="61">
        <v>0.76200000000000001</v>
      </c>
      <c r="EKP27" s="61">
        <v>1.3168800000000001</v>
      </c>
      <c r="EKQ27" s="61">
        <v>10</v>
      </c>
      <c r="EKR27" s="61">
        <v>9.5399999999999991</v>
      </c>
      <c r="EKS27" s="61">
        <v>0.72</v>
      </c>
      <c r="EKT27" s="61">
        <v>1.3168800000000001</v>
      </c>
      <c r="EKU27" s="61">
        <v>10</v>
      </c>
      <c r="EKV27" s="61">
        <v>9.5399999999999991</v>
      </c>
      <c r="EKW27" s="61">
        <v>0.72</v>
      </c>
      <c r="EKX27" s="61">
        <v>1.3168800000000001</v>
      </c>
      <c r="EKY27" s="61">
        <v>10</v>
      </c>
      <c r="EKZ27" s="61">
        <v>9.5399999999999991</v>
      </c>
      <c r="ELA27" s="61">
        <v>0.72</v>
      </c>
      <c r="ELB27" s="61">
        <v>0</v>
      </c>
      <c r="ELC27" s="61">
        <v>0</v>
      </c>
      <c r="ELD27" s="61">
        <v>0</v>
      </c>
      <c r="ELE27" s="61">
        <v>0</v>
      </c>
      <c r="ELF27" s="61">
        <v>0</v>
      </c>
      <c r="ELG27" s="61">
        <v>0</v>
      </c>
      <c r="ELH27" s="61">
        <v>0</v>
      </c>
      <c r="ELI27" s="61">
        <v>0</v>
      </c>
      <c r="ELJ27" s="61">
        <v>250</v>
      </c>
      <c r="ELK27" s="61">
        <v>-20</v>
      </c>
      <c r="ELL27" s="61">
        <v>0</v>
      </c>
      <c r="ELM27" s="61">
        <v>0</v>
      </c>
      <c r="ELN27" s="61">
        <v>0</v>
      </c>
      <c r="ELO27" s="61">
        <v>0</v>
      </c>
      <c r="ELP27" s="61">
        <v>0</v>
      </c>
      <c r="ELQ27" s="61">
        <v>0</v>
      </c>
      <c r="ELR27" s="61">
        <v>0</v>
      </c>
      <c r="ELS27" s="61">
        <v>0</v>
      </c>
      <c r="ELT27" s="61">
        <v>0</v>
      </c>
      <c r="ELU27" s="61">
        <v>0</v>
      </c>
      <c r="ELV27" s="61">
        <v>0</v>
      </c>
      <c r="ELW27" s="61">
        <v>0</v>
      </c>
      <c r="ELX27" s="61">
        <v>0</v>
      </c>
      <c r="ELY27" s="61">
        <v>0</v>
      </c>
      <c r="ELZ27" s="61">
        <v>0</v>
      </c>
      <c r="EMA27" s="61">
        <v>0</v>
      </c>
      <c r="EMB27" s="61">
        <v>0</v>
      </c>
      <c r="EMC27" s="61">
        <v>0</v>
      </c>
      <c r="EMD27" s="61">
        <v>0</v>
      </c>
      <c r="EME27" s="61">
        <v>0</v>
      </c>
      <c r="EMF27" s="61">
        <v>0</v>
      </c>
      <c r="EMG27" s="61">
        <v>0</v>
      </c>
      <c r="EMH27" s="61">
        <v>0</v>
      </c>
      <c r="EMI27" s="61">
        <v>0</v>
      </c>
      <c r="EMJ27" s="61">
        <v>0</v>
      </c>
      <c r="EMK27" s="61">
        <v>0</v>
      </c>
      <c r="EML27" s="61">
        <v>10</v>
      </c>
      <c r="EMM27" s="61">
        <v>0</v>
      </c>
      <c r="EMN27" s="61">
        <v>0</v>
      </c>
      <c r="EMO27" s="61">
        <v>300</v>
      </c>
      <c r="EMP27" s="61">
        <v>1</v>
      </c>
      <c r="EMQ27" s="61">
        <v>500</v>
      </c>
      <c r="EMR27" s="61">
        <v>7000</v>
      </c>
      <c r="EMS27" s="61">
        <v>30</v>
      </c>
      <c r="EMT27" s="61">
        <v>50</v>
      </c>
      <c r="EMU27" s="61">
        <v>0</v>
      </c>
      <c r="EMV27" s="61">
        <v>10000</v>
      </c>
      <c r="EMW27" s="61">
        <v>0</v>
      </c>
      <c r="EMX27" s="61">
        <v>30</v>
      </c>
      <c r="EMY27" s="61">
        <v>5</v>
      </c>
      <c r="EMZ27" s="61">
        <v>0</v>
      </c>
      <c r="ENA27" s="61">
        <v>0</v>
      </c>
      <c r="ENB27" s="61">
        <v>0</v>
      </c>
      <c r="ENC27" s="61">
        <v>0</v>
      </c>
      <c r="END27" s="61">
        <v>1</v>
      </c>
      <c r="ENE27" s="61">
        <v>0</v>
      </c>
      <c r="ENF27" s="61">
        <v>0</v>
      </c>
      <c r="ENG27" s="61">
        <v>0.3</v>
      </c>
      <c r="ENH27" s="61">
        <v>0</v>
      </c>
      <c r="ENI27" s="61">
        <v>0</v>
      </c>
      <c r="ENJ27" s="61">
        <v>0</v>
      </c>
      <c r="ENK27" s="61">
        <v>25</v>
      </c>
      <c r="ENL27" s="61">
        <v>0</v>
      </c>
      <c r="ENM27" s="61">
        <v>0</v>
      </c>
      <c r="ENN27" s="61">
        <v>10000</v>
      </c>
      <c r="ENO27" s="61">
        <v>0</v>
      </c>
      <c r="ENP27" s="61">
        <v>0</v>
      </c>
      <c r="ENQ27" s="61">
        <v>0</v>
      </c>
      <c r="ENR27" s="61">
        <v>0</v>
      </c>
      <c r="ENS27" s="61">
        <v>20</v>
      </c>
      <c r="ENT27" s="61">
        <v>1</v>
      </c>
      <c r="ENU27" s="61">
        <v>1</v>
      </c>
      <c r="ENV27" s="61">
        <v>1</v>
      </c>
      <c r="ENW27" s="61">
        <v>1</v>
      </c>
      <c r="ENX27" s="61">
        <v>0</v>
      </c>
      <c r="ENY27" s="61">
        <v>0</v>
      </c>
      <c r="ENZ27" s="61">
        <v>0</v>
      </c>
      <c r="EOA27" s="61">
        <v>0</v>
      </c>
      <c r="EOB27" s="61">
        <v>0</v>
      </c>
      <c r="EOC27" s="61">
        <v>0</v>
      </c>
      <c r="EOD27" s="61">
        <v>0</v>
      </c>
      <c r="EOE27" s="61">
        <v>0</v>
      </c>
      <c r="EOF27" s="61">
        <v>0</v>
      </c>
      <c r="EOG27" s="61">
        <v>20</v>
      </c>
      <c r="EOH27" s="61">
        <v>40</v>
      </c>
      <c r="EOI27" s="61">
        <v>0.1</v>
      </c>
      <c r="EOJ27" s="61">
        <v>0.2</v>
      </c>
      <c r="EOK27" s="61">
        <v>0</v>
      </c>
      <c r="EOL27" s="61">
        <v>0</v>
      </c>
      <c r="EOM27" s="61">
        <v>0</v>
      </c>
      <c r="EON27" s="61">
        <v>0</v>
      </c>
      <c r="EOO27" s="61">
        <v>100</v>
      </c>
      <c r="EOP27" s="61">
        <v>100</v>
      </c>
      <c r="EOQ27" s="61">
        <v>0</v>
      </c>
      <c r="EOR27" s="61">
        <v>10</v>
      </c>
      <c r="EOS27" s="61">
        <v>3</v>
      </c>
      <c r="EOT27" s="61">
        <v>100</v>
      </c>
      <c r="EOU27" s="61">
        <v>35</v>
      </c>
      <c r="EOV27" s="61">
        <v>0</v>
      </c>
      <c r="EOW27" s="61">
        <v>5</v>
      </c>
      <c r="EOX27" s="61">
        <v>40</v>
      </c>
      <c r="EOY27" s="61">
        <v>60</v>
      </c>
      <c r="EOZ27" s="61">
        <v>10</v>
      </c>
      <c r="EPA27" s="61">
        <v>0</v>
      </c>
      <c r="EPB27" s="61">
        <v>0</v>
      </c>
      <c r="EPC27" s="61">
        <v>0</v>
      </c>
      <c r="EPT27" s="61">
        <v>20</v>
      </c>
      <c r="EPU27" s="61">
        <v>30</v>
      </c>
      <c r="EPV27" s="61">
        <v>0</v>
      </c>
      <c r="EPW27" s="61">
        <v>0</v>
      </c>
      <c r="EPZ27" s="61">
        <v>0</v>
      </c>
      <c r="EQA27" s="61">
        <v>0</v>
      </c>
      <c r="EQB27" s="61">
        <v>30</v>
      </c>
      <c r="EQC27" s="61">
        <v>75</v>
      </c>
      <c r="EQD27" s="61">
        <v>20</v>
      </c>
      <c r="EQE27" s="61">
        <v>30</v>
      </c>
      <c r="EQF27" s="61">
        <v>0</v>
      </c>
      <c r="EQG27" s="61">
        <v>0</v>
      </c>
      <c r="EQJ27" s="61">
        <v>0</v>
      </c>
      <c r="EQK27" s="61">
        <v>0</v>
      </c>
      <c r="EQL27" s="61">
        <v>30</v>
      </c>
      <c r="EQM27" s="61">
        <v>75</v>
      </c>
      <c r="EQN27" s="61">
        <v>20</v>
      </c>
      <c r="EQO27" s="61">
        <v>30</v>
      </c>
      <c r="EQP27" s="61">
        <v>0</v>
      </c>
      <c r="EQQ27" s="61">
        <v>0</v>
      </c>
      <c r="EQT27" s="61">
        <v>0</v>
      </c>
      <c r="EQU27" s="61">
        <v>0</v>
      </c>
      <c r="EQV27" s="61">
        <v>30</v>
      </c>
      <c r="EQW27" s="61">
        <v>75</v>
      </c>
      <c r="EQX27" s="61">
        <v>20</v>
      </c>
      <c r="EQY27" s="61">
        <v>30</v>
      </c>
      <c r="EQZ27" s="61">
        <v>0</v>
      </c>
      <c r="ERA27" s="61">
        <v>0</v>
      </c>
      <c r="ERD27" s="61">
        <v>0</v>
      </c>
      <c r="ERE27" s="61">
        <v>0</v>
      </c>
      <c r="ERF27" s="61">
        <v>30</v>
      </c>
      <c r="ERG27" s="61">
        <v>75</v>
      </c>
      <c r="ERH27" s="61">
        <v>30</v>
      </c>
      <c r="ERI27" s="61">
        <v>20</v>
      </c>
      <c r="ERJ27" s="61">
        <v>5</v>
      </c>
      <c r="ERK27" s="61">
        <v>10</v>
      </c>
      <c r="ERL27" s="61">
        <v>5</v>
      </c>
      <c r="ERM27" s="61">
        <v>0</v>
      </c>
      <c r="ERN27" s="61">
        <v>5</v>
      </c>
      <c r="ERO27" s="61">
        <v>0</v>
      </c>
      <c r="ERP27" s="61">
        <v>5</v>
      </c>
      <c r="ERQ27" s="61">
        <v>0</v>
      </c>
      <c r="ERT27" s="61">
        <v>120</v>
      </c>
      <c r="ERU27" s="61">
        <v>0</v>
      </c>
      <c r="ERV27" s="61">
        <v>30000</v>
      </c>
      <c r="ERW27" s="61">
        <v>30000</v>
      </c>
      <c r="ERX27" s="61">
        <v>17500</v>
      </c>
      <c r="ERY27" s="61">
        <v>0</v>
      </c>
      <c r="ERZ27" s="61">
        <v>40</v>
      </c>
      <c r="ESA27" s="61">
        <v>40</v>
      </c>
      <c r="ESB27" s="61">
        <v>40</v>
      </c>
      <c r="ESC27" s="61">
        <v>0</v>
      </c>
      <c r="ESD27" s="61">
        <v>40</v>
      </c>
      <c r="ESE27" s="61">
        <v>40</v>
      </c>
      <c r="ESF27" s="61">
        <v>40</v>
      </c>
      <c r="ESG27" s="61">
        <v>0</v>
      </c>
      <c r="ESH27" s="61">
        <v>40</v>
      </c>
      <c r="ESI27" s="61">
        <v>40</v>
      </c>
      <c r="ESJ27" s="61">
        <v>40</v>
      </c>
      <c r="ESK27" s="61">
        <v>0</v>
      </c>
      <c r="ESL27" s="61">
        <v>40</v>
      </c>
      <c r="ESM27" s="61">
        <v>40</v>
      </c>
      <c r="ESN27" s="61">
        <v>40</v>
      </c>
      <c r="ESO27" s="61">
        <v>1410</v>
      </c>
      <c r="ESP27" s="61">
        <v>1410</v>
      </c>
      <c r="ESQ27" s="61">
        <v>1410</v>
      </c>
      <c r="ESR27" s="61">
        <v>400</v>
      </c>
      <c r="ESS27" s="61">
        <v>400</v>
      </c>
      <c r="EST27" s="61">
        <v>60000</v>
      </c>
      <c r="ESU27" s="61">
        <v>60000</v>
      </c>
      <c r="ESV27" s="61">
        <v>100</v>
      </c>
      <c r="ESW27" s="61">
        <v>30</v>
      </c>
      <c r="ESX27" s="61">
        <v>0</v>
      </c>
      <c r="ESY27" s="61">
        <v>20</v>
      </c>
      <c r="ETA27" s="61">
        <v>0.98</v>
      </c>
      <c r="ETB27" s="61">
        <v>1</v>
      </c>
      <c r="ETC27" s="61">
        <v>-0.98</v>
      </c>
      <c r="ETD27" s="61">
        <v>-0.95</v>
      </c>
      <c r="ETE27" s="61">
        <v>0.8</v>
      </c>
      <c r="ETF27" s="61">
        <v>-0.93</v>
      </c>
      <c r="ETG27" s="61">
        <v>1</v>
      </c>
      <c r="ETH27" s="61">
        <v>7</v>
      </c>
      <c r="ETI27" s="61">
        <v>0.95</v>
      </c>
      <c r="ETJ27" s="61">
        <v>-0.95</v>
      </c>
      <c r="ETK27" s="61">
        <v>20</v>
      </c>
      <c r="ETL27" s="61">
        <v>80</v>
      </c>
      <c r="ETM27" s="61">
        <v>5590</v>
      </c>
      <c r="ETN27" s="61">
        <v>88</v>
      </c>
      <c r="ETO27" s="61">
        <v>90</v>
      </c>
      <c r="ETP27" s="61">
        <v>2.0099999999999998</v>
      </c>
      <c r="EUJ27" s="61">
        <v>1</v>
      </c>
      <c r="EUK27" s="61">
        <v>-10</v>
      </c>
      <c r="EUL27" s="61">
        <v>10</v>
      </c>
      <c r="EUS27" s="61">
        <v>0.5</v>
      </c>
      <c r="EUT27" s="61">
        <v>0</v>
      </c>
      <c r="EUU27" s="61">
        <v>0</v>
      </c>
      <c r="EVB27" s="61">
        <v>4</v>
      </c>
      <c r="EVC27" s="61">
        <v>5</v>
      </c>
      <c r="EVD27" s="61">
        <v>135</v>
      </c>
      <c r="EVE27" s="61">
        <v>1</v>
      </c>
      <c r="EVF27" s="61">
        <v>1</v>
      </c>
      <c r="EVH27" s="61">
        <v>0</v>
      </c>
      <c r="EVI27" s="61">
        <v>0</v>
      </c>
      <c r="EVK27" s="61">
        <v>1</v>
      </c>
      <c r="EVL27" s="61">
        <v>1</v>
      </c>
      <c r="EVM27" s="61">
        <v>0</v>
      </c>
      <c r="EVR27" s="61">
        <v>150</v>
      </c>
      <c r="EVS27" s="61">
        <v>200</v>
      </c>
      <c r="EVT27" s="61">
        <v>85</v>
      </c>
      <c r="EVU27" s="61">
        <v>90</v>
      </c>
      <c r="EVV27" s="61">
        <v>85</v>
      </c>
      <c r="EVW27" s="61">
        <v>90</v>
      </c>
      <c r="EVX27" s="61">
        <v>5</v>
      </c>
      <c r="EVY27" s="61">
        <v>5</v>
      </c>
      <c r="EVZ27" s="61">
        <v>10</v>
      </c>
      <c r="EWA27" s="61">
        <v>10</v>
      </c>
      <c r="EWB27" s="61">
        <v>140</v>
      </c>
      <c r="EWC27" s="61">
        <v>145</v>
      </c>
      <c r="EWD27" s="61">
        <v>140</v>
      </c>
      <c r="EWE27" s="61">
        <v>145</v>
      </c>
      <c r="EWF27" s="61">
        <v>140</v>
      </c>
      <c r="EWG27" s="61">
        <v>145</v>
      </c>
      <c r="EWH27" s="61">
        <v>140</v>
      </c>
      <c r="EWI27" s="61">
        <v>5</v>
      </c>
      <c r="EWJ27" s="61">
        <v>175</v>
      </c>
      <c r="EWK27" s="61">
        <v>5</v>
      </c>
      <c r="EWL27" s="61">
        <v>5</v>
      </c>
      <c r="EWM27" s="61">
        <v>1</v>
      </c>
      <c r="EWN27" s="61">
        <v>44.4</v>
      </c>
      <c r="EWO27" s="61">
        <v>1</v>
      </c>
      <c r="EWS27" s="61">
        <v>150</v>
      </c>
      <c r="EWT27" s="61">
        <v>1000</v>
      </c>
      <c r="EWU27" s="61">
        <v>80</v>
      </c>
      <c r="EWV27" s="61">
        <v>60</v>
      </c>
      <c r="EWW27" s="61">
        <v>35</v>
      </c>
      <c r="EWX27" s="61">
        <v>300</v>
      </c>
      <c r="EWZ27" s="61">
        <v>75</v>
      </c>
      <c r="EXA27" s="61">
        <v>1.03</v>
      </c>
      <c r="EXB27" s="61">
        <v>1</v>
      </c>
      <c r="EXC27" s="61">
        <v>0</v>
      </c>
      <c r="EXD27" s="61">
        <v>1</v>
      </c>
      <c r="EXE27" s="61">
        <v>180</v>
      </c>
      <c r="EXF27" s="61">
        <v>0.1</v>
      </c>
      <c r="EXG27" s="61">
        <v>1.1100000000000001</v>
      </c>
      <c r="EXH27" s="61">
        <v>60</v>
      </c>
      <c r="EXI27" s="61">
        <v>0</v>
      </c>
      <c r="EXJ27" s="61">
        <v>90</v>
      </c>
      <c r="EXK27" s="61">
        <v>80</v>
      </c>
      <c r="EXL27" s="61">
        <v>70</v>
      </c>
      <c r="EXM27" s="61">
        <v>60</v>
      </c>
      <c r="EXN27" s="61">
        <v>55</v>
      </c>
      <c r="EXO27" s="61">
        <v>4</v>
      </c>
      <c r="EXP27" s="61">
        <v>20</v>
      </c>
      <c r="EXQ27" s="61">
        <v>0</v>
      </c>
      <c r="EXR27" s="61">
        <v>4500</v>
      </c>
      <c r="EXS27" s="61">
        <v>0</v>
      </c>
      <c r="EXT27" s="61">
        <v>5000</v>
      </c>
      <c r="EXU27" s="61">
        <v>40</v>
      </c>
      <c r="EXV27" s="61">
        <v>5</v>
      </c>
      <c r="EXW27" s="61">
        <v>0</v>
      </c>
      <c r="EXX27" s="61">
        <v>90</v>
      </c>
      <c r="EXY27" s="61">
        <v>80</v>
      </c>
      <c r="EXZ27" s="61">
        <v>70</v>
      </c>
      <c r="EYA27" s="61">
        <v>60</v>
      </c>
      <c r="EYB27" s="61">
        <v>55</v>
      </c>
      <c r="EYC27" s="61">
        <v>4</v>
      </c>
      <c r="EYD27" s="61">
        <v>20</v>
      </c>
      <c r="EYE27" s="61">
        <v>2250</v>
      </c>
      <c r="EYF27" s="61">
        <v>4500</v>
      </c>
      <c r="EYG27" s="61">
        <v>1</v>
      </c>
      <c r="EYH27" s="61">
        <v>2</v>
      </c>
      <c r="EYI27" s="61">
        <v>0</v>
      </c>
      <c r="EYJ27" s="61">
        <v>1</v>
      </c>
      <c r="EYK27" s="61">
        <v>1</v>
      </c>
      <c r="EYL27" s="61">
        <v>2</v>
      </c>
      <c r="EYM27" s="61">
        <v>0.95</v>
      </c>
      <c r="EYN27" s="61">
        <v>0.98</v>
      </c>
      <c r="EYO27" s="61">
        <v>1</v>
      </c>
      <c r="EYP27" s="61">
        <v>-0.98</v>
      </c>
      <c r="EYQ27" s="61">
        <v>-0.95</v>
      </c>
      <c r="EYR27" s="61">
        <v>4</v>
      </c>
      <c r="EYS27" s="61">
        <v>20</v>
      </c>
      <c r="EYT27" s="61">
        <v>0.8</v>
      </c>
      <c r="EYU27" s="61">
        <v>-0.92500000000000004</v>
      </c>
      <c r="EYV27" s="61">
        <v>1</v>
      </c>
      <c r="EYW27" s="61">
        <v>0</v>
      </c>
      <c r="EYX27" s="61">
        <v>0</v>
      </c>
      <c r="EYY27" s="61">
        <v>100</v>
      </c>
      <c r="EYZ27" s="61">
        <v>1</v>
      </c>
      <c r="EZA27" s="61">
        <v>100</v>
      </c>
      <c r="EZB27" s="61">
        <v>4</v>
      </c>
      <c r="EZC27" s="61">
        <v>20</v>
      </c>
      <c r="EZD27" s="61">
        <v>90</v>
      </c>
      <c r="EZE27" s="61">
        <v>110</v>
      </c>
      <c r="EZF27" s="61">
        <v>10000</v>
      </c>
      <c r="EZG27" s="61">
        <v>0</v>
      </c>
      <c r="EZH27" s="61">
        <v>0</v>
      </c>
      <c r="EZI27" s="61">
        <v>0</v>
      </c>
      <c r="EZJ27" s="61">
        <v>0</v>
      </c>
      <c r="EZK27" s="61">
        <v>1</v>
      </c>
      <c r="EZL27" s="61">
        <v>100</v>
      </c>
      <c r="EZM27" s="61">
        <v>50</v>
      </c>
      <c r="EZN27" s="61">
        <v>25</v>
      </c>
      <c r="EZO27" s="61">
        <v>-25</v>
      </c>
      <c r="EZP27" s="61">
        <v>-50</v>
      </c>
      <c r="EZQ27" s="61">
        <v>4</v>
      </c>
      <c r="EZR27" s="61">
        <v>20</v>
      </c>
      <c r="EZS27" s="61">
        <v>-4000</v>
      </c>
      <c r="EZT27" s="61">
        <v>4000</v>
      </c>
      <c r="EZU27" s="61">
        <v>0</v>
      </c>
      <c r="EZV27" s="61">
        <v>0</v>
      </c>
      <c r="EZW27" s="61">
        <v>4</v>
      </c>
      <c r="EZX27" s="61">
        <v>20</v>
      </c>
      <c r="EZY27" s="61">
        <v>-4000</v>
      </c>
      <c r="EZZ27" s="61">
        <v>4000</v>
      </c>
      <c r="FAA27" s="61">
        <v>5000</v>
      </c>
      <c r="FAB27" s="61">
        <v>1</v>
      </c>
      <c r="FAC27" s="61">
        <v>0</v>
      </c>
      <c r="FAD27" s="61">
        <v>0.8</v>
      </c>
      <c r="FAE27" s="61">
        <v>-0.92</v>
      </c>
      <c r="FAF27" s="61">
        <v>-3600</v>
      </c>
      <c r="FAG27" s="61">
        <v>3600</v>
      </c>
      <c r="FAH27" s="61">
        <v>0</v>
      </c>
      <c r="FAI27" s="61">
        <v>0</v>
      </c>
      <c r="FAJ27" s="61">
        <v>0</v>
      </c>
      <c r="FAK27" s="61">
        <v>0</v>
      </c>
      <c r="FAL27" s="61">
        <v>0</v>
      </c>
      <c r="FAM27" s="61">
        <v>0</v>
      </c>
      <c r="FAN27" s="61">
        <v>0</v>
      </c>
      <c r="FAO27" s="61">
        <v>0</v>
      </c>
      <c r="FAP27" s="61">
        <v>0</v>
      </c>
      <c r="FAQ27" s="61">
        <v>0</v>
      </c>
      <c r="FAR27" s="61">
        <v>600</v>
      </c>
      <c r="FAS27" s="61">
        <v>0</v>
      </c>
      <c r="FAT27" s="61">
        <v>10</v>
      </c>
      <c r="FAU27" s="61">
        <v>3.3</v>
      </c>
      <c r="FAV27" s="61">
        <v>0.2</v>
      </c>
      <c r="FAW27" s="61">
        <v>3.2</v>
      </c>
      <c r="FAX27" s="61">
        <v>0.05</v>
      </c>
      <c r="FAY27" s="61">
        <v>1.5</v>
      </c>
      <c r="FAZ27" s="61">
        <v>1.7</v>
      </c>
      <c r="FBA27" s="61">
        <v>0.05</v>
      </c>
      <c r="FBB27" s="61">
        <v>0.05</v>
      </c>
      <c r="FBC27" s="61">
        <v>87</v>
      </c>
      <c r="FBD27" s="61">
        <v>5</v>
      </c>
      <c r="FBE27" s="61">
        <v>94</v>
      </c>
      <c r="FBF27" s="61">
        <v>2</v>
      </c>
      <c r="FBG27" s="61">
        <v>55</v>
      </c>
      <c r="FBH27" s="61">
        <v>5</v>
      </c>
      <c r="FBI27" s="61">
        <v>97</v>
      </c>
      <c r="FBJ27" s="61">
        <v>0.1</v>
      </c>
      <c r="FBK27" s="61">
        <v>37</v>
      </c>
      <c r="FBL27" s="61">
        <v>3</v>
      </c>
      <c r="FBM27" s="61">
        <v>60</v>
      </c>
      <c r="FBN27" s="61">
        <v>4</v>
      </c>
      <c r="FBQ27" s="61">
        <v>1</v>
      </c>
      <c r="FBR27" s="61">
        <v>30</v>
      </c>
      <c r="FBU27" s="61">
        <v>20</v>
      </c>
      <c r="FBY27" s="61">
        <v>3</v>
      </c>
      <c r="FBZ27" s="61">
        <v>35</v>
      </c>
      <c r="FCA27" s="61">
        <v>0</v>
      </c>
      <c r="FCB27" s="61">
        <v>0</v>
      </c>
      <c r="FCC27" s="61">
        <v>0</v>
      </c>
      <c r="FCD27" s="61">
        <v>0</v>
      </c>
      <c r="FCE27" s="61">
        <v>0</v>
      </c>
      <c r="FCF27" s="61">
        <v>0</v>
      </c>
      <c r="FCG27" s="61">
        <v>0</v>
      </c>
      <c r="FCH27" s="61">
        <v>0</v>
      </c>
      <c r="FCI27" s="61">
        <v>10</v>
      </c>
      <c r="FCJ27" s="61">
        <v>0.75</v>
      </c>
      <c r="FCK27" s="61">
        <v>0.1</v>
      </c>
      <c r="FCL27" s="61">
        <v>0.55000000000000004</v>
      </c>
      <c r="FCM27" s="61">
        <v>0.1</v>
      </c>
      <c r="FCN27" s="61">
        <v>3</v>
      </c>
      <c r="FCO27" s="61">
        <v>0.05</v>
      </c>
      <c r="FCP27" s="61">
        <v>10</v>
      </c>
      <c r="FCQ27" s="61">
        <v>0.5</v>
      </c>
      <c r="FCR27" s="61">
        <v>5.2</v>
      </c>
      <c r="FCT27" s="61">
        <v>0.01</v>
      </c>
      <c r="FCU27" s="61">
        <v>0.3</v>
      </c>
      <c r="FCV27" s="61">
        <v>0.1</v>
      </c>
      <c r="FCW27" s="61">
        <v>0.4</v>
      </c>
      <c r="FCX27" s="61">
        <v>0.1</v>
      </c>
      <c r="FCY27" s="61">
        <v>0.5</v>
      </c>
      <c r="FCZ27" s="61">
        <v>500</v>
      </c>
      <c r="FDA27" s="61">
        <v>1500</v>
      </c>
      <c r="FDB27" s="61">
        <v>3.5</v>
      </c>
      <c r="FDC27" s="61">
        <v>0.1</v>
      </c>
      <c r="FDD27" s="61">
        <v>0.3</v>
      </c>
      <c r="FDE27" s="61">
        <v>0.1</v>
      </c>
      <c r="FDF27" s="61">
        <v>1.2</v>
      </c>
      <c r="FDG27" s="61">
        <v>0.1</v>
      </c>
      <c r="FDH27" s="61">
        <v>0.3</v>
      </c>
      <c r="FDI27" s="61">
        <v>1</v>
      </c>
      <c r="FDJ27" s="61">
        <v>0.1</v>
      </c>
      <c r="FDK27" s="61">
        <v>500</v>
      </c>
      <c r="FDL27" s="61">
        <v>1500</v>
      </c>
      <c r="FDM27" s="61">
        <v>5</v>
      </c>
      <c r="FDN27" s="61">
        <v>1.5</v>
      </c>
      <c r="FDO27" s="61">
        <v>2</v>
      </c>
      <c r="FDP27" s="61">
        <v>3</v>
      </c>
      <c r="FDQ27" s="61">
        <v>180</v>
      </c>
      <c r="FDR27" s="61">
        <v>180</v>
      </c>
      <c r="FDS27" s="61">
        <v>180</v>
      </c>
      <c r="FDT27" s="61">
        <v>60</v>
      </c>
      <c r="FDU27" s="61">
        <v>10</v>
      </c>
      <c r="FDV27" s="61">
        <v>0</v>
      </c>
      <c r="FDW27" s="61">
        <v>1</v>
      </c>
      <c r="FDX27" s="61">
        <v>75</v>
      </c>
      <c r="FDY27" s="61">
        <v>2</v>
      </c>
      <c r="FDZ27" s="61">
        <v>79</v>
      </c>
      <c r="FEA27" s="61">
        <v>2</v>
      </c>
      <c r="FEB27" s="61">
        <v>38</v>
      </c>
      <c r="FEC27" s="61">
        <v>3</v>
      </c>
      <c r="FED27" s="61">
        <v>0</v>
      </c>
      <c r="FEE27" s="61">
        <v>0</v>
      </c>
      <c r="FEF27" s="61">
        <v>85</v>
      </c>
      <c r="FEG27" s="61">
        <v>0.1</v>
      </c>
      <c r="FEH27" s="61">
        <v>0</v>
      </c>
      <c r="FEI27" s="61">
        <v>0</v>
      </c>
      <c r="FEJ27" s="61">
        <v>1</v>
      </c>
      <c r="FEK27" s="61">
        <v>0</v>
      </c>
      <c r="FEL27" s="61">
        <v>0</v>
      </c>
      <c r="FEM27" s="61">
        <v>0</v>
      </c>
      <c r="FEN27" s="61">
        <v>70</v>
      </c>
      <c r="FEO27" s="61">
        <v>120</v>
      </c>
      <c r="FEP27" s="61">
        <v>2</v>
      </c>
      <c r="FEQ27" s="61">
        <v>2</v>
      </c>
      <c r="FER27" s="61">
        <v>0</v>
      </c>
      <c r="FES27" s="61">
        <v>0</v>
      </c>
      <c r="FET27" s="61">
        <v>0</v>
      </c>
      <c r="FEU27" s="61">
        <v>70</v>
      </c>
      <c r="FEV27" s="61">
        <v>120</v>
      </c>
      <c r="FEW27" s="61">
        <v>2</v>
      </c>
      <c r="FEX27" s="61">
        <v>2</v>
      </c>
      <c r="FEY27" s="61">
        <v>1</v>
      </c>
      <c r="FEZ27" s="61">
        <v>62</v>
      </c>
      <c r="FFA27" s="61">
        <v>2</v>
      </c>
      <c r="FFB27" s="61">
        <v>1</v>
      </c>
      <c r="FFD27" s="61">
        <v>76</v>
      </c>
      <c r="FFE27" s="61">
        <v>120</v>
      </c>
      <c r="FFF27" s="61">
        <v>0.5</v>
      </c>
      <c r="FFG27" s="61">
        <v>0.5</v>
      </c>
      <c r="FFH27" s="61">
        <v>0</v>
      </c>
      <c r="FFI27" s="61">
        <v>0</v>
      </c>
      <c r="FFJ27" s="61">
        <v>0</v>
      </c>
      <c r="FFK27" s="61">
        <v>133</v>
      </c>
      <c r="FFL27" s="61">
        <v>133</v>
      </c>
      <c r="FFM27" s="61">
        <v>2</v>
      </c>
      <c r="FFN27" s="61">
        <v>2</v>
      </c>
      <c r="FFO27" s="61">
        <v>0</v>
      </c>
      <c r="FFP27" s="61">
        <v>2</v>
      </c>
      <c r="FFQ27" s="61">
        <v>0</v>
      </c>
      <c r="FFR27" s="61">
        <v>0</v>
      </c>
      <c r="FFS27" s="61">
        <v>2</v>
      </c>
      <c r="FFT27" s="61">
        <v>0</v>
      </c>
      <c r="FFU27" s="61">
        <v>0</v>
      </c>
      <c r="FFV27" s="61">
        <v>100</v>
      </c>
      <c r="FFW27" s="61">
        <v>0</v>
      </c>
      <c r="FFX27" s="61">
        <v>10</v>
      </c>
      <c r="FFY27" s="61">
        <v>0</v>
      </c>
      <c r="FFZ27" s="61">
        <v>0</v>
      </c>
      <c r="FGA27" s="61">
        <v>0</v>
      </c>
      <c r="FGB27" s="61">
        <v>2</v>
      </c>
      <c r="FGC27" s="61">
        <v>82</v>
      </c>
      <c r="FGD27" s="61">
        <v>0</v>
      </c>
      <c r="FGE27" s="61">
        <v>0</v>
      </c>
      <c r="FGF27" s="61">
        <v>0</v>
      </c>
      <c r="FGG27" s="61">
        <v>5</v>
      </c>
      <c r="FGH27" s="61">
        <v>20</v>
      </c>
      <c r="FGI27" s="61">
        <v>0</v>
      </c>
      <c r="FGJ27" s="61">
        <v>2</v>
      </c>
      <c r="FGK27" s="61">
        <v>30</v>
      </c>
      <c r="FGL27" s="61">
        <v>90</v>
      </c>
      <c r="FGM27" s="61">
        <v>0</v>
      </c>
      <c r="FGN27" s="61">
        <v>0</v>
      </c>
      <c r="FGO27" s="61">
        <v>0</v>
      </c>
      <c r="FGP27" s="61">
        <v>200</v>
      </c>
      <c r="FGQ27" s="61">
        <v>-200</v>
      </c>
      <c r="FGR27" s="61">
        <v>0</v>
      </c>
      <c r="FGS27" s="61">
        <v>-70</v>
      </c>
      <c r="FGT27" s="61">
        <v>100</v>
      </c>
      <c r="FGU27" s="61">
        <v>-100</v>
      </c>
      <c r="FGV27" s="61">
        <v>0</v>
      </c>
      <c r="FGW27" s="61">
        <v>0</v>
      </c>
      <c r="FGX27" s="61">
        <v>0</v>
      </c>
      <c r="FGY27" s="61">
        <v>200</v>
      </c>
      <c r="FGZ27" s="61">
        <v>-200</v>
      </c>
      <c r="FHA27" s="61">
        <v>20</v>
      </c>
      <c r="FHB27" s="61">
        <v>30</v>
      </c>
      <c r="FHC27" s="61">
        <v>0</v>
      </c>
      <c r="FHD27" s="61">
        <v>2</v>
      </c>
      <c r="FHE27" s="61">
        <v>0</v>
      </c>
      <c r="FHF27" s="61">
        <v>0</v>
      </c>
      <c r="FHG27" s="61">
        <v>0</v>
      </c>
      <c r="FHH27" s="61">
        <v>0</v>
      </c>
      <c r="FHI27" s="61">
        <v>0</v>
      </c>
      <c r="FHJ27" s="61">
        <v>0</v>
      </c>
      <c r="FHK27" s="61">
        <v>0</v>
      </c>
      <c r="FHL27" s="61">
        <v>16</v>
      </c>
      <c r="FHM27" s="61">
        <v>0</v>
      </c>
      <c r="FHN27" s="61">
        <v>0</v>
      </c>
      <c r="FHO27" s="61">
        <v>10</v>
      </c>
      <c r="FHP27" s="61">
        <v>0</v>
      </c>
      <c r="FHQ27" s="61">
        <v>16</v>
      </c>
      <c r="FHR27" s="61">
        <v>0</v>
      </c>
      <c r="FHS27" s="61">
        <v>0</v>
      </c>
      <c r="FHT27" s="61">
        <v>10</v>
      </c>
      <c r="FHU27" s="61">
        <v>0</v>
      </c>
      <c r="FHV27" s="61">
        <v>0</v>
      </c>
      <c r="FHW27" s="61">
        <v>0</v>
      </c>
      <c r="FHX27" s="61">
        <v>18</v>
      </c>
      <c r="FHY27" s="61">
        <v>12</v>
      </c>
      <c r="FHZ27" s="61">
        <v>35</v>
      </c>
      <c r="FIA27" s="61">
        <v>0</v>
      </c>
      <c r="FIB27" s="61">
        <v>0</v>
      </c>
      <c r="FIC27" s="61">
        <v>18</v>
      </c>
      <c r="FID27" s="61">
        <v>12</v>
      </c>
      <c r="FIE27" s="61">
        <v>35</v>
      </c>
      <c r="FIF27" s="61">
        <v>0</v>
      </c>
      <c r="FIG27" s="61">
        <v>0</v>
      </c>
      <c r="FIH27" s="61">
        <v>55</v>
      </c>
      <c r="FII27" s="61">
        <v>45</v>
      </c>
      <c r="FIJ27" s="61">
        <v>100</v>
      </c>
      <c r="FIK27" s="61">
        <v>0</v>
      </c>
      <c r="FIL27" s="61">
        <v>0</v>
      </c>
      <c r="FIM27" s="61">
        <v>15</v>
      </c>
      <c r="FIN27" s="61">
        <v>0</v>
      </c>
      <c r="FIO27" s="61">
        <v>250</v>
      </c>
      <c r="FIP27" s="61">
        <v>0</v>
      </c>
      <c r="FIQ27" s="61">
        <v>0</v>
      </c>
      <c r="FIR27" s="61">
        <v>80</v>
      </c>
      <c r="FIS27" s="61">
        <v>20</v>
      </c>
      <c r="FIT27" s="61">
        <v>100</v>
      </c>
      <c r="FIU27" s="61">
        <v>-25</v>
      </c>
      <c r="FIV27" s="61">
        <v>0</v>
      </c>
      <c r="FIW27" s="61">
        <v>60</v>
      </c>
      <c r="FIX27" s="61">
        <v>100</v>
      </c>
      <c r="FIY27" s="61">
        <v>-25</v>
      </c>
      <c r="FIZ27" s="61">
        <v>3600</v>
      </c>
      <c r="FJA27" s="61">
        <v>2</v>
      </c>
      <c r="FJB27" s="61">
        <v>0</v>
      </c>
      <c r="FJC27" s="61">
        <v>10</v>
      </c>
      <c r="FJD27" s="61">
        <v>0</v>
      </c>
      <c r="FJE27" s="61">
        <v>0</v>
      </c>
      <c r="FJF27" s="61">
        <v>9</v>
      </c>
      <c r="FJG27" s="61">
        <v>16</v>
      </c>
      <c r="FJH27" s="61">
        <v>0</v>
      </c>
      <c r="FJI27" s="61">
        <v>0</v>
      </c>
      <c r="FJJ27" s="61">
        <v>4</v>
      </c>
      <c r="FJK27" s="61">
        <v>10</v>
      </c>
      <c r="FJL27" s="61">
        <v>0</v>
      </c>
      <c r="FJM27" s="61">
        <v>0</v>
      </c>
      <c r="FJN27" s="61">
        <v>0</v>
      </c>
      <c r="FJO27" s="61">
        <v>0</v>
      </c>
      <c r="FJP27" s="61">
        <v>50</v>
      </c>
      <c r="FJQ27" s="61">
        <v>100</v>
      </c>
      <c r="FJR27" s="61">
        <v>0</v>
      </c>
      <c r="FJS27" s="61">
        <v>9.5</v>
      </c>
      <c r="FJT27" s="61">
        <v>10</v>
      </c>
      <c r="FJU27" s="61">
        <v>0.3</v>
      </c>
      <c r="FJV27" s="61">
        <v>0</v>
      </c>
      <c r="FJW27" s="61">
        <v>10</v>
      </c>
      <c r="FJX27" s="61">
        <v>0</v>
      </c>
      <c r="FJY27" s="61">
        <v>0</v>
      </c>
      <c r="FJZ27" s="61">
        <v>500</v>
      </c>
      <c r="FKA27" s="61">
        <v>0</v>
      </c>
      <c r="FKB27" s="61">
        <v>10</v>
      </c>
      <c r="FKC27" s="61">
        <v>0</v>
      </c>
      <c r="FKD27" s="61">
        <v>150</v>
      </c>
      <c r="FKE27" s="61">
        <v>-50</v>
      </c>
      <c r="FKF27" s="61">
        <v>1000</v>
      </c>
      <c r="FKG27" s="61">
        <v>0</v>
      </c>
      <c r="FKH27" s="61">
        <v>1</v>
      </c>
      <c r="FKI27" s="61">
        <v>0</v>
      </c>
      <c r="FKJ27" s="61">
        <v>0</v>
      </c>
      <c r="FKK27" s="61">
        <v>0</v>
      </c>
      <c r="FKL27" s="61">
        <v>0</v>
      </c>
      <c r="FKM27" s="61">
        <v>1</v>
      </c>
      <c r="FKN27" s="61">
        <v>0</v>
      </c>
      <c r="FKO27" s="61">
        <v>10</v>
      </c>
      <c r="FKP27" s="61">
        <v>0</v>
      </c>
      <c r="FKQ27" s="61">
        <v>0</v>
      </c>
      <c r="FKR27" s="61">
        <v>1</v>
      </c>
      <c r="FKS27" s="61">
        <v>90</v>
      </c>
      <c r="FKT27" s="61">
        <v>0</v>
      </c>
      <c r="FKU27" s="61">
        <v>16</v>
      </c>
      <c r="FKV27" s="61">
        <v>0</v>
      </c>
      <c r="FKW27" s="61">
        <v>0</v>
      </c>
      <c r="FKX27" s="61">
        <v>0</v>
      </c>
      <c r="FKY27" s="61">
        <v>0</v>
      </c>
      <c r="FKZ27" s="61">
        <v>16</v>
      </c>
      <c r="FLA27" s="61">
        <v>0</v>
      </c>
      <c r="FLB27" s="61">
        <v>0</v>
      </c>
      <c r="FLC27" s="61">
        <v>16</v>
      </c>
      <c r="FLD27" s="61">
        <v>0</v>
      </c>
      <c r="FLE27" s="61">
        <v>0</v>
      </c>
      <c r="FLF27" s="61">
        <v>0</v>
      </c>
      <c r="FLG27" s="61">
        <v>0</v>
      </c>
      <c r="FLH27" s="61">
        <v>0</v>
      </c>
      <c r="FLI27" s="61">
        <v>0</v>
      </c>
      <c r="FLJ27" s="61">
        <v>0</v>
      </c>
      <c r="FLK27" s="61">
        <v>2</v>
      </c>
      <c r="FLL27" s="61">
        <v>120</v>
      </c>
      <c r="FLM27" s="61">
        <v>0</v>
      </c>
      <c r="FLN27" s="61">
        <v>2</v>
      </c>
      <c r="FLO27" s="61">
        <v>120</v>
      </c>
      <c r="FLP27" s="61">
        <v>0</v>
      </c>
      <c r="FLQ27" s="61">
        <v>2</v>
      </c>
      <c r="FLR27" s="61">
        <v>120</v>
      </c>
      <c r="FLS27" s="61">
        <v>0</v>
      </c>
      <c r="FLT27" s="61">
        <v>2</v>
      </c>
      <c r="FLU27" s="61">
        <v>120</v>
      </c>
      <c r="FLV27" s="61">
        <v>1</v>
      </c>
      <c r="FLW27" s="61">
        <v>100</v>
      </c>
      <c r="FMG27" s="61">
        <v>18</v>
      </c>
      <c r="FMH27" s="61">
        <v>18</v>
      </c>
      <c r="FMI27" s="61">
        <v>18</v>
      </c>
      <c r="FMJ27" s="61">
        <v>18</v>
      </c>
      <c r="FMP27" s="61">
        <v>4</v>
      </c>
      <c r="FMQ27" s="61">
        <v>4</v>
      </c>
      <c r="FMR27" s="61">
        <v>20</v>
      </c>
      <c r="FMS27" s="61">
        <v>7.5</v>
      </c>
      <c r="FMT27" s="61">
        <v>22.5</v>
      </c>
      <c r="FMV27" s="61">
        <v>1</v>
      </c>
      <c r="FMW27" s="61">
        <v>12</v>
      </c>
      <c r="FMX27" s="61">
        <v>30</v>
      </c>
      <c r="FMY27" s="61">
        <v>7</v>
      </c>
      <c r="FMZ27" s="61">
        <v>48</v>
      </c>
      <c r="FNA27" s="61">
        <v>650</v>
      </c>
      <c r="FNB27" s="61">
        <v>950</v>
      </c>
      <c r="FNC27" s="61">
        <v>4000</v>
      </c>
      <c r="FND27" s="61">
        <v>30</v>
      </c>
      <c r="FNE27" s="61">
        <v>6</v>
      </c>
      <c r="FNG27" s="61">
        <v>3</v>
      </c>
      <c r="FNH27" s="61">
        <v>42</v>
      </c>
      <c r="FNJ27" s="61">
        <v>924</v>
      </c>
      <c r="FNV27" s="61">
        <v>1</v>
      </c>
      <c r="FNW27" s="61">
        <v>250</v>
      </c>
      <c r="FNX27" s="61">
        <v>40</v>
      </c>
      <c r="FNY27" s="61">
        <v>80</v>
      </c>
      <c r="FNZ27" s="61">
        <v>3</v>
      </c>
      <c r="FOA27" s="61">
        <v>15</v>
      </c>
      <c r="FOB27" s="61">
        <v>1800</v>
      </c>
      <c r="FOC27" s="61">
        <v>50</v>
      </c>
      <c r="FOD27" s="61">
        <v>300</v>
      </c>
      <c r="FOI27" s="61">
        <v>1800</v>
      </c>
      <c r="FOJ27" s="61">
        <v>1800</v>
      </c>
      <c r="FOK27" s="61">
        <v>0</v>
      </c>
      <c r="FOL27" s="61">
        <v>50</v>
      </c>
      <c r="FOM27" s="61">
        <v>50</v>
      </c>
      <c r="FOS27" s="61">
        <v>1</v>
      </c>
      <c r="FOT27" s="61">
        <v>0</v>
      </c>
      <c r="FOU27" s="61">
        <v>990</v>
      </c>
      <c r="FOV27" s="61">
        <v>-950</v>
      </c>
      <c r="FOW27" s="61">
        <v>-650</v>
      </c>
      <c r="FOY27" s="61">
        <v>1000</v>
      </c>
      <c r="FOZ27" s="61">
        <v>10</v>
      </c>
      <c r="FPK27" s="61">
        <v>1</v>
      </c>
      <c r="FPL27" s="61">
        <v>1</v>
      </c>
      <c r="FPM27" s="61">
        <v>1</v>
      </c>
      <c r="FPN27" s="61">
        <v>1</v>
      </c>
      <c r="FPO27" s="61">
        <v>-5</v>
      </c>
      <c r="FPP27" s="61">
        <v>-2</v>
      </c>
      <c r="FPQ27" s="61">
        <v>2</v>
      </c>
      <c r="FPR27" s="61">
        <v>2</v>
      </c>
      <c r="FPS27" s="61">
        <v>95</v>
      </c>
      <c r="FPT27" s="61">
        <v>100</v>
      </c>
      <c r="FPU27" s="61">
        <v>10</v>
      </c>
      <c r="FPV27" s="61">
        <v>30</v>
      </c>
      <c r="FPW27" s="61">
        <v>0</v>
      </c>
      <c r="FPX27" s="61">
        <v>0</v>
      </c>
      <c r="FPY27" s="61">
        <v>10</v>
      </c>
      <c r="FPZ27" s="61">
        <v>10000</v>
      </c>
      <c r="FQA27" s="61">
        <v>1400</v>
      </c>
      <c r="FQB27" s="61">
        <v>100</v>
      </c>
      <c r="FQC27" s="61">
        <v>20</v>
      </c>
      <c r="FQD27" s="61">
        <v>0</v>
      </c>
      <c r="FQE27" s="61">
        <v>100</v>
      </c>
      <c r="FQF27" s="61">
        <v>0</v>
      </c>
      <c r="FQG27" s="61">
        <v>0</v>
      </c>
      <c r="FQH27" s="61">
        <v>20</v>
      </c>
      <c r="FQI27" s="61">
        <v>4000</v>
      </c>
      <c r="FQJ27" s="61">
        <v>4000</v>
      </c>
      <c r="FQL27" s="61">
        <v>850</v>
      </c>
      <c r="FQM27" s="61">
        <v>30</v>
      </c>
      <c r="FQN27" s="61">
        <v>0</v>
      </c>
      <c r="FQO27" s="61">
        <v>400</v>
      </c>
      <c r="FQP27" s="61">
        <v>-1</v>
      </c>
      <c r="FQQ27" s="61">
        <v>4</v>
      </c>
      <c r="FQR27" s="61">
        <v>3</v>
      </c>
      <c r="FQS27" s="61">
        <v>10</v>
      </c>
      <c r="FQT27" s="61">
        <v>60</v>
      </c>
      <c r="FQU27" s="61">
        <v>120</v>
      </c>
      <c r="FQV27" s="61">
        <v>2</v>
      </c>
      <c r="FQW27" s="61">
        <v>2</v>
      </c>
      <c r="FQX27" s="61">
        <v>2</v>
      </c>
      <c r="FQY27" s="61">
        <v>2</v>
      </c>
      <c r="FQZ27" s="61">
        <v>-5</v>
      </c>
      <c r="FRA27" s="61">
        <v>-5</v>
      </c>
      <c r="FRB27" s="61">
        <v>-5</v>
      </c>
      <c r="FRC27" s="61">
        <v>-5</v>
      </c>
      <c r="FRD27" s="61">
        <v>13</v>
      </c>
      <c r="FRE27" s="61">
        <v>13</v>
      </c>
      <c r="FRF27" s="61">
        <v>13</v>
      </c>
      <c r="FRG27" s="61">
        <v>13</v>
      </c>
      <c r="FRH27" s="61">
        <v>4.5</v>
      </c>
      <c r="FRJ27" s="61">
        <v>45</v>
      </c>
      <c r="FRK27" s="61">
        <v>270</v>
      </c>
      <c r="FRL27" s="61">
        <v>70</v>
      </c>
      <c r="FRM27" s="61">
        <v>-144</v>
      </c>
      <c r="FRN27" s="61">
        <v>0</v>
      </c>
      <c r="FRO27" s="61">
        <v>80</v>
      </c>
      <c r="FRP27" s="61">
        <v>350</v>
      </c>
      <c r="FSO27" s="61">
        <v>0</v>
      </c>
      <c r="FSP27" s="61">
        <v>4</v>
      </c>
      <c r="FSQ27" s="61">
        <v>500</v>
      </c>
      <c r="FSR27" s="61">
        <v>30</v>
      </c>
      <c r="FST27" s="61">
        <v>4000</v>
      </c>
      <c r="FTB27" s="61">
        <v>1.2</v>
      </c>
      <c r="FTD27" s="61">
        <v>50</v>
      </c>
      <c r="FTE27" s="61">
        <v>0</v>
      </c>
      <c r="FTG27" s="61">
        <v>100</v>
      </c>
      <c r="FTH27" s="61">
        <v>100</v>
      </c>
      <c r="FTJ27" s="61">
        <v>100</v>
      </c>
      <c r="FTK27" s="61">
        <v>50</v>
      </c>
      <c r="FTL27" s="61">
        <v>10</v>
      </c>
      <c r="FTM27" s="61">
        <v>25</v>
      </c>
      <c r="FTN27" s="61">
        <v>2500</v>
      </c>
      <c r="FTO27" s="61">
        <v>1</v>
      </c>
      <c r="FTR27" s="61">
        <v>0</v>
      </c>
      <c r="FTS27" s="61">
        <v>380</v>
      </c>
      <c r="FTT27" s="61">
        <v>1</v>
      </c>
      <c r="FTU27" s="61">
        <v>-30</v>
      </c>
      <c r="FTV27" s="61">
        <v>-9</v>
      </c>
      <c r="FTW27" s="61">
        <v>4500</v>
      </c>
      <c r="FTX27" s="61">
        <v>2250</v>
      </c>
      <c r="FTY27" s="61">
        <v>10</v>
      </c>
      <c r="FTZ27" s="61">
        <v>4500</v>
      </c>
      <c r="FUA27" s="61">
        <v>2250</v>
      </c>
      <c r="FUB27" s="61">
        <v>60</v>
      </c>
      <c r="FUC27" s="61">
        <v>0</v>
      </c>
      <c r="FUD27" s="61">
        <v>0</v>
      </c>
      <c r="FUK27" s="61">
        <v>0</v>
      </c>
      <c r="FUL27" s="61">
        <v>0.39062000000000002</v>
      </c>
      <c r="FUN27" s="61">
        <v>5.8590000000000003E-2</v>
      </c>
      <c r="FUO27" s="61">
        <v>2.5</v>
      </c>
      <c r="FUP27" s="61">
        <v>1.1000000000000001</v>
      </c>
      <c r="FUV27" s="61">
        <v>4492</v>
      </c>
      <c r="FUW27" s="61">
        <v>2249</v>
      </c>
      <c r="FUX27" s="61">
        <v>6034</v>
      </c>
      <c r="FUY27" s="61">
        <v>3129</v>
      </c>
      <c r="FUZ27" s="61">
        <v>1499</v>
      </c>
      <c r="FVA27" s="61">
        <v>1499</v>
      </c>
      <c r="FVC27" s="61">
        <v>52.8</v>
      </c>
      <c r="FVD27" s="61">
        <v>53.4</v>
      </c>
      <c r="FVF27" s="61">
        <v>660</v>
      </c>
      <c r="FVN27" s="61">
        <v>0</v>
      </c>
      <c r="FVO27" s="61">
        <v>0.39062000000000002</v>
      </c>
      <c r="FVQ27" s="61">
        <v>5.8590000000000003E-2</v>
      </c>
      <c r="FVR27" s="61">
        <v>2.5</v>
      </c>
      <c r="FVS27" s="61">
        <v>1.1000000000000001</v>
      </c>
      <c r="FVY27" s="61">
        <v>4750</v>
      </c>
      <c r="FVZ27" s="61">
        <v>2000</v>
      </c>
      <c r="FWA27" s="61">
        <v>4923</v>
      </c>
      <c r="FWB27" s="61">
        <v>2160</v>
      </c>
      <c r="FWC27" s="61">
        <v>1500</v>
      </c>
      <c r="FWD27" s="61">
        <v>1500</v>
      </c>
      <c r="FWF27" s="61">
        <v>50</v>
      </c>
      <c r="FWG27" s="61">
        <v>50</v>
      </c>
      <c r="FWI27" s="61">
        <v>660</v>
      </c>
      <c r="FWQ27" s="61">
        <v>0</v>
      </c>
      <c r="FWR27" s="61">
        <v>0.39062000000000002</v>
      </c>
      <c r="FWT27" s="61">
        <v>5.8590000000000003E-2</v>
      </c>
      <c r="FWU27" s="61">
        <v>2.5</v>
      </c>
      <c r="FWV27" s="61">
        <v>1.1000000000000001</v>
      </c>
      <c r="FXB27" s="61">
        <v>4750</v>
      </c>
      <c r="FXC27" s="61">
        <v>2000</v>
      </c>
      <c r="FXD27" s="61">
        <v>4923</v>
      </c>
      <c r="FXE27" s="61">
        <v>2160</v>
      </c>
      <c r="FXF27" s="61">
        <v>1500</v>
      </c>
      <c r="FXG27" s="61">
        <v>1500</v>
      </c>
      <c r="FXI27" s="61">
        <v>50</v>
      </c>
      <c r="FXJ27" s="61">
        <v>50</v>
      </c>
      <c r="FXL27" s="61">
        <v>660</v>
      </c>
      <c r="FXT27" s="61">
        <v>0</v>
      </c>
      <c r="FXU27" s="61">
        <v>0.39062000000000002</v>
      </c>
      <c r="FXW27" s="61">
        <v>5.8590000000000003E-2</v>
      </c>
      <c r="FXX27" s="61">
        <v>2.5</v>
      </c>
      <c r="FXY27" s="61">
        <v>1.1000000000000001</v>
      </c>
      <c r="FYE27" s="61">
        <v>4750</v>
      </c>
      <c r="FYF27" s="61">
        <v>2000</v>
      </c>
      <c r="FYG27" s="61">
        <v>4923</v>
      </c>
      <c r="FYH27" s="61">
        <v>2160</v>
      </c>
      <c r="FYI27" s="61">
        <v>1500</v>
      </c>
      <c r="FYJ27" s="61">
        <v>1500</v>
      </c>
      <c r="FYL27" s="61">
        <v>50</v>
      </c>
      <c r="FYM27" s="61">
        <v>50</v>
      </c>
      <c r="FYO27" s="61">
        <v>660</v>
      </c>
      <c r="FYQ27" s="61">
        <v>0</v>
      </c>
      <c r="FYR27" s="61">
        <v>1000</v>
      </c>
      <c r="FYS27" s="61">
        <v>300</v>
      </c>
      <c r="FYT27" s="61">
        <v>48</v>
      </c>
      <c r="FYU27" s="61">
        <v>-1.6</v>
      </c>
      <c r="FYV27" s="61">
        <v>-4</v>
      </c>
      <c r="FYW27" s="61">
        <v>100</v>
      </c>
      <c r="FYX27" s="61">
        <v>10</v>
      </c>
      <c r="FYY27" s="61">
        <v>0</v>
      </c>
      <c r="FYZ27" s="61">
        <v>1</v>
      </c>
      <c r="FZA27" s="61">
        <v>10</v>
      </c>
      <c r="FZB27" s="61">
        <v>0</v>
      </c>
      <c r="FZI27" s="61">
        <v>100</v>
      </c>
      <c r="FZJ27" s="61">
        <v>50</v>
      </c>
      <c r="FZK27" s="61">
        <v>100</v>
      </c>
      <c r="FZL27" s="61">
        <v>12000</v>
      </c>
      <c r="FZM27" s="61">
        <v>100</v>
      </c>
      <c r="FZN27" s="61">
        <v>-100</v>
      </c>
      <c r="FZO27" s="61">
        <v>0</v>
      </c>
      <c r="FZP27" s="61">
        <v>0</v>
      </c>
      <c r="FZQ27" s="61">
        <v>-25</v>
      </c>
      <c r="FZS27" s="61">
        <v>0</v>
      </c>
      <c r="FZT27" s="61">
        <v>1</v>
      </c>
      <c r="FZU27" s="61">
        <v>1</v>
      </c>
      <c r="FZV27" s="61">
        <v>0</v>
      </c>
      <c r="FZW27" s="61">
        <v>0</v>
      </c>
      <c r="FZX27" s="61">
        <v>1</v>
      </c>
      <c r="FZY27" s="61">
        <v>0</v>
      </c>
      <c r="FZZ27" s="61">
        <v>0</v>
      </c>
      <c r="GAA27" s="61">
        <v>10</v>
      </c>
      <c r="GAB27" s="61">
        <v>0</v>
      </c>
      <c r="GAC27" s="61">
        <v>0.5</v>
      </c>
      <c r="GAD27" s="61">
        <v>0</v>
      </c>
      <c r="GAE27" s="61">
        <v>0</v>
      </c>
      <c r="GAF27" s="61">
        <v>60000</v>
      </c>
      <c r="GAG27" s="61">
        <v>0</v>
      </c>
      <c r="GAH27" s="61">
        <v>60000</v>
      </c>
      <c r="GAI27" s="61">
        <v>0</v>
      </c>
      <c r="GAK27" s="61">
        <v>5</v>
      </c>
      <c r="GAL27" s="61">
        <v>0</v>
      </c>
      <c r="GAM27" s="61">
        <v>1</v>
      </c>
      <c r="GAN27" s="61">
        <v>1</v>
      </c>
      <c r="GAR27" s="61">
        <v>85</v>
      </c>
      <c r="GAT27" s="61">
        <v>48</v>
      </c>
      <c r="GBI27" s="61">
        <v>53</v>
      </c>
      <c r="GBJ27" s="61">
        <v>53</v>
      </c>
      <c r="GBK27" s="61">
        <v>53</v>
      </c>
      <c r="GBL27" s="61">
        <v>53</v>
      </c>
      <c r="GBW27" s="61">
        <v>0</v>
      </c>
      <c r="GBX27" s="61">
        <v>0</v>
      </c>
      <c r="GBY27" s="61">
        <v>1</v>
      </c>
      <c r="GBZ27" s="61">
        <v>3</v>
      </c>
      <c r="GCA27" s="61">
        <v>57</v>
      </c>
      <c r="GCB27" s="61">
        <v>59</v>
      </c>
      <c r="GCC27" s="61">
        <v>2</v>
      </c>
      <c r="GCD27" s="61">
        <v>2</v>
      </c>
      <c r="GCE27" s="61">
        <v>60</v>
      </c>
      <c r="GCG27" s="61">
        <v>48</v>
      </c>
      <c r="GCW27" s="61">
        <v>20</v>
      </c>
      <c r="GCX27" s="61">
        <v>30</v>
      </c>
      <c r="GCY27" s="61">
        <v>1</v>
      </c>
      <c r="GDD27" s="61">
        <v>110</v>
      </c>
      <c r="GDE27" s="61">
        <v>0.2</v>
      </c>
      <c r="GDH27" s="61">
        <v>100</v>
      </c>
      <c r="GDI27" s="61">
        <v>0.2</v>
      </c>
      <c r="GDK27" s="61">
        <v>350</v>
      </c>
      <c r="GDL27" s="61">
        <v>200</v>
      </c>
      <c r="GDM27" s="61">
        <v>200</v>
      </c>
      <c r="GDN27" s="61">
        <v>100</v>
      </c>
      <c r="GDW27" s="61">
        <v>-1250</v>
      </c>
      <c r="GDX27" s="61">
        <v>5000</v>
      </c>
      <c r="GDZ27" s="61">
        <v>0.2</v>
      </c>
      <c r="GEA27" s="61">
        <v>100</v>
      </c>
      <c r="GEB27" s="61">
        <v>200</v>
      </c>
      <c r="GEX27" s="61">
        <v>20</v>
      </c>
      <c r="GEY27" s="61">
        <v>30</v>
      </c>
      <c r="GEZ27" s="61">
        <v>1</v>
      </c>
      <c r="GFE27" s="61">
        <v>110</v>
      </c>
      <c r="GFF27" s="61">
        <v>0.4</v>
      </c>
      <c r="GFI27" s="61">
        <v>100</v>
      </c>
      <c r="GFJ27" s="61">
        <v>0.2</v>
      </c>
      <c r="GFL27" s="61">
        <v>100</v>
      </c>
      <c r="GFN27" s="61">
        <v>100</v>
      </c>
      <c r="GFO27" s="61">
        <v>100</v>
      </c>
      <c r="GGA27" s="61">
        <v>0.2</v>
      </c>
      <c r="GGB27" s="61">
        <v>100</v>
      </c>
      <c r="GGC27" s="61">
        <v>200</v>
      </c>
      <c r="GHU27" s="61">
        <v>0</v>
      </c>
      <c r="GHV27" s="61">
        <v>0.1</v>
      </c>
      <c r="GHW27" s="61">
        <v>100</v>
      </c>
      <c r="GHX27" s="61">
        <v>0.01</v>
      </c>
      <c r="GHY27" s="61">
        <v>100</v>
      </c>
      <c r="GHZ27" s="61">
        <v>80</v>
      </c>
      <c r="GIA27" s="61">
        <v>0</v>
      </c>
      <c r="GIB27" s="61">
        <v>1</v>
      </c>
      <c r="GIC27" s="61">
        <v>4.5</v>
      </c>
      <c r="GID27" s="61">
        <v>1</v>
      </c>
      <c r="GIE27" s="61">
        <v>100</v>
      </c>
      <c r="GIF27" s="61">
        <v>0</v>
      </c>
      <c r="GIG27" s="61">
        <v>1</v>
      </c>
      <c r="GIH27" s="61">
        <v>1</v>
      </c>
      <c r="GII27" s="61">
        <v>1</v>
      </c>
      <c r="GIJ27" s="61">
        <v>1</v>
      </c>
      <c r="GIK27" s="61">
        <v>0</v>
      </c>
      <c r="GIL27" s="61">
        <v>0</v>
      </c>
      <c r="GIM27" s="61">
        <v>70</v>
      </c>
      <c r="GIN27" s="61">
        <v>60</v>
      </c>
      <c r="GIO27" s="61">
        <v>68</v>
      </c>
      <c r="GIP27" s="61">
        <v>0</v>
      </c>
      <c r="GIQ27" s="61">
        <v>100</v>
      </c>
      <c r="GIR27" s="61">
        <v>0</v>
      </c>
      <c r="GIS27" s="61">
        <v>0</v>
      </c>
      <c r="GIT27" s="61">
        <v>0.1</v>
      </c>
      <c r="GIU27" s="61">
        <v>100</v>
      </c>
      <c r="GIV27" s="61">
        <v>0.01</v>
      </c>
      <c r="GIW27" s="61">
        <v>100</v>
      </c>
      <c r="GIX27" s="61">
        <v>40</v>
      </c>
      <c r="GIY27" s="61">
        <v>0</v>
      </c>
      <c r="GIZ27" s="61">
        <v>0</v>
      </c>
      <c r="GJA27" s="61">
        <v>4.5999999999999996</v>
      </c>
      <c r="GJB27" s="61">
        <v>1</v>
      </c>
      <c r="GJC27" s="61">
        <v>100</v>
      </c>
      <c r="GJD27" s="61">
        <v>0</v>
      </c>
      <c r="GJE27" s="61">
        <v>1</v>
      </c>
      <c r="GJF27" s="61">
        <v>1</v>
      </c>
      <c r="GJG27" s="61">
        <v>1</v>
      </c>
      <c r="GJH27" s="61">
        <v>1</v>
      </c>
      <c r="GJI27" s="61">
        <v>0</v>
      </c>
      <c r="GJJ27" s="61">
        <v>0</v>
      </c>
      <c r="GJK27" s="61">
        <v>70</v>
      </c>
      <c r="GJL27" s="61">
        <v>58</v>
      </c>
      <c r="GJM27" s="61">
        <v>70</v>
      </c>
      <c r="GJN27" s="61">
        <v>100</v>
      </c>
      <c r="GJO27" s="61">
        <v>100</v>
      </c>
      <c r="GJP27" s="61">
        <v>0</v>
      </c>
      <c r="GJQ27" s="61">
        <v>0</v>
      </c>
      <c r="GJR27" s="61">
        <v>0.2</v>
      </c>
      <c r="GJS27" s="61">
        <v>100</v>
      </c>
      <c r="GJT27" s="61">
        <v>100</v>
      </c>
      <c r="GJU27" s="61">
        <v>100</v>
      </c>
      <c r="GJV27" s="61">
        <v>80</v>
      </c>
      <c r="GJW27" s="61">
        <v>0</v>
      </c>
      <c r="GJX27" s="61">
        <v>1</v>
      </c>
      <c r="GJY27" s="61">
        <v>4.2</v>
      </c>
      <c r="GJZ27" s="61">
        <v>1</v>
      </c>
      <c r="GKA27" s="61">
        <v>1</v>
      </c>
      <c r="GKB27" s="61">
        <v>1</v>
      </c>
      <c r="GKC27" s="61">
        <v>1</v>
      </c>
      <c r="GKD27" s="61">
        <v>0</v>
      </c>
      <c r="GKE27" s="61">
        <v>0</v>
      </c>
      <c r="GKF27" s="61">
        <v>40</v>
      </c>
      <c r="GKG27" s="61">
        <v>30</v>
      </c>
      <c r="GKH27" s="61">
        <v>35</v>
      </c>
      <c r="GKI27" s="61">
        <v>5</v>
      </c>
      <c r="GKJ27" s="61">
        <v>100</v>
      </c>
      <c r="GKK27" s="61">
        <v>35</v>
      </c>
      <c r="GKL27" s="61">
        <v>0</v>
      </c>
      <c r="GKM27" s="61">
        <v>1E-3</v>
      </c>
      <c r="GKN27" s="61">
        <v>1</v>
      </c>
      <c r="GKO27" s="61">
        <v>1</v>
      </c>
      <c r="GKP27" s="61">
        <v>10</v>
      </c>
      <c r="GKQ27" s="61">
        <v>0.4</v>
      </c>
      <c r="GKR27" s="61">
        <v>0</v>
      </c>
      <c r="GKS27" s="61">
        <v>1</v>
      </c>
      <c r="GKT27" s="61">
        <v>3.5</v>
      </c>
      <c r="GKU27" s="61">
        <v>1</v>
      </c>
      <c r="GKV27" s="61">
        <v>1</v>
      </c>
      <c r="GKW27" s="61">
        <v>1</v>
      </c>
      <c r="GKX27" s="61">
        <v>1</v>
      </c>
      <c r="GKY27" s="61">
        <v>0</v>
      </c>
      <c r="GKZ27" s="61">
        <v>0</v>
      </c>
      <c r="GLA27" s="61">
        <v>1.1000000000000001</v>
      </c>
      <c r="GLB27" s="61">
        <v>0.7</v>
      </c>
      <c r="GLC27" s="61">
        <v>1</v>
      </c>
      <c r="GLD27" s="61">
        <v>0</v>
      </c>
      <c r="GLE27" s="61">
        <v>100</v>
      </c>
      <c r="GLF27" s="61">
        <v>0</v>
      </c>
      <c r="GLG27" s="61">
        <v>0</v>
      </c>
      <c r="GLH27" s="61">
        <v>0.1</v>
      </c>
      <c r="GLI27" s="61">
        <v>0.05</v>
      </c>
      <c r="GLJ27" s="61">
        <v>0.01</v>
      </c>
      <c r="GLK27" s="61">
        <v>100</v>
      </c>
      <c r="GLL27" s="61">
        <v>35</v>
      </c>
      <c r="GLM27" s="61">
        <v>0</v>
      </c>
      <c r="GLN27" s="61">
        <v>1</v>
      </c>
      <c r="GLO27" s="61">
        <v>15</v>
      </c>
      <c r="GLP27" s="61">
        <v>1</v>
      </c>
      <c r="GLQ27" s="61">
        <v>1</v>
      </c>
      <c r="GLR27" s="61">
        <v>1</v>
      </c>
      <c r="GLS27" s="61">
        <v>1</v>
      </c>
      <c r="GLT27" s="61">
        <v>0</v>
      </c>
      <c r="GLU27" s="61">
        <v>0</v>
      </c>
      <c r="GLV27" s="61">
        <v>135</v>
      </c>
      <c r="GLW27" s="61">
        <v>130</v>
      </c>
      <c r="GLX27" s="61">
        <v>132</v>
      </c>
      <c r="GLY27" s="61">
        <v>0</v>
      </c>
      <c r="GLZ27" s="61">
        <v>100</v>
      </c>
      <c r="GMA27" s="61">
        <v>50</v>
      </c>
      <c r="GMB27" s="61">
        <v>0</v>
      </c>
      <c r="GMC27" s="61">
        <v>0.3</v>
      </c>
      <c r="GMD27" s="61">
        <v>100</v>
      </c>
      <c r="GME27" s="61">
        <v>0.01</v>
      </c>
      <c r="GMF27" s="61">
        <v>100</v>
      </c>
      <c r="GMG27" s="61">
        <v>80</v>
      </c>
      <c r="GMH27" s="61">
        <v>0</v>
      </c>
      <c r="GMI27" s="61">
        <v>1</v>
      </c>
      <c r="GMJ27" s="61">
        <v>2.6</v>
      </c>
      <c r="GMK27" s="61">
        <v>1</v>
      </c>
      <c r="GML27" s="61">
        <v>1</v>
      </c>
      <c r="GMM27" s="61">
        <v>1</v>
      </c>
      <c r="GMN27" s="61">
        <v>1</v>
      </c>
      <c r="GMO27" s="61">
        <v>0</v>
      </c>
      <c r="GMP27" s="61">
        <v>0</v>
      </c>
      <c r="GMQ27" s="61">
        <v>47</v>
      </c>
      <c r="GMR27" s="61">
        <v>30</v>
      </c>
      <c r="GMS27" s="61">
        <v>45</v>
      </c>
      <c r="GMT27" s="61">
        <v>0</v>
      </c>
      <c r="GMU27" s="61">
        <v>100</v>
      </c>
      <c r="GMV27" s="61">
        <v>10</v>
      </c>
      <c r="GMW27" s="61">
        <v>0</v>
      </c>
      <c r="GMX27" s="61">
        <v>1</v>
      </c>
      <c r="GMY27" s="61">
        <v>10</v>
      </c>
      <c r="GMZ27" s="61">
        <v>10</v>
      </c>
      <c r="GNA27" s="61">
        <v>10</v>
      </c>
      <c r="GNB27" s="61">
        <v>205</v>
      </c>
      <c r="GNC27" s="61">
        <v>0</v>
      </c>
      <c r="GND27" s="61">
        <v>0</v>
      </c>
      <c r="GNE27" s="61">
        <v>1</v>
      </c>
      <c r="GNF27" s="61">
        <v>1</v>
      </c>
      <c r="GNG27" s="61">
        <v>1</v>
      </c>
      <c r="GNH27" s="61">
        <v>1</v>
      </c>
      <c r="GNI27" s="61">
        <v>1</v>
      </c>
      <c r="GNJ27" s="61">
        <v>0</v>
      </c>
      <c r="GNK27" s="61">
        <v>0</v>
      </c>
      <c r="GNL27" s="61">
        <v>95</v>
      </c>
      <c r="GNM27" s="61">
        <v>75</v>
      </c>
      <c r="GNN27" s="61">
        <v>75</v>
      </c>
      <c r="GNO27" s="61">
        <v>0</v>
      </c>
      <c r="GNP27" s="61">
        <v>100</v>
      </c>
      <c r="GNQ27" s="61">
        <v>0</v>
      </c>
      <c r="GNR27" s="61">
        <v>0</v>
      </c>
      <c r="GNS27" s="61">
        <v>1</v>
      </c>
      <c r="GNT27" s="61">
        <v>10</v>
      </c>
      <c r="GNU27" s="61">
        <v>10</v>
      </c>
      <c r="GNV27" s="61">
        <v>10</v>
      </c>
      <c r="GNW27" s="61">
        <v>205</v>
      </c>
      <c r="GNX27" s="61">
        <v>0</v>
      </c>
      <c r="GNY27" s="61">
        <v>0</v>
      </c>
      <c r="GNZ27" s="61">
        <v>1</v>
      </c>
      <c r="GOA27" s="61">
        <v>1</v>
      </c>
      <c r="GOB27" s="61">
        <v>1</v>
      </c>
      <c r="GOC27" s="61">
        <v>1</v>
      </c>
      <c r="GOD27" s="61">
        <v>1</v>
      </c>
      <c r="GOE27" s="61">
        <v>0</v>
      </c>
      <c r="GOF27" s="61">
        <v>0</v>
      </c>
      <c r="GOG27" s="61">
        <v>95</v>
      </c>
      <c r="GOH27" s="61">
        <v>75</v>
      </c>
      <c r="GOI27" s="61">
        <v>75</v>
      </c>
      <c r="GOJ27" s="61">
        <v>0</v>
      </c>
      <c r="GOK27" s="61">
        <v>100</v>
      </c>
      <c r="GOL27" s="61">
        <v>0</v>
      </c>
      <c r="GOM27" s="61">
        <v>0</v>
      </c>
      <c r="GON27" s="61">
        <v>0</v>
      </c>
      <c r="GOO27" s="61">
        <v>1</v>
      </c>
      <c r="GOP27" s="61">
        <v>1</v>
      </c>
      <c r="GOQ27" s="61">
        <v>100</v>
      </c>
      <c r="GOR27" s="61">
        <v>0.01</v>
      </c>
      <c r="GOS27" s="61">
        <v>0</v>
      </c>
      <c r="GOT27" s="61">
        <v>1</v>
      </c>
      <c r="GOU27" s="61">
        <v>3</v>
      </c>
      <c r="GOV27" s="61">
        <v>1</v>
      </c>
      <c r="GOW27" s="61">
        <v>1</v>
      </c>
      <c r="GOX27" s="61">
        <v>1</v>
      </c>
      <c r="GOY27" s="61">
        <v>1</v>
      </c>
      <c r="GOZ27" s="61">
        <v>0</v>
      </c>
      <c r="GPA27" s="61">
        <v>0</v>
      </c>
      <c r="GPB27" s="61">
        <v>20</v>
      </c>
      <c r="GPC27" s="61">
        <v>-20</v>
      </c>
      <c r="GPD27" s="61">
        <v>-3</v>
      </c>
      <c r="GPE27" s="61">
        <v>0</v>
      </c>
      <c r="GPF27" s="61">
        <v>100</v>
      </c>
      <c r="GPG27" s="61">
        <v>0</v>
      </c>
      <c r="GPH27" s="61">
        <v>1E-3</v>
      </c>
      <c r="GPI27" s="61">
        <v>0.1</v>
      </c>
      <c r="GPJ27" s="61">
        <v>100</v>
      </c>
      <c r="GPK27" s="61">
        <v>100</v>
      </c>
      <c r="GPL27" s="61">
        <v>100</v>
      </c>
      <c r="GPM27" s="61">
        <v>70</v>
      </c>
      <c r="GPN27" s="61">
        <v>0</v>
      </c>
      <c r="GPO27" s="61">
        <v>1</v>
      </c>
      <c r="GPP27" s="61">
        <v>1</v>
      </c>
      <c r="GPQ27" s="61">
        <v>1</v>
      </c>
      <c r="GPR27" s="61">
        <v>1</v>
      </c>
      <c r="GPS27" s="61">
        <v>1</v>
      </c>
      <c r="GPT27" s="61">
        <v>1</v>
      </c>
      <c r="GPU27" s="61">
        <v>0</v>
      </c>
      <c r="GPV27" s="61">
        <v>0</v>
      </c>
      <c r="GPW27" s="61">
        <v>90</v>
      </c>
      <c r="GPX27" s="61">
        <v>50</v>
      </c>
      <c r="GPY27" s="61">
        <v>50</v>
      </c>
      <c r="GPZ27" s="61">
        <v>20</v>
      </c>
      <c r="GQA27" s="61">
        <v>100</v>
      </c>
      <c r="GQB27" s="61">
        <v>20</v>
      </c>
      <c r="GQC27" s="61">
        <v>0</v>
      </c>
      <c r="GQD27" s="61">
        <v>0.1</v>
      </c>
      <c r="GQE27" s="61">
        <v>100</v>
      </c>
      <c r="GQF27" s="61">
        <v>205</v>
      </c>
      <c r="GQG27" s="61">
        <v>0</v>
      </c>
      <c r="GQH27" s="61">
        <v>1</v>
      </c>
      <c r="GQI27" s="61">
        <v>1</v>
      </c>
      <c r="GQJ27" s="61">
        <v>20</v>
      </c>
      <c r="GQK27" s="61">
        <v>0</v>
      </c>
      <c r="GQL27" s="61">
        <v>1</v>
      </c>
      <c r="GQM27" s="61">
        <v>1</v>
      </c>
      <c r="GQN27" s="61">
        <v>1</v>
      </c>
      <c r="GQO27" s="61">
        <v>1</v>
      </c>
      <c r="GQP27" s="61">
        <v>0</v>
      </c>
      <c r="GQQ27" s="61">
        <v>0</v>
      </c>
      <c r="GQR27" s="61">
        <v>120</v>
      </c>
      <c r="GQS27" s="61">
        <v>0</v>
      </c>
      <c r="GQT27" s="61">
        <v>100</v>
      </c>
      <c r="GQU27" s="61">
        <v>100</v>
      </c>
      <c r="GQV27" s="61">
        <v>28</v>
      </c>
      <c r="GQW27" s="61">
        <v>0</v>
      </c>
      <c r="GQX27" s="61">
        <v>100</v>
      </c>
      <c r="GQY27" s="61">
        <v>0</v>
      </c>
      <c r="GQZ27" s="61">
        <v>0</v>
      </c>
      <c r="GRA27" s="61">
        <v>2</v>
      </c>
      <c r="GRB27" s="61">
        <v>100</v>
      </c>
      <c r="GRC27" s="61">
        <v>100</v>
      </c>
      <c r="GRD27" s="61">
        <v>100</v>
      </c>
      <c r="GRE27" s="61">
        <v>0.05</v>
      </c>
      <c r="GRF27" s="61">
        <v>0</v>
      </c>
      <c r="GRG27" s="61">
        <v>0</v>
      </c>
      <c r="GRH27" s="61">
        <v>1</v>
      </c>
      <c r="GRI27" s="61">
        <v>1</v>
      </c>
      <c r="GRJ27" s="61">
        <v>1</v>
      </c>
      <c r="GRK27" s="61">
        <v>1</v>
      </c>
      <c r="GRL27" s="61">
        <v>1</v>
      </c>
      <c r="GRM27" s="61">
        <v>0</v>
      </c>
      <c r="GRN27" s="61">
        <v>0</v>
      </c>
      <c r="GRO27" s="61">
        <v>780</v>
      </c>
      <c r="GRP27" s="61">
        <v>720</v>
      </c>
      <c r="GRQ27" s="61">
        <v>740</v>
      </c>
      <c r="GRR27" s="61">
        <v>0</v>
      </c>
      <c r="GRS27" s="61">
        <v>100</v>
      </c>
      <c r="GRT27" s="61">
        <v>-100</v>
      </c>
      <c r="GRU27" s="61">
        <v>0</v>
      </c>
      <c r="GRV27" s="61">
        <v>1</v>
      </c>
      <c r="GRW27" s="61">
        <v>320</v>
      </c>
      <c r="GRX27" s="61">
        <v>320</v>
      </c>
      <c r="GRY27" s="61">
        <v>100</v>
      </c>
      <c r="GRZ27" s="61">
        <v>205</v>
      </c>
      <c r="GSA27" s="61">
        <v>0</v>
      </c>
      <c r="GSB27" s="61">
        <v>0</v>
      </c>
      <c r="GSC27" s="61">
        <v>1</v>
      </c>
      <c r="GSD27" s="61">
        <v>1</v>
      </c>
      <c r="GSE27" s="61">
        <v>1</v>
      </c>
      <c r="GSF27" s="61">
        <v>1</v>
      </c>
      <c r="GSG27" s="61">
        <v>1</v>
      </c>
      <c r="GSH27" s="61">
        <v>0</v>
      </c>
      <c r="GSI27" s="61">
        <v>0</v>
      </c>
      <c r="GSJ27" s="61">
        <v>400</v>
      </c>
      <c r="GSK27" s="61">
        <v>0</v>
      </c>
      <c r="GSL27" s="61">
        <v>0</v>
      </c>
      <c r="GSM27" s="61">
        <v>0</v>
      </c>
      <c r="GSN27" s="61">
        <v>100</v>
      </c>
      <c r="GSO27" s="61">
        <v>0</v>
      </c>
      <c r="GSP27" s="61">
        <v>1E-3</v>
      </c>
      <c r="GSQ27" s="61">
        <v>0.1</v>
      </c>
      <c r="GSR27" s="61">
        <v>100</v>
      </c>
      <c r="GSS27" s="61">
        <v>100</v>
      </c>
      <c r="GST27" s="61">
        <v>100</v>
      </c>
      <c r="GSU27" s="61">
        <v>70</v>
      </c>
      <c r="GSV27" s="61">
        <v>0</v>
      </c>
      <c r="GSW27" s="61">
        <v>1</v>
      </c>
      <c r="GSX27" s="61">
        <v>6</v>
      </c>
      <c r="GSY27" s="61">
        <v>1</v>
      </c>
      <c r="GSZ27" s="61">
        <v>1</v>
      </c>
      <c r="GTA27" s="61">
        <v>1</v>
      </c>
      <c r="GTB27" s="61">
        <v>1</v>
      </c>
      <c r="GTC27" s="61">
        <v>0</v>
      </c>
      <c r="GTD27" s="61">
        <v>0</v>
      </c>
      <c r="GTE27" s="61">
        <v>80</v>
      </c>
      <c r="GTF27" s="61">
        <v>30</v>
      </c>
      <c r="GTG27" s="61">
        <v>80</v>
      </c>
      <c r="GTH27" s="61">
        <v>0</v>
      </c>
      <c r="GTI27" s="61">
        <v>100</v>
      </c>
      <c r="GTJ27" s="61">
        <v>0</v>
      </c>
      <c r="GTK27" s="61">
        <v>0</v>
      </c>
      <c r="GTL27" s="61">
        <v>0.2</v>
      </c>
      <c r="GTM27" s="61">
        <v>100</v>
      </c>
      <c r="GTN27" s="61">
        <v>100</v>
      </c>
      <c r="GTO27" s="61">
        <v>100</v>
      </c>
      <c r="GTP27" s="61">
        <v>205</v>
      </c>
      <c r="GTQ27" s="61">
        <v>0</v>
      </c>
      <c r="GTR27" s="61">
        <v>1</v>
      </c>
      <c r="GTS27" s="61">
        <v>1</v>
      </c>
      <c r="GTT27" s="61">
        <v>1</v>
      </c>
      <c r="GTU27" s="61">
        <v>1</v>
      </c>
      <c r="GTV27" s="61">
        <v>1</v>
      </c>
      <c r="GTW27" s="61">
        <v>1</v>
      </c>
      <c r="GTX27" s="61">
        <v>0</v>
      </c>
      <c r="GTY27" s="61">
        <v>0</v>
      </c>
      <c r="GTZ27" s="61">
        <v>40</v>
      </c>
      <c r="GUA27" s="61">
        <v>20</v>
      </c>
      <c r="GUB27" s="61">
        <v>28</v>
      </c>
      <c r="GUC27" s="61">
        <v>0</v>
      </c>
      <c r="GUD27" s="61">
        <v>100</v>
      </c>
      <c r="GUE27" s="61">
        <v>0</v>
      </c>
      <c r="GUF27" s="61">
        <v>0</v>
      </c>
      <c r="GUG27" s="61">
        <v>0.2</v>
      </c>
      <c r="GUH27" s="61">
        <v>100</v>
      </c>
      <c r="GUI27" s="61">
        <v>100</v>
      </c>
      <c r="GUJ27" s="61">
        <v>100</v>
      </c>
      <c r="GUK27" s="61">
        <v>205</v>
      </c>
      <c r="GUL27" s="61">
        <v>0</v>
      </c>
      <c r="GUM27" s="61">
        <v>1</v>
      </c>
      <c r="GUN27" s="61">
        <v>1</v>
      </c>
      <c r="GUO27" s="61">
        <v>1</v>
      </c>
      <c r="GUP27" s="61">
        <v>1</v>
      </c>
      <c r="GUQ27" s="61">
        <v>1</v>
      </c>
      <c r="GUR27" s="61">
        <v>1</v>
      </c>
      <c r="GUS27" s="61">
        <v>0</v>
      </c>
      <c r="GUT27" s="61">
        <v>0</v>
      </c>
      <c r="GUU27" s="61">
        <v>40</v>
      </c>
      <c r="GUV27" s="61">
        <v>20</v>
      </c>
      <c r="GUW27" s="61">
        <v>28</v>
      </c>
      <c r="GUX27" s="61">
        <v>0</v>
      </c>
      <c r="GUY27" s="61">
        <v>100</v>
      </c>
      <c r="GUZ27" s="61">
        <v>0</v>
      </c>
      <c r="GVA27" s="61">
        <v>0</v>
      </c>
      <c r="GVB27" s="61">
        <v>0</v>
      </c>
      <c r="GVC27" s="61">
        <v>50</v>
      </c>
      <c r="GVD27" s="61">
        <v>50</v>
      </c>
      <c r="GVE27" s="61">
        <v>100</v>
      </c>
      <c r="GVF27" s="61">
        <v>205</v>
      </c>
      <c r="GVG27" s="61">
        <v>0</v>
      </c>
      <c r="GVH27" s="61">
        <v>1</v>
      </c>
      <c r="GVI27" s="61">
        <v>1</v>
      </c>
      <c r="GVJ27" s="61">
        <v>1</v>
      </c>
      <c r="GVK27" s="61">
        <v>1</v>
      </c>
      <c r="GVL27" s="61">
        <v>1</v>
      </c>
      <c r="GVM27" s="61">
        <v>1</v>
      </c>
      <c r="GVN27" s="61">
        <v>0</v>
      </c>
      <c r="GVO27" s="61">
        <v>0</v>
      </c>
      <c r="GVP27" s="61">
        <v>100</v>
      </c>
      <c r="GVQ27" s="61">
        <v>0</v>
      </c>
      <c r="GVR27" s="61">
        <v>50</v>
      </c>
      <c r="GVS27" s="61">
        <v>0</v>
      </c>
      <c r="GVT27" s="61">
        <v>100</v>
      </c>
      <c r="GVU27" s="61">
        <v>0</v>
      </c>
      <c r="GVV27" s="61">
        <v>0</v>
      </c>
      <c r="GVW27" s="61">
        <v>0.1</v>
      </c>
      <c r="GVX27" s="61">
        <v>100</v>
      </c>
      <c r="GVY27" s="61">
        <v>100</v>
      </c>
      <c r="GVZ27" s="61">
        <v>100</v>
      </c>
      <c r="GWA27" s="61">
        <v>205</v>
      </c>
      <c r="GWB27" s="61">
        <v>0</v>
      </c>
      <c r="GWC27" s="61">
        <v>0</v>
      </c>
      <c r="GWD27" s="61">
        <v>1</v>
      </c>
      <c r="GWE27" s="61">
        <v>1</v>
      </c>
      <c r="GWF27" s="61">
        <v>1</v>
      </c>
      <c r="GWG27" s="61">
        <v>1</v>
      </c>
      <c r="GWH27" s="61">
        <v>1</v>
      </c>
      <c r="GWI27" s="61">
        <v>0</v>
      </c>
      <c r="GWJ27" s="61">
        <v>0</v>
      </c>
      <c r="GWK27" s="61">
        <v>30</v>
      </c>
      <c r="GWL27" s="61">
        <v>15</v>
      </c>
      <c r="GWM27" s="61">
        <v>25</v>
      </c>
      <c r="GWN27" s="61">
        <v>0</v>
      </c>
      <c r="GWO27" s="61">
        <v>100</v>
      </c>
      <c r="GWP27" s="61">
        <v>0</v>
      </c>
      <c r="GWQ27" s="61">
        <v>0</v>
      </c>
      <c r="GWR27" s="61">
        <v>0.1</v>
      </c>
      <c r="GWS27" s="61">
        <v>100</v>
      </c>
      <c r="GWT27" s="61">
        <v>100</v>
      </c>
      <c r="GWU27" s="61">
        <v>100</v>
      </c>
      <c r="GWV27" s="61">
        <v>205</v>
      </c>
      <c r="GWW27" s="61">
        <v>0</v>
      </c>
      <c r="GWX27" s="61">
        <v>1</v>
      </c>
      <c r="GWY27" s="61">
        <v>1</v>
      </c>
      <c r="GWZ27" s="61">
        <v>1</v>
      </c>
      <c r="GXA27" s="61">
        <v>1</v>
      </c>
      <c r="GXB27" s="61">
        <v>1</v>
      </c>
      <c r="GXC27" s="61">
        <v>1</v>
      </c>
      <c r="GXD27" s="61">
        <v>0</v>
      </c>
      <c r="GXE27" s="61">
        <v>0</v>
      </c>
      <c r="GXF27" s="61">
        <v>99</v>
      </c>
      <c r="GXG27" s="61">
        <v>85</v>
      </c>
      <c r="GXH27" s="61">
        <v>90</v>
      </c>
      <c r="GXI27" s="61">
        <v>0</v>
      </c>
      <c r="GXJ27" s="61">
        <v>100</v>
      </c>
      <c r="GXK27" s="61">
        <v>0</v>
      </c>
      <c r="GZB27" s="61">
        <v>0</v>
      </c>
      <c r="GZC27" s="61">
        <v>0.3</v>
      </c>
      <c r="GZD27" s="61">
        <v>100</v>
      </c>
      <c r="GZE27" s="61">
        <v>50</v>
      </c>
      <c r="GZF27" s="61">
        <v>0</v>
      </c>
      <c r="GZG27" s="61">
        <v>1</v>
      </c>
      <c r="GZH27" s="61">
        <v>4</v>
      </c>
      <c r="GZI27" s="61">
        <v>20</v>
      </c>
      <c r="GZJ27" s="61">
        <v>0</v>
      </c>
      <c r="GZK27" s="61">
        <v>1</v>
      </c>
      <c r="GZL27" s="61">
        <v>1</v>
      </c>
      <c r="GZM27" s="61">
        <v>1</v>
      </c>
      <c r="GZN27" s="61">
        <v>1</v>
      </c>
      <c r="GZO27" s="61">
        <v>0</v>
      </c>
      <c r="GZP27" s="61">
        <v>0</v>
      </c>
      <c r="GZQ27" s="61">
        <v>80</v>
      </c>
      <c r="GZR27" s="61">
        <v>40</v>
      </c>
      <c r="GZS27" s="61">
        <v>100</v>
      </c>
      <c r="GZT27" s="61">
        <v>0.01</v>
      </c>
      <c r="GZU27" s="61">
        <v>50</v>
      </c>
      <c r="GZV27" s="61">
        <v>0</v>
      </c>
      <c r="GZW27" s="61">
        <v>100</v>
      </c>
      <c r="GZX27" s="61">
        <v>10</v>
      </c>
      <c r="GZY27" s="61">
        <v>0</v>
      </c>
      <c r="GZZ27" s="61">
        <v>0.2</v>
      </c>
      <c r="HAA27" s="61">
        <v>100</v>
      </c>
      <c r="HAB27" s="61">
        <v>100</v>
      </c>
      <c r="HAC27" s="61">
        <v>100</v>
      </c>
      <c r="HAD27" s="61">
        <v>205</v>
      </c>
      <c r="HAE27" s="61">
        <v>0</v>
      </c>
      <c r="HAF27" s="61">
        <v>1</v>
      </c>
      <c r="HAG27" s="61">
        <v>1</v>
      </c>
      <c r="HAH27" s="61">
        <v>1</v>
      </c>
      <c r="HAI27" s="61">
        <v>1</v>
      </c>
      <c r="HAJ27" s="61">
        <v>1</v>
      </c>
      <c r="HAK27" s="61">
        <v>1</v>
      </c>
      <c r="HAL27" s="61">
        <v>0</v>
      </c>
      <c r="HAM27" s="61">
        <v>0</v>
      </c>
      <c r="HAN27" s="61">
        <v>40</v>
      </c>
      <c r="HAO27" s="61">
        <v>20</v>
      </c>
      <c r="HAP27" s="61">
        <v>28</v>
      </c>
      <c r="HAQ27" s="61">
        <v>0</v>
      </c>
      <c r="HAR27" s="61">
        <v>100</v>
      </c>
      <c r="HAS27" s="61">
        <v>0</v>
      </c>
      <c r="HAT27" s="61">
        <v>0</v>
      </c>
      <c r="HAU27" s="61">
        <v>0</v>
      </c>
      <c r="HAV27" s="61">
        <v>50</v>
      </c>
      <c r="HAW27" s="61">
        <v>50</v>
      </c>
      <c r="HAX27" s="61">
        <v>100</v>
      </c>
      <c r="HAY27" s="61">
        <v>205</v>
      </c>
      <c r="HAZ27" s="61">
        <v>0</v>
      </c>
      <c r="HBA27" s="61">
        <v>1</v>
      </c>
      <c r="HBB27" s="61">
        <v>1</v>
      </c>
      <c r="HBC27" s="61">
        <v>1</v>
      </c>
      <c r="HBD27" s="61">
        <v>1</v>
      </c>
      <c r="HBE27" s="61">
        <v>1</v>
      </c>
      <c r="HBF27" s="61">
        <v>1</v>
      </c>
      <c r="HBG27" s="61">
        <v>0</v>
      </c>
      <c r="HBH27" s="61">
        <v>0</v>
      </c>
      <c r="HBI27" s="61">
        <v>100</v>
      </c>
      <c r="HBJ27" s="61">
        <v>0</v>
      </c>
      <c r="HBK27" s="61">
        <v>50</v>
      </c>
      <c r="HBL27" s="61">
        <v>0</v>
      </c>
      <c r="HBM27" s="61">
        <v>100</v>
      </c>
      <c r="HBN27" s="61">
        <v>0</v>
      </c>
      <c r="HBO27" s="61">
        <v>0</v>
      </c>
      <c r="HBP27" s="61">
        <v>1000</v>
      </c>
      <c r="HBQ27" s="61">
        <v>-1000</v>
      </c>
      <c r="HBR27" s="61">
        <v>0</v>
      </c>
      <c r="HBS27" s="61">
        <v>0</v>
      </c>
      <c r="HBT27" s="61">
        <v>10</v>
      </c>
      <c r="HBU27" s="61">
        <v>150</v>
      </c>
      <c r="HBV27" s="61">
        <v>150</v>
      </c>
      <c r="HBW27" s="61">
        <v>100</v>
      </c>
      <c r="HBX27" s="61">
        <v>205</v>
      </c>
      <c r="HBY27" s="61">
        <v>0</v>
      </c>
      <c r="HBZ27" s="61">
        <v>48</v>
      </c>
      <c r="HCA27" s="61">
        <v>50</v>
      </c>
      <c r="HCB27" s="61">
        <v>0</v>
      </c>
      <c r="HCC27" s="61">
        <v>3000</v>
      </c>
      <c r="HCD27" s="61">
        <v>6000</v>
      </c>
      <c r="HCE27" s="61">
        <v>3000</v>
      </c>
      <c r="HCF27" s="61">
        <v>6000</v>
      </c>
      <c r="HCG27" s="61">
        <v>6</v>
      </c>
      <c r="HCH27" s="61">
        <v>6</v>
      </c>
      <c r="HCI27" s="61">
        <v>0</v>
      </c>
      <c r="HCJ27" s="61">
        <v>5000</v>
      </c>
      <c r="HCK27" s="61">
        <v>-5000</v>
      </c>
      <c r="HCL27" s="61">
        <v>0</v>
      </c>
      <c r="HCM27" s="61">
        <v>0</v>
      </c>
      <c r="HCN27" s="61">
        <v>1</v>
      </c>
      <c r="HCO27" s="61">
        <v>1</v>
      </c>
      <c r="HCP27" s="61">
        <v>1</v>
      </c>
      <c r="HCQ27" s="61">
        <v>1</v>
      </c>
      <c r="HCR27" s="61">
        <v>1</v>
      </c>
      <c r="HCS27" s="61">
        <v>0</v>
      </c>
      <c r="HCT27" s="61">
        <v>0</v>
      </c>
      <c r="HCU27" s="61">
        <v>3000</v>
      </c>
      <c r="HCV27" s="61">
        <v>-3000</v>
      </c>
      <c r="HCW27" s="61">
        <v>0</v>
      </c>
      <c r="HCX27" s="61">
        <v>50</v>
      </c>
      <c r="HCY27" s="61">
        <v>100</v>
      </c>
      <c r="HCZ27" s="61">
        <v>50</v>
      </c>
      <c r="HDA27" s="61">
        <v>0</v>
      </c>
      <c r="HDB27" s="61">
        <v>0.2</v>
      </c>
      <c r="HDC27" s="61">
        <v>100</v>
      </c>
      <c r="HDD27" s="61">
        <v>80</v>
      </c>
      <c r="HDE27" s="61">
        <v>0</v>
      </c>
      <c r="HDF27" s="61">
        <v>1</v>
      </c>
      <c r="HDG27" s="61">
        <v>2.5</v>
      </c>
      <c r="HDH27" s="61">
        <v>20</v>
      </c>
      <c r="HDI27" s="61">
        <v>0</v>
      </c>
      <c r="HDJ27" s="61">
        <v>1</v>
      </c>
      <c r="HDK27" s="61">
        <v>1</v>
      </c>
      <c r="HDL27" s="61">
        <v>1</v>
      </c>
      <c r="HDM27" s="61">
        <v>1</v>
      </c>
      <c r="HDN27" s="61">
        <v>0</v>
      </c>
      <c r="HDO27" s="61">
        <v>0</v>
      </c>
      <c r="HDP27" s="61">
        <v>140</v>
      </c>
      <c r="HDQ27" s="61">
        <v>120</v>
      </c>
      <c r="HDR27" s="61">
        <v>100</v>
      </c>
      <c r="HDS27" s="61">
        <v>0.05</v>
      </c>
      <c r="HDT27" s="61">
        <v>128</v>
      </c>
      <c r="HDU27" s="61">
        <v>0</v>
      </c>
      <c r="HDV27" s="61">
        <v>100</v>
      </c>
      <c r="HDW27" s="61">
        <v>40</v>
      </c>
      <c r="HDX27" s="61">
        <v>0</v>
      </c>
      <c r="HDY27" s="61">
        <v>0.1</v>
      </c>
      <c r="HDZ27" s="61">
        <v>100</v>
      </c>
      <c r="HEA27" s="61">
        <v>205</v>
      </c>
      <c r="HEB27" s="61">
        <v>0</v>
      </c>
      <c r="HEC27" s="61">
        <v>0</v>
      </c>
      <c r="HED27" s="61">
        <v>1</v>
      </c>
      <c r="HEE27" s="61">
        <v>20</v>
      </c>
      <c r="HEF27" s="61">
        <v>0</v>
      </c>
      <c r="HEG27" s="61">
        <v>1</v>
      </c>
      <c r="HEH27" s="61">
        <v>1</v>
      </c>
      <c r="HEI27" s="61">
        <v>1</v>
      </c>
      <c r="HEJ27" s="61">
        <v>1</v>
      </c>
      <c r="HEK27" s="61">
        <v>0</v>
      </c>
      <c r="HEL27" s="61">
        <v>0</v>
      </c>
      <c r="HEM27" s="61">
        <v>120</v>
      </c>
      <c r="HEN27" s="61">
        <v>0</v>
      </c>
      <c r="HEO27" s="61">
        <v>100</v>
      </c>
      <c r="HEP27" s="61">
        <v>100</v>
      </c>
      <c r="HEQ27" s="61">
        <v>0</v>
      </c>
      <c r="HER27" s="61">
        <v>0</v>
      </c>
      <c r="HES27" s="61">
        <v>100</v>
      </c>
      <c r="HET27" s="61">
        <v>0</v>
      </c>
      <c r="HEU27" s="61">
        <v>0</v>
      </c>
      <c r="HEV27" s="61">
        <v>0.1</v>
      </c>
      <c r="HEW27" s="61">
        <v>100</v>
      </c>
      <c r="HEX27" s="61">
        <v>205</v>
      </c>
      <c r="HEY27" s="61">
        <v>0</v>
      </c>
      <c r="HEZ27" s="61">
        <v>0</v>
      </c>
      <c r="HFA27" s="61">
        <v>1</v>
      </c>
      <c r="HFB27" s="61">
        <v>20</v>
      </c>
      <c r="HFC27" s="61">
        <v>0</v>
      </c>
      <c r="HFD27" s="61">
        <v>1</v>
      </c>
      <c r="HFE27" s="61">
        <v>1</v>
      </c>
      <c r="HFF27" s="61">
        <v>1</v>
      </c>
      <c r="HFG27" s="61">
        <v>1</v>
      </c>
      <c r="HFH27" s="61">
        <v>0</v>
      </c>
      <c r="HFI27" s="61">
        <v>0</v>
      </c>
      <c r="HFJ27" s="61">
        <v>120</v>
      </c>
      <c r="HFK27" s="61">
        <v>0</v>
      </c>
      <c r="HFL27" s="61">
        <v>100</v>
      </c>
      <c r="HFM27" s="61">
        <v>100</v>
      </c>
      <c r="HFN27" s="61">
        <v>0</v>
      </c>
      <c r="HFO27" s="61">
        <v>0</v>
      </c>
      <c r="HFP27" s="61">
        <v>100</v>
      </c>
      <c r="HFQ27" s="61">
        <v>0</v>
      </c>
      <c r="HFR27" s="61">
        <v>0</v>
      </c>
      <c r="HFS27" s="61">
        <v>0.1</v>
      </c>
      <c r="HFT27" s="61">
        <v>100</v>
      </c>
      <c r="HFU27" s="61">
        <v>205</v>
      </c>
      <c r="HFV27" s="61">
        <v>0</v>
      </c>
      <c r="HFW27" s="61">
        <v>0</v>
      </c>
      <c r="HFX27" s="61">
        <v>1</v>
      </c>
      <c r="HFY27" s="61">
        <v>20</v>
      </c>
      <c r="HFZ27" s="61">
        <v>0</v>
      </c>
      <c r="HGA27" s="61">
        <v>1</v>
      </c>
      <c r="HGB27" s="61">
        <v>1</v>
      </c>
      <c r="HGC27" s="61">
        <v>1</v>
      </c>
      <c r="HGD27" s="61">
        <v>1</v>
      </c>
      <c r="HGE27" s="61">
        <v>0</v>
      </c>
      <c r="HGF27" s="61">
        <v>0</v>
      </c>
      <c r="HGG27" s="61">
        <v>120</v>
      </c>
      <c r="HGH27" s="61">
        <v>0</v>
      </c>
      <c r="HGI27" s="61">
        <v>100</v>
      </c>
      <c r="HGJ27" s="61">
        <v>100</v>
      </c>
      <c r="HGK27" s="61">
        <v>0</v>
      </c>
      <c r="HGL27" s="61">
        <v>0</v>
      </c>
      <c r="HGM27" s="61">
        <v>100</v>
      </c>
      <c r="HGN27" s="61">
        <v>0</v>
      </c>
      <c r="HGO27" s="61">
        <v>0</v>
      </c>
      <c r="HGP27" s="61">
        <v>0.1</v>
      </c>
      <c r="HGQ27" s="61">
        <v>100</v>
      </c>
      <c r="HGR27" s="61">
        <v>205</v>
      </c>
      <c r="HGS27" s="61">
        <v>0</v>
      </c>
      <c r="HGT27" s="61">
        <v>0</v>
      </c>
      <c r="HGU27" s="61">
        <v>1</v>
      </c>
      <c r="HGV27" s="61">
        <v>20</v>
      </c>
      <c r="HGW27" s="61">
        <v>0</v>
      </c>
      <c r="HGX27" s="61">
        <v>1</v>
      </c>
      <c r="HGY27" s="61">
        <v>1</v>
      </c>
      <c r="HGZ27" s="61">
        <v>1</v>
      </c>
      <c r="HHA27" s="61">
        <v>1</v>
      </c>
      <c r="HHB27" s="61">
        <v>0</v>
      </c>
      <c r="HHC27" s="61">
        <v>0</v>
      </c>
      <c r="HHD27" s="61">
        <v>120</v>
      </c>
      <c r="HHE27" s="61">
        <v>0</v>
      </c>
      <c r="HHF27" s="61">
        <v>100</v>
      </c>
      <c r="HHG27" s="61">
        <v>100</v>
      </c>
      <c r="HHH27" s="61">
        <v>0</v>
      </c>
      <c r="HHI27" s="61">
        <v>0</v>
      </c>
      <c r="HHJ27" s="61">
        <v>100</v>
      </c>
      <c r="HHK27" s="61">
        <v>0</v>
      </c>
      <c r="HHL27" s="61">
        <v>0</v>
      </c>
      <c r="HHM27" s="61">
        <v>0.1</v>
      </c>
      <c r="HHN27" s="61">
        <v>100</v>
      </c>
      <c r="HHO27" s="61">
        <v>205</v>
      </c>
      <c r="HHP27" s="61">
        <v>0</v>
      </c>
      <c r="HHQ27" s="61">
        <v>0</v>
      </c>
      <c r="HHR27" s="61">
        <v>1</v>
      </c>
      <c r="HHS27" s="61">
        <v>20</v>
      </c>
      <c r="HHT27" s="61">
        <v>0</v>
      </c>
      <c r="HHU27" s="61">
        <v>1</v>
      </c>
      <c r="HHV27" s="61">
        <v>1</v>
      </c>
      <c r="HHW27" s="61">
        <v>1</v>
      </c>
      <c r="HHX27" s="61">
        <v>1</v>
      </c>
      <c r="HHY27" s="61">
        <v>0</v>
      </c>
      <c r="HHZ27" s="61">
        <v>0</v>
      </c>
      <c r="HIA27" s="61">
        <v>120</v>
      </c>
      <c r="HIB27" s="61">
        <v>0</v>
      </c>
      <c r="HIC27" s="61">
        <v>100</v>
      </c>
      <c r="HID27" s="61">
        <v>100</v>
      </c>
      <c r="HIE27" s="61">
        <v>0</v>
      </c>
      <c r="HIF27" s="61">
        <v>0</v>
      </c>
      <c r="HIG27" s="61">
        <v>100</v>
      </c>
      <c r="HIH27" s="61">
        <v>0</v>
      </c>
      <c r="HII27" s="61">
        <v>0</v>
      </c>
      <c r="HIJ27" s="61">
        <v>0</v>
      </c>
      <c r="HIK27" s="61">
        <v>0</v>
      </c>
      <c r="HIL27" s="61">
        <v>0</v>
      </c>
      <c r="HIM27" s="61">
        <v>0</v>
      </c>
      <c r="HIN27" s="61">
        <v>1</v>
      </c>
      <c r="HIO27" s="61">
        <v>1</v>
      </c>
      <c r="HIP27" s="61">
        <v>0</v>
      </c>
      <c r="HIQ27" s="61">
        <v>0</v>
      </c>
      <c r="HIR27" s="61">
        <v>0</v>
      </c>
      <c r="HIS27" s="61">
        <v>0</v>
      </c>
      <c r="HIT27" s="61">
        <v>0</v>
      </c>
      <c r="HIU27" s="61">
        <v>0</v>
      </c>
      <c r="HIV27" s="61">
        <v>0</v>
      </c>
      <c r="HIW27" s="61">
        <v>0</v>
      </c>
      <c r="HIX27" s="61">
        <v>0</v>
      </c>
      <c r="HIY27" s="61">
        <v>0</v>
      </c>
      <c r="HIZ27" s="61">
        <v>0</v>
      </c>
      <c r="HJA27" s="61">
        <v>0</v>
      </c>
      <c r="HJB27" s="61">
        <v>0</v>
      </c>
      <c r="HJC27" s="61">
        <v>0</v>
      </c>
      <c r="HJD27" s="61">
        <v>0</v>
      </c>
      <c r="HJG27" s="61">
        <v>1</v>
      </c>
      <c r="HJH27" s="61">
        <v>0</v>
      </c>
      <c r="HJM27" s="61">
        <v>12</v>
      </c>
      <c r="HJN27" s="61">
        <v>2</v>
      </c>
      <c r="HJO27" s="61">
        <v>5</v>
      </c>
      <c r="HJY27" s="61">
        <v>235</v>
      </c>
      <c r="HJZ27" s="61">
        <v>235</v>
      </c>
      <c r="HKA27" s="61">
        <v>40</v>
      </c>
      <c r="HKB27" s="61">
        <v>25</v>
      </c>
      <c r="HKC27" s="61">
        <v>232</v>
      </c>
      <c r="HKD27" s="61">
        <v>1</v>
      </c>
      <c r="HKE27" s="61">
        <v>100</v>
      </c>
      <c r="HKG27" s="61">
        <v>70</v>
      </c>
      <c r="HKH27" s="61">
        <v>327</v>
      </c>
      <c r="HKI27" s="61">
        <v>327</v>
      </c>
      <c r="HKJ27" s="61">
        <v>1</v>
      </c>
      <c r="HKK27" s="61">
        <v>10</v>
      </c>
      <c r="HKN27" s="61">
        <v>0</v>
      </c>
      <c r="HKO27" s="61">
        <v>0</v>
      </c>
      <c r="HKP27" s="61">
        <v>0</v>
      </c>
      <c r="HKU27" s="61">
        <v>3</v>
      </c>
      <c r="HKV27" s="61">
        <v>0.1</v>
      </c>
      <c r="HKW27" s="61">
        <v>10</v>
      </c>
      <c r="HKX27" s="61">
        <v>0.5</v>
      </c>
      <c r="HKY27" s="61">
        <v>80</v>
      </c>
      <c r="HKZ27" s="61">
        <v>0</v>
      </c>
      <c r="HLG27" s="61">
        <v>1.421E-2</v>
      </c>
      <c r="HLH27" s="61">
        <v>0.29619000000000001</v>
      </c>
      <c r="HLI27" s="61">
        <v>0.88856999999999997</v>
      </c>
      <c r="HLJ27" s="61">
        <v>100</v>
      </c>
      <c r="HLK27" s="61">
        <v>0</v>
      </c>
      <c r="HLL27" s="61">
        <v>0</v>
      </c>
      <c r="HLM27" s="61">
        <v>0.44428000000000001</v>
      </c>
      <c r="HLN27" s="61">
        <v>0.23694999999999999</v>
      </c>
      <c r="HLO27" s="61">
        <v>100</v>
      </c>
      <c r="HLP27" s="61">
        <v>2</v>
      </c>
      <c r="HLQ27" s="61">
        <v>0</v>
      </c>
      <c r="HLR27" s="61">
        <v>20</v>
      </c>
      <c r="HLS27" s="61">
        <v>5000</v>
      </c>
      <c r="HLT27" s="61">
        <v>5000</v>
      </c>
      <c r="HLU27" s="61">
        <v>60</v>
      </c>
      <c r="HLV27" s="61">
        <v>75</v>
      </c>
      <c r="HLW27" s="61">
        <v>90</v>
      </c>
      <c r="HLX27" s="61">
        <v>100</v>
      </c>
      <c r="HLZ27" s="61">
        <v>4</v>
      </c>
      <c r="HMA27" s="61">
        <v>20</v>
      </c>
      <c r="HMB27" s="61">
        <v>2250</v>
      </c>
      <c r="HMC27" s="61">
        <v>4500</v>
      </c>
      <c r="HMD27" s="61">
        <v>2.5</v>
      </c>
      <c r="HME27" s="61">
        <v>2</v>
      </c>
      <c r="HMF27" s="61">
        <v>40</v>
      </c>
      <c r="HMG27" s="61">
        <v>45</v>
      </c>
      <c r="HMI27" s="61">
        <v>-2</v>
      </c>
      <c r="HMJ27" s="61">
        <v>-2</v>
      </c>
      <c r="HMK27" s="61">
        <v>-2</v>
      </c>
      <c r="HML27" s="61">
        <v>-2</v>
      </c>
      <c r="HMN27" s="61">
        <v>50</v>
      </c>
      <c r="HMO27" s="61">
        <v>0.1</v>
      </c>
      <c r="HMT27" s="61">
        <v>20</v>
      </c>
      <c r="HMU27" s="61">
        <v>300</v>
      </c>
      <c r="HMX27" s="61">
        <v>50</v>
      </c>
      <c r="HMY27" s="61">
        <v>0.3</v>
      </c>
      <c r="HMZ27" s="61">
        <v>-145</v>
      </c>
      <c r="HNA27" s="61">
        <v>10</v>
      </c>
      <c r="HNB27" s="61">
        <v>10</v>
      </c>
      <c r="HNC27" s="61">
        <v>0.5</v>
      </c>
      <c r="HND27" s="61">
        <v>105</v>
      </c>
      <c r="HNE27" s="61">
        <v>0.5</v>
      </c>
      <c r="HNF27" s="61">
        <v>0.5</v>
      </c>
      <c r="HNG27" s="61">
        <v>0</v>
      </c>
      <c r="HNH27" s="61">
        <v>2</v>
      </c>
      <c r="HNI27" s="61">
        <v>4500</v>
      </c>
      <c r="HNJ27" s="61">
        <v>4500</v>
      </c>
      <c r="HNK27" s="61">
        <v>4500</v>
      </c>
      <c r="HNL27" s="61">
        <v>4500</v>
      </c>
      <c r="HNM27" s="61">
        <v>64</v>
      </c>
      <c r="HNN27" s="61">
        <v>0.72</v>
      </c>
      <c r="HNO27" s="61">
        <v>0.72</v>
      </c>
      <c r="HNP27" s="61">
        <v>0.72</v>
      </c>
      <c r="HNQ27" s="61">
        <v>0.72</v>
      </c>
      <c r="HNR27" s="61">
        <v>0.5</v>
      </c>
      <c r="HNS27" s="61">
        <v>0.72</v>
      </c>
      <c r="HNT27" s="61">
        <v>0.72</v>
      </c>
      <c r="HNU27" s="61">
        <v>0.72</v>
      </c>
      <c r="HNW27" s="61">
        <v>10</v>
      </c>
      <c r="HNX27" s="61">
        <v>12</v>
      </c>
      <c r="HNY27" s="61">
        <v>95</v>
      </c>
      <c r="HNZ27" s="61">
        <v>1</v>
      </c>
      <c r="HOA27" s="61">
        <v>1</v>
      </c>
      <c r="HOB27" s="61">
        <v>100.4</v>
      </c>
      <c r="HOC27" s="61">
        <v>103.4</v>
      </c>
      <c r="HOD27" s="61">
        <v>98</v>
      </c>
      <c r="HOE27" s="61">
        <v>91</v>
      </c>
      <c r="HOF27" s="61">
        <v>103.4</v>
      </c>
      <c r="HOG27" s="61">
        <v>40</v>
      </c>
      <c r="HOH27" s="61">
        <v>65</v>
      </c>
      <c r="HOI27" s="61">
        <v>85</v>
      </c>
      <c r="HOJ27" s="61">
        <v>80</v>
      </c>
      <c r="HOL27" s="61">
        <v>110</v>
      </c>
      <c r="HOM27" s="61">
        <v>125</v>
      </c>
      <c r="HON27" s="61">
        <v>90</v>
      </c>
      <c r="HOO27" s="61">
        <v>70</v>
      </c>
      <c r="HOP27" s="61">
        <v>140</v>
      </c>
      <c r="HOQ27" s="61">
        <v>1</v>
      </c>
      <c r="HOR27" s="61">
        <v>80</v>
      </c>
      <c r="HOS27" s="61">
        <v>5</v>
      </c>
      <c r="HOT27" s="61">
        <v>83</v>
      </c>
      <c r="HOU27" s="61">
        <v>1</v>
      </c>
      <c r="HOV27" s="61">
        <v>20</v>
      </c>
      <c r="HOW27" s="61">
        <v>5.55</v>
      </c>
      <c r="HOX27" s="61">
        <v>3</v>
      </c>
      <c r="HOY27" s="61">
        <v>5</v>
      </c>
      <c r="HOZ27" s="61">
        <v>85</v>
      </c>
      <c r="HPC27" s="61">
        <v>10</v>
      </c>
      <c r="HPD27" s="61">
        <v>4</v>
      </c>
      <c r="HPE27" s="61">
        <v>4</v>
      </c>
      <c r="HPF27" s="61">
        <v>4</v>
      </c>
      <c r="HPG27" s="61">
        <v>4</v>
      </c>
      <c r="HPH27" s="61">
        <v>56</v>
      </c>
      <c r="HPI27" s="61">
        <v>56</v>
      </c>
      <c r="HPJ27" s="61">
        <v>56</v>
      </c>
      <c r="HPK27" s="61">
        <v>56</v>
      </c>
      <c r="HPL27" s="61">
        <v>1</v>
      </c>
      <c r="HPM27" s="61">
        <v>1</v>
      </c>
      <c r="HPN27" s="61">
        <v>1</v>
      </c>
      <c r="HPO27" s="61">
        <v>1</v>
      </c>
      <c r="HPP27" s="61">
        <v>1</v>
      </c>
      <c r="HPQ27" s="61">
        <v>1</v>
      </c>
      <c r="HPR27" s="61">
        <v>1</v>
      </c>
      <c r="HPS27" s="61">
        <v>1</v>
      </c>
      <c r="HPT27" s="61">
        <v>1</v>
      </c>
      <c r="HPU27" s="61">
        <v>1</v>
      </c>
      <c r="HPV27" s="61">
        <v>1</v>
      </c>
      <c r="HPW27" s="61">
        <v>1</v>
      </c>
      <c r="HPX27" s="61">
        <v>1</v>
      </c>
      <c r="HPY27" s="61">
        <v>1</v>
      </c>
      <c r="HPZ27" s="61">
        <v>1</v>
      </c>
      <c r="HQA27" s="61">
        <v>0</v>
      </c>
      <c r="HQB27" s="61">
        <v>0</v>
      </c>
      <c r="HQC27" s="61">
        <v>0</v>
      </c>
      <c r="HQD27" s="61">
        <v>0</v>
      </c>
      <c r="HQE27" s="61">
        <v>0</v>
      </c>
      <c r="HQF27" s="61">
        <v>0</v>
      </c>
      <c r="HQG27" s="61">
        <v>0</v>
      </c>
      <c r="HQH27" s="61">
        <v>0</v>
      </c>
      <c r="HQI27" s="61">
        <v>0</v>
      </c>
      <c r="HQJ27" s="61">
        <v>0</v>
      </c>
      <c r="HQK27" s="61">
        <v>0</v>
      </c>
      <c r="HQL27" s="61">
        <v>0</v>
      </c>
      <c r="HQM27" s="61">
        <v>0</v>
      </c>
      <c r="HQN27" s="61">
        <v>0</v>
      </c>
      <c r="HQO27" s="61">
        <v>0</v>
      </c>
      <c r="HQP27" s="61">
        <v>0</v>
      </c>
      <c r="HQQ27" s="61">
        <v>0</v>
      </c>
      <c r="HQR27" s="61">
        <v>0</v>
      </c>
      <c r="HQS27" s="61">
        <v>0</v>
      </c>
      <c r="HQT27" s="61">
        <v>0</v>
      </c>
      <c r="HQU27" s="61">
        <v>0</v>
      </c>
      <c r="HQV27" s="61">
        <v>0</v>
      </c>
      <c r="HQW27" s="61">
        <v>0</v>
      </c>
      <c r="HQX27" s="61">
        <v>0</v>
      </c>
      <c r="HQY27" s="61">
        <v>0</v>
      </c>
      <c r="HQZ27" s="61">
        <v>0</v>
      </c>
      <c r="HRA27" s="61">
        <v>0</v>
      </c>
      <c r="HRB27" s="61">
        <v>0</v>
      </c>
      <c r="HRC27" s="61">
        <v>0</v>
      </c>
      <c r="HRD27" s="61">
        <v>0</v>
      </c>
      <c r="HRE27" s="61">
        <v>0</v>
      </c>
      <c r="HRF27" s="61">
        <v>0</v>
      </c>
      <c r="HRG27" s="61">
        <v>0</v>
      </c>
      <c r="HRH27" s="61">
        <v>16</v>
      </c>
      <c r="HRI27" s="61">
        <v>200</v>
      </c>
      <c r="HRJ27" s="61">
        <v>200</v>
      </c>
      <c r="HRK27" s="61">
        <v>200</v>
      </c>
      <c r="HRL27" s="61">
        <v>200</v>
      </c>
      <c r="HRM27" s="61">
        <v>200</v>
      </c>
      <c r="HRN27" s="61">
        <v>200</v>
      </c>
      <c r="HRO27" s="61">
        <v>200</v>
      </c>
      <c r="HRP27" s="61">
        <v>16</v>
      </c>
      <c r="HRQ27" s="61">
        <v>16</v>
      </c>
      <c r="HRR27" s="61">
        <v>200</v>
      </c>
      <c r="HRS27" s="61">
        <v>200</v>
      </c>
      <c r="HRT27" s="61">
        <v>200</v>
      </c>
      <c r="HRU27" s="61">
        <v>200</v>
      </c>
      <c r="HRV27" s="61">
        <v>200</v>
      </c>
      <c r="HRW27" s="61">
        <v>200</v>
      </c>
      <c r="HRX27" s="61">
        <v>1</v>
      </c>
      <c r="HRY27" s="61">
        <v>1200</v>
      </c>
      <c r="HRZ27" s="61">
        <v>150</v>
      </c>
      <c r="HSA27" s="61">
        <v>77</v>
      </c>
      <c r="HSB27" s="61">
        <v>0</v>
      </c>
      <c r="HSC27" s="61">
        <v>0</v>
      </c>
      <c r="HSD27" s="61">
        <v>0</v>
      </c>
      <c r="HSE27" s="61">
        <v>0</v>
      </c>
      <c r="HSF27" s="61">
        <v>0</v>
      </c>
      <c r="HSG27" s="61">
        <v>0</v>
      </c>
      <c r="HSH27" s="61">
        <v>0</v>
      </c>
      <c r="HSI27" s="61">
        <v>0</v>
      </c>
      <c r="HSJ27" s="61">
        <v>0</v>
      </c>
      <c r="HSK27" s="61">
        <v>0</v>
      </c>
      <c r="HSL27" s="61">
        <v>0</v>
      </c>
      <c r="HSM27" s="61">
        <v>0</v>
      </c>
      <c r="HSN27" s="61">
        <v>0</v>
      </c>
      <c r="HSO27" s="61">
        <v>0</v>
      </c>
      <c r="HSP27" s="61">
        <v>0</v>
      </c>
      <c r="HSQ27" s="61">
        <v>0</v>
      </c>
      <c r="HSR27" s="61">
        <v>0</v>
      </c>
      <c r="HSS27" s="61">
        <v>0</v>
      </c>
      <c r="HST27" s="61">
        <v>0</v>
      </c>
      <c r="HSU27" s="61">
        <v>0</v>
      </c>
      <c r="HSV27" s="61">
        <v>0</v>
      </c>
      <c r="HSW27" s="61">
        <v>0</v>
      </c>
      <c r="HSX27" s="61">
        <v>0</v>
      </c>
      <c r="HSY27" s="61">
        <v>0</v>
      </c>
      <c r="HSZ27" s="61">
        <v>0</v>
      </c>
      <c r="HTA27" s="61">
        <v>0</v>
      </c>
      <c r="HWN27" s="61">
        <v>0</v>
      </c>
      <c r="HWO27" s="61">
        <v>0</v>
      </c>
      <c r="HWP27" s="61">
        <v>0</v>
      </c>
      <c r="HWQ27" s="61">
        <v>0</v>
      </c>
      <c r="HWR27" s="61">
        <v>0</v>
      </c>
      <c r="HWS27" s="61">
        <v>0</v>
      </c>
      <c r="HWT27" s="61">
        <v>0</v>
      </c>
      <c r="HWU27" s="61">
        <v>0</v>
      </c>
      <c r="HWV27" s="61">
        <v>0</v>
      </c>
      <c r="HWW27" s="61">
        <v>1.4</v>
      </c>
      <c r="HYB27" s="61">
        <v>1</v>
      </c>
      <c r="HYC27" s="61">
        <v>100</v>
      </c>
      <c r="HYD27" s="61">
        <v>100</v>
      </c>
      <c r="HYE27" s="61">
        <v>33</v>
      </c>
      <c r="HYF27" s="61">
        <v>1</v>
      </c>
      <c r="HYG27" s="61">
        <v>60</v>
      </c>
      <c r="HYH27" s="61">
        <v>60</v>
      </c>
      <c r="HYI27" s="61">
        <v>60</v>
      </c>
      <c r="HYJ27" s="61">
        <v>30</v>
      </c>
      <c r="HYK27" s="61">
        <v>0</v>
      </c>
      <c r="HYL27" s="61">
        <v>5</v>
      </c>
      <c r="HYM27" s="61">
        <v>0</v>
      </c>
      <c r="HYN27" s="61">
        <v>0</v>
      </c>
      <c r="HYO27" s="61">
        <v>0</v>
      </c>
      <c r="HYP27" s="61">
        <v>100</v>
      </c>
      <c r="HYQ27" s="61">
        <v>125</v>
      </c>
      <c r="HYR27" s="61">
        <v>135</v>
      </c>
      <c r="HYS27" s="61">
        <v>95</v>
      </c>
      <c r="HYT27" s="61">
        <v>60</v>
      </c>
      <c r="HYU27" s="61">
        <v>110</v>
      </c>
      <c r="HYV27" s="61">
        <v>0</v>
      </c>
      <c r="HYW27" s="61">
        <v>1800</v>
      </c>
      <c r="HYX27" s="61">
        <v>0</v>
      </c>
      <c r="HYY27" s="61">
        <v>0</v>
      </c>
      <c r="HYZ27" s="61">
        <v>0</v>
      </c>
      <c r="HZA27" s="61">
        <v>1</v>
      </c>
      <c r="HZB27" s="61">
        <v>3150</v>
      </c>
      <c r="HZC27" s="61">
        <v>180</v>
      </c>
      <c r="HZD27" s="61">
        <v>330</v>
      </c>
      <c r="HZE27" s="61">
        <v>110</v>
      </c>
      <c r="ICR27" s="61">
        <v>1</v>
      </c>
      <c r="ICS27" s="61">
        <v>1</v>
      </c>
      <c r="ICV27" s="61">
        <v>1</v>
      </c>
      <c r="ICX27" s="61">
        <v>0</v>
      </c>
      <c r="ICY27" s="61">
        <v>0</v>
      </c>
      <c r="IDA27" s="61">
        <v>48.3</v>
      </c>
      <c r="IDC27" s="61">
        <v>0</v>
      </c>
      <c r="IDE27" s="61">
        <v>0</v>
      </c>
      <c r="IDF27" s="61">
        <v>0</v>
      </c>
      <c r="IDG27" s="61">
        <v>0</v>
      </c>
      <c r="IDH27" s="61">
        <v>0</v>
      </c>
      <c r="IDI27" s="61">
        <v>0</v>
      </c>
      <c r="IDJ27" s="61">
        <v>0.3</v>
      </c>
      <c r="IDK27" s="61">
        <v>0.8</v>
      </c>
      <c r="IDL27" s="61">
        <v>50</v>
      </c>
      <c r="IDM27" s="61">
        <v>10</v>
      </c>
      <c r="IDN27" s="61">
        <v>1</v>
      </c>
      <c r="IDO27" s="61">
        <v>1</v>
      </c>
      <c r="IDP27" s="61">
        <v>9.5</v>
      </c>
      <c r="IDQ27" s="61">
        <v>10</v>
      </c>
      <c r="IDR27" s="61">
        <v>1</v>
      </c>
      <c r="IDS27" s="61">
        <v>10</v>
      </c>
      <c r="IDT27" s="61">
        <v>9</v>
      </c>
      <c r="IDU27" s="61">
        <v>0</v>
      </c>
      <c r="IDV27" s="61">
        <v>0</v>
      </c>
      <c r="IDW27" s="61">
        <v>0</v>
      </c>
      <c r="IDX27" s="61">
        <v>0</v>
      </c>
      <c r="IDY27" s="61">
        <v>0</v>
      </c>
      <c r="IDZ27" s="61">
        <v>30</v>
      </c>
      <c r="IEA27" s="61">
        <v>80</v>
      </c>
      <c r="IEB27" s="61">
        <v>50</v>
      </c>
      <c r="IEC27" s="61">
        <v>27</v>
      </c>
      <c r="IED27" s="61">
        <v>0.5</v>
      </c>
      <c r="IEE27" s="61">
        <v>0.5</v>
      </c>
      <c r="IEF27" s="61">
        <v>27</v>
      </c>
      <c r="IEG27" s="61">
        <v>100</v>
      </c>
      <c r="IEH27" s="61">
        <v>0</v>
      </c>
      <c r="IEI27" s="61">
        <v>30</v>
      </c>
      <c r="IEJ27" s="61">
        <v>27</v>
      </c>
      <c r="IEK27" s="61">
        <v>0</v>
      </c>
      <c r="IEL27" s="61">
        <v>0</v>
      </c>
      <c r="IEM27" s="61">
        <v>0</v>
      </c>
      <c r="IEN27" s="61">
        <v>0</v>
      </c>
      <c r="IEO27" s="61">
        <v>1650</v>
      </c>
      <c r="IEP27" s="61">
        <v>10</v>
      </c>
      <c r="IEQ27" s="61">
        <v>200</v>
      </c>
      <c r="IER27" s="61">
        <v>400</v>
      </c>
      <c r="IES27" s="61">
        <v>2800</v>
      </c>
      <c r="IET27" s="61">
        <v>5</v>
      </c>
      <c r="IEU27" s="61">
        <v>10000</v>
      </c>
      <c r="IEV27" s="61">
        <v>0</v>
      </c>
      <c r="IEW27" s="61">
        <v>3850</v>
      </c>
      <c r="IEX27" s="61">
        <v>0</v>
      </c>
      <c r="IEY27" s="61">
        <v>5</v>
      </c>
      <c r="IEZ27" s="61">
        <v>5</v>
      </c>
      <c r="IFA27" s="61">
        <v>50</v>
      </c>
      <c r="IFB27" s="61">
        <v>10</v>
      </c>
      <c r="IFC27" s="61">
        <v>100</v>
      </c>
      <c r="IFD27" s="61">
        <v>0</v>
      </c>
      <c r="IFE27" s="61">
        <v>1</v>
      </c>
      <c r="IFF27" s="61">
        <v>1200</v>
      </c>
      <c r="IFG27" s="61">
        <v>0</v>
      </c>
      <c r="IFJ27" s="61">
        <v>0</v>
      </c>
      <c r="IFL27" s="61">
        <v>1</v>
      </c>
      <c r="IFM27" s="61">
        <v>90</v>
      </c>
      <c r="IFN27" s="61">
        <v>3</v>
      </c>
      <c r="IFO27" s="61">
        <v>35</v>
      </c>
      <c r="IFR27" s="61">
        <v>200</v>
      </c>
      <c r="IFS27" s="61">
        <v>0</v>
      </c>
      <c r="IFX27" s="61">
        <v>0</v>
      </c>
      <c r="IFY27" s="61">
        <v>0</v>
      </c>
      <c r="IFZ27" s="61">
        <v>100</v>
      </c>
      <c r="IGA27" s="61">
        <v>3</v>
      </c>
      <c r="IGB27" s="61">
        <v>500</v>
      </c>
      <c r="IGC27" s="61">
        <v>15</v>
      </c>
      <c r="IGD27" s="61">
        <v>60</v>
      </c>
      <c r="IGE27" s="61">
        <v>60</v>
      </c>
      <c r="IGF27" s="61">
        <v>3</v>
      </c>
      <c r="IGG27" s="61">
        <v>30</v>
      </c>
      <c r="IGJ27" s="61">
        <v>0</v>
      </c>
      <c r="IGL27" s="61">
        <v>0</v>
      </c>
      <c r="IGM27" s="61">
        <v>0</v>
      </c>
      <c r="IGN27" s="61">
        <v>0.5</v>
      </c>
      <c r="IGO27" s="61">
        <v>6</v>
      </c>
      <c r="IGP27" s="61">
        <v>25</v>
      </c>
      <c r="IGQ27" s="61">
        <v>0</v>
      </c>
      <c r="IGR27" s="61">
        <v>0</v>
      </c>
      <c r="IGS27" s="61">
        <v>0</v>
      </c>
      <c r="IGT27" s="61">
        <v>-150</v>
      </c>
      <c r="IGU27" s="61">
        <v>5</v>
      </c>
      <c r="IGV27" s="61">
        <v>5</v>
      </c>
      <c r="IGW27" s="61">
        <v>-150</v>
      </c>
      <c r="IGX27" s="61">
        <v>-10</v>
      </c>
      <c r="IGY27" s="61">
        <v>-150</v>
      </c>
      <c r="IGZ27" s="61">
        <v>0</v>
      </c>
      <c r="IHA27" s="61">
        <v>-100</v>
      </c>
      <c r="IHB27" s="61">
        <v>0</v>
      </c>
      <c r="IHC27" s="61">
        <v>0</v>
      </c>
      <c r="IHD27" s="61">
        <v>800</v>
      </c>
      <c r="IHF27" s="61">
        <v>0.16406000000000001</v>
      </c>
      <c r="IHG27" s="61">
        <v>2.19726</v>
      </c>
      <c r="IHH27" s="61">
        <v>4.3945299999999996</v>
      </c>
      <c r="IHI27" s="61">
        <v>95</v>
      </c>
      <c r="IHJ27" s="61">
        <v>2</v>
      </c>
      <c r="IHK27" s="61">
        <v>0</v>
      </c>
      <c r="IHL27" s="61">
        <v>20</v>
      </c>
      <c r="IHM27" s="61">
        <v>0</v>
      </c>
      <c r="IHN27" s="61">
        <v>1500</v>
      </c>
      <c r="IHQ27" s="61">
        <v>0</v>
      </c>
      <c r="IHR27" s="61">
        <v>0</v>
      </c>
      <c r="IHS27" s="61">
        <v>1740</v>
      </c>
      <c r="IHT27" s="61">
        <v>10</v>
      </c>
      <c r="IHU27" s="61">
        <v>800</v>
      </c>
      <c r="IHV27" s="61">
        <v>10</v>
      </c>
      <c r="IIA27" s="61">
        <v>100</v>
      </c>
      <c r="IIB27" s="61">
        <v>2</v>
      </c>
      <c r="IIC27" s="61">
        <v>1501</v>
      </c>
      <c r="IID27" s="61">
        <v>6.7</v>
      </c>
      <c r="IIE27" s="61">
        <v>0</v>
      </c>
      <c r="IIF27" s="61">
        <v>95</v>
      </c>
      <c r="IIG27" s="61">
        <v>85</v>
      </c>
      <c r="IIH27" s="61">
        <v>85</v>
      </c>
      <c r="III27" s="61">
        <v>95</v>
      </c>
      <c r="IIJ27" s="61">
        <v>95</v>
      </c>
      <c r="IIK27" s="61">
        <v>9.5399999999999991</v>
      </c>
      <c r="IIL27" s="61">
        <v>9.9710000000000001</v>
      </c>
      <c r="IIM27" s="61">
        <v>720</v>
      </c>
      <c r="IIP27" s="61">
        <v>1.6</v>
      </c>
      <c r="IIQ27" s="61">
        <v>1.75</v>
      </c>
      <c r="IIR27" s="61">
        <v>30</v>
      </c>
      <c r="IIS27" s="61">
        <v>75</v>
      </c>
      <c r="IIT27" s="61">
        <v>9.5399999999999991</v>
      </c>
      <c r="IIU27" s="61">
        <v>9.9710000000000001</v>
      </c>
      <c r="IIV27" s="61">
        <v>720</v>
      </c>
      <c r="IIY27" s="61">
        <v>1.55</v>
      </c>
      <c r="IIZ27" s="61">
        <v>1.75</v>
      </c>
      <c r="IJA27" s="61">
        <v>30</v>
      </c>
      <c r="IJB27" s="61">
        <v>75</v>
      </c>
      <c r="IJC27" s="61">
        <v>9.5399999999999991</v>
      </c>
      <c r="IJD27" s="61">
        <v>9.9710000000000001</v>
      </c>
      <c r="IJE27" s="61">
        <v>720</v>
      </c>
      <c r="IJH27" s="61">
        <v>1.55</v>
      </c>
      <c r="IJI27" s="61">
        <v>1.75</v>
      </c>
      <c r="IJJ27" s="61">
        <v>30</v>
      </c>
      <c r="IJK27" s="61">
        <v>75</v>
      </c>
      <c r="IJL27" s="61">
        <v>9.5399999999999991</v>
      </c>
      <c r="IJM27" s="61">
        <v>9.9710000000000001</v>
      </c>
      <c r="IJN27" s="61">
        <v>720</v>
      </c>
      <c r="IJQ27" s="61">
        <v>1.55</v>
      </c>
      <c r="IJR27" s="61">
        <v>1.75</v>
      </c>
      <c r="IJS27" s="61">
        <v>30</v>
      </c>
      <c r="IJT27" s="61">
        <v>75</v>
      </c>
      <c r="IKK27" s="61">
        <v>1.1000000000000001</v>
      </c>
      <c r="IKN27" s="192">
        <v>0.57999999999999996</v>
      </c>
      <c r="ILB27" s="61">
        <v>1</v>
      </c>
      <c r="ILC27" s="61">
        <v>1</v>
      </c>
      <c r="ILD27" s="61">
        <v>0</v>
      </c>
      <c r="ILE27" s="61">
        <v>0</v>
      </c>
      <c r="ILF27" s="61">
        <v>1</v>
      </c>
      <c r="ILG27" s="61">
        <v>1</v>
      </c>
      <c r="ILH27" s="61">
        <v>0</v>
      </c>
      <c r="ILI27" s="61">
        <v>0</v>
      </c>
      <c r="ILJ27" s="61">
        <v>1</v>
      </c>
      <c r="ILK27" s="61">
        <v>0</v>
      </c>
      <c r="ILL27" s="61">
        <v>0</v>
      </c>
      <c r="ILM27" s="61">
        <v>1</v>
      </c>
      <c r="ILN27" s="61">
        <v>1</v>
      </c>
      <c r="ILO27" s="61">
        <v>1</v>
      </c>
      <c r="IMR27" s="61">
        <v>1</v>
      </c>
      <c r="IMS27" s="61">
        <v>1</v>
      </c>
      <c r="IMT27" s="61">
        <v>1</v>
      </c>
      <c r="IMU27" s="61">
        <v>2</v>
      </c>
      <c r="IMV27" s="61">
        <v>0</v>
      </c>
      <c r="IMW27" s="61">
        <v>2</v>
      </c>
      <c r="IMX27" s="61">
        <v>1</v>
      </c>
      <c r="IMY27" s="61">
        <v>0</v>
      </c>
      <c r="IMZ27" s="61">
        <v>0</v>
      </c>
      <c r="INA27" s="61">
        <v>2</v>
      </c>
      <c r="INB27" s="61">
        <v>0</v>
      </c>
      <c r="INC27" s="61">
        <v>1</v>
      </c>
      <c r="IND27" s="61">
        <v>1</v>
      </c>
      <c r="INE27" s="61">
        <v>0</v>
      </c>
      <c r="IPC27" s="61">
        <v>0</v>
      </c>
      <c r="IPD27" s="61">
        <v>0</v>
      </c>
      <c r="IPE27" s="61">
        <v>0</v>
      </c>
      <c r="IPF27" s="61">
        <v>0</v>
      </c>
      <c r="IPG27" s="61">
        <v>0</v>
      </c>
      <c r="IPH27" s="61">
        <v>0</v>
      </c>
      <c r="IPI27" s="61">
        <v>0</v>
      </c>
      <c r="IPJ27" s="61">
        <v>0</v>
      </c>
      <c r="IPK27" s="61">
        <v>0</v>
      </c>
      <c r="IPL27" s="61">
        <v>0</v>
      </c>
      <c r="IPM27" s="61">
        <v>0</v>
      </c>
      <c r="IPN27" s="61">
        <v>0</v>
      </c>
      <c r="IPO27" s="61">
        <v>0</v>
      </c>
      <c r="IPP27" s="61">
        <v>0</v>
      </c>
      <c r="IPQ27" s="61">
        <v>0</v>
      </c>
      <c r="IPR27" s="61">
        <v>0</v>
      </c>
      <c r="IPS27" s="61">
        <v>0</v>
      </c>
      <c r="IPT27" s="61">
        <v>0</v>
      </c>
      <c r="IPU27" s="61">
        <v>0</v>
      </c>
      <c r="IPV27" s="61">
        <v>0</v>
      </c>
      <c r="IPW27" s="61">
        <v>0</v>
      </c>
      <c r="IPX27" s="61">
        <v>0</v>
      </c>
      <c r="IPY27" s="61">
        <v>0</v>
      </c>
      <c r="IPZ27" s="61">
        <v>0</v>
      </c>
      <c r="IQA27" s="61">
        <v>0</v>
      </c>
      <c r="IQB27" s="61">
        <v>0</v>
      </c>
      <c r="IQC27" s="61">
        <v>0</v>
      </c>
      <c r="IQD27" s="61">
        <v>0</v>
      </c>
      <c r="IQE27" s="61">
        <v>0</v>
      </c>
      <c r="IQF27" s="61">
        <v>0</v>
      </c>
      <c r="IQG27" s="61">
        <v>0</v>
      </c>
      <c r="IQH27" s="61">
        <v>0</v>
      </c>
      <c r="IQI27" s="61">
        <v>0</v>
      </c>
      <c r="IQJ27" s="61">
        <v>0</v>
      </c>
      <c r="IQK27" s="61">
        <v>0</v>
      </c>
      <c r="IQL27" s="61">
        <v>0</v>
      </c>
      <c r="IQM27" s="61">
        <v>0</v>
      </c>
      <c r="IQN27" s="61">
        <v>0</v>
      </c>
      <c r="IQO27" s="61">
        <v>0</v>
      </c>
      <c r="IQP27" s="61">
        <v>0</v>
      </c>
      <c r="IQQ27" s="61">
        <v>0</v>
      </c>
      <c r="IQR27" s="61">
        <v>0</v>
      </c>
      <c r="IQS27" s="61">
        <v>0</v>
      </c>
      <c r="IQT27" s="61">
        <v>0</v>
      </c>
      <c r="IQU27" s="61">
        <v>0</v>
      </c>
      <c r="IQV27" s="61">
        <v>0</v>
      </c>
      <c r="IQW27" s="61">
        <v>0</v>
      </c>
      <c r="IQX27" s="61">
        <v>0</v>
      </c>
      <c r="IQY27" s="61">
        <v>0</v>
      </c>
      <c r="IQZ27" s="61">
        <v>0</v>
      </c>
      <c r="IRA27" s="61">
        <v>0</v>
      </c>
      <c r="IRB27" s="61">
        <v>0</v>
      </c>
      <c r="IRC27" s="61">
        <v>0</v>
      </c>
      <c r="IRD27" s="61">
        <v>0</v>
      </c>
      <c r="IRE27" s="61">
        <v>0</v>
      </c>
      <c r="IRF27" s="61">
        <v>0</v>
      </c>
      <c r="IRG27" s="61">
        <v>0</v>
      </c>
      <c r="IRH27" s="61">
        <v>0</v>
      </c>
      <c r="IRI27" s="61">
        <v>0</v>
      </c>
      <c r="IRJ27" s="61">
        <v>0</v>
      </c>
      <c r="IRK27" s="61">
        <v>0</v>
      </c>
      <c r="IRL27" s="61">
        <v>0</v>
      </c>
      <c r="IRM27" s="61">
        <v>0</v>
      </c>
      <c r="IRN27" s="61">
        <v>0</v>
      </c>
      <c r="IRO27" s="61">
        <v>0</v>
      </c>
      <c r="IRP27" s="61">
        <v>0</v>
      </c>
      <c r="IRQ27" s="61">
        <v>0</v>
      </c>
      <c r="IRR27" s="61">
        <v>0</v>
      </c>
      <c r="IRS27" s="61">
        <v>0</v>
      </c>
      <c r="IRT27" s="61">
        <v>0</v>
      </c>
      <c r="IRU27" s="61">
        <v>0</v>
      </c>
      <c r="IRV27" s="61">
        <v>0</v>
      </c>
      <c r="IRW27" s="61">
        <v>0</v>
      </c>
      <c r="IRX27" s="61">
        <v>0</v>
      </c>
      <c r="IRY27" s="61">
        <v>0</v>
      </c>
      <c r="IRZ27" s="61">
        <v>0</v>
      </c>
      <c r="ISA27" s="61">
        <v>0</v>
      </c>
      <c r="ISB27" s="61">
        <v>0</v>
      </c>
      <c r="ISC27" s="61">
        <v>0</v>
      </c>
      <c r="ISD27" s="61">
        <v>0</v>
      </c>
      <c r="ISE27" s="61">
        <v>0</v>
      </c>
      <c r="ISF27" s="61">
        <v>0</v>
      </c>
      <c r="ISG27" s="61">
        <v>0</v>
      </c>
      <c r="ISH27" s="61">
        <v>0</v>
      </c>
      <c r="ISI27" s="61">
        <v>0</v>
      </c>
      <c r="ISJ27" s="61">
        <v>0</v>
      </c>
      <c r="ISK27" s="61">
        <v>0</v>
      </c>
      <c r="ISL27" s="61">
        <v>0</v>
      </c>
      <c r="ISM27" s="61">
        <v>0</v>
      </c>
      <c r="ISN27" s="61">
        <v>0</v>
      </c>
      <c r="ISO27" s="61">
        <v>0</v>
      </c>
      <c r="ISP27" s="61">
        <v>0</v>
      </c>
      <c r="ISQ27" s="61">
        <v>0</v>
      </c>
      <c r="ISR27" s="61">
        <v>0</v>
      </c>
      <c r="ISS27" s="61">
        <v>0</v>
      </c>
      <c r="IST27" s="61">
        <v>0</v>
      </c>
      <c r="ISU27" s="61">
        <v>0</v>
      </c>
      <c r="ISV27" s="61">
        <v>0</v>
      </c>
      <c r="ISW27" s="61">
        <v>0</v>
      </c>
      <c r="ISX27" s="61">
        <v>0</v>
      </c>
      <c r="ISY27" s="61">
        <v>0</v>
      </c>
      <c r="ISZ27" s="61">
        <v>0</v>
      </c>
      <c r="ITA27" s="61">
        <v>0</v>
      </c>
      <c r="ITB27" s="61">
        <v>0</v>
      </c>
      <c r="ITC27" s="61">
        <v>0</v>
      </c>
      <c r="ITD27" s="61">
        <v>0</v>
      </c>
      <c r="ITE27" s="61">
        <v>0</v>
      </c>
      <c r="ITF27" s="61">
        <v>0</v>
      </c>
      <c r="ITG27" s="61">
        <v>0</v>
      </c>
      <c r="ITH27" s="61">
        <v>0</v>
      </c>
      <c r="ITI27" s="61">
        <v>0</v>
      </c>
      <c r="ITJ27" s="61">
        <v>0</v>
      </c>
      <c r="ITK27" s="61">
        <v>0</v>
      </c>
      <c r="ITL27" s="61">
        <v>0</v>
      </c>
      <c r="ITM27" s="61">
        <v>0</v>
      </c>
      <c r="ITN27" s="61">
        <v>4345</v>
      </c>
      <c r="ITQ27" s="61">
        <v>4500</v>
      </c>
      <c r="ITR27" s="61">
        <v>0</v>
      </c>
      <c r="ITS27" s="61">
        <v>0</v>
      </c>
      <c r="ITT27" s="61">
        <v>0</v>
      </c>
      <c r="ITU27" s="61">
        <v>0</v>
      </c>
      <c r="ITV27" s="61">
        <v>0</v>
      </c>
      <c r="ITW27" s="61">
        <v>4500</v>
      </c>
      <c r="ITX27" s="61">
        <v>4350</v>
      </c>
      <c r="IUA27" s="61">
        <v>2.74</v>
      </c>
      <c r="IUB27" s="61">
        <v>2.75</v>
      </c>
      <c r="IUC27" s="61">
        <v>0</v>
      </c>
      <c r="IUD27" s="61">
        <v>0</v>
      </c>
      <c r="IUE27" s="61">
        <v>0</v>
      </c>
      <c r="IUF27" s="61">
        <v>0</v>
      </c>
      <c r="IUG27" s="61">
        <v>0</v>
      </c>
      <c r="IUH27" s="61">
        <v>0</v>
      </c>
      <c r="IUI27" s="61">
        <v>730.3</v>
      </c>
      <c r="IUJ27" s="61">
        <v>13.8</v>
      </c>
      <c r="IUK27" s="61">
        <v>-44.04</v>
      </c>
      <c r="IUL27" s="61">
        <v>3.9009999999999998</v>
      </c>
      <c r="IUM27" s="61">
        <v>6.0499999999999998E-2</v>
      </c>
      <c r="IUN27" s="61">
        <v>0.7282727272727274</v>
      </c>
      <c r="IUO27" s="61">
        <v>0</v>
      </c>
      <c r="IUP27" s="61">
        <v>1</v>
      </c>
      <c r="IUQ27" s="61">
        <v>4499</v>
      </c>
      <c r="IUR27" s="61">
        <v>0</v>
      </c>
      <c r="IUS27" s="61">
        <v>0</v>
      </c>
      <c r="IUT27" s="61">
        <v>2.2400000000000002</v>
      </c>
      <c r="IUU27" s="61">
        <v>1</v>
      </c>
      <c r="IUV27" s="61">
        <v>0</v>
      </c>
      <c r="IUW27" s="61">
        <v>1</v>
      </c>
      <c r="IUX27" s="61">
        <v>0</v>
      </c>
      <c r="IUY27" s="61">
        <v>729</v>
      </c>
      <c r="IUZ27" s="61">
        <v>602</v>
      </c>
      <c r="IVA27" s="61">
        <v>236</v>
      </c>
      <c r="IVB27" s="61">
        <v>230</v>
      </c>
      <c r="IVC27" s="61">
        <v>208</v>
      </c>
      <c r="IVD27" s="61">
        <v>34</v>
      </c>
      <c r="IVE27" s="61">
        <v>30</v>
      </c>
      <c r="IVF27" s="61">
        <v>29</v>
      </c>
      <c r="IVG27" s="61">
        <v>1162</v>
      </c>
      <c r="IVH27" s="61">
        <v>1041</v>
      </c>
      <c r="IVI27" s="61">
        <v>877</v>
      </c>
      <c r="IVJ27" s="61">
        <v>0</v>
      </c>
      <c r="IVK27" s="61">
        <v>282</v>
      </c>
      <c r="IVL27" s="61">
        <v>41</v>
      </c>
      <c r="IVM27" s="61">
        <v>52</v>
      </c>
      <c r="IVN27" s="61">
        <v>37</v>
      </c>
      <c r="IVO27" s="61">
        <v>0</v>
      </c>
      <c r="IVP27" s="61">
        <v>76.52</v>
      </c>
      <c r="IVQ27" s="61">
        <v>0</v>
      </c>
      <c r="IVR27" s="61">
        <v>0</v>
      </c>
      <c r="IVS27" s="61">
        <v>0</v>
      </c>
      <c r="IVT27" s="61">
        <v>0</v>
      </c>
      <c r="IVU27" s="61">
        <v>0</v>
      </c>
      <c r="IVV27" s="61">
        <v>0</v>
      </c>
      <c r="IVW27" s="61">
        <v>0</v>
      </c>
      <c r="IVX27" s="61">
        <v>0</v>
      </c>
      <c r="IVY27" s="61">
        <v>0</v>
      </c>
      <c r="IVZ27" s="61">
        <v>0</v>
      </c>
      <c r="IWA27" s="61">
        <v>0</v>
      </c>
      <c r="IWB27" s="61">
        <v>0</v>
      </c>
      <c r="IWC27" s="61">
        <v>0</v>
      </c>
      <c r="IWD27" s="61">
        <v>0</v>
      </c>
      <c r="IWE27" s="61">
        <v>0</v>
      </c>
      <c r="IWF27" s="61">
        <v>0</v>
      </c>
      <c r="IWG27" s="61">
        <v>0</v>
      </c>
      <c r="IWH27" s="61">
        <v>0</v>
      </c>
      <c r="IWI27" s="61">
        <v>0</v>
      </c>
      <c r="IWJ27" s="61">
        <v>0</v>
      </c>
      <c r="IWK27" s="61">
        <v>0</v>
      </c>
      <c r="IWL27" s="61">
        <v>0</v>
      </c>
      <c r="IWM27" s="61">
        <v>0</v>
      </c>
      <c r="IWN27" s="61">
        <v>0</v>
      </c>
      <c r="IWO27" s="61">
        <v>365</v>
      </c>
      <c r="IWP27" s="61">
        <v>366</v>
      </c>
      <c r="IWQ27" s="61">
        <v>365</v>
      </c>
      <c r="IWR27" s="61">
        <v>367</v>
      </c>
      <c r="IWS27" s="61">
        <v>368</v>
      </c>
      <c r="IWT27" s="61">
        <v>366</v>
      </c>
      <c r="IWU27" s="61">
        <v>364</v>
      </c>
      <c r="IWV27" s="61">
        <v>366</v>
      </c>
      <c r="IWW27" s="61">
        <v>362</v>
      </c>
      <c r="IWX27" s="61">
        <v>367</v>
      </c>
      <c r="IWY27" s="61">
        <v>367</v>
      </c>
      <c r="IWZ27" s="61">
        <v>367</v>
      </c>
      <c r="IXA27" s="61">
        <v>365</v>
      </c>
      <c r="IXB27" s="61">
        <v>365</v>
      </c>
      <c r="IXC27" s="61">
        <v>366</v>
      </c>
      <c r="IXD27" s="61">
        <v>364</v>
      </c>
      <c r="IXE27" s="61">
        <v>365</v>
      </c>
      <c r="IXF27" s="61">
        <v>367</v>
      </c>
      <c r="IXG27" s="61">
        <v>368</v>
      </c>
      <c r="IXH27" s="61">
        <v>369</v>
      </c>
      <c r="IXI27" s="61">
        <v>370</v>
      </c>
      <c r="IXJ27" s="61">
        <v>368</v>
      </c>
      <c r="IXK27" s="61">
        <v>367</v>
      </c>
      <c r="IXL27" s="61">
        <v>366</v>
      </c>
      <c r="IXM27" s="61">
        <v>494</v>
      </c>
      <c r="IXN27" s="61">
        <v>496</v>
      </c>
      <c r="IXO27" s="61">
        <v>494</v>
      </c>
      <c r="IXP27" s="61">
        <v>496</v>
      </c>
      <c r="IXQ27" s="61">
        <v>495</v>
      </c>
      <c r="IXR27" s="61">
        <v>495</v>
      </c>
      <c r="IXS27" s="61">
        <v>497</v>
      </c>
      <c r="IXT27" s="61">
        <v>496</v>
      </c>
      <c r="IXU27" s="61">
        <v>496</v>
      </c>
      <c r="IXV27" s="61">
        <v>496</v>
      </c>
      <c r="IXW27" s="61">
        <v>495</v>
      </c>
      <c r="IXX27" s="61">
        <v>495</v>
      </c>
      <c r="IXY27" s="61">
        <v>495</v>
      </c>
      <c r="IXZ27" s="61">
        <v>496</v>
      </c>
      <c r="IYA27" s="61">
        <v>496</v>
      </c>
      <c r="IYB27" s="61">
        <v>495</v>
      </c>
      <c r="IYC27" s="61">
        <v>494</v>
      </c>
      <c r="IYD27" s="61">
        <v>496</v>
      </c>
      <c r="IYE27" s="61">
        <v>497</v>
      </c>
      <c r="IYF27" s="61">
        <v>496</v>
      </c>
      <c r="IYG27" s="61">
        <v>495</v>
      </c>
      <c r="IYH27" s="61">
        <v>497</v>
      </c>
      <c r="IYI27" s="61">
        <v>492</v>
      </c>
      <c r="IYJ27" s="61">
        <v>495</v>
      </c>
      <c r="IYK27" s="61">
        <v>5639</v>
      </c>
      <c r="IYL27" s="61" t="s">
        <v>7684</v>
      </c>
      <c r="IYM27" s="61">
        <v>30</v>
      </c>
      <c r="IYN27" s="61">
        <v>46</v>
      </c>
      <c r="IYO27" s="61">
        <v>45</v>
      </c>
      <c r="IYP27" s="61">
        <v>45</v>
      </c>
      <c r="IYQ27" s="61">
        <v>47</v>
      </c>
      <c r="IYR27" s="61">
        <v>47</v>
      </c>
      <c r="IYS27" s="61">
        <v>46</v>
      </c>
      <c r="IYT27" s="61">
        <v>45</v>
      </c>
      <c r="IYU27" s="61">
        <v>45</v>
      </c>
      <c r="IYV27" s="61">
        <v>47</v>
      </c>
      <c r="IYW27" s="61">
        <v>47</v>
      </c>
      <c r="IYX27" s="61">
        <v>47</v>
      </c>
      <c r="IYY27" s="61">
        <v>47</v>
      </c>
      <c r="IYZ27" s="61">
        <v>47</v>
      </c>
      <c r="IZA27" s="61">
        <v>46</v>
      </c>
      <c r="IZB27" s="61">
        <v>44</v>
      </c>
      <c r="IZC27" s="61">
        <v>45</v>
      </c>
      <c r="IZD27" s="61">
        <v>46</v>
      </c>
      <c r="IZE27" s="61">
        <v>45</v>
      </c>
      <c r="IZF27" s="61">
        <v>45</v>
      </c>
      <c r="IZG27" s="61">
        <v>46</v>
      </c>
      <c r="IZH27" s="61">
        <v>423</v>
      </c>
      <c r="IZI27" s="61">
        <v>1172</v>
      </c>
      <c r="IZJ27" s="61">
        <v>634</v>
      </c>
      <c r="IZK27" s="61">
        <v>1114</v>
      </c>
      <c r="IZL27" s="61">
        <v>723</v>
      </c>
      <c r="IZM27" s="61">
        <v>848</v>
      </c>
      <c r="IZN27" s="61">
        <v>978</v>
      </c>
      <c r="IZO27" s="61">
        <v>634</v>
      </c>
      <c r="IZP27" s="61">
        <v>635</v>
      </c>
      <c r="IZQ27" s="61">
        <v>593</v>
      </c>
      <c r="IZR27" s="61">
        <v>595</v>
      </c>
      <c r="IZS27" s="61">
        <v>632</v>
      </c>
      <c r="IZT27" s="61">
        <v>1100</v>
      </c>
      <c r="IZU27" s="61">
        <v>1097</v>
      </c>
      <c r="IZV27" s="61">
        <v>973</v>
      </c>
      <c r="IZW27" s="61">
        <v>594</v>
      </c>
      <c r="IZX27" s="61">
        <v>974</v>
      </c>
      <c r="IZY27" s="61">
        <v>919</v>
      </c>
      <c r="IZZ27" s="61">
        <v>722</v>
      </c>
      <c r="JAA27" s="61">
        <v>1172</v>
      </c>
      <c r="JAB27" s="61">
        <v>507</v>
      </c>
      <c r="JAC27" s="61">
        <v>1053</v>
      </c>
      <c r="JAD27" s="61">
        <v>675</v>
      </c>
      <c r="JAE27" s="61">
        <v>761</v>
      </c>
      <c r="JAG27" s="61">
        <v>49</v>
      </c>
      <c r="JAH27" s="61">
        <v>1</v>
      </c>
      <c r="JAT27" s="61">
        <v>71.7</v>
      </c>
      <c r="JAU27" s="61">
        <v>71.7</v>
      </c>
      <c r="JAV27" s="61">
        <v>0</v>
      </c>
      <c r="JAW27" s="61">
        <v>0</v>
      </c>
      <c r="JAX27" s="61">
        <v>0</v>
      </c>
      <c r="JAY27" s="61">
        <v>0</v>
      </c>
      <c r="JAZ27" s="61">
        <v>0</v>
      </c>
      <c r="JBA27" s="61">
        <v>63</v>
      </c>
      <c r="JBB27" s="61">
        <v>0</v>
      </c>
      <c r="JBC27" s="61">
        <v>0</v>
      </c>
      <c r="JBD27" s="61">
        <v>0</v>
      </c>
      <c r="JBE27" s="61">
        <v>263.10000000000002</v>
      </c>
      <c r="JBF27" s="61">
        <v>0</v>
      </c>
      <c r="JBG27" s="61">
        <v>0</v>
      </c>
      <c r="JBH27" s="61">
        <v>0</v>
      </c>
      <c r="JBI27" s="61">
        <v>1039</v>
      </c>
      <c r="JBJ27" s="61">
        <v>0</v>
      </c>
      <c r="JBK27" s="61">
        <v>0</v>
      </c>
      <c r="JBL27" s="61">
        <v>0</v>
      </c>
      <c r="JBM27" s="61">
        <v>5.3</v>
      </c>
      <c r="JBN27" s="61">
        <v>0</v>
      </c>
      <c r="JBO27" s="61">
        <v>0</v>
      </c>
      <c r="JBP27" s="61">
        <v>0</v>
      </c>
      <c r="JBQ27" s="61">
        <v>2.0569999999999999</v>
      </c>
      <c r="JBU27" s="61">
        <v>32.700000000000003</v>
      </c>
      <c r="JBV27" s="61">
        <v>0</v>
      </c>
      <c r="JBW27" s="61">
        <v>0</v>
      </c>
      <c r="JBX27" s="61">
        <v>0</v>
      </c>
      <c r="JBY27" s="61">
        <v>0</v>
      </c>
      <c r="JBZ27" s="61">
        <v>0</v>
      </c>
      <c r="JCA27" s="61">
        <v>0</v>
      </c>
      <c r="JCB27" s="61">
        <v>0</v>
      </c>
      <c r="JCE27" s="61">
        <v>2</v>
      </c>
      <c r="JCG27" s="61">
        <v>1</v>
      </c>
      <c r="JCI27" s="61">
        <v>1</v>
      </c>
      <c r="JCK27" s="61">
        <v>1</v>
      </c>
      <c r="JCM27" s="61">
        <v>1</v>
      </c>
      <c r="JCO27" s="61">
        <v>1</v>
      </c>
      <c r="JCQ27" s="61">
        <v>1</v>
      </c>
      <c r="JCS27" s="61">
        <v>1</v>
      </c>
      <c r="JCU27" s="61">
        <v>1</v>
      </c>
      <c r="JCW27" s="61">
        <v>1</v>
      </c>
      <c r="JCY27" s="61">
        <v>1</v>
      </c>
      <c r="JDA27" s="61">
        <v>1</v>
      </c>
      <c r="JDC27" s="61">
        <v>1</v>
      </c>
      <c r="JDE27" s="61">
        <v>1</v>
      </c>
      <c r="JDG27" s="61">
        <v>1</v>
      </c>
      <c r="JDI27" s="61">
        <v>1</v>
      </c>
      <c r="JDK27" s="61">
        <v>1</v>
      </c>
      <c r="JDM27" s="61">
        <v>1</v>
      </c>
      <c r="JDO27" s="61">
        <v>1</v>
      </c>
      <c r="JDQ27" s="61">
        <v>1</v>
      </c>
      <c r="JDS27" s="61">
        <v>1</v>
      </c>
      <c r="JDU27" s="61">
        <v>1</v>
      </c>
      <c r="JDW27" s="61">
        <v>1</v>
      </c>
      <c r="JDY27" s="61">
        <v>1</v>
      </c>
      <c r="JEA27" s="61">
        <v>1</v>
      </c>
      <c r="JEB27" s="61">
        <v>0</v>
      </c>
      <c r="JEC27" s="61">
        <v>7.65</v>
      </c>
      <c r="JED27" s="61">
        <v>0</v>
      </c>
      <c r="JEE27" s="61">
        <v>7.61</v>
      </c>
      <c r="JEF27" s="61">
        <v>0</v>
      </c>
      <c r="JEG27" s="61">
        <v>7.7</v>
      </c>
      <c r="JEH27" s="61">
        <v>0</v>
      </c>
      <c r="JEI27" s="61">
        <v>7.83</v>
      </c>
      <c r="JEJ27" s="61">
        <v>0</v>
      </c>
      <c r="JEK27" s="61">
        <v>7.69</v>
      </c>
      <c r="JEL27" s="61">
        <v>0</v>
      </c>
      <c r="JEM27" s="61">
        <v>7.64</v>
      </c>
      <c r="JEN27" s="61">
        <v>0</v>
      </c>
      <c r="JEO27" s="61">
        <v>7.76</v>
      </c>
      <c r="JEP27" s="61">
        <v>0</v>
      </c>
      <c r="JEQ27" s="61">
        <v>7.61</v>
      </c>
      <c r="JER27" s="61">
        <v>0</v>
      </c>
      <c r="JES27" s="61">
        <v>7.59</v>
      </c>
      <c r="JET27" s="61">
        <v>0</v>
      </c>
      <c r="JEU27" s="61">
        <v>7.74</v>
      </c>
      <c r="JEV27" s="61">
        <v>0</v>
      </c>
      <c r="JEW27" s="61">
        <v>7.82</v>
      </c>
      <c r="JEX27" s="61">
        <v>0</v>
      </c>
      <c r="JEY27" s="61">
        <v>7.64</v>
      </c>
      <c r="JEZ27" s="61">
        <v>0</v>
      </c>
      <c r="JFA27" s="61">
        <v>7.65</v>
      </c>
      <c r="JFB27" s="61">
        <v>0</v>
      </c>
      <c r="JFC27" s="61">
        <v>7.7</v>
      </c>
      <c r="JFD27" s="61">
        <v>0</v>
      </c>
      <c r="JFE27" s="61">
        <v>7.62</v>
      </c>
      <c r="JFF27" s="61">
        <v>0</v>
      </c>
      <c r="JFG27" s="61">
        <v>7.65</v>
      </c>
      <c r="JFH27" s="61">
        <v>0</v>
      </c>
      <c r="JFI27" s="61">
        <v>7.69</v>
      </c>
      <c r="JFJ27" s="61">
        <v>0</v>
      </c>
      <c r="JFK27" s="61">
        <v>7.68</v>
      </c>
      <c r="JFL27" s="61">
        <v>0</v>
      </c>
      <c r="JFM27" s="61">
        <v>7.75</v>
      </c>
      <c r="JFN27" s="61">
        <v>0</v>
      </c>
      <c r="JFO27" s="61">
        <v>7.86</v>
      </c>
      <c r="JFP27" s="61">
        <v>0</v>
      </c>
      <c r="JFQ27" s="61">
        <v>7.71</v>
      </c>
      <c r="JFR27" s="61">
        <v>0</v>
      </c>
      <c r="JFS27" s="61">
        <v>7.64</v>
      </c>
      <c r="JFT27" s="61">
        <v>0</v>
      </c>
      <c r="JFU27" s="61">
        <v>7.93</v>
      </c>
      <c r="JFV27" s="61">
        <v>0</v>
      </c>
      <c r="JFW27" s="61">
        <v>7.84</v>
      </c>
      <c r="JFX27" s="61">
        <v>0</v>
      </c>
      <c r="JFY27" s="61">
        <v>-0.17</v>
      </c>
      <c r="JFZ27" s="61">
        <v>0</v>
      </c>
      <c r="JGA27" s="61">
        <v>-0.04</v>
      </c>
      <c r="JGB27" s="61">
        <v>0</v>
      </c>
      <c r="JGC27" s="61">
        <v>-0.13</v>
      </c>
      <c r="JGD27" s="61">
        <v>0</v>
      </c>
      <c r="JGE27" s="61">
        <v>-0.28999999999999998</v>
      </c>
      <c r="JGF27" s="61">
        <v>0</v>
      </c>
      <c r="JGG27" s="61">
        <v>0.24</v>
      </c>
      <c r="JGH27" s="61">
        <v>0</v>
      </c>
      <c r="JGI27" s="61">
        <v>-0.25</v>
      </c>
      <c r="JGJ27" s="61">
        <v>0</v>
      </c>
      <c r="JGK27" s="61">
        <v>0.06</v>
      </c>
      <c r="JGL27" s="61">
        <v>0</v>
      </c>
      <c r="JGM27" s="61">
        <v>0.36</v>
      </c>
      <c r="JGN27" s="61">
        <v>0</v>
      </c>
      <c r="JGO27" s="61">
        <v>-0.03</v>
      </c>
      <c r="JGP27" s="61">
        <v>0</v>
      </c>
      <c r="JGQ27" s="61">
        <v>-0.06</v>
      </c>
      <c r="JGR27" s="61">
        <v>0</v>
      </c>
      <c r="JGS27" s="61">
        <v>-0.27</v>
      </c>
      <c r="JGT27" s="61">
        <v>0</v>
      </c>
      <c r="JGU27" s="61">
        <v>0.12</v>
      </c>
      <c r="JGV27" s="61">
        <v>0</v>
      </c>
      <c r="JGW27" s="61">
        <v>-0.05</v>
      </c>
      <c r="JGX27" s="61">
        <v>0</v>
      </c>
      <c r="JGY27" s="61">
        <v>-0.15</v>
      </c>
      <c r="JGZ27" s="61">
        <v>0</v>
      </c>
      <c r="JHA27" s="61">
        <v>0</v>
      </c>
      <c r="JHB27" s="61">
        <v>0</v>
      </c>
      <c r="JHC27" s="61">
        <v>-0.09</v>
      </c>
      <c r="JHD27" s="61">
        <v>0</v>
      </c>
      <c r="JHE27" s="61">
        <v>-0.22</v>
      </c>
      <c r="JHF27" s="61">
        <v>0</v>
      </c>
      <c r="JHG27" s="61">
        <v>-0.21</v>
      </c>
      <c r="JHH27" s="61">
        <v>0</v>
      </c>
      <c r="JHI27" s="61">
        <v>-0.18</v>
      </c>
      <c r="JHJ27" s="61">
        <v>0</v>
      </c>
      <c r="JHK27" s="61">
        <v>-0.09</v>
      </c>
      <c r="JHL27" s="61">
        <v>0</v>
      </c>
      <c r="JHM27" s="61">
        <v>-0.49</v>
      </c>
      <c r="JHN27" s="61">
        <v>0</v>
      </c>
      <c r="JHO27" s="61">
        <v>-0.26</v>
      </c>
      <c r="JHP27" s="61">
        <v>0</v>
      </c>
      <c r="JHQ27" s="61">
        <v>0</v>
      </c>
      <c r="JHR27" s="61">
        <v>0</v>
      </c>
      <c r="JHS27" s="61">
        <v>-0.01</v>
      </c>
      <c r="JHT27" s="61">
        <v>0</v>
      </c>
      <c r="JHU27" s="61">
        <v>7.6</v>
      </c>
      <c r="JHV27" s="61">
        <v>0</v>
      </c>
      <c r="JHW27" s="61">
        <v>7.73</v>
      </c>
      <c r="JHX27" s="61">
        <v>0</v>
      </c>
      <c r="JHY27" s="61">
        <v>7.75</v>
      </c>
      <c r="JHZ27" s="61">
        <v>0</v>
      </c>
      <c r="JIA27" s="61">
        <v>7.73</v>
      </c>
      <c r="JIB27" s="61">
        <v>0</v>
      </c>
      <c r="JIC27" s="61">
        <v>7.73</v>
      </c>
      <c r="JID27" s="61">
        <v>0</v>
      </c>
      <c r="JIE27" s="61">
        <v>7.93</v>
      </c>
      <c r="JIF27" s="61">
        <v>0</v>
      </c>
      <c r="JIG27" s="61">
        <v>7.75</v>
      </c>
      <c r="JIH27" s="61">
        <v>0</v>
      </c>
      <c r="JII27" s="61">
        <v>7.75</v>
      </c>
      <c r="JIJ27" s="61">
        <v>0</v>
      </c>
      <c r="JIK27" s="61">
        <v>7.7</v>
      </c>
      <c r="JIL27" s="61">
        <v>0</v>
      </c>
      <c r="JIM27" s="61">
        <v>7.86</v>
      </c>
      <c r="JIN27" s="61">
        <v>0</v>
      </c>
      <c r="JIO27" s="61">
        <v>7.88</v>
      </c>
      <c r="JIP27" s="61">
        <v>0</v>
      </c>
      <c r="JIQ27" s="61">
        <v>7.77</v>
      </c>
      <c r="JIR27" s="61">
        <v>0</v>
      </c>
      <c r="JIS27" s="61">
        <v>7.57</v>
      </c>
      <c r="JIT27" s="61">
        <v>0</v>
      </c>
      <c r="JIU27" s="61">
        <v>7.55</v>
      </c>
      <c r="JIV27" s="61">
        <v>0</v>
      </c>
      <c r="JIW27" s="61">
        <v>7.85</v>
      </c>
      <c r="JIX27" s="61">
        <v>0</v>
      </c>
      <c r="JIY27" s="61">
        <v>7.68</v>
      </c>
      <c r="JIZ27" s="61">
        <v>0</v>
      </c>
      <c r="JJA27" s="61">
        <v>7.73</v>
      </c>
      <c r="JJB27" s="61">
        <v>0</v>
      </c>
      <c r="JJC27" s="61">
        <v>7.51</v>
      </c>
      <c r="JJD27" s="61">
        <v>0</v>
      </c>
      <c r="JJE27" s="61">
        <v>7.65</v>
      </c>
      <c r="JJF27" s="61">
        <v>0</v>
      </c>
      <c r="JJG27" s="61">
        <v>7.51</v>
      </c>
      <c r="JJH27" s="61">
        <v>0</v>
      </c>
      <c r="JJI27" s="61">
        <v>7.56</v>
      </c>
      <c r="JJJ27" s="61">
        <v>0</v>
      </c>
      <c r="JJK27" s="61">
        <v>7.61</v>
      </c>
      <c r="JJL27" s="61">
        <v>0</v>
      </c>
      <c r="JJM27" s="61">
        <v>7.53</v>
      </c>
      <c r="JJN27" s="61">
        <v>0</v>
      </c>
      <c r="JJO27" s="61">
        <v>7.77</v>
      </c>
      <c r="JJP27" s="61">
        <v>0</v>
      </c>
      <c r="JJQ27" s="61">
        <v>-0.06</v>
      </c>
      <c r="JJR27" s="61">
        <v>0</v>
      </c>
      <c r="JJS27" s="61">
        <v>-0.32</v>
      </c>
      <c r="JJT27" s="61">
        <v>0</v>
      </c>
      <c r="JJU27" s="61">
        <v>-0.21</v>
      </c>
      <c r="JJV27" s="61">
        <v>0</v>
      </c>
      <c r="JJW27" s="61">
        <v>-0.28000000000000003</v>
      </c>
      <c r="JJX27" s="61">
        <v>0</v>
      </c>
      <c r="JJY27" s="61">
        <v>-0.27</v>
      </c>
      <c r="JJZ27" s="61">
        <v>0</v>
      </c>
      <c r="JKA27" s="61">
        <v>-0.23</v>
      </c>
      <c r="JKB27" s="61">
        <v>0</v>
      </c>
      <c r="JKC27" s="61">
        <v>-0.45</v>
      </c>
      <c r="JKD27" s="61">
        <v>0</v>
      </c>
      <c r="JKE27" s="61">
        <v>-0.25</v>
      </c>
      <c r="JKF27" s="61">
        <v>0</v>
      </c>
      <c r="JKG27" s="61">
        <v>-0.21</v>
      </c>
      <c r="JKH27" s="61">
        <v>0</v>
      </c>
      <c r="JKI27" s="61">
        <v>-0.05</v>
      </c>
      <c r="JKJ27" s="61">
        <v>0</v>
      </c>
      <c r="JKK27" s="61">
        <v>-0.37</v>
      </c>
      <c r="JKL27" s="61">
        <v>0</v>
      </c>
      <c r="JKM27" s="61">
        <v>-0.14000000000000001</v>
      </c>
      <c r="JKN27" s="61">
        <v>0</v>
      </c>
      <c r="JKO27" s="61">
        <v>-0.16</v>
      </c>
      <c r="JKP27" s="61">
        <v>0</v>
      </c>
      <c r="JKQ27" s="61">
        <v>-0.46</v>
      </c>
      <c r="JKR27" s="61">
        <v>0</v>
      </c>
      <c r="JKS27" s="61">
        <v>-0.28999999999999998</v>
      </c>
      <c r="JKT27" s="61">
        <v>0</v>
      </c>
      <c r="JKU27" s="61">
        <v>-0.19</v>
      </c>
      <c r="JKV27" s="61">
        <v>0</v>
      </c>
      <c r="JKW27" s="61">
        <v>-0.13</v>
      </c>
      <c r="JKX27" s="61">
        <v>0</v>
      </c>
      <c r="JKY27" s="61">
        <v>-0.09</v>
      </c>
      <c r="JKZ27" s="61">
        <v>0</v>
      </c>
      <c r="JLA27" s="61">
        <v>-0.47</v>
      </c>
      <c r="JLB27" s="61">
        <v>0</v>
      </c>
      <c r="JLC27" s="61">
        <v>-0.1</v>
      </c>
      <c r="JLD27" s="61">
        <v>0</v>
      </c>
      <c r="JLE27" s="61">
        <v>-7.0000000000000007E-2</v>
      </c>
      <c r="JLF27" s="61">
        <v>0</v>
      </c>
      <c r="JLG27" s="61">
        <v>-0.04</v>
      </c>
      <c r="JLH27" s="61">
        <v>0</v>
      </c>
      <c r="JLI27" s="61">
        <v>-0.09</v>
      </c>
      <c r="JLJ27" s="61">
        <v>0</v>
      </c>
      <c r="JLK27" s="61">
        <v>0.18</v>
      </c>
      <c r="JLM27" s="61">
        <v>0</v>
      </c>
      <c r="JLN27" s="61">
        <v>0</v>
      </c>
      <c r="JLO27" s="61">
        <v>1</v>
      </c>
      <c r="JLP27" s="61">
        <v>1</v>
      </c>
      <c r="JLQ27" s="61">
        <v>17</v>
      </c>
      <c r="JLR27" s="61">
        <v>0</v>
      </c>
      <c r="JLS27" s="61">
        <v>100</v>
      </c>
      <c r="JLT27" s="61">
        <v>99.7</v>
      </c>
      <c r="JLU27" s="61">
        <v>99.5</v>
      </c>
      <c r="JLV27" s="61">
        <v>0</v>
      </c>
      <c r="JLW27" s="61">
        <v>0</v>
      </c>
      <c r="JLX27" s="61">
        <v>9</v>
      </c>
      <c r="JLY27" s="61">
        <v>8.6999999999999993</v>
      </c>
      <c r="JLZ27" s="61">
        <v>0</v>
      </c>
      <c r="JMA27" s="61">
        <v>8.5</v>
      </c>
      <c r="JMB27" s="61">
        <v>0</v>
      </c>
      <c r="JMC27" s="61">
        <v>0</v>
      </c>
      <c r="JMD27" s="61">
        <v>0</v>
      </c>
      <c r="JME27" s="61">
        <v>5.9</v>
      </c>
      <c r="JMG27" s="61">
        <v>0</v>
      </c>
      <c r="JMH27" s="61">
        <v>0</v>
      </c>
      <c r="JMI27" s="61">
        <v>0</v>
      </c>
      <c r="JMJ27" s="61">
        <v>0</v>
      </c>
      <c r="JML27" s="61">
        <v>100</v>
      </c>
      <c r="JMM27" s="61">
        <v>100</v>
      </c>
      <c r="JMN27" s="61">
        <v>100</v>
      </c>
      <c r="JMO27" s="61">
        <v>100</v>
      </c>
      <c r="JMP27" s="61">
        <v>9</v>
      </c>
      <c r="JMQ27" s="61">
        <v>9</v>
      </c>
      <c r="JMR27" s="61">
        <v>9</v>
      </c>
      <c r="JMS27" s="61">
        <v>9</v>
      </c>
      <c r="JMU27" s="61">
        <v>1501</v>
      </c>
      <c r="JMV27" s="61">
        <v>1499</v>
      </c>
      <c r="JMX27" s="61">
        <v>53.1</v>
      </c>
      <c r="JNA27" s="61">
        <v>0</v>
      </c>
      <c r="JNB27" s="61">
        <v>0</v>
      </c>
      <c r="JNC27" s="61" t="s">
        <v>8</v>
      </c>
    </row>
    <row r="28" spans="1:6089 6180:7127" ht="15" customHeight="1" x14ac:dyDescent="0.2">
      <c r="A28" s="258">
        <v>23</v>
      </c>
      <c r="F28" s="61" t="s">
        <v>8243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-0.92</v>
      </c>
      <c r="N28" s="61">
        <v>6</v>
      </c>
      <c r="O28" s="61">
        <v>0</v>
      </c>
      <c r="P28" s="61">
        <v>944</v>
      </c>
      <c r="Q28" s="61">
        <v>0</v>
      </c>
      <c r="R28" s="61">
        <v>-1622</v>
      </c>
      <c r="S28" s="61">
        <v>0</v>
      </c>
      <c r="T28" s="61">
        <v>5.89</v>
      </c>
      <c r="U28" s="61">
        <v>0</v>
      </c>
      <c r="V28" s="61">
        <v>4.58</v>
      </c>
      <c r="W28" s="61">
        <v>4.34</v>
      </c>
      <c r="X28" s="61">
        <v>35</v>
      </c>
      <c r="Y28" s="61">
        <v>0</v>
      </c>
      <c r="AC28" s="61">
        <v>0</v>
      </c>
      <c r="AD28" s="61">
        <v>21.5</v>
      </c>
      <c r="AE28" s="61">
        <v>0</v>
      </c>
      <c r="AF28" s="61">
        <v>0</v>
      </c>
      <c r="AG28" s="61">
        <v>4.7</v>
      </c>
      <c r="AH28" s="61">
        <v>0</v>
      </c>
      <c r="AI28" s="61">
        <v>4.7</v>
      </c>
      <c r="AJ28" s="61">
        <v>0</v>
      </c>
      <c r="AK28" s="61">
        <v>0</v>
      </c>
      <c r="AL28" s="61">
        <v>0</v>
      </c>
      <c r="AM28" s="61" t="s">
        <v>7694</v>
      </c>
      <c r="AN28" s="61">
        <v>-1</v>
      </c>
      <c r="AO28" s="61">
        <v>0</v>
      </c>
      <c r="AP28" s="61">
        <v>0</v>
      </c>
      <c r="AQ28" s="61">
        <v>0</v>
      </c>
      <c r="AR28" s="61">
        <v>0</v>
      </c>
      <c r="AS28" s="61">
        <v>0</v>
      </c>
      <c r="AT28" s="61">
        <v>0</v>
      </c>
      <c r="AU28" s="61">
        <v>0</v>
      </c>
      <c r="AV28" s="61">
        <v>0</v>
      </c>
      <c r="AW28" s="61">
        <v>0</v>
      </c>
      <c r="AX28" s="61">
        <v>0</v>
      </c>
      <c r="AY28" s="61">
        <v>0</v>
      </c>
      <c r="AZ28" s="61">
        <v>0</v>
      </c>
      <c r="BA28" s="61">
        <v>0</v>
      </c>
      <c r="BB28" s="61">
        <v>0</v>
      </c>
      <c r="BC28" s="61">
        <v>0</v>
      </c>
      <c r="BD28" s="61">
        <v>0</v>
      </c>
      <c r="BE28" s="61">
        <v>0</v>
      </c>
      <c r="BF28" s="61">
        <v>0</v>
      </c>
      <c r="BG28" s="61">
        <v>0</v>
      </c>
      <c r="BH28" s="61">
        <v>0</v>
      </c>
      <c r="BI28" s="61">
        <v>0</v>
      </c>
      <c r="BJ28" s="61">
        <v>0</v>
      </c>
      <c r="BK28" s="61">
        <v>0</v>
      </c>
      <c r="BL28" s="61">
        <v>0</v>
      </c>
      <c r="BM28" s="61">
        <v>0</v>
      </c>
      <c r="BN28" s="61">
        <v>0</v>
      </c>
      <c r="BO28" s="61">
        <v>0</v>
      </c>
      <c r="BP28" s="61">
        <v>0</v>
      </c>
      <c r="BQ28" s="61">
        <v>0</v>
      </c>
      <c r="BR28" s="61">
        <v>0</v>
      </c>
      <c r="BS28" s="61">
        <v>0</v>
      </c>
      <c r="BT28" s="61">
        <v>0</v>
      </c>
      <c r="BU28" s="61">
        <v>0</v>
      </c>
      <c r="BV28" s="61">
        <v>0</v>
      </c>
      <c r="BW28" s="61">
        <v>0</v>
      </c>
      <c r="BX28" s="61">
        <v>0</v>
      </c>
      <c r="BY28" s="61">
        <v>0</v>
      </c>
      <c r="BZ28" s="61">
        <v>0</v>
      </c>
      <c r="CA28" s="61">
        <v>1</v>
      </c>
      <c r="CB28" s="61">
        <v>0</v>
      </c>
      <c r="CC28" s="61">
        <v>1</v>
      </c>
      <c r="CD28" s="61">
        <v>1</v>
      </c>
      <c r="CE28" s="61">
        <v>1</v>
      </c>
      <c r="CF28" s="61">
        <v>0</v>
      </c>
      <c r="CH28" s="61">
        <v>19241</v>
      </c>
      <c r="CI28" s="61">
        <v>0</v>
      </c>
      <c r="CJ28" s="61">
        <v>0</v>
      </c>
      <c r="CL28" s="61">
        <v>0</v>
      </c>
      <c r="CM28" s="61">
        <v>-5985</v>
      </c>
      <c r="CN28" s="61">
        <v>0</v>
      </c>
      <c r="CO28" s="61">
        <v>-2714</v>
      </c>
      <c r="CP28" s="61">
        <v>0</v>
      </c>
      <c r="CQ28" s="61">
        <v>0</v>
      </c>
      <c r="CR28" s="61">
        <v>0</v>
      </c>
      <c r="CS28" s="61">
        <v>0</v>
      </c>
      <c r="CT28" s="61">
        <v>0</v>
      </c>
      <c r="CU28" s="61">
        <v>0</v>
      </c>
      <c r="CV28" s="61">
        <v>0</v>
      </c>
      <c r="CW28" s="61">
        <v>0</v>
      </c>
      <c r="CX28" s="61">
        <v>0</v>
      </c>
      <c r="CY28" s="61">
        <v>0</v>
      </c>
      <c r="CZ28" s="61">
        <v>0</v>
      </c>
      <c r="DA28" s="61">
        <v>0</v>
      </c>
      <c r="DB28" s="61">
        <v>0</v>
      </c>
      <c r="DC28" s="61">
        <v>0</v>
      </c>
      <c r="DD28" s="61">
        <v>0</v>
      </c>
      <c r="DE28" s="61">
        <v>0</v>
      </c>
      <c r="DF28" s="61">
        <v>0</v>
      </c>
      <c r="DG28" s="61">
        <v>0</v>
      </c>
      <c r="DH28" s="61">
        <v>0</v>
      </c>
      <c r="DI28" s="61">
        <v>0</v>
      </c>
      <c r="DJ28" s="61">
        <v>0</v>
      </c>
      <c r="DK28" s="61">
        <v>0</v>
      </c>
      <c r="DL28" s="61">
        <v>0</v>
      </c>
      <c r="DM28" s="61">
        <v>0</v>
      </c>
      <c r="DN28" s="61">
        <v>0</v>
      </c>
      <c r="DO28" s="61">
        <v>0</v>
      </c>
      <c r="DP28" s="61">
        <v>0</v>
      </c>
      <c r="DQ28" s="61">
        <v>0</v>
      </c>
      <c r="DR28" s="61">
        <v>0</v>
      </c>
      <c r="DS28" s="61">
        <v>0</v>
      </c>
      <c r="DT28" s="61">
        <v>0</v>
      </c>
      <c r="DU28" s="61">
        <v>0</v>
      </c>
      <c r="DV28" s="61">
        <v>0</v>
      </c>
      <c r="DW28" s="61">
        <v>0</v>
      </c>
      <c r="DX28" s="61">
        <v>0</v>
      </c>
      <c r="DY28" s="61">
        <v>0</v>
      </c>
      <c r="DZ28" s="61">
        <v>0</v>
      </c>
      <c r="EA28" s="61">
        <v>0</v>
      </c>
      <c r="EB28" s="61">
        <v>0</v>
      </c>
      <c r="EC28" s="61">
        <v>0</v>
      </c>
      <c r="ED28" s="61">
        <v>0</v>
      </c>
      <c r="EE28" s="61">
        <v>0</v>
      </c>
      <c r="EF28" s="61">
        <v>0</v>
      </c>
      <c r="EG28" s="61">
        <v>0</v>
      </c>
      <c r="EH28" s="61">
        <v>0</v>
      </c>
      <c r="EI28" s="61">
        <v>0</v>
      </c>
      <c r="EJ28" s="61">
        <v>0</v>
      </c>
      <c r="EK28" s="61">
        <v>0</v>
      </c>
      <c r="EL28" s="61">
        <v>0</v>
      </c>
      <c r="EM28" s="61">
        <v>0</v>
      </c>
      <c r="EN28" s="61">
        <v>0</v>
      </c>
      <c r="EO28" s="61">
        <v>0</v>
      </c>
      <c r="EP28" s="61">
        <v>0</v>
      </c>
      <c r="EQ28" s="61">
        <v>0</v>
      </c>
      <c r="ER28" s="61">
        <v>0</v>
      </c>
      <c r="ES28" s="61">
        <v>0</v>
      </c>
      <c r="ET28" s="61">
        <v>0</v>
      </c>
      <c r="EU28" s="61">
        <v>0.04</v>
      </c>
      <c r="EV28" s="61">
        <v>0.01</v>
      </c>
      <c r="FA28" s="61">
        <v>32946100</v>
      </c>
      <c r="FB28" s="61">
        <v>0</v>
      </c>
      <c r="FC28" s="61">
        <v>7306000</v>
      </c>
      <c r="FD28" s="61">
        <v>480373</v>
      </c>
      <c r="FE28" s="61">
        <v>598</v>
      </c>
      <c r="FF28" s="61">
        <v>0</v>
      </c>
      <c r="FG28" s="61">
        <v>0</v>
      </c>
      <c r="FH28" s="61">
        <v>0</v>
      </c>
      <c r="FI28" s="61">
        <v>0</v>
      </c>
      <c r="FJ28" s="61">
        <v>0</v>
      </c>
      <c r="FK28" s="61">
        <v>218</v>
      </c>
      <c r="FL28" s="61">
        <v>4718</v>
      </c>
      <c r="FM28" s="61">
        <v>752</v>
      </c>
      <c r="FN28" s="61">
        <v>752</v>
      </c>
      <c r="FO28" s="61">
        <v>752</v>
      </c>
      <c r="FP28" s="61">
        <v>762</v>
      </c>
      <c r="FQ28" s="61">
        <v>218</v>
      </c>
      <c r="FR28" s="61">
        <v>752</v>
      </c>
      <c r="FS28" s="61">
        <v>9248</v>
      </c>
      <c r="FT28" s="61">
        <v>9248</v>
      </c>
      <c r="FU28" s="61">
        <v>9248</v>
      </c>
      <c r="FW28" s="61">
        <v>633</v>
      </c>
      <c r="FY28" s="61">
        <v>53</v>
      </c>
      <c r="FZ28" s="61">
        <v>55.2</v>
      </c>
      <c r="GA28" s="61">
        <v>68</v>
      </c>
      <c r="GB28" s="61">
        <v>79.599999999999994</v>
      </c>
      <c r="GC28" s="61">
        <v>100</v>
      </c>
      <c r="GD28" s="61">
        <v>70</v>
      </c>
      <c r="GE28" s="61">
        <v>70</v>
      </c>
      <c r="GF28" s="61">
        <v>66.099999999999994</v>
      </c>
      <c r="GG28" s="61">
        <v>35</v>
      </c>
      <c r="GH28" s="61">
        <v>35</v>
      </c>
      <c r="GI28" s="61">
        <v>45</v>
      </c>
      <c r="GJ28" s="61">
        <v>1.07</v>
      </c>
      <c r="GK28" s="61">
        <v>1.0680000000000001</v>
      </c>
      <c r="GL28" s="61">
        <v>46.5</v>
      </c>
      <c r="GM28" s="61">
        <v>134.69999999999999</v>
      </c>
      <c r="GN28" s="61">
        <v>135.1</v>
      </c>
      <c r="GO28" s="61">
        <v>82</v>
      </c>
      <c r="GP28" s="61">
        <v>45</v>
      </c>
      <c r="GQ28" s="61">
        <v>45.2</v>
      </c>
      <c r="GR28" s="61">
        <v>31.3</v>
      </c>
      <c r="GS28" s="61">
        <v>93.8</v>
      </c>
      <c r="GT28" s="61">
        <v>93.8</v>
      </c>
      <c r="GU28" s="61">
        <v>0</v>
      </c>
      <c r="GV28" s="61">
        <v>0</v>
      </c>
      <c r="GW28" s="61">
        <v>0</v>
      </c>
      <c r="GX28" s="61">
        <v>0</v>
      </c>
      <c r="GY28" s="61">
        <v>50</v>
      </c>
      <c r="GZ28" s="61">
        <v>38.9</v>
      </c>
      <c r="HA28" s="61">
        <v>10</v>
      </c>
      <c r="HB28" s="61">
        <v>128</v>
      </c>
      <c r="HC28" s="61">
        <v>128</v>
      </c>
      <c r="HD28" s="61">
        <v>61.7</v>
      </c>
      <c r="HE28" s="61">
        <v>0</v>
      </c>
      <c r="HF28" s="61">
        <v>0</v>
      </c>
      <c r="HG28" s="61">
        <v>0</v>
      </c>
      <c r="HH28" s="61">
        <v>0</v>
      </c>
      <c r="HI28" s="61">
        <v>0</v>
      </c>
      <c r="HJ28" s="61">
        <v>0</v>
      </c>
      <c r="HK28" s="61">
        <v>0</v>
      </c>
      <c r="HL28" s="61">
        <v>0</v>
      </c>
      <c r="HM28" s="61">
        <v>0</v>
      </c>
      <c r="HN28" s="61">
        <v>0</v>
      </c>
      <c r="HO28" s="61">
        <v>0</v>
      </c>
      <c r="HP28" s="61">
        <v>0</v>
      </c>
      <c r="HQ28" s="61">
        <v>0</v>
      </c>
      <c r="HR28" s="61">
        <v>0</v>
      </c>
      <c r="HS28" s="61">
        <v>0</v>
      </c>
      <c r="HT28" s="61">
        <v>6</v>
      </c>
      <c r="HU28" s="61">
        <v>7.6</v>
      </c>
      <c r="HV28" s="61">
        <v>6.2</v>
      </c>
      <c r="HW28" s="61">
        <v>79.599999999999994</v>
      </c>
      <c r="HX28" s="61">
        <v>38.9</v>
      </c>
      <c r="HY28" s="61">
        <v>135.1</v>
      </c>
      <c r="HZ28" s="61">
        <v>77.5</v>
      </c>
      <c r="IA28" s="61">
        <v>45.2</v>
      </c>
      <c r="IB28" s="61">
        <v>0</v>
      </c>
      <c r="IC28" s="61">
        <v>26.4</v>
      </c>
      <c r="ID28" s="61">
        <v>70</v>
      </c>
      <c r="IE28" s="61">
        <v>39.200000000000003</v>
      </c>
      <c r="IF28" s="61">
        <v>57.8</v>
      </c>
      <c r="IG28" s="61">
        <v>135.19999999999999</v>
      </c>
      <c r="IH28" s="61">
        <v>128</v>
      </c>
      <c r="II28" s="61">
        <v>79.5</v>
      </c>
      <c r="IJ28" s="61">
        <v>40.799999999999997</v>
      </c>
      <c r="IK28" s="61">
        <v>17.3</v>
      </c>
      <c r="IL28" s="61">
        <v>9.5</v>
      </c>
      <c r="IM28" s="61">
        <v>3854.1</v>
      </c>
      <c r="IN28" s="61">
        <v>562.29999999999995</v>
      </c>
      <c r="IO28" s="61">
        <v>0</v>
      </c>
      <c r="IP28" s="61">
        <v>0</v>
      </c>
      <c r="IQ28" s="61">
        <v>0</v>
      </c>
      <c r="IR28" s="61">
        <v>0</v>
      </c>
      <c r="IS28" s="61">
        <v>0</v>
      </c>
      <c r="IT28" s="61">
        <v>0</v>
      </c>
      <c r="IU28" s="61">
        <v>0</v>
      </c>
      <c r="IV28" s="61">
        <v>0</v>
      </c>
      <c r="IW28" s="61">
        <v>0</v>
      </c>
      <c r="IX28" s="61">
        <v>0</v>
      </c>
      <c r="IY28" s="61">
        <v>0</v>
      </c>
      <c r="IZ28" s="61">
        <v>0</v>
      </c>
      <c r="JA28" s="61">
        <v>0</v>
      </c>
      <c r="JB28" s="61">
        <v>0</v>
      </c>
      <c r="JC28" s="61">
        <v>0</v>
      </c>
      <c r="JD28" s="61">
        <v>0</v>
      </c>
      <c r="JE28" s="61">
        <v>0</v>
      </c>
      <c r="JF28" s="61">
        <v>0</v>
      </c>
      <c r="JG28" s="61">
        <v>0</v>
      </c>
      <c r="JH28" s="61">
        <v>0</v>
      </c>
      <c r="JI28" s="61">
        <v>0</v>
      </c>
      <c r="JJ28" s="61">
        <v>0</v>
      </c>
      <c r="JK28" s="61">
        <v>0</v>
      </c>
      <c r="JL28" s="61">
        <v>0</v>
      </c>
      <c r="JM28" s="61">
        <v>0</v>
      </c>
      <c r="JN28" s="61">
        <v>0</v>
      </c>
      <c r="JO28" s="61">
        <v>0</v>
      </c>
      <c r="JP28" s="61">
        <v>0</v>
      </c>
      <c r="JQ28" s="61">
        <v>0</v>
      </c>
      <c r="JR28" s="61">
        <v>0</v>
      </c>
      <c r="JS28" s="61">
        <v>0</v>
      </c>
      <c r="JT28" s="61">
        <v>0</v>
      </c>
      <c r="JU28" s="61">
        <v>0</v>
      </c>
      <c r="JV28" s="61">
        <v>0</v>
      </c>
      <c r="JW28" s="61">
        <v>0</v>
      </c>
      <c r="JX28" s="61">
        <v>0</v>
      </c>
      <c r="JY28" s="61">
        <v>0</v>
      </c>
      <c r="JZ28" s="61">
        <v>0</v>
      </c>
      <c r="KA28" s="61">
        <v>0</v>
      </c>
      <c r="KC28" s="61">
        <v>450.28422261182294</v>
      </c>
      <c r="KD28" s="61">
        <v>2</v>
      </c>
      <c r="KE28" s="61">
        <v>2</v>
      </c>
      <c r="KF28" s="61">
        <v>2</v>
      </c>
      <c r="KG28" s="61">
        <v>2</v>
      </c>
      <c r="KH28" s="61">
        <v>2</v>
      </c>
      <c r="KI28" s="61">
        <v>2</v>
      </c>
      <c r="KJ28" s="61">
        <v>2</v>
      </c>
      <c r="KK28" s="61">
        <v>2</v>
      </c>
      <c r="KL28" s="61">
        <v>2</v>
      </c>
      <c r="KM28" s="61">
        <v>2</v>
      </c>
      <c r="KN28" s="61">
        <v>2</v>
      </c>
      <c r="KO28" s="61">
        <v>2</v>
      </c>
      <c r="KP28" s="61">
        <v>2</v>
      </c>
      <c r="KQ28" s="61">
        <v>2</v>
      </c>
      <c r="KR28" s="61">
        <v>2</v>
      </c>
      <c r="KS28" s="61">
        <v>2</v>
      </c>
      <c r="KT28" s="61">
        <v>2</v>
      </c>
      <c r="KU28" s="61">
        <v>2</v>
      </c>
      <c r="KV28" s="61">
        <v>2</v>
      </c>
      <c r="KW28" s="61">
        <v>2</v>
      </c>
      <c r="KX28" s="61">
        <v>0</v>
      </c>
      <c r="KY28" s="61">
        <v>15.3</v>
      </c>
      <c r="KZ28" s="61">
        <v>121.3</v>
      </c>
      <c r="LA28" s="61">
        <v>30.6</v>
      </c>
      <c r="LB28" s="61">
        <v>45.9</v>
      </c>
      <c r="LC28" s="61">
        <v>61.2</v>
      </c>
      <c r="LD28" s="61">
        <v>76.5</v>
      </c>
      <c r="LE28" s="61">
        <v>91.5</v>
      </c>
      <c r="LF28" s="61">
        <v>106.5</v>
      </c>
      <c r="LG28" s="61">
        <v>117</v>
      </c>
      <c r="LH28" s="61">
        <v>121.3</v>
      </c>
      <c r="LI28" s="61">
        <v>0</v>
      </c>
      <c r="LJ28" s="61">
        <v>0</v>
      </c>
      <c r="LK28" s="61">
        <v>15.3</v>
      </c>
      <c r="LL28" s="61">
        <v>121.3</v>
      </c>
      <c r="LM28" s="61">
        <v>1</v>
      </c>
      <c r="LN28" s="61">
        <v>0</v>
      </c>
      <c r="LO28" s="61">
        <v>30.6</v>
      </c>
      <c r="LP28" s="61">
        <v>0</v>
      </c>
      <c r="LQ28" s="61">
        <v>45.9</v>
      </c>
      <c r="LR28" s="61">
        <v>0</v>
      </c>
      <c r="LS28" s="61">
        <v>61.2</v>
      </c>
      <c r="LT28" s="61">
        <v>0</v>
      </c>
      <c r="LU28" s="61">
        <v>76.5</v>
      </c>
      <c r="LV28" s="61">
        <v>0</v>
      </c>
      <c r="LW28" s="61">
        <v>91.5</v>
      </c>
      <c r="LX28" s="61">
        <v>1</v>
      </c>
      <c r="LY28" s="61">
        <v>106.5</v>
      </c>
      <c r="LZ28" s="61">
        <v>1</v>
      </c>
      <c r="MA28" s="61">
        <v>117</v>
      </c>
      <c r="MB28" s="61">
        <v>1</v>
      </c>
      <c r="MC28" s="61">
        <v>121.3</v>
      </c>
      <c r="MD28" s="61">
        <v>1</v>
      </c>
      <c r="ME28" s="61">
        <v>0</v>
      </c>
      <c r="MF28" s="61">
        <v>0</v>
      </c>
      <c r="MG28" s="61">
        <v>0</v>
      </c>
      <c r="MH28" s="61">
        <v>0</v>
      </c>
      <c r="MI28" s="61">
        <v>0</v>
      </c>
      <c r="MJ28" s="61">
        <v>0</v>
      </c>
      <c r="MK28" s="61">
        <v>0</v>
      </c>
      <c r="ML28" s="61">
        <v>0</v>
      </c>
      <c r="MM28" s="61">
        <v>0</v>
      </c>
      <c r="MN28" s="61">
        <v>0</v>
      </c>
      <c r="MO28" s="61">
        <v>0</v>
      </c>
      <c r="MP28" s="61">
        <v>0</v>
      </c>
      <c r="MQ28" s="61">
        <v>0</v>
      </c>
      <c r="MR28" s="61">
        <v>0</v>
      </c>
      <c r="MS28" s="61">
        <v>0</v>
      </c>
      <c r="MT28" s="61">
        <v>0</v>
      </c>
      <c r="MU28" s="61">
        <v>0</v>
      </c>
      <c r="MV28" s="61">
        <v>0</v>
      </c>
      <c r="MW28" s="61">
        <v>0</v>
      </c>
      <c r="MX28" s="61">
        <v>0</v>
      </c>
      <c r="MY28" s="61">
        <v>0</v>
      </c>
      <c r="MZ28" s="61">
        <v>0</v>
      </c>
      <c r="NA28" s="61">
        <v>0</v>
      </c>
      <c r="NB28" s="61">
        <v>0</v>
      </c>
      <c r="NC28" s="61">
        <v>0</v>
      </c>
      <c r="ND28" s="61">
        <v>0</v>
      </c>
      <c r="NE28" s="61">
        <v>0</v>
      </c>
      <c r="NF28" s="61">
        <v>0</v>
      </c>
      <c r="NG28" s="61">
        <v>0</v>
      </c>
      <c r="NH28" s="61">
        <v>0</v>
      </c>
      <c r="NI28" s="61">
        <v>0</v>
      </c>
      <c r="NJ28" s="61">
        <v>0</v>
      </c>
      <c r="NK28" s="61">
        <v>0</v>
      </c>
      <c r="NL28" s="61">
        <v>0</v>
      </c>
      <c r="NM28" s="61">
        <v>0</v>
      </c>
      <c r="NN28" s="61">
        <v>0</v>
      </c>
      <c r="NO28" s="61">
        <v>0</v>
      </c>
      <c r="NP28" s="61">
        <v>0</v>
      </c>
      <c r="NQ28" s="61">
        <v>0</v>
      </c>
      <c r="NR28" s="61">
        <v>0</v>
      </c>
      <c r="NS28" s="61">
        <v>0</v>
      </c>
      <c r="NT28" s="61">
        <v>0</v>
      </c>
      <c r="NU28" s="61">
        <v>0</v>
      </c>
      <c r="NV28" s="61">
        <v>0</v>
      </c>
      <c r="NW28" s="61">
        <v>0</v>
      </c>
      <c r="NX28" s="61">
        <v>0</v>
      </c>
      <c r="NY28" s="61">
        <v>0</v>
      </c>
      <c r="NZ28" s="61">
        <v>0</v>
      </c>
      <c r="OA28" s="61">
        <v>0</v>
      </c>
      <c r="OB28" s="61">
        <v>0</v>
      </c>
      <c r="OC28" s="61">
        <v>0</v>
      </c>
      <c r="OD28" s="61">
        <v>0</v>
      </c>
      <c r="OE28" s="61">
        <v>0</v>
      </c>
      <c r="OF28" s="61">
        <v>0</v>
      </c>
      <c r="OG28" s="61">
        <v>0</v>
      </c>
      <c r="OH28" s="61">
        <v>0</v>
      </c>
      <c r="OI28" s="61">
        <v>0</v>
      </c>
      <c r="OJ28" s="61">
        <v>0</v>
      </c>
      <c r="OK28" s="61">
        <v>0</v>
      </c>
      <c r="OL28" s="61">
        <v>0</v>
      </c>
      <c r="OM28" s="61">
        <v>0</v>
      </c>
      <c r="ON28" s="61">
        <v>0</v>
      </c>
      <c r="OO28" s="61">
        <v>0</v>
      </c>
      <c r="OP28" s="61">
        <v>0</v>
      </c>
      <c r="OQ28" s="61">
        <v>0</v>
      </c>
      <c r="OR28" s="61">
        <v>0</v>
      </c>
      <c r="OU28" s="61">
        <v>0</v>
      </c>
      <c r="OV28" s="61">
        <v>1</v>
      </c>
      <c r="OW28" s="61">
        <v>1</v>
      </c>
      <c r="OX28" s="61">
        <v>1</v>
      </c>
      <c r="OY28" s="61">
        <v>1</v>
      </c>
      <c r="OZ28" s="61">
        <v>1</v>
      </c>
      <c r="PA28" s="61">
        <v>1</v>
      </c>
      <c r="PB28" s="61">
        <v>1</v>
      </c>
      <c r="PC28" s="61">
        <v>1</v>
      </c>
      <c r="PD28" s="61">
        <v>1</v>
      </c>
      <c r="PE28" s="61">
        <v>1</v>
      </c>
      <c r="PF28" s="61">
        <v>1</v>
      </c>
      <c r="PG28" s="61">
        <v>1</v>
      </c>
      <c r="PH28" s="61">
        <v>1</v>
      </c>
      <c r="PI28" s="61">
        <v>1</v>
      </c>
      <c r="PJ28" s="61">
        <v>1</v>
      </c>
      <c r="PK28" s="61">
        <v>1</v>
      </c>
      <c r="PL28" s="61">
        <v>1</v>
      </c>
      <c r="PM28" s="61">
        <v>1</v>
      </c>
      <c r="PN28" s="61">
        <v>1</v>
      </c>
      <c r="PO28" s="61">
        <v>1</v>
      </c>
      <c r="PP28" s="61">
        <v>1</v>
      </c>
      <c r="PQ28" s="61">
        <v>1</v>
      </c>
      <c r="PR28" s="61">
        <v>1</v>
      </c>
      <c r="PS28" s="61">
        <v>1</v>
      </c>
      <c r="PT28" s="61">
        <v>1</v>
      </c>
      <c r="PU28" s="61">
        <v>1</v>
      </c>
      <c r="PV28" s="61">
        <v>0</v>
      </c>
      <c r="PW28" s="61">
        <v>0</v>
      </c>
      <c r="PX28" s="61">
        <v>0</v>
      </c>
      <c r="PY28" s="61">
        <v>1</v>
      </c>
      <c r="PZ28" s="61">
        <v>8966</v>
      </c>
      <c r="QA28" s="61">
        <v>17</v>
      </c>
      <c r="QB28" s="61">
        <v>0</v>
      </c>
      <c r="QC28" s="61">
        <v>2986</v>
      </c>
      <c r="QD28" s="61">
        <v>0</v>
      </c>
      <c r="QE28" s="61">
        <v>0</v>
      </c>
      <c r="QF28" s="61">
        <v>2986</v>
      </c>
      <c r="QG28" s="61">
        <v>-1.9</v>
      </c>
      <c r="QH28" s="61">
        <v>20.3</v>
      </c>
      <c r="QI28" s="61">
        <v>112.8</v>
      </c>
      <c r="QJ28" s="61">
        <v>0</v>
      </c>
      <c r="QK28" s="61">
        <v>0</v>
      </c>
      <c r="QL28" s="61">
        <v>0</v>
      </c>
      <c r="QM28" s="61">
        <v>0</v>
      </c>
      <c r="QN28" s="61">
        <v>0</v>
      </c>
      <c r="QO28" s="61">
        <v>10.8</v>
      </c>
      <c r="QP28" s="61">
        <v>6.37</v>
      </c>
      <c r="QQ28" s="61">
        <v>6.13</v>
      </c>
      <c r="QR28" s="61">
        <v>10.9</v>
      </c>
      <c r="QS28" s="61">
        <v>0</v>
      </c>
      <c r="QT28" s="61">
        <v>0</v>
      </c>
      <c r="QU28" s="61">
        <v>0</v>
      </c>
      <c r="QV28" s="61">
        <v>0</v>
      </c>
      <c r="QW28" s="61">
        <v>74</v>
      </c>
      <c r="QX28" s="61">
        <v>74</v>
      </c>
      <c r="QY28" s="61">
        <v>74.900000000000006</v>
      </c>
      <c r="QZ28" s="61">
        <v>140.1</v>
      </c>
      <c r="RA28" s="61">
        <v>100</v>
      </c>
      <c r="RB28" s="61">
        <v>150</v>
      </c>
      <c r="RC28" s="61">
        <v>24.2</v>
      </c>
      <c r="RD28" s="61">
        <v>-0.5</v>
      </c>
      <c r="RE28" s="61">
        <v>78</v>
      </c>
      <c r="RF28" s="61">
        <v>138.5</v>
      </c>
      <c r="RG28" s="61">
        <v>0</v>
      </c>
      <c r="RH28" s="61">
        <v>0</v>
      </c>
      <c r="RI28" s="61">
        <v>0</v>
      </c>
      <c r="RJ28" s="61">
        <v>138.5</v>
      </c>
      <c r="RK28" s="61">
        <v>0</v>
      </c>
      <c r="RL28" s="61">
        <v>0</v>
      </c>
      <c r="RM28" s="61">
        <v>0</v>
      </c>
      <c r="RN28" s="61">
        <v>455</v>
      </c>
      <c r="RO28" s="61">
        <v>455</v>
      </c>
      <c r="RP28" s="61">
        <v>0</v>
      </c>
      <c r="RQ28" s="61">
        <v>10.8</v>
      </c>
      <c r="RR28" s="61">
        <v>19.3</v>
      </c>
      <c r="RS28" s="61">
        <v>10.8</v>
      </c>
      <c r="RT28" s="61">
        <v>10.9</v>
      </c>
      <c r="RU28" s="61">
        <v>0</v>
      </c>
      <c r="RV28" s="61">
        <v>0</v>
      </c>
      <c r="RW28" s="61">
        <v>0</v>
      </c>
      <c r="RX28" s="61">
        <v>10.9</v>
      </c>
      <c r="RY28" s="61">
        <v>0</v>
      </c>
      <c r="RZ28" s="61">
        <v>0</v>
      </c>
      <c r="SA28" s="61">
        <v>0</v>
      </c>
      <c r="SB28" s="61">
        <v>10.9</v>
      </c>
      <c r="SC28" s="61">
        <v>0</v>
      </c>
      <c r="SD28" s="61">
        <v>130.6</v>
      </c>
      <c r="SE28" s="61">
        <v>0</v>
      </c>
      <c r="SF28" s="61">
        <v>0</v>
      </c>
      <c r="SG28" s="61">
        <v>63.5</v>
      </c>
      <c r="SH28" s="61">
        <v>52.6</v>
      </c>
      <c r="SI28" s="61">
        <v>0.78</v>
      </c>
      <c r="SJ28" s="61">
        <v>2.2599999999999998</v>
      </c>
      <c r="SK28" s="61">
        <v>0.36</v>
      </c>
      <c r="SL28" s="61">
        <v>345</v>
      </c>
      <c r="SM28" s="61">
        <v>347</v>
      </c>
      <c r="SN28" s="61">
        <v>344</v>
      </c>
      <c r="SO28" s="61">
        <v>41.91</v>
      </c>
      <c r="SP28" s="61">
        <v>1608082118723</v>
      </c>
      <c r="SQ28" s="61">
        <v>0</v>
      </c>
      <c r="SR28" s="61">
        <v>49</v>
      </c>
      <c r="SS28" s="61">
        <v>1</v>
      </c>
      <c r="ST28" s="61">
        <v>1</v>
      </c>
      <c r="SU28" s="61">
        <v>3.8</v>
      </c>
      <c r="SV28" s="61">
        <v>48.6</v>
      </c>
      <c r="SW28" s="61">
        <v>121</v>
      </c>
      <c r="SX28" s="61">
        <v>14.01</v>
      </c>
      <c r="SY28" s="61">
        <v>0</v>
      </c>
      <c r="TA28" s="61">
        <v>2977</v>
      </c>
      <c r="TF28" s="61">
        <v>0</v>
      </c>
      <c r="TG28" s="61">
        <v>0</v>
      </c>
      <c r="TH28" s="61">
        <v>0</v>
      </c>
      <c r="TI28" s="61">
        <v>0</v>
      </c>
      <c r="TJ28" s="61">
        <v>42455</v>
      </c>
      <c r="TK28" s="61">
        <v>42573</v>
      </c>
      <c r="TL28" s="61">
        <v>32750</v>
      </c>
      <c r="TM28" s="61">
        <v>32771</v>
      </c>
      <c r="TN28" s="61">
        <v>0</v>
      </c>
      <c r="TO28" s="61">
        <v>0</v>
      </c>
      <c r="TP28" s="61">
        <v>0</v>
      </c>
      <c r="TQ28" s="61">
        <v>0</v>
      </c>
      <c r="TR28" s="61">
        <v>543</v>
      </c>
      <c r="TS28" s="61">
        <v>547</v>
      </c>
      <c r="TT28" s="61">
        <v>545</v>
      </c>
      <c r="TU28" s="61">
        <v>548</v>
      </c>
      <c r="TV28" s="61">
        <v>547</v>
      </c>
      <c r="TW28" s="61">
        <v>550</v>
      </c>
      <c r="TX28" s="61">
        <v>548</v>
      </c>
      <c r="TY28" s="61">
        <v>552</v>
      </c>
      <c r="TZ28" s="61">
        <v>548</v>
      </c>
      <c r="UA28" s="61">
        <v>545</v>
      </c>
      <c r="UB28" s="61">
        <v>548</v>
      </c>
      <c r="UC28" s="61">
        <v>552</v>
      </c>
      <c r="UD28" s="61">
        <v>543</v>
      </c>
      <c r="UE28" s="61">
        <v>545</v>
      </c>
      <c r="UF28" s="61">
        <v>545</v>
      </c>
      <c r="UG28" s="61">
        <v>545</v>
      </c>
      <c r="UH28" s="61">
        <v>547</v>
      </c>
      <c r="UI28" s="61">
        <v>544</v>
      </c>
      <c r="UJ28" s="61">
        <v>546</v>
      </c>
      <c r="UK28" s="61">
        <v>544</v>
      </c>
      <c r="UL28" s="61">
        <v>551</v>
      </c>
      <c r="UM28" s="61">
        <v>548</v>
      </c>
      <c r="UN28" s="61">
        <v>544</v>
      </c>
      <c r="UO28" s="61">
        <v>544</v>
      </c>
      <c r="UP28" s="61">
        <v>546</v>
      </c>
      <c r="UQ28" s="61">
        <v>548</v>
      </c>
      <c r="UR28" s="61">
        <v>552</v>
      </c>
      <c r="US28" s="61">
        <v>554</v>
      </c>
      <c r="UT28" s="61">
        <v>542</v>
      </c>
      <c r="UU28" s="61">
        <v>544</v>
      </c>
      <c r="UV28" s="61">
        <v>0</v>
      </c>
      <c r="UW28" s="61">
        <v>0</v>
      </c>
      <c r="UX28" s="61">
        <v>134</v>
      </c>
      <c r="UY28" s="61">
        <v>343</v>
      </c>
      <c r="UZ28" s="61">
        <v>341</v>
      </c>
      <c r="VA28" s="61">
        <v>10</v>
      </c>
      <c r="WR28" s="61">
        <v>0</v>
      </c>
      <c r="WS28" s="61">
        <v>1</v>
      </c>
      <c r="WT28" s="61">
        <v>0</v>
      </c>
      <c r="WU28" s="61">
        <v>0</v>
      </c>
      <c r="WV28" s="61">
        <v>0</v>
      </c>
      <c r="WW28" s="61">
        <v>0</v>
      </c>
      <c r="WX28" s="61">
        <v>0</v>
      </c>
      <c r="WY28" s="61">
        <v>0</v>
      </c>
      <c r="WZ28" s="61">
        <v>3459387</v>
      </c>
      <c r="XA28" s="61">
        <v>0</v>
      </c>
      <c r="XD28" s="61">
        <v>0</v>
      </c>
      <c r="XF28" s="61">
        <v>2</v>
      </c>
      <c r="XG28" s="61">
        <v>0</v>
      </c>
      <c r="XH28" s="61">
        <v>0</v>
      </c>
      <c r="XI28" s="61">
        <v>0</v>
      </c>
      <c r="XJ28" s="61">
        <v>0</v>
      </c>
      <c r="XK28" s="61">
        <v>0</v>
      </c>
      <c r="XL28" s="61">
        <v>0</v>
      </c>
      <c r="XM28" s="61">
        <v>0</v>
      </c>
      <c r="XN28" s="61">
        <v>57.8</v>
      </c>
      <c r="XO28" s="61">
        <v>49</v>
      </c>
      <c r="XR28" s="61">
        <v>77.3</v>
      </c>
      <c r="XS28" s="61">
        <v>73.3</v>
      </c>
      <c r="XT28" s="61">
        <v>76.8</v>
      </c>
      <c r="XU28" s="61">
        <v>16.899999999999999</v>
      </c>
      <c r="XZ28" s="61">
        <v>1</v>
      </c>
      <c r="YA28" s="61">
        <v>1606552842359</v>
      </c>
      <c r="YB28" s="61">
        <v>6275</v>
      </c>
      <c r="YC28" s="61">
        <v>4709</v>
      </c>
      <c r="YD28" s="61">
        <v>-0.93200000000000005</v>
      </c>
      <c r="YE28" s="61">
        <v>50.01</v>
      </c>
      <c r="YF28" s="61">
        <v>0</v>
      </c>
      <c r="YG28" s="61">
        <v>20902</v>
      </c>
      <c r="YH28" s="61">
        <v>12080</v>
      </c>
      <c r="YI28" s="61">
        <v>20897</v>
      </c>
      <c r="YJ28" s="61">
        <v>12055</v>
      </c>
      <c r="YK28" s="61">
        <v>20923</v>
      </c>
      <c r="YL28" s="61">
        <v>12077</v>
      </c>
      <c r="YM28" s="61">
        <v>10165</v>
      </c>
      <c r="YN28" s="61">
        <v>5838</v>
      </c>
      <c r="YO28" s="61">
        <v>10201</v>
      </c>
      <c r="YP28" s="61">
        <v>5907</v>
      </c>
      <c r="YQ28" s="61">
        <v>10191</v>
      </c>
      <c r="YR28" s="61">
        <v>5910</v>
      </c>
      <c r="YS28" s="61">
        <v>0</v>
      </c>
      <c r="YT28" s="61">
        <v>18577</v>
      </c>
      <c r="YU28" s="61">
        <v>3715</v>
      </c>
      <c r="YV28" s="61">
        <v>5</v>
      </c>
      <c r="YW28" s="61">
        <v>0.26800000000000002</v>
      </c>
      <c r="YX28" s="61">
        <v>5600</v>
      </c>
      <c r="YY28" s="61">
        <v>2.12</v>
      </c>
      <c r="YZ28" s="61">
        <v>-47.4</v>
      </c>
      <c r="ZA28" s="61">
        <v>3.93</v>
      </c>
      <c r="ZB28" s="61">
        <v>0.76</v>
      </c>
      <c r="ZD28" s="61">
        <v>0</v>
      </c>
      <c r="ZE28" s="61">
        <v>93.8</v>
      </c>
      <c r="ZF28" s="61">
        <v>79.400000000000006</v>
      </c>
      <c r="ZG28" s="61">
        <v>0</v>
      </c>
      <c r="ZH28" s="61">
        <v>0</v>
      </c>
      <c r="ZI28" s="61">
        <v>0</v>
      </c>
      <c r="ZJ28" s="61">
        <v>69.900000000000006</v>
      </c>
      <c r="ZK28" s="61">
        <v>11</v>
      </c>
      <c r="ZL28" s="61">
        <v>0</v>
      </c>
      <c r="ZM28" s="61">
        <v>0</v>
      </c>
      <c r="ZN28" s="61">
        <v>21.8</v>
      </c>
      <c r="ZO28" s="61">
        <v>21.8</v>
      </c>
      <c r="ZP28" s="61">
        <v>21.8</v>
      </c>
      <c r="ZQ28" s="61">
        <v>21.8</v>
      </c>
      <c r="ZR28" s="61">
        <v>21.8</v>
      </c>
      <c r="ZS28" s="61">
        <v>21.8</v>
      </c>
      <c r="ZT28" s="61">
        <v>21.8</v>
      </c>
      <c r="ZU28" s="61">
        <v>21.8</v>
      </c>
      <c r="ZV28" s="61">
        <v>21.8</v>
      </c>
      <c r="ZW28" s="61">
        <v>21.8</v>
      </c>
      <c r="ZX28" s="61">
        <v>21.8</v>
      </c>
      <c r="ZY28" s="61">
        <v>21.8</v>
      </c>
      <c r="ZZ28" s="61">
        <v>21.8</v>
      </c>
      <c r="AAA28" s="61">
        <v>21.8</v>
      </c>
      <c r="AAB28" s="61">
        <v>21.8</v>
      </c>
      <c r="AAC28" s="61">
        <v>21.8</v>
      </c>
      <c r="AAD28" s="61">
        <v>21.8</v>
      </c>
      <c r="AAE28" s="61">
        <v>21.8</v>
      </c>
      <c r="AAF28" s="61">
        <v>21.8</v>
      </c>
      <c r="AAG28" s="61">
        <v>21.8</v>
      </c>
      <c r="AAH28" s="61">
        <v>21.8</v>
      </c>
      <c r="AAI28" s="61">
        <v>21.8</v>
      </c>
      <c r="AAJ28" s="61">
        <v>21.8</v>
      </c>
      <c r="AAK28" s="61">
        <v>21.8</v>
      </c>
      <c r="AAL28" s="61">
        <v>21.8</v>
      </c>
      <c r="AAM28" s="61">
        <v>71.3</v>
      </c>
      <c r="AAN28" s="61">
        <v>87.2</v>
      </c>
      <c r="AAO28" s="61">
        <v>75.7</v>
      </c>
      <c r="AAP28" s="61">
        <v>75</v>
      </c>
      <c r="AAQ28" s="61">
        <v>74.5</v>
      </c>
      <c r="AAR28" s="61">
        <v>73.099999999999994</v>
      </c>
      <c r="AAS28" s="61">
        <v>81.7</v>
      </c>
      <c r="AAT28" s="61">
        <v>78.7</v>
      </c>
      <c r="AAU28" s="61">
        <v>83.7</v>
      </c>
      <c r="AAV28" s="61">
        <v>81.900000000000006</v>
      </c>
      <c r="AAW28" s="61">
        <v>81.2</v>
      </c>
      <c r="AAX28" s="61">
        <v>81</v>
      </c>
      <c r="AAY28" s="61">
        <v>1.26</v>
      </c>
      <c r="AAZ28" s="61">
        <v>1.26</v>
      </c>
      <c r="ABA28" s="61">
        <v>1.26</v>
      </c>
      <c r="ABB28" s="61">
        <v>1.26</v>
      </c>
      <c r="ABC28" s="61">
        <v>1.26</v>
      </c>
      <c r="ABD28" s="61">
        <v>1.26</v>
      </c>
      <c r="ABE28" s="61">
        <v>1.26</v>
      </c>
      <c r="ABF28" s="61">
        <v>1.26</v>
      </c>
      <c r="ABG28" s="61">
        <v>1.26</v>
      </c>
      <c r="ABH28" s="61">
        <v>1.26</v>
      </c>
      <c r="ABI28" s="61">
        <v>1.26</v>
      </c>
      <c r="ABJ28" s="61">
        <v>1.26</v>
      </c>
      <c r="ABK28" s="61">
        <v>1</v>
      </c>
      <c r="ABL28" s="61">
        <v>1</v>
      </c>
      <c r="ABM28" s="61">
        <v>1</v>
      </c>
      <c r="ABN28" s="61">
        <v>1</v>
      </c>
      <c r="ABO28" s="61">
        <v>1</v>
      </c>
      <c r="ABP28" s="61">
        <v>1</v>
      </c>
      <c r="ABQ28" s="61">
        <v>1</v>
      </c>
      <c r="ABR28" s="61">
        <v>1</v>
      </c>
      <c r="ABS28" s="61">
        <v>1</v>
      </c>
      <c r="ABT28" s="61">
        <v>1</v>
      </c>
      <c r="ABU28" s="61">
        <v>1</v>
      </c>
      <c r="ABV28" s="61">
        <v>1</v>
      </c>
      <c r="ABW28" s="61">
        <v>88</v>
      </c>
      <c r="ABX28" s="61">
        <v>88</v>
      </c>
      <c r="ABY28" s="61">
        <v>88</v>
      </c>
      <c r="ABZ28" s="61">
        <v>88</v>
      </c>
      <c r="ACA28" s="61">
        <v>88</v>
      </c>
      <c r="ACB28" s="61">
        <v>88</v>
      </c>
      <c r="ACC28" s="61">
        <v>88</v>
      </c>
      <c r="ACD28" s="61">
        <v>88</v>
      </c>
      <c r="ACE28" s="61">
        <v>88</v>
      </c>
      <c r="ACF28" s="61">
        <v>88</v>
      </c>
      <c r="ACG28" s="61">
        <v>88</v>
      </c>
      <c r="ACH28" s="61">
        <v>88</v>
      </c>
      <c r="ACI28" s="61">
        <v>9291</v>
      </c>
      <c r="ACJ28" s="61">
        <v>9291</v>
      </c>
      <c r="ACK28" s="61">
        <v>9291</v>
      </c>
      <c r="ACL28" s="61">
        <v>9291</v>
      </c>
      <c r="ACM28" s="61">
        <v>9291</v>
      </c>
      <c r="ACN28" s="61">
        <v>9291</v>
      </c>
      <c r="ACO28" s="61">
        <v>9290.9</v>
      </c>
      <c r="ACP28" s="61">
        <v>9290.9</v>
      </c>
      <c r="ACQ28" s="61">
        <v>9290.9</v>
      </c>
      <c r="ACR28" s="61">
        <v>9291</v>
      </c>
      <c r="ACS28" s="61">
        <v>9291</v>
      </c>
      <c r="ACT28" s="61">
        <v>9291</v>
      </c>
      <c r="ACU28" s="61">
        <v>2018</v>
      </c>
      <c r="ACV28" s="61">
        <v>2018</v>
      </c>
      <c r="ACW28" s="61">
        <v>9</v>
      </c>
      <c r="ACX28" s="61">
        <v>5</v>
      </c>
      <c r="ACY28" s="61">
        <v>2018</v>
      </c>
      <c r="ACZ28" s="61">
        <v>8</v>
      </c>
      <c r="ADA28" s="61">
        <v>5</v>
      </c>
      <c r="ADB28" s="61">
        <v>2018</v>
      </c>
      <c r="ADC28" s="61">
        <v>11</v>
      </c>
      <c r="ADD28" s="61">
        <v>5</v>
      </c>
      <c r="ADE28" s="61">
        <v>9</v>
      </c>
      <c r="ADF28" s="61">
        <v>5</v>
      </c>
      <c r="ADG28" s="61">
        <v>2018</v>
      </c>
      <c r="ADH28" s="61">
        <v>10</v>
      </c>
      <c r="ADI28" s="61">
        <v>5</v>
      </c>
      <c r="ADJ28" s="61">
        <v>2018</v>
      </c>
      <c r="ADK28" s="61">
        <v>10</v>
      </c>
      <c r="ADL28" s="61">
        <v>5</v>
      </c>
      <c r="ADM28" s="61">
        <v>2018</v>
      </c>
      <c r="ADN28" s="61">
        <v>9</v>
      </c>
      <c r="ADO28" s="61">
        <v>5</v>
      </c>
      <c r="ADP28" s="61">
        <v>2018</v>
      </c>
      <c r="ADQ28" s="61">
        <v>10</v>
      </c>
      <c r="ADR28" s="61">
        <v>5</v>
      </c>
      <c r="ADS28" s="61">
        <v>2018</v>
      </c>
      <c r="ADT28" s="61">
        <v>10</v>
      </c>
      <c r="ADU28" s="61">
        <v>5</v>
      </c>
      <c r="ADV28" s="61">
        <v>2018</v>
      </c>
      <c r="ADW28" s="61">
        <v>12</v>
      </c>
      <c r="ADX28" s="61">
        <v>5</v>
      </c>
      <c r="ADY28" s="61">
        <v>2018</v>
      </c>
      <c r="ADZ28" s="61">
        <v>9</v>
      </c>
      <c r="AEA28" s="61">
        <v>5</v>
      </c>
      <c r="AEB28" s="61">
        <v>2018</v>
      </c>
      <c r="AEC28" s="61">
        <v>9</v>
      </c>
      <c r="AED28" s="61">
        <v>5</v>
      </c>
      <c r="AEE28" s="61">
        <v>41047</v>
      </c>
      <c r="AEF28" s="61">
        <v>41112</v>
      </c>
      <c r="AEG28" s="61">
        <v>41046</v>
      </c>
      <c r="AEH28" s="61">
        <v>41177</v>
      </c>
      <c r="AEI28" s="61">
        <v>41128</v>
      </c>
      <c r="AEJ28" s="61">
        <v>41131</v>
      </c>
      <c r="AEK28" s="61">
        <v>41075</v>
      </c>
      <c r="AEL28" s="61">
        <v>41143</v>
      </c>
      <c r="AEM28" s="61">
        <v>41129</v>
      </c>
      <c r="AEN28" s="61">
        <v>41189</v>
      </c>
      <c r="AEO28" s="61">
        <v>41049</v>
      </c>
      <c r="AEP28" s="61">
        <v>41086</v>
      </c>
      <c r="AEQ28" s="61">
        <v>7.73</v>
      </c>
      <c r="AER28" s="61">
        <v>7.73</v>
      </c>
      <c r="AES28" s="61">
        <v>7.73</v>
      </c>
      <c r="AET28" s="61">
        <v>7.73</v>
      </c>
      <c r="AEU28" s="61">
        <v>7.73</v>
      </c>
      <c r="AEV28" s="61">
        <v>7.73</v>
      </c>
      <c r="AEW28" s="61">
        <v>7.73</v>
      </c>
      <c r="AEX28" s="61">
        <v>7.73</v>
      </c>
      <c r="AEY28" s="61">
        <v>7.73</v>
      </c>
      <c r="AEZ28" s="61">
        <v>7.73</v>
      </c>
      <c r="AFA28" s="61">
        <v>7.73</v>
      </c>
      <c r="AFB28" s="61">
        <v>7.73</v>
      </c>
      <c r="AFC28" s="61">
        <v>0</v>
      </c>
      <c r="AFD28" s="61">
        <v>0</v>
      </c>
      <c r="AFE28" s="61">
        <v>0</v>
      </c>
      <c r="AFF28" s="61">
        <v>0</v>
      </c>
      <c r="AFG28" s="61">
        <v>0</v>
      </c>
      <c r="AFH28" s="61">
        <v>0</v>
      </c>
      <c r="AFI28" s="61">
        <v>0</v>
      </c>
      <c r="AFJ28" s="61">
        <v>0</v>
      </c>
      <c r="AFK28" s="61">
        <v>0</v>
      </c>
      <c r="AFL28" s="61">
        <v>0</v>
      </c>
      <c r="AFM28" s="61">
        <v>0</v>
      </c>
      <c r="AFN28" s="61">
        <v>0</v>
      </c>
      <c r="AFO28" s="61">
        <v>0</v>
      </c>
      <c r="AFP28" s="61">
        <v>0</v>
      </c>
      <c r="AFQ28" s="61">
        <v>0</v>
      </c>
      <c r="AFR28" s="61">
        <v>0</v>
      </c>
      <c r="AFS28" s="61">
        <v>0</v>
      </c>
      <c r="AFT28" s="61">
        <v>0</v>
      </c>
      <c r="AFU28" s="61">
        <v>0</v>
      </c>
      <c r="AFV28" s="61">
        <v>0</v>
      </c>
      <c r="AFW28" s="61">
        <v>0</v>
      </c>
      <c r="AFX28" s="61">
        <v>0</v>
      </c>
      <c r="AFY28" s="61">
        <v>0</v>
      </c>
      <c r="AFZ28" s="61">
        <v>0</v>
      </c>
      <c r="AGA28" s="61">
        <v>0</v>
      </c>
      <c r="AGB28" s="61">
        <v>0</v>
      </c>
      <c r="AGC28" s="61">
        <v>0</v>
      </c>
      <c r="AGD28" s="61">
        <v>0</v>
      </c>
      <c r="AGE28" s="61">
        <v>0</v>
      </c>
      <c r="AGF28" s="61">
        <v>0</v>
      </c>
      <c r="AGG28" s="61">
        <v>0</v>
      </c>
      <c r="AGH28" s="61">
        <v>0</v>
      </c>
      <c r="AGI28" s="61">
        <v>0</v>
      </c>
      <c r="AGJ28" s="61">
        <v>0</v>
      </c>
      <c r="AGK28" s="61">
        <v>209</v>
      </c>
      <c r="AGL28" s="61">
        <v>0</v>
      </c>
      <c r="AGM28" s="61">
        <v>0</v>
      </c>
      <c r="AGN28" s="61">
        <v>-14.8</v>
      </c>
      <c r="AGO28" s="61">
        <v>-14.8</v>
      </c>
      <c r="AGP28" s="61">
        <v>-14.8</v>
      </c>
      <c r="AGQ28" s="61">
        <v>-14.8</v>
      </c>
      <c r="AGR28" s="61">
        <v>-14.8</v>
      </c>
      <c r="AGS28" s="61">
        <v>-14.8</v>
      </c>
      <c r="AGT28" s="61">
        <v>-14.8</v>
      </c>
      <c r="AGU28" s="61">
        <v>-14.8</v>
      </c>
      <c r="AGV28" s="61">
        <v>-14.8</v>
      </c>
      <c r="AGW28" s="61">
        <v>-14.8</v>
      </c>
      <c r="AGX28" s="61">
        <v>-14.8</v>
      </c>
      <c r="AGY28" s="61">
        <v>-14.8</v>
      </c>
      <c r="AGZ28" s="61">
        <v>-14.8</v>
      </c>
      <c r="AHA28" s="61">
        <v>-14.8</v>
      </c>
      <c r="AHB28" s="61">
        <v>-14.8</v>
      </c>
      <c r="AHC28" s="61">
        <v>-14.8</v>
      </c>
      <c r="AHD28" s="61">
        <v>-14.8</v>
      </c>
      <c r="AHE28" s="61">
        <v>-14.8</v>
      </c>
      <c r="AHF28" s="61">
        <v>-14.8</v>
      </c>
      <c r="AHG28" s="61">
        <v>-14.8</v>
      </c>
      <c r="AHH28" s="61">
        <v>-14.8</v>
      </c>
      <c r="AHI28" s="61">
        <v>-14.8</v>
      </c>
      <c r="AHJ28" s="61">
        <v>-14.8</v>
      </c>
      <c r="AHK28" s="61">
        <v>-14.8</v>
      </c>
      <c r="AHL28" s="61">
        <v>158</v>
      </c>
      <c r="AHM28" s="61">
        <v>174</v>
      </c>
      <c r="AHN28" s="61">
        <v>79</v>
      </c>
      <c r="AHO28" s="61">
        <v>110</v>
      </c>
      <c r="AHP28" s="61">
        <v>141</v>
      </c>
      <c r="AHQ28" s="61">
        <v>141</v>
      </c>
      <c r="AHR28" s="61">
        <v>317</v>
      </c>
      <c r="AHS28" s="61">
        <v>158</v>
      </c>
      <c r="AHT28" s="61">
        <v>174</v>
      </c>
      <c r="AHU28" s="61">
        <v>94</v>
      </c>
      <c r="AHV28" s="61">
        <v>174</v>
      </c>
      <c r="AHW28" s="61">
        <v>110</v>
      </c>
      <c r="AHX28" s="61">
        <v>126</v>
      </c>
      <c r="AHY28" s="61">
        <v>158</v>
      </c>
      <c r="AHZ28" s="61">
        <v>141</v>
      </c>
      <c r="AIA28" s="61">
        <v>174</v>
      </c>
      <c r="AIB28" s="61">
        <v>300</v>
      </c>
      <c r="AIC28" s="61">
        <v>205</v>
      </c>
      <c r="AID28" s="61">
        <v>110</v>
      </c>
      <c r="AIE28" s="61">
        <v>126</v>
      </c>
      <c r="AIF28" s="61">
        <v>158</v>
      </c>
      <c r="AIG28" s="61">
        <v>205</v>
      </c>
      <c r="AIH28" s="61">
        <v>317</v>
      </c>
      <c r="AII28" s="61">
        <v>126</v>
      </c>
      <c r="AIJ28" s="61">
        <v>0</v>
      </c>
      <c r="AIK28" s="61">
        <v>0</v>
      </c>
      <c r="AIL28" s="61">
        <v>0</v>
      </c>
      <c r="AIM28" s="61">
        <v>0</v>
      </c>
      <c r="AIN28" s="61">
        <v>0</v>
      </c>
      <c r="AIO28" s="61">
        <v>0</v>
      </c>
      <c r="AIP28" s="61">
        <v>0</v>
      </c>
      <c r="AIQ28" s="61">
        <v>0</v>
      </c>
      <c r="AIR28" s="61">
        <v>0</v>
      </c>
      <c r="AIS28" s="61">
        <v>0</v>
      </c>
      <c r="AIU28" s="61">
        <v>0</v>
      </c>
      <c r="AIV28" s="61">
        <v>0</v>
      </c>
      <c r="AIW28" s="61">
        <v>0</v>
      </c>
      <c r="AIX28" s="61">
        <v>0</v>
      </c>
      <c r="AIY28" s="61">
        <v>0</v>
      </c>
      <c r="AIZ28" s="61">
        <v>0</v>
      </c>
      <c r="AJA28" s="61">
        <v>0</v>
      </c>
      <c r="AJB28" s="61">
        <v>0</v>
      </c>
      <c r="AJC28" s="61">
        <v>0</v>
      </c>
      <c r="AJD28" s="61">
        <v>0</v>
      </c>
      <c r="AJE28" s="61">
        <v>0</v>
      </c>
      <c r="AJF28" s="61">
        <v>0</v>
      </c>
      <c r="AJG28" s="61">
        <v>0</v>
      </c>
      <c r="AJH28" s="61">
        <v>0</v>
      </c>
      <c r="AJI28" s="61">
        <v>0</v>
      </c>
      <c r="AJJ28" s="61">
        <v>0</v>
      </c>
      <c r="AJK28" s="61">
        <v>0</v>
      </c>
      <c r="AJL28" s="61">
        <v>0</v>
      </c>
      <c r="AJM28" s="61">
        <v>0</v>
      </c>
      <c r="AJN28" s="61">
        <v>0</v>
      </c>
      <c r="AJO28" s="61">
        <v>0</v>
      </c>
      <c r="AJP28" s="61">
        <v>0</v>
      </c>
      <c r="AJQ28" s="61">
        <v>0</v>
      </c>
      <c r="AJR28" s="61">
        <v>0</v>
      </c>
      <c r="AJS28" s="61">
        <v>0</v>
      </c>
      <c r="AJT28" s="61">
        <v>0</v>
      </c>
      <c r="AJU28" s="61">
        <v>0</v>
      </c>
      <c r="AJV28" s="61">
        <v>0</v>
      </c>
      <c r="AJW28" s="61">
        <v>0</v>
      </c>
      <c r="AJX28" s="61">
        <v>0</v>
      </c>
      <c r="AJY28" s="61">
        <v>0</v>
      </c>
      <c r="AJZ28" s="61">
        <v>0</v>
      </c>
      <c r="AKA28" s="61">
        <v>0</v>
      </c>
      <c r="AKB28" s="61">
        <v>0</v>
      </c>
      <c r="AKC28" s="61">
        <v>0</v>
      </c>
      <c r="AKD28" s="61">
        <v>0</v>
      </c>
      <c r="AKE28" s="61">
        <v>0</v>
      </c>
      <c r="AKF28" s="61">
        <v>0</v>
      </c>
      <c r="AKG28" s="61">
        <v>0</v>
      </c>
      <c r="AKH28" s="61">
        <v>0</v>
      </c>
      <c r="AKI28" s="61">
        <v>0</v>
      </c>
      <c r="AKJ28" s="61">
        <v>0</v>
      </c>
      <c r="AKK28" s="61">
        <v>0</v>
      </c>
      <c r="AKL28" s="61">
        <v>0</v>
      </c>
      <c r="AKM28" s="61">
        <v>402</v>
      </c>
      <c r="AKN28" s="61">
        <v>463</v>
      </c>
      <c r="AKO28" s="61">
        <v>378</v>
      </c>
      <c r="AKP28" s="61">
        <v>354</v>
      </c>
      <c r="AKQ28" s="61">
        <v>427</v>
      </c>
      <c r="AKR28" s="61">
        <v>390</v>
      </c>
      <c r="AKS28" s="61">
        <v>769</v>
      </c>
      <c r="AKT28" s="61">
        <v>354</v>
      </c>
      <c r="AKU28" s="61">
        <v>476</v>
      </c>
      <c r="AKV28" s="61">
        <v>305</v>
      </c>
      <c r="AKW28" s="61">
        <v>537</v>
      </c>
      <c r="AKX28" s="61">
        <v>329</v>
      </c>
      <c r="AKY28" s="61">
        <v>537</v>
      </c>
      <c r="AKZ28" s="61">
        <v>463</v>
      </c>
      <c r="ALA28" s="61">
        <v>537</v>
      </c>
      <c r="ALB28" s="61">
        <v>537</v>
      </c>
      <c r="ALC28" s="61">
        <v>476</v>
      </c>
      <c r="ALD28" s="61">
        <v>390</v>
      </c>
      <c r="ALE28" s="61">
        <v>390</v>
      </c>
      <c r="ALF28" s="61">
        <v>427</v>
      </c>
      <c r="ALG28" s="61">
        <v>439</v>
      </c>
      <c r="ALH28" s="61">
        <v>537</v>
      </c>
      <c r="ALI28" s="61">
        <v>549</v>
      </c>
      <c r="ALJ28" s="61">
        <v>390</v>
      </c>
      <c r="ALK28" s="61">
        <v>2E-3</v>
      </c>
      <c r="ALL28" s="61">
        <v>5.95</v>
      </c>
      <c r="ALM28" s="61">
        <v>0</v>
      </c>
      <c r="ALN28" s="61">
        <v>0</v>
      </c>
      <c r="ALO28" s="61">
        <v>0</v>
      </c>
      <c r="ALP28" s="61">
        <v>0</v>
      </c>
      <c r="ALQ28" s="61">
        <v>7.77</v>
      </c>
      <c r="ALR28" s="61">
        <v>7.54</v>
      </c>
      <c r="ALS28" s="61">
        <v>7.63</v>
      </c>
      <c r="ALT28" s="61">
        <v>7.61</v>
      </c>
      <c r="ALU28" s="61">
        <v>7.78</v>
      </c>
      <c r="ALV28" s="61">
        <v>7.59</v>
      </c>
      <c r="ALW28" s="61">
        <v>7.75</v>
      </c>
      <c r="ALX28" s="61">
        <v>7.65</v>
      </c>
      <c r="ALY28" s="61">
        <v>7.79</v>
      </c>
      <c r="ALZ28" s="61">
        <v>7.82</v>
      </c>
      <c r="AMA28" s="61">
        <v>7.93</v>
      </c>
      <c r="AMB28" s="61">
        <v>7.6</v>
      </c>
      <c r="AMC28" s="61">
        <v>7.74</v>
      </c>
      <c r="AMD28" s="61">
        <v>7.73</v>
      </c>
      <c r="AME28" s="61">
        <v>7.56</v>
      </c>
      <c r="AMF28" s="61">
        <v>7.82</v>
      </c>
      <c r="AMG28" s="61">
        <v>7.73</v>
      </c>
      <c r="AMH28" s="61">
        <v>8.01</v>
      </c>
      <c r="AMI28" s="61">
        <v>7.66</v>
      </c>
      <c r="AMJ28" s="61">
        <v>8.0299999999999994</v>
      </c>
      <c r="AMK28" s="61">
        <v>7.65</v>
      </c>
      <c r="AML28" s="61">
        <v>7.76</v>
      </c>
      <c r="AMM28" s="61">
        <v>7.58</v>
      </c>
      <c r="AMN28" s="61">
        <v>7.79</v>
      </c>
      <c r="AMO28" s="61">
        <v>-0.19</v>
      </c>
      <c r="AMP28" s="61">
        <v>-0.25</v>
      </c>
      <c r="AMQ28" s="61">
        <v>0.08</v>
      </c>
      <c r="AMR28" s="61">
        <v>-0.37</v>
      </c>
      <c r="AMS28" s="61">
        <v>0.06</v>
      </c>
      <c r="AMT28" s="61">
        <v>-0.34</v>
      </c>
      <c r="AMU28" s="61">
        <v>-0.12</v>
      </c>
      <c r="AMV28" s="61">
        <v>0.09</v>
      </c>
      <c r="AMW28" s="61">
        <v>-0.31</v>
      </c>
      <c r="AMX28" s="61">
        <v>-0.18</v>
      </c>
      <c r="AMY28" s="61">
        <v>-0.17</v>
      </c>
      <c r="AMZ28" s="61">
        <v>-0.21</v>
      </c>
      <c r="ANA28" s="61">
        <v>0.21</v>
      </c>
      <c r="ANB28" s="61">
        <v>-0.09</v>
      </c>
      <c r="ANC28" s="61">
        <v>-0.45</v>
      </c>
      <c r="AND28" s="61">
        <v>0.2</v>
      </c>
      <c r="ANE28" s="61">
        <v>-0.17</v>
      </c>
      <c r="ANF28" s="61">
        <v>-0.23</v>
      </c>
      <c r="ANG28" s="61">
        <v>-0.18</v>
      </c>
      <c r="ANH28" s="61">
        <v>-0.1</v>
      </c>
      <c r="ANI28" s="61">
        <v>-0.36</v>
      </c>
      <c r="ANJ28" s="61">
        <v>-0.02</v>
      </c>
      <c r="ANK28" s="61">
        <v>-0.42</v>
      </c>
      <c r="ANL28" s="61">
        <v>0.1</v>
      </c>
      <c r="ANM28" s="61">
        <v>7.57</v>
      </c>
      <c r="ANN28" s="61">
        <v>7.59</v>
      </c>
      <c r="ANO28" s="61">
        <v>7.73</v>
      </c>
      <c r="ANP28" s="61">
        <v>7.51</v>
      </c>
      <c r="ANQ28" s="61">
        <v>7.61</v>
      </c>
      <c r="ANR28" s="61">
        <v>7.5</v>
      </c>
      <c r="ANS28" s="61">
        <v>7.68</v>
      </c>
      <c r="ANT28" s="61">
        <v>7.53</v>
      </c>
      <c r="ANU28" s="61">
        <v>7.51</v>
      </c>
      <c r="ANV28" s="61">
        <v>7.78</v>
      </c>
      <c r="ANW28" s="61">
        <v>7.81</v>
      </c>
      <c r="ANX28" s="61">
        <v>7.59</v>
      </c>
      <c r="ANY28" s="61">
        <v>7.79</v>
      </c>
      <c r="ANZ28" s="61">
        <v>7.6</v>
      </c>
      <c r="AOA28" s="61">
        <v>7.52</v>
      </c>
      <c r="AOB28" s="61">
        <v>7.78</v>
      </c>
      <c r="AOC28" s="61">
        <v>7.58</v>
      </c>
      <c r="AOD28" s="61">
        <v>7.58</v>
      </c>
      <c r="AOE28" s="61">
        <v>7.85</v>
      </c>
      <c r="AOF28" s="61">
        <v>7.85</v>
      </c>
      <c r="AOG28" s="61">
        <v>7.76</v>
      </c>
      <c r="AOH28" s="61">
        <v>7.74</v>
      </c>
      <c r="AOI28" s="61">
        <v>7.51</v>
      </c>
      <c r="AOJ28" s="61">
        <v>7.86</v>
      </c>
      <c r="AOK28" s="61">
        <v>-0.06</v>
      </c>
      <c r="AOL28" s="61">
        <v>-0.35</v>
      </c>
      <c r="AOM28" s="61">
        <v>-0.27</v>
      </c>
      <c r="AON28" s="61">
        <v>-0.15</v>
      </c>
      <c r="AOO28" s="61">
        <v>-0.27</v>
      </c>
      <c r="AOP28" s="61">
        <v>-0.39</v>
      </c>
      <c r="AOQ28" s="61">
        <v>-0.13</v>
      </c>
      <c r="AOR28" s="61">
        <v>-0.35</v>
      </c>
      <c r="AOS28" s="61">
        <v>-0.28999999999999998</v>
      </c>
      <c r="AOT28" s="61">
        <v>-0.01</v>
      </c>
      <c r="AOU28" s="61">
        <v>-0.12</v>
      </c>
      <c r="AOV28" s="61">
        <v>-0.28000000000000003</v>
      </c>
      <c r="AOW28" s="61">
        <v>0.01</v>
      </c>
      <c r="AOX28" s="61">
        <v>-0.09</v>
      </c>
      <c r="AOY28" s="61">
        <v>-0.37</v>
      </c>
      <c r="AOZ28" s="61">
        <v>-0.13</v>
      </c>
      <c r="APA28" s="61">
        <v>-0.08</v>
      </c>
      <c r="APB28" s="61">
        <v>0.04</v>
      </c>
      <c r="APC28" s="61">
        <v>-0.11</v>
      </c>
      <c r="APD28" s="61">
        <v>0.01</v>
      </c>
      <c r="APE28" s="61">
        <v>-0.28000000000000003</v>
      </c>
      <c r="APF28" s="61">
        <v>-0.36</v>
      </c>
      <c r="APG28" s="61">
        <v>-0.33</v>
      </c>
      <c r="APH28" s="61">
        <v>-0.35</v>
      </c>
      <c r="API28" s="61">
        <v>39620</v>
      </c>
      <c r="APJ28" s="61">
        <v>0</v>
      </c>
      <c r="APK28" s="61">
        <v>10134.299999999999</v>
      </c>
      <c r="APL28" s="61">
        <v>0</v>
      </c>
      <c r="APM28" s="61">
        <v>268</v>
      </c>
      <c r="APN28" s="61">
        <v>0.02</v>
      </c>
      <c r="APO28" s="61">
        <v>0</v>
      </c>
      <c r="APP28" s="61">
        <v>-1725</v>
      </c>
      <c r="APQ28" s="61">
        <v>1.04</v>
      </c>
      <c r="APR28" s="61">
        <v>0</v>
      </c>
      <c r="APS28" s="61">
        <v>10193</v>
      </c>
      <c r="APT28" s="61" t="s">
        <v>7682</v>
      </c>
      <c r="APU28" s="61" t="s">
        <v>7695</v>
      </c>
      <c r="APV28" s="61" t="s">
        <v>7696</v>
      </c>
      <c r="APW28" s="61" t="s">
        <v>7691</v>
      </c>
      <c r="APX28" s="61" t="s">
        <v>7697</v>
      </c>
      <c r="APY28" s="61" t="s">
        <v>7698</v>
      </c>
      <c r="APZ28" s="61" t="s">
        <v>7670</v>
      </c>
      <c r="AQA28" s="61" t="s">
        <v>7699</v>
      </c>
      <c r="AQB28" s="61" t="s">
        <v>7700</v>
      </c>
      <c r="AQC28" s="61" t="s">
        <v>7701</v>
      </c>
      <c r="AQD28" s="61" t="s">
        <v>7702</v>
      </c>
      <c r="AQE28" s="61" t="s">
        <v>7674</v>
      </c>
      <c r="AQF28" s="61" t="s">
        <v>7703</v>
      </c>
      <c r="AQG28" s="61" t="s">
        <v>7702</v>
      </c>
      <c r="AQH28" s="61" t="s">
        <v>7704</v>
      </c>
      <c r="AQI28" s="61" t="s">
        <v>7705</v>
      </c>
      <c r="AQJ28" s="61" t="s">
        <v>7706</v>
      </c>
      <c r="AQK28" s="61" t="s">
        <v>7707</v>
      </c>
      <c r="AQL28" s="61" t="s">
        <v>7682</v>
      </c>
      <c r="AQM28" s="61" t="s">
        <v>7707</v>
      </c>
      <c r="AQN28" s="61" t="s">
        <v>7708</v>
      </c>
      <c r="AQO28" s="61" t="s">
        <v>7709</v>
      </c>
      <c r="AQP28" s="61" t="s">
        <v>7679</v>
      </c>
      <c r="AQQ28" s="61" t="s">
        <v>7710</v>
      </c>
      <c r="AQR28" s="61" t="s">
        <v>7711</v>
      </c>
      <c r="AQS28" s="61" t="s">
        <v>7708</v>
      </c>
      <c r="AQT28" s="61" t="s">
        <v>7682</v>
      </c>
      <c r="AQU28" s="61" t="s">
        <v>7709</v>
      </c>
      <c r="AQV28" s="61" t="s">
        <v>7712</v>
      </c>
      <c r="AQW28" s="61" t="s">
        <v>7713</v>
      </c>
      <c r="AQX28" s="61" t="s">
        <v>25</v>
      </c>
      <c r="AQY28" s="61">
        <v>24</v>
      </c>
      <c r="AQZ28" s="61">
        <v>23.5</v>
      </c>
      <c r="ARA28" s="61">
        <v>24.1</v>
      </c>
      <c r="ARB28" s="61">
        <v>26.5</v>
      </c>
      <c r="ARC28" s="61">
        <v>19.3</v>
      </c>
      <c r="ARD28" s="61">
        <v>23.9</v>
      </c>
      <c r="ARE28" s="61">
        <v>22</v>
      </c>
      <c r="ARF28" s="61">
        <v>23</v>
      </c>
      <c r="ARG28" s="61">
        <v>23.5</v>
      </c>
      <c r="ARH28" s="61">
        <v>25</v>
      </c>
      <c r="ARI28" s="61">
        <v>25.2</v>
      </c>
      <c r="ARJ28" s="61">
        <v>25.1</v>
      </c>
      <c r="ARK28" s="61">
        <v>25.9</v>
      </c>
      <c r="ARL28" s="61">
        <v>22.5</v>
      </c>
      <c r="ARM28" s="61">
        <v>24.6</v>
      </c>
      <c r="ARN28" s="61">
        <v>24</v>
      </c>
      <c r="ARO28" s="61">
        <v>25.3</v>
      </c>
      <c r="ARP28" s="61">
        <v>26.7</v>
      </c>
      <c r="ARQ28" s="61">
        <v>24.2</v>
      </c>
      <c r="ARR28" s="61">
        <v>25.3</v>
      </c>
      <c r="ARS28" s="61">
        <v>21.8</v>
      </c>
      <c r="ART28" s="61">
        <v>24.1</v>
      </c>
      <c r="ARU28" s="61">
        <v>23.4</v>
      </c>
      <c r="ARV28" s="61">
        <v>25.2</v>
      </c>
      <c r="ARW28" s="61">
        <v>24</v>
      </c>
      <c r="ARX28" s="61">
        <v>26.7</v>
      </c>
      <c r="ARY28" s="61">
        <v>19.3</v>
      </c>
      <c r="ARZ28" s="61">
        <v>1561</v>
      </c>
      <c r="ATE28" s="61">
        <v>-1</v>
      </c>
      <c r="ATF28" s="61">
        <v>2</v>
      </c>
      <c r="ATG28" s="61">
        <v>1</v>
      </c>
      <c r="ATH28" s="61" t="s">
        <v>7714</v>
      </c>
      <c r="ATI28" s="61">
        <v>1E-4</v>
      </c>
      <c r="ATJ28" s="61">
        <v>1607949900000</v>
      </c>
      <c r="ATK28" s="61">
        <v>3</v>
      </c>
      <c r="ATL28" s="61">
        <v>1</v>
      </c>
      <c r="ATM28" s="61">
        <v>0.14330000000000001</v>
      </c>
      <c r="ATN28" s="61">
        <v>1</v>
      </c>
      <c r="ATO28" s="61" t="s">
        <v>7714</v>
      </c>
      <c r="ATP28" s="61">
        <v>3701</v>
      </c>
      <c r="ATQ28" s="61">
        <v>1</v>
      </c>
      <c r="ATR28" s="61">
        <v>1607472000000</v>
      </c>
      <c r="ATS28" s="61" t="s">
        <v>7714</v>
      </c>
      <c r="ATT28" s="61" t="s">
        <v>7714</v>
      </c>
      <c r="ATU28" s="61" t="s">
        <v>7714</v>
      </c>
      <c r="ATV28" s="61">
        <v>0.01</v>
      </c>
      <c r="ATW28" s="61">
        <v>7.89</v>
      </c>
      <c r="ATX28" s="61">
        <v>2</v>
      </c>
      <c r="ATY28" s="61" t="s">
        <v>7714</v>
      </c>
      <c r="ATZ28" s="61">
        <v>1</v>
      </c>
      <c r="AUA28" s="61">
        <v>5.9999999999999995E-4</v>
      </c>
      <c r="AUB28" s="61">
        <v>1</v>
      </c>
      <c r="AUC28" s="61">
        <v>1</v>
      </c>
      <c r="AUD28" s="61">
        <v>1</v>
      </c>
      <c r="AUE28" s="61">
        <v>1</v>
      </c>
      <c r="AUF28" s="61">
        <v>439</v>
      </c>
      <c r="AUG28" s="61">
        <v>0</v>
      </c>
      <c r="AUH28" s="61">
        <v>2246</v>
      </c>
      <c r="AUI28" s="61">
        <v>2</v>
      </c>
      <c r="AUJ28" s="61">
        <v>2.9499999999999998E-2</v>
      </c>
      <c r="AUK28" s="61">
        <v>1</v>
      </c>
      <c r="AUL28" s="61">
        <v>1607943600000</v>
      </c>
      <c r="AUM28" s="61">
        <v>5</v>
      </c>
      <c r="AUN28" s="61">
        <v>1</v>
      </c>
      <c r="AUO28" s="61">
        <v>2</v>
      </c>
      <c r="AUP28" s="61">
        <v>1.1100000000000001</v>
      </c>
      <c r="AUQ28" s="61">
        <v>4.8</v>
      </c>
      <c r="AUR28" s="61">
        <v>1025656</v>
      </c>
      <c r="AUS28" s="61">
        <v>1</v>
      </c>
      <c r="AUT28" s="61">
        <v>1</v>
      </c>
      <c r="AUU28" s="61">
        <v>8966</v>
      </c>
      <c r="AUV28" s="61">
        <v>1</v>
      </c>
      <c r="AUW28" s="61">
        <v>13.9</v>
      </c>
      <c r="AUX28" s="61">
        <v>127</v>
      </c>
      <c r="AUY28" s="61">
        <v>0.05</v>
      </c>
      <c r="AUZ28" s="61">
        <v>3.3799999999999997E-2</v>
      </c>
      <c r="AVE28" s="61" t="s">
        <v>7683</v>
      </c>
      <c r="AVF28" s="61">
        <v>50</v>
      </c>
      <c r="AVH28" s="61">
        <v>0</v>
      </c>
      <c r="AVI28" s="61">
        <v>0</v>
      </c>
      <c r="AVJ28" s="61">
        <v>6271</v>
      </c>
      <c r="AVK28" s="61">
        <v>14.19</v>
      </c>
      <c r="AVL28" s="61">
        <v>2</v>
      </c>
      <c r="AVM28" s="61">
        <v>2</v>
      </c>
      <c r="AVO28" s="61">
        <v>50.02</v>
      </c>
      <c r="AVP28" s="61">
        <v>0</v>
      </c>
      <c r="AVQ28" s="61">
        <v>50.02</v>
      </c>
      <c r="AVR28" s="61">
        <v>0</v>
      </c>
      <c r="AVS28" s="61">
        <v>0</v>
      </c>
      <c r="AVT28" s="61">
        <v>0</v>
      </c>
      <c r="AVU28" s="61">
        <v>0</v>
      </c>
      <c r="AVV28" s="61">
        <v>0</v>
      </c>
      <c r="AVW28" s="61">
        <v>0</v>
      </c>
      <c r="AVY28" s="61">
        <v>0</v>
      </c>
      <c r="AWA28" s="61">
        <v>0</v>
      </c>
      <c r="AWB28" s="61">
        <v>0</v>
      </c>
      <c r="AWC28" s="61">
        <v>0</v>
      </c>
      <c r="AWD28" s="61">
        <v>0</v>
      </c>
      <c r="AWE28" s="61">
        <v>0</v>
      </c>
      <c r="AWF28" s="61">
        <v>0</v>
      </c>
      <c r="AWG28" s="61">
        <v>0</v>
      </c>
      <c r="AWH28" s="61">
        <v>0</v>
      </c>
      <c r="AWJ28" s="61">
        <v>0</v>
      </c>
      <c r="AWK28" s="61">
        <v>0</v>
      </c>
      <c r="AWL28" s="61">
        <v>0</v>
      </c>
      <c r="AWM28" s="61">
        <v>0</v>
      </c>
      <c r="AWN28" s="61">
        <v>0</v>
      </c>
      <c r="AWO28" s="61">
        <v>0</v>
      </c>
      <c r="AWP28" s="61">
        <v>0</v>
      </c>
      <c r="AWQ28" s="61">
        <v>0</v>
      </c>
      <c r="AWR28" s="61">
        <v>0</v>
      </c>
      <c r="AWS28" s="61">
        <v>0</v>
      </c>
      <c r="AWT28" s="61">
        <v>1</v>
      </c>
      <c r="AXA28" s="61">
        <v>0</v>
      </c>
      <c r="AXB28" s="61">
        <v>0</v>
      </c>
      <c r="AXC28" s="61">
        <v>12</v>
      </c>
      <c r="AXD28" s="61">
        <v>5</v>
      </c>
      <c r="AXE28" s="61">
        <v>16</v>
      </c>
      <c r="AXF28" s="61">
        <v>0</v>
      </c>
      <c r="AXG28" s="61">
        <v>0</v>
      </c>
      <c r="AXH28" s="61">
        <v>8</v>
      </c>
      <c r="AXI28" s="61">
        <v>40</v>
      </c>
      <c r="AXJ28" s="61">
        <v>0</v>
      </c>
      <c r="AXL28" s="61">
        <v>20</v>
      </c>
      <c r="AXM28" s="61">
        <v>1</v>
      </c>
      <c r="AXN28" s="61">
        <v>0</v>
      </c>
      <c r="AXO28" s="61">
        <v>970</v>
      </c>
      <c r="AXP28" s="61">
        <v>40</v>
      </c>
      <c r="AXQ28" s="61">
        <v>0</v>
      </c>
      <c r="AXR28" s="61">
        <v>0</v>
      </c>
      <c r="AXS28" s="61">
        <v>0</v>
      </c>
      <c r="AXT28" s="61">
        <v>0</v>
      </c>
      <c r="AXU28" s="61">
        <v>0</v>
      </c>
      <c r="AXV28" s="61">
        <v>0</v>
      </c>
      <c r="AXW28" s="61">
        <v>0</v>
      </c>
      <c r="AXX28" s="61">
        <v>0</v>
      </c>
      <c r="AXY28" s="61">
        <v>9</v>
      </c>
      <c r="AXZ28" s="61">
        <v>0</v>
      </c>
      <c r="AYA28" s="61">
        <v>1</v>
      </c>
      <c r="AYB28" s="61">
        <v>1</v>
      </c>
      <c r="AYC28" s="61">
        <v>1</v>
      </c>
      <c r="AYD28" s="61">
        <v>1.4</v>
      </c>
      <c r="AYE28" s="61">
        <v>1.5</v>
      </c>
      <c r="AYF28" s="61">
        <v>20</v>
      </c>
      <c r="AYG28" s="61">
        <v>80</v>
      </c>
      <c r="AYH28" s="61">
        <v>60</v>
      </c>
      <c r="AYI28" s="61">
        <v>30</v>
      </c>
      <c r="AYJ28" s="61">
        <v>30</v>
      </c>
      <c r="AYK28" s="61">
        <v>60</v>
      </c>
      <c r="AYL28" s="61">
        <v>30</v>
      </c>
      <c r="AYM28" s="61">
        <v>30</v>
      </c>
      <c r="AYN28" s="61">
        <v>0</v>
      </c>
      <c r="AYO28" s="61">
        <v>1.4</v>
      </c>
      <c r="AYP28" s="61">
        <v>20</v>
      </c>
      <c r="AYQ28" s="61">
        <v>1.5</v>
      </c>
      <c r="AYR28" s="61">
        <v>80</v>
      </c>
      <c r="AYS28" s="61">
        <v>1</v>
      </c>
      <c r="AYT28" s="61">
        <v>0</v>
      </c>
      <c r="AYU28" s="61">
        <v>11</v>
      </c>
      <c r="AYV28" s="61">
        <v>1</v>
      </c>
      <c r="AYW28" s="61">
        <v>0</v>
      </c>
      <c r="AYX28" s="61">
        <v>0</v>
      </c>
      <c r="AYY28" s="61">
        <v>0</v>
      </c>
      <c r="AYZ28" s="61">
        <v>0</v>
      </c>
      <c r="AZA28" s="61">
        <v>7</v>
      </c>
      <c r="AZF28" s="61">
        <v>500</v>
      </c>
      <c r="AZG28" s="61">
        <v>7000</v>
      </c>
      <c r="AZH28" s="61">
        <v>300</v>
      </c>
      <c r="AZI28" s="61">
        <v>1150</v>
      </c>
      <c r="AZK28" s="61">
        <v>1800</v>
      </c>
      <c r="AZU28" s="61">
        <v>0</v>
      </c>
      <c r="AZZ28" s="61">
        <v>0</v>
      </c>
      <c r="BAA28" s="61">
        <v>0</v>
      </c>
      <c r="BAB28" s="61">
        <v>0</v>
      </c>
      <c r="BAC28" s="61">
        <v>0</v>
      </c>
      <c r="BAD28" s="61">
        <v>25</v>
      </c>
      <c r="BAE28" s="61">
        <v>0</v>
      </c>
      <c r="BAF28" s="61">
        <v>0</v>
      </c>
      <c r="BAG28" s="61">
        <v>2</v>
      </c>
      <c r="BAH28" s="61">
        <v>2</v>
      </c>
      <c r="BAI28" s="61">
        <v>20</v>
      </c>
      <c r="BAJ28" s="61">
        <v>25</v>
      </c>
      <c r="BAK28" s="61">
        <v>35</v>
      </c>
      <c r="BAQ28" s="61">
        <v>0</v>
      </c>
      <c r="BAR28" s="61">
        <v>0</v>
      </c>
      <c r="BAS28" s="61">
        <v>0</v>
      </c>
      <c r="BAT28" s="61">
        <v>120</v>
      </c>
      <c r="BAU28" s="61">
        <v>0</v>
      </c>
      <c r="BAV28" s="61">
        <v>2</v>
      </c>
      <c r="BAW28" s="61">
        <v>2</v>
      </c>
      <c r="BAX28" s="61">
        <v>2</v>
      </c>
      <c r="BAY28" s="61">
        <v>2</v>
      </c>
      <c r="BAZ28" s="61">
        <v>60</v>
      </c>
      <c r="BBA28" s="61">
        <v>60</v>
      </c>
      <c r="BBB28" s="61">
        <v>60</v>
      </c>
      <c r="BBC28" s="61">
        <v>60</v>
      </c>
      <c r="BBD28" s="61">
        <v>1</v>
      </c>
      <c r="BBE28" s="61">
        <v>50</v>
      </c>
      <c r="BBF28" s="61">
        <v>50</v>
      </c>
      <c r="BBH28" s="61">
        <v>200</v>
      </c>
      <c r="BBI28" s="61">
        <v>-1000</v>
      </c>
      <c r="BBK28" s="61">
        <v>-200</v>
      </c>
      <c r="BBL28" s="61">
        <v>-1700</v>
      </c>
      <c r="BBM28" s="61">
        <v>10</v>
      </c>
      <c r="BBN28" s="61">
        <v>0</v>
      </c>
      <c r="BBO28" s="61">
        <v>50</v>
      </c>
      <c r="BBP28" s="61">
        <v>1500</v>
      </c>
      <c r="BBQ28" s="61">
        <v>5.6</v>
      </c>
      <c r="BBR28" s="61">
        <v>6.7</v>
      </c>
      <c r="BBS28" s="61">
        <v>6.9</v>
      </c>
      <c r="BBT28" s="61">
        <v>0.1</v>
      </c>
      <c r="BBU28" s="61">
        <v>3</v>
      </c>
      <c r="BBV28" s="61">
        <v>0.1</v>
      </c>
      <c r="BBW28" s="61">
        <v>0</v>
      </c>
      <c r="BBX28" s="61">
        <v>1</v>
      </c>
      <c r="BBY28" s="61">
        <v>0</v>
      </c>
      <c r="BBZ28" s="61">
        <v>500</v>
      </c>
      <c r="BCA28" s="61">
        <v>7000</v>
      </c>
      <c r="BCB28" s="61">
        <v>70</v>
      </c>
      <c r="BCC28" s="61">
        <v>-500</v>
      </c>
      <c r="BCF28" s="61">
        <v>3.5</v>
      </c>
      <c r="BCH28" s="61">
        <v>0</v>
      </c>
      <c r="BCI28" s="61">
        <v>0</v>
      </c>
      <c r="BCJ28" s="61">
        <v>0.2</v>
      </c>
      <c r="BCK28" s="61">
        <v>4.2</v>
      </c>
      <c r="BCM28" s="61">
        <v>10</v>
      </c>
      <c r="BCN28" s="61">
        <v>0</v>
      </c>
      <c r="BCR28" s="61">
        <v>0</v>
      </c>
      <c r="BCT28" s="61">
        <v>5</v>
      </c>
      <c r="BCU28" s="61">
        <v>5</v>
      </c>
      <c r="BCV28" s="61">
        <v>5</v>
      </c>
      <c r="BCW28" s="61">
        <v>5</v>
      </c>
      <c r="BCX28" s="61">
        <v>5</v>
      </c>
      <c r="BCY28" s="61">
        <v>60</v>
      </c>
      <c r="BCZ28" s="61">
        <v>20</v>
      </c>
      <c r="BDA28" s="61">
        <v>40</v>
      </c>
      <c r="BDB28" s="61">
        <v>30</v>
      </c>
      <c r="BDC28" s="61">
        <v>50</v>
      </c>
      <c r="BDD28" s="61">
        <v>180</v>
      </c>
      <c r="BDE28" s="61">
        <v>35</v>
      </c>
      <c r="BDF28" s="61">
        <v>40</v>
      </c>
      <c r="BDG28" s="61">
        <v>0</v>
      </c>
      <c r="BDH28" s="61">
        <v>100</v>
      </c>
      <c r="BDI28" s="61">
        <v>0</v>
      </c>
      <c r="BDJ28" s="61">
        <v>0</v>
      </c>
      <c r="BDK28" s="61">
        <v>100</v>
      </c>
      <c r="BDL28" s="61">
        <v>0</v>
      </c>
      <c r="BDM28" s="61">
        <v>20</v>
      </c>
      <c r="BDN28" s="61">
        <v>2</v>
      </c>
      <c r="BDO28" s="61">
        <v>0</v>
      </c>
      <c r="BDP28" s="61">
        <v>0</v>
      </c>
      <c r="BDQ28" s="61">
        <v>0</v>
      </c>
      <c r="BDR28" s="61">
        <v>0</v>
      </c>
      <c r="BDS28" s="61">
        <v>0</v>
      </c>
      <c r="BDT28" s="61">
        <v>100</v>
      </c>
      <c r="BDU28" s="61">
        <v>0</v>
      </c>
      <c r="BDV28" s="61">
        <v>0</v>
      </c>
      <c r="BDW28" s="61">
        <v>100</v>
      </c>
      <c r="BDX28" s="61">
        <v>0</v>
      </c>
      <c r="BDY28" s="61">
        <v>10</v>
      </c>
      <c r="BDZ28" s="61">
        <v>2</v>
      </c>
      <c r="BEA28" s="61">
        <v>10</v>
      </c>
      <c r="BEB28" s="61">
        <v>2</v>
      </c>
      <c r="BEC28" s="61">
        <v>1</v>
      </c>
      <c r="BED28" s="61">
        <v>1</v>
      </c>
      <c r="BEE28" s="61">
        <v>0</v>
      </c>
      <c r="BEF28" s="61">
        <v>0</v>
      </c>
      <c r="BEG28" s="61">
        <v>0</v>
      </c>
      <c r="BEH28" s="61">
        <v>100</v>
      </c>
      <c r="BEI28" s="61">
        <v>0</v>
      </c>
      <c r="BEJ28" s="61">
        <v>0</v>
      </c>
      <c r="BEK28" s="61">
        <v>100</v>
      </c>
      <c r="BEL28" s="61">
        <v>0</v>
      </c>
      <c r="BEM28" s="61">
        <v>10</v>
      </c>
      <c r="BEN28" s="61">
        <v>2</v>
      </c>
      <c r="BEO28" s="61">
        <v>10</v>
      </c>
      <c r="BEP28" s="61">
        <v>2</v>
      </c>
      <c r="BEQ28" s="61">
        <v>1</v>
      </c>
      <c r="BER28" s="61">
        <v>1</v>
      </c>
      <c r="BES28" s="61">
        <v>0</v>
      </c>
      <c r="BET28" s="61">
        <v>100</v>
      </c>
      <c r="BEU28" s="61">
        <v>10</v>
      </c>
      <c r="BEV28" s="61">
        <v>-100</v>
      </c>
      <c r="BEW28" s="61">
        <v>10</v>
      </c>
      <c r="BEX28" s="61">
        <v>250</v>
      </c>
      <c r="BEY28" s="61">
        <v>-250</v>
      </c>
      <c r="BEZ28" s="61">
        <v>0</v>
      </c>
      <c r="BFA28" s="61">
        <v>0</v>
      </c>
      <c r="BFB28" s="61">
        <v>0</v>
      </c>
      <c r="BFC28" s="61">
        <v>0</v>
      </c>
      <c r="BFD28" s="61">
        <v>0</v>
      </c>
      <c r="BFE28" s="61">
        <v>0</v>
      </c>
      <c r="BFF28" s="61">
        <v>0</v>
      </c>
      <c r="BFG28" s="61">
        <v>0</v>
      </c>
      <c r="BFH28" s="61">
        <v>0</v>
      </c>
      <c r="BFI28" s="61">
        <v>10</v>
      </c>
      <c r="BFJ28" s="61">
        <v>0</v>
      </c>
      <c r="BFK28" s="61">
        <v>2</v>
      </c>
      <c r="BFL28" s="61">
        <v>10</v>
      </c>
      <c r="BXX28" s="61">
        <v>0</v>
      </c>
      <c r="BXY28" s="61">
        <v>5</v>
      </c>
      <c r="BXZ28" s="61">
        <v>0</v>
      </c>
      <c r="BYA28" s="61">
        <v>0</v>
      </c>
      <c r="BYB28" s="61">
        <v>0</v>
      </c>
      <c r="BYC28" s="61">
        <v>0</v>
      </c>
      <c r="BYD28" s="61">
        <v>0</v>
      </c>
      <c r="BYE28" s="61">
        <v>0</v>
      </c>
      <c r="BYF28" s="61">
        <v>5</v>
      </c>
      <c r="BYG28" s="61">
        <v>0</v>
      </c>
      <c r="BYH28" s="61">
        <v>0</v>
      </c>
      <c r="BYI28" s="61">
        <v>0</v>
      </c>
      <c r="BYJ28" s="61">
        <v>0</v>
      </c>
      <c r="BYK28" s="61">
        <v>0</v>
      </c>
      <c r="BYL28" s="61">
        <v>0</v>
      </c>
      <c r="BYM28" s="61">
        <v>5</v>
      </c>
      <c r="BYN28" s="61">
        <v>0</v>
      </c>
      <c r="BYO28" s="61">
        <v>0</v>
      </c>
      <c r="BYP28" s="61">
        <v>0</v>
      </c>
      <c r="BYQ28" s="61">
        <v>0</v>
      </c>
      <c r="BYR28" s="61">
        <v>0</v>
      </c>
      <c r="BYS28" s="61">
        <v>0</v>
      </c>
      <c r="BYT28" s="61">
        <v>5</v>
      </c>
      <c r="BYU28" s="61">
        <v>0</v>
      </c>
      <c r="BYV28" s="61">
        <v>0</v>
      </c>
      <c r="BYW28" s="61">
        <v>0</v>
      </c>
      <c r="BYX28" s="61">
        <v>0</v>
      </c>
      <c r="BYY28" s="61">
        <v>0</v>
      </c>
      <c r="BYZ28" s="61">
        <v>0</v>
      </c>
      <c r="BZA28" s="61">
        <v>5</v>
      </c>
      <c r="BZB28" s="61">
        <v>0</v>
      </c>
      <c r="BZC28" s="61">
        <v>0</v>
      </c>
      <c r="BZD28" s="61">
        <v>0</v>
      </c>
      <c r="BZE28" s="61">
        <v>0</v>
      </c>
      <c r="BZF28" s="61">
        <v>0</v>
      </c>
      <c r="BZG28" s="61">
        <v>0</v>
      </c>
      <c r="BZH28" s="61">
        <v>5</v>
      </c>
      <c r="BZI28" s="61">
        <v>0</v>
      </c>
      <c r="BZJ28" s="61">
        <v>0</v>
      </c>
      <c r="BZK28" s="61">
        <v>0</v>
      </c>
      <c r="BZL28" s="61">
        <v>0</v>
      </c>
      <c r="BZM28" s="61">
        <v>0</v>
      </c>
      <c r="BZN28" s="61">
        <v>0</v>
      </c>
      <c r="BZO28" s="61">
        <v>5</v>
      </c>
      <c r="BZP28" s="61">
        <v>0</v>
      </c>
      <c r="BZQ28" s="61">
        <v>0</v>
      </c>
      <c r="BZR28" s="61">
        <v>0</v>
      </c>
      <c r="BZS28" s="61">
        <v>0</v>
      </c>
      <c r="BZT28" s="61">
        <v>0</v>
      </c>
      <c r="BZU28" s="61">
        <v>1</v>
      </c>
      <c r="BZV28" s="61">
        <v>0</v>
      </c>
      <c r="BZW28" s="61">
        <v>0</v>
      </c>
      <c r="BZX28" s="61">
        <v>5</v>
      </c>
      <c r="BZY28" s="61">
        <v>0</v>
      </c>
      <c r="BZZ28" s="61">
        <v>0</v>
      </c>
      <c r="CAA28" s="61">
        <v>0</v>
      </c>
      <c r="CAB28" s="61">
        <v>0</v>
      </c>
      <c r="CAC28" s="61">
        <v>0</v>
      </c>
      <c r="CAD28" s="61">
        <v>200</v>
      </c>
      <c r="CAE28" s="61">
        <v>0</v>
      </c>
      <c r="CAF28" s="61">
        <v>1</v>
      </c>
      <c r="CAG28" s="61">
        <v>0</v>
      </c>
      <c r="CAH28" s="61">
        <v>0</v>
      </c>
      <c r="CAI28" s="61">
        <v>2</v>
      </c>
      <c r="CAJ28" s="61">
        <v>0</v>
      </c>
      <c r="CAK28" s="61">
        <v>0</v>
      </c>
      <c r="CAL28" s="61">
        <v>0</v>
      </c>
      <c r="CAM28" s="61">
        <v>0</v>
      </c>
      <c r="CAN28" s="61">
        <v>0</v>
      </c>
      <c r="CAO28" s="61">
        <v>400</v>
      </c>
      <c r="CAP28" s="61">
        <v>0</v>
      </c>
      <c r="CAQ28" s="61">
        <v>1</v>
      </c>
      <c r="CAR28" s="61">
        <v>0</v>
      </c>
      <c r="CAS28" s="61">
        <v>0</v>
      </c>
      <c r="CAT28" s="61">
        <v>2</v>
      </c>
      <c r="CAU28" s="61">
        <v>0</v>
      </c>
      <c r="CAV28" s="61">
        <v>0</v>
      </c>
      <c r="CAW28" s="61">
        <v>0</v>
      </c>
      <c r="CAX28" s="61">
        <v>0</v>
      </c>
      <c r="CAY28" s="61">
        <v>0</v>
      </c>
      <c r="CAZ28" s="61">
        <v>400</v>
      </c>
      <c r="CBA28" s="61">
        <v>0</v>
      </c>
      <c r="CBB28" s="61">
        <v>2</v>
      </c>
      <c r="CBC28" s="61">
        <v>2</v>
      </c>
      <c r="CBD28" s="61">
        <v>0</v>
      </c>
      <c r="CBE28" s="61">
        <v>8.5</v>
      </c>
      <c r="CBF28" s="61">
        <v>0</v>
      </c>
      <c r="CBG28" s="61">
        <v>0</v>
      </c>
      <c r="CBH28" s="61">
        <v>0</v>
      </c>
      <c r="CBI28" s="61">
        <v>1</v>
      </c>
      <c r="CBJ28" s="61">
        <v>0</v>
      </c>
      <c r="CBK28" s="61">
        <v>0</v>
      </c>
      <c r="CBL28" s="61">
        <v>2</v>
      </c>
      <c r="CBM28" s="61">
        <v>0</v>
      </c>
      <c r="CBN28" s="61">
        <v>0</v>
      </c>
      <c r="CBO28" s="61">
        <v>0</v>
      </c>
      <c r="CBP28" s="61">
        <v>0</v>
      </c>
      <c r="CBQ28" s="61">
        <v>0</v>
      </c>
      <c r="CBR28" s="61">
        <v>5000</v>
      </c>
      <c r="CBS28" s="61">
        <v>0</v>
      </c>
      <c r="CBT28" s="61">
        <v>1</v>
      </c>
      <c r="CBU28" s="61">
        <v>0</v>
      </c>
      <c r="CBV28" s="61">
        <v>0</v>
      </c>
      <c r="CBW28" s="61">
        <v>2</v>
      </c>
      <c r="CBX28" s="61">
        <v>0</v>
      </c>
      <c r="CBY28" s="61">
        <v>0</v>
      </c>
      <c r="CBZ28" s="61">
        <v>0</v>
      </c>
      <c r="CCA28" s="61">
        <v>0</v>
      </c>
      <c r="CCB28" s="61">
        <v>0</v>
      </c>
      <c r="CCC28" s="61">
        <v>2500</v>
      </c>
      <c r="CCD28" s="61">
        <v>0</v>
      </c>
      <c r="CCE28" s="61">
        <v>0</v>
      </c>
      <c r="CCF28" s="61">
        <v>0</v>
      </c>
      <c r="CCG28" s="61">
        <v>0</v>
      </c>
      <c r="CCH28" s="61">
        <v>5</v>
      </c>
      <c r="CCI28" s="61">
        <v>0</v>
      </c>
      <c r="CCJ28" s="61">
        <v>0</v>
      </c>
      <c r="CCK28" s="61">
        <v>0</v>
      </c>
      <c r="CCL28" s="61">
        <v>0</v>
      </c>
      <c r="CCM28" s="61">
        <v>0</v>
      </c>
      <c r="CCN28" s="61">
        <v>200</v>
      </c>
      <c r="CCO28" s="61">
        <v>0</v>
      </c>
      <c r="CCP28" s="61">
        <v>0</v>
      </c>
      <c r="CCQ28" s="61">
        <v>0</v>
      </c>
      <c r="CCR28" s="61">
        <v>0</v>
      </c>
      <c r="CCS28" s="61">
        <v>2</v>
      </c>
      <c r="CCT28" s="61">
        <v>0</v>
      </c>
      <c r="CCU28" s="61">
        <v>0</v>
      </c>
      <c r="CCV28" s="61">
        <v>0</v>
      </c>
      <c r="CCW28" s="61">
        <v>0</v>
      </c>
      <c r="CCX28" s="61">
        <v>0</v>
      </c>
      <c r="CCY28" s="61">
        <v>6</v>
      </c>
      <c r="CCZ28" s="61">
        <v>0</v>
      </c>
      <c r="CDA28" s="61">
        <v>0</v>
      </c>
      <c r="CDB28" s="61">
        <v>0</v>
      </c>
      <c r="CDC28" s="61">
        <v>0</v>
      </c>
      <c r="CDD28" s="61">
        <v>5</v>
      </c>
      <c r="CDE28" s="61">
        <v>0</v>
      </c>
      <c r="CDF28" s="61">
        <v>0</v>
      </c>
      <c r="CDG28" s="61">
        <v>0</v>
      </c>
      <c r="CDH28" s="61">
        <v>0</v>
      </c>
      <c r="CDI28" s="61">
        <v>0</v>
      </c>
      <c r="CDJ28" s="61">
        <v>135</v>
      </c>
      <c r="CDK28" s="61">
        <v>135</v>
      </c>
      <c r="CDL28" s="61">
        <v>0</v>
      </c>
      <c r="CDM28" s="61">
        <v>0</v>
      </c>
      <c r="CDN28" s="61">
        <v>0</v>
      </c>
      <c r="CDO28" s="61">
        <v>0</v>
      </c>
      <c r="CDP28" s="61">
        <v>0</v>
      </c>
      <c r="CDQ28" s="61">
        <v>0</v>
      </c>
      <c r="CDR28" s="61">
        <v>0</v>
      </c>
      <c r="CDS28" s="61">
        <v>0</v>
      </c>
      <c r="CDT28" s="61">
        <v>0</v>
      </c>
      <c r="CDU28" s="61">
        <v>0</v>
      </c>
      <c r="CDV28" s="61">
        <v>0</v>
      </c>
      <c r="CDW28" s="61">
        <v>0</v>
      </c>
      <c r="CDX28" s="61">
        <v>0</v>
      </c>
      <c r="CDY28" s="61">
        <v>0</v>
      </c>
      <c r="CDZ28" s="61">
        <v>0</v>
      </c>
      <c r="CEA28" s="61">
        <v>0</v>
      </c>
      <c r="CEB28" s="61">
        <v>0</v>
      </c>
      <c r="CEC28" s="61">
        <v>0</v>
      </c>
      <c r="CED28" s="61">
        <v>0</v>
      </c>
      <c r="CEE28" s="61">
        <v>0</v>
      </c>
      <c r="CEF28" s="61">
        <v>0</v>
      </c>
      <c r="CEG28" s="61">
        <v>0</v>
      </c>
      <c r="CEH28" s="61">
        <v>0</v>
      </c>
      <c r="CEI28" s="61">
        <v>0</v>
      </c>
      <c r="CEJ28" s="61">
        <v>0</v>
      </c>
      <c r="CEK28" s="61">
        <v>0</v>
      </c>
      <c r="CEL28" s="61">
        <v>0</v>
      </c>
      <c r="CEM28" s="61">
        <v>0</v>
      </c>
      <c r="CEN28" s="61">
        <v>0</v>
      </c>
      <c r="CEO28" s="61">
        <v>0</v>
      </c>
      <c r="CEP28" s="61">
        <v>0</v>
      </c>
      <c r="CEQ28" s="61">
        <v>0</v>
      </c>
      <c r="CER28" s="61">
        <v>0</v>
      </c>
      <c r="CES28" s="61">
        <v>0</v>
      </c>
      <c r="CET28" s="61">
        <v>0</v>
      </c>
      <c r="CEU28" s="61">
        <v>0</v>
      </c>
      <c r="CEV28" s="61">
        <v>0</v>
      </c>
      <c r="CEW28" s="61">
        <v>0</v>
      </c>
      <c r="CEX28" s="61">
        <v>0</v>
      </c>
      <c r="CEY28" s="61">
        <v>0</v>
      </c>
      <c r="CEZ28" s="61">
        <v>0</v>
      </c>
      <c r="CFA28" s="61">
        <v>0</v>
      </c>
      <c r="CFB28" s="61">
        <v>0</v>
      </c>
      <c r="CFC28" s="61">
        <v>0</v>
      </c>
      <c r="CFD28" s="61">
        <v>0</v>
      </c>
      <c r="CFE28" s="61">
        <v>0</v>
      </c>
      <c r="CFF28" s="61">
        <v>0</v>
      </c>
      <c r="CFG28" s="61">
        <v>0</v>
      </c>
      <c r="CFH28" s="61">
        <v>0</v>
      </c>
      <c r="CFI28" s="61">
        <v>0</v>
      </c>
      <c r="CFJ28" s="61">
        <v>0</v>
      </c>
      <c r="CFK28" s="61">
        <v>0</v>
      </c>
      <c r="CFL28" s="61">
        <v>0</v>
      </c>
      <c r="CFM28" s="61">
        <v>0</v>
      </c>
      <c r="CFN28" s="61">
        <v>0</v>
      </c>
      <c r="CFO28" s="61">
        <v>2</v>
      </c>
      <c r="CFP28" s="61">
        <v>2</v>
      </c>
      <c r="CFQ28" s="61">
        <v>0</v>
      </c>
      <c r="CFR28" s="61">
        <v>11</v>
      </c>
      <c r="CFS28" s="61">
        <v>0</v>
      </c>
      <c r="CFT28" s="61">
        <v>0</v>
      </c>
      <c r="CFU28" s="61">
        <v>0</v>
      </c>
      <c r="CFV28" s="61">
        <v>0</v>
      </c>
      <c r="CFW28" s="61">
        <v>0</v>
      </c>
      <c r="CFX28" s="61">
        <v>0</v>
      </c>
      <c r="CFY28" s="61">
        <v>0</v>
      </c>
      <c r="CFZ28" s="61">
        <v>0</v>
      </c>
      <c r="CGA28" s="61">
        <v>0</v>
      </c>
      <c r="CGB28" s="61">
        <v>0</v>
      </c>
      <c r="CGC28" s="61">
        <v>0</v>
      </c>
      <c r="CGD28" s="61">
        <v>0</v>
      </c>
      <c r="CGE28" s="61">
        <v>0</v>
      </c>
      <c r="CGF28" s="61">
        <v>0</v>
      </c>
      <c r="CGG28" s="61">
        <v>0</v>
      </c>
      <c r="CGH28" s="61">
        <v>0</v>
      </c>
      <c r="CGI28" s="61">
        <v>0</v>
      </c>
      <c r="CGJ28" s="61">
        <v>0</v>
      </c>
      <c r="CGK28" s="61">
        <v>0</v>
      </c>
      <c r="CGL28" s="61">
        <v>0</v>
      </c>
      <c r="CGM28" s="61">
        <v>0</v>
      </c>
      <c r="CGN28" s="61">
        <v>0</v>
      </c>
      <c r="CGO28" s="61">
        <v>0</v>
      </c>
      <c r="CGP28" s="61">
        <v>0</v>
      </c>
      <c r="CGQ28" s="61">
        <v>0</v>
      </c>
      <c r="CGR28" s="61">
        <v>0</v>
      </c>
      <c r="CGS28" s="61">
        <v>0</v>
      </c>
      <c r="CGT28" s="61">
        <v>0</v>
      </c>
      <c r="CGU28" s="61">
        <v>0</v>
      </c>
      <c r="CGV28" s="61">
        <v>0</v>
      </c>
      <c r="CGW28" s="61">
        <v>0</v>
      </c>
      <c r="CGX28" s="61">
        <v>0</v>
      </c>
      <c r="CGY28" s="61">
        <v>0</v>
      </c>
      <c r="CGZ28" s="61">
        <v>0</v>
      </c>
      <c r="CHA28" s="61">
        <v>0</v>
      </c>
      <c r="CHB28" s="61">
        <v>0</v>
      </c>
      <c r="CHC28" s="61">
        <v>0</v>
      </c>
      <c r="CHD28" s="61">
        <v>0</v>
      </c>
      <c r="CHE28" s="61">
        <v>0</v>
      </c>
      <c r="CHF28" s="61">
        <v>0</v>
      </c>
      <c r="CHG28" s="61">
        <v>0</v>
      </c>
      <c r="CHH28" s="61">
        <v>0</v>
      </c>
      <c r="CHI28" s="61">
        <v>0</v>
      </c>
      <c r="CHJ28" s="61">
        <v>0</v>
      </c>
      <c r="CHK28" s="61">
        <v>0</v>
      </c>
      <c r="CHL28" s="61">
        <v>0</v>
      </c>
      <c r="CHM28" s="61">
        <v>0</v>
      </c>
      <c r="CHN28" s="61">
        <v>0</v>
      </c>
      <c r="CHO28" s="61">
        <v>0</v>
      </c>
      <c r="CHP28" s="61">
        <v>0</v>
      </c>
      <c r="CHQ28" s="61">
        <v>0</v>
      </c>
      <c r="CHR28" s="61">
        <v>0</v>
      </c>
      <c r="CHS28" s="61">
        <v>0</v>
      </c>
      <c r="CHT28" s="61">
        <v>0</v>
      </c>
      <c r="CHU28" s="61">
        <v>0</v>
      </c>
      <c r="CHV28" s="61">
        <v>0</v>
      </c>
      <c r="CHW28" s="61">
        <v>0</v>
      </c>
      <c r="CHX28" s="61">
        <v>0</v>
      </c>
      <c r="CHY28" s="61">
        <v>0</v>
      </c>
      <c r="CHZ28" s="61">
        <v>0</v>
      </c>
      <c r="CIA28" s="61">
        <v>0</v>
      </c>
      <c r="CIB28" s="61">
        <v>0</v>
      </c>
      <c r="CIC28" s="61">
        <v>0</v>
      </c>
      <c r="CID28" s="61">
        <v>0</v>
      </c>
      <c r="CIE28" s="61">
        <v>0</v>
      </c>
      <c r="CIF28" s="61">
        <v>0</v>
      </c>
      <c r="CIG28" s="61">
        <v>0</v>
      </c>
      <c r="CIH28" s="61">
        <v>0</v>
      </c>
      <c r="CII28" s="61">
        <v>0</v>
      </c>
      <c r="CIJ28" s="61">
        <v>0</v>
      </c>
      <c r="CIK28" s="61">
        <v>0</v>
      </c>
      <c r="CIL28" s="61">
        <v>0</v>
      </c>
      <c r="CIM28" s="61">
        <v>0</v>
      </c>
      <c r="CIN28" s="61">
        <v>0</v>
      </c>
      <c r="CIO28" s="61">
        <v>0</v>
      </c>
      <c r="CIP28" s="61">
        <v>0</v>
      </c>
      <c r="CIQ28" s="61">
        <v>0</v>
      </c>
      <c r="CIR28" s="61">
        <v>0</v>
      </c>
      <c r="CIS28" s="61">
        <v>0</v>
      </c>
      <c r="CIT28" s="61">
        <v>0</v>
      </c>
      <c r="CIU28" s="61">
        <v>0</v>
      </c>
      <c r="CIV28" s="61">
        <v>0</v>
      </c>
      <c r="CIW28" s="61">
        <v>0</v>
      </c>
      <c r="CIX28" s="61">
        <v>0</v>
      </c>
      <c r="CIY28" s="61">
        <v>0</v>
      </c>
      <c r="CIZ28" s="61">
        <v>0</v>
      </c>
      <c r="CJA28" s="61">
        <v>0</v>
      </c>
      <c r="CJB28" s="61">
        <v>0</v>
      </c>
      <c r="CJC28" s="61">
        <v>0</v>
      </c>
      <c r="CJD28" s="61">
        <v>0</v>
      </c>
      <c r="CJE28" s="61">
        <v>0</v>
      </c>
      <c r="CJF28" s="61">
        <v>0</v>
      </c>
      <c r="CJG28" s="61">
        <v>0</v>
      </c>
      <c r="CJH28" s="61">
        <v>0</v>
      </c>
      <c r="CJI28" s="61">
        <v>0</v>
      </c>
      <c r="CJJ28" s="61">
        <v>0</v>
      </c>
      <c r="CJK28" s="61">
        <v>0</v>
      </c>
      <c r="CJL28" s="61">
        <v>0</v>
      </c>
      <c r="CJM28" s="61">
        <v>0</v>
      </c>
      <c r="CJN28" s="61">
        <v>0</v>
      </c>
      <c r="CJO28" s="61">
        <v>0</v>
      </c>
      <c r="CJP28" s="61">
        <v>0</v>
      </c>
      <c r="CJQ28" s="61">
        <v>0</v>
      </c>
      <c r="CJR28" s="61">
        <v>0</v>
      </c>
      <c r="CJS28" s="61">
        <v>0</v>
      </c>
      <c r="CJT28" s="61">
        <v>0</v>
      </c>
      <c r="CJU28" s="61">
        <v>0</v>
      </c>
      <c r="CJV28" s="61">
        <v>0</v>
      </c>
      <c r="CJW28" s="61">
        <v>0</v>
      </c>
      <c r="CJX28" s="61">
        <v>0</v>
      </c>
      <c r="CJY28" s="61">
        <v>0</v>
      </c>
      <c r="CJZ28" s="61">
        <v>0</v>
      </c>
      <c r="CKA28" s="61">
        <v>0</v>
      </c>
      <c r="CKB28" s="61">
        <v>2</v>
      </c>
      <c r="CKC28" s="61">
        <v>2</v>
      </c>
      <c r="CKD28" s="61">
        <v>0</v>
      </c>
      <c r="CKE28" s="61">
        <v>10</v>
      </c>
      <c r="CKF28" s="61">
        <v>0</v>
      </c>
      <c r="CKG28" s="61">
        <v>0</v>
      </c>
      <c r="CKH28" s="61">
        <v>0</v>
      </c>
      <c r="CKI28" s="61">
        <v>0</v>
      </c>
      <c r="CKJ28" s="61">
        <v>0</v>
      </c>
      <c r="CKK28" s="61">
        <v>0</v>
      </c>
      <c r="CKL28" s="61">
        <v>0</v>
      </c>
      <c r="CKM28" s="61">
        <v>0</v>
      </c>
      <c r="CKN28" s="61">
        <v>0</v>
      </c>
      <c r="CKO28" s="61">
        <v>0</v>
      </c>
      <c r="CKP28" s="61">
        <v>0</v>
      </c>
      <c r="CKQ28" s="61">
        <v>0</v>
      </c>
      <c r="CKR28" s="61">
        <v>0</v>
      </c>
      <c r="CKS28" s="61">
        <v>0</v>
      </c>
      <c r="CKT28" s="61">
        <v>0</v>
      </c>
      <c r="CKU28" s="61">
        <v>0</v>
      </c>
      <c r="CKV28" s="61">
        <v>0</v>
      </c>
      <c r="CKW28" s="61">
        <v>0</v>
      </c>
      <c r="CKX28" s="61">
        <v>0</v>
      </c>
      <c r="CKY28" s="61">
        <v>0</v>
      </c>
      <c r="CKZ28" s="61">
        <v>0</v>
      </c>
      <c r="CLA28" s="61">
        <v>0</v>
      </c>
      <c r="CLB28" s="61">
        <v>0</v>
      </c>
      <c r="CLC28" s="61">
        <v>0</v>
      </c>
      <c r="CLD28" s="61">
        <v>0</v>
      </c>
      <c r="CLE28" s="61">
        <v>0</v>
      </c>
      <c r="CLF28" s="61">
        <v>0</v>
      </c>
      <c r="CLG28" s="61">
        <v>0</v>
      </c>
      <c r="CLH28" s="61">
        <v>0</v>
      </c>
      <c r="CLI28" s="61">
        <v>0</v>
      </c>
      <c r="CLJ28" s="61">
        <v>0</v>
      </c>
      <c r="CLK28" s="61">
        <v>0</v>
      </c>
      <c r="CLL28" s="61">
        <v>0</v>
      </c>
      <c r="CLM28" s="61">
        <v>0</v>
      </c>
      <c r="CLN28" s="61">
        <v>0</v>
      </c>
      <c r="CLO28" s="61">
        <v>0</v>
      </c>
      <c r="CLP28" s="61">
        <v>0</v>
      </c>
      <c r="CLQ28" s="61">
        <v>0</v>
      </c>
      <c r="CLR28" s="61">
        <v>0</v>
      </c>
      <c r="CLS28" s="61">
        <v>0</v>
      </c>
      <c r="CLT28" s="61">
        <v>0</v>
      </c>
      <c r="CLU28" s="61">
        <v>0</v>
      </c>
      <c r="CLV28" s="61">
        <v>0</v>
      </c>
      <c r="CLW28" s="61">
        <v>0</v>
      </c>
      <c r="CLX28" s="61">
        <v>0</v>
      </c>
      <c r="CLY28" s="61">
        <v>0</v>
      </c>
      <c r="CLZ28" s="61">
        <v>0</v>
      </c>
      <c r="CMA28" s="61">
        <v>0</v>
      </c>
      <c r="CMB28" s="61">
        <v>0</v>
      </c>
      <c r="CMC28" s="61">
        <v>0</v>
      </c>
      <c r="CMD28" s="61">
        <v>0</v>
      </c>
      <c r="CME28" s="61">
        <v>0</v>
      </c>
      <c r="CMF28" s="61">
        <v>0</v>
      </c>
      <c r="CMG28" s="61">
        <v>0</v>
      </c>
      <c r="CMH28" s="61">
        <v>0</v>
      </c>
      <c r="CMI28" s="61">
        <v>0</v>
      </c>
      <c r="CMJ28" s="61">
        <v>0</v>
      </c>
      <c r="CMK28" s="61">
        <v>0</v>
      </c>
      <c r="CML28" s="61">
        <v>0</v>
      </c>
      <c r="CMM28" s="61">
        <v>0</v>
      </c>
      <c r="CMN28" s="61">
        <v>0</v>
      </c>
      <c r="CMO28" s="61">
        <v>0</v>
      </c>
      <c r="CMP28" s="61">
        <v>0</v>
      </c>
      <c r="CMQ28" s="61">
        <v>0</v>
      </c>
      <c r="CMR28" s="61">
        <v>0</v>
      </c>
      <c r="CMS28" s="61">
        <v>0</v>
      </c>
      <c r="CMT28" s="61">
        <v>0</v>
      </c>
      <c r="CMU28" s="61">
        <v>0</v>
      </c>
      <c r="CMV28" s="61">
        <v>0</v>
      </c>
      <c r="CMW28" s="61">
        <v>0</v>
      </c>
      <c r="CMX28" s="61">
        <v>0</v>
      </c>
      <c r="CMY28" s="61">
        <v>0</v>
      </c>
      <c r="CMZ28" s="61">
        <v>0</v>
      </c>
      <c r="CNA28" s="61">
        <v>0</v>
      </c>
      <c r="CNB28" s="61">
        <v>0</v>
      </c>
      <c r="CNC28" s="61">
        <v>0</v>
      </c>
      <c r="CND28" s="61">
        <v>0</v>
      </c>
      <c r="CNE28" s="61">
        <v>0</v>
      </c>
      <c r="CNF28" s="61">
        <v>0</v>
      </c>
      <c r="CNG28" s="61">
        <v>0</v>
      </c>
      <c r="CNH28" s="61">
        <v>0</v>
      </c>
      <c r="CNI28" s="61">
        <v>0</v>
      </c>
      <c r="CNJ28" s="61">
        <v>0</v>
      </c>
      <c r="CNK28" s="61">
        <v>0</v>
      </c>
      <c r="CNL28" s="61">
        <v>0</v>
      </c>
      <c r="CNM28" s="61">
        <v>0</v>
      </c>
      <c r="CNN28" s="61">
        <v>0</v>
      </c>
      <c r="CNO28" s="61">
        <v>0</v>
      </c>
      <c r="CNP28" s="61">
        <v>0</v>
      </c>
      <c r="CNQ28" s="61">
        <v>0</v>
      </c>
      <c r="CNR28" s="61">
        <v>0</v>
      </c>
      <c r="CNS28" s="61">
        <v>0</v>
      </c>
      <c r="CNT28" s="61">
        <v>0</v>
      </c>
      <c r="CNU28" s="61">
        <v>0</v>
      </c>
      <c r="CNV28" s="61">
        <v>0</v>
      </c>
      <c r="CNW28" s="61">
        <v>0</v>
      </c>
      <c r="CNX28" s="61">
        <v>0</v>
      </c>
      <c r="CNY28" s="61">
        <v>0</v>
      </c>
      <c r="CNZ28" s="61">
        <v>0</v>
      </c>
      <c r="COA28" s="61">
        <v>0</v>
      </c>
      <c r="COB28" s="61">
        <v>0</v>
      </c>
      <c r="COC28" s="61">
        <v>0</v>
      </c>
      <c r="COD28" s="61">
        <v>0</v>
      </c>
      <c r="COE28" s="61">
        <v>0</v>
      </c>
      <c r="COF28" s="61">
        <v>0</v>
      </c>
      <c r="COG28" s="61">
        <v>0</v>
      </c>
      <c r="COH28" s="61">
        <v>0</v>
      </c>
      <c r="COI28" s="61">
        <v>0</v>
      </c>
      <c r="COJ28" s="61">
        <v>0</v>
      </c>
      <c r="COK28" s="61">
        <v>0</v>
      </c>
      <c r="COL28" s="61">
        <v>0</v>
      </c>
      <c r="COM28" s="61">
        <v>0</v>
      </c>
      <c r="CON28" s="61">
        <v>0</v>
      </c>
      <c r="COO28" s="61">
        <v>0</v>
      </c>
      <c r="COP28" s="61">
        <v>5</v>
      </c>
      <c r="COQ28" s="61">
        <v>0</v>
      </c>
      <c r="COR28" s="61">
        <v>0</v>
      </c>
      <c r="COS28" s="61">
        <v>0</v>
      </c>
      <c r="COT28" s="61">
        <v>0</v>
      </c>
      <c r="COU28" s="61">
        <v>0</v>
      </c>
      <c r="COV28" s="61">
        <v>0</v>
      </c>
      <c r="COW28" s="61">
        <v>0</v>
      </c>
      <c r="COX28" s="61">
        <v>0</v>
      </c>
      <c r="COY28" s="61">
        <v>0</v>
      </c>
      <c r="COZ28" s="61">
        <v>0</v>
      </c>
      <c r="CPA28" s="61">
        <v>0</v>
      </c>
      <c r="CPB28" s="61">
        <v>0</v>
      </c>
      <c r="CPC28" s="61">
        <v>0</v>
      </c>
      <c r="CPD28" s="61">
        <v>0</v>
      </c>
      <c r="CPE28" s="61">
        <v>0</v>
      </c>
      <c r="CPF28" s="61">
        <v>0</v>
      </c>
      <c r="CPG28" s="61">
        <v>0</v>
      </c>
      <c r="CPH28" s="61">
        <v>0</v>
      </c>
      <c r="CPI28" s="61">
        <v>0</v>
      </c>
      <c r="CPJ28" s="61">
        <v>0</v>
      </c>
      <c r="CPK28" s="61">
        <v>0</v>
      </c>
      <c r="CPL28" s="61">
        <v>0</v>
      </c>
      <c r="CPM28" s="61">
        <v>0</v>
      </c>
      <c r="CPN28" s="61">
        <v>0</v>
      </c>
      <c r="CPO28" s="61">
        <v>0</v>
      </c>
      <c r="CPP28" s="61">
        <v>0</v>
      </c>
      <c r="CPQ28" s="61">
        <v>0</v>
      </c>
      <c r="CPR28" s="61">
        <v>0</v>
      </c>
      <c r="CPS28" s="61">
        <v>0</v>
      </c>
      <c r="CPT28" s="61">
        <v>0</v>
      </c>
      <c r="CPU28" s="61">
        <v>0</v>
      </c>
      <c r="CPV28" s="61">
        <v>0</v>
      </c>
      <c r="CPW28" s="61">
        <v>0</v>
      </c>
      <c r="CPX28" s="61">
        <v>0</v>
      </c>
      <c r="CPY28" s="61">
        <v>0</v>
      </c>
      <c r="CPZ28" s="61">
        <v>0</v>
      </c>
      <c r="CQA28" s="61">
        <v>0</v>
      </c>
      <c r="CQB28" s="61">
        <v>0</v>
      </c>
      <c r="CQC28" s="61">
        <v>0</v>
      </c>
      <c r="CQD28" s="61">
        <v>0</v>
      </c>
      <c r="CQE28" s="61">
        <v>0</v>
      </c>
      <c r="CQF28" s="61">
        <v>0</v>
      </c>
      <c r="CQG28" s="61">
        <v>0</v>
      </c>
      <c r="CQH28" s="61">
        <v>0</v>
      </c>
      <c r="CQI28" s="61">
        <v>0</v>
      </c>
      <c r="CQJ28" s="61">
        <v>0</v>
      </c>
      <c r="CQK28" s="61">
        <v>0</v>
      </c>
      <c r="CQL28" s="61">
        <v>0</v>
      </c>
      <c r="CQM28" s="61">
        <v>0</v>
      </c>
      <c r="CQN28" s="61">
        <v>0</v>
      </c>
      <c r="CQO28" s="61">
        <v>0</v>
      </c>
      <c r="CQP28" s="61">
        <v>0</v>
      </c>
      <c r="CQQ28" s="61">
        <v>0</v>
      </c>
      <c r="CQR28" s="61">
        <v>0</v>
      </c>
      <c r="CQS28" s="61">
        <v>0</v>
      </c>
      <c r="CQT28" s="61">
        <v>0</v>
      </c>
      <c r="CQU28" s="61">
        <v>0</v>
      </c>
      <c r="CQV28" s="61">
        <v>0</v>
      </c>
      <c r="CQW28" s="61">
        <v>0</v>
      </c>
      <c r="CQX28" s="61">
        <v>0</v>
      </c>
      <c r="CQY28" s="61">
        <v>0</v>
      </c>
      <c r="CQZ28" s="61">
        <v>0</v>
      </c>
      <c r="CRA28" s="61">
        <v>0</v>
      </c>
      <c r="CRB28" s="61">
        <v>0</v>
      </c>
      <c r="CRC28" s="61">
        <v>0</v>
      </c>
      <c r="CRD28" s="61">
        <v>0</v>
      </c>
      <c r="CRE28" s="61">
        <v>0</v>
      </c>
      <c r="CRF28" s="61">
        <v>0</v>
      </c>
      <c r="CRG28" s="61">
        <v>0</v>
      </c>
      <c r="CRH28" s="61">
        <v>0</v>
      </c>
      <c r="CRI28" s="61">
        <v>0</v>
      </c>
      <c r="CRJ28" s="61">
        <v>0</v>
      </c>
      <c r="CRK28" s="61">
        <v>0</v>
      </c>
      <c r="CRL28" s="61">
        <v>0</v>
      </c>
      <c r="CRM28" s="61">
        <v>0</v>
      </c>
      <c r="CRN28" s="61">
        <v>0</v>
      </c>
      <c r="CRO28" s="61">
        <v>0</v>
      </c>
      <c r="CRP28" s="61">
        <v>0</v>
      </c>
      <c r="CRQ28" s="61">
        <v>0</v>
      </c>
      <c r="CRR28" s="61">
        <v>0</v>
      </c>
      <c r="CRS28" s="61">
        <v>0</v>
      </c>
      <c r="CRT28" s="61">
        <v>0</v>
      </c>
      <c r="CRU28" s="61">
        <v>0</v>
      </c>
      <c r="CRV28" s="61">
        <v>0</v>
      </c>
      <c r="CRW28" s="61">
        <v>0</v>
      </c>
      <c r="CRX28" s="61">
        <v>0</v>
      </c>
      <c r="CRY28" s="61">
        <v>0</v>
      </c>
      <c r="CRZ28" s="61">
        <v>0</v>
      </c>
      <c r="CSA28" s="61">
        <v>0</v>
      </c>
      <c r="CSB28" s="61">
        <v>0</v>
      </c>
      <c r="CSC28" s="61">
        <v>0</v>
      </c>
      <c r="CSD28" s="61">
        <v>0</v>
      </c>
      <c r="CSE28" s="61">
        <v>0</v>
      </c>
      <c r="CSF28" s="61">
        <v>0</v>
      </c>
      <c r="CSG28" s="61">
        <v>0</v>
      </c>
      <c r="CSH28" s="61">
        <v>0</v>
      </c>
      <c r="CSI28" s="61">
        <v>0</v>
      </c>
      <c r="CSJ28" s="61">
        <v>0</v>
      </c>
      <c r="CSK28" s="61">
        <v>0</v>
      </c>
      <c r="CSL28" s="61">
        <v>0</v>
      </c>
      <c r="CSM28" s="61">
        <v>0</v>
      </c>
      <c r="CSN28" s="61">
        <v>0</v>
      </c>
      <c r="CSO28" s="61">
        <v>0</v>
      </c>
      <c r="CSP28" s="61">
        <v>0</v>
      </c>
      <c r="CSQ28" s="61">
        <v>0</v>
      </c>
      <c r="CSR28" s="61">
        <v>0</v>
      </c>
      <c r="CSS28" s="61">
        <v>0</v>
      </c>
      <c r="CST28" s="61">
        <v>0</v>
      </c>
      <c r="CSU28" s="61">
        <v>0</v>
      </c>
      <c r="CSV28" s="61">
        <v>0</v>
      </c>
      <c r="CSW28" s="61">
        <v>0</v>
      </c>
      <c r="CSX28" s="61">
        <v>0</v>
      </c>
      <c r="CSY28" s="61">
        <v>0</v>
      </c>
      <c r="CSZ28" s="61">
        <v>0</v>
      </c>
      <c r="CTA28" s="61">
        <v>0</v>
      </c>
      <c r="CTB28" s="61">
        <v>0</v>
      </c>
      <c r="CTC28" s="61">
        <v>5</v>
      </c>
      <c r="CTD28" s="61">
        <v>0</v>
      </c>
      <c r="CTE28" s="61">
        <v>0</v>
      </c>
      <c r="CTF28" s="61">
        <v>0</v>
      </c>
      <c r="CTG28" s="61">
        <v>0</v>
      </c>
      <c r="CTH28" s="61">
        <v>0</v>
      </c>
      <c r="CTI28" s="61">
        <v>0</v>
      </c>
      <c r="CTJ28" s="61">
        <v>0</v>
      </c>
      <c r="CTK28" s="61">
        <v>0</v>
      </c>
      <c r="CTL28" s="61">
        <v>0</v>
      </c>
      <c r="CTM28" s="61">
        <v>0</v>
      </c>
      <c r="CTN28" s="61">
        <v>0</v>
      </c>
      <c r="CTO28" s="61">
        <v>0</v>
      </c>
      <c r="CTP28" s="61">
        <v>0</v>
      </c>
      <c r="CTQ28" s="61">
        <v>0</v>
      </c>
      <c r="CTR28" s="61">
        <v>0</v>
      </c>
      <c r="CTS28" s="61">
        <v>0</v>
      </c>
      <c r="CTT28" s="61">
        <v>0</v>
      </c>
      <c r="CTU28" s="61">
        <v>5</v>
      </c>
      <c r="CTV28" s="61">
        <v>0</v>
      </c>
      <c r="CTW28" s="61">
        <v>0</v>
      </c>
      <c r="CTX28" s="61">
        <v>0</v>
      </c>
      <c r="CTY28" s="61">
        <v>0</v>
      </c>
      <c r="CTZ28" s="61">
        <v>0</v>
      </c>
      <c r="CUA28" s="61">
        <v>0</v>
      </c>
      <c r="CUB28" s="61">
        <v>5</v>
      </c>
      <c r="CUC28" s="61">
        <v>0</v>
      </c>
      <c r="CUD28" s="61">
        <v>0</v>
      </c>
      <c r="CUE28" s="61">
        <v>0</v>
      </c>
      <c r="CUF28" s="61">
        <v>0</v>
      </c>
      <c r="CUG28" s="61">
        <v>0</v>
      </c>
      <c r="CUH28" s="61">
        <v>0</v>
      </c>
      <c r="CUI28" s="61">
        <v>5</v>
      </c>
      <c r="CUJ28" s="61">
        <v>0</v>
      </c>
      <c r="CUK28" s="61">
        <v>0</v>
      </c>
      <c r="CUL28" s="61">
        <v>0</v>
      </c>
      <c r="CUM28" s="61">
        <v>0</v>
      </c>
      <c r="CUN28" s="61">
        <v>0</v>
      </c>
      <c r="CUO28" s="61">
        <v>0</v>
      </c>
      <c r="CUP28" s="61">
        <v>5</v>
      </c>
      <c r="CUQ28" s="61">
        <v>0</v>
      </c>
      <c r="CUR28" s="61">
        <v>0</v>
      </c>
      <c r="CUS28" s="61">
        <v>0</v>
      </c>
      <c r="CUT28" s="61">
        <v>0</v>
      </c>
      <c r="CUU28" s="61">
        <v>0</v>
      </c>
      <c r="CUV28" s="61">
        <v>0</v>
      </c>
      <c r="CUW28" s="61">
        <v>0</v>
      </c>
      <c r="CUX28" s="61">
        <v>0</v>
      </c>
      <c r="CUY28" s="61">
        <v>0</v>
      </c>
      <c r="CUZ28" s="61">
        <v>0</v>
      </c>
      <c r="CVA28" s="61">
        <v>0</v>
      </c>
      <c r="CVB28" s="61">
        <v>0</v>
      </c>
      <c r="CVC28" s="61">
        <v>0</v>
      </c>
      <c r="CVD28" s="61">
        <v>0</v>
      </c>
      <c r="CVE28" s="61">
        <v>0</v>
      </c>
      <c r="CVF28" s="61">
        <v>0</v>
      </c>
      <c r="CVG28" s="61">
        <v>0</v>
      </c>
      <c r="CVH28" s="61">
        <v>0</v>
      </c>
      <c r="CVI28" s="61">
        <v>0</v>
      </c>
      <c r="CVJ28" s="61">
        <v>0</v>
      </c>
      <c r="CVK28" s="61">
        <v>0</v>
      </c>
      <c r="CVL28" s="61">
        <v>0</v>
      </c>
      <c r="CVM28" s="61">
        <v>0</v>
      </c>
      <c r="CVN28" s="61">
        <v>0</v>
      </c>
      <c r="CVO28" s="61">
        <v>0</v>
      </c>
      <c r="CVP28" s="61">
        <v>0</v>
      </c>
      <c r="CVQ28" s="61">
        <v>0</v>
      </c>
      <c r="CVR28" s="61">
        <v>0</v>
      </c>
      <c r="CVS28" s="61">
        <v>0</v>
      </c>
      <c r="CVT28" s="61">
        <v>0</v>
      </c>
      <c r="CVU28" s="61">
        <v>0</v>
      </c>
      <c r="CVV28" s="61">
        <v>0</v>
      </c>
      <c r="CVW28" s="61">
        <v>0</v>
      </c>
      <c r="CVX28" s="61">
        <v>20</v>
      </c>
      <c r="CVY28" s="61">
        <v>4</v>
      </c>
      <c r="CVZ28" s="61">
        <v>12000</v>
      </c>
      <c r="CWA28" s="61">
        <v>0</v>
      </c>
      <c r="CWB28" s="61">
        <v>0</v>
      </c>
      <c r="CWC28" s="61">
        <v>0</v>
      </c>
      <c r="CWD28" s="61">
        <v>0</v>
      </c>
      <c r="CWE28" s="61">
        <v>0</v>
      </c>
      <c r="CWF28" s="61">
        <v>0</v>
      </c>
      <c r="CWG28" s="61">
        <v>0</v>
      </c>
      <c r="CWH28" s="61">
        <v>0</v>
      </c>
      <c r="CWI28" s="61">
        <v>0</v>
      </c>
      <c r="CWJ28" s="61">
        <v>0</v>
      </c>
      <c r="CWK28" s="61">
        <v>0</v>
      </c>
      <c r="CWL28" s="61">
        <v>0</v>
      </c>
      <c r="CWM28" s="61">
        <v>0</v>
      </c>
      <c r="CWN28" s="61">
        <v>0</v>
      </c>
      <c r="CWO28" s="61">
        <v>0</v>
      </c>
      <c r="CWP28" s="61">
        <v>0</v>
      </c>
      <c r="CWQ28" s="61">
        <v>0</v>
      </c>
      <c r="CWR28" s="61">
        <v>0</v>
      </c>
      <c r="CWS28" s="61">
        <v>0</v>
      </c>
      <c r="CWT28" s="61">
        <v>0</v>
      </c>
      <c r="CWU28" s="61">
        <v>0</v>
      </c>
      <c r="CWV28" s="61">
        <v>0</v>
      </c>
      <c r="CWW28" s="61">
        <v>0</v>
      </c>
      <c r="CWX28" s="61">
        <v>0</v>
      </c>
      <c r="CWY28" s="61">
        <v>0</v>
      </c>
      <c r="CWZ28" s="61">
        <v>0</v>
      </c>
      <c r="CXA28" s="61">
        <v>0</v>
      </c>
      <c r="CXB28" s="61">
        <v>0</v>
      </c>
      <c r="CXC28" s="61">
        <v>0</v>
      </c>
      <c r="CXD28" s="61">
        <v>0</v>
      </c>
      <c r="CXE28" s="61">
        <v>0</v>
      </c>
      <c r="CXF28" s="61">
        <v>0</v>
      </c>
      <c r="CXG28" s="61">
        <v>0</v>
      </c>
      <c r="CXH28" s="61">
        <v>2</v>
      </c>
      <c r="CXI28" s="61">
        <v>0</v>
      </c>
      <c r="CXJ28" s="61">
        <v>0</v>
      </c>
      <c r="CXK28" s="61">
        <v>0</v>
      </c>
      <c r="CXL28" s="61">
        <v>0</v>
      </c>
      <c r="CXM28" s="61">
        <v>0</v>
      </c>
      <c r="CXN28" s="61">
        <v>0</v>
      </c>
      <c r="CXO28" s="61">
        <v>0</v>
      </c>
      <c r="CXP28" s="61">
        <v>0</v>
      </c>
      <c r="CXQ28" s="61">
        <v>0</v>
      </c>
      <c r="CXR28" s="61">
        <v>0</v>
      </c>
      <c r="CXS28" s="61">
        <v>1</v>
      </c>
      <c r="CXT28" s="61">
        <v>0</v>
      </c>
      <c r="CXU28" s="61">
        <v>0</v>
      </c>
      <c r="CXV28" s="61">
        <v>0</v>
      </c>
      <c r="CXW28" s="61">
        <v>0</v>
      </c>
      <c r="CXX28" s="61">
        <v>0</v>
      </c>
      <c r="CXY28" s="61">
        <v>0</v>
      </c>
      <c r="CXZ28" s="61">
        <v>0</v>
      </c>
      <c r="CYA28" s="61">
        <v>0</v>
      </c>
      <c r="CYB28" s="61">
        <v>0</v>
      </c>
      <c r="CYC28" s="61">
        <v>0</v>
      </c>
      <c r="CYD28" s="61">
        <v>1</v>
      </c>
      <c r="CYE28" s="61">
        <v>0</v>
      </c>
      <c r="CYF28" s="61">
        <v>0</v>
      </c>
      <c r="CYG28" s="61">
        <v>0</v>
      </c>
      <c r="CYH28" s="61">
        <v>0</v>
      </c>
      <c r="CYI28" s="61">
        <v>0</v>
      </c>
      <c r="CYJ28" s="61">
        <v>0</v>
      </c>
      <c r="CYK28" s="61">
        <v>0</v>
      </c>
      <c r="CYL28" s="61">
        <v>0</v>
      </c>
      <c r="CYM28" s="61">
        <v>0</v>
      </c>
      <c r="CYN28" s="61">
        <v>0</v>
      </c>
      <c r="CYO28" s="61">
        <v>1</v>
      </c>
      <c r="CYP28" s="61">
        <v>0</v>
      </c>
      <c r="CYQ28" s="61">
        <v>1</v>
      </c>
      <c r="CYR28" s="61">
        <v>2</v>
      </c>
      <c r="CYS28" s="61">
        <v>0</v>
      </c>
      <c r="CYT28" s="61">
        <v>0</v>
      </c>
      <c r="CYU28" s="61">
        <v>0</v>
      </c>
      <c r="CYV28" s="61">
        <v>40</v>
      </c>
      <c r="CYW28" s="61">
        <v>0</v>
      </c>
      <c r="CYX28" s="61">
        <v>118</v>
      </c>
      <c r="CYY28" s="61">
        <v>10</v>
      </c>
      <c r="CYZ28" s="61">
        <v>122</v>
      </c>
      <c r="CZA28" s="61">
        <v>10</v>
      </c>
      <c r="CZB28" s="61">
        <v>0</v>
      </c>
      <c r="CZC28" s="61">
        <v>115</v>
      </c>
      <c r="CZD28" s="61">
        <v>118</v>
      </c>
      <c r="CZE28" s="61">
        <v>15</v>
      </c>
      <c r="CZF28" s="61">
        <v>0</v>
      </c>
      <c r="CZG28" s="61">
        <v>0</v>
      </c>
      <c r="CZH28" s="61">
        <v>0</v>
      </c>
      <c r="CZI28" s="61">
        <v>0</v>
      </c>
      <c r="CZJ28" s="61">
        <v>0</v>
      </c>
      <c r="CZK28" s="61">
        <v>0</v>
      </c>
      <c r="CZL28" s="61">
        <v>0</v>
      </c>
      <c r="CZM28" s="61">
        <v>0</v>
      </c>
      <c r="CZN28" s="61">
        <v>0</v>
      </c>
      <c r="CZO28" s="61">
        <v>0</v>
      </c>
      <c r="CZP28" s="61">
        <v>0</v>
      </c>
      <c r="CZQ28" s="61">
        <v>0</v>
      </c>
      <c r="CZR28" s="61">
        <v>0</v>
      </c>
      <c r="CZS28" s="61">
        <v>0</v>
      </c>
      <c r="CZT28" s="61">
        <v>0</v>
      </c>
      <c r="CZU28" s="61">
        <v>0</v>
      </c>
      <c r="CZV28" s="61">
        <v>0</v>
      </c>
      <c r="CZW28" s="61">
        <v>0</v>
      </c>
      <c r="CZX28" s="61">
        <v>0</v>
      </c>
      <c r="CZY28" s="61">
        <v>0</v>
      </c>
      <c r="CZZ28" s="61">
        <v>0</v>
      </c>
      <c r="DAA28" s="61">
        <v>0</v>
      </c>
      <c r="DAB28" s="61">
        <v>0</v>
      </c>
      <c r="DAC28" s="61">
        <v>0</v>
      </c>
      <c r="DAD28" s="61">
        <v>0</v>
      </c>
      <c r="DAE28" s="61">
        <v>27</v>
      </c>
      <c r="DAF28" s="61">
        <v>19</v>
      </c>
      <c r="DAG28" s="61">
        <v>19</v>
      </c>
      <c r="DAH28" s="61">
        <v>19</v>
      </c>
      <c r="DAI28" s="61">
        <v>19</v>
      </c>
      <c r="DAJ28" s="61">
        <v>18</v>
      </c>
      <c r="DAK28" s="61">
        <v>18</v>
      </c>
      <c r="DAL28" s="61">
        <v>18</v>
      </c>
      <c r="DAM28" s="61">
        <v>18</v>
      </c>
      <c r="DAN28" s="61">
        <v>10</v>
      </c>
      <c r="DAO28" s="61">
        <v>0</v>
      </c>
      <c r="DAP28" s="61">
        <v>10</v>
      </c>
      <c r="DAQ28" s="61">
        <v>48</v>
      </c>
      <c r="DAR28" s="61">
        <v>60</v>
      </c>
      <c r="DAS28" s="61">
        <v>13</v>
      </c>
      <c r="DAT28" s="61">
        <v>100</v>
      </c>
      <c r="DAU28" s="61">
        <v>33</v>
      </c>
      <c r="DAV28" s="61">
        <v>75</v>
      </c>
      <c r="DAW28" s="61">
        <v>17</v>
      </c>
      <c r="DAX28" s="61">
        <v>50</v>
      </c>
      <c r="DAY28" s="61">
        <v>17</v>
      </c>
      <c r="DAZ28" s="61">
        <v>30</v>
      </c>
      <c r="DBA28" s="61">
        <v>13</v>
      </c>
      <c r="DBB28" s="61">
        <v>10</v>
      </c>
      <c r="DBC28" s="61">
        <v>1</v>
      </c>
      <c r="DBD28" s="61">
        <v>30</v>
      </c>
      <c r="DBE28" s="61">
        <v>700</v>
      </c>
      <c r="DBF28" s="61">
        <v>10</v>
      </c>
      <c r="DBG28" s="61">
        <v>0</v>
      </c>
      <c r="DBH28" s="61">
        <v>0</v>
      </c>
      <c r="DBI28" s="61">
        <v>0</v>
      </c>
      <c r="DBJ28" s="61">
        <v>0</v>
      </c>
      <c r="DBK28" s="61">
        <v>3</v>
      </c>
      <c r="DBL28" s="61">
        <v>0</v>
      </c>
      <c r="DBM28" s="61">
        <v>0</v>
      </c>
      <c r="DBN28" s="61">
        <v>15000</v>
      </c>
      <c r="DBO28" s="61">
        <v>4000</v>
      </c>
      <c r="DBP28" s="61">
        <v>0</v>
      </c>
      <c r="DBQ28" s="61">
        <v>0</v>
      </c>
      <c r="DBR28" s="61">
        <v>30</v>
      </c>
      <c r="DBS28" s="61">
        <v>8</v>
      </c>
      <c r="DBT28" s="61">
        <v>10</v>
      </c>
      <c r="DBU28" s="61">
        <v>32</v>
      </c>
      <c r="DBV28" s="61">
        <v>30</v>
      </c>
      <c r="DBW28" s="61">
        <v>30</v>
      </c>
      <c r="DBX28" s="61">
        <v>30</v>
      </c>
      <c r="DBY28" s="61">
        <v>25</v>
      </c>
      <c r="DBZ28" s="61">
        <v>1</v>
      </c>
      <c r="DCA28" s="61">
        <v>1</v>
      </c>
      <c r="DCB28" s="61">
        <v>0</v>
      </c>
      <c r="DCC28" s="61">
        <v>0</v>
      </c>
      <c r="DCD28" s="61">
        <v>1.5</v>
      </c>
      <c r="DCE28" s="61">
        <v>1.5</v>
      </c>
      <c r="DCF28" s="61">
        <v>0</v>
      </c>
      <c r="DCG28" s="61">
        <v>2</v>
      </c>
      <c r="DCH28" s="61">
        <v>1</v>
      </c>
      <c r="DCI28" s="61">
        <v>50</v>
      </c>
      <c r="DCJ28" s="61">
        <v>3</v>
      </c>
      <c r="DCK28" s="61">
        <v>3</v>
      </c>
      <c r="DCL28" s="61">
        <v>8</v>
      </c>
      <c r="DCM28" s="61">
        <v>8</v>
      </c>
      <c r="DCN28" s="61">
        <v>1</v>
      </c>
      <c r="DCO28" s="61">
        <v>0</v>
      </c>
      <c r="DCP28" s="61">
        <v>0.03</v>
      </c>
      <c r="DCQ28" s="61">
        <v>1</v>
      </c>
      <c r="DCR28" s="61">
        <v>235</v>
      </c>
      <c r="DCS28" s="61">
        <v>100</v>
      </c>
      <c r="DCT28" s="61">
        <v>2000</v>
      </c>
      <c r="DCU28" s="61">
        <v>180</v>
      </c>
      <c r="DCV28" s="61">
        <v>-1.1499999999999999</v>
      </c>
      <c r="DCW28" s="61">
        <v>3000</v>
      </c>
      <c r="DCX28" s="61">
        <v>30</v>
      </c>
      <c r="DCY28" s="61">
        <v>200</v>
      </c>
      <c r="DCZ28" s="61">
        <v>100</v>
      </c>
      <c r="DDA28" s="61">
        <v>100</v>
      </c>
      <c r="DDB28" s="61">
        <v>100</v>
      </c>
      <c r="DDC28" s="61">
        <v>100</v>
      </c>
      <c r="DDD28" s="61">
        <v>130</v>
      </c>
      <c r="DDE28" s="61">
        <v>100</v>
      </c>
      <c r="DDF28" s="61">
        <v>100</v>
      </c>
      <c r="DDG28" s="61">
        <v>100</v>
      </c>
      <c r="DDH28" s="61">
        <v>100</v>
      </c>
      <c r="DDI28" s="61">
        <v>130</v>
      </c>
      <c r="DDJ28" s="61">
        <v>100</v>
      </c>
      <c r="DDK28" s="61">
        <v>100</v>
      </c>
      <c r="DDL28" s="61">
        <v>100</v>
      </c>
      <c r="DDM28" s="61">
        <v>100</v>
      </c>
      <c r="DDN28" s="61">
        <v>100</v>
      </c>
      <c r="DDO28" s="61">
        <v>130</v>
      </c>
      <c r="DDP28" s="61">
        <v>100</v>
      </c>
      <c r="DDQ28" s="61">
        <v>130</v>
      </c>
      <c r="DDR28" s="61">
        <v>100</v>
      </c>
      <c r="DDS28" s="61">
        <v>100</v>
      </c>
      <c r="DDT28" s="61">
        <v>100</v>
      </c>
      <c r="DDU28" s="61">
        <v>100</v>
      </c>
      <c r="DDV28" s="61">
        <v>130</v>
      </c>
      <c r="DDW28" s="61">
        <v>100</v>
      </c>
      <c r="DDX28" s="61">
        <v>0.5</v>
      </c>
      <c r="DDY28" s="61">
        <v>0.3</v>
      </c>
      <c r="DDZ28" s="61">
        <v>1</v>
      </c>
      <c r="DEA28" s="61">
        <v>1000</v>
      </c>
      <c r="DEB28" s="61">
        <v>200</v>
      </c>
      <c r="DEC28" s="61">
        <v>70</v>
      </c>
      <c r="DED28" s="61">
        <v>20</v>
      </c>
      <c r="DEE28" s="61">
        <v>80</v>
      </c>
      <c r="DEF28" s="61">
        <v>2</v>
      </c>
      <c r="DEG28" s="61">
        <v>0</v>
      </c>
      <c r="DEH28" s="61">
        <v>0</v>
      </c>
      <c r="DEI28" s="61">
        <v>0</v>
      </c>
      <c r="DEJ28" s="61">
        <v>0</v>
      </c>
      <c r="DEK28" s="61">
        <v>11</v>
      </c>
      <c r="DEL28" s="61">
        <v>-8</v>
      </c>
      <c r="DEM28" s="61">
        <v>3</v>
      </c>
      <c r="DEN28" s="61">
        <v>2</v>
      </c>
      <c r="DEO28" s="61">
        <v>0</v>
      </c>
      <c r="DEP28" s="61">
        <v>200</v>
      </c>
      <c r="DEQ28" s="61">
        <v>300</v>
      </c>
      <c r="DER28" s="61">
        <v>20</v>
      </c>
      <c r="DES28" s="61">
        <v>7</v>
      </c>
      <c r="DET28" s="61">
        <v>5</v>
      </c>
      <c r="DEU28" s="61">
        <v>30</v>
      </c>
      <c r="DEV28" s="61">
        <v>133</v>
      </c>
      <c r="DEW28" s="61">
        <v>5</v>
      </c>
      <c r="DEX28" s="61">
        <v>100</v>
      </c>
      <c r="DEY28" s="61">
        <v>3</v>
      </c>
      <c r="DEZ28" s="61">
        <v>0</v>
      </c>
      <c r="DFA28" s="61">
        <v>15</v>
      </c>
      <c r="DFB28" s="61">
        <v>60</v>
      </c>
      <c r="DFC28" s="61">
        <v>0.95</v>
      </c>
      <c r="DFD28" s="61">
        <v>0</v>
      </c>
      <c r="DFE28" s="61">
        <v>60</v>
      </c>
      <c r="DFF28" s="61">
        <v>-33</v>
      </c>
      <c r="DFG28" s="61">
        <v>5</v>
      </c>
      <c r="DFH28" s="61">
        <v>9</v>
      </c>
      <c r="DFI28" s="61">
        <v>12</v>
      </c>
      <c r="DFJ28" s="61">
        <v>14</v>
      </c>
      <c r="DFK28" s="61">
        <v>18</v>
      </c>
      <c r="DFL28" s="61">
        <v>22</v>
      </c>
      <c r="DFM28" s="61">
        <v>0</v>
      </c>
      <c r="DFN28" s="61">
        <v>0</v>
      </c>
      <c r="DFO28" s="61">
        <v>0</v>
      </c>
      <c r="DFP28" s="61">
        <v>0</v>
      </c>
      <c r="DFQ28" s="61">
        <v>0</v>
      </c>
      <c r="DFR28" s="61">
        <v>0</v>
      </c>
      <c r="DFS28" s="61">
        <v>0.95</v>
      </c>
      <c r="DFT28" s="61">
        <v>0.9</v>
      </c>
      <c r="DFU28" s="61">
        <v>0.9</v>
      </c>
      <c r="DFV28" s="61">
        <v>0.9</v>
      </c>
      <c r="DFW28" s="61">
        <v>0.95</v>
      </c>
      <c r="DFX28" s="61">
        <v>1</v>
      </c>
      <c r="DFY28" s="61">
        <v>105</v>
      </c>
      <c r="DFZ28" s="61">
        <v>95</v>
      </c>
      <c r="DGA28" s="61">
        <v>85</v>
      </c>
      <c r="DGB28" s="61">
        <v>110</v>
      </c>
      <c r="DGC28" s="61">
        <v>90</v>
      </c>
      <c r="DGD28" s="61">
        <v>95</v>
      </c>
      <c r="DGE28" s="61">
        <v>100</v>
      </c>
      <c r="DGF28" s="61">
        <v>105</v>
      </c>
      <c r="DGG28" s="61">
        <v>0.85</v>
      </c>
      <c r="DGH28" s="61">
        <v>0.9</v>
      </c>
      <c r="DGI28" s="61">
        <v>0.95</v>
      </c>
      <c r="DGJ28" s="61">
        <v>1</v>
      </c>
      <c r="DGK28" s="61">
        <v>-0.97</v>
      </c>
      <c r="DGL28" s="61">
        <v>-0.95</v>
      </c>
      <c r="DGM28" s="61">
        <v>0</v>
      </c>
      <c r="DGN28" s="61">
        <v>0</v>
      </c>
      <c r="DGO28" s="61">
        <v>0</v>
      </c>
      <c r="DGP28" s="61">
        <v>0</v>
      </c>
      <c r="DGQ28" s="61">
        <v>0.5</v>
      </c>
      <c r="DGR28" s="61">
        <v>1</v>
      </c>
      <c r="DGS28" s="61">
        <v>0.5</v>
      </c>
      <c r="DGT28" s="61">
        <v>0</v>
      </c>
      <c r="DGU28" s="61">
        <v>0</v>
      </c>
      <c r="DGV28" s="61">
        <v>0</v>
      </c>
      <c r="DGW28" s="61">
        <v>0</v>
      </c>
      <c r="DGX28" s="61">
        <v>0</v>
      </c>
      <c r="DGY28" s="61">
        <v>400</v>
      </c>
      <c r="DGZ28" s="61">
        <v>0</v>
      </c>
      <c r="DHA28" s="61">
        <v>0</v>
      </c>
      <c r="DHB28" s="61">
        <v>1</v>
      </c>
      <c r="DHC28" s="61">
        <v>40</v>
      </c>
      <c r="DHD28" s="61">
        <v>0</v>
      </c>
      <c r="DHE28" s="61">
        <v>30</v>
      </c>
      <c r="DHF28" s="61">
        <v>30</v>
      </c>
      <c r="DHG28" s="61">
        <v>10</v>
      </c>
      <c r="DHH28" s="61">
        <v>10</v>
      </c>
      <c r="DHI28" s="61">
        <v>10</v>
      </c>
      <c r="DHJ28" s="61">
        <v>3</v>
      </c>
      <c r="DHK28" s="61">
        <v>1</v>
      </c>
      <c r="DHL28" s="61">
        <v>10000</v>
      </c>
      <c r="DHM28" s="61">
        <v>0</v>
      </c>
      <c r="DHN28" s="61">
        <v>0</v>
      </c>
      <c r="DHO28" s="61">
        <v>0</v>
      </c>
      <c r="DHP28" s="61">
        <v>0</v>
      </c>
      <c r="DHQ28" s="61">
        <v>1</v>
      </c>
      <c r="DHR28" s="61">
        <v>1</v>
      </c>
      <c r="DHS28" s="61">
        <v>0</v>
      </c>
      <c r="DHT28" s="61">
        <v>0</v>
      </c>
      <c r="DHU28" s="61">
        <v>0.2</v>
      </c>
      <c r="DHV28" s="61">
        <v>0.3</v>
      </c>
      <c r="DHW28" s="61">
        <v>30</v>
      </c>
      <c r="DHX28" s="61">
        <v>60</v>
      </c>
      <c r="DHY28" s="61">
        <v>65</v>
      </c>
      <c r="DHZ28" s="61">
        <v>0</v>
      </c>
      <c r="DIA28" s="61">
        <v>4</v>
      </c>
      <c r="DIB28" s="61">
        <v>4</v>
      </c>
      <c r="DIC28" s="61">
        <v>0.01</v>
      </c>
      <c r="DID28" s="61">
        <v>0.01</v>
      </c>
      <c r="DIE28" s="61">
        <v>0.2</v>
      </c>
      <c r="DIF28" s="61">
        <v>0.2</v>
      </c>
      <c r="DIG28" s="61">
        <v>0</v>
      </c>
      <c r="DIH28" s="61">
        <v>1.1100000000000001</v>
      </c>
      <c r="DII28" s="61">
        <v>0</v>
      </c>
      <c r="DIJ28" s="61">
        <v>1.1100000000000001</v>
      </c>
      <c r="DIK28" s="61">
        <v>0</v>
      </c>
      <c r="DIL28" s="61">
        <v>30</v>
      </c>
      <c r="DIM28" s="61">
        <v>0</v>
      </c>
      <c r="DIN28" s="61">
        <v>2</v>
      </c>
      <c r="DIO28" s="61">
        <v>0</v>
      </c>
      <c r="DIP28" s="61">
        <v>100</v>
      </c>
      <c r="DIQ28" s="61">
        <v>100</v>
      </c>
      <c r="DIR28" s="61">
        <v>10</v>
      </c>
      <c r="DIS28" s="61">
        <v>50</v>
      </c>
      <c r="DIT28" s="61">
        <v>50</v>
      </c>
      <c r="DIU28" s="61">
        <v>0</v>
      </c>
      <c r="DIV28" s="61">
        <v>0.2</v>
      </c>
      <c r="DIW28" s="61">
        <v>0.2</v>
      </c>
      <c r="DIX28" s="61">
        <v>0</v>
      </c>
      <c r="DIY28" s="61">
        <v>0</v>
      </c>
      <c r="DIZ28" s="61">
        <v>0</v>
      </c>
      <c r="DJA28" s="61">
        <v>0</v>
      </c>
      <c r="DJB28" s="61">
        <v>0</v>
      </c>
      <c r="DJC28" s="61">
        <v>0</v>
      </c>
      <c r="DJD28" s="61">
        <v>0</v>
      </c>
      <c r="DJE28" s="61">
        <v>0</v>
      </c>
      <c r="DJF28" s="61">
        <v>0</v>
      </c>
      <c r="DJG28" s="61">
        <v>30</v>
      </c>
      <c r="DJH28" s="61">
        <v>14400</v>
      </c>
      <c r="DJI28" s="61">
        <v>300</v>
      </c>
      <c r="DJJ28" s="61">
        <v>86400</v>
      </c>
      <c r="DJK28" s="61">
        <v>300</v>
      </c>
      <c r="DJL28" s="61">
        <v>1200</v>
      </c>
      <c r="DJM28" s="61">
        <v>5000</v>
      </c>
      <c r="DJN28" s="61">
        <v>-5000</v>
      </c>
      <c r="DJO28" s="61">
        <v>50</v>
      </c>
      <c r="DJP28" s="61">
        <v>0</v>
      </c>
      <c r="DJQ28" s="61">
        <v>0</v>
      </c>
      <c r="DJR28" s="61">
        <v>0</v>
      </c>
      <c r="DJS28" s="61">
        <v>0</v>
      </c>
      <c r="DJT28" s="61">
        <v>0</v>
      </c>
      <c r="DJU28" s="61">
        <v>0</v>
      </c>
      <c r="DJV28" s="61">
        <v>0</v>
      </c>
      <c r="DJW28" s="61">
        <v>0.1</v>
      </c>
      <c r="DJX28" s="61">
        <v>51.5</v>
      </c>
      <c r="DJY28" s="61">
        <v>47.5</v>
      </c>
      <c r="DJZ28" s="61">
        <v>0</v>
      </c>
      <c r="DKA28" s="61">
        <v>0</v>
      </c>
      <c r="DKB28" s="61">
        <v>0</v>
      </c>
      <c r="DKC28" s="61">
        <v>0</v>
      </c>
      <c r="DKD28" s="61">
        <v>0</v>
      </c>
      <c r="DKE28" s="61">
        <v>0</v>
      </c>
      <c r="DKF28" s="61">
        <v>0</v>
      </c>
      <c r="DKG28" s="61">
        <v>0</v>
      </c>
      <c r="DKH28" s="61">
        <v>1</v>
      </c>
      <c r="DKI28" s="61">
        <v>0</v>
      </c>
      <c r="DKJ28" s="61">
        <v>1400</v>
      </c>
      <c r="DKK28" s="61">
        <v>0</v>
      </c>
      <c r="DKL28" s="61">
        <v>1</v>
      </c>
      <c r="DKM28" s="61">
        <v>0</v>
      </c>
      <c r="DKN28" s="61">
        <v>0</v>
      </c>
      <c r="DKO28" s="61">
        <v>300</v>
      </c>
      <c r="DKP28" s="61">
        <v>30</v>
      </c>
      <c r="DKQ28" s="61">
        <v>8</v>
      </c>
      <c r="DKR28" s="61">
        <v>1</v>
      </c>
      <c r="DKS28" s="61">
        <v>115</v>
      </c>
      <c r="DKT28" s="61">
        <v>85</v>
      </c>
      <c r="DKU28" s="61">
        <v>35</v>
      </c>
      <c r="DKV28" s="61">
        <v>10</v>
      </c>
      <c r="DKW28" s="61">
        <v>0</v>
      </c>
      <c r="DKX28" s="61">
        <v>0</v>
      </c>
      <c r="DKY28" s="61">
        <v>1</v>
      </c>
      <c r="DKZ28" s="61">
        <v>-0.2</v>
      </c>
      <c r="DLA28" s="61">
        <v>50</v>
      </c>
      <c r="DLB28" s="61">
        <v>110</v>
      </c>
      <c r="DLC28" s="61">
        <v>80</v>
      </c>
      <c r="DLD28" s="61">
        <v>1</v>
      </c>
      <c r="DLE28" s="61">
        <v>0</v>
      </c>
      <c r="DLF28" s="61">
        <v>323</v>
      </c>
      <c r="DLG28" s="61">
        <v>200</v>
      </c>
      <c r="DLH28" s="61">
        <v>1</v>
      </c>
      <c r="DLI28" s="61">
        <v>200</v>
      </c>
      <c r="DLJ28" s="61">
        <v>10</v>
      </c>
      <c r="DLK28" s="61">
        <v>2</v>
      </c>
      <c r="DLL28" s="61">
        <v>0.8</v>
      </c>
      <c r="DLM28" s="61">
        <v>3</v>
      </c>
      <c r="DLN28" s="61">
        <v>4</v>
      </c>
      <c r="DLO28" s="61">
        <v>10</v>
      </c>
      <c r="DLP28" s="61">
        <v>0.5</v>
      </c>
      <c r="DLQ28" s="61">
        <v>4</v>
      </c>
      <c r="DLR28" s="61">
        <v>20000</v>
      </c>
      <c r="DLS28" s="61">
        <v>20</v>
      </c>
      <c r="DLT28" s="61">
        <v>10</v>
      </c>
      <c r="DLU28" s="61">
        <v>5</v>
      </c>
      <c r="DLV28" s="61">
        <v>10000</v>
      </c>
      <c r="DLW28" s="61">
        <v>0</v>
      </c>
      <c r="DLX28" s="61">
        <v>0</v>
      </c>
      <c r="DLY28" s="61">
        <v>0</v>
      </c>
      <c r="DLZ28" s="61">
        <v>0</v>
      </c>
      <c r="DMA28" s="61">
        <v>20000</v>
      </c>
      <c r="DMB28" s="61">
        <v>120</v>
      </c>
      <c r="DMC28" s="61">
        <v>88</v>
      </c>
      <c r="DMD28" s="61">
        <v>45</v>
      </c>
      <c r="DME28" s="61">
        <v>0</v>
      </c>
      <c r="DMF28" s="61">
        <v>10</v>
      </c>
      <c r="DMG28" s="61">
        <v>0</v>
      </c>
      <c r="DMH28" s="61">
        <v>0</v>
      </c>
      <c r="DMI28" s="61">
        <v>0</v>
      </c>
      <c r="DMJ28" s="61">
        <v>-0.4</v>
      </c>
      <c r="DMK28" s="61">
        <v>50</v>
      </c>
      <c r="DML28" s="61">
        <v>110</v>
      </c>
      <c r="DMM28" s="61">
        <v>80</v>
      </c>
      <c r="DMN28" s="61">
        <v>0</v>
      </c>
      <c r="DMO28" s="61">
        <v>1</v>
      </c>
      <c r="DMP28" s="61">
        <v>400</v>
      </c>
      <c r="DMQ28" s="61">
        <v>200</v>
      </c>
      <c r="DMR28" s="61">
        <v>0</v>
      </c>
      <c r="DMS28" s="61">
        <v>100</v>
      </c>
      <c r="DMT28" s="61">
        <v>100</v>
      </c>
      <c r="DMU28" s="61">
        <v>10</v>
      </c>
      <c r="DMV28" s="61">
        <v>2</v>
      </c>
      <c r="DMW28" s="61">
        <v>0.3</v>
      </c>
      <c r="DMX28" s="61">
        <v>3</v>
      </c>
      <c r="DMY28" s="61">
        <v>4</v>
      </c>
      <c r="DMZ28" s="61">
        <v>10</v>
      </c>
      <c r="DNA28" s="61">
        <v>0.5</v>
      </c>
      <c r="DNB28" s="61">
        <v>4</v>
      </c>
      <c r="DNC28" s="61">
        <v>10500</v>
      </c>
      <c r="DND28" s="61">
        <v>20</v>
      </c>
      <c r="DNE28" s="61">
        <v>10</v>
      </c>
      <c r="DNF28" s="61">
        <v>5</v>
      </c>
      <c r="DNG28" s="61">
        <v>10500</v>
      </c>
      <c r="DNH28" s="61">
        <v>0</v>
      </c>
      <c r="DNI28" s="61">
        <v>0</v>
      </c>
      <c r="DNJ28" s="61">
        <v>0</v>
      </c>
      <c r="DNK28" s="61">
        <v>0</v>
      </c>
      <c r="DNL28" s="61">
        <v>10500</v>
      </c>
      <c r="DNM28" s="61">
        <v>120</v>
      </c>
      <c r="DNN28" s="61">
        <v>90</v>
      </c>
      <c r="DNO28" s="61">
        <v>45</v>
      </c>
      <c r="DNP28" s="61">
        <v>0</v>
      </c>
      <c r="DNQ28" s="61">
        <v>0</v>
      </c>
      <c r="DNR28" s="61">
        <v>0</v>
      </c>
      <c r="DNS28" s="61">
        <v>0</v>
      </c>
      <c r="DNT28" s="61">
        <v>0</v>
      </c>
      <c r="DNU28" s="61">
        <v>0</v>
      </c>
      <c r="DNV28" s="61">
        <v>1</v>
      </c>
      <c r="DNW28" s="61">
        <v>1</v>
      </c>
      <c r="DNX28" s="61">
        <v>1</v>
      </c>
      <c r="DNY28" s="61">
        <v>2</v>
      </c>
      <c r="DNZ28" s="61">
        <v>6</v>
      </c>
      <c r="DOA28" s="61">
        <v>0</v>
      </c>
      <c r="DOB28" s="61">
        <v>6000</v>
      </c>
      <c r="DOC28" s="61">
        <v>250</v>
      </c>
      <c r="DOD28" s="61">
        <v>100</v>
      </c>
      <c r="DOE28" s="61">
        <v>50</v>
      </c>
      <c r="DOF28" s="61">
        <v>75</v>
      </c>
      <c r="DOG28" s="61">
        <v>500</v>
      </c>
      <c r="DOH28" s="61">
        <v>100</v>
      </c>
      <c r="DOI28" s="61">
        <v>460</v>
      </c>
      <c r="DOJ28" s="61">
        <v>0</v>
      </c>
      <c r="DOK28" s="61">
        <v>0</v>
      </c>
      <c r="DOL28" s="61">
        <v>0</v>
      </c>
      <c r="DOM28" s="61">
        <v>50</v>
      </c>
      <c r="DON28" s="61">
        <v>0</v>
      </c>
      <c r="DOO28" s="61">
        <v>0</v>
      </c>
      <c r="DOP28" s="61">
        <v>0</v>
      </c>
      <c r="DOQ28" s="61">
        <v>0</v>
      </c>
      <c r="DOR28" s="61">
        <v>1</v>
      </c>
      <c r="DOS28" s="61">
        <v>0</v>
      </c>
      <c r="DOT28" s="61">
        <v>5</v>
      </c>
      <c r="DOU28" s="61">
        <v>35</v>
      </c>
      <c r="DOV28" s="61">
        <v>30</v>
      </c>
      <c r="DOW28" s="61">
        <v>60</v>
      </c>
      <c r="DOX28" s="61">
        <v>490</v>
      </c>
      <c r="DOY28" s="61">
        <v>490</v>
      </c>
      <c r="DOZ28" s="61">
        <v>300</v>
      </c>
      <c r="DPA28" s="61">
        <v>30</v>
      </c>
      <c r="DPB28" s="61">
        <v>120</v>
      </c>
      <c r="DPC28" s="61">
        <v>0</v>
      </c>
      <c r="DPE28" s="61">
        <v>1</v>
      </c>
      <c r="DPF28" s="61">
        <v>0</v>
      </c>
      <c r="DPG28" s="61">
        <v>0</v>
      </c>
      <c r="DPH28" s="61">
        <v>1</v>
      </c>
      <c r="DPI28" s="61">
        <v>1</v>
      </c>
      <c r="DPJ28" s="61">
        <v>0</v>
      </c>
      <c r="DPK28" s="61">
        <v>0</v>
      </c>
      <c r="DPM28" s="61">
        <v>1</v>
      </c>
      <c r="DPO28" s="61">
        <v>0</v>
      </c>
      <c r="DPS28" s="61">
        <v>1</v>
      </c>
      <c r="DPT28" s="61">
        <v>1</v>
      </c>
      <c r="DPX28" s="61">
        <v>1</v>
      </c>
      <c r="DPY28" s="61">
        <v>1</v>
      </c>
      <c r="DPZ28" s="61">
        <v>0</v>
      </c>
      <c r="DQA28" s="61">
        <v>1</v>
      </c>
      <c r="DQC28" s="61">
        <v>1</v>
      </c>
      <c r="DQD28" s="61">
        <v>1</v>
      </c>
      <c r="DQE28" s="61">
        <v>1</v>
      </c>
      <c r="DQG28" s="61">
        <v>1</v>
      </c>
      <c r="DQH28" s="61">
        <v>1</v>
      </c>
      <c r="DQQ28" s="61">
        <v>0</v>
      </c>
      <c r="DQR28" s="61">
        <v>1</v>
      </c>
      <c r="DQT28" s="61">
        <v>0</v>
      </c>
      <c r="DQU28" s="61">
        <v>0</v>
      </c>
      <c r="DQX28" s="61">
        <v>1</v>
      </c>
      <c r="DQZ28" s="61">
        <v>0</v>
      </c>
      <c r="DRA28" s="61">
        <v>1</v>
      </c>
      <c r="DRB28" s="61">
        <v>1</v>
      </c>
      <c r="DRC28" s="61">
        <v>0</v>
      </c>
      <c r="DRE28" s="61">
        <v>1</v>
      </c>
      <c r="DRF28" s="61">
        <v>1</v>
      </c>
      <c r="DRG28" s="61">
        <v>1</v>
      </c>
      <c r="DRH28" s="61">
        <v>1</v>
      </c>
      <c r="DRJ28" s="61">
        <v>0</v>
      </c>
      <c r="DRN28" s="61">
        <v>12.5</v>
      </c>
      <c r="DRP28" s="61">
        <v>624</v>
      </c>
      <c r="DRU28" s="61">
        <v>15</v>
      </c>
      <c r="DRV28" s="61">
        <v>0</v>
      </c>
      <c r="DRW28" s="61">
        <v>360</v>
      </c>
      <c r="DRY28" s="61">
        <v>1</v>
      </c>
      <c r="DRZ28" s="61">
        <v>1</v>
      </c>
      <c r="DSA28" s="61">
        <v>1</v>
      </c>
      <c r="DSK28" s="61">
        <v>0</v>
      </c>
      <c r="DSL28" s="61">
        <v>0.2</v>
      </c>
      <c r="DSM28" s="61">
        <v>100</v>
      </c>
      <c r="DSN28" s="61">
        <v>0.01</v>
      </c>
      <c r="DSO28" s="61">
        <v>100</v>
      </c>
      <c r="DSP28" s="61">
        <v>41</v>
      </c>
      <c r="DSQ28" s="61">
        <v>0</v>
      </c>
      <c r="DSR28" s="61">
        <v>1</v>
      </c>
      <c r="DSS28" s="61">
        <v>3.5</v>
      </c>
      <c r="DST28" s="61">
        <v>100</v>
      </c>
      <c r="DSU28" s="61">
        <v>0</v>
      </c>
      <c r="DSV28" s="61">
        <v>1</v>
      </c>
      <c r="DSW28" s="61">
        <v>1</v>
      </c>
      <c r="DSX28" s="61">
        <v>1</v>
      </c>
      <c r="DSY28" s="61">
        <v>1</v>
      </c>
      <c r="DSZ28" s="61">
        <v>1</v>
      </c>
      <c r="DTA28" s="61">
        <v>0</v>
      </c>
      <c r="DTB28" s="61">
        <v>0</v>
      </c>
      <c r="DTC28" s="61">
        <v>60</v>
      </c>
      <c r="DTD28" s="61">
        <v>30</v>
      </c>
      <c r="DTE28" s="61">
        <v>0</v>
      </c>
      <c r="DTF28" s="61">
        <v>100</v>
      </c>
      <c r="DTG28" s="61">
        <v>0</v>
      </c>
      <c r="DTH28" s="61">
        <v>0</v>
      </c>
      <c r="DTI28" s="61">
        <v>0</v>
      </c>
      <c r="DTJ28" s="61">
        <v>-5</v>
      </c>
      <c r="DTK28" s="61">
        <v>2</v>
      </c>
      <c r="DTL28" s="61">
        <v>80</v>
      </c>
      <c r="DTM28" s="61">
        <v>100</v>
      </c>
      <c r="DTN28" s="61">
        <v>100</v>
      </c>
      <c r="DTO28" s="61">
        <v>0</v>
      </c>
      <c r="DTP28" s="61">
        <v>0</v>
      </c>
      <c r="DTQ28" s="61">
        <v>100</v>
      </c>
      <c r="DTR28" s="61">
        <v>-100</v>
      </c>
      <c r="DTS28" s="61">
        <v>0</v>
      </c>
      <c r="DTT28" s="61">
        <v>10</v>
      </c>
      <c r="DTU28" s="61">
        <v>0</v>
      </c>
      <c r="DTV28" s="61">
        <v>0</v>
      </c>
      <c r="DTW28" s="61">
        <v>0</v>
      </c>
      <c r="DTX28" s="61">
        <v>0</v>
      </c>
      <c r="DTY28" s="61">
        <v>10</v>
      </c>
      <c r="DTZ28" s="61">
        <v>0</v>
      </c>
      <c r="DUA28" s="61">
        <v>0</v>
      </c>
      <c r="DUB28" s="61">
        <v>0</v>
      </c>
      <c r="DUC28" s="61">
        <v>0</v>
      </c>
      <c r="DUD28" s="61">
        <v>10</v>
      </c>
      <c r="DUE28" s="61">
        <v>0</v>
      </c>
      <c r="DUF28" s="61">
        <v>0</v>
      </c>
      <c r="DUG28" s="61">
        <v>0</v>
      </c>
      <c r="DUH28" s="61">
        <v>1</v>
      </c>
      <c r="DUI28" s="61">
        <v>35</v>
      </c>
      <c r="DUJ28" s="61">
        <v>30</v>
      </c>
      <c r="DUK28" s="61">
        <v>0</v>
      </c>
      <c r="DUL28" s="61">
        <v>0</v>
      </c>
      <c r="DUM28" s="61">
        <v>9600</v>
      </c>
      <c r="DUN28" s="61">
        <v>2</v>
      </c>
      <c r="DUO28" s="61">
        <v>11</v>
      </c>
      <c r="DUP28" s="61">
        <v>111</v>
      </c>
      <c r="DUQ28" s="61">
        <v>11</v>
      </c>
      <c r="DUR28" s="61">
        <v>1</v>
      </c>
      <c r="DUS28" s="61">
        <v>9600</v>
      </c>
      <c r="DUT28" s="61">
        <v>2</v>
      </c>
      <c r="DUU28" s="61">
        <v>12</v>
      </c>
      <c r="DUV28" s="61">
        <v>112</v>
      </c>
      <c r="DUW28" s="61">
        <v>12</v>
      </c>
      <c r="DUX28" s="61">
        <v>1</v>
      </c>
      <c r="DUY28" s="61">
        <v>192</v>
      </c>
      <c r="DUZ28" s="61">
        <v>200</v>
      </c>
      <c r="DVA28" s="61">
        <v>168</v>
      </c>
      <c r="DVB28" s="61">
        <v>75</v>
      </c>
      <c r="DVC28" s="61">
        <v>502</v>
      </c>
      <c r="DVD28" s="61">
        <v>1</v>
      </c>
      <c r="DVE28" s="61">
        <v>255</v>
      </c>
      <c r="DVF28" s="61">
        <v>0</v>
      </c>
      <c r="DVG28" s="61">
        <v>255</v>
      </c>
      <c r="DVH28" s="61">
        <v>255</v>
      </c>
      <c r="DVI28" s="61">
        <v>1</v>
      </c>
      <c r="DVJ28" s="61">
        <v>0</v>
      </c>
      <c r="DVK28" s="61">
        <v>1</v>
      </c>
      <c r="DVL28" s="61">
        <v>0</v>
      </c>
      <c r="DVM28" s="61">
        <v>0</v>
      </c>
      <c r="DVN28" s="61">
        <v>0</v>
      </c>
      <c r="DVO28" s="61">
        <v>0</v>
      </c>
      <c r="DVP28" s="61">
        <v>0</v>
      </c>
      <c r="DVQ28" s="61">
        <v>1</v>
      </c>
      <c r="DVR28" s="61">
        <v>0</v>
      </c>
      <c r="DVS28" s="61">
        <v>0</v>
      </c>
      <c r="DVT28" s="61">
        <v>1</v>
      </c>
      <c r="DVU28" s="61">
        <v>65</v>
      </c>
      <c r="DVV28" s="61">
        <v>4</v>
      </c>
      <c r="DVW28" s="61">
        <v>0</v>
      </c>
      <c r="DVX28" s="61">
        <v>0</v>
      </c>
      <c r="DVY28" s="61">
        <v>0</v>
      </c>
      <c r="DVZ28" s="61">
        <v>-2.5</v>
      </c>
      <c r="DWA28" s="61">
        <v>10</v>
      </c>
      <c r="DWB28" s="61">
        <v>1</v>
      </c>
      <c r="DWC28" s="61">
        <v>20</v>
      </c>
      <c r="DWD28" s="61">
        <v>15</v>
      </c>
      <c r="DWE28" s="61">
        <v>1</v>
      </c>
      <c r="DWF28" s="61">
        <v>2</v>
      </c>
      <c r="DWG28" s="61">
        <v>1</v>
      </c>
      <c r="DWH28" s="61">
        <v>1.82</v>
      </c>
      <c r="DWI28" s="61">
        <v>0.6</v>
      </c>
      <c r="DWJ28" s="61">
        <v>0.6</v>
      </c>
      <c r="DWK28" s="61">
        <v>1</v>
      </c>
      <c r="DWL28" s="61">
        <v>0</v>
      </c>
      <c r="DWM28" s="61">
        <v>300</v>
      </c>
      <c r="DWN28" s="61">
        <v>0</v>
      </c>
      <c r="DWO28" s="61">
        <v>300</v>
      </c>
      <c r="DWP28" s="61">
        <v>0</v>
      </c>
      <c r="DWQ28" s="61">
        <v>300</v>
      </c>
      <c r="DWR28" s="61">
        <v>0</v>
      </c>
      <c r="DWS28" s="61">
        <v>300</v>
      </c>
      <c r="DWT28" s="61">
        <v>0</v>
      </c>
      <c r="DWU28" s="61">
        <v>1</v>
      </c>
      <c r="DWV28" s="61">
        <v>0.1</v>
      </c>
      <c r="DWW28" s="61">
        <v>100</v>
      </c>
      <c r="DWX28" s="61">
        <v>0</v>
      </c>
      <c r="DWY28" s="61">
        <v>0</v>
      </c>
      <c r="DWZ28" s="61">
        <v>1</v>
      </c>
      <c r="DXA28" s="61">
        <v>0.1</v>
      </c>
      <c r="DXB28" s="61">
        <v>100</v>
      </c>
      <c r="DXC28" s="61">
        <v>0</v>
      </c>
      <c r="DXD28" s="61">
        <v>0</v>
      </c>
      <c r="DXE28" s="61">
        <v>1</v>
      </c>
      <c r="DXF28" s="61">
        <v>0.1</v>
      </c>
      <c r="DXG28" s="61">
        <v>100</v>
      </c>
      <c r="DXH28" s="61">
        <v>0</v>
      </c>
      <c r="DXI28" s="61">
        <v>0</v>
      </c>
      <c r="DXJ28" s="61">
        <v>1</v>
      </c>
      <c r="DXK28" s="61">
        <v>0.1</v>
      </c>
      <c r="DXL28" s="61">
        <v>100</v>
      </c>
      <c r="DXM28" s="61">
        <v>0</v>
      </c>
      <c r="DXN28" s="61">
        <v>560</v>
      </c>
      <c r="DXO28" s="61">
        <v>560</v>
      </c>
      <c r="DXP28" s="61">
        <v>560</v>
      </c>
      <c r="DXQ28" s="61">
        <v>560</v>
      </c>
      <c r="DXR28" s="61">
        <v>20</v>
      </c>
      <c r="DXS28" s="61">
        <v>3</v>
      </c>
      <c r="DXT28" s="61">
        <v>0.2</v>
      </c>
      <c r="DXU28" s="61">
        <v>0</v>
      </c>
      <c r="DXV28" s="61">
        <v>0</v>
      </c>
      <c r="DXW28" s="61">
        <v>0</v>
      </c>
      <c r="DXX28" s="61">
        <v>7</v>
      </c>
      <c r="DXY28" s="61">
        <v>15</v>
      </c>
      <c r="DXZ28" s="61">
        <v>0.01</v>
      </c>
      <c r="DYA28" s="61">
        <v>0.4</v>
      </c>
      <c r="DYB28" s="61">
        <v>0</v>
      </c>
      <c r="DYC28" s="61">
        <v>60</v>
      </c>
      <c r="DYD28" s="61">
        <v>30</v>
      </c>
      <c r="DYE28" s="61">
        <v>0.1</v>
      </c>
      <c r="DYF28" s="61">
        <v>0</v>
      </c>
      <c r="DYG28" s="61">
        <v>0</v>
      </c>
      <c r="DYH28" s="61">
        <v>0</v>
      </c>
      <c r="DYI28" s="61">
        <v>1200</v>
      </c>
      <c r="DYJ28" s="61">
        <v>1400</v>
      </c>
      <c r="DYK28" s="61">
        <v>0</v>
      </c>
      <c r="DYL28" s="61">
        <v>0.5</v>
      </c>
      <c r="DYM28" s="61">
        <v>450</v>
      </c>
      <c r="DYN28" s="61">
        <v>0</v>
      </c>
      <c r="DYO28" s="61">
        <v>0</v>
      </c>
      <c r="DYP28" s="61">
        <v>1000</v>
      </c>
      <c r="DYQ28" s="61">
        <v>1</v>
      </c>
      <c r="DYR28" s="61">
        <v>2</v>
      </c>
      <c r="DYS28" s="61">
        <v>0</v>
      </c>
      <c r="DYT28" s="61">
        <v>0.1</v>
      </c>
      <c r="DYU28" s="61">
        <v>30</v>
      </c>
      <c r="DYV28" s="61">
        <v>12.5</v>
      </c>
      <c r="DYW28" s="61">
        <v>0.125</v>
      </c>
      <c r="DYX28" s="61">
        <v>0.06</v>
      </c>
      <c r="DYY28" s="61">
        <v>2.2000000000000002</v>
      </c>
      <c r="DYZ28" s="61">
        <v>12.5</v>
      </c>
      <c r="DZA28" s="61">
        <v>0</v>
      </c>
      <c r="DZB28" s="61">
        <v>12</v>
      </c>
      <c r="DZC28" s="61">
        <v>0</v>
      </c>
      <c r="DZD28" s="61">
        <v>0</v>
      </c>
      <c r="DZE28" s="61">
        <v>1</v>
      </c>
      <c r="DZF28" s="61">
        <v>0</v>
      </c>
      <c r="DZG28" s="61">
        <v>0.72</v>
      </c>
      <c r="DZH28" s="61">
        <v>0.72</v>
      </c>
      <c r="DZI28" s="61">
        <v>0.72</v>
      </c>
      <c r="DZJ28" s="61">
        <v>0.72</v>
      </c>
      <c r="DZK28" s="61">
        <v>1.2</v>
      </c>
      <c r="DZL28" s="61">
        <v>0.1</v>
      </c>
      <c r="DZM28" s="61">
        <v>300</v>
      </c>
      <c r="DZN28" s="61">
        <v>300</v>
      </c>
      <c r="DZO28" s="61">
        <v>300</v>
      </c>
      <c r="DZP28" s="61">
        <v>300</v>
      </c>
      <c r="DZQ28" s="61">
        <v>0</v>
      </c>
      <c r="DZR28" s="61">
        <v>50</v>
      </c>
      <c r="DZS28" s="61">
        <v>50</v>
      </c>
      <c r="DZT28" s="61">
        <v>50</v>
      </c>
      <c r="DZU28" s="61">
        <v>50</v>
      </c>
      <c r="DZV28" s="61">
        <v>50</v>
      </c>
      <c r="DZW28" s="61">
        <v>120</v>
      </c>
      <c r="DZX28" s="61">
        <v>0</v>
      </c>
      <c r="DZY28" s="61">
        <v>5.0000000000000001E-4</v>
      </c>
      <c r="DZZ28" s="61">
        <v>5.0000000000000001E-4</v>
      </c>
      <c r="EAA28" s="61">
        <v>0</v>
      </c>
      <c r="EAB28" s="61">
        <v>80</v>
      </c>
      <c r="EAC28" s="61">
        <v>80</v>
      </c>
      <c r="EAD28" s="61">
        <v>0</v>
      </c>
      <c r="EAE28" s="61">
        <v>0</v>
      </c>
      <c r="EAF28" s="61">
        <v>0</v>
      </c>
      <c r="EAG28" s="61">
        <v>0</v>
      </c>
      <c r="EAH28" s="61">
        <v>1</v>
      </c>
      <c r="EAI28" s="61">
        <v>0</v>
      </c>
      <c r="EAJ28" s="61">
        <v>0</v>
      </c>
      <c r="EAK28" s="61">
        <v>0</v>
      </c>
      <c r="EAL28" s="61">
        <v>0</v>
      </c>
      <c r="EAM28" s="61">
        <v>100</v>
      </c>
      <c r="EAN28" s="61">
        <v>0</v>
      </c>
      <c r="EAO28" s="61">
        <v>0.15</v>
      </c>
      <c r="EAP28" s="61">
        <v>3.6621000000000001</v>
      </c>
      <c r="EAQ28" s="61">
        <v>25</v>
      </c>
      <c r="EAR28" s="61">
        <v>2.9296799999999998</v>
      </c>
      <c r="EAS28" s="61">
        <v>100</v>
      </c>
      <c r="EAT28" s="61">
        <v>0</v>
      </c>
      <c r="EAU28" s="61">
        <v>6</v>
      </c>
      <c r="EAV28" s="61">
        <v>0.1</v>
      </c>
      <c r="EAW28" s="61">
        <v>0.5</v>
      </c>
      <c r="EAX28" s="61">
        <v>1</v>
      </c>
      <c r="EAY28" s="61">
        <v>3.5</v>
      </c>
      <c r="EAZ28" s="61">
        <v>100</v>
      </c>
      <c r="EBA28" s="61">
        <v>2</v>
      </c>
      <c r="EBB28" s="61">
        <v>25</v>
      </c>
      <c r="EBC28" s="61">
        <v>10</v>
      </c>
      <c r="EBD28" s="61">
        <v>250</v>
      </c>
      <c r="EBE28" s="61">
        <v>3</v>
      </c>
      <c r="EBF28" s="61">
        <v>0.1</v>
      </c>
      <c r="EBG28" s="61">
        <v>0.1</v>
      </c>
      <c r="EBH28" s="61">
        <v>1</v>
      </c>
      <c r="EBI28" s="61">
        <v>2</v>
      </c>
      <c r="EBJ28" s="61">
        <v>0.1</v>
      </c>
      <c r="EBK28" s="61">
        <v>1</v>
      </c>
      <c r="EBL28" s="61">
        <v>10</v>
      </c>
      <c r="EBM28" s="61">
        <v>0.1</v>
      </c>
      <c r="EBN28" s="61">
        <v>1</v>
      </c>
      <c r="EBO28" s="61">
        <v>10</v>
      </c>
      <c r="EBP28" s="61">
        <v>0.1</v>
      </c>
      <c r="EBQ28" s="61">
        <v>1</v>
      </c>
      <c r="EBR28" s="61">
        <v>1</v>
      </c>
      <c r="EBS28" s="61">
        <v>1</v>
      </c>
      <c r="EBT28" s="61">
        <v>4000</v>
      </c>
      <c r="EBU28" s="61">
        <v>2000</v>
      </c>
      <c r="EBV28" s="61">
        <v>20000</v>
      </c>
      <c r="EBW28" s="61">
        <v>10000</v>
      </c>
      <c r="EBX28" s="61">
        <v>4500</v>
      </c>
      <c r="EBY28" s="61">
        <v>2250</v>
      </c>
      <c r="EBZ28" s="61">
        <v>8</v>
      </c>
      <c r="ECA28" s="61">
        <v>4</v>
      </c>
      <c r="ECB28" s="61">
        <v>2</v>
      </c>
      <c r="ECC28" s="61">
        <v>1</v>
      </c>
      <c r="ECD28" s="61">
        <v>30</v>
      </c>
      <c r="ECE28" s="61">
        <v>150</v>
      </c>
      <c r="ECF28" s="61">
        <v>20</v>
      </c>
      <c r="ECG28" s="61">
        <v>120</v>
      </c>
      <c r="ECH28" s="61">
        <v>0</v>
      </c>
      <c r="ECI28" s="61">
        <v>1</v>
      </c>
      <c r="ECJ28" s="61">
        <v>1</v>
      </c>
      <c r="ECK28" s="61">
        <v>1</v>
      </c>
      <c r="ECL28" s="61">
        <v>1</v>
      </c>
      <c r="ECM28" s="61">
        <v>0</v>
      </c>
      <c r="ECN28" s="61">
        <v>0</v>
      </c>
      <c r="ECO28" s="61">
        <v>0</v>
      </c>
      <c r="ECP28" s="61">
        <v>1</v>
      </c>
      <c r="ECQ28" s="61">
        <v>0</v>
      </c>
      <c r="ECR28" s="61">
        <v>0</v>
      </c>
      <c r="ECS28" s="61">
        <v>0</v>
      </c>
      <c r="ECT28" s="61">
        <v>0</v>
      </c>
      <c r="ECU28" s="61">
        <v>0</v>
      </c>
      <c r="ECV28" s="61">
        <v>0</v>
      </c>
      <c r="ECW28" s="61">
        <v>0</v>
      </c>
      <c r="ECX28" s="61">
        <v>0</v>
      </c>
      <c r="ECY28" s="61">
        <v>0</v>
      </c>
      <c r="ECZ28" s="61">
        <v>0</v>
      </c>
      <c r="EDA28" s="61">
        <v>0</v>
      </c>
      <c r="EDB28" s="61">
        <v>60</v>
      </c>
      <c r="EDC28" s="61">
        <v>60</v>
      </c>
      <c r="EDD28" s="61">
        <v>0</v>
      </c>
      <c r="EDE28" s="61">
        <v>200</v>
      </c>
      <c r="EDF28" s="61">
        <v>2</v>
      </c>
      <c r="EDG28" s="61">
        <v>0</v>
      </c>
      <c r="EDH28" s="61">
        <v>200</v>
      </c>
      <c r="EDI28" s="61">
        <v>200</v>
      </c>
      <c r="EDJ28" s="61">
        <v>200</v>
      </c>
      <c r="EDK28" s="61">
        <v>2</v>
      </c>
      <c r="EDL28" s="61">
        <v>200</v>
      </c>
      <c r="EDM28" s="61">
        <v>0</v>
      </c>
      <c r="EDN28" s="61">
        <v>5</v>
      </c>
      <c r="EDO28" s="61">
        <v>5</v>
      </c>
      <c r="EDP28" s="61">
        <v>1000</v>
      </c>
      <c r="EDQ28" s="61">
        <v>1000</v>
      </c>
      <c r="EDR28" s="61">
        <v>5</v>
      </c>
      <c r="EDS28" s="61">
        <v>5</v>
      </c>
      <c r="EDT28" s="61">
        <v>1000</v>
      </c>
      <c r="EDU28" s="61">
        <v>1000</v>
      </c>
      <c r="EDV28" s="61">
        <v>250</v>
      </c>
      <c r="EDW28" s="61">
        <v>100</v>
      </c>
      <c r="EEH28" s="61">
        <v>0</v>
      </c>
      <c r="EEI28" s="61">
        <v>0</v>
      </c>
      <c r="EEJ28" s="61">
        <v>0</v>
      </c>
      <c r="EEK28" s="61">
        <v>0</v>
      </c>
      <c r="EEL28" s="61">
        <v>0</v>
      </c>
      <c r="EEM28" s="61">
        <v>0</v>
      </c>
      <c r="EEN28" s="61">
        <v>48</v>
      </c>
      <c r="EEO28" s="61">
        <v>20</v>
      </c>
      <c r="EEQ28" s="61">
        <v>180</v>
      </c>
      <c r="EER28" s="61">
        <v>360</v>
      </c>
      <c r="EES28" s="61">
        <v>720</v>
      </c>
      <c r="EET28" s="61">
        <v>700</v>
      </c>
      <c r="EEU28" s="61">
        <v>630</v>
      </c>
      <c r="EEV28" s="61">
        <v>630</v>
      </c>
      <c r="EEW28" s="61">
        <v>625</v>
      </c>
      <c r="EEX28" s="61">
        <v>20</v>
      </c>
      <c r="EEY28" s="61">
        <v>40</v>
      </c>
      <c r="EEZ28" s="61">
        <v>0</v>
      </c>
      <c r="EFA28" s="61">
        <v>0</v>
      </c>
      <c r="EFB28" s="61">
        <v>20</v>
      </c>
      <c r="EFC28" s="61">
        <v>20</v>
      </c>
      <c r="EFD28" s="61">
        <v>720</v>
      </c>
      <c r="EFE28" s="61">
        <v>0</v>
      </c>
      <c r="EFF28" s="61">
        <v>0</v>
      </c>
      <c r="EFG28" s="61">
        <v>600</v>
      </c>
      <c r="EFH28" s="61">
        <v>3600</v>
      </c>
      <c r="EFI28" s="61">
        <v>210</v>
      </c>
      <c r="EFJ28" s="61">
        <v>0</v>
      </c>
      <c r="EFK28" s="61">
        <v>0</v>
      </c>
      <c r="EFL28" s="61">
        <v>0</v>
      </c>
      <c r="EFM28" s="61">
        <v>0</v>
      </c>
      <c r="EFN28" s="61">
        <v>1</v>
      </c>
      <c r="EFO28" s="61">
        <v>0</v>
      </c>
      <c r="EFP28" s="61">
        <v>0</v>
      </c>
      <c r="EFQ28" s="61">
        <v>1</v>
      </c>
      <c r="EIF28" s="61">
        <v>0</v>
      </c>
      <c r="EIG28" s="61">
        <v>0</v>
      </c>
      <c r="EIH28" s="61">
        <v>0</v>
      </c>
      <c r="EII28" s="61">
        <v>0</v>
      </c>
      <c r="EIN28" s="61">
        <v>1</v>
      </c>
      <c r="EIO28" s="61">
        <v>1</v>
      </c>
      <c r="EIP28" s="61">
        <v>1200</v>
      </c>
      <c r="EIQ28" s="61">
        <v>38000</v>
      </c>
      <c r="EIU28" s="61">
        <v>44800</v>
      </c>
      <c r="EJA28" s="61">
        <v>5</v>
      </c>
      <c r="EJB28" s="61">
        <v>250</v>
      </c>
      <c r="EJC28" s="61">
        <v>250</v>
      </c>
      <c r="EJF28" s="61">
        <v>100</v>
      </c>
      <c r="EJG28" s="61">
        <v>100</v>
      </c>
      <c r="EJH28" s="61">
        <v>1000</v>
      </c>
      <c r="EJI28" s="61">
        <v>680</v>
      </c>
      <c r="EJJ28" s="61">
        <v>640</v>
      </c>
      <c r="EJK28" s="61">
        <v>0</v>
      </c>
      <c r="EJL28" s="61">
        <v>650</v>
      </c>
      <c r="EJM28" s="61">
        <v>5</v>
      </c>
      <c r="EJN28" s="61">
        <v>650</v>
      </c>
      <c r="EJO28" s="61">
        <v>640</v>
      </c>
      <c r="EJP28" s="61">
        <v>5</v>
      </c>
      <c r="EJQ28" s="61">
        <v>650</v>
      </c>
      <c r="EJR28" s="61">
        <v>5</v>
      </c>
      <c r="EJS28" s="61">
        <v>1000</v>
      </c>
      <c r="EJT28" s="61">
        <v>5</v>
      </c>
      <c r="EJU28" s="61">
        <v>15</v>
      </c>
      <c r="EJV28" s="61">
        <v>300</v>
      </c>
      <c r="EJW28" s="61">
        <v>20</v>
      </c>
      <c r="EJX28" s="61">
        <v>50</v>
      </c>
      <c r="EJY28" s="61">
        <v>650</v>
      </c>
      <c r="EJZ28" s="61">
        <v>5</v>
      </c>
      <c r="EKA28" s="61">
        <v>200</v>
      </c>
      <c r="EKB28" s="61">
        <v>5</v>
      </c>
      <c r="EKC28" s="61">
        <v>1000</v>
      </c>
      <c r="EKD28" s="61">
        <v>175</v>
      </c>
      <c r="EKE28" s="61">
        <v>0</v>
      </c>
      <c r="EKF28" s="61">
        <v>0</v>
      </c>
      <c r="EKG28" s="61">
        <v>0</v>
      </c>
      <c r="EKH28" s="61">
        <v>0</v>
      </c>
      <c r="EKI28" s="61">
        <v>1</v>
      </c>
      <c r="EKJ28" s="61">
        <v>0</v>
      </c>
      <c r="EKK28" s="61">
        <v>1</v>
      </c>
      <c r="EKL28" s="61">
        <v>1.3168800000000001</v>
      </c>
      <c r="EKM28" s="61">
        <v>10.18</v>
      </c>
      <c r="EKN28" s="61">
        <v>9.75</v>
      </c>
      <c r="EKO28" s="61">
        <v>0.76200000000000001</v>
      </c>
      <c r="EKP28" s="61">
        <v>1.3168800000000001</v>
      </c>
      <c r="EKQ28" s="61">
        <v>10</v>
      </c>
      <c r="EKR28" s="61">
        <v>9.5399999999999991</v>
      </c>
      <c r="EKS28" s="61">
        <v>0.72</v>
      </c>
      <c r="EKT28" s="61">
        <v>1.3168800000000001</v>
      </c>
      <c r="EKU28" s="61">
        <v>10</v>
      </c>
      <c r="EKV28" s="61">
        <v>9.5399999999999991</v>
      </c>
      <c r="EKW28" s="61">
        <v>0.72</v>
      </c>
      <c r="EKX28" s="61">
        <v>1.3168800000000001</v>
      </c>
      <c r="EKY28" s="61">
        <v>10</v>
      </c>
      <c r="EKZ28" s="61">
        <v>9.5399999999999991</v>
      </c>
      <c r="ELA28" s="61">
        <v>0.72</v>
      </c>
      <c r="ELB28" s="61">
        <v>0</v>
      </c>
      <c r="ELC28" s="61">
        <v>0</v>
      </c>
      <c r="ELD28" s="61">
        <v>0</v>
      </c>
      <c r="ELE28" s="61">
        <v>0</v>
      </c>
      <c r="ELF28" s="61">
        <v>0</v>
      </c>
      <c r="ELG28" s="61">
        <v>0</v>
      </c>
      <c r="ELH28" s="61">
        <v>0</v>
      </c>
      <c r="ELI28" s="61">
        <v>0</v>
      </c>
      <c r="ELJ28" s="61">
        <v>250</v>
      </c>
      <c r="ELK28" s="61">
        <v>-20</v>
      </c>
      <c r="ELL28" s="61">
        <v>0</v>
      </c>
      <c r="ELM28" s="61">
        <v>0</v>
      </c>
      <c r="ELN28" s="61">
        <v>0</v>
      </c>
      <c r="ELO28" s="61">
        <v>0</v>
      </c>
      <c r="ELP28" s="61">
        <v>0</v>
      </c>
      <c r="ELQ28" s="61">
        <v>0</v>
      </c>
      <c r="ELR28" s="61">
        <v>0</v>
      </c>
      <c r="ELS28" s="61">
        <v>0</v>
      </c>
      <c r="ELT28" s="61">
        <v>0</v>
      </c>
      <c r="ELU28" s="61">
        <v>0</v>
      </c>
      <c r="ELV28" s="61">
        <v>0</v>
      </c>
      <c r="ELW28" s="61">
        <v>0</v>
      </c>
      <c r="ELX28" s="61">
        <v>0</v>
      </c>
      <c r="ELY28" s="61">
        <v>0</v>
      </c>
      <c r="ELZ28" s="61">
        <v>0</v>
      </c>
      <c r="EMA28" s="61">
        <v>0</v>
      </c>
      <c r="EMB28" s="61">
        <v>0</v>
      </c>
      <c r="EMC28" s="61">
        <v>0</v>
      </c>
      <c r="EMD28" s="61">
        <v>0</v>
      </c>
      <c r="EME28" s="61">
        <v>0</v>
      </c>
      <c r="EMF28" s="61">
        <v>0</v>
      </c>
      <c r="EMG28" s="61">
        <v>0</v>
      </c>
      <c r="EMH28" s="61">
        <v>0</v>
      </c>
      <c r="EMI28" s="61">
        <v>0</v>
      </c>
      <c r="EMJ28" s="61">
        <v>0</v>
      </c>
      <c r="EMK28" s="61">
        <v>0</v>
      </c>
      <c r="EML28" s="61">
        <v>10</v>
      </c>
      <c r="EMM28" s="61">
        <v>0</v>
      </c>
      <c r="EMN28" s="61">
        <v>0</v>
      </c>
      <c r="EMO28" s="61">
        <v>300</v>
      </c>
      <c r="EMP28" s="61">
        <v>1</v>
      </c>
      <c r="EMQ28" s="61">
        <v>500</v>
      </c>
      <c r="EMR28" s="61">
        <v>7000</v>
      </c>
      <c r="EMS28" s="61">
        <v>30</v>
      </c>
      <c r="EMT28" s="61">
        <v>50</v>
      </c>
      <c r="EMU28" s="61">
        <v>0</v>
      </c>
      <c r="EMV28" s="61">
        <v>10000</v>
      </c>
      <c r="EMW28" s="61">
        <v>0</v>
      </c>
      <c r="EMX28" s="61">
        <v>30</v>
      </c>
      <c r="EMY28" s="61">
        <v>5</v>
      </c>
      <c r="EMZ28" s="61">
        <v>0</v>
      </c>
      <c r="ENA28" s="61">
        <v>0</v>
      </c>
      <c r="ENB28" s="61">
        <v>0</v>
      </c>
      <c r="ENC28" s="61">
        <v>0</v>
      </c>
      <c r="END28" s="61">
        <v>1</v>
      </c>
      <c r="ENE28" s="61">
        <v>0</v>
      </c>
      <c r="ENF28" s="61">
        <v>0</v>
      </c>
      <c r="ENG28" s="61">
        <v>0.3</v>
      </c>
      <c r="ENH28" s="61">
        <v>0</v>
      </c>
      <c r="ENI28" s="61">
        <v>0</v>
      </c>
      <c r="ENJ28" s="61">
        <v>0</v>
      </c>
      <c r="ENK28" s="61">
        <v>25</v>
      </c>
      <c r="ENL28" s="61">
        <v>0</v>
      </c>
      <c r="ENM28" s="61">
        <v>0</v>
      </c>
      <c r="ENN28" s="61">
        <v>10000</v>
      </c>
      <c r="ENO28" s="61">
        <v>0</v>
      </c>
      <c r="ENP28" s="61">
        <v>0</v>
      </c>
      <c r="ENQ28" s="61">
        <v>0</v>
      </c>
      <c r="ENR28" s="61">
        <v>0</v>
      </c>
      <c r="ENS28" s="61">
        <v>20</v>
      </c>
      <c r="ENT28" s="61">
        <v>1</v>
      </c>
      <c r="ENU28" s="61">
        <v>1</v>
      </c>
      <c r="ENV28" s="61">
        <v>1</v>
      </c>
      <c r="ENW28" s="61">
        <v>1</v>
      </c>
      <c r="ENX28" s="61">
        <v>0</v>
      </c>
      <c r="ENY28" s="61">
        <v>0</v>
      </c>
      <c r="ENZ28" s="61">
        <v>0</v>
      </c>
      <c r="EOA28" s="61">
        <v>0</v>
      </c>
      <c r="EOB28" s="61">
        <v>0</v>
      </c>
      <c r="EOC28" s="61">
        <v>0</v>
      </c>
      <c r="EOD28" s="61">
        <v>0</v>
      </c>
      <c r="EOE28" s="61">
        <v>0</v>
      </c>
      <c r="EOF28" s="61">
        <v>0</v>
      </c>
      <c r="EOG28" s="61">
        <v>20</v>
      </c>
      <c r="EOH28" s="61">
        <v>40</v>
      </c>
      <c r="EOI28" s="61">
        <v>0.1</v>
      </c>
      <c r="EOJ28" s="61">
        <v>0.2</v>
      </c>
      <c r="EOK28" s="61">
        <v>0</v>
      </c>
      <c r="EOL28" s="61">
        <v>0</v>
      </c>
      <c r="EOM28" s="61">
        <v>0</v>
      </c>
      <c r="EON28" s="61">
        <v>0</v>
      </c>
      <c r="EOO28" s="61">
        <v>100</v>
      </c>
      <c r="EOP28" s="61">
        <v>100</v>
      </c>
      <c r="EOQ28" s="61">
        <v>0</v>
      </c>
      <c r="EOR28" s="61">
        <v>10</v>
      </c>
      <c r="EOS28" s="61">
        <v>3</v>
      </c>
      <c r="EOT28" s="61">
        <v>100</v>
      </c>
      <c r="EOU28" s="61">
        <v>35</v>
      </c>
      <c r="EOV28" s="61">
        <v>0</v>
      </c>
      <c r="EOW28" s="61">
        <v>5</v>
      </c>
      <c r="EOX28" s="61">
        <v>40</v>
      </c>
      <c r="EOY28" s="61">
        <v>60</v>
      </c>
      <c r="EOZ28" s="61">
        <v>10</v>
      </c>
      <c r="EPA28" s="61">
        <v>0</v>
      </c>
      <c r="EPB28" s="61">
        <v>0</v>
      </c>
      <c r="EPC28" s="61">
        <v>0</v>
      </c>
      <c r="EPT28" s="61">
        <v>20</v>
      </c>
      <c r="EPU28" s="61">
        <v>30</v>
      </c>
      <c r="EPV28" s="61">
        <v>0</v>
      </c>
      <c r="EPW28" s="61">
        <v>0</v>
      </c>
      <c r="EPZ28" s="61">
        <v>0</v>
      </c>
      <c r="EQA28" s="61">
        <v>0</v>
      </c>
      <c r="EQB28" s="61">
        <v>30</v>
      </c>
      <c r="EQC28" s="61">
        <v>75</v>
      </c>
      <c r="EQD28" s="61">
        <v>20</v>
      </c>
      <c r="EQE28" s="61">
        <v>30</v>
      </c>
      <c r="EQF28" s="61">
        <v>0</v>
      </c>
      <c r="EQG28" s="61">
        <v>0</v>
      </c>
      <c r="EQJ28" s="61">
        <v>0</v>
      </c>
      <c r="EQK28" s="61">
        <v>0</v>
      </c>
      <c r="EQL28" s="61">
        <v>30</v>
      </c>
      <c r="EQM28" s="61">
        <v>75</v>
      </c>
      <c r="EQN28" s="61">
        <v>20</v>
      </c>
      <c r="EQO28" s="61">
        <v>30</v>
      </c>
      <c r="EQP28" s="61">
        <v>0</v>
      </c>
      <c r="EQQ28" s="61">
        <v>0</v>
      </c>
      <c r="EQT28" s="61">
        <v>0</v>
      </c>
      <c r="EQU28" s="61">
        <v>0</v>
      </c>
      <c r="EQV28" s="61">
        <v>30</v>
      </c>
      <c r="EQW28" s="61">
        <v>75</v>
      </c>
      <c r="EQX28" s="61">
        <v>20</v>
      </c>
      <c r="EQY28" s="61">
        <v>30</v>
      </c>
      <c r="EQZ28" s="61">
        <v>0</v>
      </c>
      <c r="ERA28" s="61">
        <v>0</v>
      </c>
      <c r="ERD28" s="61">
        <v>0</v>
      </c>
      <c r="ERE28" s="61">
        <v>0</v>
      </c>
      <c r="ERF28" s="61">
        <v>30</v>
      </c>
      <c r="ERG28" s="61">
        <v>75</v>
      </c>
      <c r="ERH28" s="61">
        <v>30</v>
      </c>
      <c r="ERI28" s="61">
        <v>20</v>
      </c>
      <c r="ERJ28" s="61">
        <v>5</v>
      </c>
      <c r="ERK28" s="61">
        <v>10</v>
      </c>
      <c r="ERL28" s="61">
        <v>5</v>
      </c>
      <c r="ERM28" s="61">
        <v>0</v>
      </c>
      <c r="ERN28" s="61">
        <v>5</v>
      </c>
      <c r="ERO28" s="61">
        <v>0</v>
      </c>
      <c r="ERP28" s="61">
        <v>5</v>
      </c>
      <c r="ERQ28" s="61">
        <v>0</v>
      </c>
      <c r="ERT28" s="61">
        <v>120</v>
      </c>
      <c r="ERU28" s="61">
        <v>0</v>
      </c>
      <c r="ERV28" s="61">
        <v>30000</v>
      </c>
      <c r="ERW28" s="61">
        <v>30000</v>
      </c>
      <c r="ERX28" s="61">
        <v>17500</v>
      </c>
      <c r="ERY28" s="61">
        <v>0</v>
      </c>
      <c r="ERZ28" s="61">
        <v>40</v>
      </c>
      <c r="ESA28" s="61">
        <v>40</v>
      </c>
      <c r="ESB28" s="61">
        <v>40</v>
      </c>
      <c r="ESC28" s="61">
        <v>0</v>
      </c>
      <c r="ESD28" s="61">
        <v>40</v>
      </c>
      <c r="ESE28" s="61">
        <v>40</v>
      </c>
      <c r="ESF28" s="61">
        <v>40</v>
      </c>
      <c r="ESG28" s="61">
        <v>0</v>
      </c>
      <c r="ESH28" s="61">
        <v>40</v>
      </c>
      <c r="ESI28" s="61">
        <v>40</v>
      </c>
      <c r="ESJ28" s="61">
        <v>40</v>
      </c>
      <c r="ESK28" s="61">
        <v>0</v>
      </c>
      <c r="ESL28" s="61">
        <v>40</v>
      </c>
      <c r="ESM28" s="61">
        <v>40</v>
      </c>
      <c r="ESN28" s="61">
        <v>40</v>
      </c>
      <c r="ESO28" s="61">
        <v>1410</v>
      </c>
      <c r="ESP28" s="61">
        <v>1410</v>
      </c>
      <c r="ESQ28" s="61">
        <v>1410</v>
      </c>
      <c r="ESR28" s="61">
        <v>400</v>
      </c>
      <c r="ESS28" s="61">
        <v>400</v>
      </c>
      <c r="EST28" s="61">
        <v>60000</v>
      </c>
      <c r="ESU28" s="61">
        <v>60000</v>
      </c>
      <c r="ESV28" s="61">
        <v>100</v>
      </c>
      <c r="ESW28" s="61">
        <v>30</v>
      </c>
      <c r="ESX28" s="61">
        <v>0</v>
      </c>
      <c r="ESY28" s="61">
        <v>20</v>
      </c>
      <c r="ETA28" s="61">
        <v>0.98</v>
      </c>
      <c r="ETB28" s="61">
        <v>1</v>
      </c>
      <c r="ETC28" s="61">
        <v>-0.98</v>
      </c>
      <c r="ETD28" s="61">
        <v>-0.95</v>
      </c>
      <c r="ETE28" s="61">
        <v>0.8</v>
      </c>
      <c r="ETF28" s="61">
        <v>-0.93</v>
      </c>
      <c r="ETG28" s="61">
        <v>1</v>
      </c>
      <c r="ETH28" s="61">
        <v>7</v>
      </c>
      <c r="ETI28" s="61">
        <v>0.95</v>
      </c>
      <c r="ETJ28" s="61">
        <v>-0.95</v>
      </c>
      <c r="ETK28" s="61">
        <v>20</v>
      </c>
      <c r="ETL28" s="61">
        <v>80</v>
      </c>
      <c r="ETM28" s="61">
        <v>5590</v>
      </c>
      <c r="ETN28" s="61">
        <v>88</v>
      </c>
      <c r="ETO28" s="61">
        <v>90</v>
      </c>
      <c r="ETP28" s="61">
        <v>2.0099999999999998</v>
      </c>
      <c r="EUJ28" s="61">
        <v>1</v>
      </c>
      <c r="EUK28" s="61">
        <v>-10</v>
      </c>
      <c r="EUL28" s="61">
        <v>10</v>
      </c>
      <c r="EUS28" s="61">
        <v>0.5</v>
      </c>
      <c r="EUT28" s="61">
        <v>0</v>
      </c>
      <c r="EUU28" s="61">
        <v>0</v>
      </c>
      <c r="EVB28" s="61">
        <v>4</v>
      </c>
      <c r="EVC28" s="61">
        <v>5</v>
      </c>
      <c r="EVD28" s="61">
        <v>135</v>
      </c>
      <c r="EVE28" s="61">
        <v>1</v>
      </c>
      <c r="EVF28" s="61">
        <v>1</v>
      </c>
      <c r="EVH28" s="61">
        <v>0</v>
      </c>
      <c r="EVI28" s="61">
        <v>0</v>
      </c>
      <c r="EVK28" s="61">
        <v>1</v>
      </c>
      <c r="EVL28" s="61">
        <v>1</v>
      </c>
      <c r="EVM28" s="61">
        <v>0</v>
      </c>
      <c r="EVR28" s="61">
        <v>150</v>
      </c>
      <c r="EVS28" s="61">
        <v>200</v>
      </c>
      <c r="EVT28" s="61">
        <v>85</v>
      </c>
      <c r="EVU28" s="61">
        <v>90</v>
      </c>
      <c r="EVV28" s="61">
        <v>85</v>
      </c>
      <c r="EVW28" s="61">
        <v>90</v>
      </c>
      <c r="EVX28" s="61">
        <v>5</v>
      </c>
      <c r="EVY28" s="61">
        <v>5</v>
      </c>
      <c r="EVZ28" s="61">
        <v>10</v>
      </c>
      <c r="EWA28" s="61">
        <v>10</v>
      </c>
      <c r="EWB28" s="61">
        <v>140</v>
      </c>
      <c r="EWC28" s="61">
        <v>145</v>
      </c>
      <c r="EWD28" s="61">
        <v>140</v>
      </c>
      <c r="EWE28" s="61">
        <v>145</v>
      </c>
      <c r="EWF28" s="61">
        <v>140</v>
      </c>
      <c r="EWG28" s="61">
        <v>145</v>
      </c>
      <c r="EWH28" s="61">
        <v>140</v>
      </c>
      <c r="EWI28" s="61">
        <v>5</v>
      </c>
      <c r="EWJ28" s="61">
        <v>175</v>
      </c>
      <c r="EWK28" s="61">
        <v>5</v>
      </c>
      <c r="EWL28" s="61">
        <v>5</v>
      </c>
      <c r="EWM28" s="61">
        <v>1</v>
      </c>
      <c r="EWN28" s="61">
        <v>48.5</v>
      </c>
      <c r="EWO28" s="61">
        <v>1</v>
      </c>
      <c r="EWS28" s="61">
        <v>150</v>
      </c>
      <c r="EWT28" s="61">
        <v>1000</v>
      </c>
      <c r="EWU28" s="61">
        <v>80</v>
      </c>
      <c r="EWV28" s="61">
        <v>60</v>
      </c>
      <c r="EWW28" s="61">
        <v>35</v>
      </c>
      <c r="EWX28" s="61">
        <v>300</v>
      </c>
      <c r="EWZ28" s="61">
        <v>75</v>
      </c>
      <c r="EXA28" s="61">
        <v>1.03</v>
      </c>
      <c r="EXB28" s="61">
        <v>1</v>
      </c>
      <c r="EXC28" s="61">
        <v>0</v>
      </c>
      <c r="EXD28" s="61">
        <v>1</v>
      </c>
      <c r="EXE28" s="61">
        <v>180</v>
      </c>
      <c r="EXF28" s="61">
        <v>0.1</v>
      </c>
      <c r="EXG28" s="61">
        <v>1.1100000000000001</v>
      </c>
      <c r="EXH28" s="61">
        <v>60</v>
      </c>
      <c r="EXI28" s="61">
        <v>0</v>
      </c>
      <c r="EXJ28" s="61">
        <v>90</v>
      </c>
      <c r="EXK28" s="61">
        <v>80</v>
      </c>
      <c r="EXL28" s="61">
        <v>70</v>
      </c>
      <c r="EXM28" s="61">
        <v>60</v>
      </c>
      <c r="EXN28" s="61">
        <v>55</v>
      </c>
      <c r="EXO28" s="61">
        <v>4</v>
      </c>
      <c r="EXP28" s="61">
        <v>20</v>
      </c>
      <c r="EXQ28" s="61">
        <v>0</v>
      </c>
      <c r="EXR28" s="61">
        <v>4500</v>
      </c>
      <c r="EXS28" s="61">
        <v>0</v>
      </c>
      <c r="EXT28" s="61">
        <v>5000</v>
      </c>
      <c r="EXU28" s="61">
        <v>40</v>
      </c>
      <c r="EXV28" s="61">
        <v>5</v>
      </c>
      <c r="EXW28" s="61">
        <v>0</v>
      </c>
      <c r="EXX28" s="61">
        <v>90</v>
      </c>
      <c r="EXY28" s="61">
        <v>80</v>
      </c>
      <c r="EXZ28" s="61">
        <v>70</v>
      </c>
      <c r="EYA28" s="61">
        <v>60</v>
      </c>
      <c r="EYB28" s="61">
        <v>55</v>
      </c>
      <c r="EYC28" s="61">
        <v>4</v>
      </c>
      <c r="EYD28" s="61">
        <v>20</v>
      </c>
      <c r="EYE28" s="61">
        <v>2250</v>
      </c>
      <c r="EYF28" s="61">
        <v>4500</v>
      </c>
      <c r="EYG28" s="61">
        <v>1</v>
      </c>
      <c r="EYH28" s="61">
        <v>2</v>
      </c>
      <c r="EYI28" s="61">
        <v>0</v>
      </c>
      <c r="EYJ28" s="61">
        <v>1</v>
      </c>
      <c r="EYK28" s="61">
        <v>1</v>
      </c>
      <c r="EYL28" s="61">
        <v>2</v>
      </c>
      <c r="EYM28" s="61">
        <v>0.95</v>
      </c>
      <c r="EYN28" s="61">
        <v>0.98</v>
      </c>
      <c r="EYO28" s="61">
        <v>1</v>
      </c>
      <c r="EYP28" s="61">
        <v>-0.98</v>
      </c>
      <c r="EYQ28" s="61">
        <v>-0.95</v>
      </c>
      <c r="EYR28" s="61">
        <v>4</v>
      </c>
      <c r="EYS28" s="61">
        <v>20</v>
      </c>
      <c r="EYT28" s="61">
        <v>0.8</v>
      </c>
      <c r="EYU28" s="61">
        <v>-0.92500000000000004</v>
      </c>
      <c r="EYV28" s="61">
        <v>1</v>
      </c>
      <c r="EYW28" s="61">
        <v>0</v>
      </c>
      <c r="EYX28" s="61">
        <v>0</v>
      </c>
      <c r="EYY28" s="61">
        <v>100</v>
      </c>
      <c r="EYZ28" s="61">
        <v>1</v>
      </c>
      <c r="EZA28" s="61">
        <v>100</v>
      </c>
      <c r="EZB28" s="61">
        <v>4</v>
      </c>
      <c r="EZC28" s="61">
        <v>20</v>
      </c>
      <c r="EZD28" s="61">
        <v>90</v>
      </c>
      <c r="EZE28" s="61">
        <v>110</v>
      </c>
      <c r="EZF28" s="61">
        <v>10000</v>
      </c>
      <c r="EZG28" s="61">
        <v>0</v>
      </c>
      <c r="EZH28" s="61">
        <v>0</v>
      </c>
      <c r="EZI28" s="61">
        <v>0</v>
      </c>
      <c r="EZJ28" s="61">
        <v>0</v>
      </c>
      <c r="EZK28" s="61">
        <v>1</v>
      </c>
      <c r="EZL28" s="61">
        <v>100</v>
      </c>
      <c r="EZM28" s="61">
        <v>50</v>
      </c>
      <c r="EZN28" s="61">
        <v>25</v>
      </c>
      <c r="EZO28" s="61">
        <v>-25</v>
      </c>
      <c r="EZP28" s="61">
        <v>-50</v>
      </c>
      <c r="EZQ28" s="61">
        <v>4</v>
      </c>
      <c r="EZR28" s="61">
        <v>20</v>
      </c>
      <c r="EZS28" s="61">
        <v>-4000</v>
      </c>
      <c r="EZT28" s="61">
        <v>4000</v>
      </c>
      <c r="EZU28" s="61">
        <v>0</v>
      </c>
      <c r="EZV28" s="61">
        <v>0</v>
      </c>
      <c r="EZW28" s="61">
        <v>4</v>
      </c>
      <c r="EZX28" s="61">
        <v>20</v>
      </c>
      <c r="EZY28" s="61">
        <v>-4000</v>
      </c>
      <c r="EZZ28" s="61">
        <v>4000</v>
      </c>
      <c r="FAA28" s="61">
        <v>5000</v>
      </c>
      <c r="FAB28" s="61">
        <v>1</v>
      </c>
      <c r="FAC28" s="61">
        <v>0</v>
      </c>
      <c r="FAD28" s="61">
        <v>0.8</v>
      </c>
      <c r="FAE28" s="61">
        <v>-0.92</v>
      </c>
      <c r="FAF28" s="61">
        <v>-3600</v>
      </c>
      <c r="FAG28" s="61">
        <v>3600</v>
      </c>
      <c r="FAH28" s="61">
        <v>0</v>
      </c>
      <c r="FAI28" s="61">
        <v>0</v>
      </c>
      <c r="FAJ28" s="61">
        <v>0</v>
      </c>
      <c r="FAK28" s="61">
        <v>0</v>
      </c>
      <c r="FAL28" s="61">
        <v>0</v>
      </c>
      <c r="FAM28" s="61">
        <v>0</v>
      </c>
      <c r="FAN28" s="61">
        <v>0</v>
      </c>
      <c r="FAO28" s="61">
        <v>0</v>
      </c>
      <c r="FAP28" s="61">
        <v>0</v>
      </c>
      <c r="FAQ28" s="61">
        <v>0</v>
      </c>
      <c r="FAR28" s="61">
        <v>600</v>
      </c>
      <c r="FAS28" s="61">
        <v>0</v>
      </c>
      <c r="FAT28" s="61">
        <v>10</v>
      </c>
      <c r="FAU28" s="61">
        <v>3.3</v>
      </c>
      <c r="FAV28" s="61">
        <v>0.2</v>
      </c>
      <c r="FAW28" s="61">
        <v>3.2</v>
      </c>
      <c r="FAX28" s="61">
        <v>0.05</v>
      </c>
      <c r="FAY28" s="61">
        <v>1.5</v>
      </c>
      <c r="FAZ28" s="61">
        <v>1.7</v>
      </c>
      <c r="FBA28" s="61">
        <v>0.05</v>
      </c>
      <c r="FBB28" s="61">
        <v>0.05</v>
      </c>
      <c r="FBC28" s="61">
        <v>87</v>
      </c>
      <c r="FBD28" s="61">
        <v>5</v>
      </c>
      <c r="FBE28" s="61">
        <v>94</v>
      </c>
      <c r="FBF28" s="61">
        <v>2</v>
      </c>
      <c r="FBG28" s="61">
        <v>55</v>
      </c>
      <c r="FBH28" s="61">
        <v>5</v>
      </c>
      <c r="FBI28" s="61">
        <v>97</v>
      </c>
      <c r="FBJ28" s="61">
        <v>0.1</v>
      </c>
      <c r="FBK28" s="61">
        <v>37</v>
      </c>
      <c r="FBL28" s="61">
        <v>3</v>
      </c>
      <c r="FBM28" s="61">
        <v>60</v>
      </c>
      <c r="FBN28" s="61">
        <v>4</v>
      </c>
      <c r="FBQ28" s="61">
        <v>1</v>
      </c>
      <c r="FBR28" s="61">
        <v>30</v>
      </c>
      <c r="FBU28" s="61">
        <v>20</v>
      </c>
      <c r="FBY28" s="61">
        <v>3</v>
      </c>
      <c r="FBZ28" s="61">
        <v>35</v>
      </c>
      <c r="FCA28" s="61">
        <v>0</v>
      </c>
      <c r="FCB28" s="61">
        <v>0</v>
      </c>
      <c r="FCC28" s="61">
        <v>0</v>
      </c>
      <c r="FCD28" s="61">
        <v>0</v>
      </c>
      <c r="FCE28" s="61">
        <v>0</v>
      </c>
      <c r="FCF28" s="61">
        <v>0</v>
      </c>
      <c r="FCG28" s="61">
        <v>0</v>
      </c>
      <c r="FCH28" s="61">
        <v>0</v>
      </c>
      <c r="FCI28" s="61">
        <v>10</v>
      </c>
      <c r="FCJ28" s="61">
        <v>0.75</v>
      </c>
      <c r="FCK28" s="61">
        <v>0.1</v>
      </c>
      <c r="FCL28" s="61">
        <v>0.55000000000000004</v>
      </c>
      <c r="FCM28" s="61">
        <v>0.1</v>
      </c>
      <c r="FCN28" s="61">
        <v>3</v>
      </c>
      <c r="FCO28" s="61">
        <v>0.05</v>
      </c>
      <c r="FCP28" s="61">
        <v>10</v>
      </c>
      <c r="FCQ28" s="61">
        <v>0.5</v>
      </c>
      <c r="FCR28" s="61">
        <v>5.2</v>
      </c>
      <c r="FCT28" s="61">
        <v>0.01</v>
      </c>
      <c r="FCU28" s="61">
        <v>0.3</v>
      </c>
      <c r="FCV28" s="61">
        <v>0.1</v>
      </c>
      <c r="FCW28" s="61">
        <v>0.4</v>
      </c>
      <c r="FCX28" s="61">
        <v>0.1</v>
      </c>
      <c r="FCY28" s="61">
        <v>0.5</v>
      </c>
      <c r="FCZ28" s="61">
        <v>500</v>
      </c>
      <c r="FDA28" s="61">
        <v>1500</v>
      </c>
      <c r="FDB28" s="61">
        <v>3.5</v>
      </c>
      <c r="FDC28" s="61">
        <v>0.1</v>
      </c>
      <c r="FDD28" s="61">
        <v>0.3</v>
      </c>
      <c r="FDE28" s="61">
        <v>0.1</v>
      </c>
      <c r="FDF28" s="61">
        <v>1.2</v>
      </c>
      <c r="FDG28" s="61">
        <v>0.1</v>
      </c>
      <c r="FDH28" s="61">
        <v>0.3</v>
      </c>
      <c r="FDI28" s="61">
        <v>1</v>
      </c>
      <c r="FDJ28" s="61">
        <v>0.1</v>
      </c>
      <c r="FDK28" s="61">
        <v>500</v>
      </c>
      <c r="FDL28" s="61">
        <v>1500</v>
      </c>
      <c r="FDM28" s="61">
        <v>5</v>
      </c>
      <c r="FDN28" s="61">
        <v>1.5</v>
      </c>
      <c r="FDO28" s="61">
        <v>2</v>
      </c>
      <c r="FDP28" s="61">
        <v>3</v>
      </c>
      <c r="FDQ28" s="61">
        <v>180</v>
      </c>
      <c r="FDR28" s="61">
        <v>180</v>
      </c>
      <c r="FDS28" s="61">
        <v>180</v>
      </c>
      <c r="FDT28" s="61">
        <v>60</v>
      </c>
      <c r="FDU28" s="61">
        <v>10</v>
      </c>
      <c r="FDV28" s="61">
        <v>0</v>
      </c>
      <c r="FDW28" s="61">
        <v>1</v>
      </c>
      <c r="FDX28" s="61">
        <v>75</v>
      </c>
      <c r="FDY28" s="61">
        <v>2</v>
      </c>
      <c r="FDZ28" s="61">
        <v>79</v>
      </c>
      <c r="FEA28" s="61">
        <v>2</v>
      </c>
      <c r="FEB28" s="61">
        <v>38</v>
      </c>
      <c r="FEC28" s="61">
        <v>3</v>
      </c>
      <c r="FED28" s="61">
        <v>0</v>
      </c>
      <c r="FEE28" s="61">
        <v>0</v>
      </c>
      <c r="FEF28" s="61">
        <v>85</v>
      </c>
      <c r="FEG28" s="61">
        <v>0.1</v>
      </c>
      <c r="FEH28" s="61">
        <v>0</v>
      </c>
      <c r="FEI28" s="61">
        <v>0</v>
      </c>
      <c r="FEJ28" s="61">
        <v>1</v>
      </c>
      <c r="FEK28" s="61">
        <v>0</v>
      </c>
      <c r="FEL28" s="61">
        <v>0</v>
      </c>
      <c r="FEM28" s="61">
        <v>0</v>
      </c>
      <c r="FEN28" s="61">
        <v>70</v>
      </c>
      <c r="FEO28" s="61">
        <v>120</v>
      </c>
      <c r="FEP28" s="61">
        <v>2</v>
      </c>
      <c r="FEQ28" s="61">
        <v>2</v>
      </c>
      <c r="FER28" s="61">
        <v>0</v>
      </c>
      <c r="FES28" s="61">
        <v>0</v>
      </c>
      <c r="FET28" s="61">
        <v>0</v>
      </c>
      <c r="FEU28" s="61">
        <v>70</v>
      </c>
      <c r="FEV28" s="61">
        <v>120</v>
      </c>
      <c r="FEW28" s="61">
        <v>2</v>
      </c>
      <c r="FEX28" s="61">
        <v>2</v>
      </c>
      <c r="FEY28" s="61">
        <v>1</v>
      </c>
      <c r="FEZ28" s="61">
        <v>62</v>
      </c>
      <c r="FFA28" s="61">
        <v>2</v>
      </c>
      <c r="FFB28" s="61">
        <v>1</v>
      </c>
      <c r="FFD28" s="61">
        <v>76</v>
      </c>
      <c r="FFE28" s="61">
        <v>120</v>
      </c>
      <c r="FFF28" s="61">
        <v>0.5</v>
      </c>
      <c r="FFG28" s="61">
        <v>0.5</v>
      </c>
      <c r="FFH28" s="61">
        <v>0</v>
      </c>
      <c r="FFI28" s="61">
        <v>0</v>
      </c>
      <c r="FFJ28" s="61">
        <v>0</v>
      </c>
      <c r="FFK28" s="61">
        <v>133</v>
      </c>
      <c r="FFL28" s="61">
        <v>133</v>
      </c>
      <c r="FFM28" s="61">
        <v>2</v>
      </c>
      <c r="FFN28" s="61">
        <v>2</v>
      </c>
      <c r="FFO28" s="61">
        <v>0</v>
      </c>
      <c r="FFP28" s="61">
        <v>2</v>
      </c>
      <c r="FFQ28" s="61">
        <v>0</v>
      </c>
      <c r="FFR28" s="61">
        <v>0</v>
      </c>
      <c r="FFS28" s="61">
        <v>2</v>
      </c>
      <c r="FFT28" s="61">
        <v>0</v>
      </c>
      <c r="FFU28" s="61">
        <v>0</v>
      </c>
      <c r="FFV28" s="61">
        <v>100</v>
      </c>
      <c r="FFW28" s="61">
        <v>0</v>
      </c>
      <c r="FFX28" s="61">
        <v>10</v>
      </c>
      <c r="FFY28" s="61">
        <v>0</v>
      </c>
      <c r="FFZ28" s="61">
        <v>0</v>
      </c>
      <c r="FGA28" s="61">
        <v>0</v>
      </c>
      <c r="FGB28" s="61">
        <v>2</v>
      </c>
      <c r="FGC28" s="61">
        <v>82</v>
      </c>
      <c r="FGD28" s="61">
        <v>0</v>
      </c>
      <c r="FGE28" s="61">
        <v>0</v>
      </c>
      <c r="FGF28" s="61">
        <v>0</v>
      </c>
      <c r="FGG28" s="61">
        <v>5</v>
      </c>
      <c r="FGH28" s="61">
        <v>20</v>
      </c>
      <c r="FGI28" s="61">
        <v>0</v>
      </c>
      <c r="FGJ28" s="61">
        <v>2</v>
      </c>
      <c r="FGK28" s="61">
        <v>30</v>
      </c>
      <c r="FGL28" s="61">
        <v>90</v>
      </c>
      <c r="FGM28" s="61">
        <v>0</v>
      </c>
      <c r="FGN28" s="61">
        <v>0</v>
      </c>
      <c r="FGO28" s="61">
        <v>0</v>
      </c>
      <c r="FGP28" s="61">
        <v>200</v>
      </c>
      <c r="FGQ28" s="61">
        <v>-200</v>
      </c>
      <c r="FGR28" s="61">
        <v>0</v>
      </c>
      <c r="FGS28" s="61">
        <v>-70</v>
      </c>
      <c r="FGT28" s="61">
        <v>100</v>
      </c>
      <c r="FGU28" s="61">
        <v>-100</v>
      </c>
      <c r="FGV28" s="61">
        <v>0</v>
      </c>
      <c r="FGW28" s="61">
        <v>0</v>
      </c>
      <c r="FGX28" s="61">
        <v>0</v>
      </c>
      <c r="FGY28" s="61">
        <v>200</v>
      </c>
      <c r="FGZ28" s="61">
        <v>-200</v>
      </c>
      <c r="FHA28" s="61">
        <v>20</v>
      </c>
      <c r="FHB28" s="61">
        <v>30</v>
      </c>
      <c r="FHC28" s="61">
        <v>0</v>
      </c>
      <c r="FHD28" s="61">
        <v>2</v>
      </c>
      <c r="FHE28" s="61">
        <v>0</v>
      </c>
      <c r="FHF28" s="61">
        <v>0</v>
      </c>
      <c r="FHG28" s="61">
        <v>0</v>
      </c>
      <c r="FHH28" s="61">
        <v>0</v>
      </c>
      <c r="FHI28" s="61">
        <v>0</v>
      </c>
      <c r="FHJ28" s="61">
        <v>0</v>
      </c>
      <c r="FHK28" s="61">
        <v>0</v>
      </c>
      <c r="FHL28" s="61">
        <v>16</v>
      </c>
      <c r="FHM28" s="61">
        <v>0</v>
      </c>
      <c r="FHN28" s="61">
        <v>0</v>
      </c>
      <c r="FHO28" s="61">
        <v>10</v>
      </c>
      <c r="FHP28" s="61">
        <v>0</v>
      </c>
      <c r="FHQ28" s="61">
        <v>16</v>
      </c>
      <c r="FHR28" s="61">
        <v>0</v>
      </c>
      <c r="FHS28" s="61">
        <v>0</v>
      </c>
      <c r="FHT28" s="61">
        <v>10</v>
      </c>
      <c r="FHU28" s="61">
        <v>0</v>
      </c>
      <c r="FHV28" s="61">
        <v>0</v>
      </c>
      <c r="FHW28" s="61">
        <v>0</v>
      </c>
      <c r="FHX28" s="61">
        <v>18</v>
      </c>
      <c r="FHY28" s="61">
        <v>12</v>
      </c>
      <c r="FHZ28" s="61">
        <v>35</v>
      </c>
      <c r="FIA28" s="61">
        <v>0</v>
      </c>
      <c r="FIB28" s="61">
        <v>0</v>
      </c>
      <c r="FIC28" s="61">
        <v>18</v>
      </c>
      <c r="FID28" s="61">
        <v>12</v>
      </c>
      <c r="FIE28" s="61">
        <v>35</v>
      </c>
      <c r="FIF28" s="61">
        <v>0</v>
      </c>
      <c r="FIG28" s="61">
        <v>0</v>
      </c>
      <c r="FIH28" s="61">
        <v>55</v>
      </c>
      <c r="FII28" s="61">
        <v>45</v>
      </c>
      <c r="FIJ28" s="61">
        <v>100</v>
      </c>
      <c r="FIK28" s="61">
        <v>0</v>
      </c>
      <c r="FIL28" s="61">
        <v>0</v>
      </c>
      <c r="FIM28" s="61">
        <v>15</v>
      </c>
      <c r="FIN28" s="61">
        <v>0</v>
      </c>
      <c r="FIO28" s="61">
        <v>250</v>
      </c>
      <c r="FIP28" s="61">
        <v>0</v>
      </c>
      <c r="FIQ28" s="61">
        <v>0</v>
      </c>
      <c r="FIR28" s="61">
        <v>80</v>
      </c>
      <c r="FIS28" s="61">
        <v>20</v>
      </c>
      <c r="FIT28" s="61">
        <v>100</v>
      </c>
      <c r="FIU28" s="61">
        <v>-25</v>
      </c>
      <c r="FIV28" s="61">
        <v>0</v>
      </c>
      <c r="FIW28" s="61">
        <v>60</v>
      </c>
      <c r="FIX28" s="61">
        <v>100</v>
      </c>
      <c r="FIY28" s="61">
        <v>-25</v>
      </c>
      <c r="FIZ28" s="61">
        <v>3600</v>
      </c>
      <c r="FJA28" s="61">
        <v>2</v>
      </c>
      <c r="FJB28" s="61">
        <v>0</v>
      </c>
      <c r="FJC28" s="61">
        <v>10</v>
      </c>
      <c r="FJD28" s="61">
        <v>0</v>
      </c>
      <c r="FJE28" s="61">
        <v>0</v>
      </c>
      <c r="FJF28" s="61">
        <v>9</v>
      </c>
      <c r="FJG28" s="61">
        <v>16</v>
      </c>
      <c r="FJH28" s="61">
        <v>0</v>
      </c>
      <c r="FJI28" s="61">
        <v>0</v>
      </c>
      <c r="FJJ28" s="61">
        <v>4</v>
      </c>
      <c r="FJK28" s="61">
        <v>10</v>
      </c>
      <c r="FJL28" s="61">
        <v>0</v>
      </c>
      <c r="FJM28" s="61">
        <v>0</v>
      </c>
      <c r="FJN28" s="61">
        <v>0</v>
      </c>
      <c r="FJO28" s="61">
        <v>0</v>
      </c>
      <c r="FJP28" s="61">
        <v>50</v>
      </c>
      <c r="FJQ28" s="61">
        <v>100</v>
      </c>
      <c r="FJR28" s="61">
        <v>0</v>
      </c>
      <c r="FJS28" s="61">
        <v>9.5</v>
      </c>
      <c r="FJT28" s="61">
        <v>10</v>
      </c>
      <c r="FJU28" s="61">
        <v>0.3</v>
      </c>
      <c r="FJV28" s="61">
        <v>0</v>
      </c>
      <c r="FJW28" s="61">
        <v>10</v>
      </c>
      <c r="FJX28" s="61">
        <v>0</v>
      </c>
      <c r="FJY28" s="61">
        <v>0</v>
      </c>
      <c r="FJZ28" s="61">
        <v>500</v>
      </c>
      <c r="FKA28" s="61">
        <v>0</v>
      </c>
      <c r="FKB28" s="61">
        <v>10</v>
      </c>
      <c r="FKC28" s="61">
        <v>0</v>
      </c>
      <c r="FKD28" s="61">
        <v>150</v>
      </c>
      <c r="FKE28" s="61">
        <v>-50</v>
      </c>
      <c r="FKF28" s="61">
        <v>1000</v>
      </c>
      <c r="FKG28" s="61">
        <v>0</v>
      </c>
      <c r="FKH28" s="61">
        <v>1</v>
      </c>
      <c r="FKI28" s="61">
        <v>0</v>
      </c>
      <c r="FKJ28" s="61">
        <v>0</v>
      </c>
      <c r="FKK28" s="61">
        <v>0</v>
      </c>
      <c r="FKL28" s="61">
        <v>0</v>
      </c>
      <c r="FKM28" s="61">
        <v>1</v>
      </c>
      <c r="FKN28" s="61">
        <v>0</v>
      </c>
      <c r="FKO28" s="61">
        <v>10</v>
      </c>
      <c r="FKP28" s="61">
        <v>0</v>
      </c>
      <c r="FKQ28" s="61">
        <v>0</v>
      </c>
      <c r="FKR28" s="61">
        <v>1</v>
      </c>
      <c r="FKS28" s="61">
        <v>90</v>
      </c>
      <c r="FKT28" s="61">
        <v>0</v>
      </c>
      <c r="FKU28" s="61">
        <v>16</v>
      </c>
      <c r="FKV28" s="61">
        <v>0</v>
      </c>
      <c r="FKW28" s="61">
        <v>0</v>
      </c>
      <c r="FKX28" s="61">
        <v>0</v>
      </c>
      <c r="FKY28" s="61">
        <v>0</v>
      </c>
      <c r="FKZ28" s="61">
        <v>16</v>
      </c>
      <c r="FLA28" s="61">
        <v>0</v>
      </c>
      <c r="FLB28" s="61">
        <v>0</v>
      </c>
      <c r="FLC28" s="61">
        <v>16</v>
      </c>
      <c r="FLD28" s="61">
        <v>0</v>
      </c>
      <c r="FLE28" s="61">
        <v>0</v>
      </c>
      <c r="FLF28" s="61">
        <v>0</v>
      </c>
      <c r="FLG28" s="61">
        <v>0</v>
      </c>
      <c r="FLH28" s="61">
        <v>0</v>
      </c>
      <c r="FLI28" s="61">
        <v>0</v>
      </c>
      <c r="FLJ28" s="61">
        <v>0</v>
      </c>
      <c r="FLK28" s="61">
        <v>2</v>
      </c>
      <c r="FLL28" s="61">
        <v>120</v>
      </c>
      <c r="FLM28" s="61">
        <v>0</v>
      </c>
      <c r="FLN28" s="61">
        <v>2</v>
      </c>
      <c r="FLO28" s="61">
        <v>120</v>
      </c>
      <c r="FLP28" s="61">
        <v>0</v>
      </c>
      <c r="FLQ28" s="61">
        <v>2</v>
      </c>
      <c r="FLR28" s="61">
        <v>120</v>
      </c>
      <c r="FLS28" s="61">
        <v>0</v>
      </c>
      <c r="FLT28" s="61">
        <v>2</v>
      </c>
      <c r="FLU28" s="61">
        <v>120</v>
      </c>
      <c r="FLV28" s="61">
        <v>1</v>
      </c>
      <c r="FLW28" s="61">
        <v>100</v>
      </c>
      <c r="FMG28" s="61">
        <v>18</v>
      </c>
      <c r="FMH28" s="61">
        <v>18</v>
      </c>
      <c r="FMI28" s="61">
        <v>18</v>
      </c>
      <c r="FMJ28" s="61">
        <v>18</v>
      </c>
      <c r="FMP28" s="61">
        <v>4</v>
      </c>
      <c r="FMQ28" s="61">
        <v>4</v>
      </c>
      <c r="FMR28" s="61">
        <v>20</v>
      </c>
      <c r="FMS28" s="61">
        <v>7.5</v>
      </c>
      <c r="FMT28" s="61">
        <v>22.5</v>
      </c>
      <c r="FMV28" s="61">
        <v>1</v>
      </c>
      <c r="FMW28" s="61">
        <v>12</v>
      </c>
      <c r="FMX28" s="61">
        <v>30</v>
      </c>
      <c r="FMY28" s="61">
        <v>7</v>
      </c>
      <c r="FMZ28" s="61">
        <v>48</v>
      </c>
      <c r="FNA28" s="61">
        <v>650</v>
      </c>
      <c r="FNB28" s="61">
        <v>950</v>
      </c>
      <c r="FNC28" s="61">
        <v>4000</v>
      </c>
      <c r="FND28" s="61">
        <v>30</v>
      </c>
      <c r="FNE28" s="61">
        <v>6</v>
      </c>
      <c r="FNG28" s="61">
        <v>3</v>
      </c>
      <c r="FNH28" s="61">
        <v>42</v>
      </c>
      <c r="FNJ28" s="61">
        <v>924</v>
      </c>
      <c r="FNV28" s="61">
        <v>1</v>
      </c>
      <c r="FNW28" s="61">
        <v>250</v>
      </c>
      <c r="FNX28" s="61">
        <v>40</v>
      </c>
      <c r="FNY28" s="61">
        <v>80</v>
      </c>
      <c r="FNZ28" s="61">
        <v>3</v>
      </c>
      <c r="FOA28" s="61">
        <v>15</v>
      </c>
      <c r="FOB28" s="61">
        <v>1800</v>
      </c>
      <c r="FOC28" s="61">
        <v>50</v>
      </c>
      <c r="FOD28" s="61">
        <v>300</v>
      </c>
      <c r="FOI28" s="61">
        <v>1800</v>
      </c>
      <c r="FOJ28" s="61">
        <v>1800</v>
      </c>
      <c r="FOK28" s="61">
        <v>0</v>
      </c>
      <c r="FOL28" s="61">
        <v>50</v>
      </c>
      <c r="FOM28" s="61">
        <v>50</v>
      </c>
      <c r="FOS28" s="61">
        <v>1</v>
      </c>
      <c r="FOT28" s="61">
        <v>0</v>
      </c>
      <c r="FOU28" s="61">
        <v>990</v>
      </c>
      <c r="FOV28" s="61">
        <v>-950</v>
      </c>
      <c r="FOW28" s="61">
        <v>-650</v>
      </c>
      <c r="FOY28" s="61">
        <v>1000</v>
      </c>
      <c r="FOZ28" s="61">
        <v>10</v>
      </c>
      <c r="FPK28" s="61">
        <v>1</v>
      </c>
      <c r="FPL28" s="61">
        <v>1</v>
      </c>
      <c r="FPM28" s="61">
        <v>1</v>
      </c>
      <c r="FPN28" s="61">
        <v>1</v>
      </c>
      <c r="FPO28" s="61">
        <v>-5</v>
      </c>
      <c r="FPP28" s="61">
        <v>-2</v>
      </c>
      <c r="FPQ28" s="61">
        <v>2</v>
      </c>
      <c r="FPR28" s="61">
        <v>2</v>
      </c>
      <c r="FPS28" s="61">
        <v>95</v>
      </c>
      <c r="FPT28" s="61">
        <v>100</v>
      </c>
      <c r="FPU28" s="61">
        <v>10</v>
      </c>
      <c r="FPV28" s="61">
        <v>30</v>
      </c>
      <c r="FPW28" s="61">
        <v>0</v>
      </c>
      <c r="FPX28" s="61">
        <v>0</v>
      </c>
      <c r="FPY28" s="61">
        <v>10</v>
      </c>
      <c r="FPZ28" s="61">
        <v>10000</v>
      </c>
      <c r="FQA28" s="61">
        <v>1400</v>
      </c>
      <c r="FQB28" s="61">
        <v>100</v>
      </c>
      <c r="FQC28" s="61">
        <v>20</v>
      </c>
      <c r="FQD28" s="61">
        <v>0</v>
      </c>
      <c r="FQE28" s="61">
        <v>100</v>
      </c>
      <c r="FQF28" s="61">
        <v>0</v>
      </c>
      <c r="FQG28" s="61">
        <v>0</v>
      </c>
      <c r="FQH28" s="61">
        <v>20</v>
      </c>
      <c r="FQI28" s="61">
        <v>4000</v>
      </c>
      <c r="FQJ28" s="61">
        <v>4000</v>
      </c>
      <c r="FQL28" s="61">
        <v>850</v>
      </c>
      <c r="FQM28" s="61">
        <v>30</v>
      </c>
      <c r="FQN28" s="61">
        <v>0</v>
      </c>
      <c r="FQO28" s="61">
        <v>400</v>
      </c>
      <c r="FQP28" s="61">
        <v>-1</v>
      </c>
      <c r="FQQ28" s="61">
        <v>4</v>
      </c>
      <c r="FQR28" s="61">
        <v>3</v>
      </c>
      <c r="FQS28" s="61">
        <v>10</v>
      </c>
      <c r="FQT28" s="61">
        <v>60</v>
      </c>
      <c r="FQU28" s="61">
        <v>120</v>
      </c>
      <c r="FQV28" s="61">
        <v>3</v>
      </c>
      <c r="FQW28" s="61">
        <v>3</v>
      </c>
      <c r="FQX28" s="61">
        <v>3</v>
      </c>
      <c r="FQY28" s="61">
        <v>3</v>
      </c>
      <c r="FQZ28" s="61">
        <v>-5</v>
      </c>
      <c r="FRA28" s="61">
        <v>-5</v>
      </c>
      <c r="FRB28" s="61">
        <v>-5</v>
      </c>
      <c r="FRC28" s="61">
        <v>-5</v>
      </c>
      <c r="FRD28" s="61">
        <v>13</v>
      </c>
      <c r="FRE28" s="61">
        <v>13</v>
      </c>
      <c r="FRF28" s="61">
        <v>13</v>
      </c>
      <c r="FRG28" s="61">
        <v>13</v>
      </c>
      <c r="FRH28" s="61">
        <v>4.5</v>
      </c>
      <c r="FRJ28" s="61">
        <v>45</v>
      </c>
      <c r="FRK28" s="61">
        <v>270</v>
      </c>
      <c r="FRL28" s="61">
        <v>70</v>
      </c>
      <c r="FRM28" s="61">
        <v>-144</v>
      </c>
      <c r="FRN28" s="61">
        <v>0</v>
      </c>
      <c r="FRO28" s="61">
        <v>80</v>
      </c>
      <c r="FRP28" s="61">
        <v>350</v>
      </c>
      <c r="FSO28" s="61">
        <v>0</v>
      </c>
      <c r="FSP28" s="61">
        <v>4</v>
      </c>
      <c r="FSQ28" s="61">
        <v>500</v>
      </c>
      <c r="FSR28" s="61">
        <v>30</v>
      </c>
      <c r="FST28" s="61">
        <v>4000</v>
      </c>
      <c r="FTB28" s="61">
        <v>1.2</v>
      </c>
      <c r="FTD28" s="61">
        <v>50</v>
      </c>
      <c r="FTE28" s="61">
        <v>0</v>
      </c>
      <c r="FTG28" s="61">
        <v>100</v>
      </c>
      <c r="FTH28" s="61">
        <v>100</v>
      </c>
      <c r="FTJ28" s="61">
        <v>100</v>
      </c>
      <c r="FTK28" s="61">
        <v>50</v>
      </c>
      <c r="FTL28" s="61">
        <v>10</v>
      </c>
      <c r="FTM28" s="61">
        <v>25</v>
      </c>
      <c r="FTN28" s="61">
        <v>2500</v>
      </c>
      <c r="FTO28" s="61">
        <v>1</v>
      </c>
      <c r="FTR28" s="61">
        <v>0</v>
      </c>
      <c r="FTS28" s="61">
        <v>380</v>
      </c>
      <c r="FTT28" s="61">
        <v>1</v>
      </c>
      <c r="FTU28" s="61">
        <v>-30</v>
      </c>
      <c r="FTV28" s="61">
        <v>-9</v>
      </c>
      <c r="FTW28" s="61">
        <v>4500</v>
      </c>
      <c r="FTX28" s="61">
        <v>2250</v>
      </c>
      <c r="FTY28" s="61">
        <v>10</v>
      </c>
      <c r="FTZ28" s="61">
        <v>4500</v>
      </c>
      <c r="FUA28" s="61">
        <v>2250</v>
      </c>
      <c r="FUB28" s="61">
        <v>60</v>
      </c>
      <c r="FUC28" s="61">
        <v>0</v>
      </c>
      <c r="FUD28" s="61">
        <v>0</v>
      </c>
      <c r="FUK28" s="61">
        <v>0</v>
      </c>
      <c r="FUL28" s="61">
        <v>0.39054</v>
      </c>
      <c r="FUN28" s="61">
        <v>5.8299999999999998E-2</v>
      </c>
      <c r="FUO28" s="61">
        <v>2.5</v>
      </c>
      <c r="FUP28" s="61">
        <v>1.1000000000000001</v>
      </c>
      <c r="FUV28" s="61">
        <v>4501</v>
      </c>
      <c r="FUW28" s="61">
        <v>2247</v>
      </c>
      <c r="FUX28" s="61">
        <v>5930</v>
      </c>
      <c r="FUY28" s="61">
        <v>3043</v>
      </c>
      <c r="FUZ28" s="61">
        <v>1500</v>
      </c>
      <c r="FVA28" s="61">
        <v>1499</v>
      </c>
      <c r="FVC28" s="61">
        <v>53</v>
      </c>
      <c r="FVD28" s="61">
        <v>53</v>
      </c>
      <c r="FVF28" s="61">
        <v>660</v>
      </c>
      <c r="FVN28" s="61">
        <v>0</v>
      </c>
      <c r="FVO28" s="61">
        <v>0.39062000000000002</v>
      </c>
      <c r="FVQ28" s="61">
        <v>5.8590000000000003E-2</v>
      </c>
      <c r="FVR28" s="61">
        <v>2.5</v>
      </c>
      <c r="FVS28" s="61">
        <v>1.1000000000000001</v>
      </c>
      <c r="FVY28" s="61">
        <v>4750</v>
      </c>
      <c r="FVZ28" s="61">
        <v>2000</v>
      </c>
      <c r="FWA28" s="61">
        <v>4921</v>
      </c>
      <c r="FWB28" s="61">
        <v>2159</v>
      </c>
      <c r="FWC28" s="61">
        <v>1500</v>
      </c>
      <c r="FWD28" s="61">
        <v>1500</v>
      </c>
      <c r="FWF28" s="61">
        <v>50</v>
      </c>
      <c r="FWG28" s="61">
        <v>50</v>
      </c>
      <c r="FWI28" s="61">
        <v>660</v>
      </c>
      <c r="FWQ28" s="61">
        <v>0</v>
      </c>
      <c r="FWR28" s="61">
        <v>0.39062000000000002</v>
      </c>
      <c r="FWT28" s="61">
        <v>5.8590000000000003E-2</v>
      </c>
      <c r="FWU28" s="61">
        <v>2.5</v>
      </c>
      <c r="FWV28" s="61">
        <v>1.1000000000000001</v>
      </c>
      <c r="FXB28" s="61">
        <v>4750</v>
      </c>
      <c r="FXC28" s="61">
        <v>2000</v>
      </c>
      <c r="FXD28" s="61">
        <v>4921</v>
      </c>
      <c r="FXE28" s="61">
        <v>2159</v>
      </c>
      <c r="FXF28" s="61">
        <v>1500</v>
      </c>
      <c r="FXG28" s="61">
        <v>1500</v>
      </c>
      <c r="FXI28" s="61">
        <v>50</v>
      </c>
      <c r="FXJ28" s="61">
        <v>50</v>
      </c>
      <c r="FXL28" s="61">
        <v>660</v>
      </c>
      <c r="FXT28" s="61">
        <v>0</v>
      </c>
      <c r="FXU28" s="61">
        <v>0.39062000000000002</v>
      </c>
      <c r="FXW28" s="61">
        <v>5.8590000000000003E-2</v>
      </c>
      <c r="FXX28" s="61">
        <v>2.5</v>
      </c>
      <c r="FXY28" s="61">
        <v>1.1000000000000001</v>
      </c>
      <c r="FYE28" s="61">
        <v>4750</v>
      </c>
      <c r="FYF28" s="61">
        <v>2000</v>
      </c>
      <c r="FYG28" s="61">
        <v>4921</v>
      </c>
      <c r="FYH28" s="61">
        <v>2159</v>
      </c>
      <c r="FYI28" s="61">
        <v>1500</v>
      </c>
      <c r="FYJ28" s="61">
        <v>1500</v>
      </c>
      <c r="FYL28" s="61">
        <v>50</v>
      </c>
      <c r="FYM28" s="61">
        <v>50</v>
      </c>
      <c r="FYO28" s="61">
        <v>660</v>
      </c>
      <c r="FYQ28" s="61">
        <v>0</v>
      </c>
      <c r="FYR28" s="61">
        <v>1000</v>
      </c>
      <c r="FYS28" s="61">
        <v>300</v>
      </c>
      <c r="FYT28" s="61">
        <v>48</v>
      </c>
      <c r="FYU28" s="61">
        <v>-1.6</v>
      </c>
      <c r="FYV28" s="61">
        <v>-4</v>
      </c>
      <c r="FYW28" s="61">
        <v>100</v>
      </c>
      <c r="FYX28" s="61">
        <v>10</v>
      </c>
      <c r="FYY28" s="61">
        <v>0</v>
      </c>
      <c r="FYZ28" s="61">
        <v>1</v>
      </c>
      <c r="FZA28" s="61">
        <v>10</v>
      </c>
      <c r="FZB28" s="61">
        <v>0</v>
      </c>
      <c r="FZI28" s="61">
        <v>100</v>
      </c>
      <c r="FZJ28" s="61">
        <v>50</v>
      </c>
      <c r="FZK28" s="61">
        <v>100</v>
      </c>
      <c r="FZL28" s="61">
        <v>12000</v>
      </c>
      <c r="FZM28" s="61">
        <v>100</v>
      </c>
      <c r="FZN28" s="61">
        <v>-100</v>
      </c>
      <c r="FZO28" s="61">
        <v>0</v>
      </c>
      <c r="FZP28" s="61">
        <v>0</v>
      </c>
      <c r="FZQ28" s="61">
        <v>-25</v>
      </c>
      <c r="FZS28" s="61">
        <v>0</v>
      </c>
      <c r="FZT28" s="61">
        <v>1</v>
      </c>
      <c r="FZU28" s="61">
        <v>1</v>
      </c>
      <c r="FZV28" s="61">
        <v>0</v>
      </c>
      <c r="FZW28" s="61">
        <v>0</v>
      </c>
      <c r="FZX28" s="61">
        <v>1</v>
      </c>
      <c r="FZY28" s="61">
        <v>0</v>
      </c>
      <c r="FZZ28" s="61">
        <v>0</v>
      </c>
      <c r="GAA28" s="61">
        <v>10</v>
      </c>
      <c r="GAB28" s="61">
        <v>0</v>
      </c>
      <c r="GAC28" s="61">
        <v>0.5</v>
      </c>
      <c r="GAD28" s="61">
        <v>0</v>
      </c>
      <c r="GAE28" s="61">
        <v>0</v>
      </c>
      <c r="GAF28" s="61">
        <v>60000</v>
      </c>
      <c r="GAG28" s="61">
        <v>0</v>
      </c>
      <c r="GAH28" s="61">
        <v>60000</v>
      </c>
      <c r="GAI28" s="61">
        <v>0</v>
      </c>
      <c r="GAK28" s="61">
        <v>5</v>
      </c>
      <c r="GAL28" s="61">
        <v>0</v>
      </c>
      <c r="GAM28" s="61">
        <v>1</v>
      </c>
      <c r="GAN28" s="61">
        <v>1</v>
      </c>
      <c r="GAR28" s="61">
        <v>85</v>
      </c>
      <c r="GAT28" s="61">
        <v>48</v>
      </c>
      <c r="GBI28" s="61">
        <v>53</v>
      </c>
      <c r="GBJ28" s="61">
        <v>53</v>
      </c>
      <c r="GBK28" s="61">
        <v>53</v>
      </c>
      <c r="GBL28" s="61">
        <v>53</v>
      </c>
      <c r="GBW28" s="61">
        <v>0</v>
      </c>
      <c r="GBX28" s="61">
        <v>0</v>
      </c>
      <c r="GBY28" s="61">
        <v>1</v>
      </c>
      <c r="GBZ28" s="61">
        <v>3</v>
      </c>
      <c r="GCA28" s="61">
        <v>57</v>
      </c>
      <c r="GCB28" s="61">
        <v>59</v>
      </c>
      <c r="GCC28" s="61">
        <v>2</v>
      </c>
      <c r="GCD28" s="61">
        <v>2</v>
      </c>
      <c r="GCE28" s="61">
        <v>60</v>
      </c>
      <c r="GCG28" s="61">
        <v>48</v>
      </c>
      <c r="GCW28" s="61">
        <v>20</v>
      </c>
      <c r="GCX28" s="61">
        <v>30</v>
      </c>
      <c r="GCY28" s="61">
        <v>1</v>
      </c>
      <c r="GDD28" s="61">
        <v>110</v>
      </c>
      <c r="GDE28" s="61">
        <v>0.2</v>
      </c>
      <c r="GDH28" s="61">
        <v>100</v>
      </c>
      <c r="GDI28" s="61">
        <v>0.2</v>
      </c>
      <c r="GDK28" s="61">
        <v>350</v>
      </c>
      <c r="GDL28" s="61">
        <v>200</v>
      </c>
      <c r="GDM28" s="61">
        <v>200</v>
      </c>
      <c r="GDN28" s="61">
        <v>100</v>
      </c>
      <c r="GDW28" s="61">
        <v>-1250</v>
      </c>
      <c r="GDX28" s="61">
        <v>5000</v>
      </c>
      <c r="GDZ28" s="61">
        <v>0.2</v>
      </c>
      <c r="GEA28" s="61">
        <v>100</v>
      </c>
      <c r="GEB28" s="61">
        <v>200</v>
      </c>
      <c r="GEX28" s="61">
        <v>20</v>
      </c>
      <c r="GEY28" s="61">
        <v>30</v>
      </c>
      <c r="GEZ28" s="61">
        <v>1</v>
      </c>
      <c r="GFE28" s="61">
        <v>110</v>
      </c>
      <c r="GFF28" s="61">
        <v>0.4</v>
      </c>
      <c r="GFI28" s="61">
        <v>100</v>
      </c>
      <c r="GFJ28" s="61">
        <v>0.2</v>
      </c>
      <c r="GFL28" s="61">
        <v>100</v>
      </c>
      <c r="GFN28" s="61">
        <v>100</v>
      </c>
      <c r="GFO28" s="61">
        <v>100</v>
      </c>
      <c r="GGA28" s="61">
        <v>0.2</v>
      </c>
      <c r="GGB28" s="61">
        <v>100</v>
      </c>
      <c r="GGC28" s="61">
        <v>200</v>
      </c>
      <c r="GHU28" s="61">
        <v>0</v>
      </c>
      <c r="GHV28" s="61">
        <v>0.1</v>
      </c>
      <c r="GHW28" s="61">
        <v>100</v>
      </c>
      <c r="GHX28" s="61">
        <v>0.01</v>
      </c>
      <c r="GHY28" s="61">
        <v>100</v>
      </c>
      <c r="GHZ28" s="61">
        <v>80</v>
      </c>
      <c r="GIA28" s="61">
        <v>0</v>
      </c>
      <c r="GIB28" s="61">
        <v>1</v>
      </c>
      <c r="GIC28" s="61">
        <v>4.5</v>
      </c>
      <c r="GID28" s="61">
        <v>1</v>
      </c>
      <c r="GIE28" s="61">
        <v>100</v>
      </c>
      <c r="GIF28" s="61">
        <v>0</v>
      </c>
      <c r="GIG28" s="61">
        <v>1</v>
      </c>
      <c r="GIH28" s="61">
        <v>1</v>
      </c>
      <c r="GII28" s="61">
        <v>1</v>
      </c>
      <c r="GIJ28" s="61">
        <v>1</v>
      </c>
      <c r="GIK28" s="61">
        <v>0</v>
      </c>
      <c r="GIL28" s="61">
        <v>0</v>
      </c>
      <c r="GIM28" s="61">
        <v>70</v>
      </c>
      <c r="GIN28" s="61">
        <v>60</v>
      </c>
      <c r="GIO28" s="61">
        <v>68</v>
      </c>
      <c r="GIP28" s="61">
        <v>0</v>
      </c>
      <c r="GIQ28" s="61">
        <v>100</v>
      </c>
      <c r="GIR28" s="61">
        <v>0</v>
      </c>
      <c r="GIS28" s="61">
        <v>0</v>
      </c>
      <c r="GIT28" s="61">
        <v>0.1</v>
      </c>
      <c r="GIU28" s="61">
        <v>100</v>
      </c>
      <c r="GIV28" s="61">
        <v>0.01</v>
      </c>
      <c r="GIW28" s="61">
        <v>100</v>
      </c>
      <c r="GIX28" s="61">
        <v>40</v>
      </c>
      <c r="GIY28" s="61">
        <v>0</v>
      </c>
      <c r="GIZ28" s="61">
        <v>0</v>
      </c>
      <c r="GJA28" s="61">
        <v>4.5999999999999996</v>
      </c>
      <c r="GJB28" s="61">
        <v>1</v>
      </c>
      <c r="GJC28" s="61">
        <v>100</v>
      </c>
      <c r="GJD28" s="61">
        <v>0</v>
      </c>
      <c r="GJE28" s="61">
        <v>1</v>
      </c>
      <c r="GJF28" s="61">
        <v>1</v>
      </c>
      <c r="GJG28" s="61">
        <v>1</v>
      </c>
      <c r="GJH28" s="61">
        <v>1</v>
      </c>
      <c r="GJI28" s="61">
        <v>0</v>
      </c>
      <c r="GJJ28" s="61">
        <v>0</v>
      </c>
      <c r="GJK28" s="61">
        <v>70</v>
      </c>
      <c r="GJL28" s="61">
        <v>58</v>
      </c>
      <c r="GJM28" s="61">
        <v>70</v>
      </c>
      <c r="GJN28" s="61">
        <v>100</v>
      </c>
      <c r="GJO28" s="61">
        <v>100</v>
      </c>
      <c r="GJP28" s="61">
        <v>0</v>
      </c>
      <c r="GJQ28" s="61">
        <v>0</v>
      </c>
      <c r="GJR28" s="61">
        <v>0.2</v>
      </c>
      <c r="GJS28" s="61">
        <v>100</v>
      </c>
      <c r="GJT28" s="61">
        <v>100</v>
      </c>
      <c r="GJU28" s="61">
        <v>100</v>
      </c>
      <c r="GJV28" s="61">
        <v>80</v>
      </c>
      <c r="GJW28" s="61">
        <v>0</v>
      </c>
      <c r="GJX28" s="61">
        <v>1</v>
      </c>
      <c r="GJY28" s="61">
        <v>4.2</v>
      </c>
      <c r="GJZ28" s="61">
        <v>1</v>
      </c>
      <c r="GKA28" s="61">
        <v>1</v>
      </c>
      <c r="GKB28" s="61">
        <v>1</v>
      </c>
      <c r="GKC28" s="61">
        <v>1</v>
      </c>
      <c r="GKD28" s="61">
        <v>0</v>
      </c>
      <c r="GKE28" s="61">
        <v>0</v>
      </c>
      <c r="GKF28" s="61">
        <v>40</v>
      </c>
      <c r="GKG28" s="61">
        <v>30</v>
      </c>
      <c r="GKH28" s="61">
        <v>35</v>
      </c>
      <c r="GKI28" s="61">
        <v>40</v>
      </c>
      <c r="GKJ28" s="61">
        <v>100</v>
      </c>
      <c r="GKK28" s="61">
        <v>40</v>
      </c>
      <c r="GKL28" s="61">
        <v>0</v>
      </c>
      <c r="GKM28" s="61">
        <v>1E-3</v>
      </c>
      <c r="GKN28" s="61">
        <v>1</v>
      </c>
      <c r="GKO28" s="61">
        <v>1</v>
      </c>
      <c r="GKP28" s="61">
        <v>10</v>
      </c>
      <c r="GKQ28" s="61">
        <v>0.4</v>
      </c>
      <c r="GKR28" s="61">
        <v>0</v>
      </c>
      <c r="GKS28" s="61">
        <v>1</v>
      </c>
      <c r="GKT28" s="61">
        <v>3.5</v>
      </c>
      <c r="GKU28" s="61">
        <v>1</v>
      </c>
      <c r="GKV28" s="61">
        <v>1</v>
      </c>
      <c r="GKW28" s="61">
        <v>1</v>
      </c>
      <c r="GKX28" s="61">
        <v>1</v>
      </c>
      <c r="GKY28" s="61">
        <v>0</v>
      </c>
      <c r="GKZ28" s="61">
        <v>0</v>
      </c>
      <c r="GLA28" s="61">
        <v>1.1000000000000001</v>
      </c>
      <c r="GLB28" s="61">
        <v>0.7</v>
      </c>
      <c r="GLC28" s="61">
        <v>1</v>
      </c>
      <c r="GLD28" s="61">
        <v>0</v>
      </c>
      <c r="GLE28" s="61">
        <v>100</v>
      </c>
      <c r="GLF28" s="61">
        <v>0</v>
      </c>
      <c r="GLG28" s="61">
        <v>0</v>
      </c>
      <c r="GLH28" s="61">
        <v>0.1</v>
      </c>
      <c r="GLI28" s="61">
        <v>0.05</v>
      </c>
      <c r="GLJ28" s="61">
        <v>0.01</v>
      </c>
      <c r="GLK28" s="61">
        <v>100</v>
      </c>
      <c r="GLL28" s="61">
        <v>35</v>
      </c>
      <c r="GLM28" s="61">
        <v>0</v>
      </c>
      <c r="GLN28" s="61">
        <v>1</v>
      </c>
      <c r="GLO28" s="61">
        <v>15</v>
      </c>
      <c r="GLP28" s="61">
        <v>1</v>
      </c>
      <c r="GLQ28" s="61">
        <v>1</v>
      </c>
      <c r="GLR28" s="61">
        <v>1</v>
      </c>
      <c r="GLS28" s="61">
        <v>1</v>
      </c>
      <c r="GLT28" s="61">
        <v>0</v>
      </c>
      <c r="GLU28" s="61">
        <v>0</v>
      </c>
      <c r="GLV28" s="61">
        <v>140</v>
      </c>
      <c r="GLW28" s="61">
        <v>130</v>
      </c>
      <c r="GLX28" s="61">
        <v>135</v>
      </c>
      <c r="GLY28" s="61">
        <v>0</v>
      </c>
      <c r="GLZ28" s="61">
        <v>100</v>
      </c>
      <c r="GMA28" s="61">
        <v>50</v>
      </c>
      <c r="GMB28" s="61">
        <v>0</v>
      </c>
      <c r="GMC28" s="61">
        <v>0.3</v>
      </c>
      <c r="GMD28" s="61">
        <v>100</v>
      </c>
      <c r="GME28" s="61">
        <v>0.01</v>
      </c>
      <c r="GMF28" s="61">
        <v>100</v>
      </c>
      <c r="GMG28" s="61">
        <v>80</v>
      </c>
      <c r="GMH28" s="61">
        <v>0</v>
      </c>
      <c r="GMI28" s="61">
        <v>1</v>
      </c>
      <c r="GMJ28" s="61">
        <v>3</v>
      </c>
      <c r="GMK28" s="61">
        <v>1</v>
      </c>
      <c r="GML28" s="61">
        <v>1</v>
      </c>
      <c r="GMM28" s="61">
        <v>1</v>
      </c>
      <c r="GMN28" s="61">
        <v>1</v>
      </c>
      <c r="GMO28" s="61">
        <v>0</v>
      </c>
      <c r="GMP28" s="61">
        <v>0</v>
      </c>
      <c r="GMQ28" s="61">
        <v>47</v>
      </c>
      <c r="GMR28" s="61">
        <v>30</v>
      </c>
      <c r="GMS28" s="61">
        <v>45</v>
      </c>
      <c r="GMT28" s="61">
        <v>0</v>
      </c>
      <c r="GMU28" s="61">
        <v>100</v>
      </c>
      <c r="GMV28" s="61">
        <v>10</v>
      </c>
      <c r="GMW28" s="61">
        <v>0</v>
      </c>
      <c r="GMX28" s="61">
        <v>1</v>
      </c>
      <c r="GMY28" s="61">
        <v>10</v>
      </c>
      <c r="GMZ28" s="61">
        <v>10</v>
      </c>
      <c r="GNA28" s="61">
        <v>10</v>
      </c>
      <c r="GNB28" s="61">
        <v>205</v>
      </c>
      <c r="GNC28" s="61">
        <v>0</v>
      </c>
      <c r="GND28" s="61">
        <v>0</v>
      </c>
      <c r="GNE28" s="61">
        <v>1</v>
      </c>
      <c r="GNF28" s="61">
        <v>1</v>
      </c>
      <c r="GNG28" s="61">
        <v>1</v>
      </c>
      <c r="GNH28" s="61">
        <v>1</v>
      </c>
      <c r="GNI28" s="61">
        <v>1</v>
      </c>
      <c r="GNJ28" s="61">
        <v>0</v>
      </c>
      <c r="GNK28" s="61">
        <v>0</v>
      </c>
      <c r="GNL28" s="61">
        <v>95</v>
      </c>
      <c r="GNM28" s="61">
        <v>75</v>
      </c>
      <c r="GNN28" s="61">
        <v>75</v>
      </c>
      <c r="GNO28" s="61">
        <v>0</v>
      </c>
      <c r="GNP28" s="61">
        <v>100</v>
      </c>
      <c r="GNQ28" s="61">
        <v>0</v>
      </c>
      <c r="GNR28" s="61">
        <v>0</v>
      </c>
      <c r="GNS28" s="61">
        <v>1</v>
      </c>
      <c r="GNT28" s="61">
        <v>10</v>
      </c>
      <c r="GNU28" s="61">
        <v>10</v>
      </c>
      <c r="GNV28" s="61">
        <v>10</v>
      </c>
      <c r="GNW28" s="61">
        <v>205</v>
      </c>
      <c r="GNX28" s="61">
        <v>0</v>
      </c>
      <c r="GNY28" s="61">
        <v>0</v>
      </c>
      <c r="GNZ28" s="61">
        <v>1</v>
      </c>
      <c r="GOA28" s="61">
        <v>1</v>
      </c>
      <c r="GOB28" s="61">
        <v>1</v>
      </c>
      <c r="GOC28" s="61">
        <v>1</v>
      </c>
      <c r="GOD28" s="61">
        <v>1</v>
      </c>
      <c r="GOE28" s="61">
        <v>0</v>
      </c>
      <c r="GOF28" s="61">
        <v>0</v>
      </c>
      <c r="GOG28" s="61">
        <v>95</v>
      </c>
      <c r="GOH28" s="61">
        <v>75</v>
      </c>
      <c r="GOI28" s="61">
        <v>75</v>
      </c>
      <c r="GOJ28" s="61">
        <v>0</v>
      </c>
      <c r="GOK28" s="61">
        <v>100</v>
      </c>
      <c r="GOL28" s="61">
        <v>0</v>
      </c>
      <c r="GOM28" s="61">
        <v>0</v>
      </c>
      <c r="GON28" s="61">
        <v>0</v>
      </c>
      <c r="GOO28" s="61">
        <v>1</v>
      </c>
      <c r="GOP28" s="61">
        <v>1</v>
      </c>
      <c r="GOQ28" s="61">
        <v>100</v>
      </c>
      <c r="GOR28" s="61">
        <v>0.01</v>
      </c>
      <c r="GOS28" s="61">
        <v>0</v>
      </c>
      <c r="GOT28" s="61">
        <v>1</v>
      </c>
      <c r="GOU28" s="61">
        <v>3</v>
      </c>
      <c r="GOV28" s="61">
        <v>1</v>
      </c>
      <c r="GOW28" s="61">
        <v>1</v>
      </c>
      <c r="GOX28" s="61">
        <v>1</v>
      </c>
      <c r="GOY28" s="61">
        <v>1</v>
      </c>
      <c r="GOZ28" s="61">
        <v>0</v>
      </c>
      <c r="GPA28" s="61">
        <v>0</v>
      </c>
      <c r="GPB28" s="61">
        <v>20</v>
      </c>
      <c r="GPC28" s="61">
        <v>-20</v>
      </c>
      <c r="GPD28" s="61">
        <v>-3</v>
      </c>
      <c r="GPE28" s="61">
        <v>0</v>
      </c>
      <c r="GPF28" s="61">
        <v>100</v>
      </c>
      <c r="GPG28" s="61">
        <v>0</v>
      </c>
      <c r="GPH28" s="61">
        <v>1E-3</v>
      </c>
      <c r="GPI28" s="61">
        <v>0.1</v>
      </c>
      <c r="GPJ28" s="61">
        <v>100</v>
      </c>
      <c r="GPK28" s="61">
        <v>100</v>
      </c>
      <c r="GPL28" s="61">
        <v>100</v>
      </c>
      <c r="GPM28" s="61">
        <v>70</v>
      </c>
      <c r="GPN28" s="61">
        <v>0</v>
      </c>
      <c r="GPO28" s="61">
        <v>1</v>
      </c>
      <c r="GPP28" s="61">
        <v>1</v>
      </c>
      <c r="GPQ28" s="61">
        <v>1</v>
      </c>
      <c r="GPR28" s="61">
        <v>1</v>
      </c>
      <c r="GPS28" s="61">
        <v>1</v>
      </c>
      <c r="GPT28" s="61">
        <v>1</v>
      </c>
      <c r="GPU28" s="61">
        <v>0</v>
      </c>
      <c r="GPV28" s="61">
        <v>0</v>
      </c>
      <c r="GPW28" s="61">
        <v>90</v>
      </c>
      <c r="GPX28" s="61">
        <v>50</v>
      </c>
      <c r="GPY28" s="61">
        <v>50</v>
      </c>
      <c r="GPZ28" s="61">
        <v>20</v>
      </c>
      <c r="GQA28" s="61">
        <v>100</v>
      </c>
      <c r="GQB28" s="61">
        <v>20</v>
      </c>
      <c r="GQC28" s="61">
        <v>0</v>
      </c>
      <c r="GQD28" s="61">
        <v>0.1</v>
      </c>
      <c r="GQE28" s="61">
        <v>100</v>
      </c>
      <c r="GQF28" s="61">
        <v>205</v>
      </c>
      <c r="GQG28" s="61">
        <v>0</v>
      </c>
      <c r="GQH28" s="61">
        <v>1</v>
      </c>
      <c r="GQI28" s="61">
        <v>1</v>
      </c>
      <c r="GQJ28" s="61">
        <v>20</v>
      </c>
      <c r="GQK28" s="61">
        <v>0</v>
      </c>
      <c r="GQL28" s="61">
        <v>1</v>
      </c>
      <c r="GQM28" s="61">
        <v>1</v>
      </c>
      <c r="GQN28" s="61">
        <v>1</v>
      </c>
      <c r="GQO28" s="61">
        <v>1</v>
      </c>
      <c r="GQP28" s="61">
        <v>0</v>
      </c>
      <c r="GQQ28" s="61">
        <v>0</v>
      </c>
      <c r="GQR28" s="61">
        <v>120</v>
      </c>
      <c r="GQS28" s="61">
        <v>0</v>
      </c>
      <c r="GQT28" s="61">
        <v>100</v>
      </c>
      <c r="GQU28" s="61">
        <v>100</v>
      </c>
      <c r="GQV28" s="61">
        <v>28</v>
      </c>
      <c r="GQW28" s="61">
        <v>0</v>
      </c>
      <c r="GQX28" s="61">
        <v>100</v>
      </c>
      <c r="GQY28" s="61">
        <v>0</v>
      </c>
      <c r="GQZ28" s="61">
        <v>0</v>
      </c>
      <c r="GRA28" s="61">
        <v>2</v>
      </c>
      <c r="GRB28" s="61">
        <v>100</v>
      </c>
      <c r="GRC28" s="61">
        <v>100</v>
      </c>
      <c r="GRD28" s="61">
        <v>100</v>
      </c>
      <c r="GRE28" s="61">
        <v>0.05</v>
      </c>
      <c r="GRF28" s="61">
        <v>0</v>
      </c>
      <c r="GRG28" s="61">
        <v>0</v>
      </c>
      <c r="GRH28" s="61">
        <v>1</v>
      </c>
      <c r="GRI28" s="61">
        <v>1</v>
      </c>
      <c r="GRJ28" s="61">
        <v>1</v>
      </c>
      <c r="GRK28" s="61">
        <v>1</v>
      </c>
      <c r="GRL28" s="61">
        <v>1</v>
      </c>
      <c r="GRM28" s="61">
        <v>0</v>
      </c>
      <c r="GRN28" s="61">
        <v>0</v>
      </c>
      <c r="GRO28" s="61">
        <v>780</v>
      </c>
      <c r="GRP28" s="61">
        <v>720</v>
      </c>
      <c r="GRQ28" s="61">
        <v>740</v>
      </c>
      <c r="GRR28" s="61">
        <v>0</v>
      </c>
      <c r="GRS28" s="61">
        <v>100</v>
      </c>
      <c r="GRT28" s="61">
        <v>-100</v>
      </c>
      <c r="GRU28" s="61">
        <v>0</v>
      </c>
      <c r="GRV28" s="61">
        <v>1</v>
      </c>
      <c r="GRW28" s="61">
        <v>320</v>
      </c>
      <c r="GRX28" s="61">
        <v>320</v>
      </c>
      <c r="GRY28" s="61">
        <v>100</v>
      </c>
      <c r="GRZ28" s="61">
        <v>205</v>
      </c>
      <c r="GSA28" s="61">
        <v>0</v>
      </c>
      <c r="GSB28" s="61">
        <v>0</v>
      </c>
      <c r="GSC28" s="61">
        <v>1</v>
      </c>
      <c r="GSD28" s="61">
        <v>1</v>
      </c>
      <c r="GSE28" s="61">
        <v>1</v>
      </c>
      <c r="GSF28" s="61">
        <v>1</v>
      </c>
      <c r="GSG28" s="61">
        <v>1</v>
      </c>
      <c r="GSH28" s="61">
        <v>0</v>
      </c>
      <c r="GSI28" s="61">
        <v>0</v>
      </c>
      <c r="GSJ28" s="61">
        <v>400</v>
      </c>
      <c r="GSK28" s="61">
        <v>0</v>
      </c>
      <c r="GSL28" s="61">
        <v>0</v>
      </c>
      <c r="GSM28" s="61">
        <v>0</v>
      </c>
      <c r="GSN28" s="61">
        <v>100</v>
      </c>
      <c r="GSO28" s="61">
        <v>0</v>
      </c>
      <c r="GSP28" s="61">
        <v>1E-3</v>
      </c>
      <c r="GSQ28" s="61">
        <v>0.1</v>
      </c>
      <c r="GSR28" s="61">
        <v>100</v>
      </c>
      <c r="GSS28" s="61">
        <v>100</v>
      </c>
      <c r="GST28" s="61">
        <v>100</v>
      </c>
      <c r="GSU28" s="61">
        <v>70</v>
      </c>
      <c r="GSV28" s="61">
        <v>0</v>
      </c>
      <c r="GSW28" s="61">
        <v>1</v>
      </c>
      <c r="GSX28" s="61">
        <v>6</v>
      </c>
      <c r="GSY28" s="61">
        <v>1</v>
      </c>
      <c r="GSZ28" s="61">
        <v>1</v>
      </c>
      <c r="GTA28" s="61">
        <v>1</v>
      </c>
      <c r="GTB28" s="61">
        <v>1</v>
      </c>
      <c r="GTC28" s="61">
        <v>0</v>
      </c>
      <c r="GTD28" s="61">
        <v>0</v>
      </c>
      <c r="GTE28" s="61">
        <v>80</v>
      </c>
      <c r="GTF28" s="61">
        <v>30</v>
      </c>
      <c r="GTG28" s="61">
        <v>80</v>
      </c>
      <c r="GTH28" s="61">
        <v>0</v>
      </c>
      <c r="GTI28" s="61">
        <v>100</v>
      </c>
      <c r="GTJ28" s="61">
        <v>0</v>
      </c>
      <c r="GTK28" s="61">
        <v>0</v>
      </c>
      <c r="GTL28" s="61">
        <v>0.2</v>
      </c>
      <c r="GTM28" s="61">
        <v>100</v>
      </c>
      <c r="GTN28" s="61">
        <v>100</v>
      </c>
      <c r="GTO28" s="61">
        <v>100</v>
      </c>
      <c r="GTP28" s="61">
        <v>205</v>
      </c>
      <c r="GTQ28" s="61">
        <v>0</v>
      </c>
      <c r="GTR28" s="61">
        <v>1</v>
      </c>
      <c r="GTS28" s="61">
        <v>1</v>
      </c>
      <c r="GTT28" s="61">
        <v>1</v>
      </c>
      <c r="GTU28" s="61">
        <v>1</v>
      </c>
      <c r="GTV28" s="61">
        <v>1</v>
      </c>
      <c r="GTW28" s="61">
        <v>1</v>
      </c>
      <c r="GTX28" s="61">
        <v>0</v>
      </c>
      <c r="GTY28" s="61">
        <v>0</v>
      </c>
      <c r="GTZ28" s="61">
        <v>40</v>
      </c>
      <c r="GUA28" s="61">
        <v>20</v>
      </c>
      <c r="GUB28" s="61">
        <v>28</v>
      </c>
      <c r="GUC28" s="61">
        <v>0</v>
      </c>
      <c r="GUD28" s="61">
        <v>100</v>
      </c>
      <c r="GUE28" s="61">
        <v>0</v>
      </c>
      <c r="GUF28" s="61">
        <v>0</v>
      </c>
      <c r="GUG28" s="61">
        <v>0.2</v>
      </c>
      <c r="GUH28" s="61">
        <v>100</v>
      </c>
      <c r="GUI28" s="61">
        <v>100</v>
      </c>
      <c r="GUJ28" s="61">
        <v>100</v>
      </c>
      <c r="GUK28" s="61">
        <v>205</v>
      </c>
      <c r="GUL28" s="61">
        <v>0</v>
      </c>
      <c r="GUM28" s="61">
        <v>1</v>
      </c>
      <c r="GUN28" s="61">
        <v>1</v>
      </c>
      <c r="GUO28" s="61">
        <v>1</v>
      </c>
      <c r="GUP28" s="61">
        <v>1</v>
      </c>
      <c r="GUQ28" s="61">
        <v>1</v>
      </c>
      <c r="GUR28" s="61">
        <v>1</v>
      </c>
      <c r="GUS28" s="61">
        <v>0</v>
      </c>
      <c r="GUT28" s="61">
        <v>0</v>
      </c>
      <c r="GUU28" s="61">
        <v>40</v>
      </c>
      <c r="GUV28" s="61">
        <v>20</v>
      </c>
      <c r="GUW28" s="61">
        <v>28</v>
      </c>
      <c r="GUX28" s="61">
        <v>0</v>
      </c>
      <c r="GUY28" s="61">
        <v>100</v>
      </c>
      <c r="GUZ28" s="61">
        <v>0</v>
      </c>
      <c r="GVA28" s="61">
        <v>0</v>
      </c>
      <c r="GVB28" s="61">
        <v>0</v>
      </c>
      <c r="GVC28" s="61">
        <v>50</v>
      </c>
      <c r="GVD28" s="61">
        <v>50</v>
      </c>
      <c r="GVE28" s="61">
        <v>100</v>
      </c>
      <c r="GVF28" s="61">
        <v>205</v>
      </c>
      <c r="GVG28" s="61">
        <v>0</v>
      </c>
      <c r="GVH28" s="61">
        <v>1</v>
      </c>
      <c r="GVI28" s="61">
        <v>1</v>
      </c>
      <c r="GVJ28" s="61">
        <v>1</v>
      </c>
      <c r="GVK28" s="61">
        <v>1</v>
      </c>
      <c r="GVL28" s="61">
        <v>1</v>
      </c>
      <c r="GVM28" s="61">
        <v>1</v>
      </c>
      <c r="GVN28" s="61">
        <v>0</v>
      </c>
      <c r="GVO28" s="61">
        <v>0</v>
      </c>
      <c r="GVP28" s="61">
        <v>100</v>
      </c>
      <c r="GVQ28" s="61">
        <v>0</v>
      </c>
      <c r="GVR28" s="61">
        <v>50</v>
      </c>
      <c r="GVS28" s="61">
        <v>0</v>
      </c>
      <c r="GVT28" s="61">
        <v>100</v>
      </c>
      <c r="GVU28" s="61">
        <v>0</v>
      </c>
      <c r="GVV28" s="61">
        <v>0</v>
      </c>
      <c r="GVW28" s="61">
        <v>0.1</v>
      </c>
      <c r="GVX28" s="61">
        <v>100</v>
      </c>
      <c r="GVY28" s="61">
        <v>100</v>
      </c>
      <c r="GVZ28" s="61">
        <v>100</v>
      </c>
      <c r="GWA28" s="61">
        <v>205</v>
      </c>
      <c r="GWB28" s="61">
        <v>0</v>
      </c>
      <c r="GWC28" s="61">
        <v>0</v>
      </c>
      <c r="GWD28" s="61">
        <v>1</v>
      </c>
      <c r="GWE28" s="61">
        <v>1</v>
      </c>
      <c r="GWF28" s="61">
        <v>1</v>
      </c>
      <c r="GWG28" s="61">
        <v>1</v>
      </c>
      <c r="GWH28" s="61">
        <v>1</v>
      </c>
      <c r="GWI28" s="61">
        <v>0</v>
      </c>
      <c r="GWJ28" s="61">
        <v>0</v>
      </c>
      <c r="GWK28" s="61">
        <v>30</v>
      </c>
      <c r="GWL28" s="61">
        <v>15</v>
      </c>
      <c r="GWM28" s="61">
        <v>25</v>
      </c>
      <c r="GWN28" s="61">
        <v>0</v>
      </c>
      <c r="GWO28" s="61">
        <v>100</v>
      </c>
      <c r="GWP28" s="61">
        <v>0</v>
      </c>
      <c r="GWQ28" s="61">
        <v>0</v>
      </c>
      <c r="GWR28" s="61">
        <v>0.1</v>
      </c>
      <c r="GWS28" s="61">
        <v>100</v>
      </c>
      <c r="GWT28" s="61">
        <v>100</v>
      </c>
      <c r="GWU28" s="61">
        <v>100</v>
      </c>
      <c r="GWV28" s="61">
        <v>205</v>
      </c>
      <c r="GWW28" s="61">
        <v>0</v>
      </c>
      <c r="GWX28" s="61">
        <v>1</v>
      </c>
      <c r="GWY28" s="61">
        <v>1</v>
      </c>
      <c r="GWZ28" s="61">
        <v>1</v>
      </c>
      <c r="GXA28" s="61">
        <v>1</v>
      </c>
      <c r="GXB28" s="61">
        <v>1</v>
      </c>
      <c r="GXC28" s="61">
        <v>1</v>
      </c>
      <c r="GXD28" s="61">
        <v>0</v>
      </c>
      <c r="GXE28" s="61">
        <v>0</v>
      </c>
      <c r="GXF28" s="61">
        <v>99</v>
      </c>
      <c r="GXG28" s="61">
        <v>85</v>
      </c>
      <c r="GXH28" s="61">
        <v>90</v>
      </c>
      <c r="GXI28" s="61">
        <v>0</v>
      </c>
      <c r="GXJ28" s="61">
        <v>100</v>
      </c>
      <c r="GXK28" s="61">
        <v>0</v>
      </c>
      <c r="GZB28" s="61">
        <v>0</v>
      </c>
      <c r="GZC28" s="61">
        <v>0.3</v>
      </c>
      <c r="GZD28" s="61">
        <v>100</v>
      </c>
      <c r="GZE28" s="61">
        <v>80</v>
      </c>
      <c r="GZF28" s="61">
        <v>0</v>
      </c>
      <c r="GZG28" s="61">
        <v>1</v>
      </c>
      <c r="GZH28" s="61">
        <v>6</v>
      </c>
      <c r="GZI28" s="61">
        <v>20</v>
      </c>
      <c r="GZJ28" s="61">
        <v>0</v>
      </c>
      <c r="GZK28" s="61">
        <v>1</v>
      </c>
      <c r="GZL28" s="61">
        <v>1</v>
      </c>
      <c r="GZM28" s="61">
        <v>1</v>
      </c>
      <c r="GZN28" s="61">
        <v>1</v>
      </c>
      <c r="GZO28" s="61">
        <v>0</v>
      </c>
      <c r="GZP28" s="61">
        <v>0</v>
      </c>
      <c r="GZQ28" s="61">
        <v>80</v>
      </c>
      <c r="GZR28" s="61">
        <v>40</v>
      </c>
      <c r="GZS28" s="61">
        <v>100</v>
      </c>
      <c r="GZT28" s="61">
        <v>0.01</v>
      </c>
      <c r="GZU28" s="61">
        <v>50</v>
      </c>
      <c r="GZV28" s="61">
        <v>0</v>
      </c>
      <c r="GZW28" s="61">
        <v>100</v>
      </c>
      <c r="GZX28" s="61">
        <v>10</v>
      </c>
      <c r="GZY28" s="61">
        <v>0</v>
      </c>
      <c r="GZZ28" s="61">
        <v>0.2</v>
      </c>
      <c r="HAA28" s="61">
        <v>100</v>
      </c>
      <c r="HAB28" s="61">
        <v>100</v>
      </c>
      <c r="HAC28" s="61">
        <v>100</v>
      </c>
      <c r="HAD28" s="61">
        <v>205</v>
      </c>
      <c r="HAE28" s="61">
        <v>0</v>
      </c>
      <c r="HAF28" s="61">
        <v>1</v>
      </c>
      <c r="HAG28" s="61">
        <v>1</v>
      </c>
      <c r="HAH28" s="61">
        <v>1</v>
      </c>
      <c r="HAI28" s="61">
        <v>1</v>
      </c>
      <c r="HAJ28" s="61">
        <v>1</v>
      </c>
      <c r="HAK28" s="61">
        <v>1</v>
      </c>
      <c r="HAL28" s="61">
        <v>0</v>
      </c>
      <c r="HAM28" s="61">
        <v>0</v>
      </c>
      <c r="HAN28" s="61">
        <v>40</v>
      </c>
      <c r="HAO28" s="61">
        <v>20</v>
      </c>
      <c r="HAP28" s="61">
        <v>28</v>
      </c>
      <c r="HAQ28" s="61">
        <v>0</v>
      </c>
      <c r="HAR28" s="61">
        <v>100</v>
      </c>
      <c r="HAS28" s="61">
        <v>0</v>
      </c>
      <c r="HAT28" s="61">
        <v>0</v>
      </c>
      <c r="HAU28" s="61">
        <v>0</v>
      </c>
      <c r="HAV28" s="61">
        <v>50</v>
      </c>
      <c r="HAW28" s="61">
        <v>50</v>
      </c>
      <c r="HAX28" s="61">
        <v>100</v>
      </c>
      <c r="HAY28" s="61">
        <v>205</v>
      </c>
      <c r="HAZ28" s="61">
        <v>0</v>
      </c>
      <c r="HBA28" s="61">
        <v>1</v>
      </c>
      <c r="HBB28" s="61">
        <v>1</v>
      </c>
      <c r="HBC28" s="61">
        <v>1</v>
      </c>
      <c r="HBD28" s="61">
        <v>1</v>
      </c>
      <c r="HBE28" s="61">
        <v>1</v>
      </c>
      <c r="HBF28" s="61">
        <v>1</v>
      </c>
      <c r="HBG28" s="61">
        <v>0</v>
      </c>
      <c r="HBH28" s="61">
        <v>0</v>
      </c>
      <c r="HBI28" s="61">
        <v>100</v>
      </c>
      <c r="HBJ28" s="61">
        <v>0</v>
      </c>
      <c r="HBK28" s="61">
        <v>50</v>
      </c>
      <c r="HBL28" s="61">
        <v>0</v>
      </c>
      <c r="HBM28" s="61">
        <v>100</v>
      </c>
      <c r="HBN28" s="61">
        <v>0</v>
      </c>
      <c r="HBO28" s="61">
        <v>0</v>
      </c>
      <c r="HBP28" s="61">
        <v>1000</v>
      </c>
      <c r="HBQ28" s="61">
        <v>-1000</v>
      </c>
      <c r="HBR28" s="61">
        <v>0</v>
      </c>
      <c r="HBS28" s="61">
        <v>0</v>
      </c>
      <c r="HBT28" s="61">
        <v>10</v>
      </c>
      <c r="HBU28" s="61">
        <v>150</v>
      </c>
      <c r="HBV28" s="61">
        <v>150</v>
      </c>
      <c r="HBW28" s="61">
        <v>100</v>
      </c>
      <c r="HBX28" s="61">
        <v>205</v>
      </c>
      <c r="HBY28" s="61">
        <v>0</v>
      </c>
      <c r="HBZ28" s="61">
        <v>48</v>
      </c>
      <c r="HCA28" s="61">
        <v>50</v>
      </c>
      <c r="HCB28" s="61">
        <v>0</v>
      </c>
      <c r="HCC28" s="61">
        <v>3000</v>
      </c>
      <c r="HCD28" s="61">
        <v>6000</v>
      </c>
      <c r="HCE28" s="61">
        <v>3000</v>
      </c>
      <c r="HCF28" s="61">
        <v>6000</v>
      </c>
      <c r="HCG28" s="61">
        <v>6</v>
      </c>
      <c r="HCH28" s="61">
        <v>6</v>
      </c>
      <c r="HCI28" s="61">
        <v>0</v>
      </c>
      <c r="HCJ28" s="61">
        <v>5000</v>
      </c>
      <c r="HCK28" s="61">
        <v>-5000</v>
      </c>
      <c r="HCL28" s="61">
        <v>0</v>
      </c>
      <c r="HCM28" s="61">
        <v>0</v>
      </c>
      <c r="HCN28" s="61">
        <v>1</v>
      </c>
      <c r="HCO28" s="61">
        <v>1</v>
      </c>
      <c r="HCP28" s="61">
        <v>1</v>
      </c>
      <c r="HCQ28" s="61">
        <v>1</v>
      </c>
      <c r="HCR28" s="61">
        <v>1</v>
      </c>
      <c r="HCS28" s="61">
        <v>0</v>
      </c>
      <c r="HCT28" s="61">
        <v>0</v>
      </c>
      <c r="HCU28" s="61">
        <v>3000</v>
      </c>
      <c r="HCV28" s="61">
        <v>-3000</v>
      </c>
      <c r="HCW28" s="61">
        <v>0</v>
      </c>
      <c r="HCX28" s="61">
        <v>50</v>
      </c>
      <c r="HCY28" s="61">
        <v>100</v>
      </c>
      <c r="HCZ28" s="61">
        <v>50</v>
      </c>
      <c r="HDA28" s="61">
        <v>0</v>
      </c>
      <c r="HDB28" s="61">
        <v>0.1</v>
      </c>
      <c r="HDC28" s="61">
        <v>100</v>
      </c>
      <c r="HDD28" s="61">
        <v>40</v>
      </c>
      <c r="HDE28" s="61">
        <v>0</v>
      </c>
      <c r="HDF28" s="61">
        <v>1</v>
      </c>
      <c r="HDG28" s="61">
        <v>0.5</v>
      </c>
      <c r="HDH28" s="61">
        <v>20</v>
      </c>
      <c r="HDI28" s="61">
        <v>0</v>
      </c>
      <c r="HDJ28" s="61">
        <v>1</v>
      </c>
      <c r="HDK28" s="61">
        <v>1</v>
      </c>
      <c r="HDL28" s="61">
        <v>1</v>
      </c>
      <c r="HDM28" s="61">
        <v>1</v>
      </c>
      <c r="HDN28" s="61">
        <v>0</v>
      </c>
      <c r="HDO28" s="61">
        <v>0</v>
      </c>
      <c r="HDP28" s="61">
        <v>140</v>
      </c>
      <c r="HDQ28" s="61">
        <v>120</v>
      </c>
      <c r="HDR28" s="61">
        <v>100</v>
      </c>
      <c r="HDS28" s="61">
        <v>0.05</v>
      </c>
      <c r="HDT28" s="61">
        <v>128</v>
      </c>
      <c r="HDU28" s="61">
        <v>0</v>
      </c>
      <c r="HDV28" s="61">
        <v>100</v>
      </c>
      <c r="HDW28" s="61">
        <v>40</v>
      </c>
      <c r="HDX28" s="61">
        <v>0</v>
      </c>
      <c r="HDY28" s="61">
        <v>0.1</v>
      </c>
      <c r="HDZ28" s="61">
        <v>100</v>
      </c>
      <c r="HEA28" s="61">
        <v>205</v>
      </c>
      <c r="HEB28" s="61">
        <v>0</v>
      </c>
      <c r="HEC28" s="61">
        <v>0</v>
      </c>
      <c r="HED28" s="61">
        <v>1</v>
      </c>
      <c r="HEE28" s="61">
        <v>20</v>
      </c>
      <c r="HEF28" s="61">
        <v>0</v>
      </c>
      <c r="HEG28" s="61">
        <v>1</v>
      </c>
      <c r="HEH28" s="61">
        <v>1</v>
      </c>
      <c r="HEI28" s="61">
        <v>1</v>
      </c>
      <c r="HEJ28" s="61">
        <v>1</v>
      </c>
      <c r="HEK28" s="61">
        <v>0</v>
      </c>
      <c r="HEL28" s="61">
        <v>0</v>
      </c>
      <c r="HEM28" s="61">
        <v>120</v>
      </c>
      <c r="HEN28" s="61">
        <v>0</v>
      </c>
      <c r="HEO28" s="61">
        <v>100</v>
      </c>
      <c r="HEP28" s="61">
        <v>100</v>
      </c>
      <c r="HEQ28" s="61">
        <v>0</v>
      </c>
      <c r="HER28" s="61">
        <v>0</v>
      </c>
      <c r="HES28" s="61">
        <v>100</v>
      </c>
      <c r="HET28" s="61">
        <v>0</v>
      </c>
      <c r="HEU28" s="61">
        <v>0</v>
      </c>
      <c r="HEV28" s="61">
        <v>0.1</v>
      </c>
      <c r="HEW28" s="61">
        <v>100</v>
      </c>
      <c r="HEX28" s="61">
        <v>205</v>
      </c>
      <c r="HEY28" s="61">
        <v>0</v>
      </c>
      <c r="HEZ28" s="61">
        <v>0</v>
      </c>
      <c r="HFA28" s="61">
        <v>1</v>
      </c>
      <c r="HFB28" s="61">
        <v>20</v>
      </c>
      <c r="HFC28" s="61">
        <v>0</v>
      </c>
      <c r="HFD28" s="61">
        <v>1</v>
      </c>
      <c r="HFE28" s="61">
        <v>1</v>
      </c>
      <c r="HFF28" s="61">
        <v>1</v>
      </c>
      <c r="HFG28" s="61">
        <v>1</v>
      </c>
      <c r="HFH28" s="61">
        <v>0</v>
      </c>
      <c r="HFI28" s="61">
        <v>0</v>
      </c>
      <c r="HFJ28" s="61">
        <v>120</v>
      </c>
      <c r="HFK28" s="61">
        <v>0</v>
      </c>
      <c r="HFL28" s="61">
        <v>100</v>
      </c>
      <c r="HFM28" s="61">
        <v>100</v>
      </c>
      <c r="HFN28" s="61">
        <v>0</v>
      </c>
      <c r="HFO28" s="61">
        <v>0</v>
      </c>
      <c r="HFP28" s="61">
        <v>100</v>
      </c>
      <c r="HFQ28" s="61">
        <v>0</v>
      </c>
      <c r="HFR28" s="61">
        <v>0</v>
      </c>
      <c r="HFS28" s="61">
        <v>0.1</v>
      </c>
      <c r="HFT28" s="61">
        <v>100</v>
      </c>
      <c r="HFU28" s="61">
        <v>205</v>
      </c>
      <c r="HFV28" s="61">
        <v>0</v>
      </c>
      <c r="HFW28" s="61">
        <v>0</v>
      </c>
      <c r="HFX28" s="61">
        <v>1</v>
      </c>
      <c r="HFY28" s="61">
        <v>20</v>
      </c>
      <c r="HFZ28" s="61">
        <v>0</v>
      </c>
      <c r="HGA28" s="61">
        <v>1</v>
      </c>
      <c r="HGB28" s="61">
        <v>1</v>
      </c>
      <c r="HGC28" s="61">
        <v>1</v>
      </c>
      <c r="HGD28" s="61">
        <v>1</v>
      </c>
      <c r="HGE28" s="61">
        <v>0</v>
      </c>
      <c r="HGF28" s="61">
        <v>0</v>
      </c>
      <c r="HGG28" s="61">
        <v>120</v>
      </c>
      <c r="HGH28" s="61">
        <v>0</v>
      </c>
      <c r="HGI28" s="61">
        <v>100</v>
      </c>
      <c r="HGJ28" s="61">
        <v>100</v>
      </c>
      <c r="HGK28" s="61">
        <v>0</v>
      </c>
      <c r="HGL28" s="61">
        <v>0</v>
      </c>
      <c r="HGM28" s="61">
        <v>100</v>
      </c>
      <c r="HGN28" s="61">
        <v>0</v>
      </c>
      <c r="HGO28" s="61">
        <v>0</v>
      </c>
      <c r="HGP28" s="61">
        <v>0.1</v>
      </c>
      <c r="HGQ28" s="61">
        <v>100</v>
      </c>
      <c r="HGR28" s="61">
        <v>205</v>
      </c>
      <c r="HGS28" s="61">
        <v>0</v>
      </c>
      <c r="HGT28" s="61">
        <v>0</v>
      </c>
      <c r="HGU28" s="61">
        <v>1</v>
      </c>
      <c r="HGV28" s="61">
        <v>20</v>
      </c>
      <c r="HGW28" s="61">
        <v>0</v>
      </c>
      <c r="HGX28" s="61">
        <v>1</v>
      </c>
      <c r="HGY28" s="61">
        <v>1</v>
      </c>
      <c r="HGZ28" s="61">
        <v>1</v>
      </c>
      <c r="HHA28" s="61">
        <v>1</v>
      </c>
      <c r="HHB28" s="61">
        <v>0</v>
      </c>
      <c r="HHC28" s="61">
        <v>0</v>
      </c>
      <c r="HHD28" s="61">
        <v>120</v>
      </c>
      <c r="HHE28" s="61">
        <v>0</v>
      </c>
      <c r="HHF28" s="61">
        <v>100</v>
      </c>
      <c r="HHG28" s="61">
        <v>100</v>
      </c>
      <c r="HHH28" s="61">
        <v>0</v>
      </c>
      <c r="HHI28" s="61">
        <v>0</v>
      </c>
      <c r="HHJ28" s="61">
        <v>100</v>
      </c>
      <c r="HHK28" s="61">
        <v>0</v>
      </c>
      <c r="HHL28" s="61">
        <v>0</v>
      </c>
      <c r="HHM28" s="61">
        <v>0.1</v>
      </c>
      <c r="HHN28" s="61">
        <v>100</v>
      </c>
      <c r="HHO28" s="61">
        <v>205</v>
      </c>
      <c r="HHP28" s="61">
        <v>0</v>
      </c>
      <c r="HHQ28" s="61">
        <v>0</v>
      </c>
      <c r="HHR28" s="61">
        <v>1</v>
      </c>
      <c r="HHS28" s="61">
        <v>20</v>
      </c>
      <c r="HHT28" s="61">
        <v>0</v>
      </c>
      <c r="HHU28" s="61">
        <v>1</v>
      </c>
      <c r="HHV28" s="61">
        <v>1</v>
      </c>
      <c r="HHW28" s="61">
        <v>1</v>
      </c>
      <c r="HHX28" s="61">
        <v>1</v>
      </c>
      <c r="HHY28" s="61">
        <v>0</v>
      </c>
      <c r="HHZ28" s="61">
        <v>0</v>
      </c>
      <c r="HIA28" s="61">
        <v>120</v>
      </c>
      <c r="HIB28" s="61">
        <v>0</v>
      </c>
      <c r="HIC28" s="61">
        <v>100</v>
      </c>
      <c r="HID28" s="61">
        <v>100</v>
      </c>
      <c r="HIE28" s="61">
        <v>0</v>
      </c>
      <c r="HIF28" s="61">
        <v>0</v>
      </c>
      <c r="HIG28" s="61">
        <v>100</v>
      </c>
      <c r="HIH28" s="61">
        <v>0</v>
      </c>
      <c r="HII28" s="61">
        <v>0</v>
      </c>
      <c r="HIJ28" s="61">
        <v>0</v>
      </c>
      <c r="HIK28" s="61">
        <v>0</v>
      </c>
      <c r="HIL28" s="61">
        <v>0</v>
      </c>
      <c r="HIM28" s="61">
        <v>0</v>
      </c>
      <c r="HIN28" s="61">
        <v>1</v>
      </c>
      <c r="HIO28" s="61">
        <v>1</v>
      </c>
      <c r="HIP28" s="61">
        <v>0</v>
      </c>
      <c r="HIQ28" s="61">
        <v>0</v>
      </c>
      <c r="HIR28" s="61">
        <v>0</v>
      </c>
      <c r="HIS28" s="61">
        <v>0</v>
      </c>
      <c r="HIT28" s="61">
        <v>0</v>
      </c>
      <c r="HIU28" s="61">
        <v>0</v>
      </c>
      <c r="HIV28" s="61">
        <v>0</v>
      </c>
      <c r="HIW28" s="61">
        <v>0</v>
      </c>
      <c r="HIX28" s="61">
        <v>0</v>
      </c>
      <c r="HIY28" s="61">
        <v>0</v>
      </c>
      <c r="HIZ28" s="61">
        <v>0</v>
      </c>
      <c r="HJA28" s="61">
        <v>0</v>
      </c>
      <c r="HJB28" s="61">
        <v>0</v>
      </c>
      <c r="HJC28" s="61">
        <v>0</v>
      </c>
      <c r="HJD28" s="61">
        <v>0</v>
      </c>
      <c r="HJG28" s="61">
        <v>1</v>
      </c>
      <c r="HJH28" s="61">
        <v>0</v>
      </c>
      <c r="HJM28" s="61">
        <v>12</v>
      </c>
      <c r="HJN28" s="61">
        <v>2</v>
      </c>
      <c r="HJO28" s="61">
        <v>5</v>
      </c>
      <c r="HJY28" s="61">
        <v>235</v>
      </c>
      <c r="HJZ28" s="61">
        <v>235</v>
      </c>
      <c r="HKA28" s="61">
        <v>40</v>
      </c>
      <c r="HKB28" s="61">
        <v>25</v>
      </c>
      <c r="HKC28" s="61">
        <v>232</v>
      </c>
      <c r="HKD28" s="61">
        <v>1</v>
      </c>
      <c r="HKE28" s="61">
        <v>100</v>
      </c>
      <c r="HKG28" s="61">
        <v>70</v>
      </c>
      <c r="HKH28" s="61">
        <v>327</v>
      </c>
      <c r="HKI28" s="61">
        <v>327</v>
      </c>
      <c r="HKJ28" s="61">
        <v>1</v>
      </c>
      <c r="HKK28" s="61">
        <v>10</v>
      </c>
      <c r="HKN28" s="61">
        <v>0</v>
      </c>
      <c r="HKO28" s="61">
        <v>0</v>
      </c>
      <c r="HKP28" s="61">
        <v>0</v>
      </c>
      <c r="HKU28" s="61">
        <v>3</v>
      </c>
      <c r="HKV28" s="61">
        <v>0.1</v>
      </c>
      <c r="HKW28" s="61">
        <v>10</v>
      </c>
      <c r="HKX28" s="61">
        <v>0.5</v>
      </c>
      <c r="HKY28" s="61">
        <v>80</v>
      </c>
      <c r="HKZ28" s="61">
        <v>0</v>
      </c>
      <c r="HLG28" s="61">
        <v>1.421E-2</v>
      </c>
      <c r="HLH28" s="61">
        <v>0.29619000000000001</v>
      </c>
      <c r="HLI28" s="61">
        <v>0.88856999999999997</v>
      </c>
      <c r="HLJ28" s="61">
        <v>100</v>
      </c>
      <c r="HLK28" s="61">
        <v>0</v>
      </c>
      <c r="HLL28" s="61">
        <v>0</v>
      </c>
      <c r="HLM28" s="61">
        <v>0.44428000000000001</v>
      </c>
      <c r="HLN28" s="61">
        <v>0.23694999999999999</v>
      </c>
      <c r="HLO28" s="61">
        <v>100</v>
      </c>
      <c r="HLP28" s="61">
        <v>2</v>
      </c>
      <c r="HLQ28" s="61">
        <v>0</v>
      </c>
      <c r="HLR28" s="61">
        <v>20</v>
      </c>
      <c r="HLS28" s="61">
        <v>5000</v>
      </c>
      <c r="HLT28" s="61">
        <v>5000</v>
      </c>
      <c r="HLU28" s="61">
        <v>60</v>
      </c>
      <c r="HLV28" s="61">
        <v>75</v>
      </c>
      <c r="HLW28" s="61">
        <v>90</v>
      </c>
      <c r="HLX28" s="61">
        <v>100</v>
      </c>
      <c r="HLZ28" s="61">
        <v>4</v>
      </c>
      <c r="HMA28" s="61">
        <v>20</v>
      </c>
      <c r="HMB28" s="61">
        <v>2250</v>
      </c>
      <c r="HMC28" s="61">
        <v>4500</v>
      </c>
      <c r="HMD28" s="61">
        <v>2.5</v>
      </c>
      <c r="HME28" s="61">
        <v>2</v>
      </c>
      <c r="HMF28" s="61">
        <v>40</v>
      </c>
      <c r="HMG28" s="61">
        <v>45</v>
      </c>
      <c r="HMI28" s="61">
        <v>-2</v>
      </c>
      <c r="HMJ28" s="61">
        <v>-2</v>
      </c>
      <c r="HMK28" s="61">
        <v>-2</v>
      </c>
      <c r="HML28" s="61">
        <v>-2</v>
      </c>
      <c r="HMN28" s="61">
        <v>50</v>
      </c>
      <c r="HMO28" s="61">
        <v>0.1</v>
      </c>
      <c r="HMT28" s="61">
        <v>20</v>
      </c>
      <c r="HMU28" s="61">
        <v>300</v>
      </c>
      <c r="HMX28" s="61">
        <v>50</v>
      </c>
      <c r="HMY28" s="61">
        <v>0.3</v>
      </c>
      <c r="HMZ28" s="61">
        <v>-145</v>
      </c>
      <c r="HNA28" s="61">
        <v>10</v>
      </c>
      <c r="HNB28" s="61">
        <v>10</v>
      </c>
      <c r="HNC28" s="61">
        <v>0.5</v>
      </c>
      <c r="HND28" s="61">
        <v>105</v>
      </c>
      <c r="HNE28" s="61">
        <v>0.5</v>
      </c>
      <c r="HNF28" s="61">
        <v>0.5</v>
      </c>
      <c r="HNG28" s="61">
        <v>0</v>
      </c>
      <c r="HNH28" s="61">
        <v>2</v>
      </c>
      <c r="HNI28" s="61">
        <v>4500</v>
      </c>
      <c r="HNJ28" s="61">
        <v>4500</v>
      </c>
      <c r="HNK28" s="61">
        <v>4500</v>
      </c>
      <c r="HNL28" s="61">
        <v>4500</v>
      </c>
      <c r="HNM28" s="61">
        <v>64</v>
      </c>
      <c r="HNN28" s="61">
        <v>0.72</v>
      </c>
      <c r="HNO28" s="61">
        <v>0.72</v>
      </c>
      <c r="HNP28" s="61">
        <v>0.72</v>
      </c>
      <c r="HNQ28" s="61">
        <v>0.72</v>
      </c>
      <c r="HNR28" s="61">
        <v>0.5</v>
      </c>
      <c r="HNS28" s="61">
        <v>0.72</v>
      </c>
      <c r="HNT28" s="61">
        <v>0.72</v>
      </c>
      <c r="HNU28" s="61">
        <v>0.72</v>
      </c>
      <c r="HNW28" s="61">
        <v>10</v>
      </c>
      <c r="HNX28" s="61">
        <v>5</v>
      </c>
      <c r="HNY28" s="61">
        <v>95</v>
      </c>
      <c r="HNZ28" s="61">
        <v>1</v>
      </c>
      <c r="HOA28" s="61">
        <v>1</v>
      </c>
      <c r="HOB28" s="61">
        <v>100.4</v>
      </c>
      <c r="HOC28" s="61">
        <v>103.4</v>
      </c>
      <c r="HOD28" s="61">
        <v>98</v>
      </c>
      <c r="HOE28" s="61">
        <v>91</v>
      </c>
      <c r="HOF28" s="61">
        <v>103.4</v>
      </c>
      <c r="HOG28" s="61">
        <v>40</v>
      </c>
      <c r="HOH28" s="61">
        <v>65</v>
      </c>
      <c r="HOI28" s="61">
        <v>85</v>
      </c>
      <c r="HOJ28" s="61">
        <v>80</v>
      </c>
      <c r="HOL28" s="61">
        <v>110</v>
      </c>
      <c r="HOM28" s="61">
        <v>125</v>
      </c>
      <c r="HON28" s="61">
        <v>90</v>
      </c>
      <c r="HOO28" s="61">
        <v>70</v>
      </c>
      <c r="HOP28" s="61">
        <v>140</v>
      </c>
      <c r="HOQ28" s="61">
        <v>1</v>
      </c>
      <c r="HOR28" s="61">
        <v>80</v>
      </c>
      <c r="HOS28" s="61">
        <v>8</v>
      </c>
      <c r="HOT28" s="61">
        <v>83</v>
      </c>
      <c r="HOU28" s="61">
        <v>1</v>
      </c>
      <c r="HOV28" s="61">
        <v>20</v>
      </c>
      <c r="HOW28" s="61">
        <v>5.55</v>
      </c>
      <c r="HOX28" s="61">
        <v>3</v>
      </c>
      <c r="HOY28" s="61">
        <v>5</v>
      </c>
      <c r="HOZ28" s="61">
        <v>85</v>
      </c>
      <c r="HPC28" s="61">
        <v>10</v>
      </c>
      <c r="HPD28" s="61">
        <v>4</v>
      </c>
      <c r="HPE28" s="61">
        <v>4</v>
      </c>
      <c r="HPF28" s="61">
        <v>4</v>
      </c>
      <c r="HPG28" s="61">
        <v>4</v>
      </c>
      <c r="HPH28" s="61">
        <v>56</v>
      </c>
      <c r="HPI28" s="61">
        <v>56</v>
      </c>
      <c r="HPJ28" s="61">
        <v>56</v>
      </c>
      <c r="HPK28" s="61">
        <v>56</v>
      </c>
      <c r="HPL28" s="61">
        <v>1</v>
      </c>
      <c r="HPM28" s="61">
        <v>1</v>
      </c>
      <c r="HPN28" s="61">
        <v>1</v>
      </c>
      <c r="HPO28" s="61">
        <v>1</v>
      </c>
      <c r="HPP28" s="61">
        <v>1</v>
      </c>
      <c r="HPQ28" s="61">
        <v>1</v>
      </c>
      <c r="HPR28" s="61">
        <v>1</v>
      </c>
      <c r="HPS28" s="61">
        <v>1</v>
      </c>
      <c r="HPT28" s="61">
        <v>1</v>
      </c>
      <c r="HPU28" s="61">
        <v>1</v>
      </c>
      <c r="HPV28" s="61">
        <v>1</v>
      </c>
      <c r="HPW28" s="61">
        <v>1</v>
      </c>
      <c r="HPX28" s="61">
        <v>1</v>
      </c>
      <c r="HPY28" s="61">
        <v>1</v>
      </c>
      <c r="HPZ28" s="61">
        <v>1</v>
      </c>
      <c r="HQA28" s="61">
        <v>0</v>
      </c>
      <c r="HQB28" s="61">
        <v>0</v>
      </c>
      <c r="HQC28" s="61">
        <v>0</v>
      </c>
      <c r="HQD28" s="61">
        <v>0</v>
      </c>
      <c r="HQE28" s="61">
        <v>0</v>
      </c>
      <c r="HQF28" s="61">
        <v>0</v>
      </c>
      <c r="HQG28" s="61">
        <v>0</v>
      </c>
      <c r="HQH28" s="61">
        <v>0</v>
      </c>
      <c r="HQI28" s="61">
        <v>0</v>
      </c>
      <c r="HQJ28" s="61">
        <v>0</v>
      </c>
      <c r="HQK28" s="61">
        <v>0</v>
      </c>
      <c r="HQL28" s="61">
        <v>0</v>
      </c>
      <c r="HQM28" s="61">
        <v>0</v>
      </c>
      <c r="HQN28" s="61">
        <v>0</v>
      </c>
      <c r="HQO28" s="61">
        <v>0</v>
      </c>
      <c r="HQP28" s="61">
        <v>0</v>
      </c>
      <c r="HQQ28" s="61">
        <v>0</v>
      </c>
      <c r="HQR28" s="61">
        <v>0</v>
      </c>
      <c r="HQS28" s="61">
        <v>0</v>
      </c>
      <c r="HQT28" s="61">
        <v>0</v>
      </c>
      <c r="HQU28" s="61">
        <v>0</v>
      </c>
      <c r="HQV28" s="61">
        <v>0</v>
      </c>
      <c r="HQW28" s="61">
        <v>0</v>
      </c>
      <c r="HQX28" s="61">
        <v>0</v>
      </c>
      <c r="HQY28" s="61">
        <v>0</v>
      </c>
      <c r="HQZ28" s="61">
        <v>0</v>
      </c>
      <c r="HRA28" s="61">
        <v>0</v>
      </c>
      <c r="HRB28" s="61">
        <v>0</v>
      </c>
      <c r="HRC28" s="61">
        <v>0</v>
      </c>
      <c r="HRD28" s="61">
        <v>0</v>
      </c>
      <c r="HRE28" s="61">
        <v>0</v>
      </c>
      <c r="HRF28" s="61">
        <v>0</v>
      </c>
      <c r="HRG28" s="61">
        <v>0</v>
      </c>
      <c r="HRH28" s="61">
        <v>16</v>
      </c>
      <c r="HRI28" s="61">
        <v>200</v>
      </c>
      <c r="HRJ28" s="61">
        <v>200</v>
      </c>
      <c r="HRK28" s="61">
        <v>200</v>
      </c>
      <c r="HRL28" s="61">
        <v>200</v>
      </c>
      <c r="HRM28" s="61">
        <v>200</v>
      </c>
      <c r="HRN28" s="61">
        <v>200</v>
      </c>
      <c r="HRO28" s="61">
        <v>200</v>
      </c>
      <c r="HRP28" s="61">
        <v>16</v>
      </c>
      <c r="HRQ28" s="61">
        <v>16</v>
      </c>
      <c r="HRR28" s="61">
        <v>200</v>
      </c>
      <c r="HRS28" s="61">
        <v>200</v>
      </c>
      <c r="HRT28" s="61">
        <v>200</v>
      </c>
      <c r="HRU28" s="61">
        <v>200</v>
      </c>
      <c r="HRV28" s="61">
        <v>200</v>
      </c>
      <c r="HRW28" s="61">
        <v>200</v>
      </c>
      <c r="HRX28" s="61">
        <v>1</v>
      </c>
      <c r="HRY28" s="61">
        <v>1200</v>
      </c>
      <c r="HRZ28" s="61">
        <v>150</v>
      </c>
      <c r="HSA28" s="61">
        <v>77</v>
      </c>
      <c r="HSB28" s="61">
        <v>0</v>
      </c>
      <c r="HSC28" s="61">
        <v>0</v>
      </c>
      <c r="HSD28" s="61">
        <v>0</v>
      </c>
      <c r="HSE28" s="61">
        <v>0</v>
      </c>
      <c r="HSF28" s="61">
        <v>0</v>
      </c>
      <c r="HSG28" s="61">
        <v>0</v>
      </c>
      <c r="HSH28" s="61">
        <v>0</v>
      </c>
      <c r="HSI28" s="61">
        <v>0</v>
      </c>
      <c r="HSJ28" s="61">
        <v>0</v>
      </c>
      <c r="HSK28" s="61">
        <v>0</v>
      </c>
      <c r="HSL28" s="61">
        <v>0</v>
      </c>
      <c r="HSM28" s="61">
        <v>0</v>
      </c>
      <c r="HSN28" s="61">
        <v>0</v>
      </c>
      <c r="HSO28" s="61">
        <v>0</v>
      </c>
      <c r="HSP28" s="61">
        <v>0</v>
      </c>
      <c r="HSQ28" s="61">
        <v>0</v>
      </c>
      <c r="HSR28" s="61">
        <v>0</v>
      </c>
      <c r="HSS28" s="61">
        <v>0</v>
      </c>
      <c r="HST28" s="61">
        <v>0</v>
      </c>
      <c r="HSU28" s="61">
        <v>0</v>
      </c>
      <c r="HSV28" s="61">
        <v>0</v>
      </c>
      <c r="HSW28" s="61">
        <v>0</v>
      </c>
      <c r="HSX28" s="61">
        <v>0</v>
      </c>
      <c r="HSY28" s="61">
        <v>0</v>
      </c>
      <c r="HSZ28" s="61">
        <v>0</v>
      </c>
      <c r="HTA28" s="61">
        <v>0</v>
      </c>
      <c r="HWN28" s="61">
        <v>0</v>
      </c>
      <c r="HWO28" s="61">
        <v>0</v>
      </c>
      <c r="HWP28" s="61">
        <v>0</v>
      </c>
      <c r="HWQ28" s="61">
        <v>0</v>
      </c>
      <c r="HWR28" s="61">
        <v>0</v>
      </c>
      <c r="HWS28" s="61">
        <v>0</v>
      </c>
      <c r="HWT28" s="61">
        <v>0</v>
      </c>
      <c r="HWU28" s="61">
        <v>0</v>
      </c>
      <c r="HWV28" s="61">
        <v>0</v>
      </c>
      <c r="HWW28" s="61">
        <v>1.4</v>
      </c>
      <c r="HYB28" s="61">
        <v>1</v>
      </c>
      <c r="HYC28" s="61">
        <v>100</v>
      </c>
      <c r="HYD28" s="61">
        <v>100</v>
      </c>
      <c r="HYE28" s="61">
        <v>33</v>
      </c>
      <c r="HYF28" s="61">
        <v>1</v>
      </c>
      <c r="HYG28" s="61">
        <v>60</v>
      </c>
      <c r="HYH28" s="61">
        <v>60</v>
      </c>
      <c r="HYI28" s="61">
        <v>60</v>
      </c>
      <c r="HYJ28" s="61">
        <v>30</v>
      </c>
      <c r="HYK28" s="61">
        <v>0</v>
      </c>
      <c r="HYL28" s="61">
        <v>5</v>
      </c>
      <c r="HYM28" s="61">
        <v>0</v>
      </c>
      <c r="HYN28" s="61">
        <v>0</v>
      </c>
      <c r="HYO28" s="61">
        <v>0</v>
      </c>
      <c r="HYP28" s="61">
        <v>100</v>
      </c>
      <c r="HYQ28" s="61">
        <v>125</v>
      </c>
      <c r="HYR28" s="61">
        <v>135</v>
      </c>
      <c r="HYS28" s="61">
        <v>95</v>
      </c>
      <c r="HYT28" s="61">
        <v>60</v>
      </c>
      <c r="HYU28" s="61">
        <v>110</v>
      </c>
      <c r="HYV28" s="61">
        <v>0</v>
      </c>
      <c r="HYW28" s="61">
        <v>1800</v>
      </c>
      <c r="HYX28" s="61">
        <v>0</v>
      </c>
      <c r="HYY28" s="61">
        <v>0</v>
      </c>
      <c r="HYZ28" s="61">
        <v>0</v>
      </c>
      <c r="HZA28" s="61">
        <v>1</v>
      </c>
      <c r="HZB28" s="61">
        <v>3150</v>
      </c>
      <c r="HZC28" s="61">
        <v>180</v>
      </c>
      <c r="HZD28" s="61">
        <v>330</v>
      </c>
      <c r="HZE28" s="61">
        <v>110</v>
      </c>
      <c r="ICR28" s="61">
        <v>1</v>
      </c>
      <c r="ICS28" s="61">
        <v>1</v>
      </c>
      <c r="ICV28" s="61">
        <v>1</v>
      </c>
      <c r="ICX28" s="61">
        <v>0</v>
      </c>
      <c r="ICY28" s="61">
        <v>0</v>
      </c>
      <c r="IDA28" s="61">
        <v>48.3</v>
      </c>
      <c r="IDC28" s="61">
        <v>0</v>
      </c>
      <c r="IDE28" s="61">
        <v>0</v>
      </c>
      <c r="IDF28" s="61">
        <v>0</v>
      </c>
      <c r="IDG28" s="61">
        <v>0</v>
      </c>
      <c r="IDH28" s="61">
        <v>0</v>
      </c>
      <c r="IDI28" s="61">
        <v>0</v>
      </c>
      <c r="IDJ28" s="61">
        <v>0.3</v>
      </c>
      <c r="IDK28" s="61">
        <v>0.8</v>
      </c>
      <c r="IDL28" s="61">
        <v>50</v>
      </c>
      <c r="IDM28" s="61">
        <v>10</v>
      </c>
      <c r="IDN28" s="61">
        <v>1</v>
      </c>
      <c r="IDO28" s="61">
        <v>1</v>
      </c>
      <c r="IDP28" s="61">
        <v>9.5</v>
      </c>
      <c r="IDQ28" s="61">
        <v>10</v>
      </c>
      <c r="IDR28" s="61">
        <v>1</v>
      </c>
      <c r="IDS28" s="61">
        <v>10</v>
      </c>
      <c r="IDT28" s="61">
        <v>9</v>
      </c>
      <c r="IDU28" s="61">
        <v>0</v>
      </c>
      <c r="IDV28" s="61">
        <v>0</v>
      </c>
      <c r="IDW28" s="61">
        <v>0</v>
      </c>
      <c r="IDX28" s="61">
        <v>0</v>
      </c>
      <c r="IDY28" s="61">
        <v>0</v>
      </c>
      <c r="IDZ28" s="61">
        <v>30</v>
      </c>
      <c r="IEA28" s="61">
        <v>80</v>
      </c>
      <c r="IEB28" s="61">
        <v>50</v>
      </c>
      <c r="IEC28" s="61">
        <v>27</v>
      </c>
      <c r="IED28" s="61">
        <v>0.5</v>
      </c>
      <c r="IEE28" s="61">
        <v>0.5</v>
      </c>
      <c r="IEF28" s="61">
        <v>27</v>
      </c>
      <c r="IEG28" s="61">
        <v>100</v>
      </c>
      <c r="IEH28" s="61">
        <v>0</v>
      </c>
      <c r="IEI28" s="61">
        <v>30</v>
      </c>
      <c r="IEJ28" s="61">
        <v>27</v>
      </c>
      <c r="IEK28" s="61">
        <v>0</v>
      </c>
      <c r="IEL28" s="61">
        <v>0</v>
      </c>
      <c r="IEM28" s="61">
        <v>0</v>
      </c>
      <c r="IEN28" s="61">
        <v>0</v>
      </c>
      <c r="IEO28" s="61">
        <v>1650</v>
      </c>
      <c r="IEP28" s="61">
        <v>10</v>
      </c>
      <c r="IEQ28" s="61">
        <v>200</v>
      </c>
      <c r="IER28" s="61">
        <v>400</v>
      </c>
      <c r="IES28" s="61">
        <v>2800</v>
      </c>
      <c r="IET28" s="61">
        <v>5</v>
      </c>
      <c r="IEU28" s="61">
        <v>10000</v>
      </c>
      <c r="IEV28" s="61">
        <v>0</v>
      </c>
      <c r="IEW28" s="61">
        <v>3850</v>
      </c>
      <c r="IEX28" s="61">
        <v>0</v>
      </c>
      <c r="IEY28" s="61">
        <v>5</v>
      </c>
      <c r="IEZ28" s="61">
        <v>5</v>
      </c>
      <c r="IFA28" s="61">
        <v>50</v>
      </c>
      <c r="IFB28" s="61">
        <v>10</v>
      </c>
      <c r="IFC28" s="61">
        <v>100</v>
      </c>
      <c r="IFD28" s="61">
        <v>0</v>
      </c>
      <c r="IFE28" s="61">
        <v>1</v>
      </c>
      <c r="IFF28" s="61">
        <v>1200</v>
      </c>
      <c r="IFG28" s="61">
        <v>0</v>
      </c>
      <c r="IFJ28" s="61">
        <v>0</v>
      </c>
      <c r="IFL28" s="61">
        <v>1</v>
      </c>
      <c r="IFM28" s="61">
        <v>90</v>
      </c>
      <c r="IFN28" s="61">
        <v>3</v>
      </c>
      <c r="IFO28" s="61">
        <v>35</v>
      </c>
      <c r="IFR28" s="61">
        <v>200</v>
      </c>
      <c r="IFS28" s="61">
        <v>0</v>
      </c>
      <c r="IFX28" s="61">
        <v>0</v>
      </c>
      <c r="IFY28" s="61">
        <v>0</v>
      </c>
      <c r="IFZ28" s="61">
        <v>100</v>
      </c>
      <c r="IGA28" s="61">
        <v>3</v>
      </c>
      <c r="IGB28" s="61">
        <v>500</v>
      </c>
      <c r="IGC28" s="61">
        <v>15</v>
      </c>
      <c r="IGD28" s="61">
        <v>60</v>
      </c>
      <c r="IGE28" s="61">
        <v>60</v>
      </c>
      <c r="IGF28" s="61">
        <v>3</v>
      </c>
      <c r="IGG28" s="61">
        <v>30</v>
      </c>
      <c r="IGJ28" s="61">
        <v>0</v>
      </c>
      <c r="IGL28" s="61">
        <v>0</v>
      </c>
      <c r="IGM28" s="61">
        <v>0</v>
      </c>
      <c r="IGN28" s="61">
        <v>0.5</v>
      </c>
      <c r="IGO28" s="61">
        <v>6</v>
      </c>
      <c r="IGP28" s="61">
        <v>25</v>
      </c>
      <c r="IGQ28" s="61">
        <v>0</v>
      </c>
      <c r="IGR28" s="61">
        <v>0</v>
      </c>
      <c r="IGS28" s="61">
        <v>0</v>
      </c>
      <c r="IGT28" s="61">
        <v>-150</v>
      </c>
      <c r="IGU28" s="61">
        <v>5</v>
      </c>
      <c r="IGV28" s="61">
        <v>5</v>
      </c>
      <c r="IGW28" s="61">
        <v>-150</v>
      </c>
      <c r="IGX28" s="61">
        <v>-10</v>
      </c>
      <c r="IGY28" s="61">
        <v>-150</v>
      </c>
      <c r="IGZ28" s="61">
        <v>0</v>
      </c>
      <c r="IHA28" s="61">
        <v>-100</v>
      </c>
      <c r="IHB28" s="61">
        <v>0</v>
      </c>
      <c r="IHC28" s="61">
        <v>0</v>
      </c>
      <c r="IHD28" s="61">
        <v>800</v>
      </c>
      <c r="IHF28" s="61">
        <v>0.16406000000000001</v>
      </c>
      <c r="IHG28" s="61">
        <v>2.19726</v>
      </c>
      <c r="IHH28" s="61">
        <v>4.3945299999999996</v>
      </c>
      <c r="IHI28" s="61">
        <v>95</v>
      </c>
      <c r="IHJ28" s="61">
        <v>2</v>
      </c>
      <c r="IHK28" s="61">
        <v>0</v>
      </c>
      <c r="IHL28" s="61">
        <v>20</v>
      </c>
      <c r="IHM28" s="61">
        <v>0</v>
      </c>
      <c r="IHN28" s="61">
        <v>1500</v>
      </c>
      <c r="IHQ28" s="61">
        <v>0</v>
      </c>
      <c r="IHR28" s="61">
        <v>0</v>
      </c>
      <c r="IHS28" s="61">
        <v>1740</v>
      </c>
      <c r="IHT28" s="61">
        <v>10</v>
      </c>
      <c r="IHU28" s="61">
        <v>800</v>
      </c>
      <c r="IHV28" s="61">
        <v>10</v>
      </c>
      <c r="IIA28" s="61">
        <v>100</v>
      </c>
      <c r="IIB28" s="61">
        <v>2</v>
      </c>
      <c r="IIC28" s="61">
        <v>1501</v>
      </c>
      <c r="IID28" s="61">
        <v>6.7</v>
      </c>
      <c r="IIE28" s="61">
        <v>0</v>
      </c>
      <c r="IIF28" s="61">
        <v>95</v>
      </c>
      <c r="IIG28" s="61">
        <v>85</v>
      </c>
      <c r="IIH28" s="61">
        <v>85</v>
      </c>
      <c r="III28" s="61">
        <v>95</v>
      </c>
      <c r="IIJ28" s="61">
        <v>95</v>
      </c>
      <c r="IIK28" s="61">
        <v>9.5399999999999991</v>
      </c>
      <c r="IIL28" s="61">
        <v>9.9710000000000001</v>
      </c>
      <c r="IIM28" s="61">
        <v>720</v>
      </c>
      <c r="IIP28" s="61">
        <v>1.55</v>
      </c>
      <c r="IIQ28" s="61">
        <v>1.65</v>
      </c>
      <c r="IIR28" s="61">
        <v>30</v>
      </c>
      <c r="IIS28" s="61">
        <v>75</v>
      </c>
      <c r="IIT28" s="61">
        <v>9.5399999999999991</v>
      </c>
      <c r="IIU28" s="61">
        <v>9.9710000000000001</v>
      </c>
      <c r="IIV28" s="61">
        <v>720</v>
      </c>
      <c r="IIY28" s="61">
        <v>1.55</v>
      </c>
      <c r="IIZ28" s="61">
        <v>1.75</v>
      </c>
      <c r="IJA28" s="61">
        <v>30</v>
      </c>
      <c r="IJB28" s="61">
        <v>75</v>
      </c>
      <c r="IJC28" s="61">
        <v>9.5399999999999991</v>
      </c>
      <c r="IJD28" s="61">
        <v>9.9710000000000001</v>
      </c>
      <c r="IJE28" s="61">
        <v>720</v>
      </c>
      <c r="IJH28" s="61">
        <v>1.55</v>
      </c>
      <c r="IJI28" s="61">
        <v>1.75</v>
      </c>
      <c r="IJJ28" s="61">
        <v>30</v>
      </c>
      <c r="IJK28" s="61">
        <v>75</v>
      </c>
      <c r="IJL28" s="61">
        <v>9.5399999999999991</v>
      </c>
      <c r="IJM28" s="61">
        <v>9.9710000000000001</v>
      </c>
      <c r="IJN28" s="61">
        <v>720</v>
      </c>
      <c r="IJQ28" s="61">
        <v>1.55</v>
      </c>
      <c r="IJR28" s="61">
        <v>1.75</v>
      </c>
      <c r="IJS28" s="61">
        <v>30</v>
      </c>
      <c r="IJT28" s="61">
        <v>75</v>
      </c>
      <c r="IKK28" s="61">
        <v>1.1000000000000001</v>
      </c>
      <c r="IKN28" s="192">
        <v>0.57999999999999996</v>
      </c>
      <c r="ILB28" s="61">
        <v>1</v>
      </c>
      <c r="ILC28" s="61">
        <v>1</v>
      </c>
      <c r="ILD28" s="61">
        <v>0</v>
      </c>
      <c r="ILE28" s="61">
        <v>0</v>
      </c>
      <c r="ILF28" s="61">
        <v>1</v>
      </c>
      <c r="ILG28" s="61">
        <v>1</v>
      </c>
      <c r="ILH28" s="61">
        <v>0</v>
      </c>
      <c r="ILI28" s="61">
        <v>0</v>
      </c>
      <c r="ILJ28" s="61">
        <v>1</v>
      </c>
      <c r="ILK28" s="61">
        <v>0</v>
      </c>
      <c r="ILL28" s="61">
        <v>0</v>
      </c>
      <c r="ILM28" s="61">
        <v>1</v>
      </c>
      <c r="ILN28" s="61">
        <v>1</v>
      </c>
      <c r="ILO28" s="61">
        <v>1</v>
      </c>
      <c r="IMR28" s="61">
        <v>1</v>
      </c>
      <c r="IMS28" s="61">
        <v>1</v>
      </c>
      <c r="IMT28" s="61">
        <v>1</v>
      </c>
      <c r="IMU28" s="61">
        <v>2</v>
      </c>
      <c r="IMV28" s="61">
        <v>0</v>
      </c>
      <c r="IMW28" s="61">
        <v>2</v>
      </c>
      <c r="IMX28" s="61">
        <v>1</v>
      </c>
      <c r="IMY28" s="61">
        <v>0</v>
      </c>
      <c r="IMZ28" s="61">
        <v>0</v>
      </c>
      <c r="INA28" s="61">
        <v>2</v>
      </c>
      <c r="INB28" s="61">
        <v>0</v>
      </c>
      <c r="INC28" s="61">
        <v>1</v>
      </c>
      <c r="IND28" s="61">
        <v>1</v>
      </c>
      <c r="INE28" s="61">
        <v>0</v>
      </c>
      <c r="IPC28" s="61">
        <v>0</v>
      </c>
      <c r="IPD28" s="61">
        <v>0</v>
      </c>
      <c r="IPE28" s="61">
        <v>0</v>
      </c>
      <c r="IPF28" s="61">
        <v>0</v>
      </c>
      <c r="IPG28" s="61">
        <v>0</v>
      </c>
      <c r="IPH28" s="61">
        <v>0</v>
      </c>
      <c r="IPI28" s="61">
        <v>0</v>
      </c>
      <c r="IPJ28" s="61">
        <v>0</v>
      </c>
      <c r="IPK28" s="61">
        <v>0</v>
      </c>
      <c r="IPL28" s="61">
        <v>0</v>
      </c>
      <c r="IPM28" s="61">
        <v>0</v>
      </c>
      <c r="IPN28" s="61">
        <v>0</v>
      </c>
      <c r="IPO28" s="61">
        <v>0</v>
      </c>
      <c r="IPP28" s="61">
        <v>0</v>
      </c>
      <c r="IPQ28" s="61">
        <v>0</v>
      </c>
      <c r="IPR28" s="61">
        <v>0</v>
      </c>
      <c r="IPS28" s="61">
        <v>0</v>
      </c>
      <c r="IPT28" s="61">
        <v>0</v>
      </c>
      <c r="IPU28" s="61">
        <v>0</v>
      </c>
      <c r="IPV28" s="61">
        <v>0</v>
      </c>
      <c r="IPW28" s="61">
        <v>0</v>
      </c>
      <c r="IPX28" s="61">
        <v>0</v>
      </c>
      <c r="IPY28" s="61">
        <v>0</v>
      </c>
      <c r="IPZ28" s="61">
        <v>0</v>
      </c>
      <c r="IQA28" s="61">
        <v>0</v>
      </c>
      <c r="IQB28" s="61">
        <v>0</v>
      </c>
      <c r="IQC28" s="61">
        <v>0</v>
      </c>
      <c r="IQD28" s="61">
        <v>0</v>
      </c>
      <c r="IQE28" s="61">
        <v>0</v>
      </c>
      <c r="IQF28" s="61">
        <v>0</v>
      </c>
      <c r="IQG28" s="61">
        <v>0</v>
      </c>
      <c r="IQH28" s="61">
        <v>0</v>
      </c>
      <c r="IQI28" s="61">
        <v>0</v>
      </c>
      <c r="IQJ28" s="61">
        <v>0</v>
      </c>
      <c r="IQK28" s="61">
        <v>0</v>
      </c>
      <c r="IQL28" s="61">
        <v>0</v>
      </c>
      <c r="IQM28" s="61">
        <v>0</v>
      </c>
      <c r="IQN28" s="61">
        <v>0</v>
      </c>
      <c r="IQO28" s="61">
        <v>0</v>
      </c>
      <c r="IQP28" s="61">
        <v>0</v>
      </c>
      <c r="IQQ28" s="61">
        <v>0</v>
      </c>
      <c r="IQR28" s="61">
        <v>0</v>
      </c>
      <c r="IQS28" s="61">
        <v>0</v>
      </c>
      <c r="IQT28" s="61">
        <v>0</v>
      </c>
      <c r="IQU28" s="61">
        <v>0</v>
      </c>
      <c r="IQV28" s="61">
        <v>0</v>
      </c>
      <c r="IQW28" s="61">
        <v>0</v>
      </c>
      <c r="IQX28" s="61">
        <v>0</v>
      </c>
      <c r="IQY28" s="61">
        <v>0</v>
      </c>
      <c r="IQZ28" s="61">
        <v>0</v>
      </c>
      <c r="IRA28" s="61">
        <v>0</v>
      </c>
      <c r="IRB28" s="61">
        <v>0</v>
      </c>
      <c r="IRC28" s="61">
        <v>0</v>
      </c>
      <c r="IRD28" s="61">
        <v>0</v>
      </c>
      <c r="IRE28" s="61">
        <v>0</v>
      </c>
      <c r="IRF28" s="61">
        <v>0</v>
      </c>
      <c r="IRG28" s="61">
        <v>0</v>
      </c>
      <c r="IRH28" s="61">
        <v>0</v>
      </c>
      <c r="IRI28" s="61">
        <v>0</v>
      </c>
      <c r="IRJ28" s="61">
        <v>0</v>
      </c>
      <c r="IRK28" s="61">
        <v>0</v>
      </c>
      <c r="IRL28" s="61">
        <v>0</v>
      </c>
      <c r="IRM28" s="61">
        <v>0</v>
      </c>
      <c r="IRN28" s="61">
        <v>0</v>
      </c>
      <c r="IRO28" s="61">
        <v>0</v>
      </c>
      <c r="IRP28" s="61">
        <v>0</v>
      </c>
      <c r="IRQ28" s="61">
        <v>0</v>
      </c>
      <c r="IRR28" s="61">
        <v>0</v>
      </c>
      <c r="IRS28" s="61">
        <v>0</v>
      </c>
      <c r="IRT28" s="61">
        <v>0</v>
      </c>
      <c r="IRU28" s="61">
        <v>0</v>
      </c>
      <c r="IRV28" s="61">
        <v>0</v>
      </c>
      <c r="IRW28" s="61">
        <v>0</v>
      </c>
      <c r="IRX28" s="61">
        <v>0</v>
      </c>
      <c r="IRY28" s="61">
        <v>0</v>
      </c>
      <c r="IRZ28" s="61">
        <v>0</v>
      </c>
      <c r="ISA28" s="61">
        <v>0</v>
      </c>
      <c r="ISB28" s="61">
        <v>0</v>
      </c>
      <c r="ISC28" s="61">
        <v>0</v>
      </c>
      <c r="ISD28" s="61">
        <v>0</v>
      </c>
      <c r="ISE28" s="61">
        <v>0</v>
      </c>
      <c r="ISF28" s="61">
        <v>0</v>
      </c>
      <c r="ISG28" s="61">
        <v>0</v>
      </c>
      <c r="ISH28" s="61">
        <v>0</v>
      </c>
      <c r="ISI28" s="61">
        <v>0</v>
      </c>
      <c r="ISJ28" s="61">
        <v>0</v>
      </c>
      <c r="ISK28" s="61">
        <v>0</v>
      </c>
      <c r="ISL28" s="61">
        <v>0</v>
      </c>
      <c r="ISM28" s="61">
        <v>0</v>
      </c>
      <c r="ISN28" s="61">
        <v>0</v>
      </c>
      <c r="ISO28" s="61">
        <v>0</v>
      </c>
      <c r="ISP28" s="61">
        <v>0</v>
      </c>
      <c r="ISQ28" s="61">
        <v>0</v>
      </c>
      <c r="ISR28" s="61">
        <v>0</v>
      </c>
      <c r="ISS28" s="61">
        <v>0</v>
      </c>
      <c r="IST28" s="61">
        <v>0</v>
      </c>
      <c r="ISU28" s="61">
        <v>0</v>
      </c>
      <c r="ISV28" s="61">
        <v>0</v>
      </c>
      <c r="ISW28" s="61">
        <v>0</v>
      </c>
      <c r="ISX28" s="61">
        <v>0</v>
      </c>
      <c r="ISY28" s="61">
        <v>0</v>
      </c>
      <c r="ISZ28" s="61">
        <v>0</v>
      </c>
      <c r="ITA28" s="61">
        <v>0</v>
      </c>
      <c r="ITB28" s="61">
        <v>0</v>
      </c>
      <c r="ITC28" s="61">
        <v>0</v>
      </c>
      <c r="ITD28" s="61">
        <v>0</v>
      </c>
      <c r="ITE28" s="61">
        <v>0</v>
      </c>
      <c r="ITF28" s="61">
        <v>0</v>
      </c>
      <c r="ITG28" s="61">
        <v>0</v>
      </c>
      <c r="ITH28" s="61">
        <v>0</v>
      </c>
      <c r="ITI28" s="61">
        <v>0</v>
      </c>
      <c r="ITJ28" s="61">
        <v>0</v>
      </c>
      <c r="ITK28" s="61">
        <v>0</v>
      </c>
      <c r="ITL28" s="61">
        <v>0</v>
      </c>
      <c r="ITM28" s="61">
        <v>1</v>
      </c>
      <c r="ITN28" s="61">
        <v>4380</v>
      </c>
      <c r="ITQ28" s="61">
        <v>4500</v>
      </c>
      <c r="ITR28" s="61">
        <v>0</v>
      </c>
      <c r="ITS28" s="61">
        <v>0</v>
      </c>
      <c r="ITT28" s="61">
        <v>0</v>
      </c>
      <c r="ITU28" s="61">
        <v>0</v>
      </c>
      <c r="ITV28" s="61">
        <v>0</v>
      </c>
      <c r="ITW28" s="61">
        <v>4500</v>
      </c>
      <c r="ITX28" s="61">
        <v>4378</v>
      </c>
      <c r="IUA28" s="61">
        <v>2.71</v>
      </c>
      <c r="IUB28" s="61">
        <v>2.71</v>
      </c>
      <c r="IUC28" s="61">
        <v>0</v>
      </c>
      <c r="IUD28" s="61">
        <v>0</v>
      </c>
      <c r="IUE28" s="61">
        <v>0</v>
      </c>
      <c r="IUF28" s="61">
        <v>0</v>
      </c>
      <c r="IUG28" s="61">
        <v>0</v>
      </c>
      <c r="IUH28" s="61">
        <v>0</v>
      </c>
      <c r="IUI28" s="61">
        <v>1241.5</v>
      </c>
      <c r="IUJ28" s="61">
        <v>19.7</v>
      </c>
      <c r="IUK28" s="61">
        <v>-47.339999999999996</v>
      </c>
      <c r="IUL28" s="61">
        <v>3.9340000000000002</v>
      </c>
      <c r="IUM28" s="61">
        <v>4.65E-2</v>
      </c>
      <c r="IUN28" s="61">
        <v>0.74881818181818183</v>
      </c>
      <c r="IUO28" s="61">
        <v>0</v>
      </c>
      <c r="IUP28" s="61">
        <v>1</v>
      </c>
      <c r="IUQ28" s="61">
        <v>4495</v>
      </c>
      <c r="IUR28" s="61">
        <v>0</v>
      </c>
      <c r="IUS28" s="61">
        <v>0</v>
      </c>
      <c r="IUT28" s="61">
        <v>2.14</v>
      </c>
      <c r="IUU28" s="61">
        <v>1</v>
      </c>
      <c r="IUV28" s="61">
        <v>0</v>
      </c>
      <c r="IUW28" s="61">
        <v>1</v>
      </c>
      <c r="IUX28" s="61">
        <v>0</v>
      </c>
      <c r="IUY28" s="61">
        <v>921</v>
      </c>
      <c r="IUZ28" s="61">
        <v>926</v>
      </c>
      <c r="IVA28" s="61">
        <v>234</v>
      </c>
      <c r="IVB28" s="61">
        <v>233</v>
      </c>
      <c r="IVC28" s="61">
        <v>313</v>
      </c>
      <c r="IVD28" s="61">
        <v>33</v>
      </c>
      <c r="IVE28" s="61">
        <v>33</v>
      </c>
      <c r="IVF28" s="61">
        <v>32</v>
      </c>
      <c r="IVG28" s="61">
        <v>1152</v>
      </c>
      <c r="IVH28" s="61">
        <v>1218</v>
      </c>
      <c r="IVI28" s="61">
        <v>1305</v>
      </c>
      <c r="IVJ28" s="61">
        <v>1305</v>
      </c>
      <c r="IVK28" s="61">
        <v>379</v>
      </c>
      <c r="IVL28" s="61">
        <v>44</v>
      </c>
      <c r="IVM28" s="61">
        <v>31</v>
      </c>
      <c r="IVN28" s="61">
        <v>35</v>
      </c>
      <c r="IVO28" s="61">
        <v>0</v>
      </c>
      <c r="IVP28" s="61">
        <v>78.040000000000006</v>
      </c>
      <c r="IVQ28" s="61">
        <v>0</v>
      </c>
      <c r="IVR28" s="61">
        <v>0</v>
      </c>
      <c r="IVS28" s="61">
        <v>0</v>
      </c>
      <c r="IVT28" s="61">
        <v>0</v>
      </c>
      <c r="IVU28" s="61">
        <v>0</v>
      </c>
      <c r="IVV28" s="61">
        <v>0</v>
      </c>
      <c r="IVW28" s="61">
        <v>0</v>
      </c>
      <c r="IVX28" s="61">
        <v>0</v>
      </c>
      <c r="IVY28" s="61">
        <v>0</v>
      </c>
      <c r="IVZ28" s="61">
        <v>0</v>
      </c>
      <c r="IWA28" s="61">
        <v>0</v>
      </c>
      <c r="IWB28" s="61">
        <v>0</v>
      </c>
      <c r="IWC28" s="61">
        <v>0</v>
      </c>
      <c r="IWD28" s="61">
        <v>0</v>
      </c>
      <c r="IWE28" s="61">
        <v>0</v>
      </c>
      <c r="IWF28" s="61">
        <v>0</v>
      </c>
      <c r="IWG28" s="61">
        <v>0</v>
      </c>
      <c r="IWH28" s="61">
        <v>0</v>
      </c>
      <c r="IWI28" s="61">
        <v>0</v>
      </c>
      <c r="IWJ28" s="61">
        <v>0</v>
      </c>
      <c r="IWK28" s="61">
        <v>0</v>
      </c>
      <c r="IWL28" s="61">
        <v>0</v>
      </c>
      <c r="IWM28" s="61">
        <v>0</v>
      </c>
      <c r="IWN28" s="61">
        <v>0</v>
      </c>
      <c r="IWO28" s="61">
        <v>363</v>
      </c>
      <c r="IWP28" s="61">
        <v>364</v>
      </c>
      <c r="IWQ28" s="61">
        <v>365</v>
      </c>
      <c r="IWR28" s="61">
        <v>364</v>
      </c>
      <c r="IWS28" s="61">
        <v>365</v>
      </c>
      <c r="IWT28" s="61">
        <v>364</v>
      </c>
      <c r="IWU28" s="61">
        <v>364</v>
      </c>
      <c r="IWV28" s="61">
        <v>365</v>
      </c>
      <c r="IWW28" s="61">
        <v>365</v>
      </c>
      <c r="IWX28" s="61">
        <v>365</v>
      </c>
      <c r="IWY28" s="61">
        <v>365</v>
      </c>
      <c r="IWZ28" s="61">
        <v>365</v>
      </c>
      <c r="IXA28" s="61">
        <v>365</v>
      </c>
      <c r="IXB28" s="61">
        <v>363</v>
      </c>
      <c r="IXC28" s="61">
        <v>365</v>
      </c>
      <c r="IXD28" s="61">
        <v>364</v>
      </c>
      <c r="IXE28" s="61">
        <v>364</v>
      </c>
      <c r="IXF28" s="61">
        <v>365</v>
      </c>
      <c r="IXG28" s="61">
        <v>366</v>
      </c>
      <c r="IXH28" s="61">
        <v>367</v>
      </c>
      <c r="IXI28" s="61">
        <v>367</v>
      </c>
      <c r="IXJ28" s="61">
        <v>366</v>
      </c>
      <c r="IXK28" s="61">
        <v>364</v>
      </c>
      <c r="IXL28" s="61">
        <v>364</v>
      </c>
      <c r="IXM28" s="61">
        <v>491</v>
      </c>
      <c r="IXN28" s="61">
        <v>495</v>
      </c>
      <c r="IXO28" s="61">
        <v>495</v>
      </c>
      <c r="IXP28" s="61">
        <v>492</v>
      </c>
      <c r="IXQ28" s="61">
        <v>495</v>
      </c>
      <c r="IXR28" s="61">
        <v>492</v>
      </c>
      <c r="IXS28" s="61">
        <v>495</v>
      </c>
      <c r="IXT28" s="61">
        <v>495</v>
      </c>
      <c r="IXU28" s="61">
        <v>495</v>
      </c>
      <c r="IXV28" s="61">
        <v>495</v>
      </c>
      <c r="IXW28" s="61">
        <v>493</v>
      </c>
      <c r="IXX28" s="61">
        <v>495</v>
      </c>
      <c r="IXY28" s="61">
        <v>494</v>
      </c>
      <c r="IXZ28" s="61">
        <v>494</v>
      </c>
      <c r="IYA28" s="61">
        <v>494</v>
      </c>
      <c r="IYB28" s="61">
        <v>492</v>
      </c>
      <c r="IYC28" s="61">
        <v>494</v>
      </c>
      <c r="IYD28" s="61">
        <v>494</v>
      </c>
      <c r="IYE28" s="61">
        <v>495</v>
      </c>
      <c r="IYF28" s="61">
        <v>496</v>
      </c>
      <c r="IYG28" s="61">
        <v>495</v>
      </c>
      <c r="IYH28" s="61">
        <v>496</v>
      </c>
      <c r="IYI28" s="61">
        <v>494</v>
      </c>
      <c r="IYJ28" s="61">
        <v>494</v>
      </c>
      <c r="IYK28" s="61">
        <v>5181</v>
      </c>
      <c r="IYL28" s="61" t="s">
        <v>7684</v>
      </c>
      <c r="IYM28" s="61">
        <v>30</v>
      </c>
      <c r="IYN28" s="61">
        <v>45</v>
      </c>
      <c r="IYO28" s="61">
        <v>46</v>
      </c>
      <c r="IYP28" s="61">
        <v>45</v>
      </c>
      <c r="IYQ28" s="61">
        <v>45</v>
      </c>
      <c r="IYR28" s="61">
        <v>46</v>
      </c>
      <c r="IYS28" s="61">
        <v>46</v>
      </c>
      <c r="IYT28" s="61">
        <v>46</v>
      </c>
      <c r="IYU28" s="61">
        <v>45</v>
      </c>
      <c r="IYV28" s="61">
        <v>45</v>
      </c>
      <c r="IYW28" s="61">
        <v>45</v>
      </c>
      <c r="IYX28" s="61">
        <v>45</v>
      </c>
      <c r="IYY28" s="61">
        <v>45</v>
      </c>
      <c r="IYZ28" s="61">
        <v>44</v>
      </c>
      <c r="IZA28" s="61">
        <v>44</v>
      </c>
      <c r="IZB28" s="61">
        <v>46</v>
      </c>
      <c r="IZC28" s="61">
        <v>44</v>
      </c>
      <c r="IZD28" s="61">
        <v>44</v>
      </c>
      <c r="IZE28" s="61">
        <v>45</v>
      </c>
      <c r="IZF28" s="61">
        <v>46</v>
      </c>
      <c r="IZG28" s="61">
        <v>44</v>
      </c>
      <c r="IZH28" s="61">
        <v>1052</v>
      </c>
      <c r="IZI28" s="61">
        <v>927</v>
      </c>
      <c r="IZJ28" s="61">
        <v>677</v>
      </c>
      <c r="IZK28" s="61">
        <v>1114</v>
      </c>
      <c r="IZL28" s="61">
        <v>1008</v>
      </c>
      <c r="IZM28" s="61">
        <v>924</v>
      </c>
      <c r="IZN28" s="61">
        <v>1009</v>
      </c>
      <c r="IZO28" s="61">
        <v>1100</v>
      </c>
      <c r="IZP28" s="61">
        <v>886</v>
      </c>
      <c r="IZQ28" s="61">
        <v>760</v>
      </c>
      <c r="IZR28" s="61">
        <v>887</v>
      </c>
      <c r="IZS28" s="61">
        <v>720</v>
      </c>
      <c r="IZT28" s="61">
        <v>1264</v>
      </c>
      <c r="IZU28" s="61">
        <v>927</v>
      </c>
      <c r="IZV28" s="61">
        <v>988</v>
      </c>
      <c r="IZW28" s="61">
        <v>632</v>
      </c>
      <c r="IZX28" s="61">
        <v>676</v>
      </c>
      <c r="IZY28" s="61">
        <v>760</v>
      </c>
      <c r="IZZ28" s="61">
        <v>882</v>
      </c>
      <c r="JAA28" s="61">
        <v>1366</v>
      </c>
      <c r="JAB28" s="61">
        <v>919</v>
      </c>
      <c r="JAC28" s="61">
        <v>1139</v>
      </c>
      <c r="JAD28" s="61">
        <v>847</v>
      </c>
      <c r="JAE28" s="61">
        <v>1045</v>
      </c>
      <c r="JAG28" s="61">
        <v>50</v>
      </c>
      <c r="JAH28" s="61">
        <v>1</v>
      </c>
      <c r="JAT28" s="61">
        <v>72.099999999999994</v>
      </c>
      <c r="JAU28" s="61">
        <v>72</v>
      </c>
      <c r="JAV28" s="61">
        <v>0</v>
      </c>
      <c r="JAW28" s="61">
        <v>0</v>
      </c>
      <c r="JAX28" s="61">
        <v>0</v>
      </c>
      <c r="JAY28" s="61">
        <v>0</v>
      </c>
      <c r="JAZ28" s="61">
        <v>0</v>
      </c>
      <c r="JBA28" s="61">
        <v>75</v>
      </c>
      <c r="JBB28" s="61">
        <v>0</v>
      </c>
      <c r="JBC28" s="61">
        <v>0</v>
      </c>
      <c r="JBD28" s="61">
        <v>0</v>
      </c>
      <c r="JBE28" s="61">
        <v>262</v>
      </c>
      <c r="JBF28" s="61">
        <v>0</v>
      </c>
      <c r="JBG28" s="61">
        <v>0</v>
      </c>
      <c r="JBH28" s="61">
        <v>0</v>
      </c>
      <c r="JBI28" s="61">
        <v>1053</v>
      </c>
      <c r="JBJ28" s="61">
        <v>0</v>
      </c>
      <c r="JBK28" s="61">
        <v>0</v>
      </c>
      <c r="JBL28" s="61">
        <v>0</v>
      </c>
      <c r="JBM28" s="61">
        <v>5.9</v>
      </c>
      <c r="JBN28" s="61">
        <v>0</v>
      </c>
      <c r="JBO28" s="61">
        <v>0</v>
      </c>
      <c r="JBP28" s="61">
        <v>0</v>
      </c>
      <c r="JBQ28" s="61">
        <v>2.06</v>
      </c>
      <c r="JBU28" s="61">
        <v>29.7</v>
      </c>
      <c r="JBV28" s="61">
        <v>0</v>
      </c>
      <c r="JBW28" s="61">
        <v>0</v>
      </c>
      <c r="JBX28" s="61">
        <v>0</v>
      </c>
      <c r="JBY28" s="61">
        <v>0</v>
      </c>
      <c r="JBZ28" s="61">
        <v>0</v>
      </c>
      <c r="JCA28" s="61">
        <v>0</v>
      </c>
      <c r="JCB28" s="61">
        <v>0</v>
      </c>
      <c r="JCG28" s="61">
        <v>1</v>
      </c>
      <c r="JCI28" s="61">
        <v>1</v>
      </c>
      <c r="JCK28" s="61">
        <v>1</v>
      </c>
      <c r="JCM28" s="61">
        <v>1</v>
      </c>
      <c r="JCO28" s="61">
        <v>1</v>
      </c>
      <c r="JCQ28" s="61">
        <v>1</v>
      </c>
      <c r="JCS28" s="61">
        <v>1</v>
      </c>
      <c r="JCU28" s="61">
        <v>1</v>
      </c>
      <c r="JCW28" s="61">
        <v>1</v>
      </c>
      <c r="JCY28" s="61">
        <v>1</v>
      </c>
      <c r="JDA28" s="61">
        <v>1</v>
      </c>
      <c r="JDC28" s="61">
        <v>1</v>
      </c>
      <c r="JDE28" s="61">
        <v>1</v>
      </c>
      <c r="JDG28" s="61">
        <v>1</v>
      </c>
      <c r="JDI28" s="61">
        <v>1</v>
      </c>
      <c r="JDK28" s="61">
        <v>1</v>
      </c>
      <c r="JDM28" s="61">
        <v>1</v>
      </c>
      <c r="JDO28" s="61">
        <v>1</v>
      </c>
      <c r="JDQ28" s="61">
        <v>1</v>
      </c>
      <c r="JDS28" s="61">
        <v>1</v>
      </c>
      <c r="JDU28" s="61">
        <v>1</v>
      </c>
      <c r="JDW28" s="61">
        <v>1</v>
      </c>
      <c r="JDY28" s="61">
        <v>1</v>
      </c>
      <c r="JEA28" s="61">
        <v>1</v>
      </c>
      <c r="JEB28" s="61">
        <v>0</v>
      </c>
      <c r="JEC28" s="61">
        <v>7.77</v>
      </c>
      <c r="JED28" s="61">
        <v>0</v>
      </c>
      <c r="JEE28" s="61">
        <v>7.54</v>
      </c>
      <c r="JEF28" s="61">
        <v>0</v>
      </c>
      <c r="JEG28" s="61">
        <v>7.63</v>
      </c>
      <c r="JEH28" s="61">
        <v>0</v>
      </c>
      <c r="JEI28" s="61">
        <v>7.61</v>
      </c>
      <c r="JEJ28" s="61">
        <v>0</v>
      </c>
      <c r="JEK28" s="61">
        <v>7.78</v>
      </c>
      <c r="JEL28" s="61">
        <v>0</v>
      </c>
      <c r="JEM28" s="61">
        <v>7.59</v>
      </c>
      <c r="JEN28" s="61">
        <v>0</v>
      </c>
      <c r="JEO28" s="61">
        <v>7.75</v>
      </c>
      <c r="JEP28" s="61">
        <v>0</v>
      </c>
      <c r="JEQ28" s="61">
        <v>7.65</v>
      </c>
      <c r="JER28" s="61">
        <v>0</v>
      </c>
      <c r="JES28" s="61">
        <v>7.79</v>
      </c>
      <c r="JET28" s="61">
        <v>0</v>
      </c>
      <c r="JEU28" s="61">
        <v>7.82</v>
      </c>
      <c r="JEV28" s="61">
        <v>0</v>
      </c>
      <c r="JEW28" s="61">
        <v>7.93</v>
      </c>
      <c r="JEX28" s="61">
        <v>0</v>
      </c>
      <c r="JEY28" s="61">
        <v>7.6</v>
      </c>
      <c r="JEZ28" s="61">
        <v>0</v>
      </c>
      <c r="JFA28" s="61">
        <v>7.74</v>
      </c>
      <c r="JFB28" s="61">
        <v>0</v>
      </c>
      <c r="JFC28" s="61">
        <v>7.73</v>
      </c>
      <c r="JFD28" s="61">
        <v>0</v>
      </c>
      <c r="JFE28" s="61">
        <v>7.56</v>
      </c>
      <c r="JFF28" s="61">
        <v>0</v>
      </c>
      <c r="JFG28" s="61">
        <v>7.82</v>
      </c>
      <c r="JFH28" s="61">
        <v>0</v>
      </c>
      <c r="JFI28" s="61">
        <v>7.73</v>
      </c>
      <c r="JFJ28" s="61">
        <v>0</v>
      </c>
      <c r="JFK28" s="61">
        <v>8.01</v>
      </c>
      <c r="JFL28" s="61">
        <v>0</v>
      </c>
      <c r="JFM28" s="61">
        <v>7.66</v>
      </c>
      <c r="JFN28" s="61">
        <v>0</v>
      </c>
      <c r="JFO28" s="61">
        <v>8.0299999999999994</v>
      </c>
      <c r="JFP28" s="61">
        <v>0</v>
      </c>
      <c r="JFQ28" s="61">
        <v>7.65</v>
      </c>
      <c r="JFR28" s="61">
        <v>0</v>
      </c>
      <c r="JFS28" s="61">
        <v>7.76</v>
      </c>
      <c r="JFT28" s="61">
        <v>0</v>
      </c>
      <c r="JFU28" s="61">
        <v>7.58</v>
      </c>
      <c r="JFV28" s="61">
        <v>0</v>
      </c>
      <c r="JFW28" s="61">
        <v>7.79</v>
      </c>
      <c r="JFX28" s="61">
        <v>0</v>
      </c>
      <c r="JFY28" s="61">
        <v>-0.19</v>
      </c>
      <c r="JFZ28" s="61">
        <v>0</v>
      </c>
      <c r="JGA28" s="61">
        <v>-0.25</v>
      </c>
      <c r="JGB28" s="61">
        <v>0</v>
      </c>
      <c r="JGC28" s="61">
        <v>0.08</v>
      </c>
      <c r="JGD28" s="61">
        <v>0</v>
      </c>
      <c r="JGE28" s="61">
        <v>-0.37</v>
      </c>
      <c r="JGF28" s="61">
        <v>0</v>
      </c>
      <c r="JGG28" s="61">
        <v>0.06</v>
      </c>
      <c r="JGH28" s="61">
        <v>0</v>
      </c>
      <c r="JGI28" s="61">
        <v>-0.34</v>
      </c>
      <c r="JGJ28" s="61">
        <v>0</v>
      </c>
      <c r="JGK28" s="61">
        <v>-0.12</v>
      </c>
      <c r="JGL28" s="61">
        <v>0</v>
      </c>
      <c r="JGM28" s="61">
        <v>0.09</v>
      </c>
      <c r="JGN28" s="61">
        <v>0</v>
      </c>
      <c r="JGO28" s="61">
        <v>-0.31</v>
      </c>
      <c r="JGP28" s="61">
        <v>0</v>
      </c>
      <c r="JGQ28" s="61">
        <v>-0.18</v>
      </c>
      <c r="JGR28" s="61">
        <v>0</v>
      </c>
      <c r="JGS28" s="61">
        <v>-0.17</v>
      </c>
      <c r="JGT28" s="61">
        <v>0</v>
      </c>
      <c r="JGU28" s="61">
        <v>-0.21</v>
      </c>
      <c r="JGV28" s="61">
        <v>0</v>
      </c>
      <c r="JGW28" s="61">
        <v>0.21</v>
      </c>
      <c r="JGX28" s="61">
        <v>0</v>
      </c>
      <c r="JGY28" s="61">
        <v>-0.09</v>
      </c>
      <c r="JGZ28" s="61">
        <v>0</v>
      </c>
      <c r="JHA28" s="61">
        <v>-0.45</v>
      </c>
      <c r="JHB28" s="61">
        <v>0</v>
      </c>
      <c r="JHC28" s="61">
        <v>0.2</v>
      </c>
      <c r="JHD28" s="61">
        <v>0</v>
      </c>
      <c r="JHE28" s="61">
        <v>-0.17</v>
      </c>
      <c r="JHF28" s="61">
        <v>0</v>
      </c>
      <c r="JHG28" s="61">
        <v>-0.23</v>
      </c>
      <c r="JHH28" s="61">
        <v>0</v>
      </c>
      <c r="JHI28" s="61">
        <v>-0.18</v>
      </c>
      <c r="JHJ28" s="61">
        <v>0</v>
      </c>
      <c r="JHK28" s="61">
        <v>-0.1</v>
      </c>
      <c r="JHL28" s="61">
        <v>0</v>
      </c>
      <c r="JHM28" s="61">
        <v>-0.36</v>
      </c>
      <c r="JHN28" s="61">
        <v>0</v>
      </c>
      <c r="JHO28" s="61">
        <v>-0.02</v>
      </c>
      <c r="JHP28" s="61">
        <v>0</v>
      </c>
      <c r="JHQ28" s="61">
        <v>-0.42</v>
      </c>
      <c r="JHR28" s="61">
        <v>0</v>
      </c>
      <c r="JHS28" s="61">
        <v>0.1</v>
      </c>
      <c r="JHT28" s="61">
        <v>0</v>
      </c>
      <c r="JHU28" s="61">
        <v>7.57</v>
      </c>
      <c r="JHV28" s="61">
        <v>0</v>
      </c>
      <c r="JHW28" s="61">
        <v>7.59</v>
      </c>
      <c r="JHX28" s="61">
        <v>0</v>
      </c>
      <c r="JHY28" s="61">
        <v>7.73</v>
      </c>
      <c r="JHZ28" s="61">
        <v>0</v>
      </c>
      <c r="JIA28" s="61">
        <v>7.51</v>
      </c>
      <c r="JIB28" s="61">
        <v>0</v>
      </c>
      <c r="JIC28" s="61">
        <v>7.61</v>
      </c>
      <c r="JID28" s="61">
        <v>0</v>
      </c>
      <c r="JIE28" s="61">
        <v>7.5</v>
      </c>
      <c r="JIF28" s="61">
        <v>0</v>
      </c>
      <c r="JIG28" s="61">
        <v>7.68</v>
      </c>
      <c r="JIH28" s="61">
        <v>0</v>
      </c>
      <c r="JII28" s="61">
        <v>7.53</v>
      </c>
      <c r="JIJ28" s="61">
        <v>0</v>
      </c>
      <c r="JIK28" s="61">
        <v>7.51</v>
      </c>
      <c r="JIL28" s="61">
        <v>0</v>
      </c>
      <c r="JIM28" s="61">
        <v>7.78</v>
      </c>
      <c r="JIN28" s="61">
        <v>0</v>
      </c>
      <c r="JIO28" s="61">
        <v>7.81</v>
      </c>
      <c r="JIP28" s="61">
        <v>0</v>
      </c>
      <c r="JIQ28" s="61">
        <v>7.59</v>
      </c>
      <c r="JIR28" s="61">
        <v>0</v>
      </c>
      <c r="JIS28" s="61">
        <v>7.79</v>
      </c>
      <c r="JIT28" s="61">
        <v>0</v>
      </c>
      <c r="JIU28" s="61">
        <v>7.6</v>
      </c>
      <c r="JIV28" s="61">
        <v>0</v>
      </c>
      <c r="JIW28" s="61">
        <v>7.52</v>
      </c>
      <c r="JIX28" s="61">
        <v>0</v>
      </c>
      <c r="JIY28" s="61">
        <v>7.78</v>
      </c>
      <c r="JIZ28" s="61">
        <v>0</v>
      </c>
      <c r="JJA28" s="61">
        <v>7.58</v>
      </c>
      <c r="JJB28" s="61">
        <v>0</v>
      </c>
      <c r="JJC28" s="61">
        <v>7.58</v>
      </c>
      <c r="JJD28" s="61">
        <v>0</v>
      </c>
      <c r="JJE28" s="61">
        <v>7.85</v>
      </c>
      <c r="JJF28" s="61">
        <v>0</v>
      </c>
      <c r="JJG28" s="61">
        <v>7.85</v>
      </c>
      <c r="JJH28" s="61">
        <v>0</v>
      </c>
      <c r="JJI28" s="61">
        <v>7.76</v>
      </c>
      <c r="JJJ28" s="61">
        <v>0</v>
      </c>
      <c r="JJK28" s="61">
        <v>7.74</v>
      </c>
      <c r="JJL28" s="61">
        <v>0</v>
      </c>
      <c r="JJM28" s="61">
        <v>7.51</v>
      </c>
      <c r="JJN28" s="61">
        <v>0</v>
      </c>
      <c r="JJO28" s="61">
        <v>7.86</v>
      </c>
      <c r="JJP28" s="61">
        <v>0</v>
      </c>
      <c r="JJQ28" s="61">
        <v>-0.06</v>
      </c>
      <c r="JJR28" s="61">
        <v>0</v>
      </c>
      <c r="JJS28" s="61">
        <v>-0.35</v>
      </c>
      <c r="JJT28" s="61">
        <v>0</v>
      </c>
      <c r="JJU28" s="61">
        <v>-0.27</v>
      </c>
      <c r="JJV28" s="61">
        <v>0</v>
      </c>
      <c r="JJW28" s="61">
        <v>-0.15</v>
      </c>
      <c r="JJX28" s="61">
        <v>0</v>
      </c>
      <c r="JJY28" s="61">
        <v>-0.27</v>
      </c>
      <c r="JJZ28" s="61">
        <v>0</v>
      </c>
      <c r="JKA28" s="61">
        <v>-0.39</v>
      </c>
      <c r="JKB28" s="61">
        <v>0</v>
      </c>
      <c r="JKC28" s="61">
        <v>-0.13</v>
      </c>
      <c r="JKD28" s="61">
        <v>0</v>
      </c>
      <c r="JKE28" s="61">
        <v>-0.35</v>
      </c>
      <c r="JKF28" s="61">
        <v>0</v>
      </c>
      <c r="JKG28" s="61">
        <v>-0.28999999999999998</v>
      </c>
      <c r="JKH28" s="61">
        <v>0</v>
      </c>
      <c r="JKI28" s="61">
        <v>-0.01</v>
      </c>
      <c r="JKJ28" s="61">
        <v>0</v>
      </c>
      <c r="JKK28" s="61">
        <v>-0.12</v>
      </c>
      <c r="JKL28" s="61">
        <v>0</v>
      </c>
      <c r="JKM28" s="61">
        <v>-0.28000000000000003</v>
      </c>
      <c r="JKN28" s="61">
        <v>0</v>
      </c>
      <c r="JKO28" s="61">
        <v>0.01</v>
      </c>
      <c r="JKP28" s="61">
        <v>0</v>
      </c>
      <c r="JKQ28" s="61">
        <v>-0.09</v>
      </c>
      <c r="JKR28" s="61">
        <v>0</v>
      </c>
      <c r="JKS28" s="61">
        <v>-0.37</v>
      </c>
      <c r="JKT28" s="61">
        <v>0</v>
      </c>
      <c r="JKU28" s="61">
        <v>-0.13</v>
      </c>
      <c r="JKV28" s="61">
        <v>0</v>
      </c>
      <c r="JKW28" s="61">
        <v>-0.08</v>
      </c>
      <c r="JKX28" s="61">
        <v>0</v>
      </c>
      <c r="JKY28" s="61">
        <v>0.04</v>
      </c>
      <c r="JKZ28" s="61">
        <v>0</v>
      </c>
      <c r="JLA28" s="61">
        <v>-0.11</v>
      </c>
      <c r="JLB28" s="61">
        <v>0</v>
      </c>
      <c r="JLC28" s="61">
        <v>0.01</v>
      </c>
      <c r="JLD28" s="61">
        <v>0</v>
      </c>
      <c r="JLE28" s="61">
        <v>-0.28000000000000003</v>
      </c>
      <c r="JLF28" s="61">
        <v>0</v>
      </c>
      <c r="JLG28" s="61">
        <v>-0.36</v>
      </c>
      <c r="JLH28" s="61">
        <v>0</v>
      </c>
      <c r="JLI28" s="61">
        <v>-0.33</v>
      </c>
      <c r="JLJ28" s="61">
        <v>0</v>
      </c>
      <c r="JLK28" s="61">
        <v>-0.35</v>
      </c>
      <c r="JLM28" s="61">
        <v>0</v>
      </c>
      <c r="JLN28" s="61">
        <v>0</v>
      </c>
      <c r="JLO28" s="61">
        <v>1</v>
      </c>
      <c r="JLP28" s="61">
        <v>1</v>
      </c>
      <c r="JLQ28" s="61">
        <v>17</v>
      </c>
      <c r="JLR28" s="61">
        <v>0</v>
      </c>
      <c r="JLS28" s="61">
        <v>99.9</v>
      </c>
      <c r="JLT28" s="61">
        <v>99.4</v>
      </c>
      <c r="JLU28" s="61">
        <v>99.4</v>
      </c>
      <c r="JLV28" s="61">
        <v>0</v>
      </c>
      <c r="JLW28" s="61">
        <v>0</v>
      </c>
      <c r="JLX28" s="61">
        <v>6.8</v>
      </c>
      <c r="JLY28" s="61">
        <v>7.5</v>
      </c>
      <c r="JLZ28" s="61">
        <v>0</v>
      </c>
      <c r="JMA28" s="61">
        <v>7.2</v>
      </c>
      <c r="JMB28" s="61">
        <v>0</v>
      </c>
      <c r="JMC28" s="61">
        <v>0</v>
      </c>
      <c r="JMD28" s="61">
        <v>0</v>
      </c>
      <c r="JME28" s="61">
        <v>5.95</v>
      </c>
      <c r="JMG28" s="61">
        <v>0</v>
      </c>
      <c r="JMH28" s="61">
        <v>0</v>
      </c>
      <c r="JMI28" s="61">
        <v>0</v>
      </c>
      <c r="JMJ28" s="61">
        <v>0</v>
      </c>
      <c r="JML28" s="61">
        <v>99.9</v>
      </c>
      <c r="JMM28" s="61">
        <v>99.9</v>
      </c>
      <c r="JMN28" s="61">
        <v>99.9</v>
      </c>
      <c r="JMO28" s="61">
        <v>99.9</v>
      </c>
      <c r="JMP28" s="61">
        <v>6.8</v>
      </c>
      <c r="JMQ28" s="61">
        <v>6.8</v>
      </c>
      <c r="JMR28" s="61">
        <v>6.8</v>
      </c>
      <c r="JMS28" s="61">
        <v>6.8</v>
      </c>
      <c r="JMU28" s="61">
        <v>1501</v>
      </c>
      <c r="JMV28" s="61">
        <v>1499</v>
      </c>
      <c r="JMX28" s="61">
        <v>53</v>
      </c>
      <c r="JNA28" s="61">
        <v>0</v>
      </c>
      <c r="JNB28" s="61">
        <v>0</v>
      </c>
      <c r="JNC28" s="61" t="s">
        <v>8</v>
      </c>
    </row>
    <row r="29" spans="1:6089 6180:7127" ht="15" customHeight="1" x14ac:dyDescent="0.2">
      <c r="A29" s="258">
        <v>24</v>
      </c>
      <c r="F29" s="61" t="s">
        <v>8244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-0.96</v>
      </c>
      <c r="N29" s="61">
        <v>3.92</v>
      </c>
      <c r="O29" s="61">
        <v>0</v>
      </c>
      <c r="P29" s="61">
        <v>0</v>
      </c>
      <c r="Q29" s="61">
        <v>0</v>
      </c>
      <c r="R29" s="61">
        <v>-401</v>
      </c>
      <c r="S29" s="61">
        <v>0</v>
      </c>
      <c r="T29" s="61">
        <v>4.24</v>
      </c>
      <c r="U29" s="61">
        <v>0</v>
      </c>
      <c r="V29" s="61">
        <v>2.89</v>
      </c>
      <c r="W29" s="61">
        <v>3.76</v>
      </c>
      <c r="X29" s="61">
        <v>21.9</v>
      </c>
      <c r="Y29" s="61">
        <v>1009</v>
      </c>
      <c r="AC29" s="61">
        <v>0</v>
      </c>
      <c r="AD29" s="61">
        <v>0</v>
      </c>
      <c r="AE29" s="61">
        <v>0</v>
      </c>
      <c r="AF29" s="61">
        <v>0</v>
      </c>
      <c r="AG29" s="61">
        <v>4.6900000000000004</v>
      </c>
      <c r="AH29" s="61">
        <v>0</v>
      </c>
      <c r="AI29" s="61">
        <v>4.6900000000000004</v>
      </c>
      <c r="AJ29" s="61">
        <v>0</v>
      </c>
      <c r="AK29" s="61">
        <v>0</v>
      </c>
      <c r="AL29" s="61">
        <v>0</v>
      </c>
      <c r="AM29" s="61" t="s">
        <v>7791</v>
      </c>
      <c r="AN29" s="61">
        <v>-1</v>
      </c>
      <c r="AO29" s="61">
        <v>0</v>
      </c>
      <c r="AP29" s="61">
        <v>0</v>
      </c>
      <c r="AQ29" s="61">
        <v>0</v>
      </c>
      <c r="AR29" s="61">
        <v>0</v>
      </c>
      <c r="AS29" s="61">
        <v>0</v>
      </c>
      <c r="AT29" s="61">
        <v>0</v>
      </c>
      <c r="AU29" s="61">
        <v>0</v>
      </c>
      <c r="AV29" s="61">
        <v>0</v>
      </c>
      <c r="AW29" s="61">
        <v>0</v>
      </c>
      <c r="AX29" s="61">
        <v>0</v>
      </c>
      <c r="AY29" s="61">
        <v>0</v>
      </c>
      <c r="AZ29" s="61">
        <v>0</v>
      </c>
      <c r="BA29" s="61">
        <v>0</v>
      </c>
      <c r="BB29" s="61">
        <v>0</v>
      </c>
      <c r="BC29" s="61">
        <v>0</v>
      </c>
      <c r="BD29" s="61">
        <v>0</v>
      </c>
      <c r="BE29" s="61">
        <v>0</v>
      </c>
      <c r="BF29" s="61">
        <v>0</v>
      </c>
      <c r="BG29" s="61">
        <v>0</v>
      </c>
      <c r="BH29" s="61">
        <v>0</v>
      </c>
      <c r="BI29" s="61">
        <v>0</v>
      </c>
      <c r="BJ29" s="61">
        <v>0</v>
      </c>
      <c r="BK29" s="61">
        <v>0</v>
      </c>
      <c r="BL29" s="61">
        <v>0</v>
      </c>
      <c r="BM29" s="61">
        <v>0</v>
      </c>
      <c r="BN29" s="61">
        <v>0</v>
      </c>
      <c r="BO29" s="61">
        <v>0</v>
      </c>
      <c r="BP29" s="61">
        <v>0</v>
      </c>
      <c r="BQ29" s="61">
        <v>0</v>
      </c>
      <c r="BR29" s="61">
        <v>0</v>
      </c>
      <c r="BS29" s="61">
        <v>0</v>
      </c>
      <c r="BT29" s="61">
        <v>0</v>
      </c>
      <c r="BU29" s="61">
        <v>0</v>
      </c>
      <c r="BV29" s="61">
        <v>0</v>
      </c>
      <c r="BW29" s="61">
        <v>0</v>
      </c>
      <c r="BX29" s="61">
        <v>0</v>
      </c>
      <c r="BY29" s="61">
        <v>0</v>
      </c>
      <c r="BZ29" s="61">
        <v>1</v>
      </c>
      <c r="CA29" s="61">
        <v>1</v>
      </c>
      <c r="CB29" s="61">
        <v>0</v>
      </c>
      <c r="CC29" s="61">
        <v>1</v>
      </c>
      <c r="CD29" s="61">
        <v>1</v>
      </c>
      <c r="CE29" s="61">
        <v>1</v>
      </c>
      <c r="CF29" s="61">
        <v>0</v>
      </c>
      <c r="CI29" s="61">
        <v>0</v>
      </c>
      <c r="CJ29" s="61">
        <v>0</v>
      </c>
      <c r="CL29" s="61">
        <v>-7</v>
      </c>
      <c r="CM29" s="61">
        <v>14</v>
      </c>
      <c r="CN29" s="61">
        <v>41</v>
      </c>
      <c r="CO29" s="61">
        <v>0</v>
      </c>
      <c r="CP29" s="61">
        <v>-27.6</v>
      </c>
      <c r="CQ29" s="61">
        <v>0</v>
      </c>
      <c r="CR29" s="61">
        <v>0</v>
      </c>
      <c r="CS29" s="61">
        <v>4.1900000000000004</v>
      </c>
      <c r="CT29" s="61">
        <v>4.2300000000000004</v>
      </c>
      <c r="CU29" s="61">
        <v>0</v>
      </c>
      <c r="CV29" s="61">
        <v>-24.8</v>
      </c>
      <c r="CW29" s="61">
        <v>0</v>
      </c>
      <c r="CX29" s="61">
        <v>0</v>
      </c>
      <c r="CY29" s="61">
        <v>0</v>
      </c>
      <c r="CZ29" s="61">
        <v>0</v>
      </c>
      <c r="DA29" s="61">
        <v>0</v>
      </c>
      <c r="DB29" s="61">
        <v>0</v>
      </c>
      <c r="DC29" s="61">
        <v>0</v>
      </c>
      <c r="DD29" s="61">
        <v>0</v>
      </c>
      <c r="DE29" s="61">
        <v>0</v>
      </c>
      <c r="DF29" s="61">
        <v>0</v>
      </c>
      <c r="DG29" s="61">
        <v>0</v>
      </c>
      <c r="DH29" s="61">
        <v>0</v>
      </c>
      <c r="DI29" s="61">
        <v>0</v>
      </c>
      <c r="DJ29" s="61">
        <v>0</v>
      </c>
      <c r="DK29" s="61">
        <v>0</v>
      </c>
      <c r="DL29" s="61">
        <v>0</v>
      </c>
      <c r="DM29" s="61">
        <v>0</v>
      </c>
      <c r="DN29" s="61">
        <v>0</v>
      </c>
      <c r="DO29" s="61">
        <v>0</v>
      </c>
      <c r="DP29" s="61">
        <v>0</v>
      </c>
      <c r="DQ29" s="61">
        <v>0</v>
      </c>
      <c r="DR29" s="61">
        <v>0</v>
      </c>
      <c r="DS29" s="61">
        <v>0</v>
      </c>
      <c r="DT29" s="61">
        <v>0</v>
      </c>
      <c r="DU29" s="61">
        <v>0</v>
      </c>
      <c r="DV29" s="61">
        <v>0</v>
      </c>
      <c r="DW29" s="61">
        <v>0</v>
      </c>
      <c r="DX29" s="61">
        <v>0</v>
      </c>
      <c r="DY29" s="61">
        <v>0</v>
      </c>
      <c r="DZ29" s="61">
        <v>0</v>
      </c>
      <c r="EA29" s="61">
        <v>0</v>
      </c>
      <c r="EB29" s="61">
        <v>0</v>
      </c>
      <c r="EC29" s="61">
        <v>0</v>
      </c>
      <c r="ED29" s="61">
        <v>0</v>
      </c>
      <c r="EE29" s="61">
        <v>0</v>
      </c>
      <c r="EF29" s="61">
        <v>0</v>
      </c>
      <c r="EG29" s="61">
        <v>0</v>
      </c>
      <c r="EH29" s="61">
        <v>0</v>
      </c>
      <c r="EI29" s="61">
        <v>0</v>
      </c>
      <c r="EJ29" s="61">
        <v>0</v>
      </c>
      <c r="EK29" s="61">
        <v>0</v>
      </c>
      <c r="EL29" s="61">
        <v>0</v>
      </c>
      <c r="EM29" s="61">
        <v>0</v>
      </c>
      <c r="EN29" s="61">
        <v>0</v>
      </c>
      <c r="EO29" s="61">
        <v>0</v>
      </c>
      <c r="EP29" s="61">
        <v>0</v>
      </c>
      <c r="EQ29" s="61">
        <v>0</v>
      </c>
      <c r="ER29" s="61">
        <v>0</v>
      </c>
      <c r="ES29" s="61">
        <v>0</v>
      </c>
      <c r="ET29" s="61">
        <v>0</v>
      </c>
      <c r="EU29" s="61">
        <v>0.01</v>
      </c>
      <c r="EV29" s="61">
        <v>0</v>
      </c>
      <c r="FA29" s="61">
        <v>2000</v>
      </c>
      <c r="FB29" s="61">
        <v>0</v>
      </c>
      <c r="FC29" s="61">
        <v>2000</v>
      </c>
      <c r="FD29" s="61">
        <v>500</v>
      </c>
      <c r="FE29" s="61">
        <v>250</v>
      </c>
      <c r="FF29" s="61">
        <v>0</v>
      </c>
      <c r="FG29" s="61">
        <v>0</v>
      </c>
      <c r="FH29" s="61">
        <v>0</v>
      </c>
      <c r="FI29" s="61">
        <v>0</v>
      </c>
      <c r="FJ29" s="61">
        <v>0</v>
      </c>
      <c r="FK29" s="61">
        <v>661</v>
      </c>
      <c r="FL29" s="61">
        <v>1307</v>
      </c>
      <c r="FM29" s="61">
        <v>3302</v>
      </c>
      <c r="FN29" s="61">
        <v>-22</v>
      </c>
      <c r="FO29" s="61">
        <v>492436</v>
      </c>
      <c r="FP29" s="61">
        <v>592436</v>
      </c>
      <c r="FQ29" s="61">
        <v>692436</v>
      </c>
      <c r="FR29" s="61">
        <v>792436</v>
      </c>
      <c r="FS29" s="61">
        <v>7923</v>
      </c>
      <c r="FT29" s="61">
        <v>7923</v>
      </c>
      <c r="FU29" s="61">
        <v>7923</v>
      </c>
      <c r="FW29" s="61">
        <v>318</v>
      </c>
      <c r="FY29" s="61">
        <v>53.7</v>
      </c>
      <c r="FZ29" s="61">
        <v>40.299999999999997</v>
      </c>
      <c r="GA29" s="61">
        <v>76</v>
      </c>
      <c r="GB29" s="61">
        <v>81.7</v>
      </c>
      <c r="GC29" s="61">
        <v>100</v>
      </c>
      <c r="GD29" s="61">
        <v>80</v>
      </c>
      <c r="GE29" s="61">
        <v>79.900000000000006</v>
      </c>
      <c r="GF29" s="61">
        <v>20.2</v>
      </c>
      <c r="GG29" s="61">
        <v>21.9</v>
      </c>
      <c r="GH29" s="61">
        <v>21.9</v>
      </c>
      <c r="GI29" s="61">
        <v>20</v>
      </c>
      <c r="GJ29" s="61">
        <v>1</v>
      </c>
      <c r="GK29" s="61">
        <v>0.98899999999999999</v>
      </c>
      <c r="GL29" s="61">
        <v>50</v>
      </c>
      <c r="GM29" s="61">
        <v>99</v>
      </c>
      <c r="GN29" s="61">
        <v>3276.6</v>
      </c>
      <c r="GO29" s="61">
        <v>100</v>
      </c>
      <c r="GP29" s="61">
        <v>55</v>
      </c>
      <c r="GQ29" s="61">
        <v>53.7</v>
      </c>
      <c r="GR29" s="61">
        <v>0</v>
      </c>
      <c r="GS29" s="61">
        <v>89.9</v>
      </c>
      <c r="GT29" s="61">
        <v>89.9</v>
      </c>
      <c r="GU29" s="61">
        <v>0</v>
      </c>
      <c r="GV29" s="61">
        <v>81</v>
      </c>
      <c r="GW29" s="61">
        <v>79.900000000000006</v>
      </c>
      <c r="GX29" s="61">
        <v>0</v>
      </c>
      <c r="GY29" s="61">
        <v>0</v>
      </c>
      <c r="GZ29" s="61">
        <v>0</v>
      </c>
      <c r="HA29" s="61">
        <v>0</v>
      </c>
      <c r="HB29" s="61">
        <v>0</v>
      </c>
      <c r="HC29" s="61">
        <v>0</v>
      </c>
      <c r="HD29" s="61">
        <v>0</v>
      </c>
      <c r="HE29" s="61">
        <v>0</v>
      </c>
      <c r="HF29" s="61">
        <v>0</v>
      </c>
      <c r="HG29" s="61">
        <v>0</v>
      </c>
      <c r="HH29" s="61">
        <v>0</v>
      </c>
      <c r="HI29" s="61">
        <v>0</v>
      </c>
      <c r="HJ29" s="61">
        <v>0</v>
      </c>
      <c r="HK29" s="61">
        <v>0</v>
      </c>
      <c r="HL29" s="61">
        <v>0</v>
      </c>
      <c r="HM29" s="61">
        <v>0</v>
      </c>
      <c r="HN29" s="61">
        <v>0</v>
      </c>
      <c r="HO29" s="61">
        <v>0</v>
      </c>
      <c r="HP29" s="61">
        <v>0</v>
      </c>
      <c r="HQ29" s="61">
        <v>0</v>
      </c>
      <c r="HR29" s="61">
        <v>0</v>
      </c>
      <c r="HS29" s="61">
        <v>0</v>
      </c>
      <c r="HT29" s="61">
        <v>0</v>
      </c>
      <c r="HU29" s="61">
        <v>0</v>
      </c>
      <c r="HV29" s="61">
        <v>0</v>
      </c>
      <c r="HW29" s="61">
        <v>0</v>
      </c>
      <c r="HX29" s="61">
        <v>0</v>
      </c>
      <c r="HY29" s="61">
        <v>0</v>
      </c>
      <c r="HZ29" s="61">
        <v>0</v>
      </c>
      <c r="IA29" s="61">
        <v>0</v>
      </c>
      <c r="IB29" s="61">
        <v>0</v>
      </c>
      <c r="KD29" s="61">
        <v>2</v>
      </c>
      <c r="KE29" s="61">
        <v>51</v>
      </c>
      <c r="KF29" s="61">
        <v>2</v>
      </c>
      <c r="KG29" s="61">
        <v>2</v>
      </c>
      <c r="KH29" s="61">
        <v>2</v>
      </c>
      <c r="KI29" s="61">
        <v>2</v>
      </c>
      <c r="KJ29" s="61">
        <v>2</v>
      </c>
      <c r="KK29" s="61">
        <v>2</v>
      </c>
      <c r="KL29" s="61">
        <v>2</v>
      </c>
      <c r="KM29" s="61">
        <v>2</v>
      </c>
      <c r="KN29" s="61">
        <v>2</v>
      </c>
      <c r="KO29" s="61">
        <v>2</v>
      </c>
      <c r="KP29" s="61">
        <v>2</v>
      </c>
      <c r="KQ29" s="61">
        <v>51</v>
      </c>
      <c r="KR29" s="61">
        <v>2</v>
      </c>
      <c r="KS29" s="61">
        <v>2</v>
      </c>
      <c r="KT29" s="61">
        <v>51</v>
      </c>
      <c r="KU29" s="61">
        <v>2</v>
      </c>
      <c r="KV29" s="61">
        <v>2</v>
      </c>
      <c r="KW29" s="61">
        <v>51</v>
      </c>
      <c r="OS29" s="61">
        <v>39.831092389429905</v>
      </c>
      <c r="OT29" s="61">
        <v>40.876461828719471</v>
      </c>
      <c r="PY29" s="61">
        <v>0</v>
      </c>
      <c r="QL29" s="61">
        <v>0</v>
      </c>
      <c r="QM29" s="61">
        <v>0</v>
      </c>
      <c r="QP29" s="61">
        <v>0</v>
      </c>
      <c r="QQ29" s="61">
        <v>0</v>
      </c>
      <c r="QS29" s="61">
        <v>0</v>
      </c>
      <c r="QU29" s="61">
        <v>0</v>
      </c>
      <c r="RP29" s="61">
        <v>0</v>
      </c>
      <c r="SG29" s="61">
        <v>0</v>
      </c>
      <c r="SH29" s="61">
        <v>0</v>
      </c>
      <c r="SI29" s="61">
        <v>0</v>
      </c>
      <c r="SK29" s="61">
        <v>0</v>
      </c>
      <c r="SM29" s="61">
        <v>0</v>
      </c>
      <c r="SN29" s="61">
        <v>0</v>
      </c>
      <c r="SP29" s="61">
        <v>1608014948808</v>
      </c>
      <c r="SQ29" s="61">
        <v>0</v>
      </c>
      <c r="SR29" s="61">
        <v>49</v>
      </c>
      <c r="SS29" s="61">
        <v>1</v>
      </c>
      <c r="SU29" s="61">
        <v>0</v>
      </c>
      <c r="SV29" s="61">
        <v>0</v>
      </c>
      <c r="SX29" s="61">
        <v>35.28</v>
      </c>
      <c r="SY29" s="61">
        <v>0</v>
      </c>
      <c r="TA29" s="61">
        <v>7564</v>
      </c>
      <c r="TJ29" s="61">
        <v>0</v>
      </c>
      <c r="TK29" s="61">
        <v>0</v>
      </c>
      <c r="TL29" s="61">
        <v>0</v>
      </c>
      <c r="TM29" s="61">
        <v>0</v>
      </c>
      <c r="TN29" s="61">
        <v>0</v>
      </c>
      <c r="TO29" s="61">
        <v>0</v>
      </c>
      <c r="TP29" s="61">
        <v>0</v>
      </c>
      <c r="TQ29" s="61">
        <v>0</v>
      </c>
      <c r="TR29" s="61">
        <v>550</v>
      </c>
      <c r="TS29" s="61">
        <v>551</v>
      </c>
      <c r="TT29" s="61">
        <v>555</v>
      </c>
      <c r="TU29" s="61">
        <v>554</v>
      </c>
      <c r="TV29" s="61">
        <v>550</v>
      </c>
      <c r="TW29" s="61">
        <v>556</v>
      </c>
      <c r="TX29" s="61">
        <v>549</v>
      </c>
      <c r="TY29" s="61">
        <v>553</v>
      </c>
      <c r="TZ29" s="61">
        <v>551</v>
      </c>
      <c r="UA29" s="61">
        <v>548</v>
      </c>
      <c r="UB29" s="61">
        <v>547</v>
      </c>
      <c r="UC29" s="61">
        <v>547</v>
      </c>
      <c r="UD29" s="61">
        <v>550</v>
      </c>
      <c r="UE29" s="61">
        <v>551</v>
      </c>
      <c r="UF29" s="61">
        <v>553</v>
      </c>
      <c r="UG29" s="61">
        <v>553</v>
      </c>
      <c r="UH29" s="61">
        <v>0</v>
      </c>
      <c r="UI29" s="61">
        <v>0</v>
      </c>
      <c r="UJ29" s="61">
        <v>0</v>
      </c>
      <c r="UK29" s="61">
        <v>0</v>
      </c>
      <c r="UL29" s="61">
        <v>0</v>
      </c>
      <c r="UM29" s="61">
        <v>0</v>
      </c>
      <c r="UN29" s="61">
        <v>0</v>
      </c>
      <c r="UO29" s="61">
        <v>0</v>
      </c>
      <c r="UP29" s="61">
        <v>551</v>
      </c>
      <c r="UQ29" s="61">
        <v>552</v>
      </c>
      <c r="UR29" s="61">
        <v>556</v>
      </c>
      <c r="US29" s="61">
        <v>557</v>
      </c>
      <c r="UT29" s="61">
        <v>547</v>
      </c>
      <c r="UU29" s="61">
        <v>547</v>
      </c>
      <c r="UV29" s="61">
        <v>0</v>
      </c>
      <c r="UW29" s="61">
        <v>396</v>
      </c>
      <c r="UX29" s="61">
        <v>0</v>
      </c>
      <c r="UY29" s="61">
        <v>0</v>
      </c>
      <c r="UZ29" s="61">
        <v>0</v>
      </c>
      <c r="VA29" s="61">
        <v>10</v>
      </c>
      <c r="WR29" s="61">
        <v>0</v>
      </c>
      <c r="WS29" s="61">
        <v>1</v>
      </c>
      <c r="WT29" s="61">
        <v>0</v>
      </c>
      <c r="WU29" s="61">
        <v>0</v>
      </c>
      <c r="WV29" s="61">
        <v>0</v>
      </c>
      <c r="WW29" s="61">
        <v>0</v>
      </c>
      <c r="WX29" s="61">
        <v>0</v>
      </c>
      <c r="WY29" s="61">
        <v>0</v>
      </c>
      <c r="WZ29" s="61">
        <v>0</v>
      </c>
      <c r="XA29" s="61">
        <v>0</v>
      </c>
      <c r="XD29" s="61">
        <v>0</v>
      </c>
      <c r="XF29" s="61">
        <v>1</v>
      </c>
      <c r="XG29" s="61">
        <v>0</v>
      </c>
      <c r="XH29" s="61">
        <v>0</v>
      </c>
      <c r="XI29" s="61">
        <v>0</v>
      </c>
      <c r="XJ29" s="61">
        <v>0</v>
      </c>
      <c r="XK29" s="61">
        <v>0</v>
      </c>
      <c r="XL29" s="61">
        <v>0</v>
      </c>
      <c r="XM29" s="61">
        <v>0</v>
      </c>
      <c r="XN29" s="61">
        <v>24.8</v>
      </c>
      <c r="XO29" s="61">
        <v>18.2</v>
      </c>
      <c r="XR29" s="61">
        <v>50.6</v>
      </c>
      <c r="XS29" s="61">
        <v>49.3</v>
      </c>
      <c r="XT29" s="61">
        <v>51.2</v>
      </c>
      <c r="XU29" s="61">
        <v>24</v>
      </c>
      <c r="XZ29" s="61">
        <v>14</v>
      </c>
      <c r="YA29" s="61">
        <v>1606649632360</v>
      </c>
      <c r="YC29" s="61">
        <v>2582</v>
      </c>
      <c r="YD29" s="61">
        <v>0.98899999999999999</v>
      </c>
      <c r="YE29" s="61">
        <v>50.01</v>
      </c>
      <c r="YF29" s="61">
        <v>0</v>
      </c>
      <c r="YG29" s="61">
        <v>10687</v>
      </c>
      <c r="YH29" s="61">
        <v>6154</v>
      </c>
      <c r="YI29" s="61">
        <v>10677</v>
      </c>
      <c r="YJ29" s="61">
        <v>6162</v>
      </c>
      <c r="YK29" s="61">
        <v>10657</v>
      </c>
      <c r="YL29" s="61">
        <v>6172</v>
      </c>
      <c r="YM29" s="61">
        <v>10758</v>
      </c>
      <c r="YN29" s="61">
        <v>6196</v>
      </c>
      <c r="YO29" s="61">
        <v>10778</v>
      </c>
      <c r="YP29" s="61">
        <v>6218</v>
      </c>
      <c r="YQ29" s="61">
        <v>10735</v>
      </c>
      <c r="YR29" s="61">
        <v>6233</v>
      </c>
      <c r="YS29" s="61">
        <v>0</v>
      </c>
      <c r="YT29" s="61">
        <v>28068</v>
      </c>
      <c r="YU29" s="61">
        <v>2339</v>
      </c>
      <c r="YV29" s="61">
        <v>12</v>
      </c>
      <c r="YW29" s="61">
        <v>7.5999999999999998E-2</v>
      </c>
      <c r="YX29" s="61">
        <v>2400</v>
      </c>
      <c r="YY29" s="61">
        <v>2.44</v>
      </c>
      <c r="YZ29" s="61">
        <v>-23.3</v>
      </c>
      <c r="ZA29" s="61">
        <v>4.1500000000000004</v>
      </c>
      <c r="ZB29" s="61">
        <v>0.54</v>
      </c>
      <c r="ZD29" s="61">
        <v>0</v>
      </c>
      <c r="ZE29" s="61">
        <v>89.9</v>
      </c>
      <c r="ZF29" s="61">
        <v>77.900000000000006</v>
      </c>
      <c r="ZG29" s="61">
        <v>0</v>
      </c>
      <c r="ZH29" s="61">
        <v>0</v>
      </c>
      <c r="ZI29" s="61">
        <v>79.900000000000006</v>
      </c>
      <c r="ZJ29" s="61">
        <v>81.7</v>
      </c>
      <c r="ZK29" s="61">
        <v>0</v>
      </c>
      <c r="ZL29" s="61">
        <v>0</v>
      </c>
      <c r="ZM29" s="61">
        <v>0</v>
      </c>
      <c r="ZN29" s="61">
        <v>21.7</v>
      </c>
      <c r="ZO29" s="61">
        <v>21.7</v>
      </c>
      <c r="ZP29" s="61">
        <v>21.7</v>
      </c>
      <c r="ZQ29" s="61">
        <v>21.7</v>
      </c>
      <c r="ZR29" s="61">
        <v>21.7</v>
      </c>
      <c r="ZS29" s="61">
        <v>21.7</v>
      </c>
      <c r="ZT29" s="61">
        <v>21.7</v>
      </c>
      <c r="ZU29" s="61">
        <v>21.7</v>
      </c>
      <c r="ZV29" s="61">
        <v>21.7</v>
      </c>
      <c r="ZW29" s="61">
        <v>21.7</v>
      </c>
      <c r="ZX29" s="61">
        <v>21.7</v>
      </c>
      <c r="ZY29" s="61">
        <v>21.7</v>
      </c>
      <c r="ZZ29" s="61">
        <v>21.7</v>
      </c>
      <c r="AAA29" s="61">
        <v>21.7</v>
      </c>
      <c r="AAB29" s="61">
        <v>21.7</v>
      </c>
      <c r="AAC29" s="61">
        <v>21.7</v>
      </c>
      <c r="AAD29" s="61">
        <v>21.7</v>
      </c>
      <c r="AAE29" s="61">
        <v>0</v>
      </c>
      <c r="AAF29" s="61">
        <v>0</v>
      </c>
      <c r="AAG29" s="61">
        <v>0</v>
      </c>
      <c r="AAH29" s="61">
        <v>0</v>
      </c>
      <c r="AAI29" s="61">
        <v>0</v>
      </c>
      <c r="AAJ29" s="61">
        <v>0</v>
      </c>
      <c r="AAK29" s="61">
        <v>0</v>
      </c>
      <c r="AAL29" s="61">
        <v>0</v>
      </c>
      <c r="AAM29" s="61">
        <v>47.8</v>
      </c>
      <c r="AAN29" s="61">
        <v>0</v>
      </c>
      <c r="AAO29" s="61">
        <v>0</v>
      </c>
      <c r="AAP29" s="61">
        <v>0</v>
      </c>
      <c r="AAQ29" s="61">
        <v>47.6</v>
      </c>
      <c r="AAR29" s="61">
        <v>45.7</v>
      </c>
      <c r="AAS29" s="61">
        <v>62.2</v>
      </c>
      <c r="AAT29" s="61">
        <v>43.3</v>
      </c>
      <c r="AAU29" s="61">
        <v>53.7</v>
      </c>
      <c r="AAV29" s="61">
        <v>57.5</v>
      </c>
      <c r="AAW29" s="61">
        <v>73.3</v>
      </c>
      <c r="AAX29" s="61">
        <v>0</v>
      </c>
      <c r="AAY29" s="61">
        <v>1.24</v>
      </c>
      <c r="AAZ29" s="61">
        <v>0</v>
      </c>
      <c r="ABA29" s="61">
        <v>0</v>
      </c>
      <c r="ABB29" s="61">
        <v>0</v>
      </c>
      <c r="ABC29" s="61">
        <v>1.24</v>
      </c>
      <c r="ABD29" s="61">
        <v>1.24</v>
      </c>
      <c r="ABE29" s="61">
        <v>1.24</v>
      </c>
      <c r="ABF29" s="61">
        <v>1.24</v>
      </c>
      <c r="ABG29" s="61">
        <v>1.24</v>
      </c>
      <c r="ABH29" s="61">
        <v>1.24</v>
      </c>
      <c r="ABI29" s="61">
        <v>1.24</v>
      </c>
      <c r="ABJ29" s="61">
        <v>0</v>
      </c>
      <c r="ABK29" s="61">
        <v>1</v>
      </c>
      <c r="ABL29" s="61">
        <v>0</v>
      </c>
      <c r="ABM29" s="61">
        <v>0</v>
      </c>
      <c r="ABN29" s="61">
        <v>0</v>
      </c>
      <c r="ABO29" s="61">
        <v>1</v>
      </c>
      <c r="ABP29" s="61">
        <v>1</v>
      </c>
      <c r="ABQ29" s="61">
        <v>1</v>
      </c>
      <c r="ABR29" s="61">
        <v>1</v>
      </c>
      <c r="ABS29" s="61">
        <v>1</v>
      </c>
      <c r="ABT29" s="61">
        <v>1</v>
      </c>
      <c r="ABU29" s="61">
        <v>1</v>
      </c>
      <c r="ABV29" s="61">
        <v>0</v>
      </c>
      <c r="ABW29" s="61">
        <v>88</v>
      </c>
      <c r="ABX29" s="61">
        <v>0</v>
      </c>
      <c r="ABY29" s="61">
        <v>0</v>
      </c>
      <c r="ABZ29" s="61">
        <v>0</v>
      </c>
      <c r="ACA29" s="61">
        <v>88</v>
      </c>
      <c r="ACB29" s="61">
        <v>88</v>
      </c>
      <c r="ACC29" s="61">
        <v>88</v>
      </c>
      <c r="ACD29" s="61">
        <v>88</v>
      </c>
      <c r="ACE29" s="61">
        <v>88</v>
      </c>
      <c r="ACF29" s="61">
        <v>88</v>
      </c>
      <c r="ACG29" s="61">
        <v>88</v>
      </c>
      <c r="ACH29" s="61">
        <v>0</v>
      </c>
      <c r="ACI29" s="61">
        <v>7939</v>
      </c>
      <c r="ACJ29" s="61">
        <v>0</v>
      </c>
      <c r="ACK29" s="61">
        <v>0</v>
      </c>
      <c r="ACL29" s="61">
        <v>0</v>
      </c>
      <c r="ACM29" s="61">
        <v>7939</v>
      </c>
      <c r="ACN29" s="61">
        <v>7938.9</v>
      </c>
      <c r="ACO29" s="61">
        <v>7939</v>
      </c>
      <c r="ACP29" s="61">
        <v>7938.9</v>
      </c>
      <c r="ACQ29" s="61">
        <v>7938.9</v>
      </c>
      <c r="ACR29" s="61">
        <v>7939</v>
      </c>
      <c r="ACS29" s="61">
        <v>7938.9</v>
      </c>
      <c r="ACT29" s="61">
        <v>0</v>
      </c>
      <c r="ACU29" s="61">
        <v>2018</v>
      </c>
      <c r="ACV29" s="61">
        <v>0</v>
      </c>
      <c r="ACW29" s="61">
        <v>0</v>
      </c>
      <c r="ACX29" s="61">
        <v>0</v>
      </c>
      <c r="ACY29" s="61">
        <v>0</v>
      </c>
      <c r="ACZ29" s="61">
        <v>0</v>
      </c>
      <c r="ADA29" s="61">
        <v>0</v>
      </c>
      <c r="ADB29" s="61">
        <v>0</v>
      </c>
      <c r="ADC29" s="61">
        <v>0</v>
      </c>
      <c r="ADD29" s="61">
        <v>0</v>
      </c>
      <c r="ADE29" s="61">
        <v>17</v>
      </c>
      <c r="ADF29" s="61">
        <v>3</v>
      </c>
      <c r="ADG29" s="61">
        <v>2018</v>
      </c>
      <c r="ADH29" s="61">
        <v>17</v>
      </c>
      <c r="ADI29" s="61">
        <v>3</v>
      </c>
      <c r="ADJ29" s="61">
        <v>2018</v>
      </c>
      <c r="ADK29" s="61">
        <v>15</v>
      </c>
      <c r="ADL29" s="61">
        <v>3</v>
      </c>
      <c r="ADM29" s="61">
        <v>2018</v>
      </c>
      <c r="ADN29" s="61">
        <v>15</v>
      </c>
      <c r="ADO29" s="61">
        <v>3</v>
      </c>
      <c r="ADP29" s="61">
        <v>2018</v>
      </c>
      <c r="ADQ29" s="61">
        <v>15</v>
      </c>
      <c r="ADR29" s="61">
        <v>3</v>
      </c>
      <c r="ADS29" s="61">
        <v>2018</v>
      </c>
      <c r="ADT29" s="61">
        <v>15</v>
      </c>
      <c r="ADU29" s="61">
        <v>3</v>
      </c>
      <c r="ADV29" s="61">
        <v>2018</v>
      </c>
      <c r="ADW29" s="61">
        <v>15</v>
      </c>
      <c r="ADX29" s="61">
        <v>3</v>
      </c>
      <c r="ADY29" s="61">
        <v>2018</v>
      </c>
      <c r="ADZ29" s="61">
        <v>15</v>
      </c>
      <c r="AEA29" s="61">
        <v>3</v>
      </c>
      <c r="AEB29" s="61">
        <v>0</v>
      </c>
      <c r="AEC29" s="61">
        <v>0</v>
      </c>
      <c r="AED29" s="61">
        <v>0</v>
      </c>
      <c r="AEE29" s="61">
        <v>40005</v>
      </c>
      <c r="AEF29" s="61">
        <v>0</v>
      </c>
      <c r="AEG29" s="61">
        <v>0</v>
      </c>
      <c r="AEH29" s="61">
        <v>0</v>
      </c>
      <c r="AEI29" s="61">
        <v>40004</v>
      </c>
      <c r="AEJ29" s="61">
        <v>39877</v>
      </c>
      <c r="AEK29" s="61">
        <v>39852</v>
      </c>
      <c r="AEL29" s="61">
        <v>39875</v>
      </c>
      <c r="AEM29" s="61">
        <v>39891</v>
      </c>
      <c r="AEN29" s="61">
        <v>39836</v>
      </c>
      <c r="AEO29" s="61">
        <v>39853</v>
      </c>
      <c r="AEP29" s="61">
        <v>0</v>
      </c>
      <c r="AEQ29" s="61">
        <v>7.7</v>
      </c>
      <c r="AER29" s="61">
        <v>0</v>
      </c>
      <c r="AES29" s="61">
        <v>0</v>
      </c>
      <c r="AET29" s="61">
        <v>0</v>
      </c>
      <c r="AEU29" s="61">
        <v>7.7</v>
      </c>
      <c r="AEV29" s="61">
        <v>7.7</v>
      </c>
      <c r="AEW29" s="61">
        <v>7.7</v>
      </c>
      <c r="AEX29" s="61">
        <v>7.7</v>
      </c>
      <c r="AEY29" s="61">
        <v>7.7</v>
      </c>
      <c r="AEZ29" s="61">
        <v>7.7</v>
      </c>
      <c r="AFA29" s="61">
        <v>7.7</v>
      </c>
      <c r="AFB29" s="61">
        <v>0</v>
      </c>
      <c r="AFC29" s="61">
        <v>0</v>
      </c>
      <c r="AFD29" s="61">
        <v>0</v>
      </c>
      <c r="AFE29" s="61">
        <v>0</v>
      </c>
      <c r="AFF29" s="61">
        <v>0</v>
      </c>
      <c r="AFG29" s="61">
        <v>0</v>
      </c>
      <c r="AFH29" s="61">
        <v>0</v>
      </c>
      <c r="AFI29" s="61">
        <v>0</v>
      </c>
      <c r="AFJ29" s="61">
        <v>0</v>
      </c>
      <c r="AFK29" s="61">
        <v>0</v>
      </c>
      <c r="AFL29" s="61">
        <v>0</v>
      </c>
      <c r="AFM29" s="61">
        <v>2</v>
      </c>
      <c r="AFN29" s="61">
        <v>0</v>
      </c>
      <c r="AFO29" s="61">
        <v>0</v>
      </c>
      <c r="AFP29" s="61">
        <v>0</v>
      </c>
      <c r="AFQ29" s="61">
        <v>0</v>
      </c>
      <c r="AFR29" s="61">
        <v>0</v>
      </c>
      <c r="AFS29" s="61">
        <v>0</v>
      </c>
      <c r="AFT29" s="61">
        <v>0</v>
      </c>
      <c r="AFU29" s="61">
        <v>0</v>
      </c>
      <c r="AFV29" s="61">
        <v>0</v>
      </c>
      <c r="AFW29" s="61">
        <v>0</v>
      </c>
      <c r="AFX29" s="61">
        <v>0</v>
      </c>
      <c r="AFY29" s="61">
        <v>0</v>
      </c>
      <c r="AFZ29" s="61">
        <v>0</v>
      </c>
      <c r="AGA29" s="61">
        <v>0</v>
      </c>
      <c r="AGB29" s="61">
        <v>0</v>
      </c>
      <c r="AGC29" s="61">
        <v>0</v>
      </c>
      <c r="AGD29" s="61">
        <v>0</v>
      </c>
      <c r="AGE29" s="61">
        <v>0</v>
      </c>
      <c r="AGF29" s="61">
        <v>0</v>
      </c>
      <c r="AGG29" s="61">
        <v>0</v>
      </c>
      <c r="AGH29" s="61">
        <v>0</v>
      </c>
      <c r="AGI29" s="61">
        <v>0</v>
      </c>
      <c r="AGJ29" s="61">
        <v>0</v>
      </c>
      <c r="AGK29" s="61">
        <v>32</v>
      </c>
      <c r="AGL29" s="61">
        <v>0</v>
      </c>
      <c r="AGM29" s="61">
        <v>0</v>
      </c>
      <c r="AGN29" s="61">
        <v>-14.2</v>
      </c>
      <c r="AGO29" s="61">
        <v>-14.2</v>
      </c>
      <c r="AGP29" s="61">
        <v>-14.2</v>
      </c>
      <c r="AGQ29" s="61">
        <v>-14.2</v>
      </c>
      <c r="AGR29" s="61">
        <v>-14.2</v>
      </c>
      <c r="AGS29" s="61">
        <v>-14.2</v>
      </c>
      <c r="AGT29" s="61">
        <v>-14.2</v>
      </c>
      <c r="AGU29" s="61">
        <v>-14.2</v>
      </c>
      <c r="AGV29" s="61">
        <v>-14.2</v>
      </c>
      <c r="AGW29" s="61">
        <v>-14.2</v>
      </c>
      <c r="AGX29" s="61">
        <v>-14.2</v>
      </c>
      <c r="AGY29" s="61">
        <v>-14.2</v>
      </c>
      <c r="AGZ29" s="61">
        <v>-14.2</v>
      </c>
      <c r="AHA29" s="61">
        <v>-14.2</v>
      </c>
      <c r="AHB29" s="61">
        <v>-14.2</v>
      </c>
      <c r="AHC29" s="61">
        <v>-14.2</v>
      </c>
      <c r="AHD29" s="61">
        <v>0</v>
      </c>
      <c r="AHE29" s="61">
        <v>0</v>
      </c>
      <c r="AHF29" s="61">
        <v>0</v>
      </c>
      <c r="AHG29" s="61">
        <v>0</v>
      </c>
      <c r="AHH29" s="61">
        <v>0</v>
      </c>
      <c r="AHI29" s="61">
        <v>0</v>
      </c>
      <c r="AHJ29" s="61">
        <v>0</v>
      </c>
      <c r="AHK29" s="61">
        <v>0</v>
      </c>
      <c r="AHL29" s="61">
        <v>111</v>
      </c>
      <c r="AHM29" s="61">
        <v>159</v>
      </c>
      <c r="AHN29" s="61">
        <v>143</v>
      </c>
      <c r="AHO29" s="61">
        <v>95</v>
      </c>
      <c r="AHP29" s="61">
        <v>95</v>
      </c>
      <c r="AHQ29" s="61">
        <v>111</v>
      </c>
      <c r="AHR29" s="61">
        <v>127</v>
      </c>
      <c r="AHS29" s="61">
        <v>127</v>
      </c>
      <c r="AHT29" s="61">
        <v>111</v>
      </c>
      <c r="AHU29" s="61">
        <v>238</v>
      </c>
      <c r="AHV29" s="61">
        <v>221</v>
      </c>
      <c r="AHW29" s="61">
        <v>111</v>
      </c>
      <c r="AHX29" s="61">
        <v>78</v>
      </c>
      <c r="AHY29" s="61">
        <v>95</v>
      </c>
      <c r="AHZ29" s="61">
        <v>95</v>
      </c>
      <c r="AIA29" s="61">
        <v>127</v>
      </c>
      <c r="AIB29" s="61">
        <v>0</v>
      </c>
      <c r="AIC29" s="61">
        <v>0</v>
      </c>
      <c r="AID29" s="61">
        <v>0</v>
      </c>
      <c r="AIE29" s="61">
        <v>0</v>
      </c>
      <c r="AIF29" s="61">
        <v>0</v>
      </c>
      <c r="AIG29" s="61">
        <v>0</v>
      </c>
      <c r="AIH29" s="61">
        <v>0</v>
      </c>
      <c r="AII29" s="61">
        <v>0</v>
      </c>
      <c r="AIJ29" s="61">
        <v>0</v>
      </c>
      <c r="AIK29" s="61">
        <v>0</v>
      </c>
      <c r="AIL29" s="61">
        <v>0</v>
      </c>
      <c r="AIM29" s="61">
        <v>0</v>
      </c>
      <c r="AIN29" s="61">
        <v>0</v>
      </c>
      <c r="AIO29" s="61">
        <v>0</v>
      </c>
      <c r="AIP29" s="61">
        <v>0</v>
      </c>
      <c r="AIQ29" s="61">
        <v>0</v>
      </c>
      <c r="AIR29" s="61">
        <v>0</v>
      </c>
      <c r="AIS29" s="61">
        <v>0</v>
      </c>
      <c r="AIU29" s="61">
        <v>0</v>
      </c>
      <c r="AIV29" s="61">
        <v>0</v>
      </c>
      <c r="AIW29" s="61">
        <v>0</v>
      </c>
      <c r="AIX29" s="61">
        <v>0</v>
      </c>
      <c r="AIY29" s="61">
        <v>0</v>
      </c>
      <c r="AIZ29" s="61">
        <v>0</v>
      </c>
      <c r="AJA29" s="61">
        <v>0</v>
      </c>
      <c r="AJB29" s="61">
        <v>0</v>
      </c>
      <c r="AJC29" s="61">
        <v>0</v>
      </c>
      <c r="AJD29" s="61">
        <v>0</v>
      </c>
      <c r="AJE29" s="61">
        <v>0</v>
      </c>
      <c r="AJF29" s="61">
        <v>0</v>
      </c>
      <c r="AJG29" s="61">
        <v>0</v>
      </c>
      <c r="AJH29" s="61">
        <v>0</v>
      </c>
      <c r="AJI29" s="61">
        <v>0</v>
      </c>
      <c r="AJJ29" s="61">
        <v>0</v>
      </c>
      <c r="AJK29" s="61">
        <v>0</v>
      </c>
      <c r="AJL29" s="61">
        <v>0</v>
      </c>
      <c r="AJM29" s="61">
        <v>0</v>
      </c>
      <c r="AJN29" s="61">
        <v>0</v>
      </c>
      <c r="AJO29" s="61">
        <v>0</v>
      </c>
      <c r="AJP29" s="61">
        <v>0</v>
      </c>
      <c r="AJQ29" s="61">
        <v>0</v>
      </c>
      <c r="AJR29" s="61">
        <v>0</v>
      </c>
      <c r="AJS29" s="61">
        <v>0</v>
      </c>
      <c r="AJT29" s="61">
        <v>0</v>
      </c>
      <c r="AJU29" s="61">
        <v>0</v>
      </c>
      <c r="AJV29" s="61">
        <v>0</v>
      </c>
      <c r="AJW29" s="61">
        <v>0</v>
      </c>
      <c r="AJX29" s="61">
        <v>0</v>
      </c>
      <c r="AJY29" s="61">
        <v>0</v>
      </c>
      <c r="AJZ29" s="61">
        <v>0</v>
      </c>
      <c r="AKA29" s="61">
        <v>0</v>
      </c>
      <c r="AKB29" s="61">
        <v>0</v>
      </c>
      <c r="AKC29" s="61">
        <v>0</v>
      </c>
      <c r="AKD29" s="61">
        <v>0</v>
      </c>
      <c r="AKE29" s="61">
        <v>0</v>
      </c>
      <c r="AKF29" s="61">
        <v>0</v>
      </c>
      <c r="AKG29" s="61">
        <v>0</v>
      </c>
      <c r="AKH29" s="61">
        <v>0</v>
      </c>
      <c r="AKI29" s="61">
        <v>0</v>
      </c>
      <c r="AKJ29" s="61">
        <v>0</v>
      </c>
      <c r="AKK29" s="61">
        <v>0</v>
      </c>
      <c r="AKL29" s="61">
        <v>0</v>
      </c>
      <c r="AKM29" s="61">
        <v>401</v>
      </c>
      <c r="AKN29" s="61">
        <v>741</v>
      </c>
      <c r="AKO29" s="61">
        <v>474</v>
      </c>
      <c r="AKP29" s="61">
        <v>608</v>
      </c>
      <c r="AKQ29" s="61">
        <v>464</v>
      </c>
      <c r="AKR29" s="61">
        <v>338</v>
      </c>
      <c r="AKS29" s="61">
        <v>596</v>
      </c>
      <c r="AKT29" s="61">
        <v>524</v>
      </c>
      <c r="AKU29" s="61">
        <v>504</v>
      </c>
      <c r="AKV29" s="61">
        <v>311</v>
      </c>
      <c r="AKW29" s="61">
        <v>397</v>
      </c>
      <c r="AKX29" s="61">
        <v>553</v>
      </c>
      <c r="AKY29" s="61">
        <v>332</v>
      </c>
      <c r="AKZ29" s="61">
        <v>411</v>
      </c>
      <c r="ALA29" s="61">
        <v>332</v>
      </c>
      <c r="ALB29" s="61">
        <v>553</v>
      </c>
      <c r="ALC29" s="61">
        <v>0</v>
      </c>
      <c r="ALD29" s="61">
        <v>0</v>
      </c>
      <c r="ALE29" s="61">
        <v>0</v>
      </c>
      <c r="ALF29" s="61">
        <v>0</v>
      </c>
      <c r="ALG29" s="61">
        <v>0</v>
      </c>
      <c r="ALH29" s="61">
        <v>0</v>
      </c>
      <c r="ALI29" s="61">
        <v>0</v>
      </c>
      <c r="ALJ29" s="61">
        <v>0</v>
      </c>
      <c r="ALK29" s="61">
        <v>3.0000000000000001E-3</v>
      </c>
      <c r="ALL29" s="61">
        <v>4.1500000000000004</v>
      </c>
      <c r="ALM29" s="61">
        <v>0</v>
      </c>
      <c r="ALN29" s="61">
        <v>17</v>
      </c>
      <c r="ALO29" s="61">
        <v>0</v>
      </c>
      <c r="ALP29" s="61">
        <v>0</v>
      </c>
      <c r="ALQ29" s="61">
        <v>7.84</v>
      </c>
      <c r="ALR29" s="61">
        <v>7.68</v>
      </c>
      <c r="ALS29" s="61">
        <v>7.67</v>
      </c>
      <c r="ALT29" s="61">
        <v>7.71</v>
      </c>
      <c r="ALU29" s="61">
        <v>7.82</v>
      </c>
      <c r="ALV29" s="61">
        <v>7.82</v>
      </c>
      <c r="ALW29" s="61">
        <v>7.69</v>
      </c>
      <c r="ALX29" s="61">
        <v>7.77</v>
      </c>
      <c r="ALY29" s="61">
        <v>7.62</v>
      </c>
      <c r="ALZ29" s="61">
        <v>7.65</v>
      </c>
      <c r="AMA29" s="61">
        <v>7.51</v>
      </c>
      <c r="AMB29" s="61">
        <v>7.57</v>
      </c>
      <c r="AMC29" s="61">
        <v>7.59</v>
      </c>
      <c r="AMD29" s="61">
        <v>7.76</v>
      </c>
      <c r="AME29" s="61">
        <v>7.54</v>
      </c>
      <c r="AMF29" s="61">
        <v>7.67</v>
      </c>
      <c r="AMO29" s="61">
        <v>-0.45</v>
      </c>
      <c r="AMP29" s="61">
        <v>-0.24</v>
      </c>
      <c r="AMQ29" s="61">
        <v>-0.26</v>
      </c>
      <c r="AMR29" s="61">
        <v>-0.24</v>
      </c>
      <c r="AMS29" s="61">
        <v>-0.16</v>
      </c>
      <c r="AMT29" s="61">
        <v>-0.24</v>
      </c>
      <c r="AMU29" s="61">
        <v>-0.27</v>
      </c>
      <c r="AMV29" s="61">
        <v>-0.1</v>
      </c>
      <c r="AMW29" s="61">
        <v>-0.28000000000000003</v>
      </c>
      <c r="AMX29" s="61">
        <v>-0.21</v>
      </c>
      <c r="AMY29" s="61">
        <v>-0.36</v>
      </c>
      <c r="AMZ29" s="61">
        <v>-0.23</v>
      </c>
      <c r="ANA29" s="61">
        <v>-0.36</v>
      </c>
      <c r="ANB29" s="61">
        <v>-0.32</v>
      </c>
      <c r="ANC29" s="61">
        <v>-0.28000000000000003</v>
      </c>
      <c r="AND29" s="61">
        <v>-0.28999999999999998</v>
      </c>
      <c r="ANM29" s="61">
        <v>7.66</v>
      </c>
      <c r="ANN29" s="61">
        <v>7.66</v>
      </c>
      <c r="ANO29" s="61">
        <v>7.59</v>
      </c>
      <c r="ANP29" s="61">
        <v>7.75</v>
      </c>
      <c r="ANQ29" s="61">
        <v>7.76</v>
      </c>
      <c r="ANR29" s="61">
        <v>7.66</v>
      </c>
      <c r="ANS29" s="61">
        <v>7.77</v>
      </c>
      <c r="ANT29" s="61">
        <v>7.71</v>
      </c>
      <c r="ANU29" s="61">
        <v>7.71</v>
      </c>
      <c r="ANV29" s="61">
        <v>7.64</v>
      </c>
      <c r="ANW29" s="61">
        <v>7.65</v>
      </c>
      <c r="ANX29" s="61">
        <v>7.55</v>
      </c>
      <c r="ANY29" s="61">
        <v>7.65</v>
      </c>
      <c r="ANZ29" s="61">
        <v>7.59</v>
      </c>
      <c r="AOA29" s="61">
        <v>7.52</v>
      </c>
      <c r="AOB29" s="61">
        <v>7.79</v>
      </c>
      <c r="AOK29" s="61">
        <v>-0.47</v>
      </c>
      <c r="AOL29" s="61">
        <v>-0.28999999999999998</v>
      </c>
      <c r="AOM29" s="61">
        <v>-0.22</v>
      </c>
      <c r="AON29" s="61">
        <v>-0.14000000000000001</v>
      </c>
      <c r="AOO29" s="61">
        <v>-0.23</v>
      </c>
      <c r="AOP29" s="61">
        <v>-0.24</v>
      </c>
      <c r="AOQ29" s="61">
        <v>-0.26</v>
      </c>
      <c r="AOR29" s="61">
        <v>-0.34</v>
      </c>
      <c r="AOS29" s="61">
        <v>-0.33</v>
      </c>
      <c r="AOT29" s="61">
        <v>-0.16</v>
      </c>
      <c r="AOU29" s="61">
        <v>-0.22</v>
      </c>
      <c r="AOV29" s="61">
        <v>-0.15</v>
      </c>
      <c r="AOW29" s="61">
        <v>-0.32</v>
      </c>
      <c r="AOX29" s="61">
        <v>-0.27</v>
      </c>
      <c r="AOY29" s="61">
        <v>-0.36</v>
      </c>
      <c r="AOZ29" s="61">
        <v>-0.13</v>
      </c>
      <c r="API29" s="61">
        <v>17604.2</v>
      </c>
      <c r="APJ29" s="61">
        <v>0</v>
      </c>
      <c r="APK29" s="61">
        <v>2693.8</v>
      </c>
      <c r="APL29" s="61">
        <v>0</v>
      </c>
      <c r="APM29" s="61">
        <v>139</v>
      </c>
      <c r="APN29" s="61">
        <v>0.02</v>
      </c>
      <c r="APO29" s="61">
        <v>0</v>
      </c>
      <c r="APP29" s="61">
        <v>440</v>
      </c>
      <c r="APQ29" s="61">
        <v>1.04</v>
      </c>
      <c r="APR29" s="61">
        <v>0</v>
      </c>
      <c r="APS29" s="61">
        <v>10775</v>
      </c>
      <c r="APT29" s="61" t="s">
        <v>7682</v>
      </c>
      <c r="APU29" s="61" t="s">
        <v>7756</v>
      </c>
      <c r="APV29" s="61" t="s">
        <v>7682</v>
      </c>
      <c r="APW29" s="61" t="s">
        <v>7777</v>
      </c>
      <c r="APX29" s="61" t="s">
        <v>7778</v>
      </c>
      <c r="APY29" s="61" t="s">
        <v>7833</v>
      </c>
      <c r="APZ29" s="61" t="s">
        <v>7682</v>
      </c>
      <c r="AQA29" s="61" t="s">
        <v>7780</v>
      </c>
      <c r="AQB29" s="61" t="s">
        <v>7781</v>
      </c>
      <c r="AQC29" s="61" t="s">
        <v>7758</v>
      </c>
      <c r="AQD29" s="61" t="s">
        <v>7682</v>
      </c>
      <c r="AQE29" s="61" t="s">
        <v>7780</v>
      </c>
      <c r="AQF29" s="61" t="s">
        <v>7682</v>
      </c>
      <c r="AQG29" s="61" t="s">
        <v>7682</v>
      </c>
      <c r="AQH29" s="61" t="s">
        <v>7785</v>
      </c>
      <c r="AQI29" s="61" t="s">
        <v>7834</v>
      </c>
      <c r="AQJ29" s="61" t="s">
        <v>7682</v>
      </c>
      <c r="AQK29" s="61" t="s">
        <v>7707</v>
      </c>
      <c r="AQL29" s="61" t="s">
        <v>7682</v>
      </c>
      <c r="AQM29" s="61" t="s">
        <v>7707</v>
      </c>
      <c r="AQN29" s="61" t="s">
        <v>7780</v>
      </c>
      <c r="AQO29" s="61" t="s">
        <v>7709</v>
      </c>
      <c r="AQP29" s="61" t="s">
        <v>7679</v>
      </c>
      <c r="AQQ29" s="61" t="s">
        <v>7778</v>
      </c>
      <c r="AQR29" s="61" t="s">
        <v>7711</v>
      </c>
      <c r="AQS29" s="61" t="s">
        <v>7780</v>
      </c>
      <c r="AQT29" s="61" t="s">
        <v>7785</v>
      </c>
      <c r="AQU29" s="61" t="s">
        <v>7709</v>
      </c>
      <c r="AQV29" s="61" t="s">
        <v>7778</v>
      </c>
      <c r="AQW29" s="61" t="s">
        <v>7682</v>
      </c>
      <c r="AQX29" s="61" t="s">
        <v>19</v>
      </c>
      <c r="AQY29" s="61">
        <v>15.2</v>
      </c>
      <c r="AQZ29" s="61">
        <v>14.9</v>
      </c>
      <c r="ARA29" s="61">
        <v>15.2</v>
      </c>
      <c r="ARB29" s="61">
        <v>17.7</v>
      </c>
      <c r="ARC29" s="61">
        <v>15.7</v>
      </c>
      <c r="ARD29" s="61">
        <v>14.7</v>
      </c>
      <c r="ARE29" s="61">
        <v>15.1</v>
      </c>
      <c r="ARF29" s="61">
        <v>15.1</v>
      </c>
      <c r="ARG29" s="61">
        <v>15.3</v>
      </c>
      <c r="ARH29" s="61">
        <v>15.1</v>
      </c>
      <c r="ARI29" s="61">
        <v>14.9</v>
      </c>
      <c r="ARJ29" s="61">
        <v>14.9</v>
      </c>
      <c r="ARK29" s="61">
        <v>14.5</v>
      </c>
      <c r="ARL29" s="61">
        <v>13.9</v>
      </c>
      <c r="ARM29" s="61">
        <v>15.7</v>
      </c>
      <c r="ARN29" s="61">
        <v>15.7</v>
      </c>
      <c r="ARO29" s="61">
        <v>15.4</v>
      </c>
      <c r="ARP29" s="61">
        <v>0</v>
      </c>
      <c r="ARQ29" s="61">
        <v>0</v>
      </c>
      <c r="ARR29" s="61">
        <v>0</v>
      </c>
      <c r="ARS29" s="61">
        <v>0</v>
      </c>
      <c r="ART29" s="61">
        <v>0</v>
      </c>
      <c r="ARU29" s="61">
        <v>0</v>
      </c>
      <c r="ARV29" s="61">
        <v>0</v>
      </c>
      <c r="ARW29" s="61">
        <v>0</v>
      </c>
      <c r="ARX29" s="61">
        <v>16.600000000000001</v>
      </c>
      <c r="ARY29" s="61">
        <v>14.1</v>
      </c>
      <c r="ARZ29" s="61">
        <v>2000</v>
      </c>
      <c r="AVE29" s="61" t="s">
        <v>7683</v>
      </c>
      <c r="AVF29" s="61">
        <v>50</v>
      </c>
      <c r="AVK29" s="61">
        <v>24.98</v>
      </c>
      <c r="AVL29" s="61">
        <v>2</v>
      </c>
      <c r="AVM29" s="61">
        <v>2</v>
      </c>
      <c r="AVO29" s="61">
        <v>50.01</v>
      </c>
      <c r="AVP29" s="61">
        <v>0</v>
      </c>
      <c r="AVQ29" s="61">
        <v>50.01</v>
      </c>
      <c r="AVR29" s="61">
        <v>0</v>
      </c>
      <c r="AVS29" s="61">
        <v>0</v>
      </c>
      <c r="AVT29" s="61">
        <v>0</v>
      </c>
      <c r="AVU29" s="61">
        <v>0</v>
      </c>
      <c r="AVV29" s="61">
        <v>0</v>
      </c>
      <c r="AVW29" s="61">
        <v>0</v>
      </c>
      <c r="AVY29" s="61">
        <v>0</v>
      </c>
      <c r="AWA29" s="61">
        <v>0</v>
      </c>
      <c r="AWB29" s="61">
        <v>0</v>
      </c>
      <c r="AWC29" s="61">
        <v>0</v>
      </c>
      <c r="AWD29" s="61">
        <v>0</v>
      </c>
      <c r="AWE29" s="61">
        <v>0</v>
      </c>
      <c r="AWF29" s="61">
        <v>0</v>
      </c>
      <c r="AWG29" s="61">
        <v>0</v>
      </c>
      <c r="AWH29" s="61">
        <v>0</v>
      </c>
      <c r="AWJ29" s="61">
        <v>0</v>
      </c>
      <c r="AWK29" s="61">
        <v>0</v>
      </c>
      <c r="AWL29" s="61">
        <v>0</v>
      </c>
      <c r="AWM29" s="61">
        <v>0</v>
      </c>
      <c r="AWN29" s="61">
        <v>0</v>
      </c>
      <c r="AWO29" s="61">
        <v>0</v>
      </c>
      <c r="AWP29" s="61">
        <v>0</v>
      </c>
      <c r="AWQ29" s="61">
        <v>0</v>
      </c>
      <c r="AWR29" s="61">
        <v>0</v>
      </c>
      <c r="AWS29" s="61">
        <v>0</v>
      </c>
      <c r="AWT29" s="61">
        <v>1</v>
      </c>
      <c r="AXA29" s="61">
        <v>0</v>
      </c>
      <c r="AXB29" s="61">
        <v>0</v>
      </c>
      <c r="AXC29" s="61">
        <v>12</v>
      </c>
      <c r="AXD29" s="61">
        <v>5</v>
      </c>
      <c r="AXE29" s="61">
        <v>16</v>
      </c>
      <c r="AXF29" s="61">
        <v>0</v>
      </c>
      <c r="AXG29" s="61">
        <v>0</v>
      </c>
      <c r="AXH29" s="61">
        <v>8</v>
      </c>
      <c r="AXI29" s="61">
        <v>40</v>
      </c>
      <c r="AXJ29" s="61">
        <v>0</v>
      </c>
      <c r="AXL29" s="61">
        <v>20</v>
      </c>
      <c r="AXM29" s="61">
        <v>0</v>
      </c>
      <c r="AXN29" s="61">
        <v>1</v>
      </c>
      <c r="AXO29" s="61">
        <v>1000</v>
      </c>
      <c r="AXP29" s="61">
        <v>40</v>
      </c>
      <c r="AXQ29" s="61">
        <v>0</v>
      </c>
      <c r="AXR29" s="61">
        <v>0</v>
      </c>
      <c r="AXS29" s="61">
        <v>0</v>
      </c>
      <c r="AXT29" s="61">
        <v>0</v>
      </c>
      <c r="AXU29" s="61">
        <v>0</v>
      </c>
      <c r="AXV29" s="61">
        <v>0</v>
      </c>
      <c r="AXW29" s="61">
        <v>0</v>
      </c>
      <c r="AXX29" s="61">
        <v>0</v>
      </c>
      <c r="AXY29" s="61">
        <v>9</v>
      </c>
      <c r="AXZ29" s="61">
        <v>0</v>
      </c>
      <c r="AYA29" s="61">
        <v>1</v>
      </c>
      <c r="AYB29" s="61">
        <v>1</v>
      </c>
      <c r="AYC29" s="61">
        <v>1</v>
      </c>
      <c r="AYD29" s="61">
        <v>1.4</v>
      </c>
      <c r="AYE29" s="61">
        <v>1.5</v>
      </c>
      <c r="AYF29" s="61">
        <v>20</v>
      </c>
      <c r="AYG29" s="61">
        <v>60</v>
      </c>
      <c r="AYH29" s="61">
        <v>60</v>
      </c>
      <c r="AYI29" s="61">
        <v>30</v>
      </c>
      <c r="AYJ29" s="61">
        <v>30</v>
      </c>
      <c r="AYK29" s="61">
        <v>60</v>
      </c>
      <c r="AYL29" s="61">
        <v>30</v>
      </c>
      <c r="AYM29" s="61">
        <v>30</v>
      </c>
      <c r="AYN29" s="61">
        <v>0</v>
      </c>
      <c r="AYO29" s="61">
        <v>1.4</v>
      </c>
      <c r="AYP29" s="61">
        <v>20</v>
      </c>
      <c r="AYQ29" s="61">
        <v>1.5</v>
      </c>
      <c r="AYR29" s="61">
        <v>70</v>
      </c>
      <c r="AYS29" s="61">
        <v>1</v>
      </c>
      <c r="AYT29" s="61">
        <v>0</v>
      </c>
      <c r="AYU29" s="61">
        <v>11</v>
      </c>
      <c r="AYV29" s="61">
        <v>1</v>
      </c>
      <c r="AYW29" s="61">
        <v>0</v>
      </c>
      <c r="AYX29" s="61">
        <v>0</v>
      </c>
      <c r="AYY29" s="61">
        <v>0</v>
      </c>
      <c r="AYZ29" s="61">
        <v>0</v>
      </c>
      <c r="AZA29" s="61">
        <v>7</v>
      </c>
      <c r="AZF29" s="61">
        <v>500</v>
      </c>
      <c r="AZG29" s="61">
        <v>7000</v>
      </c>
      <c r="AZH29" s="61">
        <v>300</v>
      </c>
      <c r="AZI29" s="61">
        <v>1150</v>
      </c>
      <c r="AZK29" s="61">
        <v>1800</v>
      </c>
      <c r="AZU29" s="61">
        <v>0</v>
      </c>
      <c r="AZZ29" s="61">
        <v>0</v>
      </c>
      <c r="BAA29" s="61">
        <v>0</v>
      </c>
      <c r="BAB29" s="61">
        <v>0</v>
      </c>
      <c r="BAC29" s="61">
        <v>0</v>
      </c>
      <c r="BAD29" s="61">
        <v>25</v>
      </c>
      <c r="BAE29" s="61">
        <v>0</v>
      </c>
      <c r="BAF29" s="61">
        <v>0</v>
      </c>
      <c r="BAG29" s="61">
        <v>2</v>
      </c>
      <c r="BAH29" s="61">
        <v>2</v>
      </c>
      <c r="BAI29" s="61">
        <v>20</v>
      </c>
      <c r="BAJ29" s="61">
        <v>25</v>
      </c>
      <c r="BAK29" s="61">
        <v>40</v>
      </c>
      <c r="BAQ29" s="61">
        <v>1700</v>
      </c>
      <c r="BAR29" s="61">
        <v>800</v>
      </c>
      <c r="BAS29" s="61">
        <v>1</v>
      </c>
      <c r="BAT29" s="61">
        <v>120</v>
      </c>
      <c r="BAU29" s="61">
        <v>0</v>
      </c>
      <c r="BAV29" s="61">
        <v>2</v>
      </c>
      <c r="BAW29" s="61">
        <v>2</v>
      </c>
      <c r="BAX29" s="61">
        <v>2</v>
      </c>
      <c r="BAY29" s="61">
        <v>2</v>
      </c>
      <c r="BAZ29" s="61">
        <v>60</v>
      </c>
      <c r="BBA29" s="61">
        <v>60</v>
      </c>
      <c r="BBB29" s="61">
        <v>60</v>
      </c>
      <c r="BBC29" s="61">
        <v>60</v>
      </c>
      <c r="BBD29" s="61">
        <v>1</v>
      </c>
      <c r="BBE29" s="61">
        <v>50</v>
      </c>
      <c r="BBF29" s="61">
        <v>50</v>
      </c>
      <c r="BBH29" s="61">
        <v>200</v>
      </c>
      <c r="BBI29" s="61">
        <v>-300</v>
      </c>
      <c r="BBK29" s="61">
        <v>-100</v>
      </c>
      <c r="BBL29" s="61">
        <v>-700</v>
      </c>
      <c r="BBM29" s="61">
        <v>6</v>
      </c>
      <c r="BBN29" s="61">
        <v>0</v>
      </c>
      <c r="BBO29" s="61">
        <v>50</v>
      </c>
      <c r="BBP29" s="61">
        <v>1500</v>
      </c>
      <c r="BBQ29" s="61">
        <v>3</v>
      </c>
      <c r="BBR29" s="61">
        <v>3.7</v>
      </c>
      <c r="BBS29" s="61">
        <v>3.9</v>
      </c>
      <c r="BBT29" s="61">
        <v>0.1</v>
      </c>
      <c r="BBU29" s="61">
        <v>2.7</v>
      </c>
      <c r="BBV29" s="61">
        <v>0.1</v>
      </c>
      <c r="BBW29" s="61">
        <v>0</v>
      </c>
      <c r="BBX29" s="61">
        <v>1</v>
      </c>
      <c r="BBY29" s="61">
        <v>0</v>
      </c>
      <c r="BBZ29" s="61">
        <v>500</v>
      </c>
      <c r="BCA29" s="61">
        <v>7000</v>
      </c>
      <c r="BCB29" s="61">
        <v>70</v>
      </c>
      <c r="BCC29" s="61">
        <v>-500</v>
      </c>
      <c r="BCF29" s="61">
        <v>3.7</v>
      </c>
      <c r="BCH29" s="61">
        <v>0</v>
      </c>
      <c r="BCI29" s="61">
        <v>0</v>
      </c>
      <c r="BCJ29" s="61">
        <v>0</v>
      </c>
      <c r="BCK29" s="61">
        <v>0</v>
      </c>
      <c r="BCM29" s="61">
        <v>10</v>
      </c>
      <c r="BCN29" s="61">
        <v>0</v>
      </c>
      <c r="BCR29" s="61">
        <v>0</v>
      </c>
      <c r="BCT29" s="61">
        <v>5</v>
      </c>
      <c r="BCU29" s="61">
        <v>5</v>
      </c>
      <c r="BCV29" s="61">
        <v>5</v>
      </c>
      <c r="BCW29" s="61">
        <v>5</v>
      </c>
      <c r="BCX29" s="61">
        <v>5</v>
      </c>
      <c r="BCY29" s="61">
        <v>60</v>
      </c>
      <c r="BCZ29" s="61">
        <v>28</v>
      </c>
      <c r="BDA29" s="61">
        <v>30</v>
      </c>
      <c r="BDB29" s="61">
        <v>30</v>
      </c>
      <c r="BDC29" s="61">
        <v>50</v>
      </c>
      <c r="BDD29" s="61">
        <v>180</v>
      </c>
      <c r="BDE29" s="61">
        <v>28</v>
      </c>
      <c r="BDF29" s="61">
        <v>20</v>
      </c>
      <c r="BDG29" s="61">
        <v>0</v>
      </c>
      <c r="BDH29" s="61">
        <v>100</v>
      </c>
      <c r="BDI29" s="61">
        <v>0</v>
      </c>
      <c r="BDJ29" s="61">
        <v>0</v>
      </c>
      <c r="BDK29" s="61">
        <v>100</v>
      </c>
      <c r="BDL29" s="61">
        <v>0</v>
      </c>
      <c r="BDM29" s="61">
        <v>20</v>
      </c>
      <c r="BDN29" s="61">
        <v>2</v>
      </c>
      <c r="BDO29" s="61">
        <v>0</v>
      </c>
      <c r="BDP29" s="61">
        <v>0</v>
      </c>
      <c r="BDQ29" s="61">
        <v>0</v>
      </c>
      <c r="BDR29" s="61">
        <v>0</v>
      </c>
      <c r="BDS29" s="61">
        <v>0</v>
      </c>
      <c r="BDT29" s="61">
        <v>100</v>
      </c>
      <c r="BDU29" s="61">
        <v>0</v>
      </c>
      <c r="BDV29" s="61">
        <v>0</v>
      </c>
      <c r="BDW29" s="61">
        <v>100</v>
      </c>
      <c r="BDX29" s="61">
        <v>0</v>
      </c>
      <c r="BDY29" s="61">
        <v>10</v>
      </c>
      <c r="BDZ29" s="61">
        <v>0</v>
      </c>
      <c r="BEA29" s="61">
        <v>10</v>
      </c>
      <c r="BEB29" s="61">
        <v>2</v>
      </c>
      <c r="BEC29" s="61">
        <v>0</v>
      </c>
      <c r="BED29" s="61">
        <v>0</v>
      </c>
      <c r="BEE29" s="61">
        <v>0</v>
      </c>
      <c r="BEF29" s="61">
        <v>0</v>
      </c>
      <c r="BEG29" s="61">
        <v>0</v>
      </c>
      <c r="BEH29" s="61">
        <v>100</v>
      </c>
      <c r="BEI29" s="61">
        <v>0</v>
      </c>
      <c r="BEJ29" s="61">
        <v>0</v>
      </c>
      <c r="BEK29" s="61">
        <v>100</v>
      </c>
      <c r="BEL29" s="61">
        <v>0</v>
      </c>
      <c r="BEM29" s="61">
        <v>10</v>
      </c>
      <c r="BEN29" s="61">
        <v>0</v>
      </c>
      <c r="BEO29" s="61">
        <v>10</v>
      </c>
      <c r="BEP29" s="61">
        <v>2</v>
      </c>
      <c r="BEQ29" s="61">
        <v>0</v>
      </c>
      <c r="BER29" s="61">
        <v>0</v>
      </c>
      <c r="BES29" s="61">
        <v>0</v>
      </c>
      <c r="BET29" s="61">
        <v>100</v>
      </c>
      <c r="BEU29" s="61">
        <v>10</v>
      </c>
      <c r="BEV29" s="61">
        <v>-100</v>
      </c>
      <c r="BEW29" s="61">
        <v>10</v>
      </c>
      <c r="BEX29" s="61">
        <v>250</v>
      </c>
      <c r="BEY29" s="61">
        <v>-250</v>
      </c>
      <c r="BEZ29" s="61">
        <v>0</v>
      </c>
      <c r="BFA29" s="61">
        <v>0</v>
      </c>
      <c r="BFB29" s="61">
        <v>0</v>
      </c>
      <c r="BFC29" s="61">
        <v>0</v>
      </c>
      <c r="BFD29" s="61">
        <v>0</v>
      </c>
      <c r="BFE29" s="61">
        <v>0</v>
      </c>
      <c r="BFF29" s="61">
        <v>0</v>
      </c>
      <c r="BFG29" s="61">
        <v>0</v>
      </c>
      <c r="BFH29" s="61">
        <v>0</v>
      </c>
      <c r="BFI29" s="61">
        <v>0</v>
      </c>
      <c r="BFJ29" s="61">
        <v>0</v>
      </c>
      <c r="BFK29" s="61">
        <v>4</v>
      </c>
      <c r="BFL29" s="61">
        <v>0</v>
      </c>
      <c r="BXX29" s="61">
        <v>0</v>
      </c>
      <c r="BXY29" s="61">
        <v>0</v>
      </c>
      <c r="BXZ29" s="61">
        <v>0</v>
      </c>
      <c r="BYA29" s="61">
        <v>0</v>
      </c>
      <c r="BYB29" s="61">
        <v>0</v>
      </c>
      <c r="BYC29" s="61">
        <v>0</v>
      </c>
      <c r="BYD29" s="61">
        <v>0</v>
      </c>
      <c r="BYE29" s="61">
        <v>0</v>
      </c>
      <c r="BYF29" s="61">
        <v>0</v>
      </c>
      <c r="BYG29" s="61">
        <v>0</v>
      </c>
      <c r="BYH29" s="61">
        <v>0</v>
      </c>
      <c r="BYI29" s="61">
        <v>0</v>
      </c>
      <c r="BYJ29" s="61">
        <v>0</v>
      </c>
      <c r="BYK29" s="61">
        <v>0</v>
      </c>
      <c r="BYL29" s="61">
        <v>0</v>
      </c>
      <c r="BYM29" s="61">
        <v>0</v>
      </c>
      <c r="BYN29" s="61">
        <v>0</v>
      </c>
      <c r="BYO29" s="61">
        <v>0</v>
      </c>
      <c r="BYP29" s="61">
        <v>0</v>
      </c>
      <c r="BYQ29" s="61">
        <v>0</v>
      </c>
      <c r="BYR29" s="61">
        <v>0</v>
      </c>
      <c r="BYS29" s="61">
        <v>0</v>
      </c>
      <c r="BYT29" s="61">
        <v>0</v>
      </c>
      <c r="BYU29" s="61">
        <v>0</v>
      </c>
      <c r="BYV29" s="61">
        <v>0</v>
      </c>
      <c r="BYW29" s="61">
        <v>0</v>
      </c>
      <c r="BYX29" s="61">
        <v>0</v>
      </c>
      <c r="BYY29" s="61">
        <v>0</v>
      </c>
      <c r="BYZ29" s="61">
        <v>0</v>
      </c>
      <c r="BZA29" s="61">
        <v>0</v>
      </c>
      <c r="BZB29" s="61">
        <v>0</v>
      </c>
      <c r="BZC29" s="61">
        <v>0</v>
      </c>
      <c r="BZD29" s="61">
        <v>0</v>
      </c>
      <c r="BZE29" s="61">
        <v>0</v>
      </c>
      <c r="BZF29" s="61">
        <v>0</v>
      </c>
      <c r="BZG29" s="61">
        <v>0</v>
      </c>
      <c r="BZH29" s="61">
        <v>0</v>
      </c>
      <c r="BZI29" s="61">
        <v>0</v>
      </c>
      <c r="BZJ29" s="61">
        <v>0</v>
      </c>
      <c r="BZK29" s="61">
        <v>0</v>
      </c>
      <c r="BZL29" s="61">
        <v>0</v>
      </c>
      <c r="BZM29" s="61">
        <v>0</v>
      </c>
      <c r="BZN29" s="61">
        <v>0</v>
      </c>
      <c r="BZO29" s="61">
        <v>0</v>
      </c>
      <c r="BZP29" s="61">
        <v>0</v>
      </c>
      <c r="BZQ29" s="61">
        <v>0</v>
      </c>
      <c r="BZR29" s="61">
        <v>0</v>
      </c>
      <c r="BZS29" s="61">
        <v>0</v>
      </c>
      <c r="BZT29" s="61">
        <v>0</v>
      </c>
      <c r="BZU29" s="61">
        <v>0</v>
      </c>
      <c r="BZV29" s="61">
        <v>0</v>
      </c>
      <c r="BZW29" s="61">
        <v>0</v>
      </c>
      <c r="BZX29" s="61">
        <v>0</v>
      </c>
      <c r="BZY29" s="61">
        <v>0</v>
      </c>
      <c r="BZZ29" s="61">
        <v>0</v>
      </c>
      <c r="CAA29" s="61">
        <v>0</v>
      </c>
      <c r="CAB29" s="61">
        <v>0</v>
      </c>
      <c r="CAC29" s="61">
        <v>0</v>
      </c>
      <c r="CAD29" s="61">
        <v>0</v>
      </c>
      <c r="CAE29" s="61">
        <v>0</v>
      </c>
      <c r="CAF29" s="61">
        <v>0</v>
      </c>
      <c r="CAG29" s="61">
        <v>0</v>
      </c>
      <c r="CAH29" s="61">
        <v>0</v>
      </c>
      <c r="CAI29" s="61">
        <v>0</v>
      </c>
      <c r="CAJ29" s="61">
        <v>0</v>
      </c>
      <c r="CAK29" s="61">
        <v>0</v>
      </c>
      <c r="CAL29" s="61">
        <v>0</v>
      </c>
      <c r="CAM29" s="61">
        <v>0</v>
      </c>
      <c r="CAN29" s="61">
        <v>0</v>
      </c>
      <c r="CAO29" s="61">
        <v>0</v>
      </c>
      <c r="CAP29" s="61">
        <v>0</v>
      </c>
      <c r="CAQ29" s="61">
        <v>0</v>
      </c>
      <c r="CAR29" s="61">
        <v>0</v>
      </c>
      <c r="CAS29" s="61">
        <v>0</v>
      </c>
      <c r="CAT29" s="61">
        <v>0</v>
      </c>
      <c r="CAU29" s="61">
        <v>0</v>
      </c>
      <c r="CAV29" s="61">
        <v>0</v>
      </c>
      <c r="CAW29" s="61">
        <v>0</v>
      </c>
      <c r="CAX29" s="61">
        <v>0</v>
      </c>
      <c r="CAY29" s="61">
        <v>0</v>
      </c>
      <c r="CAZ29" s="61">
        <v>0</v>
      </c>
      <c r="CBA29" s="61">
        <v>0</v>
      </c>
      <c r="CBB29" s="61">
        <v>0</v>
      </c>
      <c r="CBC29" s="61">
        <v>0</v>
      </c>
      <c r="CBD29" s="61">
        <v>0</v>
      </c>
      <c r="CBE29" s="61">
        <v>0</v>
      </c>
      <c r="CBF29" s="61">
        <v>0</v>
      </c>
      <c r="CBG29" s="61">
        <v>0</v>
      </c>
      <c r="CBH29" s="61">
        <v>0</v>
      </c>
      <c r="CBI29" s="61">
        <v>0</v>
      </c>
      <c r="CBJ29" s="61">
        <v>0</v>
      </c>
      <c r="CBK29" s="61">
        <v>0</v>
      </c>
      <c r="CBL29" s="61">
        <v>0</v>
      </c>
      <c r="CBM29" s="61">
        <v>0</v>
      </c>
      <c r="CBN29" s="61">
        <v>0</v>
      </c>
      <c r="CBO29" s="61">
        <v>0</v>
      </c>
      <c r="CBP29" s="61">
        <v>0</v>
      </c>
      <c r="CBQ29" s="61">
        <v>0</v>
      </c>
      <c r="CBR29" s="61">
        <v>0</v>
      </c>
      <c r="CBS29" s="61">
        <v>0</v>
      </c>
      <c r="CBT29" s="61">
        <v>0</v>
      </c>
      <c r="CBU29" s="61">
        <v>0</v>
      </c>
      <c r="CBV29" s="61">
        <v>0</v>
      </c>
      <c r="CBW29" s="61">
        <v>0</v>
      </c>
      <c r="CBX29" s="61">
        <v>0</v>
      </c>
      <c r="CBY29" s="61">
        <v>0</v>
      </c>
      <c r="CBZ29" s="61">
        <v>0</v>
      </c>
      <c r="CCA29" s="61">
        <v>0</v>
      </c>
      <c r="CCB29" s="61">
        <v>0</v>
      </c>
      <c r="CCC29" s="61">
        <v>0</v>
      </c>
      <c r="CCD29" s="61">
        <v>0</v>
      </c>
      <c r="CCE29" s="61">
        <v>0</v>
      </c>
      <c r="CCF29" s="61">
        <v>0</v>
      </c>
      <c r="CCG29" s="61">
        <v>0</v>
      </c>
      <c r="CCH29" s="61">
        <v>0</v>
      </c>
      <c r="CCI29" s="61">
        <v>0</v>
      </c>
      <c r="CCJ29" s="61">
        <v>0</v>
      </c>
      <c r="CCK29" s="61">
        <v>0</v>
      </c>
      <c r="CCL29" s="61">
        <v>0</v>
      </c>
      <c r="CCM29" s="61">
        <v>0</v>
      </c>
      <c r="CCN29" s="61">
        <v>0</v>
      </c>
      <c r="CCO29" s="61">
        <v>0</v>
      </c>
      <c r="CCP29" s="61">
        <v>0</v>
      </c>
      <c r="CCQ29" s="61">
        <v>0</v>
      </c>
      <c r="CCR29" s="61">
        <v>0</v>
      </c>
      <c r="CCS29" s="61">
        <v>0</v>
      </c>
      <c r="CCT29" s="61">
        <v>0</v>
      </c>
      <c r="CCU29" s="61">
        <v>0</v>
      </c>
      <c r="CCV29" s="61">
        <v>0</v>
      </c>
      <c r="CCW29" s="61">
        <v>0</v>
      </c>
      <c r="CCX29" s="61">
        <v>0</v>
      </c>
      <c r="CCY29" s="61">
        <v>0</v>
      </c>
      <c r="CCZ29" s="61">
        <v>0</v>
      </c>
      <c r="CDA29" s="61">
        <v>0</v>
      </c>
      <c r="CDB29" s="61">
        <v>0</v>
      </c>
      <c r="CDC29" s="61">
        <v>0</v>
      </c>
      <c r="CDD29" s="61">
        <v>0</v>
      </c>
      <c r="CDE29" s="61">
        <v>0</v>
      </c>
      <c r="CDF29" s="61">
        <v>0</v>
      </c>
      <c r="CDG29" s="61">
        <v>0</v>
      </c>
      <c r="CDH29" s="61">
        <v>0</v>
      </c>
      <c r="CDI29" s="61">
        <v>0</v>
      </c>
      <c r="CDJ29" s="61">
        <v>0</v>
      </c>
      <c r="CDK29" s="61">
        <v>0</v>
      </c>
      <c r="CDL29" s="61">
        <v>0</v>
      </c>
      <c r="CDM29" s="61">
        <v>0</v>
      </c>
      <c r="CDN29" s="61">
        <v>0</v>
      </c>
      <c r="CDO29" s="61">
        <v>0</v>
      </c>
      <c r="CDP29" s="61">
        <v>0</v>
      </c>
      <c r="CDQ29" s="61">
        <v>0</v>
      </c>
      <c r="CDR29" s="61">
        <v>0</v>
      </c>
      <c r="CDS29" s="61">
        <v>0</v>
      </c>
      <c r="CDT29" s="61">
        <v>0</v>
      </c>
      <c r="CDU29" s="61">
        <v>0</v>
      </c>
      <c r="CDV29" s="61">
        <v>0</v>
      </c>
      <c r="CDW29" s="61">
        <v>0</v>
      </c>
      <c r="CDX29" s="61">
        <v>0</v>
      </c>
      <c r="CDY29" s="61">
        <v>0</v>
      </c>
      <c r="CDZ29" s="61">
        <v>0</v>
      </c>
      <c r="CEA29" s="61">
        <v>0</v>
      </c>
      <c r="CEB29" s="61">
        <v>0</v>
      </c>
      <c r="CEC29" s="61">
        <v>0</v>
      </c>
      <c r="CED29" s="61">
        <v>0</v>
      </c>
      <c r="CEE29" s="61">
        <v>0</v>
      </c>
      <c r="CEF29" s="61">
        <v>0</v>
      </c>
      <c r="CEG29" s="61">
        <v>0</v>
      </c>
      <c r="CEH29" s="61">
        <v>0</v>
      </c>
      <c r="CEI29" s="61">
        <v>0</v>
      </c>
      <c r="CEJ29" s="61">
        <v>0</v>
      </c>
      <c r="CEK29" s="61">
        <v>0</v>
      </c>
      <c r="CEL29" s="61">
        <v>0</v>
      </c>
      <c r="CEM29" s="61">
        <v>0</v>
      </c>
      <c r="CEN29" s="61">
        <v>0</v>
      </c>
      <c r="CEO29" s="61">
        <v>0</v>
      </c>
      <c r="CEP29" s="61">
        <v>0</v>
      </c>
      <c r="CEQ29" s="61">
        <v>0</v>
      </c>
      <c r="CER29" s="61">
        <v>0</v>
      </c>
      <c r="CES29" s="61">
        <v>0</v>
      </c>
      <c r="CET29" s="61">
        <v>0</v>
      </c>
      <c r="CEU29" s="61">
        <v>0</v>
      </c>
      <c r="CEV29" s="61">
        <v>0</v>
      </c>
      <c r="CEW29" s="61">
        <v>0</v>
      </c>
      <c r="CEX29" s="61">
        <v>0</v>
      </c>
      <c r="CEY29" s="61">
        <v>0</v>
      </c>
      <c r="CEZ29" s="61">
        <v>0</v>
      </c>
      <c r="CFA29" s="61">
        <v>0</v>
      </c>
      <c r="CFB29" s="61">
        <v>0</v>
      </c>
      <c r="CFC29" s="61">
        <v>0</v>
      </c>
      <c r="CFD29" s="61">
        <v>0</v>
      </c>
      <c r="CFE29" s="61">
        <v>0</v>
      </c>
      <c r="CFF29" s="61">
        <v>0</v>
      </c>
      <c r="CFG29" s="61">
        <v>0</v>
      </c>
      <c r="CFH29" s="61">
        <v>0</v>
      </c>
      <c r="CFI29" s="61">
        <v>0</v>
      </c>
      <c r="CFJ29" s="61">
        <v>0</v>
      </c>
      <c r="CFK29" s="61">
        <v>0</v>
      </c>
      <c r="CFL29" s="61">
        <v>0</v>
      </c>
      <c r="CFM29" s="61">
        <v>0</v>
      </c>
      <c r="CFN29" s="61">
        <v>0</v>
      </c>
      <c r="CFO29" s="61">
        <v>0</v>
      </c>
      <c r="CFP29" s="61">
        <v>0</v>
      </c>
      <c r="CFQ29" s="61">
        <v>0</v>
      </c>
      <c r="CFR29" s="61">
        <v>0</v>
      </c>
      <c r="CFS29" s="61">
        <v>0</v>
      </c>
      <c r="CFT29" s="61">
        <v>0</v>
      </c>
      <c r="CFU29" s="61">
        <v>0</v>
      </c>
      <c r="CFV29" s="61">
        <v>0</v>
      </c>
      <c r="CFW29" s="61">
        <v>0</v>
      </c>
      <c r="CFX29" s="61">
        <v>0</v>
      </c>
      <c r="CFY29" s="61">
        <v>0</v>
      </c>
      <c r="CFZ29" s="61">
        <v>0</v>
      </c>
      <c r="CGA29" s="61">
        <v>0</v>
      </c>
      <c r="CGB29" s="61">
        <v>0</v>
      </c>
      <c r="CGC29" s="61">
        <v>0</v>
      </c>
      <c r="CGD29" s="61">
        <v>0</v>
      </c>
      <c r="CGE29" s="61">
        <v>0</v>
      </c>
      <c r="CGF29" s="61">
        <v>0</v>
      </c>
      <c r="CGG29" s="61">
        <v>0</v>
      </c>
      <c r="CGH29" s="61">
        <v>0</v>
      </c>
      <c r="CGI29" s="61">
        <v>0</v>
      </c>
      <c r="CGJ29" s="61">
        <v>0</v>
      </c>
      <c r="CGK29" s="61">
        <v>0</v>
      </c>
      <c r="CGL29" s="61">
        <v>0</v>
      </c>
      <c r="CGM29" s="61">
        <v>0</v>
      </c>
      <c r="CGN29" s="61">
        <v>0</v>
      </c>
      <c r="CGO29" s="61">
        <v>0</v>
      </c>
      <c r="CGP29" s="61">
        <v>0</v>
      </c>
      <c r="CGQ29" s="61">
        <v>0</v>
      </c>
      <c r="CGR29" s="61">
        <v>0</v>
      </c>
      <c r="CGS29" s="61">
        <v>0</v>
      </c>
      <c r="CGT29" s="61">
        <v>0</v>
      </c>
      <c r="CGU29" s="61">
        <v>0</v>
      </c>
      <c r="CGV29" s="61">
        <v>0</v>
      </c>
      <c r="CGW29" s="61">
        <v>0</v>
      </c>
      <c r="CGX29" s="61">
        <v>0</v>
      </c>
      <c r="CGY29" s="61">
        <v>0</v>
      </c>
      <c r="CGZ29" s="61">
        <v>0</v>
      </c>
      <c r="CHA29" s="61">
        <v>0</v>
      </c>
      <c r="CHB29" s="61">
        <v>0</v>
      </c>
      <c r="CHC29" s="61">
        <v>0</v>
      </c>
      <c r="CHD29" s="61">
        <v>0</v>
      </c>
      <c r="CHE29" s="61">
        <v>0</v>
      </c>
      <c r="CHF29" s="61">
        <v>0</v>
      </c>
      <c r="CHG29" s="61">
        <v>0</v>
      </c>
      <c r="CHH29" s="61">
        <v>0</v>
      </c>
      <c r="CHI29" s="61">
        <v>0</v>
      </c>
      <c r="CHJ29" s="61">
        <v>0</v>
      </c>
      <c r="CHK29" s="61">
        <v>0</v>
      </c>
      <c r="CHL29" s="61">
        <v>0</v>
      </c>
      <c r="CHM29" s="61">
        <v>0</v>
      </c>
      <c r="CHN29" s="61">
        <v>0</v>
      </c>
      <c r="CHO29" s="61">
        <v>0</v>
      </c>
      <c r="CHP29" s="61">
        <v>0</v>
      </c>
      <c r="CHQ29" s="61">
        <v>0</v>
      </c>
      <c r="CHR29" s="61">
        <v>0</v>
      </c>
      <c r="CHS29" s="61">
        <v>0</v>
      </c>
      <c r="CHT29" s="61">
        <v>0</v>
      </c>
      <c r="CHU29" s="61">
        <v>0</v>
      </c>
      <c r="CHV29" s="61">
        <v>0</v>
      </c>
      <c r="CHW29" s="61">
        <v>0</v>
      </c>
      <c r="CHX29" s="61">
        <v>0</v>
      </c>
      <c r="CHY29" s="61">
        <v>0</v>
      </c>
      <c r="CHZ29" s="61">
        <v>0</v>
      </c>
      <c r="CIA29" s="61">
        <v>0</v>
      </c>
      <c r="CIB29" s="61">
        <v>0</v>
      </c>
      <c r="CIC29" s="61">
        <v>0</v>
      </c>
      <c r="CID29" s="61">
        <v>0</v>
      </c>
      <c r="CIE29" s="61">
        <v>0</v>
      </c>
      <c r="CIF29" s="61">
        <v>0</v>
      </c>
      <c r="CIG29" s="61">
        <v>0</v>
      </c>
      <c r="CIH29" s="61">
        <v>0</v>
      </c>
      <c r="CII29" s="61">
        <v>0</v>
      </c>
      <c r="CIJ29" s="61">
        <v>0</v>
      </c>
      <c r="CIK29" s="61">
        <v>0</v>
      </c>
      <c r="CIL29" s="61">
        <v>0</v>
      </c>
      <c r="CIM29" s="61">
        <v>0</v>
      </c>
      <c r="CIN29" s="61">
        <v>0</v>
      </c>
      <c r="CIO29" s="61">
        <v>0</v>
      </c>
      <c r="CIP29" s="61">
        <v>0</v>
      </c>
      <c r="CIQ29" s="61">
        <v>0</v>
      </c>
      <c r="CIR29" s="61">
        <v>0</v>
      </c>
      <c r="CIS29" s="61">
        <v>0</v>
      </c>
      <c r="CIT29" s="61">
        <v>0</v>
      </c>
      <c r="CIU29" s="61">
        <v>0</v>
      </c>
      <c r="CIV29" s="61">
        <v>0</v>
      </c>
      <c r="CIW29" s="61">
        <v>0</v>
      </c>
      <c r="CIX29" s="61">
        <v>0</v>
      </c>
      <c r="CIY29" s="61">
        <v>0</v>
      </c>
      <c r="CIZ29" s="61">
        <v>0</v>
      </c>
      <c r="CJA29" s="61">
        <v>0</v>
      </c>
      <c r="CJB29" s="61">
        <v>0</v>
      </c>
      <c r="CJC29" s="61">
        <v>0</v>
      </c>
      <c r="CJD29" s="61">
        <v>0</v>
      </c>
      <c r="CJE29" s="61">
        <v>0</v>
      </c>
      <c r="CJF29" s="61">
        <v>0</v>
      </c>
      <c r="CJG29" s="61">
        <v>0</v>
      </c>
      <c r="CJH29" s="61">
        <v>0</v>
      </c>
      <c r="CJI29" s="61">
        <v>0</v>
      </c>
      <c r="CJJ29" s="61">
        <v>0</v>
      </c>
      <c r="CJK29" s="61">
        <v>0</v>
      </c>
      <c r="CJL29" s="61">
        <v>0</v>
      </c>
      <c r="CJM29" s="61">
        <v>0</v>
      </c>
      <c r="CJN29" s="61">
        <v>0</v>
      </c>
      <c r="CJO29" s="61">
        <v>0</v>
      </c>
      <c r="CJP29" s="61">
        <v>0</v>
      </c>
      <c r="CJQ29" s="61">
        <v>0</v>
      </c>
      <c r="CJR29" s="61">
        <v>0</v>
      </c>
      <c r="CJS29" s="61">
        <v>0</v>
      </c>
      <c r="CJT29" s="61">
        <v>0</v>
      </c>
      <c r="CJU29" s="61">
        <v>0</v>
      </c>
      <c r="CJV29" s="61">
        <v>0</v>
      </c>
      <c r="CJW29" s="61">
        <v>0</v>
      </c>
      <c r="CJX29" s="61">
        <v>0</v>
      </c>
      <c r="CJY29" s="61">
        <v>0</v>
      </c>
      <c r="CJZ29" s="61">
        <v>0</v>
      </c>
      <c r="CKA29" s="61">
        <v>0</v>
      </c>
      <c r="CKB29" s="61">
        <v>0</v>
      </c>
      <c r="CKC29" s="61">
        <v>0</v>
      </c>
      <c r="CKD29" s="61">
        <v>0</v>
      </c>
      <c r="CKE29" s="61">
        <v>0</v>
      </c>
      <c r="CKF29" s="61">
        <v>0</v>
      </c>
      <c r="CKG29" s="61">
        <v>0</v>
      </c>
      <c r="CKH29" s="61">
        <v>0</v>
      </c>
      <c r="CKI29" s="61">
        <v>0</v>
      </c>
      <c r="CKJ29" s="61">
        <v>0</v>
      </c>
      <c r="CKK29" s="61">
        <v>0</v>
      </c>
      <c r="CKL29" s="61">
        <v>0</v>
      </c>
      <c r="CKM29" s="61">
        <v>0</v>
      </c>
      <c r="CKN29" s="61">
        <v>0</v>
      </c>
      <c r="CKO29" s="61">
        <v>0</v>
      </c>
      <c r="CKP29" s="61">
        <v>0</v>
      </c>
      <c r="CKQ29" s="61">
        <v>0</v>
      </c>
      <c r="CKR29" s="61">
        <v>0</v>
      </c>
      <c r="CKS29" s="61">
        <v>0</v>
      </c>
      <c r="CKT29" s="61">
        <v>0</v>
      </c>
      <c r="CKU29" s="61">
        <v>0</v>
      </c>
      <c r="CKV29" s="61">
        <v>0</v>
      </c>
      <c r="CKW29" s="61">
        <v>0</v>
      </c>
      <c r="CKX29" s="61">
        <v>0</v>
      </c>
      <c r="CKY29" s="61">
        <v>0</v>
      </c>
      <c r="CKZ29" s="61">
        <v>0</v>
      </c>
      <c r="CLA29" s="61">
        <v>0</v>
      </c>
      <c r="CLB29" s="61">
        <v>0</v>
      </c>
      <c r="CLC29" s="61">
        <v>0</v>
      </c>
      <c r="CLD29" s="61">
        <v>0</v>
      </c>
      <c r="CLE29" s="61">
        <v>0</v>
      </c>
      <c r="CLF29" s="61">
        <v>0</v>
      </c>
      <c r="CLG29" s="61">
        <v>0</v>
      </c>
      <c r="CLH29" s="61">
        <v>0</v>
      </c>
      <c r="CLI29" s="61">
        <v>0</v>
      </c>
      <c r="CLJ29" s="61">
        <v>0</v>
      </c>
      <c r="CLK29" s="61">
        <v>0</v>
      </c>
      <c r="CLL29" s="61">
        <v>0</v>
      </c>
      <c r="CLM29" s="61">
        <v>0</v>
      </c>
      <c r="CLN29" s="61">
        <v>0</v>
      </c>
      <c r="CLO29" s="61">
        <v>0</v>
      </c>
      <c r="CLP29" s="61">
        <v>0</v>
      </c>
      <c r="CLQ29" s="61">
        <v>0</v>
      </c>
      <c r="CLR29" s="61">
        <v>0</v>
      </c>
      <c r="CLS29" s="61">
        <v>0</v>
      </c>
      <c r="CLT29" s="61">
        <v>0</v>
      </c>
      <c r="CLU29" s="61">
        <v>0</v>
      </c>
      <c r="CLV29" s="61">
        <v>0</v>
      </c>
      <c r="CLW29" s="61">
        <v>0</v>
      </c>
      <c r="CLX29" s="61">
        <v>0</v>
      </c>
      <c r="CLY29" s="61">
        <v>0</v>
      </c>
      <c r="CLZ29" s="61">
        <v>0</v>
      </c>
      <c r="CMA29" s="61">
        <v>0</v>
      </c>
      <c r="CMB29" s="61">
        <v>0</v>
      </c>
      <c r="CMC29" s="61">
        <v>0</v>
      </c>
      <c r="CMD29" s="61">
        <v>0</v>
      </c>
      <c r="CME29" s="61">
        <v>0</v>
      </c>
      <c r="CMF29" s="61">
        <v>0</v>
      </c>
      <c r="CMG29" s="61">
        <v>0</v>
      </c>
      <c r="CMH29" s="61">
        <v>0</v>
      </c>
      <c r="CMI29" s="61">
        <v>0</v>
      </c>
      <c r="CMJ29" s="61">
        <v>0</v>
      </c>
      <c r="CMK29" s="61">
        <v>0</v>
      </c>
      <c r="CML29" s="61">
        <v>0</v>
      </c>
      <c r="CMM29" s="61">
        <v>0</v>
      </c>
      <c r="CMN29" s="61">
        <v>0</v>
      </c>
      <c r="CMO29" s="61">
        <v>0</v>
      </c>
      <c r="CMP29" s="61">
        <v>0</v>
      </c>
      <c r="CMQ29" s="61">
        <v>0</v>
      </c>
      <c r="CMR29" s="61">
        <v>0</v>
      </c>
      <c r="CMS29" s="61">
        <v>0</v>
      </c>
      <c r="CMT29" s="61">
        <v>0</v>
      </c>
      <c r="CMU29" s="61">
        <v>0</v>
      </c>
      <c r="CMV29" s="61">
        <v>0</v>
      </c>
      <c r="CMW29" s="61">
        <v>0</v>
      </c>
      <c r="CMX29" s="61">
        <v>0</v>
      </c>
      <c r="CMY29" s="61">
        <v>0</v>
      </c>
      <c r="CMZ29" s="61">
        <v>0</v>
      </c>
      <c r="CNA29" s="61">
        <v>0</v>
      </c>
      <c r="CNB29" s="61">
        <v>0</v>
      </c>
      <c r="CNC29" s="61">
        <v>0</v>
      </c>
      <c r="CND29" s="61">
        <v>0</v>
      </c>
      <c r="CNE29" s="61">
        <v>0</v>
      </c>
      <c r="CNF29" s="61">
        <v>0</v>
      </c>
      <c r="CNG29" s="61">
        <v>0</v>
      </c>
      <c r="CNH29" s="61">
        <v>0</v>
      </c>
      <c r="CNI29" s="61">
        <v>0</v>
      </c>
      <c r="CNJ29" s="61">
        <v>0</v>
      </c>
      <c r="CNK29" s="61">
        <v>0</v>
      </c>
      <c r="CNL29" s="61">
        <v>0</v>
      </c>
      <c r="CNM29" s="61">
        <v>0</v>
      </c>
      <c r="CNN29" s="61">
        <v>0</v>
      </c>
      <c r="CNO29" s="61">
        <v>0</v>
      </c>
      <c r="CNP29" s="61">
        <v>0</v>
      </c>
      <c r="CNQ29" s="61">
        <v>0</v>
      </c>
      <c r="CNR29" s="61">
        <v>0</v>
      </c>
      <c r="CNS29" s="61">
        <v>0</v>
      </c>
      <c r="CNT29" s="61">
        <v>0</v>
      </c>
      <c r="CNU29" s="61">
        <v>0</v>
      </c>
      <c r="CNV29" s="61">
        <v>0</v>
      </c>
      <c r="CNW29" s="61">
        <v>0</v>
      </c>
      <c r="CNX29" s="61">
        <v>0</v>
      </c>
      <c r="CNY29" s="61">
        <v>0</v>
      </c>
      <c r="CNZ29" s="61">
        <v>0</v>
      </c>
      <c r="COA29" s="61">
        <v>0</v>
      </c>
      <c r="COB29" s="61">
        <v>0</v>
      </c>
      <c r="COC29" s="61">
        <v>0</v>
      </c>
      <c r="COD29" s="61">
        <v>0</v>
      </c>
      <c r="COE29" s="61">
        <v>0</v>
      </c>
      <c r="COF29" s="61">
        <v>0</v>
      </c>
      <c r="COG29" s="61">
        <v>0</v>
      </c>
      <c r="COH29" s="61">
        <v>0</v>
      </c>
      <c r="COI29" s="61">
        <v>0</v>
      </c>
      <c r="COJ29" s="61">
        <v>0</v>
      </c>
      <c r="COK29" s="61">
        <v>0</v>
      </c>
      <c r="COL29" s="61">
        <v>0</v>
      </c>
      <c r="COM29" s="61">
        <v>0</v>
      </c>
      <c r="CON29" s="61">
        <v>0</v>
      </c>
      <c r="COO29" s="61">
        <v>0</v>
      </c>
      <c r="COP29" s="61">
        <v>0</v>
      </c>
      <c r="COQ29" s="61">
        <v>0</v>
      </c>
      <c r="COR29" s="61">
        <v>0</v>
      </c>
      <c r="COS29" s="61">
        <v>0</v>
      </c>
      <c r="COT29" s="61">
        <v>0</v>
      </c>
      <c r="COU29" s="61">
        <v>0</v>
      </c>
      <c r="COV29" s="61">
        <v>0</v>
      </c>
      <c r="COW29" s="61">
        <v>0</v>
      </c>
      <c r="COX29" s="61">
        <v>0</v>
      </c>
      <c r="COY29" s="61">
        <v>0</v>
      </c>
      <c r="COZ29" s="61">
        <v>0</v>
      </c>
      <c r="CPA29" s="61">
        <v>0</v>
      </c>
      <c r="CPB29" s="61">
        <v>0</v>
      </c>
      <c r="CPC29" s="61">
        <v>0</v>
      </c>
      <c r="CPD29" s="61">
        <v>0</v>
      </c>
      <c r="CPE29" s="61">
        <v>0</v>
      </c>
      <c r="CPF29" s="61">
        <v>0</v>
      </c>
      <c r="CPG29" s="61">
        <v>0</v>
      </c>
      <c r="CPH29" s="61">
        <v>0</v>
      </c>
      <c r="CPI29" s="61">
        <v>0</v>
      </c>
      <c r="CPJ29" s="61">
        <v>0</v>
      </c>
      <c r="CPK29" s="61">
        <v>0</v>
      </c>
      <c r="CPL29" s="61">
        <v>0</v>
      </c>
      <c r="CPM29" s="61">
        <v>0</v>
      </c>
      <c r="CPN29" s="61">
        <v>0</v>
      </c>
      <c r="CPO29" s="61">
        <v>0</v>
      </c>
      <c r="CPP29" s="61">
        <v>0</v>
      </c>
      <c r="CPQ29" s="61">
        <v>0</v>
      </c>
      <c r="CPR29" s="61">
        <v>0</v>
      </c>
      <c r="CPS29" s="61">
        <v>0</v>
      </c>
      <c r="CPT29" s="61">
        <v>0</v>
      </c>
      <c r="CPU29" s="61">
        <v>0</v>
      </c>
      <c r="CPV29" s="61">
        <v>0</v>
      </c>
      <c r="CPW29" s="61">
        <v>0</v>
      </c>
      <c r="CPX29" s="61">
        <v>0</v>
      </c>
      <c r="CPY29" s="61">
        <v>0</v>
      </c>
      <c r="CPZ29" s="61">
        <v>0</v>
      </c>
      <c r="CQA29" s="61">
        <v>0</v>
      </c>
      <c r="CQB29" s="61">
        <v>0</v>
      </c>
      <c r="CQC29" s="61">
        <v>0</v>
      </c>
      <c r="CQD29" s="61">
        <v>0</v>
      </c>
      <c r="CQE29" s="61">
        <v>0</v>
      </c>
      <c r="CQF29" s="61">
        <v>0</v>
      </c>
      <c r="CQG29" s="61">
        <v>0</v>
      </c>
      <c r="CQH29" s="61">
        <v>0</v>
      </c>
      <c r="CQI29" s="61">
        <v>0</v>
      </c>
      <c r="CQJ29" s="61">
        <v>0</v>
      </c>
      <c r="CQK29" s="61">
        <v>0</v>
      </c>
      <c r="CQL29" s="61">
        <v>0</v>
      </c>
      <c r="CQM29" s="61">
        <v>0</v>
      </c>
      <c r="CQN29" s="61">
        <v>0</v>
      </c>
      <c r="CQO29" s="61">
        <v>0</v>
      </c>
      <c r="CQP29" s="61">
        <v>0</v>
      </c>
      <c r="CQQ29" s="61">
        <v>0</v>
      </c>
      <c r="CQR29" s="61">
        <v>0</v>
      </c>
      <c r="CQS29" s="61">
        <v>0</v>
      </c>
      <c r="CQT29" s="61">
        <v>0</v>
      </c>
      <c r="CQU29" s="61">
        <v>0</v>
      </c>
      <c r="CQV29" s="61">
        <v>0</v>
      </c>
      <c r="CQW29" s="61">
        <v>0</v>
      </c>
      <c r="CQX29" s="61">
        <v>0</v>
      </c>
      <c r="CQY29" s="61">
        <v>0</v>
      </c>
      <c r="CQZ29" s="61">
        <v>0</v>
      </c>
      <c r="CRA29" s="61">
        <v>0</v>
      </c>
      <c r="CRB29" s="61">
        <v>0</v>
      </c>
      <c r="CRC29" s="61">
        <v>0</v>
      </c>
      <c r="CRD29" s="61">
        <v>0</v>
      </c>
      <c r="CRE29" s="61">
        <v>0</v>
      </c>
      <c r="CRF29" s="61">
        <v>0</v>
      </c>
      <c r="CRG29" s="61">
        <v>0</v>
      </c>
      <c r="CRH29" s="61">
        <v>0</v>
      </c>
      <c r="CRI29" s="61">
        <v>0</v>
      </c>
      <c r="CRJ29" s="61">
        <v>0</v>
      </c>
      <c r="CRK29" s="61">
        <v>0</v>
      </c>
      <c r="CRL29" s="61">
        <v>0</v>
      </c>
      <c r="CRM29" s="61">
        <v>0</v>
      </c>
      <c r="CRN29" s="61">
        <v>0</v>
      </c>
      <c r="CRO29" s="61">
        <v>0</v>
      </c>
      <c r="CRP29" s="61">
        <v>0</v>
      </c>
      <c r="CRQ29" s="61">
        <v>0</v>
      </c>
      <c r="CRR29" s="61">
        <v>0</v>
      </c>
      <c r="CRS29" s="61">
        <v>0</v>
      </c>
      <c r="CRT29" s="61">
        <v>0</v>
      </c>
      <c r="CRU29" s="61">
        <v>0</v>
      </c>
      <c r="CRV29" s="61">
        <v>0</v>
      </c>
      <c r="CRW29" s="61">
        <v>0</v>
      </c>
      <c r="CRX29" s="61">
        <v>0</v>
      </c>
      <c r="CRY29" s="61">
        <v>0</v>
      </c>
      <c r="CRZ29" s="61">
        <v>0</v>
      </c>
      <c r="CSA29" s="61">
        <v>0</v>
      </c>
      <c r="CSB29" s="61">
        <v>0</v>
      </c>
      <c r="CSC29" s="61">
        <v>0</v>
      </c>
      <c r="CSD29" s="61">
        <v>0</v>
      </c>
      <c r="CSE29" s="61">
        <v>0</v>
      </c>
      <c r="CSF29" s="61">
        <v>0</v>
      </c>
      <c r="CSG29" s="61">
        <v>0</v>
      </c>
      <c r="CSH29" s="61">
        <v>0</v>
      </c>
      <c r="CSI29" s="61">
        <v>0</v>
      </c>
      <c r="CSJ29" s="61">
        <v>0</v>
      </c>
      <c r="CSK29" s="61">
        <v>0</v>
      </c>
      <c r="CSL29" s="61">
        <v>0</v>
      </c>
      <c r="CSM29" s="61">
        <v>0</v>
      </c>
      <c r="CSN29" s="61">
        <v>0</v>
      </c>
      <c r="CSO29" s="61">
        <v>0</v>
      </c>
      <c r="CSP29" s="61">
        <v>0</v>
      </c>
      <c r="CSQ29" s="61">
        <v>0</v>
      </c>
      <c r="CSR29" s="61">
        <v>0</v>
      </c>
      <c r="CSS29" s="61">
        <v>0</v>
      </c>
      <c r="CST29" s="61">
        <v>0</v>
      </c>
      <c r="CSU29" s="61">
        <v>0</v>
      </c>
      <c r="CSV29" s="61">
        <v>0</v>
      </c>
      <c r="CSW29" s="61">
        <v>0</v>
      </c>
      <c r="CSX29" s="61">
        <v>0</v>
      </c>
      <c r="CSY29" s="61">
        <v>0</v>
      </c>
      <c r="CSZ29" s="61">
        <v>0</v>
      </c>
      <c r="CTA29" s="61">
        <v>0</v>
      </c>
      <c r="CTB29" s="61">
        <v>0</v>
      </c>
      <c r="CTC29" s="61">
        <v>0</v>
      </c>
      <c r="CTD29" s="61">
        <v>0</v>
      </c>
      <c r="CTE29" s="61">
        <v>0</v>
      </c>
      <c r="CTF29" s="61">
        <v>0</v>
      </c>
      <c r="CTG29" s="61">
        <v>0</v>
      </c>
      <c r="CTH29" s="61">
        <v>0</v>
      </c>
      <c r="CTI29" s="61">
        <v>0</v>
      </c>
      <c r="CTJ29" s="61">
        <v>0</v>
      </c>
      <c r="CTK29" s="61">
        <v>0</v>
      </c>
      <c r="CTL29" s="61">
        <v>0</v>
      </c>
      <c r="CTM29" s="61">
        <v>0</v>
      </c>
      <c r="CTN29" s="61">
        <v>0</v>
      </c>
      <c r="CTO29" s="61">
        <v>0</v>
      </c>
      <c r="CTP29" s="61">
        <v>0</v>
      </c>
      <c r="CTQ29" s="61">
        <v>0</v>
      </c>
      <c r="CTR29" s="61">
        <v>0</v>
      </c>
      <c r="CTS29" s="61">
        <v>0</v>
      </c>
      <c r="CTT29" s="61">
        <v>0</v>
      </c>
      <c r="CTU29" s="61">
        <v>0</v>
      </c>
      <c r="CTV29" s="61">
        <v>0</v>
      </c>
      <c r="CTW29" s="61">
        <v>0</v>
      </c>
      <c r="CTX29" s="61">
        <v>0</v>
      </c>
      <c r="CTY29" s="61">
        <v>0</v>
      </c>
      <c r="CTZ29" s="61">
        <v>0</v>
      </c>
      <c r="CUA29" s="61">
        <v>0</v>
      </c>
      <c r="CUB29" s="61">
        <v>0</v>
      </c>
      <c r="CUC29" s="61">
        <v>0</v>
      </c>
      <c r="CUD29" s="61">
        <v>0</v>
      </c>
      <c r="CUE29" s="61">
        <v>0</v>
      </c>
      <c r="CUF29" s="61">
        <v>0</v>
      </c>
      <c r="CUG29" s="61">
        <v>0</v>
      </c>
      <c r="CUH29" s="61">
        <v>0</v>
      </c>
      <c r="CUI29" s="61">
        <v>0</v>
      </c>
      <c r="CUJ29" s="61">
        <v>0</v>
      </c>
      <c r="CUK29" s="61">
        <v>0</v>
      </c>
      <c r="CUL29" s="61">
        <v>0</v>
      </c>
      <c r="CUM29" s="61">
        <v>0</v>
      </c>
      <c r="CUN29" s="61">
        <v>0</v>
      </c>
      <c r="CUO29" s="61">
        <v>0</v>
      </c>
      <c r="CUP29" s="61">
        <v>0</v>
      </c>
      <c r="CUQ29" s="61">
        <v>0</v>
      </c>
      <c r="CUR29" s="61">
        <v>0</v>
      </c>
      <c r="CUS29" s="61">
        <v>0</v>
      </c>
      <c r="CUT29" s="61">
        <v>0</v>
      </c>
      <c r="CUU29" s="61">
        <v>0</v>
      </c>
      <c r="CUV29" s="61">
        <v>0</v>
      </c>
      <c r="CUW29" s="61">
        <v>0</v>
      </c>
      <c r="CUX29" s="61">
        <v>0</v>
      </c>
      <c r="CUY29" s="61">
        <v>0</v>
      </c>
      <c r="CUZ29" s="61">
        <v>0</v>
      </c>
      <c r="CVA29" s="61">
        <v>0</v>
      </c>
      <c r="CVB29" s="61">
        <v>0</v>
      </c>
      <c r="CVC29" s="61">
        <v>0</v>
      </c>
      <c r="CVD29" s="61">
        <v>0</v>
      </c>
      <c r="CVE29" s="61">
        <v>0</v>
      </c>
      <c r="CVF29" s="61">
        <v>0</v>
      </c>
      <c r="CVG29" s="61">
        <v>0</v>
      </c>
      <c r="CVH29" s="61">
        <v>0</v>
      </c>
      <c r="CVI29" s="61">
        <v>0</v>
      </c>
      <c r="CVJ29" s="61">
        <v>0</v>
      </c>
      <c r="CVK29" s="61">
        <v>0</v>
      </c>
      <c r="CVL29" s="61">
        <v>0</v>
      </c>
      <c r="CVM29" s="61">
        <v>0</v>
      </c>
      <c r="CVN29" s="61">
        <v>0</v>
      </c>
      <c r="CVO29" s="61">
        <v>0</v>
      </c>
      <c r="CVP29" s="61">
        <v>0</v>
      </c>
      <c r="CVQ29" s="61">
        <v>0</v>
      </c>
      <c r="CVR29" s="61">
        <v>0</v>
      </c>
      <c r="CVS29" s="61">
        <v>0</v>
      </c>
      <c r="CVT29" s="61">
        <v>0</v>
      </c>
      <c r="CVU29" s="61">
        <v>0</v>
      </c>
      <c r="CVV29" s="61">
        <v>0</v>
      </c>
      <c r="CVW29" s="61">
        <v>0</v>
      </c>
      <c r="CVX29" s="61">
        <v>0</v>
      </c>
      <c r="CVY29" s="61">
        <v>0</v>
      </c>
      <c r="CVZ29" s="61">
        <v>0</v>
      </c>
      <c r="CWA29" s="61">
        <v>0</v>
      </c>
      <c r="CWB29" s="61">
        <v>0</v>
      </c>
      <c r="CWC29" s="61">
        <v>0</v>
      </c>
      <c r="CWD29" s="61">
        <v>0</v>
      </c>
      <c r="CWE29" s="61">
        <v>0</v>
      </c>
      <c r="CWF29" s="61">
        <v>0</v>
      </c>
      <c r="CWG29" s="61">
        <v>0</v>
      </c>
      <c r="CWH29" s="61">
        <v>0</v>
      </c>
      <c r="CWI29" s="61">
        <v>0</v>
      </c>
      <c r="CWJ29" s="61">
        <v>0</v>
      </c>
      <c r="CWK29" s="61">
        <v>0</v>
      </c>
      <c r="CWL29" s="61">
        <v>0</v>
      </c>
      <c r="CWM29" s="61">
        <v>0</v>
      </c>
      <c r="CWN29" s="61">
        <v>0</v>
      </c>
      <c r="CWO29" s="61">
        <v>0</v>
      </c>
      <c r="CWP29" s="61">
        <v>0</v>
      </c>
      <c r="CWQ29" s="61">
        <v>0</v>
      </c>
      <c r="CWR29" s="61">
        <v>0</v>
      </c>
      <c r="CWS29" s="61">
        <v>0</v>
      </c>
      <c r="CWT29" s="61">
        <v>0</v>
      </c>
      <c r="CWU29" s="61">
        <v>0</v>
      </c>
      <c r="CWV29" s="61">
        <v>0</v>
      </c>
      <c r="CWW29" s="61">
        <v>0</v>
      </c>
      <c r="CWX29" s="61">
        <v>0</v>
      </c>
      <c r="CWY29" s="61">
        <v>0</v>
      </c>
      <c r="CWZ29" s="61">
        <v>0</v>
      </c>
      <c r="CXA29" s="61">
        <v>0</v>
      </c>
      <c r="CXB29" s="61">
        <v>0</v>
      </c>
      <c r="CXC29" s="61">
        <v>0</v>
      </c>
      <c r="CXD29" s="61">
        <v>0</v>
      </c>
      <c r="CXE29" s="61">
        <v>0</v>
      </c>
      <c r="CXF29" s="61">
        <v>0</v>
      </c>
      <c r="CXG29" s="61">
        <v>0</v>
      </c>
      <c r="CXH29" s="61">
        <v>0</v>
      </c>
      <c r="CXI29" s="61">
        <v>0</v>
      </c>
      <c r="CXJ29" s="61">
        <v>0</v>
      </c>
      <c r="CXK29" s="61">
        <v>0</v>
      </c>
      <c r="CXL29" s="61">
        <v>0</v>
      </c>
      <c r="CXM29" s="61">
        <v>0</v>
      </c>
      <c r="CXN29" s="61">
        <v>0</v>
      </c>
      <c r="CXO29" s="61">
        <v>0</v>
      </c>
      <c r="CXP29" s="61">
        <v>0</v>
      </c>
      <c r="CXQ29" s="61">
        <v>0</v>
      </c>
      <c r="CXR29" s="61">
        <v>0</v>
      </c>
      <c r="CXS29" s="61">
        <v>0</v>
      </c>
      <c r="CXT29" s="61">
        <v>0</v>
      </c>
      <c r="CXU29" s="61">
        <v>0</v>
      </c>
      <c r="CXV29" s="61">
        <v>0</v>
      </c>
      <c r="CXW29" s="61">
        <v>0</v>
      </c>
      <c r="CXX29" s="61">
        <v>0</v>
      </c>
      <c r="CXY29" s="61">
        <v>0</v>
      </c>
      <c r="CXZ29" s="61">
        <v>0</v>
      </c>
      <c r="CYA29" s="61">
        <v>0</v>
      </c>
      <c r="CYB29" s="61">
        <v>0</v>
      </c>
      <c r="CYC29" s="61">
        <v>0</v>
      </c>
      <c r="CYD29" s="61">
        <v>0</v>
      </c>
      <c r="CYE29" s="61">
        <v>0</v>
      </c>
      <c r="CYF29" s="61">
        <v>0</v>
      </c>
      <c r="CYG29" s="61">
        <v>0</v>
      </c>
      <c r="CYH29" s="61">
        <v>0</v>
      </c>
      <c r="CYI29" s="61">
        <v>0</v>
      </c>
      <c r="CYJ29" s="61">
        <v>0</v>
      </c>
      <c r="CYK29" s="61">
        <v>0</v>
      </c>
      <c r="CYL29" s="61">
        <v>0</v>
      </c>
      <c r="CYM29" s="61">
        <v>0</v>
      </c>
      <c r="CYN29" s="61">
        <v>0</v>
      </c>
      <c r="CYO29" s="61">
        <v>0</v>
      </c>
      <c r="CYP29" s="61">
        <v>0</v>
      </c>
      <c r="CYQ29" s="61">
        <v>0</v>
      </c>
      <c r="CYR29" s="61">
        <v>0</v>
      </c>
      <c r="CYS29" s="61">
        <v>0</v>
      </c>
      <c r="CYT29" s="61">
        <v>0</v>
      </c>
      <c r="CYU29" s="61">
        <v>0</v>
      </c>
      <c r="CYV29" s="61">
        <v>40</v>
      </c>
      <c r="CYW29" s="61">
        <v>0</v>
      </c>
      <c r="CYX29" s="61">
        <v>118</v>
      </c>
      <c r="CYY29" s="61">
        <v>10</v>
      </c>
      <c r="CYZ29" s="61">
        <v>122</v>
      </c>
      <c r="CZA29" s="61">
        <v>10</v>
      </c>
      <c r="CZB29" s="61">
        <v>0</v>
      </c>
      <c r="CZC29" s="61">
        <v>115</v>
      </c>
      <c r="CZD29" s="61">
        <v>118</v>
      </c>
      <c r="CZE29" s="61">
        <v>15</v>
      </c>
      <c r="CZF29" s="61">
        <v>0</v>
      </c>
      <c r="CZG29" s="61">
        <v>0</v>
      </c>
      <c r="CZH29" s="61">
        <v>0</v>
      </c>
      <c r="CZI29" s="61">
        <v>0</v>
      </c>
      <c r="CZJ29" s="61">
        <v>0</v>
      </c>
      <c r="CZK29" s="61">
        <v>0</v>
      </c>
      <c r="CZL29" s="61">
        <v>0</v>
      </c>
      <c r="CZM29" s="61">
        <v>0</v>
      </c>
      <c r="CZN29" s="61">
        <v>0</v>
      </c>
      <c r="CZO29" s="61">
        <v>0</v>
      </c>
      <c r="CZP29" s="61">
        <v>0</v>
      </c>
      <c r="CZQ29" s="61">
        <v>0</v>
      </c>
      <c r="CZR29" s="61">
        <v>0</v>
      </c>
      <c r="CZS29" s="61">
        <v>0</v>
      </c>
      <c r="CZT29" s="61">
        <v>0</v>
      </c>
      <c r="CZU29" s="61">
        <v>0</v>
      </c>
      <c r="CZV29" s="61">
        <v>0</v>
      </c>
      <c r="CZW29" s="61">
        <v>0</v>
      </c>
      <c r="CZX29" s="61">
        <v>0</v>
      </c>
      <c r="CZY29" s="61">
        <v>0</v>
      </c>
      <c r="CZZ29" s="61">
        <v>0</v>
      </c>
      <c r="DAA29" s="61">
        <v>0</v>
      </c>
      <c r="DAB29" s="61">
        <v>0</v>
      </c>
      <c r="DAC29" s="61">
        <v>0</v>
      </c>
      <c r="DAD29" s="61">
        <v>0</v>
      </c>
      <c r="DAE29" s="61">
        <v>25</v>
      </c>
      <c r="DAF29" s="61">
        <v>19</v>
      </c>
      <c r="DAG29" s="61">
        <v>19</v>
      </c>
      <c r="DAH29" s="61">
        <v>19</v>
      </c>
      <c r="DAI29" s="61">
        <v>19</v>
      </c>
      <c r="DAJ29" s="61">
        <v>18</v>
      </c>
      <c r="DAK29" s="61">
        <v>18</v>
      </c>
      <c r="DAL29" s="61">
        <v>18</v>
      </c>
      <c r="DAM29" s="61">
        <v>18</v>
      </c>
      <c r="DAN29" s="61">
        <v>10</v>
      </c>
      <c r="DAO29" s="61">
        <v>0</v>
      </c>
      <c r="DAP29" s="61">
        <v>10</v>
      </c>
      <c r="DAQ29" s="61">
        <v>48</v>
      </c>
      <c r="DAR29" s="61">
        <v>60</v>
      </c>
      <c r="DAS29" s="61">
        <v>13</v>
      </c>
      <c r="DAT29" s="61">
        <v>100</v>
      </c>
      <c r="DAU29" s="61">
        <v>33</v>
      </c>
      <c r="DAV29" s="61">
        <v>75</v>
      </c>
      <c r="DAW29" s="61">
        <v>17</v>
      </c>
      <c r="DAX29" s="61">
        <v>50</v>
      </c>
      <c r="DAY29" s="61">
        <v>17</v>
      </c>
      <c r="DAZ29" s="61">
        <v>30</v>
      </c>
      <c r="DBA29" s="61">
        <v>13</v>
      </c>
      <c r="DBB29" s="61">
        <v>10</v>
      </c>
      <c r="DBC29" s="61">
        <v>1</v>
      </c>
      <c r="DBD29" s="61">
        <v>30</v>
      </c>
      <c r="DBE29" s="61">
        <v>700</v>
      </c>
      <c r="DBF29" s="61">
        <v>10</v>
      </c>
      <c r="DBG29" s="61">
        <v>0</v>
      </c>
      <c r="DBH29" s="61">
        <v>0</v>
      </c>
      <c r="DBI29" s="61">
        <v>0</v>
      </c>
      <c r="DBJ29" s="61">
        <v>0</v>
      </c>
      <c r="DBK29" s="61">
        <v>3</v>
      </c>
      <c r="DBL29" s="61">
        <v>0</v>
      </c>
      <c r="DBM29" s="61">
        <v>0</v>
      </c>
      <c r="DBN29" s="61">
        <v>15000</v>
      </c>
      <c r="DBO29" s="61">
        <v>4000</v>
      </c>
      <c r="DBP29" s="61">
        <v>0</v>
      </c>
      <c r="DBQ29" s="61">
        <v>0</v>
      </c>
      <c r="DBR29" s="61">
        <v>30</v>
      </c>
      <c r="DBS29" s="61">
        <v>8</v>
      </c>
      <c r="DBT29" s="61">
        <v>10</v>
      </c>
      <c r="DBU29" s="61">
        <v>32</v>
      </c>
      <c r="DBV29" s="61">
        <v>30</v>
      </c>
      <c r="DBW29" s="61">
        <v>30</v>
      </c>
      <c r="DBX29" s="61">
        <v>30</v>
      </c>
      <c r="DBY29" s="61">
        <v>25</v>
      </c>
      <c r="DBZ29" s="61">
        <v>1</v>
      </c>
      <c r="DCA29" s="61">
        <v>1</v>
      </c>
      <c r="DCB29" s="61">
        <v>0</v>
      </c>
      <c r="DCC29" s="61">
        <v>0</v>
      </c>
      <c r="DCD29" s="61">
        <v>1.5</v>
      </c>
      <c r="DCE29" s="61">
        <v>1.5</v>
      </c>
      <c r="DCF29" s="61">
        <v>0</v>
      </c>
      <c r="DCG29" s="61">
        <v>2</v>
      </c>
      <c r="DCH29" s="61">
        <v>1</v>
      </c>
      <c r="DCI29" s="61">
        <v>50</v>
      </c>
      <c r="DCJ29" s="61">
        <v>3</v>
      </c>
      <c r="DCK29" s="61">
        <v>3</v>
      </c>
      <c r="DCL29" s="61">
        <v>8</v>
      </c>
      <c r="DCM29" s="61">
        <v>8</v>
      </c>
      <c r="DCN29" s="61">
        <v>1</v>
      </c>
      <c r="DCO29" s="61">
        <v>0</v>
      </c>
      <c r="DCP29" s="61">
        <v>0.03</v>
      </c>
      <c r="DCQ29" s="61">
        <v>1</v>
      </c>
      <c r="DCR29" s="61">
        <v>235</v>
      </c>
      <c r="DCS29" s="61">
        <v>100</v>
      </c>
      <c r="DCT29" s="61">
        <v>2000</v>
      </c>
      <c r="DCU29" s="61">
        <v>180</v>
      </c>
      <c r="DCV29" s="61">
        <v>-1.1499999999999999</v>
      </c>
      <c r="DCW29" s="61">
        <v>3000</v>
      </c>
      <c r="DCX29" s="61">
        <v>30</v>
      </c>
      <c r="DCY29" s="61">
        <v>200</v>
      </c>
      <c r="DCZ29" s="61">
        <v>100</v>
      </c>
      <c r="DDA29" s="61">
        <v>100</v>
      </c>
      <c r="DDB29" s="61">
        <v>100</v>
      </c>
      <c r="DDC29" s="61">
        <v>100</v>
      </c>
      <c r="DDD29" s="61">
        <v>130</v>
      </c>
      <c r="DDE29" s="61">
        <v>100</v>
      </c>
      <c r="DDF29" s="61">
        <v>100</v>
      </c>
      <c r="DDG29" s="61">
        <v>100</v>
      </c>
      <c r="DDH29" s="61">
        <v>100</v>
      </c>
      <c r="DDI29" s="61">
        <v>130</v>
      </c>
      <c r="DDJ29" s="61">
        <v>100</v>
      </c>
      <c r="DDK29" s="61">
        <v>100</v>
      </c>
      <c r="DDL29" s="61">
        <v>100</v>
      </c>
      <c r="DDM29" s="61">
        <v>100</v>
      </c>
      <c r="DDN29" s="61">
        <v>100</v>
      </c>
      <c r="DDO29" s="61">
        <v>130</v>
      </c>
      <c r="DDP29" s="61">
        <v>100</v>
      </c>
      <c r="DDQ29" s="61">
        <v>130</v>
      </c>
      <c r="DDR29" s="61">
        <v>100</v>
      </c>
      <c r="DDS29" s="61">
        <v>100</v>
      </c>
      <c r="DDT29" s="61">
        <v>100</v>
      </c>
      <c r="DDU29" s="61">
        <v>100</v>
      </c>
      <c r="DDV29" s="61">
        <v>130</v>
      </c>
      <c r="DDW29" s="61">
        <v>100</v>
      </c>
      <c r="DDX29" s="61">
        <v>0.5</v>
      </c>
      <c r="DDY29" s="61">
        <v>0.3</v>
      </c>
      <c r="DDZ29" s="61">
        <v>1</v>
      </c>
      <c r="DEA29" s="61">
        <v>1000</v>
      </c>
      <c r="DEB29" s="61">
        <v>200</v>
      </c>
      <c r="DEC29" s="61">
        <v>70</v>
      </c>
      <c r="DED29" s="61">
        <v>20</v>
      </c>
      <c r="DEE29" s="61">
        <v>80</v>
      </c>
      <c r="DEF29" s="61">
        <v>2</v>
      </c>
      <c r="DEG29" s="61">
        <v>0</v>
      </c>
      <c r="DEH29" s="61">
        <v>0</v>
      </c>
      <c r="DEI29" s="61">
        <v>0</v>
      </c>
      <c r="DEJ29" s="61">
        <v>0</v>
      </c>
      <c r="DEK29" s="61">
        <v>11</v>
      </c>
      <c r="DEL29" s="61">
        <v>-8</v>
      </c>
      <c r="DEM29" s="61">
        <v>3</v>
      </c>
      <c r="DEN29" s="61">
        <v>2</v>
      </c>
      <c r="DEO29" s="61">
        <v>0</v>
      </c>
      <c r="DEP29" s="61">
        <v>200</v>
      </c>
      <c r="DEQ29" s="61">
        <v>300</v>
      </c>
      <c r="DER29" s="61">
        <v>20</v>
      </c>
      <c r="DES29" s="61">
        <v>7</v>
      </c>
      <c r="DET29" s="61">
        <v>5</v>
      </c>
      <c r="DEU29" s="61">
        <v>30</v>
      </c>
      <c r="DEV29" s="61">
        <v>133</v>
      </c>
      <c r="DEW29" s="61">
        <v>5</v>
      </c>
      <c r="DEX29" s="61">
        <v>100</v>
      </c>
      <c r="DEY29" s="61">
        <v>3</v>
      </c>
      <c r="DEZ29" s="61">
        <v>0</v>
      </c>
      <c r="DFA29" s="61">
        <v>15</v>
      </c>
      <c r="DFB29" s="61">
        <v>60</v>
      </c>
      <c r="DFC29" s="61">
        <v>0.95</v>
      </c>
      <c r="DFD29" s="61">
        <v>0</v>
      </c>
      <c r="DFE29" s="61">
        <v>60</v>
      </c>
      <c r="DFF29" s="61">
        <v>-27</v>
      </c>
      <c r="DFG29" s="61">
        <v>5</v>
      </c>
      <c r="DFH29" s="61">
        <v>9</v>
      </c>
      <c r="DFI29" s="61">
        <v>12</v>
      </c>
      <c r="DFJ29" s="61">
        <v>14</v>
      </c>
      <c r="DFK29" s="61">
        <v>18</v>
      </c>
      <c r="DFL29" s="61">
        <v>22</v>
      </c>
      <c r="DFM29" s="61">
        <v>0</v>
      </c>
      <c r="DFN29" s="61">
        <v>0</v>
      </c>
      <c r="DFO29" s="61">
        <v>0</v>
      </c>
      <c r="DFP29" s="61">
        <v>0</v>
      </c>
      <c r="DFQ29" s="61">
        <v>0</v>
      </c>
      <c r="DFR29" s="61">
        <v>0</v>
      </c>
      <c r="DFS29" s="61">
        <v>0.95</v>
      </c>
      <c r="DFT29" s="61">
        <v>0.9</v>
      </c>
      <c r="DFU29" s="61">
        <v>0.9</v>
      </c>
      <c r="DFV29" s="61">
        <v>0.9</v>
      </c>
      <c r="DFW29" s="61">
        <v>0.95</v>
      </c>
      <c r="DFX29" s="61">
        <v>1</v>
      </c>
      <c r="DFY29" s="61">
        <v>105</v>
      </c>
      <c r="DFZ29" s="61">
        <v>95</v>
      </c>
      <c r="DGA29" s="61">
        <v>85</v>
      </c>
      <c r="DGB29" s="61">
        <v>110</v>
      </c>
      <c r="DGC29" s="61">
        <v>90</v>
      </c>
      <c r="DGD29" s="61">
        <v>95</v>
      </c>
      <c r="DGE29" s="61">
        <v>100</v>
      </c>
      <c r="DGF29" s="61">
        <v>105</v>
      </c>
      <c r="DGG29" s="61">
        <v>0.85</v>
      </c>
      <c r="DGH29" s="61">
        <v>0.9</v>
      </c>
      <c r="DGI29" s="61">
        <v>0.95</v>
      </c>
      <c r="DGJ29" s="61">
        <v>1</v>
      </c>
      <c r="DGK29" s="61">
        <v>-0.97</v>
      </c>
      <c r="DGL29" s="61">
        <v>-0.95</v>
      </c>
      <c r="DGM29" s="61">
        <v>0</v>
      </c>
      <c r="DGN29" s="61">
        <v>0</v>
      </c>
      <c r="DGO29" s="61">
        <v>0</v>
      </c>
      <c r="DGP29" s="61">
        <v>0</v>
      </c>
      <c r="DGQ29" s="61">
        <v>0.5</v>
      </c>
      <c r="DGR29" s="61">
        <v>1</v>
      </c>
      <c r="DGS29" s="61">
        <v>0.5</v>
      </c>
      <c r="DGT29" s="61">
        <v>0</v>
      </c>
      <c r="DGU29" s="61">
        <v>0</v>
      </c>
      <c r="DGV29" s="61">
        <v>0</v>
      </c>
      <c r="DGW29" s="61">
        <v>0</v>
      </c>
      <c r="DGX29" s="61">
        <v>0</v>
      </c>
      <c r="DGY29" s="61">
        <v>400</v>
      </c>
      <c r="DGZ29" s="61">
        <v>0</v>
      </c>
      <c r="DHA29" s="61">
        <v>1</v>
      </c>
      <c r="DHB29" s="61">
        <v>1</v>
      </c>
      <c r="DHC29" s="61">
        <v>40</v>
      </c>
      <c r="DHD29" s="61">
        <v>0</v>
      </c>
      <c r="DHE29" s="61">
        <v>30</v>
      </c>
      <c r="DHF29" s="61">
        <v>30</v>
      </c>
      <c r="DHG29" s="61">
        <v>10</v>
      </c>
      <c r="DHH29" s="61">
        <v>10</v>
      </c>
      <c r="DHI29" s="61">
        <v>10</v>
      </c>
      <c r="DHJ29" s="61">
        <v>3</v>
      </c>
      <c r="DHK29" s="61">
        <v>1</v>
      </c>
      <c r="DHL29" s="61">
        <v>10500</v>
      </c>
      <c r="DHM29" s="61">
        <v>0</v>
      </c>
      <c r="DHN29" s="61">
        <v>0</v>
      </c>
      <c r="DHO29" s="61">
        <v>0</v>
      </c>
      <c r="DHP29" s="61">
        <v>0</v>
      </c>
      <c r="DHQ29" s="61">
        <v>1</v>
      </c>
      <c r="DHR29" s="61">
        <v>1</v>
      </c>
      <c r="DHS29" s="61">
        <v>0</v>
      </c>
      <c r="DHT29" s="61">
        <v>0</v>
      </c>
      <c r="DHU29" s="61">
        <v>0.2</v>
      </c>
      <c r="DHV29" s="61">
        <v>0.3</v>
      </c>
      <c r="DHW29" s="61">
        <v>30</v>
      </c>
      <c r="DHX29" s="61">
        <v>60</v>
      </c>
      <c r="DHY29" s="61">
        <v>65</v>
      </c>
      <c r="DHZ29" s="61">
        <v>0</v>
      </c>
      <c r="DIA29" s="61">
        <v>4</v>
      </c>
      <c r="DIB29" s="61">
        <v>4</v>
      </c>
      <c r="DIC29" s="61">
        <v>0.01</v>
      </c>
      <c r="DID29" s="61">
        <v>0.01</v>
      </c>
      <c r="DIE29" s="61">
        <v>0.2</v>
      </c>
      <c r="DIF29" s="61">
        <v>0.2</v>
      </c>
      <c r="DIG29" s="61">
        <v>1</v>
      </c>
      <c r="DIH29" s="61">
        <v>1.1100000000000001</v>
      </c>
      <c r="DII29" s="61">
        <v>1</v>
      </c>
      <c r="DIJ29" s="61">
        <v>1.1100000000000001</v>
      </c>
      <c r="DIK29" s="61">
        <v>1</v>
      </c>
      <c r="DIL29" s="61">
        <v>30</v>
      </c>
      <c r="DIM29" s="61">
        <v>0</v>
      </c>
      <c r="DIN29" s="61">
        <v>0</v>
      </c>
      <c r="DIO29" s="61">
        <v>0</v>
      </c>
      <c r="DIP29" s="61">
        <v>100</v>
      </c>
      <c r="DIQ29" s="61">
        <v>100</v>
      </c>
      <c r="DIR29" s="61">
        <v>10</v>
      </c>
      <c r="DIS29" s="61">
        <v>50</v>
      </c>
      <c r="DIT29" s="61">
        <v>50</v>
      </c>
      <c r="DIU29" s="61">
        <v>0</v>
      </c>
      <c r="DIV29" s="61">
        <v>0.2</v>
      </c>
      <c r="DIW29" s="61">
        <v>0.2</v>
      </c>
      <c r="DIX29" s="61">
        <v>0</v>
      </c>
      <c r="DIY29" s="61">
        <v>0</v>
      </c>
      <c r="DIZ29" s="61">
        <v>0</v>
      </c>
      <c r="DJA29" s="61">
        <v>0</v>
      </c>
      <c r="DJB29" s="61">
        <v>0</v>
      </c>
      <c r="DJC29" s="61">
        <v>0</v>
      </c>
      <c r="DJD29" s="61">
        <v>0</v>
      </c>
      <c r="DJE29" s="61">
        <v>0</v>
      </c>
      <c r="DJF29" s="61">
        <v>0</v>
      </c>
      <c r="DJG29" s="61">
        <v>30</v>
      </c>
      <c r="DJH29" s="61">
        <v>14400</v>
      </c>
      <c r="DJI29" s="61">
        <v>300</v>
      </c>
      <c r="DJJ29" s="61">
        <v>86400</v>
      </c>
      <c r="DJK29" s="61">
        <v>300</v>
      </c>
      <c r="DJL29" s="61">
        <v>1200</v>
      </c>
      <c r="DJM29" s="61">
        <v>5000</v>
      </c>
      <c r="DJN29" s="61">
        <v>-5000</v>
      </c>
      <c r="DJO29" s="61">
        <v>50</v>
      </c>
      <c r="DJP29" s="61">
        <v>0</v>
      </c>
      <c r="DJQ29" s="61">
        <v>0</v>
      </c>
      <c r="DJR29" s="61">
        <v>0</v>
      </c>
      <c r="DJS29" s="61">
        <v>0</v>
      </c>
      <c r="DJT29" s="61">
        <v>0</v>
      </c>
      <c r="DJU29" s="61">
        <v>0</v>
      </c>
      <c r="DJV29" s="61">
        <v>0</v>
      </c>
      <c r="DJW29" s="61">
        <v>0.1</v>
      </c>
      <c r="DJX29" s="61">
        <v>51.5</v>
      </c>
      <c r="DJY29" s="61">
        <v>47.5</v>
      </c>
      <c r="DJZ29" s="61">
        <v>0</v>
      </c>
      <c r="DKA29" s="61">
        <v>0</v>
      </c>
      <c r="DKB29" s="61">
        <v>0</v>
      </c>
      <c r="DKC29" s="61">
        <v>0</v>
      </c>
      <c r="DKD29" s="61">
        <v>0</v>
      </c>
      <c r="DKE29" s="61">
        <v>0</v>
      </c>
      <c r="DKF29" s="61">
        <v>0</v>
      </c>
      <c r="DKG29" s="61">
        <v>0</v>
      </c>
      <c r="DKH29" s="61">
        <v>1</v>
      </c>
      <c r="DKI29" s="61">
        <v>0</v>
      </c>
      <c r="DKJ29" s="61">
        <v>1400</v>
      </c>
      <c r="DKK29" s="61">
        <v>0</v>
      </c>
      <c r="DKL29" s="61">
        <v>1</v>
      </c>
      <c r="DKM29" s="61">
        <v>0</v>
      </c>
      <c r="DKN29" s="61">
        <v>0</v>
      </c>
      <c r="DKO29" s="61">
        <v>300</v>
      </c>
      <c r="DKP29" s="61">
        <v>30</v>
      </c>
      <c r="DKQ29" s="61">
        <v>8</v>
      </c>
      <c r="DKR29" s="61">
        <v>1</v>
      </c>
      <c r="DKS29" s="61">
        <v>115</v>
      </c>
      <c r="DKT29" s="61">
        <v>85</v>
      </c>
      <c r="DKU29" s="61">
        <v>35</v>
      </c>
      <c r="DKV29" s="61">
        <v>10</v>
      </c>
      <c r="DKW29" s="61">
        <v>0</v>
      </c>
      <c r="DKX29" s="61">
        <v>0</v>
      </c>
      <c r="DKY29" s="61">
        <v>1</v>
      </c>
      <c r="DKZ29" s="61">
        <v>-0.25</v>
      </c>
      <c r="DLA29" s="61">
        <v>50</v>
      </c>
      <c r="DLB29" s="61">
        <v>110</v>
      </c>
      <c r="DLC29" s="61">
        <v>80</v>
      </c>
      <c r="DLD29" s="61">
        <v>1</v>
      </c>
      <c r="DLE29" s="61">
        <v>0</v>
      </c>
      <c r="DLF29" s="61">
        <v>183</v>
      </c>
      <c r="DLG29" s="61">
        <v>200</v>
      </c>
      <c r="DLH29" s="61">
        <v>1</v>
      </c>
      <c r="DLI29" s="61">
        <v>110</v>
      </c>
      <c r="DLJ29" s="61">
        <v>10</v>
      </c>
      <c r="DLK29" s="61">
        <v>2</v>
      </c>
      <c r="DLL29" s="61">
        <v>0.8</v>
      </c>
      <c r="DLM29" s="61">
        <v>3</v>
      </c>
      <c r="DLN29" s="61">
        <v>4</v>
      </c>
      <c r="DLO29" s="61">
        <v>10</v>
      </c>
      <c r="DLP29" s="61">
        <v>0.5</v>
      </c>
      <c r="DLQ29" s="61">
        <v>4</v>
      </c>
      <c r="DLR29" s="61">
        <v>10500</v>
      </c>
      <c r="DLS29" s="61">
        <v>20</v>
      </c>
      <c r="DLT29" s="61">
        <v>10</v>
      </c>
      <c r="DLU29" s="61">
        <v>5</v>
      </c>
      <c r="DLV29" s="61">
        <v>10500</v>
      </c>
      <c r="DLW29" s="61">
        <v>0</v>
      </c>
      <c r="DLX29" s="61">
        <v>0</v>
      </c>
      <c r="DLY29" s="61">
        <v>0</v>
      </c>
      <c r="DLZ29" s="61">
        <v>0</v>
      </c>
      <c r="DMA29" s="61">
        <v>10500</v>
      </c>
      <c r="DMB29" s="61">
        <v>120</v>
      </c>
      <c r="DMC29" s="61">
        <v>85</v>
      </c>
      <c r="DMD29" s="61">
        <v>45</v>
      </c>
      <c r="DME29" s="61">
        <v>0</v>
      </c>
      <c r="DMF29" s="61">
        <v>10</v>
      </c>
      <c r="DMG29" s="61">
        <v>0</v>
      </c>
      <c r="DMH29" s="61">
        <v>0</v>
      </c>
      <c r="DMI29" s="61">
        <v>0</v>
      </c>
      <c r="DMJ29" s="61">
        <v>-0.4</v>
      </c>
      <c r="DMK29" s="61">
        <v>50</v>
      </c>
      <c r="DML29" s="61">
        <v>110</v>
      </c>
      <c r="DMM29" s="61">
        <v>80</v>
      </c>
      <c r="DMN29" s="61">
        <v>0</v>
      </c>
      <c r="DMO29" s="61">
        <v>0</v>
      </c>
      <c r="DMP29" s="61">
        <v>400</v>
      </c>
      <c r="DMQ29" s="61">
        <v>200</v>
      </c>
      <c r="DMR29" s="61">
        <v>0</v>
      </c>
      <c r="DMS29" s="61">
        <v>100</v>
      </c>
      <c r="DMT29" s="61">
        <v>100</v>
      </c>
      <c r="DMU29" s="61">
        <v>10</v>
      </c>
      <c r="DMV29" s="61">
        <v>2</v>
      </c>
      <c r="DMW29" s="61">
        <v>0.3</v>
      </c>
      <c r="DMX29" s="61">
        <v>3</v>
      </c>
      <c r="DMY29" s="61">
        <v>4</v>
      </c>
      <c r="DMZ29" s="61">
        <v>10</v>
      </c>
      <c r="DNA29" s="61">
        <v>0.5</v>
      </c>
      <c r="DNB29" s="61">
        <v>4</v>
      </c>
      <c r="DNC29" s="61">
        <v>10500</v>
      </c>
      <c r="DND29" s="61">
        <v>20</v>
      </c>
      <c r="DNE29" s="61">
        <v>10</v>
      </c>
      <c r="DNF29" s="61">
        <v>5</v>
      </c>
      <c r="DNG29" s="61">
        <v>10500</v>
      </c>
      <c r="DNH29" s="61">
        <v>0</v>
      </c>
      <c r="DNI29" s="61">
        <v>0</v>
      </c>
      <c r="DNJ29" s="61">
        <v>0</v>
      </c>
      <c r="DNK29" s="61">
        <v>0</v>
      </c>
      <c r="DNL29" s="61">
        <v>10500</v>
      </c>
      <c r="DNM29" s="61">
        <v>120</v>
      </c>
      <c r="DNN29" s="61">
        <v>90</v>
      </c>
      <c r="DNO29" s="61">
        <v>45</v>
      </c>
      <c r="DNV29" s="61">
        <v>0</v>
      </c>
      <c r="DPE29" s="61">
        <v>0</v>
      </c>
      <c r="DPF29" s="61">
        <v>0</v>
      </c>
      <c r="DPG29" s="61">
        <v>0</v>
      </c>
      <c r="DPH29" s="61">
        <v>1</v>
      </c>
      <c r="DPI29" s="61">
        <v>1</v>
      </c>
      <c r="DPJ29" s="61">
        <v>0</v>
      </c>
      <c r="DPK29" s="61">
        <v>0</v>
      </c>
      <c r="DPM29" s="61">
        <v>0</v>
      </c>
      <c r="DPO29" s="61">
        <v>0</v>
      </c>
      <c r="DPS29" s="61">
        <v>1</v>
      </c>
      <c r="DPT29" s="61">
        <v>1</v>
      </c>
      <c r="DPX29" s="61">
        <v>1</v>
      </c>
      <c r="DPY29" s="61">
        <v>0</v>
      </c>
      <c r="DPZ29" s="61">
        <v>1</v>
      </c>
      <c r="DQA29" s="61">
        <v>1</v>
      </c>
      <c r="DQC29" s="61">
        <v>1</v>
      </c>
      <c r="DQD29" s="61">
        <v>1</v>
      </c>
      <c r="DQE29" s="61">
        <v>1</v>
      </c>
      <c r="DQG29" s="61">
        <v>0</v>
      </c>
      <c r="DQH29" s="61">
        <v>1</v>
      </c>
      <c r="DQQ29" s="61">
        <v>0</v>
      </c>
      <c r="DQR29" s="61">
        <v>1</v>
      </c>
      <c r="DQT29" s="61">
        <v>0</v>
      </c>
      <c r="DQU29" s="61">
        <v>0</v>
      </c>
      <c r="DQX29" s="61">
        <v>1</v>
      </c>
      <c r="DQZ29" s="61">
        <v>0</v>
      </c>
      <c r="DRA29" s="61">
        <v>0</v>
      </c>
      <c r="DRB29" s="61">
        <v>1</v>
      </c>
      <c r="DRC29" s="61">
        <v>0</v>
      </c>
      <c r="DRE29" s="61">
        <v>0</v>
      </c>
      <c r="DRF29" s="61">
        <v>0</v>
      </c>
      <c r="DRG29" s="61">
        <v>0</v>
      </c>
      <c r="DRH29" s="61">
        <v>0</v>
      </c>
      <c r="DRJ29" s="61">
        <v>0</v>
      </c>
      <c r="DRN29" s="61">
        <v>11.5</v>
      </c>
      <c r="DRP29" s="61">
        <v>616</v>
      </c>
      <c r="DRU29" s="61">
        <v>11</v>
      </c>
      <c r="DRV29" s="61">
        <v>0</v>
      </c>
      <c r="DRW29" s="61">
        <v>233</v>
      </c>
      <c r="DRY29" s="61">
        <v>1</v>
      </c>
      <c r="DRZ29" s="61">
        <v>1</v>
      </c>
      <c r="DSA29" s="61">
        <v>1</v>
      </c>
      <c r="DSK29" s="61">
        <v>3</v>
      </c>
      <c r="DSL29" s="61">
        <v>0.3</v>
      </c>
      <c r="DSM29" s="61">
        <v>0.1</v>
      </c>
      <c r="DSN29" s="61">
        <v>0.1</v>
      </c>
      <c r="DSO29" s="61">
        <v>100</v>
      </c>
      <c r="DSP29" s="61">
        <v>45</v>
      </c>
      <c r="DSQ29" s="61">
        <v>0</v>
      </c>
      <c r="DSR29" s="61">
        <v>1</v>
      </c>
      <c r="DSS29" s="61">
        <v>6</v>
      </c>
      <c r="DST29" s="61">
        <v>100</v>
      </c>
      <c r="DSU29" s="61">
        <v>0</v>
      </c>
      <c r="DSV29" s="61">
        <v>1</v>
      </c>
      <c r="DSW29" s="61">
        <v>1</v>
      </c>
      <c r="DSX29" s="61">
        <v>1</v>
      </c>
      <c r="DSY29" s="61">
        <v>1</v>
      </c>
      <c r="DSZ29" s="61">
        <v>1</v>
      </c>
      <c r="DTA29" s="61">
        <v>0</v>
      </c>
      <c r="DTB29" s="61">
        <v>0</v>
      </c>
      <c r="DTC29" s="61">
        <v>54</v>
      </c>
      <c r="DTD29" s="61">
        <v>50</v>
      </c>
      <c r="DTE29" s="61">
        <v>0</v>
      </c>
      <c r="DTF29" s="61">
        <v>100</v>
      </c>
      <c r="DTG29" s="61">
        <v>0</v>
      </c>
      <c r="DTH29" s="61">
        <v>1</v>
      </c>
      <c r="DTI29" s="61">
        <v>0</v>
      </c>
      <c r="DTJ29" s="61">
        <v>-5</v>
      </c>
      <c r="DTK29" s="61">
        <v>15</v>
      </c>
      <c r="DTL29" s="61">
        <v>80</v>
      </c>
      <c r="DTM29" s="61">
        <v>100</v>
      </c>
      <c r="DTN29" s="61">
        <v>100</v>
      </c>
      <c r="DTO29" s="61">
        <v>0</v>
      </c>
      <c r="DTP29" s="61">
        <v>0</v>
      </c>
      <c r="DTQ29" s="61">
        <v>100</v>
      </c>
      <c r="DTR29" s="61">
        <v>-100</v>
      </c>
      <c r="DTS29" s="61">
        <v>1</v>
      </c>
      <c r="DTT29" s="61">
        <v>6</v>
      </c>
      <c r="DTU29" s="61">
        <v>0</v>
      </c>
      <c r="DTV29" s="61">
        <v>0</v>
      </c>
      <c r="DTW29" s="61">
        <v>0</v>
      </c>
      <c r="DTX29" s="61">
        <v>1</v>
      </c>
      <c r="DTY29" s="61">
        <v>6</v>
      </c>
      <c r="DTZ29" s="61">
        <v>0</v>
      </c>
      <c r="DUA29" s="61">
        <v>0</v>
      </c>
      <c r="DUB29" s="61">
        <v>0</v>
      </c>
      <c r="DUC29" s="61">
        <v>0</v>
      </c>
      <c r="DUD29" s="61">
        <v>10</v>
      </c>
      <c r="DUE29" s="61">
        <v>0</v>
      </c>
      <c r="DUF29" s="61">
        <v>0</v>
      </c>
      <c r="DUG29" s="61">
        <v>0</v>
      </c>
      <c r="DUH29" s="61">
        <v>1</v>
      </c>
      <c r="DUI29" s="61">
        <v>41</v>
      </c>
      <c r="DUJ29" s="61">
        <v>30</v>
      </c>
      <c r="DUK29" s="61">
        <v>0</v>
      </c>
      <c r="DUL29" s="61">
        <v>0</v>
      </c>
      <c r="DUM29" s="61">
        <v>9600</v>
      </c>
      <c r="DUN29" s="61">
        <v>2</v>
      </c>
      <c r="DUO29" s="61">
        <v>11</v>
      </c>
      <c r="DUP29" s="61">
        <v>111</v>
      </c>
      <c r="DUQ29" s="61">
        <v>11</v>
      </c>
      <c r="DUR29" s="61">
        <v>1</v>
      </c>
      <c r="DUS29" s="61">
        <v>9600</v>
      </c>
      <c r="DUT29" s="61">
        <v>2</v>
      </c>
      <c r="DUU29" s="61">
        <v>12</v>
      </c>
      <c r="DUV29" s="61">
        <v>112</v>
      </c>
      <c r="DUW29" s="61">
        <v>12</v>
      </c>
      <c r="DUX29" s="61">
        <v>1</v>
      </c>
      <c r="DUY29" s="61">
        <v>192</v>
      </c>
      <c r="DUZ29" s="61">
        <v>200</v>
      </c>
      <c r="DVA29" s="61">
        <v>168</v>
      </c>
      <c r="DVB29" s="61">
        <v>75</v>
      </c>
      <c r="DVC29" s="61">
        <v>502</v>
      </c>
      <c r="DVD29" s="61">
        <v>1</v>
      </c>
      <c r="DVE29" s="61">
        <v>255</v>
      </c>
      <c r="DVF29" s="61">
        <v>0</v>
      </c>
      <c r="DVG29" s="61">
        <v>255</v>
      </c>
      <c r="DVH29" s="61">
        <v>255</v>
      </c>
      <c r="DVI29" s="61">
        <v>1</v>
      </c>
      <c r="DVJ29" s="61">
        <v>4</v>
      </c>
      <c r="DVK29" s="61">
        <v>1</v>
      </c>
      <c r="DVL29" s="61">
        <v>0</v>
      </c>
      <c r="DVM29" s="61">
        <v>0</v>
      </c>
      <c r="DVN29" s="61">
        <v>0</v>
      </c>
      <c r="DVO29" s="61">
        <v>0</v>
      </c>
      <c r="DVP29" s="61">
        <v>0</v>
      </c>
      <c r="DVQ29" s="61">
        <v>0</v>
      </c>
      <c r="DVR29" s="61">
        <v>0</v>
      </c>
      <c r="DVS29" s="61">
        <v>0</v>
      </c>
      <c r="DVT29" s="61">
        <v>1</v>
      </c>
      <c r="DVU29" s="61">
        <v>65</v>
      </c>
      <c r="DVV29" s="61">
        <v>1</v>
      </c>
      <c r="DVW29" s="61">
        <v>0</v>
      </c>
      <c r="DVX29" s="61">
        <v>0</v>
      </c>
      <c r="DVY29" s="61">
        <v>0</v>
      </c>
      <c r="DVZ29" s="61">
        <v>-4.5</v>
      </c>
      <c r="DWA29" s="61">
        <v>10</v>
      </c>
      <c r="DWB29" s="61">
        <v>0</v>
      </c>
      <c r="DWC29" s="61">
        <v>60</v>
      </c>
      <c r="DWD29" s="61">
        <v>55</v>
      </c>
      <c r="DWE29" s="61">
        <v>0</v>
      </c>
      <c r="DWF29" s="61">
        <v>2</v>
      </c>
      <c r="DWG29" s="61">
        <v>1.65</v>
      </c>
      <c r="DWH29" s="61">
        <v>1.82</v>
      </c>
      <c r="DWI29" s="61">
        <v>0.6</v>
      </c>
      <c r="DWJ29" s="61">
        <v>0.6</v>
      </c>
      <c r="DWK29" s="61">
        <v>1</v>
      </c>
      <c r="DWL29" s="61">
        <v>0</v>
      </c>
      <c r="DWM29" s="61">
        <v>300</v>
      </c>
      <c r="DWN29" s="61">
        <v>0</v>
      </c>
      <c r="DWO29" s="61">
        <v>300</v>
      </c>
      <c r="DWP29" s="61">
        <v>0</v>
      </c>
      <c r="DWQ29" s="61">
        <v>300</v>
      </c>
      <c r="DWR29" s="61">
        <v>0</v>
      </c>
      <c r="DWS29" s="61">
        <v>300</v>
      </c>
      <c r="DWT29" s="61">
        <v>0</v>
      </c>
      <c r="DWU29" s="61">
        <v>1</v>
      </c>
      <c r="DWV29" s="61">
        <v>0.1</v>
      </c>
      <c r="DWW29" s="61">
        <v>100</v>
      </c>
      <c r="DWX29" s="61">
        <v>0</v>
      </c>
      <c r="DWY29" s="61">
        <v>0</v>
      </c>
      <c r="DWZ29" s="61">
        <v>1</v>
      </c>
      <c r="DXA29" s="61">
        <v>0.1</v>
      </c>
      <c r="DXB29" s="61">
        <v>100</v>
      </c>
      <c r="DXC29" s="61">
        <v>0</v>
      </c>
      <c r="DXD29" s="61">
        <v>0</v>
      </c>
      <c r="DXE29" s="61">
        <v>1</v>
      </c>
      <c r="DXF29" s="61">
        <v>0.1</v>
      </c>
      <c r="DXG29" s="61">
        <v>100</v>
      </c>
      <c r="DXH29" s="61">
        <v>0</v>
      </c>
      <c r="DXI29" s="61">
        <v>0</v>
      </c>
      <c r="DXJ29" s="61">
        <v>1</v>
      </c>
      <c r="DXK29" s="61">
        <v>0.1</v>
      </c>
      <c r="DXL29" s="61">
        <v>100</v>
      </c>
      <c r="DXM29" s="61">
        <v>0</v>
      </c>
      <c r="DXN29" s="61">
        <v>560</v>
      </c>
      <c r="DXO29" s="61">
        <v>560</v>
      </c>
      <c r="DXP29" s="61">
        <v>560</v>
      </c>
      <c r="DXQ29" s="61">
        <v>560</v>
      </c>
      <c r="DXR29" s="61">
        <v>20</v>
      </c>
      <c r="DXS29" s="61">
        <v>3</v>
      </c>
      <c r="DXT29" s="61">
        <v>0</v>
      </c>
      <c r="DXU29" s="61">
        <v>0</v>
      </c>
      <c r="DXV29" s="61">
        <v>0</v>
      </c>
      <c r="DXW29" s="61">
        <v>0</v>
      </c>
      <c r="DXX29" s="61">
        <v>15</v>
      </c>
      <c r="DXY29" s="61">
        <v>30</v>
      </c>
      <c r="DXZ29" s="61">
        <v>0.01</v>
      </c>
      <c r="DYA29" s="61">
        <v>0.4</v>
      </c>
      <c r="DYB29" s="61">
        <v>0</v>
      </c>
      <c r="DYC29" s="61">
        <v>60</v>
      </c>
      <c r="DYD29" s="61">
        <v>30</v>
      </c>
      <c r="DYE29" s="61">
        <v>0.3</v>
      </c>
      <c r="DYF29" s="61">
        <v>0</v>
      </c>
      <c r="DYG29" s="61">
        <v>0</v>
      </c>
      <c r="DYH29" s="61">
        <v>0</v>
      </c>
      <c r="DYI29" s="61">
        <v>1200</v>
      </c>
      <c r="DYJ29" s="61">
        <v>1400</v>
      </c>
      <c r="DYK29" s="61">
        <v>0</v>
      </c>
      <c r="DYL29" s="61">
        <v>0.5</v>
      </c>
      <c r="DYM29" s="61">
        <v>360</v>
      </c>
      <c r="DYN29" s="61">
        <v>0</v>
      </c>
      <c r="DYO29" s="61">
        <v>0</v>
      </c>
      <c r="DYP29" s="61">
        <v>1000</v>
      </c>
      <c r="DYQ29" s="61">
        <v>1</v>
      </c>
      <c r="DYR29" s="61">
        <v>2</v>
      </c>
      <c r="DYS29" s="61">
        <v>0</v>
      </c>
      <c r="DYT29" s="61">
        <v>0.1</v>
      </c>
      <c r="DYU29" s="61">
        <v>30</v>
      </c>
      <c r="DYV29" s="61">
        <v>12.5</v>
      </c>
      <c r="DYW29" s="61">
        <v>0.3</v>
      </c>
      <c r="DYX29" s="61">
        <v>0.1</v>
      </c>
      <c r="DYY29" s="61">
        <v>2.2000000000000002</v>
      </c>
      <c r="DYZ29" s="61">
        <v>12.5</v>
      </c>
      <c r="DZA29" s="61">
        <v>0</v>
      </c>
      <c r="DZB29" s="61">
        <v>12</v>
      </c>
      <c r="DZC29" s="61">
        <v>0</v>
      </c>
      <c r="DZD29" s="61">
        <v>0</v>
      </c>
      <c r="DZE29" s="61">
        <v>0</v>
      </c>
      <c r="DZF29" s="61">
        <v>0</v>
      </c>
      <c r="DZG29" s="61">
        <v>1</v>
      </c>
      <c r="DZH29" s="61">
        <v>1</v>
      </c>
      <c r="DZI29" s="61">
        <v>1</v>
      </c>
      <c r="DZJ29" s="61">
        <v>1</v>
      </c>
      <c r="DZK29" s="61">
        <v>2</v>
      </c>
      <c r="DZL29" s="61">
        <v>0.2</v>
      </c>
      <c r="DZM29" s="61">
        <v>300</v>
      </c>
      <c r="DZN29" s="61">
        <v>300</v>
      </c>
      <c r="DZO29" s="61">
        <v>300</v>
      </c>
      <c r="DZP29" s="61">
        <v>300</v>
      </c>
      <c r="DZQ29" s="61">
        <v>0</v>
      </c>
      <c r="DZR29" s="61">
        <v>50</v>
      </c>
      <c r="DZS29" s="61">
        <v>50</v>
      </c>
      <c r="DZT29" s="61">
        <v>50</v>
      </c>
      <c r="DZU29" s="61">
        <v>50</v>
      </c>
      <c r="DZV29" s="61">
        <v>50</v>
      </c>
      <c r="DZW29" s="61">
        <v>120</v>
      </c>
      <c r="DZX29" s="61">
        <v>1</v>
      </c>
      <c r="DZY29" s="61">
        <v>5.0000000000000001E-4</v>
      </c>
      <c r="DZZ29" s="61">
        <v>5.0000000000000001E-4</v>
      </c>
      <c r="EAA29" s="61">
        <v>0</v>
      </c>
      <c r="EAB29" s="61">
        <v>80</v>
      </c>
      <c r="EAC29" s="61">
        <v>80</v>
      </c>
      <c r="EAD29" s="61">
        <v>0</v>
      </c>
      <c r="EAE29" s="61">
        <v>0</v>
      </c>
      <c r="EAF29" s="61">
        <v>0</v>
      </c>
      <c r="EAG29" s="61">
        <v>0</v>
      </c>
      <c r="EAH29" s="61">
        <v>1</v>
      </c>
      <c r="EAI29" s="61">
        <v>0</v>
      </c>
      <c r="EAJ29" s="61">
        <v>0</v>
      </c>
      <c r="EAK29" s="61">
        <v>0</v>
      </c>
      <c r="EAL29" s="61">
        <v>0</v>
      </c>
      <c r="EAM29" s="61">
        <v>100</v>
      </c>
      <c r="EAN29" s="61">
        <v>0</v>
      </c>
      <c r="EAO29" s="61">
        <v>0.3</v>
      </c>
      <c r="EAP29" s="61">
        <v>1</v>
      </c>
      <c r="EAQ29" s="61">
        <v>25</v>
      </c>
      <c r="EAR29" s="61">
        <v>6.5</v>
      </c>
      <c r="EAS29" s="61">
        <v>100</v>
      </c>
      <c r="EAT29" s="61">
        <v>0</v>
      </c>
      <c r="EAU29" s="61">
        <v>8</v>
      </c>
      <c r="EAV29" s="61">
        <v>0</v>
      </c>
      <c r="EAW29" s="61">
        <v>0.5</v>
      </c>
      <c r="EAX29" s="61">
        <v>0</v>
      </c>
      <c r="EAY29" s="61">
        <v>4</v>
      </c>
      <c r="EAZ29" s="61">
        <v>50</v>
      </c>
      <c r="EBA29" s="61">
        <v>0</v>
      </c>
      <c r="EBB29" s="61">
        <v>25</v>
      </c>
      <c r="EBC29" s="61">
        <v>10</v>
      </c>
      <c r="EBD29" s="61">
        <v>250</v>
      </c>
      <c r="EBE29" s="61">
        <v>6</v>
      </c>
      <c r="EBF29" s="61">
        <v>0.1</v>
      </c>
      <c r="EBG29" s="61">
        <v>0.1</v>
      </c>
      <c r="EBH29" s="61">
        <v>1</v>
      </c>
      <c r="EBI29" s="61">
        <v>2</v>
      </c>
      <c r="EBJ29" s="61">
        <v>0.1</v>
      </c>
      <c r="EBK29" s="61">
        <v>1</v>
      </c>
      <c r="EBL29" s="61">
        <v>10</v>
      </c>
      <c r="EBM29" s="61">
        <v>0.1</v>
      </c>
      <c r="EBN29" s="61">
        <v>1</v>
      </c>
      <c r="EBO29" s="61">
        <v>10</v>
      </c>
      <c r="EBP29" s="61">
        <v>0.1</v>
      </c>
      <c r="EBQ29" s="61">
        <v>1</v>
      </c>
      <c r="ECH29" s="61">
        <v>0</v>
      </c>
      <c r="ECI29" s="61">
        <v>1</v>
      </c>
      <c r="ECJ29" s="61">
        <v>1</v>
      </c>
      <c r="ECK29" s="61">
        <v>1</v>
      </c>
      <c r="ECL29" s="61">
        <v>1</v>
      </c>
      <c r="ECM29" s="61">
        <v>1</v>
      </c>
      <c r="ECN29" s="61">
        <v>0</v>
      </c>
      <c r="ECO29" s="61">
        <v>0</v>
      </c>
      <c r="ECP29" s="61">
        <v>0</v>
      </c>
      <c r="ECQ29" s="61">
        <v>0</v>
      </c>
      <c r="ECR29" s="61">
        <v>0</v>
      </c>
      <c r="ECS29" s="61">
        <v>0</v>
      </c>
      <c r="ECT29" s="61">
        <v>0</v>
      </c>
      <c r="EDA29" s="61">
        <v>0</v>
      </c>
      <c r="EDB29" s="61">
        <v>60</v>
      </c>
      <c r="EDC29" s="61">
        <v>60</v>
      </c>
      <c r="EDD29" s="61">
        <v>0</v>
      </c>
      <c r="EDE29" s="61">
        <v>200</v>
      </c>
      <c r="EDF29" s="61">
        <v>2</v>
      </c>
      <c r="EDG29" s="61">
        <v>0</v>
      </c>
      <c r="EDH29" s="61">
        <v>200</v>
      </c>
      <c r="EDI29" s="61">
        <v>200</v>
      </c>
      <c r="EDJ29" s="61">
        <v>200</v>
      </c>
      <c r="EDK29" s="61">
        <v>2</v>
      </c>
      <c r="EDL29" s="61">
        <v>200</v>
      </c>
      <c r="EDM29" s="61">
        <v>0</v>
      </c>
      <c r="EDN29" s="61">
        <v>5</v>
      </c>
      <c r="EDO29" s="61">
        <v>5</v>
      </c>
      <c r="EDP29" s="61">
        <v>1000</v>
      </c>
      <c r="EDQ29" s="61">
        <v>1000</v>
      </c>
      <c r="EDR29" s="61">
        <v>5</v>
      </c>
      <c r="EDS29" s="61">
        <v>5</v>
      </c>
      <c r="EDT29" s="61">
        <v>1000</v>
      </c>
      <c r="EDU29" s="61">
        <v>1000</v>
      </c>
      <c r="EDV29" s="61">
        <v>250</v>
      </c>
      <c r="EDW29" s="61">
        <v>100</v>
      </c>
      <c r="EEH29" s="61">
        <v>0</v>
      </c>
      <c r="EEI29" s="61">
        <v>0</v>
      </c>
      <c r="EEJ29" s="61">
        <v>0</v>
      </c>
      <c r="EEK29" s="61">
        <v>0</v>
      </c>
      <c r="EEL29" s="61">
        <v>0</v>
      </c>
      <c r="EEM29" s="61">
        <v>0</v>
      </c>
      <c r="EEN29" s="61">
        <v>48</v>
      </c>
      <c r="EEO29" s="61">
        <v>20</v>
      </c>
      <c r="EEQ29" s="61">
        <v>180</v>
      </c>
      <c r="EER29" s="61">
        <v>360</v>
      </c>
      <c r="EES29" s="61">
        <v>720</v>
      </c>
      <c r="EET29" s="61">
        <v>700</v>
      </c>
      <c r="EEU29" s="61">
        <v>630</v>
      </c>
      <c r="EEV29" s="61">
        <v>630</v>
      </c>
      <c r="EEW29" s="61">
        <v>625</v>
      </c>
      <c r="EEX29" s="61">
        <v>20</v>
      </c>
      <c r="EEY29" s="61">
        <v>40</v>
      </c>
      <c r="EEZ29" s="61">
        <v>0</v>
      </c>
      <c r="EFA29" s="61">
        <v>0</v>
      </c>
      <c r="EFB29" s="61">
        <v>20</v>
      </c>
      <c r="EFC29" s="61">
        <v>20</v>
      </c>
      <c r="EFD29" s="61">
        <v>720</v>
      </c>
      <c r="EFE29" s="61">
        <v>0</v>
      </c>
      <c r="EFF29" s="61">
        <v>0</v>
      </c>
      <c r="EFG29" s="61">
        <v>600</v>
      </c>
      <c r="EFH29" s="61">
        <v>3600</v>
      </c>
      <c r="EFI29" s="61">
        <v>210</v>
      </c>
      <c r="EFN29" s="61">
        <v>0</v>
      </c>
      <c r="EFO29" s="61">
        <v>0</v>
      </c>
      <c r="EFP29" s="61">
        <v>0</v>
      </c>
      <c r="EFQ29" s="61">
        <v>0</v>
      </c>
      <c r="EIF29" s="61">
        <v>0</v>
      </c>
      <c r="EIG29" s="61">
        <v>0</v>
      </c>
      <c r="EIH29" s="61">
        <v>0</v>
      </c>
      <c r="EII29" s="61">
        <v>0</v>
      </c>
      <c r="EIN29" s="61">
        <v>0</v>
      </c>
      <c r="EIO29" s="61">
        <v>0</v>
      </c>
      <c r="EIP29" s="61">
        <v>1200</v>
      </c>
      <c r="EIQ29" s="61">
        <v>1000</v>
      </c>
      <c r="EIU29" s="61">
        <v>1000</v>
      </c>
      <c r="EJA29" s="61">
        <v>5</v>
      </c>
      <c r="EJB29" s="61">
        <v>250</v>
      </c>
      <c r="EJC29" s="61">
        <v>250</v>
      </c>
      <c r="EJF29" s="61">
        <v>100</v>
      </c>
      <c r="EJG29" s="61">
        <v>50</v>
      </c>
      <c r="EJH29" s="61">
        <v>1000</v>
      </c>
      <c r="EJI29" s="61">
        <v>680</v>
      </c>
      <c r="EJJ29" s="61">
        <v>640</v>
      </c>
      <c r="EJK29" s="61">
        <v>5</v>
      </c>
      <c r="EJL29" s="61">
        <v>650</v>
      </c>
      <c r="EJM29" s="61">
        <v>5</v>
      </c>
      <c r="EJN29" s="61">
        <v>1000</v>
      </c>
      <c r="EJO29" s="61">
        <v>640</v>
      </c>
      <c r="EJP29" s="61">
        <v>5</v>
      </c>
      <c r="EJQ29" s="61">
        <v>680</v>
      </c>
      <c r="EJR29" s="61">
        <v>5</v>
      </c>
      <c r="EJS29" s="61">
        <v>1000</v>
      </c>
      <c r="EJT29" s="61">
        <v>5</v>
      </c>
      <c r="EJU29" s="61">
        <v>15</v>
      </c>
      <c r="EJV29" s="61">
        <v>300</v>
      </c>
      <c r="EJW29" s="61">
        <v>20</v>
      </c>
      <c r="EJX29" s="61">
        <v>50</v>
      </c>
      <c r="EJY29" s="61">
        <v>650</v>
      </c>
      <c r="EJZ29" s="61">
        <v>5</v>
      </c>
      <c r="EKA29" s="61">
        <v>1000</v>
      </c>
      <c r="EKB29" s="61">
        <v>5</v>
      </c>
      <c r="EKC29" s="61">
        <v>1000</v>
      </c>
      <c r="EKD29" s="61">
        <v>100</v>
      </c>
      <c r="EKE29" s="61">
        <v>0</v>
      </c>
      <c r="EKF29" s="61">
        <v>0</v>
      </c>
      <c r="EKG29" s="61">
        <v>0</v>
      </c>
      <c r="EKH29" s="61">
        <v>0</v>
      </c>
      <c r="EKI29" s="61">
        <v>0</v>
      </c>
      <c r="EKJ29" s="61">
        <v>0</v>
      </c>
      <c r="EKK29" s="61">
        <v>0</v>
      </c>
      <c r="EKL29" s="61">
        <v>1.3168800000000001</v>
      </c>
      <c r="EKM29" s="61">
        <v>10.18</v>
      </c>
      <c r="EKN29" s="61">
        <v>9.75</v>
      </c>
      <c r="EKO29" s="61">
        <v>0.76200000000000001</v>
      </c>
      <c r="EKP29" s="61">
        <v>1.3168800000000001</v>
      </c>
      <c r="EKQ29" s="61">
        <v>10</v>
      </c>
      <c r="EKR29" s="61">
        <v>9.5399999999999991</v>
      </c>
      <c r="EKS29" s="61">
        <v>0.72</v>
      </c>
      <c r="EKT29" s="61">
        <v>1.3168800000000001</v>
      </c>
      <c r="EKU29" s="61">
        <v>10</v>
      </c>
      <c r="EKV29" s="61">
        <v>9.5399999999999991</v>
      </c>
      <c r="EKW29" s="61">
        <v>0.72</v>
      </c>
      <c r="EKX29" s="61">
        <v>1.3168800000000001</v>
      </c>
      <c r="EKY29" s="61">
        <v>10</v>
      </c>
      <c r="EKZ29" s="61">
        <v>9.5399999999999991</v>
      </c>
      <c r="ELA29" s="61">
        <v>0.72</v>
      </c>
      <c r="ELB29" s="61">
        <v>0</v>
      </c>
      <c r="ELC29" s="61">
        <v>0</v>
      </c>
      <c r="ELD29" s="61">
        <v>0</v>
      </c>
      <c r="ELE29" s="61">
        <v>0</v>
      </c>
      <c r="ELF29" s="61">
        <v>0</v>
      </c>
      <c r="ELG29" s="61">
        <v>0</v>
      </c>
      <c r="ELH29" s="61">
        <v>0</v>
      </c>
      <c r="ELI29" s="61">
        <v>0</v>
      </c>
      <c r="ELJ29" s="61">
        <v>250</v>
      </c>
      <c r="ELK29" s="61">
        <v>-20</v>
      </c>
      <c r="ELL29" s="61">
        <v>-0.1</v>
      </c>
      <c r="ELM29" s="61">
        <v>0</v>
      </c>
      <c r="ELN29" s="61">
        <v>0</v>
      </c>
      <c r="ELO29" s="61">
        <v>0</v>
      </c>
      <c r="ELP29" s="61">
        <v>0</v>
      </c>
      <c r="ELQ29" s="61">
        <v>0</v>
      </c>
      <c r="ELR29" s="61">
        <v>0</v>
      </c>
      <c r="ELS29" s="61">
        <v>0</v>
      </c>
      <c r="ELT29" s="61">
        <v>0</v>
      </c>
      <c r="ELU29" s="61">
        <v>0</v>
      </c>
      <c r="ELV29" s="61">
        <v>0</v>
      </c>
      <c r="ELW29" s="61">
        <v>0</v>
      </c>
      <c r="ELX29" s="61">
        <v>0</v>
      </c>
      <c r="ELY29" s="61">
        <v>0</v>
      </c>
      <c r="ELZ29" s="61">
        <v>0</v>
      </c>
      <c r="EMA29" s="61">
        <v>0</v>
      </c>
      <c r="EMB29" s="61">
        <v>0</v>
      </c>
      <c r="EMC29" s="61">
        <v>0</v>
      </c>
      <c r="EMD29" s="61">
        <v>0</v>
      </c>
      <c r="EME29" s="61">
        <v>0</v>
      </c>
      <c r="EMF29" s="61">
        <v>0</v>
      </c>
      <c r="EMG29" s="61">
        <v>0</v>
      </c>
      <c r="EMH29" s="61">
        <v>0</v>
      </c>
      <c r="EMI29" s="61">
        <v>0</v>
      </c>
      <c r="EMJ29" s="61">
        <v>0</v>
      </c>
      <c r="EMK29" s="61">
        <v>0</v>
      </c>
      <c r="EML29" s="61">
        <v>10</v>
      </c>
      <c r="EMM29" s="61">
        <v>0</v>
      </c>
      <c r="EMN29" s="61">
        <v>0</v>
      </c>
      <c r="EMO29" s="61">
        <v>300</v>
      </c>
      <c r="EMP29" s="61">
        <v>1</v>
      </c>
      <c r="EMQ29" s="61">
        <v>500</v>
      </c>
      <c r="EMR29" s="61">
        <v>7000</v>
      </c>
      <c r="EMS29" s="61">
        <v>30</v>
      </c>
      <c r="EMT29" s="61">
        <v>50</v>
      </c>
      <c r="EMU29" s="61">
        <v>0</v>
      </c>
      <c r="EMV29" s="61">
        <v>10000</v>
      </c>
      <c r="EMW29" s="61">
        <v>0</v>
      </c>
      <c r="EMX29" s="61">
        <v>30</v>
      </c>
      <c r="EMY29" s="61">
        <v>5</v>
      </c>
      <c r="EMZ29" s="61">
        <v>0</v>
      </c>
      <c r="ENA29" s="61">
        <v>0</v>
      </c>
      <c r="ENB29" s="61">
        <v>0</v>
      </c>
      <c r="ENC29" s="61">
        <v>0</v>
      </c>
      <c r="END29" s="61">
        <v>1</v>
      </c>
      <c r="ENE29" s="61">
        <v>0</v>
      </c>
      <c r="ENF29" s="61">
        <v>0</v>
      </c>
      <c r="ENG29" s="61">
        <v>0.3</v>
      </c>
      <c r="ENH29" s="61">
        <v>0</v>
      </c>
      <c r="ENI29" s="61">
        <v>0</v>
      </c>
      <c r="ENJ29" s="61">
        <v>0</v>
      </c>
      <c r="ENK29" s="61">
        <v>25</v>
      </c>
      <c r="ENL29" s="61">
        <v>0</v>
      </c>
      <c r="ENM29" s="61">
        <v>0</v>
      </c>
      <c r="ENN29" s="61">
        <v>10000</v>
      </c>
      <c r="ENO29" s="61">
        <v>0</v>
      </c>
      <c r="ENP29" s="61">
        <v>0</v>
      </c>
      <c r="ENQ29" s="61">
        <v>0</v>
      </c>
      <c r="ENR29" s="61">
        <v>0</v>
      </c>
      <c r="ENS29" s="61">
        <v>20</v>
      </c>
      <c r="ENT29" s="61">
        <v>1</v>
      </c>
      <c r="ENU29" s="61">
        <v>1</v>
      </c>
      <c r="ENV29" s="61">
        <v>1</v>
      </c>
      <c r="ENW29" s="61">
        <v>1</v>
      </c>
      <c r="ENX29" s="61">
        <v>0</v>
      </c>
      <c r="ENY29" s="61">
        <v>0</v>
      </c>
      <c r="ENZ29" s="61">
        <v>0</v>
      </c>
      <c r="EOA29" s="61">
        <v>0</v>
      </c>
      <c r="EOB29" s="61">
        <v>0</v>
      </c>
      <c r="EOC29" s="61">
        <v>0</v>
      </c>
      <c r="EOD29" s="61">
        <v>0</v>
      </c>
      <c r="EOE29" s="61">
        <v>0</v>
      </c>
      <c r="EOF29" s="61">
        <v>0</v>
      </c>
      <c r="EOG29" s="61">
        <v>20</v>
      </c>
      <c r="EOH29" s="61">
        <v>40</v>
      </c>
      <c r="EOI29" s="61">
        <v>0.1</v>
      </c>
      <c r="EOJ29" s="61">
        <v>0.2</v>
      </c>
      <c r="EOK29" s="61">
        <v>0</v>
      </c>
      <c r="EOL29" s="61">
        <v>0</v>
      </c>
      <c r="EOM29" s="61">
        <v>0</v>
      </c>
      <c r="EON29" s="61">
        <v>0</v>
      </c>
      <c r="EOO29" s="61">
        <v>100</v>
      </c>
      <c r="EOP29" s="61">
        <v>100</v>
      </c>
      <c r="EOQ29" s="61">
        <v>0</v>
      </c>
      <c r="EOR29" s="61">
        <v>10</v>
      </c>
      <c r="EOS29" s="61">
        <v>3</v>
      </c>
      <c r="EOT29" s="61">
        <v>100</v>
      </c>
      <c r="EOU29" s="61">
        <v>35</v>
      </c>
      <c r="EOV29" s="61">
        <v>0</v>
      </c>
      <c r="EOW29" s="61">
        <v>5</v>
      </c>
      <c r="EOX29" s="61">
        <v>40</v>
      </c>
      <c r="EOY29" s="61">
        <v>60</v>
      </c>
      <c r="EOZ29" s="61">
        <v>10</v>
      </c>
      <c r="EPA29" s="61">
        <v>0</v>
      </c>
      <c r="EPB29" s="61">
        <v>0</v>
      </c>
      <c r="EPC29" s="61">
        <v>0</v>
      </c>
      <c r="EPT29" s="61">
        <v>20</v>
      </c>
      <c r="EPU29" s="61">
        <v>30</v>
      </c>
      <c r="EPV29" s="61">
        <v>0</v>
      </c>
      <c r="EPW29" s="61">
        <v>0</v>
      </c>
      <c r="EPZ29" s="61">
        <v>0</v>
      </c>
      <c r="EQA29" s="61">
        <v>0</v>
      </c>
      <c r="EQB29" s="61">
        <v>30</v>
      </c>
      <c r="EQC29" s="61">
        <v>75</v>
      </c>
      <c r="EQD29" s="61">
        <v>20</v>
      </c>
      <c r="EQE29" s="61">
        <v>30</v>
      </c>
      <c r="EQF29" s="61">
        <v>0</v>
      </c>
      <c r="EQG29" s="61">
        <v>0</v>
      </c>
      <c r="EQJ29" s="61">
        <v>0</v>
      </c>
      <c r="EQK29" s="61">
        <v>0</v>
      </c>
      <c r="EQL29" s="61">
        <v>30</v>
      </c>
      <c r="EQM29" s="61">
        <v>75</v>
      </c>
      <c r="EQN29" s="61">
        <v>20</v>
      </c>
      <c r="EQO29" s="61">
        <v>30</v>
      </c>
      <c r="EQP29" s="61">
        <v>0</v>
      </c>
      <c r="EQQ29" s="61">
        <v>0</v>
      </c>
      <c r="EQT29" s="61">
        <v>0</v>
      </c>
      <c r="EQU29" s="61">
        <v>0</v>
      </c>
      <c r="EQV29" s="61">
        <v>30</v>
      </c>
      <c r="EQW29" s="61">
        <v>75</v>
      </c>
      <c r="EQX29" s="61">
        <v>20</v>
      </c>
      <c r="EQY29" s="61">
        <v>30</v>
      </c>
      <c r="EQZ29" s="61">
        <v>0</v>
      </c>
      <c r="ERA29" s="61">
        <v>0</v>
      </c>
      <c r="ERD29" s="61">
        <v>0</v>
      </c>
      <c r="ERE29" s="61">
        <v>0</v>
      </c>
      <c r="ERF29" s="61">
        <v>30</v>
      </c>
      <c r="ERG29" s="61">
        <v>75</v>
      </c>
      <c r="ERH29" s="61">
        <v>20</v>
      </c>
      <c r="ERI29" s="61">
        <v>20</v>
      </c>
      <c r="ERJ29" s="61">
        <v>5</v>
      </c>
      <c r="ERK29" s="61">
        <v>0</v>
      </c>
      <c r="ERL29" s="61">
        <v>5</v>
      </c>
      <c r="ERM29" s="61">
        <v>0</v>
      </c>
      <c r="ERN29" s="61">
        <v>5</v>
      </c>
      <c r="ERO29" s="61">
        <v>0</v>
      </c>
      <c r="ERP29" s="61">
        <v>5</v>
      </c>
      <c r="ERQ29" s="61">
        <v>0</v>
      </c>
      <c r="ERT29" s="61">
        <v>120</v>
      </c>
      <c r="ERU29" s="61">
        <v>0</v>
      </c>
      <c r="ERV29" s="61">
        <v>30000</v>
      </c>
      <c r="ERW29" s="61">
        <v>30000</v>
      </c>
      <c r="ERX29" s="61">
        <v>17500</v>
      </c>
      <c r="ERY29" s="61">
        <v>0</v>
      </c>
      <c r="ERZ29" s="61">
        <v>40</v>
      </c>
      <c r="ESA29" s="61">
        <v>40</v>
      </c>
      <c r="ESB29" s="61">
        <v>40</v>
      </c>
      <c r="ESC29" s="61">
        <v>0</v>
      </c>
      <c r="ESD29" s="61">
        <v>40</v>
      </c>
      <c r="ESE29" s="61">
        <v>40</v>
      </c>
      <c r="ESF29" s="61">
        <v>40</v>
      </c>
      <c r="ESG29" s="61">
        <v>0</v>
      </c>
      <c r="ESH29" s="61">
        <v>40</v>
      </c>
      <c r="ESI29" s="61">
        <v>40</v>
      </c>
      <c r="ESJ29" s="61">
        <v>40</v>
      </c>
      <c r="ESK29" s="61">
        <v>0</v>
      </c>
      <c r="ESL29" s="61">
        <v>40</v>
      </c>
      <c r="ESM29" s="61">
        <v>40</v>
      </c>
      <c r="ESN29" s="61">
        <v>40</v>
      </c>
      <c r="ESO29" s="61">
        <v>1410</v>
      </c>
      <c r="ESP29" s="61">
        <v>1410</v>
      </c>
      <c r="ESQ29" s="61">
        <v>1410</v>
      </c>
      <c r="ESR29" s="61">
        <v>400</v>
      </c>
      <c r="ESS29" s="61">
        <v>400</v>
      </c>
      <c r="EST29" s="61">
        <v>60000</v>
      </c>
      <c r="ESU29" s="61">
        <v>60000</v>
      </c>
      <c r="ESV29" s="61">
        <v>100</v>
      </c>
      <c r="ESW29" s="61">
        <v>30</v>
      </c>
      <c r="ESX29" s="61">
        <v>4</v>
      </c>
      <c r="ESY29" s="61">
        <v>20</v>
      </c>
      <c r="ETA29" s="61">
        <v>0.98</v>
      </c>
      <c r="ETB29" s="61">
        <v>1</v>
      </c>
      <c r="ETC29" s="61">
        <v>-0.98</v>
      </c>
      <c r="ETD29" s="61">
        <v>-0.95</v>
      </c>
      <c r="ETE29" s="61">
        <v>0.8</v>
      </c>
      <c r="ETF29" s="61">
        <v>-0.95</v>
      </c>
      <c r="ETG29" s="61">
        <v>1</v>
      </c>
      <c r="ETH29" s="61">
        <v>4</v>
      </c>
      <c r="ETI29" s="61">
        <v>0.95</v>
      </c>
      <c r="ETJ29" s="61">
        <v>-0.95</v>
      </c>
      <c r="ETK29" s="61">
        <v>20</v>
      </c>
      <c r="ETL29" s="61">
        <v>80</v>
      </c>
      <c r="ETM29" s="61">
        <v>3325</v>
      </c>
      <c r="ETN29" s="61">
        <v>88</v>
      </c>
      <c r="ETO29" s="61">
        <v>90</v>
      </c>
      <c r="ETP29" s="61">
        <v>2.41</v>
      </c>
      <c r="EUJ29" s="61">
        <v>1</v>
      </c>
      <c r="EUK29" s="61">
        <v>-10</v>
      </c>
      <c r="EUL29" s="61">
        <v>10</v>
      </c>
      <c r="EUS29" s="61">
        <v>0.5</v>
      </c>
      <c r="EUT29" s="61">
        <v>0</v>
      </c>
      <c r="EUU29" s="61">
        <v>0</v>
      </c>
      <c r="EVB29" s="61">
        <v>4</v>
      </c>
      <c r="EVC29" s="61">
        <v>5</v>
      </c>
      <c r="EVD29" s="61">
        <v>135</v>
      </c>
      <c r="EVE29" s="61">
        <v>1</v>
      </c>
      <c r="EVF29" s="61">
        <v>1</v>
      </c>
      <c r="EVH29" s="61">
        <v>1</v>
      </c>
      <c r="EVI29" s="61">
        <v>0</v>
      </c>
      <c r="EVK29" s="61">
        <v>1</v>
      </c>
      <c r="EVL29" s="61">
        <v>1</v>
      </c>
      <c r="EVM29" s="61">
        <v>0</v>
      </c>
      <c r="EVR29" s="61">
        <v>150</v>
      </c>
      <c r="EVS29" s="61">
        <v>200</v>
      </c>
      <c r="EVT29" s="61">
        <v>75</v>
      </c>
      <c r="EVU29" s="61">
        <v>90</v>
      </c>
      <c r="EVV29" s="61">
        <v>75</v>
      </c>
      <c r="EVW29" s="61">
        <v>90</v>
      </c>
      <c r="EVX29" s="61">
        <v>5</v>
      </c>
      <c r="EVY29" s="61">
        <v>5</v>
      </c>
      <c r="EVZ29" s="61">
        <v>10</v>
      </c>
      <c r="EWA29" s="61">
        <v>10</v>
      </c>
      <c r="EWB29" s="61">
        <v>140</v>
      </c>
      <c r="EWC29" s="61">
        <v>145</v>
      </c>
      <c r="EWD29" s="61">
        <v>140</v>
      </c>
      <c r="EWE29" s="61">
        <v>145</v>
      </c>
      <c r="EWF29" s="61">
        <v>140</v>
      </c>
      <c r="EWG29" s="61">
        <v>145</v>
      </c>
      <c r="EWH29" s="61">
        <v>140</v>
      </c>
      <c r="EWI29" s="61">
        <v>5</v>
      </c>
      <c r="EWJ29" s="61">
        <v>175</v>
      </c>
      <c r="EWK29" s="61">
        <v>5</v>
      </c>
      <c r="EWL29" s="61">
        <v>5</v>
      </c>
      <c r="EWM29" s="61">
        <v>1</v>
      </c>
      <c r="EWN29" s="61">
        <v>44</v>
      </c>
      <c r="EWO29" s="61">
        <v>1</v>
      </c>
      <c r="EWS29" s="61">
        <v>150</v>
      </c>
      <c r="EWT29" s="61">
        <v>1000</v>
      </c>
      <c r="EWU29" s="61">
        <v>80</v>
      </c>
      <c r="EWV29" s="61">
        <v>60</v>
      </c>
      <c r="EWW29" s="61">
        <v>45</v>
      </c>
      <c r="EWX29" s="61">
        <v>300</v>
      </c>
      <c r="EWZ29" s="61">
        <v>75</v>
      </c>
      <c r="EXA29" s="61">
        <v>1.21</v>
      </c>
      <c r="EXB29" s="61">
        <v>0</v>
      </c>
      <c r="EXC29" s="61">
        <v>0</v>
      </c>
      <c r="EXD29" s="61">
        <v>0</v>
      </c>
      <c r="EXE29" s="61">
        <v>180</v>
      </c>
      <c r="EXF29" s="61">
        <v>0.1</v>
      </c>
      <c r="EXG29" s="61">
        <v>1.1100000000000001</v>
      </c>
      <c r="EXH29" s="61">
        <v>60</v>
      </c>
      <c r="EXI29" s="61">
        <v>0</v>
      </c>
      <c r="EXJ29" s="61">
        <v>90</v>
      </c>
      <c r="EXK29" s="61">
        <v>80</v>
      </c>
      <c r="EXL29" s="61">
        <v>70</v>
      </c>
      <c r="EXM29" s="61">
        <v>60</v>
      </c>
      <c r="EXN29" s="61">
        <v>55</v>
      </c>
      <c r="EXO29" s="61">
        <v>4</v>
      </c>
      <c r="EXP29" s="61">
        <v>20</v>
      </c>
      <c r="EXQ29" s="61">
        <v>0</v>
      </c>
      <c r="EXR29" s="61">
        <v>930</v>
      </c>
      <c r="EXS29" s="61">
        <v>0</v>
      </c>
      <c r="EXT29" s="61">
        <v>5000</v>
      </c>
      <c r="EXU29" s="61">
        <v>50</v>
      </c>
      <c r="EXV29" s="61">
        <v>5</v>
      </c>
      <c r="EXW29" s="61">
        <v>0</v>
      </c>
      <c r="EXX29" s="61">
        <v>90</v>
      </c>
      <c r="EXY29" s="61">
        <v>80</v>
      </c>
      <c r="EXZ29" s="61">
        <v>70</v>
      </c>
      <c r="EYA29" s="61">
        <v>60</v>
      </c>
      <c r="EYB29" s="61">
        <v>55</v>
      </c>
      <c r="EYC29" s="61">
        <v>4</v>
      </c>
      <c r="EYD29" s="61">
        <v>20</v>
      </c>
      <c r="EYE29" s="61">
        <v>500</v>
      </c>
      <c r="EYF29" s="61">
        <v>1000</v>
      </c>
      <c r="EYG29" s="61">
        <v>1</v>
      </c>
      <c r="EYH29" s="61">
        <v>4</v>
      </c>
      <c r="EYI29" s="61">
        <v>0</v>
      </c>
      <c r="EYJ29" s="61">
        <v>0</v>
      </c>
      <c r="EYK29" s="61">
        <v>1</v>
      </c>
      <c r="EYL29" s="61">
        <v>2</v>
      </c>
      <c r="EYM29" s="61">
        <v>0.95</v>
      </c>
      <c r="EYN29" s="61">
        <v>0.98</v>
      </c>
      <c r="EYO29" s="61">
        <v>1</v>
      </c>
      <c r="EYP29" s="61">
        <v>-0.98</v>
      </c>
      <c r="EYQ29" s="61">
        <v>-0.95</v>
      </c>
      <c r="EYR29" s="61">
        <v>4</v>
      </c>
      <c r="EYS29" s="61">
        <v>20</v>
      </c>
      <c r="EYT29" s="61">
        <v>0.8</v>
      </c>
      <c r="EYU29" s="61">
        <v>-0.95</v>
      </c>
      <c r="EYV29" s="61">
        <v>0.99</v>
      </c>
      <c r="EYW29" s="61">
        <v>0</v>
      </c>
      <c r="EYX29" s="61">
        <v>0</v>
      </c>
      <c r="EYY29" s="61">
        <v>100</v>
      </c>
      <c r="EYZ29" s="61">
        <v>1</v>
      </c>
      <c r="EZA29" s="61">
        <v>100</v>
      </c>
      <c r="EZB29" s="61">
        <v>4</v>
      </c>
      <c r="EZC29" s="61">
        <v>20</v>
      </c>
      <c r="EZD29" s="61">
        <v>90</v>
      </c>
      <c r="EZE29" s="61">
        <v>110</v>
      </c>
      <c r="EZF29" s="61">
        <v>400</v>
      </c>
      <c r="EZG29" s="61">
        <v>0</v>
      </c>
      <c r="EZH29" s="61">
        <v>0</v>
      </c>
      <c r="EZI29" s="61">
        <v>0</v>
      </c>
      <c r="EZJ29" s="61">
        <v>0</v>
      </c>
      <c r="EZK29" s="61">
        <v>1</v>
      </c>
      <c r="EZL29" s="61">
        <v>100</v>
      </c>
      <c r="EZM29" s="61">
        <v>50</v>
      </c>
      <c r="EZN29" s="61">
        <v>25</v>
      </c>
      <c r="EZO29" s="61">
        <v>-25</v>
      </c>
      <c r="EZP29" s="61">
        <v>-50</v>
      </c>
      <c r="EZQ29" s="61">
        <v>4</v>
      </c>
      <c r="EZR29" s="61">
        <v>20</v>
      </c>
      <c r="EZS29" s="61">
        <v>-100</v>
      </c>
      <c r="EZT29" s="61">
        <v>100</v>
      </c>
      <c r="EZU29" s="61">
        <v>0</v>
      </c>
      <c r="EZV29" s="61">
        <v>0</v>
      </c>
      <c r="EZW29" s="61">
        <v>4</v>
      </c>
      <c r="EZX29" s="61">
        <v>20</v>
      </c>
      <c r="EZY29" s="61">
        <v>-100</v>
      </c>
      <c r="EZZ29" s="61">
        <v>100</v>
      </c>
      <c r="FAA29" s="61">
        <v>5000</v>
      </c>
      <c r="FAB29" s="61">
        <v>0</v>
      </c>
      <c r="FAC29" s="61">
        <v>0</v>
      </c>
      <c r="FAD29" s="61">
        <v>1</v>
      </c>
      <c r="FAE29" s="61">
        <v>-0.9</v>
      </c>
      <c r="FAF29" s="61">
        <v>-100</v>
      </c>
      <c r="FAG29" s="61">
        <v>100</v>
      </c>
      <c r="FAT29" s="61">
        <v>10</v>
      </c>
      <c r="FAU29" s="61">
        <v>2.5</v>
      </c>
      <c r="FAV29" s="61">
        <v>0.2</v>
      </c>
      <c r="FAW29" s="61">
        <v>3.1</v>
      </c>
      <c r="FAX29" s="61">
        <v>0.05</v>
      </c>
      <c r="FAY29" s="61">
        <v>1.5</v>
      </c>
      <c r="FAZ29" s="61">
        <v>1.7</v>
      </c>
      <c r="FBA29" s="61">
        <v>0.05</v>
      </c>
      <c r="FBB29" s="61">
        <v>0.05</v>
      </c>
      <c r="FBC29" s="61">
        <v>92</v>
      </c>
      <c r="FBD29" s="61">
        <v>5</v>
      </c>
      <c r="FBE29" s="61">
        <v>94</v>
      </c>
      <c r="FBF29" s="61">
        <v>5</v>
      </c>
      <c r="FBG29" s="61">
        <v>55</v>
      </c>
      <c r="FBH29" s="61">
        <v>5</v>
      </c>
      <c r="FBI29" s="61">
        <v>97</v>
      </c>
      <c r="FBJ29" s="61">
        <v>0.1</v>
      </c>
      <c r="FBK29" s="61">
        <v>40</v>
      </c>
      <c r="FBL29" s="61">
        <v>3</v>
      </c>
      <c r="FBM29" s="61">
        <v>60</v>
      </c>
      <c r="FBN29" s="61">
        <v>4</v>
      </c>
      <c r="FBQ29" s="61">
        <v>1</v>
      </c>
      <c r="FBR29" s="61">
        <v>30</v>
      </c>
      <c r="FBU29" s="61">
        <v>20</v>
      </c>
      <c r="FBY29" s="61">
        <v>12</v>
      </c>
      <c r="FBZ29" s="61">
        <v>100</v>
      </c>
      <c r="FCA29" s="61">
        <v>0</v>
      </c>
      <c r="FCB29" s="61">
        <v>0</v>
      </c>
      <c r="FCC29" s="61">
        <v>0</v>
      </c>
      <c r="FCD29" s="61">
        <v>0</v>
      </c>
      <c r="FCE29" s="61">
        <v>0</v>
      </c>
      <c r="FCF29" s="61">
        <v>0</v>
      </c>
      <c r="FCG29" s="61">
        <v>0</v>
      </c>
      <c r="FCH29" s="61">
        <v>0</v>
      </c>
      <c r="FCI29" s="61">
        <v>10</v>
      </c>
      <c r="FCJ29" s="61">
        <v>0.75</v>
      </c>
      <c r="FCK29" s="61">
        <v>0.1</v>
      </c>
      <c r="FCL29" s="61">
        <v>0.55000000000000004</v>
      </c>
      <c r="FCM29" s="61">
        <v>0.1</v>
      </c>
      <c r="FCN29" s="61">
        <v>3</v>
      </c>
      <c r="FCO29" s="61">
        <v>0.05</v>
      </c>
      <c r="FCP29" s="61">
        <v>10</v>
      </c>
      <c r="FCQ29" s="61">
        <v>0.5</v>
      </c>
      <c r="FCR29" s="61">
        <v>5.2</v>
      </c>
      <c r="FCT29" s="61">
        <v>0.01</v>
      </c>
      <c r="FCU29" s="61">
        <v>0.3</v>
      </c>
      <c r="FCV29" s="61">
        <v>0.1</v>
      </c>
      <c r="FCW29" s="61">
        <v>0.5</v>
      </c>
      <c r="FCX29" s="61">
        <v>0.1</v>
      </c>
      <c r="FCY29" s="61">
        <v>0.5</v>
      </c>
      <c r="FCZ29" s="61">
        <v>500</v>
      </c>
      <c r="FDA29" s="61">
        <v>1500</v>
      </c>
      <c r="FDB29" s="61">
        <v>4.5999999999999996</v>
      </c>
      <c r="FDC29" s="61">
        <v>0.1</v>
      </c>
      <c r="FDD29" s="61">
        <v>0.3</v>
      </c>
      <c r="FDE29" s="61">
        <v>0.1</v>
      </c>
      <c r="FDF29" s="61">
        <v>1.2</v>
      </c>
      <c r="FDG29" s="61">
        <v>0.1</v>
      </c>
      <c r="FDH29" s="61">
        <v>0.3</v>
      </c>
      <c r="FDI29" s="61">
        <v>1</v>
      </c>
      <c r="FDJ29" s="61">
        <v>0.1</v>
      </c>
      <c r="FDK29" s="61">
        <v>500</v>
      </c>
      <c r="FDL29" s="61">
        <v>1500</v>
      </c>
      <c r="FDM29" s="61">
        <v>5</v>
      </c>
      <c r="FDN29" s="61">
        <v>1</v>
      </c>
      <c r="FDO29" s="61">
        <v>2</v>
      </c>
      <c r="FDP29" s="61">
        <v>3</v>
      </c>
      <c r="FDQ29" s="61">
        <v>180</v>
      </c>
      <c r="FDR29" s="61">
        <v>180</v>
      </c>
      <c r="FDS29" s="61">
        <v>180</v>
      </c>
      <c r="FDT29" s="61">
        <v>60</v>
      </c>
      <c r="FDU29" s="61">
        <v>10</v>
      </c>
      <c r="FDV29" s="61">
        <v>0</v>
      </c>
      <c r="FDW29" s="61">
        <v>1</v>
      </c>
      <c r="FDX29" s="61">
        <v>120</v>
      </c>
      <c r="FDY29" s="61">
        <v>2</v>
      </c>
      <c r="FDZ29" s="61">
        <v>120</v>
      </c>
      <c r="FEA29" s="61">
        <v>2</v>
      </c>
      <c r="FEB29" s="61">
        <v>38</v>
      </c>
      <c r="FEC29" s="61">
        <v>3</v>
      </c>
      <c r="FED29" s="61">
        <v>0</v>
      </c>
      <c r="FEE29" s="61">
        <v>0</v>
      </c>
      <c r="FEF29" s="61">
        <v>83</v>
      </c>
      <c r="FEG29" s="61">
        <v>0.1</v>
      </c>
      <c r="FEH29" s="61">
        <v>0</v>
      </c>
      <c r="FEI29" s="61">
        <v>0</v>
      </c>
      <c r="FEJ29" s="61">
        <v>1</v>
      </c>
      <c r="FEK29" s="61">
        <v>0</v>
      </c>
      <c r="FEL29" s="61">
        <v>0</v>
      </c>
      <c r="FEM29" s="61">
        <v>0</v>
      </c>
      <c r="FEN29" s="61">
        <v>75</v>
      </c>
      <c r="FEO29" s="61">
        <v>120</v>
      </c>
      <c r="FEP29" s="61">
        <v>2</v>
      </c>
      <c r="FEQ29" s="61">
        <v>2</v>
      </c>
      <c r="FER29" s="61">
        <v>0</v>
      </c>
      <c r="FES29" s="61">
        <v>1</v>
      </c>
      <c r="FET29" s="61">
        <v>0</v>
      </c>
      <c r="FEU29" s="61">
        <v>85</v>
      </c>
      <c r="FEV29" s="61">
        <v>120</v>
      </c>
      <c r="FEW29" s="61">
        <v>2</v>
      </c>
      <c r="FEX29" s="61">
        <v>2</v>
      </c>
      <c r="FEY29" s="61">
        <v>0</v>
      </c>
      <c r="FEZ29" s="61">
        <v>62</v>
      </c>
      <c r="FFA29" s="61">
        <v>2</v>
      </c>
      <c r="FFB29" s="61">
        <v>1</v>
      </c>
      <c r="FFD29" s="61">
        <v>88</v>
      </c>
      <c r="FFE29" s="61">
        <v>120</v>
      </c>
      <c r="FFF29" s="61">
        <v>2</v>
      </c>
      <c r="FFG29" s="61">
        <v>0.1</v>
      </c>
      <c r="FFH29" s="61">
        <v>0</v>
      </c>
      <c r="FFI29" s="61">
        <v>0</v>
      </c>
      <c r="FFJ29" s="61">
        <v>0</v>
      </c>
      <c r="FFK29" s="61">
        <v>200</v>
      </c>
      <c r="FFL29" s="61">
        <v>200</v>
      </c>
      <c r="FFM29" s="61">
        <v>2</v>
      </c>
      <c r="FFN29" s="61">
        <v>2</v>
      </c>
      <c r="FFO29" s="61">
        <v>0</v>
      </c>
      <c r="FFP29" s="61">
        <v>2</v>
      </c>
      <c r="FFQ29" s="61">
        <v>0</v>
      </c>
      <c r="FFR29" s="61">
        <v>0</v>
      </c>
      <c r="FFS29" s="61">
        <v>2</v>
      </c>
      <c r="FFT29" s="61">
        <v>0</v>
      </c>
      <c r="FFU29" s="61">
        <v>0</v>
      </c>
      <c r="FFV29" s="61">
        <v>100</v>
      </c>
      <c r="FFW29" s="61">
        <v>0</v>
      </c>
      <c r="FFX29" s="61">
        <v>10</v>
      </c>
      <c r="FFY29" s="61">
        <v>0</v>
      </c>
      <c r="FFZ29" s="61">
        <v>0</v>
      </c>
      <c r="FGA29" s="61">
        <v>0</v>
      </c>
      <c r="FGB29" s="61">
        <v>2</v>
      </c>
      <c r="FGC29" s="61">
        <v>82</v>
      </c>
      <c r="FGD29" s="61">
        <v>0</v>
      </c>
      <c r="FGE29" s="61">
        <v>0</v>
      </c>
      <c r="FGF29" s="61">
        <v>0</v>
      </c>
      <c r="FGG29" s="61">
        <v>5</v>
      </c>
      <c r="FGH29" s="61">
        <v>20</v>
      </c>
      <c r="FGI29" s="61">
        <v>0</v>
      </c>
      <c r="FGJ29" s="61">
        <v>2</v>
      </c>
      <c r="FGK29" s="61">
        <v>30</v>
      </c>
      <c r="FGL29" s="61">
        <v>90</v>
      </c>
      <c r="FGM29" s="61">
        <v>0</v>
      </c>
      <c r="FGN29" s="61">
        <v>0</v>
      </c>
      <c r="FGO29" s="61">
        <v>1</v>
      </c>
      <c r="FGP29" s="61">
        <v>100</v>
      </c>
      <c r="FGQ29" s="61">
        <v>-100</v>
      </c>
      <c r="FGR29" s="61">
        <v>3</v>
      </c>
      <c r="FGS29" s="61">
        <v>-50</v>
      </c>
      <c r="FGT29" s="61">
        <v>100</v>
      </c>
      <c r="FGU29" s="61">
        <v>-100</v>
      </c>
      <c r="FGV29" s="61">
        <v>0</v>
      </c>
      <c r="FGW29" s="61">
        <v>0</v>
      </c>
      <c r="FGX29" s="61">
        <v>1</v>
      </c>
      <c r="FGY29" s="61">
        <v>100</v>
      </c>
      <c r="FGZ29" s="61">
        <v>-100</v>
      </c>
      <c r="FHA29" s="61">
        <v>20</v>
      </c>
      <c r="FHB29" s="61">
        <v>30</v>
      </c>
      <c r="FHC29" s="61">
        <v>0</v>
      </c>
      <c r="FHD29" s="61">
        <v>2</v>
      </c>
      <c r="FHE29" s="61">
        <v>0</v>
      </c>
      <c r="FHF29" s="61">
        <v>0</v>
      </c>
      <c r="FHG29" s="61">
        <v>0</v>
      </c>
      <c r="FHH29" s="61">
        <v>0</v>
      </c>
      <c r="FHI29" s="61">
        <v>0</v>
      </c>
      <c r="FHJ29" s="61">
        <v>0</v>
      </c>
      <c r="FHK29" s="61">
        <v>0</v>
      </c>
      <c r="FHL29" s="61">
        <v>16</v>
      </c>
      <c r="FHM29" s="61">
        <v>0</v>
      </c>
      <c r="FHN29" s="61">
        <v>0</v>
      </c>
      <c r="FHO29" s="61">
        <v>10</v>
      </c>
      <c r="FHP29" s="61">
        <v>0</v>
      </c>
      <c r="FHQ29" s="61">
        <v>16</v>
      </c>
      <c r="FHR29" s="61">
        <v>0</v>
      </c>
      <c r="FHS29" s="61">
        <v>0</v>
      </c>
      <c r="FHT29" s="61">
        <v>10</v>
      </c>
      <c r="FHU29" s="61">
        <v>0</v>
      </c>
      <c r="FHV29" s="61">
        <v>0</v>
      </c>
      <c r="FHW29" s="61">
        <v>0</v>
      </c>
      <c r="FHX29" s="61">
        <v>18</v>
      </c>
      <c r="FHY29" s="61">
        <v>12</v>
      </c>
      <c r="FHZ29" s="61">
        <v>35</v>
      </c>
      <c r="FIA29" s="61">
        <v>0</v>
      </c>
      <c r="FIB29" s="61">
        <v>0</v>
      </c>
      <c r="FIC29" s="61">
        <v>18</v>
      </c>
      <c r="FID29" s="61">
        <v>12</v>
      </c>
      <c r="FIE29" s="61">
        <v>35</v>
      </c>
      <c r="FIF29" s="61">
        <v>0</v>
      </c>
      <c r="FIG29" s="61">
        <v>0</v>
      </c>
      <c r="FIH29" s="61">
        <v>55</v>
      </c>
      <c r="FII29" s="61">
        <v>45</v>
      </c>
      <c r="FIJ29" s="61">
        <v>100</v>
      </c>
      <c r="FIK29" s="61">
        <v>0</v>
      </c>
      <c r="FIL29" s="61">
        <v>0</v>
      </c>
      <c r="FIM29" s="61">
        <v>15</v>
      </c>
      <c r="FIN29" s="61">
        <v>0</v>
      </c>
      <c r="FIO29" s="61">
        <v>250</v>
      </c>
      <c r="FIP29" s="61">
        <v>0</v>
      </c>
      <c r="FIQ29" s="61">
        <v>0</v>
      </c>
      <c r="FIR29" s="61">
        <v>80</v>
      </c>
      <c r="FIS29" s="61">
        <v>20</v>
      </c>
      <c r="FIT29" s="61">
        <v>100</v>
      </c>
      <c r="FIU29" s="61">
        <v>-25</v>
      </c>
      <c r="FIV29" s="61">
        <v>0</v>
      </c>
      <c r="FIW29" s="61">
        <v>60</v>
      </c>
      <c r="FIX29" s="61">
        <v>100</v>
      </c>
      <c r="FIY29" s="61">
        <v>-25</v>
      </c>
      <c r="FIZ29" s="61">
        <v>3600</v>
      </c>
      <c r="FJA29" s="61">
        <v>2</v>
      </c>
      <c r="FJB29" s="61">
        <v>0</v>
      </c>
      <c r="FJC29" s="61">
        <v>10</v>
      </c>
      <c r="FJD29" s="61">
        <v>0</v>
      </c>
      <c r="FJE29" s="61">
        <v>0</v>
      </c>
      <c r="FJF29" s="61">
        <v>9</v>
      </c>
      <c r="FJG29" s="61">
        <v>16</v>
      </c>
      <c r="FJH29" s="61">
        <v>0</v>
      </c>
      <c r="FJI29" s="61">
        <v>0</v>
      </c>
      <c r="FJJ29" s="61">
        <v>4</v>
      </c>
      <c r="FJK29" s="61">
        <v>10</v>
      </c>
      <c r="FJL29" s="61">
        <v>0</v>
      </c>
      <c r="FJM29" s="61">
        <v>0</v>
      </c>
      <c r="FJN29" s="61">
        <v>0</v>
      </c>
      <c r="FJO29" s="61">
        <v>0</v>
      </c>
      <c r="FJP29" s="61">
        <v>50</v>
      </c>
      <c r="FJQ29" s="61">
        <v>100</v>
      </c>
      <c r="FJR29" s="61">
        <v>0</v>
      </c>
      <c r="FJS29" s="61">
        <v>9.5</v>
      </c>
      <c r="FJT29" s="61">
        <v>10</v>
      </c>
      <c r="FJU29" s="61">
        <v>0.3</v>
      </c>
      <c r="FJV29" s="61">
        <v>0</v>
      </c>
      <c r="FJW29" s="61">
        <v>10</v>
      </c>
      <c r="FJX29" s="61">
        <v>0</v>
      </c>
      <c r="FJY29" s="61">
        <v>0</v>
      </c>
      <c r="FJZ29" s="61">
        <v>500</v>
      </c>
      <c r="FKA29" s="61">
        <v>0</v>
      </c>
      <c r="FKB29" s="61">
        <v>10</v>
      </c>
      <c r="FKC29" s="61">
        <v>0</v>
      </c>
      <c r="FKD29" s="61">
        <v>150</v>
      </c>
      <c r="FKE29" s="61">
        <v>-50</v>
      </c>
      <c r="FKF29" s="61">
        <v>1000</v>
      </c>
      <c r="FKG29" s="61">
        <v>0</v>
      </c>
      <c r="FKH29" s="61">
        <v>0</v>
      </c>
      <c r="FKI29" s="61">
        <v>0</v>
      </c>
      <c r="FKJ29" s="61">
        <v>0</v>
      </c>
      <c r="FKK29" s="61">
        <v>0</v>
      </c>
      <c r="FKL29" s="61">
        <v>0</v>
      </c>
      <c r="FKM29" s="61">
        <v>0</v>
      </c>
      <c r="FKN29" s="61">
        <v>0</v>
      </c>
      <c r="FKO29" s="61">
        <v>10</v>
      </c>
      <c r="FKP29" s="61">
        <v>0</v>
      </c>
      <c r="FKQ29" s="61">
        <v>1</v>
      </c>
      <c r="FKR29" s="61">
        <v>1</v>
      </c>
      <c r="FKS29" s="61">
        <v>90</v>
      </c>
      <c r="FKT29" s="61">
        <v>0</v>
      </c>
      <c r="FKU29" s="61">
        <v>16</v>
      </c>
      <c r="FKV29" s="61">
        <v>0</v>
      </c>
      <c r="FKW29" s="61">
        <v>0</v>
      </c>
      <c r="FKX29" s="61">
        <v>0</v>
      </c>
      <c r="FKY29" s="61">
        <v>0</v>
      </c>
      <c r="FKZ29" s="61">
        <v>16</v>
      </c>
      <c r="FLA29" s="61">
        <v>0</v>
      </c>
      <c r="FLB29" s="61">
        <v>0</v>
      </c>
      <c r="FLC29" s="61">
        <v>16</v>
      </c>
      <c r="FLD29" s="61">
        <v>0</v>
      </c>
      <c r="FLE29" s="61">
        <v>0</v>
      </c>
      <c r="FLF29" s="61">
        <v>0</v>
      </c>
      <c r="FLG29" s="61">
        <v>0</v>
      </c>
      <c r="FLH29" s="61">
        <v>0</v>
      </c>
      <c r="FLI29" s="61">
        <v>0</v>
      </c>
      <c r="FLJ29" s="61">
        <v>0</v>
      </c>
      <c r="FLK29" s="61">
        <v>2</v>
      </c>
      <c r="FLL29" s="61">
        <v>120</v>
      </c>
      <c r="FLM29" s="61">
        <v>0</v>
      </c>
      <c r="FLN29" s="61">
        <v>2</v>
      </c>
      <c r="FLO29" s="61">
        <v>120</v>
      </c>
      <c r="FLP29" s="61">
        <v>0</v>
      </c>
      <c r="FLQ29" s="61">
        <v>2</v>
      </c>
      <c r="FLR29" s="61">
        <v>120</v>
      </c>
      <c r="FLS29" s="61">
        <v>0</v>
      </c>
      <c r="FLT29" s="61">
        <v>2</v>
      </c>
      <c r="FLU29" s="61">
        <v>120</v>
      </c>
      <c r="FLV29" s="61">
        <v>1</v>
      </c>
      <c r="FLW29" s="61">
        <v>100</v>
      </c>
      <c r="FMG29" s="61">
        <v>18</v>
      </c>
      <c r="FMH29" s="61">
        <v>18</v>
      </c>
      <c r="FMI29" s="61">
        <v>18</v>
      </c>
      <c r="FMJ29" s="61">
        <v>18</v>
      </c>
      <c r="FMP29" s="61">
        <v>15</v>
      </c>
      <c r="FMQ29" s="61">
        <v>4</v>
      </c>
      <c r="FMR29" s="61">
        <v>20</v>
      </c>
      <c r="FMS29" s="61">
        <v>7.5</v>
      </c>
      <c r="FMT29" s="61">
        <v>22.5</v>
      </c>
      <c r="FMV29" s="61">
        <v>1</v>
      </c>
      <c r="FMW29" s="61">
        <v>12</v>
      </c>
      <c r="FMX29" s="61">
        <v>30</v>
      </c>
      <c r="FMY29" s="61">
        <v>7</v>
      </c>
      <c r="FMZ29" s="61">
        <v>48</v>
      </c>
      <c r="FNA29" s="61">
        <v>650</v>
      </c>
      <c r="FNB29" s="61">
        <v>950</v>
      </c>
      <c r="FNC29" s="61">
        <v>4000</v>
      </c>
      <c r="FND29" s="61">
        <v>30</v>
      </c>
      <c r="FNE29" s="61">
        <v>6</v>
      </c>
      <c r="FNG29" s="61">
        <v>3</v>
      </c>
      <c r="FNH29" s="61">
        <v>42</v>
      </c>
      <c r="FNJ29" s="61">
        <v>462</v>
      </c>
      <c r="FNV29" s="61">
        <v>1</v>
      </c>
      <c r="FNW29" s="61">
        <v>250</v>
      </c>
      <c r="FNX29" s="61">
        <v>40</v>
      </c>
      <c r="FNY29" s="61">
        <v>80</v>
      </c>
      <c r="FNZ29" s="61">
        <v>3</v>
      </c>
      <c r="FOA29" s="61">
        <v>15</v>
      </c>
      <c r="FOB29" s="61">
        <v>1800</v>
      </c>
      <c r="FOC29" s="61">
        <v>50</v>
      </c>
      <c r="FOD29" s="61">
        <v>300</v>
      </c>
      <c r="FOI29" s="61">
        <v>1800</v>
      </c>
      <c r="FOJ29" s="61">
        <v>1800</v>
      </c>
      <c r="FOK29" s="61">
        <v>0</v>
      </c>
      <c r="FOL29" s="61">
        <v>50</v>
      </c>
      <c r="FOM29" s="61">
        <v>50</v>
      </c>
      <c r="FOS29" s="61">
        <v>1</v>
      </c>
      <c r="FOT29" s="61">
        <v>0</v>
      </c>
      <c r="FOU29" s="61">
        <v>990</v>
      </c>
      <c r="FOV29" s="61">
        <v>-950</v>
      </c>
      <c r="FOW29" s="61">
        <v>-650</v>
      </c>
      <c r="FOY29" s="61">
        <v>1000</v>
      </c>
      <c r="FOZ29" s="61">
        <v>10</v>
      </c>
      <c r="FPK29" s="61">
        <v>1</v>
      </c>
      <c r="FPL29" s="61">
        <v>1</v>
      </c>
      <c r="FPM29" s="61">
        <v>1</v>
      </c>
      <c r="FPN29" s="61">
        <v>1</v>
      </c>
      <c r="FPO29" s="61">
        <v>-5</v>
      </c>
      <c r="FPP29" s="61">
        <v>-2</v>
      </c>
      <c r="FPQ29" s="61">
        <v>2</v>
      </c>
      <c r="FPR29" s="61">
        <v>2</v>
      </c>
      <c r="FPS29" s="61">
        <v>95</v>
      </c>
      <c r="FPT29" s="61">
        <v>100</v>
      </c>
      <c r="FPU29" s="61">
        <v>10</v>
      </c>
      <c r="FPV29" s="61">
        <v>30</v>
      </c>
      <c r="FPW29" s="61">
        <v>0</v>
      </c>
      <c r="FPX29" s="61">
        <v>0</v>
      </c>
      <c r="FPY29" s="61">
        <v>10</v>
      </c>
      <c r="FPZ29" s="61">
        <v>10000</v>
      </c>
      <c r="FQA29" s="61">
        <v>1400</v>
      </c>
      <c r="FQB29" s="61">
        <v>100</v>
      </c>
      <c r="FQC29" s="61">
        <v>20</v>
      </c>
      <c r="FQD29" s="61">
        <v>0</v>
      </c>
      <c r="FQE29" s="61">
        <v>100</v>
      </c>
      <c r="FQF29" s="61">
        <v>4</v>
      </c>
      <c r="FQG29" s="61">
        <v>0</v>
      </c>
      <c r="FQH29" s="61">
        <v>20</v>
      </c>
      <c r="FQI29" s="61">
        <v>4000</v>
      </c>
      <c r="FQJ29" s="61">
        <v>4000</v>
      </c>
      <c r="FQL29" s="61">
        <v>550</v>
      </c>
      <c r="FQM29" s="61">
        <v>25</v>
      </c>
      <c r="FQN29" s="61">
        <v>0</v>
      </c>
      <c r="FQO29" s="61">
        <v>400</v>
      </c>
      <c r="FQP29" s="61">
        <v>-1</v>
      </c>
      <c r="FQQ29" s="61">
        <v>4</v>
      </c>
      <c r="FQR29" s="61">
        <v>3</v>
      </c>
      <c r="FQS29" s="61">
        <v>10</v>
      </c>
      <c r="FQT29" s="61">
        <v>60</v>
      </c>
      <c r="FQU29" s="61">
        <v>120</v>
      </c>
      <c r="FQV29" s="61">
        <v>3</v>
      </c>
      <c r="FQW29" s="61">
        <v>3</v>
      </c>
      <c r="FQX29" s="61">
        <v>3</v>
      </c>
      <c r="FQY29" s="61">
        <v>3</v>
      </c>
      <c r="FQZ29" s="61">
        <v>-5</v>
      </c>
      <c r="FRA29" s="61">
        <v>-5</v>
      </c>
      <c r="FRB29" s="61">
        <v>-5</v>
      </c>
      <c r="FRC29" s="61">
        <v>-5</v>
      </c>
      <c r="FRD29" s="61">
        <v>14</v>
      </c>
      <c r="FRE29" s="61">
        <v>14</v>
      </c>
      <c r="FRF29" s="61">
        <v>14</v>
      </c>
      <c r="FRG29" s="61">
        <v>14</v>
      </c>
      <c r="FRH29" s="61">
        <v>4.5</v>
      </c>
      <c r="FRJ29" s="61">
        <v>45</v>
      </c>
      <c r="FRK29" s="61">
        <v>660</v>
      </c>
      <c r="FRL29" s="61">
        <v>660</v>
      </c>
      <c r="FRM29" s="61">
        <v>-144</v>
      </c>
      <c r="FRN29" s="61">
        <v>0</v>
      </c>
      <c r="FRO29" s="61">
        <v>60</v>
      </c>
      <c r="FRP29" s="61">
        <v>50</v>
      </c>
      <c r="FSO29" s="61">
        <v>0</v>
      </c>
      <c r="FSP29" s="61">
        <v>4</v>
      </c>
      <c r="FSQ29" s="61">
        <v>500</v>
      </c>
      <c r="FSR29" s="61">
        <v>30</v>
      </c>
      <c r="FST29" s="61">
        <v>8000</v>
      </c>
      <c r="FTB29" s="61">
        <v>1.2</v>
      </c>
      <c r="FTD29" s="61">
        <v>50</v>
      </c>
      <c r="FTE29" s="61">
        <v>0</v>
      </c>
      <c r="FTG29" s="61">
        <v>100</v>
      </c>
      <c r="FTH29" s="61">
        <v>100</v>
      </c>
      <c r="FTJ29" s="61">
        <v>100</v>
      </c>
      <c r="FTK29" s="61">
        <v>50</v>
      </c>
      <c r="FTL29" s="61">
        <v>10</v>
      </c>
      <c r="FTM29" s="61">
        <v>25</v>
      </c>
      <c r="FTN29" s="61">
        <v>2500</v>
      </c>
      <c r="FTO29" s="61">
        <v>1</v>
      </c>
      <c r="FTR29" s="61">
        <v>0</v>
      </c>
      <c r="FTS29" s="61">
        <v>250</v>
      </c>
      <c r="FTT29" s="61">
        <v>0</v>
      </c>
      <c r="FTU29" s="61">
        <v>-20</v>
      </c>
      <c r="FTV29" s="61">
        <v>-20</v>
      </c>
      <c r="FTW29" s="61">
        <v>2678</v>
      </c>
      <c r="FTX29" s="61">
        <v>1339</v>
      </c>
      <c r="FTY29" s="61">
        <v>10</v>
      </c>
      <c r="FTZ29" s="61">
        <v>2175</v>
      </c>
      <c r="FUA29" s="61">
        <v>1280</v>
      </c>
      <c r="FUB29" s="61">
        <v>60</v>
      </c>
      <c r="FUC29" s="61">
        <v>0</v>
      </c>
      <c r="FUD29" s="61">
        <v>0</v>
      </c>
      <c r="FUK29" s="61">
        <v>0</v>
      </c>
      <c r="FUL29" s="61">
        <v>0.19531000000000001</v>
      </c>
      <c r="FUN29" s="61">
        <v>3.8999999999999998E-3</v>
      </c>
      <c r="FUO29" s="61">
        <v>2.5</v>
      </c>
      <c r="FUP29" s="61">
        <v>1.1000000000000001</v>
      </c>
      <c r="FUV29" s="61">
        <v>2674</v>
      </c>
      <c r="FUW29" s="61">
        <v>1338</v>
      </c>
      <c r="FUX29" s="61">
        <v>4405</v>
      </c>
      <c r="FUY29" s="61">
        <v>2252</v>
      </c>
      <c r="FUZ29" s="61">
        <v>1499</v>
      </c>
      <c r="FVA29" s="61">
        <v>1500</v>
      </c>
      <c r="FVC29" s="61">
        <v>54.2</v>
      </c>
      <c r="FVD29" s="61">
        <v>54.2</v>
      </c>
      <c r="FVF29" s="61">
        <v>400</v>
      </c>
      <c r="FVN29" s="61">
        <v>0</v>
      </c>
      <c r="FVO29" s="61">
        <v>0.19531000000000001</v>
      </c>
      <c r="FVQ29" s="61">
        <v>3.8999999999999998E-3</v>
      </c>
      <c r="FVR29" s="61">
        <v>2.5</v>
      </c>
      <c r="FVS29" s="61">
        <v>1.1000000000000001</v>
      </c>
      <c r="FVY29" s="61">
        <v>2190</v>
      </c>
      <c r="FVZ29" s="61">
        <v>1100</v>
      </c>
      <c r="FWA29" s="61">
        <v>2950</v>
      </c>
      <c r="FWB29" s="61">
        <v>1550</v>
      </c>
      <c r="FWC29" s="61">
        <v>1500</v>
      </c>
      <c r="FWD29" s="61">
        <v>1500</v>
      </c>
      <c r="FWF29" s="61">
        <v>47</v>
      </c>
      <c r="FWG29" s="61">
        <v>44</v>
      </c>
      <c r="FWI29" s="61">
        <v>400</v>
      </c>
      <c r="FWQ29" s="61">
        <v>0</v>
      </c>
      <c r="FWR29" s="61">
        <v>0.19531000000000001</v>
      </c>
      <c r="FWT29" s="61">
        <v>3.8999999999999998E-3</v>
      </c>
      <c r="FWU29" s="61">
        <v>2.5</v>
      </c>
      <c r="FWV29" s="61">
        <v>1.1000000000000001</v>
      </c>
      <c r="FXB29" s="61">
        <v>2190</v>
      </c>
      <c r="FXC29" s="61">
        <v>1100</v>
      </c>
      <c r="FXD29" s="61">
        <v>2950</v>
      </c>
      <c r="FXE29" s="61">
        <v>1550</v>
      </c>
      <c r="FXF29" s="61">
        <v>1500</v>
      </c>
      <c r="FXG29" s="61">
        <v>1500</v>
      </c>
      <c r="FXI29" s="61">
        <v>47</v>
      </c>
      <c r="FXJ29" s="61">
        <v>44</v>
      </c>
      <c r="FXL29" s="61">
        <v>400</v>
      </c>
      <c r="FXT29" s="61">
        <v>0</v>
      </c>
      <c r="FXU29" s="61">
        <v>0.19531000000000001</v>
      </c>
      <c r="FXW29" s="61">
        <v>3.8999999999999998E-3</v>
      </c>
      <c r="FXX29" s="61">
        <v>2.5</v>
      </c>
      <c r="FXY29" s="61">
        <v>1.1000000000000001</v>
      </c>
      <c r="FYE29" s="61">
        <v>2190</v>
      </c>
      <c r="FYF29" s="61">
        <v>1100</v>
      </c>
      <c r="FYG29" s="61">
        <v>2950</v>
      </c>
      <c r="FYH29" s="61">
        <v>1550</v>
      </c>
      <c r="FYI29" s="61">
        <v>1500</v>
      </c>
      <c r="FYJ29" s="61">
        <v>1500</v>
      </c>
      <c r="FYL29" s="61">
        <v>47</v>
      </c>
      <c r="FYM29" s="61">
        <v>44</v>
      </c>
      <c r="FYO29" s="61">
        <v>400</v>
      </c>
      <c r="FYQ29" s="61">
        <v>0</v>
      </c>
      <c r="FYR29" s="61">
        <v>1000</v>
      </c>
      <c r="FYS29" s="61">
        <v>300</v>
      </c>
      <c r="FYT29" s="61">
        <v>48</v>
      </c>
      <c r="FYU29" s="61">
        <v>-1.6</v>
      </c>
      <c r="FYV29" s="61">
        <v>-4</v>
      </c>
      <c r="FYW29" s="61">
        <v>100</v>
      </c>
      <c r="FYX29" s="61">
        <v>6</v>
      </c>
      <c r="FYY29" s="61">
        <v>0</v>
      </c>
      <c r="FYZ29" s="61">
        <v>1</v>
      </c>
      <c r="FZA29" s="61">
        <v>6</v>
      </c>
      <c r="FZB29" s="61">
        <v>0</v>
      </c>
      <c r="FZI29" s="61">
        <v>100</v>
      </c>
      <c r="FZJ29" s="61">
        <v>50</v>
      </c>
      <c r="FZK29" s="61">
        <v>100</v>
      </c>
      <c r="FZL29" s="61">
        <v>12000</v>
      </c>
      <c r="FZM29" s="61">
        <v>100</v>
      </c>
      <c r="FZN29" s="61">
        <v>-100</v>
      </c>
      <c r="FZO29" s="61">
        <v>0</v>
      </c>
      <c r="FZP29" s="61">
        <v>0</v>
      </c>
      <c r="FZQ29" s="61">
        <v>-25</v>
      </c>
      <c r="FZS29" s="61">
        <v>0</v>
      </c>
      <c r="FZT29" s="61">
        <v>0</v>
      </c>
      <c r="FZU29" s="61">
        <v>0</v>
      </c>
      <c r="FZV29" s="61">
        <v>0</v>
      </c>
      <c r="FZW29" s="61">
        <v>0</v>
      </c>
      <c r="FZX29" s="61">
        <v>1</v>
      </c>
      <c r="FZY29" s="61">
        <v>0</v>
      </c>
      <c r="FZZ29" s="61">
        <v>0</v>
      </c>
      <c r="GAA29" s="61">
        <v>6</v>
      </c>
      <c r="GAB29" s="61">
        <v>0</v>
      </c>
      <c r="GAC29" s="61">
        <v>0.5</v>
      </c>
      <c r="GAD29" s="61">
        <v>0</v>
      </c>
      <c r="GAE29" s="61">
        <v>0</v>
      </c>
      <c r="GAF29" s="61">
        <v>120000</v>
      </c>
      <c r="GAG29" s="61">
        <v>0</v>
      </c>
      <c r="GAH29" s="61">
        <v>120000</v>
      </c>
      <c r="GAI29" s="61">
        <v>0</v>
      </c>
      <c r="GAK29" s="61">
        <v>4</v>
      </c>
      <c r="GAL29" s="61">
        <v>0</v>
      </c>
      <c r="GAM29" s="61">
        <v>0</v>
      </c>
      <c r="GAN29" s="61">
        <v>0</v>
      </c>
      <c r="GAR29" s="61">
        <v>75</v>
      </c>
      <c r="GAT29" s="61">
        <v>40</v>
      </c>
      <c r="GBI29" s="61">
        <v>54</v>
      </c>
      <c r="GBJ29" s="61">
        <v>55</v>
      </c>
      <c r="GBK29" s="61">
        <v>55</v>
      </c>
      <c r="GBL29" s="61">
        <v>50</v>
      </c>
      <c r="GBW29" s="61">
        <v>0</v>
      </c>
      <c r="GBX29" s="61">
        <v>0</v>
      </c>
      <c r="GBY29" s="61">
        <v>1</v>
      </c>
      <c r="GBZ29" s="61">
        <v>3</v>
      </c>
      <c r="GCA29" s="61">
        <v>51</v>
      </c>
      <c r="GCB29" s="61">
        <v>53</v>
      </c>
      <c r="GCC29" s="61">
        <v>2</v>
      </c>
      <c r="GCD29" s="61">
        <v>2</v>
      </c>
      <c r="GCE29" s="61">
        <v>62</v>
      </c>
      <c r="GCG29" s="61">
        <v>45</v>
      </c>
      <c r="GCW29" s="61">
        <v>20</v>
      </c>
      <c r="GCX29" s="61">
        <v>30</v>
      </c>
      <c r="GCY29" s="61">
        <v>1</v>
      </c>
      <c r="GDD29" s="61">
        <v>110</v>
      </c>
      <c r="GDE29" s="61">
        <v>0.25</v>
      </c>
      <c r="GDH29" s="61">
        <v>100</v>
      </c>
      <c r="GDI29" s="61">
        <v>0.2</v>
      </c>
      <c r="GDK29" s="61">
        <v>298</v>
      </c>
      <c r="GDL29" s="61">
        <v>105</v>
      </c>
      <c r="GDM29" s="61">
        <v>110</v>
      </c>
      <c r="GDN29" s="61">
        <v>105</v>
      </c>
      <c r="GDW29" s="61">
        <v>-750</v>
      </c>
      <c r="GDX29" s="61">
        <v>3000</v>
      </c>
      <c r="GDZ29" s="61">
        <v>0.2</v>
      </c>
      <c r="GEA29" s="61">
        <v>100</v>
      </c>
      <c r="GEB29" s="61">
        <v>200</v>
      </c>
      <c r="GEX29" s="61">
        <v>20</v>
      </c>
      <c r="GEY29" s="61">
        <v>30</v>
      </c>
      <c r="GEZ29" s="61">
        <v>1</v>
      </c>
      <c r="GFE29" s="61">
        <v>110</v>
      </c>
      <c r="GFF29" s="61">
        <v>0.4</v>
      </c>
      <c r="GFI29" s="61">
        <v>100</v>
      </c>
      <c r="GFJ29" s="61">
        <v>0.2</v>
      </c>
      <c r="GFL29" s="61">
        <v>100</v>
      </c>
      <c r="GFN29" s="61">
        <v>100</v>
      </c>
      <c r="GFO29" s="61">
        <v>100</v>
      </c>
      <c r="GGA29" s="61">
        <v>0.2</v>
      </c>
      <c r="GGB29" s="61">
        <v>100</v>
      </c>
      <c r="GGC29" s="61">
        <v>200</v>
      </c>
      <c r="GHU29" s="61">
        <v>4</v>
      </c>
      <c r="GHV29" s="61">
        <v>0.1</v>
      </c>
      <c r="GHW29" s="61">
        <v>100</v>
      </c>
      <c r="GHX29" s="61">
        <v>100</v>
      </c>
      <c r="GHY29" s="61">
        <v>100</v>
      </c>
      <c r="GHZ29" s="61">
        <v>50</v>
      </c>
      <c r="GIA29" s="61">
        <v>0</v>
      </c>
      <c r="GIB29" s="61">
        <v>1</v>
      </c>
      <c r="GIC29" s="61">
        <v>2</v>
      </c>
      <c r="GID29" s="61">
        <v>1</v>
      </c>
      <c r="GIE29" s="61">
        <v>99</v>
      </c>
      <c r="GIF29" s="61">
        <v>0</v>
      </c>
      <c r="GIG29" s="61">
        <v>1</v>
      </c>
      <c r="GIH29" s="61">
        <v>1</v>
      </c>
      <c r="GII29" s="61">
        <v>1</v>
      </c>
      <c r="GIJ29" s="61">
        <v>1</v>
      </c>
      <c r="GIK29" s="61">
        <v>0</v>
      </c>
      <c r="GIL29" s="61">
        <v>0</v>
      </c>
      <c r="GIM29" s="61">
        <v>84</v>
      </c>
      <c r="GIN29" s="61">
        <v>74</v>
      </c>
      <c r="GIO29" s="61">
        <v>76</v>
      </c>
      <c r="GIP29" s="61">
        <v>0</v>
      </c>
      <c r="GIQ29" s="61">
        <v>100</v>
      </c>
      <c r="GIR29" s="61">
        <v>0</v>
      </c>
      <c r="GIS29" s="61">
        <v>1</v>
      </c>
      <c r="GIT29" s="61">
        <v>0.2</v>
      </c>
      <c r="GIU29" s="61">
        <v>100</v>
      </c>
      <c r="GIV29" s="61">
        <v>100</v>
      </c>
      <c r="GIW29" s="61">
        <v>100</v>
      </c>
      <c r="GIX29" s="61">
        <v>60</v>
      </c>
      <c r="GIY29" s="61">
        <v>0</v>
      </c>
      <c r="GIZ29" s="61">
        <v>1</v>
      </c>
      <c r="GJA29" s="61">
        <v>2</v>
      </c>
      <c r="GJB29" s="61">
        <v>1</v>
      </c>
      <c r="GJC29" s="61">
        <v>100</v>
      </c>
      <c r="GJD29" s="61">
        <v>0</v>
      </c>
      <c r="GJE29" s="61">
        <v>1</v>
      </c>
      <c r="GJF29" s="61">
        <v>1</v>
      </c>
      <c r="GJG29" s="61">
        <v>1</v>
      </c>
      <c r="GJH29" s="61">
        <v>1</v>
      </c>
      <c r="GJI29" s="61">
        <v>0</v>
      </c>
      <c r="GJJ29" s="61">
        <v>0</v>
      </c>
      <c r="GJK29" s="61">
        <v>84</v>
      </c>
      <c r="GJL29" s="61">
        <v>75</v>
      </c>
      <c r="GJM29" s="61">
        <v>80</v>
      </c>
      <c r="GJN29" s="61">
        <v>0</v>
      </c>
      <c r="GJO29" s="61">
        <v>100</v>
      </c>
      <c r="GJP29" s="61">
        <v>0</v>
      </c>
      <c r="GJQ29" s="61">
        <v>0</v>
      </c>
      <c r="GJR29" s="61">
        <v>0.2</v>
      </c>
      <c r="GJS29" s="61">
        <v>100</v>
      </c>
      <c r="GJT29" s="61">
        <v>100</v>
      </c>
      <c r="GJU29" s="61">
        <v>100</v>
      </c>
      <c r="GJV29" s="61">
        <v>205</v>
      </c>
      <c r="GJW29" s="61">
        <v>0</v>
      </c>
      <c r="GJX29" s="61">
        <v>1</v>
      </c>
      <c r="GJY29" s="61">
        <v>1</v>
      </c>
      <c r="GJZ29" s="61">
        <v>1</v>
      </c>
      <c r="GKA29" s="61">
        <v>1</v>
      </c>
      <c r="GKB29" s="61">
        <v>1</v>
      </c>
      <c r="GKC29" s="61">
        <v>1</v>
      </c>
      <c r="GKD29" s="61">
        <v>0</v>
      </c>
      <c r="GKE29" s="61">
        <v>0</v>
      </c>
      <c r="GKF29" s="61">
        <v>40</v>
      </c>
      <c r="GKG29" s="61">
        <v>20</v>
      </c>
      <c r="GKH29" s="61">
        <v>28</v>
      </c>
      <c r="GKI29" s="61">
        <v>20</v>
      </c>
      <c r="GKJ29" s="61">
        <v>100</v>
      </c>
      <c r="GKK29" s="61">
        <v>0</v>
      </c>
      <c r="GKL29" s="61">
        <v>0.5</v>
      </c>
      <c r="GKM29" s="61">
        <v>3.0000000000000001E-3</v>
      </c>
      <c r="GKN29" s="61">
        <v>1</v>
      </c>
      <c r="GKO29" s="61">
        <v>1</v>
      </c>
      <c r="GKP29" s="61">
        <v>10</v>
      </c>
      <c r="GKQ29" s="61">
        <v>0.6</v>
      </c>
      <c r="GKR29" s="61">
        <v>0</v>
      </c>
      <c r="GKS29" s="61">
        <v>1</v>
      </c>
      <c r="GKT29" s="61">
        <v>1</v>
      </c>
      <c r="GKU29" s="61">
        <v>1</v>
      </c>
      <c r="GKV29" s="61">
        <v>1</v>
      </c>
      <c r="GKW29" s="61">
        <v>1</v>
      </c>
      <c r="GKX29" s="61">
        <v>1</v>
      </c>
      <c r="GKY29" s="61">
        <v>0</v>
      </c>
      <c r="GKZ29" s="61">
        <v>0</v>
      </c>
      <c r="GLA29" s="61">
        <v>1.05</v>
      </c>
      <c r="GLB29" s="61">
        <v>0.8</v>
      </c>
      <c r="GLC29" s="61">
        <v>1</v>
      </c>
      <c r="GLD29" s="61">
        <v>0</v>
      </c>
      <c r="GLE29" s="61">
        <v>100</v>
      </c>
      <c r="GLF29" s="61">
        <v>0</v>
      </c>
      <c r="GLG29" s="61">
        <v>0</v>
      </c>
      <c r="GLH29" s="61">
        <v>0.1</v>
      </c>
      <c r="GLI29" s="61">
        <v>100</v>
      </c>
      <c r="GLJ29" s="61">
        <v>100</v>
      </c>
      <c r="GLK29" s="61">
        <v>100</v>
      </c>
      <c r="GLL29" s="61">
        <v>205</v>
      </c>
      <c r="GLM29" s="61">
        <v>0</v>
      </c>
      <c r="GLN29" s="61">
        <v>1</v>
      </c>
      <c r="GLO29" s="61">
        <v>1</v>
      </c>
      <c r="GLP29" s="61">
        <v>1</v>
      </c>
      <c r="GLQ29" s="61">
        <v>1</v>
      </c>
      <c r="GLR29" s="61">
        <v>1</v>
      </c>
      <c r="GLS29" s="61">
        <v>1</v>
      </c>
      <c r="GLT29" s="61">
        <v>0</v>
      </c>
      <c r="GLU29" s="61">
        <v>0</v>
      </c>
      <c r="GLV29" s="61">
        <v>99</v>
      </c>
      <c r="GLW29" s="61">
        <v>85</v>
      </c>
      <c r="GLX29" s="61">
        <v>90</v>
      </c>
      <c r="GLY29" s="61">
        <v>0</v>
      </c>
      <c r="GLZ29" s="61">
        <v>100</v>
      </c>
      <c r="GMA29" s="61">
        <v>0</v>
      </c>
      <c r="GMB29" s="61">
        <v>0</v>
      </c>
      <c r="GMC29" s="61">
        <v>0.1</v>
      </c>
      <c r="GMD29" s="61">
        <v>0.5</v>
      </c>
      <c r="GME29" s="61">
        <v>0.5</v>
      </c>
      <c r="GMF29" s="61">
        <v>100</v>
      </c>
      <c r="GMG29" s="61">
        <v>40</v>
      </c>
      <c r="GMH29" s="61">
        <v>0</v>
      </c>
      <c r="GMI29" s="61">
        <v>1</v>
      </c>
      <c r="GMJ29" s="61">
        <v>6</v>
      </c>
      <c r="GMK29" s="61">
        <v>1</v>
      </c>
      <c r="GML29" s="61">
        <v>1</v>
      </c>
      <c r="GMM29" s="61">
        <v>1</v>
      </c>
      <c r="GMN29" s="61">
        <v>1</v>
      </c>
      <c r="GMO29" s="61">
        <v>0</v>
      </c>
      <c r="GMP29" s="61">
        <v>0</v>
      </c>
      <c r="GMQ29" s="61">
        <v>55</v>
      </c>
      <c r="GMR29" s="61">
        <v>50</v>
      </c>
      <c r="GMS29" s="61">
        <v>55</v>
      </c>
      <c r="GMT29" s="61">
        <v>0</v>
      </c>
      <c r="GMU29" s="61">
        <v>100</v>
      </c>
      <c r="GMV29" s="61">
        <v>0</v>
      </c>
      <c r="GMW29" s="61">
        <v>0</v>
      </c>
      <c r="GMX29" s="61">
        <v>1</v>
      </c>
      <c r="GMY29" s="61">
        <v>10</v>
      </c>
      <c r="GMZ29" s="61">
        <v>10</v>
      </c>
      <c r="GNA29" s="61">
        <v>10</v>
      </c>
      <c r="GNB29" s="61">
        <v>205</v>
      </c>
      <c r="GNC29" s="61">
        <v>0</v>
      </c>
      <c r="GND29" s="61">
        <v>0</v>
      </c>
      <c r="GNE29" s="61">
        <v>1</v>
      </c>
      <c r="GNF29" s="61">
        <v>1</v>
      </c>
      <c r="GNG29" s="61">
        <v>1</v>
      </c>
      <c r="GNH29" s="61">
        <v>1</v>
      </c>
      <c r="GNI29" s="61">
        <v>1</v>
      </c>
      <c r="GNJ29" s="61">
        <v>0</v>
      </c>
      <c r="GNK29" s="61">
        <v>0</v>
      </c>
      <c r="GNL29" s="61">
        <v>95</v>
      </c>
      <c r="GNM29" s="61">
        <v>75</v>
      </c>
      <c r="GNN29" s="61">
        <v>75</v>
      </c>
      <c r="GNO29" s="61">
        <v>0</v>
      </c>
      <c r="GNP29" s="61">
        <v>100</v>
      </c>
      <c r="GNQ29" s="61">
        <v>0</v>
      </c>
      <c r="GNR29" s="61">
        <v>0</v>
      </c>
      <c r="GNS29" s="61">
        <v>1</v>
      </c>
      <c r="GNT29" s="61">
        <v>10</v>
      </c>
      <c r="GNU29" s="61">
        <v>10</v>
      </c>
      <c r="GNV29" s="61">
        <v>10</v>
      </c>
      <c r="GNW29" s="61">
        <v>205</v>
      </c>
      <c r="GNX29" s="61">
        <v>0</v>
      </c>
      <c r="GNY29" s="61">
        <v>0</v>
      </c>
      <c r="GNZ29" s="61">
        <v>1</v>
      </c>
      <c r="GOA29" s="61">
        <v>1</v>
      </c>
      <c r="GOB29" s="61">
        <v>1</v>
      </c>
      <c r="GOC29" s="61">
        <v>1</v>
      </c>
      <c r="GOD29" s="61">
        <v>1</v>
      </c>
      <c r="GOE29" s="61">
        <v>0</v>
      </c>
      <c r="GOF29" s="61">
        <v>0</v>
      </c>
      <c r="GOG29" s="61">
        <v>95</v>
      </c>
      <c r="GOH29" s="61">
        <v>75</v>
      </c>
      <c r="GOI29" s="61">
        <v>75</v>
      </c>
      <c r="GOJ29" s="61">
        <v>0</v>
      </c>
      <c r="GOK29" s="61">
        <v>100</v>
      </c>
      <c r="GOL29" s="61">
        <v>0</v>
      </c>
      <c r="GOM29" s="61">
        <v>0</v>
      </c>
      <c r="GON29" s="61">
        <v>0</v>
      </c>
      <c r="GOO29" s="61">
        <v>1</v>
      </c>
      <c r="GOP29" s="61">
        <v>1</v>
      </c>
      <c r="GOQ29" s="61">
        <v>100</v>
      </c>
      <c r="GOR29" s="61">
        <v>0.01</v>
      </c>
      <c r="GOS29" s="61">
        <v>0</v>
      </c>
      <c r="GOT29" s="61">
        <v>1</v>
      </c>
      <c r="GOU29" s="61">
        <v>3</v>
      </c>
      <c r="GOV29" s="61">
        <v>1</v>
      </c>
      <c r="GOW29" s="61">
        <v>1</v>
      </c>
      <c r="GOX29" s="61">
        <v>1</v>
      </c>
      <c r="GOY29" s="61">
        <v>1</v>
      </c>
      <c r="GOZ29" s="61">
        <v>0</v>
      </c>
      <c r="GPA29" s="61">
        <v>0</v>
      </c>
      <c r="GPB29" s="61">
        <v>20</v>
      </c>
      <c r="GPC29" s="61">
        <v>-20</v>
      </c>
      <c r="GPD29" s="61">
        <v>-3</v>
      </c>
      <c r="GPE29" s="61">
        <v>0</v>
      </c>
      <c r="GPF29" s="61">
        <v>100</v>
      </c>
      <c r="GPG29" s="61">
        <v>0</v>
      </c>
      <c r="GPH29" s="61">
        <v>1E-3</v>
      </c>
      <c r="GPI29" s="61">
        <v>0.1</v>
      </c>
      <c r="GPJ29" s="61">
        <v>100</v>
      </c>
      <c r="GPK29" s="61">
        <v>100</v>
      </c>
      <c r="GPL29" s="61">
        <v>100</v>
      </c>
      <c r="GPM29" s="61">
        <v>40</v>
      </c>
      <c r="GPN29" s="61">
        <v>0</v>
      </c>
      <c r="GPO29" s="61">
        <v>0</v>
      </c>
      <c r="GPP29" s="61">
        <v>10</v>
      </c>
      <c r="GPQ29" s="61">
        <v>1</v>
      </c>
      <c r="GPR29" s="61">
        <v>1</v>
      </c>
      <c r="GPS29" s="61">
        <v>1</v>
      </c>
      <c r="GPT29" s="61">
        <v>1</v>
      </c>
      <c r="GPU29" s="61">
        <v>0</v>
      </c>
      <c r="GPV29" s="61">
        <v>0</v>
      </c>
      <c r="GPW29" s="61">
        <v>90</v>
      </c>
      <c r="GPX29" s="61">
        <v>50</v>
      </c>
      <c r="GPY29" s="61">
        <v>78</v>
      </c>
      <c r="GPZ29" s="61">
        <v>10</v>
      </c>
      <c r="GQA29" s="61">
        <v>100</v>
      </c>
      <c r="GQB29" s="61">
        <v>10</v>
      </c>
      <c r="GQC29" s="61">
        <v>3</v>
      </c>
      <c r="GQD29" s="61">
        <v>0.3</v>
      </c>
      <c r="GQE29" s="61">
        <v>100</v>
      </c>
      <c r="GQF29" s="61">
        <v>60</v>
      </c>
      <c r="GQG29" s="61">
        <v>0</v>
      </c>
      <c r="GQH29" s="61">
        <v>1</v>
      </c>
      <c r="GQI29" s="61">
        <v>1</v>
      </c>
      <c r="GQJ29" s="61">
        <v>20</v>
      </c>
      <c r="GQK29" s="61">
        <v>0</v>
      </c>
      <c r="GQL29" s="61">
        <v>1</v>
      </c>
      <c r="GQM29" s="61">
        <v>1</v>
      </c>
      <c r="GQN29" s="61">
        <v>1</v>
      </c>
      <c r="GQO29" s="61">
        <v>1</v>
      </c>
      <c r="GQP29" s="61">
        <v>0</v>
      </c>
      <c r="GQQ29" s="61">
        <v>0</v>
      </c>
      <c r="GQR29" s="61">
        <v>83</v>
      </c>
      <c r="GQS29" s="61">
        <v>80</v>
      </c>
      <c r="GQT29" s="61">
        <v>100</v>
      </c>
      <c r="GQU29" s="61">
        <v>100</v>
      </c>
      <c r="GQV29" s="61">
        <v>81</v>
      </c>
      <c r="GQW29" s="61">
        <v>0</v>
      </c>
      <c r="GQX29" s="61">
        <v>100</v>
      </c>
      <c r="GQY29" s="61">
        <v>0</v>
      </c>
      <c r="GQZ29" s="61">
        <v>0</v>
      </c>
      <c r="GRA29" s="61">
        <v>2</v>
      </c>
      <c r="GRB29" s="61">
        <v>100</v>
      </c>
      <c r="GRC29" s="61">
        <v>100</v>
      </c>
      <c r="GRD29" s="61">
        <v>100</v>
      </c>
      <c r="GRE29" s="61">
        <v>0.05</v>
      </c>
      <c r="GRF29" s="61">
        <v>0</v>
      </c>
      <c r="GRG29" s="61">
        <v>0</v>
      </c>
      <c r="GRH29" s="61">
        <v>1</v>
      </c>
      <c r="GRI29" s="61">
        <v>1</v>
      </c>
      <c r="GRJ29" s="61">
        <v>1</v>
      </c>
      <c r="GRK29" s="61">
        <v>1</v>
      </c>
      <c r="GRL29" s="61">
        <v>1</v>
      </c>
      <c r="GRM29" s="61">
        <v>0</v>
      </c>
      <c r="GRN29" s="61">
        <v>0</v>
      </c>
      <c r="GRO29" s="61">
        <v>780</v>
      </c>
      <c r="GRP29" s="61">
        <v>720</v>
      </c>
      <c r="GRQ29" s="61">
        <v>740</v>
      </c>
      <c r="GRR29" s="61">
        <v>0</v>
      </c>
      <c r="GRS29" s="61">
        <v>100</v>
      </c>
      <c r="GRT29" s="61">
        <v>-100</v>
      </c>
      <c r="GRU29" s="61">
        <v>0</v>
      </c>
      <c r="GRV29" s="61">
        <v>1</v>
      </c>
      <c r="GRW29" s="61">
        <v>320</v>
      </c>
      <c r="GRX29" s="61">
        <v>320</v>
      </c>
      <c r="GRY29" s="61">
        <v>100</v>
      </c>
      <c r="GRZ29" s="61">
        <v>205</v>
      </c>
      <c r="GSA29" s="61">
        <v>0</v>
      </c>
      <c r="GSB29" s="61">
        <v>0</v>
      </c>
      <c r="GSC29" s="61">
        <v>1</v>
      </c>
      <c r="GSD29" s="61">
        <v>1</v>
      </c>
      <c r="GSE29" s="61">
        <v>1</v>
      </c>
      <c r="GSF29" s="61">
        <v>1</v>
      </c>
      <c r="GSG29" s="61">
        <v>1</v>
      </c>
      <c r="GSH29" s="61">
        <v>0</v>
      </c>
      <c r="GSI29" s="61">
        <v>0</v>
      </c>
      <c r="GSJ29" s="61">
        <v>400</v>
      </c>
      <c r="GSK29" s="61">
        <v>0</v>
      </c>
      <c r="GSL29" s="61">
        <v>0</v>
      </c>
      <c r="GSM29" s="61">
        <v>0</v>
      </c>
      <c r="GSN29" s="61">
        <v>100</v>
      </c>
      <c r="GSO29" s="61">
        <v>0</v>
      </c>
      <c r="GSP29" s="61">
        <v>1E-3</v>
      </c>
      <c r="GSQ29" s="61">
        <v>0.1</v>
      </c>
      <c r="GSR29" s="61">
        <v>100</v>
      </c>
      <c r="GSS29" s="61">
        <v>100</v>
      </c>
      <c r="GST29" s="61">
        <v>100</v>
      </c>
      <c r="GSU29" s="61">
        <v>70</v>
      </c>
      <c r="GSV29" s="61">
        <v>0</v>
      </c>
      <c r="GSW29" s="61">
        <v>1</v>
      </c>
      <c r="GSX29" s="61">
        <v>6</v>
      </c>
      <c r="GSY29" s="61">
        <v>1</v>
      </c>
      <c r="GSZ29" s="61">
        <v>1</v>
      </c>
      <c r="GTA29" s="61">
        <v>1</v>
      </c>
      <c r="GTB29" s="61">
        <v>1</v>
      </c>
      <c r="GTC29" s="61">
        <v>0</v>
      </c>
      <c r="GTD29" s="61">
        <v>0</v>
      </c>
      <c r="GTE29" s="61">
        <v>80</v>
      </c>
      <c r="GTF29" s="61">
        <v>30</v>
      </c>
      <c r="GTG29" s="61">
        <v>80</v>
      </c>
      <c r="GTH29" s="61">
        <v>0</v>
      </c>
      <c r="GTI29" s="61">
        <v>100</v>
      </c>
      <c r="GTJ29" s="61">
        <v>0</v>
      </c>
      <c r="GTK29" s="61">
        <v>0</v>
      </c>
      <c r="GTL29" s="61">
        <v>0.2</v>
      </c>
      <c r="GTM29" s="61">
        <v>100</v>
      </c>
      <c r="GTN29" s="61">
        <v>100</v>
      </c>
      <c r="GTO29" s="61">
        <v>100</v>
      </c>
      <c r="GTP29" s="61">
        <v>205</v>
      </c>
      <c r="GTQ29" s="61">
        <v>0</v>
      </c>
      <c r="GTR29" s="61">
        <v>1</v>
      </c>
      <c r="GTS29" s="61">
        <v>1</v>
      </c>
      <c r="GTT29" s="61">
        <v>1</v>
      </c>
      <c r="GTU29" s="61">
        <v>1</v>
      </c>
      <c r="GTV29" s="61">
        <v>1</v>
      </c>
      <c r="GTW29" s="61">
        <v>1</v>
      </c>
      <c r="GTX29" s="61">
        <v>0</v>
      </c>
      <c r="GTY29" s="61">
        <v>0</v>
      </c>
      <c r="GTZ29" s="61">
        <v>40</v>
      </c>
      <c r="GUA29" s="61">
        <v>20</v>
      </c>
      <c r="GUB29" s="61">
        <v>28</v>
      </c>
      <c r="GUC29" s="61">
        <v>0</v>
      </c>
      <c r="GUD29" s="61">
        <v>100</v>
      </c>
      <c r="GUE29" s="61">
        <v>0</v>
      </c>
      <c r="GUF29" s="61">
        <v>0</v>
      </c>
      <c r="GUG29" s="61">
        <v>0.2</v>
      </c>
      <c r="GUH29" s="61">
        <v>100</v>
      </c>
      <c r="GUI29" s="61">
        <v>100</v>
      </c>
      <c r="GUJ29" s="61">
        <v>100</v>
      </c>
      <c r="GUK29" s="61">
        <v>205</v>
      </c>
      <c r="GUL29" s="61">
        <v>0</v>
      </c>
      <c r="GUM29" s="61">
        <v>1</v>
      </c>
      <c r="GUN29" s="61">
        <v>1</v>
      </c>
      <c r="GUO29" s="61">
        <v>1</v>
      </c>
      <c r="GUP29" s="61">
        <v>1</v>
      </c>
      <c r="GUQ29" s="61">
        <v>1</v>
      </c>
      <c r="GUR29" s="61">
        <v>1</v>
      </c>
      <c r="GUS29" s="61">
        <v>0</v>
      </c>
      <c r="GUT29" s="61">
        <v>0</v>
      </c>
      <c r="GUU29" s="61">
        <v>40</v>
      </c>
      <c r="GUV29" s="61">
        <v>20</v>
      </c>
      <c r="GUW29" s="61">
        <v>28</v>
      </c>
      <c r="GUX29" s="61">
        <v>0</v>
      </c>
      <c r="GUY29" s="61">
        <v>100</v>
      </c>
      <c r="GUZ29" s="61">
        <v>0</v>
      </c>
      <c r="GVA29" s="61">
        <v>0</v>
      </c>
      <c r="GVB29" s="61">
        <v>0</v>
      </c>
      <c r="GVC29" s="61">
        <v>50</v>
      </c>
      <c r="GVD29" s="61">
        <v>50</v>
      </c>
      <c r="GVE29" s="61">
        <v>100</v>
      </c>
      <c r="GVF29" s="61">
        <v>205</v>
      </c>
      <c r="GVG29" s="61">
        <v>0</v>
      </c>
      <c r="GVH29" s="61">
        <v>1</v>
      </c>
      <c r="GVI29" s="61">
        <v>1</v>
      </c>
      <c r="GVJ29" s="61">
        <v>1</v>
      </c>
      <c r="GVK29" s="61">
        <v>1</v>
      </c>
      <c r="GVL29" s="61">
        <v>1</v>
      </c>
      <c r="GVM29" s="61">
        <v>1</v>
      </c>
      <c r="GVN29" s="61">
        <v>0</v>
      </c>
      <c r="GVO29" s="61">
        <v>0</v>
      </c>
      <c r="GVP29" s="61">
        <v>100</v>
      </c>
      <c r="GVQ29" s="61">
        <v>0</v>
      </c>
      <c r="GVR29" s="61">
        <v>50</v>
      </c>
      <c r="GVS29" s="61">
        <v>0</v>
      </c>
      <c r="GVT29" s="61">
        <v>100</v>
      </c>
      <c r="GVU29" s="61">
        <v>0</v>
      </c>
      <c r="GVV29" s="61">
        <v>0</v>
      </c>
      <c r="GVW29" s="61">
        <v>0.1</v>
      </c>
      <c r="GVX29" s="61">
        <v>100</v>
      </c>
      <c r="GVY29" s="61">
        <v>100</v>
      </c>
      <c r="GVZ29" s="61">
        <v>100</v>
      </c>
      <c r="GWA29" s="61">
        <v>205</v>
      </c>
      <c r="GWB29" s="61">
        <v>0</v>
      </c>
      <c r="GWC29" s="61">
        <v>0</v>
      </c>
      <c r="GWD29" s="61">
        <v>1</v>
      </c>
      <c r="GWE29" s="61">
        <v>1</v>
      </c>
      <c r="GWF29" s="61">
        <v>1</v>
      </c>
      <c r="GWG29" s="61">
        <v>1</v>
      </c>
      <c r="GWH29" s="61">
        <v>1</v>
      </c>
      <c r="GWI29" s="61">
        <v>0</v>
      </c>
      <c r="GWJ29" s="61">
        <v>0</v>
      </c>
      <c r="GWK29" s="61">
        <v>30</v>
      </c>
      <c r="GWL29" s="61">
        <v>15</v>
      </c>
      <c r="GWM29" s="61">
        <v>25</v>
      </c>
      <c r="GWN29" s="61">
        <v>0</v>
      </c>
      <c r="GWO29" s="61">
        <v>100</v>
      </c>
      <c r="GWP29" s="61">
        <v>0</v>
      </c>
      <c r="GWQ29" s="61">
        <v>0</v>
      </c>
      <c r="GWR29" s="61">
        <v>0.1</v>
      </c>
      <c r="GWS29" s="61">
        <v>100</v>
      </c>
      <c r="GWT29" s="61">
        <v>100</v>
      </c>
      <c r="GWU29" s="61">
        <v>100</v>
      </c>
      <c r="GWV29" s="61">
        <v>205</v>
      </c>
      <c r="GWW29" s="61">
        <v>0</v>
      </c>
      <c r="GWX29" s="61">
        <v>1</v>
      </c>
      <c r="GWY29" s="61">
        <v>1</v>
      </c>
      <c r="GWZ29" s="61">
        <v>1</v>
      </c>
      <c r="GXA29" s="61">
        <v>1</v>
      </c>
      <c r="GXB29" s="61">
        <v>1</v>
      </c>
      <c r="GXC29" s="61">
        <v>1</v>
      </c>
      <c r="GXD29" s="61">
        <v>0</v>
      </c>
      <c r="GXE29" s="61">
        <v>0</v>
      </c>
      <c r="GXF29" s="61">
        <v>99</v>
      </c>
      <c r="GXG29" s="61">
        <v>85</v>
      </c>
      <c r="GXH29" s="61">
        <v>90</v>
      </c>
      <c r="GXI29" s="61">
        <v>0</v>
      </c>
      <c r="GXJ29" s="61">
        <v>100</v>
      </c>
      <c r="GXK29" s="61">
        <v>0</v>
      </c>
      <c r="GZB29" s="61">
        <v>0</v>
      </c>
      <c r="GZC29" s="61">
        <v>0.1</v>
      </c>
      <c r="GZD29" s="61">
        <v>100</v>
      </c>
      <c r="GZE29" s="61">
        <v>205</v>
      </c>
      <c r="GZF29" s="61">
        <v>0</v>
      </c>
      <c r="GZG29" s="61">
        <v>0</v>
      </c>
      <c r="GZH29" s="61">
        <v>1</v>
      </c>
      <c r="GZI29" s="61">
        <v>20</v>
      </c>
      <c r="GZJ29" s="61">
        <v>0</v>
      </c>
      <c r="GZK29" s="61">
        <v>1</v>
      </c>
      <c r="GZL29" s="61">
        <v>1</v>
      </c>
      <c r="GZM29" s="61">
        <v>1</v>
      </c>
      <c r="GZN29" s="61">
        <v>1</v>
      </c>
      <c r="GZO29" s="61">
        <v>0</v>
      </c>
      <c r="GZP29" s="61">
        <v>0</v>
      </c>
      <c r="GZQ29" s="61">
        <v>120</v>
      </c>
      <c r="GZR29" s="61">
        <v>0</v>
      </c>
      <c r="GZS29" s="61">
        <v>100</v>
      </c>
      <c r="GZT29" s="61">
        <v>100</v>
      </c>
      <c r="GZU29" s="61">
        <v>0</v>
      </c>
      <c r="GZV29" s="61">
        <v>0</v>
      </c>
      <c r="GZW29" s="61">
        <v>100</v>
      </c>
      <c r="GZX29" s="61">
        <v>0</v>
      </c>
      <c r="GZY29" s="61">
        <v>0</v>
      </c>
      <c r="GZZ29" s="61">
        <v>0.2</v>
      </c>
      <c r="HAA29" s="61">
        <v>100</v>
      </c>
      <c r="HAB29" s="61">
        <v>100</v>
      </c>
      <c r="HAC29" s="61">
        <v>100</v>
      </c>
      <c r="HAD29" s="61">
        <v>205</v>
      </c>
      <c r="HAE29" s="61">
        <v>0</v>
      </c>
      <c r="HAF29" s="61">
        <v>1</v>
      </c>
      <c r="HAG29" s="61">
        <v>1</v>
      </c>
      <c r="HAH29" s="61">
        <v>1</v>
      </c>
      <c r="HAI29" s="61">
        <v>1</v>
      </c>
      <c r="HAJ29" s="61">
        <v>1</v>
      </c>
      <c r="HAK29" s="61">
        <v>1</v>
      </c>
      <c r="HAL29" s="61">
        <v>0</v>
      </c>
      <c r="HAM29" s="61">
        <v>0</v>
      </c>
      <c r="HAN29" s="61">
        <v>40</v>
      </c>
      <c r="HAO29" s="61">
        <v>20</v>
      </c>
      <c r="HAP29" s="61">
        <v>28</v>
      </c>
      <c r="HAQ29" s="61">
        <v>0</v>
      </c>
      <c r="HAR29" s="61">
        <v>100</v>
      </c>
      <c r="HAS29" s="61">
        <v>0</v>
      </c>
      <c r="HAT29" s="61">
        <v>0</v>
      </c>
      <c r="HAU29" s="61">
        <v>0</v>
      </c>
      <c r="HAV29" s="61">
        <v>50</v>
      </c>
      <c r="HAW29" s="61">
        <v>50</v>
      </c>
      <c r="HAX29" s="61">
        <v>100</v>
      </c>
      <c r="HAY29" s="61">
        <v>205</v>
      </c>
      <c r="HAZ29" s="61">
        <v>0</v>
      </c>
      <c r="HBA29" s="61">
        <v>1</v>
      </c>
      <c r="HBB29" s="61">
        <v>1</v>
      </c>
      <c r="HBC29" s="61">
        <v>1</v>
      </c>
      <c r="HBD29" s="61">
        <v>1</v>
      </c>
      <c r="HBE29" s="61">
        <v>1</v>
      </c>
      <c r="HBF29" s="61">
        <v>1</v>
      </c>
      <c r="HBG29" s="61">
        <v>0</v>
      </c>
      <c r="HBH29" s="61">
        <v>0</v>
      </c>
      <c r="HBI29" s="61">
        <v>100</v>
      </c>
      <c r="HBJ29" s="61">
        <v>0</v>
      </c>
      <c r="HBK29" s="61">
        <v>50</v>
      </c>
      <c r="HBL29" s="61">
        <v>0</v>
      </c>
      <c r="HBM29" s="61">
        <v>100</v>
      </c>
      <c r="HBN29" s="61">
        <v>0</v>
      </c>
      <c r="HBO29" s="61">
        <v>0</v>
      </c>
      <c r="HBP29" s="61">
        <v>1000</v>
      </c>
      <c r="HBQ29" s="61">
        <v>-1000</v>
      </c>
      <c r="HBR29" s="61">
        <v>0</v>
      </c>
      <c r="HBS29" s="61">
        <v>0</v>
      </c>
      <c r="HBT29" s="61">
        <v>10</v>
      </c>
      <c r="HBU29" s="61">
        <v>150</v>
      </c>
      <c r="HBV29" s="61">
        <v>150</v>
      </c>
      <c r="HBW29" s="61">
        <v>100</v>
      </c>
      <c r="HBX29" s="61">
        <v>205</v>
      </c>
      <c r="HBY29" s="61">
        <v>0</v>
      </c>
      <c r="HBZ29" s="61">
        <v>48</v>
      </c>
      <c r="HCA29" s="61">
        <v>50</v>
      </c>
      <c r="HCB29" s="61">
        <v>0</v>
      </c>
      <c r="HCC29" s="61">
        <v>3000</v>
      </c>
      <c r="HCD29" s="61">
        <v>6000</v>
      </c>
      <c r="HCE29" s="61">
        <v>3000</v>
      </c>
      <c r="HCF29" s="61">
        <v>6000</v>
      </c>
      <c r="HCG29" s="61">
        <v>6</v>
      </c>
      <c r="HCH29" s="61">
        <v>6</v>
      </c>
      <c r="HCI29" s="61">
        <v>0</v>
      </c>
      <c r="HCJ29" s="61">
        <v>5000</v>
      </c>
      <c r="HCK29" s="61">
        <v>-5000</v>
      </c>
      <c r="HCL29" s="61">
        <v>0</v>
      </c>
      <c r="HCM29" s="61">
        <v>0</v>
      </c>
      <c r="HCN29" s="61">
        <v>1</v>
      </c>
      <c r="HCO29" s="61">
        <v>1</v>
      </c>
      <c r="HCP29" s="61">
        <v>1</v>
      </c>
      <c r="HCQ29" s="61">
        <v>1</v>
      </c>
      <c r="HCR29" s="61">
        <v>1</v>
      </c>
      <c r="HCS29" s="61">
        <v>0</v>
      </c>
      <c r="HCT29" s="61">
        <v>0</v>
      </c>
      <c r="HCU29" s="61">
        <v>3000</v>
      </c>
      <c r="HCV29" s="61">
        <v>-3000</v>
      </c>
      <c r="HCW29" s="61">
        <v>0</v>
      </c>
      <c r="HCX29" s="61">
        <v>50</v>
      </c>
      <c r="HCY29" s="61">
        <v>100</v>
      </c>
      <c r="HCZ29" s="61">
        <v>50</v>
      </c>
      <c r="HDA29" s="61">
        <v>0</v>
      </c>
      <c r="HDB29" s="61">
        <v>0.1</v>
      </c>
      <c r="HDC29" s="61">
        <v>100</v>
      </c>
      <c r="HDD29" s="61">
        <v>205</v>
      </c>
      <c r="HDE29" s="61">
        <v>0</v>
      </c>
      <c r="HDF29" s="61">
        <v>0</v>
      </c>
      <c r="HDG29" s="61">
        <v>1</v>
      </c>
      <c r="HDH29" s="61">
        <v>20</v>
      </c>
      <c r="HDI29" s="61">
        <v>0</v>
      </c>
      <c r="HDJ29" s="61">
        <v>1</v>
      </c>
      <c r="HDK29" s="61">
        <v>1</v>
      </c>
      <c r="HDL29" s="61">
        <v>1</v>
      </c>
      <c r="HDM29" s="61">
        <v>1</v>
      </c>
      <c r="HDN29" s="61">
        <v>0</v>
      </c>
      <c r="HDO29" s="61">
        <v>0</v>
      </c>
      <c r="HDP29" s="61">
        <v>120</v>
      </c>
      <c r="HDQ29" s="61">
        <v>0</v>
      </c>
      <c r="HDR29" s="61">
        <v>100</v>
      </c>
      <c r="HDS29" s="61">
        <v>100</v>
      </c>
      <c r="HDT29" s="61">
        <v>0</v>
      </c>
      <c r="HDU29" s="61">
        <v>0</v>
      </c>
      <c r="HDV29" s="61">
        <v>100</v>
      </c>
      <c r="HDW29" s="61">
        <v>0</v>
      </c>
      <c r="HDX29" s="61">
        <v>0</v>
      </c>
      <c r="HDY29" s="61">
        <v>0.1</v>
      </c>
      <c r="HDZ29" s="61">
        <v>100</v>
      </c>
      <c r="HEA29" s="61">
        <v>205</v>
      </c>
      <c r="HEB29" s="61">
        <v>0</v>
      </c>
      <c r="HEC29" s="61">
        <v>0</v>
      </c>
      <c r="HED29" s="61">
        <v>1</v>
      </c>
      <c r="HEE29" s="61">
        <v>20</v>
      </c>
      <c r="HEF29" s="61">
        <v>0</v>
      </c>
      <c r="HEG29" s="61">
        <v>1</v>
      </c>
      <c r="HEH29" s="61">
        <v>1</v>
      </c>
      <c r="HEI29" s="61">
        <v>1</v>
      </c>
      <c r="HEJ29" s="61">
        <v>1</v>
      </c>
      <c r="HEK29" s="61">
        <v>0</v>
      </c>
      <c r="HEL29" s="61">
        <v>0</v>
      </c>
      <c r="HEM29" s="61">
        <v>120</v>
      </c>
      <c r="HEN29" s="61">
        <v>0</v>
      </c>
      <c r="HEO29" s="61">
        <v>100</v>
      </c>
      <c r="HEP29" s="61">
        <v>100</v>
      </c>
      <c r="HEQ29" s="61">
        <v>0</v>
      </c>
      <c r="HER29" s="61">
        <v>0</v>
      </c>
      <c r="HES29" s="61">
        <v>100</v>
      </c>
      <c r="HET29" s="61">
        <v>0</v>
      </c>
      <c r="HEU29" s="61">
        <v>0</v>
      </c>
      <c r="HEV29" s="61">
        <v>0.1</v>
      </c>
      <c r="HEW29" s="61">
        <v>100</v>
      </c>
      <c r="HEX29" s="61">
        <v>205</v>
      </c>
      <c r="HEY29" s="61">
        <v>0</v>
      </c>
      <c r="HEZ29" s="61">
        <v>0</v>
      </c>
      <c r="HFA29" s="61">
        <v>1</v>
      </c>
      <c r="HFB29" s="61">
        <v>20</v>
      </c>
      <c r="HFC29" s="61">
        <v>0</v>
      </c>
      <c r="HFD29" s="61">
        <v>1</v>
      </c>
      <c r="HFE29" s="61">
        <v>1</v>
      </c>
      <c r="HFF29" s="61">
        <v>1</v>
      </c>
      <c r="HFG29" s="61">
        <v>1</v>
      </c>
      <c r="HFH29" s="61">
        <v>0</v>
      </c>
      <c r="HFI29" s="61">
        <v>0</v>
      </c>
      <c r="HFJ29" s="61">
        <v>120</v>
      </c>
      <c r="HFK29" s="61">
        <v>0</v>
      </c>
      <c r="HFL29" s="61">
        <v>100</v>
      </c>
      <c r="HFM29" s="61">
        <v>100</v>
      </c>
      <c r="HFN29" s="61">
        <v>0</v>
      </c>
      <c r="HFO29" s="61">
        <v>0</v>
      </c>
      <c r="HFP29" s="61">
        <v>100</v>
      </c>
      <c r="HFQ29" s="61">
        <v>0</v>
      </c>
      <c r="HFR29" s="61">
        <v>0</v>
      </c>
      <c r="HFS29" s="61">
        <v>0.1</v>
      </c>
      <c r="HFT29" s="61">
        <v>100</v>
      </c>
      <c r="HFU29" s="61">
        <v>205</v>
      </c>
      <c r="HFV29" s="61">
        <v>0</v>
      </c>
      <c r="HFW29" s="61">
        <v>0</v>
      </c>
      <c r="HFX29" s="61">
        <v>1</v>
      </c>
      <c r="HFY29" s="61">
        <v>20</v>
      </c>
      <c r="HFZ29" s="61">
        <v>0</v>
      </c>
      <c r="HGA29" s="61">
        <v>1</v>
      </c>
      <c r="HGB29" s="61">
        <v>1</v>
      </c>
      <c r="HGC29" s="61">
        <v>1</v>
      </c>
      <c r="HGD29" s="61">
        <v>1</v>
      </c>
      <c r="HGE29" s="61">
        <v>0</v>
      </c>
      <c r="HGF29" s="61">
        <v>0</v>
      </c>
      <c r="HGG29" s="61">
        <v>120</v>
      </c>
      <c r="HGH29" s="61">
        <v>0</v>
      </c>
      <c r="HGI29" s="61">
        <v>100</v>
      </c>
      <c r="HGJ29" s="61">
        <v>100</v>
      </c>
      <c r="HGK29" s="61">
        <v>0</v>
      </c>
      <c r="HGL29" s="61">
        <v>0</v>
      </c>
      <c r="HGM29" s="61">
        <v>100</v>
      </c>
      <c r="HGN29" s="61">
        <v>0</v>
      </c>
      <c r="HGO29" s="61">
        <v>0</v>
      </c>
      <c r="HGP29" s="61">
        <v>0.1</v>
      </c>
      <c r="HGQ29" s="61">
        <v>100</v>
      </c>
      <c r="HGR29" s="61">
        <v>205</v>
      </c>
      <c r="HGS29" s="61">
        <v>0</v>
      </c>
      <c r="HGT29" s="61">
        <v>0</v>
      </c>
      <c r="HGU29" s="61">
        <v>1</v>
      </c>
      <c r="HGV29" s="61">
        <v>20</v>
      </c>
      <c r="HGW29" s="61">
        <v>0</v>
      </c>
      <c r="HGX29" s="61">
        <v>1</v>
      </c>
      <c r="HGY29" s="61">
        <v>1</v>
      </c>
      <c r="HGZ29" s="61">
        <v>1</v>
      </c>
      <c r="HHA29" s="61">
        <v>1</v>
      </c>
      <c r="HHB29" s="61">
        <v>0</v>
      </c>
      <c r="HHC29" s="61">
        <v>0</v>
      </c>
      <c r="HHD29" s="61">
        <v>120</v>
      </c>
      <c r="HHE29" s="61">
        <v>0</v>
      </c>
      <c r="HHF29" s="61">
        <v>100</v>
      </c>
      <c r="HHG29" s="61">
        <v>100</v>
      </c>
      <c r="HHH29" s="61">
        <v>0</v>
      </c>
      <c r="HHI29" s="61">
        <v>0</v>
      </c>
      <c r="HHJ29" s="61">
        <v>100</v>
      </c>
      <c r="HHK29" s="61">
        <v>0</v>
      </c>
      <c r="HHL29" s="61">
        <v>0</v>
      </c>
      <c r="HHM29" s="61">
        <v>0.1</v>
      </c>
      <c r="HHN29" s="61">
        <v>100</v>
      </c>
      <c r="HHO29" s="61">
        <v>205</v>
      </c>
      <c r="HHP29" s="61">
        <v>0</v>
      </c>
      <c r="HHQ29" s="61">
        <v>0</v>
      </c>
      <c r="HHR29" s="61">
        <v>1</v>
      </c>
      <c r="HHS29" s="61">
        <v>20</v>
      </c>
      <c r="HHT29" s="61">
        <v>0</v>
      </c>
      <c r="HHU29" s="61">
        <v>1</v>
      </c>
      <c r="HHV29" s="61">
        <v>1</v>
      </c>
      <c r="HHW29" s="61">
        <v>1</v>
      </c>
      <c r="HHX29" s="61">
        <v>1</v>
      </c>
      <c r="HHY29" s="61">
        <v>0</v>
      </c>
      <c r="HHZ29" s="61">
        <v>0</v>
      </c>
      <c r="HIA29" s="61">
        <v>120</v>
      </c>
      <c r="HIB29" s="61">
        <v>0</v>
      </c>
      <c r="HIC29" s="61">
        <v>100</v>
      </c>
      <c r="HID29" s="61">
        <v>100</v>
      </c>
      <c r="HIE29" s="61">
        <v>0</v>
      </c>
      <c r="HIF29" s="61">
        <v>0</v>
      </c>
      <c r="HIG29" s="61">
        <v>100</v>
      </c>
      <c r="HIH29" s="61">
        <v>0</v>
      </c>
      <c r="HII29" s="61">
        <v>0</v>
      </c>
      <c r="HIJ29" s="61">
        <v>0</v>
      </c>
      <c r="HIK29" s="61">
        <v>0</v>
      </c>
      <c r="HIL29" s="61">
        <v>0</v>
      </c>
      <c r="HIM29" s="61">
        <v>1</v>
      </c>
      <c r="HIN29" s="61">
        <v>0</v>
      </c>
      <c r="HIO29" s="61">
        <v>0</v>
      </c>
      <c r="HIP29" s="61">
        <v>0</v>
      </c>
      <c r="HIQ29" s="61">
        <v>0</v>
      </c>
      <c r="HIR29" s="61">
        <v>0</v>
      </c>
      <c r="HIS29" s="61">
        <v>0</v>
      </c>
      <c r="HIT29" s="61">
        <v>0</v>
      </c>
      <c r="HIU29" s="61">
        <v>0</v>
      </c>
      <c r="HIV29" s="61">
        <v>1</v>
      </c>
      <c r="HIW29" s="61">
        <v>0</v>
      </c>
      <c r="HIX29" s="61">
        <v>0</v>
      </c>
      <c r="HIY29" s="61">
        <v>0</v>
      </c>
      <c r="HIZ29" s="61">
        <v>0</v>
      </c>
      <c r="HJA29" s="61">
        <v>0</v>
      </c>
      <c r="HJB29" s="61">
        <v>0</v>
      </c>
      <c r="HJC29" s="61">
        <v>0</v>
      </c>
      <c r="HJD29" s="61">
        <v>0</v>
      </c>
      <c r="HJG29" s="61">
        <v>1</v>
      </c>
      <c r="HJH29" s="61">
        <v>0</v>
      </c>
      <c r="HJM29" s="61">
        <v>12</v>
      </c>
      <c r="HJN29" s="61">
        <v>2</v>
      </c>
      <c r="HJO29" s="61">
        <v>5</v>
      </c>
      <c r="HJY29" s="61">
        <v>235</v>
      </c>
      <c r="HJZ29" s="61">
        <v>235</v>
      </c>
      <c r="HKA29" s="61">
        <v>40</v>
      </c>
      <c r="HKB29" s="61">
        <v>25</v>
      </c>
      <c r="HKC29" s="61">
        <v>232</v>
      </c>
      <c r="HKD29" s="61">
        <v>1</v>
      </c>
      <c r="HKE29" s="61">
        <v>100</v>
      </c>
      <c r="HKG29" s="61">
        <v>70</v>
      </c>
      <c r="HKH29" s="61">
        <v>327</v>
      </c>
      <c r="HKI29" s="61">
        <v>327</v>
      </c>
      <c r="HKJ29" s="61">
        <v>1</v>
      </c>
      <c r="HKK29" s="61">
        <v>10</v>
      </c>
      <c r="HKN29" s="61">
        <v>0</v>
      </c>
      <c r="HKO29" s="61">
        <v>0</v>
      </c>
      <c r="HKP29" s="61">
        <v>0</v>
      </c>
      <c r="HKU29" s="61">
        <v>3</v>
      </c>
      <c r="HKV29" s="61">
        <v>0.1</v>
      </c>
      <c r="HKW29" s="61">
        <v>10</v>
      </c>
      <c r="HKX29" s="61">
        <v>0.5</v>
      </c>
      <c r="HKY29" s="61">
        <v>80</v>
      </c>
      <c r="HKZ29" s="61">
        <v>0</v>
      </c>
      <c r="HLG29" s="61">
        <v>9.4780000000000003E-2</v>
      </c>
      <c r="HLH29" s="61">
        <v>0.44740000000000002</v>
      </c>
      <c r="HLI29" s="61">
        <v>0.79869999999999997</v>
      </c>
      <c r="HLJ29" s="61">
        <v>100</v>
      </c>
      <c r="HLK29" s="61">
        <v>0</v>
      </c>
      <c r="HLL29" s="61">
        <v>2.843E-2</v>
      </c>
      <c r="HLM29" s="61">
        <v>0.74046999999999996</v>
      </c>
      <c r="HLN29" s="61">
        <v>0.47389999999999999</v>
      </c>
      <c r="HLO29" s="61">
        <v>85</v>
      </c>
      <c r="HLP29" s="61">
        <v>0</v>
      </c>
      <c r="HLQ29" s="61">
        <v>0</v>
      </c>
      <c r="HLR29" s="61">
        <v>20</v>
      </c>
      <c r="HLS29" s="61">
        <v>1340</v>
      </c>
      <c r="HLT29" s="61">
        <v>2678</v>
      </c>
      <c r="HLU29" s="61">
        <v>60</v>
      </c>
      <c r="HLV29" s="61">
        <v>75</v>
      </c>
      <c r="HLW29" s="61">
        <v>90</v>
      </c>
      <c r="HLX29" s="61">
        <v>100</v>
      </c>
      <c r="HLZ29" s="61">
        <v>4</v>
      </c>
      <c r="HMA29" s="61">
        <v>20</v>
      </c>
      <c r="HMB29" s="61">
        <v>1339</v>
      </c>
      <c r="HMC29" s="61">
        <v>2678</v>
      </c>
      <c r="HMD29" s="61">
        <v>2</v>
      </c>
      <c r="HME29" s="61">
        <v>2</v>
      </c>
      <c r="HMF29" s="61">
        <v>40</v>
      </c>
      <c r="HMG29" s="61">
        <v>45</v>
      </c>
      <c r="HMI29" s="61">
        <v>-3</v>
      </c>
      <c r="HMJ29" s="61">
        <v>-6</v>
      </c>
      <c r="HMK29" s="61">
        <v>-6</v>
      </c>
      <c r="HML29" s="61">
        <v>-6</v>
      </c>
      <c r="HMN29" s="61">
        <v>50</v>
      </c>
      <c r="HMO29" s="61">
        <v>0.1</v>
      </c>
      <c r="HMT29" s="61">
        <v>20</v>
      </c>
      <c r="HMU29" s="61">
        <v>300</v>
      </c>
      <c r="HMX29" s="61">
        <v>50</v>
      </c>
      <c r="HMY29" s="61">
        <v>0.3</v>
      </c>
      <c r="HMZ29" s="61">
        <v>-130</v>
      </c>
      <c r="HNA29" s="61">
        <v>8</v>
      </c>
      <c r="HNB29" s="61">
        <v>10</v>
      </c>
      <c r="HNC29" s="61">
        <v>0.5</v>
      </c>
      <c r="HND29" s="61">
        <v>105</v>
      </c>
      <c r="HNE29" s="61">
        <v>0.5</v>
      </c>
      <c r="HNF29" s="61">
        <v>0.5</v>
      </c>
      <c r="HNG29" s="61">
        <v>0</v>
      </c>
      <c r="HNH29" s="61">
        <v>2</v>
      </c>
      <c r="HNI29" s="61">
        <v>2678</v>
      </c>
      <c r="HNJ29" s="61">
        <v>2678</v>
      </c>
      <c r="HNK29" s="61">
        <v>2678</v>
      </c>
      <c r="HNL29" s="61">
        <v>2678</v>
      </c>
      <c r="HNM29" s="61">
        <v>50</v>
      </c>
      <c r="HNN29" s="61">
        <v>0.63</v>
      </c>
      <c r="HNO29" s="61">
        <v>0.63</v>
      </c>
      <c r="HNP29" s="61">
        <v>0.63</v>
      </c>
      <c r="HNQ29" s="61">
        <v>0.63</v>
      </c>
      <c r="HNR29" s="61">
        <v>0.63</v>
      </c>
      <c r="HNS29" s="61">
        <v>0.63</v>
      </c>
      <c r="HNT29" s="61">
        <v>0.63</v>
      </c>
      <c r="HNU29" s="61">
        <v>0.63</v>
      </c>
      <c r="HNW29" s="61">
        <v>10</v>
      </c>
      <c r="HNX29" s="61">
        <v>2</v>
      </c>
      <c r="HNY29" s="61">
        <v>96</v>
      </c>
      <c r="HNZ29" s="61">
        <v>1</v>
      </c>
      <c r="HOA29" s="61">
        <v>1</v>
      </c>
      <c r="HOB29" s="61">
        <v>100.6</v>
      </c>
      <c r="HOC29" s="61">
        <v>103.1</v>
      </c>
      <c r="HOD29" s="61">
        <v>98</v>
      </c>
      <c r="HOE29" s="61">
        <v>91</v>
      </c>
      <c r="HOF29" s="61">
        <v>103.1</v>
      </c>
      <c r="HOG29" s="61">
        <v>50</v>
      </c>
      <c r="HOH29" s="61">
        <v>65</v>
      </c>
      <c r="HOI29" s="61">
        <v>85</v>
      </c>
      <c r="HOJ29" s="61">
        <v>75</v>
      </c>
      <c r="HOL29" s="61">
        <v>105</v>
      </c>
      <c r="HOM29" s="61">
        <v>120</v>
      </c>
      <c r="HON29" s="61">
        <v>95</v>
      </c>
      <c r="HOO29" s="61">
        <v>70</v>
      </c>
      <c r="HOP29" s="61">
        <v>140</v>
      </c>
      <c r="HOQ29" s="61">
        <v>0</v>
      </c>
      <c r="HOR29" s="61">
        <v>80</v>
      </c>
      <c r="HOS29" s="61">
        <v>2</v>
      </c>
      <c r="HOT29" s="61">
        <v>81</v>
      </c>
      <c r="HOU29" s="61">
        <v>1</v>
      </c>
      <c r="HOV29" s="61">
        <v>22.7</v>
      </c>
      <c r="HOW29" s="61">
        <v>3.85</v>
      </c>
      <c r="HOX29" s="61">
        <v>2</v>
      </c>
      <c r="HOY29" s="61">
        <v>2</v>
      </c>
      <c r="HOZ29" s="61">
        <v>84</v>
      </c>
      <c r="HPC29" s="61">
        <v>10</v>
      </c>
      <c r="HPD29" s="61">
        <v>4</v>
      </c>
      <c r="HPE29" s="61">
        <v>4</v>
      </c>
      <c r="HPF29" s="61">
        <v>4</v>
      </c>
      <c r="HPG29" s="61">
        <v>4</v>
      </c>
      <c r="HPH29" s="61">
        <v>58</v>
      </c>
      <c r="HPI29" s="61">
        <v>58</v>
      </c>
      <c r="HPJ29" s="61">
        <v>58</v>
      </c>
      <c r="HPK29" s="61">
        <v>58</v>
      </c>
      <c r="HPL29" s="61">
        <v>0</v>
      </c>
      <c r="HPM29" s="61">
        <v>0</v>
      </c>
      <c r="HPN29" s="61">
        <v>0</v>
      </c>
      <c r="HPO29" s="61">
        <v>0</v>
      </c>
      <c r="HPP29" s="61">
        <v>0</v>
      </c>
      <c r="HPQ29" s="61">
        <v>0</v>
      </c>
      <c r="HPR29" s="61">
        <v>0</v>
      </c>
      <c r="HPS29" s="61">
        <v>0</v>
      </c>
      <c r="HPT29" s="61">
        <v>0</v>
      </c>
      <c r="HPU29" s="61">
        <v>0</v>
      </c>
      <c r="HPV29" s="61">
        <v>0</v>
      </c>
      <c r="HPW29" s="61">
        <v>0</v>
      </c>
      <c r="HPX29" s="61">
        <v>0</v>
      </c>
      <c r="HPY29" s="61">
        <v>0</v>
      </c>
      <c r="HPZ29" s="61">
        <v>0</v>
      </c>
      <c r="HQA29" s="61">
        <v>0</v>
      </c>
      <c r="HQB29" s="61">
        <v>0</v>
      </c>
      <c r="HQC29" s="61">
        <v>0</v>
      </c>
      <c r="HQD29" s="61">
        <v>0</v>
      </c>
      <c r="HQE29" s="61">
        <v>0</v>
      </c>
      <c r="HQF29" s="61">
        <v>0</v>
      </c>
      <c r="HQG29" s="61">
        <v>0</v>
      </c>
      <c r="HQH29" s="61">
        <v>0</v>
      </c>
      <c r="HQI29" s="61">
        <v>0</v>
      </c>
      <c r="HQJ29" s="61">
        <v>0</v>
      </c>
      <c r="HQK29" s="61">
        <v>0</v>
      </c>
      <c r="HQL29" s="61">
        <v>0</v>
      </c>
      <c r="HQM29" s="61">
        <v>0</v>
      </c>
      <c r="HQN29" s="61">
        <v>0</v>
      </c>
      <c r="HQO29" s="61">
        <v>0</v>
      </c>
      <c r="HQP29" s="61">
        <v>0</v>
      </c>
      <c r="HQQ29" s="61">
        <v>0</v>
      </c>
      <c r="HQR29" s="61">
        <v>0</v>
      </c>
      <c r="HQS29" s="61">
        <v>0</v>
      </c>
      <c r="HQT29" s="61">
        <v>0</v>
      </c>
      <c r="HQU29" s="61">
        <v>0</v>
      </c>
      <c r="HQV29" s="61">
        <v>0</v>
      </c>
      <c r="HQW29" s="61">
        <v>0</v>
      </c>
      <c r="HQX29" s="61">
        <v>0</v>
      </c>
      <c r="HQY29" s="61">
        <v>0</v>
      </c>
      <c r="HQZ29" s="61">
        <v>0</v>
      </c>
      <c r="HRA29" s="61">
        <v>0</v>
      </c>
      <c r="HRB29" s="61">
        <v>0</v>
      </c>
      <c r="HRC29" s="61">
        <v>0</v>
      </c>
      <c r="HRD29" s="61">
        <v>0</v>
      </c>
      <c r="HRE29" s="61">
        <v>0</v>
      </c>
      <c r="HRF29" s="61">
        <v>0</v>
      </c>
      <c r="HRG29" s="61">
        <v>0</v>
      </c>
      <c r="HRH29" s="61">
        <v>0</v>
      </c>
      <c r="HRI29" s="61">
        <v>0</v>
      </c>
      <c r="HRJ29" s="61">
        <v>0</v>
      </c>
      <c r="HRK29" s="61">
        <v>0</v>
      </c>
      <c r="HRL29" s="61">
        <v>0</v>
      </c>
      <c r="HRM29" s="61">
        <v>0</v>
      </c>
      <c r="HRN29" s="61">
        <v>0</v>
      </c>
      <c r="HRO29" s="61">
        <v>0</v>
      </c>
      <c r="HRP29" s="61">
        <v>0</v>
      </c>
      <c r="HRQ29" s="61">
        <v>0</v>
      </c>
      <c r="HRR29" s="61">
        <v>0</v>
      </c>
      <c r="HRS29" s="61">
        <v>0</v>
      </c>
      <c r="HRT29" s="61">
        <v>0</v>
      </c>
      <c r="HRU29" s="61">
        <v>0</v>
      </c>
      <c r="HRV29" s="61">
        <v>0</v>
      </c>
      <c r="HRW29" s="61">
        <v>0</v>
      </c>
      <c r="HRX29" s="61">
        <v>0</v>
      </c>
      <c r="HRY29" s="61">
        <v>0</v>
      </c>
      <c r="HRZ29" s="61">
        <v>0</v>
      </c>
      <c r="HSA29" s="61">
        <v>0</v>
      </c>
      <c r="HSB29" s="61">
        <v>0</v>
      </c>
      <c r="HSC29" s="61">
        <v>0</v>
      </c>
      <c r="HSD29" s="61">
        <v>0</v>
      </c>
      <c r="HSE29" s="61">
        <v>0</v>
      </c>
      <c r="HSF29" s="61">
        <v>0</v>
      </c>
      <c r="HSG29" s="61">
        <v>0</v>
      </c>
      <c r="HSH29" s="61">
        <v>0</v>
      </c>
      <c r="HSI29" s="61">
        <v>0</v>
      </c>
      <c r="HSJ29" s="61">
        <v>0</v>
      </c>
      <c r="HSK29" s="61">
        <v>0</v>
      </c>
      <c r="HSL29" s="61">
        <v>0</v>
      </c>
      <c r="HSM29" s="61">
        <v>0</v>
      </c>
      <c r="HSN29" s="61">
        <v>0</v>
      </c>
      <c r="HSO29" s="61">
        <v>0</v>
      </c>
      <c r="HSP29" s="61">
        <v>0</v>
      </c>
      <c r="HSQ29" s="61">
        <v>0</v>
      </c>
      <c r="HSR29" s="61">
        <v>0</v>
      </c>
      <c r="HSS29" s="61">
        <v>0</v>
      </c>
      <c r="HST29" s="61">
        <v>0</v>
      </c>
      <c r="HSU29" s="61">
        <v>0</v>
      </c>
      <c r="HSV29" s="61">
        <v>0</v>
      </c>
      <c r="HSW29" s="61">
        <v>0</v>
      </c>
      <c r="HSX29" s="61">
        <v>0</v>
      </c>
      <c r="HSY29" s="61">
        <v>0</v>
      </c>
      <c r="HSZ29" s="61">
        <v>0</v>
      </c>
      <c r="HTA29" s="61">
        <v>0</v>
      </c>
      <c r="HWN29" s="61">
        <v>0</v>
      </c>
      <c r="HWO29" s="61">
        <v>0</v>
      </c>
      <c r="HWP29" s="61">
        <v>0</v>
      </c>
      <c r="HWQ29" s="61">
        <v>0</v>
      </c>
      <c r="HWR29" s="61">
        <v>0</v>
      </c>
      <c r="HWS29" s="61">
        <v>0</v>
      </c>
      <c r="HWT29" s="61">
        <v>0</v>
      </c>
      <c r="HWU29" s="61">
        <v>0</v>
      </c>
      <c r="HWV29" s="61">
        <v>0</v>
      </c>
      <c r="HWW29" s="61">
        <v>0</v>
      </c>
      <c r="HYB29" s="61">
        <v>0</v>
      </c>
      <c r="HYC29" s="61">
        <v>0</v>
      </c>
      <c r="HYD29" s="61">
        <v>0</v>
      </c>
      <c r="HYE29" s="61">
        <v>0</v>
      </c>
      <c r="HYF29" s="61">
        <v>0</v>
      </c>
      <c r="HYG29" s="61">
        <v>0</v>
      </c>
      <c r="HYH29" s="61">
        <v>0</v>
      </c>
      <c r="HYI29" s="61">
        <v>0</v>
      </c>
      <c r="HYJ29" s="61">
        <v>0</v>
      </c>
      <c r="HYK29" s="61">
        <v>0</v>
      </c>
      <c r="HYL29" s="61">
        <v>0</v>
      </c>
      <c r="HYM29" s="61">
        <v>0</v>
      </c>
      <c r="HYN29" s="61">
        <v>0</v>
      </c>
      <c r="HYO29" s="61">
        <v>0</v>
      </c>
      <c r="HYP29" s="61">
        <v>0</v>
      </c>
      <c r="HYQ29" s="61">
        <v>0</v>
      </c>
      <c r="HYR29" s="61">
        <v>0</v>
      </c>
      <c r="HYS29" s="61">
        <v>0</v>
      </c>
      <c r="HYT29" s="61">
        <v>0</v>
      </c>
      <c r="HYU29" s="61">
        <v>0</v>
      </c>
      <c r="HYV29" s="61">
        <v>0</v>
      </c>
      <c r="HYW29" s="61">
        <v>0</v>
      </c>
      <c r="HYX29" s="61">
        <v>0</v>
      </c>
      <c r="HYY29" s="61">
        <v>0</v>
      </c>
      <c r="HYZ29" s="61">
        <v>0</v>
      </c>
      <c r="HZA29" s="61">
        <v>0</v>
      </c>
      <c r="HZB29" s="61">
        <v>0</v>
      </c>
      <c r="HZC29" s="61">
        <v>0</v>
      </c>
      <c r="HZD29" s="61">
        <v>0</v>
      </c>
      <c r="HZE29" s="61">
        <v>0</v>
      </c>
      <c r="ICR29" s="61">
        <v>1</v>
      </c>
      <c r="ICS29" s="61">
        <v>1</v>
      </c>
      <c r="ICV29" s="61">
        <v>1</v>
      </c>
      <c r="ICX29" s="61">
        <v>0</v>
      </c>
      <c r="ICY29" s="61">
        <v>0</v>
      </c>
      <c r="IDA29" s="61">
        <v>48.8</v>
      </c>
      <c r="IDC29" s="61">
        <v>0</v>
      </c>
      <c r="IDE29" s="61">
        <v>0</v>
      </c>
      <c r="IDF29" s="61">
        <v>0</v>
      </c>
      <c r="IDG29" s="61">
        <v>0</v>
      </c>
      <c r="IDH29" s="61">
        <v>0</v>
      </c>
      <c r="IDI29" s="61">
        <v>0</v>
      </c>
      <c r="IDJ29" s="61">
        <v>0.3</v>
      </c>
      <c r="IDK29" s="61">
        <v>0.8</v>
      </c>
      <c r="IDL29" s="61">
        <v>50</v>
      </c>
      <c r="IDM29" s="61">
        <v>10</v>
      </c>
      <c r="IDN29" s="61">
        <v>1</v>
      </c>
      <c r="IDO29" s="61">
        <v>1</v>
      </c>
      <c r="IDP29" s="61">
        <v>9.5</v>
      </c>
      <c r="IDQ29" s="61">
        <v>10</v>
      </c>
      <c r="IDR29" s="61">
        <v>1</v>
      </c>
      <c r="IDS29" s="61">
        <v>10</v>
      </c>
      <c r="IDT29" s="61">
        <v>9</v>
      </c>
      <c r="IDU29" s="61">
        <v>0</v>
      </c>
      <c r="IDV29" s="61">
        <v>0</v>
      </c>
      <c r="IDW29" s="61">
        <v>0</v>
      </c>
      <c r="IDX29" s="61">
        <v>0</v>
      </c>
      <c r="IDY29" s="61">
        <v>0</v>
      </c>
      <c r="IDZ29" s="61">
        <v>30</v>
      </c>
      <c r="IEA29" s="61">
        <v>80</v>
      </c>
      <c r="IEB29" s="61">
        <v>50</v>
      </c>
      <c r="IEC29" s="61">
        <v>27</v>
      </c>
      <c r="IED29" s="61">
        <v>0.5</v>
      </c>
      <c r="IEE29" s="61">
        <v>0.5</v>
      </c>
      <c r="IEF29" s="61">
        <v>27</v>
      </c>
      <c r="IEG29" s="61">
        <v>100</v>
      </c>
      <c r="IEH29" s="61">
        <v>0</v>
      </c>
      <c r="IEI29" s="61">
        <v>30</v>
      </c>
      <c r="IEJ29" s="61">
        <v>27</v>
      </c>
      <c r="IEK29" s="61">
        <v>0</v>
      </c>
      <c r="IEL29" s="61">
        <v>0</v>
      </c>
      <c r="IEM29" s="61">
        <v>0</v>
      </c>
      <c r="IEN29" s="61">
        <v>0</v>
      </c>
      <c r="IEO29" s="61">
        <v>1450</v>
      </c>
      <c r="IEP29" s="61">
        <v>10</v>
      </c>
      <c r="IEQ29" s="61">
        <v>200</v>
      </c>
      <c r="IER29" s="61">
        <v>400</v>
      </c>
      <c r="IES29" s="61">
        <v>2800</v>
      </c>
      <c r="IET29" s="61">
        <v>5</v>
      </c>
      <c r="IEU29" s="61">
        <v>400</v>
      </c>
      <c r="IEV29" s="61">
        <v>0</v>
      </c>
      <c r="IEW29" s="61">
        <v>3450</v>
      </c>
      <c r="IEX29" s="61">
        <v>0</v>
      </c>
      <c r="IEY29" s="61">
        <v>5</v>
      </c>
      <c r="IEZ29" s="61">
        <v>5</v>
      </c>
      <c r="IFA29" s="61">
        <v>50</v>
      </c>
      <c r="IFB29" s="61">
        <v>10</v>
      </c>
      <c r="IFC29" s="61">
        <v>100</v>
      </c>
      <c r="IFD29" s="61">
        <v>0</v>
      </c>
      <c r="IFE29" s="61">
        <v>0</v>
      </c>
      <c r="IFF29" s="61">
        <v>1500</v>
      </c>
      <c r="IFG29" s="61">
        <v>0</v>
      </c>
      <c r="IFJ29" s="61">
        <v>0</v>
      </c>
      <c r="IFL29" s="61">
        <v>1</v>
      </c>
      <c r="IFM29" s="61">
        <v>90</v>
      </c>
      <c r="IFN29" s="61">
        <v>3</v>
      </c>
      <c r="IFO29" s="61">
        <v>35</v>
      </c>
      <c r="IFR29" s="61">
        <v>200</v>
      </c>
      <c r="IFS29" s="61">
        <v>0</v>
      </c>
      <c r="IFX29" s="61">
        <v>0</v>
      </c>
      <c r="IFY29" s="61">
        <v>0</v>
      </c>
      <c r="IFZ29" s="61">
        <v>100</v>
      </c>
      <c r="IGA29" s="61">
        <v>3</v>
      </c>
      <c r="IGB29" s="61">
        <v>500</v>
      </c>
      <c r="IGC29" s="61">
        <v>15</v>
      </c>
      <c r="IGD29" s="61">
        <v>60</v>
      </c>
      <c r="IGE29" s="61">
        <v>60</v>
      </c>
      <c r="IGF29" s="61">
        <v>3</v>
      </c>
      <c r="IGG29" s="61">
        <v>30</v>
      </c>
      <c r="IGJ29" s="61">
        <v>0</v>
      </c>
      <c r="IGL29" s="61">
        <v>0</v>
      </c>
      <c r="IGM29" s="61">
        <v>0</v>
      </c>
      <c r="IGN29" s="61">
        <v>0.5</v>
      </c>
      <c r="IGO29" s="61">
        <v>6</v>
      </c>
      <c r="IGP29" s="61">
        <v>25</v>
      </c>
      <c r="IGQ29" s="61">
        <v>0</v>
      </c>
      <c r="IGR29" s="61">
        <v>0</v>
      </c>
      <c r="IGS29" s="61">
        <v>0</v>
      </c>
      <c r="IGT29" s="61">
        <v>-150</v>
      </c>
      <c r="IGU29" s="61">
        <v>5</v>
      </c>
      <c r="IGV29" s="61">
        <v>5</v>
      </c>
      <c r="IGW29" s="61">
        <v>-150</v>
      </c>
      <c r="IGX29" s="61">
        <v>-10</v>
      </c>
      <c r="IGY29" s="61">
        <v>-150</v>
      </c>
      <c r="IGZ29" s="61">
        <v>0</v>
      </c>
      <c r="IHA29" s="61">
        <v>-100</v>
      </c>
      <c r="IHB29" s="61">
        <v>0</v>
      </c>
      <c r="IHC29" s="61">
        <v>0</v>
      </c>
      <c r="IHD29" s="61">
        <v>900</v>
      </c>
      <c r="IHF29" s="61">
        <v>0.15</v>
      </c>
      <c r="IHG29" s="61">
        <v>0.64</v>
      </c>
      <c r="IHH29" s="61">
        <v>7.7</v>
      </c>
      <c r="IHI29" s="61">
        <v>80</v>
      </c>
      <c r="IHJ29" s="61">
        <v>0</v>
      </c>
      <c r="IHK29" s="61">
        <v>0</v>
      </c>
      <c r="IHL29" s="61">
        <v>20</v>
      </c>
      <c r="IHM29" s="61">
        <v>0</v>
      </c>
      <c r="IHN29" s="61">
        <v>1500</v>
      </c>
      <c r="IHQ29" s="61">
        <v>0</v>
      </c>
      <c r="IHR29" s="61">
        <v>0</v>
      </c>
      <c r="IHS29" s="61">
        <v>1740</v>
      </c>
      <c r="IHT29" s="61">
        <v>10</v>
      </c>
      <c r="IHU29" s="61">
        <v>800</v>
      </c>
      <c r="IHV29" s="61">
        <v>10</v>
      </c>
      <c r="IIA29" s="61">
        <v>100</v>
      </c>
      <c r="IIB29" s="61">
        <v>2</v>
      </c>
      <c r="IIC29" s="61">
        <v>1500</v>
      </c>
      <c r="IID29" s="61">
        <v>6.7</v>
      </c>
      <c r="IIE29" s="61">
        <v>0</v>
      </c>
      <c r="IIF29" s="61">
        <v>95</v>
      </c>
      <c r="IIG29" s="61">
        <v>85</v>
      </c>
      <c r="IIH29" s="61">
        <v>85</v>
      </c>
      <c r="III29" s="61">
        <v>95</v>
      </c>
      <c r="IIJ29" s="61">
        <v>95</v>
      </c>
      <c r="IIK29" s="61">
        <v>9.5399999999999991</v>
      </c>
      <c r="IIL29" s="61">
        <v>9.9710000000000001</v>
      </c>
      <c r="IIM29" s="61">
        <v>720</v>
      </c>
      <c r="IIP29" s="61">
        <v>1.55</v>
      </c>
      <c r="IIQ29" s="61">
        <v>1.7</v>
      </c>
      <c r="IIR29" s="61">
        <v>30</v>
      </c>
      <c r="IIS29" s="61">
        <v>70</v>
      </c>
      <c r="IIT29" s="61">
        <v>9.5399999999999991</v>
      </c>
      <c r="IIU29" s="61">
        <v>9.9710000000000001</v>
      </c>
      <c r="IIV29" s="61">
        <v>720</v>
      </c>
      <c r="IIY29" s="61">
        <v>1.55</v>
      </c>
      <c r="IIZ29" s="61">
        <v>1.75</v>
      </c>
      <c r="IJA29" s="61">
        <v>30</v>
      </c>
      <c r="IJB29" s="61">
        <v>75</v>
      </c>
      <c r="IJC29" s="61">
        <v>9.5399999999999991</v>
      </c>
      <c r="IJD29" s="61">
        <v>9.9710000000000001</v>
      </c>
      <c r="IJE29" s="61">
        <v>720</v>
      </c>
      <c r="IJH29" s="61">
        <v>1.55</v>
      </c>
      <c r="IJI29" s="61">
        <v>1.75</v>
      </c>
      <c r="IJJ29" s="61">
        <v>30</v>
      </c>
      <c r="IJK29" s="61">
        <v>75</v>
      </c>
      <c r="IJL29" s="61">
        <v>9.5399999999999991</v>
      </c>
      <c r="IJM29" s="61">
        <v>9.9710000000000001</v>
      </c>
      <c r="IJN29" s="61">
        <v>720</v>
      </c>
      <c r="IJQ29" s="61">
        <v>1.55</v>
      </c>
      <c r="IJR29" s="61">
        <v>1.75</v>
      </c>
      <c r="IJS29" s="61">
        <v>30</v>
      </c>
      <c r="IJT29" s="61">
        <v>75</v>
      </c>
      <c r="IKK29" s="61">
        <v>1.1000000000000001</v>
      </c>
      <c r="IKN29" s="192">
        <v>0.74</v>
      </c>
      <c r="ILB29" s="61">
        <v>0</v>
      </c>
      <c r="ILC29" s="61">
        <v>0</v>
      </c>
      <c r="ILD29" s="61">
        <v>0</v>
      </c>
      <c r="ILE29" s="61">
        <v>0</v>
      </c>
      <c r="ILF29" s="61">
        <v>1</v>
      </c>
      <c r="ILG29" s="61">
        <v>0</v>
      </c>
      <c r="ILH29" s="61">
        <v>0</v>
      </c>
      <c r="ILI29" s="61">
        <v>0</v>
      </c>
      <c r="ILJ29" s="61">
        <v>1</v>
      </c>
      <c r="ILK29" s="61">
        <v>0</v>
      </c>
      <c r="ILL29" s="61">
        <v>0</v>
      </c>
      <c r="ILM29" s="61">
        <v>0</v>
      </c>
      <c r="ILN29" s="61">
        <v>1</v>
      </c>
      <c r="ILO29" s="61">
        <v>1</v>
      </c>
      <c r="IMR29" s="61">
        <v>1</v>
      </c>
      <c r="IMS29" s="61">
        <v>1</v>
      </c>
      <c r="IMT29" s="61">
        <v>0</v>
      </c>
      <c r="IMU29" s="61">
        <v>2</v>
      </c>
      <c r="IMV29" s="61">
        <v>0</v>
      </c>
      <c r="IMW29" s="61">
        <v>2</v>
      </c>
      <c r="IMX29" s="61">
        <v>1</v>
      </c>
      <c r="IMY29" s="61">
        <v>1</v>
      </c>
      <c r="IMZ29" s="61">
        <v>0</v>
      </c>
      <c r="INA29" s="61">
        <v>2</v>
      </c>
      <c r="INB29" s="61">
        <v>1</v>
      </c>
      <c r="INC29" s="61">
        <v>1</v>
      </c>
      <c r="IND29" s="61">
        <v>1</v>
      </c>
      <c r="INE29" s="61">
        <v>0</v>
      </c>
      <c r="IPC29" s="61">
        <v>0</v>
      </c>
      <c r="IPD29" s="61">
        <v>0</v>
      </c>
      <c r="IPE29" s="61">
        <v>0</v>
      </c>
      <c r="IPF29" s="61">
        <v>0</v>
      </c>
      <c r="IPG29" s="61">
        <v>0</v>
      </c>
      <c r="IPH29" s="61">
        <v>0</v>
      </c>
      <c r="IPI29" s="61">
        <v>0</v>
      </c>
      <c r="IPJ29" s="61">
        <v>0</v>
      </c>
      <c r="IPK29" s="61">
        <v>0</v>
      </c>
      <c r="IPL29" s="61">
        <v>0</v>
      </c>
      <c r="IPM29" s="61">
        <v>0</v>
      </c>
      <c r="IPN29" s="61">
        <v>0</v>
      </c>
      <c r="IPO29" s="61">
        <v>0</v>
      </c>
      <c r="IPP29" s="61">
        <v>0</v>
      </c>
      <c r="IPQ29" s="61">
        <v>0</v>
      </c>
      <c r="IPR29" s="61">
        <v>0</v>
      </c>
      <c r="IPS29" s="61">
        <v>0</v>
      </c>
      <c r="IPT29" s="61">
        <v>0</v>
      </c>
      <c r="IPU29" s="61">
        <v>0</v>
      </c>
      <c r="IPV29" s="61">
        <v>0</v>
      </c>
      <c r="IPW29" s="61">
        <v>0</v>
      </c>
      <c r="IPX29" s="61">
        <v>0</v>
      </c>
      <c r="IPY29" s="61">
        <v>0</v>
      </c>
      <c r="IPZ29" s="61">
        <v>0</v>
      </c>
      <c r="IQA29" s="61">
        <v>0</v>
      </c>
      <c r="IQB29" s="61">
        <v>0</v>
      </c>
      <c r="IQC29" s="61">
        <v>0</v>
      </c>
      <c r="IQD29" s="61">
        <v>0</v>
      </c>
      <c r="IQE29" s="61">
        <v>0</v>
      </c>
      <c r="IQF29" s="61">
        <v>0</v>
      </c>
      <c r="IQG29" s="61">
        <v>0</v>
      </c>
      <c r="IQH29" s="61">
        <v>0</v>
      </c>
      <c r="IQI29" s="61">
        <v>0</v>
      </c>
      <c r="IQJ29" s="61">
        <v>0</v>
      </c>
      <c r="IQK29" s="61">
        <v>0</v>
      </c>
      <c r="IQL29" s="61">
        <v>0</v>
      </c>
      <c r="IQM29" s="61">
        <v>0</v>
      </c>
      <c r="IQN29" s="61">
        <v>0</v>
      </c>
      <c r="IQO29" s="61">
        <v>0</v>
      </c>
      <c r="IQP29" s="61">
        <v>0</v>
      </c>
      <c r="IQQ29" s="61">
        <v>0</v>
      </c>
      <c r="IQR29" s="61">
        <v>0</v>
      </c>
      <c r="IQS29" s="61">
        <v>0</v>
      </c>
      <c r="IQT29" s="61">
        <v>0</v>
      </c>
      <c r="IQU29" s="61">
        <v>0</v>
      </c>
      <c r="IQV29" s="61">
        <v>0</v>
      </c>
      <c r="IQW29" s="61">
        <v>0</v>
      </c>
      <c r="IQX29" s="61">
        <v>0</v>
      </c>
      <c r="IQY29" s="61">
        <v>0</v>
      </c>
      <c r="IQZ29" s="61">
        <v>0</v>
      </c>
      <c r="IRA29" s="61">
        <v>0</v>
      </c>
      <c r="IRB29" s="61">
        <v>0</v>
      </c>
      <c r="IRC29" s="61">
        <v>0</v>
      </c>
      <c r="IRD29" s="61">
        <v>0</v>
      </c>
      <c r="IRE29" s="61">
        <v>0</v>
      </c>
      <c r="IRF29" s="61">
        <v>0</v>
      </c>
      <c r="IRG29" s="61">
        <v>0</v>
      </c>
      <c r="IRH29" s="61">
        <v>0</v>
      </c>
      <c r="IRI29" s="61">
        <v>0</v>
      </c>
      <c r="IRJ29" s="61">
        <v>0</v>
      </c>
      <c r="IRK29" s="61">
        <v>0</v>
      </c>
      <c r="IRL29" s="61">
        <v>0</v>
      </c>
      <c r="IRM29" s="61">
        <v>0</v>
      </c>
      <c r="IRN29" s="61">
        <v>0</v>
      </c>
      <c r="IRO29" s="61">
        <v>0</v>
      </c>
      <c r="IRP29" s="61">
        <v>0</v>
      </c>
      <c r="IRQ29" s="61">
        <v>0</v>
      </c>
      <c r="IRR29" s="61">
        <v>0</v>
      </c>
      <c r="IRS29" s="61">
        <v>0</v>
      </c>
      <c r="IRT29" s="61">
        <v>0</v>
      </c>
      <c r="IRU29" s="61">
        <v>0</v>
      </c>
      <c r="IRV29" s="61">
        <v>0</v>
      </c>
      <c r="IRW29" s="61">
        <v>0</v>
      </c>
      <c r="IRX29" s="61">
        <v>0</v>
      </c>
      <c r="IRY29" s="61">
        <v>0</v>
      </c>
      <c r="IRZ29" s="61">
        <v>0</v>
      </c>
      <c r="ISA29" s="61">
        <v>0</v>
      </c>
      <c r="ISB29" s="61">
        <v>0</v>
      </c>
      <c r="ISC29" s="61">
        <v>0</v>
      </c>
      <c r="ISD29" s="61">
        <v>0</v>
      </c>
      <c r="ISE29" s="61">
        <v>0</v>
      </c>
      <c r="ISF29" s="61">
        <v>0</v>
      </c>
      <c r="ISG29" s="61">
        <v>0</v>
      </c>
      <c r="ISH29" s="61">
        <v>0</v>
      </c>
      <c r="ISI29" s="61">
        <v>0</v>
      </c>
      <c r="ISJ29" s="61">
        <v>0</v>
      </c>
      <c r="ISK29" s="61">
        <v>0</v>
      </c>
      <c r="ISL29" s="61">
        <v>0</v>
      </c>
      <c r="ISM29" s="61">
        <v>0</v>
      </c>
      <c r="ISN29" s="61">
        <v>0</v>
      </c>
      <c r="ISO29" s="61">
        <v>0</v>
      </c>
      <c r="ISP29" s="61">
        <v>0</v>
      </c>
      <c r="ISQ29" s="61">
        <v>0</v>
      </c>
      <c r="ISR29" s="61">
        <v>0</v>
      </c>
      <c r="ISS29" s="61">
        <v>0</v>
      </c>
      <c r="IST29" s="61">
        <v>0</v>
      </c>
      <c r="ISU29" s="61">
        <v>0</v>
      </c>
      <c r="ISV29" s="61">
        <v>0</v>
      </c>
      <c r="ISW29" s="61">
        <v>0</v>
      </c>
      <c r="ISX29" s="61">
        <v>0</v>
      </c>
      <c r="ISY29" s="61">
        <v>0</v>
      </c>
      <c r="ISZ29" s="61">
        <v>0</v>
      </c>
      <c r="ITA29" s="61">
        <v>0</v>
      </c>
      <c r="ITB29" s="61">
        <v>0</v>
      </c>
      <c r="ITC29" s="61">
        <v>0</v>
      </c>
      <c r="ITD29" s="61">
        <v>0</v>
      </c>
      <c r="ITE29" s="61">
        <v>0</v>
      </c>
      <c r="ITF29" s="61">
        <v>0</v>
      </c>
      <c r="ITG29" s="61">
        <v>0</v>
      </c>
      <c r="ITH29" s="61">
        <v>0</v>
      </c>
      <c r="ITI29" s="61">
        <v>0</v>
      </c>
      <c r="ITJ29" s="61">
        <v>0</v>
      </c>
      <c r="ITK29" s="61">
        <v>0</v>
      </c>
      <c r="ITL29" s="61">
        <v>0</v>
      </c>
      <c r="ITM29" s="61">
        <v>0</v>
      </c>
      <c r="ITN29" s="61">
        <v>2529</v>
      </c>
      <c r="ITQ29" s="61">
        <v>2678</v>
      </c>
      <c r="ITR29" s="61">
        <v>0</v>
      </c>
      <c r="ITS29" s="61">
        <v>0</v>
      </c>
      <c r="ITT29" s="61">
        <v>0</v>
      </c>
      <c r="ITU29" s="61">
        <v>0</v>
      </c>
      <c r="ITV29" s="61">
        <v>0</v>
      </c>
      <c r="ITW29" s="61">
        <v>2678</v>
      </c>
      <c r="ITX29" s="61">
        <v>2532</v>
      </c>
      <c r="IUA29" s="61">
        <v>0</v>
      </c>
      <c r="IUB29" s="61">
        <v>0</v>
      </c>
      <c r="IUC29" s="61">
        <v>0</v>
      </c>
      <c r="IUD29" s="61">
        <v>0</v>
      </c>
      <c r="IUE29" s="61">
        <v>0</v>
      </c>
      <c r="IUF29" s="61">
        <v>0</v>
      </c>
      <c r="IUG29" s="61">
        <v>0</v>
      </c>
      <c r="IUH29" s="61">
        <v>0</v>
      </c>
      <c r="IUI29" s="61">
        <v>36</v>
      </c>
      <c r="IUJ29" s="61">
        <v>15.5</v>
      </c>
      <c r="IUK29" s="61">
        <v>-26.05</v>
      </c>
      <c r="IUL29" s="61">
        <v>4.1349999999999998</v>
      </c>
      <c r="IUM29" s="61">
        <v>0.157</v>
      </c>
      <c r="IUN29" s="61">
        <v>0.529909090909091</v>
      </c>
      <c r="IUO29" s="61">
        <v>0</v>
      </c>
      <c r="IUP29" s="61">
        <v>0.63</v>
      </c>
      <c r="IUQ29" s="61">
        <v>1339</v>
      </c>
      <c r="IUR29" s="61">
        <v>0</v>
      </c>
      <c r="IUS29" s="61">
        <v>0</v>
      </c>
      <c r="IUT29" s="61">
        <v>0</v>
      </c>
      <c r="IUU29" s="61">
        <v>1</v>
      </c>
      <c r="IUV29" s="61">
        <v>0</v>
      </c>
      <c r="IUW29" s="61">
        <v>1</v>
      </c>
      <c r="IUX29" s="61">
        <v>0</v>
      </c>
      <c r="IUY29" s="61">
        <v>0</v>
      </c>
      <c r="IUZ29" s="61">
        <v>65</v>
      </c>
      <c r="IVA29" s="61">
        <v>0</v>
      </c>
      <c r="IVB29" s="61">
        <v>0</v>
      </c>
      <c r="IVC29" s="61">
        <v>68</v>
      </c>
      <c r="IVD29" s="61">
        <v>0</v>
      </c>
      <c r="IVE29" s="61">
        <v>0</v>
      </c>
      <c r="IVF29" s="61">
        <v>23</v>
      </c>
      <c r="IVG29" s="61">
        <v>0</v>
      </c>
      <c r="IVH29" s="61">
        <v>0</v>
      </c>
      <c r="IVI29" s="61">
        <v>240</v>
      </c>
      <c r="IVJ29" s="61">
        <v>0</v>
      </c>
      <c r="IVK29" s="61">
        <v>161</v>
      </c>
      <c r="IVL29" s="61">
        <v>0</v>
      </c>
      <c r="IVM29" s="61">
        <v>0</v>
      </c>
      <c r="IVN29" s="61">
        <v>83</v>
      </c>
      <c r="IVO29" s="61">
        <v>0</v>
      </c>
      <c r="IVP29" s="61">
        <v>53.73</v>
      </c>
      <c r="IYL29" s="61" t="s">
        <v>7684</v>
      </c>
      <c r="IYM29" s="61">
        <v>30</v>
      </c>
      <c r="IYN29" s="61">
        <v>50</v>
      </c>
      <c r="IYO29" s="61">
        <v>47</v>
      </c>
      <c r="IYP29" s="61">
        <v>47</v>
      </c>
      <c r="IYQ29" s="61">
        <v>47</v>
      </c>
      <c r="IYR29" s="61">
        <v>48</v>
      </c>
      <c r="IYS29" s="61">
        <v>46</v>
      </c>
      <c r="IYT29" s="61">
        <v>46</v>
      </c>
      <c r="IYU29" s="61">
        <v>47</v>
      </c>
      <c r="IYV29" s="61">
        <v>48</v>
      </c>
      <c r="IYW29" s="61">
        <v>47</v>
      </c>
      <c r="IYX29" s="61">
        <v>49</v>
      </c>
      <c r="IYY29" s="61">
        <v>53</v>
      </c>
      <c r="IYZ29" s="61">
        <v>52</v>
      </c>
      <c r="IZA29" s="61">
        <v>50</v>
      </c>
      <c r="IZB29" s="61">
        <v>49</v>
      </c>
      <c r="IZC29" s="61">
        <v>47</v>
      </c>
      <c r="IZD29" s="61">
        <v>48</v>
      </c>
      <c r="IZE29" s="61">
        <v>49</v>
      </c>
      <c r="IZF29" s="61">
        <v>49</v>
      </c>
      <c r="IZG29" s="61">
        <v>48</v>
      </c>
      <c r="IZH29" s="61">
        <v>1841</v>
      </c>
      <c r="IZI29" s="61">
        <v>2092</v>
      </c>
      <c r="IZJ29" s="61">
        <v>1449</v>
      </c>
      <c r="IZK29" s="61">
        <v>2157</v>
      </c>
      <c r="IZL29" s="61">
        <v>2094</v>
      </c>
      <c r="IZM29" s="61">
        <v>2093</v>
      </c>
      <c r="IZN29" s="61">
        <v>1841</v>
      </c>
      <c r="IZO29" s="61">
        <v>1489</v>
      </c>
      <c r="IZP29" s="61">
        <v>1715</v>
      </c>
      <c r="IZQ29" s="61">
        <v>2317</v>
      </c>
      <c r="IZR29" s="61">
        <v>2257</v>
      </c>
      <c r="IZS29" s="61">
        <v>2346</v>
      </c>
      <c r="IZT29" s="61">
        <v>1741</v>
      </c>
      <c r="IZU29" s="61">
        <v>1798</v>
      </c>
      <c r="IZV29" s="61">
        <v>1753</v>
      </c>
      <c r="IZW29" s="61">
        <v>2006</v>
      </c>
      <c r="JAG29" s="61">
        <v>0</v>
      </c>
      <c r="JAH29" s="61">
        <v>1</v>
      </c>
      <c r="JAT29" s="61">
        <v>0</v>
      </c>
      <c r="JAU29" s="61">
        <v>0</v>
      </c>
      <c r="JAV29" s="61">
        <v>0</v>
      </c>
      <c r="JAW29" s="61">
        <v>0</v>
      </c>
      <c r="JAX29" s="61">
        <v>0</v>
      </c>
      <c r="JAY29" s="61">
        <v>0</v>
      </c>
      <c r="JAZ29" s="61">
        <v>0</v>
      </c>
      <c r="JBA29" s="61">
        <v>100</v>
      </c>
      <c r="JBB29" s="61">
        <v>0</v>
      </c>
      <c r="JBC29" s="61">
        <v>0</v>
      </c>
      <c r="JBD29" s="61">
        <v>0</v>
      </c>
      <c r="JBE29" s="61">
        <v>143.9</v>
      </c>
      <c r="JBF29" s="61">
        <v>0</v>
      </c>
      <c r="JBG29" s="61">
        <v>0</v>
      </c>
      <c r="JBH29" s="61">
        <v>0</v>
      </c>
      <c r="JBI29" s="61">
        <v>1109</v>
      </c>
      <c r="JBJ29" s="61">
        <v>0</v>
      </c>
      <c r="JBK29" s="61">
        <v>0</v>
      </c>
      <c r="JBL29" s="61">
        <v>0</v>
      </c>
      <c r="JBM29" s="61">
        <v>2.6</v>
      </c>
      <c r="JBN29" s="61">
        <v>0</v>
      </c>
      <c r="JBO29" s="61">
        <v>0</v>
      </c>
      <c r="JBP29" s="61">
        <v>0</v>
      </c>
      <c r="JBQ29" s="61">
        <v>1.9039999999999999</v>
      </c>
      <c r="JBU29" s="61">
        <v>55.9</v>
      </c>
      <c r="JBV29" s="61">
        <v>0</v>
      </c>
      <c r="JBW29" s="61">
        <v>0</v>
      </c>
      <c r="JBX29" s="61">
        <v>0</v>
      </c>
      <c r="JBY29" s="61">
        <v>0</v>
      </c>
      <c r="JBZ29" s="61">
        <v>0</v>
      </c>
      <c r="JCA29" s="61">
        <v>0</v>
      </c>
      <c r="JCG29" s="61">
        <v>1</v>
      </c>
      <c r="JCI29" s="61">
        <v>1</v>
      </c>
      <c r="JCK29" s="61">
        <v>1</v>
      </c>
      <c r="JCM29" s="61">
        <v>1</v>
      </c>
      <c r="JCO29" s="61">
        <v>1</v>
      </c>
      <c r="JCQ29" s="61">
        <v>1</v>
      </c>
      <c r="JCS29" s="61">
        <v>1</v>
      </c>
      <c r="JCU29" s="61">
        <v>1</v>
      </c>
      <c r="JCW29" s="61">
        <v>1</v>
      </c>
      <c r="JCY29" s="61">
        <v>1</v>
      </c>
      <c r="JDA29" s="61">
        <v>1</v>
      </c>
      <c r="JDC29" s="61">
        <v>1</v>
      </c>
      <c r="JDE29" s="61">
        <v>1</v>
      </c>
      <c r="JDG29" s="61">
        <v>1</v>
      </c>
      <c r="JDI29" s="61">
        <v>1</v>
      </c>
      <c r="JDK29" s="61">
        <v>1</v>
      </c>
      <c r="JEB29" s="61">
        <v>0</v>
      </c>
      <c r="JEC29" s="61">
        <v>7.84</v>
      </c>
      <c r="JED29" s="61">
        <v>0</v>
      </c>
      <c r="JEE29" s="61">
        <v>7.68</v>
      </c>
      <c r="JEF29" s="61">
        <v>0</v>
      </c>
      <c r="JEG29" s="61">
        <v>7.67</v>
      </c>
      <c r="JEH29" s="61">
        <v>0</v>
      </c>
      <c r="JEI29" s="61">
        <v>7.71</v>
      </c>
      <c r="JEJ29" s="61">
        <v>0</v>
      </c>
      <c r="JEK29" s="61">
        <v>7.82</v>
      </c>
      <c r="JEL29" s="61">
        <v>0</v>
      </c>
      <c r="JEM29" s="61">
        <v>7.82</v>
      </c>
      <c r="JEN29" s="61">
        <v>0</v>
      </c>
      <c r="JEO29" s="61">
        <v>7.69</v>
      </c>
      <c r="JEP29" s="61">
        <v>0</v>
      </c>
      <c r="JEQ29" s="61">
        <v>7.77</v>
      </c>
      <c r="JER29" s="61">
        <v>0</v>
      </c>
      <c r="JES29" s="61">
        <v>7.62</v>
      </c>
      <c r="JET29" s="61">
        <v>0</v>
      </c>
      <c r="JEU29" s="61">
        <v>7.65</v>
      </c>
      <c r="JEV29" s="61">
        <v>0</v>
      </c>
      <c r="JEW29" s="61">
        <v>7.51</v>
      </c>
      <c r="JEX29" s="61">
        <v>0</v>
      </c>
      <c r="JEY29" s="61">
        <v>7.57</v>
      </c>
      <c r="JEZ29" s="61">
        <v>0</v>
      </c>
      <c r="JFA29" s="61">
        <v>7.59</v>
      </c>
      <c r="JFB29" s="61">
        <v>0</v>
      </c>
      <c r="JFC29" s="61">
        <v>7.76</v>
      </c>
      <c r="JFD29" s="61">
        <v>0</v>
      </c>
      <c r="JFE29" s="61">
        <v>7.54</v>
      </c>
      <c r="JFF29" s="61">
        <v>0</v>
      </c>
      <c r="JFG29" s="61">
        <v>7.67</v>
      </c>
      <c r="JFX29" s="61">
        <v>0</v>
      </c>
      <c r="JFY29" s="61">
        <v>-0.45</v>
      </c>
      <c r="JFZ29" s="61">
        <v>0</v>
      </c>
      <c r="JGA29" s="61">
        <v>-0.24</v>
      </c>
      <c r="JGB29" s="61">
        <v>0</v>
      </c>
      <c r="JGC29" s="61">
        <v>-0.26</v>
      </c>
      <c r="JGD29" s="61">
        <v>0</v>
      </c>
      <c r="JGE29" s="61">
        <v>-0.24</v>
      </c>
      <c r="JGF29" s="61">
        <v>0</v>
      </c>
      <c r="JGG29" s="61">
        <v>-0.16</v>
      </c>
      <c r="JGH29" s="61">
        <v>0</v>
      </c>
      <c r="JGI29" s="61">
        <v>-0.24</v>
      </c>
      <c r="JGJ29" s="61">
        <v>0</v>
      </c>
      <c r="JGK29" s="61">
        <v>-0.27</v>
      </c>
      <c r="JGL29" s="61">
        <v>0</v>
      </c>
      <c r="JGM29" s="61">
        <v>-0.1</v>
      </c>
      <c r="JGN29" s="61">
        <v>0</v>
      </c>
      <c r="JGO29" s="61">
        <v>-0.28000000000000003</v>
      </c>
      <c r="JGP29" s="61">
        <v>0</v>
      </c>
      <c r="JGQ29" s="61">
        <v>-0.21</v>
      </c>
      <c r="JGR29" s="61">
        <v>0</v>
      </c>
      <c r="JGS29" s="61">
        <v>-0.36</v>
      </c>
      <c r="JGT29" s="61">
        <v>0</v>
      </c>
      <c r="JGU29" s="61">
        <v>-0.23</v>
      </c>
      <c r="JGV29" s="61">
        <v>0</v>
      </c>
      <c r="JGW29" s="61">
        <v>-0.36</v>
      </c>
      <c r="JGX29" s="61">
        <v>0</v>
      </c>
      <c r="JGY29" s="61">
        <v>-0.32</v>
      </c>
      <c r="JGZ29" s="61">
        <v>0</v>
      </c>
      <c r="JHA29" s="61">
        <v>-0.28000000000000003</v>
      </c>
      <c r="JHB29" s="61">
        <v>0</v>
      </c>
      <c r="JHC29" s="61">
        <v>-0.28999999999999998</v>
      </c>
      <c r="JHT29" s="61">
        <v>0</v>
      </c>
      <c r="JHU29" s="61">
        <v>7.66</v>
      </c>
      <c r="JHV29" s="61">
        <v>0</v>
      </c>
      <c r="JHW29" s="61">
        <v>7.66</v>
      </c>
      <c r="JHX29" s="61">
        <v>0</v>
      </c>
      <c r="JHY29" s="61">
        <v>7.59</v>
      </c>
      <c r="JHZ29" s="61">
        <v>0</v>
      </c>
      <c r="JIA29" s="61">
        <v>7.75</v>
      </c>
      <c r="JIB29" s="61">
        <v>0</v>
      </c>
      <c r="JIC29" s="61">
        <v>7.76</v>
      </c>
      <c r="JID29" s="61">
        <v>0</v>
      </c>
      <c r="JIE29" s="61">
        <v>7.66</v>
      </c>
      <c r="JIF29" s="61">
        <v>0</v>
      </c>
      <c r="JIG29" s="61">
        <v>7.77</v>
      </c>
      <c r="JIH29" s="61">
        <v>0</v>
      </c>
      <c r="JII29" s="61">
        <v>7.71</v>
      </c>
      <c r="JIJ29" s="61">
        <v>0</v>
      </c>
      <c r="JIK29" s="61">
        <v>7.71</v>
      </c>
      <c r="JIL29" s="61">
        <v>0</v>
      </c>
      <c r="JIM29" s="61">
        <v>7.64</v>
      </c>
      <c r="JIN29" s="61">
        <v>0</v>
      </c>
      <c r="JIO29" s="61">
        <v>7.65</v>
      </c>
      <c r="JIP29" s="61">
        <v>0</v>
      </c>
      <c r="JIQ29" s="61">
        <v>7.55</v>
      </c>
      <c r="JIR29" s="61">
        <v>0</v>
      </c>
      <c r="JIS29" s="61">
        <v>7.65</v>
      </c>
      <c r="JIT29" s="61">
        <v>0</v>
      </c>
      <c r="JIU29" s="61">
        <v>7.59</v>
      </c>
      <c r="JIV29" s="61">
        <v>0</v>
      </c>
      <c r="JIW29" s="61">
        <v>7.52</v>
      </c>
      <c r="JIX29" s="61">
        <v>0</v>
      </c>
      <c r="JIY29" s="61">
        <v>7.79</v>
      </c>
      <c r="JJP29" s="61">
        <v>0</v>
      </c>
      <c r="JJQ29" s="61">
        <v>-0.47</v>
      </c>
      <c r="JJR29" s="61">
        <v>0</v>
      </c>
      <c r="JJS29" s="61">
        <v>-0.28999999999999998</v>
      </c>
      <c r="JJT29" s="61">
        <v>0</v>
      </c>
      <c r="JJU29" s="61">
        <v>-0.22</v>
      </c>
      <c r="JJV29" s="61">
        <v>0</v>
      </c>
      <c r="JJW29" s="61">
        <v>-0.14000000000000001</v>
      </c>
      <c r="JJX29" s="61">
        <v>0</v>
      </c>
      <c r="JJY29" s="61">
        <v>-0.23</v>
      </c>
      <c r="JJZ29" s="61">
        <v>0</v>
      </c>
      <c r="JKA29" s="61">
        <v>-0.24</v>
      </c>
      <c r="JKB29" s="61">
        <v>0</v>
      </c>
      <c r="JKC29" s="61">
        <v>-0.26</v>
      </c>
      <c r="JKD29" s="61">
        <v>0</v>
      </c>
      <c r="JKE29" s="61">
        <v>-0.34</v>
      </c>
      <c r="JKF29" s="61">
        <v>0</v>
      </c>
      <c r="JKG29" s="61">
        <v>-0.33</v>
      </c>
      <c r="JKH29" s="61">
        <v>0</v>
      </c>
      <c r="JKI29" s="61">
        <v>-0.16</v>
      </c>
      <c r="JKJ29" s="61">
        <v>0</v>
      </c>
      <c r="JKK29" s="61">
        <v>-0.22</v>
      </c>
      <c r="JKL29" s="61">
        <v>0</v>
      </c>
      <c r="JKM29" s="61">
        <v>-0.15</v>
      </c>
      <c r="JKN29" s="61">
        <v>0</v>
      </c>
      <c r="JKO29" s="61">
        <v>-0.32</v>
      </c>
      <c r="JKP29" s="61">
        <v>0</v>
      </c>
      <c r="JKQ29" s="61">
        <v>-0.27</v>
      </c>
      <c r="JKR29" s="61">
        <v>0</v>
      </c>
      <c r="JKS29" s="61">
        <v>-0.36</v>
      </c>
      <c r="JKT29" s="61">
        <v>0</v>
      </c>
      <c r="JKU29" s="61">
        <v>-0.13</v>
      </c>
      <c r="JLM29" s="61">
        <v>0</v>
      </c>
      <c r="JLN29" s="61">
        <v>1</v>
      </c>
      <c r="JLO29" s="61">
        <v>1</v>
      </c>
      <c r="JLP29" s="61">
        <v>1</v>
      </c>
      <c r="JLQ29" s="61">
        <v>17</v>
      </c>
      <c r="JLR29" s="61">
        <v>0</v>
      </c>
      <c r="JLS29" s="61">
        <v>84.8</v>
      </c>
      <c r="JLT29" s="61">
        <v>0</v>
      </c>
      <c r="JLU29" s="61">
        <v>0</v>
      </c>
      <c r="JLV29" s="61">
        <v>0</v>
      </c>
      <c r="JLW29" s="61">
        <v>0</v>
      </c>
      <c r="JLX29" s="61">
        <v>39.6</v>
      </c>
      <c r="JLY29" s="61">
        <v>0</v>
      </c>
      <c r="JLZ29" s="61">
        <v>0</v>
      </c>
      <c r="JMA29" s="61">
        <v>0</v>
      </c>
      <c r="JMB29" s="61">
        <v>0</v>
      </c>
      <c r="JMC29" s="61">
        <v>0</v>
      </c>
      <c r="JMD29" s="61">
        <v>0</v>
      </c>
      <c r="JME29" s="61">
        <v>4.1500000000000004</v>
      </c>
      <c r="JMG29" s="61">
        <v>0</v>
      </c>
      <c r="JMH29" s="61">
        <v>0</v>
      </c>
      <c r="JMI29" s="61">
        <v>0</v>
      </c>
      <c r="JMJ29" s="61">
        <v>0</v>
      </c>
      <c r="JML29" s="61">
        <v>84.8</v>
      </c>
      <c r="JMM29" s="61">
        <v>84.8</v>
      </c>
      <c r="JMN29" s="61">
        <v>84.8</v>
      </c>
      <c r="JMO29" s="61">
        <v>84.8</v>
      </c>
      <c r="JMP29" s="61">
        <v>39.6</v>
      </c>
      <c r="JMQ29" s="61">
        <v>39.6</v>
      </c>
      <c r="JMR29" s="61">
        <v>39.6</v>
      </c>
      <c r="JMS29" s="61">
        <v>39.6</v>
      </c>
      <c r="JMU29" s="61">
        <v>1500</v>
      </c>
      <c r="JMV29" s="61">
        <v>1500</v>
      </c>
      <c r="JMX29" s="61">
        <v>53.7</v>
      </c>
      <c r="JNA29" s="61">
        <v>0</v>
      </c>
      <c r="JNB29" s="61">
        <v>0</v>
      </c>
      <c r="JNC29" s="61" t="s">
        <v>88</v>
      </c>
    </row>
    <row r="30" spans="1:6089 6180:7127" ht="15" customHeight="1" x14ac:dyDescent="0.2">
      <c r="A30" s="258">
        <v>25</v>
      </c>
      <c r="F30" s="61" t="s">
        <v>8253</v>
      </c>
      <c r="G30" s="61">
        <v>0</v>
      </c>
      <c r="H30" s="61">
        <v>0</v>
      </c>
      <c r="I30" s="61">
        <v>0</v>
      </c>
      <c r="J30" s="61">
        <v>0</v>
      </c>
      <c r="K30" s="61">
        <v>0</v>
      </c>
      <c r="L30" s="61">
        <v>0</v>
      </c>
      <c r="M30" s="61">
        <v>0</v>
      </c>
      <c r="N30" s="61">
        <v>0</v>
      </c>
      <c r="O30" s="61">
        <v>0</v>
      </c>
      <c r="P30" s="61">
        <v>0</v>
      </c>
      <c r="Q30" s="61">
        <v>0</v>
      </c>
      <c r="R30" s="61">
        <v>8</v>
      </c>
      <c r="S30" s="61">
        <v>0</v>
      </c>
      <c r="T30" s="61">
        <v>-0.01</v>
      </c>
      <c r="U30" s="61">
        <v>0</v>
      </c>
      <c r="V30" s="61">
        <v>0</v>
      </c>
      <c r="W30" s="61">
        <v>1.01</v>
      </c>
      <c r="X30" s="61">
        <v>22.5</v>
      </c>
      <c r="Y30" s="61">
        <v>0</v>
      </c>
      <c r="AC30" s="61">
        <v>0</v>
      </c>
      <c r="AD30" s="61">
        <v>0</v>
      </c>
      <c r="AM30" s="61" t="s">
        <v>7776</v>
      </c>
      <c r="AN30" s="61">
        <v>8410</v>
      </c>
      <c r="AO30" s="61">
        <v>0</v>
      </c>
      <c r="AP30" s="61">
        <v>0</v>
      </c>
      <c r="AQ30" s="61">
        <v>0</v>
      </c>
      <c r="AR30" s="61">
        <v>0</v>
      </c>
      <c r="AS30" s="61">
        <v>0</v>
      </c>
      <c r="AT30" s="61">
        <v>0</v>
      </c>
      <c r="AU30" s="61">
        <v>0</v>
      </c>
      <c r="AV30" s="61">
        <v>0</v>
      </c>
      <c r="AW30" s="61">
        <v>0</v>
      </c>
      <c r="AX30" s="61">
        <v>0</v>
      </c>
      <c r="AY30" s="61">
        <v>0</v>
      </c>
      <c r="AZ30" s="61">
        <v>0</v>
      </c>
      <c r="BA30" s="61">
        <v>0</v>
      </c>
      <c r="BB30" s="61">
        <v>0</v>
      </c>
      <c r="BC30" s="61">
        <v>0</v>
      </c>
      <c r="BD30" s="61">
        <v>0</v>
      </c>
      <c r="BE30" s="61">
        <v>0</v>
      </c>
      <c r="BF30" s="61">
        <v>0</v>
      </c>
      <c r="BG30" s="61">
        <v>0</v>
      </c>
      <c r="BH30" s="61">
        <v>0</v>
      </c>
      <c r="BI30" s="61">
        <v>0</v>
      </c>
      <c r="BJ30" s="61">
        <v>0</v>
      </c>
      <c r="BK30" s="61">
        <v>0</v>
      </c>
      <c r="BL30" s="61">
        <v>0</v>
      </c>
      <c r="BM30" s="61">
        <v>0</v>
      </c>
      <c r="BN30" s="61">
        <v>0</v>
      </c>
      <c r="BO30" s="61">
        <v>0</v>
      </c>
      <c r="BP30" s="61">
        <v>0</v>
      </c>
      <c r="BQ30" s="61">
        <v>0</v>
      </c>
      <c r="BR30" s="61">
        <v>0</v>
      </c>
      <c r="BS30" s="61">
        <v>0</v>
      </c>
      <c r="BT30" s="61">
        <v>0</v>
      </c>
      <c r="BU30" s="61">
        <v>0</v>
      </c>
      <c r="BV30" s="61">
        <v>0</v>
      </c>
      <c r="BW30" s="61">
        <v>0</v>
      </c>
      <c r="BX30" s="61">
        <v>0</v>
      </c>
      <c r="BY30" s="61">
        <v>0</v>
      </c>
      <c r="BZ30" s="61">
        <v>1</v>
      </c>
      <c r="CA30" s="61">
        <v>0</v>
      </c>
      <c r="CC30" s="61">
        <v>1</v>
      </c>
      <c r="CD30" s="61">
        <v>0</v>
      </c>
      <c r="CE30" s="61">
        <v>1</v>
      </c>
      <c r="CF30" s="61">
        <v>0</v>
      </c>
      <c r="CI30" s="61">
        <v>0</v>
      </c>
      <c r="CJ30" s="61">
        <v>0</v>
      </c>
      <c r="CL30" s="61">
        <v>0</v>
      </c>
      <c r="CM30" s="61">
        <v>-1024</v>
      </c>
      <c r="CN30" s="61">
        <v>0</v>
      </c>
      <c r="CO30" s="61">
        <v>0</v>
      </c>
      <c r="CP30" s="61">
        <v>0</v>
      </c>
      <c r="CQ30" s="61">
        <v>0</v>
      </c>
      <c r="CR30" s="61">
        <v>0</v>
      </c>
      <c r="CS30" s="61">
        <v>0</v>
      </c>
      <c r="CT30" s="61">
        <v>0</v>
      </c>
      <c r="CU30" s="61">
        <v>0</v>
      </c>
      <c r="CV30" s="61">
        <v>0</v>
      </c>
      <c r="CW30" s="61">
        <v>0</v>
      </c>
      <c r="CX30" s="61">
        <v>0</v>
      </c>
      <c r="CY30" s="61">
        <v>0</v>
      </c>
      <c r="CZ30" s="61">
        <v>0</v>
      </c>
      <c r="DA30" s="61">
        <v>0</v>
      </c>
      <c r="DB30" s="61">
        <v>0</v>
      </c>
      <c r="DC30" s="61">
        <v>0</v>
      </c>
      <c r="DD30" s="61">
        <v>0</v>
      </c>
      <c r="DE30" s="61">
        <v>0</v>
      </c>
      <c r="DF30" s="61">
        <v>0</v>
      </c>
      <c r="DG30" s="61">
        <v>0</v>
      </c>
      <c r="DH30" s="61">
        <v>0</v>
      </c>
      <c r="DI30" s="61">
        <v>0</v>
      </c>
      <c r="DJ30" s="61">
        <v>0</v>
      </c>
      <c r="DK30" s="61">
        <v>0</v>
      </c>
      <c r="DL30" s="61">
        <v>0</v>
      </c>
      <c r="DM30" s="61">
        <v>0</v>
      </c>
      <c r="DN30" s="61">
        <v>0</v>
      </c>
      <c r="DO30" s="61">
        <v>0</v>
      </c>
      <c r="DP30" s="61">
        <v>0</v>
      </c>
      <c r="DQ30" s="61">
        <v>0</v>
      </c>
      <c r="DR30" s="61">
        <v>0</v>
      </c>
      <c r="DS30" s="61">
        <v>0</v>
      </c>
      <c r="DT30" s="61">
        <v>0</v>
      </c>
      <c r="DU30" s="61">
        <v>0</v>
      </c>
      <c r="DV30" s="61">
        <v>0</v>
      </c>
      <c r="DW30" s="61">
        <v>0</v>
      </c>
      <c r="DX30" s="61">
        <v>0</v>
      </c>
      <c r="DY30" s="61">
        <v>0</v>
      </c>
      <c r="DZ30" s="61">
        <v>0</v>
      </c>
      <c r="EA30" s="61">
        <v>0</v>
      </c>
      <c r="EB30" s="61">
        <v>0</v>
      </c>
      <c r="EC30" s="61">
        <v>0</v>
      </c>
      <c r="ED30" s="61">
        <v>0</v>
      </c>
      <c r="EE30" s="61">
        <v>0</v>
      </c>
      <c r="EF30" s="61">
        <v>0</v>
      </c>
      <c r="EG30" s="61">
        <v>0</v>
      </c>
      <c r="EH30" s="61">
        <v>0</v>
      </c>
      <c r="EI30" s="61">
        <v>0</v>
      </c>
      <c r="EJ30" s="61">
        <v>0</v>
      </c>
      <c r="EK30" s="61">
        <v>0</v>
      </c>
      <c r="EL30" s="61">
        <v>0</v>
      </c>
      <c r="EM30" s="61">
        <v>0</v>
      </c>
      <c r="EN30" s="61">
        <v>0</v>
      </c>
      <c r="EO30" s="61">
        <v>0</v>
      </c>
      <c r="EP30" s="61">
        <v>0</v>
      </c>
      <c r="EQ30" s="61">
        <v>0</v>
      </c>
      <c r="ER30" s="61">
        <v>0</v>
      </c>
      <c r="ES30" s="61">
        <v>0</v>
      </c>
      <c r="ET30" s="61">
        <v>0</v>
      </c>
      <c r="EU30" s="61">
        <v>0.01</v>
      </c>
      <c r="EV30" s="61">
        <v>0.01</v>
      </c>
      <c r="FA30" s="61">
        <v>0</v>
      </c>
      <c r="FB30" s="61">
        <v>0</v>
      </c>
      <c r="FC30" s="61">
        <v>0</v>
      </c>
      <c r="FD30" s="61">
        <v>4661</v>
      </c>
      <c r="FE30" s="61">
        <v>0</v>
      </c>
      <c r="FF30" s="61">
        <v>0</v>
      </c>
      <c r="FG30" s="61">
        <v>0</v>
      </c>
      <c r="FH30" s="61">
        <v>0</v>
      </c>
      <c r="FI30" s="61">
        <v>0</v>
      </c>
      <c r="FJ30" s="61">
        <v>0</v>
      </c>
      <c r="FK30" s="61">
        <v>78</v>
      </c>
      <c r="FL30" s="61">
        <v>1220</v>
      </c>
      <c r="FM30" s="61">
        <v>3220</v>
      </c>
      <c r="FN30" s="61">
        <v>9220</v>
      </c>
      <c r="FO30" s="61">
        <v>499220</v>
      </c>
      <c r="FP30" s="61">
        <v>599220</v>
      </c>
      <c r="FQ30" s="61">
        <v>699220</v>
      </c>
      <c r="FR30" s="61">
        <v>799220</v>
      </c>
      <c r="FS30" s="61">
        <v>780</v>
      </c>
      <c r="FT30" s="61">
        <v>780</v>
      </c>
      <c r="FU30" s="61">
        <v>780</v>
      </c>
      <c r="FW30" s="61">
        <v>40</v>
      </c>
      <c r="FY30" s="61">
        <v>29.1</v>
      </c>
      <c r="FZ30" s="61">
        <v>0</v>
      </c>
      <c r="GA30" s="61">
        <v>0</v>
      </c>
      <c r="GB30" s="61">
        <v>18.7</v>
      </c>
      <c r="GC30" s="61">
        <v>100</v>
      </c>
      <c r="GD30" s="61">
        <v>0</v>
      </c>
      <c r="GE30" s="61">
        <v>18.600000000000001</v>
      </c>
      <c r="GF30" s="61">
        <v>0</v>
      </c>
      <c r="GG30" s="61">
        <v>22.5</v>
      </c>
      <c r="GH30" s="61">
        <v>22.5</v>
      </c>
      <c r="GI30" s="61">
        <v>0</v>
      </c>
      <c r="GJ30" s="61">
        <v>1</v>
      </c>
      <c r="GK30" s="61">
        <v>1</v>
      </c>
      <c r="GL30" s="61">
        <v>50</v>
      </c>
      <c r="GM30" s="61">
        <v>99</v>
      </c>
      <c r="GN30" s="61">
        <v>3276.6</v>
      </c>
      <c r="GO30" s="61">
        <v>100</v>
      </c>
      <c r="GP30" s="61">
        <v>30</v>
      </c>
      <c r="GQ30" s="61">
        <v>29.1</v>
      </c>
      <c r="GR30" s="61">
        <v>0</v>
      </c>
      <c r="GS30" s="61">
        <v>75</v>
      </c>
      <c r="GT30" s="61">
        <v>57.3</v>
      </c>
      <c r="GU30" s="61">
        <v>0</v>
      </c>
      <c r="GV30" s="61">
        <v>0</v>
      </c>
      <c r="GW30" s="61">
        <v>0</v>
      </c>
      <c r="GX30" s="61">
        <v>0</v>
      </c>
      <c r="GY30" s="61">
        <v>0</v>
      </c>
      <c r="GZ30" s="61">
        <v>0</v>
      </c>
      <c r="HA30" s="61">
        <v>0</v>
      </c>
      <c r="HB30" s="61">
        <v>0</v>
      </c>
      <c r="HC30" s="61">
        <v>0</v>
      </c>
      <c r="HD30" s="61">
        <v>0</v>
      </c>
      <c r="HE30" s="61">
        <v>0</v>
      </c>
      <c r="HF30" s="61">
        <v>0</v>
      </c>
      <c r="HG30" s="61">
        <v>0</v>
      </c>
      <c r="HH30" s="61">
        <v>0</v>
      </c>
      <c r="HI30" s="61">
        <v>0</v>
      </c>
      <c r="HJ30" s="61">
        <v>0</v>
      </c>
      <c r="HK30" s="61">
        <v>0</v>
      </c>
      <c r="HL30" s="61">
        <v>0</v>
      </c>
      <c r="HM30" s="61">
        <v>0</v>
      </c>
      <c r="HN30" s="61">
        <v>0</v>
      </c>
      <c r="HO30" s="61">
        <v>0</v>
      </c>
      <c r="HP30" s="61">
        <v>0</v>
      </c>
      <c r="HQ30" s="61">
        <v>0</v>
      </c>
      <c r="HR30" s="61">
        <v>0</v>
      </c>
      <c r="HS30" s="61">
        <v>0</v>
      </c>
      <c r="HT30" s="61">
        <v>0</v>
      </c>
      <c r="HU30" s="61">
        <v>0</v>
      </c>
      <c r="HV30" s="61">
        <v>0</v>
      </c>
      <c r="HW30" s="61">
        <v>0</v>
      </c>
      <c r="HX30" s="61">
        <v>0</v>
      </c>
      <c r="HY30" s="61">
        <v>0</v>
      </c>
      <c r="HZ30" s="61">
        <v>0</v>
      </c>
      <c r="IA30" s="61">
        <v>0</v>
      </c>
      <c r="IB30" s="61">
        <v>0</v>
      </c>
      <c r="KD30" s="61">
        <v>2</v>
      </c>
      <c r="KE30" s="61">
        <v>2</v>
      </c>
      <c r="KF30" s="61">
        <v>2</v>
      </c>
      <c r="KG30" s="61">
        <v>2</v>
      </c>
      <c r="KH30" s="61">
        <v>2</v>
      </c>
      <c r="KI30" s="61">
        <v>2</v>
      </c>
      <c r="KJ30" s="61">
        <v>2</v>
      </c>
      <c r="KK30" s="61">
        <v>2</v>
      </c>
      <c r="KL30" s="61">
        <v>2</v>
      </c>
      <c r="KM30" s="61">
        <v>2</v>
      </c>
      <c r="KN30" s="61">
        <v>2</v>
      </c>
      <c r="KO30" s="61">
        <v>2</v>
      </c>
      <c r="KP30" s="61">
        <v>2</v>
      </c>
      <c r="KQ30" s="61">
        <v>2</v>
      </c>
      <c r="KR30" s="61">
        <v>2</v>
      </c>
      <c r="KS30" s="61">
        <v>2</v>
      </c>
      <c r="KT30" s="61">
        <v>2</v>
      </c>
      <c r="KU30" s="61">
        <v>2</v>
      </c>
      <c r="KV30" s="61">
        <v>2</v>
      </c>
      <c r="KW30" s="61">
        <v>2</v>
      </c>
      <c r="OS30" s="61">
        <v>40.067108667129922</v>
      </c>
      <c r="OT30" s="61">
        <v>39.966496256555331</v>
      </c>
      <c r="SP30" s="61">
        <v>1606784138142</v>
      </c>
      <c r="SQ30" s="61">
        <v>0</v>
      </c>
      <c r="SR30" s="61">
        <v>49</v>
      </c>
      <c r="SS30" s="61">
        <v>1</v>
      </c>
      <c r="SU30" s="61">
        <v>0</v>
      </c>
      <c r="SV30" s="61">
        <v>0</v>
      </c>
      <c r="SX30" s="61">
        <v>32.39</v>
      </c>
      <c r="SY30" s="61">
        <v>0</v>
      </c>
      <c r="TJ30" s="61">
        <v>0</v>
      </c>
      <c r="TK30" s="61">
        <v>0</v>
      </c>
      <c r="TL30" s="61">
        <v>0</v>
      </c>
      <c r="TM30" s="61">
        <v>0</v>
      </c>
      <c r="TN30" s="61">
        <v>0</v>
      </c>
      <c r="TO30" s="61">
        <v>0</v>
      </c>
      <c r="TP30" s="61">
        <v>3276</v>
      </c>
      <c r="TQ30" s="61">
        <v>3276</v>
      </c>
      <c r="TR30" s="61">
        <v>49</v>
      </c>
      <c r="TS30" s="61">
        <v>51</v>
      </c>
      <c r="TT30" s="61">
        <v>51</v>
      </c>
      <c r="TU30" s="61">
        <v>51</v>
      </c>
      <c r="TV30" s="61">
        <v>52</v>
      </c>
      <c r="TW30" s="61">
        <v>54</v>
      </c>
      <c r="TX30" s="61">
        <v>53</v>
      </c>
      <c r="TY30" s="61">
        <v>53</v>
      </c>
      <c r="TZ30" s="61">
        <v>53</v>
      </c>
      <c r="UA30" s="61">
        <v>53</v>
      </c>
      <c r="UB30" s="61">
        <v>51</v>
      </c>
      <c r="UC30" s="61">
        <v>52</v>
      </c>
      <c r="UD30" s="61">
        <v>52</v>
      </c>
      <c r="UE30" s="61">
        <v>52</v>
      </c>
      <c r="UF30" s="61">
        <v>53</v>
      </c>
      <c r="UG30" s="61">
        <v>53</v>
      </c>
      <c r="UH30" s="61">
        <v>53</v>
      </c>
      <c r="UI30" s="61">
        <v>52</v>
      </c>
      <c r="UJ30" s="61">
        <v>53</v>
      </c>
      <c r="UK30" s="61">
        <v>50</v>
      </c>
      <c r="UL30" s="61">
        <v>0</v>
      </c>
      <c r="UM30" s="61">
        <v>0</v>
      </c>
      <c r="UN30" s="61">
        <v>0</v>
      </c>
      <c r="UO30" s="61">
        <v>0</v>
      </c>
      <c r="UP30" s="61">
        <v>51</v>
      </c>
      <c r="UQ30" s="61">
        <v>557</v>
      </c>
      <c r="UR30" s="61">
        <v>54</v>
      </c>
      <c r="US30" s="61">
        <v>560</v>
      </c>
      <c r="UT30" s="61">
        <v>49</v>
      </c>
      <c r="UU30" s="61">
        <v>554</v>
      </c>
      <c r="UV30" s="61">
        <v>0</v>
      </c>
      <c r="UW30" s="61">
        <v>21</v>
      </c>
      <c r="UX30" s="61">
        <v>0</v>
      </c>
      <c r="UY30" s="61">
        <v>0</v>
      </c>
      <c r="UZ30" s="61">
        <v>0</v>
      </c>
      <c r="VA30" s="61">
        <v>6</v>
      </c>
      <c r="WT30" s="61">
        <v>0</v>
      </c>
      <c r="WU30" s="61">
        <v>0</v>
      </c>
      <c r="WV30" s="61">
        <v>0</v>
      </c>
      <c r="WW30" s="61">
        <v>0</v>
      </c>
      <c r="WX30" s="61">
        <v>0</v>
      </c>
      <c r="WY30" s="61">
        <v>0</v>
      </c>
      <c r="XF30" s="61">
        <v>1</v>
      </c>
      <c r="XN30" s="61">
        <v>17.8</v>
      </c>
      <c r="XO30" s="61">
        <v>18.3</v>
      </c>
      <c r="XR30" s="61">
        <v>18.899999999999999</v>
      </c>
      <c r="XS30" s="61">
        <v>20</v>
      </c>
      <c r="XT30" s="61">
        <v>20.9</v>
      </c>
      <c r="XU30" s="61">
        <v>0</v>
      </c>
      <c r="XZ30" s="61">
        <v>1</v>
      </c>
      <c r="YA30" s="61">
        <v>1606650938553</v>
      </c>
      <c r="YT30" s="61">
        <v>10027</v>
      </c>
      <c r="YU30" s="61">
        <v>3342</v>
      </c>
      <c r="YV30" s="61">
        <v>3</v>
      </c>
      <c r="YW30" s="61">
        <v>0</v>
      </c>
      <c r="YX30" s="61">
        <v>0</v>
      </c>
      <c r="YY30" s="61">
        <v>1.96</v>
      </c>
      <c r="YZ30" s="61">
        <v>0.5</v>
      </c>
      <c r="ZA30" s="61">
        <v>0.11</v>
      </c>
      <c r="ZB30" s="61">
        <v>-0.09</v>
      </c>
      <c r="ZD30" s="61">
        <v>0</v>
      </c>
      <c r="ZE30" s="61">
        <v>57.3</v>
      </c>
      <c r="ZF30" s="61">
        <v>15.6</v>
      </c>
      <c r="ZG30" s="61">
        <v>0</v>
      </c>
      <c r="ZH30" s="61">
        <v>3276.6</v>
      </c>
      <c r="ZI30" s="61">
        <v>18.600000000000001</v>
      </c>
      <c r="ZJ30" s="61">
        <v>18.7</v>
      </c>
      <c r="ZK30" s="61">
        <v>30</v>
      </c>
      <c r="ZL30" s="61">
        <v>0</v>
      </c>
      <c r="ZM30" s="61">
        <v>0</v>
      </c>
      <c r="ZN30" s="61">
        <v>18</v>
      </c>
      <c r="ZO30" s="61">
        <v>18</v>
      </c>
      <c r="ZP30" s="61">
        <v>18</v>
      </c>
      <c r="ZQ30" s="61">
        <v>18</v>
      </c>
      <c r="ZR30" s="61">
        <v>18</v>
      </c>
      <c r="ZS30" s="61">
        <v>18</v>
      </c>
      <c r="ZT30" s="61">
        <v>18</v>
      </c>
      <c r="ZU30" s="61">
        <v>18</v>
      </c>
      <c r="ZV30" s="61">
        <v>18</v>
      </c>
      <c r="ZW30" s="61">
        <v>18</v>
      </c>
      <c r="ZX30" s="61">
        <v>18</v>
      </c>
      <c r="ZY30" s="61">
        <v>18</v>
      </c>
      <c r="ZZ30" s="61">
        <v>18</v>
      </c>
      <c r="AAA30" s="61">
        <v>18</v>
      </c>
      <c r="AAB30" s="61">
        <v>18</v>
      </c>
      <c r="AAC30" s="61">
        <v>18</v>
      </c>
      <c r="AAD30" s="61">
        <v>18</v>
      </c>
      <c r="AAE30" s="61">
        <v>18</v>
      </c>
      <c r="AAF30" s="61">
        <v>18</v>
      </c>
      <c r="AAG30" s="61">
        <v>18</v>
      </c>
      <c r="AAH30" s="61">
        <v>18</v>
      </c>
      <c r="AAI30" s="61">
        <v>0</v>
      </c>
      <c r="AAJ30" s="61">
        <v>0</v>
      </c>
      <c r="AAK30" s="61">
        <v>0</v>
      </c>
      <c r="AAL30" s="61">
        <v>0</v>
      </c>
      <c r="AAM30" s="61">
        <v>58.7</v>
      </c>
      <c r="AAN30" s="61">
        <v>58.6</v>
      </c>
      <c r="AAO30" s="61">
        <v>0</v>
      </c>
      <c r="AAP30" s="61">
        <v>0</v>
      </c>
      <c r="AAQ30" s="61">
        <v>57.6</v>
      </c>
      <c r="AAR30" s="61">
        <v>57.8</v>
      </c>
      <c r="AAS30" s="61">
        <v>58.2</v>
      </c>
      <c r="AAT30" s="61">
        <v>58.3</v>
      </c>
      <c r="AAU30" s="61">
        <v>57.2</v>
      </c>
      <c r="AAV30" s="61">
        <v>62</v>
      </c>
      <c r="AAW30" s="61">
        <v>54.5</v>
      </c>
      <c r="AAX30" s="61">
        <v>58.3</v>
      </c>
      <c r="AAY30" s="61">
        <v>1.24</v>
      </c>
      <c r="AAZ30" s="61">
        <v>1.24</v>
      </c>
      <c r="ABA30" s="61">
        <v>0</v>
      </c>
      <c r="ABB30" s="61">
        <v>0</v>
      </c>
      <c r="ABC30" s="61">
        <v>1.24</v>
      </c>
      <c r="ABD30" s="61">
        <v>1.24</v>
      </c>
      <c r="ABE30" s="61">
        <v>1.24</v>
      </c>
      <c r="ABF30" s="61">
        <v>1.24</v>
      </c>
      <c r="ABG30" s="61">
        <v>1.24</v>
      </c>
      <c r="ABH30" s="61">
        <v>1.24</v>
      </c>
      <c r="ABI30" s="61">
        <v>1.24</v>
      </c>
      <c r="ABJ30" s="61">
        <v>1.24</v>
      </c>
      <c r="ABK30" s="61">
        <v>1</v>
      </c>
      <c r="ABL30" s="61">
        <v>1</v>
      </c>
      <c r="ABM30" s="61">
        <v>0</v>
      </c>
      <c r="ABN30" s="61">
        <v>0</v>
      </c>
      <c r="ABO30" s="61">
        <v>1</v>
      </c>
      <c r="ABP30" s="61">
        <v>1</v>
      </c>
      <c r="ABQ30" s="61">
        <v>1</v>
      </c>
      <c r="ABR30" s="61">
        <v>1</v>
      </c>
      <c r="ABS30" s="61">
        <v>1</v>
      </c>
      <c r="ABT30" s="61">
        <v>1</v>
      </c>
      <c r="ABU30" s="61">
        <v>1</v>
      </c>
      <c r="ABV30" s="61">
        <v>1</v>
      </c>
      <c r="ABW30" s="61">
        <v>88</v>
      </c>
      <c r="ABX30" s="61">
        <v>88</v>
      </c>
      <c r="ABY30" s="61">
        <v>0</v>
      </c>
      <c r="ABZ30" s="61">
        <v>0</v>
      </c>
      <c r="ACA30" s="61">
        <v>88</v>
      </c>
      <c r="ACB30" s="61">
        <v>88</v>
      </c>
      <c r="ACC30" s="61">
        <v>88</v>
      </c>
      <c r="ACD30" s="61">
        <v>88</v>
      </c>
      <c r="ACE30" s="61">
        <v>88</v>
      </c>
      <c r="ACF30" s="61">
        <v>88</v>
      </c>
      <c r="ACG30" s="61">
        <v>88</v>
      </c>
      <c r="ACH30" s="61">
        <v>88</v>
      </c>
      <c r="ACI30" s="61">
        <v>789.7</v>
      </c>
      <c r="ACJ30" s="61">
        <v>789.7</v>
      </c>
      <c r="ACK30" s="61">
        <v>0</v>
      </c>
      <c r="ACL30" s="61">
        <v>0</v>
      </c>
      <c r="ACM30" s="61">
        <v>789.7</v>
      </c>
      <c r="ACN30" s="61">
        <v>789.7</v>
      </c>
      <c r="ACO30" s="61">
        <v>789.7</v>
      </c>
      <c r="ACP30" s="61">
        <v>789.7</v>
      </c>
      <c r="ACQ30" s="61">
        <v>789.7</v>
      </c>
      <c r="ACR30" s="61">
        <v>789.7</v>
      </c>
      <c r="ACS30" s="61">
        <v>789.7</v>
      </c>
      <c r="ACT30" s="61">
        <v>789.7</v>
      </c>
      <c r="ACU30" s="61">
        <v>2018</v>
      </c>
      <c r="ACV30" s="61">
        <v>2018</v>
      </c>
      <c r="ACY30" s="61">
        <v>0</v>
      </c>
      <c r="ADB30" s="61">
        <v>0</v>
      </c>
      <c r="ADG30" s="61">
        <v>2018</v>
      </c>
      <c r="ADJ30" s="61">
        <v>2018</v>
      </c>
      <c r="ADM30" s="61">
        <v>2018</v>
      </c>
      <c r="ADP30" s="61">
        <v>2018</v>
      </c>
      <c r="ADS30" s="61">
        <v>2018</v>
      </c>
      <c r="ADV30" s="61">
        <v>2018</v>
      </c>
      <c r="ADY30" s="61">
        <v>2018</v>
      </c>
      <c r="AEB30" s="61">
        <v>2018</v>
      </c>
      <c r="AEE30" s="61">
        <v>40156</v>
      </c>
      <c r="AEF30" s="61">
        <v>40157</v>
      </c>
      <c r="AEG30" s="61">
        <v>0</v>
      </c>
      <c r="AEH30" s="61">
        <v>0</v>
      </c>
      <c r="AEI30" s="61">
        <v>40161</v>
      </c>
      <c r="AEJ30" s="61">
        <v>40158</v>
      </c>
      <c r="AEK30" s="61">
        <v>40155</v>
      </c>
      <c r="AEL30" s="61">
        <v>40154</v>
      </c>
      <c r="AEM30" s="61">
        <v>40160</v>
      </c>
      <c r="AEN30" s="61">
        <v>40041</v>
      </c>
      <c r="AEO30" s="61">
        <v>40045</v>
      </c>
      <c r="AEP30" s="61">
        <v>40166</v>
      </c>
      <c r="AEQ30" s="61">
        <v>7.7</v>
      </c>
      <c r="AER30" s="61">
        <v>7.7</v>
      </c>
      <c r="AES30" s="61">
        <v>0</v>
      </c>
      <c r="AET30" s="61">
        <v>0</v>
      </c>
      <c r="AEU30" s="61">
        <v>7.7</v>
      </c>
      <c r="AEV30" s="61">
        <v>7.7</v>
      </c>
      <c r="AEW30" s="61">
        <v>7.7</v>
      </c>
      <c r="AEX30" s="61">
        <v>7.7</v>
      </c>
      <c r="AEY30" s="61">
        <v>7.7</v>
      </c>
      <c r="AEZ30" s="61">
        <v>7.7</v>
      </c>
      <c r="AFA30" s="61">
        <v>7.7</v>
      </c>
      <c r="AFB30" s="61">
        <v>7.7</v>
      </c>
      <c r="AFC30" s="61">
        <v>0</v>
      </c>
      <c r="AFD30" s="61">
        <v>0</v>
      </c>
      <c r="AFE30" s="61">
        <v>0</v>
      </c>
      <c r="AFF30" s="61">
        <v>0</v>
      </c>
      <c r="AFG30" s="61">
        <v>0</v>
      </c>
      <c r="AFH30" s="61">
        <v>0</v>
      </c>
      <c r="AFI30" s="61">
        <v>0</v>
      </c>
      <c r="AFJ30" s="61">
        <v>0</v>
      </c>
      <c r="AFK30" s="61">
        <v>0</v>
      </c>
      <c r="AFL30" s="61">
        <v>0</v>
      </c>
      <c r="AFM30" s="61">
        <v>0</v>
      </c>
      <c r="AFN30" s="61">
        <v>0</v>
      </c>
      <c r="AFO30" s="61">
        <v>0</v>
      </c>
      <c r="AFP30" s="61">
        <v>0</v>
      </c>
      <c r="AFQ30" s="61">
        <v>0</v>
      </c>
      <c r="AFR30" s="61">
        <v>0</v>
      </c>
      <c r="AFS30" s="61">
        <v>0</v>
      </c>
      <c r="AFT30" s="61">
        <v>0</v>
      </c>
      <c r="AFU30" s="61">
        <v>0</v>
      </c>
      <c r="AFV30" s="61">
        <v>0</v>
      </c>
      <c r="AFW30" s="61">
        <v>0</v>
      </c>
      <c r="AFX30" s="61">
        <v>0</v>
      </c>
      <c r="AFY30" s="61">
        <v>0</v>
      </c>
      <c r="AFZ30" s="61">
        <v>0</v>
      </c>
      <c r="AGA30" s="61">
        <v>0</v>
      </c>
      <c r="AGB30" s="61">
        <v>0</v>
      </c>
      <c r="AGC30" s="61">
        <v>0</v>
      </c>
      <c r="AGD30" s="61">
        <v>0</v>
      </c>
      <c r="AGE30" s="61">
        <v>0</v>
      </c>
      <c r="AGF30" s="61">
        <v>0</v>
      </c>
      <c r="AGG30" s="61">
        <v>0</v>
      </c>
      <c r="AGH30" s="61">
        <v>0</v>
      </c>
      <c r="AGI30" s="61">
        <v>0</v>
      </c>
      <c r="AGJ30" s="61">
        <v>0</v>
      </c>
      <c r="AGK30" s="61">
        <v>36</v>
      </c>
      <c r="AGL30" s="61">
        <v>0</v>
      </c>
      <c r="AGM30" s="61">
        <v>0</v>
      </c>
      <c r="AGN30" s="61">
        <v>0</v>
      </c>
      <c r="AGO30" s="61">
        <v>0</v>
      </c>
      <c r="AGP30" s="61">
        <v>0</v>
      </c>
      <c r="AGQ30" s="61">
        <v>0</v>
      </c>
      <c r="AGR30" s="61">
        <v>0</v>
      </c>
      <c r="AGS30" s="61">
        <v>0</v>
      </c>
      <c r="AGT30" s="61">
        <v>0</v>
      </c>
      <c r="AGU30" s="61">
        <v>0</v>
      </c>
      <c r="AGV30" s="61">
        <v>0</v>
      </c>
      <c r="AGW30" s="61">
        <v>0</v>
      </c>
      <c r="AGX30" s="61">
        <v>0</v>
      </c>
      <c r="AGY30" s="61">
        <v>0</v>
      </c>
      <c r="AGZ30" s="61">
        <v>0</v>
      </c>
      <c r="AHA30" s="61">
        <v>0</v>
      </c>
      <c r="AHB30" s="61">
        <v>0</v>
      </c>
      <c r="AHC30" s="61">
        <v>0</v>
      </c>
      <c r="AHD30" s="61">
        <v>0</v>
      </c>
      <c r="AHE30" s="61">
        <v>0</v>
      </c>
      <c r="AHF30" s="61">
        <v>0</v>
      </c>
      <c r="AHG30" s="61">
        <v>0</v>
      </c>
      <c r="AHH30" s="61">
        <v>0</v>
      </c>
      <c r="AHI30" s="61">
        <v>0</v>
      </c>
      <c r="AHJ30" s="61">
        <v>0</v>
      </c>
      <c r="AHK30" s="61">
        <v>0</v>
      </c>
      <c r="AHL30" s="61">
        <v>0</v>
      </c>
      <c r="AHM30" s="61">
        <v>0</v>
      </c>
      <c r="AHN30" s="61">
        <v>0</v>
      </c>
      <c r="AHO30" s="61">
        <v>0</v>
      </c>
      <c r="AHP30" s="61">
        <v>0</v>
      </c>
      <c r="AHQ30" s="61">
        <v>0</v>
      </c>
      <c r="AHR30" s="61">
        <v>0</v>
      </c>
      <c r="AHS30" s="61">
        <v>0</v>
      </c>
      <c r="AHT30" s="61">
        <v>0</v>
      </c>
      <c r="AHU30" s="61">
        <v>0</v>
      </c>
      <c r="AHV30" s="61">
        <v>0</v>
      </c>
      <c r="AHW30" s="61">
        <v>0</v>
      </c>
      <c r="AHX30" s="61">
        <v>0</v>
      </c>
      <c r="AHY30" s="61">
        <v>0</v>
      </c>
      <c r="AHZ30" s="61">
        <v>0</v>
      </c>
      <c r="AIA30" s="61">
        <v>0</v>
      </c>
      <c r="AIB30" s="61">
        <v>0</v>
      </c>
      <c r="AIC30" s="61">
        <v>0</v>
      </c>
      <c r="AID30" s="61">
        <v>0</v>
      </c>
      <c r="AIE30" s="61">
        <v>0</v>
      </c>
      <c r="AIF30" s="61">
        <v>0</v>
      </c>
      <c r="AIG30" s="61">
        <v>0</v>
      </c>
      <c r="AIH30" s="61">
        <v>0</v>
      </c>
      <c r="AII30" s="61">
        <v>0</v>
      </c>
      <c r="AIJ30" s="61">
        <v>0</v>
      </c>
      <c r="AIK30" s="61">
        <v>0</v>
      </c>
      <c r="AIL30" s="61">
        <v>0</v>
      </c>
      <c r="AIM30" s="61">
        <v>0</v>
      </c>
      <c r="AIN30" s="61">
        <v>0</v>
      </c>
      <c r="AIO30" s="61">
        <v>0</v>
      </c>
      <c r="AIP30" s="61">
        <v>0</v>
      </c>
      <c r="AIQ30" s="61">
        <v>0</v>
      </c>
      <c r="AIR30" s="61">
        <v>0</v>
      </c>
      <c r="AIS30" s="61">
        <v>0</v>
      </c>
      <c r="AIU30" s="61">
        <v>0</v>
      </c>
      <c r="AIV30" s="61">
        <v>0</v>
      </c>
      <c r="AIW30" s="61">
        <v>0</v>
      </c>
      <c r="AIX30" s="61">
        <v>0</v>
      </c>
      <c r="AIY30" s="61">
        <v>0</v>
      </c>
      <c r="AIZ30" s="61">
        <v>0</v>
      </c>
      <c r="AJA30" s="61">
        <v>0</v>
      </c>
      <c r="AJB30" s="61">
        <v>0</v>
      </c>
      <c r="AJC30" s="61">
        <v>0</v>
      </c>
      <c r="AJD30" s="61">
        <v>0</v>
      </c>
      <c r="AJE30" s="61">
        <v>0</v>
      </c>
      <c r="AJF30" s="61">
        <v>0</v>
      </c>
      <c r="AJG30" s="61">
        <v>0</v>
      </c>
      <c r="AJH30" s="61">
        <v>0</v>
      </c>
      <c r="AJI30" s="61">
        <v>0</v>
      </c>
      <c r="AJJ30" s="61">
        <v>0</v>
      </c>
      <c r="AJK30" s="61">
        <v>0</v>
      </c>
      <c r="AJL30" s="61">
        <v>0</v>
      </c>
      <c r="AJM30" s="61">
        <v>0</v>
      </c>
      <c r="AJN30" s="61">
        <v>0</v>
      </c>
      <c r="AJO30" s="61">
        <v>0</v>
      </c>
      <c r="AJP30" s="61">
        <v>0</v>
      </c>
      <c r="AJQ30" s="61">
        <v>0</v>
      </c>
      <c r="AJR30" s="61">
        <v>0</v>
      </c>
      <c r="AJS30" s="61">
        <v>0</v>
      </c>
      <c r="AJT30" s="61">
        <v>0</v>
      </c>
      <c r="AJU30" s="61">
        <v>0</v>
      </c>
      <c r="AJV30" s="61">
        <v>0</v>
      </c>
      <c r="AJW30" s="61">
        <v>0</v>
      </c>
      <c r="AJX30" s="61">
        <v>0</v>
      </c>
      <c r="AJY30" s="61">
        <v>0</v>
      </c>
      <c r="AJZ30" s="61">
        <v>0</v>
      </c>
      <c r="AKA30" s="61">
        <v>0</v>
      </c>
      <c r="AKB30" s="61">
        <v>0</v>
      </c>
      <c r="AKC30" s="61">
        <v>0</v>
      </c>
      <c r="AKD30" s="61">
        <v>0</v>
      </c>
      <c r="AKE30" s="61">
        <v>0</v>
      </c>
      <c r="AKF30" s="61">
        <v>0</v>
      </c>
      <c r="AKG30" s="61">
        <v>0</v>
      </c>
      <c r="AKH30" s="61">
        <v>0</v>
      </c>
      <c r="AKI30" s="61">
        <v>0</v>
      </c>
      <c r="AKJ30" s="61">
        <v>0</v>
      </c>
      <c r="AKK30" s="61">
        <v>0</v>
      </c>
      <c r="AKL30" s="61">
        <v>0</v>
      </c>
      <c r="AKM30" s="61">
        <v>0</v>
      </c>
      <c r="AKN30" s="61">
        <v>0</v>
      </c>
      <c r="AKO30" s="61">
        <v>0</v>
      </c>
      <c r="AKP30" s="61">
        <v>0</v>
      </c>
      <c r="AKQ30" s="61">
        <v>0</v>
      </c>
      <c r="AKR30" s="61">
        <v>0</v>
      </c>
      <c r="AKS30" s="61">
        <v>0</v>
      </c>
      <c r="AKT30" s="61">
        <v>0</v>
      </c>
      <c r="AKU30" s="61">
        <v>0</v>
      </c>
      <c r="AKV30" s="61">
        <v>0</v>
      </c>
      <c r="AKW30" s="61">
        <v>0</v>
      </c>
      <c r="AKX30" s="61">
        <v>0</v>
      </c>
      <c r="AKY30" s="61">
        <v>0</v>
      </c>
      <c r="AKZ30" s="61">
        <v>0</v>
      </c>
      <c r="ALA30" s="61">
        <v>0</v>
      </c>
      <c r="ALB30" s="61">
        <v>0</v>
      </c>
      <c r="ALC30" s="61">
        <v>0</v>
      </c>
      <c r="ALD30" s="61">
        <v>0</v>
      </c>
      <c r="ALE30" s="61">
        <v>0</v>
      </c>
      <c r="ALF30" s="61">
        <v>0</v>
      </c>
      <c r="ALG30" s="61">
        <v>0</v>
      </c>
      <c r="ALH30" s="61">
        <v>0</v>
      </c>
      <c r="ALI30" s="61">
        <v>0</v>
      </c>
      <c r="ALJ30" s="61">
        <v>0</v>
      </c>
      <c r="ALK30" s="61">
        <v>0.751</v>
      </c>
      <c r="ALL30" s="61">
        <v>0.26</v>
      </c>
      <c r="ALM30" s="61">
        <v>0</v>
      </c>
      <c r="ALO30" s="61">
        <v>0</v>
      </c>
      <c r="ALP30" s="61">
        <v>0</v>
      </c>
      <c r="ALQ30" s="61">
        <v>7.37</v>
      </c>
      <c r="ALR30" s="61">
        <v>7.59</v>
      </c>
      <c r="ALS30" s="61">
        <v>7.39</v>
      </c>
      <c r="ALT30" s="61">
        <v>7.51</v>
      </c>
      <c r="ALU30" s="61">
        <v>7.7</v>
      </c>
      <c r="ALV30" s="61">
        <v>7.62</v>
      </c>
      <c r="ALW30" s="61">
        <v>7.51</v>
      </c>
      <c r="ALX30" s="61">
        <v>7.68</v>
      </c>
      <c r="ALY30" s="61">
        <v>7.51</v>
      </c>
      <c r="ALZ30" s="61">
        <v>7.63</v>
      </c>
      <c r="AMA30" s="61">
        <v>7.44</v>
      </c>
      <c r="AMB30" s="61">
        <v>7.62</v>
      </c>
      <c r="AMC30" s="61">
        <v>7.57</v>
      </c>
      <c r="AMD30" s="61">
        <v>7.54</v>
      </c>
      <c r="AME30" s="61">
        <v>7.47</v>
      </c>
      <c r="AMF30" s="61">
        <v>7.59</v>
      </c>
      <c r="AMG30" s="61">
        <v>7.56</v>
      </c>
      <c r="AMH30" s="61">
        <v>7.49</v>
      </c>
      <c r="AMI30" s="61">
        <v>7.63</v>
      </c>
      <c r="AMJ30" s="61">
        <v>7.58</v>
      </c>
      <c r="AMO30" s="61">
        <v>-0.35</v>
      </c>
      <c r="AMP30" s="61">
        <v>-0.14000000000000001</v>
      </c>
      <c r="AMQ30" s="61">
        <v>-0.38</v>
      </c>
      <c r="AMR30" s="61">
        <v>-0.44</v>
      </c>
      <c r="AMS30" s="61">
        <v>-0.49</v>
      </c>
      <c r="AMT30" s="61">
        <v>-0.32</v>
      </c>
      <c r="AMU30" s="61">
        <v>-0.49</v>
      </c>
      <c r="AMV30" s="61">
        <v>-0.14000000000000001</v>
      </c>
      <c r="AMW30" s="61">
        <v>-0.47</v>
      </c>
      <c r="AMX30" s="61">
        <v>-0.41</v>
      </c>
      <c r="AMY30" s="61">
        <v>-0.62</v>
      </c>
      <c r="AMZ30" s="61">
        <v>-0.33</v>
      </c>
      <c r="ANA30" s="61">
        <v>0.04</v>
      </c>
      <c r="ANB30" s="61">
        <v>-0.37</v>
      </c>
      <c r="ANC30" s="61">
        <v>-0.18</v>
      </c>
      <c r="AND30" s="61">
        <v>-0.33</v>
      </c>
      <c r="ANE30" s="61">
        <v>-0.2</v>
      </c>
      <c r="ANF30" s="61">
        <v>-0.3</v>
      </c>
      <c r="ANG30" s="61">
        <v>-0.28000000000000003</v>
      </c>
      <c r="ANH30" s="61">
        <v>-0.16</v>
      </c>
      <c r="ANM30" s="61">
        <v>7.52</v>
      </c>
      <c r="ANN30" s="61">
        <v>7.58</v>
      </c>
      <c r="ANO30" s="61">
        <v>7.54</v>
      </c>
      <c r="ANP30" s="61">
        <v>7.56</v>
      </c>
      <c r="ANQ30" s="61">
        <v>7.63</v>
      </c>
      <c r="ANR30" s="61">
        <v>7.61</v>
      </c>
      <c r="ANS30" s="61">
        <v>7.58</v>
      </c>
      <c r="ANT30" s="61">
        <v>7.55</v>
      </c>
      <c r="ANU30" s="61">
        <v>7.56</v>
      </c>
      <c r="ANV30" s="61">
        <v>7.52</v>
      </c>
      <c r="ANW30" s="61">
        <v>7.57</v>
      </c>
      <c r="ANX30" s="61">
        <v>7.63</v>
      </c>
      <c r="ANY30" s="61">
        <v>7.55</v>
      </c>
      <c r="ANZ30" s="61">
        <v>7.61</v>
      </c>
      <c r="AOA30" s="61">
        <v>7.55</v>
      </c>
      <c r="AOB30" s="61">
        <v>7.59</v>
      </c>
      <c r="AOC30" s="61">
        <v>7.52</v>
      </c>
      <c r="AOD30" s="61">
        <v>7.65</v>
      </c>
      <c r="AOE30" s="61">
        <v>7.51</v>
      </c>
      <c r="AOF30" s="61">
        <v>7.7</v>
      </c>
      <c r="AOK30" s="61">
        <v>-0.23</v>
      </c>
      <c r="AOL30" s="61">
        <v>-0.28999999999999998</v>
      </c>
      <c r="AOM30" s="61">
        <v>-0.3</v>
      </c>
      <c r="AON30" s="61">
        <v>-0.22</v>
      </c>
      <c r="AOO30" s="61">
        <v>-0.14000000000000001</v>
      </c>
      <c r="AOP30" s="61">
        <v>-0.37</v>
      </c>
      <c r="AOQ30" s="61">
        <v>-0.44</v>
      </c>
      <c r="AOR30" s="61">
        <v>-0.36</v>
      </c>
      <c r="AOS30" s="61">
        <v>-0.03</v>
      </c>
      <c r="AOT30" s="61">
        <v>-0.25</v>
      </c>
      <c r="AOU30" s="61">
        <v>-0.48</v>
      </c>
      <c r="AOV30" s="61">
        <v>-0.32</v>
      </c>
      <c r="AOW30" s="61">
        <v>-0.28000000000000003</v>
      </c>
      <c r="AOX30" s="61">
        <v>-0.26</v>
      </c>
      <c r="AOY30" s="61">
        <v>-0.3</v>
      </c>
      <c r="AOZ30" s="61">
        <v>-0.3</v>
      </c>
      <c r="APA30" s="61">
        <v>-0.48</v>
      </c>
      <c r="APB30" s="61">
        <v>-0.3</v>
      </c>
      <c r="APC30" s="61">
        <v>-0.34</v>
      </c>
      <c r="APD30" s="61">
        <v>-0.4</v>
      </c>
      <c r="API30" s="61">
        <v>2623.1</v>
      </c>
      <c r="APK30" s="61">
        <v>316.89999999999998</v>
      </c>
      <c r="APM30" s="61">
        <v>0</v>
      </c>
      <c r="APN30" s="61">
        <v>0.02</v>
      </c>
      <c r="APO30" s="61">
        <v>0</v>
      </c>
      <c r="APP30" s="61">
        <v>0</v>
      </c>
      <c r="APQ30" s="61">
        <v>1.04</v>
      </c>
      <c r="APR30" s="61">
        <v>0</v>
      </c>
      <c r="APS30" s="61">
        <v>0</v>
      </c>
      <c r="APT30" s="61" t="s">
        <v>7682</v>
      </c>
      <c r="APU30" s="61" t="s">
        <v>7756</v>
      </c>
      <c r="APV30" s="61" t="s">
        <v>7682</v>
      </c>
      <c r="APW30" s="61" t="s">
        <v>7777</v>
      </c>
      <c r="APX30" s="61" t="s">
        <v>7778</v>
      </c>
      <c r="APY30" s="61" t="s">
        <v>7831</v>
      </c>
      <c r="APZ30" s="61" t="s">
        <v>7682</v>
      </c>
      <c r="AQA30" s="61" t="s">
        <v>7780</v>
      </c>
      <c r="AQB30" s="61" t="s">
        <v>7781</v>
      </c>
      <c r="AQC30" s="61" t="s">
        <v>7758</v>
      </c>
      <c r="AQD30" s="61" t="s">
        <v>7682</v>
      </c>
      <c r="AQE30" s="61" t="s">
        <v>7780</v>
      </c>
      <c r="AQF30" s="61" t="s">
        <v>7682</v>
      </c>
      <c r="AQG30" s="61" t="s">
        <v>7682</v>
      </c>
      <c r="AQH30" s="61" t="s">
        <v>7780</v>
      </c>
      <c r="AQI30" s="61" t="s">
        <v>7782</v>
      </c>
      <c r="AQJ30" s="61" t="s">
        <v>7682</v>
      </c>
      <c r="AQK30" s="61" t="s">
        <v>7707</v>
      </c>
      <c r="AQL30" s="61" t="s">
        <v>7682</v>
      </c>
      <c r="AQM30" s="61" t="s">
        <v>7707</v>
      </c>
      <c r="AQN30" s="61" t="s">
        <v>7780</v>
      </c>
      <c r="AQO30" s="61" t="s">
        <v>7709</v>
      </c>
      <c r="AQP30" s="61" t="s">
        <v>7679</v>
      </c>
      <c r="AQQ30" s="61" t="s">
        <v>7778</v>
      </c>
      <c r="AQR30" s="61" t="s">
        <v>7711</v>
      </c>
      <c r="AQS30" s="61" t="s">
        <v>7780</v>
      </c>
      <c r="AQT30" s="61" t="s">
        <v>7758</v>
      </c>
      <c r="AQU30" s="61" t="s">
        <v>7709</v>
      </c>
      <c r="AQV30" s="61" t="s">
        <v>7778</v>
      </c>
      <c r="AQW30" s="61" t="s">
        <v>7682</v>
      </c>
      <c r="AQX30" s="61" t="s">
        <v>7832</v>
      </c>
      <c r="AQY30" s="61">
        <v>0</v>
      </c>
      <c r="AQZ30" s="61">
        <v>0</v>
      </c>
      <c r="ARA30" s="61">
        <v>0</v>
      </c>
      <c r="ARB30" s="61">
        <v>0</v>
      </c>
      <c r="ARC30" s="61">
        <v>0</v>
      </c>
      <c r="ARD30" s="61">
        <v>0</v>
      </c>
      <c r="ARE30" s="61">
        <v>0</v>
      </c>
      <c r="ARF30" s="61">
        <v>0</v>
      </c>
      <c r="ARG30" s="61">
        <v>0</v>
      </c>
      <c r="ARH30" s="61">
        <v>0</v>
      </c>
      <c r="ARI30" s="61">
        <v>0</v>
      </c>
      <c r="ARJ30" s="61">
        <v>0</v>
      </c>
      <c r="ARK30" s="61">
        <v>0</v>
      </c>
      <c r="ARL30" s="61">
        <v>0</v>
      </c>
      <c r="ARM30" s="61">
        <v>0</v>
      </c>
      <c r="ARN30" s="61">
        <v>0</v>
      </c>
      <c r="ARO30" s="61">
        <v>0</v>
      </c>
      <c r="ARP30" s="61">
        <v>0</v>
      </c>
      <c r="ARQ30" s="61">
        <v>0</v>
      </c>
      <c r="ARR30" s="61">
        <v>0</v>
      </c>
      <c r="ARS30" s="61">
        <v>0</v>
      </c>
      <c r="ART30" s="61">
        <v>0</v>
      </c>
      <c r="ARU30" s="61">
        <v>0</v>
      </c>
      <c r="ARV30" s="61">
        <v>0</v>
      </c>
      <c r="ARW30" s="61">
        <v>0</v>
      </c>
      <c r="ARX30" s="61">
        <v>0</v>
      </c>
      <c r="ARY30" s="61">
        <v>0</v>
      </c>
      <c r="ARZ30" s="61">
        <v>960</v>
      </c>
      <c r="AVE30" s="61" t="s">
        <v>7751</v>
      </c>
      <c r="AVF30" s="61">
        <v>40</v>
      </c>
      <c r="AVK30" s="61">
        <v>19.5</v>
      </c>
      <c r="AXA30" s="61">
        <v>0</v>
      </c>
      <c r="AXB30" s="61">
        <v>0</v>
      </c>
      <c r="AXC30" s="61">
        <v>12</v>
      </c>
      <c r="AXD30" s="61">
        <v>5</v>
      </c>
      <c r="AXE30" s="61">
        <v>16</v>
      </c>
      <c r="AXF30" s="61">
        <v>0</v>
      </c>
      <c r="AXG30" s="61">
        <v>0</v>
      </c>
      <c r="AXH30" s="61">
        <v>8</v>
      </c>
      <c r="AXI30" s="61">
        <v>40</v>
      </c>
      <c r="AXJ30" s="61">
        <v>0</v>
      </c>
      <c r="AXL30" s="61">
        <v>20</v>
      </c>
      <c r="AXM30" s="61">
        <v>1</v>
      </c>
      <c r="AXN30" s="61">
        <v>0</v>
      </c>
      <c r="AXO30" s="61">
        <v>970</v>
      </c>
      <c r="AXP30" s="61">
        <v>40</v>
      </c>
      <c r="AXQ30" s="61">
        <v>0</v>
      </c>
      <c r="AXR30" s="61">
        <v>0</v>
      </c>
      <c r="AXS30" s="61">
        <v>0</v>
      </c>
      <c r="AXT30" s="61">
        <v>0</v>
      </c>
      <c r="AXU30" s="61">
        <v>0</v>
      </c>
      <c r="AXV30" s="61">
        <v>0</v>
      </c>
      <c r="AXW30" s="61">
        <v>0</v>
      </c>
      <c r="AXX30" s="61">
        <v>0</v>
      </c>
      <c r="AXY30" s="61">
        <v>9</v>
      </c>
      <c r="AXZ30" s="61">
        <v>0</v>
      </c>
      <c r="AYA30" s="61">
        <v>0</v>
      </c>
      <c r="AYB30" s="61">
        <v>1</v>
      </c>
      <c r="AYC30" s="61">
        <v>1</v>
      </c>
      <c r="AYD30" s="61">
        <v>1.4</v>
      </c>
      <c r="AYE30" s="61">
        <v>1.5</v>
      </c>
      <c r="AYF30" s="61">
        <v>20</v>
      </c>
      <c r="AYG30" s="61">
        <v>80</v>
      </c>
      <c r="AYH30" s="61">
        <v>60</v>
      </c>
      <c r="AYI30" s="61">
        <v>30</v>
      </c>
      <c r="AYJ30" s="61">
        <v>30</v>
      </c>
      <c r="AYK30" s="61">
        <v>60</v>
      </c>
      <c r="AYL30" s="61">
        <v>30</v>
      </c>
      <c r="AYM30" s="61">
        <v>30</v>
      </c>
      <c r="AYN30" s="61">
        <v>0</v>
      </c>
      <c r="AYO30" s="61">
        <v>1.4</v>
      </c>
      <c r="AYP30" s="61">
        <v>20</v>
      </c>
      <c r="AYQ30" s="61">
        <v>1.5</v>
      </c>
      <c r="AYR30" s="61">
        <v>80</v>
      </c>
      <c r="AYS30" s="61">
        <v>1</v>
      </c>
      <c r="AYT30" s="61">
        <v>0</v>
      </c>
      <c r="AYU30" s="61">
        <v>11</v>
      </c>
      <c r="AYV30" s="61">
        <v>3</v>
      </c>
      <c r="AYW30" s="61">
        <v>0</v>
      </c>
      <c r="AYX30" s="61">
        <v>0</v>
      </c>
      <c r="AYY30" s="61">
        <v>0</v>
      </c>
      <c r="AYZ30" s="61">
        <v>0</v>
      </c>
      <c r="AZA30" s="61">
        <v>7</v>
      </c>
      <c r="AZF30" s="61">
        <v>500</v>
      </c>
      <c r="AZG30" s="61">
        <v>7000</v>
      </c>
      <c r="AZH30" s="61">
        <v>300</v>
      </c>
      <c r="AZI30" s="61">
        <v>1150</v>
      </c>
      <c r="AZK30" s="61">
        <v>1800</v>
      </c>
      <c r="AZU30" s="61">
        <v>0</v>
      </c>
      <c r="AZZ30" s="61">
        <v>0</v>
      </c>
      <c r="BAA30" s="61">
        <v>0</v>
      </c>
      <c r="BAB30" s="61">
        <v>0</v>
      </c>
      <c r="BAC30" s="61">
        <v>0</v>
      </c>
      <c r="BAD30" s="61">
        <v>25</v>
      </c>
      <c r="BAE30" s="61">
        <v>0</v>
      </c>
      <c r="BAF30" s="61">
        <v>0</v>
      </c>
      <c r="BAG30" s="61">
        <v>2</v>
      </c>
      <c r="BAH30" s="61">
        <v>2</v>
      </c>
      <c r="BAI30" s="61">
        <v>20</v>
      </c>
      <c r="BAJ30" s="61">
        <v>25</v>
      </c>
      <c r="BAK30" s="61">
        <v>30</v>
      </c>
      <c r="BAQ30" s="61">
        <v>0</v>
      </c>
      <c r="BAR30" s="61">
        <v>0</v>
      </c>
      <c r="BAS30" s="61">
        <v>1</v>
      </c>
      <c r="BAT30" s="61">
        <v>120</v>
      </c>
      <c r="BAU30" s="61">
        <v>0</v>
      </c>
      <c r="BAV30" s="61">
        <v>2</v>
      </c>
      <c r="BAW30" s="61">
        <v>2</v>
      </c>
      <c r="BAX30" s="61">
        <v>2</v>
      </c>
      <c r="BAY30" s="61">
        <v>2</v>
      </c>
      <c r="BAZ30" s="61">
        <v>60</v>
      </c>
      <c r="BBA30" s="61">
        <v>60</v>
      </c>
      <c r="BBB30" s="61">
        <v>60</v>
      </c>
      <c r="BBC30" s="61">
        <v>60</v>
      </c>
      <c r="BBD30" s="61">
        <v>1</v>
      </c>
      <c r="BBE30" s="61">
        <v>50</v>
      </c>
      <c r="BBF30" s="61">
        <v>50</v>
      </c>
      <c r="BBH30" s="61">
        <v>200</v>
      </c>
      <c r="BBI30" s="61">
        <v>-300</v>
      </c>
      <c r="BBK30" s="61">
        <v>-100</v>
      </c>
      <c r="BBL30" s="61">
        <v>-700</v>
      </c>
      <c r="BBM30" s="61">
        <v>6</v>
      </c>
      <c r="BBN30" s="61">
        <v>0</v>
      </c>
      <c r="BBO30" s="61">
        <v>50</v>
      </c>
      <c r="BBP30" s="61">
        <v>1500</v>
      </c>
      <c r="BBQ30" s="61">
        <v>3</v>
      </c>
      <c r="BBR30" s="61">
        <v>3.7</v>
      </c>
      <c r="BBS30" s="61">
        <v>3.9</v>
      </c>
      <c r="BBT30" s="61">
        <v>0.1</v>
      </c>
      <c r="BBU30" s="61">
        <v>2.7</v>
      </c>
      <c r="BBV30" s="61">
        <v>0.1</v>
      </c>
      <c r="BBW30" s="61">
        <v>0</v>
      </c>
      <c r="BBX30" s="61">
        <v>1</v>
      </c>
      <c r="BBY30" s="61">
        <v>0</v>
      </c>
      <c r="BBZ30" s="61">
        <v>500</v>
      </c>
      <c r="BCA30" s="61">
        <v>7000</v>
      </c>
      <c r="BCB30" s="61">
        <v>70</v>
      </c>
      <c r="BCC30" s="61">
        <v>-500</v>
      </c>
      <c r="BCF30" s="61">
        <v>2.8</v>
      </c>
      <c r="BCH30" s="61">
        <v>0</v>
      </c>
      <c r="BCI30" s="61">
        <v>0</v>
      </c>
      <c r="BCJ30" s="61">
        <v>0.2</v>
      </c>
      <c r="BCK30" s="61">
        <v>0</v>
      </c>
      <c r="BCM30" s="61">
        <v>10</v>
      </c>
      <c r="BCN30" s="61">
        <v>0</v>
      </c>
      <c r="BCR30" s="61">
        <v>0</v>
      </c>
      <c r="BCT30" s="61">
        <v>5</v>
      </c>
      <c r="BCU30" s="61">
        <v>5</v>
      </c>
      <c r="BCV30" s="61">
        <v>5</v>
      </c>
      <c r="BCW30" s="61">
        <v>5</v>
      </c>
      <c r="BCX30" s="61">
        <v>5</v>
      </c>
      <c r="BCY30" s="61">
        <v>60</v>
      </c>
      <c r="BCZ30" s="61">
        <v>28</v>
      </c>
      <c r="BDA30" s="61">
        <v>40</v>
      </c>
      <c r="BDB30" s="61">
        <v>30</v>
      </c>
      <c r="BDC30" s="61">
        <v>50</v>
      </c>
      <c r="BDD30" s="61">
        <v>180</v>
      </c>
      <c r="BDE30" s="61">
        <v>28</v>
      </c>
      <c r="BDF30" s="61">
        <v>40</v>
      </c>
      <c r="BDG30" s="61">
        <v>0</v>
      </c>
      <c r="BDH30" s="61">
        <v>100</v>
      </c>
      <c r="BDI30" s="61">
        <v>0</v>
      </c>
      <c r="BDJ30" s="61">
        <v>0</v>
      </c>
      <c r="BDK30" s="61">
        <v>100</v>
      </c>
      <c r="BDL30" s="61">
        <v>0</v>
      </c>
      <c r="BDM30" s="61">
        <v>20</v>
      </c>
      <c r="BDN30" s="61">
        <v>2</v>
      </c>
      <c r="BDO30" s="61">
        <v>0</v>
      </c>
      <c r="BDP30" s="61">
        <v>0</v>
      </c>
      <c r="BDQ30" s="61">
        <v>0</v>
      </c>
      <c r="BDR30" s="61">
        <v>0</v>
      </c>
      <c r="BDS30" s="61">
        <v>0</v>
      </c>
      <c r="BDT30" s="61">
        <v>100</v>
      </c>
      <c r="BDU30" s="61">
        <v>0</v>
      </c>
      <c r="BDV30" s="61">
        <v>0</v>
      </c>
      <c r="BDW30" s="61">
        <v>100</v>
      </c>
      <c r="BDX30" s="61">
        <v>0</v>
      </c>
      <c r="BDY30" s="61">
        <v>10</v>
      </c>
      <c r="BDZ30" s="61">
        <v>0</v>
      </c>
      <c r="BEA30" s="61">
        <v>10</v>
      </c>
      <c r="BEB30" s="61">
        <v>2</v>
      </c>
      <c r="BEC30" s="61">
        <v>0</v>
      </c>
      <c r="BED30" s="61">
        <v>0</v>
      </c>
      <c r="BEE30" s="61">
        <v>1</v>
      </c>
      <c r="BEF30" s="61">
        <v>0</v>
      </c>
      <c r="BEG30" s="61">
        <v>0</v>
      </c>
      <c r="BEH30" s="61">
        <v>100</v>
      </c>
      <c r="BEI30" s="61">
        <v>0</v>
      </c>
      <c r="BEJ30" s="61">
        <v>0</v>
      </c>
      <c r="BEK30" s="61">
        <v>100</v>
      </c>
      <c r="BEL30" s="61">
        <v>0</v>
      </c>
      <c r="BEM30" s="61">
        <v>10</v>
      </c>
      <c r="BEN30" s="61">
        <v>0</v>
      </c>
      <c r="BEO30" s="61">
        <v>10</v>
      </c>
      <c r="BEP30" s="61">
        <v>2</v>
      </c>
      <c r="BEQ30" s="61">
        <v>0</v>
      </c>
      <c r="BER30" s="61">
        <v>0</v>
      </c>
      <c r="BES30" s="61">
        <v>0</v>
      </c>
      <c r="BET30" s="61">
        <v>100</v>
      </c>
      <c r="BEU30" s="61">
        <v>10</v>
      </c>
      <c r="BEV30" s="61">
        <v>-100</v>
      </c>
      <c r="BEW30" s="61">
        <v>10</v>
      </c>
      <c r="BEX30" s="61">
        <v>250</v>
      </c>
      <c r="BEY30" s="61">
        <v>-250</v>
      </c>
      <c r="BEZ30" s="61">
        <v>0</v>
      </c>
      <c r="BFA30" s="61">
        <v>0</v>
      </c>
      <c r="BFB30" s="61">
        <v>0</v>
      </c>
      <c r="BFC30" s="61">
        <v>0</v>
      </c>
      <c r="BFD30" s="61">
        <v>0</v>
      </c>
      <c r="BFE30" s="61">
        <v>0</v>
      </c>
      <c r="BFF30" s="61">
        <v>0</v>
      </c>
      <c r="BFG30" s="61">
        <v>0</v>
      </c>
      <c r="BFH30" s="61">
        <v>0</v>
      </c>
      <c r="BFI30" s="61">
        <v>0</v>
      </c>
      <c r="BFJ30" s="61">
        <v>0</v>
      </c>
      <c r="BXX30" s="61">
        <v>0</v>
      </c>
      <c r="BXY30" s="61">
        <v>0</v>
      </c>
      <c r="BXZ30" s="61">
        <v>0</v>
      </c>
      <c r="BYA30" s="61">
        <v>0</v>
      </c>
      <c r="BYB30" s="61">
        <v>0</v>
      </c>
      <c r="BYC30" s="61">
        <v>0</v>
      </c>
      <c r="BYD30" s="61">
        <v>0</v>
      </c>
      <c r="BYE30" s="61">
        <v>0</v>
      </c>
      <c r="BYF30" s="61">
        <v>0</v>
      </c>
      <c r="BYG30" s="61">
        <v>0</v>
      </c>
      <c r="BYH30" s="61">
        <v>0</v>
      </c>
      <c r="BYI30" s="61">
        <v>0</v>
      </c>
      <c r="BYJ30" s="61">
        <v>0</v>
      </c>
      <c r="BYK30" s="61">
        <v>0</v>
      </c>
      <c r="BYL30" s="61">
        <v>0</v>
      </c>
      <c r="BYM30" s="61">
        <v>0</v>
      </c>
      <c r="BYN30" s="61">
        <v>0</v>
      </c>
      <c r="BYO30" s="61">
        <v>0</v>
      </c>
      <c r="BYP30" s="61">
        <v>0</v>
      </c>
      <c r="BYQ30" s="61">
        <v>0</v>
      </c>
      <c r="BYR30" s="61">
        <v>0</v>
      </c>
      <c r="BYS30" s="61">
        <v>0</v>
      </c>
      <c r="BYT30" s="61">
        <v>0</v>
      </c>
      <c r="BYU30" s="61">
        <v>0</v>
      </c>
      <c r="BYV30" s="61">
        <v>0</v>
      </c>
      <c r="BYW30" s="61">
        <v>0</v>
      </c>
      <c r="BYX30" s="61">
        <v>0</v>
      </c>
      <c r="BYY30" s="61">
        <v>0</v>
      </c>
      <c r="BYZ30" s="61">
        <v>0</v>
      </c>
      <c r="BZA30" s="61">
        <v>0</v>
      </c>
      <c r="BZB30" s="61">
        <v>0</v>
      </c>
      <c r="BZC30" s="61">
        <v>0</v>
      </c>
      <c r="BZD30" s="61">
        <v>0</v>
      </c>
      <c r="BZE30" s="61">
        <v>0</v>
      </c>
      <c r="BZF30" s="61">
        <v>0</v>
      </c>
      <c r="BZG30" s="61">
        <v>0</v>
      </c>
      <c r="BZH30" s="61">
        <v>0</v>
      </c>
      <c r="BZI30" s="61">
        <v>0</v>
      </c>
      <c r="BZJ30" s="61">
        <v>0</v>
      </c>
      <c r="BZK30" s="61">
        <v>0</v>
      </c>
      <c r="BZL30" s="61">
        <v>0</v>
      </c>
      <c r="BZM30" s="61">
        <v>0</v>
      </c>
      <c r="BZN30" s="61">
        <v>0</v>
      </c>
      <c r="BZO30" s="61">
        <v>0</v>
      </c>
      <c r="BZP30" s="61">
        <v>0</v>
      </c>
      <c r="BZQ30" s="61">
        <v>0</v>
      </c>
      <c r="BZR30" s="61">
        <v>0</v>
      </c>
      <c r="BZS30" s="61">
        <v>0</v>
      </c>
      <c r="BZT30" s="61">
        <v>0</v>
      </c>
      <c r="BZU30" s="61">
        <v>0</v>
      </c>
      <c r="BZV30" s="61">
        <v>0</v>
      </c>
      <c r="BZW30" s="61">
        <v>0</v>
      </c>
      <c r="BZX30" s="61">
        <v>0</v>
      </c>
      <c r="BZY30" s="61">
        <v>0</v>
      </c>
      <c r="BZZ30" s="61">
        <v>0</v>
      </c>
      <c r="CAA30" s="61">
        <v>0</v>
      </c>
      <c r="CAB30" s="61">
        <v>0</v>
      </c>
      <c r="CAC30" s="61">
        <v>0</v>
      </c>
      <c r="CAD30" s="61">
        <v>0</v>
      </c>
      <c r="CAE30" s="61">
        <v>0</v>
      </c>
      <c r="CAF30" s="61">
        <v>0</v>
      </c>
      <c r="CAG30" s="61">
        <v>0</v>
      </c>
      <c r="CAH30" s="61">
        <v>0</v>
      </c>
      <c r="CAI30" s="61">
        <v>0</v>
      </c>
      <c r="CAJ30" s="61">
        <v>0</v>
      </c>
      <c r="CAK30" s="61">
        <v>0</v>
      </c>
      <c r="CAL30" s="61">
        <v>0</v>
      </c>
      <c r="CAM30" s="61">
        <v>0</v>
      </c>
      <c r="CAN30" s="61">
        <v>0</v>
      </c>
      <c r="CAO30" s="61">
        <v>0</v>
      </c>
      <c r="CAP30" s="61">
        <v>0</v>
      </c>
      <c r="CAQ30" s="61">
        <v>0</v>
      </c>
      <c r="CAR30" s="61">
        <v>0</v>
      </c>
      <c r="CAS30" s="61">
        <v>0</v>
      </c>
      <c r="CAT30" s="61">
        <v>0</v>
      </c>
      <c r="CAU30" s="61">
        <v>0</v>
      </c>
      <c r="CAV30" s="61">
        <v>0</v>
      </c>
      <c r="CAW30" s="61">
        <v>0</v>
      </c>
      <c r="CAX30" s="61">
        <v>0</v>
      </c>
      <c r="CAY30" s="61">
        <v>0</v>
      </c>
      <c r="CAZ30" s="61">
        <v>0</v>
      </c>
      <c r="CBA30" s="61">
        <v>0</v>
      </c>
      <c r="CBB30" s="61">
        <v>0</v>
      </c>
      <c r="CBC30" s="61">
        <v>5</v>
      </c>
      <c r="CBD30" s="61">
        <v>0</v>
      </c>
      <c r="CBE30" s="61">
        <v>0</v>
      </c>
      <c r="CBF30" s="61">
        <v>0</v>
      </c>
      <c r="CBG30" s="61">
        <v>0</v>
      </c>
      <c r="CBH30" s="61">
        <v>0</v>
      </c>
      <c r="CBI30" s="61">
        <v>0</v>
      </c>
      <c r="CBJ30" s="61">
        <v>0</v>
      </c>
      <c r="CBK30" s="61">
        <v>0</v>
      </c>
      <c r="CBL30" s="61">
        <v>0</v>
      </c>
      <c r="CBM30" s="61">
        <v>0</v>
      </c>
      <c r="CBN30" s="61">
        <v>0</v>
      </c>
      <c r="CBO30" s="61">
        <v>0</v>
      </c>
      <c r="CBP30" s="61">
        <v>0</v>
      </c>
      <c r="CBQ30" s="61">
        <v>0</v>
      </c>
      <c r="CBR30" s="61">
        <v>0</v>
      </c>
      <c r="CBS30" s="61">
        <v>0</v>
      </c>
      <c r="CBT30" s="61">
        <v>0</v>
      </c>
      <c r="CBU30" s="61">
        <v>0</v>
      </c>
      <c r="CBV30" s="61">
        <v>0</v>
      </c>
      <c r="CBW30" s="61">
        <v>0</v>
      </c>
      <c r="CBX30" s="61">
        <v>0</v>
      </c>
      <c r="CBY30" s="61">
        <v>0</v>
      </c>
      <c r="CBZ30" s="61">
        <v>0</v>
      </c>
      <c r="CCA30" s="61">
        <v>0</v>
      </c>
      <c r="CCB30" s="61">
        <v>0</v>
      </c>
      <c r="CCC30" s="61">
        <v>0</v>
      </c>
      <c r="CCD30" s="61">
        <v>0</v>
      </c>
      <c r="CCE30" s="61">
        <v>0</v>
      </c>
      <c r="CCF30" s="61">
        <v>0</v>
      </c>
      <c r="CCG30" s="61">
        <v>0</v>
      </c>
      <c r="CCH30" s="61">
        <v>0</v>
      </c>
      <c r="CCI30" s="61">
        <v>0</v>
      </c>
      <c r="CCJ30" s="61">
        <v>0</v>
      </c>
      <c r="CCK30" s="61">
        <v>0</v>
      </c>
      <c r="CCL30" s="61">
        <v>0</v>
      </c>
      <c r="CCM30" s="61">
        <v>0</v>
      </c>
      <c r="CCN30" s="61">
        <v>0</v>
      </c>
      <c r="CCO30" s="61">
        <v>0</v>
      </c>
      <c r="CCP30" s="61">
        <v>0</v>
      </c>
      <c r="CCQ30" s="61">
        <v>0</v>
      </c>
      <c r="CCR30" s="61">
        <v>0</v>
      </c>
      <c r="CCS30" s="61">
        <v>0</v>
      </c>
      <c r="CCT30" s="61">
        <v>0</v>
      </c>
      <c r="CCU30" s="61">
        <v>0</v>
      </c>
      <c r="CCV30" s="61">
        <v>0</v>
      </c>
      <c r="CCW30" s="61">
        <v>0</v>
      </c>
      <c r="CCX30" s="61">
        <v>0</v>
      </c>
      <c r="CCY30" s="61">
        <v>0</v>
      </c>
      <c r="CCZ30" s="61">
        <v>0</v>
      </c>
      <c r="CDA30" s="61">
        <v>0</v>
      </c>
      <c r="CDB30" s="61">
        <v>0</v>
      </c>
      <c r="CDC30" s="61">
        <v>0</v>
      </c>
      <c r="CDD30" s="61">
        <v>0</v>
      </c>
      <c r="CDE30" s="61">
        <v>0</v>
      </c>
      <c r="CDF30" s="61">
        <v>0</v>
      </c>
      <c r="CDG30" s="61">
        <v>0</v>
      </c>
      <c r="CDH30" s="61">
        <v>0</v>
      </c>
      <c r="CDI30" s="61">
        <v>0</v>
      </c>
      <c r="CDJ30" s="61">
        <v>0</v>
      </c>
      <c r="CDK30" s="61">
        <v>0</v>
      </c>
      <c r="CDL30" s="61">
        <v>0</v>
      </c>
      <c r="CDM30" s="61">
        <v>0</v>
      </c>
      <c r="CDN30" s="61">
        <v>0</v>
      </c>
      <c r="CDO30" s="61">
        <v>0</v>
      </c>
      <c r="CDP30" s="61">
        <v>0</v>
      </c>
      <c r="CDQ30" s="61">
        <v>0</v>
      </c>
      <c r="CDR30" s="61">
        <v>0</v>
      </c>
      <c r="CDS30" s="61">
        <v>0</v>
      </c>
      <c r="CDT30" s="61">
        <v>0</v>
      </c>
      <c r="CDU30" s="61">
        <v>0</v>
      </c>
      <c r="CDV30" s="61">
        <v>0</v>
      </c>
      <c r="CDW30" s="61">
        <v>0</v>
      </c>
      <c r="CDX30" s="61">
        <v>0</v>
      </c>
      <c r="CDY30" s="61">
        <v>0</v>
      </c>
      <c r="CDZ30" s="61">
        <v>0</v>
      </c>
      <c r="CEA30" s="61">
        <v>0</v>
      </c>
      <c r="CEB30" s="61">
        <v>0</v>
      </c>
      <c r="CEC30" s="61">
        <v>0</v>
      </c>
      <c r="CED30" s="61">
        <v>0</v>
      </c>
      <c r="CEE30" s="61">
        <v>0</v>
      </c>
      <c r="CEF30" s="61">
        <v>0</v>
      </c>
      <c r="CEG30" s="61">
        <v>0</v>
      </c>
      <c r="CEH30" s="61">
        <v>0</v>
      </c>
      <c r="CEI30" s="61">
        <v>0</v>
      </c>
      <c r="CEJ30" s="61">
        <v>0</v>
      </c>
      <c r="CEK30" s="61">
        <v>0</v>
      </c>
      <c r="CEL30" s="61">
        <v>0</v>
      </c>
      <c r="CEM30" s="61">
        <v>0</v>
      </c>
      <c r="CEN30" s="61">
        <v>0</v>
      </c>
      <c r="CEO30" s="61">
        <v>0</v>
      </c>
      <c r="CEP30" s="61">
        <v>0</v>
      </c>
      <c r="CEQ30" s="61">
        <v>0</v>
      </c>
      <c r="CER30" s="61">
        <v>0</v>
      </c>
      <c r="CES30" s="61">
        <v>0</v>
      </c>
      <c r="CET30" s="61">
        <v>0</v>
      </c>
      <c r="CEU30" s="61">
        <v>0</v>
      </c>
      <c r="CEV30" s="61">
        <v>0</v>
      </c>
      <c r="CEW30" s="61">
        <v>0</v>
      </c>
      <c r="CEX30" s="61">
        <v>0</v>
      </c>
      <c r="CEY30" s="61">
        <v>0</v>
      </c>
      <c r="CEZ30" s="61">
        <v>0</v>
      </c>
      <c r="CFA30" s="61">
        <v>0</v>
      </c>
      <c r="CFB30" s="61">
        <v>0</v>
      </c>
      <c r="CFC30" s="61">
        <v>0</v>
      </c>
      <c r="CFD30" s="61">
        <v>0</v>
      </c>
      <c r="CFE30" s="61">
        <v>0</v>
      </c>
      <c r="CFF30" s="61">
        <v>0</v>
      </c>
      <c r="CFG30" s="61">
        <v>0</v>
      </c>
      <c r="CFH30" s="61">
        <v>0</v>
      </c>
      <c r="CFI30" s="61">
        <v>0</v>
      </c>
      <c r="CFJ30" s="61">
        <v>0</v>
      </c>
      <c r="CFK30" s="61">
        <v>0</v>
      </c>
      <c r="CFL30" s="61">
        <v>0</v>
      </c>
      <c r="CFM30" s="61">
        <v>0</v>
      </c>
      <c r="CFN30" s="61">
        <v>0</v>
      </c>
      <c r="CFO30" s="61">
        <v>0</v>
      </c>
      <c r="CFP30" s="61">
        <v>5</v>
      </c>
      <c r="CFQ30" s="61">
        <v>0</v>
      </c>
      <c r="CFR30" s="61">
        <v>0</v>
      </c>
      <c r="CFS30" s="61">
        <v>0</v>
      </c>
      <c r="CFT30" s="61">
        <v>0</v>
      </c>
      <c r="CFU30" s="61">
        <v>0</v>
      </c>
      <c r="CFV30" s="61">
        <v>0</v>
      </c>
      <c r="CFW30" s="61">
        <v>0</v>
      </c>
      <c r="CFX30" s="61">
        <v>0</v>
      </c>
      <c r="CFY30" s="61">
        <v>0</v>
      </c>
      <c r="CFZ30" s="61">
        <v>0</v>
      </c>
      <c r="CGA30" s="61">
        <v>0</v>
      </c>
      <c r="CGB30" s="61">
        <v>0</v>
      </c>
      <c r="CGC30" s="61">
        <v>0</v>
      </c>
      <c r="CGD30" s="61">
        <v>0</v>
      </c>
      <c r="CGE30" s="61">
        <v>0</v>
      </c>
      <c r="CGF30" s="61">
        <v>0</v>
      </c>
      <c r="CGG30" s="61">
        <v>0</v>
      </c>
      <c r="CGH30" s="61">
        <v>0</v>
      </c>
      <c r="CGI30" s="61">
        <v>0</v>
      </c>
      <c r="CGJ30" s="61">
        <v>0</v>
      </c>
      <c r="CGK30" s="61">
        <v>0</v>
      </c>
      <c r="CGL30" s="61">
        <v>0</v>
      </c>
      <c r="CGM30" s="61">
        <v>0</v>
      </c>
      <c r="CGN30" s="61">
        <v>0</v>
      </c>
      <c r="CGO30" s="61">
        <v>0</v>
      </c>
      <c r="CGP30" s="61">
        <v>0</v>
      </c>
      <c r="CGQ30" s="61">
        <v>0</v>
      </c>
      <c r="CGR30" s="61">
        <v>0</v>
      </c>
      <c r="CGS30" s="61">
        <v>0</v>
      </c>
      <c r="CGT30" s="61">
        <v>0</v>
      </c>
      <c r="CGU30" s="61">
        <v>0</v>
      </c>
      <c r="CGV30" s="61">
        <v>0</v>
      </c>
      <c r="CGW30" s="61">
        <v>0</v>
      </c>
      <c r="CGX30" s="61">
        <v>0</v>
      </c>
      <c r="CGY30" s="61">
        <v>0</v>
      </c>
      <c r="CGZ30" s="61">
        <v>0</v>
      </c>
      <c r="CHA30" s="61">
        <v>0</v>
      </c>
      <c r="CHB30" s="61">
        <v>0</v>
      </c>
      <c r="CHC30" s="61">
        <v>0</v>
      </c>
      <c r="CHD30" s="61">
        <v>0</v>
      </c>
      <c r="CHE30" s="61">
        <v>0</v>
      </c>
      <c r="CHF30" s="61">
        <v>0</v>
      </c>
      <c r="CHG30" s="61">
        <v>0</v>
      </c>
      <c r="CHH30" s="61">
        <v>0</v>
      </c>
      <c r="CHI30" s="61">
        <v>0</v>
      </c>
      <c r="CHJ30" s="61">
        <v>0</v>
      </c>
      <c r="CHK30" s="61">
        <v>0</v>
      </c>
      <c r="CHL30" s="61">
        <v>0</v>
      </c>
      <c r="CHM30" s="61">
        <v>0</v>
      </c>
      <c r="CHN30" s="61">
        <v>0</v>
      </c>
      <c r="CHO30" s="61">
        <v>0</v>
      </c>
      <c r="CHP30" s="61">
        <v>0</v>
      </c>
      <c r="CHQ30" s="61">
        <v>0</v>
      </c>
      <c r="CHR30" s="61">
        <v>0</v>
      </c>
      <c r="CHS30" s="61">
        <v>0</v>
      </c>
      <c r="CHT30" s="61">
        <v>0</v>
      </c>
      <c r="CHU30" s="61">
        <v>0</v>
      </c>
      <c r="CHV30" s="61">
        <v>0</v>
      </c>
      <c r="CHW30" s="61">
        <v>0</v>
      </c>
      <c r="CHX30" s="61">
        <v>0</v>
      </c>
      <c r="CHY30" s="61">
        <v>0</v>
      </c>
      <c r="CHZ30" s="61">
        <v>0</v>
      </c>
      <c r="CIA30" s="61">
        <v>0</v>
      </c>
      <c r="CIB30" s="61">
        <v>0</v>
      </c>
      <c r="CIC30" s="61">
        <v>0</v>
      </c>
      <c r="CID30" s="61">
        <v>0</v>
      </c>
      <c r="CIE30" s="61">
        <v>0</v>
      </c>
      <c r="CIF30" s="61">
        <v>0</v>
      </c>
      <c r="CIG30" s="61">
        <v>0</v>
      </c>
      <c r="CIH30" s="61">
        <v>0</v>
      </c>
      <c r="CII30" s="61">
        <v>0</v>
      </c>
      <c r="CIJ30" s="61">
        <v>0</v>
      </c>
      <c r="CIK30" s="61">
        <v>0</v>
      </c>
      <c r="CIL30" s="61">
        <v>0</v>
      </c>
      <c r="CIM30" s="61">
        <v>0</v>
      </c>
      <c r="CIN30" s="61">
        <v>0</v>
      </c>
      <c r="CIO30" s="61">
        <v>0</v>
      </c>
      <c r="CIP30" s="61">
        <v>0</v>
      </c>
      <c r="CIQ30" s="61">
        <v>0</v>
      </c>
      <c r="CIR30" s="61">
        <v>0</v>
      </c>
      <c r="CIS30" s="61">
        <v>0</v>
      </c>
      <c r="CIT30" s="61">
        <v>0</v>
      </c>
      <c r="CIU30" s="61">
        <v>0</v>
      </c>
      <c r="CIV30" s="61">
        <v>0</v>
      </c>
      <c r="CIW30" s="61">
        <v>0</v>
      </c>
      <c r="CIX30" s="61">
        <v>0</v>
      </c>
      <c r="CIY30" s="61">
        <v>0</v>
      </c>
      <c r="CIZ30" s="61">
        <v>0</v>
      </c>
      <c r="CJA30" s="61">
        <v>0</v>
      </c>
      <c r="CJB30" s="61">
        <v>0</v>
      </c>
      <c r="CJC30" s="61">
        <v>0</v>
      </c>
      <c r="CJD30" s="61">
        <v>0</v>
      </c>
      <c r="CJE30" s="61">
        <v>0</v>
      </c>
      <c r="CJF30" s="61">
        <v>0</v>
      </c>
      <c r="CJG30" s="61">
        <v>0</v>
      </c>
      <c r="CJH30" s="61">
        <v>0</v>
      </c>
      <c r="CJI30" s="61">
        <v>0</v>
      </c>
      <c r="CJJ30" s="61">
        <v>0</v>
      </c>
      <c r="CJK30" s="61">
        <v>0</v>
      </c>
      <c r="CJL30" s="61">
        <v>0</v>
      </c>
      <c r="CJM30" s="61">
        <v>0</v>
      </c>
      <c r="CJN30" s="61">
        <v>0</v>
      </c>
      <c r="CJO30" s="61">
        <v>0</v>
      </c>
      <c r="CJP30" s="61">
        <v>0</v>
      </c>
      <c r="CJQ30" s="61">
        <v>0</v>
      </c>
      <c r="CJR30" s="61">
        <v>0</v>
      </c>
      <c r="CJS30" s="61">
        <v>0</v>
      </c>
      <c r="CJT30" s="61">
        <v>0</v>
      </c>
      <c r="CJU30" s="61">
        <v>0</v>
      </c>
      <c r="CJV30" s="61">
        <v>0</v>
      </c>
      <c r="CJW30" s="61">
        <v>0</v>
      </c>
      <c r="CJX30" s="61">
        <v>0</v>
      </c>
      <c r="CJY30" s="61">
        <v>0</v>
      </c>
      <c r="CJZ30" s="61">
        <v>0</v>
      </c>
      <c r="CKA30" s="61">
        <v>0</v>
      </c>
      <c r="CKB30" s="61">
        <v>0</v>
      </c>
      <c r="CKC30" s="61">
        <v>5</v>
      </c>
      <c r="CKD30" s="61">
        <v>0</v>
      </c>
      <c r="CKE30" s="61">
        <v>0</v>
      </c>
      <c r="CKF30" s="61">
        <v>0</v>
      </c>
      <c r="CKG30" s="61">
        <v>0</v>
      </c>
      <c r="CKH30" s="61">
        <v>0</v>
      </c>
      <c r="CKI30" s="61">
        <v>0</v>
      </c>
      <c r="CKJ30" s="61">
        <v>0</v>
      </c>
      <c r="CKK30" s="61">
        <v>0</v>
      </c>
      <c r="CKL30" s="61">
        <v>0</v>
      </c>
      <c r="CKM30" s="61">
        <v>0</v>
      </c>
      <c r="CKN30" s="61">
        <v>0</v>
      </c>
      <c r="CKO30" s="61">
        <v>0</v>
      </c>
      <c r="CKP30" s="61">
        <v>0</v>
      </c>
      <c r="CKQ30" s="61">
        <v>0</v>
      </c>
      <c r="CKR30" s="61">
        <v>0</v>
      </c>
      <c r="CKS30" s="61">
        <v>0</v>
      </c>
      <c r="CKT30" s="61">
        <v>0</v>
      </c>
      <c r="CKU30" s="61">
        <v>0</v>
      </c>
      <c r="CKV30" s="61">
        <v>0</v>
      </c>
      <c r="CKW30" s="61">
        <v>0</v>
      </c>
      <c r="CKX30" s="61">
        <v>0</v>
      </c>
      <c r="CKY30" s="61">
        <v>0</v>
      </c>
      <c r="CKZ30" s="61">
        <v>0</v>
      </c>
      <c r="CLA30" s="61">
        <v>0</v>
      </c>
      <c r="CLB30" s="61">
        <v>0</v>
      </c>
      <c r="CLC30" s="61">
        <v>0</v>
      </c>
      <c r="CLD30" s="61">
        <v>0</v>
      </c>
      <c r="CLE30" s="61">
        <v>0</v>
      </c>
      <c r="CLF30" s="61">
        <v>0</v>
      </c>
      <c r="CLG30" s="61">
        <v>0</v>
      </c>
      <c r="CLH30" s="61">
        <v>0</v>
      </c>
      <c r="CLI30" s="61">
        <v>0</v>
      </c>
      <c r="CLJ30" s="61">
        <v>0</v>
      </c>
      <c r="CLK30" s="61">
        <v>0</v>
      </c>
      <c r="CLL30" s="61">
        <v>0</v>
      </c>
      <c r="CLM30" s="61">
        <v>0</v>
      </c>
      <c r="CLN30" s="61">
        <v>0</v>
      </c>
      <c r="CLO30" s="61">
        <v>0</v>
      </c>
      <c r="CLP30" s="61">
        <v>0</v>
      </c>
      <c r="CLQ30" s="61">
        <v>0</v>
      </c>
      <c r="CLR30" s="61">
        <v>0</v>
      </c>
      <c r="CLS30" s="61">
        <v>0</v>
      </c>
      <c r="CLT30" s="61">
        <v>0</v>
      </c>
      <c r="CLU30" s="61">
        <v>0</v>
      </c>
      <c r="CLV30" s="61">
        <v>0</v>
      </c>
      <c r="CLW30" s="61">
        <v>0</v>
      </c>
      <c r="CLX30" s="61">
        <v>0</v>
      </c>
      <c r="CLY30" s="61">
        <v>0</v>
      </c>
      <c r="CLZ30" s="61">
        <v>0</v>
      </c>
      <c r="CMA30" s="61">
        <v>0</v>
      </c>
      <c r="CMB30" s="61">
        <v>0</v>
      </c>
      <c r="CMC30" s="61">
        <v>0</v>
      </c>
      <c r="CMD30" s="61">
        <v>0</v>
      </c>
      <c r="CME30" s="61">
        <v>0</v>
      </c>
      <c r="CMF30" s="61">
        <v>0</v>
      </c>
      <c r="CMG30" s="61">
        <v>0</v>
      </c>
      <c r="CMH30" s="61">
        <v>0</v>
      </c>
      <c r="CMI30" s="61">
        <v>0</v>
      </c>
      <c r="CMJ30" s="61">
        <v>0</v>
      </c>
      <c r="CMK30" s="61">
        <v>0</v>
      </c>
      <c r="CML30" s="61">
        <v>0</v>
      </c>
      <c r="CMM30" s="61">
        <v>0</v>
      </c>
      <c r="CMN30" s="61">
        <v>0</v>
      </c>
      <c r="CMO30" s="61">
        <v>0</v>
      </c>
      <c r="CMP30" s="61">
        <v>0</v>
      </c>
      <c r="CMQ30" s="61">
        <v>0</v>
      </c>
      <c r="CMR30" s="61">
        <v>0</v>
      </c>
      <c r="CMS30" s="61">
        <v>0</v>
      </c>
      <c r="CMT30" s="61">
        <v>0</v>
      </c>
      <c r="CMU30" s="61">
        <v>0</v>
      </c>
      <c r="CMV30" s="61">
        <v>0</v>
      </c>
      <c r="CMW30" s="61">
        <v>0</v>
      </c>
      <c r="CMX30" s="61">
        <v>0</v>
      </c>
      <c r="CMY30" s="61">
        <v>0</v>
      </c>
      <c r="CMZ30" s="61">
        <v>0</v>
      </c>
      <c r="CNA30" s="61">
        <v>0</v>
      </c>
      <c r="CNB30" s="61">
        <v>0</v>
      </c>
      <c r="CNC30" s="61">
        <v>0</v>
      </c>
      <c r="CND30" s="61">
        <v>0</v>
      </c>
      <c r="CNE30" s="61">
        <v>0</v>
      </c>
      <c r="CNF30" s="61">
        <v>0</v>
      </c>
      <c r="CNG30" s="61">
        <v>0</v>
      </c>
      <c r="CNH30" s="61">
        <v>0</v>
      </c>
      <c r="CNI30" s="61">
        <v>0</v>
      </c>
      <c r="CNJ30" s="61">
        <v>0</v>
      </c>
      <c r="CNK30" s="61">
        <v>0</v>
      </c>
      <c r="CNL30" s="61">
        <v>0</v>
      </c>
      <c r="CNM30" s="61">
        <v>0</v>
      </c>
      <c r="CNN30" s="61">
        <v>0</v>
      </c>
      <c r="CNO30" s="61">
        <v>0</v>
      </c>
      <c r="CNP30" s="61">
        <v>0</v>
      </c>
      <c r="CNQ30" s="61">
        <v>0</v>
      </c>
      <c r="CNR30" s="61">
        <v>0</v>
      </c>
      <c r="CNS30" s="61">
        <v>0</v>
      </c>
      <c r="CNT30" s="61">
        <v>0</v>
      </c>
      <c r="CNU30" s="61">
        <v>0</v>
      </c>
      <c r="CNV30" s="61">
        <v>0</v>
      </c>
      <c r="CNW30" s="61">
        <v>0</v>
      </c>
      <c r="CNX30" s="61">
        <v>0</v>
      </c>
      <c r="CNY30" s="61">
        <v>0</v>
      </c>
      <c r="CNZ30" s="61">
        <v>0</v>
      </c>
      <c r="COA30" s="61">
        <v>0</v>
      </c>
      <c r="COB30" s="61">
        <v>0</v>
      </c>
      <c r="COC30" s="61">
        <v>0</v>
      </c>
      <c r="COD30" s="61">
        <v>0</v>
      </c>
      <c r="COE30" s="61">
        <v>0</v>
      </c>
      <c r="COF30" s="61">
        <v>0</v>
      </c>
      <c r="COG30" s="61">
        <v>0</v>
      </c>
      <c r="COH30" s="61">
        <v>0</v>
      </c>
      <c r="COI30" s="61">
        <v>0</v>
      </c>
      <c r="COJ30" s="61">
        <v>0</v>
      </c>
      <c r="COK30" s="61">
        <v>0</v>
      </c>
      <c r="COL30" s="61">
        <v>0</v>
      </c>
      <c r="COM30" s="61">
        <v>0</v>
      </c>
      <c r="CON30" s="61">
        <v>0</v>
      </c>
      <c r="COO30" s="61">
        <v>0</v>
      </c>
      <c r="COP30" s="61">
        <v>5</v>
      </c>
      <c r="COQ30" s="61">
        <v>0</v>
      </c>
      <c r="COR30" s="61">
        <v>0</v>
      </c>
      <c r="COS30" s="61">
        <v>0</v>
      </c>
      <c r="COT30" s="61">
        <v>0</v>
      </c>
      <c r="COU30" s="61">
        <v>0</v>
      </c>
      <c r="COV30" s="61">
        <v>0</v>
      </c>
      <c r="COW30" s="61">
        <v>0</v>
      </c>
      <c r="COX30" s="61">
        <v>0</v>
      </c>
      <c r="COY30" s="61">
        <v>0</v>
      </c>
      <c r="COZ30" s="61">
        <v>0</v>
      </c>
      <c r="CPA30" s="61">
        <v>0</v>
      </c>
      <c r="CPB30" s="61">
        <v>0</v>
      </c>
      <c r="CPC30" s="61">
        <v>0</v>
      </c>
      <c r="CPD30" s="61">
        <v>0</v>
      </c>
      <c r="CPE30" s="61">
        <v>0</v>
      </c>
      <c r="CPF30" s="61">
        <v>0</v>
      </c>
      <c r="CPG30" s="61">
        <v>0</v>
      </c>
      <c r="CPH30" s="61">
        <v>0</v>
      </c>
      <c r="CPI30" s="61">
        <v>0</v>
      </c>
      <c r="CPJ30" s="61">
        <v>0</v>
      </c>
      <c r="CPK30" s="61">
        <v>0</v>
      </c>
      <c r="CPL30" s="61">
        <v>0</v>
      </c>
      <c r="CPM30" s="61">
        <v>0</v>
      </c>
      <c r="CPN30" s="61">
        <v>0</v>
      </c>
      <c r="CPO30" s="61">
        <v>0</v>
      </c>
      <c r="CPP30" s="61">
        <v>0</v>
      </c>
      <c r="CPQ30" s="61">
        <v>0</v>
      </c>
      <c r="CPR30" s="61">
        <v>0</v>
      </c>
      <c r="CPS30" s="61">
        <v>0</v>
      </c>
      <c r="CPT30" s="61">
        <v>0</v>
      </c>
      <c r="CPU30" s="61">
        <v>0</v>
      </c>
      <c r="CPV30" s="61">
        <v>0</v>
      </c>
      <c r="CPW30" s="61">
        <v>0</v>
      </c>
      <c r="CPX30" s="61">
        <v>0</v>
      </c>
      <c r="CPY30" s="61">
        <v>0</v>
      </c>
      <c r="CPZ30" s="61">
        <v>0</v>
      </c>
      <c r="CQA30" s="61">
        <v>0</v>
      </c>
      <c r="CQB30" s="61">
        <v>0</v>
      </c>
      <c r="CQC30" s="61">
        <v>0</v>
      </c>
      <c r="CQD30" s="61">
        <v>0</v>
      </c>
      <c r="CQE30" s="61">
        <v>0</v>
      </c>
      <c r="CQF30" s="61">
        <v>0</v>
      </c>
      <c r="CQG30" s="61">
        <v>0</v>
      </c>
      <c r="CQH30" s="61">
        <v>0</v>
      </c>
      <c r="CQI30" s="61">
        <v>0</v>
      </c>
      <c r="CQJ30" s="61">
        <v>0</v>
      </c>
      <c r="CQK30" s="61">
        <v>0</v>
      </c>
      <c r="CQL30" s="61">
        <v>0</v>
      </c>
      <c r="CQM30" s="61">
        <v>0</v>
      </c>
      <c r="CQN30" s="61">
        <v>0</v>
      </c>
      <c r="CQO30" s="61">
        <v>0</v>
      </c>
      <c r="CQP30" s="61">
        <v>0</v>
      </c>
      <c r="CQQ30" s="61">
        <v>0</v>
      </c>
      <c r="CQR30" s="61">
        <v>0</v>
      </c>
      <c r="CQS30" s="61">
        <v>0</v>
      </c>
      <c r="CQT30" s="61">
        <v>0</v>
      </c>
      <c r="CQU30" s="61">
        <v>0</v>
      </c>
      <c r="CQV30" s="61">
        <v>0</v>
      </c>
      <c r="CQW30" s="61">
        <v>0</v>
      </c>
      <c r="CQX30" s="61">
        <v>0</v>
      </c>
      <c r="CQY30" s="61">
        <v>0</v>
      </c>
      <c r="CQZ30" s="61">
        <v>0</v>
      </c>
      <c r="CRA30" s="61">
        <v>0</v>
      </c>
      <c r="CRB30" s="61">
        <v>0</v>
      </c>
      <c r="CRC30" s="61">
        <v>0</v>
      </c>
      <c r="CRD30" s="61">
        <v>0</v>
      </c>
      <c r="CRE30" s="61">
        <v>0</v>
      </c>
      <c r="CRF30" s="61">
        <v>0</v>
      </c>
      <c r="CRG30" s="61">
        <v>0</v>
      </c>
      <c r="CRH30" s="61">
        <v>0</v>
      </c>
      <c r="CRI30" s="61">
        <v>0</v>
      </c>
      <c r="CRJ30" s="61">
        <v>0</v>
      </c>
      <c r="CRK30" s="61">
        <v>0</v>
      </c>
      <c r="CRL30" s="61">
        <v>0</v>
      </c>
      <c r="CRM30" s="61">
        <v>0</v>
      </c>
      <c r="CRN30" s="61">
        <v>0</v>
      </c>
      <c r="CRO30" s="61">
        <v>0</v>
      </c>
      <c r="CRP30" s="61">
        <v>0</v>
      </c>
      <c r="CRQ30" s="61">
        <v>0</v>
      </c>
      <c r="CRR30" s="61">
        <v>0</v>
      </c>
      <c r="CRS30" s="61">
        <v>0</v>
      </c>
      <c r="CRT30" s="61">
        <v>0</v>
      </c>
      <c r="CRU30" s="61">
        <v>0</v>
      </c>
      <c r="CRV30" s="61">
        <v>0</v>
      </c>
      <c r="CRW30" s="61">
        <v>0</v>
      </c>
      <c r="CRX30" s="61">
        <v>0</v>
      </c>
      <c r="CRY30" s="61">
        <v>0</v>
      </c>
      <c r="CRZ30" s="61">
        <v>0</v>
      </c>
      <c r="CSA30" s="61">
        <v>0</v>
      </c>
      <c r="CSB30" s="61">
        <v>0</v>
      </c>
      <c r="CSC30" s="61">
        <v>0</v>
      </c>
      <c r="CSD30" s="61">
        <v>0</v>
      </c>
      <c r="CSE30" s="61">
        <v>0</v>
      </c>
      <c r="CSF30" s="61">
        <v>0</v>
      </c>
      <c r="CSG30" s="61">
        <v>0</v>
      </c>
      <c r="CSH30" s="61">
        <v>0</v>
      </c>
      <c r="CSI30" s="61">
        <v>0</v>
      </c>
      <c r="CSJ30" s="61">
        <v>0</v>
      </c>
      <c r="CSK30" s="61">
        <v>0</v>
      </c>
      <c r="CSL30" s="61">
        <v>0</v>
      </c>
      <c r="CSM30" s="61">
        <v>0</v>
      </c>
      <c r="CSN30" s="61">
        <v>0</v>
      </c>
      <c r="CSO30" s="61">
        <v>0</v>
      </c>
      <c r="CSP30" s="61">
        <v>0</v>
      </c>
      <c r="CSQ30" s="61">
        <v>0</v>
      </c>
      <c r="CSR30" s="61">
        <v>0</v>
      </c>
      <c r="CSS30" s="61">
        <v>0</v>
      </c>
      <c r="CST30" s="61">
        <v>0</v>
      </c>
      <c r="CSU30" s="61">
        <v>0</v>
      </c>
      <c r="CSV30" s="61">
        <v>0</v>
      </c>
      <c r="CSW30" s="61">
        <v>0</v>
      </c>
      <c r="CSX30" s="61">
        <v>0</v>
      </c>
      <c r="CSY30" s="61">
        <v>0</v>
      </c>
      <c r="CSZ30" s="61">
        <v>0</v>
      </c>
      <c r="CTA30" s="61">
        <v>0</v>
      </c>
      <c r="CTB30" s="61">
        <v>0</v>
      </c>
      <c r="CTC30" s="61">
        <v>0</v>
      </c>
      <c r="CTD30" s="61">
        <v>0</v>
      </c>
      <c r="CTE30" s="61">
        <v>0</v>
      </c>
      <c r="CTF30" s="61">
        <v>0</v>
      </c>
      <c r="CTG30" s="61">
        <v>0</v>
      </c>
      <c r="CTH30" s="61">
        <v>0</v>
      </c>
      <c r="CTI30" s="61">
        <v>0</v>
      </c>
      <c r="CTJ30" s="61">
        <v>0</v>
      </c>
      <c r="CTK30" s="61">
        <v>0</v>
      </c>
      <c r="CTL30" s="61">
        <v>0</v>
      </c>
      <c r="CTM30" s="61">
        <v>0</v>
      </c>
      <c r="CTN30" s="61">
        <v>0</v>
      </c>
      <c r="CTO30" s="61">
        <v>0</v>
      </c>
      <c r="CTP30" s="61">
        <v>0</v>
      </c>
      <c r="CTQ30" s="61">
        <v>0</v>
      </c>
      <c r="CTR30" s="61">
        <v>0</v>
      </c>
      <c r="CTS30" s="61">
        <v>0</v>
      </c>
      <c r="CTT30" s="61">
        <v>0</v>
      </c>
      <c r="CTU30" s="61">
        <v>0</v>
      </c>
      <c r="CTV30" s="61">
        <v>0</v>
      </c>
      <c r="CTW30" s="61">
        <v>0</v>
      </c>
      <c r="CTX30" s="61">
        <v>0</v>
      </c>
      <c r="CTY30" s="61">
        <v>0</v>
      </c>
      <c r="CTZ30" s="61">
        <v>0</v>
      </c>
      <c r="CUA30" s="61">
        <v>0</v>
      </c>
      <c r="CUB30" s="61">
        <v>0</v>
      </c>
      <c r="CUC30" s="61">
        <v>0</v>
      </c>
      <c r="CUD30" s="61">
        <v>0</v>
      </c>
      <c r="CUE30" s="61">
        <v>0</v>
      </c>
      <c r="CUF30" s="61">
        <v>0</v>
      </c>
      <c r="CUG30" s="61">
        <v>0</v>
      </c>
      <c r="CUH30" s="61">
        <v>0</v>
      </c>
      <c r="CUI30" s="61">
        <v>0</v>
      </c>
      <c r="CUJ30" s="61">
        <v>0</v>
      </c>
      <c r="CUK30" s="61">
        <v>0</v>
      </c>
      <c r="CUL30" s="61">
        <v>0</v>
      </c>
      <c r="CUM30" s="61">
        <v>0</v>
      </c>
      <c r="CUN30" s="61">
        <v>0</v>
      </c>
      <c r="CUO30" s="61">
        <v>0</v>
      </c>
      <c r="CUP30" s="61">
        <v>0</v>
      </c>
      <c r="CUQ30" s="61">
        <v>0</v>
      </c>
      <c r="CUR30" s="61">
        <v>0</v>
      </c>
      <c r="CUS30" s="61">
        <v>0</v>
      </c>
      <c r="CUT30" s="61">
        <v>0</v>
      </c>
      <c r="CUU30" s="61">
        <v>0</v>
      </c>
      <c r="CUV30" s="61">
        <v>0</v>
      </c>
      <c r="CUW30" s="61">
        <v>0</v>
      </c>
      <c r="CUX30" s="61">
        <v>0</v>
      </c>
      <c r="CUY30" s="61">
        <v>0</v>
      </c>
      <c r="CUZ30" s="61">
        <v>0</v>
      </c>
      <c r="CVA30" s="61">
        <v>0</v>
      </c>
      <c r="CVB30" s="61">
        <v>0</v>
      </c>
      <c r="CVC30" s="61">
        <v>0</v>
      </c>
      <c r="CVD30" s="61">
        <v>0</v>
      </c>
      <c r="CVE30" s="61">
        <v>0</v>
      </c>
      <c r="CVF30" s="61">
        <v>0</v>
      </c>
      <c r="CVG30" s="61">
        <v>0</v>
      </c>
      <c r="CVH30" s="61">
        <v>0</v>
      </c>
      <c r="CVI30" s="61">
        <v>0</v>
      </c>
      <c r="CVJ30" s="61">
        <v>0</v>
      </c>
      <c r="CVK30" s="61">
        <v>0</v>
      </c>
      <c r="CVL30" s="61">
        <v>0</v>
      </c>
      <c r="CVM30" s="61">
        <v>0</v>
      </c>
      <c r="CVN30" s="61">
        <v>0</v>
      </c>
      <c r="CVO30" s="61">
        <v>0</v>
      </c>
      <c r="CVP30" s="61">
        <v>0</v>
      </c>
      <c r="CVQ30" s="61">
        <v>0</v>
      </c>
      <c r="CVR30" s="61">
        <v>0</v>
      </c>
      <c r="CVS30" s="61">
        <v>0</v>
      </c>
      <c r="CVT30" s="61">
        <v>0</v>
      </c>
      <c r="CVU30" s="61">
        <v>0</v>
      </c>
      <c r="CVV30" s="61">
        <v>0</v>
      </c>
      <c r="CVW30" s="61">
        <v>0</v>
      </c>
      <c r="CVX30" s="61">
        <v>0</v>
      </c>
      <c r="CVY30" s="61">
        <v>0</v>
      </c>
      <c r="CVZ30" s="61">
        <v>0</v>
      </c>
      <c r="CWA30" s="61">
        <v>0</v>
      </c>
      <c r="CWB30" s="61">
        <v>0</v>
      </c>
      <c r="CWC30" s="61">
        <v>0</v>
      </c>
      <c r="CWD30" s="61">
        <v>0</v>
      </c>
      <c r="CWE30" s="61">
        <v>0</v>
      </c>
      <c r="CWF30" s="61">
        <v>0</v>
      </c>
      <c r="CWG30" s="61">
        <v>0</v>
      </c>
      <c r="CWH30" s="61">
        <v>0</v>
      </c>
      <c r="CWI30" s="61">
        <v>0</v>
      </c>
      <c r="CWJ30" s="61">
        <v>0</v>
      </c>
      <c r="CWK30" s="61">
        <v>0</v>
      </c>
      <c r="CWL30" s="61">
        <v>0</v>
      </c>
      <c r="CWM30" s="61">
        <v>0</v>
      </c>
      <c r="CWN30" s="61">
        <v>0</v>
      </c>
      <c r="CWO30" s="61">
        <v>0</v>
      </c>
      <c r="CWP30" s="61">
        <v>0</v>
      </c>
      <c r="CWQ30" s="61">
        <v>0</v>
      </c>
      <c r="CWR30" s="61">
        <v>0</v>
      </c>
      <c r="CWS30" s="61">
        <v>0</v>
      </c>
      <c r="CWT30" s="61">
        <v>0</v>
      </c>
      <c r="CWU30" s="61">
        <v>0</v>
      </c>
      <c r="CWV30" s="61">
        <v>0</v>
      </c>
      <c r="CWW30" s="61">
        <v>0</v>
      </c>
      <c r="CWX30" s="61">
        <v>0</v>
      </c>
      <c r="CWY30" s="61">
        <v>0</v>
      </c>
      <c r="CWZ30" s="61">
        <v>0</v>
      </c>
      <c r="CXA30" s="61">
        <v>0</v>
      </c>
      <c r="CXB30" s="61">
        <v>0</v>
      </c>
      <c r="CXC30" s="61">
        <v>0</v>
      </c>
      <c r="CXD30" s="61">
        <v>0</v>
      </c>
      <c r="CXE30" s="61">
        <v>0</v>
      </c>
      <c r="CXF30" s="61">
        <v>0</v>
      </c>
      <c r="CXG30" s="61">
        <v>0</v>
      </c>
      <c r="CXH30" s="61">
        <v>0</v>
      </c>
      <c r="CXI30" s="61">
        <v>0</v>
      </c>
      <c r="CXJ30" s="61">
        <v>0</v>
      </c>
      <c r="CXK30" s="61">
        <v>0</v>
      </c>
      <c r="CXL30" s="61">
        <v>0</v>
      </c>
      <c r="CXM30" s="61">
        <v>0</v>
      </c>
      <c r="CXN30" s="61">
        <v>0</v>
      </c>
      <c r="CXO30" s="61">
        <v>0</v>
      </c>
      <c r="CXP30" s="61">
        <v>0</v>
      </c>
      <c r="CXQ30" s="61">
        <v>0</v>
      </c>
      <c r="CXR30" s="61">
        <v>0</v>
      </c>
      <c r="CXS30" s="61">
        <v>0</v>
      </c>
      <c r="CXT30" s="61">
        <v>0</v>
      </c>
      <c r="CXU30" s="61">
        <v>0</v>
      </c>
      <c r="CXV30" s="61">
        <v>0</v>
      </c>
      <c r="CXW30" s="61">
        <v>0</v>
      </c>
      <c r="CXX30" s="61">
        <v>0</v>
      </c>
      <c r="CXY30" s="61">
        <v>0</v>
      </c>
      <c r="CXZ30" s="61">
        <v>0</v>
      </c>
      <c r="CYA30" s="61">
        <v>0</v>
      </c>
      <c r="CYB30" s="61">
        <v>0</v>
      </c>
      <c r="CYC30" s="61">
        <v>0</v>
      </c>
      <c r="CYD30" s="61">
        <v>0</v>
      </c>
      <c r="CYE30" s="61">
        <v>0</v>
      </c>
      <c r="CYF30" s="61">
        <v>0</v>
      </c>
      <c r="CYG30" s="61">
        <v>0</v>
      </c>
      <c r="CYH30" s="61">
        <v>0</v>
      </c>
      <c r="CYI30" s="61">
        <v>0</v>
      </c>
      <c r="CYJ30" s="61">
        <v>0</v>
      </c>
      <c r="CYK30" s="61">
        <v>0</v>
      </c>
      <c r="CYL30" s="61">
        <v>0</v>
      </c>
      <c r="CYM30" s="61">
        <v>0</v>
      </c>
      <c r="CYN30" s="61">
        <v>0</v>
      </c>
      <c r="CYO30" s="61">
        <v>0</v>
      </c>
      <c r="CYP30" s="61">
        <v>0</v>
      </c>
      <c r="CYQ30" s="61">
        <v>0</v>
      </c>
      <c r="CYR30" s="61">
        <v>0</v>
      </c>
      <c r="CYS30" s="61">
        <v>0</v>
      </c>
      <c r="CYT30" s="61">
        <v>0</v>
      </c>
      <c r="CYU30" s="61">
        <v>0</v>
      </c>
      <c r="CYV30" s="61">
        <v>40</v>
      </c>
      <c r="CYW30" s="61">
        <v>0</v>
      </c>
      <c r="CYX30" s="61">
        <v>118</v>
      </c>
      <c r="CYY30" s="61">
        <v>10</v>
      </c>
      <c r="CYZ30" s="61">
        <v>122</v>
      </c>
      <c r="CZA30" s="61">
        <v>10</v>
      </c>
      <c r="CZB30" s="61">
        <v>0</v>
      </c>
      <c r="CZC30" s="61">
        <v>115</v>
      </c>
      <c r="CZD30" s="61">
        <v>118</v>
      </c>
      <c r="CZE30" s="61">
        <v>15</v>
      </c>
      <c r="CZF30" s="61">
        <v>0</v>
      </c>
      <c r="CZG30" s="61">
        <v>0</v>
      </c>
      <c r="CZH30" s="61">
        <v>0</v>
      </c>
      <c r="CZI30" s="61">
        <v>0</v>
      </c>
      <c r="CZJ30" s="61">
        <v>0</v>
      </c>
      <c r="CZK30" s="61">
        <v>0</v>
      </c>
      <c r="CZL30" s="61">
        <v>0</v>
      </c>
      <c r="CZM30" s="61">
        <v>0</v>
      </c>
      <c r="CZN30" s="61">
        <v>0</v>
      </c>
      <c r="CZO30" s="61">
        <v>0</v>
      </c>
      <c r="CZP30" s="61">
        <v>0</v>
      </c>
      <c r="CZQ30" s="61">
        <v>0</v>
      </c>
      <c r="CZR30" s="61">
        <v>0</v>
      </c>
      <c r="CZS30" s="61">
        <v>0</v>
      </c>
      <c r="CZT30" s="61">
        <v>0</v>
      </c>
      <c r="CZU30" s="61">
        <v>0</v>
      </c>
      <c r="CZV30" s="61">
        <v>0</v>
      </c>
      <c r="CZW30" s="61">
        <v>0</v>
      </c>
      <c r="CZX30" s="61">
        <v>0</v>
      </c>
      <c r="CZY30" s="61">
        <v>0</v>
      </c>
      <c r="CZZ30" s="61">
        <v>0</v>
      </c>
      <c r="DAA30" s="61">
        <v>0</v>
      </c>
      <c r="DAB30" s="61">
        <v>0</v>
      </c>
      <c r="DAC30" s="61">
        <v>0</v>
      </c>
      <c r="DAD30" s="61">
        <v>0</v>
      </c>
      <c r="DAE30" s="61">
        <v>25</v>
      </c>
      <c r="DAF30" s="61">
        <v>18</v>
      </c>
      <c r="DAG30" s="61">
        <v>18</v>
      </c>
      <c r="DAH30" s="61">
        <v>19</v>
      </c>
      <c r="DAI30" s="61">
        <v>19</v>
      </c>
      <c r="DAJ30" s="61">
        <v>18</v>
      </c>
      <c r="DAK30" s="61">
        <v>18</v>
      </c>
      <c r="DAL30" s="61">
        <v>18</v>
      </c>
      <c r="DAM30" s="61">
        <v>18</v>
      </c>
      <c r="DAN30" s="61">
        <v>10</v>
      </c>
      <c r="DAO30" s="61">
        <v>0</v>
      </c>
      <c r="DAP30" s="61">
        <v>10</v>
      </c>
      <c r="DAQ30" s="61">
        <v>48</v>
      </c>
      <c r="DAR30" s="61">
        <v>60</v>
      </c>
      <c r="DAS30" s="61">
        <v>13</v>
      </c>
      <c r="DAT30" s="61">
        <v>100</v>
      </c>
      <c r="DAU30" s="61">
        <v>33</v>
      </c>
      <c r="DAV30" s="61">
        <v>75</v>
      </c>
      <c r="DAW30" s="61">
        <v>17</v>
      </c>
      <c r="DAX30" s="61">
        <v>50</v>
      </c>
      <c r="DAY30" s="61">
        <v>17</v>
      </c>
      <c r="DAZ30" s="61">
        <v>30</v>
      </c>
      <c r="DBA30" s="61">
        <v>13</v>
      </c>
      <c r="DBB30" s="61">
        <v>10</v>
      </c>
      <c r="DBC30" s="61">
        <v>1</v>
      </c>
      <c r="DBD30" s="61">
        <v>30</v>
      </c>
      <c r="DBE30" s="61">
        <v>700</v>
      </c>
      <c r="DBF30" s="61">
        <v>10</v>
      </c>
      <c r="DBG30" s="61">
        <v>0</v>
      </c>
      <c r="DBH30" s="61">
        <v>0</v>
      </c>
      <c r="DBI30" s="61">
        <v>0</v>
      </c>
      <c r="DBJ30" s="61">
        <v>0</v>
      </c>
      <c r="DBK30" s="61">
        <v>3</v>
      </c>
      <c r="DBL30" s="61">
        <v>0</v>
      </c>
      <c r="DBM30" s="61">
        <v>0</v>
      </c>
      <c r="DBN30" s="61">
        <v>15000</v>
      </c>
      <c r="DBO30" s="61">
        <v>4000</v>
      </c>
      <c r="DBP30" s="61">
        <v>0</v>
      </c>
      <c r="DBQ30" s="61">
        <v>0</v>
      </c>
      <c r="DBR30" s="61">
        <v>30</v>
      </c>
      <c r="DBS30" s="61">
        <v>8</v>
      </c>
      <c r="DBT30" s="61">
        <v>10</v>
      </c>
      <c r="DBU30" s="61">
        <v>32</v>
      </c>
      <c r="DBV30" s="61">
        <v>30</v>
      </c>
      <c r="DBW30" s="61">
        <v>30</v>
      </c>
      <c r="DBX30" s="61">
        <v>30</v>
      </c>
      <c r="DBY30" s="61">
        <v>25</v>
      </c>
      <c r="DBZ30" s="61">
        <v>1</v>
      </c>
      <c r="DCA30" s="61">
        <v>1</v>
      </c>
      <c r="DCB30" s="61">
        <v>0</v>
      </c>
      <c r="DCC30" s="61">
        <v>0</v>
      </c>
      <c r="DCD30" s="61">
        <v>1.5</v>
      </c>
      <c r="DCE30" s="61">
        <v>1.5</v>
      </c>
      <c r="DCF30" s="61">
        <v>0</v>
      </c>
      <c r="DCG30" s="61">
        <v>2</v>
      </c>
      <c r="DCH30" s="61">
        <v>1</v>
      </c>
      <c r="DCI30" s="61">
        <v>50</v>
      </c>
      <c r="DCJ30" s="61">
        <v>3</v>
      </c>
      <c r="DCK30" s="61">
        <v>3</v>
      </c>
      <c r="DCL30" s="61">
        <v>8</v>
      </c>
      <c r="DCM30" s="61">
        <v>8</v>
      </c>
      <c r="DCN30" s="61">
        <v>1</v>
      </c>
      <c r="DCO30" s="61">
        <v>0</v>
      </c>
      <c r="DCP30" s="61">
        <v>0.03</v>
      </c>
      <c r="DCQ30" s="61">
        <v>1</v>
      </c>
      <c r="DCR30" s="61">
        <v>235</v>
      </c>
      <c r="DCS30" s="61">
        <v>100</v>
      </c>
      <c r="DCT30" s="61">
        <v>2000</v>
      </c>
      <c r="DCU30" s="61">
        <v>180</v>
      </c>
      <c r="DCV30" s="61">
        <v>-1.1499999999999999</v>
      </c>
      <c r="DCW30" s="61">
        <v>3000</v>
      </c>
      <c r="DCX30" s="61">
        <v>30</v>
      </c>
      <c r="DCY30" s="61">
        <v>200</v>
      </c>
      <c r="DCZ30" s="61">
        <v>100</v>
      </c>
      <c r="DDA30" s="61">
        <v>100</v>
      </c>
      <c r="DDB30" s="61">
        <v>100</v>
      </c>
      <c r="DDC30" s="61">
        <v>100</v>
      </c>
      <c r="DDD30" s="61">
        <v>130</v>
      </c>
      <c r="DDE30" s="61">
        <v>100</v>
      </c>
      <c r="DDF30" s="61">
        <v>100</v>
      </c>
      <c r="DDG30" s="61">
        <v>100</v>
      </c>
      <c r="DDH30" s="61">
        <v>100</v>
      </c>
      <c r="DDI30" s="61">
        <v>130</v>
      </c>
      <c r="DDJ30" s="61">
        <v>100</v>
      </c>
      <c r="DDK30" s="61">
        <v>100</v>
      </c>
      <c r="DDL30" s="61">
        <v>100</v>
      </c>
      <c r="DDM30" s="61">
        <v>100</v>
      </c>
      <c r="DDN30" s="61">
        <v>100</v>
      </c>
      <c r="DDO30" s="61">
        <v>130</v>
      </c>
      <c r="DDP30" s="61">
        <v>100</v>
      </c>
      <c r="DDQ30" s="61">
        <v>130</v>
      </c>
      <c r="DDR30" s="61">
        <v>100</v>
      </c>
      <c r="DDS30" s="61">
        <v>100</v>
      </c>
      <c r="DDT30" s="61">
        <v>100</v>
      </c>
      <c r="DDU30" s="61">
        <v>100</v>
      </c>
      <c r="DDV30" s="61">
        <v>130</v>
      </c>
      <c r="DDW30" s="61">
        <v>100</v>
      </c>
      <c r="DDX30" s="61">
        <v>0.5</v>
      </c>
      <c r="DDY30" s="61">
        <v>0.3</v>
      </c>
      <c r="DDZ30" s="61">
        <v>1</v>
      </c>
      <c r="DEA30" s="61">
        <v>1000</v>
      </c>
      <c r="DEB30" s="61">
        <v>200</v>
      </c>
      <c r="DEC30" s="61">
        <v>70</v>
      </c>
      <c r="DED30" s="61">
        <v>20</v>
      </c>
      <c r="DEE30" s="61">
        <v>80</v>
      </c>
      <c r="DEF30" s="61">
        <v>2</v>
      </c>
      <c r="DEG30" s="61">
        <v>0</v>
      </c>
      <c r="DEH30" s="61">
        <v>0</v>
      </c>
      <c r="DEI30" s="61">
        <v>0</v>
      </c>
      <c r="DEJ30" s="61">
        <v>0</v>
      </c>
      <c r="DEK30" s="61">
        <v>11</v>
      </c>
      <c r="DEL30" s="61">
        <v>-8</v>
      </c>
      <c r="DEM30" s="61">
        <v>3</v>
      </c>
      <c r="DEN30" s="61">
        <v>2</v>
      </c>
      <c r="DEO30" s="61">
        <v>0</v>
      </c>
      <c r="DEP30" s="61">
        <v>200</v>
      </c>
      <c r="DEQ30" s="61">
        <v>300</v>
      </c>
      <c r="DER30" s="61">
        <v>20</v>
      </c>
      <c r="DES30" s="61">
        <v>7</v>
      </c>
      <c r="DET30" s="61">
        <v>5</v>
      </c>
      <c r="DEU30" s="61">
        <v>30</v>
      </c>
      <c r="DEV30" s="61">
        <v>133</v>
      </c>
      <c r="DEW30" s="61">
        <v>5</v>
      </c>
      <c r="DEX30" s="61">
        <v>100</v>
      </c>
      <c r="DEY30" s="61">
        <v>3</v>
      </c>
      <c r="DEZ30" s="61">
        <v>0</v>
      </c>
      <c r="DFA30" s="61">
        <v>15</v>
      </c>
      <c r="DFB30" s="61">
        <v>60</v>
      </c>
      <c r="DFC30" s="61">
        <v>0.95</v>
      </c>
      <c r="DFD30" s="61">
        <v>0</v>
      </c>
      <c r="DFE30" s="61">
        <v>60</v>
      </c>
      <c r="DFF30" s="61">
        <v>-27</v>
      </c>
      <c r="DFG30" s="61">
        <v>5</v>
      </c>
      <c r="DFH30" s="61">
        <v>9</v>
      </c>
      <c r="DFI30" s="61">
        <v>12</v>
      </c>
      <c r="DFJ30" s="61">
        <v>14</v>
      </c>
      <c r="DFK30" s="61">
        <v>18</v>
      </c>
      <c r="DFL30" s="61">
        <v>22</v>
      </c>
      <c r="DFM30" s="61">
        <v>0</v>
      </c>
      <c r="DFN30" s="61">
        <v>0</v>
      </c>
      <c r="DFO30" s="61">
        <v>0</v>
      </c>
      <c r="DFP30" s="61">
        <v>0</v>
      </c>
      <c r="DFQ30" s="61">
        <v>0</v>
      </c>
      <c r="DFR30" s="61">
        <v>0</v>
      </c>
      <c r="DFS30" s="61">
        <v>0.95</v>
      </c>
      <c r="DFT30" s="61">
        <v>0.9</v>
      </c>
      <c r="DFU30" s="61">
        <v>0.9</v>
      </c>
      <c r="DFV30" s="61">
        <v>0.9</v>
      </c>
      <c r="DFW30" s="61">
        <v>0.95</v>
      </c>
      <c r="DFX30" s="61">
        <v>1</v>
      </c>
      <c r="DFY30" s="61">
        <v>105</v>
      </c>
      <c r="DFZ30" s="61">
        <v>95</v>
      </c>
      <c r="DGA30" s="61">
        <v>85</v>
      </c>
      <c r="DGB30" s="61">
        <v>110</v>
      </c>
      <c r="DGC30" s="61">
        <v>90</v>
      </c>
      <c r="DGD30" s="61">
        <v>95</v>
      </c>
      <c r="DGE30" s="61">
        <v>100</v>
      </c>
      <c r="DGF30" s="61">
        <v>105</v>
      </c>
      <c r="DGG30" s="61">
        <v>0.85</v>
      </c>
      <c r="DGH30" s="61">
        <v>0.9</v>
      </c>
      <c r="DGI30" s="61">
        <v>0.95</v>
      </c>
      <c r="DGJ30" s="61">
        <v>1</v>
      </c>
      <c r="DGK30" s="61">
        <v>-0.97</v>
      </c>
      <c r="DGL30" s="61">
        <v>-0.95</v>
      </c>
      <c r="DGM30" s="61">
        <v>0</v>
      </c>
      <c r="DGN30" s="61">
        <v>0</v>
      </c>
      <c r="DGO30" s="61">
        <v>0</v>
      </c>
      <c r="DGP30" s="61">
        <v>0</v>
      </c>
      <c r="DGQ30" s="61">
        <v>0.5</v>
      </c>
      <c r="DGR30" s="61">
        <v>1</v>
      </c>
      <c r="DGS30" s="61">
        <v>0.5</v>
      </c>
      <c r="DGT30" s="61">
        <v>0</v>
      </c>
      <c r="DGU30" s="61">
        <v>0</v>
      </c>
      <c r="DGV30" s="61">
        <v>0</v>
      </c>
      <c r="DGW30" s="61">
        <v>0</v>
      </c>
      <c r="DGX30" s="61">
        <v>0</v>
      </c>
      <c r="DGY30" s="61">
        <v>400</v>
      </c>
      <c r="DGZ30" s="61">
        <v>0</v>
      </c>
      <c r="DHA30" s="61">
        <v>0</v>
      </c>
      <c r="DHB30" s="61">
        <v>1</v>
      </c>
      <c r="DHC30" s="61">
        <v>40</v>
      </c>
      <c r="DHD30" s="61">
        <v>0</v>
      </c>
      <c r="DHE30" s="61">
        <v>30</v>
      </c>
      <c r="DHF30" s="61">
        <v>30</v>
      </c>
      <c r="DHG30" s="61">
        <v>10</v>
      </c>
      <c r="DHH30" s="61">
        <v>10</v>
      </c>
      <c r="DHI30" s="61">
        <v>10</v>
      </c>
      <c r="DHJ30" s="61">
        <v>3</v>
      </c>
      <c r="DHK30" s="61">
        <v>1</v>
      </c>
      <c r="DHL30" s="61">
        <v>10500</v>
      </c>
      <c r="DHM30" s="61">
        <v>1</v>
      </c>
      <c r="DHN30" s="61">
        <v>0</v>
      </c>
      <c r="DHO30" s="61">
        <v>0</v>
      </c>
      <c r="DHP30" s="61">
        <v>0</v>
      </c>
      <c r="DHQ30" s="61">
        <v>1</v>
      </c>
      <c r="DHR30" s="61">
        <v>1</v>
      </c>
      <c r="DHS30" s="61">
        <v>0</v>
      </c>
      <c r="DHT30" s="61">
        <v>0</v>
      </c>
      <c r="DHU30" s="61">
        <v>0.2</v>
      </c>
      <c r="DHV30" s="61">
        <v>0.3</v>
      </c>
      <c r="DHW30" s="61">
        <v>30</v>
      </c>
      <c r="DHX30" s="61">
        <v>60</v>
      </c>
      <c r="DHY30" s="61">
        <v>65</v>
      </c>
      <c r="DHZ30" s="61">
        <v>0</v>
      </c>
      <c r="DIA30" s="61">
        <v>4</v>
      </c>
      <c r="DIB30" s="61">
        <v>4</v>
      </c>
      <c r="DIC30" s="61">
        <v>0.01</v>
      </c>
      <c r="DID30" s="61">
        <v>0.01</v>
      </c>
      <c r="DIE30" s="61">
        <v>0.2</v>
      </c>
      <c r="DIF30" s="61">
        <v>0.2</v>
      </c>
      <c r="DIG30" s="61">
        <v>1</v>
      </c>
      <c r="DIH30" s="61">
        <v>1.1100000000000001</v>
      </c>
      <c r="DII30" s="61">
        <v>1</v>
      </c>
      <c r="DIJ30" s="61">
        <v>1.1100000000000001</v>
      </c>
      <c r="DIK30" s="61">
        <v>1</v>
      </c>
      <c r="DIL30" s="61">
        <v>30</v>
      </c>
      <c r="DIM30" s="61">
        <v>0</v>
      </c>
      <c r="DIN30" s="61">
        <v>0</v>
      </c>
      <c r="DIO30" s="61">
        <v>0</v>
      </c>
      <c r="DIP30" s="61">
        <v>100</v>
      </c>
      <c r="DIQ30" s="61">
        <v>100</v>
      </c>
      <c r="DIR30" s="61">
        <v>10</v>
      </c>
      <c r="DIS30" s="61">
        <v>50</v>
      </c>
      <c r="DIT30" s="61">
        <v>50</v>
      </c>
      <c r="DIU30" s="61">
        <v>0</v>
      </c>
      <c r="DIV30" s="61">
        <v>0.2</v>
      </c>
      <c r="DIW30" s="61">
        <v>0.2</v>
      </c>
      <c r="DIX30" s="61">
        <v>0</v>
      </c>
      <c r="DIY30" s="61">
        <v>0</v>
      </c>
      <c r="DIZ30" s="61">
        <v>0</v>
      </c>
      <c r="DJA30" s="61">
        <v>0</v>
      </c>
      <c r="DJB30" s="61">
        <v>0</v>
      </c>
      <c r="DJC30" s="61">
        <v>0</v>
      </c>
      <c r="DJD30" s="61">
        <v>0</v>
      </c>
      <c r="DJE30" s="61">
        <v>0</v>
      </c>
      <c r="DJF30" s="61">
        <v>0</v>
      </c>
      <c r="DJG30" s="61">
        <v>30</v>
      </c>
      <c r="DJH30" s="61">
        <v>14400</v>
      </c>
      <c r="DJI30" s="61">
        <v>300</v>
      </c>
      <c r="DJJ30" s="61">
        <v>86400</v>
      </c>
      <c r="DJK30" s="61">
        <v>300</v>
      </c>
      <c r="DJL30" s="61">
        <v>1200</v>
      </c>
      <c r="DJM30" s="61">
        <v>5000</v>
      </c>
      <c r="DJN30" s="61">
        <v>-5000</v>
      </c>
      <c r="DJO30" s="61">
        <v>50</v>
      </c>
      <c r="DJP30" s="61">
        <v>0</v>
      </c>
      <c r="DJQ30" s="61">
        <v>0</v>
      </c>
      <c r="DJR30" s="61">
        <v>0</v>
      </c>
      <c r="DJS30" s="61">
        <v>0</v>
      </c>
      <c r="DJT30" s="61">
        <v>0</v>
      </c>
      <c r="DJU30" s="61">
        <v>0</v>
      </c>
      <c r="DJV30" s="61">
        <v>0</v>
      </c>
      <c r="DJW30" s="61">
        <v>0.1</v>
      </c>
      <c r="DJX30" s="61">
        <v>51.5</v>
      </c>
      <c r="DJY30" s="61">
        <v>47.5</v>
      </c>
      <c r="DJZ30" s="61">
        <v>0</v>
      </c>
      <c r="DKA30" s="61">
        <v>0</v>
      </c>
      <c r="DKB30" s="61">
        <v>0</v>
      </c>
      <c r="DKC30" s="61">
        <v>0</v>
      </c>
      <c r="DKD30" s="61">
        <v>0</v>
      </c>
      <c r="DKE30" s="61">
        <v>0</v>
      </c>
      <c r="DKF30" s="61">
        <v>0</v>
      </c>
      <c r="DKG30" s="61">
        <v>0</v>
      </c>
      <c r="DKH30" s="61">
        <v>1</v>
      </c>
      <c r="DKI30" s="61">
        <v>0</v>
      </c>
      <c r="DKJ30" s="61">
        <v>1400</v>
      </c>
      <c r="DKK30" s="61">
        <v>0</v>
      </c>
      <c r="DKL30" s="61">
        <v>1</v>
      </c>
      <c r="DKM30" s="61">
        <v>0</v>
      </c>
      <c r="DKN30" s="61">
        <v>0</v>
      </c>
      <c r="DKO30" s="61">
        <v>300</v>
      </c>
      <c r="DKP30" s="61">
        <v>30</v>
      </c>
      <c r="DKQ30" s="61">
        <v>8</v>
      </c>
      <c r="DKR30" s="61">
        <v>1</v>
      </c>
      <c r="DKS30" s="61">
        <v>115</v>
      </c>
      <c r="DKT30" s="61">
        <v>85</v>
      </c>
      <c r="DKU30" s="61">
        <v>35</v>
      </c>
      <c r="DKV30" s="61">
        <v>8</v>
      </c>
      <c r="DKW30" s="61">
        <v>330</v>
      </c>
      <c r="DKX30" s="61">
        <v>0</v>
      </c>
      <c r="DKY30" s="61">
        <v>1</v>
      </c>
      <c r="DKZ30" s="61">
        <v>-0.2</v>
      </c>
      <c r="DLA30" s="61">
        <v>50</v>
      </c>
      <c r="DLB30" s="61">
        <v>110</v>
      </c>
      <c r="DLC30" s="61">
        <v>80</v>
      </c>
      <c r="DLD30" s="61">
        <v>1</v>
      </c>
      <c r="DLE30" s="61">
        <v>0</v>
      </c>
      <c r="DLF30" s="61">
        <v>229</v>
      </c>
      <c r="DLG30" s="61">
        <v>200</v>
      </c>
      <c r="DLH30" s="61">
        <v>1</v>
      </c>
      <c r="DLI30" s="61">
        <v>200</v>
      </c>
      <c r="DLJ30" s="61">
        <v>10</v>
      </c>
      <c r="DLK30" s="61">
        <v>2</v>
      </c>
      <c r="DLL30" s="61">
        <v>0.3</v>
      </c>
      <c r="DLM30" s="61">
        <v>3</v>
      </c>
      <c r="DLN30" s="61">
        <v>4</v>
      </c>
      <c r="DLO30" s="61">
        <v>10</v>
      </c>
      <c r="DLP30" s="61">
        <v>0.5</v>
      </c>
      <c r="DLQ30" s="61">
        <v>4</v>
      </c>
      <c r="DLR30" s="61">
        <v>20000</v>
      </c>
      <c r="DLS30" s="61">
        <v>20</v>
      </c>
      <c r="DLT30" s="61">
        <v>10</v>
      </c>
      <c r="DLU30" s="61">
        <v>5</v>
      </c>
      <c r="DLV30" s="61">
        <v>10500</v>
      </c>
      <c r="DLW30" s="61">
        <v>0</v>
      </c>
      <c r="DLX30" s="61">
        <v>0</v>
      </c>
      <c r="DLY30" s="61">
        <v>0</v>
      </c>
      <c r="DLZ30" s="61">
        <v>0</v>
      </c>
      <c r="DMA30" s="61">
        <v>20000</v>
      </c>
      <c r="DMB30" s="61">
        <v>120</v>
      </c>
      <c r="DMC30" s="61">
        <v>88</v>
      </c>
      <c r="DMD30" s="61">
        <v>45</v>
      </c>
      <c r="DME30" s="61">
        <v>0</v>
      </c>
      <c r="DMF30" s="61">
        <v>10</v>
      </c>
      <c r="DMG30" s="61">
        <v>0</v>
      </c>
      <c r="DMH30" s="61">
        <v>0</v>
      </c>
      <c r="DMI30" s="61">
        <v>0</v>
      </c>
      <c r="DMJ30" s="61">
        <v>-0.4</v>
      </c>
      <c r="DMK30" s="61">
        <v>50</v>
      </c>
      <c r="DML30" s="61">
        <v>110</v>
      </c>
      <c r="DMM30" s="61">
        <v>80</v>
      </c>
      <c r="DMN30" s="61">
        <v>0</v>
      </c>
      <c r="DMO30" s="61">
        <v>0</v>
      </c>
      <c r="DMP30" s="61">
        <v>400</v>
      </c>
      <c r="DMQ30" s="61">
        <v>200</v>
      </c>
      <c r="DMR30" s="61">
        <v>0</v>
      </c>
      <c r="DMS30" s="61">
        <v>100</v>
      </c>
      <c r="DMT30" s="61">
        <v>100</v>
      </c>
      <c r="DMU30" s="61">
        <v>10</v>
      </c>
      <c r="DMV30" s="61">
        <v>2</v>
      </c>
      <c r="DMW30" s="61">
        <v>0.3</v>
      </c>
      <c r="DMX30" s="61">
        <v>3</v>
      </c>
      <c r="DMY30" s="61">
        <v>4</v>
      </c>
      <c r="DMZ30" s="61">
        <v>10</v>
      </c>
      <c r="DNA30" s="61">
        <v>0.5</v>
      </c>
      <c r="DNB30" s="61">
        <v>4</v>
      </c>
      <c r="DNC30" s="61">
        <v>10500</v>
      </c>
      <c r="DND30" s="61">
        <v>20</v>
      </c>
      <c r="DNE30" s="61">
        <v>10</v>
      </c>
      <c r="DNF30" s="61">
        <v>5</v>
      </c>
      <c r="DNG30" s="61">
        <v>10500</v>
      </c>
      <c r="DNH30" s="61">
        <v>0</v>
      </c>
      <c r="DNI30" s="61">
        <v>0</v>
      </c>
      <c r="DNJ30" s="61">
        <v>0</v>
      </c>
      <c r="DNK30" s="61">
        <v>0</v>
      </c>
      <c r="DNL30" s="61">
        <v>10500</v>
      </c>
      <c r="DNM30" s="61">
        <v>120</v>
      </c>
      <c r="DNN30" s="61">
        <v>90</v>
      </c>
      <c r="DNO30" s="61">
        <v>45</v>
      </c>
      <c r="DPE30" s="61">
        <v>0</v>
      </c>
      <c r="DPF30" s="61">
        <v>0</v>
      </c>
      <c r="DPG30" s="61">
        <v>0</v>
      </c>
      <c r="DPH30" s="61">
        <v>1</v>
      </c>
      <c r="DPI30" s="61">
        <v>0</v>
      </c>
      <c r="DPJ30" s="61">
        <v>0</v>
      </c>
      <c r="DPK30" s="61">
        <v>0</v>
      </c>
      <c r="DPM30" s="61">
        <v>0</v>
      </c>
      <c r="DPO30" s="61">
        <v>0</v>
      </c>
      <c r="DPS30" s="61">
        <v>1</v>
      </c>
      <c r="DPT30" s="61">
        <v>1</v>
      </c>
      <c r="DPX30" s="61">
        <v>1</v>
      </c>
      <c r="DPY30" s="61">
        <v>0</v>
      </c>
      <c r="DPZ30" s="61">
        <v>1</v>
      </c>
      <c r="DQA30" s="61">
        <v>1</v>
      </c>
      <c r="DQC30" s="61">
        <v>1</v>
      </c>
      <c r="DQD30" s="61">
        <v>1</v>
      </c>
      <c r="DQE30" s="61">
        <v>0</v>
      </c>
      <c r="DQG30" s="61">
        <v>0</v>
      </c>
      <c r="DQH30" s="61">
        <v>0</v>
      </c>
      <c r="DQQ30" s="61">
        <v>0</v>
      </c>
      <c r="DQR30" s="61">
        <v>1</v>
      </c>
      <c r="DQT30" s="61">
        <v>0</v>
      </c>
      <c r="DQU30" s="61">
        <v>0</v>
      </c>
      <c r="DQX30" s="61">
        <v>1</v>
      </c>
      <c r="DQZ30" s="61">
        <v>0</v>
      </c>
      <c r="DRA30" s="61">
        <v>0</v>
      </c>
      <c r="DRB30" s="61">
        <v>1</v>
      </c>
      <c r="DRC30" s="61">
        <v>0</v>
      </c>
      <c r="DRE30" s="61">
        <v>0</v>
      </c>
      <c r="DRF30" s="61">
        <v>0</v>
      </c>
      <c r="DRG30" s="61">
        <v>0</v>
      </c>
      <c r="DRH30" s="61">
        <v>0</v>
      </c>
      <c r="DRJ30" s="61">
        <v>0</v>
      </c>
      <c r="DRN30" s="61">
        <v>1</v>
      </c>
      <c r="DRP30" s="61">
        <v>620</v>
      </c>
      <c r="DRU30" s="61">
        <v>11</v>
      </c>
      <c r="DRV30" s="61">
        <v>0</v>
      </c>
      <c r="DRW30" s="61">
        <v>300</v>
      </c>
      <c r="DRY30" s="61">
        <v>1</v>
      </c>
      <c r="DRZ30" s="61">
        <v>1</v>
      </c>
      <c r="DSA30" s="61">
        <v>1</v>
      </c>
      <c r="DSK30" s="61">
        <v>0</v>
      </c>
      <c r="DSL30" s="61">
        <v>0.5</v>
      </c>
      <c r="DSM30" s="61">
        <v>0.1</v>
      </c>
      <c r="DSN30" s="61">
        <v>0.1</v>
      </c>
      <c r="DSO30" s="61">
        <v>100</v>
      </c>
      <c r="DSP30" s="61">
        <v>41</v>
      </c>
      <c r="DSQ30" s="61">
        <v>0</v>
      </c>
      <c r="DSR30" s="61">
        <v>0</v>
      </c>
      <c r="DSS30" s="61">
        <v>1</v>
      </c>
      <c r="DST30" s="61">
        <v>100</v>
      </c>
      <c r="DSU30" s="61">
        <v>0</v>
      </c>
      <c r="DSV30" s="61">
        <v>0</v>
      </c>
      <c r="DSW30" s="61">
        <v>1</v>
      </c>
      <c r="DSX30" s="61">
        <v>1</v>
      </c>
      <c r="DSY30" s="61">
        <v>1</v>
      </c>
      <c r="DSZ30" s="61">
        <v>1</v>
      </c>
      <c r="DTA30" s="61">
        <v>0</v>
      </c>
      <c r="DTB30" s="61">
        <v>0</v>
      </c>
      <c r="DTC30" s="61">
        <v>90</v>
      </c>
      <c r="DTD30" s="61">
        <v>30</v>
      </c>
      <c r="DTE30" s="61">
        <v>0</v>
      </c>
      <c r="DTF30" s="61">
        <v>100</v>
      </c>
      <c r="DTG30" s="61">
        <v>0</v>
      </c>
      <c r="DTH30" s="61">
        <v>0</v>
      </c>
      <c r="DTI30" s="61">
        <v>0</v>
      </c>
      <c r="DTJ30" s="61">
        <v>-5</v>
      </c>
      <c r="DTK30" s="61">
        <v>15</v>
      </c>
      <c r="DTL30" s="61">
        <v>80</v>
      </c>
      <c r="DTM30" s="61">
        <v>100</v>
      </c>
      <c r="DTN30" s="61">
        <v>100</v>
      </c>
      <c r="DTO30" s="61">
        <v>0</v>
      </c>
      <c r="DTP30" s="61">
        <v>0</v>
      </c>
      <c r="DTQ30" s="61">
        <v>100</v>
      </c>
      <c r="DTR30" s="61">
        <v>-100</v>
      </c>
      <c r="DTS30" s="61">
        <v>0</v>
      </c>
      <c r="DTT30" s="61">
        <v>10</v>
      </c>
      <c r="DTU30" s="61">
        <v>0</v>
      </c>
      <c r="DTV30" s="61">
        <v>0</v>
      </c>
      <c r="DTW30" s="61">
        <v>0</v>
      </c>
      <c r="DTX30" s="61">
        <v>0</v>
      </c>
      <c r="DTY30" s="61">
        <v>10</v>
      </c>
      <c r="DTZ30" s="61">
        <v>0</v>
      </c>
      <c r="DUA30" s="61">
        <v>0</v>
      </c>
      <c r="DUB30" s="61">
        <v>0</v>
      </c>
      <c r="DUC30" s="61">
        <v>0</v>
      </c>
      <c r="DUD30" s="61">
        <v>10</v>
      </c>
      <c r="DUE30" s="61">
        <v>0</v>
      </c>
      <c r="DUF30" s="61">
        <v>0</v>
      </c>
      <c r="DUG30" s="61">
        <v>0</v>
      </c>
      <c r="DUH30" s="61">
        <v>1</v>
      </c>
      <c r="DUI30" s="61">
        <v>33</v>
      </c>
      <c r="DUJ30" s="61">
        <v>30</v>
      </c>
      <c r="DUK30" s="61">
        <v>0</v>
      </c>
      <c r="DUL30" s="61">
        <v>0</v>
      </c>
      <c r="DUM30" s="61">
        <v>9600</v>
      </c>
      <c r="DUN30" s="61">
        <v>2</v>
      </c>
      <c r="DUO30" s="61">
        <v>11</v>
      </c>
      <c r="DUP30" s="61">
        <v>111</v>
      </c>
      <c r="DUQ30" s="61">
        <v>11</v>
      </c>
      <c r="DUR30" s="61">
        <v>1</v>
      </c>
      <c r="DUS30" s="61">
        <v>9600</v>
      </c>
      <c r="DUT30" s="61">
        <v>2</v>
      </c>
      <c r="DUU30" s="61">
        <v>12</v>
      </c>
      <c r="DUV30" s="61">
        <v>112</v>
      </c>
      <c r="DUW30" s="61">
        <v>12</v>
      </c>
      <c r="DUX30" s="61">
        <v>1</v>
      </c>
      <c r="DUY30" s="61">
        <v>192</v>
      </c>
      <c r="DUZ30" s="61">
        <v>231</v>
      </c>
      <c r="DVA30" s="61">
        <v>168</v>
      </c>
      <c r="DVB30" s="61">
        <v>2</v>
      </c>
      <c r="DVC30" s="61">
        <v>502</v>
      </c>
      <c r="DVD30" s="61">
        <v>11</v>
      </c>
      <c r="DVE30" s="61">
        <v>255</v>
      </c>
      <c r="DVF30" s="61">
        <v>0</v>
      </c>
      <c r="DVG30" s="61">
        <v>255</v>
      </c>
      <c r="DVH30" s="61">
        <v>0</v>
      </c>
      <c r="DVI30" s="61">
        <v>1</v>
      </c>
      <c r="DVJ30" s="61">
        <v>3</v>
      </c>
      <c r="DVK30" s="61">
        <v>1</v>
      </c>
      <c r="DVL30" s="61">
        <v>0</v>
      </c>
      <c r="DVM30" s="61">
        <v>0</v>
      </c>
      <c r="DVN30" s="61">
        <v>0</v>
      </c>
      <c r="DVO30" s="61">
        <v>0</v>
      </c>
      <c r="DVP30" s="61">
        <v>0</v>
      </c>
      <c r="DVQ30" s="61">
        <v>0</v>
      </c>
      <c r="DVR30" s="61">
        <v>0</v>
      </c>
      <c r="DVS30" s="61">
        <v>0</v>
      </c>
      <c r="DVT30" s="61">
        <v>1</v>
      </c>
      <c r="DVU30" s="61">
        <v>65</v>
      </c>
      <c r="DVV30" s="61">
        <v>1</v>
      </c>
      <c r="DVW30" s="61">
        <v>0</v>
      </c>
      <c r="DVX30" s="61">
        <v>0</v>
      </c>
      <c r="DVY30" s="61">
        <v>0</v>
      </c>
      <c r="DVZ30" s="61">
        <v>-4.5</v>
      </c>
      <c r="DWA30" s="61">
        <v>10</v>
      </c>
      <c r="DWB30" s="61">
        <v>0</v>
      </c>
      <c r="DWC30" s="61">
        <v>60</v>
      </c>
      <c r="DWD30" s="61">
        <v>55</v>
      </c>
      <c r="DWE30" s="61">
        <v>0</v>
      </c>
      <c r="DWF30" s="61">
        <v>2</v>
      </c>
      <c r="DWG30" s="61">
        <v>1.65</v>
      </c>
      <c r="DWH30" s="61">
        <v>1.82</v>
      </c>
      <c r="DWI30" s="61">
        <v>0.6</v>
      </c>
      <c r="DWJ30" s="61">
        <v>0.6</v>
      </c>
      <c r="DWK30" s="61">
        <v>1</v>
      </c>
      <c r="DWL30" s="61">
        <v>0</v>
      </c>
      <c r="DWM30" s="61">
        <v>300</v>
      </c>
      <c r="DWN30" s="61">
        <v>0</v>
      </c>
      <c r="DWO30" s="61">
        <v>300</v>
      </c>
      <c r="DWP30" s="61">
        <v>0</v>
      </c>
      <c r="DWQ30" s="61">
        <v>300</v>
      </c>
      <c r="DWR30" s="61">
        <v>0</v>
      </c>
      <c r="DWS30" s="61">
        <v>300</v>
      </c>
      <c r="DWT30" s="61">
        <v>0</v>
      </c>
      <c r="DWU30" s="61">
        <v>1</v>
      </c>
      <c r="DWV30" s="61">
        <v>0.1</v>
      </c>
      <c r="DWW30" s="61">
        <v>100</v>
      </c>
      <c r="DWX30" s="61">
        <v>0</v>
      </c>
      <c r="DWY30" s="61">
        <v>0</v>
      </c>
      <c r="DWZ30" s="61">
        <v>1</v>
      </c>
      <c r="DXA30" s="61">
        <v>0.1</v>
      </c>
      <c r="DXB30" s="61">
        <v>100</v>
      </c>
      <c r="DXC30" s="61">
        <v>0</v>
      </c>
      <c r="DXD30" s="61">
        <v>0</v>
      </c>
      <c r="DXE30" s="61">
        <v>1</v>
      </c>
      <c r="DXF30" s="61">
        <v>0.1</v>
      </c>
      <c r="DXG30" s="61">
        <v>100</v>
      </c>
      <c r="DXH30" s="61">
        <v>0</v>
      </c>
      <c r="DXI30" s="61">
        <v>0</v>
      </c>
      <c r="DXJ30" s="61">
        <v>1</v>
      </c>
      <c r="DXK30" s="61">
        <v>0.1</v>
      </c>
      <c r="DXL30" s="61">
        <v>100</v>
      </c>
      <c r="DXM30" s="61">
        <v>0</v>
      </c>
      <c r="DXN30" s="61">
        <v>560</v>
      </c>
      <c r="DXO30" s="61">
        <v>560</v>
      </c>
      <c r="DXP30" s="61">
        <v>560</v>
      </c>
      <c r="DXQ30" s="61">
        <v>560</v>
      </c>
      <c r="DXR30" s="61">
        <v>20</v>
      </c>
      <c r="DXS30" s="61">
        <v>3</v>
      </c>
      <c r="DXT30" s="61">
        <v>0</v>
      </c>
      <c r="DXU30" s="61">
        <v>0</v>
      </c>
      <c r="DXV30" s="61">
        <v>0</v>
      </c>
      <c r="DXW30" s="61">
        <v>0</v>
      </c>
      <c r="DXX30" s="61">
        <v>15</v>
      </c>
      <c r="DXY30" s="61">
        <v>30</v>
      </c>
      <c r="DXZ30" s="61">
        <v>0.01</v>
      </c>
      <c r="DYA30" s="61">
        <v>0.4</v>
      </c>
      <c r="DYB30" s="61">
        <v>0</v>
      </c>
      <c r="DYC30" s="61">
        <v>60</v>
      </c>
      <c r="DYD30" s="61">
        <v>30</v>
      </c>
      <c r="DYE30" s="61">
        <v>0.1</v>
      </c>
      <c r="DYF30" s="61">
        <v>0</v>
      </c>
      <c r="DYG30" s="61">
        <v>0</v>
      </c>
      <c r="DYH30" s="61">
        <v>0</v>
      </c>
      <c r="DYI30" s="61">
        <v>1200</v>
      </c>
      <c r="DYJ30" s="61">
        <v>1400</v>
      </c>
      <c r="DYK30" s="61">
        <v>0</v>
      </c>
      <c r="DYL30" s="61">
        <v>0.5</v>
      </c>
      <c r="DYM30" s="61">
        <v>360</v>
      </c>
      <c r="DYN30" s="61">
        <v>0</v>
      </c>
      <c r="DYO30" s="61">
        <v>0</v>
      </c>
      <c r="DYP30" s="61">
        <v>1000</v>
      </c>
      <c r="DYQ30" s="61">
        <v>1</v>
      </c>
      <c r="DYR30" s="61">
        <v>2</v>
      </c>
      <c r="DYS30" s="61">
        <v>0</v>
      </c>
      <c r="DYT30" s="61">
        <v>0.1</v>
      </c>
      <c r="DYU30" s="61">
        <v>30</v>
      </c>
      <c r="DYV30" s="61">
        <v>12.5</v>
      </c>
      <c r="DYW30" s="61">
        <v>0.3</v>
      </c>
      <c r="DYX30" s="61">
        <v>0.1</v>
      </c>
      <c r="DYY30" s="61">
        <v>2.2000000000000002</v>
      </c>
      <c r="DYZ30" s="61">
        <v>12.5</v>
      </c>
      <c r="DZA30" s="61">
        <v>0</v>
      </c>
      <c r="DZB30" s="61">
        <v>12</v>
      </c>
      <c r="DZC30" s="61">
        <v>0</v>
      </c>
      <c r="DZD30" s="61">
        <v>0</v>
      </c>
      <c r="DZE30" s="61">
        <v>0</v>
      </c>
      <c r="DZF30" s="61">
        <v>0</v>
      </c>
      <c r="DZG30" s="61">
        <v>1</v>
      </c>
      <c r="DZH30" s="61">
        <v>1</v>
      </c>
      <c r="DZI30" s="61">
        <v>1</v>
      </c>
      <c r="DZJ30" s="61">
        <v>1</v>
      </c>
      <c r="DZK30" s="61">
        <v>2</v>
      </c>
      <c r="DZL30" s="61">
        <v>0.2</v>
      </c>
      <c r="DZM30" s="61">
        <v>300</v>
      </c>
      <c r="DZN30" s="61">
        <v>300</v>
      </c>
      <c r="DZO30" s="61">
        <v>300</v>
      </c>
      <c r="DZP30" s="61">
        <v>300</v>
      </c>
      <c r="DZQ30" s="61">
        <v>0</v>
      </c>
      <c r="DZR30" s="61">
        <v>50</v>
      </c>
      <c r="DZS30" s="61">
        <v>50</v>
      </c>
      <c r="DZT30" s="61">
        <v>50</v>
      </c>
      <c r="DZU30" s="61">
        <v>50</v>
      </c>
      <c r="DZV30" s="61">
        <v>50</v>
      </c>
      <c r="DZW30" s="61">
        <v>120</v>
      </c>
      <c r="DZX30" s="61">
        <v>1</v>
      </c>
      <c r="DZY30" s="61">
        <v>5.0000000000000001E-4</v>
      </c>
      <c r="DZZ30" s="61">
        <v>5.0000000000000001E-4</v>
      </c>
      <c r="EAA30" s="61">
        <v>0</v>
      </c>
      <c r="EAB30" s="61">
        <v>80</v>
      </c>
      <c r="EAC30" s="61">
        <v>80</v>
      </c>
      <c r="EAD30" s="61">
        <v>0</v>
      </c>
      <c r="EAE30" s="61">
        <v>0</v>
      </c>
      <c r="EAF30" s="61">
        <v>1</v>
      </c>
      <c r="EAG30" s="61">
        <v>3</v>
      </c>
      <c r="EAH30" s="61">
        <v>1</v>
      </c>
      <c r="EAI30" s="61">
        <v>0</v>
      </c>
      <c r="EAJ30" s="61">
        <v>0</v>
      </c>
      <c r="EAK30" s="61">
        <v>0</v>
      </c>
      <c r="EAL30" s="61">
        <v>0</v>
      </c>
      <c r="EAM30" s="61">
        <v>100</v>
      </c>
      <c r="EAN30" s="61">
        <v>0</v>
      </c>
      <c r="EAO30" s="61">
        <v>0.3</v>
      </c>
      <c r="EAP30" s="61">
        <v>1</v>
      </c>
      <c r="EAQ30" s="61">
        <v>25</v>
      </c>
      <c r="EAR30" s="61">
        <v>6.5</v>
      </c>
      <c r="EAS30" s="61">
        <v>100</v>
      </c>
      <c r="EAT30" s="61">
        <v>0</v>
      </c>
      <c r="EAU30" s="61">
        <v>20</v>
      </c>
      <c r="EAV30" s="61">
        <v>0</v>
      </c>
      <c r="EAW30" s="61">
        <v>0.5</v>
      </c>
      <c r="EAX30" s="61">
        <v>0</v>
      </c>
      <c r="EAY30" s="61">
        <v>4</v>
      </c>
      <c r="EAZ30" s="61">
        <v>50</v>
      </c>
      <c r="EBA30" s="61">
        <v>0</v>
      </c>
      <c r="EBB30" s="61">
        <v>25</v>
      </c>
      <c r="EBC30" s="61">
        <v>10</v>
      </c>
      <c r="EBD30" s="61">
        <v>250</v>
      </c>
      <c r="EBE30" s="61">
        <v>6</v>
      </c>
      <c r="EBF30" s="61">
        <v>0.1</v>
      </c>
      <c r="EBG30" s="61">
        <v>0.1</v>
      </c>
      <c r="EBH30" s="61">
        <v>1</v>
      </c>
      <c r="EBI30" s="61">
        <v>2</v>
      </c>
      <c r="EBJ30" s="61">
        <v>0.1</v>
      </c>
      <c r="EBK30" s="61">
        <v>1</v>
      </c>
      <c r="EBL30" s="61">
        <v>10</v>
      </c>
      <c r="EBM30" s="61">
        <v>0.1</v>
      </c>
      <c r="EBN30" s="61">
        <v>1</v>
      </c>
      <c r="EBO30" s="61">
        <v>10</v>
      </c>
      <c r="EBP30" s="61">
        <v>0.1</v>
      </c>
      <c r="EBQ30" s="61">
        <v>1</v>
      </c>
      <c r="ECH30" s="61">
        <v>0</v>
      </c>
      <c r="ECI30" s="61">
        <v>1</v>
      </c>
      <c r="ECJ30" s="61">
        <v>1</v>
      </c>
      <c r="ECK30" s="61">
        <v>1</v>
      </c>
      <c r="ECL30" s="61">
        <v>1</v>
      </c>
      <c r="ECM30" s="61">
        <v>1</v>
      </c>
      <c r="ECN30" s="61">
        <v>0</v>
      </c>
      <c r="ECO30" s="61">
        <v>0</v>
      </c>
      <c r="ECP30" s="61">
        <v>0</v>
      </c>
      <c r="ECQ30" s="61">
        <v>0</v>
      </c>
      <c r="ECR30" s="61">
        <v>0</v>
      </c>
      <c r="ECS30" s="61">
        <v>0</v>
      </c>
      <c r="ECT30" s="61">
        <v>0</v>
      </c>
      <c r="EDA30" s="61">
        <v>0</v>
      </c>
      <c r="EDB30" s="61">
        <v>60</v>
      </c>
      <c r="EDC30" s="61">
        <v>60</v>
      </c>
      <c r="EDD30" s="61">
        <v>0</v>
      </c>
      <c r="EDE30" s="61">
        <v>200</v>
      </c>
      <c r="EDF30" s="61">
        <v>2</v>
      </c>
      <c r="EDG30" s="61">
        <v>0</v>
      </c>
      <c r="EDH30" s="61">
        <v>200</v>
      </c>
      <c r="EDI30" s="61">
        <v>200</v>
      </c>
      <c r="EDJ30" s="61">
        <v>200</v>
      </c>
      <c r="EDK30" s="61">
        <v>2</v>
      </c>
      <c r="EDL30" s="61">
        <v>200</v>
      </c>
      <c r="EDM30" s="61">
        <v>0</v>
      </c>
      <c r="EDN30" s="61">
        <v>5</v>
      </c>
      <c r="EDO30" s="61">
        <v>5</v>
      </c>
      <c r="EDP30" s="61">
        <v>1000</v>
      </c>
      <c r="EDQ30" s="61">
        <v>1000</v>
      </c>
      <c r="EDR30" s="61">
        <v>5</v>
      </c>
      <c r="EDS30" s="61">
        <v>5</v>
      </c>
      <c r="EDT30" s="61">
        <v>1000</v>
      </c>
      <c r="EDU30" s="61">
        <v>1000</v>
      </c>
      <c r="EDV30" s="61">
        <v>250</v>
      </c>
      <c r="EDW30" s="61">
        <v>100</v>
      </c>
      <c r="EEH30" s="61">
        <v>0</v>
      </c>
      <c r="EEI30" s="61">
        <v>0</v>
      </c>
      <c r="EEJ30" s="61">
        <v>0</v>
      </c>
      <c r="EEK30" s="61">
        <v>0</v>
      </c>
      <c r="EEL30" s="61">
        <v>0</v>
      </c>
      <c r="EEM30" s="61">
        <v>0</v>
      </c>
      <c r="EEN30" s="61">
        <v>48</v>
      </c>
      <c r="EEO30" s="61">
        <v>20</v>
      </c>
      <c r="EEQ30" s="61">
        <v>180</v>
      </c>
      <c r="EER30" s="61">
        <v>360</v>
      </c>
      <c r="EES30" s="61">
        <v>720</v>
      </c>
      <c r="EET30" s="61">
        <v>700</v>
      </c>
      <c r="EEU30" s="61">
        <v>630</v>
      </c>
      <c r="EEV30" s="61">
        <v>630</v>
      </c>
      <c r="EEW30" s="61">
        <v>625</v>
      </c>
      <c r="EEX30" s="61">
        <v>20</v>
      </c>
      <c r="EEY30" s="61">
        <v>40</v>
      </c>
      <c r="EEZ30" s="61">
        <v>0</v>
      </c>
      <c r="EFA30" s="61">
        <v>0</v>
      </c>
      <c r="EFB30" s="61">
        <v>20</v>
      </c>
      <c r="EFC30" s="61">
        <v>20</v>
      </c>
      <c r="EFD30" s="61">
        <v>720</v>
      </c>
      <c r="EFE30" s="61">
        <v>0</v>
      </c>
      <c r="EFF30" s="61">
        <v>0</v>
      </c>
      <c r="EFG30" s="61">
        <v>600</v>
      </c>
      <c r="EFH30" s="61">
        <v>3600</v>
      </c>
      <c r="EFI30" s="61">
        <v>210</v>
      </c>
      <c r="EFN30" s="61">
        <v>0</v>
      </c>
      <c r="EFO30" s="61">
        <v>0</v>
      </c>
      <c r="EFP30" s="61">
        <v>0</v>
      </c>
      <c r="EFQ30" s="61">
        <v>0</v>
      </c>
      <c r="EIF30" s="61">
        <v>0</v>
      </c>
      <c r="EIG30" s="61">
        <v>0</v>
      </c>
      <c r="EIH30" s="61">
        <v>0</v>
      </c>
      <c r="EII30" s="61">
        <v>0</v>
      </c>
      <c r="EIN30" s="61">
        <v>0</v>
      </c>
      <c r="EIO30" s="61">
        <v>0</v>
      </c>
      <c r="EIP30" s="61">
        <v>1200</v>
      </c>
      <c r="EIQ30" s="61">
        <v>1000</v>
      </c>
      <c r="EIU30" s="61">
        <v>1000</v>
      </c>
      <c r="EJA30" s="61">
        <v>5</v>
      </c>
      <c r="EJB30" s="61">
        <v>250</v>
      </c>
      <c r="EJC30" s="61">
        <v>250</v>
      </c>
      <c r="EJF30" s="61">
        <v>100</v>
      </c>
      <c r="EJG30" s="61">
        <v>50</v>
      </c>
      <c r="EJH30" s="61">
        <v>1000</v>
      </c>
      <c r="EJI30" s="61">
        <v>680</v>
      </c>
      <c r="EJJ30" s="61">
        <v>640</v>
      </c>
      <c r="EJK30" s="61">
        <v>5</v>
      </c>
      <c r="EJL30" s="61">
        <v>650</v>
      </c>
      <c r="EJM30" s="61">
        <v>5</v>
      </c>
      <c r="EJN30" s="61">
        <v>1000</v>
      </c>
      <c r="EJO30" s="61">
        <v>640</v>
      </c>
      <c r="EJP30" s="61">
        <v>5</v>
      </c>
      <c r="EJQ30" s="61">
        <v>680</v>
      </c>
      <c r="EJR30" s="61">
        <v>5</v>
      </c>
      <c r="EJS30" s="61">
        <v>1000</v>
      </c>
      <c r="EJT30" s="61">
        <v>5</v>
      </c>
      <c r="EJU30" s="61">
        <v>15</v>
      </c>
      <c r="EJV30" s="61">
        <v>300</v>
      </c>
      <c r="EJW30" s="61">
        <v>20</v>
      </c>
      <c r="EJX30" s="61">
        <v>50</v>
      </c>
      <c r="EJY30" s="61">
        <v>650</v>
      </c>
      <c r="EJZ30" s="61">
        <v>5</v>
      </c>
      <c r="EKA30" s="61">
        <v>1000</v>
      </c>
      <c r="EKB30" s="61">
        <v>5</v>
      </c>
      <c r="EKC30" s="61">
        <v>1000</v>
      </c>
      <c r="EKD30" s="61">
        <v>225</v>
      </c>
      <c r="EKE30" s="61">
        <v>0</v>
      </c>
      <c r="EKF30" s="61">
        <v>0</v>
      </c>
      <c r="EKG30" s="61">
        <v>0</v>
      </c>
      <c r="EKH30" s="61">
        <v>0</v>
      </c>
      <c r="EKI30" s="61">
        <v>0</v>
      </c>
      <c r="EKJ30" s="61">
        <v>0</v>
      </c>
      <c r="EKK30" s="61">
        <v>0</v>
      </c>
      <c r="EKL30" s="61">
        <v>1.3168800000000001</v>
      </c>
      <c r="EKM30" s="61">
        <v>10.18</v>
      </c>
      <c r="EKN30" s="61">
        <v>9.75</v>
      </c>
      <c r="EKO30" s="61">
        <v>0.76200000000000001</v>
      </c>
      <c r="EKP30" s="61">
        <v>1.3168800000000001</v>
      </c>
      <c r="EKQ30" s="61">
        <v>10</v>
      </c>
      <c r="EKR30" s="61">
        <v>9.5399999999999991</v>
      </c>
      <c r="EKS30" s="61">
        <v>0.72</v>
      </c>
      <c r="EKT30" s="61">
        <v>1.3168800000000001</v>
      </c>
      <c r="EKU30" s="61">
        <v>10</v>
      </c>
      <c r="EKV30" s="61">
        <v>9.5399999999999991</v>
      </c>
      <c r="EKW30" s="61">
        <v>0.72</v>
      </c>
      <c r="EKX30" s="61">
        <v>1.3168800000000001</v>
      </c>
      <c r="EKY30" s="61">
        <v>10</v>
      </c>
      <c r="EKZ30" s="61">
        <v>9.5399999999999991</v>
      </c>
      <c r="ELA30" s="61">
        <v>0.72</v>
      </c>
      <c r="ELB30" s="61">
        <v>0</v>
      </c>
      <c r="ELC30" s="61">
        <v>0</v>
      </c>
      <c r="ELD30" s="61">
        <v>0</v>
      </c>
      <c r="ELE30" s="61">
        <v>0</v>
      </c>
      <c r="ELF30" s="61">
        <v>0</v>
      </c>
      <c r="ELG30" s="61">
        <v>0</v>
      </c>
      <c r="ELH30" s="61">
        <v>0</v>
      </c>
      <c r="ELI30" s="61">
        <v>0</v>
      </c>
      <c r="ELJ30" s="61">
        <v>250</v>
      </c>
      <c r="ELK30" s="61">
        <v>-20</v>
      </c>
      <c r="ELL30" s="61">
        <v>0</v>
      </c>
      <c r="ELM30" s="61">
        <v>0</v>
      </c>
      <c r="ELN30" s="61">
        <v>0</v>
      </c>
      <c r="ELO30" s="61">
        <v>0</v>
      </c>
      <c r="ELP30" s="61">
        <v>0</v>
      </c>
      <c r="ELQ30" s="61">
        <v>0</v>
      </c>
      <c r="ELR30" s="61">
        <v>0</v>
      </c>
      <c r="ELS30" s="61">
        <v>0</v>
      </c>
      <c r="ELT30" s="61">
        <v>0</v>
      </c>
      <c r="ELU30" s="61">
        <v>0</v>
      </c>
      <c r="ELV30" s="61">
        <v>0</v>
      </c>
      <c r="ELW30" s="61">
        <v>0</v>
      </c>
      <c r="ELX30" s="61">
        <v>0</v>
      </c>
      <c r="ELY30" s="61">
        <v>0</v>
      </c>
      <c r="ELZ30" s="61">
        <v>0</v>
      </c>
      <c r="EMA30" s="61">
        <v>0</v>
      </c>
      <c r="EMB30" s="61">
        <v>0</v>
      </c>
      <c r="EMC30" s="61">
        <v>0</v>
      </c>
      <c r="EMD30" s="61">
        <v>0</v>
      </c>
      <c r="EME30" s="61">
        <v>0</v>
      </c>
      <c r="EMF30" s="61">
        <v>0</v>
      </c>
      <c r="EMG30" s="61">
        <v>0</v>
      </c>
      <c r="EMH30" s="61">
        <v>0</v>
      </c>
      <c r="EMI30" s="61">
        <v>0</v>
      </c>
      <c r="EMJ30" s="61">
        <v>0</v>
      </c>
      <c r="EMK30" s="61">
        <v>0</v>
      </c>
      <c r="EML30" s="61">
        <v>10</v>
      </c>
      <c r="EMM30" s="61">
        <v>0</v>
      </c>
      <c r="EMN30" s="61">
        <v>0</v>
      </c>
      <c r="EMO30" s="61">
        <v>300</v>
      </c>
      <c r="EMP30" s="61">
        <v>1</v>
      </c>
      <c r="EMQ30" s="61">
        <v>500</v>
      </c>
      <c r="EMR30" s="61">
        <v>7000</v>
      </c>
      <c r="EMS30" s="61">
        <v>30</v>
      </c>
      <c r="EMT30" s="61">
        <v>50</v>
      </c>
      <c r="EMU30" s="61">
        <v>0</v>
      </c>
      <c r="EMV30" s="61">
        <v>10000</v>
      </c>
      <c r="EMW30" s="61">
        <v>0</v>
      </c>
      <c r="EMX30" s="61">
        <v>30</v>
      </c>
      <c r="EMY30" s="61">
        <v>5</v>
      </c>
      <c r="EMZ30" s="61">
        <v>0</v>
      </c>
      <c r="ENA30" s="61">
        <v>0</v>
      </c>
      <c r="ENB30" s="61">
        <v>0</v>
      </c>
      <c r="ENC30" s="61">
        <v>0</v>
      </c>
      <c r="END30" s="61">
        <v>1</v>
      </c>
      <c r="ENE30" s="61">
        <v>0</v>
      </c>
      <c r="ENF30" s="61">
        <v>0</v>
      </c>
      <c r="ENG30" s="61">
        <v>0.3</v>
      </c>
      <c r="ENH30" s="61">
        <v>0</v>
      </c>
      <c r="ENI30" s="61">
        <v>0</v>
      </c>
      <c r="ENJ30" s="61">
        <v>0</v>
      </c>
      <c r="ENK30" s="61">
        <v>25</v>
      </c>
      <c r="ENL30" s="61">
        <v>0</v>
      </c>
      <c r="ENM30" s="61">
        <v>0</v>
      </c>
      <c r="ENN30" s="61">
        <v>10000</v>
      </c>
      <c r="ENO30" s="61">
        <v>0</v>
      </c>
      <c r="ENP30" s="61">
        <v>0</v>
      </c>
      <c r="ENQ30" s="61">
        <v>0</v>
      </c>
      <c r="ENR30" s="61">
        <v>0</v>
      </c>
      <c r="ENS30" s="61">
        <v>20</v>
      </c>
      <c r="ENT30" s="61">
        <v>1</v>
      </c>
      <c r="ENU30" s="61">
        <v>1</v>
      </c>
      <c r="ENV30" s="61">
        <v>1</v>
      </c>
      <c r="ENW30" s="61">
        <v>1</v>
      </c>
      <c r="ENX30" s="61">
        <v>0</v>
      </c>
      <c r="ENY30" s="61">
        <v>0</v>
      </c>
      <c r="ENZ30" s="61">
        <v>0</v>
      </c>
      <c r="EOA30" s="61">
        <v>0</v>
      </c>
      <c r="EOB30" s="61">
        <v>0</v>
      </c>
      <c r="EOC30" s="61">
        <v>0</v>
      </c>
      <c r="EOD30" s="61">
        <v>0</v>
      </c>
      <c r="EOE30" s="61">
        <v>0</v>
      </c>
      <c r="EOF30" s="61">
        <v>0</v>
      </c>
      <c r="EOG30" s="61">
        <v>20</v>
      </c>
      <c r="EOH30" s="61">
        <v>40</v>
      </c>
      <c r="EOI30" s="61">
        <v>0.1</v>
      </c>
      <c r="EOJ30" s="61">
        <v>0.2</v>
      </c>
      <c r="EOK30" s="61">
        <v>0</v>
      </c>
      <c r="EOL30" s="61">
        <v>0</v>
      </c>
      <c r="EOM30" s="61">
        <v>0</v>
      </c>
      <c r="EON30" s="61">
        <v>0</v>
      </c>
      <c r="EOO30" s="61">
        <v>100</v>
      </c>
      <c r="EOP30" s="61">
        <v>100</v>
      </c>
      <c r="EOQ30" s="61">
        <v>0</v>
      </c>
      <c r="EOR30" s="61">
        <v>10</v>
      </c>
      <c r="EOS30" s="61">
        <v>3</v>
      </c>
      <c r="EOT30" s="61">
        <v>100</v>
      </c>
      <c r="EOU30" s="61">
        <v>35</v>
      </c>
      <c r="EOV30" s="61">
        <v>0</v>
      </c>
      <c r="EOW30" s="61">
        <v>5</v>
      </c>
      <c r="EOX30" s="61">
        <v>40</v>
      </c>
      <c r="EOY30" s="61">
        <v>60</v>
      </c>
      <c r="EOZ30" s="61">
        <v>10</v>
      </c>
      <c r="EPA30" s="61">
        <v>0</v>
      </c>
      <c r="EPB30" s="61">
        <v>0</v>
      </c>
      <c r="EPC30" s="61">
        <v>0</v>
      </c>
      <c r="EPT30" s="61">
        <v>20</v>
      </c>
      <c r="EPU30" s="61">
        <v>30</v>
      </c>
      <c r="EPV30" s="61">
        <v>0</v>
      </c>
      <c r="EPW30" s="61">
        <v>0</v>
      </c>
      <c r="EPZ30" s="61">
        <v>0</v>
      </c>
      <c r="EQA30" s="61">
        <v>0</v>
      </c>
      <c r="EQB30" s="61">
        <v>30</v>
      </c>
      <c r="EQC30" s="61">
        <v>75</v>
      </c>
      <c r="EQD30" s="61">
        <v>20</v>
      </c>
      <c r="EQE30" s="61">
        <v>30</v>
      </c>
      <c r="EQF30" s="61">
        <v>0</v>
      </c>
      <c r="EQG30" s="61">
        <v>0</v>
      </c>
      <c r="EQJ30" s="61">
        <v>0</v>
      </c>
      <c r="EQK30" s="61">
        <v>0</v>
      </c>
      <c r="EQL30" s="61">
        <v>30</v>
      </c>
      <c r="EQM30" s="61">
        <v>75</v>
      </c>
      <c r="EQN30" s="61">
        <v>20</v>
      </c>
      <c r="EQO30" s="61">
        <v>30</v>
      </c>
      <c r="EQP30" s="61">
        <v>0</v>
      </c>
      <c r="EQQ30" s="61">
        <v>0</v>
      </c>
      <c r="EQT30" s="61">
        <v>0</v>
      </c>
      <c r="EQU30" s="61">
        <v>0</v>
      </c>
      <c r="EQV30" s="61">
        <v>30</v>
      </c>
      <c r="EQW30" s="61">
        <v>75</v>
      </c>
      <c r="EQX30" s="61">
        <v>20</v>
      </c>
      <c r="EQY30" s="61">
        <v>30</v>
      </c>
      <c r="EQZ30" s="61">
        <v>0</v>
      </c>
      <c r="ERA30" s="61">
        <v>0</v>
      </c>
      <c r="ERD30" s="61">
        <v>0</v>
      </c>
      <c r="ERE30" s="61">
        <v>0</v>
      </c>
      <c r="ERF30" s="61">
        <v>30</v>
      </c>
      <c r="ERG30" s="61">
        <v>75</v>
      </c>
      <c r="ERH30" s="61">
        <v>20</v>
      </c>
      <c r="ERI30" s="61">
        <v>20</v>
      </c>
      <c r="ERJ30" s="61">
        <v>5</v>
      </c>
      <c r="ERK30" s="61">
        <v>10</v>
      </c>
      <c r="ERL30" s="61">
        <v>5</v>
      </c>
      <c r="ERM30" s="61">
        <v>10</v>
      </c>
      <c r="ERN30" s="61">
        <v>5</v>
      </c>
      <c r="ERO30" s="61">
        <v>10</v>
      </c>
      <c r="ERP30" s="61">
        <v>5</v>
      </c>
      <c r="ERQ30" s="61">
        <v>10</v>
      </c>
      <c r="ERT30" s="61">
        <v>120</v>
      </c>
      <c r="ERU30" s="61">
        <v>0</v>
      </c>
      <c r="ERV30" s="61">
        <v>30000</v>
      </c>
      <c r="ERW30" s="61">
        <v>30000</v>
      </c>
      <c r="ERX30" s="61">
        <v>17500</v>
      </c>
      <c r="ERY30" s="61">
        <v>0</v>
      </c>
      <c r="ERZ30" s="61">
        <v>40</v>
      </c>
      <c r="ESA30" s="61">
        <v>40</v>
      </c>
      <c r="ESB30" s="61">
        <v>40</v>
      </c>
      <c r="ESC30" s="61">
        <v>0</v>
      </c>
      <c r="ESD30" s="61">
        <v>40</v>
      </c>
      <c r="ESE30" s="61">
        <v>40</v>
      </c>
      <c r="ESF30" s="61">
        <v>40</v>
      </c>
      <c r="ESG30" s="61">
        <v>0</v>
      </c>
      <c r="ESH30" s="61">
        <v>40</v>
      </c>
      <c r="ESI30" s="61">
        <v>40</v>
      </c>
      <c r="ESJ30" s="61">
        <v>40</v>
      </c>
      <c r="ESK30" s="61">
        <v>0</v>
      </c>
      <c r="ESL30" s="61">
        <v>40</v>
      </c>
      <c r="ESM30" s="61">
        <v>40</v>
      </c>
      <c r="ESN30" s="61">
        <v>40</v>
      </c>
      <c r="ESO30" s="61">
        <v>1410</v>
      </c>
      <c r="ESP30" s="61">
        <v>1410</v>
      </c>
      <c r="ESQ30" s="61">
        <v>1410</v>
      </c>
      <c r="ESR30" s="61">
        <v>400</v>
      </c>
      <c r="ESS30" s="61">
        <v>400</v>
      </c>
      <c r="EST30" s="61">
        <v>60000</v>
      </c>
      <c r="ESU30" s="61">
        <v>60000</v>
      </c>
      <c r="ESV30" s="61">
        <v>100</v>
      </c>
      <c r="ESW30" s="61">
        <v>30</v>
      </c>
      <c r="ESX30" s="61">
        <v>4</v>
      </c>
      <c r="ESY30" s="61">
        <v>20</v>
      </c>
      <c r="ETA30" s="61">
        <v>0.98</v>
      </c>
      <c r="ETB30" s="61">
        <v>1</v>
      </c>
      <c r="ETC30" s="61">
        <v>-0.98</v>
      </c>
      <c r="ETD30" s="61">
        <v>-0.95</v>
      </c>
      <c r="ETE30" s="61">
        <v>0.8</v>
      </c>
      <c r="ETF30" s="61">
        <v>-0.95</v>
      </c>
      <c r="ETG30" s="61">
        <v>1</v>
      </c>
      <c r="ETH30" s="61">
        <v>4</v>
      </c>
      <c r="ETI30" s="61">
        <v>0.95</v>
      </c>
      <c r="ETJ30" s="61">
        <v>-0.95</v>
      </c>
      <c r="ETK30" s="61">
        <v>20</v>
      </c>
      <c r="ETL30" s="61">
        <v>80</v>
      </c>
      <c r="ETM30" s="61">
        <v>4078</v>
      </c>
      <c r="ETN30" s="61">
        <v>88</v>
      </c>
      <c r="ETO30" s="61">
        <v>90</v>
      </c>
      <c r="ETP30" s="61">
        <v>1.85</v>
      </c>
      <c r="EUJ30" s="61">
        <v>1</v>
      </c>
      <c r="EUK30" s="61">
        <v>-10</v>
      </c>
      <c r="EUL30" s="61">
        <v>10</v>
      </c>
      <c r="EUS30" s="61">
        <v>0.5</v>
      </c>
      <c r="EUT30" s="61">
        <v>0</v>
      </c>
      <c r="EUU30" s="61">
        <v>0</v>
      </c>
      <c r="EVB30" s="61">
        <v>4</v>
      </c>
      <c r="EVC30" s="61">
        <v>5</v>
      </c>
      <c r="EVD30" s="61">
        <v>135</v>
      </c>
      <c r="EVE30" s="61">
        <v>1</v>
      </c>
      <c r="EVF30" s="61">
        <v>1</v>
      </c>
      <c r="EVH30" s="61">
        <v>0</v>
      </c>
      <c r="EVI30" s="61">
        <v>0</v>
      </c>
      <c r="EVK30" s="61">
        <v>1</v>
      </c>
      <c r="EVL30" s="61">
        <v>1</v>
      </c>
      <c r="EVM30" s="61">
        <v>0</v>
      </c>
      <c r="EVR30" s="61">
        <v>150</v>
      </c>
      <c r="EVS30" s="61">
        <v>200</v>
      </c>
      <c r="EVT30" s="61">
        <v>85</v>
      </c>
      <c r="EVU30" s="61">
        <v>90</v>
      </c>
      <c r="EVV30" s="61">
        <v>85</v>
      </c>
      <c r="EVW30" s="61">
        <v>90</v>
      </c>
      <c r="EVX30" s="61">
        <v>5</v>
      </c>
      <c r="EVY30" s="61">
        <v>5</v>
      </c>
      <c r="EVZ30" s="61">
        <v>10</v>
      </c>
      <c r="EWA30" s="61">
        <v>10</v>
      </c>
      <c r="EWB30" s="61">
        <v>140</v>
      </c>
      <c r="EWC30" s="61">
        <v>145</v>
      </c>
      <c r="EWD30" s="61">
        <v>140</v>
      </c>
      <c r="EWE30" s="61">
        <v>145</v>
      </c>
      <c r="EWF30" s="61">
        <v>140</v>
      </c>
      <c r="EWG30" s="61">
        <v>145</v>
      </c>
      <c r="EWH30" s="61">
        <v>140</v>
      </c>
      <c r="EWI30" s="61">
        <v>5</v>
      </c>
      <c r="EWJ30" s="61">
        <v>175</v>
      </c>
      <c r="EWK30" s="61">
        <v>5</v>
      </c>
      <c r="EWL30" s="61">
        <v>5</v>
      </c>
      <c r="EWM30" s="61">
        <v>1</v>
      </c>
      <c r="EWN30" s="61">
        <v>45</v>
      </c>
      <c r="EWO30" s="61">
        <v>1</v>
      </c>
      <c r="EWS30" s="61">
        <v>150</v>
      </c>
      <c r="EWT30" s="61">
        <v>1000</v>
      </c>
      <c r="EWU30" s="61">
        <v>80</v>
      </c>
      <c r="EWV30" s="61">
        <v>60</v>
      </c>
      <c r="EWW30" s="61">
        <v>45</v>
      </c>
      <c r="EWX30" s="61">
        <v>300</v>
      </c>
      <c r="EWZ30" s="61">
        <v>75</v>
      </c>
      <c r="EXA30" s="61">
        <v>0.95199999999999996</v>
      </c>
      <c r="EXB30" s="61">
        <v>0</v>
      </c>
      <c r="EXC30" s="61">
        <v>0</v>
      </c>
      <c r="EXD30" s="61">
        <v>0</v>
      </c>
      <c r="EXE30" s="61">
        <v>180</v>
      </c>
      <c r="EXF30" s="61">
        <v>0.1</v>
      </c>
      <c r="EXG30" s="61">
        <v>1.1100000000000001</v>
      </c>
      <c r="EXH30" s="61">
        <v>60</v>
      </c>
      <c r="EXI30" s="61">
        <v>0</v>
      </c>
      <c r="EXJ30" s="61">
        <v>90</v>
      </c>
      <c r="EXK30" s="61">
        <v>80</v>
      </c>
      <c r="EXL30" s="61">
        <v>70</v>
      </c>
      <c r="EXM30" s="61">
        <v>60</v>
      </c>
      <c r="EXN30" s="61">
        <v>55</v>
      </c>
      <c r="EXO30" s="61">
        <v>4</v>
      </c>
      <c r="EXP30" s="61">
        <v>20</v>
      </c>
      <c r="EXQ30" s="61">
        <v>0</v>
      </c>
      <c r="EXR30" s="61">
        <v>930</v>
      </c>
      <c r="EXS30" s="61">
        <v>0</v>
      </c>
      <c r="EXT30" s="61">
        <v>5000</v>
      </c>
      <c r="EXU30" s="61">
        <v>50</v>
      </c>
      <c r="EXV30" s="61">
        <v>5</v>
      </c>
      <c r="EXW30" s="61">
        <v>0</v>
      </c>
      <c r="EXX30" s="61">
        <v>90</v>
      </c>
      <c r="EXY30" s="61">
        <v>80</v>
      </c>
      <c r="EXZ30" s="61">
        <v>70</v>
      </c>
      <c r="EYA30" s="61">
        <v>60</v>
      </c>
      <c r="EYB30" s="61">
        <v>55</v>
      </c>
      <c r="EYC30" s="61">
        <v>4</v>
      </c>
      <c r="EYD30" s="61">
        <v>20</v>
      </c>
      <c r="EYE30" s="61">
        <v>500</v>
      </c>
      <c r="EYF30" s="61">
        <v>1000</v>
      </c>
      <c r="EYG30" s="61">
        <v>1</v>
      </c>
      <c r="EYH30" s="61">
        <v>0</v>
      </c>
      <c r="EYI30" s="61">
        <v>0</v>
      </c>
      <c r="EYJ30" s="61">
        <v>0</v>
      </c>
      <c r="EYK30" s="61">
        <v>1</v>
      </c>
      <c r="EYL30" s="61">
        <v>2</v>
      </c>
      <c r="EYM30" s="61">
        <v>0.95</v>
      </c>
      <c r="EYN30" s="61">
        <v>0.98</v>
      </c>
      <c r="EYO30" s="61">
        <v>1</v>
      </c>
      <c r="EYP30" s="61">
        <v>-0.98</v>
      </c>
      <c r="EYQ30" s="61">
        <v>-0.95</v>
      </c>
      <c r="EYR30" s="61">
        <v>0</v>
      </c>
      <c r="EYS30" s="61">
        <v>20</v>
      </c>
      <c r="EYT30" s="61">
        <v>0.8</v>
      </c>
      <c r="EYU30" s="61">
        <v>-0.95</v>
      </c>
      <c r="EYV30" s="61">
        <v>1</v>
      </c>
      <c r="EYW30" s="61">
        <v>0</v>
      </c>
      <c r="EYX30" s="61">
        <v>0</v>
      </c>
      <c r="EYY30" s="61">
        <v>100</v>
      </c>
      <c r="EYZ30" s="61">
        <v>1</v>
      </c>
      <c r="EZA30" s="61">
        <v>100</v>
      </c>
      <c r="EZB30" s="61">
        <v>4</v>
      </c>
      <c r="EZC30" s="61">
        <v>20</v>
      </c>
      <c r="EZD30" s="61">
        <v>90</v>
      </c>
      <c r="EZE30" s="61">
        <v>110</v>
      </c>
      <c r="EZF30" s="61">
        <v>400</v>
      </c>
      <c r="EZG30" s="61">
        <v>0</v>
      </c>
      <c r="EZH30" s="61">
        <v>0</v>
      </c>
      <c r="EZI30" s="61">
        <v>0</v>
      </c>
      <c r="EZJ30" s="61">
        <v>0</v>
      </c>
      <c r="EZK30" s="61">
        <v>1</v>
      </c>
      <c r="EZL30" s="61">
        <v>100</v>
      </c>
      <c r="EZM30" s="61">
        <v>50</v>
      </c>
      <c r="EZN30" s="61">
        <v>25</v>
      </c>
      <c r="EZO30" s="61">
        <v>-25</v>
      </c>
      <c r="EZP30" s="61">
        <v>-50</v>
      </c>
      <c r="EZQ30" s="61">
        <v>4</v>
      </c>
      <c r="EZR30" s="61">
        <v>20</v>
      </c>
      <c r="EZS30" s="61">
        <v>-100</v>
      </c>
      <c r="EZT30" s="61">
        <v>100</v>
      </c>
      <c r="EZU30" s="61">
        <v>0</v>
      </c>
      <c r="EZV30" s="61">
        <v>0</v>
      </c>
      <c r="EZW30" s="61">
        <v>4</v>
      </c>
      <c r="EZX30" s="61">
        <v>20</v>
      </c>
      <c r="EZY30" s="61">
        <v>-100</v>
      </c>
      <c r="EZZ30" s="61">
        <v>100</v>
      </c>
      <c r="FAA30" s="61">
        <v>5000</v>
      </c>
      <c r="FAB30" s="61">
        <v>0</v>
      </c>
      <c r="FAC30" s="61">
        <v>0</v>
      </c>
      <c r="FAD30" s="61">
        <v>1</v>
      </c>
      <c r="FAE30" s="61">
        <v>-0.9</v>
      </c>
      <c r="FAF30" s="61">
        <v>-100</v>
      </c>
      <c r="FAG30" s="61">
        <v>100</v>
      </c>
      <c r="FAT30" s="61">
        <v>10</v>
      </c>
      <c r="FAU30" s="61">
        <v>2.5</v>
      </c>
      <c r="FAV30" s="61">
        <v>0.2</v>
      </c>
      <c r="FAW30" s="61">
        <v>3.1</v>
      </c>
      <c r="FAX30" s="61">
        <v>0.05</v>
      </c>
      <c r="FAY30" s="61">
        <v>1.5</v>
      </c>
      <c r="FAZ30" s="61">
        <v>1.7</v>
      </c>
      <c r="FBA30" s="61">
        <v>0.05</v>
      </c>
      <c r="FBB30" s="61">
        <v>0.05</v>
      </c>
      <c r="FBC30" s="61">
        <v>120</v>
      </c>
      <c r="FBD30" s="61">
        <v>5</v>
      </c>
      <c r="FBE30" s="61">
        <v>120</v>
      </c>
      <c r="FBF30" s="61">
        <v>5</v>
      </c>
      <c r="FBG30" s="61">
        <v>55</v>
      </c>
      <c r="FBH30" s="61">
        <v>5</v>
      </c>
      <c r="FBI30" s="61">
        <v>97</v>
      </c>
      <c r="FBJ30" s="61">
        <v>0.1</v>
      </c>
      <c r="FBK30" s="61">
        <v>37</v>
      </c>
      <c r="FBL30" s="61">
        <v>3</v>
      </c>
      <c r="FBM30" s="61">
        <v>60</v>
      </c>
      <c r="FBN30" s="61">
        <v>4</v>
      </c>
      <c r="FBQ30" s="61">
        <v>1</v>
      </c>
      <c r="FBR30" s="61">
        <v>30</v>
      </c>
      <c r="FBU30" s="61">
        <v>20</v>
      </c>
      <c r="FBY30" s="61">
        <v>3</v>
      </c>
      <c r="FBZ30" s="61">
        <v>100</v>
      </c>
      <c r="FCA30" s="61">
        <v>0</v>
      </c>
      <c r="FCB30" s="61">
        <v>0</v>
      </c>
      <c r="FCC30" s="61">
        <v>0</v>
      </c>
      <c r="FCD30" s="61">
        <v>0</v>
      </c>
      <c r="FCE30" s="61">
        <v>0</v>
      </c>
      <c r="FCF30" s="61">
        <v>0</v>
      </c>
      <c r="FCG30" s="61">
        <v>0</v>
      </c>
      <c r="FCH30" s="61">
        <v>0</v>
      </c>
      <c r="FCI30" s="61">
        <v>10</v>
      </c>
      <c r="FCJ30" s="61">
        <v>0.75</v>
      </c>
      <c r="FCK30" s="61">
        <v>0.1</v>
      </c>
      <c r="FCL30" s="61">
        <v>0.55000000000000004</v>
      </c>
      <c r="FCM30" s="61">
        <v>0.1</v>
      </c>
      <c r="FCN30" s="61">
        <v>3</v>
      </c>
      <c r="FCO30" s="61">
        <v>0.05</v>
      </c>
      <c r="FCP30" s="61">
        <v>10</v>
      </c>
      <c r="FCQ30" s="61">
        <v>0.5</v>
      </c>
      <c r="FCR30" s="61">
        <v>5.2</v>
      </c>
      <c r="FCT30" s="61">
        <v>0.01</v>
      </c>
      <c r="FCU30" s="61">
        <v>0.3</v>
      </c>
      <c r="FCV30" s="61">
        <v>0.1</v>
      </c>
      <c r="FCW30" s="61">
        <v>0.5</v>
      </c>
      <c r="FCX30" s="61">
        <v>0.1</v>
      </c>
      <c r="FCY30" s="61">
        <v>0.5</v>
      </c>
      <c r="FCZ30" s="61">
        <v>500</v>
      </c>
      <c r="FDA30" s="61">
        <v>1500</v>
      </c>
      <c r="FDB30" s="61">
        <v>4.5999999999999996</v>
      </c>
      <c r="FDC30" s="61">
        <v>0.1</v>
      </c>
      <c r="FDD30" s="61">
        <v>0.3</v>
      </c>
      <c r="FDE30" s="61">
        <v>0.1</v>
      </c>
      <c r="FDF30" s="61">
        <v>1.2</v>
      </c>
      <c r="FDG30" s="61">
        <v>0.1</v>
      </c>
      <c r="FDH30" s="61">
        <v>0.3</v>
      </c>
      <c r="FDI30" s="61">
        <v>1</v>
      </c>
      <c r="FDJ30" s="61">
        <v>0.1</v>
      </c>
      <c r="FDK30" s="61">
        <v>500</v>
      </c>
      <c r="FDL30" s="61">
        <v>1500</v>
      </c>
      <c r="FDM30" s="61">
        <v>5</v>
      </c>
      <c r="FDN30" s="61">
        <v>1</v>
      </c>
      <c r="FDO30" s="61">
        <v>2</v>
      </c>
      <c r="FDP30" s="61">
        <v>3</v>
      </c>
      <c r="FDQ30" s="61">
        <v>180</v>
      </c>
      <c r="FDR30" s="61">
        <v>180</v>
      </c>
      <c r="FDS30" s="61">
        <v>180</v>
      </c>
      <c r="FDT30" s="61">
        <v>60</v>
      </c>
      <c r="FDU30" s="61">
        <v>10</v>
      </c>
      <c r="FDV30" s="61">
        <v>0</v>
      </c>
      <c r="FDW30" s="61">
        <v>1</v>
      </c>
      <c r="FDX30" s="61">
        <v>120</v>
      </c>
      <c r="FDY30" s="61">
        <v>2</v>
      </c>
      <c r="FDZ30" s="61">
        <v>120</v>
      </c>
      <c r="FEA30" s="61">
        <v>2</v>
      </c>
      <c r="FEB30" s="61">
        <v>38</v>
      </c>
      <c r="FEC30" s="61">
        <v>3</v>
      </c>
      <c r="FED30" s="61">
        <v>0</v>
      </c>
      <c r="FEE30" s="61">
        <v>0</v>
      </c>
      <c r="FEF30" s="61">
        <v>83</v>
      </c>
      <c r="FEG30" s="61">
        <v>0.1</v>
      </c>
      <c r="FEH30" s="61">
        <v>0</v>
      </c>
      <c r="FEI30" s="61">
        <v>0</v>
      </c>
      <c r="FEJ30" s="61">
        <v>1</v>
      </c>
      <c r="FEK30" s="61">
        <v>0</v>
      </c>
      <c r="FEL30" s="61">
        <v>0</v>
      </c>
      <c r="FEM30" s="61">
        <v>0</v>
      </c>
      <c r="FEN30" s="61">
        <v>75</v>
      </c>
      <c r="FEO30" s="61">
        <v>120</v>
      </c>
      <c r="FEP30" s="61">
        <v>2</v>
      </c>
      <c r="FEQ30" s="61">
        <v>2</v>
      </c>
      <c r="FER30" s="61">
        <v>0</v>
      </c>
      <c r="FES30" s="61">
        <v>1</v>
      </c>
      <c r="FET30" s="61">
        <v>0</v>
      </c>
      <c r="FEU30" s="61">
        <v>120</v>
      </c>
      <c r="FEV30" s="61">
        <v>120</v>
      </c>
      <c r="FEW30" s="61">
        <v>2</v>
      </c>
      <c r="FEX30" s="61">
        <v>2</v>
      </c>
      <c r="FEY30" s="61">
        <v>0</v>
      </c>
      <c r="FEZ30" s="61">
        <v>62</v>
      </c>
      <c r="FFA30" s="61">
        <v>2</v>
      </c>
      <c r="FFB30" s="61">
        <v>1</v>
      </c>
      <c r="FFD30" s="61">
        <v>74</v>
      </c>
      <c r="FFE30" s="61">
        <v>120</v>
      </c>
      <c r="FFF30" s="61">
        <v>2</v>
      </c>
      <c r="FFG30" s="61">
        <v>0.5</v>
      </c>
      <c r="FFH30" s="61">
        <v>0</v>
      </c>
      <c r="FFI30" s="61">
        <v>0</v>
      </c>
      <c r="FFJ30" s="61">
        <v>0</v>
      </c>
      <c r="FFK30" s="61">
        <v>200</v>
      </c>
      <c r="FFL30" s="61">
        <v>200</v>
      </c>
      <c r="FFM30" s="61">
        <v>2</v>
      </c>
      <c r="FFN30" s="61">
        <v>2</v>
      </c>
      <c r="FFO30" s="61">
        <v>0</v>
      </c>
      <c r="FFP30" s="61">
        <v>2</v>
      </c>
      <c r="FFQ30" s="61">
        <v>0</v>
      </c>
      <c r="FFR30" s="61">
        <v>0</v>
      </c>
      <c r="FFS30" s="61">
        <v>2</v>
      </c>
      <c r="FFT30" s="61">
        <v>0</v>
      </c>
      <c r="FFU30" s="61">
        <v>0</v>
      </c>
      <c r="FFV30" s="61">
        <v>100</v>
      </c>
      <c r="FFW30" s="61">
        <v>0</v>
      </c>
      <c r="FFX30" s="61">
        <v>10</v>
      </c>
      <c r="FFY30" s="61">
        <v>0</v>
      </c>
      <c r="FFZ30" s="61">
        <v>0</v>
      </c>
      <c r="FGA30" s="61">
        <v>0</v>
      </c>
      <c r="FGB30" s="61">
        <v>2</v>
      </c>
      <c r="FGC30" s="61">
        <v>82</v>
      </c>
      <c r="FGD30" s="61">
        <v>0</v>
      </c>
      <c r="FGE30" s="61">
        <v>0</v>
      </c>
      <c r="FGF30" s="61">
        <v>0</v>
      </c>
      <c r="FGG30" s="61">
        <v>5</v>
      </c>
      <c r="FGH30" s="61">
        <v>20</v>
      </c>
      <c r="FGI30" s="61">
        <v>0</v>
      </c>
      <c r="FGJ30" s="61">
        <v>2</v>
      </c>
      <c r="FGK30" s="61">
        <v>30</v>
      </c>
      <c r="FGL30" s="61">
        <v>90</v>
      </c>
      <c r="FGM30" s="61">
        <v>0</v>
      </c>
      <c r="FGN30" s="61">
        <v>0</v>
      </c>
      <c r="FGO30" s="61">
        <v>0</v>
      </c>
      <c r="FGP30" s="61">
        <v>200</v>
      </c>
      <c r="FGQ30" s="61">
        <v>-200</v>
      </c>
      <c r="FGR30" s="61">
        <v>0</v>
      </c>
      <c r="FGS30" s="61">
        <v>-50</v>
      </c>
      <c r="FGT30" s="61">
        <v>100</v>
      </c>
      <c r="FGU30" s="61">
        <v>-100</v>
      </c>
      <c r="FGV30" s="61">
        <v>0</v>
      </c>
      <c r="FGW30" s="61">
        <v>0</v>
      </c>
      <c r="FGX30" s="61">
        <v>0</v>
      </c>
      <c r="FGY30" s="61">
        <v>200</v>
      </c>
      <c r="FGZ30" s="61">
        <v>-200</v>
      </c>
      <c r="FHA30" s="61">
        <v>20</v>
      </c>
      <c r="FHB30" s="61">
        <v>30</v>
      </c>
      <c r="FHC30" s="61">
        <v>0</v>
      </c>
      <c r="FHD30" s="61">
        <v>2</v>
      </c>
      <c r="FHE30" s="61">
        <v>0</v>
      </c>
      <c r="FHF30" s="61">
        <v>0</v>
      </c>
      <c r="FHG30" s="61">
        <v>0</v>
      </c>
      <c r="FHH30" s="61">
        <v>0</v>
      </c>
      <c r="FHI30" s="61">
        <v>0</v>
      </c>
      <c r="FHJ30" s="61">
        <v>0</v>
      </c>
      <c r="FHK30" s="61">
        <v>0</v>
      </c>
      <c r="FHL30" s="61">
        <v>16</v>
      </c>
      <c r="FHM30" s="61">
        <v>0</v>
      </c>
      <c r="FHN30" s="61">
        <v>0</v>
      </c>
      <c r="FHO30" s="61">
        <v>10</v>
      </c>
      <c r="FHP30" s="61">
        <v>0</v>
      </c>
      <c r="FHQ30" s="61">
        <v>16</v>
      </c>
      <c r="FHR30" s="61">
        <v>0</v>
      </c>
      <c r="FHS30" s="61">
        <v>0</v>
      </c>
      <c r="FHT30" s="61">
        <v>10</v>
      </c>
      <c r="FHU30" s="61">
        <v>0</v>
      </c>
      <c r="FHV30" s="61">
        <v>0</v>
      </c>
      <c r="FHW30" s="61">
        <v>0</v>
      </c>
      <c r="FHX30" s="61">
        <v>18</v>
      </c>
      <c r="FHY30" s="61">
        <v>12</v>
      </c>
      <c r="FHZ30" s="61">
        <v>35</v>
      </c>
      <c r="FIA30" s="61">
        <v>0</v>
      </c>
      <c r="FIB30" s="61">
        <v>0</v>
      </c>
      <c r="FIC30" s="61">
        <v>18</v>
      </c>
      <c r="FID30" s="61">
        <v>12</v>
      </c>
      <c r="FIE30" s="61">
        <v>35</v>
      </c>
      <c r="FIF30" s="61">
        <v>0</v>
      </c>
      <c r="FIG30" s="61">
        <v>0</v>
      </c>
      <c r="FIH30" s="61">
        <v>55</v>
      </c>
      <c r="FII30" s="61">
        <v>45</v>
      </c>
      <c r="FIJ30" s="61">
        <v>100</v>
      </c>
      <c r="FIK30" s="61">
        <v>0</v>
      </c>
      <c r="FIL30" s="61">
        <v>0</v>
      </c>
      <c r="FIM30" s="61">
        <v>15</v>
      </c>
      <c r="FIN30" s="61">
        <v>0</v>
      </c>
      <c r="FIO30" s="61">
        <v>250</v>
      </c>
      <c r="FIP30" s="61">
        <v>0</v>
      </c>
      <c r="FIQ30" s="61">
        <v>0</v>
      </c>
      <c r="FIR30" s="61">
        <v>80</v>
      </c>
      <c r="FIS30" s="61">
        <v>20</v>
      </c>
      <c r="FIT30" s="61">
        <v>100</v>
      </c>
      <c r="FIU30" s="61">
        <v>-25</v>
      </c>
      <c r="FIV30" s="61">
        <v>0</v>
      </c>
      <c r="FIW30" s="61">
        <v>60</v>
      </c>
      <c r="FIX30" s="61">
        <v>100</v>
      </c>
      <c r="FIY30" s="61">
        <v>-25</v>
      </c>
      <c r="FIZ30" s="61">
        <v>3600</v>
      </c>
      <c r="FJA30" s="61">
        <v>2</v>
      </c>
      <c r="FJB30" s="61">
        <v>0</v>
      </c>
      <c r="FJC30" s="61">
        <v>10</v>
      </c>
      <c r="FJD30" s="61">
        <v>0</v>
      </c>
      <c r="FJE30" s="61">
        <v>0</v>
      </c>
      <c r="FJF30" s="61">
        <v>9</v>
      </c>
      <c r="FJG30" s="61">
        <v>16</v>
      </c>
      <c r="FJH30" s="61">
        <v>0</v>
      </c>
      <c r="FJI30" s="61">
        <v>0</v>
      </c>
      <c r="FJJ30" s="61">
        <v>4</v>
      </c>
      <c r="FJK30" s="61">
        <v>10</v>
      </c>
      <c r="FJL30" s="61">
        <v>0</v>
      </c>
      <c r="FJM30" s="61">
        <v>0</v>
      </c>
      <c r="FJN30" s="61">
        <v>0</v>
      </c>
      <c r="FJO30" s="61">
        <v>0</v>
      </c>
      <c r="FJP30" s="61">
        <v>50</v>
      </c>
      <c r="FJQ30" s="61">
        <v>100</v>
      </c>
      <c r="FJR30" s="61">
        <v>0</v>
      </c>
      <c r="FJS30" s="61">
        <v>9.5</v>
      </c>
      <c r="FJT30" s="61">
        <v>10</v>
      </c>
      <c r="FJU30" s="61">
        <v>0.3</v>
      </c>
      <c r="FJV30" s="61">
        <v>0</v>
      </c>
      <c r="FJW30" s="61">
        <v>10</v>
      </c>
      <c r="FJX30" s="61">
        <v>0</v>
      </c>
      <c r="FJY30" s="61">
        <v>0</v>
      </c>
      <c r="FJZ30" s="61">
        <v>500</v>
      </c>
      <c r="FKA30" s="61">
        <v>0</v>
      </c>
      <c r="FKB30" s="61">
        <v>10</v>
      </c>
      <c r="FKC30" s="61">
        <v>0</v>
      </c>
      <c r="FKD30" s="61">
        <v>150</v>
      </c>
      <c r="FKE30" s="61">
        <v>-50</v>
      </c>
      <c r="FKF30" s="61">
        <v>1000</v>
      </c>
      <c r="FKG30" s="61">
        <v>0</v>
      </c>
      <c r="FKH30" s="61">
        <v>0</v>
      </c>
      <c r="FKI30" s="61">
        <v>0</v>
      </c>
      <c r="FKJ30" s="61">
        <v>0</v>
      </c>
      <c r="FKK30" s="61">
        <v>0</v>
      </c>
      <c r="FKL30" s="61">
        <v>0</v>
      </c>
      <c r="FKM30" s="61">
        <v>0</v>
      </c>
      <c r="FKN30" s="61">
        <v>0</v>
      </c>
      <c r="FKO30" s="61">
        <v>10</v>
      </c>
      <c r="FKP30" s="61">
        <v>0</v>
      </c>
      <c r="FKQ30" s="61">
        <v>0</v>
      </c>
      <c r="FKR30" s="61">
        <v>1</v>
      </c>
      <c r="FKS30" s="61">
        <v>90</v>
      </c>
      <c r="FKT30" s="61">
        <v>0</v>
      </c>
      <c r="FKU30" s="61">
        <v>16</v>
      </c>
      <c r="FKV30" s="61">
        <v>0</v>
      </c>
      <c r="FKW30" s="61">
        <v>0</v>
      </c>
      <c r="FKX30" s="61">
        <v>0</v>
      </c>
      <c r="FKY30" s="61">
        <v>0</v>
      </c>
      <c r="FKZ30" s="61">
        <v>16</v>
      </c>
      <c r="FLA30" s="61">
        <v>0</v>
      </c>
      <c r="FLB30" s="61">
        <v>0</v>
      </c>
      <c r="FLC30" s="61">
        <v>16</v>
      </c>
      <c r="FLD30" s="61">
        <v>0</v>
      </c>
      <c r="FLE30" s="61">
        <v>0</v>
      </c>
      <c r="FLF30" s="61">
        <v>0</v>
      </c>
      <c r="FLG30" s="61">
        <v>0</v>
      </c>
      <c r="FLH30" s="61">
        <v>0</v>
      </c>
      <c r="FLI30" s="61">
        <v>0</v>
      </c>
      <c r="FLJ30" s="61">
        <v>0</v>
      </c>
      <c r="FLK30" s="61">
        <v>2</v>
      </c>
      <c r="FLL30" s="61">
        <v>120</v>
      </c>
      <c r="FLM30" s="61">
        <v>0</v>
      </c>
      <c r="FLN30" s="61">
        <v>2</v>
      </c>
      <c r="FLO30" s="61">
        <v>120</v>
      </c>
      <c r="FLP30" s="61">
        <v>0</v>
      </c>
      <c r="FLQ30" s="61">
        <v>2</v>
      </c>
      <c r="FLR30" s="61">
        <v>120</v>
      </c>
      <c r="FLS30" s="61">
        <v>0</v>
      </c>
      <c r="FLT30" s="61">
        <v>2</v>
      </c>
      <c r="FLU30" s="61">
        <v>120</v>
      </c>
      <c r="FLV30" s="61">
        <v>1</v>
      </c>
      <c r="FLW30" s="61">
        <v>100</v>
      </c>
      <c r="FMG30" s="61">
        <v>18</v>
      </c>
      <c r="FMH30" s="61">
        <v>18</v>
      </c>
      <c r="FMI30" s="61">
        <v>18</v>
      </c>
      <c r="FMJ30" s="61">
        <v>18</v>
      </c>
      <c r="FMP30" s="61">
        <v>15</v>
      </c>
      <c r="FMQ30" s="61">
        <v>4</v>
      </c>
      <c r="FMR30" s="61">
        <v>20</v>
      </c>
      <c r="FMS30" s="61">
        <v>7.5</v>
      </c>
      <c r="FMT30" s="61">
        <v>22.5</v>
      </c>
      <c r="FMV30" s="61">
        <v>1</v>
      </c>
      <c r="FMW30" s="61">
        <v>12</v>
      </c>
      <c r="FMX30" s="61">
        <v>30</v>
      </c>
      <c r="FMY30" s="61">
        <v>7</v>
      </c>
      <c r="FMZ30" s="61">
        <v>48</v>
      </c>
      <c r="FNA30" s="61">
        <v>650</v>
      </c>
      <c r="FNB30" s="61">
        <v>950</v>
      </c>
      <c r="FNC30" s="61">
        <v>4000</v>
      </c>
      <c r="FND30" s="61">
        <v>30</v>
      </c>
      <c r="FNE30" s="61">
        <v>6</v>
      </c>
      <c r="FNG30" s="61">
        <v>3</v>
      </c>
      <c r="FNH30" s="61">
        <v>42</v>
      </c>
      <c r="FNJ30" s="61">
        <v>462</v>
      </c>
      <c r="FNV30" s="61">
        <v>1</v>
      </c>
      <c r="FNW30" s="61">
        <v>250</v>
      </c>
      <c r="FNX30" s="61">
        <v>40</v>
      </c>
      <c r="FNY30" s="61">
        <v>80</v>
      </c>
      <c r="FNZ30" s="61">
        <v>3</v>
      </c>
      <c r="FOA30" s="61">
        <v>15</v>
      </c>
      <c r="FOB30" s="61">
        <v>1800</v>
      </c>
      <c r="FOC30" s="61">
        <v>50</v>
      </c>
      <c r="FOD30" s="61">
        <v>300</v>
      </c>
      <c r="FOI30" s="61">
        <v>1800</v>
      </c>
      <c r="FOJ30" s="61">
        <v>1800</v>
      </c>
      <c r="FOK30" s="61">
        <v>0</v>
      </c>
      <c r="FOL30" s="61">
        <v>50</v>
      </c>
      <c r="FOM30" s="61">
        <v>50</v>
      </c>
      <c r="FOS30" s="61">
        <v>1</v>
      </c>
      <c r="FOT30" s="61">
        <v>0</v>
      </c>
      <c r="FOU30" s="61">
        <v>990</v>
      </c>
      <c r="FOV30" s="61">
        <v>-950</v>
      </c>
      <c r="FOW30" s="61">
        <v>-650</v>
      </c>
      <c r="FOY30" s="61">
        <v>1000</v>
      </c>
      <c r="FOZ30" s="61">
        <v>10</v>
      </c>
      <c r="FPK30" s="61">
        <v>1</v>
      </c>
      <c r="FPL30" s="61">
        <v>1</v>
      </c>
      <c r="FPM30" s="61">
        <v>1</v>
      </c>
      <c r="FPN30" s="61">
        <v>1</v>
      </c>
      <c r="FPO30" s="61">
        <v>-5</v>
      </c>
      <c r="FPP30" s="61">
        <v>-2</v>
      </c>
      <c r="FPQ30" s="61">
        <v>2</v>
      </c>
      <c r="FPR30" s="61">
        <v>2</v>
      </c>
      <c r="FPS30" s="61">
        <v>95</v>
      </c>
      <c r="FPT30" s="61">
        <v>100</v>
      </c>
      <c r="FPU30" s="61">
        <v>10</v>
      </c>
      <c r="FPV30" s="61">
        <v>30</v>
      </c>
      <c r="FPW30" s="61">
        <v>0</v>
      </c>
      <c r="FPX30" s="61">
        <v>0</v>
      </c>
      <c r="FPY30" s="61">
        <v>10</v>
      </c>
      <c r="FPZ30" s="61">
        <v>10000</v>
      </c>
      <c r="FQA30" s="61">
        <v>1400</v>
      </c>
      <c r="FQB30" s="61">
        <v>100</v>
      </c>
      <c r="FQC30" s="61">
        <v>20</v>
      </c>
      <c r="FQD30" s="61">
        <v>0</v>
      </c>
      <c r="FQE30" s="61">
        <v>100</v>
      </c>
      <c r="FQF30" s="61">
        <v>4</v>
      </c>
      <c r="FQG30" s="61">
        <v>0</v>
      </c>
      <c r="FQH30" s="61">
        <v>20</v>
      </c>
      <c r="FQI30" s="61">
        <v>4000</v>
      </c>
      <c r="FQJ30" s="61">
        <v>4000</v>
      </c>
      <c r="FQL30" s="61">
        <v>700</v>
      </c>
      <c r="FQM30" s="61">
        <v>30</v>
      </c>
      <c r="FQN30" s="61">
        <v>0</v>
      </c>
      <c r="FQO30" s="61">
        <v>400</v>
      </c>
      <c r="FQP30" s="61">
        <v>-1</v>
      </c>
      <c r="FQQ30" s="61">
        <v>4</v>
      </c>
      <c r="FQR30" s="61">
        <v>3</v>
      </c>
      <c r="FQS30" s="61">
        <v>10</v>
      </c>
      <c r="FQT30" s="61">
        <v>60</v>
      </c>
      <c r="FQU30" s="61">
        <v>120</v>
      </c>
      <c r="FQV30" s="61">
        <v>5</v>
      </c>
      <c r="FQW30" s="61">
        <v>5</v>
      </c>
      <c r="FQX30" s="61">
        <v>2</v>
      </c>
      <c r="FQY30" s="61">
        <v>2</v>
      </c>
      <c r="FQZ30" s="61">
        <v>-5</v>
      </c>
      <c r="FRA30" s="61">
        <v>-5</v>
      </c>
      <c r="FRB30" s="61">
        <v>-5</v>
      </c>
      <c r="FRC30" s="61">
        <v>-5</v>
      </c>
      <c r="FRD30" s="61">
        <v>14</v>
      </c>
      <c r="FRE30" s="61">
        <v>14</v>
      </c>
      <c r="FRF30" s="61">
        <v>14</v>
      </c>
      <c r="FRG30" s="61">
        <v>14</v>
      </c>
      <c r="FRH30" s="61">
        <v>4.5</v>
      </c>
      <c r="FRJ30" s="61">
        <v>45</v>
      </c>
      <c r="FRK30" s="61">
        <v>660</v>
      </c>
      <c r="FRL30" s="61">
        <v>660</v>
      </c>
      <c r="FRM30" s="61">
        <v>-144</v>
      </c>
      <c r="FRN30" s="61">
        <v>0</v>
      </c>
      <c r="FRO30" s="61">
        <v>60</v>
      </c>
      <c r="FRP30" s="61">
        <v>50</v>
      </c>
      <c r="FSO30" s="61">
        <v>0</v>
      </c>
      <c r="FSP30" s="61">
        <v>4</v>
      </c>
      <c r="FSQ30" s="61">
        <v>500</v>
      </c>
      <c r="FSR30" s="61">
        <v>30</v>
      </c>
      <c r="FST30" s="61">
        <v>8000</v>
      </c>
      <c r="FTB30" s="61">
        <v>1.2</v>
      </c>
      <c r="FTD30" s="61">
        <v>50</v>
      </c>
      <c r="FTE30" s="61">
        <v>0</v>
      </c>
      <c r="FTG30" s="61">
        <v>100</v>
      </c>
      <c r="FTH30" s="61">
        <v>100</v>
      </c>
      <c r="FTJ30" s="61">
        <v>100</v>
      </c>
      <c r="FTK30" s="61">
        <v>50</v>
      </c>
      <c r="FTL30" s="61">
        <v>10</v>
      </c>
      <c r="FTM30" s="61">
        <v>25</v>
      </c>
      <c r="FTN30" s="61">
        <v>2500</v>
      </c>
      <c r="FTO30" s="61">
        <v>1</v>
      </c>
      <c r="FTR30" s="61">
        <v>0</v>
      </c>
      <c r="FTS30" s="61">
        <v>320</v>
      </c>
      <c r="FTT30" s="61">
        <v>0</v>
      </c>
      <c r="FTU30" s="61">
        <v>-24</v>
      </c>
      <c r="FTV30" s="61">
        <v>-13</v>
      </c>
      <c r="FTW30" s="61">
        <v>2717</v>
      </c>
      <c r="FTX30" s="61">
        <v>1600</v>
      </c>
      <c r="FTY30" s="61">
        <v>10</v>
      </c>
      <c r="FTZ30" s="61">
        <v>2717</v>
      </c>
      <c r="FUA30" s="61">
        <v>1600</v>
      </c>
      <c r="FUB30" s="61">
        <v>40</v>
      </c>
      <c r="FUC30" s="61">
        <v>0</v>
      </c>
      <c r="FUD30" s="61">
        <v>0</v>
      </c>
      <c r="FUK30" s="61">
        <v>0</v>
      </c>
      <c r="FUL30" s="61">
        <v>0.19531000000000001</v>
      </c>
      <c r="FUN30" s="61">
        <v>3.8999999999999998E-3</v>
      </c>
      <c r="FUO30" s="61">
        <v>2.5</v>
      </c>
      <c r="FUP30" s="61">
        <v>1.1000000000000001</v>
      </c>
      <c r="FUV30" s="61">
        <v>3353</v>
      </c>
      <c r="FUW30" s="61">
        <v>1658</v>
      </c>
      <c r="FUX30" s="61">
        <v>4674</v>
      </c>
      <c r="FUY30" s="61">
        <v>2100</v>
      </c>
      <c r="FUZ30" s="61">
        <v>1500</v>
      </c>
      <c r="FVA30" s="61">
        <v>1499</v>
      </c>
      <c r="FVC30" s="61">
        <v>50.9</v>
      </c>
      <c r="FVD30" s="61">
        <v>48.1</v>
      </c>
      <c r="FVF30" s="61">
        <v>500</v>
      </c>
      <c r="FVN30" s="61">
        <v>0</v>
      </c>
      <c r="FVO30" s="61">
        <v>0.19531000000000001</v>
      </c>
      <c r="FVQ30" s="61">
        <v>3.8999999999999998E-3</v>
      </c>
      <c r="FVR30" s="61">
        <v>2.5</v>
      </c>
      <c r="FVS30" s="61">
        <v>1.1000000000000001</v>
      </c>
      <c r="FVY30" s="61">
        <v>2733</v>
      </c>
      <c r="FVZ30" s="61">
        <v>1362</v>
      </c>
      <c r="FWA30" s="61">
        <v>3050</v>
      </c>
      <c r="FWB30" s="61">
        <v>1650</v>
      </c>
      <c r="FWC30" s="61">
        <v>1500</v>
      </c>
      <c r="FWD30" s="61">
        <v>1500</v>
      </c>
      <c r="FWF30" s="61">
        <v>50</v>
      </c>
      <c r="FWG30" s="61">
        <v>45</v>
      </c>
      <c r="FWI30" s="61">
        <v>500</v>
      </c>
      <c r="FWQ30" s="61">
        <v>0</v>
      </c>
      <c r="FWR30" s="61">
        <v>0.19531000000000001</v>
      </c>
      <c r="FWT30" s="61">
        <v>3.8999999999999998E-3</v>
      </c>
      <c r="FWU30" s="61">
        <v>2.5</v>
      </c>
      <c r="FWV30" s="61">
        <v>1.1000000000000001</v>
      </c>
      <c r="FXB30" s="61">
        <v>2733</v>
      </c>
      <c r="FXC30" s="61">
        <v>1362</v>
      </c>
      <c r="FXD30" s="61">
        <v>3050</v>
      </c>
      <c r="FXE30" s="61">
        <v>1650</v>
      </c>
      <c r="FXF30" s="61">
        <v>1500</v>
      </c>
      <c r="FXG30" s="61">
        <v>1500</v>
      </c>
      <c r="FXI30" s="61">
        <v>50</v>
      </c>
      <c r="FXJ30" s="61">
        <v>45</v>
      </c>
      <c r="FXL30" s="61">
        <v>500</v>
      </c>
      <c r="FXT30" s="61">
        <v>0</v>
      </c>
      <c r="FXU30" s="61">
        <v>0.19531000000000001</v>
      </c>
      <c r="FXW30" s="61">
        <v>3.8999999999999998E-3</v>
      </c>
      <c r="FXX30" s="61">
        <v>2.5</v>
      </c>
      <c r="FXY30" s="61">
        <v>1.1000000000000001</v>
      </c>
      <c r="FYE30" s="61">
        <v>2733</v>
      </c>
      <c r="FYF30" s="61">
        <v>1362</v>
      </c>
      <c r="FYG30" s="61">
        <v>3050</v>
      </c>
      <c r="FYH30" s="61">
        <v>1650</v>
      </c>
      <c r="FYI30" s="61">
        <v>1500</v>
      </c>
      <c r="FYJ30" s="61">
        <v>1500</v>
      </c>
      <c r="FYL30" s="61">
        <v>50</v>
      </c>
      <c r="FYM30" s="61">
        <v>45</v>
      </c>
      <c r="FYO30" s="61">
        <v>500</v>
      </c>
      <c r="FYQ30" s="61">
        <v>0</v>
      </c>
      <c r="FYR30" s="61">
        <v>1000</v>
      </c>
      <c r="FYS30" s="61">
        <v>300</v>
      </c>
      <c r="FYT30" s="61">
        <v>48</v>
      </c>
      <c r="FYU30" s="61">
        <v>-1.6</v>
      </c>
      <c r="FYV30" s="61">
        <v>-4</v>
      </c>
      <c r="FYW30" s="61">
        <v>100</v>
      </c>
      <c r="FYX30" s="61">
        <v>6</v>
      </c>
      <c r="FYY30" s="61">
        <v>0</v>
      </c>
      <c r="FYZ30" s="61">
        <v>1</v>
      </c>
      <c r="FZA30" s="61">
        <v>6</v>
      </c>
      <c r="FZB30" s="61">
        <v>0</v>
      </c>
      <c r="FZI30" s="61">
        <v>100</v>
      </c>
      <c r="FZJ30" s="61">
        <v>50</v>
      </c>
      <c r="FZK30" s="61">
        <v>100</v>
      </c>
      <c r="FZL30" s="61">
        <v>12000</v>
      </c>
      <c r="FZM30" s="61">
        <v>100</v>
      </c>
      <c r="FZN30" s="61">
        <v>-100</v>
      </c>
      <c r="FZO30" s="61">
        <v>0</v>
      </c>
      <c r="FZP30" s="61">
        <v>0</v>
      </c>
      <c r="FZQ30" s="61">
        <v>-25</v>
      </c>
      <c r="FZS30" s="61">
        <v>0</v>
      </c>
      <c r="FZT30" s="61">
        <v>0</v>
      </c>
      <c r="FZU30" s="61">
        <v>0</v>
      </c>
      <c r="FZV30" s="61">
        <v>0</v>
      </c>
      <c r="FZW30" s="61">
        <v>0</v>
      </c>
      <c r="FZX30" s="61">
        <v>1</v>
      </c>
      <c r="FZY30" s="61">
        <v>0</v>
      </c>
      <c r="FZZ30" s="61">
        <v>0</v>
      </c>
      <c r="GAA30" s="61">
        <v>6</v>
      </c>
      <c r="GAB30" s="61">
        <v>0</v>
      </c>
      <c r="GAC30" s="61">
        <v>0.5</v>
      </c>
      <c r="GAD30" s="61">
        <v>0</v>
      </c>
      <c r="GAE30" s="61">
        <v>0</v>
      </c>
      <c r="GAF30" s="61">
        <v>120000</v>
      </c>
      <c r="GAG30" s="61">
        <v>0</v>
      </c>
      <c r="GAH30" s="61">
        <v>120000</v>
      </c>
      <c r="GAI30" s="61">
        <v>0</v>
      </c>
      <c r="GAK30" s="61">
        <v>4</v>
      </c>
      <c r="GAL30" s="61">
        <v>0</v>
      </c>
      <c r="GAM30" s="61">
        <v>0</v>
      </c>
      <c r="GAN30" s="61">
        <v>0</v>
      </c>
      <c r="GAR30" s="61">
        <v>75</v>
      </c>
      <c r="GAT30" s="61">
        <v>40</v>
      </c>
      <c r="GBI30" s="61">
        <v>55</v>
      </c>
      <c r="GBJ30" s="61">
        <v>50</v>
      </c>
      <c r="GBK30" s="61">
        <v>50</v>
      </c>
      <c r="GBL30" s="61">
        <v>50</v>
      </c>
      <c r="GBW30" s="61">
        <v>0</v>
      </c>
      <c r="GBX30" s="61">
        <v>0</v>
      </c>
      <c r="GBY30" s="61">
        <v>1</v>
      </c>
      <c r="GBZ30" s="61">
        <v>3</v>
      </c>
      <c r="GCA30" s="61">
        <v>47</v>
      </c>
      <c r="GCB30" s="61">
        <v>49</v>
      </c>
      <c r="GCC30" s="61">
        <v>2</v>
      </c>
      <c r="GCD30" s="61">
        <v>2</v>
      </c>
      <c r="GCE30" s="61">
        <v>62</v>
      </c>
      <c r="GCG30" s="61">
        <v>40</v>
      </c>
      <c r="GCW30" s="61">
        <v>20</v>
      </c>
      <c r="GCX30" s="61">
        <v>30</v>
      </c>
      <c r="GCY30" s="61">
        <v>1</v>
      </c>
      <c r="GDD30" s="61">
        <v>110</v>
      </c>
      <c r="GDE30" s="61">
        <v>0.2</v>
      </c>
      <c r="GDH30" s="61">
        <v>100</v>
      </c>
      <c r="GDI30" s="61">
        <v>0.2</v>
      </c>
      <c r="GDK30" s="61">
        <v>300</v>
      </c>
      <c r="GDL30" s="61">
        <v>195</v>
      </c>
      <c r="GDM30" s="61">
        <v>200</v>
      </c>
      <c r="GDN30" s="61">
        <v>100</v>
      </c>
      <c r="GDW30" s="61">
        <v>-925</v>
      </c>
      <c r="GDX30" s="61">
        <v>3700</v>
      </c>
      <c r="GDZ30" s="61">
        <v>0.2</v>
      </c>
      <c r="GEA30" s="61">
        <v>80</v>
      </c>
      <c r="GEB30" s="61">
        <v>200</v>
      </c>
      <c r="GEX30" s="61">
        <v>20</v>
      </c>
      <c r="GEY30" s="61">
        <v>30</v>
      </c>
      <c r="GEZ30" s="61">
        <v>1</v>
      </c>
      <c r="GFE30" s="61">
        <v>110</v>
      </c>
      <c r="GFF30" s="61">
        <v>0.4</v>
      </c>
      <c r="GFI30" s="61">
        <v>100</v>
      </c>
      <c r="GFJ30" s="61">
        <v>0.2</v>
      </c>
      <c r="GFL30" s="61">
        <v>100</v>
      </c>
      <c r="GFN30" s="61">
        <v>100</v>
      </c>
      <c r="GFO30" s="61">
        <v>100</v>
      </c>
      <c r="GGA30" s="61">
        <v>0.2</v>
      </c>
      <c r="GGB30" s="61">
        <v>100</v>
      </c>
      <c r="GGC30" s="61">
        <v>200</v>
      </c>
      <c r="GHU30" s="61">
        <v>0</v>
      </c>
      <c r="GHV30" s="61">
        <v>0.1</v>
      </c>
      <c r="GHW30" s="61">
        <v>100</v>
      </c>
      <c r="GHX30" s="61">
        <v>100</v>
      </c>
      <c r="GHY30" s="61">
        <v>100</v>
      </c>
      <c r="GHZ30" s="61">
        <v>205</v>
      </c>
      <c r="GIA30" s="61">
        <v>0</v>
      </c>
      <c r="GIB30" s="61">
        <v>0</v>
      </c>
      <c r="GIC30" s="61">
        <v>1</v>
      </c>
      <c r="GID30" s="61">
        <v>0</v>
      </c>
      <c r="GIE30" s="61">
        <v>100</v>
      </c>
      <c r="GIF30" s="61">
        <v>0</v>
      </c>
      <c r="GIG30" s="61">
        <v>1</v>
      </c>
      <c r="GIH30" s="61">
        <v>1</v>
      </c>
      <c r="GII30" s="61">
        <v>1</v>
      </c>
      <c r="GIJ30" s="61">
        <v>1</v>
      </c>
      <c r="GIK30" s="61">
        <v>0</v>
      </c>
      <c r="GIL30" s="61">
        <v>0</v>
      </c>
      <c r="GIM30" s="61">
        <v>70</v>
      </c>
      <c r="GIN30" s="61">
        <v>70</v>
      </c>
      <c r="GIO30" s="61">
        <v>70</v>
      </c>
      <c r="GIP30" s="61">
        <v>100</v>
      </c>
      <c r="GIQ30" s="61">
        <v>100</v>
      </c>
      <c r="GIR30" s="61">
        <v>0</v>
      </c>
      <c r="GIS30" s="61">
        <v>0</v>
      </c>
      <c r="GIT30" s="61">
        <v>0.1</v>
      </c>
      <c r="GIU30" s="61">
        <v>100</v>
      </c>
      <c r="GIV30" s="61">
        <v>100</v>
      </c>
      <c r="GIW30" s="61">
        <v>100</v>
      </c>
      <c r="GIX30" s="61">
        <v>205</v>
      </c>
      <c r="GIY30" s="61">
        <v>0</v>
      </c>
      <c r="GIZ30" s="61">
        <v>1</v>
      </c>
      <c r="GJA30" s="61">
        <v>1</v>
      </c>
      <c r="GJB30" s="61">
        <v>0</v>
      </c>
      <c r="GJC30" s="61">
        <v>100</v>
      </c>
      <c r="GJD30" s="61">
        <v>0</v>
      </c>
      <c r="GJE30" s="61">
        <v>1</v>
      </c>
      <c r="GJF30" s="61">
        <v>1</v>
      </c>
      <c r="GJG30" s="61">
        <v>1</v>
      </c>
      <c r="GJH30" s="61">
        <v>1</v>
      </c>
      <c r="GJI30" s="61">
        <v>0</v>
      </c>
      <c r="GJJ30" s="61">
        <v>0</v>
      </c>
      <c r="GJK30" s="61">
        <v>70</v>
      </c>
      <c r="GJL30" s="61">
        <v>70</v>
      </c>
      <c r="GJM30" s="61">
        <v>70</v>
      </c>
      <c r="GJN30" s="61">
        <v>0</v>
      </c>
      <c r="GJO30" s="61">
        <v>100</v>
      </c>
      <c r="GJP30" s="61">
        <v>0</v>
      </c>
      <c r="GJQ30" s="61">
        <v>0</v>
      </c>
      <c r="GJR30" s="61">
        <v>0.2</v>
      </c>
      <c r="GJS30" s="61">
        <v>100</v>
      </c>
      <c r="GJT30" s="61">
        <v>100</v>
      </c>
      <c r="GJU30" s="61">
        <v>100</v>
      </c>
      <c r="GJV30" s="61">
        <v>205</v>
      </c>
      <c r="GJW30" s="61">
        <v>0</v>
      </c>
      <c r="GJX30" s="61">
        <v>1</v>
      </c>
      <c r="GJY30" s="61">
        <v>1</v>
      </c>
      <c r="GJZ30" s="61">
        <v>1</v>
      </c>
      <c r="GKA30" s="61">
        <v>1</v>
      </c>
      <c r="GKB30" s="61">
        <v>1</v>
      </c>
      <c r="GKC30" s="61">
        <v>1</v>
      </c>
      <c r="GKD30" s="61">
        <v>0</v>
      </c>
      <c r="GKE30" s="61">
        <v>0</v>
      </c>
      <c r="GKF30" s="61">
        <v>40</v>
      </c>
      <c r="GKG30" s="61">
        <v>20</v>
      </c>
      <c r="GKH30" s="61">
        <v>28</v>
      </c>
      <c r="GKI30" s="61">
        <v>0</v>
      </c>
      <c r="GKJ30" s="61">
        <v>100</v>
      </c>
      <c r="GKK30" s="61">
        <v>0</v>
      </c>
      <c r="GKL30" s="61">
        <v>1.5</v>
      </c>
      <c r="GKM30" s="61">
        <v>3.0000000000000001E-3</v>
      </c>
      <c r="GKN30" s="61">
        <v>1</v>
      </c>
      <c r="GKO30" s="61">
        <v>1</v>
      </c>
      <c r="GKP30" s="61">
        <v>10</v>
      </c>
      <c r="GKQ30" s="61">
        <v>0.6</v>
      </c>
      <c r="GKR30" s="61">
        <v>0</v>
      </c>
      <c r="GKS30" s="61">
        <v>1</v>
      </c>
      <c r="GKT30" s="61">
        <v>4</v>
      </c>
      <c r="GKU30" s="61">
        <v>1</v>
      </c>
      <c r="GKV30" s="61">
        <v>1</v>
      </c>
      <c r="GKW30" s="61">
        <v>1</v>
      </c>
      <c r="GKX30" s="61">
        <v>1</v>
      </c>
      <c r="GKY30" s="61">
        <v>0</v>
      </c>
      <c r="GKZ30" s="61">
        <v>0</v>
      </c>
      <c r="GLA30" s="61">
        <v>1.1000000000000001</v>
      </c>
      <c r="GLB30" s="61">
        <v>0.7</v>
      </c>
      <c r="GLC30" s="61">
        <v>1</v>
      </c>
      <c r="GLD30" s="61">
        <v>0</v>
      </c>
      <c r="GLE30" s="61">
        <v>100</v>
      </c>
      <c r="GLF30" s="61">
        <v>0</v>
      </c>
      <c r="GLG30" s="61">
        <v>0</v>
      </c>
      <c r="GLH30" s="61">
        <v>0.1</v>
      </c>
      <c r="GLI30" s="61">
        <v>100</v>
      </c>
      <c r="GLJ30" s="61">
        <v>100</v>
      </c>
      <c r="GLK30" s="61">
        <v>100</v>
      </c>
      <c r="GLL30" s="61">
        <v>205</v>
      </c>
      <c r="GLM30" s="61">
        <v>0</v>
      </c>
      <c r="GLN30" s="61">
        <v>1</v>
      </c>
      <c r="GLO30" s="61">
        <v>1</v>
      </c>
      <c r="GLP30" s="61">
        <v>1</v>
      </c>
      <c r="GLQ30" s="61">
        <v>1</v>
      </c>
      <c r="GLR30" s="61">
        <v>1</v>
      </c>
      <c r="GLS30" s="61">
        <v>1</v>
      </c>
      <c r="GLT30" s="61">
        <v>0</v>
      </c>
      <c r="GLU30" s="61">
        <v>0</v>
      </c>
      <c r="GLV30" s="61">
        <v>99</v>
      </c>
      <c r="GLW30" s="61">
        <v>85</v>
      </c>
      <c r="GLX30" s="61">
        <v>90</v>
      </c>
      <c r="GLY30" s="61">
        <v>0</v>
      </c>
      <c r="GLZ30" s="61">
        <v>100</v>
      </c>
      <c r="GMA30" s="61">
        <v>0</v>
      </c>
      <c r="GMB30" s="61">
        <v>0</v>
      </c>
      <c r="GMC30" s="61">
        <v>0.1</v>
      </c>
      <c r="GMD30" s="61">
        <v>0.5</v>
      </c>
      <c r="GME30" s="61">
        <v>0.5</v>
      </c>
      <c r="GMF30" s="61">
        <v>100</v>
      </c>
      <c r="GMG30" s="61">
        <v>40</v>
      </c>
      <c r="GMH30" s="61">
        <v>0</v>
      </c>
      <c r="GMI30" s="61">
        <v>1</v>
      </c>
      <c r="GMJ30" s="61">
        <v>1</v>
      </c>
      <c r="GMK30" s="61">
        <v>1</v>
      </c>
      <c r="GML30" s="61">
        <v>1</v>
      </c>
      <c r="GMM30" s="61">
        <v>1</v>
      </c>
      <c r="GMN30" s="61">
        <v>1</v>
      </c>
      <c r="GMO30" s="61">
        <v>0</v>
      </c>
      <c r="GMP30" s="61">
        <v>0</v>
      </c>
      <c r="GMQ30" s="61">
        <v>80</v>
      </c>
      <c r="GMR30" s="61">
        <v>30</v>
      </c>
      <c r="GMS30" s="61">
        <v>50</v>
      </c>
      <c r="GMT30" s="61">
        <v>0</v>
      </c>
      <c r="GMU30" s="61">
        <v>100</v>
      </c>
      <c r="GMV30" s="61">
        <v>10</v>
      </c>
      <c r="GMW30" s="61">
        <v>0</v>
      </c>
      <c r="GMX30" s="61">
        <v>1</v>
      </c>
      <c r="GMY30" s="61">
        <v>10</v>
      </c>
      <c r="GMZ30" s="61">
        <v>10</v>
      </c>
      <c r="GNA30" s="61">
        <v>10</v>
      </c>
      <c r="GNB30" s="61">
        <v>205</v>
      </c>
      <c r="GNC30" s="61">
        <v>0</v>
      </c>
      <c r="GND30" s="61">
        <v>0</v>
      </c>
      <c r="GNE30" s="61">
        <v>1</v>
      </c>
      <c r="GNF30" s="61">
        <v>1</v>
      </c>
      <c r="GNG30" s="61">
        <v>1</v>
      </c>
      <c r="GNH30" s="61">
        <v>1</v>
      </c>
      <c r="GNI30" s="61">
        <v>1</v>
      </c>
      <c r="GNJ30" s="61">
        <v>0</v>
      </c>
      <c r="GNK30" s="61">
        <v>0</v>
      </c>
      <c r="GNL30" s="61">
        <v>95</v>
      </c>
      <c r="GNM30" s="61">
        <v>75</v>
      </c>
      <c r="GNN30" s="61">
        <v>75</v>
      </c>
      <c r="GNO30" s="61">
        <v>0</v>
      </c>
      <c r="GNP30" s="61">
        <v>100</v>
      </c>
      <c r="GNQ30" s="61">
        <v>0</v>
      </c>
      <c r="GNR30" s="61">
        <v>0</v>
      </c>
      <c r="GNS30" s="61">
        <v>1</v>
      </c>
      <c r="GNT30" s="61">
        <v>10</v>
      </c>
      <c r="GNU30" s="61">
        <v>10</v>
      </c>
      <c r="GNV30" s="61">
        <v>10</v>
      </c>
      <c r="GNW30" s="61">
        <v>205</v>
      </c>
      <c r="GNX30" s="61">
        <v>0</v>
      </c>
      <c r="GNY30" s="61">
        <v>0</v>
      </c>
      <c r="GNZ30" s="61">
        <v>1</v>
      </c>
      <c r="GOA30" s="61">
        <v>1</v>
      </c>
      <c r="GOB30" s="61">
        <v>1</v>
      </c>
      <c r="GOC30" s="61">
        <v>1</v>
      </c>
      <c r="GOD30" s="61">
        <v>1</v>
      </c>
      <c r="GOE30" s="61">
        <v>0</v>
      </c>
      <c r="GOF30" s="61">
        <v>0</v>
      </c>
      <c r="GOG30" s="61">
        <v>95</v>
      </c>
      <c r="GOH30" s="61">
        <v>75</v>
      </c>
      <c r="GOI30" s="61">
        <v>75</v>
      </c>
      <c r="GOJ30" s="61">
        <v>0</v>
      </c>
      <c r="GOK30" s="61">
        <v>100</v>
      </c>
      <c r="GOL30" s="61">
        <v>0</v>
      </c>
      <c r="GOM30" s="61">
        <v>0</v>
      </c>
      <c r="GON30" s="61">
        <v>0</v>
      </c>
      <c r="GOO30" s="61">
        <v>1</v>
      </c>
      <c r="GOP30" s="61">
        <v>1</v>
      </c>
      <c r="GOQ30" s="61">
        <v>100</v>
      </c>
      <c r="GOR30" s="61">
        <v>0.01</v>
      </c>
      <c r="GOS30" s="61">
        <v>0</v>
      </c>
      <c r="GOT30" s="61">
        <v>1</v>
      </c>
      <c r="GOU30" s="61">
        <v>3</v>
      </c>
      <c r="GOV30" s="61">
        <v>1</v>
      </c>
      <c r="GOW30" s="61">
        <v>1</v>
      </c>
      <c r="GOX30" s="61">
        <v>1</v>
      </c>
      <c r="GOY30" s="61">
        <v>1</v>
      </c>
      <c r="GOZ30" s="61">
        <v>0</v>
      </c>
      <c r="GPA30" s="61">
        <v>0</v>
      </c>
      <c r="GPB30" s="61">
        <v>20</v>
      </c>
      <c r="GPC30" s="61">
        <v>-20</v>
      </c>
      <c r="GPD30" s="61">
        <v>-3</v>
      </c>
      <c r="GPE30" s="61">
        <v>0</v>
      </c>
      <c r="GPF30" s="61">
        <v>100</v>
      </c>
      <c r="GPG30" s="61">
        <v>0</v>
      </c>
      <c r="GPH30" s="61">
        <v>1E-3</v>
      </c>
      <c r="GPI30" s="61">
        <v>0.1</v>
      </c>
      <c r="GPJ30" s="61">
        <v>100</v>
      </c>
      <c r="GPK30" s="61">
        <v>100</v>
      </c>
      <c r="GPL30" s="61">
        <v>100</v>
      </c>
      <c r="GPM30" s="61">
        <v>70</v>
      </c>
      <c r="GPN30" s="61">
        <v>0</v>
      </c>
      <c r="GPO30" s="61">
        <v>1</v>
      </c>
      <c r="GPP30" s="61">
        <v>1</v>
      </c>
      <c r="GPQ30" s="61">
        <v>1</v>
      </c>
      <c r="GPR30" s="61">
        <v>1</v>
      </c>
      <c r="GPS30" s="61">
        <v>1</v>
      </c>
      <c r="GPT30" s="61">
        <v>1</v>
      </c>
      <c r="GPU30" s="61">
        <v>0</v>
      </c>
      <c r="GPV30" s="61">
        <v>0</v>
      </c>
      <c r="GPW30" s="61">
        <v>90</v>
      </c>
      <c r="GPX30" s="61">
        <v>50</v>
      </c>
      <c r="GPY30" s="61">
        <v>50</v>
      </c>
      <c r="GPZ30" s="61">
        <v>20</v>
      </c>
      <c r="GQA30" s="61">
        <v>100</v>
      </c>
      <c r="GQB30" s="61">
        <v>20</v>
      </c>
      <c r="GQC30" s="61">
        <v>0</v>
      </c>
      <c r="GQD30" s="61">
        <v>0.1</v>
      </c>
      <c r="GQE30" s="61">
        <v>100</v>
      </c>
      <c r="GQF30" s="61">
        <v>205</v>
      </c>
      <c r="GQG30" s="61">
        <v>0</v>
      </c>
      <c r="GQH30" s="61">
        <v>0</v>
      </c>
      <c r="GQI30" s="61">
        <v>1</v>
      </c>
      <c r="GQJ30" s="61">
        <v>20</v>
      </c>
      <c r="GQK30" s="61">
        <v>0</v>
      </c>
      <c r="GQL30" s="61">
        <v>1</v>
      </c>
      <c r="GQM30" s="61">
        <v>1</v>
      </c>
      <c r="GQN30" s="61">
        <v>1</v>
      </c>
      <c r="GQO30" s="61">
        <v>1</v>
      </c>
      <c r="GQP30" s="61">
        <v>0</v>
      </c>
      <c r="GQQ30" s="61">
        <v>0</v>
      </c>
      <c r="GQR30" s="61">
        <v>120</v>
      </c>
      <c r="GQS30" s="61">
        <v>0</v>
      </c>
      <c r="GQT30" s="61">
        <v>100</v>
      </c>
      <c r="GQU30" s="61">
        <v>100</v>
      </c>
      <c r="GQV30" s="61">
        <v>0</v>
      </c>
      <c r="GQW30" s="61">
        <v>0</v>
      </c>
      <c r="GQX30" s="61">
        <v>100</v>
      </c>
      <c r="GQY30" s="61">
        <v>0</v>
      </c>
      <c r="GQZ30" s="61">
        <v>0</v>
      </c>
      <c r="GRA30" s="61">
        <v>2</v>
      </c>
      <c r="GRB30" s="61">
        <v>100</v>
      </c>
      <c r="GRC30" s="61">
        <v>100</v>
      </c>
      <c r="GRD30" s="61">
        <v>100</v>
      </c>
      <c r="GRE30" s="61">
        <v>0.05</v>
      </c>
      <c r="GRF30" s="61">
        <v>0</v>
      </c>
      <c r="GRG30" s="61">
        <v>0</v>
      </c>
      <c r="GRH30" s="61">
        <v>1</v>
      </c>
      <c r="GRI30" s="61">
        <v>1</v>
      </c>
      <c r="GRJ30" s="61">
        <v>1</v>
      </c>
      <c r="GRK30" s="61">
        <v>1</v>
      </c>
      <c r="GRL30" s="61">
        <v>1</v>
      </c>
      <c r="GRM30" s="61">
        <v>0</v>
      </c>
      <c r="GRN30" s="61">
        <v>0</v>
      </c>
      <c r="GRO30" s="61">
        <v>780</v>
      </c>
      <c r="GRP30" s="61">
        <v>720</v>
      </c>
      <c r="GRQ30" s="61">
        <v>740</v>
      </c>
      <c r="GRR30" s="61">
        <v>0</v>
      </c>
      <c r="GRS30" s="61">
        <v>100</v>
      </c>
      <c r="GRT30" s="61">
        <v>-100</v>
      </c>
      <c r="GRU30" s="61">
        <v>0</v>
      </c>
      <c r="GRV30" s="61">
        <v>1</v>
      </c>
      <c r="GRW30" s="61">
        <v>320</v>
      </c>
      <c r="GRX30" s="61">
        <v>320</v>
      </c>
      <c r="GRY30" s="61">
        <v>100</v>
      </c>
      <c r="GRZ30" s="61">
        <v>205</v>
      </c>
      <c r="GSA30" s="61">
        <v>0</v>
      </c>
      <c r="GSB30" s="61">
        <v>0</v>
      </c>
      <c r="GSC30" s="61">
        <v>1</v>
      </c>
      <c r="GSD30" s="61">
        <v>1</v>
      </c>
      <c r="GSE30" s="61">
        <v>1</v>
      </c>
      <c r="GSF30" s="61">
        <v>1</v>
      </c>
      <c r="GSG30" s="61">
        <v>1</v>
      </c>
      <c r="GSH30" s="61">
        <v>0</v>
      </c>
      <c r="GSI30" s="61">
        <v>0</v>
      </c>
      <c r="GSJ30" s="61">
        <v>400</v>
      </c>
      <c r="GSK30" s="61">
        <v>0</v>
      </c>
      <c r="GSL30" s="61">
        <v>0</v>
      </c>
      <c r="GSM30" s="61">
        <v>0</v>
      </c>
      <c r="GSN30" s="61">
        <v>100</v>
      </c>
      <c r="GSO30" s="61">
        <v>0</v>
      </c>
      <c r="GSP30" s="61">
        <v>1E-3</v>
      </c>
      <c r="GSQ30" s="61">
        <v>0.1</v>
      </c>
      <c r="GSR30" s="61">
        <v>100</v>
      </c>
      <c r="GSS30" s="61">
        <v>100</v>
      </c>
      <c r="GST30" s="61">
        <v>100</v>
      </c>
      <c r="GSU30" s="61">
        <v>70</v>
      </c>
      <c r="GSV30" s="61">
        <v>0</v>
      </c>
      <c r="GSW30" s="61">
        <v>1</v>
      </c>
      <c r="GSX30" s="61">
        <v>6</v>
      </c>
      <c r="GSY30" s="61">
        <v>1</v>
      </c>
      <c r="GSZ30" s="61">
        <v>1</v>
      </c>
      <c r="GTA30" s="61">
        <v>1</v>
      </c>
      <c r="GTB30" s="61">
        <v>1</v>
      </c>
      <c r="GTC30" s="61">
        <v>0</v>
      </c>
      <c r="GTD30" s="61">
        <v>0</v>
      </c>
      <c r="GTE30" s="61">
        <v>80</v>
      </c>
      <c r="GTF30" s="61">
        <v>30</v>
      </c>
      <c r="GTG30" s="61">
        <v>80</v>
      </c>
      <c r="GTH30" s="61">
        <v>0</v>
      </c>
      <c r="GTI30" s="61">
        <v>100</v>
      </c>
      <c r="GTJ30" s="61">
        <v>0</v>
      </c>
      <c r="GTK30" s="61">
        <v>0</v>
      </c>
      <c r="GTL30" s="61">
        <v>0.2</v>
      </c>
      <c r="GTM30" s="61">
        <v>100</v>
      </c>
      <c r="GTN30" s="61">
        <v>100</v>
      </c>
      <c r="GTO30" s="61">
        <v>100</v>
      </c>
      <c r="GTP30" s="61">
        <v>205</v>
      </c>
      <c r="GTQ30" s="61">
        <v>0</v>
      </c>
      <c r="GTR30" s="61">
        <v>1</v>
      </c>
      <c r="GTS30" s="61">
        <v>1</v>
      </c>
      <c r="GTT30" s="61">
        <v>1</v>
      </c>
      <c r="GTU30" s="61">
        <v>1</v>
      </c>
      <c r="GTV30" s="61">
        <v>1</v>
      </c>
      <c r="GTW30" s="61">
        <v>1</v>
      </c>
      <c r="GTX30" s="61">
        <v>0</v>
      </c>
      <c r="GTY30" s="61">
        <v>0</v>
      </c>
      <c r="GTZ30" s="61">
        <v>40</v>
      </c>
      <c r="GUA30" s="61">
        <v>20</v>
      </c>
      <c r="GUB30" s="61">
        <v>28</v>
      </c>
      <c r="GUC30" s="61">
        <v>0</v>
      </c>
      <c r="GUD30" s="61">
        <v>100</v>
      </c>
      <c r="GUE30" s="61">
        <v>0</v>
      </c>
      <c r="GUF30" s="61">
        <v>0</v>
      </c>
      <c r="GUG30" s="61">
        <v>0.2</v>
      </c>
      <c r="GUH30" s="61">
        <v>100</v>
      </c>
      <c r="GUI30" s="61">
        <v>100</v>
      </c>
      <c r="GUJ30" s="61">
        <v>100</v>
      </c>
      <c r="GUK30" s="61">
        <v>205</v>
      </c>
      <c r="GUL30" s="61">
        <v>0</v>
      </c>
      <c r="GUM30" s="61">
        <v>1</v>
      </c>
      <c r="GUN30" s="61">
        <v>1</v>
      </c>
      <c r="GUO30" s="61">
        <v>1</v>
      </c>
      <c r="GUP30" s="61">
        <v>1</v>
      </c>
      <c r="GUQ30" s="61">
        <v>1</v>
      </c>
      <c r="GUR30" s="61">
        <v>1</v>
      </c>
      <c r="GUS30" s="61">
        <v>0</v>
      </c>
      <c r="GUT30" s="61">
        <v>0</v>
      </c>
      <c r="GUU30" s="61">
        <v>40</v>
      </c>
      <c r="GUV30" s="61">
        <v>20</v>
      </c>
      <c r="GUW30" s="61">
        <v>28</v>
      </c>
      <c r="GUX30" s="61">
        <v>0</v>
      </c>
      <c r="GUY30" s="61">
        <v>100</v>
      </c>
      <c r="GUZ30" s="61">
        <v>0</v>
      </c>
      <c r="GVA30" s="61">
        <v>0</v>
      </c>
      <c r="GVB30" s="61">
        <v>0</v>
      </c>
      <c r="GVC30" s="61">
        <v>50</v>
      </c>
      <c r="GVD30" s="61">
        <v>50</v>
      </c>
      <c r="GVE30" s="61">
        <v>100</v>
      </c>
      <c r="GVF30" s="61">
        <v>205</v>
      </c>
      <c r="GVG30" s="61">
        <v>0</v>
      </c>
      <c r="GVH30" s="61">
        <v>1</v>
      </c>
      <c r="GVI30" s="61">
        <v>1</v>
      </c>
      <c r="GVJ30" s="61">
        <v>1</v>
      </c>
      <c r="GVK30" s="61">
        <v>1</v>
      </c>
      <c r="GVL30" s="61">
        <v>1</v>
      </c>
      <c r="GVM30" s="61">
        <v>1</v>
      </c>
      <c r="GVN30" s="61">
        <v>0</v>
      </c>
      <c r="GVO30" s="61">
        <v>0</v>
      </c>
      <c r="GVP30" s="61">
        <v>100</v>
      </c>
      <c r="GVQ30" s="61">
        <v>0</v>
      </c>
      <c r="GVR30" s="61">
        <v>50</v>
      </c>
      <c r="GVS30" s="61">
        <v>0</v>
      </c>
      <c r="GVT30" s="61">
        <v>100</v>
      </c>
      <c r="GVU30" s="61">
        <v>0</v>
      </c>
      <c r="GVV30" s="61">
        <v>0</v>
      </c>
      <c r="GVW30" s="61">
        <v>0.1</v>
      </c>
      <c r="GVX30" s="61">
        <v>100</v>
      </c>
      <c r="GVY30" s="61">
        <v>100</v>
      </c>
      <c r="GVZ30" s="61">
        <v>100</v>
      </c>
      <c r="GWA30" s="61">
        <v>205</v>
      </c>
      <c r="GWB30" s="61">
        <v>0</v>
      </c>
      <c r="GWC30" s="61">
        <v>0</v>
      </c>
      <c r="GWD30" s="61">
        <v>1</v>
      </c>
      <c r="GWE30" s="61">
        <v>1</v>
      </c>
      <c r="GWF30" s="61">
        <v>1</v>
      </c>
      <c r="GWG30" s="61">
        <v>1</v>
      </c>
      <c r="GWH30" s="61">
        <v>1</v>
      </c>
      <c r="GWI30" s="61">
        <v>0</v>
      </c>
      <c r="GWJ30" s="61">
        <v>0</v>
      </c>
      <c r="GWK30" s="61">
        <v>30</v>
      </c>
      <c r="GWL30" s="61">
        <v>15</v>
      </c>
      <c r="GWM30" s="61">
        <v>25</v>
      </c>
      <c r="GWN30" s="61">
        <v>0</v>
      </c>
      <c r="GWO30" s="61">
        <v>100</v>
      </c>
      <c r="GWP30" s="61">
        <v>0</v>
      </c>
      <c r="GWQ30" s="61">
        <v>0</v>
      </c>
      <c r="GWR30" s="61">
        <v>0.1</v>
      </c>
      <c r="GWS30" s="61">
        <v>100</v>
      </c>
      <c r="GWT30" s="61">
        <v>100</v>
      </c>
      <c r="GWU30" s="61">
        <v>100</v>
      </c>
      <c r="GWV30" s="61">
        <v>205</v>
      </c>
      <c r="GWW30" s="61">
        <v>0</v>
      </c>
      <c r="GWX30" s="61">
        <v>1</v>
      </c>
      <c r="GWY30" s="61">
        <v>1</v>
      </c>
      <c r="GWZ30" s="61">
        <v>1</v>
      </c>
      <c r="GXA30" s="61">
        <v>1</v>
      </c>
      <c r="GXB30" s="61">
        <v>1</v>
      </c>
      <c r="GXC30" s="61">
        <v>1</v>
      </c>
      <c r="GXD30" s="61">
        <v>0</v>
      </c>
      <c r="GXE30" s="61">
        <v>0</v>
      </c>
      <c r="GXF30" s="61">
        <v>99</v>
      </c>
      <c r="GXG30" s="61">
        <v>85</v>
      </c>
      <c r="GXH30" s="61">
        <v>90</v>
      </c>
      <c r="GXI30" s="61">
        <v>0</v>
      </c>
      <c r="GXJ30" s="61">
        <v>100</v>
      </c>
      <c r="GXK30" s="61">
        <v>0</v>
      </c>
      <c r="GZB30" s="61">
        <v>0</v>
      </c>
      <c r="GZC30" s="61">
        <v>0.1</v>
      </c>
      <c r="GZD30" s="61">
        <v>100</v>
      </c>
      <c r="GZE30" s="61">
        <v>205</v>
      </c>
      <c r="GZF30" s="61">
        <v>0</v>
      </c>
      <c r="GZG30" s="61">
        <v>0</v>
      </c>
      <c r="GZH30" s="61">
        <v>1</v>
      </c>
      <c r="GZI30" s="61">
        <v>20</v>
      </c>
      <c r="GZJ30" s="61">
        <v>0</v>
      </c>
      <c r="GZK30" s="61">
        <v>1</v>
      </c>
      <c r="GZL30" s="61">
        <v>1</v>
      </c>
      <c r="GZM30" s="61">
        <v>1</v>
      </c>
      <c r="GZN30" s="61">
        <v>1</v>
      </c>
      <c r="GZO30" s="61">
        <v>0</v>
      </c>
      <c r="GZP30" s="61">
        <v>0</v>
      </c>
      <c r="GZQ30" s="61">
        <v>120</v>
      </c>
      <c r="GZR30" s="61">
        <v>0</v>
      </c>
      <c r="GZS30" s="61">
        <v>100</v>
      </c>
      <c r="GZT30" s="61">
        <v>100</v>
      </c>
      <c r="GZU30" s="61">
        <v>0</v>
      </c>
      <c r="GZV30" s="61">
        <v>0</v>
      </c>
      <c r="GZW30" s="61">
        <v>100</v>
      </c>
      <c r="GZX30" s="61">
        <v>0</v>
      </c>
      <c r="GZY30" s="61">
        <v>0</v>
      </c>
      <c r="GZZ30" s="61">
        <v>0.2</v>
      </c>
      <c r="HAA30" s="61">
        <v>100</v>
      </c>
      <c r="HAB30" s="61">
        <v>100</v>
      </c>
      <c r="HAC30" s="61">
        <v>100</v>
      </c>
      <c r="HAD30" s="61">
        <v>205</v>
      </c>
      <c r="HAE30" s="61">
        <v>0</v>
      </c>
      <c r="HAF30" s="61">
        <v>1</v>
      </c>
      <c r="HAG30" s="61">
        <v>1</v>
      </c>
      <c r="HAH30" s="61">
        <v>1</v>
      </c>
      <c r="HAI30" s="61">
        <v>1</v>
      </c>
      <c r="HAJ30" s="61">
        <v>1</v>
      </c>
      <c r="HAK30" s="61">
        <v>1</v>
      </c>
      <c r="HAL30" s="61">
        <v>0</v>
      </c>
      <c r="HAM30" s="61">
        <v>0</v>
      </c>
      <c r="HAN30" s="61">
        <v>40</v>
      </c>
      <c r="HAO30" s="61">
        <v>20</v>
      </c>
      <c r="HAP30" s="61">
        <v>28</v>
      </c>
      <c r="HAQ30" s="61">
        <v>0</v>
      </c>
      <c r="HAR30" s="61">
        <v>100</v>
      </c>
      <c r="HAS30" s="61">
        <v>0</v>
      </c>
      <c r="HAT30" s="61">
        <v>0</v>
      </c>
      <c r="HAU30" s="61">
        <v>0</v>
      </c>
      <c r="HAV30" s="61">
        <v>50</v>
      </c>
      <c r="HAW30" s="61">
        <v>50</v>
      </c>
      <c r="HAX30" s="61">
        <v>100</v>
      </c>
      <c r="HAY30" s="61">
        <v>205</v>
      </c>
      <c r="HAZ30" s="61">
        <v>0</v>
      </c>
      <c r="HBA30" s="61">
        <v>1</v>
      </c>
      <c r="HBB30" s="61">
        <v>1</v>
      </c>
      <c r="HBC30" s="61">
        <v>1</v>
      </c>
      <c r="HBD30" s="61">
        <v>1</v>
      </c>
      <c r="HBE30" s="61">
        <v>1</v>
      </c>
      <c r="HBF30" s="61">
        <v>1</v>
      </c>
      <c r="HBG30" s="61">
        <v>0</v>
      </c>
      <c r="HBH30" s="61">
        <v>0</v>
      </c>
      <c r="HBI30" s="61">
        <v>100</v>
      </c>
      <c r="HBJ30" s="61">
        <v>0</v>
      </c>
      <c r="HBK30" s="61">
        <v>50</v>
      </c>
      <c r="HBL30" s="61">
        <v>0</v>
      </c>
      <c r="HBM30" s="61">
        <v>100</v>
      </c>
      <c r="HBN30" s="61">
        <v>0</v>
      </c>
      <c r="HBO30" s="61">
        <v>0</v>
      </c>
      <c r="HBP30" s="61">
        <v>1000</v>
      </c>
      <c r="HBQ30" s="61">
        <v>-1000</v>
      </c>
      <c r="HBR30" s="61">
        <v>0</v>
      </c>
      <c r="HBS30" s="61">
        <v>0</v>
      </c>
      <c r="HBT30" s="61">
        <v>10</v>
      </c>
      <c r="HBU30" s="61">
        <v>150</v>
      </c>
      <c r="HBV30" s="61">
        <v>150</v>
      </c>
      <c r="HBW30" s="61">
        <v>100</v>
      </c>
      <c r="HBX30" s="61">
        <v>205</v>
      </c>
      <c r="HBY30" s="61">
        <v>0</v>
      </c>
      <c r="HBZ30" s="61">
        <v>48</v>
      </c>
      <c r="HCA30" s="61">
        <v>50</v>
      </c>
      <c r="HCB30" s="61">
        <v>0</v>
      </c>
      <c r="HCC30" s="61">
        <v>3000</v>
      </c>
      <c r="HCD30" s="61">
        <v>6000</v>
      </c>
      <c r="HCE30" s="61">
        <v>3000</v>
      </c>
      <c r="HCF30" s="61">
        <v>6000</v>
      </c>
      <c r="HCG30" s="61">
        <v>6</v>
      </c>
      <c r="HCH30" s="61">
        <v>6</v>
      </c>
      <c r="HCI30" s="61">
        <v>0</v>
      </c>
      <c r="HCJ30" s="61">
        <v>5000</v>
      </c>
      <c r="HCK30" s="61">
        <v>-5000</v>
      </c>
      <c r="HCL30" s="61">
        <v>0</v>
      </c>
      <c r="HCM30" s="61">
        <v>0</v>
      </c>
      <c r="HCN30" s="61">
        <v>1</v>
      </c>
      <c r="HCO30" s="61">
        <v>1</v>
      </c>
      <c r="HCP30" s="61">
        <v>1</v>
      </c>
      <c r="HCQ30" s="61">
        <v>1</v>
      </c>
      <c r="HCR30" s="61">
        <v>1</v>
      </c>
      <c r="HCS30" s="61">
        <v>0</v>
      </c>
      <c r="HCT30" s="61">
        <v>0</v>
      </c>
      <c r="HCU30" s="61">
        <v>3000</v>
      </c>
      <c r="HCV30" s="61">
        <v>-3000</v>
      </c>
      <c r="HCW30" s="61">
        <v>0</v>
      </c>
      <c r="HCX30" s="61">
        <v>50</v>
      </c>
      <c r="HCY30" s="61">
        <v>100</v>
      </c>
      <c r="HCZ30" s="61">
        <v>50</v>
      </c>
      <c r="HDA30" s="61">
        <v>0</v>
      </c>
      <c r="HDB30" s="61">
        <v>0.1</v>
      </c>
      <c r="HDC30" s="61">
        <v>100</v>
      </c>
      <c r="HDD30" s="61">
        <v>205</v>
      </c>
      <c r="HDE30" s="61">
        <v>0</v>
      </c>
      <c r="HDF30" s="61">
        <v>0</v>
      </c>
      <c r="HDG30" s="61">
        <v>1</v>
      </c>
      <c r="HDH30" s="61">
        <v>20</v>
      </c>
      <c r="HDI30" s="61">
        <v>0</v>
      </c>
      <c r="HDJ30" s="61">
        <v>1</v>
      </c>
      <c r="HDK30" s="61">
        <v>1</v>
      </c>
      <c r="HDL30" s="61">
        <v>1</v>
      </c>
      <c r="HDM30" s="61">
        <v>1</v>
      </c>
      <c r="HDN30" s="61">
        <v>0</v>
      </c>
      <c r="HDO30" s="61">
        <v>0</v>
      </c>
      <c r="HDP30" s="61">
        <v>120</v>
      </c>
      <c r="HDQ30" s="61">
        <v>0</v>
      </c>
      <c r="HDR30" s="61">
        <v>100</v>
      </c>
      <c r="HDS30" s="61">
        <v>100</v>
      </c>
      <c r="HDT30" s="61">
        <v>0</v>
      </c>
      <c r="HDU30" s="61">
        <v>0</v>
      </c>
      <c r="HDV30" s="61">
        <v>100</v>
      </c>
      <c r="HDW30" s="61">
        <v>0</v>
      </c>
      <c r="HDX30" s="61">
        <v>0</v>
      </c>
      <c r="HDY30" s="61">
        <v>0.1</v>
      </c>
      <c r="HDZ30" s="61">
        <v>100</v>
      </c>
      <c r="HEA30" s="61">
        <v>205</v>
      </c>
      <c r="HEB30" s="61">
        <v>0</v>
      </c>
      <c r="HEC30" s="61">
        <v>0</v>
      </c>
      <c r="HED30" s="61">
        <v>1</v>
      </c>
      <c r="HEE30" s="61">
        <v>20</v>
      </c>
      <c r="HEF30" s="61">
        <v>0</v>
      </c>
      <c r="HEG30" s="61">
        <v>1</v>
      </c>
      <c r="HEH30" s="61">
        <v>1</v>
      </c>
      <c r="HEI30" s="61">
        <v>1</v>
      </c>
      <c r="HEJ30" s="61">
        <v>1</v>
      </c>
      <c r="HEK30" s="61">
        <v>0</v>
      </c>
      <c r="HEL30" s="61">
        <v>0</v>
      </c>
      <c r="HEM30" s="61">
        <v>120</v>
      </c>
      <c r="HEN30" s="61">
        <v>0</v>
      </c>
      <c r="HEO30" s="61">
        <v>100</v>
      </c>
      <c r="HEP30" s="61">
        <v>100</v>
      </c>
      <c r="HEQ30" s="61">
        <v>0</v>
      </c>
      <c r="HER30" s="61">
        <v>0</v>
      </c>
      <c r="HES30" s="61">
        <v>100</v>
      </c>
      <c r="HET30" s="61">
        <v>0</v>
      </c>
      <c r="HEU30" s="61">
        <v>0</v>
      </c>
      <c r="HEV30" s="61">
        <v>0.1</v>
      </c>
      <c r="HEW30" s="61">
        <v>100</v>
      </c>
      <c r="HEX30" s="61">
        <v>205</v>
      </c>
      <c r="HEY30" s="61">
        <v>0</v>
      </c>
      <c r="HEZ30" s="61">
        <v>0</v>
      </c>
      <c r="HFA30" s="61">
        <v>1</v>
      </c>
      <c r="HFB30" s="61">
        <v>20</v>
      </c>
      <c r="HFC30" s="61">
        <v>0</v>
      </c>
      <c r="HFD30" s="61">
        <v>1</v>
      </c>
      <c r="HFE30" s="61">
        <v>1</v>
      </c>
      <c r="HFF30" s="61">
        <v>1</v>
      </c>
      <c r="HFG30" s="61">
        <v>1</v>
      </c>
      <c r="HFH30" s="61">
        <v>0</v>
      </c>
      <c r="HFI30" s="61">
        <v>0</v>
      </c>
      <c r="HFJ30" s="61">
        <v>120</v>
      </c>
      <c r="HFK30" s="61">
        <v>0</v>
      </c>
      <c r="HFL30" s="61">
        <v>100</v>
      </c>
      <c r="HFM30" s="61">
        <v>100</v>
      </c>
      <c r="HFN30" s="61">
        <v>0</v>
      </c>
      <c r="HFO30" s="61">
        <v>0</v>
      </c>
      <c r="HFP30" s="61">
        <v>100</v>
      </c>
      <c r="HFQ30" s="61">
        <v>0</v>
      </c>
      <c r="HFR30" s="61">
        <v>0</v>
      </c>
      <c r="HFS30" s="61">
        <v>0.1</v>
      </c>
      <c r="HFT30" s="61">
        <v>100</v>
      </c>
      <c r="HFU30" s="61">
        <v>205</v>
      </c>
      <c r="HFV30" s="61">
        <v>0</v>
      </c>
      <c r="HFW30" s="61">
        <v>0</v>
      </c>
      <c r="HFX30" s="61">
        <v>1</v>
      </c>
      <c r="HFY30" s="61">
        <v>20</v>
      </c>
      <c r="HFZ30" s="61">
        <v>0</v>
      </c>
      <c r="HGA30" s="61">
        <v>1</v>
      </c>
      <c r="HGB30" s="61">
        <v>1</v>
      </c>
      <c r="HGC30" s="61">
        <v>1</v>
      </c>
      <c r="HGD30" s="61">
        <v>1</v>
      </c>
      <c r="HGE30" s="61">
        <v>0</v>
      </c>
      <c r="HGF30" s="61">
        <v>0</v>
      </c>
      <c r="HGG30" s="61">
        <v>120</v>
      </c>
      <c r="HGH30" s="61">
        <v>0</v>
      </c>
      <c r="HGI30" s="61">
        <v>100</v>
      </c>
      <c r="HGJ30" s="61">
        <v>100</v>
      </c>
      <c r="HGK30" s="61">
        <v>0</v>
      </c>
      <c r="HGL30" s="61">
        <v>0</v>
      </c>
      <c r="HGM30" s="61">
        <v>100</v>
      </c>
      <c r="HGN30" s="61">
        <v>0</v>
      </c>
      <c r="HGO30" s="61">
        <v>0</v>
      </c>
      <c r="HGP30" s="61">
        <v>0.1</v>
      </c>
      <c r="HGQ30" s="61">
        <v>100</v>
      </c>
      <c r="HGR30" s="61">
        <v>205</v>
      </c>
      <c r="HGS30" s="61">
        <v>0</v>
      </c>
      <c r="HGT30" s="61">
        <v>0</v>
      </c>
      <c r="HGU30" s="61">
        <v>1</v>
      </c>
      <c r="HGV30" s="61">
        <v>20</v>
      </c>
      <c r="HGW30" s="61">
        <v>0</v>
      </c>
      <c r="HGX30" s="61">
        <v>1</v>
      </c>
      <c r="HGY30" s="61">
        <v>1</v>
      </c>
      <c r="HGZ30" s="61">
        <v>1</v>
      </c>
      <c r="HHA30" s="61">
        <v>1</v>
      </c>
      <c r="HHB30" s="61">
        <v>0</v>
      </c>
      <c r="HHC30" s="61">
        <v>0</v>
      </c>
      <c r="HHD30" s="61">
        <v>120</v>
      </c>
      <c r="HHE30" s="61">
        <v>0</v>
      </c>
      <c r="HHF30" s="61">
        <v>100</v>
      </c>
      <c r="HHG30" s="61">
        <v>100</v>
      </c>
      <c r="HHH30" s="61">
        <v>0</v>
      </c>
      <c r="HHI30" s="61">
        <v>0</v>
      </c>
      <c r="HHJ30" s="61">
        <v>100</v>
      </c>
      <c r="HHK30" s="61">
        <v>0</v>
      </c>
      <c r="HHL30" s="61">
        <v>0</v>
      </c>
      <c r="HHM30" s="61">
        <v>0.1</v>
      </c>
      <c r="HHN30" s="61">
        <v>100</v>
      </c>
      <c r="HHO30" s="61">
        <v>205</v>
      </c>
      <c r="HHP30" s="61">
        <v>0</v>
      </c>
      <c r="HHQ30" s="61">
        <v>0</v>
      </c>
      <c r="HHR30" s="61">
        <v>1</v>
      </c>
      <c r="HHS30" s="61">
        <v>20</v>
      </c>
      <c r="HHT30" s="61">
        <v>0</v>
      </c>
      <c r="HHU30" s="61">
        <v>1</v>
      </c>
      <c r="HHV30" s="61">
        <v>1</v>
      </c>
      <c r="HHW30" s="61">
        <v>1</v>
      </c>
      <c r="HHX30" s="61">
        <v>1</v>
      </c>
      <c r="HHY30" s="61">
        <v>0</v>
      </c>
      <c r="HHZ30" s="61">
        <v>0</v>
      </c>
      <c r="HIA30" s="61">
        <v>120</v>
      </c>
      <c r="HIB30" s="61">
        <v>0</v>
      </c>
      <c r="HIC30" s="61">
        <v>100</v>
      </c>
      <c r="HID30" s="61">
        <v>100</v>
      </c>
      <c r="HIE30" s="61">
        <v>0</v>
      </c>
      <c r="HIF30" s="61">
        <v>0</v>
      </c>
      <c r="HIG30" s="61">
        <v>100</v>
      </c>
      <c r="HIH30" s="61">
        <v>0</v>
      </c>
      <c r="HII30" s="61">
        <v>0</v>
      </c>
      <c r="HIJ30" s="61">
        <v>0</v>
      </c>
      <c r="HIK30" s="61">
        <v>0</v>
      </c>
      <c r="HIL30" s="61">
        <v>0</v>
      </c>
      <c r="HIM30" s="61">
        <v>0</v>
      </c>
      <c r="HIN30" s="61">
        <v>0</v>
      </c>
      <c r="HIO30" s="61">
        <v>0</v>
      </c>
      <c r="HIP30" s="61">
        <v>0</v>
      </c>
      <c r="HIQ30" s="61">
        <v>0</v>
      </c>
      <c r="HIR30" s="61">
        <v>0</v>
      </c>
      <c r="HIS30" s="61">
        <v>0</v>
      </c>
      <c r="HIT30" s="61">
        <v>0</v>
      </c>
      <c r="HIU30" s="61">
        <v>0</v>
      </c>
      <c r="HIV30" s="61">
        <v>0</v>
      </c>
      <c r="HIW30" s="61">
        <v>0</v>
      </c>
      <c r="HIX30" s="61">
        <v>0</v>
      </c>
      <c r="HIY30" s="61">
        <v>0</v>
      </c>
      <c r="HIZ30" s="61">
        <v>0</v>
      </c>
      <c r="HJA30" s="61">
        <v>0</v>
      </c>
      <c r="HJB30" s="61">
        <v>0</v>
      </c>
      <c r="HJC30" s="61">
        <v>0</v>
      </c>
      <c r="HJD30" s="61">
        <v>0</v>
      </c>
      <c r="HJG30" s="61">
        <v>1</v>
      </c>
      <c r="HJH30" s="61">
        <v>0</v>
      </c>
      <c r="HJM30" s="61">
        <v>12</v>
      </c>
      <c r="HJN30" s="61">
        <v>2</v>
      </c>
      <c r="HJO30" s="61">
        <v>5</v>
      </c>
      <c r="HJY30" s="61">
        <v>235</v>
      </c>
      <c r="HJZ30" s="61">
        <v>235</v>
      </c>
      <c r="HKA30" s="61">
        <v>40</v>
      </c>
      <c r="HKB30" s="61">
        <v>25</v>
      </c>
      <c r="HKC30" s="61">
        <v>232</v>
      </c>
      <c r="HKD30" s="61">
        <v>1</v>
      </c>
      <c r="HKE30" s="61">
        <v>100</v>
      </c>
      <c r="HKG30" s="61">
        <v>70</v>
      </c>
      <c r="HKH30" s="61">
        <v>327</v>
      </c>
      <c r="HKI30" s="61">
        <v>327</v>
      </c>
      <c r="HKJ30" s="61">
        <v>1</v>
      </c>
      <c r="HKK30" s="61">
        <v>10</v>
      </c>
      <c r="HKN30" s="61">
        <v>0</v>
      </c>
      <c r="HKO30" s="61">
        <v>0</v>
      </c>
      <c r="HKP30" s="61">
        <v>0</v>
      </c>
      <c r="HKU30" s="61">
        <v>3</v>
      </c>
      <c r="HKV30" s="61">
        <v>0.1</v>
      </c>
      <c r="HKW30" s="61">
        <v>10</v>
      </c>
      <c r="HKX30" s="61">
        <v>0.5</v>
      </c>
      <c r="HKY30" s="61">
        <v>80</v>
      </c>
      <c r="HKZ30" s="61">
        <v>0</v>
      </c>
      <c r="HLG30" s="61">
        <v>9.4780000000000003E-2</v>
      </c>
      <c r="HLH30" s="61">
        <v>0.15</v>
      </c>
      <c r="HLI30" s="61">
        <v>0.4</v>
      </c>
      <c r="HLJ30" s="61">
        <v>100</v>
      </c>
      <c r="HLK30" s="61">
        <v>0</v>
      </c>
      <c r="HLL30" s="61">
        <v>2.843E-2</v>
      </c>
      <c r="HLM30" s="61">
        <v>0.74046999999999996</v>
      </c>
      <c r="HLN30" s="61">
        <v>0.47389999999999999</v>
      </c>
      <c r="HLO30" s="61">
        <v>100</v>
      </c>
      <c r="HLP30" s="61">
        <v>0</v>
      </c>
      <c r="HLQ30" s="61">
        <v>4</v>
      </c>
      <c r="HLR30" s="61">
        <v>20</v>
      </c>
      <c r="HLS30" s="61">
        <v>1678</v>
      </c>
      <c r="HLT30" s="61">
        <v>3356</v>
      </c>
      <c r="HLU30" s="61">
        <v>60</v>
      </c>
      <c r="HLV30" s="61">
        <v>75</v>
      </c>
      <c r="HLW30" s="61">
        <v>90</v>
      </c>
      <c r="HLX30" s="61">
        <v>100</v>
      </c>
      <c r="HLZ30" s="61">
        <v>4</v>
      </c>
      <c r="HMA30" s="61">
        <v>20</v>
      </c>
      <c r="HMB30" s="61">
        <v>1678</v>
      </c>
      <c r="HMC30" s="61">
        <v>3356</v>
      </c>
      <c r="HMD30" s="61">
        <v>2</v>
      </c>
      <c r="HME30" s="61">
        <v>2</v>
      </c>
      <c r="HMF30" s="61">
        <v>35</v>
      </c>
      <c r="HMG30" s="61">
        <v>45</v>
      </c>
      <c r="HMI30" s="61">
        <v>-6</v>
      </c>
      <c r="HMJ30" s="61">
        <v>-6</v>
      </c>
      <c r="HMK30" s="61">
        <v>-6</v>
      </c>
      <c r="HML30" s="61">
        <v>-6</v>
      </c>
      <c r="HMN30" s="61">
        <v>50</v>
      </c>
      <c r="HMO30" s="61">
        <v>0.1</v>
      </c>
      <c r="HMT30" s="61">
        <v>20</v>
      </c>
      <c r="HMU30" s="61">
        <v>300</v>
      </c>
      <c r="HMX30" s="61">
        <v>50</v>
      </c>
      <c r="HMY30" s="61">
        <v>0.3</v>
      </c>
      <c r="HMZ30" s="61">
        <v>-145</v>
      </c>
      <c r="HNA30" s="61">
        <v>10</v>
      </c>
      <c r="HNB30" s="61">
        <v>10</v>
      </c>
      <c r="HNC30" s="61">
        <v>0.5</v>
      </c>
      <c r="HND30" s="61">
        <v>105</v>
      </c>
      <c r="HNE30" s="61">
        <v>0.5</v>
      </c>
      <c r="HNF30" s="61">
        <v>0.5</v>
      </c>
      <c r="HNG30" s="61">
        <v>0</v>
      </c>
      <c r="HNH30" s="61">
        <v>2</v>
      </c>
      <c r="HNI30" s="61">
        <v>3356</v>
      </c>
      <c r="HNJ30" s="61">
        <v>3356</v>
      </c>
      <c r="HNK30" s="61">
        <v>3356</v>
      </c>
      <c r="HNL30" s="61">
        <v>3356</v>
      </c>
      <c r="HNM30" s="61">
        <v>50</v>
      </c>
      <c r="HNN30" s="61">
        <v>0.56000000000000005</v>
      </c>
      <c r="HNO30" s="61">
        <v>0.56000000000000005</v>
      </c>
      <c r="HNP30" s="61">
        <v>0.56000000000000005</v>
      </c>
      <c r="HNQ30" s="61">
        <v>0.56000000000000005</v>
      </c>
      <c r="HNR30" s="61">
        <v>0.56000000000000005</v>
      </c>
      <c r="HNS30" s="61">
        <v>0.56000000000000005</v>
      </c>
      <c r="HNT30" s="61">
        <v>0.56000000000000005</v>
      </c>
      <c r="HNU30" s="61">
        <v>0.56000000000000005</v>
      </c>
      <c r="HNW30" s="61">
        <v>10</v>
      </c>
      <c r="HNX30" s="61">
        <v>0</v>
      </c>
      <c r="HNY30" s="61">
        <v>150</v>
      </c>
      <c r="HNZ30" s="61">
        <v>1</v>
      </c>
      <c r="HOA30" s="61">
        <v>1</v>
      </c>
      <c r="HOB30" s="61">
        <v>101</v>
      </c>
      <c r="HOC30" s="61">
        <v>105.8</v>
      </c>
      <c r="HOD30" s="61">
        <v>98</v>
      </c>
      <c r="HOE30" s="61">
        <v>91</v>
      </c>
      <c r="HOF30" s="61">
        <v>105.8</v>
      </c>
      <c r="HOG30" s="61">
        <v>50</v>
      </c>
      <c r="HOH30" s="61">
        <v>65</v>
      </c>
      <c r="HOI30" s="61">
        <v>85</v>
      </c>
      <c r="HOJ30" s="61">
        <v>75</v>
      </c>
      <c r="HOL30" s="61">
        <v>105</v>
      </c>
      <c r="HOM30" s="61">
        <v>120</v>
      </c>
      <c r="HON30" s="61">
        <v>95</v>
      </c>
      <c r="HOO30" s="61">
        <v>70</v>
      </c>
      <c r="HOP30" s="61">
        <v>140</v>
      </c>
      <c r="HOQ30" s="61">
        <v>0</v>
      </c>
      <c r="HOR30" s="61">
        <v>80</v>
      </c>
      <c r="HOS30" s="61">
        <v>0</v>
      </c>
      <c r="HOT30" s="61">
        <v>120</v>
      </c>
      <c r="HOU30" s="61">
        <v>1</v>
      </c>
      <c r="HOV30" s="61">
        <v>22.7</v>
      </c>
      <c r="HOW30" s="61">
        <v>3.85</v>
      </c>
      <c r="HOX30" s="61">
        <v>0</v>
      </c>
      <c r="HOY30" s="61">
        <v>0</v>
      </c>
      <c r="HOZ30" s="61">
        <v>120</v>
      </c>
      <c r="HPC30" s="61">
        <v>10</v>
      </c>
      <c r="HPD30" s="61">
        <v>4</v>
      </c>
      <c r="HPE30" s="61">
        <v>4</v>
      </c>
      <c r="HPF30" s="61">
        <v>4</v>
      </c>
      <c r="HPG30" s="61">
        <v>4</v>
      </c>
      <c r="HPH30" s="61">
        <v>58</v>
      </c>
      <c r="HPI30" s="61">
        <v>58</v>
      </c>
      <c r="HPJ30" s="61">
        <v>58</v>
      </c>
      <c r="HPK30" s="61">
        <v>58</v>
      </c>
      <c r="HPL30" s="61">
        <v>0</v>
      </c>
      <c r="HPM30" s="61">
        <v>0</v>
      </c>
      <c r="HPN30" s="61">
        <v>0</v>
      </c>
      <c r="HPO30" s="61">
        <v>0</v>
      </c>
      <c r="HPP30" s="61">
        <v>0</v>
      </c>
      <c r="HPQ30" s="61">
        <v>0</v>
      </c>
      <c r="HPR30" s="61">
        <v>0</v>
      </c>
      <c r="HPS30" s="61">
        <v>0</v>
      </c>
      <c r="HPT30" s="61">
        <v>0</v>
      </c>
      <c r="HPU30" s="61">
        <v>0</v>
      </c>
      <c r="HPV30" s="61">
        <v>0</v>
      </c>
      <c r="HPW30" s="61">
        <v>0</v>
      </c>
      <c r="HPX30" s="61">
        <v>0</v>
      </c>
      <c r="HPY30" s="61">
        <v>0</v>
      </c>
      <c r="HPZ30" s="61">
        <v>0</v>
      </c>
      <c r="HQA30" s="61">
        <v>0</v>
      </c>
      <c r="HQB30" s="61">
        <v>0</v>
      </c>
      <c r="HQC30" s="61">
        <v>0</v>
      </c>
      <c r="HQD30" s="61">
        <v>0</v>
      </c>
      <c r="HQE30" s="61">
        <v>0</v>
      </c>
      <c r="HQF30" s="61">
        <v>0</v>
      </c>
      <c r="HQG30" s="61">
        <v>0</v>
      </c>
      <c r="HQH30" s="61">
        <v>0</v>
      </c>
      <c r="HQI30" s="61">
        <v>0</v>
      </c>
      <c r="HQJ30" s="61">
        <v>0</v>
      </c>
      <c r="HQK30" s="61">
        <v>0</v>
      </c>
      <c r="HQL30" s="61">
        <v>0</v>
      </c>
      <c r="HQM30" s="61">
        <v>0</v>
      </c>
      <c r="HQN30" s="61">
        <v>0</v>
      </c>
      <c r="HQO30" s="61">
        <v>0</v>
      </c>
      <c r="HQP30" s="61">
        <v>0</v>
      </c>
      <c r="HQQ30" s="61">
        <v>0</v>
      </c>
      <c r="HQR30" s="61">
        <v>0</v>
      </c>
      <c r="HQS30" s="61">
        <v>0</v>
      </c>
      <c r="HQT30" s="61">
        <v>0</v>
      </c>
      <c r="HQU30" s="61">
        <v>0</v>
      </c>
      <c r="HQV30" s="61">
        <v>0</v>
      </c>
      <c r="HQW30" s="61">
        <v>0</v>
      </c>
      <c r="HQX30" s="61">
        <v>0</v>
      </c>
      <c r="HQY30" s="61">
        <v>0</v>
      </c>
      <c r="HQZ30" s="61">
        <v>0</v>
      </c>
      <c r="HRA30" s="61">
        <v>0</v>
      </c>
      <c r="HRB30" s="61">
        <v>0</v>
      </c>
      <c r="HRC30" s="61">
        <v>0</v>
      </c>
      <c r="HRD30" s="61">
        <v>0</v>
      </c>
      <c r="HRE30" s="61">
        <v>0</v>
      </c>
      <c r="HRF30" s="61">
        <v>0</v>
      </c>
      <c r="HRG30" s="61">
        <v>0</v>
      </c>
      <c r="HRH30" s="61">
        <v>120</v>
      </c>
      <c r="HRI30" s="61">
        <v>0</v>
      </c>
      <c r="HRJ30" s="61">
        <v>0</v>
      </c>
      <c r="HRK30" s="61">
        <v>0</v>
      </c>
      <c r="HRL30" s="61">
        <v>0</v>
      </c>
      <c r="HRM30" s="61">
        <v>0</v>
      </c>
      <c r="HRN30" s="61">
        <v>0</v>
      </c>
      <c r="HRO30" s="61">
        <v>0</v>
      </c>
      <c r="HRP30" s="61">
        <v>120</v>
      </c>
      <c r="HRQ30" s="61">
        <v>120</v>
      </c>
      <c r="HRR30" s="61">
        <v>0</v>
      </c>
      <c r="HRS30" s="61">
        <v>0</v>
      </c>
      <c r="HRT30" s="61">
        <v>0</v>
      </c>
      <c r="HRU30" s="61">
        <v>0</v>
      </c>
      <c r="HRV30" s="61">
        <v>0</v>
      </c>
      <c r="HRW30" s="61">
        <v>0</v>
      </c>
      <c r="HRX30" s="61">
        <v>0</v>
      </c>
      <c r="HRY30" s="61">
        <v>0</v>
      </c>
      <c r="HRZ30" s="61">
        <v>0</v>
      </c>
      <c r="HSA30" s="61">
        <v>0</v>
      </c>
      <c r="HSB30" s="61">
        <v>0</v>
      </c>
      <c r="HSC30" s="61">
        <v>0</v>
      </c>
      <c r="HSD30" s="61">
        <v>0</v>
      </c>
      <c r="HSE30" s="61">
        <v>0</v>
      </c>
      <c r="HSF30" s="61">
        <v>0</v>
      </c>
      <c r="HSG30" s="61">
        <v>0</v>
      </c>
      <c r="HSH30" s="61">
        <v>0</v>
      </c>
      <c r="HSI30" s="61">
        <v>0</v>
      </c>
      <c r="HSJ30" s="61">
        <v>0</v>
      </c>
      <c r="HSK30" s="61">
        <v>0</v>
      </c>
      <c r="HSL30" s="61">
        <v>0</v>
      </c>
      <c r="HSM30" s="61">
        <v>0</v>
      </c>
      <c r="HSN30" s="61">
        <v>0</v>
      </c>
      <c r="HSO30" s="61">
        <v>0</v>
      </c>
      <c r="HSP30" s="61">
        <v>0</v>
      </c>
      <c r="HSQ30" s="61">
        <v>0</v>
      </c>
      <c r="HSR30" s="61">
        <v>0</v>
      </c>
      <c r="HSS30" s="61">
        <v>0</v>
      </c>
      <c r="HST30" s="61">
        <v>0</v>
      </c>
      <c r="HSU30" s="61">
        <v>0</v>
      </c>
      <c r="HSV30" s="61">
        <v>0</v>
      </c>
      <c r="HSW30" s="61">
        <v>0</v>
      </c>
      <c r="HSX30" s="61">
        <v>0</v>
      </c>
      <c r="HSY30" s="61">
        <v>0</v>
      </c>
      <c r="HSZ30" s="61">
        <v>0</v>
      </c>
      <c r="HTA30" s="61">
        <v>0</v>
      </c>
      <c r="HWN30" s="61">
        <v>0</v>
      </c>
      <c r="HWO30" s="61">
        <v>0</v>
      </c>
      <c r="HWP30" s="61">
        <v>0</v>
      </c>
      <c r="HWQ30" s="61">
        <v>0</v>
      </c>
      <c r="HWR30" s="61">
        <v>0</v>
      </c>
      <c r="HWS30" s="61">
        <v>0</v>
      </c>
      <c r="HWT30" s="61">
        <v>0</v>
      </c>
      <c r="HWU30" s="61">
        <v>0</v>
      </c>
      <c r="HWV30" s="61">
        <v>0</v>
      </c>
      <c r="HWW30" s="61">
        <v>0</v>
      </c>
      <c r="HYB30" s="61">
        <v>0</v>
      </c>
      <c r="HYC30" s="61">
        <v>0</v>
      </c>
      <c r="HYD30" s="61">
        <v>0</v>
      </c>
      <c r="HYE30" s="61">
        <v>0</v>
      </c>
      <c r="HYF30" s="61">
        <v>0</v>
      </c>
      <c r="HYG30" s="61">
        <v>0</v>
      </c>
      <c r="HYH30" s="61">
        <v>0</v>
      </c>
      <c r="HYI30" s="61">
        <v>0</v>
      </c>
      <c r="HYJ30" s="61">
        <v>0</v>
      </c>
      <c r="HYK30" s="61">
        <v>0</v>
      </c>
      <c r="HYL30" s="61">
        <v>0</v>
      </c>
      <c r="HYM30" s="61">
        <v>0</v>
      </c>
      <c r="HYN30" s="61">
        <v>0</v>
      </c>
      <c r="HYO30" s="61">
        <v>0</v>
      </c>
      <c r="HYP30" s="61">
        <v>0</v>
      </c>
      <c r="HYQ30" s="61">
        <v>0</v>
      </c>
      <c r="HYR30" s="61">
        <v>0</v>
      </c>
      <c r="HYS30" s="61">
        <v>0</v>
      </c>
      <c r="HYT30" s="61">
        <v>0</v>
      </c>
      <c r="HYU30" s="61">
        <v>0</v>
      </c>
      <c r="HYV30" s="61">
        <v>0</v>
      </c>
      <c r="HYW30" s="61">
        <v>0</v>
      </c>
      <c r="HYX30" s="61">
        <v>0</v>
      </c>
      <c r="HYY30" s="61">
        <v>0</v>
      </c>
      <c r="HYZ30" s="61">
        <v>0</v>
      </c>
      <c r="HZA30" s="61">
        <v>0</v>
      </c>
      <c r="HZB30" s="61">
        <v>0</v>
      </c>
      <c r="HZC30" s="61">
        <v>0</v>
      </c>
      <c r="HZD30" s="61">
        <v>0</v>
      </c>
      <c r="HZE30" s="61">
        <v>0</v>
      </c>
      <c r="ICR30" s="61">
        <v>1</v>
      </c>
      <c r="ICS30" s="61">
        <v>1</v>
      </c>
      <c r="ICV30" s="61">
        <v>1</v>
      </c>
      <c r="ICX30" s="61">
        <v>0</v>
      </c>
      <c r="ICY30" s="61">
        <v>0</v>
      </c>
      <c r="IDA30" s="61">
        <v>48.5</v>
      </c>
      <c r="IDC30" s="61">
        <v>0</v>
      </c>
      <c r="IDE30" s="61">
        <v>0</v>
      </c>
      <c r="IDF30" s="61">
        <v>0</v>
      </c>
      <c r="IDG30" s="61">
        <v>0</v>
      </c>
      <c r="IDH30" s="61">
        <v>0</v>
      </c>
      <c r="IDI30" s="61">
        <v>0</v>
      </c>
      <c r="IDJ30" s="61">
        <v>0.3</v>
      </c>
      <c r="IDK30" s="61">
        <v>0.8</v>
      </c>
      <c r="IDL30" s="61">
        <v>50</v>
      </c>
      <c r="IDM30" s="61">
        <v>10</v>
      </c>
      <c r="IDN30" s="61">
        <v>1</v>
      </c>
      <c r="IDO30" s="61">
        <v>1</v>
      </c>
      <c r="IDP30" s="61">
        <v>9.5</v>
      </c>
      <c r="IDQ30" s="61">
        <v>10</v>
      </c>
      <c r="IDR30" s="61">
        <v>1</v>
      </c>
      <c r="IDS30" s="61">
        <v>10</v>
      </c>
      <c r="IDT30" s="61">
        <v>9</v>
      </c>
      <c r="IDU30" s="61">
        <v>0</v>
      </c>
      <c r="IDV30" s="61">
        <v>0</v>
      </c>
      <c r="IDW30" s="61">
        <v>0</v>
      </c>
      <c r="IDX30" s="61">
        <v>0</v>
      </c>
      <c r="IDY30" s="61">
        <v>0</v>
      </c>
      <c r="IDZ30" s="61">
        <v>30</v>
      </c>
      <c r="IEA30" s="61">
        <v>80</v>
      </c>
      <c r="IEB30" s="61">
        <v>50</v>
      </c>
      <c r="IEC30" s="61">
        <v>27</v>
      </c>
      <c r="IED30" s="61">
        <v>0.5</v>
      </c>
      <c r="IEE30" s="61">
        <v>0.5</v>
      </c>
      <c r="IEF30" s="61">
        <v>27</v>
      </c>
      <c r="IEG30" s="61">
        <v>100</v>
      </c>
      <c r="IEH30" s="61">
        <v>0</v>
      </c>
      <c r="IEI30" s="61">
        <v>30</v>
      </c>
      <c r="IEJ30" s="61">
        <v>27</v>
      </c>
      <c r="IEK30" s="61">
        <v>0</v>
      </c>
      <c r="IEL30" s="61">
        <v>0</v>
      </c>
      <c r="IEM30" s="61">
        <v>0</v>
      </c>
      <c r="IEN30" s="61">
        <v>0</v>
      </c>
      <c r="IEO30" s="61">
        <v>1450</v>
      </c>
      <c r="IEP30" s="61">
        <v>10</v>
      </c>
      <c r="IEQ30" s="61">
        <v>200</v>
      </c>
      <c r="IER30" s="61">
        <v>400</v>
      </c>
      <c r="IES30" s="61">
        <v>2800</v>
      </c>
      <c r="IET30" s="61">
        <v>5</v>
      </c>
      <c r="IEU30" s="61">
        <v>400</v>
      </c>
      <c r="IEV30" s="61">
        <v>0</v>
      </c>
      <c r="IEW30" s="61">
        <v>3450</v>
      </c>
      <c r="IEX30" s="61">
        <v>0</v>
      </c>
      <c r="IEY30" s="61">
        <v>5</v>
      </c>
      <c r="IEZ30" s="61">
        <v>5</v>
      </c>
      <c r="IFA30" s="61">
        <v>50</v>
      </c>
      <c r="IFB30" s="61">
        <v>10</v>
      </c>
      <c r="IFC30" s="61">
        <v>100</v>
      </c>
      <c r="IFD30" s="61">
        <v>0</v>
      </c>
      <c r="IFE30" s="61">
        <v>0</v>
      </c>
      <c r="IFF30" s="61">
        <v>1500</v>
      </c>
      <c r="IFG30" s="61">
        <v>0</v>
      </c>
      <c r="IFJ30" s="61">
        <v>0</v>
      </c>
      <c r="IFL30" s="61">
        <v>1</v>
      </c>
      <c r="IFM30" s="61">
        <v>90</v>
      </c>
      <c r="IFN30" s="61">
        <v>3</v>
      </c>
      <c r="IFO30" s="61">
        <v>35</v>
      </c>
      <c r="IFR30" s="61">
        <v>200</v>
      </c>
      <c r="IFS30" s="61">
        <v>0</v>
      </c>
      <c r="IFX30" s="61">
        <v>0</v>
      </c>
      <c r="IFY30" s="61">
        <v>0</v>
      </c>
      <c r="IFZ30" s="61">
        <v>100</v>
      </c>
      <c r="IGA30" s="61">
        <v>3</v>
      </c>
      <c r="IGB30" s="61">
        <v>500</v>
      </c>
      <c r="IGC30" s="61">
        <v>15</v>
      </c>
      <c r="IGD30" s="61">
        <v>60</v>
      </c>
      <c r="IGE30" s="61">
        <v>60</v>
      </c>
      <c r="IGF30" s="61">
        <v>3</v>
      </c>
      <c r="IGG30" s="61">
        <v>30</v>
      </c>
      <c r="IGJ30" s="61">
        <v>0</v>
      </c>
      <c r="IGL30" s="61">
        <v>0</v>
      </c>
      <c r="IGM30" s="61">
        <v>0</v>
      </c>
      <c r="IGN30" s="61">
        <v>0.5</v>
      </c>
      <c r="IGO30" s="61">
        <v>6</v>
      </c>
      <c r="IGP30" s="61">
        <v>25</v>
      </c>
      <c r="IGQ30" s="61">
        <v>0</v>
      </c>
      <c r="IGR30" s="61">
        <v>0</v>
      </c>
      <c r="IGS30" s="61">
        <v>0</v>
      </c>
      <c r="IGT30" s="61">
        <v>-150</v>
      </c>
      <c r="IGU30" s="61">
        <v>5</v>
      </c>
      <c r="IGV30" s="61">
        <v>5</v>
      </c>
      <c r="IGW30" s="61">
        <v>-150</v>
      </c>
      <c r="IGX30" s="61">
        <v>-10</v>
      </c>
      <c r="IGY30" s="61">
        <v>-150</v>
      </c>
      <c r="IGZ30" s="61">
        <v>0</v>
      </c>
      <c r="IHA30" s="61">
        <v>-100</v>
      </c>
      <c r="IHB30" s="61">
        <v>0</v>
      </c>
      <c r="IHC30" s="61">
        <v>0</v>
      </c>
      <c r="IHD30" s="61">
        <v>900</v>
      </c>
      <c r="IHF30" s="61">
        <v>0.15</v>
      </c>
      <c r="IHG30" s="61">
        <v>0.64</v>
      </c>
      <c r="IHH30" s="61">
        <v>7.7</v>
      </c>
      <c r="IHI30" s="61">
        <v>80</v>
      </c>
      <c r="IHJ30" s="61">
        <v>0</v>
      </c>
      <c r="IHK30" s="61">
        <v>0</v>
      </c>
      <c r="IHL30" s="61">
        <v>20</v>
      </c>
      <c r="IHM30" s="61">
        <v>0</v>
      </c>
      <c r="IHN30" s="61">
        <v>1500</v>
      </c>
      <c r="IHQ30" s="61">
        <v>0</v>
      </c>
      <c r="IHR30" s="61">
        <v>0</v>
      </c>
      <c r="IHS30" s="61">
        <v>1740</v>
      </c>
      <c r="IHT30" s="61">
        <v>10</v>
      </c>
      <c r="IHU30" s="61">
        <v>800</v>
      </c>
      <c r="IHV30" s="61">
        <v>10</v>
      </c>
      <c r="IIA30" s="61">
        <v>100</v>
      </c>
      <c r="IIB30" s="61">
        <v>2</v>
      </c>
      <c r="IIC30" s="61">
        <v>1500</v>
      </c>
      <c r="IID30" s="61">
        <v>6.7</v>
      </c>
      <c r="IIE30" s="61">
        <v>0</v>
      </c>
      <c r="IIF30" s="61">
        <v>95</v>
      </c>
      <c r="IIG30" s="61">
        <v>85</v>
      </c>
      <c r="IIH30" s="61">
        <v>85</v>
      </c>
      <c r="III30" s="61">
        <v>95</v>
      </c>
      <c r="IIJ30" s="61">
        <v>95</v>
      </c>
      <c r="IIK30" s="61">
        <v>9.5399999999999991</v>
      </c>
      <c r="IIL30" s="61">
        <v>9.9710000000000001</v>
      </c>
      <c r="IIM30" s="61">
        <v>720</v>
      </c>
      <c r="IIP30" s="61">
        <v>1.55</v>
      </c>
      <c r="IIQ30" s="61">
        <v>1.75</v>
      </c>
      <c r="IIR30" s="61">
        <v>30</v>
      </c>
      <c r="IIS30" s="61">
        <v>75</v>
      </c>
      <c r="IIT30" s="61">
        <v>9.5399999999999991</v>
      </c>
      <c r="IIU30" s="61">
        <v>9.9710000000000001</v>
      </c>
      <c r="IIV30" s="61">
        <v>720</v>
      </c>
      <c r="IIY30" s="61">
        <v>1.55</v>
      </c>
      <c r="IIZ30" s="61">
        <v>1.75</v>
      </c>
      <c r="IJA30" s="61">
        <v>30</v>
      </c>
      <c r="IJB30" s="61">
        <v>75</v>
      </c>
      <c r="IJC30" s="61">
        <v>9.5399999999999991</v>
      </c>
      <c r="IJD30" s="61">
        <v>9.9710000000000001</v>
      </c>
      <c r="IJE30" s="61">
        <v>720</v>
      </c>
      <c r="IJH30" s="61">
        <v>1.55</v>
      </c>
      <c r="IJI30" s="61">
        <v>1.75</v>
      </c>
      <c r="IJJ30" s="61">
        <v>30</v>
      </c>
      <c r="IJK30" s="61">
        <v>75</v>
      </c>
      <c r="IJL30" s="61">
        <v>9.5399999999999991</v>
      </c>
      <c r="IJM30" s="61">
        <v>9.9710000000000001</v>
      </c>
      <c r="IJN30" s="61">
        <v>720</v>
      </c>
      <c r="IJQ30" s="61">
        <v>1.55</v>
      </c>
      <c r="IJR30" s="61">
        <v>1.75</v>
      </c>
      <c r="IJS30" s="61">
        <v>30</v>
      </c>
      <c r="IJT30" s="61">
        <v>75</v>
      </c>
      <c r="IKK30" s="61">
        <v>1.1000000000000001</v>
      </c>
      <c r="IKN30" s="192">
        <v>0.74</v>
      </c>
      <c r="ILB30" s="61">
        <v>1</v>
      </c>
      <c r="ILC30" s="61">
        <v>1</v>
      </c>
      <c r="ILD30" s="61">
        <v>1</v>
      </c>
      <c r="ILE30" s="61">
        <v>1</v>
      </c>
      <c r="ILF30" s="61">
        <v>0</v>
      </c>
      <c r="ILG30" s="61">
        <v>1</v>
      </c>
      <c r="ILH30" s="61">
        <v>1</v>
      </c>
      <c r="ILI30" s="61">
        <v>0</v>
      </c>
      <c r="ILJ30" s="61">
        <v>0</v>
      </c>
      <c r="ILK30" s="61">
        <v>0</v>
      </c>
      <c r="ILL30" s="61">
        <v>0</v>
      </c>
      <c r="ILM30" s="61">
        <v>1</v>
      </c>
      <c r="ILN30" s="61">
        <v>1</v>
      </c>
      <c r="ILO30" s="61">
        <v>1</v>
      </c>
      <c r="IMR30" s="61">
        <v>1</v>
      </c>
      <c r="IMS30" s="61">
        <v>1</v>
      </c>
      <c r="IMT30" s="61">
        <v>1</v>
      </c>
      <c r="IMU30" s="61">
        <v>2</v>
      </c>
      <c r="IMV30" s="61">
        <v>0</v>
      </c>
      <c r="IMW30" s="61">
        <v>0</v>
      </c>
      <c r="IMX30" s="61">
        <v>1</v>
      </c>
      <c r="IMY30" s="61">
        <v>0</v>
      </c>
      <c r="IMZ30" s="61">
        <v>0</v>
      </c>
      <c r="INA30" s="61">
        <v>2</v>
      </c>
      <c r="INB30" s="61">
        <v>0</v>
      </c>
      <c r="INC30" s="61">
        <v>1</v>
      </c>
      <c r="IND30" s="61">
        <v>1</v>
      </c>
      <c r="INE30" s="61">
        <v>0</v>
      </c>
      <c r="IPC30" s="61">
        <v>0</v>
      </c>
      <c r="IPD30" s="61">
        <v>0</v>
      </c>
      <c r="IPE30" s="61">
        <v>0</v>
      </c>
      <c r="IPF30" s="61">
        <v>0</v>
      </c>
      <c r="IPG30" s="61">
        <v>0</v>
      </c>
      <c r="IPH30" s="61">
        <v>0</v>
      </c>
      <c r="IPI30" s="61">
        <v>0</v>
      </c>
      <c r="IPJ30" s="61">
        <v>0</v>
      </c>
      <c r="IPK30" s="61">
        <v>0</v>
      </c>
      <c r="IPL30" s="61">
        <v>0</v>
      </c>
      <c r="IPM30" s="61">
        <v>0</v>
      </c>
      <c r="IPN30" s="61">
        <v>0</v>
      </c>
      <c r="IPO30" s="61">
        <v>0</v>
      </c>
      <c r="IPP30" s="61">
        <v>0</v>
      </c>
      <c r="IPQ30" s="61">
        <v>0</v>
      </c>
      <c r="IPR30" s="61">
        <v>0</v>
      </c>
      <c r="IPS30" s="61">
        <v>0</v>
      </c>
      <c r="IPT30" s="61">
        <v>0</v>
      </c>
      <c r="IPU30" s="61">
        <v>0</v>
      </c>
      <c r="IPV30" s="61">
        <v>0</v>
      </c>
      <c r="IPW30" s="61">
        <v>0</v>
      </c>
      <c r="IPX30" s="61">
        <v>0</v>
      </c>
      <c r="IPY30" s="61">
        <v>0</v>
      </c>
      <c r="IPZ30" s="61">
        <v>0</v>
      </c>
      <c r="IQA30" s="61">
        <v>0</v>
      </c>
      <c r="IQB30" s="61">
        <v>0</v>
      </c>
      <c r="IQC30" s="61">
        <v>0</v>
      </c>
      <c r="IQD30" s="61">
        <v>0</v>
      </c>
      <c r="IQE30" s="61">
        <v>0</v>
      </c>
      <c r="IQF30" s="61">
        <v>0</v>
      </c>
      <c r="IQG30" s="61">
        <v>0</v>
      </c>
      <c r="IQH30" s="61">
        <v>0</v>
      </c>
      <c r="IQI30" s="61">
        <v>0</v>
      </c>
      <c r="IQJ30" s="61">
        <v>0</v>
      </c>
      <c r="IQK30" s="61">
        <v>0</v>
      </c>
      <c r="IQL30" s="61">
        <v>0</v>
      </c>
      <c r="IQM30" s="61">
        <v>0</v>
      </c>
      <c r="IQN30" s="61">
        <v>0</v>
      </c>
      <c r="IQO30" s="61">
        <v>0</v>
      </c>
      <c r="IQP30" s="61">
        <v>0</v>
      </c>
      <c r="IQQ30" s="61">
        <v>0</v>
      </c>
      <c r="IQR30" s="61">
        <v>0</v>
      </c>
      <c r="IQS30" s="61">
        <v>0</v>
      </c>
      <c r="IQT30" s="61">
        <v>0</v>
      </c>
      <c r="IQU30" s="61">
        <v>0</v>
      </c>
      <c r="IQV30" s="61">
        <v>0</v>
      </c>
      <c r="IQW30" s="61">
        <v>0</v>
      </c>
      <c r="IQX30" s="61">
        <v>0</v>
      </c>
      <c r="IQY30" s="61">
        <v>0</v>
      </c>
      <c r="IQZ30" s="61">
        <v>0</v>
      </c>
      <c r="IRA30" s="61">
        <v>0</v>
      </c>
      <c r="IRB30" s="61">
        <v>0</v>
      </c>
      <c r="IRC30" s="61">
        <v>0</v>
      </c>
      <c r="IRD30" s="61">
        <v>0</v>
      </c>
      <c r="IRE30" s="61">
        <v>0</v>
      </c>
      <c r="IRF30" s="61">
        <v>0</v>
      </c>
      <c r="IRG30" s="61">
        <v>0</v>
      </c>
      <c r="IRH30" s="61">
        <v>0</v>
      </c>
      <c r="IRI30" s="61">
        <v>0</v>
      </c>
      <c r="IRJ30" s="61">
        <v>0</v>
      </c>
      <c r="IRK30" s="61">
        <v>0</v>
      </c>
      <c r="IRL30" s="61">
        <v>0</v>
      </c>
      <c r="IRM30" s="61">
        <v>0</v>
      </c>
      <c r="IRN30" s="61">
        <v>0</v>
      </c>
      <c r="IRO30" s="61">
        <v>0</v>
      </c>
      <c r="IRP30" s="61">
        <v>0</v>
      </c>
      <c r="IRQ30" s="61">
        <v>0</v>
      </c>
      <c r="IRR30" s="61">
        <v>0</v>
      </c>
      <c r="IRS30" s="61">
        <v>0</v>
      </c>
      <c r="IRT30" s="61">
        <v>0</v>
      </c>
      <c r="IRU30" s="61">
        <v>0</v>
      </c>
      <c r="IRV30" s="61">
        <v>0</v>
      </c>
      <c r="IRW30" s="61">
        <v>0</v>
      </c>
      <c r="IRX30" s="61">
        <v>0</v>
      </c>
      <c r="IRY30" s="61">
        <v>0</v>
      </c>
      <c r="IRZ30" s="61">
        <v>0</v>
      </c>
      <c r="ISA30" s="61">
        <v>0</v>
      </c>
      <c r="ISB30" s="61">
        <v>0</v>
      </c>
      <c r="ISC30" s="61">
        <v>0</v>
      </c>
      <c r="ISD30" s="61">
        <v>0</v>
      </c>
      <c r="ISE30" s="61">
        <v>0</v>
      </c>
      <c r="ISF30" s="61">
        <v>0</v>
      </c>
      <c r="ISG30" s="61">
        <v>0</v>
      </c>
      <c r="ISH30" s="61">
        <v>0</v>
      </c>
      <c r="ISI30" s="61">
        <v>0</v>
      </c>
      <c r="ISJ30" s="61">
        <v>0</v>
      </c>
      <c r="ISK30" s="61">
        <v>0</v>
      </c>
      <c r="ISL30" s="61">
        <v>0</v>
      </c>
      <c r="ISM30" s="61">
        <v>0</v>
      </c>
      <c r="ISN30" s="61">
        <v>0</v>
      </c>
      <c r="ISO30" s="61">
        <v>0</v>
      </c>
      <c r="ISP30" s="61">
        <v>0</v>
      </c>
      <c r="ISQ30" s="61">
        <v>0</v>
      </c>
      <c r="ISR30" s="61">
        <v>0</v>
      </c>
      <c r="ISS30" s="61">
        <v>0</v>
      </c>
      <c r="IST30" s="61">
        <v>0</v>
      </c>
      <c r="ISU30" s="61">
        <v>0</v>
      </c>
      <c r="ISV30" s="61">
        <v>0</v>
      </c>
      <c r="ISW30" s="61">
        <v>0</v>
      </c>
      <c r="ISX30" s="61">
        <v>0</v>
      </c>
      <c r="ISY30" s="61">
        <v>0</v>
      </c>
      <c r="ISZ30" s="61">
        <v>0</v>
      </c>
      <c r="ITA30" s="61">
        <v>0</v>
      </c>
      <c r="ITB30" s="61">
        <v>0</v>
      </c>
      <c r="ITC30" s="61">
        <v>0</v>
      </c>
      <c r="ITD30" s="61">
        <v>0</v>
      </c>
      <c r="ITE30" s="61">
        <v>0</v>
      </c>
      <c r="ITF30" s="61">
        <v>0</v>
      </c>
      <c r="ITG30" s="61">
        <v>0</v>
      </c>
      <c r="ITH30" s="61">
        <v>0</v>
      </c>
      <c r="ITI30" s="61">
        <v>0</v>
      </c>
      <c r="ITJ30" s="61">
        <v>0</v>
      </c>
      <c r="ITK30" s="61">
        <v>0</v>
      </c>
      <c r="ITL30" s="61">
        <v>0</v>
      </c>
      <c r="ITM30" s="61">
        <v>0</v>
      </c>
      <c r="ITN30" s="61">
        <v>0</v>
      </c>
      <c r="ITQ30" s="61">
        <v>3356</v>
      </c>
      <c r="ITR30" s="61">
        <v>0</v>
      </c>
      <c r="ITS30" s="61">
        <v>0</v>
      </c>
      <c r="ITT30" s="61">
        <v>0</v>
      </c>
      <c r="ITU30" s="61">
        <v>0</v>
      </c>
      <c r="ITV30" s="61">
        <v>0</v>
      </c>
      <c r="ITW30" s="61">
        <v>1678</v>
      </c>
      <c r="ITX30" s="61">
        <v>0</v>
      </c>
      <c r="IUI30" s="61">
        <v>2097.1</v>
      </c>
      <c r="IUJ30" s="61">
        <v>6.7</v>
      </c>
      <c r="IUK30" s="61">
        <v>-29.830000000000002</v>
      </c>
      <c r="IUL30" s="61">
        <v>4.2480000000000002</v>
      </c>
      <c r="IUN30" s="61">
        <v>1.0101818181818181</v>
      </c>
      <c r="IUO30" s="61">
        <v>0</v>
      </c>
      <c r="IUP30" s="61">
        <v>0.56000000000000005</v>
      </c>
      <c r="IUQ30" s="61">
        <v>3356</v>
      </c>
      <c r="IUU30" s="61">
        <v>1</v>
      </c>
      <c r="IUV30" s="61">
        <v>0</v>
      </c>
      <c r="IUW30" s="61">
        <v>1</v>
      </c>
      <c r="IUY30" s="61">
        <v>0</v>
      </c>
      <c r="IUZ30" s="61">
        <v>171</v>
      </c>
      <c r="IVA30" s="61">
        <v>0</v>
      </c>
      <c r="IVB30" s="61">
        <v>0</v>
      </c>
      <c r="IVC30" s="61">
        <v>237</v>
      </c>
      <c r="IVD30" s="61">
        <v>0</v>
      </c>
      <c r="IVE30" s="61">
        <v>0</v>
      </c>
      <c r="IVF30" s="61">
        <v>25</v>
      </c>
      <c r="IVG30" s="61">
        <v>0</v>
      </c>
      <c r="IVH30" s="61">
        <v>0</v>
      </c>
      <c r="IVI30" s="61">
        <v>500</v>
      </c>
      <c r="IVJ30" s="61">
        <v>0</v>
      </c>
      <c r="IVK30" s="61">
        <v>244</v>
      </c>
      <c r="IVL30" s="61">
        <v>0</v>
      </c>
      <c r="IVM30" s="61">
        <v>0</v>
      </c>
      <c r="IVN30" s="61">
        <v>66</v>
      </c>
      <c r="IVO30" s="61">
        <v>300</v>
      </c>
      <c r="IVP30" s="61">
        <v>66.959999999999994</v>
      </c>
      <c r="IYL30" s="61" t="s">
        <v>7684</v>
      </c>
      <c r="IYM30" s="61">
        <v>30</v>
      </c>
      <c r="IYN30" s="61">
        <v>47</v>
      </c>
      <c r="IYO30" s="61">
        <v>47</v>
      </c>
      <c r="IYP30" s="61">
        <v>47</v>
      </c>
      <c r="IYQ30" s="61">
        <v>46</v>
      </c>
      <c r="IYR30" s="61">
        <v>46</v>
      </c>
      <c r="IYS30" s="61">
        <v>47</v>
      </c>
      <c r="IYT30" s="61">
        <v>47</v>
      </c>
      <c r="IYU30" s="61">
        <v>46</v>
      </c>
      <c r="IYV30" s="61">
        <v>46</v>
      </c>
      <c r="IYW30" s="61">
        <v>47</v>
      </c>
      <c r="IYX30" s="61">
        <v>46</v>
      </c>
      <c r="IYY30" s="61">
        <v>48</v>
      </c>
      <c r="IYZ30" s="61">
        <v>51</v>
      </c>
      <c r="IZA30" s="61">
        <v>49</v>
      </c>
      <c r="IZB30" s="61">
        <v>50</v>
      </c>
      <c r="IZC30" s="61">
        <v>47</v>
      </c>
      <c r="IZD30" s="61">
        <v>47</v>
      </c>
      <c r="IZE30" s="61">
        <v>48</v>
      </c>
      <c r="IZF30" s="61">
        <v>47</v>
      </c>
      <c r="IZG30" s="61">
        <v>47</v>
      </c>
      <c r="IZH30" s="61">
        <v>932</v>
      </c>
      <c r="IZI30" s="61">
        <v>1138</v>
      </c>
      <c r="IZJ30" s="61">
        <v>2579</v>
      </c>
      <c r="IZK30" s="61">
        <v>1363</v>
      </c>
      <c r="IZL30" s="61">
        <v>1304</v>
      </c>
      <c r="IZM30" s="61">
        <v>2722</v>
      </c>
      <c r="IZN30" s="61">
        <v>974</v>
      </c>
      <c r="IZO30" s="61">
        <v>1177</v>
      </c>
      <c r="IZP30" s="61">
        <v>2721</v>
      </c>
      <c r="IZQ30" s="61">
        <v>1178</v>
      </c>
      <c r="IZR30" s="61">
        <v>976</v>
      </c>
      <c r="IZS30" s="61">
        <v>2578</v>
      </c>
      <c r="IZT30" s="61">
        <v>1207</v>
      </c>
      <c r="IZU30" s="61">
        <v>1202</v>
      </c>
      <c r="IZV30" s="61">
        <v>2864</v>
      </c>
      <c r="IZW30" s="61">
        <v>1012</v>
      </c>
      <c r="IZX30" s="61">
        <v>1225</v>
      </c>
      <c r="IZY30" s="61">
        <v>1769</v>
      </c>
      <c r="IZZ30" s="61">
        <v>1261</v>
      </c>
      <c r="JAA30" s="61">
        <v>852</v>
      </c>
      <c r="JAG30" s="61">
        <v>0</v>
      </c>
      <c r="JBA30" s="61">
        <v>1</v>
      </c>
      <c r="JBB30" s="61">
        <v>0</v>
      </c>
      <c r="JBC30" s="61">
        <v>0</v>
      </c>
      <c r="JBD30" s="61">
        <v>0</v>
      </c>
      <c r="JBE30" s="61">
        <v>0</v>
      </c>
      <c r="JBF30" s="61">
        <v>0</v>
      </c>
      <c r="JBG30" s="61">
        <v>0</v>
      </c>
      <c r="JBH30" s="61">
        <v>0</v>
      </c>
      <c r="JBI30" s="61">
        <v>1019</v>
      </c>
      <c r="JBJ30" s="61">
        <v>0</v>
      </c>
      <c r="JBK30" s="61">
        <v>0</v>
      </c>
      <c r="JBL30" s="61">
        <v>0</v>
      </c>
      <c r="JBM30" s="61">
        <v>26.5</v>
      </c>
      <c r="JBN30" s="61">
        <v>0</v>
      </c>
      <c r="JBO30" s="61">
        <v>0</v>
      </c>
      <c r="JBP30" s="61">
        <v>0</v>
      </c>
      <c r="JBQ30" s="61">
        <v>1.45</v>
      </c>
      <c r="JBU30" s="61">
        <v>0</v>
      </c>
      <c r="JBV30" s="61">
        <v>0</v>
      </c>
      <c r="JBW30" s="61">
        <v>0</v>
      </c>
      <c r="JBX30" s="61">
        <v>0</v>
      </c>
      <c r="JCG30" s="61">
        <v>1</v>
      </c>
      <c r="JCI30" s="61">
        <v>1</v>
      </c>
      <c r="JCK30" s="61">
        <v>1</v>
      </c>
      <c r="JCM30" s="61">
        <v>1</v>
      </c>
      <c r="JCO30" s="61">
        <v>1</v>
      </c>
      <c r="JCQ30" s="61">
        <v>1</v>
      </c>
      <c r="JCS30" s="61">
        <v>1</v>
      </c>
      <c r="JCU30" s="61">
        <v>1</v>
      </c>
      <c r="JCW30" s="61">
        <v>1</v>
      </c>
      <c r="JCY30" s="61">
        <v>1</v>
      </c>
      <c r="JDA30" s="61">
        <v>1</v>
      </c>
      <c r="JDC30" s="61">
        <v>1</v>
      </c>
      <c r="JDE30" s="61">
        <v>1</v>
      </c>
      <c r="JDG30" s="61">
        <v>1</v>
      </c>
      <c r="JDI30" s="61">
        <v>1</v>
      </c>
      <c r="JDK30" s="61">
        <v>1</v>
      </c>
      <c r="JDM30" s="61">
        <v>1</v>
      </c>
      <c r="JDO30" s="61">
        <v>1</v>
      </c>
      <c r="JDQ30" s="61">
        <v>1</v>
      </c>
      <c r="JDS30" s="61">
        <v>1</v>
      </c>
      <c r="JEB30" s="61">
        <v>0</v>
      </c>
      <c r="JEC30" s="61">
        <v>7.37</v>
      </c>
      <c r="JED30" s="61">
        <v>0</v>
      </c>
      <c r="JEE30" s="61">
        <v>7.59</v>
      </c>
      <c r="JEF30" s="61">
        <v>0</v>
      </c>
      <c r="JEG30" s="61">
        <v>7.39</v>
      </c>
      <c r="JEH30" s="61">
        <v>0</v>
      </c>
      <c r="JEI30" s="61">
        <v>7.51</v>
      </c>
      <c r="JEJ30" s="61">
        <v>0</v>
      </c>
      <c r="JEK30" s="61">
        <v>7.7</v>
      </c>
      <c r="JEL30" s="61">
        <v>0</v>
      </c>
      <c r="JEM30" s="61">
        <v>7.62</v>
      </c>
      <c r="JEN30" s="61">
        <v>0</v>
      </c>
      <c r="JEO30" s="61">
        <v>7.51</v>
      </c>
      <c r="JEP30" s="61">
        <v>0</v>
      </c>
      <c r="JEQ30" s="61">
        <v>7.68</v>
      </c>
      <c r="JER30" s="61">
        <v>0</v>
      </c>
      <c r="JES30" s="61">
        <v>7.51</v>
      </c>
      <c r="JET30" s="61">
        <v>0</v>
      </c>
      <c r="JEU30" s="61">
        <v>7.63</v>
      </c>
      <c r="JEV30" s="61">
        <v>0</v>
      </c>
      <c r="JEW30" s="61">
        <v>7.44</v>
      </c>
      <c r="JEX30" s="61">
        <v>0</v>
      </c>
      <c r="JEY30" s="61">
        <v>7.62</v>
      </c>
      <c r="JEZ30" s="61">
        <v>0</v>
      </c>
      <c r="JFA30" s="61">
        <v>7.57</v>
      </c>
      <c r="JFB30" s="61">
        <v>0</v>
      </c>
      <c r="JFC30" s="61">
        <v>7.54</v>
      </c>
      <c r="JFD30" s="61">
        <v>0</v>
      </c>
      <c r="JFE30" s="61">
        <v>7.47</v>
      </c>
      <c r="JFF30" s="61">
        <v>0</v>
      </c>
      <c r="JFG30" s="61">
        <v>7.59</v>
      </c>
      <c r="JFH30" s="61">
        <v>0</v>
      </c>
      <c r="JFI30" s="61">
        <v>7.56</v>
      </c>
      <c r="JFJ30" s="61">
        <v>0</v>
      </c>
      <c r="JFK30" s="61">
        <v>7.49</v>
      </c>
      <c r="JFL30" s="61">
        <v>0</v>
      </c>
      <c r="JFM30" s="61">
        <v>7.63</v>
      </c>
      <c r="JFN30" s="61">
        <v>0</v>
      </c>
      <c r="JFO30" s="61">
        <v>7.58</v>
      </c>
      <c r="JFX30" s="61">
        <v>0</v>
      </c>
      <c r="JFY30" s="61">
        <v>-0.35</v>
      </c>
      <c r="JFZ30" s="61">
        <v>0</v>
      </c>
      <c r="JGA30" s="61">
        <v>-0.14000000000000001</v>
      </c>
      <c r="JGB30" s="61">
        <v>0</v>
      </c>
      <c r="JGC30" s="61">
        <v>-0.38</v>
      </c>
      <c r="JGD30" s="61">
        <v>0</v>
      </c>
      <c r="JGE30" s="61">
        <v>-0.44</v>
      </c>
      <c r="JGF30" s="61">
        <v>0</v>
      </c>
      <c r="JGG30" s="61">
        <v>-0.49</v>
      </c>
      <c r="JGH30" s="61">
        <v>0</v>
      </c>
      <c r="JGI30" s="61">
        <v>-0.32</v>
      </c>
      <c r="JGJ30" s="61">
        <v>0</v>
      </c>
      <c r="JGK30" s="61">
        <v>-0.49</v>
      </c>
      <c r="JGL30" s="61">
        <v>0</v>
      </c>
      <c r="JGM30" s="61">
        <v>-0.14000000000000001</v>
      </c>
      <c r="JGN30" s="61">
        <v>0</v>
      </c>
      <c r="JGO30" s="61">
        <v>-0.47</v>
      </c>
      <c r="JGP30" s="61">
        <v>0</v>
      </c>
      <c r="JGQ30" s="61">
        <v>-0.41</v>
      </c>
      <c r="JGR30" s="61">
        <v>0</v>
      </c>
      <c r="JGS30" s="61">
        <v>-0.62</v>
      </c>
      <c r="JGT30" s="61">
        <v>0</v>
      </c>
      <c r="JGU30" s="61">
        <v>-0.33</v>
      </c>
      <c r="JGV30" s="61">
        <v>0</v>
      </c>
      <c r="JGW30" s="61">
        <v>0.04</v>
      </c>
      <c r="JGX30" s="61">
        <v>0</v>
      </c>
      <c r="JGY30" s="61">
        <v>-0.37</v>
      </c>
      <c r="JGZ30" s="61">
        <v>0</v>
      </c>
      <c r="JHA30" s="61">
        <v>-0.18</v>
      </c>
      <c r="JHB30" s="61">
        <v>0</v>
      </c>
      <c r="JHC30" s="61">
        <v>-0.33</v>
      </c>
      <c r="JHD30" s="61">
        <v>0</v>
      </c>
      <c r="JHE30" s="61">
        <v>-0.2</v>
      </c>
      <c r="JHF30" s="61">
        <v>0</v>
      </c>
      <c r="JHG30" s="61">
        <v>-0.3</v>
      </c>
      <c r="JHH30" s="61">
        <v>0</v>
      </c>
      <c r="JHI30" s="61">
        <v>-0.28000000000000003</v>
      </c>
      <c r="JHJ30" s="61">
        <v>0</v>
      </c>
      <c r="JHK30" s="61">
        <v>-0.16</v>
      </c>
      <c r="JHT30" s="61">
        <v>0</v>
      </c>
      <c r="JHU30" s="61">
        <v>7.52</v>
      </c>
      <c r="JHV30" s="61">
        <v>0</v>
      </c>
      <c r="JHW30" s="61">
        <v>7.58</v>
      </c>
      <c r="JHX30" s="61">
        <v>0</v>
      </c>
      <c r="JHY30" s="61">
        <v>7.54</v>
      </c>
      <c r="JHZ30" s="61">
        <v>0</v>
      </c>
      <c r="JIA30" s="61">
        <v>7.56</v>
      </c>
      <c r="JIB30" s="61">
        <v>0</v>
      </c>
      <c r="JIC30" s="61">
        <v>7.63</v>
      </c>
      <c r="JID30" s="61">
        <v>0</v>
      </c>
      <c r="JIE30" s="61">
        <v>7.61</v>
      </c>
      <c r="JIF30" s="61">
        <v>0</v>
      </c>
      <c r="JIG30" s="61">
        <v>7.58</v>
      </c>
      <c r="JIH30" s="61">
        <v>0</v>
      </c>
      <c r="JII30" s="61">
        <v>7.55</v>
      </c>
      <c r="JIJ30" s="61">
        <v>0</v>
      </c>
      <c r="JIK30" s="61">
        <v>7.56</v>
      </c>
      <c r="JIL30" s="61">
        <v>0</v>
      </c>
      <c r="JIM30" s="61">
        <v>7.52</v>
      </c>
      <c r="JIN30" s="61">
        <v>0</v>
      </c>
      <c r="JIO30" s="61">
        <v>7.57</v>
      </c>
      <c r="JIP30" s="61">
        <v>0</v>
      </c>
      <c r="JIQ30" s="61">
        <v>7.63</v>
      </c>
      <c r="JIR30" s="61">
        <v>0</v>
      </c>
      <c r="JIS30" s="61">
        <v>7.55</v>
      </c>
      <c r="JIT30" s="61">
        <v>0</v>
      </c>
      <c r="JIU30" s="61">
        <v>7.61</v>
      </c>
      <c r="JIV30" s="61">
        <v>0</v>
      </c>
      <c r="JIW30" s="61">
        <v>7.55</v>
      </c>
      <c r="JIX30" s="61">
        <v>0</v>
      </c>
      <c r="JIY30" s="61">
        <v>7.59</v>
      </c>
      <c r="JIZ30" s="61">
        <v>0</v>
      </c>
      <c r="JJA30" s="61">
        <v>7.52</v>
      </c>
      <c r="JJB30" s="61">
        <v>0</v>
      </c>
      <c r="JJC30" s="61">
        <v>7.65</v>
      </c>
      <c r="JJD30" s="61">
        <v>0</v>
      </c>
      <c r="JJE30" s="61">
        <v>7.51</v>
      </c>
      <c r="JJF30" s="61">
        <v>0</v>
      </c>
      <c r="JJG30" s="61">
        <v>7.7</v>
      </c>
      <c r="JJP30" s="61">
        <v>0</v>
      </c>
      <c r="JJQ30" s="61">
        <v>-0.23</v>
      </c>
      <c r="JJR30" s="61">
        <v>0</v>
      </c>
      <c r="JJS30" s="61">
        <v>-0.28999999999999998</v>
      </c>
      <c r="JJT30" s="61">
        <v>0</v>
      </c>
      <c r="JJU30" s="61">
        <v>-0.3</v>
      </c>
      <c r="JJV30" s="61">
        <v>0</v>
      </c>
      <c r="JJW30" s="61">
        <v>-0.22</v>
      </c>
      <c r="JJX30" s="61">
        <v>0</v>
      </c>
      <c r="JJY30" s="61">
        <v>-0.14000000000000001</v>
      </c>
      <c r="JJZ30" s="61">
        <v>0</v>
      </c>
      <c r="JKA30" s="61">
        <v>-0.37</v>
      </c>
      <c r="JKB30" s="61">
        <v>0</v>
      </c>
      <c r="JKC30" s="61">
        <v>-0.44</v>
      </c>
      <c r="JKD30" s="61">
        <v>0</v>
      </c>
      <c r="JKE30" s="61">
        <v>-0.36</v>
      </c>
      <c r="JKF30" s="61">
        <v>0</v>
      </c>
      <c r="JKG30" s="61">
        <v>-0.03</v>
      </c>
      <c r="JKH30" s="61">
        <v>0</v>
      </c>
      <c r="JKI30" s="61">
        <v>-0.25</v>
      </c>
      <c r="JKJ30" s="61">
        <v>0</v>
      </c>
      <c r="JKK30" s="61">
        <v>-0.48</v>
      </c>
      <c r="JKL30" s="61">
        <v>0</v>
      </c>
      <c r="JKM30" s="61">
        <v>-0.32</v>
      </c>
      <c r="JKN30" s="61">
        <v>0</v>
      </c>
      <c r="JKO30" s="61">
        <v>-0.28000000000000003</v>
      </c>
      <c r="JKP30" s="61">
        <v>0</v>
      </c>
      <c r="JKQ30" s="61">
        <v>-0.26</v>
      </c>
      <c r="JKR30" s="61">
        <v>0</v>
      </c>
      <c r="JKS30" s="61">
        <v>-0.3</v>
      </c>
      <c r="JKT30" s="61">
        <v>0</v>
      </c>
      <c r="JKU30" s="61">
        <v>-0.3</v>
      </c>
      <c r="JKV30" s="61">
        <v>0</v>
      </c>
      <c r="JKW30" s="61">
        <v>-0.48</v>
      </c>
      <c r="JKX30" s="61">
        <v>0</v>
      </c>
      <c r="JKY30" s="61">
        <v>-0.3</v>
      </c>
      <c r="JKZ30" s="61">
        <v>0</v>
      </c>
      <c r="JLA30" s="61">
        <v>-0.34</v>
      </c>
      <c r="JLB30" s="61">
        <v>0</v>
      </c>
      <c r="JLC30" s="61">
        <v>-0.4</v>
      </c>
      <c r="JLM30" s="61">
        <v>0</v>
      </c>
      <c r="JLN30" s="61">
        <v>1</v>
      </c>
      <c r="JLO30" s="61">
        <v>0</v>
      </c>
      <c r="JLP30" s="61">
        <v>0</v>
      </c>
      <c r="JLQ30" s="61">
        <v>4</v>
      </c>
      <c r="JLR30" s="61">
        <v>0</v>
      </c>
      <c r="JLS30" s="61">
        <v>0</v>
      </c>
      <c r="JLT30" s="61">
        <v>0</v>
      </c>
      <c r="JLU30" s="61">
        <v>0</v>
      </c>
      <c r="JLV30" s="61">
        <v>0</v>
      </c>
      <c r="JLW30" s="61">
        <v>0</v>
      </c>
      <c r="JLX30" s="61">
        <v>0</v>
      </c>
      <c r="JLY30" s="61">
        <v>0</v>
      </c>
      <c r="JLZ30" s="61">
        <v>0</v>
      </c>
      <c r="JMA30" s="61">
        <v>0</v>
      </c>
      <c r="JMB30" s="61">
        <v>0</v>
      </c>
      <c r="JMC30" s="61">
        <v>0</v>
      </c>
      <c r="JMD30" s="61">
        <v>0</v>
      </c>
      <c r="JME30" s="61">
        <v>1.01</v>
      </c>
      <c r="JMG30" s="61">
        <v>0</v>
      </c>
      <c r="JMH30" s="61">
        <v>0</v>
      </c>
      <c r="JMI30" s="61">
        <v>0</v>
      </c>
      <c r="JMJ30" s="61">
        <v>0</v>
      </c>
      <c r="JML30" s="61">
        <v>0</v>
      </c>
      <c r="JMM30" s="61">
        <v>0</v>
      </c>
      <c r="JMN30" s="61">
        <v>0</v>
      </c>
      <c r="JMO30" s="61">
        <v>0</v>
      </c>
      <c r="JMP30" s="61">
        <v>0</v>
      </c>
      <c r="JMQ30" s="61">
        <v>0</v>
      </c>
      <c r="JMR30" s="61">
        <v>0</v>
      </c>
      <c r="JMS30" s="61">
        <v>0</v>
      </c>
      <c r="JMU30" s="61">
        <v>1500</v>
      </c>
      <c r="JMV30" s="61">
        <v>0</v>
      </c>
      <c r="JMX30" s="61">
        <v>29.1</v>
      </c>
      <c r="JNA30" s="61">
        <v>0</v>
      </c>
      <c r="JNB30" s="61">
        <v>0</v>
      </c>
      <c r="JNC30" s="61" t="s">
        <v>14</v>
      </c>
    </row>
    <row r="31" spans="1:6089 6180:7127" ht="15" customHeight="1" x14ac:dyDescent="0.2">
      <c r="A31" s="258">
        <v>26</v>
      </c>
      <c r="F31" s="61" t="s">
        <v>8254</v>
      </c>
      <c r="G31" s="61">
        <v>0</v>
      </c>
      <c r="H31" s="61">
        <v>0</v>
      </c>
      <c r="I31" s="61">
        <v>0</v>
      </c>
      <c r="J31" s="61">
        <v>0</v>
      </c>
      <c r="K31" s="61">
        <v>0</v>
      </c>
      <c r="L31" s="61">
        <v>0</v>
      </c>
      <c r="M31" s="61">
        <v>-0.92</v>
      </c>
      <c r="N31" s="61">
        <v>5.18</v>
      </c>
      <c r="O31" s="61">
        <v>0</v>
      </c>
      <c r="P31" s="61">
        <v>0</v>
      </c>
      <c r="Q31" s="61">
        <v>0</v>
      </c>
      <c r="R31" s="61">
        <v>-995</v>
      </c>
      <c r="S31" s="61">
        <v>0</v>
      </c>
      <c r="T31" s="61">
        <v>6.56</v>
      </c>
      <c r="U31" s="61">
        <v>0</v>
      </c>
      <c r="V31" s="61">
        <v>3.92</v>
      </c>
      <c r="W31" s="61">
        <v>4.24</v>
      </c>
      <c r="X31" s="61">
        <v>-3270</v>
      </c>
      <c r="Y31" s="61">
        <v>0</v>
      </c>
      <c r="AC31" s="61">
        <v>0</v>
      </c>
      <c r="AD31" s="61">
        <v>0</v>
      </c>
      <c r="AE31" s="61">
        <v>0</v>
      </c>
      <c r="AF31" s="61">
        <v>0</v>
      </c>
      <c r="AG31" s="61">
        <v>4.76</v>
      </c>
      <c r="AH31" s="61">
        <v>6.04</v>
      </c>
      <c r="AI31" s="61">
        <v>4.75</v>
      </c>
      <c r="AJ31" s="61">
        <v>0</v>
      </c>
      <c r="AK31" s="61">
        <v>0</v>
      </c>
      <c r="AL31" s="61">
        <v>0</v>
      </c>
      <c r="AM31" s="61" t="s">
        <v>7685</v>
      </c>
      <c r="AN31" s="61">
        <v>5518</v>
      </c>
      <c r="AO31" s="61">
        <v>0</v>
      </c>
      <c r="AP31" s="61">
        <v>0</v>
      </c>
      <c r="AQ31" s="61">
        <v>0</v>
      </c>
      <c r="AR31" s="61">
        <v>0</v>
      </c>
      <c r="AS31" s="61">
        <v>0</v>
      </c>
      <c r="AT31" s="61">
        <v>0</v>
      </c>
      <c r="AU31" s="61">
        <v>0</v>
      </c>
      <c r="AV31" s="61">
        <v>0</v>
      </c>
      <c r="AW31" s="61">
        <v>0</v>
      </c>
      <c r="AX31" s="61">
        <v>0</v>
      </c>
      <c r="AY31" s="61">
        <v>0</v>
      </c>
      <c r="AZ31" s="61">
        <v>0</v>
      </c>
      <c r="BA31" s="61">
        <v>0</v>
      </c>
      <c r="BB31" s="61">
        <v>0</v>
      </c>
      <c r="BC31" s="61">
        <v>0</v>
      </c>
      <c r="BD31" s="61">
        <v>0</v>
      </c>
      <c r="BE31" s="61">
        <v>0</v>
      </c>
      <c r="BF31" s="61">
        <v>0</v>
      </c>
      <c r="BG31" s="61">
        <v>0</v>
      </c>
      <c r="BH31" s="61">
        <v>0</v>
      </c>
      <c r="BI31" s="61">
        <v>0</v>
      </c>
      <c r="BJ31" s="61">
        <v>0</v>
      </c>
      <c r="BK31" s="61">
        <v>0</v>
      </c>
      <c r="BL31" s="61">
        <v>0</v>
      </c>
      <c r="BM31" s="61">
        <v>0</v>
      </c>
      <c r="BN31" s="61">
        <v>0</v>
      </c>
      <c r="BO31" s="61">
        <v>0</v>
      </c>
      <c r="BP31" s="61">
        <v>0</v>
      </c>
      <c r="BQ31" s="61">
        <v>0</v>
      </c>
      <c r="BR31" s="61">
        <v>0</v>
      </c>
      <c r="BS31" s="61">
        <v>0</v>
      </c>
      <c r="BT31" s="61">
        <v>0</v>
      </c>
      <c r="BU31" s="61">
        <v>0</v>
      </c>
      <c r="BV31" s="61">
        <v>0</v>
      </c>
      <c r="BW31" s="61">
        <v>0</v>
      </c>
      <c r="BX31" s="61">
        <v>0</v>
      </c>
      <c r="BY31" s="61">
        <v>0</v>
      </c>
      <c r="BZ31" s="61">
        <v>1</v>
      </c>
      <c r="CA31" s="61">
        <v>1</v>
      </c>
      <c r="CB31" s="61">
        <v>0</v>
      </c>
      <c r="CC31" s="61">
        <v>1</v>
      </c>
      <c r="CD31" s="61">
        <v>1</v>
      </c>
      <c r="CE31" s="61">
        <v>1</v>
      </c>
      <c r="CF31" s="61">
        <v>0</v>
      </c>
      <c r="CH31" s="61">
        <v>16990</v>
      </c>
      <c r="CI31" s="61">
        <v>0</v>
      </c>
      <c r="CJ31" s="61">
        <v>0</v>
      </c>
      <c r="CK31" s="61">
        <v>0</v>
      </c>
      <c r="CL31" s="61">
        <v>0</v>
      </c>
      <c r="CM31" s="61">
        <v>-5254</v>
      </c>
      <c r="CN31" s="61">
        <v>0</v>
      </c>
      <c r="CO31" s="61">
        <v>-1389</v>
      </c>
      <c r="CP31" s="61">
        <v>0</v>
      </c>
      <c r="CQ31" s="61">
        <v>0</v>
      </c>
      <c r="CR31" s="61">
        <v>0</v>
      </c>
      <c r="CS31" s="61">
        <v>0</v>
      </c>
      <c r="CT31" s="61">
        <v>0</v>
      </c>
      <c r="CU31" s="61">
        <v>0</v>
      </c>
      <c r="CV31" s="61">
        <v>0</v>
      </c>
      <c r="CW31" s="61">
        <v>0</v>
      </c>
      <c r="CX31" s="61">
        <v>0</v>
      </c>
      <c r="CY31" s="61">
        <v>0</v>
      </c>
      <c r="CZ31" s="61">
        <v>0</v>
      </c>
      <c r="DA31" s="61">
        <v>0</v>
      </c>
      <c r="DB31" s="61">
        <v>0</v>
      </c>
      <c r="DC31" s="61">
        <v>0</v>
      </c>
      <c r="DD31" s="61">
        <v>0</v>
      </c>
      <c r="DE31" s="61">
        <v>0</v>
      </c>
      <c r="DF31" s="61">
        <v>0</v>
      </c>
      <c r="DG31" s="61">
        <v>0</v>
      </c>
      <c r="DH31" s="61">
        <v>0</v>
      </c>
      <c r="DI31" s="61">
        <v>0</v>
      </c>
      <c r="DJ31" s="61">
        <v>0</v>
      </c>
      <c r="DK31" s="61">
        <v>0</v>
      </c>
      <c r="DL31" s="61">
        <v>0</v>
      </c>
      <c r="DM31" s="61">
        <v>0</v>
      </c>
      <c r="DN31" s="61">
        <v>0</v>
      </c>
      <c r="DO31" s="61">
        <v>0</v>
      </c>
      <c r="DP31" s="61">
        <v>0</v>
      </c>
      <c r="DQ31" s="61">
        <v>0</v>
      </c>
      <c r="DR31" s="61">
        <v>0</v>
      </c>
      <c r="DS31" s="61">
        <v>0</v>
      </c>
      <c r="DT31" s="61">
        <v>0</v>
      </c>
      <c r="DU31" s="61">
        <v>0</v>
      </c>
      <c r="DV31" s="61">
        <v>0</v>
      </c>
      <c r="DW31" s="61">
        <v>0</v>
      </c>
      <c r="DX31" s="61">
        <v>0</v>
      </c>
      <c r="DY31" s="61">
        <v>0</v>
      </c>
      <c r="DZ31" s="61">
        <v>0</v>
      </c>
      <c r="EA31" s="61">
        <v>0</v>
      </c>
      <c r="EB31" s="61">
        <v>0</v>
      </c>
      <c r="EC31" s="61">
        <v>0</v>
      </c>
      <c r="ED31" s="61">
        <v>0</v>
      </c>
      <c r="EE31" s="61">
        <v>0</v>
      </c>
      <c r="EF31" s="61">
        <v>0</v>
      </c>
      <c r="EG31" s="61">
        <v>0</v>
      </c>
      <c r="EH31" s="61">
        <v>0</v>
      </c>
      <c r="EI31" s="61">
        <v>0</v>
      </c>
      <c r="EJ31" s="61">
        <v>0</v>
      </c>
      <c r="EK31" s="61">
        <v>0</v>
      </c>
      <c r="EL31" s="61">
        <v>0</v>
      </c>
      <c r="EM31" s="61">
        <v>0</v>
      </c>
      <c r="EN31" s="61">
        <v>0</v>
      </c>
      <c r="EO31" s="61">
        <v>0</v>
      </c>
      <c r="EP31" s="61">
        <v>0</v>
      </c>
      <c r="EQ31" s="61">
        <v>0</v>
      </c>
      <c r="ER31" s="61">
        <v>0</v>
      </c>
      <c r="ES31" s="61">
        <v>0</v>
      </c>
      <c r="ET31" s="61">
        <v>0</v>
      </c>
      <c r="EU31" s="61">
        <v>0.18</v>
      </c>
      <c r="EV31" s="61">
        <v>0.09</v>
      </c>
      <c r="FA31" s="61">
        <v>0</v>
      </c>
      <c r="FB31" s="61">
        <v>0</v>
      </c>
      <c r="FC31" s="61">
        <v>0</v>
      </c>
      <c r="FD31" s="61">
        <v>0</v>
      </c>
      <c r="FE31" s="61">
        <v>0</v>
      </c>
      <c r="FF31" s="61">
        <v>0</v>
      </c>
      <c r="FG31" s="61">
        <v>0</v>
      </c>
      <c r="FH31" s="61">
        <v>0</v>
      </c>
      <c r="FI31" s="61">
        <v>0</v>
      </c>
      <c r="FJ31" s="61">
        <v>0</v>
      </c>
      <c r="FK31" s="61">
        <v>888</v>
      </c>
      <c r="FL31" s="61">
        <v>2868</v>
      </c>
      <c r="FM31" s="61">
        <v>7068</v>
      </c>
      <c r="FN31" s="61">
        <v>98911</v>
      </c>
      <c r="FO31" s="61">
        <v>490868</v>
      </c>
      <c r="FP31" s="61">
        <v>590868</v>
      </c>
      <c r="FQ31" s="61">
        <v>690868</v>
      </c>
      <c r="FR31" s="61">
        <v>790868</v>
      </c>
      <c r="FS31" s="61">
        <v>9132</v>
      </c>
      <c r="FT31" s="61">
        <v>9132</v>
      </c>
      <c r="FU31" s="61">
        <v>9132</v>
      </c>
      <c r="FW31" s="61">
        <v>163</v>
      </c>
      <c r="FY31" s="61">
        <v>51.1</v>
      </c>
      <c r="FZ31" s="61">
        <v>23</v>
      </c>
      <c r="GA31" s="61">
        <v>70</v>
      </c>
      <c r="GB31" s="61">
        <v>67.400000000000006</v>
      </c>
      <c r="GC31" s="61">
        <v>100</v>
      </c>
      <c r="GD31" s="61">
        <v>68</v>
      </c>
      <c r="GE31" s="61">
        <v>67</v>
      </c>
      <c r="GF31" s="61">
        <v>65.599999999999994</v>
      </c>
      <c r="GG31" s="61">
        <v>20</v>
      </c>
      <c r="GH31" s="61">
        <v>-3270</v>
      </c>
      <c r="GI31" s="61">
        <v>0</v>
      </c>
      <c r="GJ31" s="61">
        <v>0</v>
      </c>
      <c r="GK31" s="61">
        <v>0</v>
      </c>
      <c r="GL31" s="61">
        <v>0</v>
      </c>
      <c r="GM31" s="61">
        <v>85</v>
      </c>
      <c r="GN31" s="61">
        <v>0</v>
      </c>
      <c r="GO31" s="61">
        <v>100</v>
      </c>
      <c r="GP31" s="61">
        <v>50</v>
      </c>
      <c r="GQ31" s="61">
        <v>51.1</v>
      </c>
      <c r="GR31" s="61">
        <v>100</v>
      </c>
      <c r="GS31" s="61">
        <v>83.4</v>
      </c>
      <c r="GT31" s="61">
        <v>83.4</v>
      </c>
      <c r="GU31" s="61">
        <v>0</v>
      </c>
      <c r="GV31" s="61">
        <v>0</v>
      </c>
      <c r="GW31" s="61">
        <v>0</v>
      </c>
      <c r="GX31" s="61">
        <v>0</v>
      </c>
      <c r="GY31" s="61">
        <v>0</v>
      </c>
      <c r="GZ31" s="61">
        <v>0</v>
      </c>
      <c r="HA31" s="61">
        <v>0</v>
      </c>
      <c r="HB31" s="61">
        <v>0</v>
      </c>
      <c r="HC31" s="61">
        <v>0</v>
      </c>
      <c r="HD31" s="61">
        <v>0</v>
      </c>
      <c r="HE31" s="61">
        <v>0</v>
      </c>
      <c r="HF31" s="61">
        <v>0</v>
      </c>
      <c r="HG31" s="61">
        <v>0</v>
      </c>
      <c r="HH31" s="61">
        <v>0</v>
      </c>
      <c r="HI31" s="61">
        <v>0</v>
      </c>
      <c r="HJ31" s="61">
        <v>0</v>
      </c>
      <c r="HK31" s="61">
        <v>0</v>
      </c>
      <c r="HL31" s="61">
        <v>0</v>
      </c>
      <c r="HM31" s="61">
        <v>0</v>
      </c>
      <c r="HN31" s="61">
        <v>0</v>
      </c>
      <c r="HO31" s="61">
        <v>0</v>
      </c>
      <c r="HP31" s="61">
        <v>0</v>
      </c>
      <c r="HQ31" s="61">
        <v>0</v>
      </c>
      <c r="HR31" s="61">
        <v>0</v>
      </c>
      <c r="HS31" s="61">
        <v>0</v>
      </c>
      <c r="HT31" s="61">
        <v>0</v>
      </c>
      <c r="HU31" s="61">
        <v>0</v>
      </c>
      <c r="HV31" s="61">
        <v>0</v>
      </c>
      <c r="HW31" s="61">
        <v>0</v>
      </c>
      <c r="HX31" s="61">
        <v>0</v>
      </c>
      <c r="HY31" s="61">
        <v>0</v>
      </c>
      <c r="HZ31" s="61">
        <v>0</v>
      </c>
      <c r="IA31" s="61">
        <v>0</v>
      </c>
      <c r="IB31" s="61">
        <v>0</v>
      </c>
      <c r="KD31" s="61">
        <v>2</v>
      </c>
      <c r="KE31" s="61">
        <v>2</v>
      </c>
      <c r="KF31" s="61">
        <v>2</v>
      </c>
      <c r="KG31" s="61">
        <v>2</v>
      </c>
      <c r="KH31" s="61">
        <v>2</v>
      </c>
      <c r="KI31" s="61">
        <v>2</v>
      </c>
      <c r="KJ31" s="61">
        <v>2</v>
      </c>
      <c r="KK31" s="61">
        <v>2</v>
      </c>
      <c r="KL31" s="61">
        <v>2</v>
      </c>
      <c r="KM31" s="61">
        <v>2</v>
      </c>
      <c r="KN31" s="61">
        <v>2</v>
      </c>
      <c r="KO31" s="61">
        <v>2</v>
      </c>
      <c r="KP31" s="61">
        <v>2</v>
      </c>
      <c r="KQ31" s="61">
        <v>2</v>
      </c>
      <c r="KR31" s="61">
        <v>2</v>
      </c>
      <c r="KS31" s="61">
        <v>2</v>
      </c>
      <c r="KT31" s="61">
        <v>2</v>
      </c>
      <c r="KU31" s="61">
        <v>2</v>
      </c>
      <c r="KV31" s="61">
        <v>2</v>
      </c>
      <c r="KW31" s="61">
        <v>2</v>
      </c>
      <c r="KX31" s="61">
        <v>0</v>
      </c>
      <c r="KY31" s="61">
        <v>0</v>
      </c>
      <c r="KZ31" s="61">
        <v>0</v>
      </c>
      <c r="LA31" s="61">
        <v>0</v>
      </c>
      <c r="LB31" s="61">
        <v>0</v>
      </c>
      <c r="LC31" s="61">
        <v>0</v>
      </c>
      <c r="LD31" s="61">
        <v>0</v>
      </c>
      <c r="LE31" s="61">
        <v>0</v>
      </c>
      <c r="LF31" s="61">
        <v>0</v>
      </c>
      <c r="LG31" s="61">
        <v>0</v>
      </c>
      <c r="LH31" s="61">
        <v>0</v>
      </c>
      <c r="LI31" s="61">
        <v>0</v>
      </c>
      <c r="LJ31" s="61">
        <v>0</v>
      </c>
      <c r="LK31" s="61">
        <v>0</v>
      </c>
      <c r="LL31" s="61">
        <v>0</v>
      </c>
      <c r="LM31" s="61">
        <v>0</v>
      </c>
      <c r="LN31" s="61">
        <v>0</v>
      </c>
      <c r="LO31" s="61">
        <v>0</v>
      </c>
      <c r="LP31" s="61">
        <v>0</v>
      </c>
      <c r="LQ31" s="61">
        <v>0</v>
      </c>
      <c r="LR31" s="61">
        <v>0</v>
      </c>
      <c r="LS31" s="61">
        <v>0</v>
      </c>
      <c r="LT31" s="61">
        <v>0</v>
      </c>
      <c r="LU31" s="61">
        <v>0</v>
      </c>
      <c r="LV31" s="61">
        <v>0</v>
      </c>
      <c r="LW31" s="61">
        <v>0</v>
      </c>
      <c r="LX31" s="61">
        <v>0</v>
      </c>
      <c r="LY31" s="61">
        <v>0</v>
      </c>
      <c r="LZ31" s="61">
        <v>0</v>
      </c>
      <c r="MA31" s="61">
        <v>0</v>
      </c>
      <c r="MB31" s="61">
        <v>0</v>
      </c>
      <c r="MC31" s="61">
        <v>0</v>
      </c>
      <c r="MD31" s="61">
        <v>0</v>
      </c>
      <c r="ME31" s="61">
        <v>0</v>
      </c>
      <c r="MF31" s="61">
        <v>0</v>
      </c>
      <c r="MG31" s="61">
        <v>0</v>
      </c>
      <c r="MH31" s="61">
        <v>0</v>
      </c>
      <c r="MI31" s="61">
        <v>0</v>
      </c>
      <c r="MJ31" s="61">
        <v>0</v>
      </c>
      <c r="MK31" s="61">
        <v>0</v>
      </c>
      <c r="ML31" s="61">
        <v>0</v>
      </c>
      <c r="MM31" s="61">
        <v>0</v>
      </c>
      <c r="MN31" s="61">
        <v>0</v>
      </c>
      <c r="MO31" s="61">
        <v>0</v>
      </c>
      <c r="MP31" s="61">
        <v>0</v>
      </c>
      <c r="MQ31" s="61">
        <v>0</v>
      </c>
      <c r="MR31" s="61">
        <v>0</v>
      </c>
      <c r="MS31" s="61">
        <v>0</v>
      </c>
      <c r="MT31" s="61">
        <v>0</v>
      </c>
      <c r="MU31" s="61">
        <v>0</v>
      </c>
      <c r="MV31" s="61">
        <v>0</v>
      </c>
      <c r="MW31" s="61">
        <v>0</v>
      </c>
      <c r="MX31" s="61">
        <v>0</v>
      </c>
      <c r="MY31" s="61">
        <v>0</v>
      </c>
      <c r="MZ31" s="61">
        <v>0</v>
      </c>
      <c r="NA31" s="61">
        <v>0</v>
      </c>
      <c r="NB31" s="61">
        <v>0</v>
      </c>
      <c r="NC31" s="61">
        <v>0</v>
      </c>
      <c r="ND31" s="61">
        <v>0</v>
      </c>
      <c r="NE31" s="61">
        <v>0</v>
      </c>
      <c r="NF31" s="61">
        <v>0</v>
      </c>
      <c r="NG31" s="61">
        <v>0</v>
      </c>
      <c r="NH31" s="61">
        <v>0</v>
      </c>
      <c r="NI31" s="61">
        <v>0</v>
      </c>
      <c r="NJ31" s="61">
        <v>0</v>
      </c>
      <c r="NK31" s="61">
        <v>0</v>
      </c>
      <c r="NL31" s="61">
        <v>0</v>
      </c>
      <c r="NM31" s="61">
        <v>0</v>
      </c>
      <c r="NN31" s="61">
        <v>0</v>
      </c>
      <c r="NO31" s="61">
        <v>0</v>
      </c>
      <c r="NP31" s="61">
        <v>0</v>
      </c>
      <c r="NQ31" s="61">
        <v>0</v>
      </c>
      <c r="NR31" s="61">
        <v>0</v>
      </c>
      <c r="NS31" s="61">
        <v>0</v>
      </c>
      <c r="NT31" s="61">
        <v>0</v>
      </c>
      <c r="NU31" s="61">
        <v>0</v>
      </c>
      <c r="NV31" s="61">
        <v>0</v>
      </c>
      <c r="NW31" s="61">
        <v>0</v>
      </c>
      <c r="NX31" s="61">
        <v>0</v>
      </c>
      <c r="NY31" s="61">
        <v>0</v>
      </c>
      <c r="NZ31" s="61">
        <v>0</v>
      </c>
      <c r="OA31" s="61">
        <v>0</v>
      </c>
      <c r="OB31" s="61">
        <v>0</v>
      </c>
      <c r="OC31" s="61">
        <v>0</v>
      </c>
      <c r="OD31" s="61">
        <v>0</v>
      </c>
      <c r="OE31" s="61">
        <v>0</v>
      </c>
      <c r="OF31" s="61">
        <v>0</v>
      </c>
      <c r="OG31" s="61">
        <v>0</v>
      </c>
      <c r="OH31" s="61">
        <v>0</v>
      </c>
      <c r="OI31" s="61">
        <v>0</v>
      </c>
      <c r="OJ31" s="61">
        <v>0</v>
      </c>
      <c r="OK31" s="61">
        <v>0</v>
      </c>
      <c r="OL31" s="61">
        <v>0</v>
      </c>
      <c r="OM31" s="61">
        <v>0</v>
      </c>
      <c r="ON31" s="61">
        <v>0</v>
      </c>
      <c r="OO31" s="61">
        <v>0</v>
      </c>
      <c r="OP31" s="61">
        <v>0</v>
      </c>
      <c r="OQ31" s="61">
        <v>0</v>
      </c>
      <c r="OR31" s="61">
        <v>0</v>
      </c>
      <c r="OU31" s="61">
        <v>1</v>
      </c>
      <c r="OV31" s="61">
        <v>0</v>
      </c>
      <c r="OW31" s="61">
        <v>0</v>
      </c>
      <c r="OX31" s="61">
        <v>1</v>
      </c>
      <c r="OY31" s="61">
        <v>1</v>
      </c>
      <c r="OZ31" s="61">
        <v>1</v>
      </c>
      <c r="PA31" s="61">
        <v>1</v>
      </c>
      <c r="PB31" s="61">
        <v>1</v>
      </c>
      <c r="PC31" s="61">
        <v>1</v>
      </c>
      <c r="PD31" s="61">
        <v>1</v>
      </c>
      <c r="PE31" s="61">
        <v>1</v>
      </c>
      <c r="PF31" s="61">
        <v>1</v>
      </c>
      <c r="PG31" s="61">
        <v>1</v>
      </c>
      <c r="PH31" s="61">
        <v>1</v>
      </c>
      <c r="PI31" s="61">
        <v>1</v>
      </c>
      <c r="PJ31" s="61">
        <v>1</v>
      </c>
      <c r="PK31" s="61">
        <v>1</v>
      </c>
      <c r="PL31" s="61">
        <v>1</v>
      </c>
      <c r="PM31" s="61">
        <v>1</v>
      </c>
      <c r="PN31" s="61">
        <v>1</v>
      </c>
      <c r="PO31" s="61">
        <v>1</v>
      </c>
      <c r="PP31" s="61">
        <v>1</v>
      </c>
      <c r="PQ31" s="61">
        <v>1</v>
      </c>
      <c r="PR31" s="61">
        <v>1</v>
      </c>
      <c r="PS31" s="61">
        <v>1</v>
      </c>
      <c r="PT31" s="61">
        <v>1</v>
      </c>
      <c r="PU31" s="61">
        <v>1</v>
      </c>
      <c r="PV31" s="61">
        <v>0</v>
      </c>
      <c r="PW31" s="61">
        <v>0</v>
      </c>
      <c r="PX31" s="61">
        <v>0</v>
      </c>
      <c r="PY31" s="61">
        <v>0</v>
      </c>
      <c r="PZ31" s="61">
        <v>0</v>
      </c>
      <c r="QA31" s="61">
        <v>20</v>
      </c>
      <c r="QB31" s="61">
        <v>0</v>
      </c>
      <c r="QC31" s="61">
        <v>0</v>
      </c>
      <c r="QD31" s="61">
        <v>0</v>
      </c>
      <c r="QE31" s="61">
        <v>0</v>
      </c>
      <c r="QF31" s="61">
        <v>0</v>
      </c>
      <c r="QG31" s="61">
        <v>0</v>
      </c>
      <c r="QH31" s="61">
        <v>0</v>
      </c>
      <c r="QI31" s="61">
        <v>0</v>
      </c>
      <c r="QJ31" s="61">
        <v>0</v>
      </c>
      <c r="QK31" s="61">
        <v>0</v>
      </c>
      <c r="QL31" s="61">
        <v>0</v>
      </c>
      <c r="QM31" s="61">
        <v>0</v>
      </c>
      <c r="QN31" s="61">
        <v>0</v>
      </c>
      <c r="QO31" s="61">
        <v>0</v>
      </c>
      <c r="QP31" s="61">
        <v>0</v>
      </c>
      <c r="QQ31" s="61">
        <v>6.62</v>
      </c>
      <c r="QR31" s="61">
        <v>8</v>
      </c>
      <c r="QS31" s="61">
        <v>0</v>
      </c>
      <c r="QT31" s="61">
        <v>0</v>
      </c>
      <c r="QU31" s="61">
        <v>0</v>
      </c>
      <c r="QV31" s="61">
        <v>0</v>
      </c>
      <c r="QW31" s="61">
        <v>0</v>
      </c>
      <c r="QX31" s="61">
        <v>0</v>
      </c>
      <c r="QY31" s="61">
        <v>0</v>
      </c>
      <c r="QZ31" s="61">
        <v>156.30000000000001</v>
      </c>
      <c r="RA31" s="61">
        <v>0</v>
      </c>
      <c r="RB31" s="61">
        <v>0</v>
      </c>
      <c r="RC31" s="61">
        <v>0</v>
      </c>
      <c r="RD31" s="61">
        <v>0</v>
      </c>
      <c r="RE31" s="61">
        <v>0</v>
      </c>
      <c r="RF31" s="61">
        <v>0</v>
      </c>
      <c r="RG31" s="61">
        <v>0</v>
      </c>
      <c r="RH31" s="61">
        <v>0</v>
      </c>
      <c r="RI31" s="61">
        <v>0</v>
      </c>
      <c r="RJ31" s="61">
        <v>0</v>
      </c>
      <c r="RK31" s="61">
        <v>0</v>
      </c>
      <c r="RL31" s="61">
        <v>0</v>
      </c>
      <c r="RM31" s="61">
        <v>0</v>
      </c>
      <c r="RN31" s="61">
        <v>0</v>
      </c>
      <c r="RO31" s="61">
        <v>0</v>
      </c>
      <c r="RP31" s="61">
        <v>0</v>
      </c>
      <c r="RQ31" s="61">
        <v>0</v>
      </c>
      <c r="RR31" s="61">
        <v>0</v>
      </c>
      <c r="RS31" s="61">
        <v>0</v>
      </c>
      <c r="RT31" s="61">
        <v>0</v>
      </c>
      <c r="RU31" s="61">
        <v>0</v>
      </c>
      <c r="RV31" s="61">
        <v>0</v>
      </c>
      <c r="RW31" s="61">
        <v>0</v>
      </c>
      <c r="RX31" s="61">
        <v>0</v>
      </c>
      <c r="RY31" s="61">
        <v>0</v>
      </c>
      <c r="RZ31" s="61">
        <v>0</v>
      </c>
      <c r="SA31" s="61">
        <v>0</v>
      </c>
      <c r="SB31" s="61">
        <v>0</v>
      </c>
      <c r="SC31" s="61">
        <v>0</v>
      </c>
      <c r="SD31" s="61">
        <v>0</v>
      </c>
      <c r="SE31" s="61">
        <v>0</v>
      </c>
      <c r="SF31" s="61">
        <v>0</v>
      </c>
      <c r="SG31" s="61">
        <v>0</v>
      </c>
      <c r="SH31" s="61">
        <v>0</v>
      </c>
      <c r="SI31" s="61">
        <v>0</v>
      </c>
      <c r="SJ31" s="61">
        <v>0</v>
      </c>
      <c r="SK31" s="61">
        <v>0</v>
      </c>
      <c r="SL31" s="61">
        <v>0</v>
      </c>
      <c r="SM31" s="61">
        <v>0</v>
      </c>
      <c r="SN31" s="61">
        <v>0</v>
      </c>
      <c r="SO31" s="61">
        <v>0</v>
      </c>
      <c r="SP31" s="61">
        <v>1608093631804</v>
      </c>
      <c r="SQ31" s="61">
        <v>0</v>
      </c>
      <c r="SR31" s="61">
        <v>46</v>
      </c>
      <c r="SS31" s="61">
        <v>1</v>
      </c>
      <c r="ST31" s="61">
        <v>0</v>
      </c>
      <c r="SU31" s="61">
        <v>0</v>
      </c>
      <c r="SV31" s="61">
        <v>0</v>
      </c>
      <c r="SW31" s="61">
        <v>0</v>
      </c>
      <c r="SX31" s="61">
        <v>155.47999999999999</v>
      </c>
      <c r="SY31" s="61">
        <v>0</v>
      </c>
      <c r="TA31" s="61">
        <v>8968</v>
      </c>
      <c r="TF31" s="61">
        <v>0</v>
      </c>
      <c r="TG31" s="61">
        <v>0</v>
      </c>
      <c r="TH31" s="61">
        <v>0</v>
      </c>
      <c r="TI31" s="61">
        <v>0</v>
      </c>
      <c r="TJ31" s="61">
        <v>39496</v>
      </c>
      <c r="TK31" s="61">
        <v>39420</v>
      </c>
      <c r="TL31" s="61">
        <v>0</v>
      </c>
      <c r="TM31" s="61">
        <v>0</v>
      </c>
      <c r="TN31" s="61">
        <v>0</v>
      </c>
      <c r="TP31" s="61">
        <v>0</v>
      </c>
      <c r="TQ31" s="61">
        <v>0</v>
      </c>
      <c r="TR31" s="61">
        <v>551</v>
      </c>
      <c r="TS31" s="61">
        <v>557</v>
      </c>
      <c r="TT31" s="61">
        <v>552</v>
      </c>
      <c r="TU31" s="61">
        <v>551</v>
      </c>
      <c r="TV31" s="61">
        <v>549</v>
      </c>
      <c r="TW31" s="61">
        <v>555</v>
      </c>
      <c r="TX31" s="61">
        <v>557</v>
      </c>
      <c r="TY31" s="61">
        <v>554</v>
      </c>
      <c r="TZ31" s="61">
        <v>556</v>
      </c>
      <c r="UA31" s="61">
        <v>553</v>
      </c>
      <c r="UB31" s="61">
        <v>554</v>
      </c>
      <c r="UC31" s="61">
        <v>552</v>
      </c>
      <c r="UD31" s="61">
        <v>550</v>
      </c>
      <c r="UE31" s="61">
        <v>552</v>
      </c>
      <c r="UF31" s="61">
        <v>550</v>
      </c>
      <c r="UG31" s="61">
        <v>553</v>
      </c>
      <c r="UH31" s="61">
        <v>554</v>
      </c>
      <c r="UI31" s="61">
        <v>553</v>
      </c>
      <c r="UJ31" s="61">
        <v>553</v>
      </c>
      <c r="UK31" s="61">
        <v>557</v>
      </c>
      <c r="UL31" s="61">
        <v>554</v>
      </c>
      <c r="UM31" s="61">
        <v>554</v>
      </c>
      <c r="UN31" s="61">
        <v>555</v>
      </c>
      <c r="UO31" s="61">
        <v>552</v>
      </c>
      <c r="UP31" s="61">
        <v>553</v>
      </c>
      <c r="UQ31" s="61">
        <v>552</v>
      </c>
      <c r="UR31" s="61">
        <v>557</v>
      </c>
      <c r="US31" s="61">
        <v>557</v>
      </c>
      <c r="UT31" s="61">
        <v>550</v>
      </c>
      <c r="UU31" s="61">
        <v>549</v>
      </c>
      <c r="UV31" s="61">
        <v>0</v>
      </c>
      <c r="UW31" s="61">
        <v>0</v>
      </c>
      <c r="UX31" s="61">
        <v>358</v>
      </c>
      <c r="UY31" s="61">
        <v>361</v>
      </c>
      <c r="UZ31" s="61">
        <v>358</v>
      </c>
      <c r="VA31" s="61">
        <v>8</v>
      </c>
      <c r="WR31" s="61">
        <v>0</v>
      </c>
      <c r="WS31" s="61">
        <v>1</v>
      </c>
      <c r="WT31" s="61">
        <v>0</v>
      </c>
      <c r="WU31" s="61">
        <v>0</v>
      </c>
      <c r="WV31" s="61">
        <v>0</v>
      </c>
      <c r="WW31" s="61">
        <v>0</v>
      </c>
      <c r="WX31" s="61">
        <v>0</v>
      </c>
      <c r="WY31" s="61">
        <v>0</v>
      </c>
      <c r="WZ31" s="61">
        <v>0</v>
      </c>
      <c r="XA31" s="61">
        <v>0</v>
      </c>
      <c r="XD31" s="61">
        <v>0</v>
      </c>
      <c r="XF31" s="61">
        <v>1</v>
      </c>
      <c r="XG31" s="61">
        <v>0</v>
      </c>
      <c r="XH31" s="61">
        <v>0</v>
      </c>
      <c r="XI31" s="61">
        <v>0</v>
      </c>
      <c r="XJ31" s="61">
        <v>0</v>
      </c>
      <c r="XK31" s="61">
        <v>0</v>
      </c>
      <c r="XL31" s="61">
        <v>0</v>
      </c>
      <c r="XM31" s="61">
        <v>0</v>
      </c>
      <c r="XN31" s="61">
        <v>47.8</v>
      </c>
      <c r="XO31" s="61">
        <v>57.2</v>
      </c>
      <c r="XR31" s="61">
        <v>84.7</v>
      </c>
      <c r="XS31" s="61">
        <v>84.5</v>
      </c>
      <c r="XT31" s="61">
        <v>84.8</v>
      </c>
      <c r="XU31" s="61">
        <v>28.5</v>
      </c>
      <c r="XZ31" s="61">
        <v>1</v>
      </c>
      <c r="YA31" s="61">
        <v>1604965750368</v>
      </c>
      <c r="YC31" s="61">
        <v>4421</v>
      </c>
      <c r="YD31" s="61">
        <v>0.94899999999999995</v>
      </c>
      <c r="YE31" s="61">
        <v>50.03</v>
      </c>
      <c r="YF31" s="61">
        <v>0</v>
      </c>
      <c r="YG31" s="61">
        <v>10172</v>
      </c>
      <c r="YH31" s="61">
        <v>5876</v>
      </c>
      <c r="YI31" s="61">
        <v>10152</v>
      </c>
      <c r="YJ31" s="61">
        <v>5867</v>
      </c>
      <c r="YK31" s="61">
        <v>10174</v>
      </c>
      <c r="YL31" s="61">
        <v>5864</v>
      </c>
      <c r="YM31" s="61">
        <v>10184</v>
      </c>
      <c r="YN31" s="61">
        <v>5876</v>
      </c>
      <c r="YO31" s="61">
        <v>10182</v>
      </c>
      <c r="YP31" s="61">
        <v>5880</v>
      </c>
      <c r="YQ31" s="61">
        <v>10171</v>
      </c>
      <c r="YR31" s="61">
        <v>5874</v>
      </c>
      <c r="YS31" s="61">
        <v>0</v>
      </c>
      <c r="YT31" s="61">
        <v>0</v>
      </c>
      <c r="YU31" s="61">
        <v>0</v>
      </c>
      <c r="YV31" s="61">
        <v>0</v>
      </c>
      <c r="YW31" s="61">
        <v>0</v>
      </c>
      <c r="YX31" s="61">
        <v>0</v>
      </c>
      <c r="YY31" s="61">
        <v>2.27</v>
      </c>
      <c r="YZ31" s="61">
        <v>-36.799999999999997</v>
      </c>
      <c r="ZA31" s="61">
        <v>4.04</v>
      </c>
      <c r="ZB31" s="61">
        <v>0.71</v>
      </c>
      <c r="ZD31" s="61">
        <v>0</v>
      </c>
      <c r="ZE31" s="61">
        <v>83.4</v>
      </c>
      <c r="ZF31" s="61">
        <v>71.599999999999994</v>
      </c>
      <c r="ZG31" s="61">
        <v>0</v>
      </c>
      <c r="ZH31" s="61">
        <v>67.400000000000006</v>
      </c>
      <c r="ZI31" s="61">
        <v>67</v>
      </c>
      <c r="ZJ31" s="61">
        <v>67.7</v>
      </c>
      <c r="ZK31" s="61">
        <v>0</v>
      </c>
      <c r="ZL31" s="61">
        <v>0</v>
      </c>
      <c r="ZM31" s="61">
        <v>0</v>
      </c>
      <c r="ZN31" s="61">
        <v>22.8</v>
      </c>
      <c r="ZO31" s="61">
        <v>22.8</v>
      </c>
      <c r="ZP31" s="61">
        <v>22.8</v>
      </c>
      <c r="ZQ31" s="61">
        <v>22.8</v>
      </c>
      <c r="ZR31" s="61">
        <v>22.8</v>
      </c>
      <c r="ZS31" s="61">
        <v>22.8</v>
      </c>
      <c r="ZT31" s="61">
        <v>22.8</v>
      </c>
      <c r="ZU31" s="61">
        <v>22.8</v>
      </c>
      <c r="ZV31" s="61">
        <v>22.8</v>
      </c>
      <c r="ZW31" s="61">
        <v>22.8</v>
      </c>
      <c r="ZX31" s="61">
        <v>22.8</v>
      </c>
      <c r="ZY31" s="61">
        <v>22.8</v>
      </c>
      <c r="ZZ31" s="61">
        <v>22.8</v>
      </c>
      <c r="AAA31" s="61">
        <v>22.8</v>
      </c>
      <c r="AAB31" s="61">
        <v>22.8</v>
      </c>
      <c r="AAC31" s="61">
        <v>22.8</v>
      </c>
      <c r="AAD31" s="61">
        <v>22.8</v>
      </c>
      <c r="AAE31" s="61">
        <v>22.8</v>
      </c>
      <c r="AAF31" s="61">
        <v>22.8</v>
      </c>
      <c r="AAG31" s="61">
        <v>22.8</v>
      </c>
      <c r="AAH31" s="61">
        <v>22.8</v>
      </c>
      <c r="AAI31" s="61">
        <v>22.8</v>
      </c>
      <c r="AAJ31" s="61">
        <v>22.8</v>
      </c>
      <c r="AAK31" s="61">
        <v>22.8</v>
      </c>
      <c r="AAL31" s="61">
        <v>22.8</v>
      </c>
      <c r="AAM31" s="61">
        <v>66.2</v>
      </c>
      <c r="AAN31" s="61">
        <v>69</v>
      </c>
      <c r="AAO31" s="61">
        <v>66.8</v>
      </c>
      <c r="AAP31" s="61">
        <v>77.8</v>
      </c>
      <c r="AAQ31" s="61">
        <v>69.8</v>
      </c>
      <c r="AAR31" s="61">
        <v>71</v>
      </c>
      <c r="AAS31" s="61">
        <v>79</v>
      </c>
      <c r="AAT31" s="61">
        <v>81.7</v>
      </c>
      <c r="AAU31" s="61">
        <v>73.5</v>
      </c>
      <c r="AAV31" s="61">
        <v>62.3</v>
      </c>
      <c r="AAW31" s="61">
        <v>61.7</v>
      </c>
      <c r="AAX31" s="61">
        <v>68.599999999999994</v>
      </c>
      <c r="AAY31" s="61">
        <v>1.26</v>
      </c>
      <c r="AAZ31" s="61">
        <v>1.26</v>
      </c>
      <c r="ABA31" s="61">
        <v>1.26</v>
      </c>
      <c r="ABB31" s="61">
        <v>1.26</v>
      </c>
      <c r="ABC31" s="61">
        <v>1.26</v>
      </c>
      <c r="ABD31" s="61">
        <v>1.26</v>
      </c>
      <c r="ABE31" s="61">
        <v>1.26</v>
      </c>
      <c r="ABF31" s="61">
        <v>1.26</v>
      </c>
      <c r="ABG31" s="61">
        <v>1.26</v>
      </c>
      <c r="ABH31" s="61">
        <v>1.26</v>
      </c>
      <c r="ABI31" s="61">
        <v>1.26</v>
      </c>
      <c r="ABJ31" s="61">
        <v>1.26</v>
      </c>
      <c r="ABK31" s="61">
        <v>1</v>
      </c>
      <c r="ABL31" s="61">
        <v>1</v>
      </c>
      <c r="ABM31" s="61">
        <v>1</v>
      </c>
      <c r="ABN31" s="61">
        <v>1</v>
      </c>
      <c r="ABO31" s="61">
        <v>1</v>
      </c>
      <c r="ABP31" s="61">
        <v>1</v>
      </c>
      <c r="ABQ31" s="61">
        <v>1</v>
      </c>
      <c r="ABR31" s="61">
        <v>1</v>
      </c>
      <c r="ABS31" s="61">
        <v>1</v>
      </c>
      <c r="ABT31" s="61">
        <v>1</v>
      </c>
      <c r="ABU31" s="61">
        <v>1</v>
      </c>
      <c r="ABV31" s="61">
        <v>1</v>
      </c>
      <c r="ABW31" s="61">
        <v>88</v>
      </c>
      <c r="ABX31" s="61">
        <v>88</v>
      </c>
      <c r="ABY31" s="61">
        <v>88</v>
      </c>
      <c r="ABZ31" s="61">
        <v>88</v>
      </c>
      <c r="ACA31" s="61">
        <v>88</v>
      </c>
      <c r="ACB31" s="61">
        <v>88</v>
      </c>
      <c r="ACC31" s="61">
        <v>88</v>
      </c>
      <c r="ACD31" s="61">
        <v>88</v>
      </c>
      <c r="ACE31" s="61">
        <v>88</v>
      </c>
      <c r="ACF31" s="61">
        <v>88</v>
      </c>
      <c r="ACG31" s="61">
        <v>88</v>
      </c>
      <c r="ACH31" s="61">
        <v>88</v>
      </c>
      <c r="ACI31" s="61">
        <v>9155.4</v>
      </c>
      <c r="ACJ31" s="61">
        <v>9155.4</v>
      </c>
      <c r="ACK31" s="61">
        <v>9155.4</v>
      </c>
      <c r="ACL31" s="61">
        <v>9155.4</v>
      </c>
      <c r="ACM31" s="61">
        <v>9155.4</v>
      </c>
      <c r="ACN31" s="61">
        <v>9155.4</v>
      </c>
      <c r="ACO31" s="61">
        <v>9155.2999999999993</v>
      </c>
      <c r="ACP31" s="61">
        <v>9377.1</v>
      </c>
      <c r="ACQ31" s="61">
        <v>8994.2999999999993</v>
      </c>
      <c r="ACR31" s="61">
        <v>9155.4</v>
      </c>
      <c r="ACS31" s="61">
        <v>9155.4</v>
      </c>
      <c r="ACT31" s="61">
        <v>9155.4</v>
      </c>
      <c r="ACU31" s="61">
        <v>2018</v>
      </c>
      <c r="ACV31" s="61">
        <v>2018</v>
      </c>
      <c r="ACW31" s="61">
        <v>10</v>
      </c>
      <c r="ACX31" s="61">
        <v>8</v>
      </c>
      <c r="ACY31" s="61">
        <v>2018</v>
      </c>
      <c r="ACZ31" s="61">
        <v>10</v>
      </c>
      <c r="ADA31" s="61">
        <v>8</v>
      </c>
      <c r="ADB31" s="61">
        <v>2018</v>
      </c>
      <c r="ADC31" s="61">
        <v>10</v>
      </c>
      <c r="ADD31" s="61">
        <v>8</v>
      </c>
      <c r="ADE31" s="61">
        <v>10</v>
      </c>
      <c r="ADF31" s="61">
        <v>8</v>
      </c>
      <c r="ADG31" s="61">
        <v>2018</v>
      </c>
      <c r="ADH31" s="61">
        <v>10</v>
      </c>
      <c r="ADI31" s="61">
        <v>8</v>
      </c>
      <c r="ADJ31" s="61">
        <v>2018</v>
      </c>
      <c r="ADK31" s="61">
        <v>9</v>
      </c>
      <c r="ADL31" s="61">
        <v>8</v>
      </c>
      <c r="ADM31" s="61">
        <v>2018</v>
      </c>
      <c r="ADN31" s="61">
        <v>10</v>
      </c>
      <c r="ADO31" s="61">
        <v>8</v>
      </c>
      <c r="ADP31" s="61">
        <v>2018</v>
      </c>
      <c r="ADQ31" s="61">
        <v>8</v>
      </c>
      <c r="ADR31" s="61">
        <v>10</v>
      </c>
      <c r="ADS31" s="61">
        <v>2018</v>
      </c>
      <c r="ADT31" s="61">
        <v>7</v>
      </c>
      <c r="ADU31" s="61">
        <v>9</v>
      </c>
      <c r="ADV31" s="61">
        <v>2018</v>
      </c>
      <c r="ADW31" s="61">
        <v>7</v>
      </c>
      <c r="ADX31" s="61">
        <v>9</v>
      </c>
      <c r="ADY31" s="61">
        <v>2018</v>
      </c>
      <c r="ADZ31" s="61">
        <v>10</v>
      </c>
      <c r="AEA31" s="61">
        <v>8</v>
      </c>
      <c r="AEB31" s="61">
        <v>2018</v>
      </c>
      <c r="AEC31" s="61">
        <v>10</v>
      </c>
      <c r="AED31" s="61">
        <v>8</v>
      </c>
      <c r="AEE31" s="61">
        <v>42597</v>
      </c>
      <c r="AEF31" s="61">
        <v>42580</v>
      </c>
      <c r="AEG31" s="61">
        <v>42555</v>
      </c>
      <c r="AEH31" s="61">
        <v>42593</v>
      </c>
      <c r="AEI31" s="61">
        <v>42543</v>
      </c>
      <c r="AEJ31" s="61">
        <v>42539</v>
      </c>
      <c r="AEK31" s="61">
        <v>42544</v>
      </c>
      <c r="AEL31" s="61">
        <v>43201</v>
      </c>
      <c r="AEM31" s="61">
        <v>42839</v>
      </c>
      <c r="AEN31" s="61">
        <v>42845</v>
      </c>
      <c r="AEO31" s="61">
        <v>42554</v>
      </c>
      <c r="AEP31" s="61">
        <v>42594</v>
      </c>
      <c r="AEQ31" s="61">
        <v>7.73</v>
      </c>
      <c r="AER31" s="61">
        <v>7.73</v>
      </c>
      <c r="AES31" s="61">
        <v>7.73</v>
      </c>
      <c r="AET31" s="61">
        <v>7.73</v>
      </c>
      <c r="AEU31" s="61">
        <v>7.73</v>
      </c>
      <c r="AEV31" s="61">
        <v>7.73</v>
      </c>
      <c r="AEW31" s="61">
        <v>7.73</v>
      </c>
      <c r="AEX31" s="61">
        <v>7.73</v>
      </c>
      <c r="AEY31" s="61">
        <v>7.73</v>
      </c>
      <c r="AEZ31" s="61">
        <v>7.73</v>
      </c>
      <c r="AFA31" s="61">
        <v>7.73</v>
      </c>
      <c r="AFB31" s="61">
        <v>7.73</v>
      </c>
      <c r="AFC31" s="61">
        <v>0</v>
      </c>
      <c r="AFD31" s="61">
        <v>0</v>
      </c>
      <c r="AFE31" s="61">
        <v>0</v>
      </c>
      <c r="AFF31" s="61">
        <v>0</v>
      </c>
      <c r="AFG31" s="61">
        <v>0</v>
      </c>
      <c r="AFH31" s="61">
        <v>0</v>
      </c>
      <c r="AFI31" s="61">
        <v>0</v>
      </c>
      <c r="AFJ31" s="61">
        <v>0</v>
      </c>
      <c r="AFK31" s="61">
        <v>0</v>
      </c>
      <c r="AFL31" s="61">
        <v>0</v>
      </c>
      <c r="AFM31" s="61">
        <v>0</v>
      </c>
      <c r="AFN31" s="61">
        <v>0</v>
      </c>
      <c r="AFO31" s="61">
        <v>0</v>
      </c>
      <c r="AFP31" s="61">
        <v>0</v>
      </c>
      <c r="AFQ31" s="61">
        <v>0</v>
      </c>
      <c r="AFR31" s="61">
        <v>0</v>
      </c>
      <c r="AFS31" s="61">
        <v>0</v>
      </c>
      <c r="AFT31" s="61">
        <v>0</v>
      </c>
      <c r="AFU31" s="61">
        <v>0</v>
      </c>
      <c r="AFV31" s="61">
        <v>0</v>
      </c>
      <c r="AFW31" s="61">
        <v>0</v>
      </c>
      <c r="AFX31" s="61">
        <v>0</v>
      </c>
      <c r="AFY31" s="61">
        <v>0</v>
      </c>
      <c r="AFZ31" s="61">
        <v>0</v>
      </c>
      <c r="AGA31" s="61">
        <v>0</v>
      </c>
      <c r="AGB31" s="61">
        <v>0</v>
      </c>
      <c r="AGC31" s="61">
        <v>0</v>
      </c>
      <c r="AGD31" s="61">
        <v>0</v>
      </c>
      <c r="AGE31" s="61">
        <v>0</v>
      </c>
      <c r="AGF31" s="61">
        <v>0</v>
      </c>
      <c r="AGG31" s="61">
        <v>0</v>
      </c>
      <c r="AGH31" s="61">
        <v>0</v>
      </c>
      <c r="AGI31" s="61">
        <v>0</v>
      </c>
      <c r="AGJ31" s="61">
        <v>0</v>
      </c>
      <c r="AGK31" s="61">
        <v>36</v>
      </c>
      <c r="AGL31" s="61">
        <v>0</v>
      </c>
      <c r="AGM31" s="61">
        <v>0</v>
      </c>
      <c r="AGN31" s="61">
        <v>-14.4</v>
      </c>
      <c r="AGO31" s="61">
        <v>-14.4</v>
      </c>
      <c r="AGP31" s="61">
        <v>-14.4</v>
      </c>
      <c r="AGQ31" s="61">
        <v>-14.4</v>
      </c>
      <c r="AGR31" s="61">
        <v>-14.4</v>
      </c>
      <c r="AGS31" s="61">
        <v>-14.4</v>
      </c>
      <c r="AGT31" s="61">
        <v>-14.4</v>
      </c>
      <c r="AGU31" s="61">
        <v>-14.4</v>
      </c>
      <c r="AGV31" s="61">
        <v>-14.4</v>
      </c>
      <c r="AGW31" s="61">
        <v>-14.4</v>
      </c>
      <c r="AGX31" s="61">
        <v>-14.4</v>
      </c>
      <c r="AGY31" s="61">
        <v>-14.4</v>
      </c>
      <c r="AGZ31" s="61">
        <v>-14.4</v>
      </c>
      <c r="AHA31" s="61">
        <v>-14.4</v>
      </c>
      <c r="AHB31" s="61">
        <v>-14.4</v>
      </c>
      <c r="AHC31" s="61">
        <v>-14.4</v>
      </c>
      <c r="AHD31" s="61">
        <v>-14.4</v>
      </c>
      <c r="AHE31" s="61">
        <v>-14.4</v>
      </c>
      <c r="AHF31" s="61">
        <v>-14.4</v>
      </c>
      <c r="AHG31" s="61">
        <v>-14.4</v>
      </c>
      <c r="AHH31" s="61">
        <v>-14.4</v>
      </c>
      <c r="AHI31" s="61">
        <v>-14.4</v>
      </c>
      <c r="AHJ31" s="61">
        <v>-14.4</v>
      </c>
      <c r="AHK31" s="61">
        <v>-14.4</v>
      </c>
      <c r="AHL31" s="61">
        <v>253</v>
      </c>
      <c r="AHM31" s="61">
        <v>220</v>
      </c>
      <c r="AHN31" s="61">
        <v>158</v>
      </c>
      <c r="AHO31" s="61">
        <v>174</v>
      </c>
      <c r="AHP31" s="61">
        <v>237</v>
      </c>
      <c r="AHQ31" s="61">
        <v>205</v>
      </c>
      <c r="AHR31" s="61">
        <v>189</v>
      </c>
      <c r="AHS31" s="61">
        <v>205</v>
      </c>
      <c r="AHT31" s="61">
        <v>205</v>
      </c>
      <c r="AHU31" s="61">
        <v>174</v>
      </c>
      <c r="AHV31" s="61">
        <v>126</v>
      </c>
      <c r="AHW31" s="61">
        <v>158</v>
      </c>
      <c r="AHX31" s="61">
        <v>237</v>
      </c>
      <c r="AHY31" s="61">
        <v>141</v>
      </c>
      <c r="AHZ31" s="61">
        <v>189</v>
      </c>
      <c r="AIA31" s="61">
        <v>237</v>
      </c>
      <c r="AIB31" s="61">
        <v>174</v>
      </c>
      <c r="AIC31" s="61">
        <v>126</v>
      </c>
      <c r="AID31" s="61">
        <v>126</v>
      </c>
      <c r="AIE31" s="61">
        <v>141</v>
      </c>
      <c r="AIF31" s="61">
        <v>110</v>
      </c>
      <c r="AIG31" s="61">
        <v>205</v>
      </c>
      <c r="AIH31" s="61">
        <v>237</v>
      </c>
      <c r="AII31" s="61">
        <v>94</v>
      </c>
      <c r="AIJ31" s="61">
        <v>0</v>
      </c>
      <c r="AIK31" s="61">
        <v>0</v>
      </c>
      <c r="AIL31" s="61">
        <v>0</v>
      </c>
      <c r="AIM31" s="61">
        <v>0</v>
      </c>
      <c r="AIN31" s="61">
        <v>0</v>
      </c>
      <c r="AIO31" s="61">
        <v>0</v>
      </c>
      <c r="AIP31" s="61">
        <v>0</v>
      </c>
      <c r="AIQ31" s="61">
        <v>0</v>
      </c>
      <c r="AIR31" s="61">
        <v>0</v>
      </c>
      <c r="AIS31" s="61">
        <v>0</v>
      </c>
      <c r="AIU31" s="61">
        <v>0</v>
      </c>
      <c r="AIV31" s="61">
        <v>0</v>
      </c>
      <c r="AIW31" s="61">
        <v>0</v>
      </c>
      <c r="AIX31" s="61">
        <v>0</v>
      </c>
      <c r="AIY31" s="61">
        <v>0</v>
      </c>
      <c r="AIZ31" s="61">
        <v>0</v>
      </c>
      <c r="AJA31" s="61">
        <v>0</v>
      </c>
      <c r="AJB31" s="61">
        <v>0</v>
      </c>
      <c r="AJC31" s="61">
        <v>0</v>
      </c>
      <c r="AJD31" s="61">
        <v>0</v>
      </c>
      <c r="AJE31" s="61">
        <v>0</v>
      </c>
      <c r="AJF31" s="61">
        <v>0</v>
      </c>
      <c r="AJG31" s="61">
        <v>0</v>
      </c>
      <c r="AJH31" s="61">
        <v>0</v>
      </c>
      <c r="AJI31" s="61">
        <v>0</v>
      </c>
      <c r="AJJ31" s="61">
        <v>0</v>
      </c>
      <c r="AJK31" s="61">
        <v>0</v>
      </c>
      <c r="AJL31" s="61">
        <v>0</v>
      </c>
      <c r="AJM31" s="61">
        <v>0</v>
      </c>
      <c r="AJN31" s="61">
        <v>0</v>
      </c>
      <c r="AJO31" s="61">
        <v>0</v>
      </c>
      <c r="AJP31" s="61">
        <v>0</v>
      </c>
      <c r="AJQ31" s="61">
        <v>0</v>
      </c>
      <c r="AJR31" s="61">
        <v>0</v>
      </c>
      <c r="AJS31" s="61">
        <v>0</v>
      </c>
      <c r="AJT31" s="61">
        <v>0</v>
      </c>
      <c r="AJU31" s="61">
        <v>0</v>
      </c>
      <c r="AJV31" s="61">
        <v>0</v>
      </c>
      <c r="AJW31" s="61">
        <v>0</v>
      </c>
      <c r="AJX31" s="61">
        <v>0</v>
      </c>
      <c r="AJY31" s="61">
        <v>0</v>
      </c>
      <c r="AJZ31" s="61">
        <v>0</v>
      </c>
      <c r="AKA31" s="61">
        <v>0</v>
      </c>
      <c r="AKB31" s="61">
        <v>0</v>
      </c>
      <c r="AKC31" s="61">
        <v>0</v>
      </c>
      <c r="AKD31" s="61">
        <v>0</v>
      </c>
      <c r="AKE31" s="61">
        <v>0</v>
      </c>
      <c r="AKF31" s="61">
        <v>0</v>
      </c>
      <c r="AKG31" s="61">
        <v>0</v>
      </c>
      <c r="AKH31" s="61">
        <v>0</v>
      </c>
      <c r="AKI31" s="61">
        <v>0</v>
      </c>
      <c r="AKJ31" s="61">
        <v>0</v>
      </c>
      <c r="AKK31" s="61">
        <v>0</v>
      </c>
      <c r="AKL31" s="61">
        <v>0</v>
      </c>
      <c r="AKM31" s="61">
        <v>219</v>
      </c>
      <c r="AKN31" s="61">
        <v>293</v>
      </c>
      <c r="AKO31" s="61">
        <v>341</v>
      </c>
      <c r="AKP31" s="61">
        <v>305</v>
      </c>
      <c r="AKQ31" s="61">
        <v>439</v>
      </c>
      <c r="AKR31" s="61">
        <v>268</v>
      </c>
      <c r="AKS31" s="61">
        <v>366</v>
      </c>
      <c r="AKT31" s="61">
        <v>207</v>
      </c>
      <c r="AKU31" s="61">
        <v>341</v>
      </c>
      <c r="AKV31" s="61">
        <v>317</v>
      </c>
      <c r="AKW31" s="61">
        <v>402</v>
      </c>
      <c r="AKX31" s="61">
        <v>378</v>
      </c>
      <c r="AKY31" s="61">
        <v>341</v>
      </c>
      <c r="AKZ31" s="61">
        <v>293</v>
      </c>
      <c r="ALA31" s="61">
        <v>390</v>
      </c>
      <c r="ALB31" s="61">
        <v>329</v>
      </c>
      <c r="ALC31" s="61">
        <v>329</v>
      </c>
      <c r="ALD31" s="61">
        <v>341</v>
      </c>
      <c r="ALE31" s="61">
        <v>378</v>
      </c>
      <c r="ALF31" s="61">
        <v>317</v>
      </c>
      <c r="ALG31" s="61">
        <v>402</v>
      </c>
      <c r="ALH31" s="61">
        <v>354</v>
      </c>
      <c r="ALI31" s="61">
        <v>476</v>
      </c>
      <c r="ALJ31" s="61">
        <v>354</v>
      </c>
      <c r="ALK31" s="61">
        <v>-3.0000000000000001E-3</v>
      </c>
      <c r="ALL31" s="61">
        <v>5.23</v>
      </c>
      <c r="ALM31" s="61">
        <v>0</v>
      </c>
      <c r="ALN31" s="61">
        <v>0</v>
      </c>
      <c r="ALO31" s="61">
        <v>0</v>
      </c>
      <c r="ALP31" s="61">
        <v>0</v>
      </c>
      <c r="ALQ31" s="61">
        <v>7.28</v>
      </c>
      <c r="ALR31" s="61">
        <v>7.39</v>
      </c>
      <c r="ALS31" s="61">
        <v>7.44</v>
      </c>
      <c r="ALT31" s="61">
        <v>7.42</v>
      </c>
      <c r="ALU31" s="61">
        <v>7.5</v>
      </c>
      <c r="ALV31" s="61">
        <v>7.39</v>
      </c>
      <c r="ALW31" s="61">
        <v>7.19</v>
      </c>
      <c r="ALX31" s="61">
        <v>7.16</v>
      </c>
      <c r="ALY31" s="61">
        <v>7.39</v>
      </c>
      <c r="ALZ31" s="61">
        <v>7.43</v>
      </c>
      <c r="AMA31" s="61">
        <v>7.6</v>
      </c>
      <c r="AMB31" s="61">
        <v>7.19</v>
      </c>
      <c r="AMC31" s="61">
        <v>7.13</v>
      </c>
      <c r="AMD31" s="61">
        <v>7.32</v>
      </c>
      <c r="AME31" s="61">
        <v>7.5</v>
      </c>
      <c r="AMF31" s="61">
        <v>7.49</v>
      </c>
      <c r="AMG31" s="61">
        <v>7.48</v>
      </c>
      <c r="AMH31" s="61">
        <v>7.55</v>
      </c>
      <c r="AMI31" s="61">
        <v>7.37</v>
      </c>
      <c r="AMJ31" s="61">
        <v>7.52</v>
      </c>
      <c r="AMK31" s="61">
        <v>7.38</v>
      </c>
      <c r="AML31" s="61">
        <v>7.27</v>
      </c>
      <c r="AMM31" s="61">
        <v>7.17</v>
      </c>
      <c r="AMN31" s="61">
        <v>7.33</v>
      </c>
      <c r="AMO31" s="61">
        <v>-0.7</v>
      </c>
      <c r="AMP31" s="61">
        <v>-0.54</v>
      </c>
      <c r="AMQ31" s="61">
        <v>-1.05</v>
      </c>
      <c r="AMR31" s="61">
        <v>-0.5</v>
      </c>
      <c r="AMS31" s="61">
        <v>-0.49</v>
      </c>
      <c r="AMT31" s="61">
        <v>-0.38</v>
      </c>
      <c r="AMU31" s="61">
        <v>-0.61</v>
      </c>
      <c r="AMV31" s="61">
        <v>-0.48</v>
      </c>
      <c r="AMW31" s="61">
        <v>-0.72</v>
      </c>
      <c r="AMX31" s="61">
        <v>-0.48</v>
      </c>
      <c r="AMY31" s="61">
        <v>-0.69</v>
      </c>
      <c r="AMZ31" s="61">
        <v>-0.56999999999999995</v>
      </c>
      <c r="ANA31" s="61">
        <v>-0.45</v>
      </c>
      <c r="ANB31" s="61">
        <v>-0.67</v>
      </c>
      <c r="ANC31" s="61">
        <v>-0.63</v>
      </c>
      <c r="AND31" s="61">
        <v>-0.23</v>
      </c>
      <c r="ANE31" s="61">
        <v>-0.48</v>
      </c>
      <c r="ANF31" s="61">
        <v>-0.8</v>
      </c>
      <c r="ANG31" s="61">
        <v>-0.56999999999999995</v>
      </c>
      <c r="ANH31" s="61">
        <v>-0.53</v>
      </c>
      <c r="ANI31" s="61">
        <v>-0.3</v>
      </c>
      <c r="ANJ31" s="61">
        <v>-0.64</v>
      </c>
      <c r="ANK31" s="61">
        <v>-0.33</v>
      </c>
      <c r="ANL31" s="61">
        <v>-0.65</v>
      </c>
      <c r="ANM31" s="61">
        <v>7.49</v>
      </c>
      <c r="ANN31" s="61">
        <v>7.51</v>
      </c>
      <c r="ANO31" s="61">
        <v>7.19</v>
      </c>
      <c r="ANP31" s="61">
        <v>7.46</v>
      </c>
      <c r="ANQ31" s="61">
        <v>7.29</v>
      </c>
      <c r="ANR31" s="61">
        <v>7.42</v>
      </c>
      <c r="ANS31" s="61">
        <v>7.36</v>
      </c>
      <c r="ANT31" s="61">
        <v>7.37</v>
      </c>
      <c r="ANU31" s="61">
        <v>7.41</v>
      </c>
      <c r="ANV31" s="61">
        <v>7.57</v>
      </c>
      <c r="ANW31" s="61">
        <v>7.45</v>
      </c>
      <c r="ANX31" s="61">
        <v>7.42</v>
      </c>
      <c r="ANY31" s="61">
        <v>7.37</v>
      </c>
      <c r="ANZ31" s="61">
        <v>7.31</v>
      </c>
      <c r="AOA31" s="61">
        <v>7.39</v>
      </c>
      <c r="AOB31" s="61">
        <v>7.51</v>
      </c>
      <c r="AOC31" s="61">
        <v>7.59</v>
      </c>
      <c r="AOD31" s="61">
        <v>7.17</v>
      </c>
      <c r="AOE31" s="61">
        <v>7.47</v>
      </c>
      <c r="AOF31" s="61">
        <v>7.48</v>
      </c>
      <c r="AOG31" s="61">
        <v>7.49</v>
      </c>
      <c r="AOH31" s="61">
        <v>7.33</v>
      </c>
      <c r="AOI31" s="61">
        <v>7.44</v>
      </c>
      <c r="AOJ31" s="61">
        <v>7.3</v>
      </c>
      <c r="AOK31" s="61">
        <v>-0.71</v>
      </c>
      <c r="AOL31" s="61">
        <v>-0.59</v>
      </c>
      <c r="AOM31" s="61">
        <v>-0.47</v>
      </c>
      <c r="AON31" s="61">
        <v>-0.63</v>
      </c>
      <c r="AOO31" s="61">
        <v>-0.63</v>
      </c>
      <c r="AOP31" s="61">
        <v>-0.39</v>
      </c>
      <c r="AOQ31" s="61">
        <v>-0.87</v>
      </c>
      <c r="AOR31" s="61">
        <v>-0.53</v>
      </c>
      <c r="AOS31" s="61">
        <v>-0.57999999999999996</v>
      </c>
      <c r="AOT31" s="61">
        <v>-0.59</v>
      </c>
      <c r="AOU31" s="61">
        <v>-0.38</v>
      </c>
      <c r="AOV31" s="61">
        <v>-0.92</v>
      </c>
      <c r="AOW31" s="61">
        <v>-0.5</v>
      </c>
      <c r="AOX31" s="61">
        <v>-0.69</v>
      </c>
      <c r="AOY31" s="61">
        <v>-0.54</v>
      </c>
      <c r="AOZ31" s="61">
        <v>-0.54</v>
      </c>
      <c r="APA31" s="61">
        <v>-0.54</v>
      </c>
      <c r="APB31" s="61">
        <v>-0.63</v>
      </c>
      <c r="APC31" s="61">
        <v>-0.8</v>
      </c>
      <c r="APD31" s="61">
        <v>-0.36</v>
      </c>
      <c r="APE31" s="61">
        <v>-0.39</v>
      </c>
      <c r="APF31" s="61">
        <v>-0.36</v>
      </c>
      <c r="APG31" s="61">
        <v>-0.52</v>
      </c>
      <c r="APH31" s="61">
        <v>-0.72</v>
      </c>
      <c r="API31" s="61">
        <v>36245.9</v>
      </c>
      <c r="APJ31" s="61">
        <v>0</v>
      </c>
      <c r="APK31" s="61">
        <v>11788.5</v>
      </c>
      <c r="APL31" s="61">
        <v>0</v>
      </c>
      <c r="APM31" s="61">
        <v>253</v>
      </c>
      <c r="APN31" s="61">
        <v>0.02</v>
      </c>
      <c r="APO31" s="61">
        <v>0</v>
      </c>
      <c r="APP31" s="61">
        <v>1380</v>
      </c>
      <c r="APQ31" s="61">
        <v>1.04</v>
      </c>
      <c r="APR31" s="61">
        <v>0</v>
      </c>
      <c r="APS31" s="61">
        <v>10178</v>
      </c>
      <c r="APT31" s="61" t="s">
        <v>7664</v>
      </c>
      <c r="APU31" s="61" t="s">
        <v>7665</v>
      </c>
      <c r="APV31" s="61" t="s">
        <v>7666</v>
      </c>
      <c r="APW31" s="61" t="s">
        <v>7667</v>
      </c>
      <c r="APX31" s="61" t="s">
        <v>7668</v>
      </c>
      <c r="APY31" s="61" t="s">
        <v>8155</v>
      </c>
      <c r="APZ31" s="61" t="s">
        <v>7670</v>
      </c>
      <c r="AQA31" s="61" t="s">
        <v>7671</v>
      </c>
      <c r="AQB31" s="61" t="s">
        <v>7672</v>
      </c>
      <c r="AQC31" s="61" t="s">
        <v>7673</v>
      </c>
      <c r="AQD31" s="61" t="s">
        <v>7674</v>
      </c>
      <c r="AQE31" s="61" t="s">
        <v>7674</v>
      </c>
      <c r="AQF31" s="61" t="s">
        <v>7675</v>
      </c>
      <c r="AQG31" s="61" t="s">
        <v>7676</v>
      </c>
      <c r="AQH31" s="61" t="s">
        <v>7686</v>
      </c>
      <c r="AQI31" s="61" t="s">
        <v>7677</v>
      </c>
      <c r="AQJ31" s="61" t="s">
        <v>7678</v>
      </c>
      <c r="AQK31" s="61" t="s">
        <v>7668</v>
      </c>
      <c r="AQL31" s="61" t="s">
        <v>7668</v>
      </c>
      <c r="AQM31" s="61" t="s">
        <v>7674</v>
      </c>
      <c r="AQN31" s="61" t="s">
        <v>7666</v>
      </c>
      <c r="AQO31" s="61" t="s">
        <v>7668</v>
      </c>
      <c r="AQP31" s="61" t="s">
        <v>7679</v>
      </c>
      <c r="AQQ31" s="61" t="s">
        <v>7687</v>
      </c>
      <c r="AQR31" s="61" t="s">
        <v>7668</v>
      </c>
      <c r="AQS31" s="61" t="s">
        <v>7688</v>
      </c>
      <c r="AQT31" s="61" t="s">
        <v>7681</v>
      </c>
      <c r="AQU31" s="61" t="s">
        <v>7668</v>
      </c>
      <c r="AQV31" s="61" t="s">
        <v>7674</v>
      </c>
      <c r="AQW31" s="61" t="s">
        <v>7682</v>
      </c>
      <c r="AQX31" s="61" t="s">
        <v>21</v>
      </c>
      <c r="AQY31" s="61">
        <v>15.2</v>
      </c>
      <c r="AQZ31" s="61">
        <v>16.8</v>
      </c>
      <c r="ARA31" s="61">
        <v>15.1</v>
      </c>
      <c r="ARB31" s="61">
        <v>15.2</v>
      </c>
      <c r="ARC31" s="61">
        <v>14.4</v>
      </c>
      <c r="ARD31" s="61">
        <v>14.6</v>
      </c>
      <c r="ARE31" s="61">
        <v>15</v>
      </c>
      <c r="ARF31" s="61">
        <v>16.399999999999999</v>
      </c>
      <c r="ARG31" s="61">
        <v>15.6</v>
      </c>
      <c r="ARH31" s="61">
        <v>15.4</v>
      </c>
      <c r="ARI31" s="61">
        <v>16.5</v>
      </c>
      <c r="ARJ31" s="61">
        <v>15.5</v>
      </c>
      <c r="ARK31" s="61">
        <v>14.8</v>
      </c>
      <c r="ARL31" s="61">
        <v>14.7</v>
      </c>
      <c r="ARM31" s="61">
        <v>15.2</v>
      </c>
      <c r="ARN31" s="61">
        <v>14.4</v>
      </c>
      <c r="ARO31" s="61">
        <v>14.9</v>
      </c>
      <c r="ARP31" s="61">
        <v>15.9</v>
      </c>
      <c r="ARQ31" s="61">
        <v>14.4</v>
      </c>
      <c r="ARR31" s="61">
        <v>15.5</v>
      </c>
      <c r="ARS31" s="61">
        <v>14.7</v>
      </c>
      <c r="ART31" s="61">
        <v>17</v>
      </c>
      <c r="ARU31" s="61">
        <v>14.2</v>
      </c>
      <c r="ARV31" s="61">
        <v>15.3</v>
      </c>
      <c r="ARW31" s="61">
        <v>14.8</v>
      </c>
      <c r="ARX31" s="61">
        <v>17</v>
      </c>
      <c r="ARY31" s="61">
        <v>14.2</v>
      </c>
      <c r="ARZ31" s="61">
        <v>1629</v>
      </c>
      <c r="ATF31" s="61">
        <v>0</v>
      </c>
      <c r="ATI31" s="61">
        <v>0</v>
      </c>
      <c r="ATK31" s="61">
        <v>0</v>
      </c>
      <c r="ATM31" s="61">
        <v>1691</v>
      </c>
      <c r="ATN31" s="61">
        <v>0</v>
      </c>
      <c r="ATQ31" s="61">
        <v>0</v>
      </c>
      <c r="ATR31" s="61">
        <v>1607644800000</v>
      </c>
      <c r="ATT31" s="61">
        <v>0</v>
      </c>
      <c r="ATU31" s="61">
        <v>399659</v>
      </c>
      <c r="ATW31" s="61">
        <v>8.3000000000000007</v>
      </c>
      <c r="ATX31" s="61">
        <v>1</v>
      </c>
      <c r="ATZ31" s="61">
        <v>0</v>
      </c>
      <c r="AUA31" s="61">
        <v>10</v>
      </c>
      <c r="AUC31" s="61">
        <v>1</v>
      </c>
      <c r="AUD31" s="61">
        <v>0</v>
      </c>
      <c r="AUE31" s="61">
        <v>4</v>
      </c>
      <c r="AUG31" s="61">
        <v>0</v>
      </c>
      <c r="AUH31" s="61">
        <v>0</v>
      </c>
      <c r="AUI31" s="61">
        <v>10</v>
      </c>
      <c r="AUJ31" s="61">
        <v>279</v>
      </c>
      <c r="AUK31" s="61">
        <v>0</v>
      </c>
      <c r="AUM31" s="61">
        <v>5</v>
      </c>
      <c r="AUO31" s="61">
        <v>1</v>
      </c>
      <c r="AUP31" s="61">
        <v>1.38</v>
      </c>
      <c r="AUQ31" s="61">
        <v>4.4800000000000004</v>
      </c>
      <c r="AUS31" s="61">
        <v>0</v>
      </c>
      <c r="AUU31" s="61">
        <v>8920</v>
      </c>
      <c r="AUW31" s="61">
        <v>13.39</v>
      </c>
      <c r="AUX31" s="61">
        <v>118.9</v>
      </c>
      <c r="AUY31" s="61">
        <v>0</v>
      </c>
      <c r="AUZ31" s="61">
        <v>340</v>
      </c>
      <c r="AVE31" s="61" t="s">
        <v>7683</v>
      </c>
      <c r="AVF31" s="61">
        <v>50</v>
      </c>
      <c r="AVK31" s="61">
        <v>61.48</v>
      </c>
      <c r="AVL31" s="61">
        <v>2</v>
      </c>
      <c r="AVM31" s="61">
        <v>2</v>
      </c>
      <c r="AVN31" s="61">
        <v>50.04</v>
      </c>
      <c r="AVO31" s="61">
        <v>50.03</v>
      </c>
      <c r="AVP31" s="61">
        <v>0</v>
      </c>
      <c r="AVQ31" s="61">
        <v>50.04</v>
      </c>
      <c r="AVR31" s="61">
        <v>0</v>
      </c>
      <c r="AVS31" s="61">
        <v>0</v>
      </c>
      <c r="AVT31" s="61">
        <v>0</v>
      </c>
      <c r="AVU31" s="61">
        <v>0</v>
      </c>
      <c r="AVV31" s="61">
        <v>0</v>
      </c>
      <c r="AVW31" s="61">
        <v>0</v>
      </c>
      <c r="AVY31" s="61">
        <v>0</v>
      </c>
      <c r="AWA31" s="61">
        <v>0</v>
      </c>
      <c r="AWB31" s="61">
        <v>0</v>
      </c>
      <c r="AWC31" s="61">
        <v>0</v>
      </c>
      <c r="AWD31" s="61">
        <v>0</v>
      </c>
      <c r="AWE31" s="61">
        <v>0</v>
      </c>
      <c r="AWF31" s="61">
        <v>0</v>
      </c>
      <c r="AWG31" s="61">
        <v>0</v>
      </c>
      <c r="AWH31" s="61">
        <v>0</v>
      </c>
      <c r="AWI31" s="61">
        <v>0</v>
      </c>
      <c r="AWJ31" s="61">
        <v>0</v>
      </c>
      <c r="AWK31" s="61">
        <v>0</v>
      </c>
      <c r="AWL31" s="61">
        <v>0</v>
      </c>
      <c r="AWM31" s="61">
        <v>0</v>
      </c>
      <c r="AWN31" s="61">
        <v>0</v>
      </c>
      <c r="AWO31" s="61">
        <v>0</v>
      </c>
      <c r="AWP31" s="61">
        <v>0</v>
      </c>
      <c r="AWQ31" s="61">
        <v>0</v>
      </c>
      <c r="AWR31" s="61">
        <v>0</v>
      </c>
      <c r="AWS31" s="61">
        <v>0</v>
      </c>
      <c r="AWT31" s="61">
        <v>1</v>
      </c>
      <c r="AXA31" s="61">
        <v>0</v>
      </c>
      <c r="AXB31" s="61">
        <v>0</v>
      </c>
      <c r="AXC31" s="61">
        <v>12</v>
      </c>
      <c r="AXD31" s="61">
        <v>5</v>
      </c>
      <c r="AXE31" s="61">
        <v>16</v>
      </c>
      <c r="AXF31" s="61">
        <v>0</v>
      </c>
      <c r="AXG31" s="61">
        <v>0</v>
      </c>
      <c r="AXH31" s="61">
        <v>8</v>
      </c>
      <c r="AXI31" s="61">
        <v>40</v>
      </c>
      <c r="AXJ31" s="61">
        <v>0</v>
      </c>
      <c r="AXL31" s="61">
        <v>20</v>
      </c>
      <c r="AXM31" s="61">
        <v>1</v>
      </c>
      <c r="AXN31" s="61">
        <v>0</v>
      </c>
      <c r="AXO31" s="61">
        <v>970</v>
      </c>
      <c r="AXP31" s="61">
        <v>40</v>
      </c>
      <c r="AXQ31" s="61">
        <v>0</v>
      </c>
      <c r="AXR31" s="61">
        <v>0</v>
      </c>
      <c r="AXS31" s="61">
        <v>0</v>
      </c>
      <c r="AXT31" s="61">
        <v>0</v>
      </c>
      <c r="AXU31" s="61">
        <v>0</v>
      </c>
      <c r="AXV31" s="61">
        <v>0</v>
      </c>
      <c r="AXW31" s="61">
        <v>0</v>
      </c>
      <c r="AXX31" s="61">
        <v>0</v>
      </c>
      <c r="AXY31" s="61">
        <v>9</v>
      </c>
      <c r="AXZ31" s="61">
        <v>0</v>
      </c>
      <c r="AYA31" s="61">
        <v>0</v>
      </c>
      <c r="AYB31" s="61">
        <v>1</v>
      </c>
      <c r="AYC31" s="61">
        <v>0</v>
      </c>
      <c r="AYD31" s="61">
        <v>1.4</v>
      </c>
      <c r="AYE31" s="61">
        <v>1.5</v>
      </c>
      <c r="AYF31" s="61">
        <v>20</v>
      </c>
      <c r="AYG31" s="61">
        <v>80</v>
      </c>
      <c r="AYH31" s="61">
        <v>60</v>
      </c>
      <c r="AYI31" s="61">
        <v>30</v>
      </c>
      <c r="AYJ31" s="61">
        <v>30</v>
      </c>
      <c r="AYK31" s="61">
        <v>60</v>
      </c>
      <c r="AYL31" s="61">
        <v>300</v>
      </c>
      <c r="AYM31" s="61">
        <v>30</v>
      </c>
      <c r="AYN31" s="61">
        <v>1</v>
      </c>
      <c r="AYO31" s="61">
        <v>1.4</v>
      </c>
      <c r="AYP31" s="61">
        <v>60</v>
      </c>
      <c r="AYQ31" s="61">
        <v>1.5</v>
      </c>
      <c r="AYR31" s="61">
        <v>80</v>
      </c>
      <c r="AYS31" s="61">
        <v>14</v>
      </c>
      <c r="AYT31" s="61">
        <v>6</v>
      </c>
      <c r="AYU31" s="61">
        <v>11</v>
      </c>
      <c r="AYV31" s="61">
        <v>1</v>
      </c>
      <c r="AYW31" s="61">
        <v>0</v>
      </c>
      <c r="AYX31" s="61">
        <v>0</v>
      </c>
      <c r="AYY31" s="61">
        <v>0</v>
      </c>
      <c r="AYZ31" s="61">
        <v>0</v>
      </c>
      <c r="AZA31" s="61">
        <v>7</v>
      </c>
      <c r="AZF31" s="61">
        <v>500</v>
      </c>
      <c r="AZG31" s="61">
        <v>7000</v>
      </c>
      <c r="AZH31" s="61">
        <v>300</v>
      </c>
      <c r="AZI31" s="61">
        <v>1150</v>
      </c>
      <c r="AZK31" s="61">
        <v>1800</v>
      </c>
      <c r="AZU31" s="61">
        <v>0</v>
      </c>
      <c r="AZZ31" s="61">
        <v>0</v>
      </c>
      <c r="BAA31" s="61">
        <v>0</v>
      </c>
      <c r="BAB31" s="61">
        <v>0</v>
      </c>
      <c r="BAC31" s="61">
        <v>0</v>
      </c>
      <c r="BAD31" s="61">
        <v>25</v>
      </c>
      <c r="BAE31" s="61">
        <v>0</v>
      </c>
      <c r="BAF31" s="61">
        <v>0</v>
      </c>
      <c r="BAG31" s="61">
        <v>2</v>
      </c>
      <c r="BAH31" s="61">
        <v>2</v>
      </c>
      <c r="BAI31" s="61">
        <v>20</v>
      </c>
      <c r="BAJ31" s="61">
        <v>25</v>
      </c>
      <c r="BAK31" s="61">
        <v>30</v>
      </c>
      <c r="BAQ31" s="61">
        <v>0</v>
      </c>
      <c r="BAR31" s="61">
        <v>0</v>
      </c>
      <c r="BAS31" s="61">
        <v>1</v>
      </c>
      <c r="BAT31" s="61">
        <v>120</v>
      </c>
      <c r="BAU31" s="61">
        <v>0</v>
      </c>
      <c r="BAV31" s="61">
        <v>2</v>
      </c>
      <c r="BAW31" s="61">
        <v>2</v>
      </c>
      <c r="BAX31" s="61">
        <v>2</v>
      </c>
      <c r="BAY31" s="61">
        <v>2</v>
      </c>
      <c r="BAZ31" s="61">
        <v>60</v>
      </c>
      <c r="BBA31" s="61">
        <v>60</v>
      </c>
      <c r="BBB31" s="61">
        <v>60</v>
      </c>
      <c r="BBC31" s="61">
        <v>60</v>
      </c>
      <c r="BBD31" s="61">
        <v>1</v>
      </c>
      <c r="BBE31" s="61">
        <v>50</v>
      </c>
      <c r="BBF31" s="61">
        <v>50</v>
      </c>
      <c r="BBH31" s="61">
        <v>200</v>
      </c>
      <c r="BBI31" s="61">
        <v>-800</v>
      </c>
      <c r="BBK31" s="61">
        <v>-200</v>
      </c>
      <c r="BBL31" s="61">
        <v>-1500</v>
      </c>
      <c r="BBM31" s="61">
        <v>10</v>
      </c>
      <c r="BBN31" s="61">
        <v>0</v>
      </c>
      <c r="BBO31" s="61">
        <v>50</v>
      </c>
      <c r="BBP31" s="61">
        <v>1500</v>
      </c>
      <c r="BBQ31" s="61">
        <v>5.6</v>
      </c>
      <c r="BBR31" s="61">
        <v>6.7</v>
      </c>
      <c r="BBS31" s="61">
        <v>6.9</v>
      </c>
      <c r="BBT31" s="61">
        <v>0.1</v>
      </c>
      <c r="BBU31" s="61">
        <v>2.7</v>
      </c>
      <c r="BBV31" s="61">
        <v>0.1</v>
      </c>
      <c r="BBW31" s="61">
        <v>0</v>
      </c>
      <c r="BBX31" s="61">
        <v>1</v>
      </c>
      <c r="BBY31" s="61">
        <v>0</v>
      </c>
      <c r="BBZ31" s="61">
        <v>500</v>
      </c>
      <c r="BCA31" s="61">
        <v>7000</v>
      </c>
      <c r="BCB31" s="61">
        <v>70</v>
      </c>
      <c r="BCC31" s="61">
        <v>-500</v>
      </c>
      <c r="BCF31" s="61">
        <v>5.4</v>
      </c>
      <c r="BCH31" s="61">
        <v>0</v>
      </c>
      <c r="BCI31" s="61">
        <v>0</v>
      </c>
      <c r="BCJ31" s="61">
        <v>0.2</v>
      </c>
      <c r="BCK31" s="61">
        <v>0</v>
      </c>
      <c r="BCM31" s="61">
        <v>10</v>
      </c>
      <c r="BCN31" s="61">
        <v>0</v>
      </c>
      <c r="BCR31" s="61">
        <v>0</v>
      </c>
      <c r="BCT31" s="61">
        <v>5</v>
      </c>
      <c r="BCU31" s="61">
        <v>5</v>
      </c>
      <c r="BCV31" s="61">
        <v>5</v>
      </c>
      <c r="BCW31" s="61">
        <v>5</v>
      </c>
      <c r="BCX31" s="61">
        <v>5</v>
      </c>
      <c r="BCY31" s="61">
        <v>60</v>
      </c>
      <c r="BCZ31" s="61">
        <v>28</v>
      </c>
      <c r="BDA31" s="61">
        <v>40</v>
      </c>
      <c r="BDB31" s="61">
        <v>30</v>
      </c>
      <c r="BDC31" s="61">
        <v>50</v>
      </c>
      <c r="BDD31" s="61">
        <v>180</v>
      </c>
      <c r="BDE31" s="61">
        <v>28</v>
      </c>
      <c r="BDF31" s="61">
        <v>40</v>
      </c>
      <c r="BDG31" s="61">
        <v>0</v>
      </c>
      <c r="BDH31" s="61">
        <v>100</v>
      </c>
      <c r="BDI31" s="61">
        <v>0</v>
      </c>
      <c r="BDJ31" s="61">
        <v>0</v>
      </c>
      <c r="BDK31" s="61">
        <v>100</v>
      </c>
      <c r="BDL31" s="61">
        <v>0</v>
      </c>
      <c r="BDM31" s="61">
        <v>20</v>
      </c>
      <c r="BDN31" s="61">
        <v>2</v>
      </c>
      <c r="BDO31" s="61">
        <v>0</v>
      </c>
      <c r="BDP31" s="61">
        <v>0</v>
      </c>
      <c r="BDQ31" s="61">
        <v>0</v>
      </c>
      <c r="BDR31" s="61">
        <v>0</v>
      </c>
      <c r="BDS31" s="61">
        <v>0</v>
      </c>
      <c r="BDT31" s="61">
        <v>100</v>
      </c>
      <c r="BDU31" s="61">
        <v>0</v>
      </c>
      <c r="BDV31" s="61">
        <v>0</v>
      </c>
      <c r="BDW31" s="61">
        <v>100</v>
      </c>
      <c r="BDX31" s="61">
        <v>0</v>
      </c>
      <c r="BDY31" s="61">
        <v>10</v>
      </c>
      <c r="BDZ31" s="61">
        <v>0</v>
      </c>
      <c r="BEA31" s="61">
        <v>10</v>
      </c>
      <c r="BEB31" s="61">
        <v>2</v>
      </c>
      <c r="BEC31" s="61">
        <v>0</v>
      </c>
      <c r="BED31" s="61">
        <v>0</v>
      </c>
      <c r="BEE31" s="61">
        <v>0</v>
      </c>
      <c r="BEF31" s="61">
        <v>0</v>
      </c>
      <c r="BEG31" s="61">
        <v>0</v>
      </c>
      <c r="BEH31" s="61">
        <v>100</v>
      </c>
      <c r="BEI31" s="61">
        <v>0</v>
      </c>
      <c r="BEJ31" s="61">
        <v>0</v>
      </c>
      <c r="BEK31" s="61">
        <v>100</v>
      </c>
      <c r="BEL31" s="61">
        <v>0</v>
      </c>
      <c r="BEM31" s="61">
        <v>10</v>
      </c>
      <c r="BEN31" s="61">
        <v>0</v>
      </c>
      <c r="BEO31" s="61">
        <v>10</v>
      </c>
      <c r="BEP31" s="61">
        <v>2</v>
      </c>
      <c r="BEQ31" s="61">
        <v>0</v>
      </c>
      <c r="BER31" s="61">
        <v>0</v>
      </c>
      <c r="BES31" s="61">
        <v>0</v>
      </c>
      <c r="BET31" s="61">
        <v>100</v>
      </c>
      <c r="BEU31" s="61">
        <v>10</v>
      </c>
      <c r="BEV31" s="61">
        <v>-100</v>
      </c>
      <c r="BEW31" s="61">
        <v>10</v>
      </c>
      <c r="BEX31" s="61">
        <v>250</v>
      </c>
      <c r="BEY31" s="61">
        <v>-250</v>
      </c>
      <c r="BEZ31" s="61">
        <v>0</v>
      </c>
      <c r="BFA31" s="61">
        <v>0</v>
      </c>
      <c r="BFB31" s="61">
        <v>0</v>
      </c>
      <c r="BFC31" s="61">
        <v>0</v>
      </c>
      <c r="BFD31" s="61">
        <v>0</v>
      </c>
      <c r="BFE31" s="61">
        <v>0</v>
      </c>
      <c r="BFF31" s="61">
        <v>0</v>
      </c>
      <c r="BFG31" s="61">
        <v>0</v>
      </c>
      <c r="BFH31" s="61">
        <v>0</v>
      </c>
      <c r="BFI31" s="61">
        <v>0</v>
      </c>
      <c r="BFJ31" s="61">
        <v>0</v>
      </c>
      <c r="BFK31" s="61">
        <v>4</v>
      </c>
      <c r="BFL31" s="61">
        <v>0</v>
      </c>
      <c r="BXX31" s="61">
        <v>0</v>
      </c>
      <c r="BXY31" s="61">
        <v>0</v>
      </c>
      <c r="BXZ31" s="61">
        <v>0</v>
      </c>
      <c r="BYA31" s="61">
        <v>0</v>
      </c>
      <c r="BYB31" s="61">
        <v>0</v>
      </c>
      <c r="BYC31" s="61">
        <v>0</v>
      </c>
      <c r="BYD31" s="61">
        <v>0</v>
      </c>
      <c r="BYE31" s="61">
        <v>0</v>
      </c>
      <c r="BYF31" s="61">
        <v>0</v>
      </c>
      <c r="BYG31" s="61">
        <v>0</v>
      </c>
      <c r="BYH31" s="61">
        <v>0</v>
      </c>
      <c r="BYI31" s="61">
        <v>0</v>
      </c>
      <c r="BYJ31" s="61">
        <v>0</v>
      </c>
      <c r="BYK31" s="61">
        <v>0</v>
      </c>
      <c r="BYL31" s="61">
        <v>0</v>
      </c>
      <c r="BYM31" s="61">
        <v>0</v>
      </c>
      <c r="BYN31" s="61">
        <v>0</v>
      </c>
      <c r="BYO31" s="61">
        <v>0</v>
      </c>
      <c r="BYP31" s="61">
        <v>0</v>
      </c>
      <c r="BYQ31" s="61">
        <v>0</v>
      </c>
      <c r="BYR31" s="61">
        <v>0</v>
      </c>
      <c r="BYS31" s="61">
        <v>0</v>
      </c>
      <c r="BYT31" s="61">
        <v>0</v>
      </c>
      <c r="BYU31" s="61">
        <v>0</v>
      </c>
      <c r="BYV31" s="61">
        <v>0</v>
      </c>
      <c r="BYW31" s="61">
        <v>0</v>
      </c>
      <c r="BYX31" s="61">
        <v>0</v>
      </c>
      <c r="BYY31" s="61">
        <v>0</v>
      </c>
      <c r="BYZ31" s="61">
        <v>0</v>
      </c>
      <c r="BZA31" s="61">
        <v>0</v>
      </c>
      <c r="BZB31" s="61">
        <v>0</v>
      </c>
      <c r="BZC31" s="61">
        <v>0</v>
      </c>
      <c r="BZD31" s="61">
        <v>0</v>
      </c>
      <c r="BZE31" s="61">
        <v>0</v>
      </c>
      <c r="BZF31" s="61">
        <v>0</v>
      </c>
      <c r="BZG31" s="61">
        <v>0</v>
      </c>
      <c r="BZH31" s="61">
        <v>0</v>
      </c>
      <c r="BZI31" s="61">
        <v>0</v>
      </c>
      <c r="BZJ31" s="61">
        <v>0</v>
      </c>
      <c r="BZK31" s="61">
        <v>0</v>
      </c>
      <c r="BZL31" s="61">
        <v>0</v>
      </c>
      <c r="BZM31" s="61">
        <v>0</v>
      </c>
      <c r="BZN31" s="61">
        <v>0</v>
      </c>
      <c r="BZO31" s="61">
        <v>0</v>
      </c>
      <c r="BZP31" s="61">
        <v>0</v>
      </c>
      <c r="BZQ31" s="61">
        <v>0</v>
      </c>
      <c r="BZR31" s="61">
        <v>0</v>
      </c>
      <c r="BZS31" s="61">
        <v>0</v>
      </c>
      <c r="BZT31" s="61">
        <v>0</v>
      </c>
      <c r="BZU31" s="61">
        <v>0</v>
      </c>
      <c r="BZV31" s="61">
        <v>0</v>
      </c>
      <c r="BZW31" s="61">
        <v>0</v>
      </c>
      <c r="BZX31" s="61">
        <v>0</v>
      </c>
      <c r="BZY31" s="61">
        <v>0</v>
      </c>
      <c r="BZZ31" s="61">
        <v>0</v>
      </c>
      <c r="CAA31" s="61">
        <v>0</v>
      </c>
      <c r="CAB31" s="61">
        <v>0</v>
      </c>
      <c r="CAC31" s="61">
        <v>0</v>
      </c>
      <c r="CAD31" s="61">
        <v>0</v>
      </c>
      <c r="CAE31" s="61">
        <v>0</v>
      </c>
      <c r="CAF31" s="61">
        <v>0</v>
      </c>
      <c r="CAG31" s="61">
        <v>0</v>
      </c>
      <c r="CAH31" s="61">
        <v>0</v>
      </c>
      <c r="CAI31" s="61">
        <v>0</v>
      </c>
      <c r="CAJ31" s="61">
        <v>0</v>
      </c>
      <c r="CAK31" s="61">
        <v>0</v>
      </c>
      <c r="CAL31" s="61">
        <v>0</v>
      </c>
      <c r="CAM31" s="61">
        <v>0</v>
      </c>
      <c r="CAN31" s="61">
        <v>0</v>
      </c>
      <c r="CAO31" s="61">
        <v>0</v>
      </c>
      <c r="CAP31" s="61">
        <v>0</v>
      </c>
      <c r="CAQ31" s="61">
        <v>0</v>
      </c>
      <c r="CAR31" s="61">
        <v>0</v>
      </c>
      <c r="CAS31" s="61">
        <v>0</v>
      </c>
      <c r="CAT31" s="61">
        <v>0</v>
      </c>
      <c r="CAU31" s="61">
        <v>0</v>
      </c>
      <c r="CAV31" s="61">
        <v>0</v>
      </c>
      <c r="CAW31" s="61">
        <v>0</v>
      </c>
      <c r="CAX31" s="61">
        <v>0</v>
      </c>
      <c r="CAY31" s="61">
        <v>0</v>
      </c>
      <c r="CAZ31" s="61">
        <v>0</v>
      </c>
      <c r="CBA31" s="61">
        <v>0</v>
      </c>
      <c r="CBB31" s="61">
        <v>0</v>
      </c>
      <c r="CBC31" s="61">
        <v>0</v>
      </c>
      <c r="CBD31" s="61">
        <v>0</v>
      </c>
      <c r="CBE31" s="61">
        <v>0</v>
      </c>
      <c r="CBF31" s="61">
        <v>0</v>
      </c>
      <c r="CBG31" s="61">
        <v>0</v>
      </c>
      <c r="CBH31" s="61">
        <v>0</v>
      </c>
      <c r="CBI31" s="61">
        <v>0</v>
      </c>
      <c r="CBJ31" s="61">
        <v>0</v>
      </c>
      <c r="CBK31" s="61">
        <v>0</v>
      </c>
      <c r="CBL31" s="61">
        <v>0</v>
      </c>
      <c r="CBM31" s="61">
        <v>0</v>
      </c>
      <c r="CBN31" s="61">
        <v>0</v>
      </c>
      <c r="CBO31" s="61">
        <v>0</v>
      </c>
      <c r="CBP31" s="61">
        <v>0</v>
      </c>
      <c r="CBQ31" s="61">
        <v>0</v>
      </c>
      <c r="CBR31" s="61">
        <v>0</v>
      </c>
      <c r="CBS31" s="61">
        <v>0</v>
      </c>
      <c r="CBT31" s="61">
        <v>0</v>
      </c>
      <c r="CBU31" s="61">
        <v>0</v>
      </c>
      <c r="CBV31" s="61">
        <v>0</v>
      </c>
      <c r="CBW31" s="61">
        <v>0</v>
      </c>
      <c r="CBX31" s="61">
        <v>0</v>
      </c>
      <c r="CBY31" s="61">
        <v>0</v>
      </c>
      <c r="CBZ31" s="61">
        <v>0</v>
      </c>
      <c r="CCA31" s="61">
        <v>0</v>
      </c>
      <c r="CCB31" s="61">
        <v>0</v>
      </c>
      <c r="CCC31" s="61">
        <v>0</v>
      </c>
      <c r="CCD31" s="61">
        <v>0</v>
      </c>
      <c r="CCE31" s="61">
        <v>0</v>
      </c>
      <c r="CCF31" s="61">
        <v>0</v>
      </c>
      <c r="CCG31" s="61">
        <v>0</v>
      </c>
      <c r="CCH31" s="61">
        <v>0</v>
      </c>
      <c r="CCI31" s="61">
        <v>0</v>
      </c>
      <c r="CCJ31" s="61">
        <v>0</v>
      </c>
      <c r="CCK31" s="61">
        <v>0</v>
      </c>
      <c r="CCL31" s="61">
        <v>0</v>
      </c>
      <c r="CCM31" s="61">
        <v>0</v>
      </c>
      <c r="CCN31" s="61">
        <v>0</v>
      </c>
      <c r="CCO31" s="61">
        <v>0</v>
      </c>
      <c r="CCP31" s="61">
        <v>0</v>
      </c>
      <c r="CCQ31" s="61">
        <v>0</v>
      </c>
      <c r="CCR31" s="61">
        <v>0</v>
      </c>
      <c r="CCS31" s="61">
        <v>0</v>
      </c>
      <c r="CCT31" s="61">
        <v>0</v>
      </c>
      <c r="CCU31" s="61">
        <v>0</v>
      </c>
      <c r="CCV31" s="61">
        <v>0</v>
      </c>
      <c r="CCW31" s="61">
        <v>0</v>
      </c>
      <c r="CCX31" s="61">
        <v>0</v>
      </c>
      <c r="CCY31" s="61">
        <v>0</v>
      </c>
      <c r="CCZ31" s="61">
        <v>0</v>
      </c>
      <c r="CDA31" s="61">
        <v>0</v>
      </c>
      <c r="CDB31" s="61">
        <v>0</v>
      </c>
      <c r="CDC31" s="61">
        <v>0</v>
      </c>
      <c r="CDD31" s="61">
        <v>0</v>
      </c>
      <c r="CDE31" s="61">
        <v>0</v>
      </c>
      <c r="CDF31" s="61">
        <v>0</v>
      </c>
      <c r="CDG31" s="61">
        <v>0</v>
      </c>
      <c r="CDH31" s="61">
        <v>0</v>
      </c>
      <c r="CDI31" s="61">
        <v>0</v>
      </c>
      <c r="CDJ31" s="61">
        <v>0</v>
      </c>
      <c r="CDK31" s="61">
        <v>0</v>
      </c>
      <c r="CDL31" s="61">
        <v>0</v>
      </c>
      <c r="CDM31" s="61">
        <v>0</v>
      </c>
      <c r="CDN31" s="61">
        <v>0</v>
      </c>
      <c r="CDO31" s="61">
        <v>0</v>
      </c>
      <c r="CDP31" s="61">
        <v>0</v>
      </c>
      <c r="CDQ31" s="61">
        <v>0</v>
      </c>
      <c r="CDR31" s="61">
        <v>0</v>
      </c>
      <c r="CDS31" s="61">
        <v>0</v>
      </c>
      <c r="CDT31" s="61">
        <v>0</v>
      </c>
      <c r="CDU31" s="61">
        <v>0</v>
      </c>
      <c r="CDV31" s="61">
        <v>0</v>
      </c>
      <c r="CDW31" s="61">
        <v>0</v>
      </c>
      <c r="CDX31" s="61">
        <v>0</v>
      </c>
      <c r="CDY31" s="61">
        <v>0</v>
      </c>
      <c r="CDZ31" s="61">
        <v>0</v>
      </c>
      <c r="CEA31" s="61">
        <v>0</v>
      </c>
      <c r="CEB31" s="61">
        <v>0</v>
      </c>
      <c r="CEC31" s="61">
        <v>0</v>
      </c>
      <c r="CED31" s="61">
        <v>0</v>
      </c>
      <c r="CEE31" s="61">
        <v>0</v>
      </c>
      <c r="CEF31" s="61">
        <v>0</v>
      </c>
      <c r="CEG31" s="61">
        <v>0</v>
      </c>
      <c r="CEH31" s="61">
        <v>0</v>
      </c>
      <c r="CEI31" s="61">
        <v>0</v>
      </c>
      <c r="CEJ31" s="61">
        <v>0</v>
      </c>
      <c r="CEK31" s="61">
        <v>0</v>
      </c>
      <c r="CEL31" s="61">
        <v>0</v>
      </c>
      <c r="CEM31" s="61">
        <v>0</v>
      </c>
      <c r="CEN31" s="61">
        <v>0</v>
      </c>
      <c r="CEO31" s="61">
        <v>0</v>
      </c>
      <c r="CEP31" s="61">
        <v>0</v>
      </c>
      <c r="CEQ31" s="61">
        <v>0</v>
      </c>
      <c r="CER31" s="61">
        <v>0</v>
      </c>
      <c r="CES31" s="61">
        <v>0</v>
      </c>
      <c r="CET31" s="61">
        <v>0</v>
      </c>
      <c r="CEU31" s="61">
        <v>0</v>
      </c>
      <c r="CEV31" s="61">
        <v>0</v>
      </c>
      <c r="CEW31" s="61">
        <v>0</v>
      </c>
      <c r="CEX31" s="61">
        <v>0</v>
      </c>
      <c r="CEY31" s="61">
        <v>0</v>
      </c>
      <c r="CEZ31" s="61">
        <v>0</v>
      </c>
      <c r="CFA31" s="61">
        <v>0</v>
      </c>
      <c r="CFB31" s="61">
        <v>0</v>
      </c>
      <c r="CFC31" s="61">
        <v>0</v>
      </c>
      <c r="CFD31" s="61">
        <v>0</v>
      </c>
      <c r="CFE31" s="61">
        <v>0</v>
      </c>
      <c r="CFF31" s="61">
        <v>0</v>
      </c>
      <c r="CFG31" s="61">
        <v>0</v>
      </c>
      <c r="CFH31" s="61">
        <v>0</v>
      </c>
      <c r="CFI31" s="61">
        <v>0</v>
      </c>
      <c r="CFJ31" s="61">
        <v>0</v>
      </c>
      <c r="CFK31" s="61">
        <v>0</v>
      </c>
      <c r="CFL31" s="61">
        <v>0</v>
      </c>
      <c r="CFM31" s="61">
        <v>0</v>
      </c>
      <c r="CFN31" s="61">
        <v>0</v>
      </c>
      <c r="CFO31" s="61">
        <v>0</v>
      </c>
      <c r="CFP31" s="61">
        <v>0</v>
      </c>
      <c r="CFQ31" s="61">
        <v>0</v>
      </c>
      <c r="CFR31" s="61">
        <v>0</v>
      </c>
      <c r="CFS31" s="61">
        <v>0</v>
      </c>
      <c r="CFT31" s="61">
        <v>0</v>
      </c>
      <c r="CFU31" s="61">
        <v>0</v>
      </c>
      <c r="CFV31" s="61">
        <v>0</v>
      </c>
      <c r="CFW31" s="61">
        <v>0</v>
      </c>
      <c r="CFX31" s="61">
        <v>0</v>
      </c>
      <c r="CFY31" s="61">
        <v>0</v>
      </c>
      <c r="CFZ31" s="61">
        <v>0</v>
      </c>
      <c r="CGA31" s="61">
        <v>0</v>
      </c>
      <c r="CGB31" s="61">
        <v>0</v>
      </c>
      <c r="CGC31" s="61">
        <v>0</v>
      </c>
      <c r="CGD31" s="61">
        <v>0</v>
      </c>
      <c r="CGE31" s="61">
        <v>0</v>
      </c>
      <c r="CGF31" s="61">
        <v>0</v>
      </c>
      <c r="CGG31" s="61">
        <v>0</v>
      </c>
      <c r="CGH31" s="61">
        <v>0</v>
      </c>
      <c r="CGI31" s="61">
        <v>0</v>
      </c>
      <c r="CGJ31" s="61">
        <v>0</v>
      </c>
      <c r="CGK31" s="61">
        <v>0</v>
      </c>
      <c r="CGL31" s="61">
        <v>0</v>
      </c>
      <c r="CGM31" s="61">
        <v>0</v>
      </c>
      <c r="CGN31" s="61">
        <v>0</v>
      </c>
      <c r="CGO31" s="61">
        <v>0</v>
      </c>
      <c r="CGP31" s="61">
        <v>0</v>
      </c>
      <c r="CGQ31" s="61">
        <v>0</v>
      </c>
      <c r="CGR31" s="61">
        <v>0</v>
      </c>
      <c r="CGS31" s="61">
        <v>0</v>
      </c>
      <c r="CGT31" s="61">
        <v>0</v>
      </c>
      <c r="CGU31" s="61">
        <v>0</v>
      </c>
      <c r="CGV31" s="61">
        <v>0</v>
      </c>
      <c r="CGW31" s="61">
        <v>0</v>
      </c>
      <c r="CGX31" s="61">
        <v>0</v>
      </c>
      <c r="CGY31" s="61">
        <v>0</v>
      </c>
      <c r="CGZ31" s="61">
        <v>0</v>
      </c>
      <c r="CHA31" s="61">
        <v>0</v>
      </c>
      <c r="CHB31" s="61">
        <v>0</v>
      </c>
      <c r="CHC31" s="61">
        <v>0</v>
      </c>
      <c r="CHD31" s="61">
        <v>0</v>
      </c>
      <c r="CHE31" s="61">
        <v>0</v>
      </c>
      <c r="CHF31" s="61">
        <v>0</v>
      </c>
      <c r="CHG31" s="61">
        <v>0</v>
      </c>
      <c r="CHH31" s="61">
        <v>0</v>
      </c>
      <c r="CHI31" s="61">
        <v>0</v>
      </c>
      <c r="CHJ31" s="61">
        <v>0</v>
      </c>
      <c r="CHK31" s="61">
        <v>0</v>
      </c>
      <c r="CHL31" s="61">
        <v>0</v>
      </c>
      <c r="CHM31" s="61">
        <v>0</v>
      </c>
      <c r="CHN31" s="61">
        <v>0</v>
      </c>
      <c r="CHO31" s="61">
        <v>0</v>
      </c>
      <c r="CHP31" s="61">
        <v>0</v>
      </c>
      <c r="CHQ31" s="61">
        <v>0</v>
      </c>
      <c r="CHR31" s="61">
        <v>0</v>
      </c>
      <c r="CHS31" s="61">
        <v>0</v>
      </c>
      <c r="CHT31" s="61">
        <v>0</v>
      </c>
      <c r="CHU31" s="61">
        <v>0</v>
      </c>
      <c r="CHV31" s="61">
        <v>0</v>
      </c>
      <c r="CHW31" s="61">
        <v>0</v>
      </c>
      <c r="CHX31" s="61">
        <v>0</v>
      </c>
      <c r="CHY31" s="61">
        <v>0</v>
      </c>
      <c r="CHZ31" s="61">
        <v>0</v>
      </c>
      <c r="CIA31" s="61">
        <v>0</v>
      </c>
      <c r="CIB31" s="61">
        <v>0</v>
      </c>
      <c r="CIC31" s="61">
        <v>0</v>
      </c>
      <c r="CID31" s="61">
        <v>0</v>
      </c>
      <c r="CIE31" s="61">
        <v>0</v>
      </c>
      <c r="CIF31" s="61">
        <v>0</v>
      </c>
      <c r="CIG31" s="61">
        <v>0</v>
      </c>
      <c r="CIH31" s="61">
        <v>0</v>
      </c>
      <c r="CII31" s="61">
        <v>0</v>
      </c>
      <c r="CIJ31" s="61">
        <v>0</v>
      </c>
      <c r="CIK31" s="61">
        <v>0</v>
      </c>
      <c r="CIL31" s="61">
        <v>0</v>
      </c>
      <c r="CIM31" s="61">
        <v>0</v>
      </c>
      <c r="CIN31" s="61">
        <v>0</v>
      </c>
      <c r="CIO31" s="61">
        <v>0</v>
      </c>
      <c r="CIP31" s="61">
        <v>0</v>
      </c>
      <c r="CIQ31" s="61">
        <v>0</v>
      </c>
      <c r="CIR31" s="61">
        <v>0</v>
      </c>
      <c r="CIS31" s="61">
        <v>0</v>
      </c>
      <c r="CIT31" s="61">
        <v>0</v>
      </c>
      <c r="CIU31" s="61">
        <v>0</v>
      </c>
      <c r="CIV31" s="61">
        <v>0</v>
      </c>
      <c r="CIW31" s="61">
        <v>0</v>
      </c>
      <c r="CIX31" s="61">
        <v>0</v>
      </c>
      <c r="CIY31" s="61">
        <v>0</v>
      </c>
      <c r="CIZ31" s="61">
        <v>0</v>
      </c>
      <c r="CJA31" s="61">
        <v>0</v>
      </c>
      <c r="CJB31" s="61">
        <v>0</v>
      </c>
      <c r="CJC31" s="61">
        <v>0</v>
      </c>
      <c r="CJD31" s="61">
        <v>0</v>
      </c>
      <c r="CJE31" s="61">
        <v>0</v>
      </c>
      <c r="CJF31" s="61">
        <v>0</v>
      </c>
      <c r="CJG31" s="61">
        <v>0</v>
      </c>
      <c r="CJH31" s="61">
        <v>0</v>
      </c>
      <c r="CJI31" s="61">
        <v>0</v>
      </c>
      <c r="CJJ31" s="61">
        <v>0</v>
      </c>
      <c r="CJK31" s="61">
        <v>0</v>
      </c>
      <c r="CJL31" s="61">
        <v>0</v>
      </c>
      <c r="CJM31" s="61">
        <v>0</v>
      </c>
      <c r="CJN31" s="61">
        <v>0</v>
      </c>
      <c r="CJO31" s="61">
        <v>0</v>
      </c>
      <c r="CJP31" s="61">
        <v>0</v>
      </c>
      <c r="CJQ31" s="61">
        <v>0</v>
      </c>
      <c r="CJR31" s="61">
        <v>0</v>
      </c>
      <c r="CJS31" s="61">
        <v>0</v>
      </c>
      <c r="CJT31" s="61">
        <v>0</v>
      </c>
      <c r="CJU31" s="61">
        <v>0</v>
      </c>
      <c r="CJV31" s="61">
        <v>0</v>
      </c>
      <c r="CJW31" s="61">
        <v>0</v>
      </c>
      <c r="CJX31" s="61">
        <v>0</v>
      </c>
      <c r="CJY31" s="61">
        <v>0</v>
      </c>
      <c r="CJZ31" s="61">
        <v>0</v>
      </c>
      <c r="CKA31" s="61">
        <v>0</v>
      </c>
      <c r="CKB31" s="61">
        <v>0</v>
      </c>
      <c r="CKC31" s="61">
        <v>0</v>
      </c>
      <c r="CKD31" s="61">
        <v>0</v>
      </c>
      <c r="CKE31" s="61">
        <v>0</v>
      </c>
      <c r="CKF31" s="61">
        <v>0</v>
      </c>
      <c r="CKG31" s="61">
        <v>0</v>
      </c>
      <c r="CKH31" s="61">
        <v>0</v>
      </c>
      <c r="CKI31" s="61">
        <v>0</v>
      </c>
      <c r="CKJ31" s="61">
        <v>0</v>
      </c>
      <c r="CKK31" s="61">
        <v>0</v>
      </c>
      <c r="CKL31" s="61">
        <v>0</v>
      </c>
      <c r="CKM31" s="61">
        <v>0</v>
      </c>
      <c r="CKN31" s="61">
        <v>0</v>
      </c>
      <c r="CKO31" s="61">
        <v>0</v>
      </c>
      <c r="CKP31" s="61">
        <v>0</v>
      </c>
      <c r="CKQ31" s="61">
        <v>0</v>
      </c>
      <c r="CKR31" s="61">
        <v>0</v>
      </c>
      <c r="CKS31" s="61">
        <v>0</v>
      </c>
      <c r="CKT31" s="61">
        <v>0</v>
      </c>
      <c r="CKU31" s="61">
        <v>0</v>
      </c>
      <c r="CKV31" s="61">
        <v>0</v>
      </c>
      <c r="CKW31" s="61">
        <v>0</v>
      </c>
      <c r="CKX31" s="61">
        <v>0</v>
      </c>
      <c r="CKY31" s="61">
        <v>0</v>
      </c>
      <c r="CKZ31" s="61">
        <v>0</v>
      </c>
      <c r="CLA31" s="61">
        <v>0</v>
      </c>
      <c r="CLB31" s="61">
        <v>0</v>
      </c>
      <c r="CLC31" s="61">
        <v>0</v>
      </c>
      <c r="CLD31" s="61">
        <v>0</v>
      </c>
      <c r="CLE31" s="61">
        <v>0</v>
      </c>
      <c r="CLF31" s="61">
        <v>0</v>
      </c>
      <c r="CLG31" s="61">
        <v>0</v>
      </c>
      <c r="CLH31" s="61">
        <v>0</v>
      </c>
      <c r="CLI31" s="61">
        <v>0</v>
      </c>
      <c r="CLJ31" s="61">
        <v>0</v>
      </c>
      <c r="CLK31" s="61">
        <v>0</v>
      </c>
      <c r="CLL31" s="61">
        <v>0</v>
      </c>
      <c r="CLM31" s="61">
        <v>0</v>
      </c>
      <c r="CLN31" s="61">
        <v>0</v>
      </c>
      <c r="CLO31" s="61">
        <v>0</v>
      </c>
      <c r="CLP31" s="61">
        <v>0</v>
      </c>
      <c r="CLQ31" s="61">
        <v>0</v>
      </c>
      <c r="CLR31" s="61">
        <v>0</v>
      </c>
      <c r="CLS31" s="61">
        <v>0</v>
      </c>
      <c r="CLT31" s="61">
        <v>0</v>
      </c>
      <c r="CLU31" s="61">
        <v>0</v>
      </c>
      <c r="CLV31" s="61">
        <v>0</v>
      </c>
      <c r="CLW31" s="61">
        <v>0</v>
      </c>
      <c r="CLX31" s="61">
        <v>0</v>
      </c>
      <c r="CLY31" s="61">
        <v>0</v>
      </c>
      <c r="CLZ31" s="61">
        <v>0</v>
      </c>
      <c r="CMA31" s="61">
        <v>0</v>
      </c>
      <c r="CMB31" s="61">
        <v>0</v>
      </c>
      <c r="CMC31" s="61">
        <v>0</v>
      </c>
      <c r="CMD31" s="61">
        <v>0</v>
      </c>
      <c r="CME31" s="61">
        <v>0</v>
      </c>
      <c r="CMF31" s="61">
        <v>0</v>
      </c>
      <c r="CMG31" s="61">
        <v>0</v>
      </c>
      <c r="CMH31" s="61">
        <v>0</v>
      </c>
      <c r="CMI31" s="61">
        <v>0</v>
      </c>
      <c r="CMJ31" s="61">
        <v>0</v>
      </c>
      <c r="CMK31" s="61">
        <v>0</v>
      </c>
      <c r="CML31" s="61">
        <v>0</v>
      </c>
      <c r="CMM31" s="61">
        <v>0</v>
      </c>
      <c r="CMN31" s="61">
        <v>0</v>
      </c>
      <c r="CMO31" s="61">
        <v>0</v>
      </c>
      <c r="CMP31" s="61">
        <v>0</v>
      </c>
      <c r="CMQ31" s="61">
        <v>0</v>
      </c>
      <c r="CMR31" s="61">
        <v>0</v>
      </c>
      <c r="CMS31" s="61">
        <v>0</v>
      </c>
      <c r="CMT31" s="61">
        <v>0</v>
      </c>
      <c r="CMU31" s="61">
        <v>0</v>
      </c>
      <c r="CMV31" s="61">
        <v>0</v>
      </c>
      <c r="CMW31" s="61">
        <v>0</v>
      </c>
      <c r="CMX31" s="61">
        <v>0</v>
      </c>
      <c r="CMY31" s="61">
        <v>0</v>
      </c>
      <c r="CMZ31" s="61">
        <v>0</v>
      </c>
      <c r="CNA31" s="61">
        <v>0</v>
      </c>
      <c r="CNB31" s="61">
        <v>0</v>
      </c>
      <c r="CNC31" s="61">
        <v>0</v>
      </c>
      <c r="CND31" s="61">
        <v>0</v>
      </c>
      <c r="CNE31" s="61">
        <v>0</v>
      </c>
      <c r="CNF31" s="61">
        <v>0</v>
      </c>
      <c r="CNG31" s="61">
        <v>0</v>
      </c>
      <c r="CNH31" s="61">
        <v>0</v>
      </c>
      <c r="CNI31" s="61">
        <v>0</v>
      </c>
      <c r="CNJ31" s="61">
        <v>0</v>
      </c>
      <c r="CNK31" s="61">
        <v>0</v>
      </c>
      <c r="CNL31" s="61">
        <v>0</v>
      </c>
      <c r="CNM31" s="61">
        <v>0</v>
      </c>
      <c r="CNN31" s="61">
        <v>0</v>
      </c>
      <c r="CNO31" s="61">
        <v>0</v>
      </c>
      <c r="CNP31" s="61">
        <v>0</v>
      </c>
      <c r="CNQ31" s="61">
        <v>0</v>
      </c>
      <c r="CNR31" s="61">
        <v>0</v>
      </c>
      <c r="CNS31" s="61">
        <v>0</v>
      </c>
      <c r="CNT31" s="61">
        <v>0</v>
      </c>
      <c r="CNU31" s="61">
        <v>0</v>
      </c>
      <c r="CNV31" s="61">
        <v>0</v>
      </c>
      <c r="CNW31" s="61">
        <v>0</v>
      </c>
      <c r="CNX31" s="61">
        <v>0</v>
      </c>
      <c r="CNY31" s="61">
        <v>0</v>
      </c>
      <c r="CNZ31" s="61">
        <v>0</v>
      </c>
      <c r="COA31" s="61">
        <v>0</v>
      </c>
      <c r="COB31" s="61">
        <v>0</v>
      </c>
      <c r="COC31" s="61">
        <v>0</v>
      </c>
      <c r="COD31" s="61">
        <v>0</v>
      </c>
      <c r="COE31" s="61">
        <v>0</v>
      </c>
      <c r="COF31" s="61">
        <v>0</v>
      </c>
      <c r="COG31" s="61">
        <v>0</v>
      </c>
      <c r="COH31" s="61">
        <v>0</v>
      </c>
      <c r="COI31" s="61">
        <v>0</v>
      </c>
      <c r="COJ31" s="61">
        <v>0</v>
      </c>
      <c r="COK31" s="61">
        <v>0</v>
      </c>
      <c r="COL31" s="61">
        <v>0</v>
      </c>
      <c r="COM31" s="61">
        <v>0</v>
      </c>
      <c r="CON31" s="61">
        <v>0</v>
      </c>
      <c r="COO31" s="61">
        <v>0</v>
      </c>
      <c r="COP31" s="61">
        <v>0</v>
      </c>
      <c r="COQ31" s="61">
        <v>0</v>
      </c>
      <c r="COR31" s="61">
        <v>0</v>
      </c>
      <c r="COS31" s="61">
        <v>0</v>
      </c>
      <c r="COT31" s="61">
        <v>0</v>
      </c>
      <c r="COU31" s="61">
        <v>0</v>
      </c>
      <c r="COV31" s="61">
        <v>0</v>
      </c>
      <c r="COW31" s="61">
        <v>0</v>
      </c>
      <c r="COX31" s="61">
        <v>0</v>
      </c>
      <c r="COY31" s="61">
        <v>0</v>
      </c>
      <c r="COZ31" s="61">
        <v>0</v>
      </c>
      <c r="CPA31" s="61">
        <v>0</v>
      </c>
      <c r="CPB31" s="61">
        <v>0</v>
      </c>
      <c r="CPC31" s="61">
        <v>0</v>
      </c>
      <c r="CPD31" s="61">
        <v>0</v>
      </c>
      <c r="CPE31" s="61">
        <v>0</v>
      </c>
      <c r="CPF31" s="61">
        <v>0</v>
      </c>
      <c r="CPG31" s="61">
        <v>0</v>
      </c>
      <c r="CPH31" s="61">
        <v>0</v>
      </c>
      <c r="CPI31" s="61">
        <v>0</v>
      </c>
      <c r="CPJ31" s="61">
        <v>0</v>
      </c>
      <c r="CPK31" s="61">
        <v>0</v>
      </c>
      <c r="CPL31" s="61">
        <v>0</v>
      </c>
      <c r="CPM31" s="61">
        <v>0</v>
      </c>
      <c r="CPN31" s="61">
        <v>0</v>
      </c>
      <c r="CPO31" s="61">
        <v>0</v>
      </c>
      <c r="CPP31" s="61">
        <v>0</v>
      </c>
      <c r="CPQ31" s="61">
        <v>0</v>
      </c>
      <c r="CPR31" s="61">
        <v>0</v>
      </c>
      <c r="CPS31" s="61">
        <v>0</v>
      </c>
      <c r="CPT31" s="61">
        <v>0</v>
      </c>
      <c r="CPU31" s="61">
        <v>0</v>
      </c>
      <c r="CPV31" s="61">
        <v>0</v>
      </c>
      <c r="CPW31" s="61">
        <v>0</v>
      </c>
      <c r="CPX31" s="61">
        <v>0</v>
      </c>
      <c r="CPY31" s="61">
        <v>0</v>
      </c>
      <c r="CPZ31" s="61">
        <v>0</v>
      </c>
      <c r="CQA31" s="61">
        <v>0</v>
      </c>
      <c r="CQB31" s="61">
        <v>0</v>
      </c>
      <c r="CQC31" s="61">
        <v>0</v>
      </c>
      <c r="CQD31" s="61">
        <v>0</v>
      </c>
      <c r="CQE31" s="61">
        <v>0</v>
      </c>
      <c r="CQF31" s="61">
        <v>0</v>
      </c>
      <c r="CQG31" s="61">
        <v>0</v>
      </c>
      <c r="CQH31" s="61">
        <v>0</v>
      </c>
      <c r="CQI31" s="61">
        <v>0</v>
      </c>
      <c r="CQJ31" s="61">
        <v>0</v>
      </c>
      <c r="CQK31" s="61">
        <v>0</v>
      </c>
      <c r="CQL31" s="61">
        <v>0</v>
      </c>
      <c r="CQM31" s="61">
        <v>0</v>
      </c>
      <c r="CQN31" s="61">
        <v>0</v>
      </c>
      <c r="CQO31" s="61">
        <v>0</v>
      </c>
      <c r="CQP31" s="61">
        <v>0</v>
      </c>
      <c r="CQQ31" s="61">
        <v>0</v>
      </c>
      <c r="CQR31" s="61">
        <v>0</v>
      </c>
      <c r="CQS31" s="61">
        <v>0</v>
      </c>
      <c r="CQT31" s="61">
        <v>0</v>
      </c>
      <c r="CQU31" s="61">
        <v>0</v>
      </c>
      <c r="CQV31" s="61">
        <v>0</v>
      </c>
      <c r="CQW31" s="61">
        <v>0</v>
      </c>
      <c r="CQX31" s="61">
        <v>0</v>
      </c>
      <c r="CQY31" s="61">
        <v>0</v>
      </c>
      <c r="CQZ31" s="61">
        <v>0</v>
      </c>
      <c r="CRA31" s="61">
        <v>0</v>
      </c>
      <c r="CRB31" s="61">
        <v>0</v>
      </c>
      <c r="CRC31" s="61">
        <v>0</v>
      </c>
      <c r="CRD31" s="61">
        <v>0</v>
      </c>
      <c r="CRE31" s="61">
        <v>0</v>
      </c>
      <c r="CRF31" s="61">
        <v>0</v>
      </c>
      <c r="CRG31" s="61">
        <v>0</v>
      </c>
      <c r="CRH31" s="61">
        <v>0</v>
      </c>
      <c r="CRI31" s="61">
        <v>0</v>
      </c>
      <c r="CRJ31" s="61">
        <v>0</v>
      </c>
      <c r="CRK31" s="61">
        <v>0</v>
      </c>
      <c r="CRL31" s="61">
        <v>0</v>
      </c>
      <c r="CRM31" s="61">
        <v>0</v>
      </c>
      <c r="CRN31" s="61">
        <v>0</v>
      </c>
      <c r="CRO31" s="61">
        <v>0</v>
      </c>
      <c r="CRP31" s="61">
        <v>0</v>
      </c>
      <c r="CRQ31" s="61">
        <v>0</v>
      </c>
      <c r="CRR31" s="61">
        <v>0</v>
      </c>
      <c r="CRS31" s="61">
        <v>0</v>
      </c>
      <c r="CRT31" s="61">
        <v>0</v>
      </c>
      <c r="CRU31" s="61">
        <v>0</v>
      </c>
      <c r="CRV31" s="61">
        <v>0</v>
      </c>
      <c r="CRW31" s="61">
        <v>0</v>
      </c>
      <c r="CRX31" s="61">
        <v>0</v>
      </c>
      <c r="CRY31" s="61">
        <v>0</v>
      </c>
      <c r="CRZ31" s="61">
        <v>0</v>
      </c>
      <c r="CSA31" s="61">
        <v>0</v>
      </c>
      <c r="CSB31" s="61">
        <v>0</v>
      </c>
      <c r="CSC31" s="61">
        <v>0</v>
      </c>
      <c r="CSD31" s="61">
        <v>0</v>
      </c>
      <c r="CSE31" s="61">
        <v>0</v>
      </c>
      <c r="CSF31" s="61">
        <v>0</v>
      </c>
      <c r="CSG31" s="61">
        <v>0</v>
      </c>
      <c r="CSH31" s="61">
        <v>0</v>
      </c>
      <c r="CSI31" s="61">
        <v>0</v>
      </c>
      <c r="CSJ31" s="61">
        <v>0</v>
      </c>
      <c r="CSK31" s="61">
        <v>0</v>
      </c>
      <c r="CSL31" s="61">
        <v>0</v>
      </c>
      <c r="CSM31" s="61">
        <v>0</v>
      </c>
      <c r="CSN31" s="61">
        <v>0</v>
      </c>
      <c r="CSO31" s="61">
        <v>0</v>
      </c>
      <c r="CSP31" s="61">
        <v>0</v>
      </c>
      <c r="CSQ31" s="61">
        <v>0</v>
      </c>
      <c r="CSR31" s="61">
        <v>0</v>
      </c>
      <c r="CSS31" s="61">
        <v>0</v>
      </c>
      <c r="CST31" s="61">
        <v>0</v>
      </c>
      <c r="CSU31" s="61">
        <v>0</v>
      </c>
      <c r="CSV31" s="61">
        <v>0</v>
      </c>
      <c r="CSW31" s="61">
        <v>0</v>
      </c>
      <c r="CSX31" s="61">
        <v>0</v>
      </c>
      <c r="CSY31" s="61">
        <v>0</v>
      </c>
      <c r="CSZ31" s="61">
        <v>0</v>
      </c>
      <c r="CTA31" s="61">
        <v>0</v>
      </c>
      <c r="CTB31" s="61">
        <v>0</v>
      </c>
      <c r="CTC31" s="61">
        <v>0</v>
      </c>
      <c r="CTD31" s="61">
        <v>0</v>
      </c>
      <c r="CTE31" s="61">
        <v>0</v>
      </c>
      <c r="CTF31" s="61">
        <v>0</v>
      </c>
      <c r="CTG31" s="61">
        <v>0</v>
      </c>
      <c r="CTH31" s="61">
        <v>0</v>
      </c>
      <c r="CTI31" s="61">
        <v>0</v>
      </c>
      <c r="CTJ31" s="61">
        <v>0</v>
      </c>
      <c r="CTK31" s="61">
        <v>0</v>
      </c>
      <c r="CTL31" s="61">
        <v>0</v>
      </c>
      <c r="CTM31" s="61">
        <v>0</v>
      </c>
      <c r="CTN31" s="61">
        <v>0</v>
      </c>
      <c r="CTO31" s="61">
        <v>0</v>
      </c>
      <c r="CTP31" s="61">
        <v>0</v>
      </c>
      <c r="CTQ31" s="61">
        <v>0</v>
      </c>
      <c r="CTR31" s="61">
        <v>0</v>
      </c>
      <c r="CTS31" s="61">
        <v>0</v>
      </c>
      <c r="CTT31" s="61">
        <v>0</v>
      </c>
      <c r="CTU31" s="61">
        <v>0</v>
      </c>
      <c r="CTV31" s="61">
        <v>0</v>
      </c>
      <c r="CTW31" s="61">
        <v>0</v>
      </c>
      <c r="CTX31" s="61">
        <v>0</v>
      </c>
      <c r="CTY31" s="61">
        <v>0</v>
      </c>
      <c r="CTZ31" s="61">
        <v>0</v>
      </c>
      <c r="CUA31" s="61">
        <v>0</v>
      </c>
      <c r="CUB31" s="61">
        <v>0</v>
      </c>
      <c r="CUC31" s="61">
        <v>0</v>
      </c>
      <c r="CUD31" s="61">
        <v>0</v>
      </c>
      <c r="CUE31" s="61">
        <v>0</v>
      </c>
      <c r="CUF31" s="61">
        <v>0</v>
      </c>
      <c r="CUG31" s="61">
        <v>0</v>
      </c>
      <c r="CUH31" s="61">
        <v>0</v>
      </c>
      <c r="CUI31" s="61">
        <v>0</v>
      </c>
      <c r="CUJ31" s="61">
        <v>0</v>
      </c>
      <c r="CUK31" s="61">
        <v>0</v>
      </c>
      <c r="CUL31" s="61">
        <v>0</v>
      </c>
      <c r="CUM31" s="61">
        <v>0</v>
      </c>
      <c r="CUN31" s="61">
        <v>0</v>
      </c>
      <c r="CUO31" s="61">
        <v>0</v>
      </c>
      <c r="CUP31" s="61">
        <v>0</v>
      </c>
      <c r="CUQ31" s="61">
        <v>0</v>
      </c>
      <c r="CUR31" s="61">
        <v>0</v>
      </c>
      <c r="CUS31" s="61">
        <v>0</v>
      </c>
      <c r="CUT31" s="61">
        <v>0</v>
      </c>
      <c r="CUU31" s="61">
        <v>0</v>
      </c>
      <c r="CUV31" s="61">
        <v>0</v>
      </c>
      <c r="CUW31" s="61">
        <v>0</v>
      </c>
      <c r="CUX31" s="61">
        <v>0</v>
      </c>
      <c r="CUY31" s="61">
        <v>0</v>
      </c>
      <c r="CUZ31" s="61">
        <v>0</v>
      </c>
      <c r="CVA31" s="61">
        <v>0</v>
      </c>
      <c r="CVB31" s="61">
        <v>0</v>
      </c>
      <c r="CVC31" s="61">
        <v>0</v>
      </c>
      <c r="CVD31" s="61">
        <v>0</v>
      </c>
      <c r="CVE31" s="61">
        <v>0</v>
      </c>
      <c r="CVF31" s="61">
        <v>0</v>
      </c>
      <c r="CVG31" s="61">
        <v>0</v>
      </c>
      <c r="CVH31" s="61">
        <v>0</v>
      </c>
      <c r="CVI31" s="61">
        <v>0</v>
      </c>
      <c r="CVJ31" s="61">
        <v>0</v>
      </c>
      <c r="CVK31" s="61">
        <v>0</v>
      </c>
      <c r="CVL31" s="61">
        <v>0</v>
      </c>
      <c r="CVM31" s="61">
        <v>0</v>
      </c>
      <c r="CVN31" s="61">
        <v>0</v>
      </c>
      <c r="CVO31" s="61">
        <v>0</v>
      </c>
      <c r="CVP31" s="61">
        <v>0</v>
      </c>
      <c r="CVQ31" s="61">
        <v>0</v>
      </c>
      <c r="CVR31" s="61">
        <v>0</v>
      </c>
      <c r="CVS31" s="61">
        <v>0</v>
      </c>
      <c r="CVT31" s="61">
        <v>0</v>
      </c>
      <c r="CVU31" s="61">
        <v>0</v>
      </c>
      <c r="CVV31" s="61">
        <v>0</v>
      </c>
      <c r="CVW31" s="61">
        <v>0</v>
      </c>
      <c r="CVX31" s="61">
        <v>0</v>
      </c>
      <c r="CVY31" s="61">
        <v>0</v>
      </c>
      <c r="CVZ31" s="61">
        <v>0</v>
      </c>
      <c r="CWA31" s="61">
        <v>0</v>
      </c>
      <c r="CWB31" s="61">
        <v>0</v>
      </c>
      <c r="CWC31" s="61">
        <v>0</v>
      </c>
      <c r="CWD31" s="61">
        <v>0</v>
      </c>
      <c r="CWE31" s="61">
        <v>0</v>
      </c>
      <c r="CWF31" s="61">
        <v>0</v>
      </c>
      <c r="CWG31" s="61">
        <v>0</v>
      </c>
      <c r="CWH31" s="61">
        <v>0</v>
      </c>
      <c r="CWI31" s="61">
        <v>0</v>
      </c>
      <c r="CWJ31" s="61">
        <v>0</v>
      </c>
      <c r="CWK31" s="61">
        <v>0</v>
      </c>
      <c r="CWL31" s="61">
        <v>0</v>
      </c>
      <c r="CWM31" s="61">
        <v>0</v>
      </c>
      <c r="CWN31" s="61">
        <v>0</v>
      </c>
      <c r="CWO31" s="61">
        <v>0</v>
      </c>
      <c r="CWP31" s="61">
        <v>0</v>
      </c>
      <c r="CWQ31" s="61">
        <v>0</v>
      </c>
      <c r="CWR31" s="61">
        <v>0</v>
      </c>
      <c r="CWS31" s="61">
        <v>0</v>
      </c>
      <c r="CWT31" s="61">
        <v>0</v>
      </c>
      <c r="CWU31" s="61">
        <v>0</v>
      </c>
      <c r="CWV31" s="61">
        <v>0</v>
      </c>
      <c r="CWW31" s="61">
        <v>0</v>
      </c>
      <c r="CWX31" s="61">
        <v>0</v>
      </c>
      <c r="CWY31" s="61">
        <v>0</v>
      </c>
      <c r="CWZ31" s="61">
        <v>0</v>
      </c>
      <c r="CXA31" s="61">
        <v>0</v>
      </c>
      <c r="CXB31" s="61">
        <v>0</v>
      </c>
      <c r="CXC31" s="61">
        <v>0</v>
      </c>
      <c r="CXD31" s="61">
        <v>0</v>
      </c>
      <c r="CXE31" s="61">
        <v>0</v>
      </c>
      <c r="CXF31" s="61">
        <v>0</v>
      </c>
      <c r="CXG31" s="61">
        <v>0</v>
      </c>
      <c r="CXH31" s="61">
        <v>0</v>
      </c>
      <c r="CXI31" s="61">
        <v>0</v>
      </c>
      <c r="CXJ31" s="61">
        <v>0</v>
      </c>
      <c r="CXK31" s="61">
        <v>0</v>
      </c>
      <c r="CXL31" s="61">
        <v>0</v>
      </c>
      <c r="CXM31" s="61">
        <v>0</v>
      </c>
      <c r="CXN31" s="61">
        <v>0</v>
      </c>
      <c r="CXO31" s="61">
        <v>0</v>
      </c>
      <c r="CXP31" s="61">
        <v>0</v>
      </c>
      <c r="CXQ31" s="61">
        <v>0</v>
      </c>
      <c r="CXR31" s="61">
        <v>0</v>
      </c>
      <c r="CXS31" s="61">
        <v>0</v>
      </c>
      <c r="CXT31" s="61">
        <v>0</v>
      </c>
      <c r="CXU31" s="61">
        <v>0</v>
      </c>
      <c r="CXV31" s="61">
        <v>0</v>
      </c>
      <c r="CXW31" s="61">
        <v>0</v>
      </c>
      <c r="CXX31" s="61">
        <v>0</v>
      </c>
      <c r="CXY31" s="61">
        <v>0</v>
      </c>
      <c r="CXZ31" s="61">
        <v>0</v>
      </c>
      <c r="CYA31" s="61">
        <v>0</v>
      </c>
      <c r="CYB31" s="61">
        <v>0</v>
      </c>
      <c r="CYC31" s="61">
        <v>0</v>
      </c>
      <c r="CYD31" s="61">
        <v>0</v>
      </c>
      <c r="CYE31" s="61">
        <v>0</v>
      </c>
      <c r="CYF31" s="61">
        <v>0</v>
      </c>
      <c r="CYG31" s="61">
        <v>0</v>
      </c>
      <c r="CYH31" s="61">
        <v>0</v>
      </c>
      <c r="CYI31" s="61">
        <v>0</v>
      </c>
      <c r="CYJ31" s="61">
        <v>0</v>
      </c>
      <c r="CYK31" s="61">
        <v>0</v>
      </c>
      <c r="CYL31" s="61">
        <v>0</v>
      </c>
      <c r="CYM31" s="61">
        <v>0</v>
      </c>
      <c r="CYN31" s="61">
        <v>0</v>
      </c>
      <c r="CYO31" s="61">
        <v>0</v>
      </c>
      <c r="CYP31" s="61">
        <v>0</v>
      </c>
      <c r="CYQ31" s="61">
        <v>0</v>
      </c>
      <c r="CYR31" s="61">
        <v>0</v>
      </c>
      <c r="CYS31" s="61">
        <v>0</v>
      </c>
      <c r="CYT31" s="61">
        <v>0</v>
      </c>
      <c r="CYU31" s="61">
        <v>0</v>
      </c>
      <c r="CYV31" s="61">
        <v>40</v>
      </c>
      <c r="CYW31" s="61">
        <v>0</v>
      </c>
      <c r="CYX31" s="61">
        <v>118</v>
      </c>
      <c r="CYY31" s="61">
        <v>10</v>
      </c>
      <c r="CYZ31" s="61">
        <v>122</v>
      </c>
      <c r="CZA31" s="61">
        <v>10</v>
      </c>
      <c r="CZB31" s="61">
        <v>0</v>
      </c>
      <c r="CZC31" s="61">
        <v>115</v>
      </c>
      <c r="CZD31" s="61">
        <v>118</v>
      </c>
      <c r="CZE31" s="61">
        <v>15</v>
      </c>
      <c r="CZF31" s="61">
        <v>0</v>
      </c>
      <c r="CZG31" s="61">
        <v>0</v>
      </c>
      <c r="CZH31" s="61">
        <v>0</v>
      </c>
      <c r="CZI31" s="61">
        <v>0</v>
      </c>
      <c r="CZJ31" s="61">
        <v>0</v>
      </c>
      <c r="CZK31" s="61">
        <v>0</v>
      </c>
      <c r="CZL31" s="61">
        <v>0</v>
      </c>
      <c r="CZM31" s="61">
        <v>0</v>
      </c>
      <c r="CZN31" s="61">
        <v>0</v>
      </c>
      <c r="CZO31" s="61">
        <v>0</v>
      </c>
      <c r="CZP31" s="61">
        <v>0</v>
      </c>
      <c r="CZQ31" s="61">
        <v>0</v>
      </c>
      <c r="CZR31" s="61">
        <v>0</v>
      </c>
      <c r="CZS31" s="61">
        <v>0</v>
      </c>
      <c r="CZT31" s="61">
        <v>0</v>
      </c>
      <c r="CZU31" s="61">
        <v>0</v>
      </c>
      <c r="CZV31" s="61">
        <v>0</v>
      </c>
      <c r="CZW31" s="61">
        <v>0</v>
      </c>
      <c r="CZX31" s="61">
        <v>0</v>
      </c>
      <c r="CZY31" s="61">
        <v>0</v>
      </c>
      <c r="CZZ31" s="61">
        <v>0</v>
      </c>
      <c r="DAA31" s="61">
        <v>0</v>
      </c>
      <c r="DAB31" s="61">
        <v>0</v>
      </c>
      <c r="DAC31" s="61">
        <v>0</v>
      </c>
      <c r="DAD31" s="61">
        <v>0</v>
      </c>
      <c r="DAE31" s="61">
        <v>27</v>
      </c>
      <c r="DAF31" s="61">
        <v>20</v>
      </c>
      <c r="DAG31" s="61">
        <v>20</v>
      </c>
      <c r="DAH31" s="61">
        <v>20</v>
      </c>
      <c r="DAI31" s="61">
        <v>20</v>
      </c>
      <c r="DAJ31" s="61">
        <v>18</v>
      </c>
      <c r="DAK31" s="61">
        <v>18</v>
      </c>
      <c r="DAL31" s="61">
        <v>18</v>
      </c>
      <c r="DAM31" s="61">
        <v>18</v>
      </c>
      <c r="DAN31" s="61">
        <v>5</v>
      </c>
      <c r="DAO31" s="61">
        <v>0</v>
      </c>
      <c r="DAP31" s="61">
        <v>10</v>
      </c>
      <c r="DAQ31" s="61">
        <v>48</v>
      </c>
      <c r="DAR31" s="61">
        <v>60</v>
      </c>
      <c r="DAS31" s="61">
        <v>13</v>
      </c>
      <c r="DAT31" s="61">
        <v>100</v>
      </c>
      <c r="DAU31" s="61">
        <v>33</v>
      </c>
      <c r="DAV31" s="61">
        <v>75</v>
      </c>
      <c r="DAW31" s="61">
        <v>17</v>
      </c>
      <c r="DAX31" s="61">
        <v>50</v>
      </c>
      <c r="DAY31" s="61">
        <v>17</v>
      </c>
      <c r="DAZ31" s="61">
        <v>30</v>
      </c>
      <c r="DBA31" s="61">
        <v>13</v>
      </c>
      <c r="DBB31" s="61">
        <v>10</v>
      </c>
      <c r="DBC31" s="61">
        <v>1</v>
      </c>
      <c r="DBD31" s="61">
        <v>30</v>
      </c>
      <c r="DBE31" s="61">
        <v>700</v>
      </c>
      <c r="DBF31" s="61">
        <v>10</v>
      </c>
      <c r="DBG31" s="61">
        <v>0</v>
      </c>
      <c r="DBH31" s="61">
        <v>0</v>
      </c>
      <c r="DBI31" s="61">
        <v>0</v>
      </c>
      <c r="DBJ31" s="61">
        <v>0</v>
      </c>
      <c r="DBK31" s="61">
        <v>3</v>
      </c>
      <c r="DBL31" s="61">
        <v>0</v>
      </c>
      <c r="DBM31" s="61">
        <v>0</v>
      </c>
      <c r="DBN31" s="61">
        <v>15000</v>
      </c>
      <c r="DBO31" s="61">
        <v>4000</v>
      </c>
      <c r="DBP31" s="61">
        <v>0</v>
      </c>
      <c r="DBQ31" s="61">
        <v>0</v>
      </c>
      <c r="DBR31" s="61">
        <v>30</v>
      </c>
      <c r="DBS31" s="61">
        <v>8</v>
      </c>
      <c r="DBT31" s="61">
        <v>10</v>
      </c>
      <c r="DBU31" s="61">
        <v>32</v>
      </c>
      <c r="DBV31" s="61">
        <v>30</v>
      </c>
      <c r="DBW31" s="61">
        <v>30</v>
      </c>
      <c r="DBX31" s="61">
        <v>30</v>
      </c>
      <c r="DBY31" s="61">
        <v>25</v>
      </c>
      <c r="DBZ31" s="61">
        <v>1</v>
      </c>
      <c r="DCA31" s="61">
        <v>1</v>
      </c>
      <c r="DCB31" s="61">
        <v>0</v>
      </c>
      <c r="DCC31" s="61">
        <v>0</v>
      </c>
      <c r="DCD31" s="61">
        <v>1.5</v>
      </c>
      <c r="DCE31" s="61">
        <v>1.5</v>
      </c>
      <c r="DCF31" s="61">
        <v>0</v>
      </c>
      <c r="DCG31" s="61">
        <v>2</v>
      </c>
      <c r="DCH31" s="61">
        <v>1</v>
      </c>
      <c r="DCI31" s="61">
        <v>50</v>
      </c>
      <c r="DCJ31" s="61">
        <v>3</v>
      </c>
      <c r="DCK31" s="61">
        <v>3</v>
      </c>
      <c r="DCL31" s="61">
        <v>8</v>
      </c>
      <c r="DCM31" s="61">
        <v>8</v>
      </c>
      <c r="DCN31" s="61">
        <v>1</v>
      </c>
      <c r="DCO31" s="61">
        <v>0</v>
      </c>
      <c r="DCP31" s="61">
        <v>0.03</v>
      </c>
      <c r="DCQ31" s="61">
        <v>1</v>
      </c>
      <c r="DCR31" s="61">
        <v>235</v>
      </c>
      <c r="DCS31" s="61">
        <v>100</v>
      </c>
      <c r="DCT31" s="61">
        <v>2000</v>
      </c>
      <c r="DCU31" s="61">
        <v>180</v>
      </c>
      <c r="DCV31" s="61">
        <v>-1.1499999999999999</v>
      </c>
      <c r="DCW31" s="61">
        <v>3000</v>
      </c>
      <c r="DCX31" s="61">
        <v>30</v>
      </c>
      <c r="DCY31" s="61">
        <v>200</v>
      </c>
      <c r="DCZ31" s="61">
        <v>100</v>
      </c>
      <c r="DDA31" s="61">
        <v>100</v>
      </c>
      <c r="DDB31" s="61">
        <v>100</v>
      </c>
      <c r="DDC31" s="61">
        <v>100</v>
      </c>
      <c r="DDD31" s="61">
        <v>130</v>
      </c>
      <c r="DDE31" s="61">
        <v>100</v>
      </c>
      <c r="DDF31" s="61">
        <v>100</v>
      </c>
      <c r="DDG31" s="61">
        <v>100</v>
      </c>
      <c r="DDH31" s="61">
        <v>100</v>
      </c>
      <c r="DDI31" s="61">
        <v>130</v>
      </c>
      <c r="DDJ31" s="61">
        <v>100</v>
      </c>
      <c r="DDK31" s="61">
        <v>100</v>
      </c>
      <c r="DDL31" s="61">
        <v>100</v>
      </c>
      <c r="DDM31" s="61">
        <v>100</v>
      </c>
      <c r="DDN31" s="61">
        <v>100</v>
      </c>
      <c r="DDO31" s="61">
        <v>130</v>
      </c>
      <c r="DDP31" s="61">
        <v>100</v>
      </c>
      <c r="DDQ31" s="61">
        <v>130</v>
      </c>
      <c r="DDR31" s="61">
        <v>100</v>
      </c>
      <c r="DDS31" s="61">
        <v>100</v>
      </c>
      <c r="DDT31" s="61">
        <v>100</v>
      </c>
      <c r="DDU31" s="61">
        <v>100</v>
      </c>
      <c r="DDV31" s="61">
        <v>130</v>
      </c>
      <c r="DDW31" s="61">
        <v>100</v>
      </c>
      <c r="DDX31" s="61">
        <v>0.5</v>
      </c>
      <c r="DDY31" s="61">
        <v>0.3</v>
      </c>
      <c r="DDZ31" s="61">
        <v>1</v>
      </c>
      <c r="DEA31" s="61">
        <v>1000</v>
      </c>
      <c r="DEB31" s="61">
        <v>200</v>
      </c>
      <c r="DEC31" s="61">
        <v>70</v>
      </c>
      <c r="DED31" s="61">
        <v>20</v>
      </c>
      <c r="DEE31" s="61">
        <v>80</v>
      </c>
      <c r="DEF31" s="61">
        <v>2</v>
      </c>
      <c r="DEG31" s="61">
        <v>0</v>
      </c>
      <c r="DEH31" s="61">
        <v>0</v>
      </c>
      <c r="DEI31" s="61">
        <v>0</v>
      </c>
      <c r="DEJ31" s="61">
        <v>0</v>
      </c>
      <c r="DEK31" s="61">
        <v>11</v>
      </c>
      <c r="DEL31" s="61">
        <v>-8</v>
      </c>
      <c r="DEM31" s="61">
        <v>3</v>
      </c>
      <c r="DEN31" s="61">
        <v>2</v>
      </c>
      <c r="DEO31" s="61">
        <v>0</v>
      </c>
      <c r="DEP31" s="61">
        <v>200</v>
      </c>
      <c r="DEQ31" s="61">
        <v>300</v>
      </c>
      <c r="DER31" s="61">
        <v>20</v>
      </c>
      <c r="DES31" s="61">
        <v>7</v>
      </c>
      <c r="DET31" s="61">
        <v>5</v>
      </c>
      <c r="DEU31" s="61">
        <v>30</v>
      </c>
      <c r="DEV31" s="61">
        <v>133</v>
      </c>
      <c r="DEW31" s="61">
        <v>5</v>
      </c>
      <c r="DEX31" s="61">
        <v>100</v>
      </c>
      <c r="DEY31" s="61">
        <v>3</v>
      </c>
      <c r="DEZ31" s="61">
        <v>0</v>
      </c>
      <c r="DFA31" s="61">
        <v>15</v>
      </c>
      <c r="DFB31" s="61">
        <v>60</v>
      </c>
      <c r="DFE31" s="61">
        <v>60</v>
      </c>
      <c r="DFF31" s="61">
        <v>-27</v>
      </c>
      <c r="DFG31" s="61">
        <v>5</v>
      </c>
      <c r="DFH31" s="61">
        <v>9</v>
      </c>
      <c r="DFI31" s="61">
        <v>12</v>
      </c>
      <c r="DFJ31" s="61">
        <v>14</v>
      </c>
      <c r="DFK31" s="61">
        <v>18</v>
      </c>
      <c r="DFL31" s="61">
        <v>22</v>
      </c>
      <c r="DFM31" s="61">
        <v>0</v>
      </c>
      <c r="DFN31" s="61">
        <v>0</v>
      </c>
      <c r="DFO31" s="61">
        <v>0</v>
      </c>
      <c r="DFP31" s="61">
        <v>0</v>
      </c>
      <c r="DFQ31" s="61">
        <v>0</v>
      </c>
      <c r="DFR31" s="61">
        <v>0</v>
      </c>
      <c r="DFS31" s="61">
        <v>0.95</v>
      </c>
      <c r="DFT31" s="61">
        <v>0.9</v>
      </c>
      <c r="DFU31" s="61">
        <v>0.9</v>
      </c>
      <c r="DFV31" s="61">
        <v>0.9</v>
      </c>
      <c r="DFW31" s="61">
        <v>0.95</v>
      </c>
      <c r="DFX31" s="61">
        <v>1</v>
      </c>
      <c r="DFY31" s="61">
        <v>105</v>
      </c>
      <c r="DFZ31" s="61">
        <v>95</v>
      </c>
      <c r="DGM31" s="61">
        <v>0</v>
      </c>
      <c r="DGN31" s="61">
        <v>0</v>
      </c>
      <c r="DGO31" s="61">
        <v>0</v>
      </c>
      <c r="DGP31" s="61">
        <v>0</v>
      </c>
      <c r="DGQ31" s="61">
        <v>0.5</v>
      </c>
      <c r="DGR31" s="61">
        <v>1</v>
      </c>
      <c r="DGS31" s="61">
        <v>0.5</v>
      </c>
      <c r="DGT31" s="61">
        <v>0</v>
      </c>
      <c r="DGU31" s="61">
        <v>0</v>
      </c>
      <c r="DGV31" s="61">
        <v>0</v>
      </c>
      <c r="DGW31" s="61">
        <v>0</v>
      </c>
      <c r="DGX31" s="61">
        <v>0</v>
      </c>
      <c r="DGY31" s="61">
        <v>400</v>
      </c>
      <c r="DGZ31" s="61">
        <v>0</v>
      </c>
      <c r="DHA31" s="61">
        <v>1</v>
      </c>
      <c r="DHB31" s="61">
        <v>1</v>
      </c>
      <c r="DHC31" s="61">
        <v>40</v>
      </c>
      <c r="DHD31" s="61">
        <v>0</v>
      </c>
      <c r="DHE31" s="61">
        <v>30</v>
      </c>
      <c r="DHF31" s="61">
        <v>30</v>
      </c>
      <c r="DHG31" s="61">
        <v>10</v>
      </c>
      <c r="DHH31" s="61">
        <v>10</v>
      </c>
      <c r="DHI31" s="61">
        <v>10</v>
      </c>
      <c r="DHJ31" s="61">
        <v>3</v>
      </c>
      <c r="DHK31" s="61">
        <v>1</v>
      </c>
      <c r="DHL31" s="61">
        <v>10500</v>
      </c>
      <c r="DHM31" s="61">
        <v>0</v>
      </c>
      <c r="DHN31" s="61">
        <v>0</v>
      </c>
      <c r="DHO31" s="61">
        <v>0</v>
      </c>
      <c r="DHP31" s="61">
        <v>0</v>
      </c>
      <c r="DHQ31" s="61">
        <v>1</v>
      </c>
      <c r="DHR31" s="61">
        <v>0</v>
      </c>
      <c r="DHS31" s="61">
        <v>0</v>
      </c>
      <c r="DHT31" s="61">
        <v>0</v>
      </c>
      <c r="DHU31" s="61">
        <v>0.2</v>
      </c>
      <c r="DHV31" s="61">
        <v>0.3</v>
      </c>
      <c r="DHW31" s="61">
        <v>30</v>
      </c>
      <c r="DHX31" s="61">
        <v>60</v>
      </c>
      <c r="DHY31" s="61">
        <v>65</v>
      </c>
      <c r="DHZ31" s="61">
        <v>0</v>
      </c>
      <c r="DIA31" s="61">
        <v>5</v>
      </c>
      <c r="DIB31" s="61">
        <v>5</v>
      </c>
      <c r="DIC31" s="61">
        <v>0.05</v>
      </c>
      <c r="DID31" s="61">
        <v>0.05</v>
      </c>
      <c r="DIE31" s="61">
        <v>0.2</v>
      </c>
      <c r="DIF31" s="61">
        <v>0.2</v>
      </c>
      <c r="DIG31" s="61">
        <v>1</v>
      </c>
      <c r="DIH31" s="61">
        <v>0.56000000000000005</v>
      </c>
      <c r="DII31" s="61">
        <v>0</v>
      </c>
      <c r="DIJ31" s="61">
        <v>0.56000000000000005</v>
      </c>
      <c r="DIK31" s="61">
        <v>1</v>
      </c>
      <c r="DIL31" s="61">
        <v>30</v>
      </c>
      <c r="DIM31" s="61">
        <v>1</v>
      </c>
      <c r="DIN31" s="61">
        <v>0</v>
      </c>
      <c r="DIO31" s="61">
        <v>0</v>
      </c>
      <c r="DIP31" s="61">
        <v>439.7</v>
      </c>
      <c r="DIQ31" s="61">
        <v>439.7</v>
      </c>
      <c r="DIR31" s="61">
        <v>4.4000000000000004</v>
      </c>
      <c r="DIS31" s="61">
        <v>50</v>
      </c>
      <c r="DIT31" s="61">
        <v>50</v>
      </c>
      <c r="DIU31" s="61">
        <v>0</v>
      </c>
      <c r="DIV31" s="61">
        <v>0.2</v>
      </c>
      <c r="DIW31" s="61">
        <v>0.2</v>
      </c>
      <c r="DIX31" s="61">
        <v>0</v>
      </c>
      <c r="DIY31" s="61">
        <v>0</v>
      </c>
      <c r="DIZ31" s="61">
        <v>0</v>
      </c>
      <c r="DJA31" s="61">
        <v>0</v>
      </c>
      <c r="DJB31" s="61">
        <v>0</v>
      </c>
      <c r="DJC31" s="61">
        <v>0</v>
      </c>
      <c r="DJD31" s="61">
        <v>0</v>
      </c>
      <c r="DJE31" s="61">
        <v>0</v>
      </c>
      <c r="DJF31" s="61">
        <v>0</v>
      </c>
      <c r="DJG31" s="61">
        <v>30</v>
      </c>
      <c r="DJH31" s="61">
        <v>14400</v>
      </c>
      <c r="DJI31" s="61">
        <v>300</v>
      </c>
      <c r="DJJ31" s="61">
        <v>86400</v>
      </c>
      <c r="DJK31" s="61">
        <v>300</v>
      </c>
      <c r="DJL31" s="61">
        <v>1200</v>
      </c>
      <c r="DJM31" s="61">
        <v>5000</v>
      </c>
      <c r="DJN31" s="61">
        <v>-5000</v>
      </c>
      <c r="DJO31" s="61">
        <v>50</v>
      </c>
      <c r="DJP31" s="61">
        <v>0</v>
      </c>
      <c r="DJQ31" s="61">
        <v>0</v>
      </c>
      <c r="DJR31" s="61">
        <v>0</v>
      </c>
      <c r="DJS31" s="61">
        <v>0</v>
      </c>
      <c r="DJT31" s="61">
        <v>0</v>
      </c>
      <c r="DJU31" s="61">
        <v>0</v>
      </c>
      <c r="DJV31" s="61">
        <v>0</v>
      </c>
      <c r="DJW31" s="61">
        <v>0</v>
      </c>
      <c r="DJX31" s="61">
        <v>50.2</v>
      </c>
      <c r="DJY31" s="61">
        <v>47.5</v>
      </c>
      <c r="DJZ31" s="61">
        <v>1</v>
      </c>
      <c r="DKA31" s="61">
        <v>0</v>
      </c>
      <c r="DKB31" s="61">
        <v>0</v>
      </c>
      <c r="DKC31" s="61">
        <v>0</v>
      </c>
      <c r="DKD31" s="61">
        <v>0</v>
      </c>
      <c r="DKE31" s="61">
        <v>0</v>
      </c>
      <c r="DKF31" s="61">
        <v>0</v>
      </c>
      <c r="DKG31" s="61">
        <v>0</v>
      </c>
      <c r="DKH31" s="61">
        <v>1</v>
      </c>
      <c r="DKI31" s="61">
        <v>1</v>
      </c>
      <c r="DKJ31" s="61">
        <v>1400</v>
      </c>
      <c r="DKK31" s="61">
        <v>0</v>
      </c>
      <c r="DKL31" s="61">
        <v>1</v>
      </c>
      <c r="DKM31" s="61">
        <v>0</v>
      </c>
      <c r="DKN31" s="61">
        <v>0</v>
      </c>
      <c r="DKO31" s="61">
        <v>300</v>
      </c>
      <c r="DKP31" s="61">
        <v>30</v>
      </c>
      <c r="DKQ31" s="61">
        <v>8</v>
      </c>
      <c r="DKR31" s="61">
        <v>0</v>
      </c>
      <c r="DKS31" s="61">
        <v>110</v>
      </c>
      <c r="DKT31" s="61">
        <v>90</v>
      </c>
      <c r="DKU31" s="61">
        <v>35</v>
      </c>
      <c r="DKV31" s="61">
        <v>10</v>
      </c>
      <c r="DKW31" s="61">
        <v>0</v>
      </c>
      <c r="DKX31" s="61">
        <v>0</v>
      </c>
      <c r="DKY31" s="61">
        <v>1</v>
      </c>
      <c r="DKZ31" s="61">
        <v>-0.2</v>
      </c>
      <c r="DLA31" s="61">
        <v>50</v>
      </c>
      <c r="DLB31" s="61">
        <v>110</v>
      </c>
      <c r="DLC31" s="61">
        <v>80</v>
      </c>
      <c r="DLD31" s="61">
        <v>0</v>
      </c>
      <c r="DLE31" s="61">
        <v>0</v>
      </c>
      <c r="DLF31" s="61">
        <v>301</v>
      </c>
      <c r="DLG31" s="61">
        <v>200</v>
      </c>
      <c r="DLH31" s="61">
        <v>1</v>
      </c>
      <c r="DLI31" s="61">
        <v>105</v>
      </c>
      <c r="DLJ31" s="61">
        <v>10</v>
      </c>
      <c r="DLK31" s="61">
        <v>2</v>
      </c>
      <c r="DLL31" s="61">
        <v>0.3</v>
      </c>
      <c r="DLM31" s="61">
        <v>3</v>
      </c>
      <c r="DLN31" s="61">
        <v>4</v>
      </c>
      <c r="DLO31" s="61">
        <v>10</v>
      </c>
      <c r="DLP31" s="61">
        <v>0.5</v>
      </c>
      <c r="DLQ31" s="61">
        <v>4</v>
      </c>
      <c r="DLR31" s="61">
        <v>10500</v>
      </c>
      <c r="DLS31" s="61">
        <v>20</v>
      </c>
      <c r="DLT31" s="61">
        <v>10</v>
      </c>
      <c r="DLU31" s="61">
        <v>5</v>
      </c>
      <c r="DLV31" s="61">
        <v>10000</v>
      </c>
      <c r="DLW31" s="61">
        <v>0</v>
      </c>
      <c r="DLX31" s="61">
        <v>0</v>
      </c>
      <c r="DLY31" s="61">
        <v>0</v>
      </c>
      <c r="DLZ31" s="61">
        <v>0</v>
      </c>
      <c r="DMA31" s="61">
        <v>10500</v>
      </c>
      <c r="DMB31" s="61">
        <v>120</v>
      </c>
      <c r="DMC31" s="61">
        <v>95</v>
      </c>
      <c r="DMD31" s="61">
        <v>45</v>
      </c>
      <c r="DME31" s="61">
        <v>0</v>
      </c>
      <c r="DMF31" s="61">
        <v>10</v>
      </c>
      <c r="DMG31" s="61">
        <v>0</v>
      </c>
      <c r="DMH31" s="61">
        <v>0</v>
      </c>
      <c r="DMI31" s="61">
        <v>0</v>
      </c>
      <c r="DMJ31" s="61">
        <v>-0.4</v>
      </c>
      <c r="DMK31" s="61">
        <v>50</v>
      </c>
      <c r="DML31" s="61">
        <v>110</v>
      </c>
      <c r="DMM31" s="61">
        <v>80</v>
      </c>
      <c r="DMN31" s="61">
        <v>0</v>
      </c>
      <c r="DMO31" s="61">
        <v>1</v>
      </c>
      <c r="DMP31" s="61">
        <v>400</v>
      </c>
      <c r="DMQ31" s="61">
        <v>200</v>
      </c>
      <c r="DMR31" s="61">
        <v>0</v>
      </c>
      <c r="DMS31" s="61">
        <v>100</v>
      </c>
      <c r="DMT31" s="61">
        <v>100</v>
      </c>
      <c r="DMU31" s="61">
        <v>10</v>
      </c>
      <c r="DMV31" s="61">
        <v>2</v>
      </c>
      <c r="DMW31" s="61">
        <v>0.3</v>
      </c>
      <c r="DMX31" s="61">
        <v>3</v>
      </c>
      <c r="DMY31" s="61">
        <v>4</v>
      </c>
      <c r="DMZ31" s="61">
        <v>10</v>
      </c>
      <c r="DNA31" s="61">
        <v>0.5</v>
      </c>
      <c r="DNB31" s="61">
        <v>4</v>
      </c>
      <c r="DNC31" s="61">
        <v>10500</v>
      </c>
      <c r="DND31" s="61">
        <v>20</v>
      </c>
      <c r="DNE31" s="61">
        <v>10</v>
      </c>
      <c r="DNF31" s="61">
        <v>5</v>
      </c>
      <c r="DNG31" s="61">
        <v>10500</v>
      </c>
      <c r="DNH31" s="61">
        <v>0</v>
      </c>
      <c r="DNI31" s="61">
        <v>0</v>
      </c>
      <c r="DNJ31" s="61">
        <v>0</v>
      </c>
      <c r="DNK31" s="61">
        <v>0</v>
      </c>
      <c r="DNL31" s="61">
        <v>10500</v>
      </c>
      <c r="DNM31" s="61">
        <v>120</v>
      </c>
      <c r="DNN31" s="61">
        <v>90</v>
      </c>
      <c r="DNO31" s="61">
        <v>45</v>
      </c>
      <c r="DNP31" s="61">
        <v>0</v>
      </c>
      <c r="DNQ31" s="61">
        <v>0</v>
      </c>
      <c r="DNR31" s="61">
        <v>0</v>
      </c>
      <c r="DNS31" s="61">
        <v>0</v>
      </c>
      <c r="DNT31" s="61">
        <v>0</v>
      </c>
      <c r="DNU31" s="61">
        <v>0</v>
      </c>
      <c r="DNV31" s="61">
        <v>0</v>
      </c>
      <c r="DNW31" s="61">
        <v>1</v>
      </c>
      <c r="DNX31" s="61">
        <v>1</v>
      </c>
      <c r="DNY31" s="61">
        <v>1</v>
      </c>
      <c r="DNZ31" s="61">
        <v>0</v>
      </c>
      <c r="DOA31" s="61">
        <v>0</v>
      </c>
      <c r="DOB31" s="61">
        <v>6000</v>
      </c>
      <c r="DOC31" s="61">
        <v>250</v>
      </c>
      <c r="DOD31" s="61">
        <v>100</v>
      </c>
      <c r="DOE31" s="61">
        <v>50</v>
      </c>
      <c r="DOF31" s="61">
        <v>80</v>
      </c>
      <c r="DOG31" s="61">
        <v>500</v>
      </c>
      <c r="DOH31" s="61">
        <v>100</v>
      </c>
      <c r="DOI31" s="61">
        <v>460</v>
      </c>
      <c r="DOJ31" s="61">
        <v>0</v>
      </c>
      <c r="DOK31" s="61">
        <v>0</v>
      </c>
      <c r="DOL31" s="61">
        <v>0</v>
      </c>
      <c r="DOM31" s="61">
        <v>50</v>
      </c>
      <c r="DON31" s="61">
        <v>0</v>
      </c>
      <c r="DOO31" s="61">
        <v>0</v>
      </c>
      <c r="DOP31" s="61">
        <v>0</v>
      </c>
      <c r="DOQ31" s="61">
        <v>0</v>
      </c>
      <c r="DOR31" s="61">
        <v>1</v>
      </c>
      <c r="DOS31" s="61">
        <v>0</v>
      </c>
      <c r="DOT31" s="61">
        <v>5</v>
      </c>
      <c r="DOU31" s="61">
        <v>30</v>
      </c>
      <c r="DOV31" s="61">
        <v>30</v>
      </c>
      <c r="DOW31" s="61">
        <v>70</v>
      </c>
      <c r="DOX31" s="61">
        <v>490</v>
      </c>
      <c r="DOY31" s="61">
        <v>490</v>
      </c>
      <c r="DOZ31" s="61">
        <v>300</v>
      </c>
      <c r="DPA31" s="61">
        <v>30</v>
      </c>
      <c r="DPB31" s="61">
        <v>120</v>
      </c>
      <c r="DPC31" s="61">
        <v>30</v>
      </c>
      <c r="DPE31" s="61">
        <v>1</v>
      </c>
      <c r="DPG31" s="61">
        <v>0</v>
      </c>
      <c r="DPH31" s="61">
        <v>1</v>
      </c>
      <c r="DPI31" s="61">
        <v>0</v>
      </c>
      <c r="DPJ31" s="61">
        <v>0</v>
      </c>
      <c r="DPK31" s="61">
        <v>0</v>
      </c>
      <c r="DPM31" s="61">
        <v>0</v>
      </c>
      <c r="DPO31" s="61">
        <v>0</v>
      </c>
      <c r="DPS31" s="61">
        <v>1</v>
      </c>
      <c r="DPT31" s="61">
        <v>1</v>
      </c>
      <c r="DPX31" s="61">
        <v>0</v>
      </c>
      <c r="DPY31" s="61">
        <v>0</v>
      </c>
      <c r="DQA31" s="61">
        <v>1</v>
      </c>
      <c r="DQC31" s="61">
        <v>1</v>
      </c>
      <c r="DQD31" s="61">
        <v>1</v>
      </c>
      <c r="DQE31" s="61">
        <v>0</v>
      </c>
      <c r="DQG31" s="61">
        <v>0</v>
      </c>
      <c r="DQH31" s="61">
        <v>1</v>
      </c>
      <c r="DQQ31" s="61">
        <v>0</v>
      </c>
      <c r="DQR31" s="61">
        <v>1</v>
      </c>
      <c r="DQT31" s="61">
        <v>0</v>
      </c>
      <c r="DQU31" s="61">
        <v>0</v>
      </c>
      <c r="DQX31" s="61">
        <v>0</v>
      </c>
      <c r="DQZ31" s="61">
        <v>0</v>
      </c>
      <c r="DRA31" s="61">
        <v>0</v>
      </c>
      <c r="DRB31" s="61">
        <v>1</v>
      </c>
      <c r="DRC31" s="61">
        <v>0</v>
      </c>
      <c r="DRE31" s="61">
        <v>1</v>
      </c>
      <c r="DRF31" s="61">
        <v>1</v>
      </c>
      <c r="DRG31" s="61">
        <v>0</v>
      </c>
      <c r="DRH31" s="61">
        <v>0</v>
      </c>
      <c r="DRJ31" s="61">
        <v>0</v>
      </c>
      <c r="DRN31" s="61">
        <v>12.5</v>
      </c>
      <c r="DRP31" s="61">
        <v>624</v>
      </c>
      <c r="DRU31" s="61">
        <v>11</v>
      </c>
      <c r="DRV31" s="61">
        <v>0</v>
      </c>
      <c r="DRW31" s="61">
        <v>336</v>
      </c>
      <c r="DRY31" s="61">
        <v>1</v>
      </c>
      <c r="DRZ31" s="61">
        <v>1</v>
      </c>
      <c r="DSA31" s="61">
        <v>1</v>
      </c>
      <c r="DSK31" s="61">
        <v>0</v>
      </c>
      <c r="DSL31" s="61">
        <v>0.8</v>
      </c>
      <c r="DSM31" s="61">
        <v>100</v>
      </c>
      <c r="DSN31" s="61">
        <v>0.02</v>
      </c>
      <c r="DSO31" s="61">
        <v>100</v>
      </c>
      <c r="DSP31" s="61">
        <v>41</v>
      </c>
      <c r="DSQ31" s="61">
        <v>0</v>
      </c>
      <c r="DSR31" s="61">
        <v>1</v>
      </c>
      <c r="DSS31" s="61">
        <v>7</v>
      </c>
      <c r="DST31" s="61">
        <v>100</v>
      </c>
      <c r="DSU31" s="61">
        <v>0</v>
      </c>
      <c r="DSV31" s="61">
        <v>0</v>
      </c>
      <c r="DSW31" s="61">
        <v>1</v>
      </c>
      <c r="DSX31" s="61">
        <v>1</v>
      </c>
      <c r="DSY31" s="61">
        <v>1</v>
      </c>
      <c r="DSZ31" s="61">
        <v>1</v>
      </c>
      <c r="DTA31" s="61">
        <v>0</v>
      </c>
      <c r="DTB31" s="61">
        <v>0</v>
      </c>
      <c r="DTC31" s="61">
        <v>90</v>
      </c>
      <c r="DTD31" s="61">
        <v>30</v>
      </c>
      <c r="DTE31" s="61">
        <v>0</v>
      </c>
      <c r="DTF31" s="61">
        <v>100</v>
      </c>
      <c r="DTG31" s="61">
        <v>0</v>
      </c>
      <c r="DTH31" s="61">
        <v>0</v>
      </c>
      <c r="DTI31" s="61">
        <v>0</v>
      </c>
      <c r="DTJ31" s="61">
        <v>-5</v>
      </c>
      <c r="DTK31" s="61">
        <v>15</v>
      </c>
      <c r="DTL31" s="61">
        <v>80</v>
      </c>
      <c r="DTM31" s="61">
        <v>100</v>
      </c>
      <c r="DTN31" s="61">
        <v>100</v>
      </c>
      <c r="DTO31" s="61">
        <v>0</v>
      </c>
      <c r="DTP31" s="61">
        <v>0</v>
      </c>
      <c r="DTQ31" s="61">
        <v>100</v>
      </c>
      <c r="DTR31" s="61">
        <v>-100</v>
      </c>
      <c r="DTS31" s="61">
        <v>0</v>
      </c>
      <c r="DTT31" s="61">
        <v>10</v>
      </c>
      <c r="DTU31" s="61">
        <v>0</v>
      </c>
      <c r="DTV31" s="61">
        <v>0</v>
      </c>
      <c r="DTW31" s="61">
        <v>0</v>
      </c>
      <c r="DTX31" s="61">
        <v>0</v>
      </c>
      <c r="DTY31" s="61">
        <v>10</v>
      </c>
      <c r="DTZ31" s="61">
        <v>0</v>
      </c>
      <c r="DUA31" s="61">
        <v>0</v>
      </c>
      <c r="DUB31" s="61">
        <v>0</v>
      </c>
      <c r="DUC31" s="61">
        <v>0</v>
      </c>
      <c r="DUD31" s="61">
        <v>10</v>
      </c>
      <c r="DUE31" s="61">
        <v>0</v>
      </c>
      <c r="DUF31" s="61">
        <v>0</v>
      </c>
      <c r="DUG31" s="61">
        <v>0</v>
      </c>
      <c r="DUH31" s="61">
        <v>1</v>
      </c>
      <c r="DUI31" s="61">
        <v>35</v>
      </c>
      <c r="DUJ31" s="61">
        <v>30</v>
      </c>
      <c r="DUK31" s="61">
        <v>0</v>
      </c>
      <c r="DUL31" s="61">
        <v>0</v>
      </c>
      <c r="DUM31" s="61">
        <v>9600</v>
      </c>
      <c r="DUN31" s="61">
        <v>2</v>
      </c>
      <c r="DUO31" s="61">
        <v>11</v>
      </c>
      <c r="DUP31" s="61">
        <v>111</v>
      </c>
      <c r="DUQ31" s="61">
        <v>11</v>
      </c>
      <c r="DUR31" s="61">
        <v>1</v>
      </c>
      <c r="DUS31" s="61">
        <v>9600</v>
      </c>
      <c r="DUT31" s="61">
        <v>2</v>
      </c>
      <c r="DUU31" s="61">
        <v>12</v>
      </c>
      <c r="DUV31" s="61">
        <v>112</v>
      </c>
      <c r="DUW31" s="61">
        <v>12</v>
      </c>
      <c r="DUX31" s="61">
        <v>1</v>
      </c>
      <c r="DUY31" s="61">
        <v>192</v>
      </c>
      <c r="DUZ31" s="61">
        <v>206</v>
      </c>
      <c r="DVA31" s="61">
        <v>168</v>
      </c>
      <c r="DVB31" s="61">
        <v>75</v>
      </c>
      <c r="DVC31" s="61">
        <v>502</v>
      </c>
      <c r="DVD31" s="61">
        <v>1</v>
      </c>
      <c r="DVE31" s="61">
        <v>255</v>
      </c>
      <c r="DVF31" s="61">
        <v>0</v>
      </c>
      <c r="DVG31" s="61">
        <v>255</v>
      </c>
      <c r="DVH31" s="61">
        <v>255</v>
      </c>
      <c r="DVI31" s="61">
        <v>1</v>
      </c>
      <c r="DVJ31" s="61">
        <v>3</v>
      </c>
      <c r="DVK31" s="61">
        <v>1</v>
      </c>
      <c r="DVL31" s="61">
        <v>0</v>
      </c>
      <c r="DVM31" s="61">
        <v>0</v>
      </c>
      <c r="DVN31" s="61">
        <v>0</v>
      </c>
      <c r="DVO31" s="61">
        <v>0</v>
      </c>
      <c r="DVP31" s="61">
        <v>0</v>
      </c>
      <c r="DVQ31" s="61">
        <v>1</v>
      </c>
      <c r="DVR31" s="61">
        <v>0</v>
      </c>
      <c r="DVS31" s="61">
        <v>0</v>
      </c>
      <c r="DVT31" s="61">
        <v>1</v>
      </c>
      <c r="DVU31" s="61">
        <v>65</v>
      </c>
      <c r="DVV31" s="61">
        <v>3</v>
      </c>
      <c r="DVW31" s="61">
        <v>0</v>
      </c>
      <c r="DVX31" s="61">
        <v>0</v>
      </c>
      <c r="DVY31" s="61">
        <v>0</v>
      </c>
      <c r="DVZ31" s="61">
        <v>-2.5</v>
      </c>
      <c r="DWA31" s="61">
        <v>10</v>
      </c>
      <c r="DWB31" s="61">
        <v>1</v>
      </c>
      <c r="DWC31" s="61">
        <v>20</v>
      </c>
      <c r="DWD31" s="61">
        <v>15</v>
      </c>
      <c r="DWE31" s="61">
        <v>1</v>
      </c>
      <c r="DWF31" s="61">
        <v>2</v>
      </c>
      <c r="DWG31" s="61">
        <v>1</v>
      </c>
      <c r="DWH31" s="61">
        <v>1.82</v>
      </c>
      <c r="DWI31" s="61">
        <v>0.6</v>
      </c>
      <c r="DWJ31" s="61">
        <v>0.6</v>
      </c>
      <c r="DWK31" s="61">
        <v>1</v>
      </c>
      <c r="DWL31" s="61">
        <v>0</v>
      </c>
      <c r="DWM31" s="61">
        <v>300</v>
      </c>
      <c r="DWN31" s="61">
        <v>0</v>
      </c>
      <c r="DWO31" s="61">
        <v>300</v>
      </c>
      <c r="DWP31" s="61">
        <v>0</v>
      </c>
      <c r="DWQ31" s="61">
        <v>300</v>
      </c>
      <c r="DWR31" s="61">
        <v>0</v>
      </c>
      <c r="DWS31" s="61">
        <v>300</v>
      </c>
      <c r="DWT31" s="61">
        <v>0</v>
      </c>
      <c r="DWU31" s="61">
        <v>1</v>
      </c>
      <c r="DWV31" s="61">
        <v>0.1</v>
      </c>
      <c r="DWW31" s="61">
        <v>100</v>
      </c>
      <c r="DWX31" s="61">
        <v>0</v>
      </c>
      <c r="DWY31" s="61">
        <v>0</v>
      </c>
      <c r="DWZ31" s="61">
        <v>1</v>
      </c>
      <c r="DXA31" s="61">
        <v>0.1</v>
      </c>
      <c r="DXB31" s="61">
        <v>100</v>
      </c>
      <c r="DXC31" s="61">
        <v>0</v>
      </c>
      <c r="DXD31" s="61">
        <v>0</v>
      </c>
      <c r="DXE31" s="61">
        <v>1</v>
      </c>
      <c r="DXF31" s="61">
        <v>0.1</v>
      </c>
      <c r="DXG31" s="61">
        <v>100</v>
      </c>
      <c r="DXH31" s="61">
        <v>0</v>
      </c>
      <c r="DXI31" s="61">
        <v>0</v>
      </c>
      <c r="DXJ31" s="61">
        <v>1</v>
      </c>
      <c r="DXK31" s="61">
        <v>0.1</v>
      </c>
      <c r="DXL31" s="61">
        <v>100</v>
      </c>
      <c r="DXM31" s="61">
        <v>0</v>
      </c>
      <c r="DXN31" s="61">
        <v>560</v>
      </c>
      <c r="DXO31" s="61">
        <v>560</v>
      </c>
      <c r="DXP31" s="61">
        <v>560</v>
      </c>
      <c r="DXQ31" s="61">
        <v>560</v>
      </c>
      <c r="DXR31" s="61">
        <v>20</v>
      </c>
      <c r="DXS31" s="61">
        <v>3</v>
      </c>
      <c r="DXT31" s="61">
        <v>0.05</v>
      </c>
      <c r="DXU31" s="61">
        <v>0</v>
      </c>
      <c r="DXV31" s="61">
        <v>0</v>
      </c>
      <c r="DXW31" s="61">
        <v>0</v>
      </c>
      <c r="DXX31" s="61">
        <v>15</v>
      </c>
      <c r="DXY31" s="61">
        <v>30</v>
      </c>
      <c r="DXZ31" s="61">
        <v>0.01</v>
      </c>
      <c r="DYA31" s="61">
        <v>0.4</v>
      </c>
      <c r="DYB31" s="61">
        <v>0</v>
      </c>
      <c r="DYC31" s="61">
        <v>60</v>
      </c>
      <c r="DYD31" s="61">
        <v>30</v>
      </c>
      <c r="DYE31" s="61">
        <v>0</v>
      </c>
      <c r="DYF31" s="61">
        <v>0</v>
      </c>
      <c r="DYG31" s="61">
        <v>0</v>
      </c>
      <c r="DYH31" s="61">
        <v>0</v>
      </c>
      <c r="DYI31" s="61">
        <v>1200</v>
      </c>
      <c r="DYJ31" s="61">
        <v>1400</v>
      </c>
      <c r="DYK31" s="61">
        <v>0</v>
      </c>
      <c r="DYL31" s="61">
        <v>0.5</v>
      </c>
      <c r="DYM31" s="61">
        <v>450</v>
      </c>
      <c r="DYN31" s="61">
        <v>0</v>
      </c>
      <c r="DYO31" s="61">
        <v>0</v>
      </c>
      <c r="DYP31" s="61">
        <v>1000</v>
      </c>
      <c r="DYQ31" s="61">
        <v>1</v>
      </c>
      <c r="DYR31" s="61">
        <v>2</v>
      </c>
      <c r="DYS31" s="61">
        <v>0</v>
      </c>
      <c r="DYT31" s="61">
        <v>0.1</v>
      </c>
      <c r="DYU31" s="61">
        <v>30</v>
      </c>
      <c r="DYV31" s="61">
        <v>12.5</v>
      </c>
      <c r="DYW31" s="61">
        <v>0.2</v>
      </c>
      <c r="DYX31" s="61">
        <v>0.05</v>
      </c>
      <c r="DYY31" s="61">
        <v>2.2000000000000002</v>
      </c>
      <c r="DYZ31" s="61">
        <v>12.5</v>
      </c>
      <c r="DZA31" s="61">
        <v>0</v>
      </c>
      <c r="DZB31" s="61">
        <v>12</v>
      </c>
      <c r="DZC31" s="61">
        <v>0</v>
      </c>
      <c r="DZD31" s="61">
        <v>0</v>
      </c>
      <c r="DZE31" s="61">
        <v>0</v>
      </c>
      <c r="DZF31" s="61">
        <v>0</v>
      </c>
      <c r="DZG31" s="61">
        <v>1</v>
      </c>
      <c r="DZH31" s="61">
        <v>1</v>
      </c>
      <c r="DZI31" s="61">
        <v>1</v>
      </c>
      <c r="DZJ31" s="61">
        <v>1</v>
      </c>
      <c r="DZK31" s="61">
        <v>1.2</v>
      </c>
      <c r="DZL31" s="61">
        <v>0.1</v>
      </c>
      <c r="DZM31" s="61">
        <v>280</v>
      </c>
      <c r="DZN31" s="61">
        <v>280</v>
      </c>
      <c r="DZO31" s="61">
        <v>280</v>
      </c>
      <c r="DZP31" s="61">
        <v>280</v>
      </c>
      <c r="DZQ31" s="61">
        <v>0</v>
      </c>
      <c r="DZR31" s="61">
        <v>50</v>
      </c>
      <c r="DZS31" s="61">
        <v>50</v>
      </c>
      <c r="DZT31" s="61">
        <v>50</v>
      </c>
      <c r="DZU31" s="61">
        <v>50</v>
      </c>
      <c r="DZV31" s="61">
        <v>50</v>
      </c>
      <c r="DZW31" s="61">
        <v>120</v>
      </c>
      <c r="DZX31" s="61">
        <v>1</v>
      </c>
      <c r="DZY31" s="61">
        <v>5.0000000000000001E-4</v>
      </c>
      <c r="DZZ31" s="61">
        <v>5.0000000000000001E-4</v>
      </c>
      <c r="EAA31" s="61">
        <v>0</v>
      </c>
      <c r="EAB31" s="61">
        <v>80</v>
      </c>
      <c r="EAC31" s="61">
        <v>80</v>
      </c>
      <c r="EAD31" s="61">
        <v>0</v>
      </c>
      <c r="EAE31" s="61">
        <v>0</v>
      </c>
      <c r="EAF31" s="61">
        <v>0</v>
      </c>
      <c r="EAG31" s="61">
        <v>0</v>
      </c>
      <c r="EAH31" s="61">
        <v>1</v>
      </c>
      <c r="EAI31" s="61">
        <v>0</v>
      </c>
      <c r="EAJ31" s="61">
        <v>0</v>
      </c>
      <c r="EAK31" s="61">
        <v>0</v>
      </c>
      <c r="EAL31" s="61">
        <v>0</v>
      </c>
      <c r="EAM31" s="61">
        <v>100</v>
      </c>
      <c r="EAN31" s="61">
        <v>0</v>
      </c>
      <c r="EAO31" s="61">
        <v>0.3</v>
      </c>
      <c r="EAP31" s="61">
        <v>1</v>
      </c>
      <c r="EAQ31" s="61">
        <v>25</v>
      </c>
      <c r="EAR31" s="61">
        <v>5</v>
      </c>
      <c r="EAS31" s="61">
        <v>100</v>
      </c>
      <c r="EAT31" s="61">
        <v>0</v>
      </c>
      <c r="EAU31" s="61">
        <v>10</v>
      </c>
      <c r="EAV31" s="61">
        <v>0.01</v>
      </c>
      <c r="EAW31" s="61">
        <v>0.5</v>
      </c>
      <c r="EAX31" s="61">
        <v>1</v>
      </c>
      <c r="EAY31" s="61">
        <v>3</v>
      </c>
      <c r="EAZ31" s="61">
        <v>60</v>
      </c>
      <c r="EBA31" s="61">
        <v>2</v>
      </c>
      <c r="EBB31" s="61">
        <v>25</v>
      </c>
      <c r="EBC31" s="61">
        <v>10</v>
      </c>
      <c r="EBD31" s="61">
        <v>250</v>
      </c>
      <c r="EBE31" s="61">
        <v>3</v>
      </c>
      <c r="EBF31" s="61">
        <v>0.1</v>
      </c>
      <c r="EBG31" s="61">
        <v>0.1</v>
      </c>
      <c r="EBH31" s="61">
        <v>1</v>
      </c>
      <c r="EBI31" s="61">
        <v>2</v>
      </c>
      <c r="EBJ31" s="61">
        <v>0.1</v>
      </c>
      <c r="EBK31" s="61">
        <v>1</v>
      </c>
      <c r="EBL31" s="61">
        <v>10</v>
      </c>
      <c r="EBM31" s="61">
        <v>0.1</v>
      </c>
      <c r="EBN31" s="61">
        <v>1</v>
      </c>
      <c r="EBO31" s="61">
        <v>10</v>
      </c>
      <c r="EBP31" s="61">
        <v>0.1</v>
      </c>
      <c r="EBQ31" s="61">
        <v>1</v>
      </c>
      <c r="EBR31" s="61">
        <v>0</v>
      </c>
      <c r="EBS31" s="61">
        <v>1</v>
      </c>
      <c r="EBT31" s="61">
        <v>4000</v>
      </c>
      <c r="EBU31" s="61">
        <v>2000</v>
      </c>
      <c r="EBV31" s="61">
        <v>20000</v>
      </c>
      <c r="EBW31" s="61">
        <v>10000</v>
      </c>
      <c r="EBX31" s="61">
        <v>4397</v>
      </c>
      <c r="EBY31" s="61">
        <v>2198</v>
      </c>
      <c r="EBZ31" s="61">
        <v>8</v>
      </c>
      <c r="ECA31" s="61">
        <v>4</v>
      </c>
      <c r="ECB31" s="61">
        <v>2</v>
      </c>
      <c r="ECC31" s="61">
        <v>1</v>
      </c>
      <c r="ECD31" s="61">
        <v>30</v>
      </c>
      <c r="ECE31" s="61">
        <v>150</v>
      </c>
      <c r="ECF31" s="61">
        <v>20</v>
      </c>
      <c r="ECG31" s="61">
        <v>120</v>
      </c>
      <c r="ECH31" s="61">
        <v>0</v>
      </c>
      <c r="ECI31" s="61">
        <v>1</v>
      </c>
      <c r="ECJ31" s="61">
        <v>1</v>
      </c>
      <c r="ECK31" s="61">
        <v>1</v>
      </c>
      <c r="ECL31" s="61">
        <v>1</v>
      </c>
      <c r="ECM31" s="61">
        <v>0</v>
      </c>
      <c r="ECP31" s="61">
        <v>1</v>
      </c>
      <c r="ECR31" s="61">
        <v>0</v>
      </c>
      <c r="ECS31" s="61">
        <v>0</v>
      </c>
      <c r="ECT31" s="61">
        <v>0</v>
      </c>
      <c r="ECU31" s="61">
        <v>0</v>
      </c>
      <c r="ECV31" s="61">
        <v>0</v>
      </c>
      <c r="ECW31" s="61">
        <v>0</v>
      </c>
      <c r="ECX31" s="61">
        <v>0</v>
      </c>
      <c r="ECY31" s="61">
        <v>0</v>
      </c>
      <c r="ECZ31" s="61">
        <v>0</v>
      </c>
      <c r="EDA31" s="61">
        <v>0</v>
      </c>
      <c r="EDB31" s="61">
        <v>60</v>
      </c>
      <c r="EDC31" s="61">
        <v>60</v>
      </c>
      <c r="EDD31" s="61">
        <v>0</v>
      </c>
      <c r="EDE31" s="61">
        <v>200</v>
      </c>
      <c r="EDF31" s="61">
        <v>2</v>
      </c>
      <c r="EDG31" s="61">
        <v>0</v>
      </c>
      <c r="EDH31" s="61">
        <v>200</v>
      </c>
      <c r="EDI31" s="61">
        <v>200</v>
      </c>
      <c r="EDJ31" s="61">
        <v>200</v>
      </c>
      <c r="EDK31" s="61">
        <v>2</v>
      </c>
      <c r="EDL31" s="61">
        <v>200</v>
      </c>
      <c r="EDM31" s="61">
        <v>0</v>
      </c>
      <c r="EDN31" s="61">
        <v>5</v>
      </c>
      <c r="EDO31" s="61">
        <v>5</v>
      </c>
      <c r="EDP31" s="61">
        <v>1000</v>
      </c>
      <c r="EDQ31" s="61">
        <v>1000</v>
      </c>
      <c r="EDR31" s="61">
        <v>5</v>
      </c>
      <c r="EDS31" s="61">
        <v>5</v>
      </c>
      <c r="EDT31" s="61">
        <v>1000</v>
      </c>
      <c r="EDU31" s="61">
        <v>1000</v>
      </c>
      <c r="EDV31" s="61">
        <v>250</v>
      </c>
      <c r="EDW31" s="61">
        <v>100</v>
      </c>
      <c r="EEH31" s="61">
        <v>0</v>
      </c>
      <c r="EEI31" s="61">
        <v>0</v>
      </c>
      <c r="EEJ31" s="61">
        <v>0</v>
      </c>
      <c r="EEK31" s="61">
        <v>0</v>
      </c>
      <c r="EEL31" s="61">
        <v>0</v>
      </c>
      <c r="EEM31" s="61">
        <v>0</v>
      </c>
      <c r="EEN31" s="61">
        <v>48</v>
      </c>
      <c r="EEO31" s="61">
        <v>20</v>
      </c>
      <c r="EEQ31" s="61">
        <v>180</v>
      </c>
      <c r="EER31" s="61">
        <v>360</v>
      </c>
      <c r="EES31" s="61">
        <v>720</v>
      </c>
      <c r="EET31" s="61">
        <v>700</v>
      </c>
      <c r="EEU31" s="61">
        <v>630</v>
      </c>
      <c r="EEV31" s="61">
        <v>630</v>
      </c>
      <c r="EEW31" s="61">
        <v>625</v>
      </c>
      <c r="EEX31" s="61">
        <v>20</v>
      </c>
      <c r="EEY31" s="61">
        <v>40</v>
      </c>
      <c r="EEZ31" s="61">
        <v>0</v>
      </c>
      <c r="EFA31" s="61">
        <v>0</v>
      </c>
      <c r="EFB31" s="61">
        <v>20</v>
      </c>
      <c r="EFC31" s="61">
        <v>20</v>
      </c>
      <c r="EFD31" s="61">
        <v>720</v>
      </c>
      <c r="EFE31" s="61">
        <v>0</v>
      </c>
      <c r="EFF31" s="61">
        <v>0</v>
      </c>
      <c r="EFG31" s="61">
        <v>600</v>
      </c>
      <c r="EFH31" s="61">
        <v>3600</v>
      </c>
      <c r="EFI31" s="61">
        <v>210</v>
      </c>
      <c r="EFK31" s="61">
        <v>1</v>
      </c>
      <c r="EFL31" s="61">
        <v>650</v>
      </c>
      <c r="EFM31" s="61">
        <v>700</v>
      </c>
      <c r="EFN31" s="61">
        <v>1</v>
      </c>
      <c r="EFO31" s="61">
        <v>0</v>
      </c>
      <c r="EFP31" s="61">
        <v>0</v>
      </c>
      <c r="EFQ31" s="61">
        <v>0</v>
      </c>
      <c r="EIF31" s="61">
        <v>0</v>
      </c>
      <c r="EIG31" s="61">
        <v>0</v>
      </c>
      <c r="EIH31" s="61">
        <v>0</v>
      </c>
      <c r="EII31" s="61">
        <v>0</v>
      </c>
      <c r="EIN31" s="61">
        <v>1</v>
      </c>
      <c r="EIO31" s="61">
        <v>1</v>
      </c>
      <c r="EIP31" s="61">
        <v>1200</v>
      </c>
      <c r="EIQ31" s="61">
        <v>38000</v>
      </c>
      <c r="EIU31" s="61">
        <v>44800</v>
      </c>
      <c r="EJA31" s="61">
        <v>5</v>
      </c>
      <c r="EJB31" s="61">
        <v>250</v>
      </c>
      <c r="EJC31" s="61">
        <v>250</v>
      </c>
      <c r="EJF31" s="61">
        <v>100</v>
      </c>
      <c r="EJG31" s="61">
        <v>100</v>
      </c>
      <c r="EJH31" s="61">
        <v>1000</v>
      </c>
      <c r="EJI31" s="61">
        <v>680</v>
      </c>
      <c r="EJJ31" s="61">
        <v>640</v>
      </c>
      <c r="EJL31" s="61">
        <v>650</v>
      </c>
      <c r="EJO31" s="61">
        <v>640</v>
      </c>
      <c r="EJP31" s="61">
        <v>5</v>
      </c>
      <c r="EJQ31" s="61">
        <v>650</v>
      </c>
      <c r="EJR31" s="61">
        <v>5</v>
      </c>
      <c r="EJZ31" s="61">
        <v>5</v>
      </c>
      <c r="EKA31" s="61">
        <v>500</v>
      </c>
      <c r="EKD31" s="61">
        <v>100</v>
      </c>
      <c r="EKE31" s="61">
        <v>0</v>
      </c>
      <c r="EKF31" s="61">
        <v>0</v>
      </c>
      <c r="EKG31" s="61">
        <v>0</v>
      </c>
      <c r="EKH31" s="61">
        <v>0</v>
      </c>
      <c r="EKI31" s="61">
        <v>0</v>
      </c>
      <c r="EKJ31" s="61">
        <v>0</v>
      </c>
      <c r="EKK31" s="61">
        <v>0</v>
      </c>
      <c r="EKL31" s="61">
        <v>1.3168800000000001</v>
      </c>
      <c r="EKM31" s="61">
        <v>10.18</v>
      </c>
      <c r="EKN31" s="61">
        <v>9.75</v>
      </c>
      <c r="EKO31" s="61">
        <v>0.76200000000000001</v>
      </c>
      <c r="EKP31" s="61">
        <v>1.3168800000000001</v>
      </c>
      <c r="EKQ31" s="61">
        <v>10</v>
      </c>
      <c r="EKR31" s="61">
        <v>9.5399999999999991</v>
      </c>
      <c r="EKS31" s="61">
        <v>0.72</v>
      </c>
      <c r="EKT31" s="61">
        <v>1.3168800000000001</v>
      </c>
      <c r="EKU31" s="61">
        <v>10</v>
      </c>
      <c r="EKV31" s="61">
        <v>9.5399999999999991</v>
      </c>
      <c r="EKW31" s="61">
        <v>0.72</v>
      </c>
      <c r="EKX31" s="61">
        <v>1.3168800000000001</v>
      </c>
      <c r="EKY31" s="61">
        <v>10</v>
      </c>
      <c r="EKZ31" s="61">
        <v>9.5399999999999991</v>
      </c>
      <c r="ELA31" s="61">
        <v>0.72</v>
      </c>
      <c r="ELB31" s="61">
        <v>0</v>
      </c>
      <c r="ELC31" s="61">
        <v>0</v>
      </c>
      <c r="ELD31" s="61">
        <v>0</v>
      </c>
      <c r="ELE31" s="61">
        <v>0</v>
      </c>
      <c r="ELF31" s="61">
        <v>0</v>
      </c>
      <c r="ELG31" s="61">
        <v>0</v>
      </c>
      <c r="ELH31" s="61">
        <v>0</v>
      </c>
      <c r="ELI31" s="61">
        <v>0</v>
      </c>
      <c r="ELJ31" s="61">
        <v>250</v>
      </c>
      <c r="ELK31" s="61">
        <v>-20</v>
      </c>
      <c r="ELL31" s="61">
        <v>0</v>
      </c>
      <c r="ELM31" s="61">
        <v>0</v>
      </c>
      <c r="ELN31" s="61">
        <v>0</v>
      </c>
      <c r="ELO31" s="61">
        <v>0</v>
      </c>
      <c r="ELP31" s="61">
        <v>0</v>
      </c>
      <c r="ELQ31" s="61">
        <v>0</v>
      </c>
      <c r="ELR31" s="61">
        <v>0</v>
      </c>
      <c r="ELS31" s="61">
        <v>0</v>
      </c>
      <c r="ELT31" s="61">
        <v>0</v>
      </c>
      <c r="ELU31" s="61">
        <v>0</v>
      </c>
      <c r="ELV31" s="61">
        <v>0</v>
      </c>
      <c r="ELW31" s="61">
        <v>0</v>
      </c>
      <c r="ELX31" s="61">
        <v>0</v>
      </c>
      <c r="ELY31" s="61">
        <v>0</v>
      </c>
      <c r="ELZ31" s="61">
        <v>0</v>
      </c>
      <c r="EMA31" s="61">
        <v>0</v>
      </c>
      <c r="EMB31" s="61">
        <v>0</v>
      </c>
      <c r="EMC31" s="61">
        <v>0</v>
      </c>
      <c r="EMD31" s="61">
        <v>0</v>
      </c>
      <c r="EME31" s="61">
        <v>0</v>
      </c>
      <c r="EMF31" s="61">
        <v>0</v>
      </c>
      <c r="EMG31" s="61">
        <v>0</v>
      </c>
      <c r="EMH31" s="61">
        <v>0</v>
      </c>
      <c r="EMI31" s="61">
        <v>0</v>
      </c>
      <c r="EMJ31" s="61">
        <v>0</v>
      </c>
      <c r="EMK31" s="61">
        <v>0</v>
      </c>
      <c r="EML31" s="61">
        <v>10</v>
      </c>
      <c r="EMM31" s="61">
        <v>0</v>
      </c>
      <c r="EMN31" s="61">
        <v>0</v>
      </c>
      <c r="EMO31" s="61">
        <v>300</v>
      </c>
      <c r="EMP31" s="61">
        <v>1</v>
      </c>
      <c r="EMQ31" s="61">
        <v>500</v>
      </c>
      <c r="EMR31" s="61">
        <v>7000</v>
      </c>
      <c r="EMS31" s="61">
        <v>30</v>
      </c>
      <c r="EMT31" s="61">
        <v>50</v>
      </c>
      <c r="EMU31" s="61">
        <v>0</v>
      </c>
      <c r="EMV31" s="61">
        <v>10000</v>
      </c>
      <c r="EMW31" s="61">
        <v>0</v>
      </c>
      <c r="EMX31" s="61">
        <v>30</v>
      </c>
      <c r="EMY31" s="61">
        <v>5</v>
      </c>
      <c r="EMZ31" s="61">
        <v>0</v>
      </c>
      <c r="ENA31" s="61">
        <v>0</v>
      </c>
      <c r="ENB31" s="61">
        <v>0</v>
      </c>
      <c r="ENC31" s="61">
        <v>0</v>
      </c>
      <c r="END31" s="61">
        <v>1</v>
      </c>
      <c r="ENE31" s="61">
        <v>0</v>
      </c>
      <c r="ENF31" s="61">
        <v>1</v>
      </c>
      <c r="ENG31" s="61">
        <v>0.3</v>
      </c>
      <c r="ENH31" s="61">
        <v>0</v>
      </c>
      <c r="ENI31" s="61">
        <v>0</v>
      </c>
      <c r="ENJ31" s="61">
        <v>0</v>
      </c>
      <c r="ENK31" s="61">
        <v>25</v>
      </c>
      <c r="ENL31" s="61">
        <v>0</v>
      </c>
      <c r="ENM31" s="61">
        <v>0</v>
      </c>
      <c r="ENN31" s="61">
        <v>10000</v>
      </c>
      <c r="ENO31" s="61">
        <v>0</v>
      </c>
      <c r="ENP31" s="61">
        <v>0</v>
      </c>
      <c r="ENQ31" s="61">
        <v>0</v>
      </c>
      <c r="ENR31" s="61">
        <v>0</v>
      </c>
      <c r="ENS31" s="61">
        <v>20</v>
      </c>
      <c r="ENT31" s="61">
        <v>1</v>
      </c>
      <c r="ENU31" s="61">
        <v>1</v>
      </c>
      <c r="ENV31" s="61">
        <v>1</v>
      </c>
      <c r="ENW31" s="61">
        <v>1</v>
      </c>
      <c r="ENX31" s="61">
        <v>0</v>
      </c>
      <c r="ENY31" s="61">
        <v>0</v>
      </c>
      <c r="ENZ31" s="61">
        <v>0</v>
      </c>
      <c r="EOA31" s="61">
        <v>0</v>
      </c>
      <c r="EOB31" s="61">
        <v>0</v>
      </c>
      <c r="EOC31" s="61">
        <v>0</v>
      </c>
      <c r="EOD31" s="61">
        <v>0</v>
      </c>
      <c r="EOE31" s="61">
        <v>0</v>
      </c>
      <c r="EOF31" s="61">
        <v>0</v>
      </c>
      <c r="EOG31" s="61">
        <v>20</v>
      </c>
      <c r="EOH31" s="61">
        <v>40</v>
      </c>
      <c r="EOI31" s="61">
        <v>0.1</v>
      </c>
      <c r="EOJ31" s="61">
        <v>0.2</v>
      </c>
      <c r="EOK31" s="61">
        <v>0</v>
      </c>
      <c r="EOL31" s="61">
        <v>0</v>
      </c>
      <c r="EOM31" s="61">
        <v>0</v>
      </c>
      <c r="EON31" s="61">
        <v>0</v>
      </c>
      <c r="EOO31" s="61">
        <v>100</v>
      </c>
      <c r="EOP31" s="61">
        <v>100</v>
      </c>
      <c r="EOQ31" s="61">
        <v>0</v>
      </c>
      <c r="EOR31" s="61">
        <v>10</v>
      </c>
      <c r="EOS31" s="61">
        <v>3</v>
      </c>
      <c r="EOT31" s="61">
        <v>100</v>
      </c>
      <c r="EOU31" s="61">
        <v>35</v>
      </c>
      <c r="EOV31" s="61">
        <v>0</v>
      </c>
      <c r="EOW31" s="61">
        <v>5</v>
      </c>
      <c r="EOX31" s="61">
        <v>40</v>
      </c>
      <c r="EOY31" s="61">
        <v>60</v>
      </c>
      <c r="EOZ31" s="61">
        <v>10</v>
      </c>
      <c r="EPA31" s="61">
        <v>0</v>
      </c>
      <c r="EPB31" s="61">
        <v>0</v>
      </c>
      <c r="EPC31" s="61">
        <v>0</v>
      </c>
      <c r="EPT31" s="61">
        <v>20</v>
      </c>
      <c r="EPU31" s="61">
        <v>30</v>
      </c>
      <c r="EPV31" s="61">
        <v>0</v>
      </c>
      <c r="EPW31" s="61">
        <v>0</v>
      </c>
      <c r="EPZ31" s="61">
        <v>0</v>
      </c>
      <c r="EQA31" s="61">
        <v>0</v>
      </c>
      <c r="EQB31" s="61">
        <v>30</v>
      </c>
      <c r="EQC31" s="61">
        <v>75</v>
      </c>
      <c r="EQD31" s="61">
        <v>20</v>
      </c>
      <c r="EQE31" s="61">
        <v>30</v>
      </c>
      <c r="EQF31" s="61">
        <v>0</v>
      </c>
      <c r="EQG31" s="61">
        <v>0</v>
      </c>
      <c r="EQJ31" s="61">
        <v>0</v>
      </c>
      <c r="EQK31" s="61">
        <v>0</v>
      </c>
      <c r="EQL31" s="61">
        <v>30</v>
      </c>
      <c r="EQM31" s="61">
        <v>75</v>
      </c>
      <c r="EQN31" s="61">
        <v>20</v>
      </c>
      <c r="EQO31" s="61">
        <v>30</v>
      </c>
      <c r="EQP31" s="61">
        <v>0</v>
      </c>
      <c r="EQQ31" s="61">
        <v>0</v>
      </c>
      <c r="EQT31" s="61">
        <v>0</v>
      </c>
      <c r="EQU31" s="61">
        <v>0</v>
      </c>
      <c r="EQV31" s="61">
        <v>30</v>
      </c>
      <c r="EQW31" s="61">
        <v>75</v>
      </c>
      <c r="EQX31" s="61">
        <v>20</v>
      </c>
      <c r="EQY31" s="61">
        <v>30</v>
      </c>
      <c r="EQZ31" s="61">
        <v>0</v>
      </c>
      <c r="ERA31" s="61">
        <v>0</v>
      </c>
      <c r="ERD31" s="61">
        <v>0</v>
      </c>
      <c r="ERE31" s="61">
        <v>0</v>
      </c>
      <c r="ERF31" s="61">
        <v>30</v>
      </c>
      <c r="ERG31" s="61">
        <v>75</v>
      </c>
      <c r="ERH31" s="61">
        <v>10</v>
      </c>
      <c r="ERI31" s="61">
        <v>20</v>
      </c>
      <c r="ERJ31" s="61">
        <v>5</v>
      </c>
      <c r="ERK31" s="61">
        <v>0</v>
      </c>
      <c r="ERL31" s="61">
        <v>5</v>
      </c>
      <c r="ERM31" s="61">
        <v>0</v>
      </c>
      <c r="ERN31" s="61">
        <v>5</v>
      </c>
      <c r="ERO31" s="61">
        <v>0</v>
      </c>
      <c r="ERP31" s="61">
        <v>5</v>
      </c>
      <c r="ERQ31" s="61">
        <v>0</v>
      </c>
      <c r="ERT31" s="61">
        <v>120</v>
      </c>
      <c r="ERU31" s="61">
        <v>0</v>
      </c>
      <c r="ERV31" s="61">
        <v>30000</v>
      </c>
      <c r="ERW31" s="61">
        <v>30000</v>
      </c>
      <c r="ERX31" s="61">
        <v>17500</v>
      </c>
      <c r="ERY31" s="61">
        <v>0</v>
      </c>
      <c r="ERZ31" s="61">
        <v>40</v>
      </c>
      <c r="ESA31" s="61">
        <v>40</v>
      </c>
      <c r="ESB31" s="61">
        <v>40</v>
      </c>
      <c r="ESC31" s="61">
        <v>0</v>
      </c>
      <c r="ESD31" s="61">
        <v>40</v>
      </c>
      <c r="ESE31" s="61">
        <v>40</v>
      </c>
      <c r="ESF31" s="61">
        <v>40</v>
      </c>
      <c r="ESG31" s="61">
        <v>0</v>
      </c>
      <c r="ESH31" s="61">
        <v>40</v>
      </c>
      <c r="ESI31" s="61">
        <v>40</v>
      </c>
      <c r="ESJ31" s="61">
        <v>40</v>
      </c>
      <c r="ESK31" s="61">
        <v>0</v>
      </c>
      <c r="ESL31" s="61">
        <v>40</v>
      </c>
      <c r="ESM31" s="61">
        <v>40</v>
      </c>
      <c r="ESN31" s="61">
        <v>40</v>
      </c>
      <c r="ESO31" s="61">
        <v>1410</v>
      </c>
      <c r="ESP31" s="61">
        <v>1410</v>
      </c>
      <c r="ESQ31" s="61">
        <v>1410</v>
      </c>
      <c r="ESR31" s="61">
        <v>400</v>
      </c>
      <c r="ESS31" s="61">
        <v>400</v>
      </c>
      <c r="EST31" s="61">
        <v>60000</v>
      </c>
      <c r="ESU31" s="61">
        <v>60000</v>
      </c>
      <c r="ESV31" s="61">
        <v>100</v>
      </c>
      <c r="ESW31" s="61">
        <v>30</v>
      </c>
      <c r="ETM31" s="61">
        <v>5468</v>
      </c>
      <c r="ETN31" s="61">
        <v>88</v>
      </c>
      <c r="ETO31" s="61">
        <v>90</v>
      </c>
      <c r="ETP31" s="61">
        <v>2.16</v>
      </c>
      <c r="EUJ31" s="61">
        <v>1</v>
      </c>
      <c r="EUK31" s="61">
        <v>-10</v>
      </c>
      <c r="EUL31" s="61">
        <v>10</v>
      </c>
      <c r="EUS31" s="61">
        <v>0.5</v>
      </c>
      <c r="EUT31" s="61">
        <v>0</v>
      </c>
      <c r="EUU31" s="61">
        <v>0</v>
      </c>
      <c r="EVB31" s="61">
        <v>4</v>
      </c>
      <c r="EVC31" s="61">
        <v>5</v>
      </c>
      <c r="EVD31" s="61">
        <v>135</v>
      </c>
      <c r="EVE31" s="61">
        <v>1</v>
      </c>
      <c r="EVF31" s="61">
        <v>1</v>
      </c>
      <c r="EVH31" s="61">
        <v>1</v>
      </c>
      <c r="EVI31" s="61">
        <v>0</v>
      </c>
      <c r="EVK31" s="61">
        <v>1</v>
      </c>
      <c r="EVL31" s="61">
        <v>1</v>
      </c>
      <c r="EVM31" s="61">
        <v>0</v>
      </c>
      <c r="EVR31" s="61">
        <v>150</v>
      </c>
      <c r="EVS31" s="61">
        <v>200</v>
      </c>
      <c r="EVT31" s="61">
        <v>75</v>
      </c>
      <c r="EVU31" s="61">
        <v>90</v>
      </c>
      <c r="EVV31" s="61">
        <v>75</v>
      </c>
      <c r="EVW31" s="61">
        <v>90</v>
      </c>
      <c r="EVX31" s="61">
        <v>5</v>
      </c>
      <c r="EVY31" s="61">
        <v>5</v>
      </c>
      <c r="EVZ31" s="61">
        <v>10</v>
      </c>
      <c r="EWA31" s="61">
        <v>10</v>
      </c>
      <c r="EWB31" s="61">
        <v>140</v>
      </c>
      <c r="EWC31" s="61">
        <v>145</v>
      </c>
      <c r="EWD31" s="61">
        <v>140</v>
      </c>
      <c r="EWE31" s="61">
        <v>145</v>
      </c>
      <c r="EWF31" s="61">
        <v>140</v>
      </c>
      <c r="EWG31" s="61">
        <v>145</v>
      </c>
      <c r="EWH31" s="61">
        <v>140</v>
      </c>
      <c r="EWI31" s="61">
        <v>5</v>
      </c>
      <c r="EWJ31" s="61">
        <v>175</v>
      </c>
      <c r="EWK31" s="61">
        <v>5</v>
      </c>
      <c r="EWL31" s="61">
        <v>5</v>
      </c>
      <c r="EWM31" s="61">
        <v>1</v>
      </c>
      <c r="EWN31" s="61">
        <v>43.9</v>
      </c>
      <c r="EWO31" s="61">
        <v>1</v>
      </c>
      <c r="EWS31" s="61">
        <v>150</v>
      </c>
      <c r="EWT31" s="61">
        <v>1000</v>
      </c>
      <c r="EWU31" s="61">
        <v>80</v>
      </c>
      <c r="EWV31" s="61">
        <v>60</v>
      </c>
      <c r="EWW31" s="61">
        <v>45</v>
      </c>
      <c r="EWX31" s="61">
        <v>300</v>
      </c>
      <c r="EWZ31" s="61">
        <v>75</v>
      </c>
      <c r="EXA31" s="61">
        <v>1.2</v>
      </c>
      <c r="EXB31" s="61">
        <v>0</v>
      </c>
      <c r="EXC31" s="61">
        <v>0</v>
      </c>
      <c r="EXD31" s="61">
        <v>0</v>
      </c>
      <c r="EXF31" s="61">
        <v>0.1</v>
      </c>
      <c r="EXG31" s="61">
        <v>0.84</v>
      </c>
      <c r="EXH31" s="61">
        <v>60</v>
      </c>
      <c r="EXI31" s="61">
        <v>0</v>
      </c>
      <c r="EXJ31" s="61">
        <v>90</v>
      </c>
      <c r="EXK31" s="61">
        <v>80</v>
      </c>
      <c r="EXL31" s="61">
        <v>70</v>
      </c>
      <c r="EXM31" s="61">
        <v>60</v>
      </c>
      <c r="EXN31" s="61">
        <v>55</v>
      </c>
      <c r="EXO31" s="61">
        <v>4</v>
      </c>
      <c r="EXP31" s="61">
        <v>20</v>
      </c>
      <c r="EXQ31" s="61">
        <v>0</v>
      </c>
      <c r="EXR31" s="61">
        <v>930</v>
      </c>
      <c r="EXS31" s="61">
        <v>0</v>
      </c>
      <c r="EXT31" s="61">
        <v>5000</v>
      </c>
      <c r="EXU31" s="61">
        <v>50</v>
      </c>
      <c r="EXV31" s="61">
        <v>5</v>
      </c>
      <c r="EXW31" s="61">
        <v>0</v>
      </c>
      <c r="EXX31" s="61">
        <v>90</v>
      </c>
      <c r="EXY31" s="61">
        <v>80</v>
      </c>
      <c r="EXZ31" s="61">
        <v>70</v>
      </c>
      <c r="EYA31" s="61">
        <v>60</v>
      </c>
      <c r="EYB31" s="61">
        <v>55</v>
      </c>
      <c r="EYC31" s="61">
        <v>4</v>
      </c>
      <c r="EYD31" s="61">
        <v>20</v>
      </c>
      <c r="EYE31" s="61">
        <v>500</v>
      </c>
      <c r="EYF31" s="61">
        <v>1000</v>
      </c>
      <c r="EYJ31" s="61">
        <v>0</v>
      </c>
      <c r="EYK31" s="61">
        <v>1</v>
      </c>
      <c r="EYL31" s="61">
        <v>1</v>
      </c>
      <c r="EYM31" s="61">
        <v>0.95</v>
      </c>
      <c r="EYN31" s="61">
        <v>0.98</v>
      </c>
      <c r="EYO31" s="61">
        <v>1</v>
      </c>
      <c r="EYP31" s="61">
        <v>-0.98</v>
      </c>
      <c r="EYQ31" s="61">
        <v>-0.95</v>
      </c>
      <c r="EYR31" s="61">
        <v>0</v>
      </c>
      <c r="EYS31" s="61">
        <v>20</v>
      </c>
      <c r="EYT31" s="61">
        <v>0.9</v>
      </c>
      <c r="EYU31" s="61">
        <v>-0.95</v>
      </c>
      <c r="EYV31" s="61">
        <v>0.95</v>
      </c>
      <c r="EYX31" s="61">
        <v>0</v>
      </c>
      <c r="EYY31" s="61">
        <v>100</v>
      </c>
      <c r="EYZ31" s="61">
        <v>1</v>
      </c>
      <c r="EZA31" s="61">
        <v>100</v>
      </c>
      <c r="EZB31" s="61">
        <v>4</v>
      </c>
      <c r="EZC31" s="61">
        <v>20</v>
      </c>
      <c r="EZD31" s="61">
        <v>90</v>
      </c>
      <c r="EZE31" s="61">
        <v>110</v>
      </c>
      <c r="EZF31" s="61">
        <v>10500</v>
      </c>
      <c r="EZI31" s="61">
        <v>1</v>
      </c>
      <c r="EZJ31" s="61">
        <v>0</v>
      </c>
      <c r="EZK31" s="61">
        <v>2</v>
      </c>
      <c r="EZL31" s="61">
        <v>100</v>
      </c>
      <c r="EZM31" s="61">
        <v>50</v>
      </c>
      <c r="EZN31" s="61">
        <v>25</v>
      </c>
      <c r="EZO31" s="61">
        <v>-25</v>
      </c>
      <c r="EZP31" s="61">
        <v>-50</v>
      </c>
      <c r="EZQ31" s="61">
        <v>4</v>
      </c>
      <c r="EZR31" s="61">
        <v>20</v>
      </c>
      <c r="EZS31" s="61">
        <v>-1476</v>
      </c>
      <c r="EZT31" s="61">
        <v>3280</v>
      </c>
      <c r="EZU31" s="61">
        <v>0</v>
      </c>
      <c r="EZV31" s="61">
        <v>0</v>
      </c>
      <c r="EZW31" s="61">
        <v>4</v>
      </c>
      <c r="EZX31" s="61">
        <v>20</v>
      </c>
      <c r="EZY31" s="61">
        <v>-100</v>
      </c>
      <c r="EZZ31" s="61">
        <v>100</v>
      </c>
      <c r="FAA31" s="61">
        <v>5000</v>
      </c>
      <c r="FAB31" s="61">
        <v>0</v>
      </c>
      <c r="FAC31" s="61">
        <v>1</v>
      </c>
      <c r="FAD31" s="61">
        <v>1</v>
      </c>
      <c r="FAE31" s="61">
        <v>-0.9</v>
      </c>
      <c r="FAF31" s="61">
        <v>-3400</v>
      </c>
      <c r="FAG31" s="61">
        <v>3400</v>
      </c>
      <c r="FAH31" s="61">
        <v>10</v>
      </c>
      <c r="FAI31" s="61">
        <v>0</v>
      </c>
      <c r="FAJ31" s="61">
        <v>100</v>
      </c>
      <c r="FAK31" s="61">
        <v>0</v>
      </c>
      <c r="FAL31" s="61">
        <v>100</v>
      </c>
      <c r="FAM31" s="61">
        <v>0</v>
      </c>
      <c r="FAN31" s="61">
        <v>800</v>
      </c>
      <c r="FAO31" s="61">
        <v>-20</v>
      </c>
      <c r="FAP31" s="61">
        <v>800</v>
      </c>
      <c r="FAQ31" s="61">
        <v>-20</v>
      </c>
      <c r="FAR31" s="61">
        <v>600</v>
      </c>
      <c r="FAS31" s="61">
        <v>0</v>
      </c>
      <c r="FAT31" s="61">
        <v>10</v>
      </c>
      <c r="FAU31" s="61">
        <v>3.3</v>
      </c>
      <c r="FAV31" s="61">
        <v>0.2</v>
      </c>
      <c r="FAW31" s="61">
        <v>3.1</v>
      </c>
      <c r="FAX31" s="61">
        <v>0.05</v>
      </c>
      <c r="FAY31" s="61">
        <v>1.5</v>
      </c>
      <c r="FAZ31" s="61">
        <v>1.7</v>
      </c>
      <c r="FBA31" s="61">
        <v>0.05</v>
      </c>
      <c r="FBB31" s="61">
        <v>0.05</v>
      </c>
      <c r="FBC31" s="61">
        <v>120</v>
      </c>
      <c r="FBD31" s="61">
        <v>5</v>
      </c>
      <c r="FBE31" s="61">
        <v>120</v>
      </c>
      <c r="FBF31" s="61">
        <v>5</v>
      </c>
      <c r="FBG31" s="61">
        <v>55</v>
      </c>
      <c r="FBH31" s="61">
        <v>5</v>
      </c>
      <c r="FBI31" s="61">
        <v>97</v>
      </c>
      <c r="FBJ31" s="61">
        <v>0.1</v>
      </c>
      <c r="FBK31" s="61">
        <v>37</v>
      </c>
      <c r="FBL31" s="61">
        <v>3</v>
      </c>
      <c r="FBM31" s="61">
        <v>60</v>
      </c>
      <c r="FBN31" s="61">
        <v>4</v>
      </c>
      <c r="FBQ31" s="61">
        <v>1</v>
      </c>
      <c r="FBR31" s="61">
        <v>30</v>
      </c>
      <c r="FBU31" s="61">
        <v>20</v>
      </c>
      <c r="FBY31" s="61">
        <v>3</v>
      </c>
      <c r="FBZ31" s="61">
        <v>100</v>
      </c>
      <c r="FCA31" s="61">
        <v>0</v>
      </c>
      <c r="FCB31" s="61">
        <v>0</v>
      </c>
      <c r="FCC31" s="61">
        <v>0</v>
      </c>
      <c r="FCD31" s="61">
        <v>0</v>
      </c>
      <c r="FCE31" s="61">
        <v>0</v>
      </c>
      <c r="FCF31" s="61">
        <v>0</v>
      </c>
      <c r="FCG31" s="61">
        <v>0</v>
      </c>
      <c r="FCH31" s="61">
        <v>0</v>
      </c>
      <c r="FCI31" s="61">
        <v>10</v>
      </c>
      <c r="FCJ31" s="61">
        <v>0.75</v>
      </c>
      <c r="FCK31" s="61">
        <v>0.1</v>
      </c>
      <c r="FCL31" s="61">
        <v>0.55000000000000004</v>
      </c>
      <c r="FCM31" s="61">
        <v>0.1</v>
      </c>
      <c r="FCN31" s="61">
        <v>3</v>
      </c>
      <c r="FCO31" s="61">
        <v>0.05</v>
      </c>
      <c r="FCP31" s="61">
        <v>10</v>
      </c>
      <c r="FCQ31" s="61">
        <v>0.5</v>
      </c>
      <c r="FCR31" s="61">
        <v>5.2</v>
      </c>
      <c r="FCT31" s="61">
        <v>0.01</v>
      </c>
      <c r="FCU31" s="61">
        <v>0.3</v>
      </c>
      <c r="FCV31" s="61">
        <v>0.1</v>
      </c>
      <c r="FCW31" s="61">
        <v>0.4</v>
      </c>
      <c r="FCX31" s="61">
        <v>0.1</v>
      </c>
      <c r="FCY31" s="61">
        <v>0.5</v>
      </c>
      <c r="FCZ31" s="61">
        <v>500</v>
      </c>
      <c r="FDA31" s="61">
        <v>1500</v>
      </c>
      <c r="FDB31" s="61">
        <v>3.5</v>
      </c>
      <c r="FDC31" s="61">
        <v>0.1</v>
      </c>
      <c r="FDD31" s="61">
        <v>0.3</v>
      </c>
      <c r="FDE31" s="61">
        <v>0.1</v>
      </c>
      <c r="FDF31" s="61">
        <v>1.2</v>
      </c>
      <c r="FDG31" s="61">
        <v>0.1</v>
      </c>
      <c r="FDH31" s="61">
        <v>0.3</v>
      </c>
      <c r="FDI31" s="61">
        <v>1</v>
      </c>
      <c r="FDJ31" s="61">
        <v>0.1</v>
      </c>
      <c r="FDK31" s="61">
        <v>500</v>
      </c>
      <c r="FDL31" s="61">
        <v>1500</v>
      </c>
      <c r="FDM31" s="61">
        <v>5</v>
      </c>
      <c r="FDN31" s="61">
        <v>1.5</v>
      </c>
      <c r="FDO31" s="61">
        <v>2</v>
      </c>
      <c r="FDP31" s="61">
        <v>3</v>
      </c>
      <c r="FDQ31" s="61">
        <v>180</v>
      </c>
      <c r="FDR31" s="61">
        <v>180</v>
      </c>
      <c r="FDS31" s="61">
        <v>180</v>
      </c>
      <c r="FDT31" s="61">
        <v>60</v>
      </c>
      <c r="FDU31" s="61">
        <v>10</v>
      </c>
      <c r="FDV31" s="61">
        <v>0</v>
      </c>
      <c r="FDW31" s="61">
        <v>1</v>
      </c>
      <c r="FDX31" s="61">
        <v>120</v>
      </c>
      <c r="FDY31" s="61">
        <v>2</v>
      </c>
      <c r="FDZ31" s="61">
        <v>120</v>
      </c>
      <c r="FEA31" s="61">
        <v>2</v>
      </c>
      <c r="FEB31" s="61">
        <v>38</v>
      </c>
      <c r="FEC31" s="61">
        <v>3</v>
      </c>
      <c r="FED31" s="61">
        <v>0</v>
      </c>
      <c r="FEE31" s="61">
        <v>0</v>
      </c>
      <c r="FEF31" s="61">
        <v>83</v>
      </c>
      <c r="FEG31" s="61">
        <v>0.1</v>
      </c>
      <c r="FEH31" s="61">
        <v>0</v>
      </c>
      <c r="FEI31" s="61">
        <v>0</v>
      </c>
      <c r="FEJ31" s="61">
        <v>1</v>
      </c>
      <c r="FEK31" s="61">
        <v>0</v>
      </c>
      <c r="FEL31" s="61">
        <v>1</v>
      </c>
      <c r="FEM31" s="61">
        <v>0</v>
      </c>
      <c r="FEN31" s="61">
        <v>75</v>
      </c>
      <c r="FEO31" s="61">
        <v>120</v>
      </c>
      <c r="FEP31" s="61">
        <v>2</v>
      </c>
      <c r="FEQ31" s="61">
        <v>2</v>
      </c>
      <c r="FER31" s="61">
        <v>0</v>
      </c>
      <c r="FES31" s="61">
        <v>1</v>
      </c>
      <c r="FET31" s="61">
        <v>0</v>
      </c>
      <c r="FEU31" s="61">
        <v>75</v>
      </c>
      <c r="FEV31" s="61">
        <v>120</v>
      </c>
      <c r="FEW31" s="61">
        <v>2</v>
      </c>
      <c r="FEX31" s="61">
        <v>2</v>
      </c>
      <c r="FEY31" s="61">
        <v>1</v>
      </c>
      <c r="FEZ31" s="61">
        <v>62</v>
      </c>
      <c r="FFA31" s="61">
        <v>2</v>
      </c>
      <c r="FFB31" s="61">
        <v>1</v>
      </c>
      <c r="FFD31" s="61">
        <v>75</v>
      </c>
      <c r="FFE31" s="61">
        <v>120</v>
      </c>
      <c r="FFF31" s="61">
        <v>0.5</v>
      </c>
      <c r="FFG31" s="61">
        <v>0.5</v>
      </c>
      <c r="FFH31" s="61">
        <v>0</v>
      </c>
      <c r="FFI31" s="61">
        <v>0</v>
      </c>
      <c r="FFJ31" s="61">
        <v>0</v>
      </c>
      <c r="FFK31" s="61">
        <v>99</v>
      </c>
      <c r="FFL31" s="61">
        <v>200</v>
      </c>
      <c r="FFM31" s="61">
        <v>2</v>
      </c>
      <c r="FFN31" s="61">
        <v>2</v>
      </c>
      <c r="FFO31" s="61">
        <v>0</v>
      </c>
      <c r="FFP31" s="61">
        <v>2</v>
      </c>
      <c r="FFQ31" s="61">
        <v>0</v>
      </c>
      <c r="FFR31" s="61">
        <v>0</v>
      </c>
      <c r="FFS31" s="61">
        <v>2</v>
      </c>
      <c r="FFT31" s="61">
        <v>0</v>
      </c>
      <c r="FFU31" s="61">
        <v>0</v>
      </c>
      <c r="FFV31" s="61">
        <v>100</v>
      </c>
      <c r="FFW31" s="61">
        <v>0</v>
      </c>
      <c r="FFX31" s="61">
        <v>10</v>
      </c>
      <c r="FFY31" s="61">
        <v>0</v>
      </c>
      <c r="FFZ31" s="61">
        <v>0</v>
      </c>
      <c r="FGA31" s="61">
        <v>0</v>
      </c>
      <c r="FGB31" s="61">
        <v>2</v>
      </c>
      <c r="FGC31" s="61">
        <v>84</v>
      </c>
      <c r="FGD31" s="61">
        <v>0</v>
      </c>
      <c r="FGE31" s="61">
        <v>0</v>
      </c>
      <c r="FGF31" s="61">
        <v>0</v>
      </c>
      <c r="FGG31" s="61">
        <v>5</v>
      </c>
      <c r="FGH31" s="61">
        <v>20</v>
      </c>
      <c r="FGI31" s="61">
        <v>0</v>
      </c>
      <c r="FGJ31" s="61">
        <v>2</v>
      </c>
      <c r="FGK31" s="61">
        <v>30</v>
      </c>
      <c r="FGL31" s="61">
        <v>90</v>
      </c>
      <c r="FGM31" s="61">
        <v>0</v>
      </c>
      <c r="FGN31" s="61">
        <v>0</v>
      </c>
      <c r="FGO31" s="61">
        <v>0</v>
      </c>
      <c r="FGP31" s="61">
        <v>200</v>
      </c>
      <c r="FGQ31" s="61">
        <v>-200</v>
      </c>
      <c r="FGR31" s="61">
        <v>0</v>
      </c>
      <c r="FGS31" s="61">
        <v>-70</v>
      </c>
      <c r="FGT31" s="61">
        <v>100</v>
      </c>
      <c r="FGU31" s="61">
        <v>-100</v>
      </c>
      <c r="FGV31" s="61">
        <v>0</v>
      </c>
      <c r="FGW31" s="61">
        <v>0</v>
      </c>
      <c r="FGX31" s="61">
        <v>0</v>
      </c>
      <c r="FGY31" s="61">
        <v>200</v>
      </c>
      <c r="FGZ31" s="61">
        <v>-200</v>
      </c>
      <c r="FHA31" s="61">
        <v>20</v>
      </c>
      <c r="FHB31" s="61">
        <v>30</v>
      </c>
      <c r="FHC31" s="61">
        <v>0</v>
      </c>
      <c r="FHD31" s="61">
        <v>2</v>
      </c>
      <c r="FHE31" s="61">
        <v>0</v>
      </c>
      <c r="FHF31" s="61">
        <v>0</v>
      </c>
      <c r="FHG31" s="61">
        <v>0</v>
      </c>
      <c r="FHH31" s="61">
        <v>0</v>
      </c>
      <c r="FHI31" s="61">
        <v>0</v>
      </c>
      <c r="FHJ31" s="61">
        <v>0</v>
      </c>
      <c r="FHK31" s="61">
        <v>0</v>
      </c>
      <c r="FHL31" s="61">
        <v>16</v>
      </c>
      <c r="FHM31" s="61">
        <v>0</v>
      </c>
      <c r="FHN31" s="61">
        <v>0</v>
      </c>
      <c r="FHO31" s="61">
        <v>10</v>
      </c>
      <c r="FHP31" s="61">
        <v>0</v>
      </c>
      <c r="FHQ31" s="61">
        <v>16</v>
      </c>
      <c r="FHR31" s="61">
        <v>0</v>
      </c>
      <c r="FHS31" s="61">
        <v>0</v>
      </c>
      <c r="FHT31" s="61">
        <v>10</v>
      </c>
      <c r="FHU31" s="61">
        <v>0</v>
      </c>
      <c r="FHV31" s="61">
        <v>0</v>
      </c>
      <c r="FHW31" s="61">
        <v>0</v>
      </c>
      <c r="FHX31" s="61">
        <v>18</v>
      </c>
      <c r="FHY31" s="61">
        <v>12</v>
      </c>
      <c r="FHZ31" s="61">
        <v>35</v>
      </c>
      <c r="FIA31" s="61">
        <v>0</v>
      </c>
      <c r="FIB31" s="61">
        <v>0</v>
      </c>
      <c r="FIC31" s="61">
        <v>18</v>
      </c>
      <c r="FID31" s="61">
        <v>12</v>
      </c>
      <c r="FIE31" s="61">
        <v>35</v>
      </c>
      <c r="FIF31" s="61">
        <v>0</v>
      </c>
      <c r="FIG31" s="61">
        <v>0</v>
      </c>
      <c r="FIH31" s="61">
        <v>55</v>
      </c>
      <c r="FII31" s="61">
        <v>45</v>
      </c>
      <c r="FIJ31" s="61">
        <v>100</v>
      </c>
      <c r="FIK31" s="61">
        <v>0</v>
      </c>
      <c r="FIL31" s="61">
        <v>0</v>
      </c>
      <c r="FIM31" s="61">
        <v>15</v>
      </c>
      <c r="FIN31" s="61">
        <v>0</v>
      </c>
      <c r="FIO31" s="61">
        <v>250</v>
      </c>
      <c r="FIP31" s="61">
        <v>0</v>
      </c>
      <c r="FIQ31" s="61">
        <v>0</v>
      </c>
      <c r="FIR31" s="61">
        <v>80</v>
      </c>
      <c r="FIS31" s="61">
        <v>20</v>
      </c>
      <c r="FIT31" s="61">
        <v>100</v>
      </c>
      <c r="FIU31" s="61">
        <v>-25</v>
      </c>
      <c r="FIV31" s="61">
        <v>0</v>
      </c>
      <c r="FIW31" s="61">
        <v>60</v>
      </c>
      <c r="FIX31" s="61">
        <v>100</v>
      </c>
      <c r="FIY31" s="61">
        <v>-25</v>
      </c>
      <c r="FIZ31" s="61">
        <v>3600</v>
      </c>
      <c r="FJA31" s="61">
        <v>2</v>
      </c>
      <c r="FJB31" s="61">
        <v>0</v>
      </c>
      <c r="FJC31" s="61">
        <v>10</v>
      </c>
      <c r="FJD31" s="61">
        <v>0</v>
      </c>
      <c r="FJE31" s="61">
        <v>0</v>
      </c>
      <c r="FJF31" s="61">
        <v>9</v>
      </c>
      <c r="FJG31" s="61">
        <v>16</v>
      </c>
      <c r="FJH31" s="61">
        <v>0</v>
      </c>
      <c r="FJI31" s="61">
        <v>0</v>
      </c>
      <c r="FJJ31" s="61">
        <v>4</v>
      </c>
      <c r="FJK31" s="61">
        <v>10</v>
      </c>
      <c r="FJL31" s="61">
        <v>0</v>
      </c>
      <c r="FJM31" s="61">
        <v>0</v>
      </c>
      <c r="FJN31" s="61">
        <v>0</v>
      </c>
      <c r="FJO31" s="61">
        <v>0</v>
      </c>
      <c r="FJP31" s="61">
        <v>50</v>
      </c>
      <c r="FJQ31" s="61">
        <v>100</v>
      </c>
      <c r="FJR31" s="61">
        <v>1</v>
      </c>
      <c r="FJS31" s="61">
        <v>9.5</v>
      </c>
      <c r="FJT31" s="61">
        <v>10</v>
      </c>
      <c r="FJU31" s="61">
        <v>0.3</v>
      </c>
      <c r="FJV31" s="61">
        <v>0</v>
      </c>
      <c r="FJW31" s="61">
        <v>10</v>
      </c>
      <c r="FJX31" s="61">
        <v>0</v>
      </c>
      <c r="FJY31" s="61">
        <v>0</v>
      </c>
      <c r="FJZ31" s="61">
        <v>500</v>
      </c>
      <c r="FKA31" s="61">
        <v>0</v>
      </c>
      <c r="FKB31" s="61">
        <v>10</v>
      </c>
      <c r="FKC31" s="61">
        <v>0</v>
      </c>
      <c r="FKD31" s="61">
        <v>150</v>
      </c>
      <c r="FKE31" s="61">
        <v>-50</v>
      </c>
      <c r="FKF31" s="61">
        <v>1000</v>
      </c>
      <c r="FKG31" s="61">
        <v>0</v>
      </c>
      <c r="FKH31" s="61">
        <v>1</v>
      </c>
      <c r="FKI31" s="61">
        <v>0</v>
      </c>
      <c r="FKJ31" s="61">
        <v>0</v>
      </c>
      <c r="FKK31" s="61">
        <v>0</v>
      </c>
      <c r="FKL31" s="61">
        <v>0</v>
      </c>
      <c r="FKM31" s="61">
        <v>1</v>
      </c>
      <c r="FKN31" s="61">
        <v>0</v>
      </c>
      <c r="FKO31" s="61">
        <v>10</v>
      </c>
      <c r="FKP31" s="61">
        <v>0</v>
      </c>
      <c r="FKQ31" s="61">
        <v>0</v>
      </c>
      <c r="FKR31" s="61">
        <v>1</v>
      </c>
      <c r="FKS31" s="61">
        <v>0</v>
      </c>
      <c r="FKT31" s="61">
        <v>0</v>
      </c>
      <c r="FKU31" s="61">
        <v>16</v>
      </c>
      <c r="FKV31" s="61">
        <v>0</v>
      </c>
      <c r="FKW31" s="61">
        <v>0</v>
      </c>
      <c r="FKX31" s="61">
        <v>0</v>
      </c>
      <c r="FKY31" s="61">
        <v>0</v>
      </c>
      <c r="FKZ31" s="61">
        <v>16</v>
      </c>
      <c r="FLA31" s="61">
        <v>0</v>
      </c>
      <c r="FLB31" s="61">
        <v>0</v>
      </c>
      <c r="FLC31" s="61">
        <v>16</v>
      </c>
      <c r="FLD31" s="61">
        <v>0</v>
      </c>
      <c r="FLE31" s="61">
        <v>0</v>
      </c>
      <c r="FLF31" s="61">
        <v>0</v>
      </c>
      <c r="FLG31" s="61">
        <v>0</v>
      </c>
      <c r="FLH31" s="61">
        <v>0</v>
      </c>
      <c r="FLI31" s="61">
        <v>0</v>
      </c>
      <c r="FLJ31" s="61">
        <v>0</v>
      </c>
      <c r="FLK31" s="61">
        <v>2</v>
      </c>
      <c r="FLL31" s="61">
        <v>120</v>
      </c>
      <c r="FLM31" s="61">
        <v>0</v>
      </c>
      <c r="FLN31" s="61">
        <v>2</v>
      </c>
      <c r="FLO31" s="61">
        <v>120</v>
      </c>
      <c r="FLP31" s="61">
        <v>0</v>
      </c>
      <c r="FLQ31" s="61">
        <v>2</v>
      </c>
      <c r="FLR31" s="61">
        <v>120</v>
      </c>
      <c r="FLS31" s="61">
        <v>0</v>
      </c>
      <c r="FLT31" s="61">
        <v>2</v>
      </c>
      <c r="FLU31" s="61">
        <v>120</v>
      </c>
      <c r="FLV31" s="61">
        <v>1</v>
      </c>
      <c r="FLW31" s="61">
        <v>100</v>
      </c>
      <c r="FMG31" s="61">
        <v>18</v>
      </c>
      <c r="FMH31" s="61">
        <v>18</v>
      </c>
      <c r="FMI31" s="61">
        <v>18</v>
      </c>
      <c r="FMJ31" s="61">
        <v>18</v>
      </c>
      <c r="FMP31" s="61">
        <v>4</v>
      </c>
      <c r="FMQ31" s="61">
        <v>4</v>
      </c>
      <c r="FMR31" s="61">
        <v>20</v>
      </c>
      <c r="FMS31" s="61">
        <v>7.5</v>
      </c>
      <c r="FMT31" s="61">
        <v>22.5</v>
      </c>
      <c r="FMV31" s="61">
        <v>1</v>
      </c>
      <c r="FMW31" s="61">
        <v>12</v>
      </c>
      <c r="FMX31" s="61">
        <v>30</v>
      </c>
      <c r="FMY31" s="61">
        <v>7</v>
      </c>
      <c r="FMZ31" s="61">
        <v>48</v>
      </c>
      <c r="FNA31" s="61">
        <v>650</v>
      </c>
      <c r="FNB31" s="61">
        <v>950</v>
      </c>
      <c r="FNC31" s="61">
        <v>4000</v>
      </c>
      <c r="FND31" s="61">
        <v>30</v>
      </c>
      <c r="FNE31" s="61">
        <v>6</v>
      </c>
      <c r="FNG31" s="61">
        <v>3</v>
      </c>
      <c r="FNH31" s="61">
        <v>42</v>
      </c>
      <c r="FNJ31" s="61">
        <v>924</v>
      </c>
      <c r="FNV31" s="61">
        <v>1</v>
      </c>
      <c r="FNW31" s="61">
        <v>250</v>
      </c>
      <c r="FNX31" s="61">
        <v>40</v>
      </c>
      <c r="FNY31" s="61">
        <v>80</v>
      </c>
      <c r="FNZ31" s="61">
        <v>3</v>
      </c>
      <c r="FOA31" s="61">
        <v>15</v>
      </c>
      <c r="FOB31" s="61">
        <v>1800</v>
      </c>
      <c r="FOC31" s="61">
        <v>50</v>
      </c>
      <c r="FOD31" s="61">
        <v>300</v>
      </c>
      <c r="FOI31" s="61">
        <v>1800</v>
      </c>
      <c r="FOJ31" s="61">
        <v>1800</v>
      </c>
      <c r="FOK31" s="61">
        <v>0</v>
      </c>
      <c r="FOL31" s="61">
        <v>50</v>
      </c>
      <c r="FOM31" s="61">
        <v>50</v>
      </c>
      <c r="FOS31" s="61">
        <v>1</v>
      </c>
      <c r="FOT31" s="61">
        <v>0</v>
      </c>
      <c r="FOU31" s="61">
        <v>990</v>
      </c>
      <c r="FOV31" s="61">
        <v>-950</v>
      </c>
      <c r="FOW31" s="61">
        <v>-650</v>
      </c>
      <c r="FOY31" s="61">
        <v>1000</v>
      </c>
      <c r="FOZ31" s="61">
        <v>10</v>
      </c>
      <c r="FPK31" s="61">
        <v>1</v>
      </c>
      <c r="FPL31" s="61">
        <v>1</v>
      </c>
      <c r="FPM31" s="61">
        <v>1</v>
      </c>
      <c r="FPN31" s="61">
        <v>1</v>
      </c>
      <c r="FPO31" s="61">
        <v>-5</v>
      </c>
      <c r="FPP31" s="61">
        <v>-2</v>
      </c>
      <c r="FPQ31" s="61">
        <v>2</v>
      </c>
      <c r="FPR31" s="61">
        <v>2</v>
      </c>
      <c r="FPS31" s="61">
        <v>95</v>
      </c>
      <c r="FPT31" s="61">
        <v>100</v>
      </c>
      <c r="FPU31" s="61">
        <v>10</v>
      </c>
      <c r="FPV31" s="61">
        <v>30</v>
      </c>
      <c r="FPW31" s="61">
        <v>0</v>
      </c>
      <c r="FPX31" s="61">
        <v>0</v>
      </c>
      <c r="FPY31" s="61">
        <v>10</v>
      </c>
      <c r="FPZ31" s="61">
        <v>10000</v>
      </c>
      <c r="FQA31" s="61">
        <v>1400</v>
      </c>
      <c r="FQB31" s="61">
        <v>100</v>
      </c>
      <c r="FQC31" s="61">
        <v>20</v>
      </c>
      <c r="FQD31" s="61">
        <v>0</v>
      </c>
      <c r="FQE31" s="61">
        <v>100</v>
      </c>
      <c r="FQF31" s="61">
        <v>0</v>
      </c>
      <c r="FQG31" s="61">
        <v>0</v>
      </c>
      <c r="FQH31" s="61">
        <v>20</v>
      </c>
      <c r="FQI31" s="61">
        <v>4000</v>
      </c>
      <c r="FQJ31" s="61">
        <v>4000</v>
      </c>
      <c r="FQL31" s="61">
        <v>850</v>
      </c>
      <c r="FQM31" s="61">
        <v>30</v>
      </c>
      <c r="FQN31" s="61">
        <v>0</v>
      </c>
      <c r="FQO31" s="61">
        <v>400</v>
      </c>
      <c r="FQP31" s="61">
        <v>-1</v>
      </c>
      <c r="FQQ31" s="61">
        <v>4</v>
      </c>
      <c r="FQR31" s="61">
        <v>3</v>
      </c>
      <c r="FQS31" s="61">
        <v>10</v>
      </c>
      <c r="FQT31" s="61">
        <v>60</v>
      </c>
      <c r="FQU31" s="61">
        <v>120</v>
      </c>
      <c r="FQV31" s="61">
        <v>3</v>
      </c>
      <c r="FQW31" s="61">
        <v>3</v>
      </c>
      <c r="FQX31" s="61">
        <v>3</v>
      </c>
      <c r="FQY31" s="61">
        <v>3</v>
      </c>
      <c r="FQZ31" s="61">
        <v>-5</v>
      </c>
      <c r="FRA31" s="61">
        <v>-5</v>
      </c>
      <c r="FRB31" s="61">
        <v>-5</v>
      </c>
      <c r="FRC31" s="61">
        <v>-5</v>
      </c>
      <c r="FRD31" s="61">
        <v>13</v>
      </c>
      <c r="FRE31" s="61">
        <v>13</v>
      </c>
      <c r="FRF31" s="61">
        <v>13</v>
      </c>
      <c r="FRG31" s="61">
        <v>13</v>
      </c>
      <c r="FRH31" s="61">
        <v>4.5</v>
      </c>
      <c r="FRJ31" s="61">
        <v>45</v>
      </c>
      <c r="FRK31" s="61">
        <v>270</v>
      </c>
      <c r="FRL31" s="61">
        <v>70</v>
      </c>
      <c r="FRM31" s="61">
        <v>-144</v>
      </c>
      <c r="FRN31" s="61">
        <v>0</v>
      </c>
      <c r="FRO31" s="61">
        <v>80</v>
      </c>
      <c r="FRP31" s="61">
        <v>350</v>
      </c>
      <c r="FSO31" s="61">
        <v>0</v>
      </c>
      <c r="FSP31" s="61">
        <v>4</v>
      </c>
      <c r="FSQ31" s="61">
        <v>500</v>
      </c>
      <c r="FSR31" s="61">
        <v>30</v>
      </c>
      <c r="FST31" s="61">
        <v>4000</v>
      </c>
      <c r="FTB31" s="61">
        <v>1.2</v>
      </c>
      <c r="FTD31" s="61">
        <v>50</v>
      </c>
      <c r="FTE31" s="61">
        <v>0</v>
      </c>
      <c r="FTG31" s="61">
        <v>100</v>
      </c>
      <c r="FTH31" s="61">
        <v>100</v>
      </c>
      <c r="FTJ31" s="61">
        <v>100</v>
      </c>
      <c r="FTK31" s="61">
        <v>50</v>
      </c>
      <c r="FTL31" s="61">
        <v>10</v>
      </c>
      <c r="FTM31" s="61">
        <v>25</v>
      </c>
      <c r="FTN31" s="61">
        <v>2500</v>
      </c>
      <c r="FTO31" s="61">
        <v>1</v>
      </c>
      <c r="FTR31" s="61">
        <v>0</v>
      </c>
      <c r="FTS31" s="61">
        <v>380</v>
      </c>
      <c r="FTT31" s="61">
        <v>1</v>
      </c>
      <c r="FTU31" s="61">
        <v>-30</v>
      </c>
      <c r="FTV31" s="61">
        <v>-9</v>
      </c>
      <c r="FTW31" s="61">
        <v>4300</v>
      </c>
      <c r="FTX31" s="61">
        <v>1300</v>
      </c>
      <c r="FTY31" s="61">
        <v>10</v>
      </c>
      <c r="FTZ31" s="61">
        <v>4300</v>
      </c>
      <c r="FUA31" s="61">
        <v>2600</v>
      </c>
      <c r="FUB31" s="61">
        <v>60</v>
      </c>
      <c r="FUC31" s="61">
        <v>0</v>
      </c>
      <c r="FUD31" s="61">
        <v>0</v>
      </c>
      <c r="FUK31" s="61">
        <v>0</v>
      </c>
      <c r="FUL31" s="61">
        <v>0.39062000000000002</v>
      </c>
      <c r="FUN31" s="61">
        <v>5.8590000000000003E-2</v>
      </c>
      <c r="FUO31" s="61">
        <v>2.5</v>
      </c>
      <c r="FUP31" s="61">
        <v>1.1000000000000001</v>
      </c>
      <c r="FUV31" s="61">
        <v>4393</v>
      </c>
      <c r="FUW31" s="61">
        <v>2198</v>
      </c>
      <c r="FUX31" s="61">
        <v>5400</v>
      </c>
      <c r="FUY31" s="61">
        <v>2777</v>
      </c>
      <c r="FUZ31" s="61">
        <v>1499</v>
      </c>
      <c r="FVA31" s="61">
        <v>1499</v>
      </c>
      <c r="FVC31" s="61">
        <v>51.8</v>
      </c>
      <c r="FVD31" s="61">
        <v>51.8</v>
      </c>
      <c r="FVF31" s="61">
        <v>660</v>
      </c>
      <c r="FVN31" s="61">
        <v>0</v>
      </c>
      <c r="FVO31" s="61">
        <v>0.39062000000000002</v>
      </c>
      <c r="FVQ31" s="61">
        <v>5.8590000000000003E-2</v>
      </c>
      <c r="FVR31" s="61">
        <v>2.5</v>
      </c>
      <c r="FVS31" s="61">
        <v>1.1000000000000001</v>
      </c>
      <c r="FVY31" s="61">
        <v>4750</v>
      </c>
      <c r="FVZ31" s="61">
        <v>2000</v>
      </c>
      <c r="FWA31" s="61">
        <v>4901</v>
      </c>
      <c r="FWB31" s="61">
        <v>2150</v>
      </c>
      <c r="FWC31" s="61">
        <v>1500</v>
      </c>
      <c r="FWD31" s="61">
        <v>1500</v>
      </c>
      <c r="FWF31" s="61">
        <v>50</v>
      </c>
      <c r="FWG31" s="61">
        <v>50</v>
      </c>
      <c r="FWI31" s="61">
        <v>660</v>
      </c>
      <c r="FWQ31" s="61">
        <v>0</v>
      </c>
      <c r="FWR31" s="61">
        <v>0.39062000000000002</v>
      </c>
      <c r="FWT31" s="61">
        <v>5.8590000000000003E-2</v>
      </c>
      <c r="FWU31" s="61">
        <v>2.5</v>
      </c>
      <c r="FWV31" s="61">
        <v>1.1000000000000001</v>
      </c>
      <c r="FXB31" s="61">
        <v>4750</v>
      </c>
      <c r="FXC31" s="61">
        <v>2000</v>
      </c>
      <c r="FXD31" s="61">
        <v>4901</v>
      </c>
      <c r="FXE31" s="61">
        <v>2150</v>
      </c>
      <c r="FXF31" s="61">
        <v>1500</v>
      </c>
      <c r="FXG31" s="61">
        <v>1500</v>
      </c>
      <c r="FXI31" s="61">
        <v>50</v>
      </c>
      <c r="FXJ31" s="61">
        <v>50</v>
      </c>
      <c r="FXL31" s="61">
        <v>660</v>
      </c>
      <c r="FXT31" s="61">
        <v>0</v>
      </c>
      <c r="FXU31" s="61">
        <v>0.39062000000000002</v>
      </c>
      <c r="FXW31" s="61">
        <v>5.8590000000000003E-2</v>
      </c>
      <c r="FXX31" s="61">
        <v>2.5</v>
      </c>
      <c r="FXY31" s="61">
        <v>1.1000000000000001</v>
      </c>
      <c r="FYE31" s="61">
        <v>4750</v>
      </c>
      <c r="FYF31" s="61">
        <v>2000</v>
      </c>
      <c r="FYG31" s="61">
        <v>4901</v>
      </c>
      <c r="FYH31" s="61">
        <v>2150</v>
      </c>
      <c r="FYI31" s="61">
        <v>1500</v>
      </c>
      <c r="FYJ31" s="61">
        <v>1500</v>
      </c>
      <c r="FYL31" s="61">
        <v>50</v>
      </c>
      <c r="FYM31" s="61">
        <v>50</v>
      </c>
      <c r="FYO31" s="61">
        <v>660</v>
      </c>
      <c r="FYQ31" s="61">
        <v>0</v>
      </c>
      <c r="FYR31" s="61">
        <v>1000</v>
      </c>
      <c r="FYS31" s="61">
        <v>300</v>
      </c>
      <c r="FYT31" s="61">
        <v>48</v>
      </c>
      <c r="FYU31" s="61">
        <v>-1.6</v>
      </c>
      <c r="FYV31" s="61">
        <v>-4</v>
      </c>
      <c r="FYW31" s="61">
        <v>100</v>
      </c>
      <c r="FYX31" s="61">
        <v>10</v>
      </c>
      <c r="FYY31" s="61">
        <v>0</v>
      </c>
      <c r="FYZ31" s="61">
        <v>1</v>
      </c>
      <c r="FZA31" s="61">
        <v>10</v>
      </c>
      <c r="FZB31" s="61">
        <v>0</v>
      </c>
      <c r="FZI31" s="61">
        <v>100</v>
      </c>
      <c r="FZJ31" s="61">
        <v>50</v>
      </c>
      <c r="FZK31" s="61">
        <v>100</v>
      </c>
      <c r="FZL31" s="61">
        <v>12000</v>
      </c>
      <c r="FZM31" s="61">
        <v>100</v>
      </c>
      <c r="FZN31" s="61">
        <v>-100</v>
      </c>
      <c r="FZO31" s="61">
        <v>0</v>
      </c>
      <c r="FZP31" s="61">
        <v>0</v>
      </c>
      <c r="FZQ31" s="61">
        <v>-25</v>
      </c>
      <c r="FZS31" s="61">
        <v>0</v>
      </c>
      <c r="FZT31" s="61">
        <v>1</v>
      </c>
      <c r="FZU31" s="61">
        <v>0</v>
      </c>
      <c r="FZV31" s="61">
        <v>0</v>
      </c>
      <c r="FZW31" s="61">
        <v>0</v>
      </c>
      <c r="FZX31" s="61">
        <v>1</v>
      </c>
      <c r="FZY31" s="61">
        <v>0</v>
      </c>
      <c r="FZZ31" s="61">
        <v>0</v>
      </c>
      <c r="GAA31" s="61">
        <v>10</v>
      </c>
      <c r="GAB31" s="61">
        <v>0</v>
      </c>
      <c r="GAC31" s="61">
        <v>0.5</v>
      </c>
      <c r="GAD31" s="61">
        <v>0</v>
      </c>
      <c r="GAE31" s="61">
        <v>0</v>
      </c>
      <c r="GAF31" s="61">
        <v>60000</v>
      </c>
      <c r="GAG31" s="61">
        <v>0</v>
      </c>
      <c r="GAH31" s="61">
        <v>60000</v>
      </c>
      <c r="GAI31" s="61">
        <v>0</v>
      </c>
      <c r="GAK31" s="61">
        <v>4</v>
      </c>
      <c r="GAL31" s="61">
        <v>0</v>
      </c>
      <c r="GAM31" s="61">
        <v>1</v>
      </c>
      <c r="GAN31" s="61">
        <v>0</v>
      </c>
      <c r="GAR31" s="61">
        <v>80</v>
      </c>
      <c r="GAT31" s="61">
        <v>48</v>
      </c>
      <c r="GBI31" s="61">
        <v>52</v>
      </c>
      <c r="GBJ31" s="61">
        <v>53</v>
      </c>
      <c r="GBK31" s="61">
        <v>53</v>
      </c>
      <c r="GBL31" s="61">
        <v>53</v>
      </c>
      <c r="GBW31" s="61">
        <v>0</v>
      </c>
      <c r="GBX31" s="61">
        <v>0</v>
      </c>
      <c r="GBY31" s="61">
        <v>1</v>
      </c>
      <c r="GBZ31" s="61">
        <v>3</v>
      </c>
      <c r="GCA31" s="61">
        <v>57</v>
      </c>
      <c r="GCB31" s="61">
        <v>59</v>
      </c>
      <c r="GCC31" s="61">
        <v>2</v>
      </c>
      <c r="GCD31" s="61">
        <v>2</v>
      </c>
      <c r="GCE31" s="61">
        <v>60</v>
      </c>
      <c r="GCG31" s="61">
        <v>48</v>
      </c>
      <c r="GCW31" s="61">
        <v>20</v>
      </c>
      <c r="GCX31" s="61">
        <v>30</v>
      </c>
      <c r="GCY31" s="61">
        <v>1</v>
      </c>
      <c r="GDD31" s="61">
        <v>110</v>
      </c>
      <c r="GDE31" s="61">
        <v>0.2</v>
      </c>
      <c r="GDH31" s="61">
        <v>100</v>
      </c>
      <c r="GDI31" s="61">
        <v>0.2</v>
      </c>
      <c r="GDK31" s="61">
        <v>350</v>
      </c>
      <c r="GDL31" s="61">
        <v>105</v>
      </c>
      <c r="GDM31" s="61">
        <v>105</v>
      </c>
      <c r="GDN31" s="61">
        <v>105</v>
      </c>
      <c r="GDW31" s="61">
        <v>-1225</v>
      </c>
      <c r="GDX31" s="61">
        <v>4900</v>
      </c>
      <c r="GDZ31" s="61">
        <v>0.2</v>
      </c>
      <c r="GEA31" s="61">
        <v>100</v>
      </c>
      <c r="GEB31" s="61">
        <v>200</v>
      </c>
      <c r="GEX31" s="61">
        <v>20</v>
      </c>
      <c r="GEY31" s="61">
        <v>30</v>
      </c>
      <c r="GEZ31" s="61">
        <v>1</v>
      </c>
      <c r="GFE31" s="61">
        <v>110</v>
      </c>
      <c r="GFF31" s="61">
        <v>0.4</v>
      </c>
      <c r="GFI31" s="61">
        <v>100</v>
      </c>
      <c r="GFJ31" s="61">
        <v>0.2</v>
      </c>
      <c r="GFL31" s="61">
        <v>100</v>
      </c>
      <c r="GFN31" s="61">
        <v>100</v>
      </c>
      <c r="GFO31" s="61">
        <v>100</v>
      </c>
      <c r="GGA31" s="61">
        <v>0.2</v>
      </c>
      <c r="GGB31" s="61">
        <v>100</v>
      </c>
      <c r="GGC31" s="61">
        <v>200</v>
      </c>
      <c r="GHU31" s="61">
        <v>0</v>
      </c>
      <c r="GHV31" s="61">
        <v>0.1</v>
      </c>
      <c r="GHW31" s="61">
        <v>100</v>
      </c>
      <c r="GHX31" s="61">
        <v>100</v>
      </c>
      <c r="GHY31" s="61">
        <v>100</v>
      </c>
      <c r="GHZ31" s="61">
        <v>205</v>
      </c>
      <c r="GIA31" s="61">
        <v>0</v>
      </c>
      <c r="GIB31" s="61">
        <v>0</v>
      </c>
      <c r="GIC31" s="61">
        <v>1</v>
      </c>
      <c r="GID31" s="61">
        <v>0</v>
      </c>
      <c r="GIE31" s="61">
        <v>100</v>
      </c>
      <c r="GIF31" s="61">
        <v>0</v>
      </c>
      <c r="GIG31" s="61">
        <v>1</v>
      </c>
      <c r="GIH31" s="61">
        <v>1</v>
      </c>
      <c r="GII31" s="61">
        <v>1</v>
      </c>
      <c r="GIJ31" s="61">
        <v>1</v>
      </c>
      <c r="GIK31" s="61">
        <v>0</v>
      </c>
      <c r="GIL31" s="61">
        <v>0</v>
      </c>
      <c r="GIM31" s="61">
        <v>70</v>
      </c>
      <c r="GIN31" s="61">
        <v>65</v>
      </c>
      <c r="GIO31" s="61">
        <v>70</v>
      </c>
      <c r="GIP31" s="61">
        <v>100</v>
      </c>
      <c r="GIQ31" s="61">
        <v>100</v>
      </c>
      <c r="GIR31" s="61">
        <v>0</v>
      </c>
      <c r="GIS31" s="61">
        <v>0</v>
      </c>
      <c r="GIT31" s="61">
        <v>1</v>
      </c>
      <c r="GIU31" s="61">
        <v>1</v>
      </c>
      <c r="GIV31" s="61">
        <v>0.02</v>
      </c>
      <c r="GIW31" s="61">
        <v>100</v>
      </c>
      <c r="GIX31" s="61">
        <v>49</v>
      </c>
      <c r="GIY31" s="61">
        <v>0</v>
      </c>
      <c r="GIZ31" s="61">
        <v>1</v>
      </c>
      <c r="GJA31" s="61">
        <v>7</v>
      </c>
      <c r="GJB31" s="61">
        <v>0</v>
      </c>
      <c r="GJC31" s="61">
        <v>100</v>
      </c>
      <c r="GJD31" s="61">
        <v>0</v>
      </c>
      <c r="GJE31" s="61">
        <v>1</v>
      </c>
      <c r="GJF31" s="61">
        <v>1</v>
      </c>
      <c r="GJG31" s="61">
        <v>1</v>
      </c>
      <c r="GJH31" s="61">
        <v>1</v>
      </c>
      <c r="GJI31" s="61">
        <v>0</v>
      </c>
      <c r="GJJ31" s="61">
        <v>0</v>
      </c>
      <c r="GJK31" s="61">
        <v>70</v>
      </c>
      <c r="GJL31" s="61">
        <v>45</v>
      </c>
      <c r="GJM31" s="61">
        <v>68</v>
      </c>
      <c r="GJN31" s="61">
        <v>0</v>
      </c>
      <c r="GJO31" s="61">
        <v>100</v>
      </c>
      <c r="GJP31" s="61">
        <v>0</v>
      </c>
      <c r="GJQ31" s="61">
        <v>0</v>
      </c>
      <c r="GJR31" s="61">
        <v>0.2</v>
      </c>
      <c r="GJS31" s="61">
        <v>100</v>
      </c>
      <c r="GJT31" s="61">
        <v>100</v>
      </c>
      <c r="GJU31" s="61">
        <v>100</v>
      </c>
      <c r="GJV31" s="61">
        <v>205</v>
      </c>
      <c r="GJW31" s="61">
        <v>0</v>
      </c>
      <c r="GJX31" s="61">
        <v>1</v>
      </c>
      <c r="GJY31" s="61">
        <v>1</v>
      </c>
      <c r="GJZ31" s="61">
        <v>1</v>
      </c>
      <c r="GKA31" s="61">
        <v>1</v>
      </c>
      <c r="GKB31" s="61">
        <v>1</v>
      </c>
      <c r="GKC31" s="61">
        <v>1</v>
      </c>
      <c r="GKD31" s="61">
        <v>0</v>
      </c>
      <c r="GKE31" s="61">
        <v>0</v>
      </c>
      <c r="GKF31" s="61">
        <v>40</v>
      </c>
      <c r="GKG31" s="61">
        <v>20</v>
      </c>
      <c r="GKH31" s="61">
        <v>28</v>
      </c>
      <c r="GKI31" s="61">
        <v>0</v>
      </c>
      <c r="GKJ31" s="61">
        <v>100</v>
      </c>
      <c r="GKK31" s="61">
        <v>0</v>
      </c>
      <c r="GKL31" s="61">
        <v>1.5</v>
      </c>
      <c r="GKM31" s="61">
        <v>3.0000000000000001E-3</v>
      </c>
      <c r="GKN31" s="61">
        <v>1</v>
      </c>
      <c r="GKO31" s="61">
        <v>1</v>
      </c>
      <c r="GKP31" s="61">
        <v>10</v>
      </c>
      <c r="GKQ31" s="61">
        <v>0.6</v>
      </c>
      <c r="GKR31" s="61">
        <v>0</v>
      </c>
      <c r="GKS31" s="61">
        <v>1</v>
      </c>
      <c r="GKT31" s="61">
        <v>12</v>
      </c>
      <c r="GKU31" s="61">
        <v>1</v>
      </c>
      <c r="GKV31" s="61">
        <v>1</v>
      </c>
      <c r="GKW31" s="61">
        <v>1</v>
      </c>
      <c r="GKX31" s="61">
        <v>1</v>
      </c>
      <c r="GKY31" s="61">
        <v>0</v>
      </c>
      <c r="GKZ31" s="61">
        <v>0</v>
      </c>
      <c r="GLA31" s="61">
        <v>1.1000000000000001</v>
      </c>
      <c r="GLB31" s="61">
        <v>0.7</v>
      </c>
      <c r="GLC31" s="61">
        <v>1</v>
      </c>
      <c r="GLD31" s="61">
        <v>0</v>
      </c>
      <c r="GLE31" s="61">
        <v>100</v>
      </c>
      <c r="GLF31" s="61">
        <v>0</v>
      </c>
      <c r="GLG31" s="61">
        <v>0</v>
      </c>
      <c r="GLH31" s="61">
        <v>0.1</v>
      </c>
      <c r="GLI31" s="61">
        <v>100</v>
      </c>
      <c r="GLJ31" s="61">
        <v>100</v>
      </c>
      <c r="GLK31" s="61">
        <v>100</v>
      </c>
      <c r="GLL31" s="61">
        <v>205</v>
      </c>
      <c r="GLM31" s="61">
        <v>0</v>
      </c>
      <c r="GLN31" s="61">
        <v>1</v>
      </c>
      <c r="GLO31" s="61">
        <v>1</v>
      </c>
      <c r="GLP31" s="61">
        <v>1</v>
      </c>
      <c r="GLQ31" s="61">
        <v>1</v>
      </c>
      <c r="GLR31" s="61">
        <v>1</v>
      </c>
      <c r="GLS31" s="61">
        <v>1</v>
      </c>
      <c r="GLT31" s="61">
        <v>0</v>
      </c>
      <c r="GLU31" s="61">
        <v>0</v>
      </c>
      <c r="GLV31" s="61">
        <v>99</v>
      </c>
      <c r="GLW31" s="61">
        <v>85</v>
      </c>
      <c r="GLX31" s="61">
        <v>90</v>
      </c>
      <c r="GLY31" s="61">
        <v>0</v>
      </c>
      <c r="GLZ31" s="61">
        <v>100</v>
      </c>
      <c r="GMA31" s="61">
        <v>0</v>
      </c>
      <c r="GMB31" s="61">
        <v>0</v>
      </c>
      <c r="GMC31" s="61">
        <v>0.1</v>
      </c>
      <c r="GMD31" s="61">
        <v>0.5</v>
      </c>
      <c r="GME31" s="61">
        <v>0.5</v>
      </c>
      <c r="GMF31" s="61">
        <v>100</v>
      </c>
      <c r="GMG31" s="61">
        <v>40</v>
      </c>
      <c r="GMH31" s="61">
        <v>0</v>
      </c>
      <c r="GMI31" s="61">
        <v>1</v>
      </c>
      <c r="GMJ31" s="61">
        <v>1</v>
      </c>
      <c r="GMK31" s="61">
        <v>1</v>
      </c>
      <c r="GML31" s="61">
        <v>1</v>
      </c>
      <c r="GMM31" s="61">
        <v>1</v>
      </c>
      <c r="GMN31" s="61">
        <v>1</v>
      </c>
      <c r="GMO31" s="61">
        <v>0</v>
      </c>
      <c r="GMP31" s="61">
        <v>0</v>
      </c>
      <c r="GMQ31" s="61">
        <v>80</v>
      </c>
      <c r="GMR31" s="61">
        <v>30</v>
      </c>
      <c r="GMS31" s="61">
        <v>50</v>
      </c>
      <c r="GMT31" s="61">
        <v>0</v>
      </c>
      <c r="GMU31" s="61">
        <v>100</v>
      </c>
      <c r="GMV31" s="61">
        <v>10</v>
      </c>
      <c r="GMW31" s="61">
        <v>0</v>
      </c>
      <c r="GMX31" s="61">
        <v>1</v>
      </c>
      <c r="GMY31" s="61">
        <v>10</v>
      </c>
      <c r="GMZ31" s="61">
        <v>10</v>
      </c>
      <c r="GNA31" s="61">
        <v>10</v>
      </c>
      <c r="GNB31" s="61">
        <v>205</v>
      </c>
      <c r="GNC31" s="61">
        <v>0</v>
      </c>
      <c r="GND31" s="61">
        <v>0</v>
      </c>
      <c r="GNE31" s="61">
        <v>1</v>
      </c>
      <c r="GNF31" s="61">
        <v>1</v>
      </c>
      <c r="GNG31" s="61">
        <v>1</v>
      </c>
      <c r="GNH31" s="61">
        <v>1</v>
      </c>
      <c r="GNI31" s="61">
        <v>1</v>
      </c>
      <c r="GNJ31" s="61">
        <v>0</v>
      </c>
      <c r="GNK31" s="61">
        <v>0</v>
      </c>
      <c r="GNL31" s="61">
        <v>95</v>
      </c>
      <c r="GNM31" s="61">
        <v>75</v>
      </c>
      <c r="GNN31" s="61">
        <v>75</v>
      </c>
      <c r="GNO31" s="61">
        <v>0</v>
      </c>
      <c r="GNP31" s="61">
        <v>100</v>
      </c>
      <c r="GNQ31" s="61">
        <v>0</v>
      </c>
      <c r="GNR31" s="61">
        <v>0</v>
      </c>
      <c r="GNS31" s="61">
        <v>1</v>
      </c>
      <c r="GNT31" s="61">
        <v>10</v>
      </c>
      <c r="GNU31" s="61">
        <v>10</v>
      </c>
      <c r="GNV31" s="61">
        <v>10</v>
      </c>
      <c r="GNW31" s="61">
        <v>205</v>
      </c>
      <c r="GNX31" s="61">
        <v>0</v>
      </c>
      <c r="GNY31" s="61">
        <v>0</v>
      </c>
      <c r="GNZ31" s="61">
        <v>1</v>
      </c>
      <c r="GOA31" s="61">
        <v>1</v>
      </c>
      <c r="GOB31" s="61">
        <v>1</v>
      </c>
      <c r="GOC31" s="61">
        <v>1</v>
      </c>
      <c r="GOD31" s="61">
        <v>1</v>
      </c>
      <c r="GOE31" s="61">
        <v>0</v>
      </c>
      <c r="GOF31" s="61">
        <v>0</v>
      </c>
      <c r="GOG31" s="61">
        <v>95</v>
      </c>
      <c r="GOH31" s="61">
        <v>75</v>
      </c>
      <c r="GOI31" s="61">
        <v>75</v>
      </c>
      <c r="GOJ31" s="61">
        <v>0</v>
      </c>
      <c r="GOK31" s="61">
        <v>100</v>
      </c>
      <c r="GOL31" s="61">
        <v>0</v>
      </c>
      <c r="GOM31" s="61">
        <v>0</v>
      </c>
      <c r="GON31" s="61">
        <v>0</v>
      </c>
      <c r="GOO31" s="61">
        <v>1</v>
      </c>
      <c r="GOP31" s="61">
        <v>1</v>
      </c>
      <c r="GOQ31" s="61">
        <v>100</v>
      </c>
      <c r="GOR31" s="61">
        <v>0.01</v>
      </c>
      <c r="GOS31" s="61">
        <v>0</v>
      </c>
      <c r="GOT31" s="61">
        <v>1</v>
      </c>
      <c r="GOU31" s="61">
        <v>3</v>
      </c>
      <c r="GOV31" s="61">
        <v>1</v>
      </c>
      <c r="GOW31" s="61">
        <v>1</v>
      </c>
      <c r="GOX31" s="61">
        <v>1</v>
      </c>
      <c r="GOY31" s="61">
        <v>1</v>
      </c>
      <c r="GOZ31" s="61">
        <v>0</v>
      </c>
      <c r="GPA31" s="61">
        <v>0</v>
      </c>
      <c r="GPB31" s="61">
        <v>20</v>
      </c>
      <c r="GPC31" s="61">
        <v>-20</v>
      </c>
      <c r="GPD31" s="61">
        <v>-3</v>
      </c>
      <c r="GPE31" s="61">
        <v>0</v>
      </c>
      <c r="GPF31" s="61">
        <v>100</v>
      </c>
      <c r="GPG31" s="61">
        <v>0</v>
      </c>
      <c r="GPH31" s="61">
        <v>1E-3</v>
      </c>
      <c r="GPI31" s="61">
        <v>0.1</v>
      </c>
      <c r="GPJ31" s="61">
        <v>100</v>
      </c>
      <c r="GPK31" s="61">
        <v>100</v>
      </c>
      <c r="GPL31" s="61">
        <v>100</v>
      </c>
      <c r="GPM31" s="61">
        <v>70</v>
      </c>
      <c r="GPN31" s="61">
        <v>0</v>
      </c>
      <c r="GPO31" s="61">
        <v>1</v>
      </c>
      <c r="GPP31" s="61">
        <v>1</v>
      </c>
      <c r="GPQ31" s="61">
        <v>1</v>
      </c>
      <c r="GPR31" s="61">
        <v>1</v>
      </c>
      <c r="GPS31" s="61">
        <v>1</v>
      </c>
      <c r="GPT31" s="61">
        <v>1</v>
      </c>
      <c r="GPU31" s="61">
        <v>0</v>
      </c>
      <c r="GPV31" s="61">
        <v>0</v>
      </c>
      <c r="GPW31" s="61">
        <v>90</v>
      </c>
      <c r="GPX31" s="61">
        <v>50</v>
      </c>
      <c r="GPY31" s="61">
        <v>50</v>
      </c>
      <c r="GPZ31" s="61">
        <v>20</v>
      </c>
      <c r="GQA31" s="61">
        <v>100</v>
      </c>
      <c r="GQB31" s="61">
        <v>20</v>
      </c>
      <c r="GQC31" s="61">
        <v>0</v>
      </c>
      <c r="GQD31" s="61">
        <v>0.1</v>
      </c>
      <c r="GQE31" s="61">
        <v>100</v>
      </c>
      <c r="GQF31" s="61">
        <v>205</v>
      </c>
      <c r="GQG31" s="61">
        <v>0</v>
      </c>
      <c r="GQH31" s="61">
        <v>0</v>
      </c>
      <c r="GQI31" s="61">
        <v>1</v>
      </c>
      <c r="GQJ31" s="61">
        <v>20</v>
      </c>
      <c r="GQK31" s="61">
        <v>0</v>
      </c>
      <c r="GQL31" s="61">
        <v>1</v>
      </c>
      <c r="GQM31" s="61">
        <v>1</v>
      </c>
      <c r="GQN31" s="61">
        <v>1</v>
      </c>
      <c r="GQO31" s="61">
        <v>1</v>
      </c>
      <c r="GQP31" s="61">
        <v>0</v>
      </c>
      <c r="GQQ31" s="61">
        <v>0</v>
      </c>
      <c r="GQR31" s="61">
        <v>120</v>
      </c>
      <c r="GQS31" s="61">
        <v>0</v>
      </c>
      <c r="GQT31" s="61">
        <v>100</v>
      </c>
      <c r="GQU31" s="61">
        <v>100</v>
      </c>
      <c r="GQV31" s="61">
        <v>0</v>
      </c>
      <c r="GQW31" s="61">
        <v>0</v>
      </c>
      <c r="GQX31" s="61">
        <v>100</v>
      </c>
      <c r="GQY31" s="61">
        <v>0</v>
      </c>
      <c r="GQZ31" s="61">
        <v>0</v>
      </c>
      <c r="GRA31" s="61">
        <v>2</v>
      </c>
      <c r="GRB31" s="61">
        <v>100</v>
      </c>
      <c r="GRC31" s="61">
        <v>100</v>
      </c>
      <c r="GRD31" s="61">
        <v>100</v>
      </c>
      <c r="GRE31" s="61">
        <v>0.05</v>
      </c>
      <c r="GRF31" s="61">
        <v>0</v>
      </c>
      <c r="GRG31" s="61">
        <v>0</v>
      </c>
      <c r="GRH31" s="61">
        <v>1</v>
      </c>
      <c r="GRI31" s="61">
        <v>1</v>
      </c>
      <c r="GRJ31" s="61">
        <v>1</v>
      </c>
      <c r="GRK31" s="61">
        <v>1</v>
      </c>
      <c r="GRL31" s="61">
        <v>1</v>
      </c>
      <c r="GRM31" s="61">
        <v>0</v>
      </c>
      <c r="GRN31" s="61">
        <v>0</v>
      </c>
      <c r="GRO31" s="61">
        <v>780</v>
      </c>
      <c r="GRP31" s="61">
        <v>720</v>
      </c>
      <c r="GRQ31" s="61">
        <v>740</v>
      </c>
      <c r="GRR31" s="61">
        <v>0</v>
      </c>
      <c r="GRS31" s="61">
        <v>100</v>
      </c>
      <c r="GRT31" s="61">
        <v>-100</v>
      </c>
      <c r="GRU31" s="61">
        <v>0</v>
      </c>
      <c r="GRV31" s="61">
        <v>1</v>
      </c>
      <c r="GRW31" s="61">
        <v>320</v>
      </c>
      <c r="GRX31" s="61">
        <v>320</v>
      </c>
      <c r="GRY31" s="61">
        <v>100</v>
      </c>
      <c r="GRZ31" s="61">
        <v>205</v>
      </c>
      <c r="GSA31" s="61">
        <v>0</v>
      </c>
      <c r="GSB31" s="61">
        <v>0</v>
      </c>
      <c r="GSC31" s="61">
        <v>1</v>
      </c>
      <c r="GSD31" s="61">
        <v>1</v>
      </c>
      <c r="GSE31" s="61">
        <v>1</v>
      </c>
      <c r="GSF31" s="61">
        <v>1</v>
      </c>
      <c r="GSG31" s="61">
        <v>1</v>
      </c>
      <c r="GSH31" s="61">
        <v>0</v>
      </c>
      <c r="GSI31" s="61">
        <v>0</v>
      </c>
      <c r="GSJ31" s="61">
        <v>400</v>
      </c>
      <c r="GSK31" s="61">
        <v>0</v>
      </c>
      <c r="GSL31" s="61">
        <v>0</v>
      </c>
      <c r="GSM31" s="61">
        <v>0</v>
      </c>
      <c r="GSN31" s="61">
        <v>100</v>
      </c>
      <c r="GSO31" s="61">
        <v>0</v>
      </c>
      <c r="GSP31" s="61">
        <v>1E-3</v>
      </c>
      <c r="GSQ31" s="61">
        <v>0.1</v>
      </c>
      <c r="GSR31" s="61">
        <v>100</v>
      </c>
      <c r="GSS31" s="61">
        <v>100</v>
      </c>
      <c r="GST31" s="61">
        <v>100</v>
      </c>
      <c r="GSU31" s="61">
        <v>70</v>
      </c>
      <c r="GSV31" s="61">
        <v>0</v>
      </c>
      <c r="GSW31" s="61">
        <v>1</v>
      </c>
      <c r="GSX31" s="61">
        <v>6</v>
      </c>
      <c r="GSY31" s="61">
        <v>1</v>
      </c>
      <c r="GSZ31" s="61">
        <v>1</v>
      </c>
      <c r="GTA31" s="61">
        <v>1</v>
      </c>
      <c r="GTB31" s="61">
        <v>1</v>
      </c>
      <c r="GTC31" s="61">
        <v>0</v>
      </c>
      <c r="GTD31" s="61">
        <v>0</v>
      </c>
      <c r="GTE31" s="61">
        <v>80</v>
      </c>
      <c r="GTF31" s="61">
        <v>30</v>
      </c>
      <c r="GTG31" s="61">
        <v>80</v>
      </c>
      <c r="GTH31" s="61">
        <v>0</v>
      </c>
      <c r="GTI31" s="61">
        <v>100</v>
      </c>
      <c r="GTJ31" s="61">
        <v>0</v>
      </c>
      <c r="GTK31" s="61">
        <v>0</v>
      </c>
      <c r="GTL31" s="61">
        <v>0.2</v>
      </c>
      <c r="GTM31" s="61">
        <v>100</v>
      </c>
      <c r="GTN31" s="61">
        <v>100</v>
      </c>
      <c r="GTO31" s="61">
        <v>100</v>
      </c>
      <c r="GTP31" s="61">
        <v>205</v>
      </c>
      <c r="GTQ31" s="61">
        <v>0</v>
      </c>
      <c r="GTR31" s="61">
        <v>1</v>
      </c>
      <c r="GTS31" s="61">
        <v>1</v>
      </c>
      <c r="GTT31" s="61">
        <v>1</v>
      </c>
      <c r="GTU31" s="61">
        <v>1</v>
      </c>
      <c r="GTV31" s="61">
        <v>1</v>
      </c>
      <c r="GTW31" s="61">
        <v>1</v>
      </c>
      <c r="GTX31" s="61">
        <v>0</v>
      </c>
      <c r="GTY31" s="61">
        <v>0</v>
      </c>
      <c r="GTZ31" s="61">
        <v>40</v>
      </c>
      <c r="GUA31" s="61">
        <v>20</v>
      </c>
      <c r="GUB31" s="61">
        <v>28</v>
      </c>
      <c r="GUC31" s="61">
        <v>0</v>
      </c>
      <c r="GUD31" s="61">
        <v>100</v>
      </c>
      <c r="GUE31" s="61">
        <v>0</v>
      </c>
      <c r="GUF31" s="61">
        <v>0</v>
      </c>
      <c r="GUG31" s="61">
        <v>0.2</v>
      </c>
      <c r="GUH31" s="61">
        <v>100</v>
      </c>
      <c r="GUI31" s="61">
        <v>100</v>
      </c>
      <c r="GUJ31" s="61">
        <v>100</v>
      </c>
      <c r="GUK31" s="61">
        <v>205</v>
      </c>
      <c r="GUL31" s="61">
        <v>0</v>
      </c>
      <c r="GUM31" s="61">
        <v>1</v>
      </c>
      <c r="GUN31" s="61">
        <v>1</v>
      </c>
      <c r="GUO31" s="61">
        <v>1</v>
      </c>
      <c r="GUP31" s="61">
        <v>1</v>
      </c>
      <c r="GUQ31" s="61">
        <v>1</v>
      </c>
      <c r="GUR31" s="61">
        <v>1</v>
      </c>
      <c r="GUS31" s="61">
        <v>0</v>
      </c>
      <c r="GUT31" s="61">
        <v>0</v>
      </c>
      <c r="GUU31" s="61">
        <v>40</v>
      </c>
      <c r="GUV31" s="61">
        <v>20</v>
      </c>
      <c r="GUW31" s="61">
        <v>28</v>
      </c>
      <c r="GUX31" s="61">
        <v>0</v>
      </c>
      <c r="GUY31" s="61">
        <v>100</v>
      </c>
      <c r="GUZ31" s="61">
        <v>0</v>
      </c>
      <c r="GVA31" s="61">
        <v>0</v>
      </c>
      <c r="GVB31" s="61">
        <v>0</v>
      </c>
      <c r="GVC31" s="61">
        <v>50</v>
      </c>
      <c r="GVD31" s="61">
        <v>50</v>
      </c>
      <c r="GVE31" s="61">
        <v>100</v>
      </c>
      <c r="GVF31" s="61">
        <v>205</v>
      </c>
      <c r="GVG31" s="61">
        <v>0</v>
      </c>
      <c r="GVH31" s="61">
        <v>1</v>
      </c>
      <c r="GVI31" s="61">
        <v>1</v>
      </c>
      <c r="GVJ31" s="61">
        <v>1</v>
      </c>
      <c r="GVK31" s="61">
        <v>1</v>
      </c>
      <c r="GVL31" s="61">
        <v>1</v>
      </c>
      <c r="GVM31" s="61">
        <v>1</v>
      </c>
      <c r="GVN31" s="61">
        <v>0</v>
      </c>
      <c r="GVO31" s="61">
        <v>0</v>
      </c>
      <c r="GVP31" s="61">
        <v>100</v>
      </c>
      <c r="GVQ31" s="61">
        <v>0</v>
      </c>
      <c r="GVR31" s="61">
        <v>50</v>
      </c>
      <c r="GVS31" s="61">
        <v>0</v>
      </c>
      <c r="GVT31" s="61">
        <v>100</v>
      </c>
      <c r="GVU31" s="61">
        <v>0</v>
      </c>
      <c r="GVV31" s="61">
        <v>0</v>
      </c>
      <c r="GVW31" s="61">
        <v>0.1</v>
      </c>
      <c r="GVX31" s="61">
        <v>100</v>
      </c>
      <c r="GVY31" s="61">
        <v>100</v>
      </c>
      <c r="GVZ31" s="61">
        <v>100</v>
      </c>
      <c r="GWA31" s="61">
        <v>205</v>
      </c>
      <c r="GWB31" s="61">
        <v>0</v>
      </c>
      <c r="GWC31" s="61">
        <v>0</v>
      </c>
      <c r="GWD31" s="61">
        <v>1</v>
      </c>
      <c r="GWE31" s="61">
        <v>1</v>
      </c>
      <c r="GWF31" s="61">
        <v>1</v>
      </c>
      <c r="GWG31" s="61">
        <v>1</v>
      </c>
      <c r="GWH31" s="61">
        <v>1</v>
      </c>
      <c r="GWI31" s="61">
        <v>0</v>
      </c>
      <c r="GWJ31" s="61">
        <v>0</v>
      </c>
      <c r="GWK31" s="61">
        <v>30</v>
      </c>
      <c r="GWL31" s="61">
        <v>15</v>
      </c>
      <c r="GWM31" s="61">
        <v>25</v>
      </c>
      <c r="GWN31" s="61">
        <v>0</v>
      </c>
      <c r="GWO31" s="61">
        <v>100</v>
      </c>
      <c r="GWP31" s="61">
        <v>0</v>
      </c>
      <c r="GWQ31" s="61">
        <v>0</v>
      </c>
      <c r="GWR31" s="61">
        <v>0.1</v>
      </c>
      <c r="GWS31" s="61">
        <v>100</v>
      </c>
      <c r="GWT31" s="61">
        <v>100</v>
      </c>
      <c r="GWU31" s="61">
        <v>100</v>
      </c>
      <c r="GWV31" s="61">
        <v>205</v>
      </c>
      <c r="GWW31" s="61">
        <v>0</v>
      </c>
      <c r="GWX31" s="61">
        <v>1</v>
      </c>
      <c r="GWY31" s="61">
        <v>1</v>
      </c>
      <c r="GWZ31" s="61">
        <v>1</v>
      </c>
      <c r="GXA31" s="61">
        <v>1</v>
      </c>
      <c r="GXB31" s="61">
        <v>1</v>
      </c>
      <c r="GXC31" s="61">
        <v>1</v>
      </c>
      <c r="GXD31" s="61">
        <v>0</v>
      </c>
      <c r="GXE31" s="61">
        <v>0</v>
      </c>
      <c r="GXF31" s="61">
        <v>99</v>
      </c>
      <c r="GXG31" s="61">
        <v>85</v>
      </c>
      <c r="GXH31" s="61">
        <v>90</v>
      </c>
      <c r="GXI31" s="61">
        <v>0</v>
      </c>
      <c r="GXJ31" s="61">
        <v>100</v>
      </c>
      <c r="GXK31" s="61">
        <v>0</v>
      </c>
      <c r="GZB31" s="61">
        <v>0</v>
      </c>
      <c r="GZC31" s="61">
        <v>0.1</v>
      </c>
      <c r="GZD31" s="61">
        <v>100</v>
      </c>
      <c r="GZE31" s="61">
        <v>205</v>
      </c>
      <c r="GZF31" s="61">
        <v>0</v>
      </c>
      <c r="GZG31" s="61">
        <v>0</v>
      </c>
      <c r="GZH31" s="61">
        <v>1</v>
      </c>
      <c r="GZI31" s="61">
        <v>20</v>
      </c>
      <c r="GZJ31" s="61">
        <v>0</v>
      </c>
      <c r="GZK31" s="61">
        <v>1</v>
      </c>
      <c r="GZL31" s="61">
        <v>1</v>
      </c>
      <c r="GZM31" s="61">
        <v>1</v>
      </c>
      <c r="GZN31" s="61">
        <v>1</v>
      </c>
      <c r="GZO31" s="61">
        <v>0</v>
      </c>
      <c r="GZP31" s="61">
        <v>0</v>
      </c>
      <c r="GZQ31" s="61">
        <v>120</v>
      </c>
      <c r="GZR31" s="61">
        <v>0</v>
      </c>
      <c r="GZS31" s="61">
        <v>100</v>
      </c>
      <c r="GZT31" s="61">
        <v>100</v>
      </c>
      <c r="GZU31" s="61">
        <v>0</v>
      </c>
      <c r="GZV31" s="61">
        <v>0</v>
      </c>
      <c r="GZW31" s="61">
        <v>100</v>
      </c>
      <c r="GZX31" s="61">
        <v>0</v>
      </c>
      <c r="GZY31" s="61">
        <v>0</v>
      </c>
      <c r="GZZ31" s="61">
        <v>0.2</v>
      </c>
      <c r="HAA31" s="61">
        <v>100</v>
      </c>
      <c r="HAB31" s="61">
        <v>100</v>
      </c>
      <c r="HAC31" s="61">
        <v>100</v>
      </c>
      <c r="HAD31" s="61">
        <v>205</v>
      </c>
      <c r="HAE31" s="61">
        <v>0</v>
      </c>
      <c r="HAF31" s="61">
        <v>1</v>
      </c>
      <c r="HAG31" s="61">
        <v>1</v>
      </c>
      <c r="HAH31" s="61">
        <v>1</v>
      </c>
      <c r="HAI31" s="61">
        <v>1</v>
      </c>
      <c r="HAJ31" s="61">
        <v>1</v>
      </c>
      <c r="HAK31" s="61">
        <v>1</v>
      </c>
      <c r="HAL31" s="61">
        <v>0</v>
      </c>
      <c r="HAM31" s="61">
        <v>0</v>
      </c>
      <c r="HAN31" s="61">
        <v>40</v>
      </c>
      <c r="HAO31" s="61">
        <v>20</v>
      </c>
      <c r="HAP31" s="61">
        <v>28</v>
      </c>
      <c r="HAQ31" s="61">
        <v>0</v>
      </c>
      <c r="HAR31" s="61">
        <v>100</v>
      </c>
      <c r="HAS31" s="61">
        <v>0</v>
      </c>
      <c r="HAT31" s="61">
        <v>0</v>
      </c>
      <c r="HAU31" s="61">
        <v>0</v>
      </c>
      <c r="HAV31" s="61">
        <v>50</v>
      </c>
      <c r="HAW31" s="61">
        <v>50</v>
      </c>
      <c r="HAX31" s="61">
        <v>100</v>
      </c>
      <c r="HAY31" s="61">
        <v>205</v>
      </c>
      <c r="HAZ31" s="61">
        <v>0</v>
      </c>
      <c r="HBA31" s="61">
        <v>1</v>
      </c>
      <c r="HBB31" s="61">
        <v>1</v>
      </c>
      <c r="HBC31" s="61">
        <v>1</v>
      </c>
      <c r="HBD31" s="61">
        <v>1</v>
      </c>
      <c r="HBE31" s="61">
        <v>1</v>
      </c>
      <c r="HBF31" s="61">
        <v>1</v>
      </c>
      <c r="HBG31" s="61">
        <v>0</v>
      </c>
      <c r="HBH31" s="61">
        <v>0</v>
      </c>
      <c r="HBI31" s="61">
        <v>100</v>
      </c>
      <c r="HBJ31" s="61">
        <v>0</v>
      </c>
      <c r="HBK31" s="61">
        <v>50</v>
      </c>
      <c r="HBL31" s="61">
        <v>0</v>
      </c>
      <c r="HBM31" s="61">
        <v>100</v>
      </c>
      <c r="HBN31" s="61">
        <v>0</v>
      </c>
      <c r="HBO31" s="61">
        <v>0</v>
      </c>
      <c r="HBP31" s="61">
        <v>1000</v>
      </c>
      <c r="HBQ31" s="61">
        <v>-1000</v>
      </c>
      <c r="HBR31" s="61">
        <v>1</v>
      </c>
      <c r="HBS31" s="61">
        <v>0</v>
      </c>
      <c r="HBT31" s="61">
        <v>10</v>
      </c>
      <c r="HBU31" s="61">
        <v>10</v>
      </c>
      <c r="HBV31" s="61">
        <v>10</v>
      </c>
      <c r="HBW31" s="61">
        <v>2</v>
      </c>
      <c r="HBX31" s="61">
        <v>5</v>
      </c>
      <c r="HBY31" s="61">
        <v>0</v>
      </c>
      <c r="HBZ31" s="61">
        <v>48</v>
      </c>
      <c r="HCA31" s="61">
        <v>50</v>
      </c>
      <c r="HCB31" s="61">
        <v>1</v>
      </c>
      <c r="HCC31" s="61">
        <v>5000</v>
      </c>
      <c r="HCD31" s="61">
        <v>8000</v>
      </c>
      <c r="HCE31" s="61">
        <v>5000</v>
      </c>
      <c r="HCF31" s="61">
        <v>8000</v>
      </c>
      <c r="HCG31" s="61">
        <v>6</v>
      </c>
      <c r="HCH31" s="61">
        <v>6</v>
      </c>
      <c r="HCI31" s="61">
        <v>0</v>
      </c>
      <c r="HCJ31" s="61">
        <v>5000</v>
      </c>
      <c r="HCK31" s="61">
        <v>-5000</v>
      </c>
      <c r="HCL31" s="61">
        <v>0</v>
      </c>
      <c r="HCM31" s="61">
        <v>0</v>
      </c>
      <c r="HCN31" s="61">
        <v>0.02</v>
      </c>
      <c r="HCO31" s="61">
        <v>1</v>
      </c>
      <c r="HCP31" s="61">
        <v>1</v>
      </c>
      <c r="HCQ31" s="61">
        <v>1</v>
      </c>
      <c r="HCR31" s="61">
        <v>1</v>
      </c>
      <c r="HCS31" s="61">
        <v>0</v>
      </c>
      <c r="HCT31" s="61">
        <v>0</v>
      </c>
      <c r="HCU31" s="61">
        <v>3000</v>
      </c>
      <c r="HCV31" s="61">
        <v>-3000</v>
      </c>
      <c r="HCW31" s="61">
        <v>0</v>
      </c>
      <c r="HCX31" s="61">
        <v>50</v>
      </c>
      <c r="HCY31" s="61">
        <v>98.4</v>
      </c>
      <c r="HCZ31" s="61">
        <v>92.4</v>
      </c>
      <c r="HDA31" s="61">
        <v>0</v>
      </c>
      <c r="HDB31" s="61">
        <v>0.1</v>
      </c>
      <c r="HDC31" s="61">
        <v>100</v>
      </c>
      <c r="HDD31" s="61">
        <v>205</v>
      </c>
      <c r="HDE31" s="61">
        <v>0</v>
      </c>
      <c r="HDF31" s="61">
        <v>0</v>
      </c>
      <c r="HDG31" s="61">
        <v>1</v>
      </c>
      <c r="HDH31" s="61">
        <v>20</v>
      </c>
      <c r="HDI31" s="61">
        <v>0</v>
      </c>
      <c r="HDJ31" s="61">
        <v>1</v>
      </c>
      <c r="HDK31" s="61">
        <v>1</v>
      </c>
      <c r="HDL31" s="61">
        <v>1</v>
      </c>
      <c r="HDM31" s="61">
        <v>1</v>
      </c>
      <c r="HDN31" s="61">
        <v>0</v>
      </c>
      <c r="HDO31" s="61">
        <v>0</v>
      </c>
      <c r="HDP31" s="61">
        <v>120</v>
      </c>
      <c r="HDQ31" s="61">
        <v>0</v>
      </c>
      <c r="HDR31" s="61">
        <v>100</v>
      </c>
      <c r="HDS31" s="61">
        <v>100</v>
      </c>
      <c r="HDT31" s="61">
        <v>0</v>
      </c>
      <c r="HDU31" s="61">
        <v>0</v>
      </c>
      <c r="HDV31" s="61">
        <v>100</v>
      </c>
      <c r="HDW31" s="61">
        <v>0</v>
      </c>
      <c r="HDX31" s="61">
        <v>0</v>
      </c>
      <c r="HDY31" s="61">
        <v>0.1</v>
      </c>
      <c r="HDZ31" s="61">
        <v>100</v>
      </c>
      <c r="HEA31" s="61">
        <v>205</v>
      </c>
      <c r="HEB31" s="61">
        <v>0</v>
      </c>
      <c r="HEC31" s="61">
        <v>0</v>
      </c>
      <c r="HED31" s="61">
        <v>1</v>
      </c>
      <c r="HEE31" s="61">
        <v>20</v>
      </c>
      <c r="HEF31" s="61">
        <v>0</v>
      </c>
      <c r="HEG31" s="61">
        <v>1</v>
      </c>
      <c r="HEH31" s="61">
        <v>1</v>
      </c>
      <c r="HEI31" s="61">
        <v>1</v>
      </c>
      <c r="HEJ31" s="61">
        <v>1</v>
      </c>
      <c r="HEK31" s="61">
        <v>0</v>
      </c>
      <c r="HEL31" s="61">
        <v>0</v>
      </c>
      <c r="HEM31" s="61">
        <v>120</v>
      </c>
      <c r="HEN31" s="61">
        <v>0</v>
      </c>
      <c r="HEO31" s="61">
        <v>100</v>
      </c>
      <c r="HEP31" s="61">
        <v>100</v>
      </c>
      <c r="HEQ31" s="61">
        <v>0</v>
      </c>
      <c r="HER31" s="61">
        <v>0</v>
      </c>
      <c r="HES31" s="61">
        <v>100</v>
      </c>
      <c r="HET31" s="61">
        <v>0</v>
      </c>
      <c r="HEU31" s="61">
        <v>0</v>
      </c>
      <c r="HEV31" s="61">
        <v>0.1</v>
      </c>
      <c r="HEW31" s="61">
        <v>100</v>
      </c>
      <c r="HEX31" s="61">
        <v>205</v>
      </c>
      <c r="HEY31" s="61">
        <v>0</v>
      </c>
      <c r="HEZ31" s="61">
        <v>0</v>
      </c>
      <c r="HFA31" s="61">
        <v>1</v>
      </c>
      <c r="HFB31" s="61">
        <v>20</v>
      </c>
      <c r="HFC31" s="61">
        <v>0</v>
      </c>
      <c r="HFD31" s="61">
        <v>1</v>
      </c>
      <c r="HFE31" s="61">
        <v>1</v>
      </c>
      <c r="HFF31" s="61">
        <v>1</v>
      </c>
      <c r="HFG31" s="61">
        <v>1</v>
      </c>
      <c r="HFH31" s="61">
        <v>0</v>
      </c>
      <c r="HFI31" s="61">
        <v>0</v>
      </c>
      <c r="HFJ31" s="61">
        <v>120</v>
      </c>
      <c r="HFK31" s="61">
        <v>0</v>
      </c>
      <c r="HFL31" s="61">
        <v>100</v>
      </c>
      <c r="HFM31" s="61">
        <v>100</v>
      </c>
      <c r="HFN31" s="61">
        <v>0</v>
      </c>
      <c r="HFO31" s="61">
        <v>0</v>
      </c>
      <c r="HFP31" s="61">
        <v>100</v>
      </c>
      <c r="HFQ31" s="61">
        <v>0</v>
      </c>
      <c r="HFR31" s="61">
        <v>0</v>
      </c>
      <c r="HFS31" s="61">
        <v>0.1</v>
      </c>
      <c r="HFT31" s="61">
        <v>100</v>
      </c>
      <c r="HFU31" s="61">
        <v>205</v>
      </c>
      <c r="HFV31" s="61">
        <v>0</v>
      </c>
      <c r="HFW31" s="61">
        <v>0</v>
      </c>
      <c r="HFX31" s="61">
        <v>1</v>
      </c>
      <c r="HFY31" s="61">
        <v>20</v>
      </c>
      <c r="HFZ31" s="61">
        <v>0</v>
      </c>
      <c r="HGA31" s="61">
        <v>1</v>
      </c>
      <c r="HGB31" s="61">
        <v>1</v>
      </c>
      <c r="HGC31" s="61">
        <v>1</v>
      </c>
      <c r="HGD31" s="61">
        <v>1</v>
      </c>
      <c r="HGE31" s="61">
        <v>0</v>
      </c>
      <c r="HGF31" s="61">
        <v>0</v>
      </c>
      <c r="HGG31" s="61">
        <v>120</v>
      </c>
      <c r="HGH31" s="61">
        <v>0</v>
      </c>
      <c r="HGI31" s="61">
        <v>100</v>
      </c>
      <c r="HGJ31" s="61">
        <v>100</v>
      </c>
      <c r="HGK31" s="61">
        <v>0</v>
      </c>
      <c r="HGL31" s="61">
        <v>0</v>
      </c>
      <c r="HGM31" s="61">
        <v>100</v>
      </c>
      <c r="HGN31" s="61">
        <v>0</v>
      </c>
      <c r="HGO31" s="61">
        <v>0</v>
      </c>
      <c r="HGP31" s="61">
        <v>0.1</v>
      </c>
      <c r="HGQ31" s="61">
        <v>100</v>
      </c>
      <c r="HGR31" s="61">
        <v>205</v>
      </c>
      <c r="HGS31" s="61">
        <v>0</v>
      </c>
      <c r="HGT31" s="61">
        <v>0</v>
      </c>
      <c r="HGU31" s="61">
        <v>1</v>
      </c>
      <c r="HGV31" s="61">
        <v>20</v>
      </c>
      <c r="HGW31" s="61">
        <v>0</v>
      </c>
      <c r="HGX31" s="61">
        <v>1</v>
      </c>
      <c r="HGY31" s="61">
        <v>1</v>
      </c>
      <c r="HGZ31" s="61">
        <v>1</v>
      </c>
      <c r="HHA31" s="61">
        <v>1</v>
      </c>
      <c r="HHB31" s="61">
        <v>0</v>
      </c>
      <c r="HHC31" s="61">
        <v>0</v>
      </c>
      <c r="HHD31" s="61">
        <v>120</v>
      </c>
      <c r="HHE31" s="61">
        <v>0</v>
      </c>
      <c r="HHF31" s="61">
        <v>100</v>
      </c>
      <c r="HHG31" s="61">
        <v>100</v>
      </c>
      <c r="HHH31" s="61">
        <v>0</v>
      </c>
      <c r="HHI31" s="61">
        <v>0</v>
      </c>
      <c r="HHJ31" s="61">
        <v>100</v>
      </c>
      <c r="HHK31" s="61">
        <v>0</v>
      </c>
      <c r="HHL31" s="61">
        <v>0</v>
      </c>
      <c r="HHM31" s="61">
        <v>0.1</v>
      </c>
      <c r="HHN31" s="61">
        <v>100</v>
      </c>
      <c r="HHO31" s="61">
        <v>205</v>
      </c>
      <c r="HHP31" s="61">
        <v>0</v>
      </c>
      <c r="HHQ31" s="61">
        <v>0</v>
      </c>
      <c r="HHR31" s="61">
        <v>1</v>
      </c>
      <c r="HHS31" s="61">
        <v>20</v>
      </c>
      <c r="HHT31" s="61">
        <v>0</v>
      </c>
      <c r="HHU31" s="61">
        <v>1</v>
      </c>
      <c r="HHV31" s="61">
        <v>1</v>
      </c>
      <c r="HHW31" s="61">
        <v>1</v>
      </c>
      <c r="HHX31" s="61">
        <v>1</v>
      </c>
      <c r="HHY31" s="61">
        <v>0</v>
      </c>
      <c r="HHZ31" s="61">
        <v>0</v>
      </c>
      <c r="HIA31" s="61">
        <v>120</v>
      </c>
      <c r="HIB31" s="61">
        <v>0</v>
      </c>
      <c r="HIC31" s="61">
        <v>100</v>
      </c>
      <c r="HID31" s="61">
        <v>100</v>
      </c>
      <c r="HIE31" s="61">
        <v>0</v>
      </c>
      <c r="HIF31" s="61">
        <v>0</v>
      </c>
      <c r="HIG31" s="61">
        <v>100</v>
      </c>
      <c r="HIH31" s="61">
        <v>0</v>
      </c>
      <c r="HII31" s="61">
        <v>0</v>
      </c>
      <c r="HIJ31" s="61">
        <v>0</v>
      </c>
      <c r="HIK31" s="61">
        <v>0</v>
      </c>
      <c r="HIL31" s="61">
        <v>0</v>
      </c>
      <c r="HIM31" s="61">
        <v>0</v>
      </c>
      <c r="HIN31" s="61">
        <v>0</v>
      </c>
      <c r="HIO31" s="61">
        <v>0</v>
      </c>
      <c r="HIP31" s="61">
        <v>0</v>
      </c>
      <c r="HIQ31" s="61">
        <v>0</v>
      </c>
      <c r="HIR31" s="61">
        <v>0</v>
      </c>
      <c r="HIS31" s="61">
        <v>0</v>
      </c>
      <c r="HIT31" s="61">
        <v>0</v>
      </c>
      <c r="HIU31" s="61">
        <v>0</v>
      </c>
      <c r="HIV31" s="61">
        <v>0</v>
      </c>
      <c r="HIW31" s="61">
        <v>0</v>
      </c>
      <c r="HIX31" s="61">
        <v>0</v>
      </c>
      <c r="HIY31" s="61">
        <v>0</v>
      </c>
      <c r="HIZ31" s="61">
        <v>0</v>
      </c>
      <c r="HJA31" s="61">
        <v>0</v>
      </c>
      <c r="HJB31" s="61">
        <v>0</v>
      </c>
      <c r="HJC31" s="61">
        <v>0</v>
      </c>
      <c r="HJD31" s="61">
        <v>0</v>
      </c>
      <c r="HJG31" s="61">
        <v>0</v>
      </c>
      <c r="HJH31" s="61">
        <v>0</v>
      </c>
      <c r="HJM31" s="61">
        <v>12</v>
      </c>
      <c r="HJN31" s="61">
        <v>2</v>
      </c>
      <c r="HJO31" s="61">
        <v>5</v>
      </c>
      <c r="HJY31" s="61">
        <v>235</v>
      </c>
      <c r="HJZ31" s="61">
        <v>235</v>
      </c>
      <c r="HKA31" s="61">
        <v>40</v>
      </c>
      <c r="HKB31" s="61">
        <v>25</v>
      </c>
      <c r="HKC31" s="61">
        <v>232</v>
      </c>
      <c r="HKD31" s="61">
        <v>1</v>
      </c>
      <c r="HKE31" s="61">
        <v>100</v>
      </c>
      <c r="HKG31" s="61">
        <v>70</v>
      </c>
      <c r="HKH31" s="61">
        <v>327</v>
      </c>
      <c r="HKI31" s="61">
        <v>327</v>
      </c>
      <c r="HKJ31" s="61">
        <v>1</v>
      </c>
      <c r="HKK31" s="61">
        <v>10</v>
      </c>
      <c r="HKN31" s="61">
        <v>0</v>
      </c>
      <c r="HKO31" s="61">
        <v>0</v>
      </c>
      <c r="HKP31" s="61">
        <v>0</v>
      </c>
      <c r="HKU31" s="61">
        <v>3</v>
      </c>
      <c r="HKV31" s="61">
        <v>0.1</v>
      </c>
      <c r="HKW31" s="61">
        <v>10</v>
      </c>
      <c r="HKX31" s="61">
        <v>0.5</v>
      </c>
      <c r="HKY31" s="61">
        <v>80</v>
      </c>
      <c r="HKZ31" s="61">
        <v>0</v>
      </c>
      <c r="HLG31" s="61">
        <v>1.789E-2</v>
      </c>
      <c r="HLH31" s="61">
        <v>3.456E-2</v>
      </c>
      <c r="HLI31" s="61">
        <v>0.60321000000000002</v>
      </c>
      <c r="HLJ31" s="61">
        <v>100</v>
      </c>
      <c r="HLK31" s="61">
        <v>0</v>
      </c>
      <c r="HLL31" s="61">
        <v>0</v>
      </c>
      <c r="HLM31" s="61">
        <v>0.44428000000000001</v>
      </c>
      <c r="HLN31" s="61">
        <v>0.23694999999999999</v>
      </c>
      <c r="HLO31" s="61">
        <v>98</v>
      </c>
      <c r="HLP31" s="61">
        <v>2</v>
      </c>
      <c r="HLQ31" s="61">
        <v>0</v>
      </c>
      <c r="HLR31" s="61">
        <v>20</v>
      </c>
      <c r="HLS31" s="61">
        <v>5000</v>
      </c>
      <c r="HLT31" s="61">
        <v>5000</v>
      </c>
      <c r="HLU31" s="61">
        <v>60</v>
      </c>
      <c r="HLV31" s="61">
        <v>75</v>
      </c>
      <c r="HLW31" s="61">
        <v>90</v>
      </c>
      <c r="HLX31" s="61">
        <v>100</v>
      </c>
      <c r="HLZ31" s="61">
        <v>0</v>
      </c>
      <c r="HMA31" s="61">
        <v>20</v>
      </c>
      <c r="HMB31" s="61">
        <v>2198</v>
      </c>
      <c r="HMC31" s="61">
        <v>4397</v>
      </c>
      <c r="HMD31" s="61">
        <v>2.5</v>
      </c>
      <c r="HME31" s="61">
        <v>1.25</v>
      </c>
      <c r="HMF31" s="61">
        <v>35</v>
      </c>
      <c r="HMG31" s="61">
        <v>45</v>
      </c>
      <c r="HMI31" s="61">
        <v>-2</v>
      </c>
      <c r="HMJ31" s="61">
        <v>-2</v>
      </c>
      <c r="HMK31" s="61">
        <v>-2</v>
      </c>
      <c r="HML31" s="61">
        <v>-2</v>
      </c>
      <c r="HMN31" s="61">
        <v>50</v>
      </c>
      <c r="HMO31" s="61">
        <v>0.1</v>
      </c>
      <c r="HMT31" s="61">
        <v>20</v>
      </c>
      <c r="HMU31" s="61">
        <v>300</v>
      </c>
      <c r="HMX31" s="61">
        <v>50</v>
      </c>
      <c r="HMY31" s="61">
        <v>0.3</v>
      </c>
      <c r="HMZ31" s="61">
        <v>-145</v>
      </c>
      <c r="HNA31" s="61">
        <v>10</v>
      </c>
      <c r="HNB31" s="61">
        <v>10</v>
      </c>
      <c r="HNC31" s="61">
        <v>0.5</v>
      </c>
      <c r="HND31" s="61">
        <v>105</v>
      </c>
      <c r="HNE31" s="61">
        <v>0.5</v>
      </c>
      <c r="HNF31" s="61">
        <v>0.5</v>
      </c>
      <c r="HNG31" s="61">
        <v>0</v>
      </c>
      <c r="HNH31" s="61">
        <v>2</v>
      </c>
      <c r="HNI31" s="61">
        <v>4397</v>
      </c>
      <c r="HNJ31" s="61">
        <v>4397</v>
      </c>
      <c r="HNK31" s="61">
        <v>4397</v>
      </c>
      <c r="HNL31" s="61">
        <v>4397</v>
      </c>
      <c r="HNM31" s="61">
        <v>50</v>
      </c>
      <c r="HNN31" s="61">
        <v>0.72</v>
      </c>
      <c r="HNO31" s="61">
        <v>0.72</v>
      </c>
      <c r="HNP31" s="61">
        <v>0.72</v>
      </c>
      <c r="HNQ31" s="61">
        <v>0.72</v>
      </c>
      <c r="HNR31" s="61">
        <v>0.72</v>
      </c>
      <c r="HNS31" s="61">
        <v>0.72</v>
      </c>
      <c r="HNT31" s="61">
        <v>0.72</v>
      </c>
      <c r="HNU31" s="61">
        <v>0.72</v>
      </c>
      <c r="HNW31" s="61">
        <v>10</v>
      </c>
      <c r="HNX31" s="61">
        <v>0</v>
      </c>
      <c r="HNY31" s="61">
        <v>150</v>
      </c>
      <c r="HNZ31" s="61">
        <v>1</v>
      </c>
      <c r="HOA31" s="61">
        <v>1</v>
      </c>
      <c r="HOB31" s="61">
        <v>102</v>
      </c>
      <c r="HOC31" s="61">
        <v>112</v>
      </c>
      <c r="HOD31" s="61">
        <v>98</v>
      </c>
      <c r="HOE31" s="61">
        <v>91</v>
      </c>
      <c r="HOF31" s="61">
        <v>112</v>
      </c>
      <c r="HOG31" s="61">
        <v>50</v>
      </c>
      <c r="HOH31" s="61">
        <v>65</v>
      </c>
      <c r="HOI31" s="61">
        <v>85</v>
      </c>
      <c r="HOJ31" s="61">
        <v>75</v>
      </c>
      <c r="HOL31" s="61">
        <v>105</v>
      </c>
      <c r="HOM31" s="61">
        <v>120</v>
      </c>
      <c r="HON31" s="61">
        <v>95</v>
      </c>
      <c r="HOO31" s="61">
        <v>70</v>
      </c>
      <c r="HOP31" s="61">
        <v>140</v>
      </c>
      <c r="HOQ31" s="61">
        <v>0</v>
      </c>
      <c r="HOR31" s="61">
        <v>80</v>
      </c>
      <c r="HOS31" s="61">
        <v>0</v>
      </c>
      <c r="HOT31" s="61">
        <v>120</v>
      </c>
      <c r="HOU31" s="61">
        <v>1</v>
      </c>
      <c r="HOV31" s="61">
        <v>20</v>
      </c>
      <c r="HOW31" s="61">
        <v>5.55</v>
      </c>
      <c r="HOX31" s="61">
        <v>0</v>
      </c>
      <c r="HOY31" s="61">
        <v>0</v>
      </c>
      <c r="HOZ31" s="61">
        <v>120</v>
      </c>
      <c r="HPC31" s="61">
        <v>5</v>
      </c>
      <c r="HPD31" s="61">
        <v>4</v>
      </c>
      <c r="HPE31" s="61">
        <v>4</v>
      </c>
      <c r="HPF31" s="61">
        <v>4</v>
      </c>
      <c r="HPG31" s="61">
        <v>4</v>
      </c>
      <c r="HPH31" s="61">
        <v>56</v>
      </c>
      <c r="HPI31" s="61">
        <v>56</v>
      </c>
      <c r="HPJ31" s="61">
        <v>56</v>
      </c>
      <c r="HPK31" s="61">
        <v>56</v>
      </c>
      <c r="HPL31" s="61">
        <v>0</v>
      </c>
      <c r="HPM31" s="61">
        <v>0</v>
      </c>
      <c r="HPN31" s="61">
        <v>0</v>
      </c>
      <c r="HPO31" s="61">
        <v>0</v>
      </c>
      <c r="HPP31" s="61">
        <v>0</v>
      </c>
      <c r="HPQ31" s="61">
        <v>0</v>
      </c>
      <c r="HPR31" s="61">
        <v>0</v>
      </c>
      <c r="HPS31" s="61">
        <v>0</v>
      </c>
      <c r="HPT31" s="61">
        <v>0</v>
      </c>
      <c r="HPU31" s="61">
        <v>0</v>
      </c>
      <c r="HPV31" s="61">
        <v>0</v>
      </c>
      <c r="HPW31" s="61">
        <v>0</v>
      </c>
      <c r="HPX31" s="61">
        <v>0</v>
      </c>
      <c r="HPY31" s="61">
        <v>0</v>
      </c>
      <c r="HPZ31" s="61">
        <v>0</v>
      </c>
      <c r="HQA31" s="61">
        <v>0</v>
      </c>
      <c r="HQB31" s="61">
        <v>0</v>
      </c>
      <c r="HQC31" s="61">
        <v>0</v>
      </c>
      <c r="HQD31" s="61">
        <v>0</v>
      </c>
      <c r="HQE31" s="61">
        <v>0</v>
      </c>
      <c r="HQF31" s="61">
        <v>0</v>
      </c>
      <c r="HQG31" s="61">
        <v>0</v>
      </c>
      <c r="HQH31" s="61">
        <v>0</v>
      </c>
      <c r="HQI31" s="61">
        <v>0</v>
      </c>
      <c r="HQJ31" s="61">
        <v>0</v>
      </c>
      <c r="HQK31" s="61">
        <v>0</v>
      </c>
      <c r="HQL31" s="61">
        <v>0</v>
      </c>
      <c r="HQM31" s="61">
        <v>0</v>
      </c>
      <c r="HQN31" s="61">
        <v>0</v>
      </c>
      <c r="HQO31" s="61">
        <v>0</v>
      </c>
      <c r="HQP31" s="61">
        <v>0</v>
      </c>
      <c r="HQQ31" s="61">
        <v>0</v>
      </c>
      <c r="HQR31" s="61">
        <v>0</v>
      </c>
      <c r="HQS31" s="61">
        <v>0</v>
      </c>
      <c r="HQT31" s="61">
        <v>0</v>
      </c>
      <c r="HQU31" s="61">
        <v>0</v>
      </c>
      <c r="HQV31" s="61">
        <v>0</v>
      </c>
      <c r="HQW31" s="61">
        <v>0</v>
      </c>
      <c r="HQX31" s="61">
        <v>0</v>
      </c>
      <c r="HQY31" s="61">
        <v>0</v>
      </c>
      <c r="HQZ31" s="61">
        <v>0</v>
      </c>
      <c r="HRA31" s="61">
        <v>0</v>
      </c>
      <c r="HRB31" s="61">
        <v>0</v>
      </c>
      <c r="HRC31" s="61">
        <v>0</v>
      </c>
      <c r="HRD31" s="61">
        <v>0</v>
      </c>
      <c r="HRE31" s="61">
        <v>0</v>
      </c>
      <c r="HRF31" s="61">
        <v>0</v>
      </c>
      <c r="HRG31" s="61">
        <v>0</v>
      </c>
      <c r="HRH31" s="61">
        <v>0</v>
      </c>
      <c r="HRI31" s="61">
        <v>0</v>
      </c>
      <c r="HRJ31" s="61">
        <v>0</v>
      </c>
      <c r="HRK31" s="61">
        <v>0</v>
      </c>
      <c r="HRL31" s="61">
        <v>0</v>
      </c>
      <c r="HRM31" s="61">
        <v>0</v>
      </c>
      <c r="HRN31" s="61">
        <v>0</v>
      </c>
      <c r="HRO31" s="61">
        <v>0</v>
      </c>
      <c r="HRP31" s="61">
        <v>0</v>
      </c>
      <c r="HRQ31" s="61">
        <v>0</v>
      </c>
      <c r="HRR31" s="61">
        <v>0</v>
      </c>
      <c r="HRS31" s="61">
        <v>0</v>
      </c>
      <c r="HRT31" s="61">
        <v>0</v>
      </c>
      <c r="HRU31" s="61">
        <v>0</v>
      </c>
      <c r="HRV31" s="61">
        <v>0</v>
      </c>
      <c r="HRW31" s="61">
        <v>0</v>
      </c>
      <c r="HRX31" s="61">
        <v>0</v>
      </c>
      <c r="HRY31" s="61">
        <v>0</v>
      </c>
      <c r="HRZ31" s="61">
        <v>0</v>
      </c>
      <c r="HSA31" s="61">
        <v>0</v>
      </c>
      <c r="HSB31" s="61">
        <v>0</v>
      </c>
      <c r="HSC31" s="61">
        <v>0</v>
      </c>
      <c r="HSD31" s="61">
        <v>0</v>
      </c>
      <c r="HSE31" s="61">
        <v>0</v>
      </c>
      <c r="HSF31" s="61">
        <v>0</v>
      </c>
      <c r="HSG31" s="61">
        <v>0</v>
      </c>
      <c r="HSH31" s="61">
        <v>0</v>
      </c>
      <c r="HSI31" s="61">
        <v>0</v>
      </c>
      <c r="HSJ31" s="61">
        <v>0</v>
      </c>
      <c r="HSK31" s="61">
        <v>0</v>
      </c>
      <c r="HSL31" s="61">
        <v>0</v>
      </c>
      <c r="HSM31" s="61">
        <v>0</v>
      </c>
      <c r="HSN31" s="61">
        <v>0</v>
      </c>
      <c r="HSO31" s="61">
        <v>0</v>
      </c>
      <c r="HSP31" s="61">
        <v>0</v>
      </c>
      <c r="HSQ31" s="61">
        <v>0</v>
      </c>
      <c r="HSR31" s="61">
        <v>0</v>
      </c>
      <c r="HSS31" s="61">
        <v>0</v>
      </c>
      <c r="HST31" s="61">
        <v>0</v>
      </c>
      <c r="HSU31" s="61">
        <v>0</v>
      </c>
      <c r="HSV31" s="61">
        <v>0</v>
      </c>
      <c r="HSW31" s="61">
        <v>0</v>
      </c>
      <c r="HSX31" s="61">
        <v>0</v>
      </c>
      <c r="HSY31" s="61">
        <v>0</v>
      </c>
      <c r="HSZ31" s="61">
        <v>0</v>
      </c>
      <c r="HTA31" s="61">
        <v>0</v>
      </c>
      <c r="HWN31" s="61">
        <v>0</v>
      </c>
      <c r="HWO31" s="61">
        <v>0</v>
      </c>
      <c r="HWP31" s="61">
        <v>0</v>
      </c>
      <c r="HWQ31" s="61">
        <v>0</v>
      </c>
      <c r="HWR31" s="61">
        <v>0</v>
      </c>
      <c r="HWS31" s="61">
        <v>0</v>
      </c>
      <c r="HWT31" s="61">
        <v>0</v>
      </c>
      <c r="HWU31" s="61">
        <v>0</v>
      </c>
      <c r="HWV31" s="61">
        <v>0</v>
      </c>
      <c r="HWW31" s="61">
        <v>0</v>
      </c>
      <c r="HYB31" s="61">
        <v>0</v>
      </c>
      <c r="HYC31" s="61">
        <v>0</v>
      </c>
      <c r="HYD31" s="61">
        <v>0</v>
      </c>
      <c r="HYE31" s="61">
        <v>0</v>
      </c>
      <c r="HYF31" s="61">
        <v>0</v>
      </c>
      <c r="HYG31" s="61">
        <v>0</v>
      </c>
      <c r="HYH31" s="61">
        <v>0</v>
      </c>
      <c r="HYI31" s="61">
        <v>0</v>
      </c>
      <c r="HYJ31" s="61">
        <v>0</v>
      </c>
      <c r="HYK31" s="61">
        <v>0</v>
      </c>
      <c r="HYL31" s="61">
        <v>0</v>
      </c>
      <c r="HYM31" s="61">
        <v>0</v>
      </c>
      <c r="HYN31" s="61">
        <v>0</v>
      </c>
      <c r="HYO31" s="61">
        <v>0</v>
      </c>
      <c r="HYP31" s="61">
        <v>0</v>
      </c>
      <c r="HYQ31" s="61">
        <v>0</v>
      </c>
      <c r="HYR31" s="61">
        <v>0</v>
      </c>
      <c r="HYS31" s="61">
        <v>0</v>
      </c>
      <c r="HYT31" s="61">
        <v>0</v>
      </c>
      <c r="HYU31" s="61">
        <v>0</v>
      </c>
      <c r="HYV31" s="61">
        <v>0</v>
      </c>
      <c r="HYW31" s="61">
        <v>0</v>
      </c>
      <c r="HYX31" s="61">
        <v>0</v>
      </c>
      <c r="HYY31" s="61">
        <v>0</v>
      </c>
      <c r="HYZ31" s="61">
        <v>0</v>
      </c>
      <c r="HZA31" s="61">
        <v>0</v>
      </c>
      <c r="HZB31" s="61">
        <v>0</v>
      </c>
      <c r="HZC31" s="61">
        <v>0</v>
      </c>
      <c r="HZD31" s="61">
        <v>0</v>
      </c>
      <c r="HZE31" s="61">
        <v>0</v>
      </c>
      <c r="ICR31" s="61">
        <v>1</v>
      </c>
      <c r="ICS31" s="61">
        <v>1</v>
      </c>
      <c r="ICV31" s="61">
        <v>1</v>
      </c>
      <c r="ICX31" s="61">
        <v>0</v>
      </c>
      <c r="ICY31" s="61">
        <v>0</v>
      </c>
      <c r="IDA31" s="61">
        <v>48.5</v>
      </c>
      <c r="IDC31" s="61">
        <v>0</v>
      </c>
      <c r="IDE31" s="61">
        <v>0</v>
      </c>
      <c r="IDF31" s="61">
        <v>0</v>
      </c>
      <c r="IDG31" s="61">
        <v>0</v>
      </c>
      <c r="IDH31" s="61">
        <v>0</v>
      </c>
      <c r="IDI31" s="61">
        <v>0</v>
      </c>
      <c r="IDJ31" s="61">
        <v>0.3</v>
      </c>
      <c r="IDK31" s="61">
        <v>0.8</v>
      </c>
      <c r="IDL31" s="61">
        <v>50</v>
      </c>
      <c r="IDM31" s="61">
        <v>10</v>
      </c>
      <c r="IDN31" s="61">
        <v>1</v>
      </c>
      <c r="IDO31" s="61">
        <v>1</v>
      </c>
      <c r="IDP31" s="61">
        <v>9.5</v>
      </c>
      <c r="IDQ31" s="61">
        <v>10</v>
      </c>
      <c r="IDR31" s="61">
        <v>1</v>
      </c>
      <c r="IDS31" s="61">
        <v>10</v>
      </c>
      <c r="IDT31" s="61">
        <v>9</v>
      </c>
      <c r="IDU31" s="61">
        <v>0</v>
      </c>
      <c r="IDV31" s="61">
        <v>0</v>
      </c>
      <c r="IDW31" s="61">
        <v>0</v>
      </c>
      <c r="IDX31" s="61">
        <v>0</v>
      </c>
      <c r="IDY31" s="61">
        <v>0</v>
      </c>
      <c r="IDZ31" s="61">
        <v>30</v>
      </c>
      <c r="IEA31" s="61">
        <v>80</v>
      </c>
      <c r="IEB31" s="61">
        <v>50</v>
      </c>
      <c r="IEC31" s="61">
        <v>27</v>
      </c>
      <c r="IED31" s="61">
        <v>0.5</v>
      </c>
      <c r="IEE31" s="61">
        <v>0.5</v>
      </c>
      <c r="IEF31" s="61">
        <v>27</v>
      </c>
      <c r="IEG31" s="61">
        <v>100</v>
      </c>
      <c r="IEH31" s="61">
        <v>0</v>
      </c>
      <c r="IEI31" s="61">
        <v>30</v>
      </c>
      <c r="IEJ31" s="61">
        <v>27</v>
      </c>
      <c r="IEK31" s="61">
        <v>0</v>
      </c>
      <c r="IEL31" s="61">
        <v>0</v>
      </c>
      <c r="IEM31" s="61">
        <v>0</v>
      </c>
      <c r="IEN31" s="61">
        <v>0</v>
      </c>
      <c r="IEO31" s="61">
        <v>1650</v>
      </c>
      <c r="IEP31" s="61">
        <v>10</v>
      </c>
      <c r="IEQ31" s="61">
        <v>200</v>
      </c>
      <c r="IER31" s="61">
        <v>400</v>
      </c>
      <c r="IES31" s="61">
        <v>2800</v>
      </c>
      <c r="IET31" s="61">
        <v>5</v>
      </c>
      <c r="IEU31" s="61">
        <v>10000</v>
      </c>
      <c r="IEV31" s="61">
        <v>0</v>
      </c>
      <c r="IEW31" s="61">
        <v>3850</v>
      </c>
      <c r="IEX31" s="61">
        <v>0</v>
      </c>
      <c r="IEY31" s="61">
        <v>5</v>
      </c>
      <c r="IEZ31" s="61">
        <v>5</v>
      </c>
      <c r="IFA31" s="61">
        <v>50</v>
      </c>
      <c r="IFB31" s="61">
        <v>10</v>
      </c>
      <c r="IFC31" s="61">
        <v>100</v>
      </c>
      <c r="IFD31" s="61">
        <v>0</v>
      </c>
      <c r="IFE31" s="61">
        <v>0</v>
      </c>
      <c r="IFF31" s="61">
        <v>1500</v>
      </c>
      <c r="IFG31" s="61">
        <v>0</v>
      </c>
      <c r="IFJ31" s="61">
        <v>0</v>
      </c>
      <c r="IFL31" s="61">
        <v>1</v>
      </c>
      <c r="IFM31" s="61">
        <v>90</v>
      </c>
      <c r="IFN31" s="61">
        <v>3</v>
      </c>
      <c r="IFO31" s="61">
        <v>35</v>
      </c>
      <c r="IFR31" s="61">
        <v>200</v>
      </c>
      <c r="IFS31" s="61">
        <v>0</v>
      </c>
      <c r="IFX31" s="61">
        <v>0</v>
      </c>
      <c r="IFY31" s="61">
        <v>0</v>
      </c>
      <c r="IFZ31" s="61">
        <v>100</v>
      </c>
      <c r="IGA31" s="61">
        <v>3</v>
      </c>
      <c r="IGB31" s="61">
        <v>500</v>
      </c>
      <c r="IGC31" s="61">
        <v>15</v>
      </c>
      <c r="IGD31" s="61">
        <v>60</v>
      </c>
      <c r="IGE31" s="61">
        <v>60</v>
      </c>
      <c r="IGF31" s="61">
        <v>3</v>
      </c>
      <c r="IGG31" s="61">
        <v>30</v>
      </c>
      <c r="IGJ31" s="61">
        <v>0</v>
      </c>
      <c r="IGL31" s="61">
        <v>0</v>
      </c>
      <c r="IGM31" s="61">
        <v>0</v>
      </c>
      <c r="IGN31" s="61">
        <v>0.5</v>
      </c>
      <c r="IGO31" s="61">
        <v>6</v>
      </c>
      <c r="IGP31" s="61">
        <v>25</v>
      </c>
      <c r="IGQ31" s="61">
        <v>0</v>
      </c>
      <c r="IGR31" s="61">
        <v>0</v>
      </c>
      <c r="IGS31" s="61">
        <v>0</v>
      </c>
      <c r="IGT31" s="61">
        <v>-150</v>
      </c>
      <c r="IGU31" s="61">
        <v>5</v>
      </c>
      <c r="IGV31" s="61">
        <v>5</v>
      </c>
      <c r="IGW31" s="61">
        <v>-150</v>
      </c>
      <c r="IGX31" s="61">
        <v>-10</v>
      </c>
      <c r="IGY31" s="61">
        <v>-150</v>
      </c>
      <c r="IGZ31" s="61">
        <v>0</v>
      </c>
      <c r="IHA31" s="61">
        <v>-100</v>
      </c>
      <c r="IHB31" s="61">
        <v>0</v>
      </c>
      <c r="IHC31" s="61">
        <v>0</v>
      </c>
      <c r="IHD31" s="61">
        <v>800</v>
      </c>
      <c r="IHF31" s="61">
        <v>0.2</v>
      </c>
      <c r="IHG31" s="61">
        <v>0.7</v>
      </c>
      <c r="IHH31" s="61">
        <v>4</v>
      </c>
      <c r="IHI31" s="61">
        <v>98</v>
      </c>
      <c r="IHJ31" s="61">
        <v>2</v>
      </c>
      <c r="IHK31" s="61">
        <v>0</v>
      </c>
      <c r="IHL31" s="61">
        <v>20</v>
      </c>
      <c r="IHM31" s="61">
        <v>0</v>
      </c>
      <c r="IHN31" s="61">
        <v>1500</v>
      </c>
      <c r="IHQ31" s="61">
        <v>0</v>
      </c>
      <c r="IHR31" s="61">
        <v>0</v>
      </c>
      <c r="IHS31" s="61">
        <v>1740</v>
      </c>
      <c r="IHT31" s="61">
        <v>10</v>
      </c>
      <c r="IHU31" s="61">
        <v>800</v>
      </c>
      <c r="IHV31" s="61">
        <v>10</v>
      </c>
      <c r="IIA31" s="61">
        <v>100</v>
      </c>
      <c r="IIB31" s="61">
        <v>2</v>
      </c>
      <c r="IIC31" s="61">
        <v>1500</v>
      </c>
      <c r="IID31" s="61">
        <v>6.7</v>
      </c>
      <c r="IIE31" s="61">
        <v>0</v>
      </c>
      <c r="IIF31" s="61">
        <v>95</v>
      </c>
      <c r="IIG31" s="61">
        <v>85</v>
      </c>
      <c r="IIH31" s="61">
        <v>85</v>
      </c>
      <c r="III31" s="61">
        <v>95</v>
      </c>
      <c r="IIJ31" s="61">
        <v>95</v>
      </c>
      <c r="IIK31" s="61">
        <v>9.5399999999999991</v>
      </c>
      <c r="IIL31" s="61">
        <v>9.9710000000000001</v>
      </c>
      <c r="IIM31" s="61">
        <v>720</v>
      </c>
      <c r="IIP31" s="61">
        <v>1.28</v>
      </c>
      <c r="IIQ31" s="61">
        <v>1.52</v>
      </c>
      <c r="IIR31" s="61">
        <v>30</v>
      </c>
      <c r="IIS31" s="61">
        <v>75</v>
      </c>
      <c r="IIT31" s="61">
        <v>9.5399999999999991</v>
      </c>
      <c r="IIU31" s="61">
        <v>9.9710000000000001</v>
      </c>
      <c r="IIV31" s="61">
        <v>720</v>
      </c>
      <c r="IIY31" s="61">
        <v>1.55</v>
      </c>
      <c r="IIZ31" s="61">
        <v>1.75</v>
      </c>
      <c r="IJA31" s="61">
        <v>30</v>
      </c>
      <c r="IJB31" s="61">
        <v>75</v>
      </c>
      <c r="IJC31" s="61">
        <v>9.5399999999999991</v>
      </c>
      <c r="IJD31" s="61">
        <v>9.9710000000000001</v>
      </c>
      <c r="IJE31" s="61">
        <v>720</v>
      </c>
      <c r="IJH31" s="61">
        <v>1.55</v>
      </c>
      <c r="IJI31" s="61">
        <v>1.75</v>
      </c>
      <c r="IJJ31" s="61">
        <v>30</v>
      </c>
      <c r="IJK31" s="61">
        <v>75</v>
      </c>
      <c r="IJL31" s="61">
        <v>9.5399999999999991</v>
      </c>
      <c r="IJM31" s="61">
        <v>9.9710000000000001</v>
      </c>
      <c r="IJN31" s="61">
        <v>720</v>
      </c>
      <c r="IJQ31" s="61">
        <v>1.55</v>
      </c>
      <c r="IJR31" s="61">
        <v>1.75</v>
      </c>
      <c r="IJS31" s="61">
        <v>30</v>
      </c>
      <c r="IJT31" s="61">
        <v>75</v>
      </c>
      <c r="IKK31" s="61">
        <v>1.1000000000000001</v>
      </c>
      <c r="IKN31" s="192">
        <v>0.57999999999999996</v>
      </c>
      <c r="ILB31" s="61">
        <v>0</v>
      </c>
      <c r="ILC31" s="61">
        <v>0</v>
      </c>
      <c r="ILD31" s="61">
        <v>0</v>
      </c>
      <c r="ILE31" s="61">
        <v>0</v>
      </c>
      <c r="ILF31" s="61">
        <v>0</v>
      </c>
      <c r="ILG31" s="61">
        <v>0</v>
      </c>
      <c r="ILH31" s="61">
        <v>0</v>
      </c>
      <c r="ILI31" s="61">
        <v>0</v>
      </c>
      <c r="ILJ31" s="61">
        <v>1</v>
      </c>
      <c r="ILK31" s="61">
        <v>0</v>
      </c>
      <c r="ILL31" s="61">
        <v>0</v>
      </c>
      <c r="ILM31" s="61">
        <v>0</v>
      </c>
      <c r="ILN31" s="61">
        <v>1</v>
      </c>
      <c r="ILO31" s="61">
        <v>1</v>
      </c>
      <c r="IMR31" s="61">
        <v>1</v>
      </c>
      <c r="IMS31" s="61">
        <v>1</v>
      </c>
      <c r="IMT31" s="61">
        <v>0</v>
      </c>
      <c r="IMU31" s="61">
        <v>2</v>
      </c>
      <c r="IMV31" s="61">
        <v>0</v>
      </c>
      <c r="IMW31" s="61">
        <v>2</v>
      </c>
      <c r="IMX31" s="61">
        <v>1</v>
      </c>
      <c r="IMY31" s="61">
        <v>1</v>
      </c>
      <c r="IMZ31" s="61">
        <v>0</v>
      </c>
      <c r="INA31" s="61">
        <v>2</v>
      </c>
      <c r="INB31" s="61">
        <v>0</v>
      </c>
      <c r="INC31" s="61">
        <v>1</v>
      </c>
      <c r="IND31" s="61">
        <v>1</v>
      </c>
      <c r="INE31" s="61">
        <v>0</v>
      </c>
      <c r="IPC31" s="61">
        <v>0</v>
      </c>
      <c r="IPD31" s="61">
        <v>0</v>
      </c>
      <c r="IPE31" s="61">
        <v>0</v>
      </c>
      <c r="IPF31" s="61">
        <v>0</v>
      </c>
      <c r="IPG31" s="61">
        <v>0</v>
      </c>
      <c r="IPH31" s="61">
        <v>0</v>
      </c>
      <c r="IPI31" s="61">
        <v>0</v>
      </c>
      <c r="IPJ31" s="61">
        <v>0</v>
      </c>
      <c r="IPK31" s="61">
        <v>0</v>
      </c>
      <c r="IPL31" s="61">
        <v>0</v>
      </c>
      <c r="IPM31" s="61">
        <v>0</v>
      </c>
      <c r="IPN31" s="61">
        <v>0</v>
      </c>
      <c r="IPO31" s="61">
        <v>0</v>
      </c>
      <c r="IPP31" s="61">
        <v>0</v>
      </c>
      <c r="IPQ31" s="61">
        <v>0</v>
      </c>
      <c r="IPR31" s="61">
        <v>0</v>
      </c>
      <c r="IPS31" s="61">
        <v>0</v>
      </c>
      <c r="IPT31" s="61">
        <v>0</v>
      </c>
      <c r="IPU31" s="61">
        <v>0</v>
      </c>
      <c r="IPV31" s="61">
        <v>0</v>
      </c>
      <c r="IPW31" s="61">
        <v>0</v>
      </c>
      <c r="IPX31" s="61">
        <v>0</v>
      </c>
      <c r="IPY31" s="61">
        <v>0</v>
      </c>
      <c r="IPZ31" s="61">
        <v>0</v>
      </c>
      <c r="IQA31" s="61">
        <v>0</v>
      </c>
      <c r="IQB31" s="61">
        <v>0</v>
      </c>
      <c r="IQC31" s="61">
        <v>0</v>
      </c>
      <c r="IQD31" s="61">
        <v>0</v>
      </c>
      <c r="IQE31" s="61">
        <v>0</v>
      </c>
      <c r="IQF31" s="61">
        <v>0</v>
      </c>
      <c r="IQG31" s="61">
        <v>0</v>
      </c>
      <c r="IQH31" s="61">
        <v>0</v>
      </c>
      <c r="IQI31" s="61">
        <v>0</v>
      </c>
      <c r="IQJ31" s="61">
        <v>0</v>
      </c>
      <c r="IQK31" s="61">
        <v>0</v>
      </c>
      <c r="IQL31" s="61">
        <v>0</v>
      </c>
      <c r="IQM31" s="61">
        <v>0</v>
      </c>
      <c r="IQN31" s="61">
        <v>0</v>
      </c>
      <c r="IQO31" s="61">
        <v>0</v>
      </c>
      <c r="IQP31" s="61">
        <v>0</v>
      </c>
      <c r="IQQ31" s="61">
        <v>0</v>
      </c>
      <c r="IQR31" s="61">
        <v>0</v>
      </c>
      <c r="IQS31" s="61">
        <v>0</v>
      </c>
      <c r="IQT31" s="61">
        <v>0</v>
      </c>
      <c r="IQU31" s="61">
        <v>0</v>
      </c>
      <c r="IQV31" s="61">
        <v>0</v>
      </c>
      <c r="IQW31" s="61">
        <v>0</v>
      </c>
      <c r="IQX31" s="61">
        <v>0</v>
      </c>
      <c r="IQY31" s="61">
        <v>0</v>
      </c>
      <c r="IQZ31" s="61">
        <v>0</v>
      </c>
      <c r="IRA31" s="61">
        <v>0</v>
      </c>
      <c r="IRB31" s="61">
        <v>0</v>
      </c>
      <c r="IRC31" s="61">
        <v>0</v>
      </c>
      <c r="IRD31" s="61">
        <v>0</v>
      </c>
      <c r="IRE31" s="61">
        <v>0</v>
      </c>
      <c r="IRF31" s="61">
        <v>0</v>
      </c>
      <c r="IRG31" s="61">
        <v>0</v>
      </c>
      <c r="IRH31" s="61">
        <v>0</v>
      </c>
      <c r="IRI31" s="61">
        <v>0</v>
      </c>
      <c r="IRJ31" s="61">
        <v>0</v>
      </c>
      <c r="IRK31" s="61">
        <v>0</v>
      </c>
      <c r="IRL31" s="61">
        <v>0</v>
      </c>
      <c r="IRM31" s="61">
        <v>0</v>
      </c>
      <c r="IRN31" s="61">
        <v>0</v>
      </c>
      <c r="IRO31" s="61">
        <v>0</v>
      </c>
      <c r="IRP31" s="61">
        <v>0</v>
      </c>
      <c r="IRQ31" s="61">
        <v>0</v>
      </c>
      <c r="IRR31" s="61">
        <v>0</v>
      </c>
      <c r="IRS31" s="61">
        <v>0</v>
      </c>
      <c r="IRT31" s="61">
        <v>0</v>
      </c>
      <c r="IRU31" s="61">
        <v>0</v>
      </c>
      <c r="IRV31" s="61">
        <v>0</v>
      </c>
      <c r="IRW31" s="61">
        <v>0</v>
      </c>
      <c r="IRX31" s="61">
        <v>0</v>
      </c>
      <c r="IRY31" s="61">
        <v>0</v>
      </c>
      <c r="IRZ31" s="61">
        <v>0</v>
      </c>
      <c r="ISA31" s="61">
        <v>0</v>
      </c>
      <c r="ISB31" s="61">
        <v>0</v>
      </c>
      <c r="ISC31" s="61">
        <v>0</v>
      </c>
      <c r="ISD31" s="61">
        <v>0</v>
      </c>
      <c r="ISE31" s="61">
        <v>0</v>
      </c>
      <c r="ISF31" s="61">
        <v>0</v>
      </c>
      <c r="ISG31" s="61">
        <v>0</v>
      </c>
      <c r="ISH31" s="61">
        <v>0</v>
      </c>
      <c r="ISI31" s="61">
        <v>0</v>
      </c>
      <c r="ISJ31" s="61">
        <v>0</v>
      </c>
      <c r="ISK31" s="61">
        <v>0</v>
      </c>
      <c r="ISL31" s="61">
        <v>0</v>
      </c>
      <c r="ISM31" s="61">
        <v>0</v>
      </c>
      <c r="ISN31" s="61">
        <v>0</v>
      </c>
      <c r="ISO31" s="61">
        <v>0</v>
      </c>
      <c r="ISP31" s="61">
        <v>0</v>
      </c>
      <c r="ISQ31" s="61">
        <v>0</v>
      </c>
      <c r="ISR31" s="61">
        <v>0</v>
      </c>
      <c r="ISS31" s="61">
        <v>0</v>
      </c>
      <c r="IST31" s="61">
        <v>0</v>
      </c>
      <c r="ISU31" s="61">
        <v>0</v>
      </c>
      <c r="ISV31" s="61">
        <v>0</v>
      </c>
      <c r="ISW31" s="61">
        <v>0</v>
      </c>
      <c r="ISX31" s="61">
        <v>0</v>
      </c>
      <c r="ISY31" s="61">
        <v>0</v>
      </c>
      <c r="ISZ31" s="61">
        <v>0</v>
      </c>
      <c r="ITA31" s="61">
        <v>0</v>
      </c>
      <c r="ITB31" s="61">
        <v>0</v>
      </c>
      <c r="ITC31" s="61">
        <v>0</v>
      </c>
      <c r="ITD31" s="61">
        <v>0</v>
      </c>
      <c r="ITE31" s="61">
        <v>0</v>
      </c>
      <c r="ITF31" s="61">
        <v>0</v>
      </c>
      <c r="ITG31" s="61">
        <v>0</v>
      </c>
      <c r="ITH31" s="61">
        <v>0</v>
      </c>
      <c r="ITI31" s="61">
        <v>0</v>
      </c>
      <c r="ITJ31" s="61">
        <v>0</v>
      </c>
      <c r="ITK31" s="61">
        <v>0</v>
      </c>
      <c r="ITL31" s="61">
        <v>0</v>
      </c>
      <c r="ITM31" s="61">
        <v>0</v>
      </c>
      <c r="ITN31" s="61">
        <v>4205</v>
      </c>
      <c r="ITQ31" s="61">
        <v>4397</v>
      </c>
      <c r="ITR31" s="61">
        <v>0</v>
      </c>
      <c r="ITS31" s="61">
        <v>0</v>
      </c>
      <c r="ITT31" s="61">
        <v>0</v>
      </c>
      <c r="ITU31" s="61">
        <v>0</v>
      </c>
      <c r="ITV31" s="61">
        <v>0</v>
      </c>
      <c r="ITW31" s="61">
        <v>4397</v>
      </c>
      <c r="ITX31" s="61">
        <v>4203</v>
      </c>
      <c r="IUA31" s="61">
        <v>2.77</v>
      </c>
      <c r="IUB31" s="61">
        <v>0</v>
      </c>
      <c r="IUC31" s="61">
        <v>0</v>
      </c>
      <c r="IUD31" s="61">
        <v>0</v>
      </c>
      <c r="IUE31" s="61">
        <v>0</v>
      </c>
      <c r="IUF31" s="61">
        <v>0</v>
      </c>
      <c r="IUG31" s="61">
        <v>0</v>
      </c>
      <c r="IUH31" s="61">
        <v>0</v>
      </c>
      <c r="IUI31" s="61">
        <v>35.299999999999997</v>
      </c>
      <c r="IUJ31" s="61">
        <v>8.4</v>
      </c>
      <c r="IUK31" s="61">
        <v>-36.799999999999997</v>
      </c>
      <c r="IUL31" s="61">
        <v>4.0459999999999994</v>
      </c>
      <c r="IUN31" s="61">
        <v>0.71499999999999997</v>
      </c>
      <c r="IUO31" s="61">
        <v>0</v>
      </c>
      <c r="IUP31" s="61">
        <v>0.56000000000000005</v>
      </c>
      <c r="IUQ31" s="61">
        <v>4203</v>
      </c>
      <c r="IUR31" s="61">
        <v>0</v>
      </c>
      <c r="IUS31" s="61">
        <v>0</v>
      </c>
      <c r="IUT31" s="61">
        <v>2.21</v>
      </c>
      <c r="IUU31" s="61">
        <v>1</v>
      </c>
      <c r="IUV31" s="61">
        <v>0</v>
      </c>
      <c r="IUW31" s="61">
        <v>1</v>
      </c>
      <c r="IUX31" s="61">
        <v>0</v>
      </c>
      <c r="IUY31" s="61">
        <v>0</v>
      </c>
      <c r="IUZ31" s="61">
        <v>220</v>
      </c>
      <c r="IVA31" s="61">
        <v>0</v>
      </c>
      <c r="IVB31" s="61">
        <v>0</v>
      </c>
      <c r="IVC31" s="61">
        <v>162</v>
      </c>
      <c r="IVD31" s="61">
        <v>0</v>
      </c>
      <c r="IVE31" s="61">
        <v>0</v>
      </c>
      <c r="IVF31" s="61">
        <v>29</v>
      </c>
      <c r="IVG31" s="61">
        <v>0</v>
      </c>
      <c r="IVH31" s="61">
        <v>0</v>
      </c>
      <c r="IVI31" s="61">
        <v>459</v>
      </c>
      <c r="IVJ31" s="61">
        <v>459</v>
      </c>
      <c r="IVK31" s="61">
        <v>238</v>
      </c>
      <c r="IVL31" s="61">
        <v>0</v>
      </c>
      <c r="IVM31" s="61">
        <v>0</v>
      </c>
      <c r="IVN31" s="61">
        <v>48</v>
      </c>
      <c r="IVO31" s="61">
        <v>0</v>
      </c>
      <c r="IVP31" s="61">
        <v>70.77</v>
      </c>
      <c r="IVQ31" s="61">
        <v>0</v>
      </c>
      <c r="IVR31" s="61">
        <v>0</v>
      </c>
      <c r="IVS31" s="61">
        <v>0</v>
      </c>
      <c r="IVT31" s="61">
        <v>0</v>
      </c>
      <c r="IVU31" s="61">
        <v>0</v>
      </c>
      <c r="IVV31" s="61">
        <v>0</v>
      </c>
      <c r="IVW31" s="61">
        <v>0</v>
      </c>
      <c r="IVX31" s="61">
        <v>0</v>
      </c>
      <c r="IVY31" s="61">
        <v>0</v>
      </c>
      <c r="IVZ31" s="61">
        <v>0</v>
      </c>
      <c r="IWA31" s="61">
        <v>0</v>
      </c>
      <c r="IWB31" s="61">
        <v>0</v>
      </c>
      <c r="IWC31" s="61">
        <v>0</v>
      </c>
      <c r="IWD31" s="61">
        <v>0</v>
      </c>
      <c r="IWE31" s="61">
        <v>0</v>
      </c>
      <c r="IWF31" s="61">
        <v>0</v>
      </c>
      <c r="IWG31" s="61">
        <v>0</v>
      </c>
      <c r="IWH31" s="61">
        <v>0</v>
      </c>
      <c r="IWI31" s="61">
        <v>0</v>
      </c>
      <c r="IWJ31" s="61">
        <v>0</v>
      </c>
      <c r="IWK31" s="61">
        <v>0</v>
      </c>
      <c r="IWL31" s="61">
        <v>0</v>
      </c>
      <c r="IWM31" s="61">
        <v>0</v>
      </c>
      <c r="IWN31" s="61">
        <v>0</v>
      </c>
      <c r="IWO31" s="61">
        <v>367</v>
      </c>
      <c r="IWP31" s="61">
        <v>368</v>
      </c>
      <c r="IWQ31" s="61">
        <v>368</v>
      </c>
      <c r="IWR31" s="61">
        <v>374</v>
      </c>
      <c r="IWS31" s="61">
        <v>385</v>
      </c>
      <c r="IWT31" s="61">
        <v>371</v>
      </c>
      <c r="IWU31" s="61">
        <v>370</v>
      </c>
      <c r="IWV31" s="61">
        <v>370</v>
      </c>
      <c r="IWW31" s="61">
        <v>372</v>
      </c>
      <c r="IWX31" s="61">
        <v>378</v>
      </c>
      <c r="IWY31" s="61">
        <v>369</v>
      </c>
      <c r="IWZ31" s="61">
        <v>374</v>
      </c>
      <c r="IXA31" s="61">
        <v>372</v>
      </c>
      <c r="IXB31" s="61">
        <v>371</v>
      </c>
      <c r="IXC31" s="61">
        <v>372</v>
      </c>
      <c r="IXD31" s="61">
        <v>367</v>
      </c>
      <c r="IXE31" s="61">
        <v>371</v>
      </c>
      <c r="IXF31" s="61">
        <v>374</v>
      </c>
      <c r="IXG31" s="61">
        <v>369</v>
      </c>
      <c r="IXH31" s="61">
        <v>375</v>
      </c>
      <c r="IXI31" s="61">
        <v>371</v>
      </c>
      <c r="IXJ31" s="61">
        <v>374</v>
      </c>
      <c r="IXK31" s="61">
        <v>368</v>
      </c>
      <c r="IXL31" s="61">
        <v>365</v>
      </c>
      <c r="IXM31" s="61">
        <v>497</v>
      </c>
      <c r="IXN31" s="61">
        <v>504</v>
      </c>
      <c r="IXO31" s="61">
        <v>494</v>
      </c>
      <c r="IXP31" s="61">
        <v>506</v>
      </c>
      <c r="IXQ31" s="61">
        <v>493</v>
      </c>
      <c r="IXR31" s="61">
        <v>496</v>
      </c>
      <c r="IXS31" s="61">
        <v>498</v>
      </c>
      <c r="IXT31" s="61">
        <v>505</v>
      </c>
      <c r="IXU31" s="61">
        <v>495</v>
      </c>
      <c r="IXV31" s="61">
        <v>504</v>
      </c>
      <c r="IXW31" s="61">
        <v>502</v>
      </c>
      <c r="IXX31" s="61">
        <v>0</v>
      </c>
      <c r="IXY31" s="61">
        <v>495</v>
      </c>
      <c r="IXZ31" s="61">
        <v>506</v>
      </c>
      <c r="IYA31" s="61">
        <v>507</v>
      </c>
      <c r="IYB31" s="61">
        <v>494</v>
      </c>
      <c r="IYC31" s="61">
        <v>494</v>
      </c>
      <c r="IYD31" s="61">
        <v>498</v>
      </c>
      <c r="IYE31" s="61">
        <v>499</v>
      </c>
      <c r="IYF31" s="61">
        <v>0</v>
      </c>
      <c r="IYG31" s="61">
        <v>503</v>
      </c>
      <c r="IYH31" s="61">
        <v>496</v>
      </c>
      <c r="IYI31" s="61">
        <v>496</v>
      </c>
      <c r="IYJ31" s="61">
        <v>496</v>
      </c>
      <c r="IYL31" s="61" t="s">
        <v>7684</v>
      </c>
      <c r="IYM31" s="61">
        <v>30</v>
      </c>
      <c r="IYN31" s="61">
        <v>40</v>
      </c>
      <c r="IYO31" s="61">
        <v>40</v>
      </c>
      <c r="IYP31" s="61">
        <v>40</v>
      </c>
      <c r="IYQ31" s="61">
        <v>40</v>
      </c>
      <c r="IYR31" s="61">
        <v>40</v>
      </c>
      <c r="IYS31" s="61">
        <v>41</v>
      </c>
      <c r="IYT31" s="61">
        <v>41</v>
      </c>
      <c r="IYU31" s="61">
        <v>41</v>
      </c>
      <c r="IYV31" s="61">
        <v>41</v>
      </c>
      <c r="IYW31" s="61">
        <v>41</v>
      </c>
      <c r="IYX31" s="61">
        <v>41</v>
      </c>
      <c r="IYY31" s="61">
        <v>41</v>
      </c>
      <c r="IYZ31" s="61">
        <v>42</v>
      </c>
      <c r="IZA31" s="61">
        <v>43</v>
      </c>
      <c r="IZB31" s="61">
        <v>42</v>
      </c>
      <c r="IZC31" s="61">
        <v>41</v>
      </c>
      <c r="IZD31" s="61">
        <v>41</v>
      </c>
      <c r="IZE31" s="61">
        <v>42</v>
      </c>
      <c r="IZF31" s="61">
        <v>42</v>
      </c>
      <c r="IZG31" s="61">
        <v>45</v>
      </c>
      <c r="IZH31" s="61">
        <v>1615</v>
      </c>
      <c r="IZI31" s="61">
        <v>1968</v>
      </c>
      <c r="IZJ31" s="61">
        <v>1969</v>
      </c>
      <c r="IZK31" s="61">
        <v>2219</v>
      </c>
      <c r="IZL31" s="61">
        <v>2119</v>
      </c>
      <c r="IZM31" s="61">
        <v>2066</v>
      </c>
      <c r="IZN31" s="61">
        <v>1895</v>
      </c>
      <c r="IZO31" s="61">
        <v>1922</v>
      </c>
      <c r="IZP31" s="61">
        <v>1873</v>
      </c>
      <c r="IZQ31" s="61">
        <v>1895</v>
      </c>
      <c r="IZR31" s="61">
        <v>1878</v>
      </c>
      <c r="IZS31" s="61">
        <v>2119</v>
      </c>
      <c r="IZT31" s="61">
        <v>2131</v>
      </c>
      <c r="IZU31" s="61">
        <v>1920</v>
      </c>
      <c r="IZV31" s="61">
        <v>2257</v>
      </c>
      <c r="IZW31" s="61">
        <v>1969</v>
      </c>
      <c r="IZX31" s="61">
        <v>1881</v>
      </c>
      <c r="IZY31" s="61">
        <v>2170</v>
      </c>
      <c r="IZZ31" s="61">
        <v>1923</v>
      </c>
      <c r="JAA31" s="61">
        <v>2048</v>
      </c>
      <c r="JAB31" s="61">
        <v>1719</v>
      </c>
      <c r="JAC31" s="61">
        <v>2218</v>
      </c>
      <c r="JAD31" s="61">
        <v>1966</v>
      </c>
      <c r="JAE31" s="61">
        <v>2129</v>
      </c>
      <c r="JAG31" s="61">
        <v>0</v>
      </c>
      <c r="JAH31" s="61">
        <v>1</v>
      </c>
      <c r="JAT31" s="61">
        <v>67.900000000000006</v>
      </c>
      <c r="JAU31" s="61">
        <v>0</v>
      </c>
      <c r="JAV31" s="61">
        <v>0</v>
      </c>
      <c r="JAW31" s="61">
        <v>0</v>
      </c>
      <c r="JAX31" s="61">
        <v>0</v>
      </c>
      <c r="JAY31" s="61">
        <v>0</v>
      </c>
      <c r="JAZ31" s="61">
        <v>0</v>
      </c>
      <c r="JBA31" s="61">
        <v>60</v>
      </c>
      <c r="JBB31" s="61">
        <v>0</v>
      </c>
      <c r="JBC31" s="61">
        <v>0</v>
      </c>
      <c r="JBD31" s="61">
        <v>0</v>
      </c>
      <c r="JBE31" s="61">
        <v>246.4</v>
      </c>
      <c r="JBF31" s="61">
        <v>0</v>
      </c>
      <c r="JBG31" s="61">
        <v>0</v>
      </c>
      <c r="JBH31" s="61">
        <v>0</v>
      </c>
      <c r="JBI31" s="61">
        <v>1086</v>
      </c>
      <c r="JBJ31" s="61">
        <v>0</v>
      </c>
      <c r="JBK31" s="61">
        <v>0</v>
      </c>
      <c r="JBL31" s="61">
        <v>0</v>
      </c>
      <c r="JBM31" s="61">
        <v>7</v>
      </c>
      <c r="JBN31" s="61">
        <v>0</v>
      </c>
      <c r="JBO31" s="61">
        <v>0</v>
      </c>
      <c r="JBP31" s="61">
        <v>0</v>
      </c>
      <c r="JBQ31" s="61">
        <v>1.881</v>
      </c>
      <c r="JBU31" s="61">
        <v>32.700000000000003</v>
      </c>
      <c r="JBV31" s="61">
        <v>0</v>
      </c>
      <c r="JBW31" s="61">
        <v>0</v>
      </c>
      <c r="JBX31" s="61">
        <v>0</v>
      </c>
      <c r="JBY31" s="61">
        <v>0</v>
      </c>
      <c r="JBZ31" s="61">
        <v>0</v>
      </c>
      <c r="JCA31" s="61">
        <v>0</v>
      </c>
      <c r="JCB31" s="61">
        <v>0</v>
      </c>
      <c r="JCC31" s="61">
        <v>1</v>
      </c>
      <c r="JCD31" s="61">
        <v>1</v>
      </c>
      <c r="JCE31" s="61">
        <v>7</v>
      </c>
      <c r="JCG31" s="61">
        <v>1</v>
      </c>
      <c r="JCI31" s="61">
        <v>1</v>
      </c>
      <c r="JCK31" s="61">
        <v>1</v>
      </c>
      <c r="JCM31" s="61">
        <v>1</v>
      </c>
      <c r="JCO31" s="61">
        <v>1</v>
      </c>
      <c r="JCQ31" s="61">
        <v>1</v>
      </c>
      <c r="JCS31" s="61">
        <v>1</v>
      </c>
      <c r="JCU31" s="61">
        <v>1</v>
      </c>
      <c r="JCW31" s="61">
        <v>1</v>
      </c>
      <c r="JCY31" s="61">
        <v>1</v>
      </c>
      <c r="JDA31" s="61">
        <v>1</v>
      </c>
      <c r="JDC31" s="61">
        <v>1</v>
      </c>
      <c r="JDE31" s="61">
        <v>1</v>
      </c>
      <c r="JDG31" s="61">
        <v>1</v>
      </c>
      <c r="JDI31" s="61">
        <v>1</v>
      </c>
      <c r="JDK31" s="61">
        <v>1</v>
      </c>
      <c r="JDM31" s="61">
        <v>1</v>
      </c>
      <c r="JDO31" s="61">
        <v>1</v>
      </c>
      <c r="JDQ31" s="61">
        <v>1</v>
      </c>
      <c r="JDS31" s="61">
        <v>1</v>
      </c>
      <c r="JDU31" s="61">
        <v>1</v>
      </c>
      <c r="JDW31" s="61">
        <v>1</v>
      </c>
      <c r="JDY31" s="61">
        <v>1</v>
      </c>
      <c r="JEA31" s="61">
        <v>1</v>
      </c>
      <c r="JEB31" s="61">
        <v>0</v>
      </c>
      <c r="JEC31" s="61">
        <v>7.28</v>
      </c>
      <c r="JED31" s="61">
        <v>0</v>
      </c>
      <c r="JEE31" s="61">
        <v>7.39</v>
      </c>
      <c r="JEF31" s="61">
        <v>0</v>
      </c>
      <c r="JEG31" s="61">
        <v>7.44</v>
      </c>
      <c r="JEH31" s="61">
        <v>0</v>
      </c>
      <c r="JEI31" s="61">
        <v>7.42</v>
      </c>
      <c r="JEJ31" s="61">
        <v>0</v>
      </c>
      <c r="JEK31" s="61">
        <v>7.5</v>
      </c>
      <c r="JEL31" s="61">
        <v>0</v>
      </c>
      <c r="JEM31" s="61">
        <v>7.39</v>
      </c>
      <c r="JEN31" s="61">
        <v>0</v>
      </c>
      <c r="JEO31" s="61">
        <v>7.19</v>
      </c>
      <c r="JEP31" s="61">
        <v>0</v>
      </c>
      <c r="JEQ31" s="61">
        <v>7.16</v>
      </c>
      <c r="JER31" s="61">
        <v>0</v>
      </c>
      <c r="JES31" s="61">
        <v>7.39</v>
      </c>
      <c r="JET31" s="61">
        <v>0</v>
      </c>
      <c r="JEU31" s="61">
        <v>7.43</v>
      </c>
      <c r="JEV31" s="61">
        <v>0</v>
      </c>
      <c r="JEW31" s="61">
        <v>7.6</v>
      </c>
      <c r="JEX31" s="61">
        <v>0</v>
      </c>
      <c r="JEY31" s="61">
        <v>7.19</v>
      </c>
      <c r="JEZ31" s="61">
        <v>0</v>
      </c>
      <c r="JFA31" s="61">
        <v>7.13</v>
      </c>
      <c r="JFB31" s="61">
        <v>0</v>
      </c>
      <c r="JFC31" s="61">
        <v>7.32</v>
      </c>
      <c r="JFD31" s="61">
        <v>0</v>
      </c>
      <c r="JFE31" s="61">
        <v>7.5</v>
      </c>
      <c r="JFF31" s="61">
        <v>0</v>
      </c>
      <c r="JFG31" s="61">
        <v>7.49</v>
      </c>
      <c r="JFH31" s="61">
        <v>0</v>
      </c>
      <c r="JFI31" s="61">
        <v>7.48</v>
      </c>
      <c r="JFJ31" s="61">
        <v>0</v>
      </c>
      <c r="JFK31" s="61">
        <v>7.55</v>
      </c>
      <c r="JFL31" s="61">
        <v>0</v>
      </c>
      <c r="JFM31" s="61">
        <v>7.37</v>
      </c>
      <c r="JFN31" s="61">
        <v>0</v>
      </c>
      <c r="JFO31" s="61">
        <v>7.52</v>
      </c>
      <c r="JFP31" s="61">
        <v>0</v>
      </c>
      <c r="JFQ31" s="61">
        <v>7.38</v>
      </c>
      <c r="JFR31" s="61">
        <v>0</v>
      </c>
      <c r="JFS31" s="61">
        <v>7.27</v>
      </c>
      <c r="JFT31" s="61">
        <v>0</v>
      </c>
      <c r="JFU31" s="61">
        <v>7.17</v>
      </c>
      <c r="JFV31" s="61">
        <v>0</v>
      </c>
      <c r="JFW31" s="61">
        <v>7.33</v>
      </c>
      <c r="JFX31" s="61">
        <v>0</v>
      </c>
      <c r="JFY31" s="61">
        <v>-0.7</v>
      </c>
      <c r="JFZ31" s="61">
        <v>0</v>
      </c>
      <c r="JGA31" s="61">
        <v>-0.54</v>
      </c>
      <c r="JGB31" s="61">
        <v>0</v>
      </c>
      <c r="JGC31" s="61">
        <v>-1.05</v>
      </c>
      <c r="JGD31" s="61">
        <v>0</v>
      </c>
      <c r="JGE31" s="61">
        <v>-0.5</v>
      </c>
      <c r="JGF31" s="61">
        <v>0</v>
      </c>
      <c r="JGG31" s="61">
        <v>-0.49</v>
      </c>
      <c r="JGH31" s="61">
        <v>0</v>
      </c>
      <c r="JGI31" s="61">
        <v>-0.38</v>
      </c>
      <c r="JGJ31" s="61">
        <v>0</v>
      </c>
      <c r="JGK31" s="61">
        <v>-0.61</v>
      </c>
      <c r="JGL31" s="61">
        <v>0</v>
      </c>
      <c r="JGM31" s="61">
        <v>-0.48</v>
      </c>
      <c r="JGN31" s="61">
        <v>0</v>
      </c>
      <c r="JGO31" s="61">
        <v>-0.72</v>
      </c>
      <c r="JGP31" s="61">
        <v>0</v>
      </c>
      <c r="JGQ31" s="61">
        <v>-0.48</v>
      </c>
      <c r="JGR31" s="61">
        <v>0</v>
      </c>
      <c r="JGS31" s="61">
        <v>-0.69</v>
      </c>
      <c r="JGT31" s="61">
        <v>0</v>
      </c>
      <c r="JGU31" s="61">
        <v>-0.56999999999999995</v>
      </c>
      <c r="JGV31" s="61">
        <v>0</v>
      </c>
      <c r="JGW31" s="61">
        <v>-0.45</v>
      </c>
      <c r="JGX31" s="61">
        <v>0</v>
      </c>
      <c r="JGY31" s="61">
        <v>-0.67</v>
      </c>
      <c r="JGZ31" s="61">
        <v>0</v>
      </c>
      <c r="JHA31" s="61">
        <v>-0.63</v>
      </c>
      <c r="JHB31" s="61">
        <v>0</v>
      </c>
      <c r="JHC31" s="61">
        <v>-0.23</v>
      </c>
      <c r="JHD31" s="61">
        <v>0</v>
      </c>
      <c r="JHE31" s="61">
        <v>-0.48</v>
      </c>
      <c r="JHF31" s="61">
        <v>0</v>
      </c>
      <c r="JHG31" s="61">
        <v>-0.8</v>
      </c>
      <c r="JHH31" s="61">
        <v>0</v>
      </c>
      <c r="JHI31" s="61">
        <v>-0.56999999999999995</v>
      </c>
      <c r="JHJ31" s="61">
        <v>0</v>
      </c>
      <c r="JHK31" s="61">
        <v>-0.53</v>
      </c>
      <c r="JHL31" s="61">
        <v>0</v>
      </c>
      <c r="JHM31" s="61">
        <v>-0.3</v>
      </c>
      <c r="JHN31" s="61">
        <v>0</v>
      </c>
      <c r="JHO31" s="61">
        <v>-0.64</v>
      </c>
      <c r="JHP31" s="61">
        <v>0</v>
      </c>
      <c r="JHQ31" s="61">
        <v>-0.33</v>
      </c>
      <c r="JHR31" s="61">
        <v>0</v>
      </c>
      <c r="JHS31" s="61">
        <v>-0.65</v>
      </c>
      <c r="JHT31" s="61">
        <v>0</v>
      </c>
      <c r="JHU31" s="61">
        <v>7.49</v>
      </c>
      <c r="JHV31" s="61">
        <v>0</v>
      </c>
      <c r="JHW31" s="61">
        <v>7.51</v>
      </c>
      <c r="JHX31" s="61">
        <v>0</v>
      </c>
      <c r="JHY31" s="61">
        <v>7.19</v>
      </c>
      <c r="JHZ31" s="61">
        <v>0</v>
      </c>
      <c r="JIA31" s="61">
        <v>7.46</v>
      </c>
      <c r="JIB31" s="61">
        <v>0</v>
      </c>
      <c r="JIC31" s="61">
        <v>7.29</v>
      </c>
      <c r="JID31" s="61">
        <v>0</v>
      </c>
      <c r="JIE31" s="61">
        <v>7.42</v>
      </c>
      <c r="JIF31" s="61">
        <v>0</v>
      </c>
      <c r="JIG31" s="61">
        <v>7.36</v>
      </c>
      <c r="JIH31" s="61">
        <v>0</v>
      </c>
      <c r="JII31" s="61">
        <v>7.37</v>
      </c>
      <c r="JIJ31" s="61">
        <v>0</v>
      </c>
      <c r="JIK31" s="61">
        <v>7.41</v>
      </c>
      <c r="JIL31" s="61">
        <v>0</v>
      </c>
      <c r="JIM31" s="61">
        <v>7.57</v>
      </c>
      <c r="JIN31" s="61">
        <v>0</v>
      </c>
      <c r="JIO31" s="61">
        <v>7.45</v>
      </c>
      <c r="JIP31" s="61">
        <v>0</v>
      </c>
      <c r="JIQ31" s="61">
        <v>7.42</v>
      </c>
      <c r="JIR31" s="61">
        <v>0</v>
      </c>
      <c r="JIS31" s="61">
        <v>7.37</v>
      </c>
      <c r="JIT31" s="61">
        <v>0</v>
      </c>
      <c r="JIU31" s="61">
        <v>7.31</v>
      </c>
      <c r="JIV31" s="61">
        <v>0</v>
      </c>
      <c r="JIW31" s="61">
        <v>7.39</v>
      </c>
      <c r="JIX31" s="61">
        <v>0</v>
      </c>
      <c r="JIY31" s="61">
        <v>7.51</v>
      </c>
      <c r="JIZ31" s="61">
        <v>0</v>
      </c>
      <c r="JJA31" s="61">
        <v>7.59</v>
      </c>
      <c r="JJB31" s="61">
        <v>0</v>
      </c>
      <c r="JJC31" s="61">
        <v>7.17</v>
      </c>
      <c r="JJD31" s="61">
        <v>0</v>
      </c>
      <c r="JJE31" s="61">
        <v>7.47</v>
      </c>
      <c r="JJF31" s="61">
        <v>0</v>
      </c>
      <c r="JJG31" s="61">
        <v>7.48</v>
      </c>
      <c r="JJH31" s="61">
        <v>0</v>
      </c>
      <c r="JJI31" s="61">
        <v>7.49</v>
      </c>
      <c r="JJJ31" s="61">
        <v>0</v>
      </c>
      <c r="JJK31" s="61">
        <v>7.33</v>
      </c>
      <c r="JJL31" s="61">
        <v>0</v>
      </c>
      <c r="JJM31" s="61">
        <v>7.44</v>
      </c>
      <c r="JJN31" s="61">
        <v>0</v>
      </c>
      <c r="JJO31" s="61">
        <v>7.3</v>
      </c>
      <c r="JJP31" s="61">
        <v>0</v>
      </c>
      <c r="JJQ31" s="61">
        <v>-0.71</v>
      </c>
      <c r="JJR31" s="61">
        <v>0</v>
      </c>
      <c r="JJS31" s="61">
        <v>-0.59</v>
      </c>
      <c r="JJT31" s="61">
        <v>0</v>
      </c>
      <c r="JJU31" s="61">
        <v>-0.47</v>
      </c>
      <c r="JJV31" s="61">
        <v>0</v>
      </c>
      <c r="JJW31" s="61">
        <v>-0.63</v>
      </c>
      <c r="JJX31" s="61">
        <v>0</v>
      </c>
      <c r="JJY31" s="61">
        <v>-0.63</v>
      </c>
      <c r="JJZ31" s="61">
        <v>0</v>
      </c>
      <c r="JKA31" s="61">
        <v>-0.39</v>
      </c>
      <c r="JKB31" s="61">
        <v>0</v>
      </c>
      <c r="JKC31" s="61">
        <v>-0.87</v>
      </c>
      <c r="JKD31" s="61">
        <v>0</v>
      </c>
      <c r="JKE31" s="61">
        <v>-0.53</v>
      </c>
      <c r="JKF31" s="61">
        <v>0</v>
      </c>
      <c r="JKG31" s="61">
        <v>-0.57999999999999996</v>
      </c>
      <c r="JKH31" s="61">
        <v>0</v>
      </c>
      <c r="JKI31" s="61">
        <v>-0.59</v>
      </c>
      <c r="JKJ31" s="61">
        <v>0</v>
      </c>
      <c r="JKK31" s="61">
        <v>-0.38</v>
      </c>
      <c r="JKL31" s="61">
        <v>0</v>
      </c>
      <c r="JKM31" s="61">
        <v>-0.92</v>
      </c>
      <c r="JKN31" s="61">
        <v>0</v>
      </c>
      <c r="JKO31" s="61">
        <v>-0.5</v>
      </c>
      <c r="JKP31" s="61">
        <v>0</v>
      </c>
      <c r="JKQ31" s="61">
        <v>-0.69</v>
      </c>
      <c r="JKR31" s="61">
        <v>0</v>
      </c>
      <c r="JKS31" s="61">
        <v>-0.54</v>
      </c>
      <c r="JKT31" s="61">
        <v>0</v>
      </c>
      <c r="JKU31" s="61">
        <v>-0.54</v>
      </c>
      <c r="JKV31" s="61">
        <v>0</v>
      </c>
      <c r="JKW31" s="61">
        <v>-0.54</v>
      </c>
      <c r="JKX31" s="61">
        <v>0</v>
      </c>
      <c r="JKY31" s="61">
        <v>-0.63</v>
      </c>
      <c r="JKZ31" s="61">
        <v>0</v>
      </c>
      <c r="JLA31" s="61">
        <v>-0.8</v>
      </c>
      <c r="JLB31" s="61">
        <v>0</v>
      </c>
      <c r="JLC31" s="61">
        <v>-0.36</v>
      </c>
      <c r="JLD31" s="61">
        <v>0</v>
      </c>
      <c r="JLE31" s="61">
        <v>-0.39</v>
      </c>
      <c r="JLF31" s="61">
        <v>0</v>
      </c>
      <c r="JLG31" s="61">
        <v>-0.36</v>
      </c>
      <c r="JLH31" s="61">
        <v>0</v>
      </c>
      <c r="JLI31" s="61">
        <v>-0.52</v>
      </c>
      <c r="JLJ31" s="61">
        <v>0</v>
      </c>
      <c r="JLK31" s="61">
        <v>-0.72</v>
      </c>
      <c r="JLM31" s="61">
        <v>0</v>
      </c>
      <c r="JLN31" s="61">
        <v>0</v>
      </c>
      <c r="JLO31" s="61">
        <v>1</v>
      </c>
      <c r="JLP31" s="61">
        <v>1</v>
      </c>
      <c r="JLQ31" s="61">
        <v>17</v>
      </c>
      <c r="JLR31" s="61">
        <v>0</v>
      </c>
      <c r="JLS31" s="61">
        <v>98</v>
      </c>
      <c r="JLT31" s="61">
        <v>97.4</v>
      </c>
      <c r="JLU31" s="61">
        <v>97</v>
      </c>
      <c r="JLV31" s="61">
        <v>0</v>
      </c>
      <c r="JLW31" s="61">
        <v>0</v>
      </c>
      <c r="JLX31" s="61">
        <v>15.1</v>
      </c>
      <c r="JLY31" s="61">
        <v>15.2</v>
      </c>
      <c r="JLZ31" s="61">
        <v>0</v>
      </c>
      <c r="JMA31" s="61">
        <v>15.3</v>
      </c>
      <c r="JMB31" s="61">
        <v>0</v>
      </c>
      <c r="JMC31" s="61">
        <v>0</v>
      </c>
      <c r="JMD31" s="61">
        <v>0</v>
      </c>
      <c r="JME31" s="61">
        <v>5.23</v>
      </c>
      <c r="JMG31" s="61">
        <v>0</v>
      </c>
      <c r="JMH31" s="61">
        <v>0</v>
      </c>
      <c r="JMI31" s="61">
        <v>0</v>
      </c>
      <c r="JMJ31" s="61">
        <v>0</v>
      </c>
      <c r="JML31" s="61">
        <v>98</v>
      </c>
      <c r="JMM31" s="61">
        <v>98</v>
      </c>
      <c r="JMN31" s="61">
        <v>98</v>
      </c>
      <c r="JMO31" s="61">
        <v>98</v>
      </c>
      <c r="JMP31" s="61">
        <v>15.1</v>
      </c>
      <c r="JMQ31" s="61">
        <v>15.1</v>
      </c>
      <c r="JMR31" s="61">
        <v>15.1</v>
      </c>
      <c r="JMS31" s="61">
        <v>15.1</v>
      </c>
      <c r="JMU31" s="61">
        <v>1500</v>
      </c>
      <c r="JMV31" s="61">
        <v>1499</v>
      </c>
      <c r="JMX31" s="61">
        <v>51.1</v>
      </c>
      <c r="JNA31" s="61">
        <v>0</v>
      </c>
      <c r="JNB31" s="61">
        <v>0</v>
      </c>
      <c r="JNC31" s="61" t="s">
        <v>4</v>
      </c>
    </row>
    <row r="32" spans="1:6089 6180:7127" ht="15" customHeight="1" x14ac:dyDescent="0.2">
      <c r="A32" s="258">
        <v>27</v>
      </c>
      <c r="F32" s="61" t="s">
        <v>8255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-0.92</v>
      </c>
      <c r="N32" s="61">
        <v>5.57</v>
      </c>
      <c r="O32" s="61">
        <v>0</v>
      </c>
      <c r="P32" s="61">
        <v>0</v>
      </c>
      <c r="Q32" s="61">
        <v>0</v>
      </c>
      <c r="R32" s="61">
        <v>-1393</v>
      </c>
      <c r="S32" s="61">
        <v>0</v>
      </c>
      <c r="T32" s="61">
        <v>6.56</v>
      </c>
      <c r="U32" s="61">
        <v>0</v>
      </c>
      <c r="V32" s="61">
        <v>4.2300000000000004</v>
      </c>
      <c r="W32" s="61">
        <v>4.1900000000000004</v>
      </c>
      <c r="X32" s="61">
        <v>-3270</v>
      </c>
      <c r="Y32" s="61">
        <v>0</v>
      </c>
      <c r="AC32" s="61">
        <v>0</v>
      </c>
      <c r="AD32" s="61">
        <v>0</v>
      </c>
      <c r="AE32" s="61">
        <v>0</v>
      </c>
      <c r="AF32" s="61">
        <v>0</v>
      </c>
      <c r="AG32" s="61">
        <v>4.72</v>
      </c>
      <c r="AH32" s="61">
        <v>6.1</v>
      </c>
      <c r="AI32" s="61">
        <v>4.72</v>
      </c>
      <c r="AJ32" s="61">
        <v>0</v>
      </c>
      <c r="AK32" s="61">
        <v>0</v>
      </c>
      <c r="AL32" s="61">
        <v>0</v>
      </c>
      <c r="AM32" s="61" t="s">
        <v>8137</v>
      </c>
      <c r="AN32" s="61">
        <v>9294</v>
      </c>
      <c r="AO32" s="61">
        <v>0</v>
      </c>
      <c r="AP32" s="61">
        <v>0</v>
      </c>
      <c r="AQ32" s="61">
        <v>0</v>
      </c>
      <c r="AR32" s="61">
        <v>0</v>
      </c>
      <c r="AS32" s="61">
        <v>0</v>
      </c>
      <c r="AT32" s="61">
        <v>0</v>
      </c>
      <c r="AU32" s="61">
        <v>0</v>
      </c>
      <c r="AV32" s="61">
        <v>0</v>
      </c>
      <c r="AW32" s="61">
        <v>0</v>
      </c>
      <c r="AX32" s="61">
        <v>0</v>
      </c>
      <c r="AY32" s="61">
        <v>0</v>
      </c>
      <c r="AZ32" s="61">
        <v>0</v>
      </c>
      <c r="BA32" s="61">
        <v>0</v>
      </c>
      <c r="BB32" s="61">
        <v>0</v>
      </c>
      <c r="BC32" s="61">
        <v>0</v>
      </c>
      <c r="BD32" s="61">
        <v>0</v>
      </c>
      <c r="BE32" s="61">
        <v>0</v>
      </c>
      <c r="BF32" s="61">
        <v>0</v>
      </c>
      <c r="BG32" s="61">
        <v>0</v>
      </c>
      <c r="BH32" s="61">
        <v>0</v>
      </c>
      <c r="BI32" s="61">
        <v>0</v>
      </c>
      <c r="BJ32" s="61">
        <v>0</v>
      </c>
      <c r="BK32" s="61">
        <v>0</v>
      </c>
      <c r="BL32" s="61">
        <v>0</v>
      </c>
      <c r="BM32" s="61">
        <v>0</v>
      </c>
      <c r="BN32" s="61">
        <v>0</v>
      </c>
      <c r="BO32" s="61">
        <v>0</v>
      </c>
      <c r="BP32" s="61">
        <v>0</v>
      </c>
      <c r="BQ32" s="61">
        <v>0</v>
      </c>
      <c r="BR32" s="61">
        <v>0</v>
      </c>
      <c r="BS32" s="61">
        <v>0</v>
      </c>
      <c r="BT32" s="61">
        <v>0</v>
      </c>
      <c r="BU32" s="61">
        <v>0</v>
      </c>
      <c r="BV32" s="61">
        <v>0</v>
      </c>
      <c r="BW32" s="61">
        <v>0</v>
      </c>
      <c r="BX32" s="61">
        <v>0</v>
      </c>
      <c r="BY32" s="61">
        <v>0</v>
      </c>
      <c r="BZ32" s="61">
        <v>1</v>
      </c>
      <c r="CA32" s="61">
        <v>1</v>
      </c>
      <c r="CB32" s="61">
        <v>0</v>
      </c>
      <c r="CC32" s="61">
        <v>1</v>
      </c>
      <c r="CD32" s="61">
        <v>1</v>
      </c>
      <c r="CE32" s="61">
        <v>1</v>
      </c>
      <c r="CF32" s="61">
        <v>0</v>
      </c>
      <c r="CH32" s="61">
        <v>18085</v>
      </c>
      <c r="CI32" s="61">
        <v>0</v>
      </c>
      <c r="CJ32" s="61">
        <v>0</v>
      </c>
      <c r="CK32" s="61">
        <v>0</v>
      </c>
      <c r="CL32" s="61">
        <v>0</v>
      </c>
      <c r="CM32" s="61">
        <v>-5611</v>
      </c>
      <c r="CN32" s="61">
        <v>0</v>
      </c>
      <c r="CO32" s="61">
        <v>-1355</v>
      </c>
      <c r="CP32" s="61">
        <v>0</v>
      </c>
      <c r="CQ32" s="61">
        <v>0</v>
      </c>
      <c r="CR32" s="61">
        <v>0</v>
      </c>
      <c r="CS32" s="61">
        <v>0</v>
      </c>
      <c r="CT32" s="61">
        <v>0</v>
      </c>
      <c r="CU32" s="61">
        <v>0</v>
      </c>
      <c r="CV32" s="61">
        <v>0</v>
      </c>
      <c r="CW32" s="61">
        <v>0</v>
      </c>
      <c r="CX32" s="61">
        <v>0</v>
      </c>
      <c r="CY32" s="61">
        <v>0</v>
      </c>
      <c r="CZ32" s="61">
        <v>0</v>
      </c>
      <c r="DA32" s="61">
        <v>0</v>
      </c>
      <c r="DB32" s="61">
        <v>0</v>
      </c>
      <c r="DC32" s="61">
        <v>0</v>
      </c>
      <c r="DD32" s="61">
        <v>0</v>
      </c>
      <c r="DE32" s="61">
        <v>0</v>
      </c>
      <c r="DF32" s="61">
        <v>0</v>
      </c>
      <c r="DG32" s="61">
        <v>0</v>
      </c>
      <c r="DH32" s="61">
        <v>0</v>
      </c>
      <c r="DI32" s="61">
        <v>0</v>
      </c>
      <c r="DJ32" s="61">
        <v>0</v>
      </c>
      <c r="DK32" s="61">
        <v>0</v>
      </c>
      <c r="DL32" s="61">
        <v>0</v>
      </c>
      <c r="DM32" s="61">
        <v>0</v>
      </c>
      <c r="DN32" s="61">
        <v>0</v>
      </c>
      <c r="DO32" s="61">
        <v>0</v>
      </c>
      <c r="DP32" s="61">
        <v>0</v>
      </c>
      <c r="DQ32" s="61">
        <v>0</v>
      </c>
      <c r="DR32" s="61">
        <v>0</v>
      </c>
      <c r="DS32" s="61">
        <v>0</v>
      </c>
      <c r="DT32" s="61">
        <v>0</v>
      </c>
      <c r="DU32" s="61">
        <v>0</v>
      </c>
      <c r="DV32" s="61">
        <v>0</v>
      </c>
      <c r="DW32" s="61">
        <v>0</v>
      </c>
      <c r="DX32" s="61">
        <v>0</v>
      </c>
      <c r="DY32" s="61">
        <v>0</v>
      </c>
      <c r="DZ32" s="61">
        <v>0</v>
      </c>
      <c r="EA32" s="61">
        <v>0</v>
      </c>
      <c r="EB32" s="61">
        <v>0</v>
      </c>
      <c r="EC32" s="61">
        <v>0</v>
      </c>
      <c r="ED32" s="61">
        <v>0</v>
      </c>
      <c r="EE32" s="61">
        <v>0</v>
      </c>
      <c r="EF32" s="61">
        <v>0</v>
      </c>
      <c r="EG32" s="61">
        <v>0</v>
      </c>
      <c r="EH32" s="61">
        <v>0</v>
      </c>
      <c r="EI32" s="61">
        <v>0</v>
      </c>
      <c r="EJ32" s="61">
        <v>0</v>
      </c>
      <c r="EK32" s="61">
        <v>0</v>
      </c>
      <c r="EL32" s="61">
        <v>0</v>
      </c>
      <c r="EM32" s="61">
        <v>0</v>
      </c>
      <c r="EN32" s="61">
        <v>0</v>
      </c>
      <c r="EO32" s="61">
        <v>0</v>
      </c>
      <c r="EP32" s="61">
        <v>0</v>
      </c>
      <c r="EQ32" s="61">
        <v>0</v>
      </c>
      <c r="ER32" s="61">
        <v>0</v>
      </c>
      <c r="ES32" s="61">
        <v>0</v>
      </c>
      <c r="ET32" s="61">
        <v>0</v>
      </c>
      <c r="EU32" s="61">
        <v>2.0299999999999998</v>
      </c>
      <c r="EV32" s="61">
        <v>0.74</v>
      </c>
      <c r="FA32" s="61">
        <v>0</v>
      </c>
      <c r="FB32" s="61">
        <v>0</v>
      </c>
      <c r="FC32" s="61">
        <v>0</v>
      </c>
      <c r="FD32" s="61">
        <v>0</v>
      </c>
      <c r="FE32" s="61">
        <v>0</v>
      </c>
      <c r="FF32" s="61">
        <v>0</v>
      </c>
      <c r="FG32" s="61">
        <v>0</v>
      </c>
      <c r="FH32" s="61">
        <v>0</v>
      </c>
      <c r="FI32" s="61">
        <v>0</v>
      </c>
      <c r="FJ32" s="61">
        <v>0</v>
      </c>
      <c r="FK32" s="61">
        <v>146</v>
      </c>
      <c r="FL32" s="61">
        <v>146</v>
      </c>
      <c r="FM32" s="61">
        <v>146</v>
      </c>
      <c r="FN32" s="61">
        <v>146</v>
      </c>
      <c r="FO32" s="61">
        <v>499146</v>
      </c>
      <c r="FP32" s="61">
        <v>599146</v>
      </c>
      <c r="FQ32" s="61">
        <v>699146</v>
      </c>
      <c r="FR32" s="61">
        <v>799146</v>
      </c>
      <c r="FS32" s="61">
        <v>8083</v>
      </c>
      <c r="FT32" s="61">
        <v>24512</v>
      </c>
      <c r="FU32" s="61">
        <v>24512</v>
      </c>
      <c r="FW32" s="61">
        <v>223</v>
      </c>
      <c r="FY32" s="61">
        <v>51.9</v>
      </c>
      <c r="FZ32" s="61">
        <v>24.6</v>
      </c>
      <c r="GA32" s="61">
        <v>70</v>
      </c>
      <c r="GB32" s="61">
        <v>66.5</v>
      </c>
      <c r="GC32" s="61">
        <v>100</v>
      </c>
      <c r="GD32" s="61">
        <v>67</v>
      </c>
      <c r="GE32" s="61">
        <v>66.3</v>
      </c>
      <c r="GF32" s="61">
        <v>63.2</v>
      </c>
      <c r="GG32" s="61">
        <v>20</v>
      </c>
      <c r="GH32" s="61">
        <v>-3270</v>
      </c>
      <c r="GI32" s="61">
        <v>0</v>
      </c>
      <c r="GJ32" s="61">
        <v>0</v>
      </c>
      <c r="GK32" s="61">
        <v>0</v>
      </c>
      <c r="GL32" s="61">
        <v>0</v>
      </c>
      <c r="GM32" s="61">
        <v>85</v>
      </c>
      <c r="GN32" s="61">
        <v>0</v>
      </c>
      <c r="GO32" s="61">
        <v>100</v>
      </c>
      <c r="GP32" s="61">
        <v>50</v>
      </c>
      <c r="GQ32" s="61">
        <v>51.9</v>
      </c>
      <c r="GR32" s="61">
        <v>100</v>
      </c>
      <c r="GS32" s="61">
        <v>82.9</v>
      </c>
      <c r="GT32" s="61">
        <v>82.9</v>
      </c>
      <c r="GU32" s="61">
        <v>0</v>
      </c>
      <c r="GV32" s="61">
        <v>0</v>
      </c>
      <c r="GW32" s="61">
        <v>0</v>
      </c>
      <c r="GX32" s="61">
        <v>0</v>
      </c>
      <c r="GY32" s="61">
        <v>0</v>
      </c>
      <c r="GZ32" s="61">
        <v>0</v>
      </c>
      <c r="HA32" s="61">
        <v>0</v>
      </c>
      <c r="HB32" s="61">
        <v>0</v>
      </c>
      <c r="HC32" s="61">
        <v>0</v>
      </c>
      <c r="HD32" s="61">
        <v>0</v>
      </c>
      <c r="HE32" s="61">
        <v>0</v>
      </c>
      <c r="HF32" s="61">
        <v>0</v>
      </c>
      <c r="HG32" s="61">
        <v>0</v>
      </c>
      <c r="HH32" s="61">
        <v>0</v>
      </c>
      <c r="HI32" s="61">
        <v>0</v>
      </c>
      <c r="HJ32" s="61">
        <v>0</v>
      </c>
      <c r="HK32" s="61">
        <v>0</v>
      </c>
      <c r="HL32" s="61">
        <v>0</v>
      </c>
      <c r="HM32" s="61">
        <v>0</v>
      </c>
      <c r="HN32" s="61">
        <v>0</v>
      </c>
      <c r="HO32" s="61">
        <v>0</v>
      </c>
      <c r="HP32" s="61">
        <v>0</v>
      </c>
      <c r="HQ32" s="61">
        <v>0</v>
      </c>
      <c r="HR32" s="61">
        <v>0</v>
      </c>
      <c r="HS32" s="61">
        <v>0</v>
      </c>
      <c r="HT32" s="61">
        <v>0</v>
      </c>
      <c r="HU32" s="61">
        <v>0</v>
      </c>
      <c r="HV32" s="61">
        <v>0</v>
      </c>
      <c r="HW32" s="61">
        <v>0</v>
      </c>
      <c r="HX32" s="61">
        <v>0</v>
      </c>
      <c r="HY32" s="61">
        <v>0</v>
      </c>
      <c r="HZ32" s="61">
        <v>0</v>
      </c>
      <c r="IA32" s="61">
        <v>0</v>
      </c>
      <c r="IB32" s="61">
        <v>0</v>
      </c>
      <c r="KD32" s="61">
        <v>2</v>
      </c>
      <c r="KE32" s="61">
        <v>2</v>
      </c>
      <c r="KF32" s="61">
        <v>2</v>
      </c>
      <c r="KG32" s="61">
        <v>2</v>
      </c>
      <c r="KH32" s="61">
        <v>2</v>
      </c>
      <c r="KI32" s="61">
        <v>2</v>
      </c>
      <c r="KJ32" s="61">
        <v>2</v>
      </c>
      <c r="KK32" s="61">
        <v>2</v>
      </c>
      <c r="KL32" s="61">
        <v>2</v>
      </c>
      <c r="KM32" s="61">
        <v>2</v>
      </c>
      <c r="KN32" s="61">
        <v>2</v>
      </c>
      <c r="KO32" s="61">
        <v>2</v>
      </c>
      <c r="KP32" s="61">
        <v>2</v>
      </c>
      <c r="KQ32" s="61">
        <v>2</v>
      </c>
      <c r="KR32" s="61">
        <v>2</v>
      </c>
      <c r="KS32" s="61">
        <v>2</v>
      </c>
      <c r="KT32" s="61">
        <v>2</v>
      </c>
      <c r="KU32" s="61">
        <v>2</v>
      </c>
      <c r="KV32" s="61">
        <v>2</v>
      </c>
      <c r="KW32" s="61">
        <v>2</v>
      </c>
      <c r="KX32" s="61">
        <v>0</v>
      </c>
      <c r="KY32" s="61">
        <v>0</v>
      </c>
      <c r="KZ32" s="61">
        <v>0</v>
      </c>
      <c r="LA32" s="61">
        <v>0</v>
      </c>
      <c r="LB32" s="61">
        <v>0</v>
      </c>
      <c r="LC32" s="61">
        <v>0</v>
      </c>
      <c r="LD32" s="61">
        <v>0</v>
      </c>
      <c r="LE32" s="61">
        <v>0</v>
      </c>
      <c r="LF32" s="61">
        <v>0</v>
      </c>
      <c r="LG32" s="61">
        <v>0</v>
      </c>
      <c r="LH32" s="61">
        <v>0</v>
      </c>
      <c r="LI32" s="61">
        <v>0</v>
      </c>
      <c r="LJ32" s="61">
        <v>0</v>
      </c>
      <c r="LK32" s="61">
        <v>0</v>
      </c>
      <c r="LL32" s="61">
        <v>0</v>
      </c>
      <c r="LM32" s="61">
        <v>0</v>
      </c>
      <c r="LN32" s="61">
        <v>0</v>
      </c>
      <c r="LO32" s="61">
        <v>0</v>
      </c>
      <c r="LP32" s="61">
        <v>0</v>
      </c>
      <c r="LQ32" s="61">
        <v>0</v>
      </c>
      <c r="LR32" s="61">
        <v>0</v>
      </c>
      <c r="LS32" s="61">
        <v>0</v>
      </c>
      <c r="LT32" s="61">
        <v>0</v>
      </c>
      <c r="LU32" s="61">
        <v>0</v>
      </c>
      <c r="LV32" s="61">
        <v>0</v>
      </c>
      <c r="LW32" s="61">
        <v>0</v>
      </c>
      <c r="LX32" s="61">
        <v>0</v>
      </c>
      <c r="LY32" s="61">
        <v>0</v>
      </c>
      <c r="LZ32" s="61">
        <v>0</v>
      </c>
      <c r="MA32" s="61">
        <v>0</v>
      </c>
      <c r="MB32" s="61">
        <v>0</v>
      </c>
      <c r="MC32" s="61">
        <v>0</v>
      </c>
      <c r="MD32" s="61">
        <v>0</v>
      </c>
      <c r="ME32" s="61">
        <v>0</v>
      </c>
      <c r="MF32" s="61">
        <v>0</v>
      </c>
      <c r="MG32" s="61">
        <v>0</v>
      </c>
      <c r="MH32" s="61">
        <v>0</v>
      </c>
      <c r="MI32" s="61">
        <v>0</v>
      </c>
      <c r="MJ32" s="61">
        <v>0</v>
      </c>
      <c r="MK32" s="61">
        <v>0</v>
      </c>
      <c r="ML32" s="61">
        <v>0</v>
      </c>
      <c r="MM32" s="61">
        <v>0</v>
      </c>
      <c r="MN32" s="61">
        <v>0</v>
      </c>
      <c r="MO32" s="61">
        <v>0</v>
      </c>
      <c r="MP32" s="61">
        <v>0</v>
      </c>
      <c r="MQ32" s="61">
        <v>0</v>
      </c>
      <c r="MR32" s="61">
        <v>0</v>
      </c>
      <c r="MS32" s="61">
        <v>0</v>
      </c>
      <c r="MT32" s="61">
        <v>0</v>
      </c>
      <c r="MU32" s="61">
        <v>0</v>
      </c>
      <c r="MV32" s="61">
        <v>0</v>
      </c>
      <c r="MW32" s="61">
        <v>0</v>
      </c>
      <c r="MX32" s="61">
        <v>0</v>
      </c>
      <c r="MY32" s="61">
        <v>0</v>
      </c>
      <c r="MZ32" s="61">
        <v>0</v>
      </c>
      <c r="NA32" s="61">
        <v>0</v>
      </c>
      <c r="NB32" s="61">
        <v>0</v>
      </c>
      <c r="NC32" s="61">
        <v>0</v>
      </c>
      <c r="ND32" s="61">
        <v>0</v>
      </c>
      <c r="NE32" s="61">
        <v>0</v>
      </c>
      <c r="NF32" s="61">
        <v>0</v>
      </c>
      <c r="NG32" s="61">
        <v>0</v>
      </c>
      <c r="NH32" s="61">
        <v>0</v>
      </c>
      <c r="NI32" s="61">
        <v>0</v>
      </c>
      <c r="NJ32" s="61">
        <v>0</v>
      </c>
      <c r="NK32" s="61">
        <v>0</v>
      </c>
      <c r="NL32" s="61">
        <v>0</v>
      </c>
      <c r="NM32" s="61">
        <v>0</v>
      </c>
      <c r="NN32" s="61">
        <v>0</v>
      </c>
      <c r="NO32" s="61">
        <v>0</v>
      </c>
      <c r="NP32" s="61">
        <v>0</v>
      </c>
      <c r="NQ32" s="61">
        <v>0</v>
      </c>
      <c r="NR32" s="61">
        <v>0</v>
      </c>
      <c r="NS32" s="61">
        <v>0</v>
      </c>
      <c r="NT32" s="61">
        <v>0</v>
      </c>
      <c r="NU32" s="61">
        <v>0</v>
      </c>
      <c r="NV32" s="61">
        <v>0</v>
      </c>
      <c r="NW32" s="61">
        <v>0</v>
      </c>
      <c r="NX32" s="61">
        <v>0</v>
      </c>
      <c r="NY32" s="61">
        <v>0</v>
      </c>
      <c r="NZ32" s="61">
        <v>0</v>
      </c>
      <c r="OA32" s="61">
        <v>0</v>
      </c>
      <c r="OB32" s="61">
        <v>0</v>
      </c>
      <c r="OC32" s="61">
        <v>0</v>
      </c>
      <c r="OD32" s="61">
        <v>0</v>
      </c>
      <c r="OE32" s="61">
        <v>0</v>
      </c>
      <c r="OF32" s="61">
        <v>0</v>
      </c>
      <c r="OG32" s="61">
        <v>0</v>
      </c>
      <c r="OH32" s="61">
        <v>0</v>
      </c>
      <c r="OI32" s="61">
        <v>0</v>
      </c>
      <c r="OJ32" s="61">
        <v>0</v>
      </c>
      <c r="OK32" s="61">
        <v>0</v>
      </c>
      <c r="OL32" s="61">
        <v>0</v>
      </c>
      <c r="OM32" s="61">
        <v>0</v>
      </c>
      <c r="ON32" s="61">
        <v>0</v>
      </c>
      <c r="OO32" s="61">
        <v>0</v>
      </c>
      <c r="OP32" s="61">
        <v>0</v>
      </c>
      <c r="OQ32" s="61">
        <v>0</v>
      </c>
      <c r="OR32" s="61">
        <v>0</v>
      </c>
      <c r="OU32" s="61">
        <v>1</v>
      </c>
      <c r="OV32" s="61">
        <v>0</v>
      </c>
      <c r="OW32" s="61">
        <v>0</v>
      </c>
      <c r="OX32" s="61">
        <v>1</v>
      </c>
      <c r="OY32" s="61">
        <v>1</v>
      </c>
      <c r="OZ32" s="61">
        <v>1</v>
      </c>
      <c r="PA32" s="61">
        <v>1</v>
      </c>
      <c r="PB32" s="61">
        <v>1</v>
      </c>
      <c r="PC32" s="61">
        <v>1</v>
      </c>
      <c r="PD32" s="61">
        <v>1</v>
      </c>
      <c r="PE32" s="61">
        <v>1</v>
      </c>
      <c r="PF32" s="61">
        <v>1</v>
      </c>
      <c r="PG32" s="61">
        <v>1</v>
      </c>
      <c r="PH32" s="61">
        <v>1</v>
      </c>
      <c r="PI32" s="61">
        <v>1</v>
      </c>
      <c r="PJ32" s="61">
        <v>1</v>
      </c>
      <c r="PK32" s="61">
        <v>1</v>
      </c>
      <c r="PL32" s="61">
        <v>1</v>
      </c>
      <c r="PM32" s="61">
        <v>1</v>
      </c>
      <c r="PN32" s="61">
        <v>1</v>
      </c>
      <c r="PO32" s="61">
        <v>1</v>
      </c>
      <c r="PP32" s="61">
        <v>1</v>
      </c>
      <c r="PQ32" s="61">
        <v>1</v>
      </c>
      <c r="PR32" s="61">
        <v>1</v>
      </c>
      <c r="PS32" s="61">
        <v>1</v>
      </c>
      <c r="PT32" s="61">
        <v>1</v>
      </c>
      <c r="PU32" s="61">
        <v>1</v>
      </c>
      <c r="PV32" s="61">
        <v>0</v>
      </c>
      <c r="PW32" s="61">
        <v>0</v>
      </c>
      <c r="PX32" s="61">
        <v>0</v>
      </c>
      <c r="PY32" s="61">
        <v>0</v>
      </c>
      <c r="PZ32" s="61">
        <v>0</v>
      </c>
      <c r="QA32" s="61">
        <v>20</v>
      </c>
      <c r="QB32" s="61">
        <v>0</v>
      </c>
      <c r="QC32" s="61">
        <v>0</v>
      </c>
      <c r="QD32" s="61">
        <v>0</v>
      </c>
      <c r="QE32" s="61">
        <v>0</v>
      </c>
      <c r="QF32" s="61">
        <v>0</v>
      </c>
      <c r="QG32" s="61">
        <v>0</v>
      </c>
      <c r="QH32" s="61">
        <v>0</v>
      </c>
      <c r="QI32" s="61">
        <v>0</v>
      </c>
      <c r="QJ32" s="61">
        <v>0</v>
      </c>
      <c r="QK32" s="61">
        <v>0</v>
      </c>
      <c r="QL32" s="61">
        <v>0</v>
      </c>
      <c r="QM32" s="61">
        <v>0</v>
      </c>
      <c r="QN32" s="61">
        <v>0</v>
      </c>
      <c r="QO32" s="61">
        <v>0</v>
      </c>
      <c r="QP32" s="61">
        <v>0</v>
      </c>
      <c r="QQ32" s="61">
        <v>6.58</v>
      </c>
      <c r="QR32" s="61">
        <v>8</v>
      </c>
      <c r="QS32" s="61">
        <v>0</v>
      </c>
      <c r="QT32" s="61">
        <v>0</v>
      </c>
      <c r="QU32" s="61">
        <v>0</v>
      </c>
      <c r="QV32" s="61">
        <v>0</v>
      </c>
      <c r="QW32" s="61">
        <v>0</v>
      </c>
      <c r="QX32" s="61">
        <v>0</v>
      </c>
      <c r="QY32" s="61">
        <v>0</v>
      </c>
      <c r="QZ32" s="61">
        <v>0</v>
      </c>
      <c r="RA32" s="61">
        <v>0</v>
      </c>
      <c r="RB32" s="61">
        <v>0</v>
      </c>
      <c r="RC32" s="61">
        <v>0</v>
      </c>
      <c r="RD32" s="61">
        <v>0</v>
      </c>
      <c r="RE32" s="61">
        <v>0</v>
      </c>
      <c r="RF32" s="61">
        <v>0</v>
      </c>
      <c r="RG32" s="61">
        <v>0</v>
      </c>
      <c r="RH32" s="61">
        <v>0</v>
      </c>
      <c r="RI32" s="61">
        <v>0</v>
      </c>
      <c r="RJ32" s="61">
        <v>0</v>
      </c>
      <c r="RK32" s="61">
        <v>0</v>
      </c>
      <c r="RL32" s="61">
        <v>0</v>
      </c>
      <c r="RM32" s="61">
        <v>0</v>
      </c>
      <c r="RN32" s="61">
        <v>0</v>
      </c>
      <c r="RO32" s="61">
        <v>0</v>
      </c>
      <c r="RP32" s="61">
        <v>0</v>
      </c>
      <c r="RQ32" s="61">
        <v>0</v>
      </c>
      <c r="RR32" s="61">
        <v>0</v>
      </c>
      <c r="RS32" s="61">
        <v>0</v>
      </c>
      <c r="RT32" s="61">
        <v>0</v>
      </c>
      <c r="RU32" s="61">
        <v>0</v>
      </c>
      <c r="RV32" s="61">
        <v>0</v>
      </c>
      <c r="RW32" s="61">
        <v>0</v>
      </c>
      <c r="RX32" s="61">
        <v>0</v>
      </c>
      <c r="RY32" s="61">
        <v>0</v>
      </c>
      <c r="RZ32" s="61">
        <v>0</v>
      </c>
      <c r="SA32" s="61">
        <v>0</v>
      </c>
      <c r="SB32" s="61">
        <v>0</v>
      </c>
      <c r="SC32" s="61">
        <v>0</v>
      </c>
      <c r="SD32" s="61">
        <v>0</v>
      </c>
      <c r="SE32" s="61">
        <v>0</v>
      </c>
      <c r="SF32" s="61">
        <v>0</v>
      </c>
      <c r="SG32" s="61">
        <v>0</v>
      </c>
      <c r="SH32" s="61">
        <v>0</v>
      </c>
      <c r="SI32" s="61">
        <v>0</v>
      </c>
      <c r="SJ32" s="61">
        <v>0</v>
      </c>
      <c r="SK32" s="61">
        <v>0</v>
      </c>
      <c r="SL32" s="61">
        <v>0</v>
      </c>
      <c r="SM32" s="61">
        <v>0</v>
      </c>
      <c r="SN32" s="61">
        <v>0</v>
      </c>
      <c r="SO32" s="61">
        <v>0</v>
      </c>
      <c r="SP32" s="61">
        <v>1583308008807</v>
      </c>
      <c r="SQ32" s="61">
        <v>0</v>
      </c>
      <c r="SR32" s="61">
        <v>41</v>
      </c>
      <c r="SS32" s="61">
        <v>1</v>
      </c>
      <c r="ST32" s="61">
        <v>0</v>
      </c>
      <c r="SU32" s="61">
        <v>0</v>
      </c>
      <c r="SV32" s="61">
        <v>0</v>
      </c>
      <c r="SW32" s="61">
        <v>0</v>
      </c>
      <c r="SX32" s="61">
        <v>9.6999999999999993</v>
      </c>
      <c r="SY32" s="61">
        <v>0</v>
      </c>
      <c r="TA32" s="61">
        <v>854</v>
      </c>
      <c r="TF32" s="61">
        <v>0</v>
      </c>
      <c r="TG32" s="61">
        <v>0</v>
      </c>
      <c r="TH32" s="61">
        <v>0</v>
      </c>
      <c r="TI32" s="61">
        <v>0</v>
      </c>
      <c r="TJ32" s="61">
        <v>40816</v>
      </c>
      <c r="TK32" s="61">
        <v>41269</v>
      </c>
      <c r="TL32" s="61">
        <v>0</v>
      </c>
      <c r="TM32" s="61">
        <v>0</v>
      </c>
      <c r="TN32" s="61">
        <v>0</v>
      </c>
      <c r="TP32" s="61">
        <v>0</v>
      </c>
      <c r="TQ32" s="61">
        <v>0</v>
      </c>
      <c r="TR32" s="61">
        <v>538</v>
      </c>
      <c r="TS32" s="61">
        <v>539</v>
      </c>
      <c r="TT32" s="61">
        <v>538</v>
      </c>
      <c r="TU32" s="61">
        <v>541</v>
      </c>
      <c r="TV32" s="61">
        <v>542</v>
      </c>
      <c r="TW32" s="61">
        <v>540</v>
      </c>
      <c r="TX32" s="61">
        <v>545</v>
      </c>
      <c r="TY32" s="61">
        <v>543</v>
      </c>
      <c r="TZ32" s="61">
        <v>544</v>
      </c>
      <c r="UA32" s="61">
        <v>547</v>
      </c>
      <c r="UB32" s="61">
        <v>540</v>
      </c>
      <c r="UC32" s="61">
        <v>538</v>
      </c>
      <c r="UD32" s="61">
        <v>538</v>
      </c>
      <c r="UE32" s="61">
        <v>539</v>
      </c>
      <c r="UF32" s="61">
        <v>541</v>
      </c>
      <c r="UG32" s="61">
        <v>543</v>
      </c>
      <c r="UH32" s="61">
        <v>542</v>
      </c>
      <c r="UI32" s="61">
        <v>538</v>
      </c>
      <c r="UJ32" s="61">
        <v>541</v>
      </c>
      <c r="UK32" s="61">
        <v>540</v>
      </c>
      <c r="UL32" s="61">
        <v>541</v>
      </c>
      <c r="UM32" s="61">
        <v>542</v>
      </c>
      <c r="UN32" s="61">
        <v>542</v>
      </c>
      <c r="UO32" s="61">
        <v>543</v>
      </c>
      <c r="UP32" s="61">
        <v>540</v>
      </c>
      <c r="UQ32" s="61">
        <v>540</v>
      </c>
      <c r="UR32" s="61">
        <v>547</v>
      </c>
      <c r="US32" s="61">
        <v>547</v>
      </c>
      <c r="UT32" s="61">
        <v>537</v>
      </c>
      <c r="UU32" s="61">
        <v>537</v>
      </c>
      <c r="UV32" s="61">
        <v>0</v>
      </c>
      <c r="UW32" s="61">
        <v>0</v>
      </c>
      <c r="UX32" s="61">
        <v>346</v>
      </c>
      <c r="UY32" s="61">
        <v>350</v>
      </c>
      <c r="UZ32" s="61">
        <v>344</v>
      </c>
      <c r="VA32" s="61">
        <v>10</v>
      </c>
      <c r="WR32" s="61">
        <v>0</v>
      </c>
      <c r="WS32" s="61">
        <v>1</v>
      </c>
      <c r="WT32" s="61">
        <v>0</v>
      </c>
      <c r="WU32" s="61">
        <v>0</v>
      </c>
      <c r="WV32" s="61">
        <v>0</v>
      </c>
      <c r="WW32" s="61">
        <v>0</v>
      </c>
      <c r="WX32" s="61">
        <v>0</v>
      </c>
      <c r="WY32" s="61">
        <v>0</v>
      </c>
      <c r="WZ32" s="61">
        <v>0</v>
      </c>
      <c r="XA32" s="61">
        <v>0</v>
      </c>
      <c r="XD32" s="61">
        <v>0</v>
      </c>
      <c r="XF32" s="61">
        <v>1</v>
      </c>
      <c r="XG32" s="61">
        <v>0</v>
      </c>
      <c r="XH32" s="61">
        <v>0</v>
      </c>
      <c r="XI32" s="61">
        <v>0</v>
      </c>
      <c r="XJ32" s="61">
        <v>0</v>
      </c>
      <c r="XK32" s="61">
        <v>0</v>
      </c>
      <c r="XL32" s="61">
        <v>0</v>
      </c>
      <c r="XM32" s="61">
        <v>0</v>
      </c>
      <c r="XN32" s="61">
        <v>47.9</v>
      </c>
      <c r="XO32" s="61">
        <v>35.4</v>
      </c>
      <c r="XR32" s="61">
        <v>81.900000000000006</v>
      </c>
      <c r="XS32" s="61">
        <v>82.7</v>
      </c>
      <c r="XT32" s="61">
        <v>82.6</v>
      </c>
      <c r="XU32" s="61">
        <v>28.3</v>
      </c>
      <c r="XZ32" s="61">
        <v>7257</v>
      </c>
      <c r="YC32" s="61">
        <v>4403</v>
      </c>
      <c r="YD32" s="61">
        <v>0.94799999999999995</v>
      </c>
      <c r="YE32" s="61">
        <v>50.01</v>
      </c>
      <c r="YF32" s="61">
        <v>0</v>
      </c>
      <c r="YG32" s="61">
        <v>10203</v>
      </c>
      <c r="YH32" s="61">
        <v>5891</v>
      </c>
      <c r="YI32" s="61">
        <v>10176</v>
      </c>
      <c r="YJ32" s="61">
        <v>5885</v>
      </c>
      <c r="YK32" s="61">
        <v>10192</v>
      </c>
      <c r="YL32" s="61">
        <v>5874</v>
      </c>
      <c r="YM32" s="61">
        <v>10182</v>
      </c>
      <c r="YN32" s="61">
        <v>5879</v>
      </c>
      <c r="YO32" s="61">
        <v>10163</v>
      </c>
      <c r="YP32" s="61">
        <v>5873</v>
      </c>
      <c r="YQ32" s="61">
        <v>10190</v>
      </c>
      <c r="YR32" s="61">
        <v>5873</v>
      </c>
      <c r="YS32" s="61">
        <v>0</v>
      </c>
      <c r="YT32" s="61">
        <v>0</v>
      </c>
      <c r="YU32" s="61">
        <v>0</v>
      </c>
      <c r="YV32" s="61">
        <v>0</v>
      </c>
      <c r="YW32" s="61">
        <v>0</v>
      </c>
      <c r="YX32" s="61">
        <v>0</v>
      </c>
      <c r="YY32" s="61">
        <v>2.31</v>
      </c>
      <c r="YZ32" s="61">
        <v>-39.9</v>
      </c>
      <c r="ZA32" s="61">
        <v>4.01</v>
      </c>
      <c r="ZB32" s="61">
        <v>0.7</v>
      </c>
      <c r="ZD32" s="61">
        <v>0</v>
      </c>
      <c r="ZE32" s="61">
        <v>82.9</v>
      </c>
      <c r="ZF32" s="61">
        <v>71.5</v>
      </c>
      <c r="ZG32" s="61">
        <v>0</v>
      </c>
      <c r="ZH32" s="61">
        <v>66.5</v>
      </c>
      <c r="ZI32" s="61">
        <v>66.3</v>
      </c>
      <c r="ZJ32" s="61">
        <v>66.599999999999994</v>
      </c>
      <c r="ZK32" s="61">
        <v>0</v>
      </c>
      <c r="ZL32" s="61">
        <v>0</v>
      </c>
      <c r="ZM32" s="61">
        <v>0</v>
      </c>
      <c r="ZN32" s="61">
        <v>21.8</v>
      </c>
      <c r="ZO32" s="61">
        <v>21.8</v>
      </c>
      <c r="ZP32" s="61">
        <v>21.8</v>
      </c>
      <c r="ZQ32" s="61">
        <v>21.8</v>
      </c>
      <c r="ZR32" s="61">
        <v>21.8</v>
      </c>
      <c r="ZS32" s="61">
        <v>21.8</v>
      </c>
      <c r="ZT32" s="61">
        <v>21.8</v>
      </c>
      <c r="ZU32" s="61">
        <v>21.8</v>
      </c>
      <c r="ZV32" s="61">
        <v>21.8</v>
      </c>
      <c r="ZW32" s="61">
        <v>21.8</v>
      </c>
      <c r="ZX32" s="61">
        <v>21.8</v>
      </c>
      <c r="ZY32" s="61">
        <v>21.8</v>
      </c>
      <c r="ZZ32" s="61">
        <v>21.8</v>
      </c>
      <c r="AAA32" s="61">
        <v>21.8</v>
      </c>
      <c r="AAB32" s="61">
        <v>21.8</v>
      </c>
      <c r="AAC32" s="61">
        <v>21.8</v>
      </c>
      <c r="AAD32" s="61">
        <v>21.8</v>
      </c>
      <c r="AAE32" s="61">
        <v>21.8</v>
      </c>
      <c r="AAF32" s="61">
        <v>21.8</v>
      </c>
      <c r="AAG32" s="61">
        <v>21.8</v>
      </c>
      <c r="AAH32" s="61">
        <v>21.8</v>
      </c>
      <c r="AAI32" s="61">
        <v>21.8</v>
      </c>
      <c r="AAJ32" s="61">
        <v>21.8</v>
      </c>
      <c r="AAK32" s="61">
        <v>21.8</v>
      </c>
      <c r="AAL32" s="61">
        <v>21.8</v>
      </c>
      <c r="AAM32" s="61">
        <v>72.099999999999994</v>
      </c>
      <c r="AAN32" s="61">
        <v>69.2</v>
      </c>
      <c r="AAO32" s="61">
        <v>71.8</v>
      </c>
      <c r="AAP32" s="61">
        <v>71.099999999999994</v>
      </c>
      <c r="AAQ32" s="61">
        <v>80</v>
      </c>
      <c r="AAR32" s="61">
        <v>83.4</v>
      </c>
      <c r="AAS32" s="61">
        <v>81.7</v>
      </c>
      <c r="AAT32" s="61">
        <v>84.4</v>
      </c>
      <c r="AAU32" s="61">
        <v>81.099999999999994</v>
      </c>
      <c r="AAV32" s="61">
        <v>59.7</v>
      </c>
      <c r="AAW32" s="61">
        <v>66.2</v>
      </c>
      <c r="AAX32" s="61">
        <v>69.2</v>
      </c>
      <c r="AAY32" s="61">
        <v>1.26</v>
      </c>
      <c r="AAZ32" s="61">
        <v>1.26</v>
      </c>
      <c r="ABA32" s="61">
        <v>1.26</v>
      </c>
      <c r="ABB32" s="61">
        <v>1.26</v>
      </c>
      <c r="ABC32" s="61">
        <v>1.26</v>
      </c>
      <c r="ABD32" s="61">
        <v>1.26</v>
      </c>
      <c r="ABE32" s="61">
        <v>1.26</v>
      </c>
      <c r="ABF32" s="61">
        <v>1.26</v>
      </c>
      <c r="ABG32" s="61">
        <v>1.26</v>
      </c>
      <c r="ABH32" s="61">
        <v>1.26</v>
      </c>
      <c r="ABI32" s="61">
        <v>1.26</v>
      </c>
      <c r="ABJ32" s="61">
        <v>1.26</v>
      </c>
      <c r="ABK32" s="61">
        <v>1</v>
      </c>
      <c r="ABL32" s="61">
        <v>1</v>
      </c>
      <c r="ABM32" s="61">
        <v>1</v>
      </c>
      <c r="ABN32" s="61">
        <v>1</v>
      </c>
      <c r="ABO32" s="61">
        <v>1</v>
      </c>
      <c r="ABP32" s="61">
        <v>1</v>
      </c>
      <c r="ABQ32" s="61">
        <v>1</v>
      </c>
      <c r="ABR32" s="61">
        <v>1</v>
      </c>
      <c r="ABS32" s="61">
        <v>1</v>
      </c>
      <c r="ABT32" s="61">
        <v>1</v>
      </c>
      <c r="ABU32" s="61">
        <v>1</v>
      </c>
      <c r="ABV32" s="61">
        <v>1</v>
      </c>
      <c r="ABW32" s="61">
        <v>88</v>
      </c>
      <c r="ABX32" s="61">
        <v>88</v>
      </c>
      <c r="ABY32" s="61">
        <v>88</v>
      </c>
      <c r="ABZ32" s="61">
        <v>88</v>
      </c>
      <c r="ACA32" s="61">
        <v>88</v>
      </c>
      <c r="ACB32" s="61">
        <v>88</v>
      </c>
      <c r="ACC32" s="61">
        <v>88</v>
      </c>
      <c r="ACD32" s="61">
        <v>88</v>
      </c>
      <c r="ACE32" s="61">
        <v>88</v>
      </c>
      <c r="ACF32" s="61">
        <v>88</v>
      </c>
      <c r="ACG32" s="61">
        <v>88</v>
      </c>
      <c r="ACH32" s="61">
        <v>88</v>
      </c>
      <c r="ACI32" s="61">
        <v>8114.2</v>
      </c>
      <c r="ACJ32" s="61">
        <v>8114.3</v>
      </c>
      <c r="ACK32" s="61">
        <v>8114.3</v>
      </c>
      <c r="ACL32" s="61">
        <v>8114.3</v>
      </c>
      <c r="ACM32" s="61">
        <v>8114.2</v>
      </c>
      <c r="ACN32" s="61">
        <v>8114.2</v>
      </c>
      <c r="ACO32" s="61">
        <v>8113.9</v>
      </c>
      <c r="ACP32" s="61">
        <v>8274.7999999999993</v>
      </c>
      <c r="ACQ32" s="61">
        <v>3790</v>
      </c>
      <c r="ACR32" s="61">
        <v>8110.2</v>
      </c>
      <c r="ACS32" s="61">
        <v>8114.1</v>
      </c>
      <c r="ACT32" s="61">
        <v>8114.1</v>
      </c>
      <c r="ACU32" s="61">
        <v>2018</v>
      </c>
      <c r="ACV32" s="61">
        <v>2018</v>
      </c>
      <c r="ACW32" s="61">
        <v>14</v>
      </c>
      <c r="ACX32" s="61">
        <v>9</v>
      </c>
      <c r="ACY32" s="61">
        <v>2018</v>
      </c>
      <c r="ACZ32" s="61">
        <v>7</v>
      </c>
      <c r="ADA32" s="61">
        <v>9</v>
      </c>
      <c r="ADB32" s="61">
        <v>2018</v>
      </c>
      <c r="ADC32" s="61">
        <v>10</v>
      </c>
      <c r="ADD32" s="61">
        <v>9</v>
      </c>
      <c r="ADE32" s="61">
        <v>10</v>
      </c>
      <c r="ADF32" s="61">
        <v>9</v>
      </c>
      <c r="ADG32" s="61">
        <v>2018</v>
      </c>
      <c r="ADH32" s="61">
        <v>7</v>
      </c>
      <c r="ADI32" s="61">
        <v>9</v>
      </c>
      <c r="ADJ32" s="61">
        <v>2018</v>
      </c>
      <c r="ADK32" s="61">
        <v>7</v>
      </c>
      <c r="ADL32" s="61">
        <v>9</v>
      </c>
      <c r="ADM32" s="61">
        <v>2018</v>
      </c>
      <c r="ADN32" s="61">
        <v>6</v>
      </c>
      <c r="ADO32" s="61">
        <v>9</v>
      </c>
      <c r="ADP32" s="61">
        <v>2018</v>
      </c>
      <c r="ADQ32" s="61">
        <v>10</v>
      </c>
      <c r="ADR32" s="61">
        <v>8</v>
      </c>
      <c r="ADS32" s="61">
        <v>2015</v>
      </c>
      <c r="ADT32" s="61">
        <v>26</v>
      </c>
      <c r="ADU32" s="61">
        <v>5</v>
      </c>
      <c r="ADV32" s="61">
        <v>2018</v>
      </c>
      <c r="ADW32" s="61">
        <v>24</v>
      </c>
      <c r="ADX32" s="61">
        <v>5</v>
      </c>
      <c r="ADY32" s="61">
        <v>2018</v>
      </c>
      <c r="ADZ32" s="61">
        <v>10</v>
      </c>
      <c r="AEA32" s="61">
        <v>9</v>
      </c>
      <c r="AEB32" s="61">
        <v>2018</v>
      </c>
      <c r="AEC32" s="61">
        <v>6</v>
      </c>
      <c r="AED32" s="61">
        <v>9</v>
      </c>
      <c r="AEE32" s="61">
        <v>42904</v>
      </c>
      <c r="AEF32" s="61">
        <v>42947</v>
      </c>
      <c r="AEG32" s="61">
        <v>42871</v>
      </c>
      <c r="AEH32" s="61">
        <v>42891</v>
      </c>
      <c r="AEI32" s="61">
        <v>42873</v>
      </c>
      <c r="AEJ32" s="61">
        <v>42854</v>
      </c>
      <c r="AEK32" s="61">
        <v>42825</v>
      </c>
      <c r="AEL32" s="61">
        <v>42598</v>
      </c>
      <c r="AEM32" s="61">
        <v>22498</v>
      </c>
      <c r="AEN32" s="61">
        <v>41568</v>
      </c>
      <c r="AEO32" s="61">
        <v>42889</v>
      </c>
      <c r="AEP32" s="61">
        <v>42829</v>
      </c>
      <c r="AEQ32" s="61">
        <v>7.73</v>
      </c>
      <c r="AER32" s="61">
        <v>7.73</v>
      </c>
      <c r="AES32" s="61">
        <v>7.73</v>
      </c>
      <c r="AET32" s="61">
        <v>7.73</v>
      </c>
      <c r="AEU32" s="61">
        <v>7.73</v>
      </c>
      <c r="AEV32" s="61">
        <v>7.73</v>
      </c>
      <c r="AEW32" s="61">
        <v>7.73</v>
      </c>
      <c r="AEX32" s="61">
        <v>7.73</v>
      </c>
      <c r="AEY32" s="61">
        <v>7.73</v>
      </c>
      <c r="AEZ32" s="61">
        <v>7.73</v>
      </c>
      <c r="AFA32" s="61">
        <v>7.73</v>
      </c>
      <c r="AFB32" s="61">
        <v>7.73</v>
      </c>
      <c r="AFC32" s="61">
        <v>0</v>
      </c>
      <c r="AFD32" s="61">
        <v>0</v>
      </c>
      <c r="AFE32" s="61">
        <v>0</v>
      </c>
      <c r="AFF32" s="61">
        <v>0</v>
      </c>
      <c r="AFG32" s="61">
        <v>0</v>
      </c>
      <c r="AFH32" s="61">
        <v>0</v>
      </c>
      <c r="AFI32" s="61">
        <v>0</v>
      </c>
      <c r="AFJ32" s="61">
        <v>0</v>
      </c>
      <c r="AFK32" s="61">
        <v>0</v>
      </c>
      <c r="AFL32" s="61">
        <v>0</v>
      </c>
      <c r="AFM32" s="61">
        <v>0</v>
      </c>
      <c r="AFN32" s="61">
        <v>0</v>
      </c>
      <c r="AFO32" s="61">
        <v>0</v>
      </c>
      <c r="AFP32" s="61">
        <v>0</v>
      </c>
      <c r="AFQ32" s="61">
        <v>0</v>
      </c>
      <c r="AFR32" s="61">
        <v>0</v>
      </c>
      <c r="AFS32" s="61">
        <v>0</v>
      </c>
      <c r="AFT32" s="61">
        <v>0</v>
      </c>
      <c r="AFU32" s="61">
        <v>0</v>
      </c>
      <c r="AFV32" s="61">
        <v>0</v>
      </c>
      <c r="AFW32" s="61">
        <v>0</v>
      </c>
      <c r="AFX32" s="61">
        <v>0</v>
      </c>
      <c r="AFY32" s="61">
        <v>0</v>
      </c>
      <c r="AFZ32" s="61">
        <v>0</v>
      </c>
      <c r="AGA32" s="61">
        <v>0</v>
      </c>
      <c r="AGB32" s="61">
        <v>0</v>
      </c>
      <c r="AGC32" s="61">
        <v>0</v>
      </c>
      <c r="AGD32" s="61">
        <v>0</v>
      </c>
      <c r="AGE32" s="61">
        <v>0</v>
      </c>
      <c r="AGF32" s="61">
        <v>0</v>
      </c>
      <c r="AGG32" s="61">
        <v>0</v>
      </c>
      <c r="AGH32" s="61">
        <v>0</v>
      </c>
      <c r="AGI32" s="61">
        <v>1</v>
      </c>
      <c r="AGJ32" s="61">
        <v>1</v>
      </c>
      <c r="AGK32" s="61">
        <v>36</v>
      </c>
      <c r="AGL32" s="61">
        <v>0</v>
      </c>
      <c r="AGM32" s="61">
        <v>0</v>
      </c>
      <c r="AGN32" s="61">
        <v>-9.5</v>
      </c>
      <c r="AGO32" s="61">
        <v>-9.5</v>
      </c>
      <c r="AGP32" s="61">
        <v>-9.5</v>
      </c>
      <c r="AGQ32" s="61">
        <v>-9.5</v>
      </c>
      <c r="AGR32" s="61">
        <v>-9.5</v>
      </c>
      <c r="AGS32" s="61">
        <v>-9.5</v>
      </c>
      <c r="AGT32" s="61">
        <v>-9.5</v>
      </c>
      <c r="AGU32" s="61">
        <v>-9.5</v>
      </c>
      <c r="AGV32" s="61">
        <v>-9.5</v>
      </c>
      <c r="AGW32" s="61">
        <v>-9.5</v>
      </c>
      <c r="AGX32" s="61">
        <v>-9.5</v>
      </c>
      <c r="AGY32" s="61">
        <v>-9.5</v>
      </c>
      <c r="AGZ32" s="61">
        <v>-9.5</v>
      </c>
      <c r="AHA32" s="61">
        <v>-9.5</v>
      </c>
      <c r="AHB32" s="61">
        <v>-9.5</v>
      </c>
      <c r="AHC32" s="61">
        <v>-9.5</v>
      </c>
      <c r="AHD32" s="61">
        <v>-9.5</v>
      </c>
      <c r="AHE32" s="61">
        <v>-9.5</v>
      </c>
      <c r="AHF32" s="61">
        <v>-9.5</v>
      </c>
      <c r="AHG32" s="61">
        <v>-9.5</v>
      </c>
      <c r="AHH32" s="61">
        <v>-9.5</v>
      </c>
      <c r="AHI32" s="61">
        <v>-9.5</v>
      </c>
      <c r="AHJ32" s="61">
        <v>-9.4</v>
      </c>
      <c r="AHK32" s="61">
        <v>-9.5</v>
      </c>
      <c r="AHL32" s="61">
        <v>237</v>
      </c>
      <c r="AHM32" s="61">
        <v>220</v>
      </c>
      <c r="AHN32" s="61">
        <v>126</v>
      </c>
      <c r="AHO32" s="61">
        <v>189</v>
      </c>
      <c r="AHP32" s="61">
        <v>158</v>
      </c>
      <c r="AHQ32" s="61">
        <v>158</v>
      </c>
      <c r="AHR32" s="61">
        <v>126</v>
      </c>
      <c r="AHS32" s="61">
        <v>174</v>
      </c>
      <c r="AHT32" s="61">
        <v>158</v>
      </c>
      <c r="AHU32" s="61">
        <v>158</v>
      </c>
      <c r="AHV32" s="61">
        <v>205</v>
      </c>
      <c r="AHW32" s="61">
        <v>94</v>
      </c>
      <c r="AHX32" s="61">
        <v>205</v>
      </c>
      <c r="AHY32" s="61">
        <v>141</v>
      </c>
      <c r="AHZ32" s="61">
        <v>158</v>
      </c>
      <c r="AIA32" s="61">
        <v>126</v>
      </c>
      <c r="AIB32" s="61">
        <v>189</v>
      </c>
      <c r="AIC32" s="61">
        <v>110</v>
      </c>
      <c r="AID32" s="61">
        <v>205</v>
      </c>
      <c r="AIE32" s="61">
        <v>253</v>
      </c>
      <c r="AIF32" s="61">
        <v>110</v>
      </c>
      <c r="AIG32" s="61">
        <v>79</v>
      </c>
      <c r="AIH32" s="61">
        <v>141</v>
      </c>
      <c r="AII32" s="61">
        <v>126</v>
      </c>
      <c r="AIJ32" s="61">
        <v>0</v>
      </c>
      <c r="AIK32" s="61">
        <v>0</v>
      </c>
      <c r="AIL32" s="61">
        <v>0</v>
      </c>
      <c r="AIM32" s="61">
        <v>0</v>
      </c>
      <c r="AIN32" s="61">
        <v>0</v>
      </c>
      <c r="AIO32" s="61">
        <v>0</v>
      </c>
      <c r="AIP32" s="61">
        <v>0</v>
      </c>
      <c r="AIQ32" s="61">
        <v>0</v>
      </c>
      <c r="AIR32" s="61">
        <v>0</v>
      </c>
      <c r="AIS32" s="61">
        <v>0</v>
      </c>
      <c r="AIU32" s="61">
        <v>0</v>
      </c>
      <c r="AIV32" s="61">
        <v>0</v>
      </c>
      <c r="AIW32" s="61">
        <v>0</v>
      </c>
      <c r="AIX32" s="61">
        <v>0</v>
      </c>
      <c r="AIY32" s="61">
        <v>0</v>
      </c>
      <c r="AIZ32" s="61">
        <v>0</v>
      </c>
      <c r="AJA32" s="61">
        <v>0</v>
      </c>
      <c r="AJB32" s="61">
        <v>0</v>
      </c>
      <c r="AJC32" s="61">
        <v>0</v>
      </c>
      <c r="AJD32" s="61">
        <v>0</v>
      </c>
      <c r="AJE32" s="61">
        <v>0</v>
      </c>
      <c r="AJF32" s="61">
        <v>0</v>
      </c>
      <c r="AJG32" s="61">
        <v>0</v>
      </c>
      <c r="AJH32" s="61">
        <v>0</v>
      </c>
      <c r="AJI32" s="61">
        <v>0</v>
      </c>
      <c r="AJJ32" s="61">
        <v>0</v>
      </c>
      <c r="AJK32" s="61">
        <v>0</v>
      </c>
      <c r="AJL32" s="61">
        <v>0</v>
      </c>
      <c r="AJM32" s="61">
        <v>0</v>
      </c>
      <c r="AJN32" s="61">
        <v>0</v>
      </c>
      <c r="AJO32" s="61">
        <v>0</v>
      </c>
      <c r="AJP32" s="61">
        <v>0</v>
      </c>
      <c r="AJQ32" s="61">
        <v>0</v>
      </c>
      <c r="AJR32" s="61">
        <v>0</v>
      </c>
      <c r="AJS32" s="61">
        <v>0</v>
      </c>
      <c r="AJT32" s="61">
        <v>0</v>
      </c>
      <c r="AJU32" s="61">
        <v>0</v>
      </c>
      <c r="AJV32" s="61">
        <v>0</v>
      </c>
      <c r="AJW32" s="61">
        <v>0</v>
      </c>
      <c r="AJX32" s="61">
        <v>0</v>
      </c>
      <c r="AJY32" s="61">
        <v>0</v>
      </c>
      <c r="AJZ32" s="61">
        <v>0</v>
      </c>
      <c r="AKA32" s="61">
        <v>0</v>
      </c>
      <c r="AKB32" s="61">
        <v>0</v>
      </c>
      <c r="AKC32" s="61">
        <v>0</v>
      </c>
      <c r="AKD32" s="61">
        <v>0</v>
      </c>
      <c r="AKE32" s="61">
        <v>0</v>
      </c>
      <c r="AKF32" s="61">
        <v>0</v>
      </c>
      <c r="AKG32" s="61">
        <v>0</v>
      </c>
      <c r="AKH32" s="61">
        <v>0</v>
      </c>
      <c r="AKI32" s="61">
        <v>0</v>
      </c>
      <c r="AKJ32" s="61">
        <v>0</v>
      </c>
      <c r="AKK32" s="61">
        <v>0</v>
      </c>
      <c r="AKL32" s="61">
        <v>0</v>
      </c>
      <c r="AKM32" s="61">
        <v>280</v>
      </c>
      <c r="AKN32" s="61">
        <v>317</v>
      </c>
      <c r="AKO32" s="61">
        <v>341</v>
      </c>
      <c r="AKP32" s="61">
        <v>329</v>
      </c>
      <c r="AKQ32" s="61">
        <v>415</v>
      </c>
      <c r="AKR32" s="61">
        <v>268</v>
      </c>
      <c r="AKS32" s="61">
        <v>354</v>
      </c>
      <c r="AKT32" s="61">
        <v>341</v>
      </c>
      <c r="AKU32" s="61">
        <v>390</v>
      </c>
      <c r="AKV32" s="61">
        <v>256</v>
      </c>
      <c r="AKW32" s="61">
        <v>305</v>
      </c>
      <c r="AKX32" s="61">
        <v>366</v>
      </c>
      <c r="AKY32" s="61">
        <v>231</v>
      </c>
      <c r="AKZ32" s="61">
        <v>341</v>
      </c>
      <c r="ALA32" s="61">
        <v>231</v>
      </c>
      <c r="ALB32" s="61">
        <v>305</v>
      </c>
      <c r="ALC32" s="61">
        <v>415</v>
      </c>
      <c r="ALD32" s="61">
        <v>268</v>
      </c>
      <c r="ALE32" s="61">
        <v>402</v>
      </c>
      <c r="ALF32" s="61">
        <v>378</v>
      </c>
      <c r="ALG32" s="61">
        <v>305</v>
      </c>
      <c r="ALH32" s="61">
        <v>366</v>
      </c>
      <c r="ALI32" s="61">
        <v>402</v>
      </c>
      <c r="ALJ32" s="61">
        <v>329</v>
      </c>
      <c r="ALK32" s="61">
        <v>3.5999999999999997E-2</v>
      </c>
      <c r="ALL32" s="61">
        <v>5.55</v>
      </c>
      <c r="ALM32" s="61">
        <v>0</v>
      </c>
      <c r="ALN32" s="61">
        <v>0</v>
      </c>
      <c r="ALO32" s="61">
        <v>0</v>
      </c>
      <c r="ALP32" s="61">
        <v>0</v>
      </c>
      <c r="ALQ32" s="61">
        <v>7.64</v>
      </c>
      <c r="ALR32" s="61">
        <v>7.43</v>
      </c>
      <c r="ALS32" s="61">
        <v>7.62</v>
      </c>
      <c r="ALT32" s="61">
        <v>7.61</v>
      </c>
      <c r="ALU32" s="61">
        <v>7.35</v>
      </c>
      <c r="ALV32" s="61">
        <v>7.51</v>
      </c>
      <c r="ALW32" s="61">
        <v>7.59</v>
      </c>
      <c r="ALX32" s="61">
        <v>-0.32</v>
      </c>
      <c r="ALY32" s="61">
        <v>7.48</v>
      </c>
      <c r="ALZ32" s="61">
        <v>7.48</v>
      </c>
      <c r="AMA32" s="61">
        <v>7.57</v>
      </c>
      <c r="AMB32" s="61">
        <v>7.55</v>
      </c>
      <c r="AMC32" s="61">
        <v>7.49</v>
      </c>
      <c r="AMD32" s="61">
        <v>7.37</v>
      </c>
      <c r="AME32" s="61">
        <v>7.98</v>
      </c>
      <c r="AMF32" s="61">
        <v>7.51</v>
      </c>
      <c r="AMG32" s="61">
        <v>7.48</v>
      </c>
      <c r="AMH32" s="61">
        <v>7.4</v>
      </c>
      <c r="AMI32" s="61">
        <v>7.61</v>
      </c>
      <c r="AMJ32" s="61">
        <v>7.64</v>
      </c>
      <c r="AMK32" s="61">
        <v>7.61</v>
      </c>
      <c r="AML32" s="61">
        <v>7.84</v>
      </c>
      <c r="AMM32" s="61">
        <v>7.35</v>
      </c>
      <c r="AMN32" s="61">
        <v>7.56</v>
      </c>
      <c r="AMO32" s="61">
        <v>-0.11</v>
      </c>
      <c r="AMP32" s="61">
        <v>-7.0000000000000007E-2</v>
      </c>
      <c r="AMQ32" s="61">
        <v>-0.15</v>
      </c>
      <c r="AMR32" s="61">
        <v>-0.43</v>
      </c>
      <c r="AMS32" s="61">
        <v>-0.41</v>
      </c>
      <c r="AMT32" s="61">
        <v>0.01</v>
      </c>
      <c r="AMU32" s="61">
        <v>-0.09</v>
      </c>
      <c r="AMV32" s="61">
        <v>-0.03</v>
      </c>
      <c r="AMW32" s="61">
        <v>-0.51</v>
      </c>
      <c r="AMX32" s="61">
        <v>-0.65</v>
      </c>
      <c r="AMY32" s="61">
        <v>-0.38</v>
      </c>
      <c r="AMZ32" s="61">
        <v>-0.25</v>
      </c>
      <c r="ANA32" s="61">
        <v>0.33</v>
      </c>
      <c r="ANB32" s="61">
        <v>-0.47</v>
      </c>
      <c r="ANC32" s="61">
        <v>8.14</v>
      </c>
      <c r="AND32" s="61">
        <v>-0.55000000000000004</v>
      </c>
      <c r="ANE32" s="61">
        <v>-0.32</v>
      </c>
      <c r="ANF32" s="61">
        <v>-0.19</v>
      </c>
      <c r="ANG32" s="61">
        <v>-0.12</v>
      </c>
      <c r="ANH32" s="61">
        <v>0.08</v>
      </c>
      <c r="ANI32" s="61">
        <v>-0.35</v>
      </c>
      <c r="ANJ32" s="61">
        <v>-0.1</v>
      </c>
      <c r="ANK32" s="61">
        <v>7.78</v>
      </c>
      <c r="ANL32" s="61">
        <v>0.01</v>
      </c>
      <c r="ANM32" s="61">
        <v>7.63</v>
      </c>
      <c r="ANN32" s="61">
        <v>7.59</v>
      </c>
      <c r="ANO32" s="61">
        <v>7.52</v>
      </c>
      <c r="ANP32" s="61">
        <v>7.46</v>
      </c>
      <c r="ANQ32" s="61">
        <v>7.42</v>
      </c>
      <c r="ANR32" s="61">
        <v>7.33</v>
      </c>
      <c r="ANS32" s="61">
        <v>7.39</v>
      </c>
      <c r="ANT32" s="61">
        <v>7.68</v>
      </c>
      <c r="ANU32" s="61">
        <v>7.35</v>
      </c>
      <c r="ANV32" s="61">
        <v>7.48</v>
      </c>
      <c r="ANW32" s="61">
        <v>7.6</v>
      </c>
      <c r="ANX32" s="61">
        <v>7.46</v>
      </c>
      <c r="ANY32" s="61">
        <v>7.67</v>
      </c>
      <c r="ANZ32" s="61">
        <v>5.36</v>
      </c>
      <c r="AOA32" s="61">
        <v>7.98</v>
      </c>
      <c r="AOB32" s="61">
        <v>7.53</v>
      </c>
      <c r="AOC32" s="61">
        <v>7.43</v>
      </c>
      <c r="AOD32" s="61">
        <v>7.48</v>
      </c>
      <c r="AOE32" s="61">
        <v>7.54</v>
      </c>
      <c r="AOF32" s="61">
        <v>7.99</v>
      </c>
      <c r="AOG32" s="61">
        <v>7.82</v>
      </c>
      <c r="AOH32" s="61">
        <v>7.37</v>
      </c>
      <c r="AOI32" s="61">
        <v>7.57</v>
      </c>
      <c r="AOJ32" s="61">
        <v>7.79</v>
      </c>
      <c r="AOK32" s="61">
        <v>-0.13</v>
      </c>
      <c r="AOL32" s="61">
        <v>-0.24</v>
      </c>
      <c r="AOM32" s="61">
        <v>-0.16</v>
      </c>
      <c r="AON32" s="61">
        <v>-0.27</v>
      </c>
      <c r="AOO32" s="61">
        <v>-0.45</v>
      </c>
      <c r="AOP32" s="61">
        <v>-0.04</v>
      </c>
      <c r="AOQ32" s="61">
        <v>-0.16</v>
      </c>
      <c r="AOR32" s="61">
        <v>-0.33</v>
      </c>
      <c r="AOS32" s="61">
        <v>-0.52</v>
      </c>
      <c r="AOT32" s="61">
        <v>-0.47</v>
      </c>
      <c r="AOU32" s="61">
        <v>-0.51</v>
      </c>
      <c r="AOV32" s="61">
        <v>-0.15</v>
      </c>
      <c r="AOW32" s="61">
        <v>0.36</v>
      </c>
      <c r="AOX32" s="61">
        <v>-0.28999999999999998</v>
      </c>
      <c r="AOY32" s="61">
        <v>-0.17</v>
      </c>
      <c r="AOZ32" s="61">
        <v>-0.56000000000000005</v>
      </c>
      <c r="APA32" s="61">
        <v>-0.05</v>
      </c>
      <c r="APB32" s="61">
        <v>-0.23</v>
      </c>
      <c r="APC32" s="61">
        <v>-0.35</v>
      </c>
      <c r="APD32" s="61">
        <v>0.01</v>
      </c>
      <c r="APE32" s="61">
        <v>-0.2</v>
      </c>
      <c r="APF32" s="61">
        <v>-0.23</v>
      </c>
      <c r="APG32" s="61">
        <v>-0.39</v>
      </c>
      <c r="APH32" s="61">
        <v>-0.17</v>
      </c>
      <c r="API32" s="61">
        <v>33124.5</v>
      </c>
      <c r="APJ32" s="61">
        <v>0</v>
      </c>
      <c r="APK32" s="61">
        <v>10526.3</v>
      </c>
      <c r="APL32" s="61">
        <v>0</v>
      </c>
      <c r="APM32" s="61">
        <v>252</v>
      </c>
      <c r="APN32" s="61">
        <v>0.02</v>
      </c>
      <c r="APO32" s="61">
        <v>0</v>
      </c>
      <c r="APP32" s="61">
        <v>1381</v>
      </c>
      <c r="APQ32" s="61">
        <v>1.1000000000000001</v>
      </c>
      <c r="APR32" s="61">
        <v>0</v>
      </c>
      <c r="APS32" s="61">
        <v>10169</v>
      </c>
      <c r="APT32" s="61" t="s">
        <v>7664</v>
      </c>
      <c r="APU32" s="61" t="s">
        <v>7665</v>
      </c>
      <c r="APV32" s="61" t="s">
        <v>7666</v>
      </c>
      <c r="APW32" s="61" t="s">
        <v>7667</v>
      </c>
      <c r="APX32" s="61" t="s">
        <v>7668</v>
      </c>
      <c r="APY32" s="61" t="s">
        <v>7669</v>
      </c>
      <c r="APZ32" s="61" t="s">
        <v>8138</v>
      </c>
      <c r="AQA32" s="61" t="s">
        <v>8139</v>
      </c>
      <c r="AQB32" s="61" t="s">
        <v>7672</v>
      </c>
      <c r="AQC32" s="61" t="s">
        <v>8140</v>
      </c>
      <c r="AQD32" s="61" t="s">
        <v>7674</v>
      </c>
      <c r="AQE32" s="61" t="s">
        <v>7674</v>
      </c>
      <c r="AQF32" s="61" t="s">
        <v>7675</v>
      </c>
      <c r="AQG32" s="61" t="s">
        <v>7676</v>
      </c>
      <c r="AQH32" s="61" t="s">
        <v>7686</v>
      </c>
      <c r="AQI32" s="61" t="s">
        <v>7677</v>
      </c>
      <c r="AQJ32" s="61" t="s">
        <v>7678</v>
      </c>
      <c r="AQK32" s="61" t="s">
        <v>7668</v>
      </c>
      <c r="AQL32" s="61" t="s">
        <v>7668</v>
      </c>
      <c r="AQM32" s="61" t="s">
        <v>7674</v>
      </c>
      <c r="AQN32" s="61" t="s">
        <v>7666</v>
      </c>
      <c r="AQO32" s="61" t="s">
        <v>7668</v>
      </c>
      <c r="AQP32" s="61" t="s">
        <v>7679</v>
      </c>
      <c r="AQQ32" s="61" t="s">
        <v>7680</v>
      </c>
      <c r="AQR32" s="61" t="s">
        <v>7668</v>
      </c>
      <c r="AQS32" s="61" t="s">
        <v>8139</v>
      </c>
      <c r="AQT32" s="61" t="s">
        <v>7681</v>
      </c>
      <c r="AQU32" s="61" t="s">
        <v>7668</v>
      </c>
      <c r="AQV32" s="61" t="s">
        <v>7674</v>
      </c>
      <c r="AQW32" s="61" t="s">
        <v>7682</v>
      </c>
      <c r="AQX32" s="61" t="s">
        <v>18</v>
      </c>
      <c r="AQY32" s="61">
        <v>18.3</v>
      </c>
      <c r="AQZ32" s="61">
        <v>17.8</v>
      </c>
      <c r="ARA32" s="61">
        <v>17.3</v>
      </c>
      <c r="ARB32" s="61">
        <v>19.399999999999999</v>
      </c>
      <c r="ARC32" s="61">
        <v>17.600000000000001</v>
      </c>
      <c r="ARD32" s="61">
        <v>18.3</v>
      </c>
      <c r="ARE32" s="61">
        <v>18</v>
      </c>
      <c r="ARF32" s="61">
        <v>18</v>
      </c>
      <c r="ARG32" s="61">
        <v>18.600000000000001</v>
      </c>
      <c r="ARH32" s="61">
        <v>21.4</v>
      </c>
      <c r="ARI32" s="61">
        <v>17.8</v>
      </c>
      <c r="ARJ32" s="61">
        <v>18.8</v>
      </c>
      <c r="ARK32" s="61">
        <v>19.600000000000001</v>
      </c>
      <c r="ARL32" s="61">
        <v>18.600000000000001</v>
      </c>
      <c r="ARM32" s="61">
        <v>17.8</v>
      </c>
      <c r="ARN32" s="61">
        <v>17.2</v>
      </c>
      <c r="ARO32" s="61">
        <v>17.7</v>
      </c>
      <c r="ARP32" s="61">
        <v>17.399999999999999</v>
      </c>
      <c r="ARQ32" s="61">
        <v>18.5</v>
      </c>
      <c r="ARR32" s="61">
        <v>17.600000000000001</v>
      </c>
      <c r="ARS32" s="61">
        <v>18</v>
      </c>
      <c r="ART32" s="61">
        <v>17.399999999999999</v>
      </c>
      <c r="ARU32" s="61">
        <v>18.600000000000001</v>
      </c>
      <c r="ARV32" s="61">
        <v>18.7</v>
      </c>
      <c r="ARW32" s="61">
        <v>18.5</v>
      </c>
      <c r="ARX32" s="61">
        <v>22.2</v>
      </c>
      <c r="ARY32" s="61">
        <v>17.399999999999999</v>
      </c>
      <c r="ARZ32" s="61">
        <v>1663</v>
      </c>
      <c r="ATF32" s="61">
        <v>0</v>
      </c>
      <c r="ATI32" s="61">
        <v>0</v>
      </c>
      <c r="ATK32" s="61">
        <v>0</v>
      </c>
      <c r="ATM32" s="61">
        <v>1795</v>
      </c>
      <c r="ATN32" s="61">
        <v>0</v>
      </c>
      <c r="ATQ32" s="61">
        <v>17</v>
      </c>
      <c r="ATR32" s="61">
        <v>1607299200000</v>
      </c>
      <c r="ATT32" s="61">
        <v>0</v>
      </c>
      <c r="ATU32" s="61">
        <v>385954</v>
      </c>
      <c r="ATW32" s="61">
        <v>4.7</v>
      </c>
      <c r="ATX32" s="61">
        <v>8</v>
      </c>
      <c r="ATZ32" s="61">
        <v>2</v>
      </c>
      <c r="AUA32" s="61">
        <v>12</v>
      </c>
      <c r="AUC32" s="61">
        <v>1</v>
      </c>
      <c r="AUD32" s="61">
        <v>0</v>
      </c>
      <c r="AUE32" s="61">
        <v>6</v>
      </c>
      <c r="AUG32" s="61">
        <v>2</v>
      </c>
      <c r="AUH32" s="61">
        <v>1620</v>
      </c>
      <c r="AUI32" s="61">
        <v>15</v>
      </c>
      <c r="AUJ32" s="61">
        <v>294</v>
      </c>
      <c r="AUK32" s="61">
        <v>0</v>
      </c>
      <c r="AUM32" s="61">
        <v>1</v>
      </c>
      <c r="AUO32" s="61">
        <v>4</v>
      </c>
      <c r="AUP32" s="61">
        <v>3.58</v>
      </c>
      <c r="AUQ32" s="61">
        <v>2.63</v>
      </c>
      <c r="AUS32" s="61">
        <v>1</v>
      </c>
      <c r="AUU32" s="61">
        <v>7850</v>
      </c>
      <c r="AUW32" s="61">
        <v>14.02</v>
      </c>
      <c r="AUX32" s="61">
        <v>75.05</v>
      </c>
      <c r="AUY32" s="61">
        <v>0</v>
      </c>
      <c r="AUZ32" s="61">
        <v>382</v>
      </c>
      <c r="AVE32" s="61" t="s">
        <v>7683</v>
      </c>
      <c r="AVF32" s="61">
        <v>50</v>
      </c>
      <c r="AVH32" s="61">
        <v>0</v>
      </c>
      <c r="AVI32" s="61">
        <v>0</v>
      </c>
      <c r="AVK32" s="61">
        <v>36.76</v>
      </c>
      <c r="AVL32" s="61">
        <v>2</v>
      </c>
      <c r="AVM32" s="61">
        <v>2</v>
      </c>
      <c r="AVN32" s="61">
        <v>50.01</v>
      </c>
      <c r="AVO32" s="61">
        <v>50.01</v>
      </c>
      <c r="AVP32" s="61">
        <v>0</v>
      </c>
      <c r="AVQ32" s="61">
        <v>50.01</v>
      </c>
      <c r="AVR32" s="61">
        <v>0</v>
      </c>
      <c r="AVS32" s="61">
        <v>0</v>
      </c>
      <c r="AVT32" s="61">
        <v>0</v>
      </c>
      <c r="AVU32" s="61">
        <v>0</v>
      </c>
      <c r="AVV32" s="61">
        <v>0</v>
      </c>
      <c r="AVW32" s="61">
        <v>0</v>
      </c>
      <c r="AVY32" s="61">
        <v>0</v>
      </c>
      <c r="AWA32" s="61">
        <v>0</v>
      </c>
      <c r="AWB32" s="61">
        <v>0</v>
      </c>
      <c r="AWC32" s="61">
        <v>0</v>
      </c>
      <c r="AWD32" s="61">
        <v>0</v>
      </c>
      <c r="AWE32" s="61">
        <v>0</v>
      </c>
      <c r="AWF32" s="61">
        <v>0</v>
      </c>
      <c r="AWG32" s="61">
        <v>0</v>
      </c>
      <c r="AWH32" s="61">
        <v>0</v>
      </c>
      <c r="AWI32" s="61">
        <v>0</v>
      </c>
      <c r="AWJ32" s="61">
        <v>0</v>
      </c>
      <c r="AWK32" s="61">
        <v>0</v>
      </c>
      <c r="AWL32" s="61">
        <v>0</v>
      </c>
      <c r="AWM32" s="61">
        <v>0</v>
      </c>
      <c r="AWN32" s="61">
        <v>0</v>
      </c>
      <c r="AWO32" s="61">
        <v>0</v>
      </c>
      <c r="AWP32" s="61">
        <v>0</v>
      </c>
      <c r="AWQ32" s="61">
        <v>0</v>
      </c>
      <c r="AWR32" s="61">
        <v>0</v>
      </c>
      <c r="AWS32" s="61">
        <v>0</v>
      </c>
      <c r="AWT32" s="61">
        <v>1</v>
      </c>
      <c r="AXA32" s="61">
        <v>0</v>
      </c>
      <c r="AXB32" s="61">
        <v>0</v>
      </c>
      <c r="AXC32" s="61">
        <v>12</v>
      </c>
      <c r="AXD32" s="61">
        <v>5</v>
      </c>
      <c r="AXE32" s="61">
        <v>16</v>
      </c>
      <c r="AXF32" s="61">
        <v>0</v>
      </c>
      <c r="AXG32" s="61">
        <v>0</v>
      </c>
      <c r="AXH32" s="61">
        <v>8</v>
      </c>
      <c r="AXI32" s="61">
        <v>40</v>
      </c>
      <c r="AXJ32" s="61">
        <v>0</v>
      </c>
      <c r="AXL32" s="61">
        <v>20</v>
      </c>
      <c r="AXM32" s="61">
        <v>1</v>
      </c>
      <c r="AXN32" s="61">
        <v>0</v>
      </c>
      <c r="AXO32" s="61">
        <v>970</v>
      </c>
      <c r="AXP32" s="61">
        <v>40</v>
      </c>
      <c r="AXQ32" s="61">
        <v>0</v>
      </c>
      <c r="AXR32" s="61">
        <v>0</v>
      </c>
      <c r="AXS32" s="61">
        <v>0</v>
      </c>
      <c r="AXT32" s="61">
        <v>0</v>
      </c>
      <c r="AXU32" s="61">
        <v>0</v>
      </c>
      <c r="AXV32" s="61">
        <v>0</v>
      </c>
      <c r="AXW32" s="61">
        <v>0</v>
      </c>
      <c r="AXX32" s="61">
        <v>0</v>
      </c>
      <c r="AXY32" s="61">
        <v>9</v>
      </c>
      <c r="AXZ32" s="61">
        <v>0</v>
      </c>
      <c r="AYA32" s="61">
        <v>0</v>
      </c>
      <c r="AYB32" s="61">
        <v>1</v>
      </c>
      <c r="AYC32" s="61">
        <v>0</v>
      </c>
      <c r="AYD32" s="61">
        <v>1.4</v>
      </c>
      <c r="AYE32" s="61">
        <v>1.5</v>
      </c>
      <c r="AYF32" s="61">
        <v>20</v>
      </c>
      <c r="AYG32" s="61">
        <v>80</v>
      </c>
      <c r="AYH32" s="61">
        <v>60</v>
      </c>
      <c r="AYI32" s="61">
        <v>30</v>
      </c>
      <c r="AYJ32" s="61">
        <v>30</v>
      </c>
      <c r="AYK32" s="61">
        <v>60</v>
      </c>
      <c r="AYL32" s="61">
        <v>300</v>
      </c>
      <c r="AYM32" s="61">
        <v>30</v>
      </c>
      <c r="AYN32" s="61">
        <v>1</v>
      </c>
      <c r="AYO32" s="61">
        <v>1.4</v>
      </c>
      <c r="AYP32" s="61">
        <v>60</v>
      </c>
      <c r="AYQ32" s="61">
        <v>1.5</v>
      </c>
      <c r="AYR32" s="61">
        <v>80</v>
      </c>
      <c r="AYS32" s="61">
        <v>14</v>
      </c>
      <c r="AYT32" s="61">
        <v>6</v>
      </c>
      <c r="AYU32" s="61">
        <v>11</v>
      </c>
      <c r="AYV32" s="61">
        <v>1</v>
      </c>
      <c r="AYW32" s="61">
        <v>0</v>
      </c>
      <c r="AYX32" s="61">
        <v>0</v>
      </c>
      <c r="AYY32" s="61">
        <v>0</v>
      </c>
      <c r="AYZ32" s="61">
        <v>0</v>
      </c>
      <c r="AZA32" s="61">
        <v>7</v>
      </c>
      <c r="AZF32" s="61">
        <v>500</v>
      </c>
      <c r="AZG32" s="61">
        <v>7000</v>
      </c>
      <c r="AZH32" s="61">
        <v>300</v>
      </c>
      <c r="AZI32" s="61">
        <v>1150</v>
      </c>
      <c r="AZK32" s="61">
        <v>1800</v>
      </c>
      <c r="AZU32" s="61">
        <v>0</v>
      </c>
      <c r="AZZ32" s="61">
        <v>0</v>
      </c>
      <c r="BAA32" s="61">
        <v>0</v>
      </c>
      <c r="BAB32" s="61">
        <v>0</v>
      </c>
      <c r="BAC32" s="61">
        <v>0</v>
      </c>
      <c r="BAD32" s="61">
        <v>25</v>
      </c>
      <c r="BAE32" s="61">
        <v>0</v>
      </c>
      <c r="BAF32" s="61">
        <v>0</v>
      </c>
      <c r="BAG32" s="61">
        <v>2</v>
      </c>
      <c r="BAH32" s="61">
        <v>2</v>
      </c>
      <c r="BAI32" s="61">
        <v>20</v>
      </c>
      <c r="BAJ32" s="61">
        <v>25</v>
      </c>
      <c r="BAK32" s="61">
        <v>30</v>
      </c>
      <c r="BAQ32" s="61">
        <v>0</v>
      </c>
      <c r="BAR32" s="61">
        <v>0</v>
      </c>
      <c r="BAS32" s="61">
        <v>1</v>
      </c>
      <c r="BAT32" s="61">
        <v>120</v>
      </c>
      <c r="BAU32" s="61">
        <v>0</v>
      </c>
      <c r="BAV32" s="61">
        <v>2</v>
      </c>
      <c r="BAW32" s="61">
        <v>2</v>
      </c>
      <c r="BAX32" s="61">
        <v>2</v>
      </c>
      <c r="BAY32" s="61">
        <v>2</v>
      </c>
      <c r="BAZ32" s="61">
        <v>60</v>
      </c>
      <c r="BBA32" s="61">
        <v>60</v>
      </c>
      <c r="BBB32" s="61">
        <v>60</v>
      </c>
      <c r="BBC32" s="61">
        <v>60</v>
      </c>
      <c r="BBD32" s="61">
        <v>1</v>
      </c>
      <c r="BBE32" s="61">
        <v>50</v>
      </c>
      <c r="BBF32" s="61">
        <v>50</v>
      </c>
      <c r="BBH32" s="61">
        <v>200</v>
      </c>
      <c r="BBI32" s="61">
        <v>-1000</v>
      </c>
      <c r="BBK32" s="61">
        <v>-200</v>
      </c>
      <c r="BBL32" s="61">
        <v>-1700</v>
      </c>
      <c r="BBM32" s="61">
        <v>10</v>
      </c>
      <c r="BBN32" s="61">
        <v>0</v>
      </c>
      <c r="BBO32" s="61">
        <v>50</v>
      </c>
      <c r="BBP32" s="61">
        <v>1500</v>
      </c>
      <c r="BBQ32" s="61">
        <v>5.6</v>
      </c>
      <c r="BBR32" s="61">
        <v>6.7</v>
      </c>
      <c r="BBS32" s="61">
        <v>6.9</v>
      </c>
      <c r="BBT32" s="61">
        <v>0.1</v>
      </c>
      <c r="BBU32" s="61">
        <v>2.7</v>
      </c>
      <c r="BBV32" s="61">
        <v>0.1</v>
      </c>
      <c r="BBW32" s="61">
        <v>0</v>
      </c>
      <c r="BBX32" s="61">
        <v>1</v>
      </c>
      <c r="BBY32" s="61">
        <v>0</v>
      </c>
      <c r="BBZ32" s="61">
        <v>500</v>
      </c>
      <c r="BCA32" s="61">
        <v>7000</v>
      </c>
      <c r="BCB32" s="61">
        <v>70</v>
      </c>
      <c r="BCC32" s="61">
        <v>-500</v>
      </c>
      <c r="BCF32" s="61">
        <v>5.4</v>
      </c>
      <c r="BCH32" s="61">
        <v>0</v>
      </c>
      <c r="BCI32" s="61">
        <v>0</v>
      </c>
      <c r="BCJ32" s="61">
        <v>0.2</v>
      </c>
      <c r="BCK32" s="61">
        <v>0</v>
      </c>
      <c r="BCM32" s="61">
        <v>10</v>
      </c>
      <c r="BCN32" s="61">
        <v>0</v>
      </c>
      <c r="BCR32" s="61">
        <v>0</v>
      </c>
      <c r="BCT32" s="61">
        <v>5</v>
      </c>
      <c r="BCU32" s="61">
        <v>5</v>
      </c>
      <c r="BCV32" s="61">
        <v>5</v>
      </c>
      <c r="BCW32" s="61">
        <v>5</v>
      </c>
      <c r="BCX32" s="61">
        <v>5</v>
      </c>
      <c r="BCY32" s="61">
        <v>60</v>
      </c>
      <c r="BCZ32" s="61">
        <v>28</v>
      </c>
      <c r="BDA32" s="61">
        <v>40</v>
      </c>
      <c r="BDB32" s="61">
        <v>30</v>
      </c>
      <c r="BDC32" s="61">
        <v>50</v>
      </c>
      <c r="BDD32" s="61">
        <v>180</v>
      </c>
      <c r="BDE32" s="61">
        <v>28</v>
      </c>
      <c r="BDF32" s="61">
        <v>40</v>
      </c>
      <c r="BDG32" s="61">
        <v>0</v>
      </c>
      <c r="BDH32" s="61">
        <v>100</v>
      </c>
      <c r="BDI32" s="61">
        <v>0</v>
      </c>
      <c r="BDJ32" s="61">
        <v>0</v>
      </c>
      <c r="BDK32" s="61">
        <v>100</v>
      </c>
      <c r="BDL32" s="61">
        <v>0</v>
      </c>
      <c r="BDM32" s="61">
        <v>20</v>
      </c>
      <c r="BDN32" s="61">
        <v>2</v>
      </c>
      <c r="BDO32" s="61">
        <v>0</v>
      </c>
      <c r="BDP32" s="61">
        <v>0</v>
      </c>
      <c r="BDQ32" s="61">
        <v>0</v>
      </c>
      <c r="BDR32" s="61">
        <v>0</v>
      </c>
      <c r="BDS32" s="61">
        <v>0</v>
      </c>
      <c r="BDT32" s="61">
        <v>100</v>
      </c>
      <c r="BDU32" s="61">
        <v>0</v>
      </c>
      <c r="BDV32" s="61">
        <v>0</v>
      </c>
      <c r="BDW32" s="61">
        <v>100</v>
      </c>
      <c r="BDX32" s="61">
        <v>0</v>
      </c>
      <c r="BDY32" s="61">
        <v>10</v>
      </c>
      <c r="BDZ32" s="61">
        <v>0</v>
      </c>
      <c r="BEA32" s="61">
        <v>10</v>
      </c>
      <c r="BEB32" s="61">
        <v>2</v>
      </c>
      <c r="BEC32" s="61">
        <v>0</v>
      </c>
      <c r="BED32" s="61">
        <v>0</v>
      </c>
      <c r="BEE32" s="61">
        <v>0</v>
      </c>
      <c r="BEF32" s="61">
        <v>0</v>
      </c>
      <c r="BEG32" s="61">
        <v>0</v>
      </c>
      <c r="BEH32" s="61">
        <v>100</v>
      </c>
      <c r="BEI32" s="61">
        <v>0</v>
      </c>
      <c r="BEJ32" s="61">
        <v>0</v>
      </c>
      <c r="BEK32" s="61">
        <v>100</v>
      </c>
      <c r="BEL32" s="61">
        <v>0</v>
      </c>
      <c r="BEM32" s="61">
        <v>10</v>
      </c>
      <c r="BEN32" s="61">
        <v>0</v>
      </c>
      <c r="BEO32" s="61">
        <v>10</v>
      </c>
      <c r="BEP32" s="61">
        <v>2</v>
      </c>
      <c r="BEQ32" s="61">
        <v>0</v>
      </c>
      <c r="BER32" s="61">
        <v>0</v>
      </c>
      <c r="BES32" s="61">
        <v>0</v>
      </c>
      <c r="BET32" s="61">
        <v>100</v>
      </c>
      <c r="BEU32" s="61">
        <v>10</v>
      </c>
      <c r="BEV32" s="61">
        <v>-100</v>
      </c>
      <c r="BEW32" s="61">
        <v>10</v>
      </c>
      <c r="BEX32" s="61">
        <v>250</v>
      </c>
      <c r="BEY32" s="61">
        <v>-250</v>
      </c>
      <c r="BEZ32" s="61">
        <v>0</v>
      </c>
      <c r="BFA32" s="61">
        <v>0</v>
      </c>
      <c r="BFB32" s="61">
        <v>0</v>
      </c>
      <c r="BFC32" s="61">
        <v>0</v>
      </c>
      <c r="BFD32" s="61">
        <v>0</v>
      </c>
      <c r="BFE32" s="61">
        <v>0</v>
      </c>
      <c r="BFF32" s="61">
        <v>0</v>
      </c>
      <c r="BFG32" s="61">
        <v>0</v>
      </c>
      <c r="BFH32" s="61">
        <v>0</v>
      </c>
      <c r="BFI32" s="61">
        <v>0</v>
      </c>
      <c r="BFJ32" s="61">
        <v>0</v>
      </c>
      <c r="BFK32" s="61">
        <v>4</v>
      </c>
      <c r="BFL32" s="61">
        <v>0</v>
      </c>
      <c r="BXX32" s="61">
        <v>0</v>
      </c>
      <c r="BXY32" s="61">
        <v>0</v>
      </c>
      <c r="BXZ32" s="61">
        <v>0</v>
      </c>
      <c r="BYA32" s="61">
        <v>0</v>
      </c>
      <c r="BYB32" s="61">
        <v>0</v>
      </c>
      <c r="BYC32" s="61">
        <v>0</v>
      </c>
      <c r="BYD32" s="61">
        <v>0</v>
      </c>
      <c r="BYE32" s="61">
        <v>0</v>
      </c>
      <c r="BYF32" s="61">
        <v>0</v>
      </c>
      <c r="BYG32" s="61">
        <v>0</v>
      </c>
      <c r="BYH32" s="61">
        <v>0</v>
      </c>
      <c r="BYI32" s="61">
        <v>0</v>
      </c>
      <c r="BYJ32" s="61">
        <v>0</v>
      </c>
      <c r="BYK32" s="61">
        <v>0</v>
      </c>
      <c r="BYL32" s="61">
        <v>0</v>
      </c>
      <c r="BYM32" s="61">
        <v>0</v>
      </c>
      <c r="BYN32" s="61">
        <v>0</v>
      </c>
      <c r="BYO32" s="61">
        <v>0</v>
      </c>
      <c r="BYP32" s="61">
        <v>0</v>
      </c>
      <c r="BYQ32" s="61">
        <v>0</v>
      </c>
      <c r="BYR32" s="61">
        <v>0</v>
      </c>
      <c r="BYS32" s="61">
        <v>0</v>
      </c>
      <c r="BYT32" s="61">
        <v>0</v>
      </c>
      <c r="BYU32" s="61">
        <v>0</v>
      </c>
      <c r="BYV32" s="61">
        <v>0</v>
      </c>
      <c r="BYW32" s="61">
        <v>0</v>
      </c>
      <c r="BYX32" s="61">
        <v>0</v>
      </c>
      <c r="BYY32" s="61">
        <v>0</v>
      </c>
      <c r="BYZ32" s="61">
        <v>0</v>
      </c>
      <c r="BZA32" s="61">
        <v>0</v>
      </c>
      <c r="BZB32" s="61">
        <v>0</v>
      </c>
      <c r="BZC32" s="61">
        <v>0</v>
      </c>
      <c r="BZD32" s="61">
        <v>0</v>
      </c>
      <c r="BZE32" s="61">
        <v>0</v>
      </c>
      <c r="BZF32" s="61">
        <v>0</v>
      </c>
      <c r="BZG32" s="61">
        <v>0</v>
      </c>
      <c r="BZH32" s="61">
        <v>0</v>
      </c>
      <c r="BZI32" s="61">
        <v>0</v>
      </c>
      <c r="BZJ32" s="61">
        <v>0</v>
      </c>
      <c r="BZK32" s="61">
        <v>0</v>
      </c>
      <c r="BZL32" s="61">
        <v>0</v>
      </c>
      <c r="BZM32" s="61">
        <v>0</v>
      </c>
      <c r="BZN32" s="61">
        <v>0</v>
      </c>
      <c r="BZO32" s="61">
        <v>0</v>
      </c>
      <c r="BZP32" s="61">
        <v>0</v>
      </c>
      <c r="BZQ32" s="61">
        <v>0</v>
      </c>
      <c r="BZR32" s="61">
        <v>0</v>
      </c>
      <c r="BZS32" s="61">
        <v>0</v>
      </c>
      <c r="BZT32" s="61">
        <v>0</v>
      </c>
      <c r="BZU32" s="61">
        <v>0</v>
      </c>
      <c r="BZV32" s="61">
        <v>0</v>
      </c>
      <c r="BZW32" s="61">
        <v>0</v>
      </c>
      <c r="BZX32" s="61">
        <v>0</v>
      </c>
      <c r="BZY32" s="61">
        <v>0</v>
      </c>
      <c r="BZZ32" s="61">
        <v>0</v>
      </c>
      <c r="CAA32" s="61">
        <v>0</v>
      </c>
      <c r="CAB32" s="61">
        <v>0</v>
      </c>
      <c r="CAC32" s="61">
        <v>0</v>
      </c>
      <c r="CAD32" s="61">
        <v>0</v>
      </c>
      <c r="CAE32" s="61">
        <v>0</v>
      </c>
      <c r="CAF32" s="61">
        <v>0</v>
      </c>
      <c r="CAG32" s="61">
        <v>0</v>
      </c>
      <c r="CAH32" s="61">
        <v>0</v>
      </c>
      <c r="CAI32" s="61">
        <v>0</v>
      </c>
      <c r="CAJ32" s="61">
        <v>0</v>
      </c>
      <c r="CAK32" s="61">
        <v>0</v>
      </c>
      <c r="CAL32" s="61">
        <v>0</v>
      </c>
      <c r="CAM32" s="61">
        <v>0</v>
      </c>
      <c r="CAN32" s="61">
        <v>0</v>
      </c>
      <c r="CAO32" s="61">
        <v>0</v>
      </c>
      <c r="CAP32" s="61">
        <v>0</v>
      </c>
      <c r="CAQ32" s="61">
        <v>0</v>
      </c>
      <c r="CAR32" s="61">
        <v>0</v>
      </c>
      <c r="CAS32" s="61">
        <v>0</v>
      </c>
      <c r="CAT32" s="61">
        <v>0</v>
      </c>
      <c r="CAU32" s="61">
        <v>0</v>
      </c>
      <c r="CAV32" s="61">
        <v>0</v>
      </c>
      <c r="CAW32" s="61">
        <v>0</v>
      </c>
      <c r="CAX32" s="61">
        <v>0</v>
      </c>
      <c r="CAY32" s="61">
        <v>0</v>
      </c>
      <c r="CAZ32" s="61">
        <v>0</v>
      </c>
      <c r="CBA32" s="61">
        <v>0</v>
      </c>
      <c r="CBB32" s="61">
        <v>0</v>
      </c>
      <c r="CBC32" s="61">
        <v>0</v>
      </c>
      <c r="CBD32" s="61">
        <v>0</v>
      </c>
      <c r="CBE32" s="61">
        <v>0</v>
      </c>
      <c r="CBF32" s="61">
        <v>0</v>
      </c>
      <c r="CBG32" s="61">
        <v>0</v>
      </c>
      <c r="CBH32" s="61">
        <v>0</v>
      </c>
      <c r="CBI32" s="61">
        <v>0</v>
      </c>
      <c r="CBJ32" s="61">
        <v>0</v>
      </c>
      <c r="CBK32" s="61">
        <v>0</v>
      </c>
      <c r="CBL32" s="61">
        <v>0</v>
      </c>
      <c r="CBM32" s="61">
        <v>0</v>
      </c>
      <c r="CBN32" s="61">
        <v>0</v>
      </c>
      <c r="CBO32" s="61">
        <v>0</v>
      </c>
      <c r="CBP32" s="61">
        <v>0</v>
      </c>
      <c r="CBQ32" s="61">
        <v>0</v>
      </c>
      <c r="CBR32" s="61">
        <v>0</v>
      </c>
      <c r="CBS32" s="61">
        <v>0</v>
      </c>
      <c r="CBT32" s="61">
        <v>0</v>
      </c>
      <c r="CBU32" s="61">
        <v>0</v>
      </c>
      <c r="CBV32" s="61">
        <v>0</v>
      </c>
      <c r="CBW32" s="61">
        <v>0</v>
      </c>
      <c r="CBX32" s="61">
        <v>0</v>
      </c>
      <c r="CBY32" s="61">
        <v>0</v>
      </c>
      <c r="CBZ32" s="61">
        <v>0</v>
      </c>
      <c r="CCA32" s="61">
        <v>0</v>
      </c>
      <c r="CCB32" s="61">
        <v>0</v>
      </c>
      <c r="CCC32" s="61">
        <v>0</v>
      </c>
      <c r="CCD32" s="61">
        <v>0</v>
      </c>
      <c r="CCE32" s="61">
        <v>0</v>
      </c>
      <c r="CCF32" s="61">
        <v>0</v>
      </c>
      <c r="CCG32" s="61">
        <v>0</v>
      </c>
      <c r="CCH32" s="61">
        <v>0</v>
      </c>
      <c r="CCI32" s="61">
        <v>0</v>
      </c>
      <c r="CCJ32" s="61">
        <v>0</v>
      </c>
      <c r="CCK32" s="61">
        <v>0</v>
      </c>
      <c r="CCL32" s="61">
        <v>0</v>
      </c>
      <c r="CCM32" s="61">
        <v>0</v>
      </c>
      <c r="CCN32" s="61">
        <v>0</v>
      </c>
      <c r="CCO32" s="61">
        <v>0</v>
      </c>
      <c r="CCP32" s="61">
        <v>0</v>
      </c>
      <c r="CCQ32" s="61">
        <v>0</v>
      </c>
      <c r="CCR32" s="61">
        <v>0</v>
      </c>
      <c r="CCS32" s="61">
        <v>0</v>
      </c>
      <c r="CCT32" s="61">
        <v>0</v>
      </c>
      <c r="CCU32" s="61">
        <v>0</v>
      </c>
      <c r="CCV32" s="61">
        <v>0</v>
      </c>
      <c r="CCW32" s="61">
        <v>0</v>
      </c>
      <c r="CCX32" s="61">
        <v>0</v>
      </c>
      <c r="CCY32" s="61">
        <v>0</v>
      </c>
      <c r="CCZ32" s="61">
        <v>0</v>
      </c>
      <c r="CDA32" s="61">
        <v>0</v>
      </c>
      <c r="CDB32" s="61">
        <v>0</v>
      </c>
      <c r="CDC32" s="61">
        <v>0</v>
      </c>
      <c r="CDD32" s="61">
        <v>0</v>
      </c>
      <c r="CDE32" s="61">
        <v>0</v>
      </c>
      <c r="CDF32" s="61">
        <v>0</v>
      </c>
      <c r="CDG32" s="61">
        <v>0</v>
      </c>
      <c r="CDH32" s="61">
        <v>0</v>
      </c>
      <c r="CDI32" s="61">
        <v>0</v>
      </c>
      <c r="CDJ32" s="61">
        <v>0</v>
      </c>
      <c r="CDK32" s="61">
        <v>0</v>
      </c>
      <c r="CDL32" s="61">
        <v>0</v>
      </c>
      <c r="CDM32" s="61">
        <v>0</v>
      </c>
      <c r="CDN32" s="61">
        <v>0</v>
      </c>
      <c r="CDO32" s="61">
        <v>0</v>
      </c>
      <c r="CDP32" s="61">
        <v>0</v>
      </c>
      <c r="CDQ32" s="61">
        <v>0</v>
      </c>
      <c r="CDR32" s="61">
        <v>0</v>
      </c>
      <c r="CDS32" s="61">
        <v>0</v>
      </c>
      <c r="CDT32" s="61">
        <v>0</v>
      </c>
      <c r="CDU32" s="61">
        <v>0</v>
      </c>
      <c r="CDV32" s="61">
        <v>0</v>
      </c>
      <c r="CDW32" s="61">
        <v>0</v>
      </c>
      <c r="CDX32" s="61">
        <v>0</v>
      </c>
      <c r="CDY32" s="61">
        <v>0</v>
      </c>
      <c r="CDZ32" s="61">
        <v>0</v>
      </c>
      <c r="CEA32" s="61">
        <v>0</v>
      </c>
      <c r="CEB32" s="61">
        <v>0</v>
      </c>
      <c r="CEC32" s="61">
        <v>0</v>
      </c>
      <c r="CED32" s="61">
        <v>0</v>
      </c>
      <c r="CEE32" s="61">
        <v>0</v>
      </c>
      <c r="CEF32" s="61">
        <v>0</v>
      </c>
      <c r="CEG32" s="61">
        <v>0</v>
      </c>
      <c r="CEH32" s="61">
        <v>0</v>
      </c>
      <c r="CEI32" s="61">
        <v>0</v>
      </c>
      <c r="CEJ32" s="61">
        <v>0</v>
      </c>
      <c r="CEK32" s="61">
        <v>0</v>
      </c>
      <c r="CEL32" s="61">
        <v>0</v>
      </c>
      <c r="CEM32" s="61">
        <v>0</v>
      </c>
      <c r="CEN32" s="61">
        <v>0</v>
      </c>
      <c r="CEO32" s="61">
        <v>0</v>
      </c>
      <c r="CEP32" s="61">
        <v>0</v>
      </c>
      <c r="CEQ32" s="61">
        <v>0</v>
      </c>
      <c r="CER32" s="61">
        <v>0</v>
      </c>
      <c r="CES32" s="61">
        <v>0</v>
      </c>
      <c r="CET32" s="61">
        <v>0</v>
      </c>
      <c r="CEU32" s="61">
        <v>0</v>
      </c>
      <c r="CEV32" s="61">
        <v>0</v>
      </c>
      <c r="CEW32" s="61">
        <v>0</v>
      </c>
      <c r="CEX32" s="61">
        <v>0</v>
      </c>
      <c r="CEY32" s="61">
        <v>0</v>
      </c>
      <c r="CEZ32" s="61">
        <v>0</v>
      </c>
      <c r="CFA32" s="61">
        <v>0</v>
      </c>
      <c r="CFB32" s="61">
        <v>0</v>
      </c>
      <c r="CFC32" s="61">
        <v>0</v>
      </c>
      <c r="CFD32" s="61">
        <v>0</v>
      </c>
      <c r="CFE32" s="61">
        <v>0</v>
      </c>
      <c r="CFF32" s="61">
        <v>0</v>
      </c>
      <c r="CFG32" s="61">
        <v>0</v>
      </c>
      <c r="CFH32" s="61">
        <v>0</v>
      </c>
      <c r="CFI32" s="61">
        <v>0</v>
      </c>
      <c r="CFJ32" s="61">
        <v>0</v>
      </c>
      <c r="CFK32" s="61">
        <v>0</v>
      </c>
      <c r="CFL32" s="61">
        <v>0</v>
      </c>
      <c r="CFM32" s="61">
        <v>0</v>
      </c>
      <c r="CFN32" s="61">
        <v>0</v>
      </c>
      <c r="CFO32" s="61">
        <v>0</v>
      </c>
      <c r="CFP32" s="61">
        <v>0</v>
      </c>
      <c r="CFQ32" s="61">
        <v>0</v>
      </c>
      <c r="CFR32" s="61">
        <v>0</v>
      </c>
      <c r="CFS32" s="61">
        <v>0</v>
      </c>
      <c r="CFT32" s="61">
        <v>0</v>
      </c>
      <c r="CFU32" s="61">
        <v>0</v>
      </c>
      <c r="CFV32" s="61">
        <v>0</v>
      </c>
      <c r="CFW32" s="61">
        <v>0</v>
      </c>
      <c r="CFX32" s="61">
        <v>0</v>
      </c>
      <c r="CFY32" s="61">
        <v>0</v>
      </c>
      <c r="CFZ32" s="61">
        <v>0</v>
      </c>
      <c r="CGA32" s="61">
        <v>0</v>
      </c>
      <c r="CGB32" s="61">
        <v>0</v>
      </c>
      <c r="CGC32" s="61">
        <v>0</v>
      </c>
      <c r="CGD32" s="61">
        <v>0</v>
      </c>
      <c r="CGE32" s="61">
        <v>0</v>
      </c>
      <c r="CGF32" s="61">
        <v>0</v>
      </c>
      <c r="CGG32" s="61">
        <v>0</v>
      </c>
      <c r="CGH32" s="61">
        <v>0</v>
      </c>
      <c r="CGI32" s="61">
        <v>0</v>
      </c>
      <c r="CGJ32" s="61">
        <v>0</v>
      </c>
      <c r="CGK32" s="61">
        <v>0</v>
      </c>
      <c r="CGL32" s="61">
        <v>0</v>
      </c>
      <c r="CGM32" s="61">
        <v>0</v>
      </c>
      <c r="CGN32" s="61">
        <v>0</v>
      </c>
      <c r="CGO32" s="61">
        <v>0</v>
      </c>
      <c r="CGP32" s="61">
        <v>0</v>
      </c>
      <c r="CGQ32" s="61">
        <v>0</v>
      </c>
      <c r="CGR32" s="61">
        <v>0</v>
      </c>
      <c r="CGS32" s="61">
        <v>0</v>
      </c>
      <c r="CGT32" s="61">
        <v>0</v>
      </c>
      <c r="CGU32" s="61">
        <v>0</v>
      </c>
      <c r="CGV32" s="61">
        <v>0</v>
      </c>
      <c r="CGW32" s="61">
        <v>0</v>
      </c>
      <c r="CGX32" s="61">
        <v>0</v>
      </c>
      <c r="CGY32" s="61">
        <v>0</v>
      </c>
      <c r="CGZ32" s="61">
        <v>0</v>
      </c>
      <c r="CHA32" s="61">
        <v>0</v>
      </c>
      <c r="CHB32" s="61">
        <v>0</v>
      </c>
      <c r="CHC32" s="61">
        <v>0</v>
      </c>
      <c r="CHD32" s="61">
        <v>0</v>
      </c>
      <c r="CHE32" s="61">
        <v>0</v>
      </c>
      <c r="CHF32" s="61">
        <v>0</v>
      </c>
      <c r="CHG32" s="61">
        <v>0</v>
      </c>
      <c r="CHH32" s="61">
        <v>0</v>
      </c>
      <c r="CHI32" s="61">
        <v>0</v>
      </c>
      <c r="CHJ32" s="61">
        <v>0</v>
      </c>
      <c r="CHK32" s="61">
        <v>0</v>
      </c>
      <c r="CHL32" s="61">
        <v>0</v>
      </c>
      <c r="CHM32" s="61">
        <v>0</v>
      </c>
      <c r="CHN32" s="61">
        <v>0</v>
      </c>
      <c r="CHO32" s="61">
        <v>0</v>
      </c>
      <c r="CHP32" s="61">
        <v>0</v>
      </c>
      <c r="CHQ32" s="61">
        <v>0</v>
      </c>
      <c r="CHR32" s="61">
        <v>0</v>
      </c>
      <c r="CHS32" s="61">
        <v>0</v>
      </c>
      <c r="CHT32" s="61">
        <v>0</v>
      </c>
      <c r="CHU32" s="61">
        <v>0</v>
      </c>
      <c r="CHV32" s="61">
        <v>0</v>
      </c>
      <c r="CHW32" s="61">
        <v>0</v>
      </c>
      <c r="CHX32" s="61">
        <v>0</v>
      </c>
      <c r="CHY32" s="61">
        <v>0</v>
      </c>
      <c r="CHZ32" s="61">
        <v>0</v>
      </c>
      <c r="CIA32" s="61">
        <v>0</v>
      </c>
      <c r="CIB32" s="61">
        <v>0</v>
      </c>
      <c r="CIC32" s="61">
        <v>0</v>
      </c>
      <c r="CID32" s="61">
        <v>0</v>
      </c>
      <c r="CIE32" s="61">
        <v>0</v>
      </c>
      <c r="CIF32" s="61">
        <v>0</v>
      </c>
      <c r="CIG32" s="61">
        <v>0</v>
      </c>
      <c r="CIH32" s="61">
        <v>0</v>
      </c>
      <c r="CII32" s="61">
        <v>0</v>
      </c>
      <c r="CIJ32" s="61">
        <v>0</v>
      </c>
      <c r="CIK32" s="61">
        <v>0</v>
      </c>
      <c r="CIL32" s="61">
        <v>0</v>
      </c>
      <c r="CIM32" s="61">
        <v>0</v>
      </c>
      <c r="CIN32" s="61">
        <v>0</v>
      </c>
      <c r="CIO32" s="61">
        <v>0</v>
      </c>
      <c r="CIP32" s="61">
        <v>0</v>
      </c>
      <c r="CIQ32" s="61">
        <v>0</v>
      </c>
      <c r="CIR32" s="61">
        <v>0</v>
      </c>
      <c r="CIS32" s="61">
        <v>0</v>
      </c>
      <c r="CIT32" s="61">
        <v>0</v>
      </c>
      <c r="CIU32" s="61">
        <v>0</v>
      </c>
      <c r="CIV32" s="61">
        <v>0</v>
      </c>
      <c r="CIW32" s="61">
        <v>0</v>
      </c>
      <c r="CIX32" s="61">
        <v>0</v>
      </c>
      <c r="CIY32" s="61">
        <v>0</v>
      </c>
      <c r="CIZ32" s="61">
        <v>0</v>
      </c>
      <c r="CJA32" s="61">
        <v>0</v>
      </c>
      <c r="CJB32" s="61">
        <v>0</v>
      </c>
      <c r="CJC32" s="61">
        <v>0</v>
      </c>
      <c r="CJD32" s="61">
        <v>0</v>
      </c>
      <c r="CJE32" s="61">
        <v>0</v>
      </c>
      <c r="CJF32" s="61">
        <v>0</v>
      </c>
      <c r="CJG32" s="61">
        <v>0</v>
      </c>
      <c r="CJH32" s="61">
        <v>0</v>
      </c>
      <c r="CJI32" s="61">
        <v>0</v>
      </c>
      <c r="CJJ32" s="61">
        <v>0</v>
      </c>
      <c r="CJK32" s="61">
        <v>0</v>
      </c>
      <c r="CJL32" s="61">
        <v>0</v>
      </c>
      <c r="CJM32" s="61">
        <v>0</v>
      </c>
      <c r="CJN32" s="61">
        <v>0</v>
      </c>
      <c r="CJO32" s="61">
        <v>0</v>
      </c>
      <c r="CJP32" s="61">
        <v>0</v>
      </c>
      <c r="CJQ32" s="61">
        <v>0</v>
      </c>
      <c r="CJR32" s="61">
        <v>0</v>
      </c>
      <c r="CJS32" s="61">
        <v>0</v>
      </c>
      <c r="CJT32" s="61">
        <v>0</v>
      </c>
      <c r="CJU32" s="61">
        <v>0</v>
      </c>
      <c r="CJV32" s="61">
        <v>0</v>
      </c>
      <c r="CJW32" s="61">
        <v>0</v>
      </c>
      <c r="CJX32" s="61">
        <v>0</v>
      </c>
      <c r="CJY32" s="61">
        <v>0</v>
      </c>
      <c r="CJZ32" s="61">
        <v>0</v>
      </c>
      <c r="CKA32" s="61">
        <v>0</v>
      </c>
      <c r="CKB32" s="61">
        <v>0</v>
      </c>
      <c r="CKC32" s="61">
        <v>0</v>
      </c>
      <c r="CKD32" s="61">
        <v>0</v>
      </c>
      <c r="CKE32" s="61">
        <v>0</v>
      </c>
      <c r="CKF32" s="61">
        <v>0</v>
      </c>
      <c r="CKG32" s="61">
        <v>0</v>
      </c>
      <c r="CKH32" s="61">
        <v>0</v>
      </c>
      <c r="CKI32" s="61">
        <v>0</v>
      </c>
      <c r="CKJ32" s="61">
        <v>0</v>
      </c>
      <c r="CKK32" s="61">
        <v>0</v>
      </c>
      <c r="CKL32" s="61">
        <v>0</v>
      </c>
      <c r="CKM32" s="61">
        <v>0</v>
      </c>
      <c r="CKN32" s="61">
        <v>0</v>
      </c>
      <c r="CKO32" s="61">
        <v>0</v>
      </c>
      <c r="CKP32" s="61">
        <v>0</v>
      </c>
      <c r="CKQ32" s="61">
        <v>0</v>
      </c>
      <c r="CKR32" s="61">
        <v>0</v>
      </c>
      <c r="CKS32" s="61">
        <v>0</v>
      </c>
      <c r="CKT32" s="61">
        <v>0</v>
      </c>
      <c r="CKU32" s="61">
        <v>0</v>
      </c>
      <c r="CKV32" s="61">
        <v>0</v>
      </c>
      <c r="CKW32" s="61">
        <v>0</v>
      </c>
      <c r="CKX32" s="61">
        <v>0</v>
      </c>
      <c r="CKY32" s="61">
        <v>0</v>
      </c>
      <c r="CKZ32" s="61">
        <v>0</v>
      </c>
      <c r="CLA32" s="61">
        <v>0</v>
      </c>
      <c r="CLB32" s="61">
        <v>0</v>
      </c>
      <c r="CLC32" s="61">
        <v>0</v>
      </c>
      <c r="CLD32" s="61">
        <v>0</v>
      </c>
      <c r="CLE32" s="61">
        <v>0</v>
      </c>
      <c r="CLF32" s="61">
        <v>0</v>
      </c>
      <c r="CLG32" s="61">
        <v>0</v>
      </c>
      <c r="CLH32" s="61">
        <v>0</v>
      </c>
      <c r="CLI32" s="61">
        <v>0</v>
      </c>
      <c r="CLJ32" s="61">
        <v>0</v>
      </c>
      <c r="CLK32" s="61">
        <v>0</v>
      </c>
      <c r="CLL32" s="61">
        <v>0</v>
      </c>
      <c r="CLM32" s="61">
        <v>0</v>
      </c>
      <c r="CLN32" s="61">
        <v>0</v>
      </c>
      <c r="CLO32" s="61">
        <v>0</v>
      </c>
      <c r="CLP32" s="61">
        <v>0</v>
      </c>
      <c r="CLQ32" s="61">
        <v>0</v>
      </c>
      <c r="CLR32" s="61">
        <v>0</v>
      </c>
      <c r="CLS32" s="61">
        <v>0</v>
      </c>
      <c r="CLT32" s="61">
        <v>0</v>
      </c>
      <c r="CLU32" s="61">
        <v>0</v>
      </c>
      <c r="CLV32" s="61">
        <v>0</v>
      </c>
      <c r="CLW32" s="61">
        <v>0</v>
      </c>
      <c r="CLX32" s="61">
        <v>0</v>
      </c>
      <c r="CLY32" s="61">
        <v>0</v>
      </c>
      <c r="CLZ32" s="61">
        <v>0</v>
      </c>
      <c r="CMA32" s="61">
        <v>0</v>
      </c>
      <c r="CMB32" s="61">
        <v>0</v>
      </c>
      <c r="CMC32" s="61">
        <v>0</v>
      </c>
      <c r="CMD32" s="61">
        <v>0</v>
      </c>
      <c r="CME32" s="61">
        <v>0</v>
      </c>
      <c r="CMF32" s="61">
        <v>0</v>
      </c>
      <c r="CMG32" s="61">
        <v>0</v>
      </c>
      <c r="CMH32" s="61">
        <v>0</v>
      </c>
      <c r="CMI32" s="61">
        <v>0</v>
      </c>
      <c r="CMJ32" s="61">
        <v>0</v>
      </c>
      <c r="CMK32" s="61">
        <v>0</v>
      </c>
      <c r="CML32" s="61">
        <v>0</v>
      </c>
      <c r="CMM32" s="61">
        <v>0</v>
      </c>
      <c r="CMN32" s="61">
        <v>0</v>
      </c>
      <c r="CMO32" s="61">
        <v>0</v>
      </c>
      <c r="CMP32" s="61">
        <v>0</v>
      </c>
      <c r="CMQ32" s="61">
        <v>0</v>
      </c>
      <c r="CMR32" s="61">
        <v>0</v>
      </c>
      <c r="CMS32" s="61">
        <v>0</v>
      </c>
      <c r="CMT32" s="61">
        <v>0</v>
      </c>
      <c r="CMU32" s="61">
        <v>0</v>
      </c>
      <c r="CMV32" s="61">
        <v>0</v>
      </c>
      <c r="CMW32" s="61">
        <v>0</v>
      </c>
      <c r="CMX32" s="61">
        <v>0</v>
      </c>
      <c r="CMY32" s="61">
        <v>0</v>
      </c>
      <c r="CMZ32" s="61">
        <v>0</v>
      </c>
      <c r="CNA32" s="61">
        <v>0</v>
      </c>
      <c r="CNB32" s="61">
        <v>0</v>
      </c>
      <c r="CNC32" s="61">
        <v>0</v>
      </c>
      <c r="CND32" s="61">
        <v>0</v>
      </c>
      <c r="CNE32" s="61">
        <v>0</v>
      </c>
      <c r="CNF32" s="61">
        <v>0</v>
      </c>
      <c r="CNG32" s="61">
        <v>0</v>
      </c>
      <c r="CNH32" s="61">
        <v>0</v>
      </c>
      <c r="CNI32" s="61">
        <v>0</v>
      </c>
      <c r="CNJ32" s="61">
        <v>0</v>
      </c>
      <c r="CNK32" s="61">
        <v>0</v>
      </c>
      <c r="CNL32" s="61">
        <v>0</v>
      </c>
      <c r="CNM32" s="61">
        <v>0</v>
      </c>
      <c r="CNN32" s="61">
        <v>0</v>
      </c>
      <c r="CNO32" s="61">
        <v>0</v>
      </c>
      <c r="CNP32" s="61">
        <v>0</v>
      </c>
      <c r="CNQ32" s="61">
        <v>0</v>
      </c>
      <c r="CNR32" s="61">
        <v>0</v>
      </c>
      <c r="CNS32" s="61">
        <v>0</v>
      </c>
      <c r="CNT32" s="61">
        <v>0</v>
      </c>
      <c r="CNU32" s="61">
        <v>0</v>
      </c>
      <c r="CNV32" s="61">
        <v>0</v>
      </c>
      <c r="CNW32" s="61">
        <v>0</v>
      </c>
      <c r="CNX32" s="61">
        <v>0</v>
      </c>
      <c r="CNY32" s="61">
        <v>0</v>
      </c>
      <c r="CNZ32" s="61">
        <v>0</v>
      </c>
      <c r="COA32" s="61">
        <v>0</v>
      </c>
      <c r="COB32" s="61">
        <v>0</v>
      </c>
      <c r="COC32" s="61">
        <v>0</v>
      </c>
      <c r="COD32" s="61">
        <v>0</v>
      </c>
      <c r="COE32" s="61">
        <v>0</v>
      </c>
      <c r="COF32" s="61">
        <v>0</v>
      </c>
      <c r="COG32" s="61">
        <v>0</v>
      </c>
      <c r="COH32" s="61">
        <v>0</v>
      </c>
      <c r="COI32" s="61">
        <v>0</v>
      </c>
      <c r="COJ32" s="61">
        <v>0</v>
      </c>
      <c r="COK32" s="61">
        <v>0</v>
      </c>
      <c r="COL32" s="61">
        <v>0</v>
      </c>
      <c r="COM32" s="61">
        <v>0</v>
      </c>
      <c r="CON32" s="61">
        <v>0</v>
      </c>
      <c r="COO32" s="61">
        <v>0</v>
      </c>
      <c r="COP32" s="61">
        <v>0</v>
      </c>
      <c r="COQ32" s="61">
        <v>0</v>
      </c>
      <c r="COR32" s="61">
        <v>0</v>
      </c>
      <c r="COS32" s="61">
        <v>0</v>
      </c>
      <c r="COT32" s="61">
        <v>0</v>
      </c>
      <c r="COU32" s="61">
        <v>0</v>
      </c>
      <c r="COV32" s="61">
        <v>0</v>
      </c>
      <c r="COW32" s="61">
        <v>0</v>
      </c>
      <c r="COX32" s="61">
        <v>0</v>
      </c>
      <c r="COY32" s="61">
        <v>0</v>
      </c>
      <c r="COZ32" s="61">
        <v>0</v>
      </c>
      <c r="CPA32" s="61">
        <v>0</v>
      </c>
      <c r="CPB32" s="61">
        <v>0</v>
      </c>
      <c r="CPC32" s="61">
        <v>0</v>
      </c>
      <c r="CPD32" s="61">
        <v>0</v>
      </c>
      <c r="CPE32" s="61">
        <v>0</v>
      </c>
      <c r="CPF32" s="61">
        <v>0</v>
      </c>
      <c r="CPG32" s="61">
        <v>0</v>
      </c>
      <c r="CPH32" s="61">
        <v>0</v>
      </c>
      <c r="CPI32" s="61">
        <v>0</v>
      </c>
      <c r="CPJ32" s="61">
        <v>0</v>
      </c>
      <c r="CPK32" s="61">
        <v>0</v>
      </c>
      <c r="CPL32" s="61">
        <v>0</v>
      </c>
      <c r="CPM32" s="61">
        <v>0</v>
      </c>
      <c r="CPN32" s="61">
        <v>0</v>
      </c>
      <c r="CPO32" s="61">
        <v>0</v>
      </c>
      <c r="CPP32" s="61">
        <v>0</v>
      </c>
      <c r="CPQ32" s="61">
        <v>0</v>
      </c>
      <c r="CPR32" s="61">
        <v>0</v>
      </c>
      <c r="CPS32" s="61">
        <v>0</v>
      </c>
      <c r="CPT32" s="61">
        <v>0</v>
      </c>
      <c r="CPU32" s="61">
        <v>0</v>
      </c>
      <c r="CPV32" s="61">
        <v>0</v>
      </c>
      <c r="CPW32" s="61">
        <v>0</v>
      </c>
      <c r="CPX32" s="61">
        <v>0</v>
      </c>
      <c r="CPY32" s="61">
        <v>0</v>
      </c>
      <c r="CPZ32" s="61">
        <v>0</v>
      </c>
      <c r="CQA32" s="61">
        <v>0</v>
      </c>
      <c r="CQB32" s="61">
        <v>0</v>
      </c>
      <c r="CQC32" s="61">
        <v>0</v>
      </c>
      <c r="CQD32" s="61">
        <v>0</v>
      </c>
      <c r="CQE32" s="61">
        <v>0</v>
      </c>
      <c r="CQF32" s="61">
        <v>0</v>
      </c>
      <c r="CQG32" s="61">
        <v>0</v>
      </c>
      <c r="CQH32" s="61">
        <v>0</v>
      </c>
      <c r="CQI32" s="61">
        <v>0</v>
      </c>
      <c r="CQJ32" s="61">
        <v>0</v>
      </c>
      <c r="CQK32" s="61">
        <v>0</v>
      </c>
      <c r="CQL32" s="61">
        <v>0</v>
      </c>
      <c r="CQM32" s="61">
        <v>0</v>
      </c>
      <c r="CQN32" s="61">
        <v>0</v>
      </c>
      <c r="CQO32" s="61">
        <v>0</v>
      </c>
      <c r="CQP32" s="61">
        <v>0</v>
      </c>
      <c r="CQQ32" s="61">
        <v>0</v>
      </c>
      <c r="CQR32" s="61">
        <v>0</v>
      </c>
      <c r="CQS32" s="61">
        <v>0</v>
      </c>
      <c r="CQT32" s="61">
        <v>0</v>
      </c>
      <c r="CQU32" s="61">
        <v>0</v>
      </c>
      <c r="CQV32" s="61">
        <v>0</v>
      </c>
      <c r="CQW32" s="61">
        <v>0</v>
      </c>
      <c r="CQX32" s="61">
        <v>0</v>
      </c>
      <c r="CQY32" s="61">
        <v>0</v>
      </c>
      <c r="CQZ32" s="61">
        <v>0</v>
      </c>
      <c r="CRA32" s="61">
        <v>0</v>
      </c>
      <c r="CRB32" s="61">
        <v>0</v>
      </c>
      <c r="CRC32" s="61">
        <v>0</v>
      </c>
      <c r="CRD32" s="61">
        <v>0</v>
      </c>
      <c r="CRE32" s="61">
        <v>0</v>
      </c>
      <c r="CRF32" s="61">
        <v>0</v>
      </c>
      <c r="CRG32" s="61">
        <v>0</v>
      </c>
      <c r="CRH32" s="61">
        <v>0</v>
      </c>
      <c r="CRI32" s="61">
        <v>0</v>
      </c>
      <c r="CRJ32" s="61">
        <v>0</v>
      </c>
      <c r="CRK32" s="61">
        <v>0</v>
      </c>
      <c r="CRL32" s="61">
        <v>0</v>
      </c>
      <c r="CRM32" s="61">
        <v>0</v>
      </c>
      <c r="CRN32" s="61">
        <v>0</v>
      </c>
      <c r="CRO32" s="61">
        <v>0</v>
      </c>
      <c r="CRP32" s="61">
        <v>0</v>
      </c>
      <c r="CRQ32" s="61">
        <v>0</v>
      </c>
      <c r="CRR32" s="61">
        <v>0</v>
      </c>
      <c r="CRS32" s="61">
        <v>0</v>
      </c>
      <c r="CRT32" s="61">
        <v>0</v>
      </c>
      <c r="CRU32" s="61">
        <v>0</v>
      </c>
      <c r="CRV32" s="61">
        <v>0</v>
      </c>
      <c r="CRW32" s="61">
        <v>0</v>
      </c>
      <c r="CRX32" s="61">
        <v>0</v>
      </c>
      <c r="CRY32" s="61">
        <v>0</v>
      </c>
      <c r="CRZ32" s="61">
        <v>0</v>
      </c>
      <c r="CSA32" s="61">
        <v>0</v>
      </c>
      <c r="CSB32" s="61">
        <v>0</v>
      </c>
      <c r="CSC32" s="61">
        <v>0</v>
      </c>
      <c r="CSD32" s="61">
        <v>0</v>
      </c>
      <c r="CSE32" s="61">
        <v>0</v>
      </c>
      <c r="CSF32" s="61">
        <v>0</v>
      </c>
      <c r="CSG32" s="61">
        <v>0</v>
      </c>
      <c r="CSH32" s="61">
        <v>0</v>
      </c>
      <c r="CSI32" s="61">
        <v>0</v>
      </c>
      <c r="CSJ32" s="61">
        <v>0</v>
      </c>
      <c r="CSK32" s="61">
        <v>0</v>
      </c>
      <c r="CSL32" s="61">
        <v>0</v>
      </c>
      <c r="CSM32" s="61">
        <v>0</v>
      </c>
      <c r="CSN32" s="61">
        <v>0</v>
      </c>
      <c r="CSO32" s="61">
        <v>0</v>
      </c>
      <c r="CSP32" s="61">
        <v>0</v>
      </c>
      <c r="CSQ32" s="61">
        <v>0</v>
      </c>
      <c r="CSR32" s="61">
        <v>0</v>
      </c>
      <c r="CSS32" s="61">
        <v>0</v>
      </c>
      <c r="CST32" s="61">
        <v>0</v>
      </c>
      <c r="CSU32" s="61">
        <v>0</v>
      </c>
      <c r="CSV32" s="61">
        <v>0</v>
      </c>
      <c r="CSW32" s="61">
        <v>0</v>
      </c>
      <c r="CSX32" s="61">
        <v>0</v>
      </c>
      <c r="CSY32" s="61">
        <v>0</v>
      </c>
      <c r="CSZ32" s="61">
        <v>0</v>
      </c>
      <c r="CTA32" s="61">
        <v>0</v>
      </c>
      <c r="CTB32" s="61">
        <v>0</v>
      </c>
      <c r="CTC32" s="61">
        <v>0</v>
      </c>
      <c r="CTD32" s="61">
        <v>0</v>
      </c>
      <c r="CTE32" s="61">
        <v>0</v>
      </c>
      <c r="CTF32" s="61">
        <v>0</v>
      </c>
      <c r="CTG32" s="61">
        <v>0</v>
      </c>
      <c r="CTH32" s="61">
        <v>0</v>
      </c>
      <c r="CTI32" s="61">
        <v>0</v>
      </c>
      <c r="CTJ32" s="61">
        <v>0</v>
      </c>
      <c r="CTK32" s="61">
        <v>0</v>
      </c>
      <c r="CTL32" s="61">
        <v>0</v>
      </c>
      <c r="CTM32" s="61">
        <v>0</v>
      </c>
      <c r="CTN32" s="61">
        <v>0</v>
      </c>
      <c r="CTO32" s="61">
        <v>0</v>
      </c>
      <c r="CTP32" s="61">
        <v>0</v>
      </c>
      <c r="CTQ32" s="61">
        <v>0</v>
      </c>
      <c r="CTR32" s="61">
        <v>0</v>
      </c>
      <c r="CTS32" s="61">
        <v>0</v>
      </c>
      <c r="CTT32" s="61">
        <v>0</v>
      </c>
      <c r="CTU32" s="61">
        <v>0</v>
      </c>
      <c r="CTV32" s="61">
        <v>0</v>
      </c>
      <c r="CTW32" s="61">
        <v>0</v>
      </c>
      <c r="CTX32" s="61">
        <v>0</v>
      </c>
      <c r="CTY32" s="61">
        <v>0</v>
      </c>
      <c r="CTZ32" s="61">
        <v>0</v>
      </c>
      <c r="CUA32" s="61">
        <v>0</v>
      </c>
      <c r="CUB32" s="61">
        <v>0</v>
      </c>
      <c r="CUC32" s="61">
        <v>0</v>
      </c>
      <c r="CUD32" s="61">
        <v>0</v>
      </c>
      <c r="CUE32" s="61">
        <v>0</v>
      </c>
      <c r="CUF32" s="61">
        <v>0</v>
      </c>
      <c r="CUG32" s="61">
        <v>0</v>
      </c>
      <c r="CUH32" s="61">
        <v>0</v>
      </c>
      <c r="CUI32" s="61">
        <v>0</v>
      </c>
      <c r="CUJ32" s="61">
        <v>0</v>
      </c>
      <c r="CUK32" s="61">
        <v>0</v>
      </c>
      <c r="CUL32" s="61">
        <v>0</v>
      </c>
      <c r="CUM32" s="61">
        <v>0</v>
      </c>
      <c r="CUN32" s="61">
        <v>0</v>
      </c>
      <c r="CUO32" s="61">
        <v>0</v>
      </c>
      <c r="CUP32" s="61">
        <v>0</v>
      </c>
      <c r="CUQ32" s="61">
        <v>0</v>
      </c>
      <c r="CUR32" s="61">
        <v>0</v>
      </c>
      <c r="CUS32" s="61">
        <v>0</v>
      </c>
      <c r="CUT32" s="61">
        <v>0</v>
      </c>
      <c r="CUU32" s="61">
        <v>0</v>
      </c>
      <c r="CUV32" s="61">
        <v>0</v>
      </c>
      <c r="CUW32" s="61">
        <v>0</v>
      </c>
      <c r="CUX32" s="61">
        <v>0</v>
      </c>
      <c r="CUY32" s="61">
        <v>0</v>
      </c>
      <c r="CUZ32" s="61">
        <v>0</v>
      </c>
      <c r="CVA32" s="61">
        <v>0</v>
      </c>
      <c r="CVB32" s="61">
        <v>0</v>
      </c>
      <c r="CVC32" s="61">
        <v>0</v>
      </c>
      <c r="CVD32" s="61">
        <v>0</v>
      </c>
      <c r="CVE32" s="61">
        <v>0</v>
      </c>
      <c r="CVF32" s="61">
        <v>0</v>
      </c>
      <c r="CVG32" s="61">
        <v>0</v>
      </c>
      <c r="CVH32" s="61">
        <v>0</v>
      </c>
      <c r="CVI32" s="61">
        <v>0</v>
      </c>
      <c r="CVJ32" s="61">
        <v>0</v>
      </c>
      <c r="CVK32" s="61">
        <v>0</v>
      </c>
      <c r="CVL32" s="61">
        <v>0</v>
      </c>
      <c r="CVM32" s="61">
        <v>0</v>
      </c>
      <c r="CVN32" s="61">
        <v>0</v>
      </c>
      <c r="CVO32" s="61">
        <v>0</v>
      </c>
      <c r="CVP32" s="61">
        <v>0</v>
      </c>
      <c r="CVQ32" s="61">
        <v>0</v>
      </c>
      <c r="CVR32" s="61">
        <v>0</v>
      </c>
      <c r="CVS32" s="61">
        <v>0</v>
      </c>
      <c r="CVT32" s="61">
        <v>0</v>
      </c>
      <c r="CVU32" s="61">
        <v>0</v>
      </c>
      <c r="CVV32" s="61">
        <v>0</v>
      </c>
      <c r="CVW32" s="61">
        <v>0</v>
      </c>
      <c r="CVX32" s="61">
        <v>0</v>
      </c>
      <c r="CVY32" s="61">
        <v>0</v>
      </c>
      <c r="CVZ32" s="61">
        <v>0</v>
      </c>
      <c r="CWA32" s="61">
        <v>0</v>
      </c>
      <c r="CWB32" s="61">
        <v>0</v>
      </c>
      <c r="CWC32" s="61">
        <v>0</v>
      </c>
      <c r="CWD32" s="61">
        <v>0</v>
      </c>
      <c r="CWE32" s="61">
        <v>0</v>
      </c>
      <c r="CWF32" s="61">
        <v>0</v>
      </c>
      <c r="CWG32" s="61">
        <v>0</v>
      </c>
      <c r="CWH32" s="61">
        <v>0</v>
      </c>
      <c r="CWI32" s="61">
        <v>0</v>
      </c>
      <c r="CWJ32" s="61">
        <v>0</v>
      </c>
      <c r="CWK32" s="61">
        <v>0</v>
      </c>
      <c r="CWL32" s="61">
        <v>0</v>
      </c>
      <c r="CWM32" s="61">
        <v>0</v>
      </c>
      <c r="CWN32" s="61">
        <v>0</v>
      </c>
      <c r="CWO32" s="61">
        <v>0</v>
      </c>
      <c r="CWP32" s="61">
        <v>0</v>
      </c>
      <c r="CWQ32" s="61">
        <v>0</v>
      </c>
      <c r="CWR32" s="61">
        <v>0</v>
      </c>
      <c r="CWS32" s="61">
        <v>0</v>
      </c>
      <c r="CWT32" s="61">
        <v>0</v>
      </c>
      <c r="CWU32" s="61">
        <v>0</v>
      </c>
      <c r="CWV32" s="61">
        <v>0</v>
      </c>
      <c r="CWW32" s="61">
        <v>0</v>
      </c>
      <c r="CWX32" s="61">
        <v>0</v>
      </c>
      <c r="CWY32" s="61">
        <v>0</v>
      </c>
      <c r="CWZ32" s="61">
        <v>0</v>
      </c>
      <c r="CXA32" s="61">
        <v>0</v>
      </c>
      <c r="CXB32" s="61">
        <v>0</v>
      </c>
      <c r="CXC32" s="61">
        <v>0</v>
      </c>
      <c r="CXD32" s="61">
        <v>0</v>
      </c>
      <c r="CXE32" s="61">
        <v>0</v>
      </c>
      <c r="CXF32" s="61">
        <v>0</v>
      </c>
      <c r="CXG32" s="61">
        <v>0</v>
      </c>
      <c r="CXH32" s="61">
        <v>0</v>
      </c>
      <c r="CXI32" s="61">
        <v>0</v>
      </c>
      <c r="CXJ32" s="61">
        <v>0</v>
      </c>
      <c r="CXK32" s="61">
        <v>0</v>
      </c>
      <c r="CXL32" s="61">
        <v>0</v>
      </c>
      <c r="CXM32" s="61">
        <v>0</v>
      </c>
      <c r="CXN32" s="61">
        <v>0</v>
      </c>
      <c r="CXO32" s="61">
        <v>0</v>
      </c>
      <c r="CXP32" s="61">
        <v>0</v>
      </c>
      <c r="CXQ32" s="61">
        <v>0</v>
      </c>
      <c r="CXR32" s="61">
        <v>0</v>
      </c>
      <c r="CXS32" s="61">
        <v>0</v>
      </c>
      <c r="CXT32" s="61">
        <v>0</v>
      </c>
      <c r="CXU32" s="61">
        <v>0</v>
      </c>
      <c r="CXV32" s="61">
        <v>0</v>
      </c>
      <c r="CXW32" s="61">
        <v>0</v>
      </c>
      <c r="CXX32" s="61">
        <v>0</v>
      </c>
      <c r="CXY32" s="61">
        <v>0</v>
      </c>
      <c r="CXZ32" s="61">
        <v>0</v>
      </c>
      <c r="CYA32" s="61">
        <v>0</v>
      </c>
      <c r="CYB32" s="61">
        <v>0</v>
      </c>
      <c r="CYC32" s="61">
        <v>0</v>
      </c>
      <c r="CYD32" s="61">
        <v>0</v>
      </c>
      <c r="CYE32" s="61">
        <v>0</v>
      </c>
      <c r="CYF32" s="61">
        <v>0</v>
      </c>
      <c r="CYG32" s="61">
        <v>0</v>
      </c>
      <c r="CYH32" s="61">
        <v>0</v>
      </c>
      <c r="CYI32" s="61">
        <v>0</v>
      </c>
      <c r="CYJ32" s="61">
        <v>0</v>
      </c>
      <c r="CYK32" s="61">
        <v>0</v>
      </c>
      <c r="CYL32" s="61">
        <v>0</v>
      </c>
      <c r="CYM32" s="61">
        <v>0</v>
      </c>
      <c r="CYN32" s="61">
        <v>0</v>
      </c>
      <c r="CYO32" s="61">
        <v>0</v>
      </c>
      <c r="CYP32" s="61">
        <v>0</v>
      </c>
      <c r="CYQ32" s="61">
        <v>0</v>
      </c>
      <c r="CYR32" s="61">
        <v>0</v>
      </c>
      <c r="CYS32" s="61">
        <v>0</v>
      </c>
      <c r="CYT32" s="61">
        <v>0</v>
      </c>
      <c r="CYU32" s="61">
        <v>0</v>
      </c>
      <c r="CYV32" s="61">
        <v>40</v>
      </c>
      <c r="CYW32" s="61">
        <v>0</v>
      </c>
      <c r="CYX32" s="61">
        <v>118</v>
      </c>
      <c r="CYY32" s="61">
        <v>10</v>
      </c>
      <c r="CYZ32" s="61">
        <v>122</v>
      </c>
      <c r="CZA32" s="61">
        <v>10</v>
      </c>
      <c r="CZB32" s="61">
        <v>0</v>
      </c>
      <c r="CZC32" s="61">
        <v>115</v>
      </c>
      <c r="CZD32" s="61">
        <v>118</v>
      </c>
      <c r="CZE32" s="61">
        <v>15</v>
      </c>
      <c r="CZF32" s="61">
        <v>0</v>
      </c>
      <c r="CZG32" s="61">
        <v>0</v>
      </c>
      <c r="CZH32" s="61">
        <v>0</v>
      </c>
      <c r="CZI32" s="61">
        <v>0</v>
      </c>
      <c r="CZJ32" s="61">
        <v>0</v>
      </c>
      <c r="CZK32" s="61">
        <v>0</v>
      </c>
      <c r="CZL32" s="61">
        <v>0</v>
      </c>
      <c r="CZM32" s="61">
        <v>0</v>
      </c>
      <c r="CZN32" s="61">
        <v>0</v>
      </c>
      <c r="CZO32" s="61">
        <v>0</v>
      </c>
      <c r="CZP32" s="61">
        <v>0</v>
      </c>
      <c r="CZQ32" s="61">
        <v>0</v>
      </c>
      <c r="CZR32" s="61">
        <v>0</v>
      </c>
      <c r="CZS32" s="61">
        <v>0</v>
      </c>
      <c r="CZT32" s="61">
        <v>0</v>
      </c>
      <c r="CZU32" s="61">
        <v>0</v>
      </c>
      <c r="CZV32" s="61">
        <v>0</v>
      </c>
      <c r="CZW32" s="61">
        <v>0</v>
      </c>
      <c r="CZX32" s="61">
        <v>0</v>
      </c>
      <c r="CZY32" s="61">
        <v>0</v>
      </c>
      <c r="CZZ32" s="61">
        <v>0</v>
      </c>
      <c r="DAA32" s="61">
        <v>0</v>
      </c>
      <c r="DAB32" s="61">
        <v>0</v>
      </c>
      <c r="DAC32" s="61">
        <v>0</v>
      </c>
      <c r="DAD32" s="61">
        <v>0</v>
      </c>
      <c r="DAE32" s="61">
        <v>27</v>
      </c>
      <c r="DAF32" s="61">
        <v>20</v>
      </c>
      <c r="DAG32" s="61">
        <v>20</v>
      </c>
      <c r="DAH32" s="61">
        <v>20</v>
      </c>
      <c r="DAI32" s="61">
        <v>20</v>
      </c>
      <c r="DAJ32" s="61">
        <v>18</v>
      </c>
      <c r="DAK32" s="61">
        <v>18</v>
      </c>
      <c r="DAL32" s="61">
        <v>18</v>
      </c>
      <c r="DAM32" s="61">
        <v>18</v>
      </c>
      <c r="DAN32" s="61">
        <v>5</v>
      </c>
      <c r="DAO32" s="61">
        <v>0</v>
      </c>
      <c r="DAP32" s="61">
        <v>10</v>
      </c>
      <c r="DAQ32" s="61">
        <v>48</v>
      </c>
      <c r="DAR32" s="61">
        <v>60</v>
      </c>
      <c r="DAS32" s="61">
        <v>13</v>
      </c>
      <c r="DAT32" s="61">
        <v>100</v>
      </c>
      <c r="DAU32" s="61">
        <v>33</v>
      </c>
      <c r="DAV32" s="61">
        <v>75</v>
      </c>
      <c r="DAW32" s="61">
        <v>17</v>
      </c>
      <c r="DAX32" s="61">
        <v>50</v>
      </c>
      <c r="DAY32" s="61">
        <v>17</v>
      </c>
      <c r="DAZ32" s="61">
        <v>30</v>
      </c>
      <c r="DBA32" s="61">
        <v>13</v>
      </c>
      <c r="DBB32" s="61">
        <v>10</v>
      </c>
      <c r="DBC32" s="61">
        <v>1</v>
      </c>
      <c r="DBD32" s="61">
        <v>30</v>
      </c>
      <c r="DBE32" s="61">
        <v>700</v>
      </c>
      <c r="DBF32" s="61">
        <v>10</v>
      </c>
      <c r="DBG32" s="61">
        <v>0</v>
      </c>
      <c r="DBH32" s="61">
        <v>0</v>
      </c>
      <c r="DBI32" s="61">
        <v>0</v>
      </c>
      <c r="DBJ32" s="61">
        <v>0</v>
      </c>
      <c r="DBK32" s="61">
        <v>3</v>
      </c>
      <c r="DBL32" s="61">
        <v>0</v>
      </c>
      <c r="DBM32" s="61">
        <v>0</v>
      </c>
      <c r="DBN32" s="61">
        <v>15000</v>
      </c>
      <c r="DBO32" s="61">
        <v>4000</v>
      </c>
      <c r="DBP32" s="61">
        <v>0</v>
      </c>
      <c r="DBQ32" s="61">
        <v>0</v>
      </c>
      <c r="DBR32" s="61">
        <v>30</v>
      </c>
      <c r="DBS32" s="61">
        <v>8</v>
      </c>
      <c r="DBT32" s="61">
        <v>10</v>
      </c>
      <c r="DBU32" s="61">
        <v>35</v>
      </c>
      <c r="DBV32" s="61">
        <v>30</v>
      </c>
      <c r="DBW32" s="61">
        <v>30</v>
      </c>
      <c r="DBX32" s="61">
        <v>30</v>
      </c>
      <c r="DBY32" s="61">
        <v>25</v>
      </c>
      <c r="DBZ32" s="61">
        <v>1</v>
      </c>
      <c r="DCA32" s="61">
        <v>1</v>
      </c>
      <c r="DCB32" s="61">
        <v>0</v>
      </c>
      <c r="DCC32" s="61">
        <v>0</v>
      </c>
      <c r="DCD32" s="61">
        <v>1.5</v>
      </c>
      <c r="DCE32" s="61">
        <v>1.5</v>
      </c>
      <c r="DCF32" s="61">
        <v>0</v>
      </c>
      <c r="DCG32" s="61">
        <v>2</v>
      </c>
      <c r="DCH32" s="61">
        <v>1</v>
      </c>
      <c r="DCI32" s="61">
        <v>50</v>
      </c>
      <c r="DCJ32" s="61">
        <v>3</v>
      </c>
      <c r="DCK32" s="61">
        <v>3</v>
      </c>
      <c r="DCL32" s="61">
        <v>8</v>
      </c>
      <c r="DCM32" s="61">
        <v>8</v>
      </c>
      <c r="DCN32" s="61">
        <v>1</v>
      </c>
      <c r="DCO32" s="61">
        <v>0</v>
      </c>
      <c r="DCP32" s="61">
        <v>0.03</v>
      </c>
      <c r="DCQ32" s="61">
        <v>1</v>
      </c>
      <c r="DCR32" s="61">
        <v>235</v>
      </c>
      <c r="DCS32" s="61">
        <v>100</v>
      </c>
      <c r="DCT32" s="61">
        <v>2000</v>
      </c>
      <c r="DCU32" s="61">
        <v>180</v>
      </c>
      <c r="DCV32" s="61">
        <v>-1.1499999999999999</v>
      </c>
      <c r="DCW32" s="61">
        <v>3000</v>
      </c>
      <c r="DCX32" s="61">
        <v>30</v>
      </c>
      <c r="DCY32" s="61">
        <v>200</v>
      </c>
      <c r="DCZ32" s="61">
        <v>100</v>
      </c>
      <c r="DDA32" s="61">
        <v>100</v>
      </c>
      <c r="DDB32" s="61">
        <v>100</v>
      </c>
      <c r="DDC32" s="61">
        <v>100</v>
      </c>
      <c r="DDD32" s="61">
        <v>130</v>
      </c>
      <c r="DDE32" s="61">
        <v>100</v>
      </c>
      <c r="DDF32" s="61">
        <v>100</v>
      </c>
      <c r="DDG32" s="61">
        <v>100</v>
      </c>
      <c r="DDH32" s="61">
        <v>100</v>
      </c>
      <c r="DDI32" s="61">
        <v>130</v>
      </c>
      <c r="DDJ32" s="61">
        <v>100</v>
      </c>
      <c r="DDK32" s="61">
        <v>100</v>
      </c>
      <c r="DDL32" s="61">
        <v>100</v>
      </c>
      <c r="DDM32" s="61">
        <v>100</v>
      </c>
      <c r="DDN32" s="61">
        <v>100</v>
      </c>
      <c r="DDO32" s="61">
        <v>130</v>
      </c>
      <c r="DDP32" s="61">
        <v>100</v>
      </c>
      <c r="DDQ32" s="61">
        <v>130</v>
      </c>
      <c r="DDR32" s="61">
        <v>100</v>
      </c>
      <c r="DDS32" s="61">
        <v>100</v>
      </c>
      <c r="DDT32" s="61">
        <v>100</v>
      </c>
      <c r="DDU32" s="61">
        <v>100</v>
      </c>
      <c r="DDV32" s="61">
        <v>130</v>
      </c>
      <c r="DDW32" s="61">
        <v>100</v>
      </c>
      <c r="DDX32" s="61">
        <v>0.5</v>
      </c>
      <c r="DDY32" s="61">
        <v>0.3</v>
      </c>
      <c r="DDZ32" s="61">
        <v>1</v>
      </c>
      <c r="DEA32" s="61">
        <v>1000</v>
      </c>
      <c r="DEB32" s="61">
        <v>200</v>
      </c>
      <c r="DEC32" s="61">
        <v>70</v>
      </c>
      <c r="DED32" s="61">
        <v>20</v>
      </c>
      <c r="DEE32" s="61">
        <v>80</v>
      </c>
      <c r="DEF32" s="61">
        <v>2</v>
      </c>
      <c r="DEG32" s="61">
        <v>0</v>
      </c>
      <c r="DEH32" s="61">
        <v>0</v>
      </c>
      <c r="DEI32" s="61">
        <v>0</v>
      </c>
      <c r="DEJ32" s="61">
        <v>0</v>
      </c>
      <c r="DEK32" s="61">
        <v>11</v>
      </c>
      <c r="DEL32" s="61">
        <v>-8</v>
      </c>
      <c r="DEM32" s="61">
        <v>3</v>
      </c>
      <c r="DEN32" s="61">
        <v>2</v>
      </c>
      <c r="DEO32" s="61">
        <v>0</v>
      </c>
      <c r="DEP32" s="61">
        <v>200</v>
      </c>
      <c r="DEQ32" s="61">
        <v>300</v>
      </c>
      <c r="DER32" s="61">
        <v>20</v>
      </c>
      <c r="DES32" s="61">
        <v>7</v>
      </c>
      <c r="DET32" s="61">
        <v>5</v>
      </c>
      <c r="DEU32" s="61">
        <v>30</v>
      </c>
      <c r="DEV32" s="61">
        <v>133</v>
      </c>
      <c r="DEW32" s="61">
        <v>5</v>
      </c>
      <c r="DEX32" s="61">
        <v>100</v>
      </c>
      <c r="DEY32" s="61">
        <v>3</v>
      </c>
      <c r="DEZ32" s="61">
        <v>0</v>
      </c>
      <c r="DFA32" s="61">
        <v>15</v>
      </c>
      <c r="DFB32" s="61">
        <v>60</v>
      </c>
      <c r="DFE32" s="61">
        <v>60</v>
      </c>
      <c r="DFF32" s="61">
        <v>-27</v>
      </c>
      <c r="DFG32" s="61">
        <v>5</v>
      </c>
      <c r="DFH32" s="61">
        <v>9</v>
      </c>
      <c r="DFI32" s="61">
        <v>12</v>
      </c>
      <c r="DFJ32" s="61">
        <v>14</v>
      </c>
      <c r="DFK32" s="61">
        <v>18</v>
      </c>
      <c r="DFL32" s="61">
        <v>22</v>
      </c>
      <c r="DFM32" s="61">
        <v>0</v>
      </c>
      <c r="DFN32" s="61">
        <v>0</v>
      </c>
      <c r="DFO32" s="61">
        <v>0</v>
      </c>
      <c r="DFP32" s="61">
        <v>0</v>
      </c>
      <c r="DFQ32" s="61">
        <v>0</v>
      </c>
      <c r="DFR32" s="61">
        <v>0</v>
      </c>
      <c r="DFS32" s="61">
        <v>0.95</v>
      </c>
      <c r="DFT32" s="61">
        <v>0.9</v>
      </c>
      <c r="DFU32" s="61">
        <v>0.9</v>
      </c>
      <c r="DFV32" s="61">
        <v>0.9</v>
      </c>
      <c r="DFW32" s="61">
        <v>0.95</v>
      </c>
      <c r="DFX32" s="61">
        <v>1</v>
      </c>
      <c r="DFY32" s="61">
        <v>105</v>
      </c>
      <c r="DFZ32" s="61">
        <v>95</v>
      </c>
      <c r="DGM32" s="61">
        <v>0</v>
      </c>
      <c r="DGN32" s="61">
        <v>0</v>
      </c>
      <c r="DGO32" s="61">
        <v>0</v>
      </c>
      <c r="DGP32" s="61">
        <v>0</v>
      </c>
      <c r="DGQ32" s="61">
        <v>0.5</v>
      </c>
      <c r="DGR32" s="61">
        <v>1</v>
      </c>
      <c r="DGS32" s="61">
        <v>0.5</v>
      </c>
      <c r="DGT32" s="61">
        <v>0</v>
      </c>
      <c r="DGU32" s="61">
        <v>0</v>
      </c>
      <c r="DGV32" s="61">
        <v>0</v>
      </c>
      <c r="DGW32" s="61">
        <v>0</v>
      </c>
      <c r="DGX32" s="61">
        <v>0</v>
      </c>
      <c r="DGY32" s="61">
        <v>400</v>
      </c>
      <c r="DGZ32" s="61">
        <v>0</v>
      </c>
      <c r="DHA32" s="61">
        <v>1</v>
      </c>
      <c r="DHB32" s="61">
        <v>1</v>
      </c>
      <c r="DHC32" s="61">
        <v>40</v>
      </c>
      <c r="DHD32" s="61">
        <v>0</v>
      </c>
      <c r="DHE32" s="61">
        <v>30</v>
      </c>
      <c r="DHF32" s="61">
        <v>30</v>
      </c>
      <c r="DHG32" s="61">
        <v>10</v>
      </c>
      <c r="DHH32" s="61">
        <v>10</v>
      </c>
      <c r="DHI32" s="61">
        <v>10</v>
      </c>
      <c r="DHJ32" s="61">
        <v>3</v>
      </c>
      <c r="DHK32" s="61">
        <v>1</v>
      </c>
      <c r="DHL32" s="61">
        <v>10500</v>
      </c>
      <c r="DHM32" s="61">
        <v>0</v>
      </c>
      <c r="DHN32" s="61">
        <v>0</v>
      </c>
      <c r="DHO32" s="61">
        <v>0</v>
      </c>
      <c r="DHP32" s="61">
        <v>0</v>
      </c>
      <c r="DHQ32" s="61">
        <v>1</v>
      </c>
      <c r="DHR32" s="61">
        <v>0</v>
      </c>
      <c r="DHS32" s="61">
        <v>0</v>
      </c>
      <c r="DHT32" s="61">
        <v>0</v>
      </c>
      <c r="DHU32" s="61">
        <v>0.2</v>
      </c>
      <c r="DHV32" s="61">
        <v>0.3</v>
      </c>
      <c r="DHW32" s="61">
        <v>30</v>
      </c>
      <c r="DHX32" s="61">
        <v>60</v>
      </c>
      <c r="DHY32" s="61">
        <v>65</v>
      </c>
      <c r="DHZ32" s="61">
        <v>0</v>
      </c>
      <c r="DIA32" s="61">
        <v>5</v>
      </c>
      <c r="DIB32" s="61">
        <v>5</v>
      </c>
      <c r="DIC32" s="61">
        <v>0.05</v>
      </c>
      <c r="DID32" s="61">
        <v>0.05</v>
      </c>
      <c r="DIE32" s="61">
        <v>0.2</v>
      </c>
      <c r="DIF32" s="61">
        <v>0.2</v>
      </c>
      <c r="DIG32" s="61">
        <v>1</v>
      </c>
      <c r="DIH32" s="61">
        <v>0.56000000000000005</v>
      </c>
      <c r="DII32" s="61">
        <v>0</v>
      </c>
      <c r="DIJ32" s="61">
        <v>0.56000000000000005</v>
      </c>
      <c r="DIK32" s="61">
        <v>1</v>
      </c>
      <c r="DIL32" s="61">
        <v>30</v>
      </c>
      <c r="DIM32" s="61">
        <v>1</v>
      </c>
      <c r="DIN32" s="61">
        <v>0</v>
      </c>
      <c r="DIO32" s="61">
        <v>0</v>
      </c>
      <c r="DIP32" s="61">
        <v>439.7</v>
      </c>
      <c r="DIQ32" s="61">
        <v>439.7</v>
      </c>
      <c r="DIR32" s="61">
        <v>4.5</v>
      </c>
      <c r="DIS32" s="61">
        <v>50</v>
      </c>
      <c r="DIT32" s="61">
        <v>50</v>
      </c>
      <c r="DIU32" s="61">
        <v>0</v>
      </c>
      <c r="DIV32" s="61">
        <v>0.2</v>
      </c>
      <c r="DIW32" s="61">
        <v>0.2</v>
      </c>
      <c r="DIX32" s="61">
        <v>0</v>
      </c>
      <c r="DIY32" s="61">
        <v>0</v>
      </c>
      <c r="DIZ32" s="61">
        <v>0</v>
      </c>
      <c r="DJA32" s="61">
        <v>0</v>
      </c>
      <c r="DJB32" s="61">
        <v>0</v>
      </c>
      <c r="DJC32" s="61">
        <v>0</v>
      </c>
      <c r="DJD32" s="61">
        <v>0</v>
      </c>
      <c r="DJE32" s="61">
        <v>0</v>
      </c>
      <c r="DJF32" s="61">
        <v>0</v>
      </c>
      <c r="DJG32" s="61">
        <v>30</v>
      </c>
      <c r="DJH32" s="61">
        <v>14400</v>
      </c>
      <c r="DJI32" s="61">
        <v>300</v>
      </c>
      <c r="DJJ32" s="61">
        <v>86400</v>
      </c>
      <c r="DJK32" s="61">
        <v>300</v>
      </c>
      <c r="DJL32" s="61">
        <v>1200</v>
      </c>
      <c r="DJM32" s="61">
        <v>5000</v>
      </c>
      <c r="DJN32" s="61">
        <v>-5000</v>
      </c>
      <c r="DJO32" s="61">
        <v>50</v>
      </c>
      <c r="DJP32" s="61">
        <v>0</v>
      </c>
      <c r="DJQ32" s="61">
        <v>0</v>
      </c>
      <c r="DJR32" s="61">
        <v>0</v>
      </c>
      <c r="DJS32" s="61">
        <v>0</v>
      </c>
      <c r="DJT32" s="61">
        <v>0</v>
      </c>
      <c r="DJU32" s="61">
        <v>0</v>
      </c>
      <c r="DJV32" s="61">
        <v>0</v>
      </c>
      <c r="DJW32" s="61">
        <v>0</v>
      </c>
      <c r="DJX32" s="61">
        <v>50.2</v>
      </c>
      <c r="DJY32" s="61">
        <v>47.5</v>
      </c>
      <c r="DJZ32" s="61">
        <v>1</v>
      </c>
      <c r="DKA32" s="61">
        <v>0</v>
      </c>
      <c r="DKB32" s="61">
        <v>0</v>
      </c>
      <c r="DKC32" s="61">
        <v>0</v>
      </c>
      <c r="DKD32" s="61">
        <v>0</v>
      </c>
      <c r="DKE32" s="61">
        <v>0</v>
      </c>
      <c r="DKF32" s="61">
        <v>0</v>
      </c>
      <c r="DKG32" s="61">
        <v>0</v>
      </c>
      <c r="DKH32" s="61">
        <v>1</v>
      </c>
      <c r="DKI32" s="61">
        <v>1</v>
      </c>
      <c r="DKJ32" s="61">
        <v>1400</v>
      </c>
      <c r="DKK32" s="61">
        <v>0</v>
      </c>
      <c r="DKL32" s="61">
        <v>1</v>
      </c>
      <c r="DKM32" s="61">
        <v>0</v>
      </c>
      <c r="DKN32" s="61">
        <v>0</v>
      </c>
      <c r="DKO32" s="61">
        <v>300</v>
      </c>
      <c r="DKP32" s="61">
        <v>30</v>
      </c>
      <c r="DKQ32" s="61">
        <v>8</v>
      </c>
      <c r="DKR32" s="61">
        <v>0</v>
      </c>
      <c r="DKS32" s="61">
        <v>110</v>
      </c>
      <c r="DKT32" s="61">
        <v>90</v>
      </c>
      <c r="DKU32" s="61">
        <v>35</v>
      </c>
      <c r="DKV32" s="61">
        <v>10</v>
      </c>
      <c r="DKW32" s="61">
        <v>0</v>
      </c>
      <c r="DKX32" s="61">
        <v>0</v>
      </c>
      <c r="DKY32" s="61">
        <v>1</v>
      </c>
      <c r="DKZ32" s="61">
        <v>-0.2</v>
      </c>
      <c r="DLA32" s="61">
        <v>50</v>
      </c>
      <c r="DLB32" s="61">
        <v>110</v>
      </c>
      <c r="DLC32" s="61">
        <v>80</v>
      </c>
      <c r="DLD32" s="61">
        <v>0</v>
      </c>
      <c r="DLE32" s="61">
        <v>0</v>
      </c>
      <c r="DLF32" s="61">
        <v>301</v>
      </c>
      <c r="DLG32" s="61">
        <v>200</v>
      </c>
      <c r="DLH32" s="61">
        <v>1</v>
      </c>
      <c r="DLI32" s="61">
        <v>105</v>
      </c>
      <c r="DLJ32" s="61">
        <v>10</v>
      </c>
      <c r="DLK32" s="61">
        <v>2</v>
      </c>
      <c r="DLL32" s="61">
        <v>0.3</v>
      </c>
      <c r="DLM32" s="61">
        <v>3</v>
      </c>
      <c r="DLN32" s="61">
        <v>4</v>
      </c>
      <c r="DLO32" s="61">
        <v>10</v>
      </c>
      <c r="DLP32" s="61">
        <v>0.5</v>
      </c>
      <c r="DLQ32" s="61">
        <v>4</v>
      </c>
      <c r="DLR32" s="61">
        <v>10500</v>
      </c>
      <c r="DLS32" s="61">
        <v>20</v>
      </c>
      <c r="DLT32" s="61">
        <v>10</v>
      </c>
      <c r="DLU32" s="61">
        <v>5</v>
      </c>
      <c r="DLV32" s="61">
        <v>10000</v>
      </c>
      <c r="DLW32" s="61">
        <v>0</v>
      </c>
      <c r="DLX32" s="61">
        <v>0</v>
      </c>
      <c r="DLY32" s="61">
        <v>0</v>
      </c>
      <c r="DLZ32" s="61">
        <v>0</v>
      </c>
      <c r="DMA32" s="61">
        <v>10500</v>
      </c>
      <c r="DMB32" s="61">
        <v>120</v>
      </c>
      <c r="DMC32" s="61">
        <v>95</v>
      </c>
      <c r="DMD32" s="61">
        <v>45</v>
      </c>
      <c r="DME32" s="61">
        <v>0</v>
      </c>
      <c r="DMF32" s="61">
        <v>10</v>
      </c>
      <c r="DMG32" s="61">
        <v>0</v>
      </c>
      <c r="DMH32" s="61">
        <v>0</v>
      </c>
      <c r="DMI32" s="61">
        <v>0</v>
      </c>
      <c r="DMJ32" s="61">
        <v>-0.4</v>
      </c>
      <c r="DMK32" s="61">
        <v>50</v>
      </c>
      <c r="DML32" s="61">
        <v>110</v>
      </c>
      <c r="DMM32" s="61">
        <v>80</v>
      </c>
      <c r="DMN32" s="61">
        <v>0</v>
      </c>
      <c r="DMO32" s="61">
        <v>1</v>
      </c>
      <c r="DMP32" s="61">
        <v>400</v>
      </c>
      <c r="DMQ32" s="61">
        <v>200</v>
      </c>
      <c r="DMR32" s="61">
        <v>0</v>
      </c>
      <c r="DMS32" s="61">
        <v>100</v>
      </c>
      <c r="DMT32" s="61">
        <v>100</v>
      </c>
      <c r="DMU32" s="61">
        <v>10</v>
      </c>
      <c r="DMV32" s="61">
        <v>2</v>
      </c>
      <c r="DMW32" s="61">
        <v>0.3</v>
      </c>
      <c r="DMX32" s="61">
        <v>3</v>
      </c>
      <c r="DMY32" s="61">
        <v>4</v>
      </c>
      <c r="DMZ32" s="61">
        <v>10</v>
      </c>
      <c r="DNA32" s="61">
        <v>0.5</v>
      </c>
      <c r="DNB32" s="61">
        <v>4</v>
      </c>
      <c r="DNC32" s="61">
        <v>10500</v>
      </c>
      <c r="DND32" s="61">
        <v>20</v>
      </c>
      <c r="DNE32" s="61">
        <v>10</v>
      </c>
      <c r="DNF32" s="61">
        <v>5</v>
      </c>
      <c r="DNG32" s="61">
        <v>10500</v>
      </c>
      <c r="DNH32" s="61">
        <v>0</v>
      </c>
      <c r="DNI32" s="61">
        <v>0</v>
      </c>
      <c r="DNJ32" s="61">
        <v>0</v>
      </c>
      <c r="DNK32" s="61">
        <v>0</v>
      </c>
      <c r="DNL32" s="61">
        <v>10500</v>
      </c>
      <c r="DNM32" s="61">
        <v>120</v>
      </c>
      <c r="DNN32" s="61">
        <v>90</v>
      </c>
      <c r="DNO32" s="61">
        <v>45</v>
      </c>
      <c r="DNP32" s="61">
        <v>0</v>
      </c>
      <c r="DNQ32" s="61">
        <v>0</v>
      </c>
      <c r="DNR32" s="61">
        <v>0</v>
      </c>
      <c r="DNS32" s="61">
        <v>0</v>
      </c>
      <c r="DNT32" s="61">
        <v>0</v>
      </c>
      <c r="DNU32" s="61">
        <v>0</v>
      </c>
      <c r="DNV32" s="61">
        <v>0</v>
      </c>
      <c r="DNW32" s="61">
        <v>1</v>
      </c>
      <c r="DNX32" s="61">
        <v>1</v>
      </c>
      <c r="DNY32" s="61">
        <v>0</v>
      </c>
      <c r="DNZ32" s="61">
        <v>0</v>
      </c>
      <c r="DOA32" s="61">
        <v>0</v>
      </c>
      <c r="DOB32" s="61">
        <v>0</v>
      </c>
      <c r="DOC32" s="61">
        <v>0</v>
      </c>
      <c r="DOD32" s="61">
        <v>0</v>
      </c>
      <c r="DOE32" s="61">
        <v>0</v>
      </c>
      <c r="DOF32" s="61">
        <v>0</v>
      </c>
      <c r="DOG32" s="61">
        <v>0</v>
      </c>
      <c r="DOH32" s="61">
        <v>0</v>
      </c>
      <c r="DOI32" s="61">
        <v>0</v>
      </c>
      <c r="DOJ32" s="61">
        <v>0</v>
      </c>
      <c r="DOK32" s="61">
        <v>0</v>
      </c>
      <c r="DOL32" s="61">
        <v>0</v>
      </c>
      <c r="DOM32" s="61">
        <v>0</v>
      </c>
      <c r="DON32" s="61">
        <v>0</v>
      </c>
      <c r="DOO32" s="61">
        <v>0</v>
      </c>
      <c r="DOP32" s="61">
        <v>0</v>
      </c>
      <c r="DOQ32" s="61">
        <v>0</v>
      </c>
      <c r="DOR32" s="61">
        <v>0</v>
      </c>
      <c r="DOS32" s="61">
        <v>0</v>
      </c>
      <c r="DOT32" s="61">
        <v>5</v>
      </c>
      <c r="DOU32" s="61">
        <v>30</v>
      </c>
      <c r="DOV32" s="61">
        <v>30</v>
      </c>
      <c r="DOW32" s="61">
        <v>70</v>
      </c>
      <c r="DOX32" s="61">
        <v>490</v>
      </c>
      <c r="DOY32" s="61">
        <v>490</v>
      </c>
      <c r="DOZ32" s="61">
        <v>300</v>
      </c>
      <c r="DPA32" s="61">
        <v>0</v>
      </c>
      <c r="DPB32" s="61">
        <v>120</v>
      </c>
      <c r="DPC32" s="61">
        <v>30</v>
      </c>
      <c r="DPE32" s="61">
        <v>1</v>
      </c>
      <c r="DPG32" s="61">
        <v>0</v>
      </c>
      <c r="DPH32" s="61">
        <v>1</v>
      </c>
      <c r="DPI32" s="61">
        <v>0</v>
      </c>
      <c r="DPJ32" s="61">
        <v>0</v>
      </c>
      <c r="DPK32" s="61">
        <v>0</v>
      </c>
      <c r="DPM32" s="61">
        <v>0</v>
      </c>
      <c r="DPO32" s="61">
        <v>0</v>
      </c>
      <c r="DPS32" s="61">
        <v>1</v>
      </c>
      <c r="DPT32" s="61">
        <v>1</v>
      </c>
      <c r="DPX32" s="61">
        <v>0</v>
      </c>
      <c r="DPY32" s="61">
        <v>0</v>
      </c>
      <c r="DQA32" s="61">
        <v>1</v>
      </c>
      <c r="DQC32" s="61">
        <v>1</v>
      </c>
      <c r="DQD32" s="61">
        <v>1</v>
      </c>
      <c r="DQE32" s="61">
        <v>0</v>
      </c>
      <c r="DQG32" s="61">
        <v>0</v>
      </c>
      <c r="DQH32" s="61">
        <v>1</v>
      </c>
      <c r="DQQ32" s="61">
        <v>0</v>
      </c>
      <c r="DQR32" s="61">
        <v>1</v>
      </c>
      <c r="DQT32" s="61">
        <v>0</v>
      </c>
      <c r="DQU32" s="61">
        <v>0</v>
      </c>
      <c r="DQX32" s="61">
        <v>0</v>
      </c>
      <c r="DQZ32" s="61">
        <v>0</v>
      </c>
      <c r="DRA32" s="61">
        <v>0</v>
      </c>
      <c r="DRB32" s="61">
        <v>1</v>
      </c>
      <c r="DRC32" s="61">
        <v>0</v>
      </c>
      <c r="DRE32" s="61">
        <v>1</v>
      </c>
      <c r="DRF32" s="61">
        <v>1</v>
      </c>
      <c r="DRG32" s="61">
        <v>0</v>
      </c>
      <c r="DRH32" s="61">
        <v>0</v>
      </c>
      <c r="DRJ32" s="61">
        <v>0</v>
      </c>
      <c r="DRN32" s="61">
        <v>12.5</v>
      </c>
      <c r="DRP32" s="61">
        <v>624</v>
      </c>
      <c r="DRU32" s="61">
        <v>11</v>
      </c>
      <c r="DRV32" s="61">
        <v>0</v>
      </c>
      <c r="DRW32" s="61">
        <v>336</v>
      </c>
      <c r="DRY32" s="61">
        <v>1</v>
      </c>
      <c r="DRZ32" s="61">
        <v>1</v>
      </c>
      <c r="DSA32" s="61">
        <v>1</v>
      </c>
      <c r="DSK32" s="61">
        <v>0</v>
      </c>
      <c r="DSL32" s="61">
        <v>0.8</v>
      </c>
      <c r="DSM32" s="61">
        <v>0.1</v>
      </c>
      <c r="DSN32" s="61">
        <v>0.03</v>
      </c>
      <c r="DSO32" s="61">
        <v>100</v>
      </c>
      <c r="DSP32" s="61">
        <v>41</v>
      </c>
      <c r="DSQ32" s="61">
        <v>0</v>
      </c>
      <c r="DSR32" s="61">
        <v>1</v>
      </c>
      <c r="DSS32" s="61">
        <v>8</v>
      </c>
      <c r="DST32" s="61">
        <v>100</v>
      </c>
      <c r="DSU32" s="61">
        <v>0</v>
      </c>
      <c r="DSV32" s="61">
        <v>0</v>
      </c>
      <c r="DSW32" s="61">
        <v>1</v>
      </c>
      <c r="DSX32" s="61">
        <v>1</v>
      </c>
      <c r="DSY32" s="61">
        <v>1</v>
      </c>
      <c r="DSZ32" s="61">
        <v>1</v>
      </c>
      <c r="DTA32" s="61">
        <v>0</v>
      </c>
      <c r="DTB32" s="61">
        <v>0</v>
      </c>
      <c r="DTC32" s="61">
        <v>90</v>
      </c>
      <c r="DTD32" s="61">
        <v>30</v>
      </c>
      <c r="DTE32" s="61">
        <v>0</v>
      </c>
      <c r="DTF32" s="61">
        <v>100</v>
      </c>
      <c r="DTG32" s="61">
        <v>0</v>
      </c>
      <c r="DTH32" s="61">
        <v>0</v>
      </c>
      <c r="DTI32" s="61">
        <v>0</v>
      </c>
      <c r="DTJ32" s="61">
        <v>-5</v>
      </c>
      <c r="DTK32" s="61">
        <v>15</v>
      </c>
      <c r="DTL32" s="61">
        <v>80</v>
      </c>
      <c r="DTM32" s="61">
        <v>100</v>
      </c>
      <c r="DTN32" s="61">
        <v>100</v>
      </c>
      <c r="DTO32" s="61">
        <v>0</v>
      </c>
      <c r="DTP32" s="61">
        <v>0</v>
      </c>
      <c r="DTQ32" s="61">
        <v>100</v>
      </c>
      <c r="DTR32" s="61">
        <v>-100</v>
      </c>
      <c r="DTS32" s="61">
        <v>0</v>
      </c>
      <c r="DTT32" s="61">
        <v>10</v>
      </c>
      <c r="DTU32" s="61">
        <v>0</v>
      </c>
      <c r="DTV32" s="61">
        <v>0</v>
      </c>
      <c r="DTW32" s="61">
        <v>0</v>
      </c>
      <c r="DTX32" s="61">
        <v>0</v>
      </c>
      <c r="DTY32" s="61">
        <v>10</v>
      </c>
      <c r="DTZ32" s="61">
        <v>0</v>
      </c>
      <c r="DUA32" s="61">
        <v>0</v>
      </c>
      <c r="DUB32" s="61">
        <v>0</v>
      </c>
      <c r="DUC32" s="61">
        <v>0</v>
      </c>
      <c r="DUD32" s="61">
        <v>10</v>
      </c>
      <c r="DUE32" s="61">
        <v>0</v>
      </c>
      <c r="DUF32" s="61">
        <v>0</v>
      </c>
      <c r="DUG32" s="61">
        <v>0</v>
      </c>
      <c r="DUH32" s="61">
        <v>1</v>
      </c>
      <c r="DUI32" s="61">
        <v>35</v>
      </c>
      <c r="DUJ32" s="61">
        <v>30</v>
      </c>
      <c r="DUK32" s="61">
        <v>0</v>
      </c>
      <c r="DUL32" s="61">
        <v>0</v>
      </c>
      <c r="DUM32" s="61">
        <v>9600</v>
      </c>
      <c r="DUN32" s="61">
        <v>2</v>
      </c>
      <c r="DUO32" s="61">
        <v>11</v>
      </c>
      <c r="DUP32" s="61">
        <v>111</v>
      </c>
      <c r="DUQ32" s="61">
        <v>11</v>
      </c>
      <c r="DUR32" s="61">
        <v>1</v>
      </c>
      <c r="DUS32" s="61">
        <v>9600</v>
      </c>
      <c r="DUT32" s="61">
        <v>2</v>
      </c>
      <c r="DUU32" s="61">
        <v>12</v>
      </c>
      <c r="DUV32" s="61">
        <v>112</v>
      </c>
      <c r="DUW32" s="61">
        <v>12</v>
      </c>
      <c r="DUX32" s="61">
        <v>1</v>
      </c>
      <c r="DUY32" s="61">
        <v>192</v>
      </c>
      <c r="DUZ32" s="61">
        <v>209</v>
      </c>
      <c r="DVA32" s="61">
        <v>168</v>
      </c>
      <c r="DVB32" s="61">
        <v>75</v>
      </c>
      <c r="DVC32" s="61">
        <v>502</v>
      </c>
      <c r="DVD32" s="61">
        <v>1</v>
      </c>
      <c r="DVE32" s="61">
        <v>255</v>
      </c>
      <c r="DVF32" s="61">
        <v>0</v>
      </c>
      <c r="DVG32" s="61">
        <v>255</v>
      </c>
      <c r="DVH32" s="61">
        <v>255</v>
      </c>
      <c r="DVI32" s="61">
        <v>1</v>
      </c>
      <c r="DVJ32" s="61">
        <v>3</v>
      </c>
      <c r="DVK32" s="61">
        <v>1</v>
      </c>
      <c r="DVL32" s="61">
        <v>0</v>
      </c>
      <c r="DVM32" s="61">
        <v>0</v>
      </c>
      <c r="DVN32" s="61">
        <v>0</v>
      </c>
      <c r="DVO32" s="61">
        <v>0</v>
      </c>
      <c r="DVP32" s="61">
        <v>0</v>
      </c>
      <c r="DVQ32" s="61">
        <v>1</v>
      </c>
      <c r="DVR32" s="61">
        <v>0</v>
      </c>
      <c r="DVS32" s="61">
        <v>0</v>
      </c>
      <c r="DVT32" s="61">
        <v>1</v>
      </c>
      <c r="DVU32" s="61">
        <v>65</v>
      </c>
      <c r="DVV32" s="61">
        <v>3</v>
      </c>
      <c r="DVW32" s="61">
        <v>0</v>
      </c>
      <c r="DVX32" s="61">
        <v>0</v>
      </c>
      <c r="DVY32" s="61">
        <v>0</v>
      </c>
      <c r="DVZ32" s="61">
        <v>-2.5</v>
      </c>
      <c r="DWA32" s="61">
        <v>10</v>
      </c>
      <c r="DWB32" s="61">
        <v>1</v>
      </c>
      <c r="DWC32" s="61">
        <v>20</v>
      </c>
      <c r="DWD32" s="61">
        <v>15</v>
      </c>
      <c r="DWE32" s="61">
        <v>1</v>
      </c>
      <c r="DWF32" s="61">
        <v>2</v>
      </c>
      <c r="DWG32" s="61">
        <v>1</v>
      </c>
      <c r="DWH32" s="61">
        <v>1.82</v>
      </c>
      <c r="DWI32" s="61">
        <v>0.6</v>
      </c>
      <c r="DWJ32" s="61">
        <v>0.6</v>
      </c>
      <c r="DWK32" s="61">
        <v>1</v>
      </c>
      <c r="DWL32" s="61">
        <v>0</v>
      </c>
      <c r="DWM32" s="61">
        <v>300</v>
      </c>
      <c r="DWN32" s="61">
        <v>0</v>
      </c>
      <c r="DWO32" s="61">
        <v>300</v>
      </c>
      <c r="DWP32" s="61">
        <v>0</v>
      </c>
      <c r="DWQ32" s="61">
        <v>300</v>
      </c>
      <c r="DWR32" s="61">
        <v>0</v>
      </c>
      <c r="DWS32" s="61">
        <v>300</v>
      </c>
      <c r="DWT32" s="61">
        <v>0</v>
      </c>
      <c r="DWU32" s="61">
        <v>1</v>
      </c>
      <c r="DWV32" s="61">
        <v>0.1</v>
      </c>
      <c r="DWW32" s="61">
        <v>100</v>
      </c>
      <c r="DWX32" s="61">
        <v>0</v>
      </c>
      <c r="DWY32" s="61">
        <v>0</v>
      </c>
      <c r="DWZ32" s="61">
        <v>1</v>
      </c>
      <c r="DXA32" s="61">
        <v>0.1</v>
      </c>
      <c r="DXB32" s="61">
        <v>100</v>
      </c>
      <c r="DXC32" s="61">
        <v>0</v>
      </c>
      <c r="DXD32" s="61">
        <v>0</v>
      </c>
      <c r="DXE32" s="61">
        <v>1</v>
      </c>
      <c r="DXF32" s="61">
        <v>0.1</v>
      </c>
      <c r="DXG32" s="61">
        <v>100</v>
      </c>
      <c r="DXH32" s="61">
        <v>0</v>
      </c>
      <c r="DXI32" s="61">
        <v>0</v>
      </c>
      <c r="DXJ32" s="61">
        <v>1</v>
      </c>
      <c r="DXK32" s="61">
        <v>0.1</v>
      </c>
      <c r="DXL32" s="61">
        <v>100</v>
      </c>
      <c r="DXM32" s="61">
        <v>0</v>
      </c>
      <c r="DXN32" s="61">
        <v>560</v>
      </c>
      <c r="DXO32" s="61">
        <v>560</v>
      </c>
      <c r="DXP32" s="61">
        <v>560</v>
      </c>
      <c r="DXQ32" s="61">
        <v>560</v>
      </c>
      <c r="DXR32" s="61">
        <v>20</v>
      </c>
      <c r="DXS32" s="61">
        <v>3</v>
      </c>
      <c r="DXT32" s="61">
        <v>0.05</v>
      </c>
      <c r="DXU32" s="61">
        <v>0</v>
      </c>
      <c r="DXV32" s="61">
        <v>0</v>
      </c>
      <c r="DXW32" s="61">
        <v>0</v>
      </c>
      <c r="DXX32" s="61">
        <v>15</v>
      </c>
      <c r="DXY32" s="61">
        <v>40</v>
      </c>
      <c r="DXZ32" s="61">
        <v>0.01</v>
      </c>
      <c r="DYA32" s="61">
        <v>0.4</v>
      </c>
      <c r="DYB32" s="61">
        <v>0</v>
      </c>
      <c r="DYC32" s="61">
        <v>60</v>
      </c>
      <c r="DYD32" s="61">
        <v>30</v>
      </c>
      <c r="DYE32" s="61">
        <v>0</v>
      </c>
      <c r="DYF32" s="61">
        <v>0</v>
      </c>
      <c r="DYG32" s="61">
        <v>0</v>
      </c>
      <c r="DYH32" s="61">
        <v>0</v>
      </c>
      <c r="DYI32" s="61">
        <v>1200</v>
      </c>
      <c r="DYJ32" s="61">
        <v>1400</v>
      </c>
      <c r="DYK32" s="61">
        <v>0</v>
      </c>
      <c r="DYL32" s="61">
        <v>0.5</v>
      </c>
      <c r="DYM32" s="61">
        <v>450</v>
      </c>
      <c r="DYN32" s="61">
        <v>0</v>
      </c>
      <c r="DYO32" s="61">
        <v>0</v>
      </c>
      <c r="DYP32" s="61">
        <v>1000</v>
      </c>
      <c r="DYQ32" s="61">
        <v>1</v>
      </c>
      <c r="DYR32" s="61">
        <v>2</v>
      </c>
      <c r="DYS32" s="61">
        <v>0</v>
      </c>
      <c r="DYT32" s="61">
        <v>0.1</v>
      </c>
      <c r="DYU32" s="61">
        <v>30</v>
      </c>
      <c r="DYV32" s="61">
        <v>12.5</v>
      </c>
      <c r="DYW32" s="61">
        <v>0.2</v>
      </c>
      <c r="DYX32" s="61">
        <v>0.05</v>
      </c>
      <c r="DYY32" s="61">
        <v>2.2000000000000002</v>
      </c>
      <c r="DYZ32" s="61">
        <v>12.5</v>
      </c>
      <c r="DZA32" s="61">
        <v>0</v>
      </c>
      <c r="DZB32" s="61">
        <v>12</v>
      </c>
      <c r="DZC32" s="61">
        <v>0</v>
      </c>
      <c r="DZD32" s="61">
        <v>0</v>
      </c>
      <c r="DZE32" s="61">
        <v>0</v>
      </c>
      <c r="DZF32" s="61">
        <v>0</v>
      </c>
      <c r="DZG32" s="61">
        <v>1</v>
      </c>
      <c r="DZH32" s="61">
        <v>1</v>
      </c>
      <c r="DZI32" s="61">
        <v>1</v>
      </c>
      <c r="DZJ32" s="61">
        <v>1</v>
      </c>
      <c r="DZK32" s="61">
        <v>1.2</v>
      </c>
      <c r="DZL32" s="61">
        <v>0.1</v>
      </c>
      <c r="DZM32" s="61">
        <v>280</v>
      </c>
      <c r="DZN32" s="61">
        <v>280</v>
      </c>
      <c r="DZO32" s="61">
        <v>280</v>
      </c>
      <c r="DZP32" s="61">
        <v>280</v>
      </c>
      <c r="DZQ32" s="61">
        <v>0</v>
      </c>
      <c r="DZR32" s="61">
        <v>50</v>
      </c>
      <c r="DZS32" s="61">
        <v>50</v>
      </c>
      <c r="DZT32" s="61">
        <v>50</v>
      </c>
      <c r="DZU32" s="61">
        <v>50</v>
      </c>
      <c r="DZV32" s="61">
        <v>50</v>
      </c>
      <c r="DZW32" s="61">
        <v>120</v>
      </c>
      <c r="DZX32" s="61">
        <v>1</v>
      </c>
      <c r="DZY32" s="61">
        <v>5.0000000000000001E-4</v>
      </c>
      <c r="DZZ32" s="61">
        <v>5.0000000000000001E-4</v>
      </c>
      <c r="EAA32" s="61">
        <v>0</v>
      </c>
      <c r="EAB32" s="61">
        <v>80</v>
      </c>
      <c r="EAC32" s="61">
        <v>80</v>
      </c>
      <c r="EAD32" s="61">
        <v>0</v>
      </c>
      <c r="EAE32" s="61">
        <v>0</v>
      </c>
      <c r="EAF32" s="61">
        <v>0</v>
      </c>
      <c r="EAG32" s="61">
        <v>0</v>
      </c>
      <c r="EAH32" s="61">
        <v>1</v>
      </c>
      <c r="EAI32" s="61">
        <v>0</v>
      </c>
      <c r="EAJ32" s="61">
        <v>0</v>
      </c>
      <c r="EAK32" s="61">
        <v>0</v>
      </c>
      <c r="EAL32" s="61">
        <v>0</v>
      </c>
      <c r="EAM32" s="61">
        <v>100</v>
      </c>
      <c r="EAN32" s="61">
        <v>0</v>
      </c>
      <c r="EAO32" s="61">
        <v>0.3</v>
      </c>
      <c r="EAP32" s="61">
        <v>1</v>
      </c>
      <c r="EAQ32" s="61">
        <v>25</v>
      </c>
      <c r="EAR32" s="61">
        <v>5</v>
      </c>
      <c r="EAS32" s="61">
        <v>100</v>
      </c>
      <c r="EAT32" s="61">
        <v>0</v>
      </c>
      <c r="EAU32" s="61">
        <v>10</v>
      </c>
      <c r="EAV32" s="61">
        <v>0.01</v>
      </c>
      <c r="EAW32" s="61">
        <v>0.5</v>
      </c>
      <c r="EAX32" s="61">
        <v>1</v>
      </c>
      <c r="EAY32" s="61">
        <v>3</v>
      </c>
      <c r="EAZ32" s="61">
        <v>60</v>
      </c>
      <c r="EBA32" s="61">
        <v>2</v>
      </c>
      <c r="EBB32" s="61">
        <v>25</v>
      </c>
      <c r="EBC32" s="61">
        <v>10</v>
      </c>
      <c r="EBD32" s="61">
        <v>250</v>
      </c>
      <c r="EBE32" s="61">
        <v>3</v>
      </c>
      <c r="EBF32" s="61">
        <v>0.1</v>
      </c>
      <c r="EBG32" s="61">
        <v>0.1</v>
      </c>
      <c r="EBH32" s="61">
        <v>1</v>
      </c>
      <c r="EBI32" s="61">
        <v>2</v>
      </c>
      <c r="EBJ32" s="61">
        <v>0.1</v>
      </c>
      <c r="EBK32" s="61">
        <v>1</v>
      </c>
      <c r="EBL32" s="61">
        <v>10</v>
      </c>
      <c r="EBM32" s="61">
        <v>0.1</v>
      </c>
      <c r="EBN32" s="61">
        <v>1</v>
      </c>
      <c r="EBO32" s="61">
        <v>10</v>
      </c>
      <c r="EBP32" s="61">
        <v>0.1</v>
      </c>
      <c r="EBQ32" s="61">
        <v>1</v>
      </c>
      <c r="EBR32" s="61">
        <v>0</v>
      </c>
      <c r="EBS32" s="61">
        <v>1</v>
      </c>
      <c r="EBT32" s="61">
        <v>4000</v>
      </c>
      <c r="EBU32" s="61">
        <v>2000</v>
      </c>
      <c r="EBV32" s="61">
        <v>20000</v>
      </c>
      <c r="EBW32" s="61">
        <v>10000</v>
      </c>
      <c r="EBX32" s="61">
        <v>4397</v>
      </c>
      <c r="EBY32" s="61">
        <v>2198</v>
      </c>
      <c r="EBZ32" s="61">
        <v>0</v>
      </c>
      <c r="ECA32" s="61">
        <v>0</v>
      </c>
      <c r="ECB32" s="61">
        <v>2</v>
      </c>
      <c r="ECC32" s="61">
        <v>0</v>
      </c>
      <c r="ECD32" s="61">
        <v>30</v>
      </c>
      <c r="ECE32" s="61">
        <v>0</v>
      </c>
      <c r="ECF32" s="61">
        <v>0</v>
      </c>
      <c r="ECG32" s="61">
        <v>0</v>
      </c>
      <c r="ECH32" s="61">
        <v>0</v>
      </c>
      <c r="ECI32" s="61">
        <v>1</v>
      </c>
      <c r="ECJ32" s="61">
        <v>1</v>
      </c>
      <c r="ECK32" s="61">
        <v>1</v>
      </c>
      <c r="ECL32" s="61">
        <v>1</v>
      </c>
      <c r="ECM32" s="61">
        <v>0</v>
      </c>
      <c r="ECP32" s="61">
        <v>1</v>
      </c>
      <c r="ECR32" s="61">
        <v>0</v>
      </c>
      <c r="ECS32" s="61">
        <v>0</v>
      </c>
      <c r="ECT32" s="61">
        <v>0</v>
      </c>
      <c r="ECU32" s="61">
        <v>0</v>
      </c>
      <c r="ECV32" s="61">
        <v>0</v>
      </c>
      <c r="ECW32" s="61">
        <v>0</v>
      </c>
      <c r="ECX32" s="61">
        <v>0</v>
      </c>
      <c r="ECY32" s="61">
        <v>0</v>
      </c>
      <c r="ECZ32" s="61">
        <v>0</v>
      </c>
      <c r="EDA32" s="61">
        <v>0</v>
      </c>
      <c r="EDB32" s="61">
        <v>60</v>
      </c>
      <c r="EDC32" s="61">
        <v>60</v>
      </c>
      <c r="EDD32" s="61">
        <v>0</v>
      </c>
      <c r="EDE32" s="61">
        <v>200</v>
      </c>
      <c r="EDF32" s="61">
        <v>2</v>
      </c>
      <c r="EDG32" s="61">
        <v>0</v>
      </c>
      <c r="EDH32" s="61">
        <v>200</v>
      </c>
      <c r="EDI32" s="61">
        <v>200</v>
      </c>
      <c r="EDJ32" s="61">
        <v>200</v>
      </c>
      <c r="EDK32" s="61">
        <v>2</v>
      </c>
      <c r="EDL32" s="61">
        <v>200</v>
      </c>
      <c r="EDM32" s="61">
        <v>0</v>
      </c>
      <c r="EDN32" s="61">
        <v>5</v>
      </c>
      <c r="EDO32" s="61">
        <v>5</v>
      </c>
      <c r="EDP32" s="61">
        <v>1000</v>
      </c>
      <c r="EDQ32" s="61">
        <v>1000</v>
      </c>
      <c r="EDR32" s="61">
        <v>5</v>
      </c>
      <c r="EDS32" s="61">
        <v>5</v>
      </c>
      <c r="EDT32" s="61">
        <v>1000</v>
      </c>
      <c r="EDU32" s="61">
        <v>1000</v>
      </c>
      <c r="EDV32" s="61">
        <v>250</v>
      </c>
      <c r="EDW32" s="61">
        <v>100</v>
      </c>
      <c r="EEH32" s="61">
        <v>0</v>
      </c>
      <c r="EEI32" s="61">
        <v>0</v>
      </c>
      <c r="EEJ32" s="61">
        <v>0</v>
      </c>
      <c r="EEK32" s="61">
        <v>0</v>
      </c>
      <c r="EEL32" s="61">
        <v>0</v>
      </c>
      <c r="EEM32" s="61">
        <v>0</v>
      </c>
      <c r="EEN32" s="61">
        <v>48</v>
      </c>
      <c r="EEO32" s="61">
        <v>20</v>
      </c>
      <c r="EEQ32" s="61">
        <v>180</v>
      </c>
      <c r="EER32" s="61">
        <v>360</v>
      </c>
      <c r="EES32" s="61">
        <v>720</v>
      </c>
      <c r="EET32" s="61">
        <v>700</v>
      </c>
      <c r="EEU32" s="61">
        <v>630</v>
      </c>
      <c r="EEV32" s="61">
        <v>630</v>
      </c>
      <c r="EEW32" s="61">
        <v>625</v>
      </c>
      <c r="EEX32" s="61">
        <v>20</v>
      </c>
      <c r="EEY32" s="61">
        <v>40</v>
      </c>
      <c r="EEZ32" s="61">
        <v>0</v>
      </c>
      <c r="EFA32" s="61">
        <v>0</v>
      </c>
      <c r="EFB32" s="61">
        <v>20</v>
      </c>
      <c r="EFC32" s="61">
        <v>20</v>
      </c>
      <c r="EFD32" s="61">
        <v>720</v>
      </c>
      <c r="EFE32" s="61">
        <v>0</v>
      </c>
      <c r="EFF32" s="61">
        <v>0</v>
      </c>
      <c r="EFG32" s="61">
        <v>600</v>
      </c>
      <c r="EFH32" s="61">
        <v>3600</v>
      </c>
      <c r="EFI32" s="61">
        <v>210</v>
      </c>
      <c r="EFK32" s="61">
        <v>1</v>
      </c>
      <c r="EFL32" s="61">
        <v>650</v>
      </c>
      <c r="EFM32" s="61">
        <v>700</v>
      </c>
      <c r="EFN32" s="61">
        <v>1</v>
      </c>
      <c r="EFO32" s="61">
        <v>0</v>
      </c>
      <c r="EFP32" s="61">
        <v>0</v>
      </c>
      <c r="EFQ32" s="61">
        <v>0</v>
      </c>
      <c r="EIF32" s="61">
        <v>0</v>
      </c>
      <c r="EIG32" s="61">
        <v>0</v>
      </c>
      <c r="EIH32" s="61">
        <v>0</v>
      </c>
      <c r="EII32" s="61">
        <v>0</v>
      </c>
      <c r="EIN32" s="61">
        <v>1</v>
      </c>
      <c r="EIO32" s="61">
        <v>1</v>
      </c>
      <c r="EIP32" s="61">
        <v>1200</v>
      </c>
      <c r="EIQ32" s="61">
        <v>38000</v>
      </c>
      <c r="EIU32" s="61">
        <v>44800</v>
      </c>
      <c r="EJA32" s="61">
        <v>5</v>
      </c>
      <c r="EJB32" s="61">
        <v>250</v>
      </c>
      <c r="EJC32" s="61">
        <v>250</v>
      </c>
      <c r="EJF32" s="61">
        <v>100</v>
      </c>
      <c r="EJG32" s="61">
        <v>100</v>
      </c>
      <c r="EJH32" s="61">
        <v>1000</v>
      </c>
      <c r="EJI32" s="61">
        <v>680</v>
      </c>
      <c r="EJJ32" s="61">
        <v>640</v>
      </c>
      <c r="EJL32" s="61">
        <v>650</v>
      </c>
      <c r="EJO32" s="61">
        <v>640</v>
      </c>
      <c r="EJP32" s="61">
        <v>5</v>
      </c>
      <c r="EJQ32" s="61">
        <v>650</v>
      </c>
      <c r="EJR32" s="61">
        <v>5</v>
      </c>
      <c r="EJZ32" s="61">
        <v>5</v>
      </c>
      <c r="EKA32" s="61">
        <v>450</v>
      </c>
      <c r="EKD32" s="61">
        <v>100</v>
      </c>
      <c r="EKE32" s="61">
        <v>0</v>
      </c>
      <c r="EKF32" s="61">
        <v>0</v>
      </c>
      <c r="EKG32" s="61">
        <v>0</v>
      </c>
      <c r="EKH32" s="61">
        <v>0</v>
      </c>
      <c r="EKI32" s="61">
        <v>0</v>
      </c>
      <c r="EKJ32" s="61">
        <v>0</v>
      </c>
      <c r="EKK32" s="61">
        <v>0</v>
      </c>
      <c r="EKL32" s="61">
        <v>1.3168800000000001</v>
      </c>
      <c r="EKM32" s="61">
        <v>10.18</v>
      </c>
      <c r="EKN32" s="61">
        <v>9.75</v>
      </c>
      <c r="EKO32" s="61">
        <v>0.76200000000000001</v>
      </c>
      <c r="EKP32" s="61">
        <v>1.3168800000000001</v>
      </c>
      <c r="EKQ32" s="61">
        <v>10</v>
      </c>
      <c r="EKR32" s="61">
        <v>9.5399999999999991</v>
      </c>
      <c r="EKS32" s="61">
        <v>0.72</v>
      </c>
      <c r="EKT32" s="61">
        <v>1.3168800000000001</v>
      </c>
      <c r="EKU32" s="61">
        <v>10</v>
      </c>
      <c r="EKV32" s="61">
        <v>9.5399999999999991</v>
      </c>
      <c r="EKW32" s="61">
        <v>0.72</v>
      </c>
      <c r="EKX32" s="61">
        <v>1.3168800000000001</v>
      </c>
      <c r="EKY32" s="61">
        <v>10</v>
      </c>
      <c r="EKZ32" s="61">
        <v>9.5399999999999991</v>
      </c>
      <c r="ELA32" s="61">
        <v>0.72</v>
      </c>
      <c r="ELB32" s="61">
        <v>0</v>
      </c>
      <c r="ELC32" s="61">
        <v>0</v>
      </c>
      <c r="ELD32" s="61">
        <v>0</v>
      </c>
      <c r="ELE32" s="61">
        <v>0</v>
      </c>
      <c r="ELF32" s="61">
        <v>0</v>
      </c>
      <c r="ELG32" s="61">
        <v>0</v>
      </c>
      <c r="ELH32" s="61">
        <v>0</v>
      </c>
      <c r="ELI32" s="61">
        <v>0</v>
      </c>
      <c r="ELJ32" s="61">
        <v>250</v>
      </c>
      <c r="ELK32" s="61">
        <v>-20</v>
      </c>
      <c r="ELL32" s="61">
        <v>0</v>
      </c>
      <c r="ELM32" s="61">
        <v>0</v>
      </c>
      <c r="ELN32" s="61">
        <v>0</v>
      </c>
      <c r="ELO32" s="61">
        <v>0</v>
      </c>
      <c r="ELP32" s="61">
        <v>0</v>
      </c>
      <c r="ELQ32" s="61">
        <v>0</v>
      </c>
      <c r="ELR32" s="61">
        <v>0</v>
      </c>
      <c r="ELS32" s="61">
        <v>0</v>
      </c>
      <c r="ELT32" s="61">
        <v>0</v>
      </c>
      <c r="ELU32" s="61">
        <v>0</v>
      </c>
      <c r="ELV32" s="61">
        <v>0</v>
      </c>
      <c r="ELW32" s="61">
        <v>0</v>
      </c>
      <c r="ELX32" s="61">
        <v>0</v>
      </c>
      <c r="ELY32" s="61">
        <v>0</v>
      </c>
      <c r="ELZ32" s="61">
        <v>0</v>
      </c>
      <c r="EMA32" s="61">
        <v>0</v>
      </c>
      <c r="EMB32" s="61">
        <v>0</v>
      </c>
      <c r="EMC32" s="61">
        <v>0</v>
      </c>
      <c r="EMD32" s="61">
        <v>0</v>
      </c>
      <c r="EME32" s="61">
        <v>0</v>
      </c>
      <c r="EMF32" s="61">
        <v>0</v>
      </c>
      <c r="EMG32" s="61">
        <v>0</v>
      </c>
      <c r="EMH32" s="61">
        <v>0</v>
      </c>
      <c r="EMI32" s="61">
        <v>0</v>
      </c>
      <c r="EMJ32" s="61">
        <v>0</v>
      </c>
      <c r="EMK32" s="61">
        <v>0</v>
      </c>
      <c r="EML32" s="61">
        <v>10</v>
      </c>
      <c r="EMM32" s="61">
        <v>0</v>
      </c>
      <c r="EMN32" s="61">
        <v>0</v>
      </c>
      <c r="EMO32" s="61">
        <v>300</v>
      </c>
      <c r="EMP32" s="61">
        <v>1</v>
      </c>
      <c r="EMQ32" s="61">
        <v>500</v>
      </c>
      <c r="EMR32" s="61">
        <v>7000</v>
      </c>
      <c r="EMS32" s="61">
        <v>30</v>
      </c>
      <c r="EMT32" s="61">
        <v>50</v>
      </c>
      <c r="EMU32" s="61">
        <v>0</v>
      </c>
      <c r="EMV32" s="61">
        <v>10000</v>
      </c>
      <c r="EMW32" s="61">
        <v>0</v>
      </c>
      <c r="EMX32" s="61">
        <v>30</v>
      </c>
      <c r="EMY32" s="61">
        <v>5</v>
      </c>
      <c r="EMZ32" s="61">
        <v>0</v>
      </c>
      <c r="ENA32" s="61">
        <v>0</v>
      </c>
      <c r="ENB32" s="61">
        <v>0</v>
      </c>
      <c r="ENC32" s="61">
        <v>0</v>
      </c>
      <c r="END32" s="61">
        <v>1</v>
      </c>
      <c r="ENE32" s="61">
        <v>0</v>
      </c>
      <c r="ENF32" s="61">
        <v>1</v>
      </c>
      <c r="ENG32" s="61">
        <v>0.3</v>
      </c>
      <c r="ENH32" s="61">
        <v>0</v>
      </c>
      <c r="ENI32" s="61">
        <v>0</v>
      </c>
      <c r="ENJ32" s="61">
        <v>0</v>
      </c>
      <c r="ENK32" s="61">
        <v>25</v>
      </c>
      <c r="ENL32" s="61">
        <v>0</v>
      </c>
      <c r="ENM32" s="61">
        <v>0</v>
      </c>
      <c r="ENN32" s="61">
        <v>10000</v>
      </c>
      <c r="ENO32" s="61">
        <v>0</v>
      </c>
      <c r="ENP32" s="61">
        <v>0</v>
      </c>
      <c r="ENQ32" s="61">
        <v>0</v>
      </c>
      <c r="ENR32" s="61">
        <v>0</v>
      </c>
      <c r="ENS32" s="61">
        <v>20</v>
      </c>
      <c r="ENT32" s="61">
        <v>1</v>
      </c>
      <c r="ENU32" s="61">
        <v>1</v>
      </c>
      <c r="ENV32" s="61">
        <v>1</v>
      </c>
      <c r="ENW32" s="61">
        <v>1</v>
      </c>
      <c r="ENX32" s="61">
        <v>0</v>
      </c>
      <c r="ENY32" s="61">
        <v>0</v>
      </c>
      <c r="ENZ32" s="61">
        <v>0</v>
      </c>
      <c r="EOA32" s="61">
        <v>0</v>
      </c>
      <c r="EOB32" s="61">
        <v>0</v>
      </c>
      <c r="EOC32" s="61">
        <v>0</v>
      </c>
      <c r="EOD32" s="61">
        <v>0</v>
      </c>
      <c r="EOE32" s="61">
        <v>0</v>
      </c>
      <c r="EOF32" s="61">
        <v>0</v>
      </c>
      <c r="EOG32" s="61">
        <v>20</v>
      </c>
      <c r="EOH32" s="61">
        <v>40</v>
      </c>
      <c r="EOI32" s="61">
        <v>0.1</v>
      </c>
      <c r="EOJ32" s="61">
        <v>0.2</v>
      </c>
      <c r="EOK32" s="61">
        <v>0</v>
      </c>
      <c r="EOL32" s="61">
        <v>0</v>
      </c>
      <c r="EOM32" s="61">
        <v>0</v>
      </c>
      <c r="EON32" s="61">
        <v>0</v>
      </c>
      <c r="EOO32" s="61">
        <v>100</v>
      </c>
      <c r="EOP32" s="61">
        <v>100</v>
      </c>
      <c r="EOQ32" s="61">
        <v>0</v>
      </c>
      <c r="EOR32" s="61">
        <v>10</v>
      </c>
      <c r="EOS32" s="61">
        <v>3</v>
      </c>
      <c r="EOT32" s="61">
        <v>100</v>
      </c>
      <c r="EOU32" s="61">
        <v>35</v>
      </c>
      <c r="EOV32" s="61">
        <v>0</v>
      </c>
      <c r="EOW32" s="61">
        <v>5</v>
      </c>
      <c r="EOX32" s="61">
        <v>40</v>
      </c>
      <c r="EOY32" s="61">
        <v>60</v>
      </c>
      <c r="EOZ32" s="61">
        <v>10</v>
      </c>
      <c r="EPA32" s="61">
        <v>0</v>
      </c>
      <c r="EPB32" s="61">
        <v>0</v>
      </c>
      <c r="EPC32" s="61">
        <v>0</v>
      </c>
      <c r="EPT32" s="61">
        <v>20</v>
      </c>
      <c r="EPU32" s="61">
        <v>30</v>
      </c>
      <c r="EPV32" s="61">
        <v>0</v>
      </c>
      <c r="EPW32" s="61">
        <v>0</v>
      </c>
      <c r="EPZ32" s="61">
        <v>0</v>
      </c>
      <c r="EQA32" s="61">
        <v>0</v>
      </c>
      <c r="EQB32" s="61">
        <v>30</v>
      </c>
      <c r="EQC32" s="61">
        <v>75</v>
      </c>
      <c r="EQD32" s="61">
        <v>20</v>
      </c>
      <c r="EQE32" s="61">
        <v>30</v>
      </c>
      <c r="EQF32" s="61">
        <v>0</v>
      </c>
      <c r="EQG32" s="61">
        <v>0</v>
      </c>
      <c r="EQJ32" s="61">
        <v>0</v>
      </c>
      <c r="EQK32" s="61">
        <v>0</v>
      </c>
      <c r="EQL32" s="61">
        <v>30</v>
      </c>
      <c r="EQM32" s="61">
        <v>75</v>
      </c>
      <c r="EQN32" s="61">
        <v>20</v>
      </c>
      <c r="EQO32" s="61">
        <v>30</v>
      </c>
      <c r="EQP32" s="61">
        <v>0</v>
      </c>
      <c r="EQQ32" s="61">
        <v>0</v>
      </c>
      <c r="EQT32" s="61">
        <v>0</v>
      </c>
      <c r="EQU32" s="61">
        <v>0</v>
      </c>
      <c r="EQV32" s="61">
        <v>30</v>
      </c>
      <c r="EQW32" s="61">
        <v>75</v>
      </c>
      <c r="EQX32" s="61">
        <v>20</v>
      </c>
      <c r="EQY32" s="61">
        <v>30</v>
      </c>
      <c r="EQZ32" s="61">
        <v>0</v>
      </c>
      <c r="ERA32" s="61">
        <v>0</v>
      </c>
      <c r="ERD32" s="61">
        <v>0</v>
      </c>
      <c r="ERE32" s="61">
        <v>0</v>
      </c>
      <c r="ERF32" s="61">
        <v>30</v>
      </c>
      <c r="ERG32" s="61">
        <v>75</v>
      </c>
      <c r="ERH32" s="61">
        <v>10</v>
      </c>
      <c r="ERI32" s="61">
        <v>20</v>
      </c>
      <c r="ERJ32" s="61">
        <v>5</v>
      </c>
      <c r="ERK32" s="61">
        <v>0</v>
      </c>
      <c r="ERL32" s="61">
        <v>5</v>
      </c>
      <c r="ERM32" s="61">
        <v>0</v>
      </c>
      <c r="ERN32" s="61">
        <v>5</v>
      </c>
      <c r="ERO32" s="61">
        <v>0</v>
      </c>
      <c r="ERP32" s="61">
        <v>5</v>
      </c>
      <c r="ERQ32" s="61">
        <v>0</v>
      </c>
      <c r="ERT32" s="61">
        <v>120</v>
      </c>
      <c r="ERU32" s="61">
        <v>0</v>
      </c>
      <c r="ERV32" s="61">
        <v>30000</v>
      </c>
      <c r="ERW32" s="61">
        <v>30000</v>
      </c>
      <c r="ERX32" s="61">
        <v>17500</v>
      </c>
      <c r="ERY32" s="61">
        <v>0</v>
      </c>
      <c r="ERZ32" s="61">
        <v>40</v>
      </c>
      <c r="ESA32" s="61">
        <v>40</v>
      </c>
      <c r="ESB32" s="61">
        <v>40</v>
      </c>
      <c r="ESC32" s="61">
        <v>0</v>
      </c>
      <c r="ESD32" s="61">
        <v>40</v>
      </c>
      <c r="ESE32" s="61">
        <v>40</v>
      </c>
      <c r="ESF32" s="61">
        <v>40</v>
      </c>
      <c r="ESG32" s="61">
        <v>0</v>
      </c>
      <c r="ESH32" s="61">
        <v>40</v>
      </c>
      <c r="ESI32" s="61">
        <v>40</v>
      </c>
      <c r="ESJ32" s="61">
        <v>40</v>
      </c>
      <c r="ESK32" s="61">
        <v>0</v>
      </c>
      <c r="ESL32" s="61">
        <v>40</v>
      </c>
      <c r="ESM32" s="61">
        <v>40</v>
      </c>
      <c r="ESN32" s="61">
        <v>40</v>
      </c>
      <c r="ESO32" s="61">
        <v>1410</v>
      </c>
      <c r="ESP32" s="61">
        <v>1410</v>
      </c>
      <c r="ESQ32" s="61">
        <v>1410</v>
      </c>
      <c r="ESR32" s="61">
        <v>400</v>
      </c>
      <c r="ESS32" s="61">
        <v>400</v>
      </c>
      <c r="EST32" s="61">
        <v>60000</v>
      </c>
      <c r="ESU32" s="61">
        <v>60000</v>
      </c>
      <c r="ESV32" s="61">
        <v>100</v>
      </c>
      <c r="ESW32" s="61">
        <v>30</v>
      </c>
      <c r="ETM32" s="61">
        <v>5468</v>
      </c>
      <c r="ETN32" s="61">
        <v>88</v>
      </c>
      <c r="ETO32" s="61">
        <v>90</v>
      </c>
      <c r="ETP32" s="61">
        <v>2.16</v>
      </c>
      <c r="EUJ32" s="61">
        <v>1</v>
      </c>
      <c r="EUK32" s="61">
        <v>-10</v>
      </c>
      <c r="EUL32" s="61">
        <v>10</v>
      </c>
      <c r="EUS32" s="61">
        <v>0.5</v>
      </c>
      <c r="EUT32" s="61">
        <v>0</v>
      </c>
      <c r="EUU32" s="61">
        <v>0</v>
      </c>
      <c r="EVB32" s="61">
        <v>4</v>
      </c>
      <c r="EVC32" s="61">
        <v>5</v>
      </c>
      <c r="EVD32" s="61">
        <v>135</v>
      </c>
      <c r="EVE32" s="61">
        <v>1</v>
      </c>
      <c r="EVF32" s="61">
        <v>1</v>
      </c>
      <c r="EVH32" s="61">
        <v>1</v>
      </c>
      <c r="EVI32" s="61">
        <v>0</v>
      </c>
      <c r="EVK32" s="61">
        <v>1</v>
      </c>
      <c r="EVL32" s="61">
        <v>1</v>
      </c>
      <c r="EVM32" s="61">
        <v>0</v>
      </c>
      <c r="EVR32" s="61">
        <v>150</v>
      </c>
      <c r="EVS32" s="61">
        <v>200</v>
      </c>
      <c r="EVT32" s="61">
        <v>75</v>
      </c>
      <c r="EVU32" s="61">
        <v>90</v>
      </c>
      <c r="EVV32" s="61">
        <v>75</v>
      </c>
      <c r="EVW32" s="61">
        <v>90</v>
      </c>
      <c r="EVX32" s="61">
        <v>5</v>
      </c>
      <c r="EVY32" s="61">
        <v>5</v>
      </c>
      <c r="EVZ32" s="61">
        <v>10</v>
      </c>
      <c r="EWA32" s="61">
        <v>10</v>
      </c>
      <c r="EWB32" s="61">
        <v>140</v>
      </c>
      <c r="EWC32" s="61">
        <v>145</v>
      </c>
      <c r="EWD32" s="61">
        <v>140</v>
      </c>
      <c r="EWE32" s="61">
        <v>145</v>
      </c>
      <c r="EWF32" s="61">
        <v>140</v>
      </c>
      <c r="EWG32" s="61">
        <v>145</v>
      </c>
      <c r="EWH32" s="61">
        <v>140</v>
      </c>
      <c r="EWI32" s="61">
        <v>5</v>
      </c>
      <c r="EWJ32" s="61">
        <v>175</v>
      </c>
      <c r="EWK32" s="61">
        <v>5</v>
      </c>
      <c r="EWL32" s="61">
        <v>5</v>
      </c>
      <c r="EWM32" s="61">
        <v>1</v>
      </c>
      <c r="EWN32" s="61">
        <v>45</v>
      </c>
      <c r="EWO32" s="61">
        <v>1</v>
      </c>
      <c r="EWS32" s="61">
        <v>150</v>
      </c>
      <c r="EWT32" s="61">
        <v>1000</v>
      </c>
      <c r="EWU32" s="61">
        <v>80</v>
      </c>
      <c r="EWV32" s="61">
        <v>60</v>
      </c>
      <c r="EWW32" s="61">
        <v>45</v>
      </c>
      <c r="EWX32" s="61">
        <v>300</v>
      </c>
      <c r="EWZ32" s="61">
        <v>75</v>
      </c>
      <c r="EXA32" s="61">
        <v>1.2</v>
      </c>
      <c r="EXB32" s="61">
        <v>0</v>
      </c>
      <c r="EXC32" s="61">
        <v>0</v>
      </c>
      <c r="EXD32" s="61">
        <v>0</v>
      </c>
      <c r="EXF32" s="61">
        <v>0.1</v>
      </c>
      <c r="EXG32" s="61">
        <v>0.84</v>
      </c>
      <c r="EXH32" s="61">
        <v>60</v>
      </c>
      <c r="EXI32" s="61">
        <v>0</v>
      </c>
      <c r="EXJ32" s="61">
        <v>90</v>
      </c>
      <c r="EXK32" s="61">
        <v>80</v>
      </c>
      <c r="EXL32" s="61">
        <v>70</v>
      </c>
      <c r="EXM32" s="61">
        <v>60</v>
      </c>
      <c r="EXN32" s="61">
        <v>55</v>
      </c>
      <c r="EXO32" s="61">
        <v>4</v>
      </c>
      <c r="EXP32" s="61">
        <v>20</v>
      </c>
      <c r="EXQ32" s="61">
        <v>0</v>
      </c>
      <c r="EXR32" s="61">
        <v>930</v>
      </c>
      <c r="EXS32" s="61">
        <v>0</v>
      </c>
      <c r="EXT32" s="61">
        <v>5000</v>
      </c>
      <c r="EXU32" s="61">
        <v>50</v>
      </c>
      <c r="EXV32" s="61">
        <v>5</v>
      </c>
      <c r="EXW32" s="61">
        <v>0</v>
      </c>
      <c r="EXX32" s="61">
        <v>90</v>
      </c>
      <c r="EXY32" s="61">
        <v>80</v>
      </c>
      <c r="EXZ32" s="61">
        <v>70</v>
      </c>
      <c r="EYA32" s="61">
        <v>60</v>
      </c>
      <c r="EYB32" s="61">
        <v>55</v>
      </c>
      <c r="EYC32" s="61">
        <v>4</v>
      </c>
      <c r="EYD32" s="61">
        <v>20</v>
      </c>
      <c r="EYE32" s="61">
        <v>500</v>
      </c>
      <c r="EYF32" s="61">
        <v>1000</v>
      </c>
      <c r="EYJ32" s="61">
        <v>0</v>
      </c>
      <c r="EYK32" s="61">
        <v>1</v>
      </c>
      <c r="EYL32" s="61">
        <v>1</v>
      </c>
      <c r="EYM32" s="61">
        <v>0.95</v>
      </c>
      <c r="EYN32" s="61">
        <v>0.98</v>
      </c>
      <c r="EYO32" s="61">
        <v>1</v>
      </c>
      <c r="EYP32" s="61">
        <v>-0.98</v>
      </c>
      <c r="EYQ32" s="61">
        <v>-0.95</v>
      </c>
      <c r="EYR32" s="61">
        <v>0</v>
      </c>
      <c r="EYS32" s="61">
        <v>20</v>
      </c>
      <c r="EYT32" s="61">
        <v>0.9</v>
      </c>
      <c r="EYU32" s="61">
        <v>-0.95</v>
      </c>
      <c r="EYV32" s="61">
        <v>0.95</v>
      </c>
      <c r="EYX32" s="61">
        <v>0</v>
      </c>
      <c r="EYY32" s="61">
        <v>100</v>
      </c>
      <c r="EYZ32" s="61">
        <v>1</v>
      </c>
      <c r="EZA32" s="61">
        <v>100</v>
      </c>
      <c r="EZB32" s="61">
        <v>4</v>
      </c>
      <c r="EZC32" s="61">
        <v>20</v>
      </c>
      <c r="EZD32" s="61">
        <v>90</v>
      </c>
      <c r="EZE32" s="61">
        <v>110</v>
      </c>
      <c r="EZF32" s="61">
        <v>10500</v>
      </c>
      <c r="EZI32" s="61">
        <v>1</v>
      </c>
      <c r="EZJ32" s="61">
        <v>0</v>
      </c>
      <c r="EZK32" s="61">
        <v>2</v>
      </c>
      <c r="EZL32" s="61">
        <v>100</v>
      </c>
      <c r="EZM32" s="61">
        <v>50</v>
      </c>
      <c r="EZN32" s="61">
        <v>25</v>
      </c>
      <c r="EZO32" s="61">
        <v>-25</v>
      </c>
      <c r="EZP32" s="61">
        <v>-50</v>
      </c>
      <c r="EZQ32" s="61">
        <v>4</v>
      </c>
      <c r="EZR32" s="61">
        <v>20</v>
      </c>
      <c r="EZS32" s="61">
        <v>-1476</v>
      </c>
      <c r="EZT32" s="61">
        <v>3280</v>
      </c>
      <c r="EZU32" s="61">
        <v>0</v>
      </c>
      <c r="EZV32" s="61">
        <v>0</v>
      </c>
      <c r="EZW32" s="61">
        <v>4</v>
      </c>
      <c r="EZX32" s="61">
        <v>20</v>
      </c>
      <c r="EZY32" s="61">
        <v>-100</v>
      </c>
      <c r="EZZ32" s="61">
        <v>100</v>
      </c>
      <c r="FAA32" s="61">
        <v>5000</v>
      </c>
      <c r="FAB32" s="61">
        <v>0</v>
      </c>
      <c r="FAC32" s="61">
        <v>1</v>
      </c>
      <c r="FAD32" s="61">
        <v>1</v>
      </c>
      <c r="FAE32" s="61">
        <v>-0.9</v>
      </c>
      <c r="FAF32" s="61">
        <v>-3400</v>
      </c>
      <c r="FAG32" s="61">
        <v>3400</v>
      </c>
      <c r="FAH32" s="61">
        <v>10</v>
      </c>
      <c r="FAI32" s="61">
        <v>0</v>
      </c>
      <c r="FAJ32" s="61">
        <v>100</v>
      </c>
      <c r="FAK32" s="61">
        <v>0</v>
      </c>
      <c r="FAL32" s="61">
        <v>100</v>
      </c>
      <c r="FAM32" s="61">
        <v>0</v>
      </c>
      <c r="FAN32" s="61">
        <v>800</v>
      </c>
      <c r="FAO32" s="61">
        <v>-20</v>
      </c>
      <c r="FAP32" s="61">
        <v>800</v>
      </c>
      <c r="FAQ32" s="61">
        <v>-20</v>
      </c>
      <c r="FAR32" s="61">
        <v>600</v>
      </c>
      <c r="FAS32" s="61">
        <v>0</v>
      </c>
      <c r="FAT32" s="61">
        <v>10</v>
      </c>
      <c r="FAU32" s="61">
        <v>3.3</v>
      </c>
      <c r="FAV32" s="61">
        <v>0.2</v>
      </c>
      <c r="FAW32" s="61">
        <v>3.1</v>
      </c>
      <c r="FAX32" s="61">
        <v>0.05</v>
      </c>
      <c r="FAY32" s="61">
        <v>1.5</v>
      </c>
      <c r="FAZ32" s="61">
        <v>1.7</v>
      </c>
      <c r="FBA32" s="61">
        <v>0.05</v>
      </c>
      <c r="FBB32" s="61">
        <v>0.05</v>
      </c>
      <c r="FBC32" s="61">
        <v>120</v>
      </c>
      <c r="FBD32" s="61">
        <v>5</v>
      </c>
      <c r="FBE32" s="61">
        <v>120</v>
      </c>
      <c r="FBF32" s="61">
        <v>5</v>
      </c>
      <c r="FBG32" s="61">
        <v>55</v>
      </c>
      <c r="FBH32" s="61">
        <v>5</v>
      </c>
      <c r="FBI32" s="61">
        <v>97</v>
      </c>
      <c r="FBJ32" s="61">
        <v>0.1</v>
      </c>
      <c r="FBK32" s="61">
        <v>37</v>
      </c>
      <c r="FBL32" s="61">
        <v>3</v>
      </c>
      <c r="FBM32" s="61">
        <v>60</v>
      </c>
      <c r="FBN32" s="61">
        <v>4</v>
      </c>
      <c r="FBQ32" s="61">
        <v>1</v>
      </c>
      <c r="FBR32" s="61">
        <v>30</v>
      </c>
      <c r="FBU32" s="61">
        <v>20</v>
      </c>
      <c r="FBY32" s="61">
        <v>3</v>
      </c>
      <c r="FBZ32" s="61">
        <v>100</v>
      </c>
      <c r="FCA32" s="61">
        <v>0</v>
      </c>
      <c r="FCB32" s="61">
        <v>0</v>
      </c>
      <c r="FCC32" s="61">
        <v>0</v>
      </c>
      <c r="FCD32" s="61">
        <v>0</v>
      </c>
      <c r="FCE32" s="61">
        <v>0</v>
      </c>
      <c r="FCF32" s="61">
        <v>0</v>
      </c>
      <c r="FCG32" s="61">
        <v>0</v>
      </c>
      <c r="FCH32" s="61">
        <v>0</v>
      </c>
      <c r="FCI32" s="61">
        <v>10</v>
      </c>
      <c r="FCJ32" s="61">
        <v>0.75</v>
      </c>
      <c r="FCK32" s="61">
        <v>0.1</v>
      </c>
      <c r="FCL32" s="61">
        <v>0.55000000000000004</v>
      </c>
      <c r="FCM32" s="61">
        <v>0.1</v>
      </c>
      <c r="FCN32" s="61">
        <v>3</v>
      </c>
      <c r="FCO32" s="61">
        <v>0.05</v>
      </c>
      <c r="FCP32" s="61">
        <v>10</v>
      </c>
      <c r="FCQ32" s="61">
        <v>0.5</v>
      </c>
      <c r="FCR32" s="61">
        <v>5.2</v>
      </c>
      <c r="FCT32" s="61">
        <v>0.01</v>
      </c>
      <c r="FCU32" s="61">
        <v>0.3</v>
      </c>
      <c r="FCV32" s="61">
        <v>0.1</v>
      </c>
      <c r="FCW32" s="61">
        <v>0.6</v>
      </c>
      <c r="FCX32" s="61">
        <v>0.2</v>
      </c>
      <c r="FCY32" s="61">
        <v>0.5</v>
      </c>
      <c r="FCZ32" s="61">
        <v>500</v>
      </c>
      <c r="FDA32" s="61">
        <v>1500</v>
      </c>
      <c r="FDB32" s="61">
        <v>3.5</v>
      </c>
      <c r="FDC32" s="61">
        <v>0.1</v>
      </c>
      <c r="FDD32" s="61">
        <v>0.3</v>
      </c>
      <c r="FDE32" s="61">
        <v>0.1</v>
      </c>
      <c r="FDF32" s="61">
        <v>1.2</v>
      </c>
      <c r="FDG32" s="61">
        <v>0.1</v>
      </c>
      <c r="FDH32" s="61">
        <v>0.3</v>
      </c>
      <c r="FDI32" s="61">
        <v>1</v>
      </c>
      <c r="FDJ32" s="61">
        <v>0.1</v>
      </c>
      <c r="FDK32" s="61">
        <v>500</v>
      </c>
      <c r="FDL32" s="61">
        <v>1500</v>
      </c>
      <c r="FDM32" s="61">
        <v>5</v>
      </c>
      <c r="FDN32" s="61">
        <v>1.5</v>
      </c>
      <c r="FDO32" s="61">
        <v>2</v>
      </c>
      <c r="FDP32" s="61">
        <v>3</v>
      </c>
      <c r="FDQ32" s="61">
        <v>180</v>
      </c>
      <c r="FDR32" s="61">
        <v>180</v>
      </c>
      <c r="FDS32" s="61">
        <v>180</v>
      </c>
      <c r="FDT32" s="61">
        <v>60</v>
      </c>
      <c r="FDU32" s="61">
        <v>10</v>
      </c>
      <c r="FDV32" s="61">
        <v>0</v>
      </c>
      <c r="FDW32" s="61">
        <v>1</v>
      </c>
      <c r="FDX32" s="61">
        <v>120</v>
      </c>
      <c r="FDY32" s="61">
        <v>2</v>
      </c>
      <c r="FDZ32" s="61">
        <v>120</v>
      </c>
      <c r="FEA32" s="61">
        <v>2</v>
      </c>
      <c r="FEB32" s="61">
        <v>38</v>
      </c>
      <c r="FEC32" s="61">
        <v>3</v>
      </c>
      <c r="FED32" s="61">
        <v>0</v>
      </c>
      <c r="FEE32" s="61">
        <v>0</v>
      </c>
      <c r="FEF32" s="61">
        <v>83</v>
      </c>
      <c r="FEG32" s="61">
        <v>0.1</v>
      </c>
      <c r="FEH32" s="61">
        <v>0</v>
      </c>
      <c r="FEI32" s="61">
        <v>0</v>
      </c>
      <c r="FEJ32" s="61">
        <v>1</v>
      </c>
      <c r="FEK32" s="61">
        <v>0</v>
      </c>
      <c r="FEL32" s="61">
        <v>1</v>
      </c>
      <c r="FEM32" s="61">
        <v>0</v>
      </c>
      <c r="FEN32" s="61">
        <v>75</v>
      </c>
      <c r="FEO32" s="61">
        <v>120</v>
      </c>
      <c r="FEP32" s="61">
        <v>2</v>
      </c>
      <c r="FEQ32" s="61">
        <v>2</v>
      </c>
      <c r="FER32" s="61">
        <v>0</v>
      </c>
      <c r="FES32" s="61">
        <v>1</v>
      </c>
      <c r="FET32" s="61">
        <v>0</v>
      </c>
      <c r="FEU32" s="61">
        <v>75</v>
      </c>
      <c r="FEV32" s="61">
        <v>120</v>
      </c>
      <c r="FEW32" s="61">
        <v>2</v>
      </c>
      <c r="FEX32" s="61">
        <v>2</v>
      </c>
      <c r="FEY32" s="61">
        <v>1</v>
      </c>
      <c r="FEZ32" s="61">
        <v>62</v>
      </c>
      <c r="FFA32" s="61">
        <v>2</v>
      </c>
      <c r="FFB32" s="61">
        <v>1</v>
      </c>
      <c r="FFD32" s="61">
        <v>75</v>
      </c>
      <c r="FFE32" s="61">
        <v>120</v>
      </c>
      <c r="FFF32" s="61">
        <v>0.5</v>
      </c>
      <c r="FFG32" s="61">
        <v>0.5</v>
      </c>
      <c r="FFH32" s="61">
        <v>0</v>
      </c>
      <c r="FFI32" s="61">
        <v>0</v>
      </c>
      <c r="FFJ32" s="61">
        <v>0</v>
      </c>
      <c r="FFK32" s="61">
        <v>99</v>
      </c>
      <c r="FFL32" s="61">
        <v>200</v>
      </c>
      <c r="FFM32" s="61">
        <v>2</v>
      </c>
      <c r="FFN32" s="61">
        <v>2</v>
      </c>
      <c r="FFO32" s="61">
        <v>0</v>
      </c>
      <c r="FFP32" s="61">
        <v>2</v>
      </c>
      <c r="FFQ32" s="61">
        <v>0</v>
      </c>
      <c r="FFR32" s="61">
        <v>0</v>
      </c>
      <c r="FFS32" s="61">
        <v>2</v>
      </c>
      <c r="FFT32" s="61">
        <v>0</v>
      </c>
      <c r="FFU32" s="61">
        <v>0</v>
      </c>
      <c r="FFV32" s="61">
        <v>100</v>
      </c>
      <c r="FFW32" s="61">
        <v>0</v>
      </c>
      <c r="FFX32" s="61">
        <v>10</v>
      </c>
      <c r="FFY32" s="61">
        <v>0</v>
      </c>
      <c r="FFZ32" s="61">
        <v>0</v>
      </c>
      <c r="FGA32" s="61">
        <v>0</v>
      </c>
      <c r="FGB32" s="61">
        <v>2</v>
      </c>
      <c r="FGC32" s="61">
        <v>84</v>
      </c>
      <c r="FGD32" s="61">
        <v>0</v>
      </c>
      <c r="FGE32" s="61">
        <v>0</v>
      </c>
      <c r="FGF32" s="61">
        <v>0</v>
      </c>
      <c r="FGG32" s="61">
        <v>5</v>
      </c>
      <c r="FGH32" s="61">
        <v>20</v>
      </c>
      <c r="FGI32" s="61">
        <v>0</v>
      </c>
      <c r="FGJ32" s="61">
        <v>2</v>
      </c>
      <c r="FGK32" s="61">
        <v>30</v>
      </c>
      <c r="FGL32" s="61">
        <v>90</v>
      </c>
      <c r="FGM32" s="61">
        <v>0</v>
      </c>
      <c r="FGN32" s="61">
        <v>0</v>
      </c>
      <c r="FGO32" s="61">
        <v>0</v>
      </c>
      <c r="FGP32" s="61">
        <v>200</v>
      </c>
      <c r="FGQ32" s="61">
        <v>-200</v>
      </c>
      <c r="FGR32" s="61">
        <v>0</v>
      </c>
      <c r="FGS32" s="61">
        <v>-70</v>
      </c>
      <c r="FGT32" s="61">
        <v>100</v>
      </c>
      <c r="FGU32" s="61">
        <v>-100</v>
      </c>
      <c r="FGV32" s="61">
        <v>0</v>
      </c>
      <c r="FGW32" s="61">
        <v>0</v>
      </c>
      <c r="FGX32" s="61">
        <v>0</v>
      </c>
      <c r="FGY32" s="61">
        <v>200</v>
      </c>
      <c r="FGZ32" s="61">
        <v>-200</v>
      </c>
      <c r="FHA32" s="61">
        <v>20</v>
      </c>
      <c r="FHB32" s="61">
        <v>30</v>
      </c>
      <c r="FHC32" s="61">
        <v>0</v>
      </c>
      <c r="FHD32" s="61">
        <v>2</v>
      </c>
      <c r="FHE32" s="61">
        <v>0</v>
      </c>
      <c r="FHF32" s="61">
        <v>0</v>
      </c>
      <c r="FHG32" s="61">
        <v>0</v>
      </c>
      <c r="FHH32" s="61">
        <v>0</v>
      </c>
      <c r="FHI32" s="61">
        <v>0</v>
      </c>
      <c r="FHJ32" s="61">
        <v>0</v>
      </c>
      <c r="FHK32" s="61">
        <v>0</v>
      </c>
      <c r="FHL32" s="61">
        <v>16</v>
      </c>
      <c r="FHM32" s="61">
        <v>0</v>
      </c>
      <c r="FHN32" s="61">
        <v>0</v>
      </c>
      <c r="FHO32" s="61">
        <v>10</v>
      </c>
      <c r="FHP32" s="61">
        <v>0</v>
      </c>
      <c r="FHQ32" s="61">
        <v>16</v>
      </c>
      <c r="FHR32" s="61">
        <v>0</v>
      </c>
      <c r="FHS32" s="61">
        <v>0</v>
      </c>
      <c r="FHT32" s="61">
        <v>10</v>
      </c>
      <c r="FHU32" s="61">
        <v>0</v>
      </c>
      <c r="FHV32" s="61">
        <v>0</v>
      </c>
      <c r="FHW32" s="61">
        <v>0</v>
      </c>
      <c r="FHX32" s="61">
        <v>18</v>
      </c>
      <c r="FHY32" s="61">
        <v>12</v>
      </c>
      <c r="FHZ32" s="61">
        <v>35</v>
      </c>
      <c r="FIA32" s="61">
        <v>0</v>
      </c>
      <c r="FIB32" s="61">
        <v>0</v>
      </c>
      <c r="FIC32" s="61">
        <v>18</v>
      </c>
      <c r="FID32" s="61">
        <v>12</v>
      </c>
      <c r="FIE32" s="61">
        <v>35</v>
      </c>
      <c r="FIF32" s="61">
        <v>0</v>
      </c>
      <c r="FIG32" s="61">
        <v>0</v>
      </c>
      <c r="FIH32" s="61">
        <v>55</v>
      </c>
      <c r="FII32" s="61">
        <v>45</v>
      </c>
      <c r="FIJ32" s="61">
        <v>100</v>
      </c>
      <c r="FIK32" s="61">
        <v>0</v>
      </c>
      <c r="FIL32" s="61">
        <v>0</v>
      </c>
      <c r="FIM32" s="61">
        <v>15</v>
      </c>
      <c r="FIN32" s="61">
        <v>0</v>
      </c>
      <c r="FIO32" s="61">
        <v>250</v>
      </c>
      <c r="FIP32" s="61">
        <v>0</v>
      </c>
      <c r="FIQ32" s="61">
        <v>0</v>
      </c>
      <c r="FIR32" s="61">
        <v>80</v>
      </c>
      <c r="FIS32" s="61">
        <v>20</v>
      </c>
      <c r="FIT32" s="61">
        <v>100</v>
      </c>
      <c r="FIU32" s="61">
        <v>-25</v>
      </c>
      <c r="FIV32" s="61">
        <v>0</v>
      </c>
      <c r="FIW32" s="61">
        <v>60</v>
      </c>
      <c r="FIX32" s="61">
        <v>100</v>
      </c>
      <c r="FIY32" s="61">
        <v>-25</v>
      </c>
      <c r="FIZ32" s="61">
        <v>3600</v>
      </c>
      <c r="FJA32" s="61">
        <v>2</v>
      </c>
      <c r="FJB32" s="61">
        <v>0</v>
      </c>
      <c r="FJC32" s="61">
        <v>10</v>
      </c>
      <c r="FJD32" s="61">
        <v>0</v>
      </c>
      <c r="FJE32" s="61">
        <v>0</v>
      </c>
      <c r="FJF32" s="61">
        <v>9</v>
      </c>
      <c r="FJG32" s="61">
        <v>16</v>
      </c>
      <c r="FJH32" s="61">
        <v>0</v>
      </c>
      <c r="FJI32" s="61">
        <v>0</v>
      </c>
      <c r="FJJ32" s="61">
        <v>4</v>
      </c>
      <c r="FJK32" s="61">
        <v>10</v>
      </c>
      <c r="FJL32" s="61">
        <v>0</v>
      </c>
      <c r="FJM32" s="61">
        <v>0</v>
      </c>
      <c r="FJN32" s="61">
        <v>0</v>
      </c>
      <c r="FJO32" s="61">
        <v>0</v>
      </c>
      <c r="FJP32" s="61">
        <v>50</v>
      </c>
      <c r="FJQ32" s="61">
        <v>100</v>
      </c>
      <c r="FJR32" s="61">
        <v>1</v>
      </c>
      <c r="FJS32" s="61">
        <v>9.5</v>
      </c>
      <c r="FJT32" s="61">
        <v>10</v>
      </c>
      <c r="FJU32" s="61">
        <v>0.3</v>
      </c>
      <c r="FJV32" s="61">
        <v>0</v>
      </c>
      <c r="FJW32" s="61">
        <v>10</v>
      </c>
      <c r="FJX32" s="61">
        <v>0</v>
      </c>
      <c r="FJY32" s="61">
        <v>0</v>
      </c>
      <c r="FJZ32" s="61">
        <v>500</v>
      </c>
      <c r="FKA32" s="61">
        <v>0</v>
      </c>
      <c r="FKB32" s="61">
        <v>10</v>
      </c>
      <c r="FKC32" s="61">
        <v>0</v>
      </c>
      <c r="FKD32" s="61">
        <v>150</v>
      </c>
      <c r="FKE32" s="61">
        <v>-50</v>
      </c>
      <c r="FKF32" s="61">
        <v>1000</v>
      </c>
      <c r="FKG32" s="61">
        <v>0</v>
      </c>
      <c r="FKH32" s="61">
        <v>1</v>
      </c>
      <c r="FKI32" s="61">
        <v>0</v>
      </c>
      <c r="FKJ32" s="61">
        <v>0</v>
      </c>
      <c r="FKK32" s="61">
        <v>0</v>
      </c>
      <c r="FKL32" s="61">
        <v>0</v>
      </c>
      <c r="FKM32" s="61">
        <v>1</v>
      </c>
      <c r="FKN32" s="61">
        <v>0</v>
      </c>
      <c r="FKO32" s="61">
        <v>10</v>
      </c>
      <c r="FKP32" s="61">
        <v>0</v>
      </c>
      <c r="FKQ32" s="61">
        <v>0</v>
      </c>
      <c r="FKR32" s="61">
        <v>1</v>
      </c>
      <c r="FKS32" s="61">
        <v>0</v>
      </c>
      <c r="FKT32" s="61">
        <v>0</v>
      </c>
      <c r="FKU32" s="61">
        <v>16</v>
      </c>
      <c r="FKV32" s="61">
        <v>0</v>
      </c>
      <c r="FKW32" s="61">
        <v>0</v>
      </c>
      <c r="FKX32" s="61">
        <v>0</v>
      </c>
      <c r="FKY32" s="61">
        <v>0</v>
      </c>
      <c r="FKZ32" s="61">
        <v>16</v>
      </c>
      <c r="FLA32" s="61">
        <v>0</v>
      </c>
      <c r="FLB32" s="61">
        <v>0</v>
      </c>
      <c r="FLC32" s="61">
        <v>16</v>
      </c>
      <c r="FLD32" s="61">
        <v>0</v>
      </c>
      <c r="FLE32" s="61">
        <v>0</v>
      </c>
      <c r="FLF32" s="61">
        <v>0</v>
      </c>
      <c r="FLG32" s="61">
        <v>0</v>
      </c>
      <c r="FLH32" s="61">
        <v>0</v>
      </c>
      <c r="FLI32" s="61">
        <v>0</v>
      </c>
      <c r="FLJ32" s="61">
        <v>0</v>
      </c>
      <c r="FLK32" s="61">
        <v>2</v>
      </c>
      <c r="FLL32" s="61">
        <v>120</v>
      </c>
      <c r="FLM32" s="61">
        <v>0</v>
      </c>
      <c r="FLN32" s="61">
        <v>2</v>
      </c>
      <c r="FLO32" s="61">
        <v>120</v>
      </c>
      <c r="FLP32" s="61">
        <v>0</v>
      </c>
      <c r="FLQ32" s="61">
        <v>2</v>
      </c>
      <c r="FLR32" s="61">
        <v>120</v>
      </c>
      <c r="FLS32" s="61">
        <v>0</v>
      </c>
      <c r="FLT32" s="61">
        <v>2</v>
      </c>
      <c r="FLU32" s="61">
        <v>120</v>
      </c>
      <c r="FLV32" s="61">
        <v>1</v>
      </c>
      <c r="FLW32" s="61">
        <v>100</v>
      </c>
      <c r="FMG32" s="61">
        <v>18</v>
      </c>
      <c r="FMH32" s="61">
        <v>18</v>
      </c>
      <c r="FMI32" s="61">
        <v>18</v>
      </c>
      <c r="FMJ32" s="61">
        <v>18</v>
      </c>
      <c r="FMP32" s="61">
        <v>4</v>
      </c>
      <c r="FMQ32" s="61">
        <v>4</v>
      </c>
      <c r="FMR32" s="61">
        <v>20</v>
      </c>
      <c r="FMS32" s="61">
        <v>7.5</v>
      </c>
      <c r="FMT32" s="61">
        <v>22.5</v>
      </c>
      <c r="FMV32" s="61">
        <v>1</v>
      </c>
      <c r="FMW32" s="61">
        <v>12</v>
      </c>
      <c r="FMX32" s="61">
        <v>30</v>
      </c>
      <c r="FMY32" s="61">
        <v>7</v>
      </c>
      <c r="FMZ32" s="61">
        <v>48</v>
      </c>
      <c r="FNA32" s="61">
        <v>650</v>
      </c>
      <c r="FNB32" s="61">
        <v>950</v>
      </c>
      <c r="FNC32" s="61">
        <v>4000</v>
      </c>
      <c r="FND32" s="61">
        <v>30</v>
      </c>
      <c r="FNE32" s="61">
        <v>6</v>
      </c>
      <c r="FNG32" s="61">
        <v>3</v>
      </c>
      <c r="FNH32" s="61">
        <v>42</v>
      </c>
      <c r="FNJ32" s="61">
        <v>924</v>
      </c>
      <c r="FNV32" s="61">
        <v>1</v>
      </c>
      <c r="FNW32" s="61">
        <v>250</v>
      </c>
      <c r="FNX32" s="61">
        <v>40</v>
      </c>
      <c r="FNY32" s="61">
        <v>80</v>
      </c>
      <c r="FNZ32" s="61">
        <v>3</v>
      </c>
      <c r="FOA32" s="61">
        <v>15</v>
      </c>
      <c r="FOB32" s="61">
        <v>1800</v>
      </c>
      <c r="FOC32" s="61">
        <v>50</v>
      </c>
      <c r="FOD32" s="61">
        <v>300</v>
      </c>
      <c r="FOI32" s="61">
        <v>1800</v>
      </c>
      <c r="FOJ32" s="61">
        <v>1800</v>
      </c>
      <c r="FOK32" s="61">
        <v>0</v>
      </c>
      <c r="FOL32" s="61">
        <v>50</v>
      </c>
      <c r="FOM32" s="61">
        <v>50</v>
      </c>
      <c r="FOS32" s="61">
        <v>1</v>
      </c>
      <c r="FOT32" s="61">
        <v>0</v>
      </c>
      <c r="FOU32" s="61">
        <v>990</v>
      </c>
      <c r="FOV32" s="61">
        <v>-950</v>
      </c>
      <c r="FOW32" s="61">
        <v>-650</v>
      </c>
      <c r="FOY32" s="61">
        <v>1000</v>
      </c>
      <c r="FOZ32" s="61">
        <v>10</v>
      </c>
      <c r="FPK32" s="61">
        <v>1</v>
      </c>
      <c r="FPL32" s="61">
        <v>1</v>
      </c>
      <c r="FPM32" s="61">
        <v>1</v>
      </c>
      <c r="FPN32" s="61">
        <v>1</v>
      </c>
      <c r="FPO32" s="61">
        <v>-5</v>
      </c>
      <c r="FPP32" s="61">
        <v>-2</v>
      </c>
      <c r="FPQ32" s="61">
        <v>2</v>
      </c>
      <c r="FPR32" s="61">
        <v>2</v>
      </c>
      <c r="FPS32" s="61">
        <v>95</v>
      </c>
      <c r="FPT32" s="61">
        <v>100</v>
      </c>
      <c r="FPU32" s="61">
        <v>10</v>
      </c>
      <c r="FPV32" s="61">
        <v>30</v>
      </c>
      <c r="FPW32" s="61">
        <v>0</v>
      </c>
      <c r="FPX32" s="61">
        <v>0</v>
      </c>
      <c r="FPY32" s="61">
        <v>10</v>
      </c>
      <c r="FPZ32" s="61">
        <v>10000</v>
      </c>
      <c r="FQA32" s="61">
        <v>1400</v>
      </c>
      <c r="FQB32" s="61">
        <v>100</v>
      </c>
      <c r="FQC32" s="61">
        <v>20</v>
      </c>
      <c r="FQD32" s="61">
        <v>0</v>
      </c>
      <c r="FQE32" s="61">
        <v>100</v>
      </c>
      <c r="FQF32" s="61">
        <v>0</v>
      </c>
      <c r="FQG32" s="61">
        <v>0</v>
      </c>
      <c r="FQH32" s="61">
        <v>20</v>
      </c>
      <c r="FQI32" s="61">
        <v>4000</v>
      </c>
      <c r="FQJ32" s="61">
        <v>4000</v>
      </c>
      <c r="FQL32" s="61">
        <v>850</v>
      </c>
      <c r="FQM32" s="61">
        <v>30</v>
      </c>
      <c r="FQN32" s="61">
        <v>0</v>
      </c>
      <c r="FQO32" s="61">
        <v>400</v>
      </c>
      <c r="FQP32" s="61">
        <v>-1</v>
      </c>
      <c r="FQQ32" s="61">
        <v>4</v>
      </c>
      <c r="FQR32" s="61">
        <v>3</v>
      </c>
      <c r="FQS32" s="61">
        <v>10</v>
      </c>
      <c r="FQT32" s="61">
        <v>60</v>
      </c>
      <c r="FQU32" s="61">
        <v>120</v>
      </c>
      <c r="FQV32" s="61">
        <v>2</v>
      </c>
      <c r="FQW32" s="61">
        <v>3</v>
      </c>
      <c r="FQX32" s="61">
        <v>3</v>
      </c>
      <c r="FQY32" s="61">
        <v>3</v>
      </c>
      <c r="FQZ32" s="61">
        <v>-5</v>
      </c>
      <c r="FRA32" s="61">
        <v>-5</v>
      </c>
      <c r="FRB32" s="61">
        <v>-5</v>
      </c>
      <c r="FRC32" s="61">
        <v>-5</v>
      </c>
      <c r="FRD32" s="61">
        <v>13</v>
      </c>
      <c r="FRE32" s="61">
        <v>13</v>
      </c>
      <c r="FRF32" s="61">
        <v>13</v>
      </c>
      <c r="FRG32" s="61">
        <v>13</v>
      </c>
      <c r="FRH32" s="61">
        <v>4.5</v>
      </c>
      <c r="FRJ32" s="61">
        <v>45</v>
      </c>
      <c r="FRK32" s="61">
        <v>270</v>
      </c>
      <c r="FRL32" s="61">
        <v>70</v>
      </c>
      <c r="FRM32" s="61">
        <v>-144</v>
      </c>
      <c r="FRN32" s="61">
        <v>0</v>
      </c>
      <c r="FRO32" s="61">
        <v>80</v>
      </c>
      <c r="FRP32" s="61">
        <v>350</v>
      </c>
      <c r="FSO32" s="61">
        <v>0</v>
      </c>
      <c r="FSP32" s="61">
        <v>4</v>
      </c>
      <c r="FSQ32" s="61">
        <v>500</v>
      </c>
      <c r="FSR32" s="61">
        <v>30</v>
      </c>
      <c r="FST32" s="61">
        <v>4000</v>
      </c>
      <c r="FTB32" s="61">
        <v>1.2</v>
      </c>
      <c r="FTD32" s="61">
        <v>50</v>
      </c>
      <c r="FTE32" s="61">
        <v>0</v>
      </c>
      <c r="FTG32" s="61">
        <v>100</v>
      </c>
      <c r="FTH32" s="61">
        <v>100</v>
      </c>
      <c r="FTJ32" s="61">
        <v>100</v>
      </c>
      <c r="FTK32" s="61">
        <v>50</v>
      </c>
      <c r="FTL32" s="61">
        <v>10</v>
      </c>
      <c r="FTM32" s="61">
        <v>25</v>
      </c>
      <c r="FTN32" s="61">
        <v>2500</v>
      </c>
      <c r="FTO32" s="61">
        <v>1</v>
      </c>
      <c r="FTR32" s="61">
        <v>0</v>
      </c>
      <c r="FTS32" s="61">
        <v>380</v>
      </c>
      <c r="FTT32" s="61">
        <v>1</v>
      </c>
      <c r="FTU32" s="61">
        <v>-30</v>
      </c>
      <c r="FTV32" s="61">
        <v>-9</v>
      </c>
      <c r="FTW32" s="61">
        <v>4300</v>
      </c>
      <c r="FTX32" s="61">
        <v>1300</v>
      </c>
      <c r="FTY32" s="61">
        <v>10</v>
      </c>
      <c r="FTZ32" s="61">
        <v>4300</v>
      </c>
      <c r="FUA32" s="61">
        <v>2600</v>
      </c>
      <c r="FUB32" s="61">
        <v>60</v>
      </c>
      <c r="FUC32" s="61">
        <v>0</v>
      </c>
      <c r="FUD32" s="61">
        <v>0</v>
      </c>
      <c r="FUK32" s="61">
        <v>0</v>
      </c>
      <c r="FUL32" s="61">
        <v>0.39062000000000002</v>
      </c>
      <c r="FUN32" s="61">
        <v>5.8590000000000003E-2</v>
      </c>
      <c r="FUO32" s="61">
        <v>2.5</v>
      </c>
      <c r="FUP32" s="61">
        <v>1.1000000000000001</v>
      </c>
      <c r="FUV32" s="61">
        <v>4397</v>
      </c>
      <c r="FUW32" s="61">
        <v>2190</v>
      </c>
      <c r="FUX32" s="61">
        <v>5777</v>
      </c>
      <c r="FUY32" s="61">
        <v>2939</v>
      </c>
      <c r="FUZ32" s="61">
        <v>1497</v>
      </c>
      <c r="FVA32" s="61">
        <v>1499</v>
      </c>
      <c r="FVC32" s="61">
        <v>51.2</v>
      </c>
      <c r="FVD32" s="61">
        <v>51.9</v>
      </c>
      <c r="FVF32" s="61">
        <v>660</v>
      </c>
      <c r="FVN32" s="61">
        <v>0</v>
      </c>
      <c r="FVO32" s="61">
        <v>0.39062000000000002</v>
      </c>
      <c r="FVQ32" s="61">
        <v>5.8590000000000003E-2</v>
      </c>
      <c r="FVR32" s="61">
        <v>2.5</v>
      </c>
      <c r="FVS32" s="61">
        <v>1.1000000000000001</v>
      </c>
      <c r="FVY32" s="61">
        <v>4750</v>
      </c>
      <c r="FVZ32" s="61">
        <v>2000</v>
      </c>
      <c r="FWA32" s="61">
        <v>4900</v>
      </c>
      <c r="FWB32" s="61">
        <v>2150</v>
      </c>
      <c r="FWC32" s="61">
        <v>1500</v>
      </c>
      <c r="FWD32" s="61">
        <v>1500</v>
      </c>
      <c r="FWF32" s="61">
        <v>50</v>
      </c>
      <c r="FWG32" s="61">
        <v>50</v>
      </c>
      <c r="FWI32" s="61">
        <v>660</v>
      </c>
      <c r="FWQ32" s="61">
        <v>0</v>
      </c>
      <c r="FWR32" s="61">
        <v>0.39062000000000002</v>
      </c>
      <c r="FWT32" s="61">
        <v>5.8590000000000003E-2</v>
      </c>
      <c r="FWU32" s="61">
        <v>2.5</v>
      </c>
      <c r="FWV32" s="61">
        <v>1.1000000000000001</v>
      </c>
      <c r="FXB32" s="61">
        <v>4750</v>
      </c>
      <c r="FXC32" s="61">
        <v>2000</v>
      </c>
      <c r="FXD32" s="61">
        <v>4900</v>
      </c>
      <c r="FXE32" s="61">
        <v>2150</v>
      </c>
      <c r="FXF32" s="61">
        <v>1500</v>
      </c>
      <c r="FXG32" s="61">
        <v>1500</v>
      </c>
      <c r="FXI32" s="61">
        <v>50</v>
      </c>
      <c r="FXJ32" s="61">
        <v>50</v>
      </c>
      <c r="FXL32" s="61">
        <v>660</v>
      </c>
      <c r="FXT32" s="61">
        <v>0</v>
      </c>
      <c r="FXU32" s="61">
        <v>0.39062000000000002</v>
      </c>
      <c r="FXW32" s="61">
        <v>5.8590000000000003E-2</v>
      </c>
      <c r="FXX32" s="61">
        <v>2.5</v>
      </c>
      <c r="FXY32" s="61">
        <v>1.1000000000000001</v>
      </c>
      <c r="FYE32" s="61">
        <v>4750</v>
      </c>
      <c r="FYF32" s="61">
        <v>2000</v>
      </c>
      <c r="FYG32" s="61">
        <v>4900</v>
      </c>
      <c r="FYH32" s="61">
        <v>2150</v>
      </c>
      <c r="FYI32" s="61">
        <v>1500</v>
      </c>
      <c r="FYJ32" s="61">
        <v>1500</v>
      </c>
      <c r="FYL32" s="61">
        <v>50</v>
      </c>
      <c r="FYM32" s="61">
        <v>50</v>
      </c>
      <c r="FYO32" s="61">
        <v>660</v>
      </c>
      <c r="FYQ32" s="61">
        <v>0</v>
      </c>
      <c r="FYR32" s="61">
        <v>1000</v>
      </c>
      <c r="FYS32" s="61">
        <v>300</v>
      </c>
      <c r="FYT32" s="61">
        <v>48</v>
      </c>
      <c r="FYU32" s="61">
        <v>-1.6</v>
      </c>
      <c r="FYV32" s="61">
        <v>-4</v>
      </c>
      <c r="FYW32" s="61">
        <v>100</v>
      </c>
      <c r="FYX32" s="61">
        <v>10</v>
      </c>
      <c r="FYY32" s="61">
        <v>0</v>
      </c>
      <c r="FYZ32" s="61">
        <v>1</v>
      </c>
      <c r="FZA32" s="61">
        <v>10</v>
      </c>
      <c r="FZB32" s="61">
        <v>0</v>
      </c>
      <c r="FZI32" s="61">
        <v>100</v>
      </c>
      <c r="FZJ32" s="61">
        <v>50</v>
      </c>
      <c r="FZK32" s="61">
        <v>100</v>
      </c>
      <c r="FZL32" s="61">
        <v>12000</v>
      </c>
      <c r="FZM32" s="61">
        <v>100</v>
      </c>
      <c r="FZN32" s="61">
        <v>-100</v>
      </c>
      <c r="FZO32" s="61">
        <v>0</v>
      </c>
      <c r="FZP32" s="61">
        <v>0</v>
      </c>
      <c r="FZQ32" s="61">
        <v>-25</v>
      </c>
      <c r="FZS32" s="61">
        <v>0</v>
      </c>
      <c r="FZT32" s="61">
        <v>1</v>
      </c>
      <c r="FZU32" s="61">
        <v>0</v>
      </c>
      <c r="FZV32" s="61">
        <v>0</v>
      </c>
      <c r="FZW32" s="61">
        <v>0</v>
      </c>
      <c r="FZX32" s="61">
        <v>1</v>
      </c>
      <c r="FZY32" s="61">
        <v>0</v>
      </c>
      <c r="FZZ32" s="61">
        <v>0</v>
      </c>
      <c r="GAA32" s="61">
        <v>10</v>
      </c>
      <c r="GAB32" s="61">
        <v>0</v>
      </c>
      <c r="GAC32" s="61">
        <v>0.5</v>
      </c>
      <c r="GAD32" s="61">
        <v>0</v>
      </c>
      <c r="GAE32" s="61">
        <v>0</v>
      </c>
      <c r="GAF32" s="61">
        <v>60000</v>
      </c>
      <c r="GAG32" s="61">
        <v>0</v>
      </c>
      <c r="GAH32" s="61">
        <v>60000</v>
      </c>
      <c r="GAI32" s="61">
        <v>0</v>
      </c>
      <c r="GAK32" s="61">
        <v>4</v>
      </c>
      <c r="GAL32" s="61">
        <v>0</v>
      </c>
      <c r="GAM32" s="61">
        <v>1</v>
      </c>
      <c r="GAN32" s="61">
        <v>0</v>
      </c>
      <c r="GAR32" s="61">
        <v>80</v>
      </c>
      <c r="GAT32" s="61">
        <v>48</v>
      </c>
      <c r="GBI32" s="61">
        <v>52</v>
      </c>
      <c r="GBJ32" s="61">
        <v>53</v>
      </c>
      <c r="GBK32" s="61">
        <v>53</v>
      </c>
      <c r="GBL32" s="61">
        <v>53</v>
      </c>
      <c r="GBW32" s="61">
        <v>0</v>
      </c>
      <c r="GBX32" s="61">
        <v>0</v>
      </c>
      <c r="GBY32" s="61">
        <v>1</v>
      </c>
      <c r="GBZ32" s="61">
        <v>3</v>
      </c>
      <c r="GCA32" s="61">
        <v>57</v>
      </c>
      <c r="GCB32" s="61">
        <v>59</v>
      </c>
      <c r="GCC32" s="61">
        <v>2</v>
      </c>
      <c r="GCD32" s="61">
        <v>2</v>
      </c>
      <c r="GCE32" s="61">
        <v>60</v>
      </c>
      <c r="GCG32" s="61">
        <v>48</v>
      </c>
      <c r="GCW32" s="61">
        <v>20</v>
      </c>
      <c r="GCX32" s="61">
        <v>30</v>
      </c>
      <c r="GCY32" s="61">
        <v>1</v>
      </c>
      <c r="GDD32" s="61">
        <v>110</v>
      </c>
      <c r="GDE32" s="61">
        <v>0.2</v>
      </c>
      <c r="GDH32" s="61">
        <v>100</v>
      </c>
      <c r="GDI32" s="61">
        <v>0.2</v>
      </c>
      <c r="GDK32" s="61">
        <v>350</v>
      </c>
      <c r="GDL32" s="61">
        <v>105</v>
      </c>
      <c r="GDM32" s="61">
        <v>105</v>
      </c>
      <c r="GDN32" s="61">
        <v>105</v>
      </c>
      <c r="GDW32" s="61">
        <v>-1225</v>
      </c>
      <c r="GDX32" s="61">
        <v>4900</v>
      </c>
      <c r="GDZ32" s="61">
        <v>0.2</v>
      </c>
      <c r="GEA32" s="61">
        <v>100</v>
      </c>
      <c r="GEB32" s="61">
        <v>200</v>
      </c>
      <c r="GEX32" s="61">
        <v>20</v>
      </c>
      <c r="GEY32" s="61">
        <v>30</v>
      </c>
      <c r="GEZ32" s="61">
        <v>1</v>
      </c>
      <c r="GFE32" s="61">
        <v>110</v>
      </c>
      <c r="GFF32" s="61">
        <v>0.4</v>
      </c>
      <c r="GFI32" s="61">
        <v>100</v>
      </c>
      <c r="GFJ32" s="61">
        <v>0.2</v>
      </c>
      <c r="GFL32" s="61">
        <v>100</v>
      </c>
      <c r="GFN32" s="61">
        <v>100</v>
      </c>
      <c r="GFO32" s="61">
        <v>100</v>
      </c>
      <c r="GGA32" s="61">
        <v>0.2</v>
      </c>
      <c r="GGB32" s="61">
        <v>100</v>
      </c>
      <c r="GGC32" s="61">
        <v>200</v>
      </c>
      <c r="GHU32" s="61">
        <v>0</v>
      </c>
      <c r="GHV32" s="61">
        <v>0.1</v>
      </c>
      <c r="GHW32" s="61">
        <v>100</v>
      </c>
      <c r="GHX32" s="61">
        <v>100</v>
      </c>
      <c r="GHY32" s="61">
        <v>100</v>
      </c>
      <c r="GHZ32" s="61">
        <v>205</v>
      </c>
      <c r="GIA32" s="61">
        <v>0</v>
      </c>
      <c r="GIB32" s="61">
        <v>0</v>
      </c>
      <c r="GIC32" s="61">
        <v>1</v>
      </c>
      <c r="GID32" s="61">
        <v>0</v>
      </c>
      <c r="GIE32" s="61">
        <v>100</v>
      </c>
      <c r="GIF32" s="61">
        <v>0</v>
      </c>
      <c r="GIG32" s="61">
        <v>1</v>
      </c>
      <c r="GIH32" s="61">
        <v>1</v>
      </c>
      <c r="GII32" s="61">
        <v>1</v>
      </c>
      <c r="GIJ32" s="61">
        <v>1</v>
      </c>
      <c r="GIK32" s="61">
        <v>0</v>
      </c>
      <c r="GIL32" s="61">
        <v>0</v>
      </c>
      <c r="GIM32" s="61">
        <v>70</v>
      </c>
      <c r="GIN32" s="61">
        <v>65</v>
      </c>
      <c r="GIO32" s="61">
        <v>70</v>
      </c>
      <c r="GIP32" s="61">
        <v>100</v>
      </c>
      <c r="GIQ32" s="61">
        <v>100</v>
      </c>
      <c r="GIR32" s="61">
        <v>0</v>
      </c>
      <c r="GIS32" s="61">
        <v>0</v>
      </c>
      <c r="GIT32" s="61">
        <v>1</v>
      </c>
      <c r="GIU32" s="61">
        <v>1</v>
      </c>
      <c r="GIV32" s="61">
        <v>0.02</v>
      </c>
      <c r="GIW32" s="61">
        <v>100</v>
      </c>
      <c r="GIX32" s="61">
        <v>49</v>
      </c>
      <c r="GIY32" s="61">
        <v>0</v>
      </c>
      <c r="GIZ32" s="61">
        <v>1</v>
      </c>
      <c r="GJA32" s="61">
        <v>7</v>
      </c>
      <c r="GJB32" s="61">
        <v>0</v>
      </c>
      <c r="GJC32" s="61">
        <v>100</v>
      </c>
      <c r="GJD32" s="61">
        <v>0</v>
      </c>
      <c r="GJE32" s="61">
        <v>1</v>
      </c>
      <c r="GJF32" s="61">
        <v>1</v>
      </c>
      <c r="GJG32" s="61">
        <v>1</v>
      </c>
      <c r="GJH32" s="61">
        <v>1</v>
      </c>
      <c r="GJI32" s="61">
        <v>0</v>
      </c>
      <c r="GJJ32" s="61">
        <v>0</v>
      </c>
      <c r="GJK32" s="61">
        <v>70</v>
      </c>
      <c r="GJL32" s="61">
        <v>45</v>
      </c>
      <c r="GJM32" s="61">
        <v>67</v>
      </c>
      <c r="GJN32" s="61">
        <v>0</v>
      </c>
      <c r="GJO32" s="61">
        <v>100</v>
      </c>
      <c r="GJP32" s="61">
        <v>0</v>
      </c>
      <c r="GJQ32" s="61">
        <v>0</v>
      </c>
      <c r="GJR32" s="61">
        <v>0.2</v>
      </c>
      <c r="GJS32" s="61">
        <v>100</v>
      </c>
      <c r="GJT32" s="61">
        <v>100</v>
      </c>
      <c r="GJU32" s="61">
        <v>100</v>
      </c>
      <c r="GJV32" s="61">
        <v>205</v>
      </c>
      <c r="GJW32" s="61">
        <v>0</v>
      </c>
      <c r="GJX32" s="61">
        <v>1</v>
      </c>
      <c r="GJY32" s="61">
        <v>1</v>
      </c>
      <c r="GJZ32" s="61">
        <v>1</v>
      </c>
      <c r="GKA32" s="61">
        <v>1</v>
      </c>
      <c r="GKB32" s="61">
        <v>1</v>
      </c>
      <c r="GKC32" s="61">
        <v>1</v>
      </c>
      <c r="GKD32" s="61">
        <v>0</v>
      </c>
      <c r="GKE32" s="61">
        <v>0</v>
      </c>
      <c r="GKF32" s="61">
        <v>40</v>
      </c>
      <c r="GKG32" s="61">
        <v>20</v>
      </c>
      <c r="GKH32" s="61">
        <v>28</v>
      </c>
      <c r="GKI32" s="61">
        <v>0</v>
      </c>
      <c r="GKJ32" s="61">
        <v>100</v>
      </c>
      <c r="GKK32" s="61">
        <v>0</v>
      </c>
      <c r="GKL32" s="61">
        <v>1.5</v>
      </c>
      <c r="GKM32" s="61">
        <v>3.0000000000000001E-3</v>
      </c>
      <c r="GKN32" s="61">
        <v>1</v>
      </c>
      <c r="GKO32" s="61">
        <v>1</v>
      </c>
      <c r="GKP32" s="61">
        <v>10</v>
      </c>
      <c r="GKQ32" s="61">
        <v>0.6</v>
      </c>
      <c r="GKR32" s="61">
        <v>0</v>
      </c>
      <c r="GKS32" s="61">
        <v>1</v>
      </c>
      <c r="GKT32" s="61">
        <v>12</v>
      </c>
      <c r="GKU32" s="61">
        <v>1</v>
      </c>
      <c r="GKV32" s="61">
        <v>1</v>
      </c>
      <c r="GKW32" s="61">
        <v>1</v>
      </c>
      <c r="GKX32" s="61">
        <v>1</v>
      </c>
      <c r="GKY32" s="61">
        <v>0</v>
      </c>
      <c r="GKZ32" s="61">
        <v>0</v>
      </c>
      <c r="GLA32" s="61">
        <v>1.1000000000000001</v>
      </c>
      <c r="GLB32" s="61">
        <v>0.7</v>
      </c>
      <c r="GLC32" s="61">
        <v>1</v>
      </c>
      <c r="GLD32" s="61">
        <v>0</v>
      </c>
      <c r="GLE32" s="61">
        <v>100</v>
      </c>
      <c r="GLF32" s="61">
        <v>0</v>
      </c>
      <c r="GLG32" s="61">
        <v>0</v>
      </c>
      <c r="GLH32" s="61">
        <v>0.1</v>
      </c>
      <c r="GLI32" s="61">
        <v>100</v>
      </c>
      <c r="GLJ32" s="61">
        <v>100</v>
      </c>
      <c r="GLK32" s="61">
        <v>100</v>
      </c>
      <c r="GLL32" s="61">
        <v>205</v>
      </c>
      <c r="GLM32" s="61">
        <v>0</v>
      </c>
      <c r="GLN32" s="61">
        <v>1</v>
      </c>
      <c r="GLO32" s="61">
        <v>1</v>
      </c>
      <c r="GLP32" s="61">
        <v>1</v>
      </c>
      <c r="GLQ32" s="61">
        <v>1</v>
      </c>
      <c r="GLR32" s="61">
        <v>1</v>
      </c>
      <c r="GLS32" s="61">
        <v>1</v>
      </c>
      <c r="GLT32" s="61">
        <v>0</v>
      </c>
      <c r="GLU32" s="61">
        <v>0</v>
      </c>
      <c r="GLV32" s="61">
        <v>99</v>
      </c>
      <c r="GLW32" s="61">
        <v>85</v>
      </c>
      <c r="GLX32" s="61">
        <v>90</v>
      </c>
      <c r="GLY32" s="61">
        <v>0</v>
      </c>
      <c r="GLZ32" s="61">
        <v>100</v>
      </c>
      <c r="GMA32" s="61">
        <v>0</v>
      </c>
      <c r="GMB32" s="61">
        <v>0</v>
      </c>
      <c r="GMC32" s="61">
        <v>0.1</v>
      </c>
      <c r="GMD32" s="61">
        <v>0.5</v>
      </c>
      <c r="GME32" s="61">
        <v>0.5</v>
      </c>
      <c r="GMF32" s="61">
        <v>100</v>
      </c>
      <c r="GMG32" s="61">
        <v>40</v>
      </c>
      <c r="GMH32" s="61">
        <v>0</v>
      </c>
      <c r="GMI32" s="61">
        <v>1</v>
      </c>
      <c r="GMJ32" s="61">
        <v>1</v>
      </c>
      <c r="GMK32" s="61">
        <v>1</v>
      </c>
      <c r="GML32" s="61">
        <v>1</v>
      </c>
      <c r="GMM32" s="61">
        <v>1</v>
      </c>
      <c r="GMN32" s="61">
        <v>1</v>
      </c>
      <c r="GMO32" s="61">
        <v>0</v>
      </c>
      <c r="GMP32" s="61">
        <v>0</v>
      </c>
      <c r="GMQ32" s="61">
        <v>80</v>
      </c>
      <c r="GMR32" s="61">
        <v>30</v>
      </c>
      <c r="GMS32" s="61">
        <v>50</v>
      </c>
      <c r="GMT32" s="61">
        <v>0</v>
      </c>
      <c r="GMU32" s="61">
        <v>100</v>
      </c>
      <c r="GMV32" s="61">
        <v>10</v>
      </c>
      <c r="GMW32" s="61">
        <v>0</v>
      </c>
      <c r="GMX32" s="61">
        <v>1</v>
      </c>
      <c r="GMY32" s="61">
        <v>10</v>
      </c>
      <c r="GMZ32" s="61">
        <v>10</v>
      </c>
      <c r="GNA32" s="61">
        <v>10</v>
      </c>
      <c r="GNB32" s="61">
        <v>205</v>
      </c>
      <c r="GNC32" s="61">
        <v>0</v>
      </c>
      <c r="GND32" s="61">
        <v>0</v>
      </c>
      <c r="GNE32" s="61">
        <v>1</v>
      </c>
      <c r="GNF32" s="61">
        <v>1</v>
      </c>
      <c r="GNG32" s="61">
        <v>1</v>
      </c>
      <c r="GNH32" s="61">
        <v>1</v>
      </c>
      <c r="GNI32" s="61">
        <v>1</v>
      </c>
      <c r="GNJ32" s="61">
        <v>0</v>
      </c>
      <c r="GNK32" s="61">
        <v>0</v>
      </c>
      <c r="GNL32" s="61">
        <v>95</v>
      </c>
      <c r="GNM32" s="61">
        <v>75</v>
      </c>
      <c r="GNN32" s="61">
        <v>75</v>
      </c>
      <c r="GNO32" s="61">
        <v>0</v>
      </c>
      <c r="GNP32" s="61">
        <v>100</v>
      </c>
      <c r="GNQ32" s="61">
        <v>0</v>
      </c>
      <c r="GNR32" s="61">
        <v>0</v>
      </c>
      <c r="GNS32" s="61">
        <v>1</v>
      </c>
      <c r="GNT32" s="61">
        <v>10</v>
      </c>
      <c r="GNU32" s="61">
        <v>10</v>
      </c>
      <c r="GNV32" s="61">
        <v>10</v>
      </c>
      <c r="GNW32" s="61">
        <v>205</v>
      </c>
      <c r="GNX32" s="61">
        <v>0</v>
      </c>
      <c r="GNY32" s="61">
        <v>0</v>
      </c>
      <c r="GNZ32" s="61">
        <v>1</v>
      </c>
      <c r="GOA32" s="61">
        <v>1</v>
      </c>
      <c r="GOB32" s="61">
        <v>1</v>
      </c>
      <c r="GOC32" s="61">
        <v>1</v>
      </c>
      <c r="GOD32" s="61">
        <v>1</v>
      </c>
      <c r="GOE32" s="61">
        <v>0</v>
      </c>
      <c r="GOF32" s="61">
        <v>0</v>
      </c>
      <c r="GOG32" s="61">
        <v>95</v>
      </c>
      <c r="GOH32" s="61">
        <v>75</v>
      </c>
      <c r="GOI32" s="61">
        <v>75</v>
      </c>
      <c r="GOJ32" s="61">
        <v>0</v>
      </c>
      <c r="GOK32" s="61">
        <v>100</v>
      </c>
      <c r="GOL32" s="61">
        <v>0</v>
      </c>
      <c r="GOM32" s="61">
        <v>0</v>
      </c>
      <c r="GON32" s="61">
        <v>0</v>
      </c>
      <c r="GOO32" s="61">
        <v>1</v>
      </c>
      <c r="GOP32" s="61">
        <v>1</v>
      </c>
      <c r="GOQ32" s="61">
        <v>100</v>
      </c>
      <c r="GOR32" s="61">
        <v>0.01</v>
      </c>
      <c r="GOS32" s="61">
        <v>0</v>
      </c>
      <c r="GOT32" s="61">
        <v>1</v>
      </c>
      <c r="GOU32" s="61">
        <v>3</v>
      </c>
      <c r="GOV32" s="61">
        <v>1</v>
      </c>
      <c r="GOW32" s="61">
        <v>1</v>
      </c>
      <c r="GOX32" s="61">
        <v>1</v>
      </c>
      <c r="GOY32" s="61">
        <v>1</v>
      </c>
      <c r="GOZ32" s="61">
        <v>0</v>
      </c>
      <c r="GPA32" s="61">
        <v>0</v>
      </c>
      <c r="GPB32" s="61">
        <v>20</v>
      </c>
      <c r="GPC32" s="61">
        <v>-20</v>
      </c>
      <c r="GPD32" s="61">
        <v>-3</v>
      </c>
      <c r="GPE32" s="61">
        <v>0</v>
      </c>
      <c r="GPF32" s="61">
        <v>100</v>
      </c>
      <c r="GPG32" s="61">
        <v>0</v>
      </c>
      <c r="GPH32" s="61">
        <v>1E-3</v>
      </c>
      <c r="GPI32" s="61">
        <v>0.1</v>
      </c>
      <c r="GPJ32" s="61">
        <v>100</v>
      </c>
      <c r="GPK32" s="61">
        <v>100</v>
      </c>
      <c r="GPL32" s="61">
        <v>100</v>
      </c>
      <c r="GPM32" s="61">
        <v>70</v>
      </c>
      <c r="GPN32" s="61">
        <v>0</v>
      </c>
      <c r="GPO32" s="61">
        <v>1</v>
      </c>
      <c r="GPP32" s="61">
        <v>1</v>
      </c>
      <c r="GPQ32" s="61">
        <v>1</v>
      </c>
      <c r="GPR32" s="61">
        <v>1</v>
      </c>
      <c r="GPS32" s="61">
        <v>1</v>
      </c>
      <c r="GPT32" s="61">
        <v>1</v>
      </c>
      <c r="GPU32" s="61">
        <v>0</v>
      </c>
      <c r="GPV32" s="61">
        <v>0</v>
      </c>
      <c r="GPW32" s="61">
        <v>90</v>
      </c>
      <c r="GPX32" s="61">
        <v>50</v>
      </c>
      <c r="GPY32" s="61">
        <v>50</v>
      </c>
      <c r="GPZ32" s="61">
        <v>20</v>
      </c>
      <c r="GQA32" s="61">
        <v>100</v>
      </c>
      <c r="GQB32" s="61">
        <v>20</v>
      </c>
      <c r="GQC32" s="61">
        <v>0</v>
      </c>
      <c r="GQD32" s="61">
        <v>0.1</v>
      </c>
      <c r="GQE32" s="61">
        <v>100</v>
      </c>
      <c r="GQF32" s="61">
        <v>205</v>
      </c>
      <c r="GQG32" s="61">
        <v>0</v>
      </c>
      <c r="GQH32" s="61">
        <v>0</v>
      </c>
      <c r="GQI32" s="61">
        <v>1</v>
      </c>
      <c r="GQJ32" s="61">
        <v>20</v>
      </c>
      <c r="GQK32" s="61">
        <v>0</v>
      </c>
      <c r="GQL32" s="61">
        <v>1</v>
      </c>
      <c r="GQM32" s="61">
        <v>1</v>
      </c>
      <c r="GQN32" s="61">
        <v>1</v>
      </c>
      <c r="GQO32" s="61">
        <v>1</v>
      </c>
      <c r="GQP32" s="61">
        <v>0</v>
      </c>
      <c r="GQQ32" s="61">
        <v>0</v>
      </c>
      <c r="GQR32" s="61">
        <v>120</v>
      </c>
      <c r="GQS32" s="61">
        <v>0</v>
      </c>
      <c r="GQT32" s="61">
        <v>100</v>
      </c>
      <c r="GQU32" s="61">
        <v>100</v>
      </c>
      <c r="GQV32" s="61">
        <v>0</v>
      </c>
      <c r="GQW32" s="61">
        <v>0</v>
      </c>
      <c r="GQX32" s="61">
        <v>100</v>
      </c>
      <c r="GQY32" s="61">
        <v>0</v>
      </c>
      <c r="GQZ32" s="61">
        <v>0</v>
      </c>
      <c r="GRA32" s="61">
        <v>2</v>
      </c>
      <c r="GRB32" s="61">
        <v>100</v>
      </c>
      <c r="GRC32" s="61">
        <v>100</v>
      </c>
      <c r="GRD32" s="61">
        <v>100</v>
      </c>
      <c r="GRE32" s="61">
        <v>0.05</v>
      </c>
      <c r="GRF32" s="61">
        <v>0</v>
      </c>
      <c r="GRG32" s="61">
        <v>0</v>
      </c>
      <c r="GRH32" s="61">
        <v>1</v>
      </c>
      <c r="GRI32" s="61">
        <v>1</v>
      </c>
      <c r="GRJ32" s="61">
        <v>1</v>
      </c>
      <c r="GRK32" s="61">
        <v>1</v>
      </c>
      <c r="GRL32" s="61">
        <v>1</v>
      </c>
      <c r="GRM32" s="61">
        <v>0</v>
      </c>
      <c r="GRN32" s="61">
        <v>0</v>
      </c>
      <c r="GRO32" s="61">
        <v>780</v>
      </c>
      <c r="GRP32" s="61">
        <v>720</v>
      </c>
      <c r="GRQ32" s="61">
        <v>740</v>
      </c>
      <c r="GRR32" s="61">
        <v>0</v>
      </c>
      <c r="GRS32" s="61">
        <v>100</v>
      </c>
      <c r="GRT32" s="61">
        <v>-100</v>
      </c>
      <c r="GRU32" s="61">
        <v>0</v>
      </c>
      <c r="GRV32" s="61">
        <v>1</v>
      </c>
      <c r="GRW32" s="61">
        <v>320</v>
      </c>
      <c r="GRX32" s="61">
        <v>320</v>
      </c>
      <c r="GRY32" s="61">
        <v>100</v>
      </c>
      <c r="GRZ32" s="61">
        <v>205</v>
      </c>
      <c r="GSA32" s="61">
        <v>0</v>
      </c>
      <c r="GSB32" s="61">
        <v>0</v>
      </c>
      <c r="GSC32" s="61">
        <v>1</v>
      </c>
      <c r="GSD32" s="61">
        <v>1</v>
      </c>
      <c r="GSE32" s="61">
        <v>1</v>
      </c>
      <c r="GSF32" s="61">
        <v>1</v>
      </c>
      <c r="GSG32" s="61">
        <v>1</v>
      </c>
      <c r="GSH32" s="61">
        <v>0</v>
      </c>
      <c r="GSI32" s="61">
        <v>0</v>
      </c>
      <c r="GSJ32" s="61">
        <v>400</v>
      </c>
      <c r="GSK32" s="61">
        <v>0</v>
      </c>
      <c r="GSL32" s="61">
        <v>0</v>
      </c>
      <c r="GSM32" s="61">
        <v>0</v>
      </c>
      <c r="GSN32" s="61">
        <v>100</v>
      </c>
      <c r="GSO32" s="61">
        <v>0</v>
      </c>
      <c r="GSP32" s="61">
        <v>1E-3</v>
      </c>
      <c r="GSQ32" s="61">
        <v>0.1</v>
      </c>
      <c r="GSR32" s="61">
        <v>100</v>
      </c>
      <c r="GSS32" s="61">
        <v>100</v>
      </c>
      <c r="GST32" s="61">
        <v>100</v>
      </c>
      <c r="GSU32" s="61">
        <v>70</v>
      </c>
      <c r="GSV32" s="61">
        <v>0</v>
      </c>
      <c r="GSW32" s="61">
        <v>1</v>
      </c>
      <c r="GSX32" s="61">
        <v>6</v>
      </c>
      <c r="GSY32" s="61">
        <v>1</v>
      </c>
      <c r="GSZ32" s="61">
        <v>1</v>
      </c>
      <c r="GTA32" s="61">
        <v>1</v>
      </c>
      <c r="GTB32" s="61">
        <v>1</v>
      </c>
      <c r="GTC32" s="61">
        <v>0</v>
      </c>
      <c r="GTD32" s="61">
        <v>0</v>
      </c>
      <c r="GTE32" s="61">
        <v>80</v>
      </c>
      <c r="GTF32" s="61">
        <v>30</v>
      </c>
      <c r="GTG32" s="61">
        <v>80</v>
      </c>
      <c r="GTH32" s="61">
        <v>0</v>
      </c>
      <c r="GTI32" s="61">
        <v>100</v>
      </c>
      <c r="GTJ32" s="61">
        <v>0</v>
      </c>
      <c r="GTK32" s="61">
        <v>0</v>
      </c>
      <c r="GTL32" s="61">
        <v>0.2</v>
      </c>
      <c r="GTM32" s="61">
        <v>100</v>
      </c>
      <c r="GTN32" s="61">
        <v>100</v>
      </c>
      <c r="GTO32" s="61">
        <v>100</v>
      </c>
      <c r="GTP32" s="61">
        <v>205</v>
      </c>
      <c r="GTQ32" s="61">
        <v>0</v>
      </c>
      <c r="GTR32" s="61">
        <v>1</v>
      </c>
      <c r="GTS32" s="61">
        <v>1</v>
      </c>
      <c r="GTT32" s="61">
        <v>1</v>
      </c>
      <c r="GTU32" s="61">
        <v>1</v>
      </c>
      <c r="GTV32" s="61">
        <v>1</v>
      </c>
      <c r="GTW32" s="61">
        <v>1</v>
      </c>
      <c r="GTX32" s="61">
        <v>0</v>
      </c>
      <c r="GTY32" s="61">
        <v>0</v>
      </c>
      <c r="GTZ32" s="61">
        <v>40</v>
      </c>
      <c r="GUA32" s="61">
        <v>20</v>
      </c>
      <c r="GUB32" s="61">
        <v>28</v>
      </c>
      <c r="GUC32" s="61">
        <v>0</v>
      </c>
      <c r="GUD32" s="61">
        <v>100</v>
      </c>
      <c r="GUE32" s="61">
        <v>0</v>
      </c>
      <c r="GUF32" s="61">
        <v>0</v>
      </c>
      <c r="GUG32" s="61">
        <v>0.2</v>
      </c>
      <c r="GUH32" s="61">
        <v>100</v>
      </c>
      <c r="GUI32" s="61">
        <v>100</v>
      </c>
      <c r="GUJ32" s="61">
        <v>100</v>
      </c>
      <c r="GUK32" s="61">
        <v>205</v>
      </c>
      <c r="GUL32" s="61">
        <v>0</v>
      </c>
      <c r="GUM32" s="61">
        <v>1</v>
      </c>
      <c r="GUN32" s="61">
        <v>1</v>
      </c>
      <c r="GUO32" s="61">
        <v>1</v>
      </c>
      <c r="GUP32" s="61">
        <v>1</v>
      </c>
      <c r="GUQ32" s="61">
        <v>1</v>
      </c>
      <c r="GUR32" s="61">
        <v>1</v>
      </c>
      <c r="GUS32" s="61">
        <v>0</v>
      </c>
      <c r="GUT32" s="61">
        <v>0</v>
      </c>
      <c r="GUU32" s="61">
        <v>40</v>
      </c>
      <c r="GUV32" s="61">
        <v>20</v>
      </c>
      <c r="GUW32" s="61">
        <v>28</v>
      </c>
      <c r="GUX32" s="61">
        <v>0</v>
      </c>
      <c r="GUY32" s="61">
        <v>100</v>
      </c>
      <c r="GUZ32" s="61">
        <v>0</v>
      </c>
      <c r="GVA32" s="61">
        <v>0</v>
      </c>
      <c r="GVB32" s="61">
        <v>0</v>
      </c>
      <c r="GVC32" s="61">
        <v>50</v>
      </c>
      <c r="GVD32" s="61">
        <v>50</v>
      </c>
      <c r="GVE32" s="61">
        <v>100</v>
      </c>
      <c r="GVF32" s="61">
        <v>205</v>
      </c>
      <c r="GVG32" s="61">
        <v>0</v>
      </c>
      <c r="GVH32" s="61">
        <v>1</v>
      </c>
      <c r="GVI32" s="61">
        <v>1</v>
      </c>
      <c r="GVJ32" s="61">
        <v>1</v>
      </c>
      <c r="GVK32" s="61">
        <v>1</v>
      </c>
      <c r="GVL32" s="61">
        <v>1</v>
      </c>
      <c r="GVM32" s="61">
        <v>1</v>
      </c>
      <c r="GVN32" s="61">
        <v>0</v>
      </c>
      <c r="GVO32" s="61">
        <v>0</v>
      </c>
      <c r="GVP32" s="61">
        <v>100</v>
      </c>
      <c r="GVQ32" s="61">
        <v>0</v>
      </c>
      <c r="GVR32" s="61">
        <v>50</v>
      </c>
      <c r="GVS32" s="61">
        <v>0</v>
      </c>
      <c r="GVT32" s="61">
        <v>100</v>
      </c>
      <c r="GVU32" s="61">
        <v>0</v>
      </c>
      <c r="GVV32" s="61">
        <v>0</v>
      </c>
      <c r="GVW32" s="61">
        <v>0.1</v>
      </c>
      <c r="GVX32" s="61">
        <v>100</v>
      </c>
      <c r="GVY32" s="61">
        <v>100</v>
      </c>
      <c r="GVZ32" s="61">
        <v>100</v>
      </c>
      <c r="GWA32" s="61">
        <v>205</v>
      </c>
      <c r="GWB32" s="61">
        <v>0</v>
      </c>
      <c r="GWC32" s="61">
        <v>0</v>
      </c>
      <c r="GWD32" s="61">
        <v>1</v>
      </c>
      <c r="GWE32" s="61">
        <v>1</v>
      </c>
      <c r="GWF32" s="61">
        <v>1</v>
      </c>
      <c r="GWG32" s="61">
        <v>1</v>
      </c>
      <c r="GWH32" s="61">
        <v>1</v>
      </c>
      <c r="GWI32" s="61">
        <v>0</v>
      </c>
      <c r="GWJ32" s="61">
        <v>0</v>
      </c>
      <c r="GWK32" s="61">
        <v>30</v>
      </c>
      <c r="GWL32" s="61">
        <v>15</v>
      </c>
      <c r="GWM32" s="61">
        <v>25</v>
      </c>
      <c r="GWN32" s="61">
        <v>0</v>
      </c>
      <c r="GWO32" s="61">
        <v>100</v>
      </c>
      <c r="GWP32" s="61">
        <v>0</v>
      </c>
      <c r="GWQ32" s="61">
        <v>0</v>
      </c>
      <c r="GWR32" s="61">
        <v>0.1</v>
      </c>
      <c r="GWS32" s="61">
        <v>100</v>
      </c>
      <c r="GWT32" s="61">
        <v>100</v>
      </c>
      <c r="GWU32" s="61">
        <v>100</v>
      </c>
      <c r="GWV32" s="61">
        <v>205</v>
      </c>
      <c r="GWW32" s="61">
        <v>0</v>
      </c>
      <c r="GWX32" s="61">
        <v>1</v>
      </c>
      <c r="GWY32" s="61">
        <v>1</v>
      </c>
      <c r="GWZ32" s="61">
        <v>1</v>
      </c>
      <c r="GXA32" s="61">
        <v>1</v>
      </c>
      <c r="GXB32" s="61">
        <v>1</v>
      </c>
      <c r="GXC32" s="61">
        <v>1</v>
      </c>
      <c r="GXD32" s="61">
        <v>0</v>
      </c>
      <c r="GXE32" s="61">
        <v>0</v>
      </c>
      <c r="GXF32" s="61">
        <v>99</v>
      </c>
      <c r="GXG32" s="61">
        <v>85</v>
      </c>
      <c r="GXH32" s="61">
        <v>90</v>
      </c>
      <c r="GXI32" s="61">
        <v>0</v>
      </c>
      <c r="GXJ32" s="61">
        <v>100</v>
      </c>
      <c r="GXK32" s="61">
        <v>0</v>
      </c>
      <c r="GZB32" s="61">
        <v>0</v>
      </c>
      <c r="GZC32" s="61">
        <v>0.1</v>
      </c>
      <c r="GZD32" s="61">
        <v>100</v>
      </c>
      <c r="GZE32" s="61">
        <v>205</v>
      </c>
      <c r="GZF32" s="61">
        <v>0</v>
      </c>
      <c r="GZG32" s="61">
        <v>0</v>
      </c>
      <c r="GZH32" s="61">
        <v>1</v>
      </c>
      <c r="GZI32" s="61">
        <v>20</v>
      </c>
      <c r="GZJ32" s="61">
        <v>0</v>
      </c>
      <c r="GZK32" s="61">
        <v>1</v>
      </c>
      <c r="GZL32" s="61">
        <v>1</v>
      </c>
      <c r="GZM32" s="61">
        <v>1</v>
      </c>
      <c r="GZN32" s="61">
        <v>1</v>
      </c>
      <c r="GZO32" s="61">
        <v>0</v>
      </c>
      <c r="GZP32" s="61">
        <v>0</v>
      </c>
      <c r="GZQ32" s="61">
        <v>120</v>
      </c>
      <c r="GZR32" s="61">
        <v>0</v>
      </c>
      <c r="GZS32" s="61">
        <v>100</v>
      </c>
      <c r="GZT32" s="61">
        <v>100</v>
      </c>
      <c r="GZU32" s="61">
        <v>0</v>
      </c>
      <c r="GZV32" s="61">
        <v>0</v>
      </c>
      <c r="GZW32" s="61">
        <v>100</v>
      </c>
      <c r="GZX32" s="61">
        <v>0</v>
      </c>
      <c r="GZY32" s="61">
        <v>0</v>
      </c>
      <c r="GZZ32" s="61">
        <v>0.2</v>
      </c>
      <c r="HAA32" s="61">
        <v>100</v>
      </c>
      <c r="HAB32" s="61">
        <v>100</v>
      </c>
      <c r="HAC32" s="61">
        <v>100</v>
      </c>
      <c r="HAD32" s="61">
        <v>205</v>
      </c>
      <c r="HAE32" s="61">
        <v>0</v>
      </c>
      <c r="HAF32" s="61">
        <v>1</v>
      </c>
      <c r="HAG32" s="61">
        <v>1</v>
      </c>
      <c r="HAH32" s="61">
        <v>1</v>
      </c>
      <c r="HAI32" s="61">
        <v>1</v>
      </c>
      <c r="HAJ32" s="61">
        <v>1</v>
      </c>
      <c r="HAK32" s="61">
        <v>1</v>
      </c>
      <c r="HAL32" s="61">
        <v>0</v>
      </c>
      <c r="HAM32" s="61">
        <v>0</v>
      </c>
      <c r="HAN32" s="61">
        <v>40</v>
      </c>
      <c r="HAO32" s="61">
        <v>20</v>
      </c>
      <c r="HAP32" s="61">
        <v>28</v>
      </c>
      <c r="HAQ32" s="61">
        <v>0</v>
      </c>
      <c r="HAR32" s="61">
        <v>100</v>
      </c>
      <c r="HAS32" s="61">
        <v>0</v>
      </c>
      <c r="HAT32" s="61">
        <v>0</v>
      </c>
      <c r="HAU32" s="61">
        <v>0</v>
      </c>
      <c r="HAV32" s="61">
        <v>50</v>
      </c>
      <c r="HAW32" s="61">
        <v>50</v>
      </c>
      <c r="HAX32" s="61">
        <v>100</v>
      </c>
      <c r="HAY32" s="61">
        <v>205</v>
      </c>
      <c r="HAZ32" s="61">
        <v>0</v>
      </c>
      <c r="HBA32" s="61">
        <v>1</v>
      </c>
      <c r="HBB32" s="61">
        <v>1</v>
      </c>
      <c r="HBC32" s="61">
        <v>1</v>
      </c>
      <c r="HBD32" s="61">
        <v>1</v>
      </c>
      <c r="HBE32" s="61">
        <v>1</v>
      </c>
      <c r="HBF32" s="61">
        <v>1</v>
      </c>
      <c r="HBG32" s="61">
        <v>0</v>
      </c>
      <c r="HBH32" s="61">
        <v>0</v>
      </c>
      <c r="HBI32" s="61">
        <v>100</v>
      </c>
      <c r="HBJ32" s="61">
        <v>0</v>
      </c>
      <c r="HBK32" s="61">
        <v>50</v>
      </c>
      <c r="HBL32" s="61">
        <v>0</v>
      </c>
      <c r="HBM32" s="61">
        <v>100</v>
      </c>
      <c r="HBN32" s="61">
        <v>0</v>
      </c>
      <c r="HBO32" s="61">
        <v>0</v>
      </c>
      <c r="HBP32" s="61">
        <v>1000</v>
      </c>
      <c r="HBQ32" s="61">
        <v>-1000</v>
      </c>
      <c r="HBR32" s="61">
        <v>1</v>
      </c>
      <c r="HBS32" s="61">
        <v>0</v>
      </c>
      <c r="HBT32" s="61">
        <v>10</v>
      </c>
      <c r="HBU32" s="61">
        <v>10</v>
      </c>
      <c r="HBV32" s="61">
        <v>10</v>
      </c>
      <c r="HBW32" s="61">
        <v>2</v>
      </c>
      <c r="HBX32" s="61">
        <v>5</v>
      </c>
      <c r="HBY32" s="61">
        <v>0</v>
      </c>
      <c r="HBZ32" s="61">
        <v>48</v>
      </c>
      <c r="HCA32" s="61">
        <v>50</v>
      </c>
      <c r="HCB32" s="61">
        <v>1</v>
      </c>
      <c r="HCC32" s="61">
        <v>5000</v>
      </c>
      <c r="HCD32" s="61">
        <v>8000</v>
      </c>
      <c r="HCE32" s="61">
        <v>5000</v>
      </c>
      <c r="HCF32" s="61">
        <v>8000</v>
      </c>
      <c r="HCG32" s="61">
        <v>6</v>
      </c>
      <c r="HCH32" s="61">
        <v>6</v>
      </c>
      <c r="HCI32" s="61">
        <v>0</v>
      </c>
      <c r="HCJ32" s="61">
        <v>5000</v>
      </c>
      <c r="HCK32" s="61">
        <v>-5000</v>
      </c>
      <c r="HCL32" s="61">
        <v>0</v>
      </c>
      <c r="HCM32" s="61">
        <v>0</v>
      </c>
      <c r="HCN32" s="61">
        <v>0.02</v>
      </c>
      <c r="HCO32" s="61">
        <v>1</v>
      </c>
      <c r="HCP32" s="61">
        <v>1</v>
      </c>
      <c r="HCQ32" s="61">
        <v>1</v>
      </c>
      <c r="HCR32" s="61">
        <v>1</v>
      </c>
      <c r="HCS32" s="61">
        <v>0</v>
      </c>
      <c r="HCT32" s="61">
        <v>0</v>
      </c>
      <c r="HCU32" s="61">
        <v>3000</v>
      </c>
      <c r="HCV32" s="61">
        <v>-3000</v>
      </c>
      <c r="HCW32" s="61">
        <v>0</v>
      </c>
      <c r="HCX32" s="61">
        <v>50</v>
      </c>
      <c r="HCY32" s="61">
        <v>98</v>
      </c>
      <c r="HCZ32" s="61">
        <v>92</v>
      </c>
      <c r="HDA32" s="61">
        <v>0</v>
      </c>
      <c r="HDB32" s="61">
        <v>0.1</v>
      </c>
      <c r="HDC32" s="61">
        <v>100</v>
      </c>
      <c r="HDD32" s="61">
        <v>205</v>
      </c>
      <c r="HDE32" s="61">
        <v>0</v>
      </c>
      <c r="HDF32" s="61">
        <v>0</v>
      </c>
      <c r="HDG32" s="61">
        <v>1</v>
      </c>
      <c r="HDH32" s="61">
        <v>20</v>
      </c>
      <c r="HDI32" s="61">
        <v>0</v>
      </c>
      <c r="HDJ32" s="61">
        <v>1</v>
      </c>
      <c r="HDK32" s="61">
        <v>1</v>
      </c>
      <c r="HDL32" s="61">
        <v>1</v>
      </c>
      <c r="HDM32" s="61">
        <v>1</v>
      </c>
      <c r="HDN32" s="61">
        <v>0</v>
      </c>
      <c r="HDO32" s="61">
        <v>0</v>
      </c>
      <c r="HDP32" s="61">
        <v>120</v>
      </c>
      <c r="HDQ32" s="61">
        <v>0</v>
      </c>
      <c r="HDR32" s="61">
        <v>100</v>
      </c>
      <c r="HDS32" s="61">
        <v>100</v>
      </c>
      <c r="HDT32" s="61">
        <v>0</v>
      </c>
      <c r="HDU32" s="61">
        <v>0</v>
      </c>
      <c r="HDV32" s="61">
        <v>100</v>
      </c>
      <c r="HDW32" s="61">
        <v>0</v>
      </c>
      <c r="HDX32" s="61">
        <v>0</v>
      </c>
      <c r="HDY32" s="61">
        <v>0.1</v>
      </c>
      <c r="HDZ32" s="61">
        <v>100</v>
      </c>
      <c r="HEA32" s="61">
        <v>205</v>
      </c>
      <c r="HEB32" s="61">
        <v>0</v>
      </c>
      <c r="HEC32" s="61">
        <v>0</v>
      </c>
      <c r="HED32" s="61">
        <v>1</v>
      </c>
      <c r="HEE32" s="61">
        <v>20</v>
      </c>
      <c r="HEF32" s="61">
        <v>0</v>
      </c>
      <c r="HEG32" s="61">
        <v>1</v>
      </c>
      <c r="HEH32" s="61">
        <v>1</v>
      </c>
      <c r="HEI32" s="61">
        <v>1</v>
      </c>
      <c r="HEJ32" s="61">
        <v>1</v>
      </c>
      <c r="HEK32" s="61">
        <v>0</v>
      </c>
      <c r="HEL32" s="61">
        <v>0</v>
      </c>
      <c r="HEM32" s="61">
        <v>120</v>
      </c>
      <c r="HEN32" s="61">
        <v>0</v>
      </c>
      <c r="HEO32" s="61">
        <v>100</v>
      </c>
      <c r="HEP32" s="61">
        <v>100</v>
      </c>
      <c r="HEQ32" s="61">
        <v>0</v>
      </c>
      <c r="HER32" s="61">
        <v>0</v>
      </c>
      <c r="HES32" s="61">
        <v>100</v>
      </c>
      <c r="HET32" s="61">
        <v>0</v>
      </c>
      <c r="HEU32" s="61">
        <v>0</v>
      </c>
      <c r="HEV32" s="61">
        <v>0.1</v>
      </c>
      <c r="HEW32" s="61">
        <v>100</v>
      </c>
      <c r="HEX32" s="61">
        <v>205</v>
      </c>
      <c r="HEY32" s="61">
        <v>0</v>
      </c>
      <c r="HEZ32" s="61">
        <v>0</v>
      </c>
      <c r="HFA32" s="61">
        <v>1</v>
      </c>
      <c r="HFB32" s="61">
        <v>20</v>
      </c>
      <c r="HFC32" s="61">
        <v>0</v>
      </c>
      <c r="HFD32" s="61">
        <v>1</v>
      </c>
      <c r="HFE32" s="61">
        <v>1</v>
      </c>
      <c r="HFF32" s="61">
        <v>1</v>
      </c>
      <c r="HFG32" s="61">
        <v>1</v>
      </c>
      <c r="HFH32" s="61">
        <v>0</v>
      </c>
      <c r="HFI32" s="61">
        <v>0</v>
      </c>
      <c r="HFJ32" s="61">
        <v>120</v>
      </c>
      <c r="HFK32" s="61">
        <v>0</v>
      </c>
      <c r="HFL32" s="61">
        <v>100</v>
      </c>
      <c r="HFM32" s="61">
        <v>100</v>
      </c>
      <c r="HFN32" s="61">
        <v>0</v>
      </c>
      <c r="HFO32" s="61">
        <v>0</v>
      </c>
      <c r="HFP32" s="61">
        <v>100</v>
      </c>
      <c r="HFQ32" s="61">
        <v>0</v>
      </c>
      <c r="HFR32" s="61">
        <v>0</v>
      </c>
      <c r="HFS32" s="61">
        <v>0.1</v>
      </c>
      <c r="HFT32" s="61">
        <v>100</v>
      </c>
      <c r="HFU32" s="61">
        <v>205</v>
      </c>
      <c r="HFV32" s="61">
        <v>0</v>
      </c>
      <c r="HFW32" s="61">
        <v>0</v>
      </c>
      <c r="HFX32" s="61">
        <v>1</v>
      </c>
      <c r="HFY32" s="61">
        <v>20</v>
      </c>
      <c r="HFZ32" s="61">
        <v>0</v>
      </c>
      <c r="HGA32" s="61">
        <v>1</v>
      </c>
      <c r="HGB32" s="61">
        <v>1</v>
      </c>
      <c r="HGC32" s="61">
        <v>1</v>
      </c>
      <c r="HGD32" s="61">
        <v>1</v>
      </c>
      <c r="HGE32" s="61">
        <v>0</v>
      </c>
      <c r="HGF32" s="61">
        <v>0</v>
      </c>
      <c r="HGG32" s="61">
        <v>120</v>
      </c>
      <c r="HGH32" s="61">
        <v>0</v>
      </c>
      <c r="HGI32" s="61">
        <v>100</v>
      </c>
      <c r="HGJ32" s="61">
        <v>100</v>
      </c>
      <c r="HGK32" s="61">
        <v>0</v>
      </c>
      <c r="HGL32" s="61">
        <v>0</v>
      </c>
      <c r="HGM32" s="61">
        <v>100</v>
      </c>
      <c r="HGN32" s="61">
        <v>0</v>
      </c>
      <c r="HGO32" s="61">
        <v>0</v>
      </c>
      <c r="HGP32" s="61">
        <v>0.1</v>
      </c>
      <c r="HGQ32" s="61">
        <v>100</v>
      </c>
      <c r="HGR32" s="61">
        <v>205</v>
      </c>
      <c r="HGS32" s="61">
        <v>0</v>
      </c>
      <c r="HGT32" s="61">
        <v>0</v>
      </c>
      <c r="HGU32" s="61">
        <v>1</v>
      </c>
      <c r="HGV32" s="61">
        <v>20</v>
      </c>
      <c r="HGW32" s="61">
        <v>0</v>
      </c>
      <c r="HGX32" s="61">
        <v>1</v>
      </c>
      <c r="HGY32" s="61">
        <v>1</v>
      </c>
      <c r="HGZ32" s="61">
        <v>1</v>
      </c>
      <c r="HHA32" s="61">
        <v>1</v>
      </c>
      <c r="HHB32" s="61">
        <v>0</v>
      </c>
      <c r="HHC32" s="61">
        <v>0</v>
      </c>
      <c r="HHD32" s="61">
        <v>120</v>
      </c>
      <c r="HHE32" s="61">
        <v>0</v>
      </c>
      <c r="HHF32" s="61">
        <v>100</v>
      </c>
      <c r="HHG32" s="61">
        <v>100</v>
      </c>
      <c r="HHH32" s="61">
        <v>0</v>
      </c>
      <c r="HHI32" s="61">
        <v>0</v>
      </c>
      <c r="HHJ32" s="61">
        <v>100</v>
      </c>
      <c r="HHK32" s="61">
        <v>0</v>
      </c>
      <c r="HHL32" s="61">
        <v>0</v>
      </c>
      <c r="HHM32" s="61">
        <v>0.1</v>
      </c>
      <c r="HHN32" s="61">
        <v>100</v>
      </c>
      <c r="HHO32" s="61">
        <v>205</v>
      </c>
      <c r="HHP32" s="61">
        <v>0</v>
      </c>
      <c r="HHQ32" s="61">
        <v>0</v>
      </c>
      <c r="HHR32" s="61">
        <v>1</v>
      </c>
      <c r="HHS32" s="61">
        <v>20</v>
      </c>
      <c r="HHT32" s="61">
        <v>0</v>
      </c>
      <c r="HHU32" s="61">
        <v>1</v>
      </c>
      <c r="HHV32" s="61">
        <v>1</v>
      </c>
      <c r="HHW32" s="61">
        <v>1</v>
      </c>
      <c r="HHX32" s="61">
        <v>1</v>
      </c>
      <c r="HHY32" s="61">
        <v>0</v>
      </c>
      <c r="HHZ32" s="61">
        <v>0</v>
      </c>
      <c r="HIA32" s="61">
        <v>120</v>
      </c>
      <c r="HIB32" s="61">
        <v>0</v>
      </c>
      <c r="HIC32" s="61">
        <v>100</v>
      </c>
      <c r="HID32" s="61">
        <v>100</v>
      </c>
      <c r="HIE32" s="61">
        <v>0</v>
      </c>
      <c r="HIF32" s="61">
        <v>0</v>
      </c>
      <c r="HIG32" s="61">
        <v>100</v>
      </c>
      <c r="HIH32" s="61">
        <v>0</v>
      </c>
      <c r="HII32" s="61">
        <v>0</v>
      </c>
      <c r="HIJ32" s="61">
        <v>0</v>
      </c>
      <c r="HIK32" s="61">
        <v>0</v>
      </c>
      <c r="HIL32" s="61">
        <v>0</v>
      </c>
      <c r="HIM32" s="61">
        <v>0</v>
      </c>
      <c r="HIN32" s="61">
        <v>0</v>
      </c>
      <c r="HIO32" s="61">
        <v>0</v>
      </c>
      <c r="HIP32" s="61">
        <v>0</v>
      </c>
      <c r="HIQ32" s="61">
        <v>0</v>
      </c>
      <c r="HIR32" s="61">
        <v>0</v>
      </c>
      <c r="HIS32" s="61">
        <v>0</v>
      </c>
      <c r="HIT32" s="61">
        <v>0</v>
      </c>
      <c r="HIU32" s="61">
        <v>0</v>
      </c>
      <c r="HIV32" s="61">
        <v>0</v>
      </c>
      <c r="HIW32" s="61">
        <v>0</v>
      </c>
      <c r="HIX32" s="61">
        <v>0</v>
      </c>
      <c r="HIY32" s="61">
        <v>0</v>
      </c>
      <c r="HIZ32" s="61">
        <v>0</v>
      </c>
      <c r="HJA32" s="61">
        <v>0</v>
      </c>
      <c r="HJB32" s="61">
        <v>0</v>
      </c>
      <c r="HJC32" s="61">
        <v>0</v>
      </c>
      <c r="HJD32" s="61">
        <v>0</v>
      </c>
      <c r="HJG32" s="61">
        <v>0</v>
      </c>
      <c r="HJH32" s="61">
        <v>0</v>
      </c>
      <c r="HJM32" s="61">
        <v>12</v>
      </c>
      <c r="HJN32" s="61">
        <v>2</v>
      </c>
      <c r="HJO32" s="61">
        <v>5</v>
      </c>
      <c r="HJY32" s="61">
        <v>235</v>
      </c>
      <c r="HJZ32" s="61">
        <v>235</v>
      </c>
      <c r="HKA32" s="61">
        <v>40</v>
      </c>
      <c r="HKB32" s="61">
        <v>25</v>
      </c>
      <c r="HKC32" s="61">
        <v>232</v>
      </c>
      <c r="HKD32" s="61">
        <v>1</v>
      </c>
      <c r="HKE32" s="61">
        <v>100</v>
      </c>
      <c r="HKG32" s="61">
        <v>70</v>
      </c>
      <c r="HKH32" s="61">
        <v>327</v>
      </c>
      <c r="HKI32" s="61">
        <v>327</v>
      </c>
      <c r="HKJ32" s="61">
        <v>1</v>
      </c>
      <c r="HKK32" s="61">
        <v>10</v>
      </c>
      <c r="HKN32" s="61">
        <v>0</v>
      </c>
      <c r="HKO32" s="61">
        <v>0</v>
      </c>
      <c r="HKP32" s="61">
        <v>0</v>
      </c>
      <c r="HKU32" s="61">
        <v>3</v>
      </c>
      <c r="HKV32" s="61">
        <v>0.1</v>
      </c>
      <c r="HKW32" s="61">
        <v>10</v>
      </c>
      <c r="HKX32" s="61">
        <v>0.5</v>
      </c>
      <c r="HKY32" s="61">
        <v>80</v>
      </c>
      <c r="HKZ32" s="61">
        <v>0</v>
      </c>
      <c r="HLG32" s="61">
        <v>1.089E-2</v>
      </c>
      <c r="HLH32" s="61">
        <v>3.0210000000000001E-2</v>
      </c>
      <c r="HLI32" s="61">
        <v>0.56999999999999995</v>
      </c>
      <c r="HLJ32" s="61">
        <v>100</v>
      </c>
      <c r="HLK32" s="61">
        <v>0</v>
      </c>
      <c r="HLL32" s="61">
        <v>0</v>
      </c>
      <c r="HLM32" s="61">
        <v>0.44428000000000001</v>
      </c>
      <c r="HLN32" s="61">
        <v>0.23694999999999999</v>
      </c>
      <c r="HLO32" s="61">
        <v>99</v>
      </c>
      <c r="HLP32" s="61">
        <v>2</v>
      </c>
      <c r="HLQ32" s="61">
        <v>0</v>
      </c>
      <c r="HLR32" s="61">
        <v>20</v>
      </c>
      <c r="HLS32" s="61">
        <v>5000</v>
      </c>
      <c r="HLT32" s="61">
        <v>5000</v>
      </c>
      <c r="HLU32" s="61">
        <v>60</v>
      </c>
      <c r="HLV32" s="61">
        <v>75</v>
      </c>
      <c r="HLW32" s="61">
        <v>90</v>
      </c>
      <c r="HLX32" s="61">
        <v>100</v>
      </c>
      <c r="HLZ32" s="61">
        <v>0</v>
      </c>
      <c r="HMA32" s="61">
        <v>20</v>
      </c>
      <c r="HMB32" s="61">
        <v>2199</v>
      </c>
      <c r="HMC32" s="61">
        <v>4397</v>
      </c>
      <c r="HMD32" s="61">
        <v>2.5</v>
      </c>
      <c r="HME32" s="61">
        <v>1.25</v>
      </c>
      <c r="HMF32" s="61">
        <v>35</v>
      </c>
      <c r="HMG32" s="61">
        <v>45</v>
      </c>
      <c r="HMI32" s="61">
        <v>-2</v>
      </c>
      <c r="HMJ32" s="61">
        <v>-2</v>
      </c>
      <c r="HMK32" s="61">
        <v>-2</v>
      </c>
      <c r="HML32" s="61">
        <v>-2</v>
      </c>
      <c r="HMN32" s="61">
        <v>50</v>
      </c>
      <c r="HMO32" s="61">
        <v>0.1</v>
      </c>
      <c r="HMT32" s="61">
        <v>20</v>
      </c>
      <c r="HMU32" s="61">
        <v>300</v>
      </c>
      <c r="HMX32" s="61">
        <v>50</v>
      </c>
      <c r="HMY32" s="61">
        <v>0.3</v>
      </c>
      <c r="HMZ32" s="61">
        <v>-145</v>
      </c>
      <c r="HNA32" s="61">
        <v>10</v>
      </c>
      <c r="HNB32" s="61">
        <v>10</v>
      </c>
      <c r="HNC32" s="61">
        <v>0.5</v>
      </c>
      <c r="HND32" s="61">
        <v>105</v>
      </c>
      <c r="HNE32" s="61">
        <v>0.5</v>
      </c>
      <c r="HNF32" s="61">
        <v>0.5</v>
      </c>
      <c r="HNG32" s="61">
        <v>0</v>
      </c>
      <c r="HNH32" s="61">
        <v>2</v>
      </c>
      <c r="HNI32" s="61">
        <v>4397</v>
      </c>
      <c r="HNJ32" s="61">
        <v>4397</v>
      </c>
      <c r="HNK32" s="61">
        <v>4397</v>
      </c>
      <c r="HNL32" s="61">
        <v>4397</v>
      </c>
      <c r="HNM32" s="61">
        <v>50</v>
      </c>
      <c r="HNN32" s="61">
        <v>0.72</v>
      </c>
      <c r="HNO32" s="61">
        <v>0.72</v>
      </c>
      <c r="HNP32" s="61">
        <v>0.72</v>
      </c>
      <c r="HNQ32" s="61">
        <v>0.72</v>
      </c>
      <c r="HNR32" s="61">
        <v>0.72</v>
      </c>
      <c r="HNS32" s="61">
        <v>0.72</v>
      </c>
      <c r="HNT32" s="61">
        <v>0.72</v>
      </c>
      <c r="HNU32" s="61">
        <v>0.72</v>
      </c>
      <c r="HNW32" s="61">
        <v>10</v>
      </c>
      <c r="HNX32" s="61">
        <v>0</v>
      </c>
      <c r="HNY32" s="61">
        <v>150</v>
      </c>
      <c r="HNZ32" s="61">
        <v>1</v>
      </c>
      <c r="HOA32" s="61">
        <v>1</v>
      </c>
      <c r="HOB32" s="61">
        <v>102</v>
      </c>
      <c r="HOC32" s="61">
        <v>112</v>
      </c>
      <c r="HOD32" s="61">
        <v>98</v>
      </c>
      <c r="HOE32" s="61">
        <v>91</v>
      </c>
      <c r="HOF32" s="61">
        <v>112</v>
      </c>
      <c r="HOG32" s="61">
        <v>50</v>
      </c>
      <c r="HOH32" s="61">
        <v>65</v>
      </c>
      <c r="HOI32" s="61">
        <v>85</v>
      </c>
      <c r="HOJ32" s="61">
        <v>75</v>
      </c>
      <c r="HOL32" s="61">
        <v>105</v>
      </c>
      <c r="HOM32" s="61">
        <v>120</v>
      </c>
      <c r="HON32" s="61">
        <v>95</v>
      </c>
      <c r="HOO32" s="61">
        <v>70</v>
      </c>
      <c r="HOP32" s="61">
        <v>140</v>
      </c>
      <c r="HOQ32" s="61">
        <v>0</v>
      </c>
      <c r="HOR32" s="61">
        <v>80</v>
      </c>
      <c r="HOS32" s="61">
        <v>0</v>
      </c>
      <c r="HOT32" s="61">
        <v>120</v>
      </c>
      <c r="HOU32" s="61">
        <v>1</v>
      </c>
      <c r="HOV32" s="61">
        <v>20</v>
      </c>
      <c r="HOW32" s="61">
        <v>5.55</v>
      </c>
      <c r="HOX32" s="61">
        <v>0</v>
      </c>
      <c r="HOY32" s="61">
        <v>0</v>
      </c>
      <c r="HOZ32" s="61">
        <v>120</v>
      </c>
      <c r="HPC32" s="61">
        <v>5</v>
      </c>
      <c r="HPD32" s="61">
        <v>4</v>
      </c>
      <c r="HPE32" s="61">
        <v>4</v>
      </c>
      <c r="HPF32" s="61">
        <v>4</v>
      </c>
      <c r="HPG32" s="61">
        <v>4</v>
      </c>
      <c r="HPH32" s="61">
        <v>56</v>
      </c>
      <c r="HPI32" s="61">
        <v>56</v>
      </c>
      <c r="HPJ32" s="61">
        <v>56</v>
      </c>
      <c r="HPK32" s="61">
        <v>56</v>
      </c>
      <c r="HPL32" s="61">
        <v>0</v>
      </c>
      <c r="HPM32" s="61">
        <v>0</v>
      </c>
      <c r="HPN32" s="61">
        <v>0</v>
      </c>
      <c r="HPO32" s="61">
        <v>0</v>
      </c>
      <c r="HPP32" s="61">
        <v>0</v>
      </c>
      <c r="HPQ32" s="61">
        <v>0</v>
      </c>
      <c r="HPR32" s="61">
        <v>0</v>
      </c>
      <c r="HPS32" s="61">
        <v>0</v>
      </c>
      <c r="HPT32" s="61">
        <v>0</v>
      </c>
      <c r="HPU32" s="61">
        <v>0</v>
      </c>
      <c r="HPV32" s="61">
        <v>0</v>
      </c>
      <c r="HPW32" s="61">
        <v>0</v>
      </c>
      <c r="HPX32" s="61">
        <v>0</v>
      </c>
      <c r="HPY32" s="61">
        <v>0</v>
      </c>
      <c r="HPZ32" s="61">
        <v>0</v>
      </c>
      <c r="HQA32" s="61">
        <v>0</v>
      </c>
      <c r="HQB32" s="61">
        <v>0</v>
      </c>
      <c r="HQC32" s="61">
        <v>0</v>
      </c>
      <c r="HQD32" s="61">
        <v>0</v>
      </c>
      <c r="HQE32" s="61">
        <v>0</v>
      </c>
      <c r="HQF32" s="61">
        <v>0</v>
      </c>
      <c r="HQG32" s="61">
        <v>0</v>
      </c>
      <c r="HQH32" s="61">
        <v>0</v>
      </c>
      <c r="HQI32" s="61">
        <v>0</v>
      </c>
      <c r="HQJ32" s="61">
        <v>0</v>
      </c>
      <c r="HQK32" s="61">
        <v>0</v>
      </c>
      <c r="HQL32" s="61">
        <v>0</v>
      </c>
      <c r="HQM32" s="61">
        <v>0</v>
      </c>
      <c r="HQN32" s="61">
        <v>0</v>
      </c>
      <c r="HQO32" s="61">
        <v>0</v>
      </c>
      <c r="HQP32" s="61">
        <v>0</v>
      </c>
      <c r="HQQ32" s="61">
        <v>0</v>
      </c>
      <c r="HQR32" s="61">
        <v>0</v>
      </c>
      <c r="HQS32" s="61">
        <v>0</v>
      </c>
      <c r="HQT32" s="61">
        <v>0</v>
      </c>
      <c r="HQU32" s="61">
        <v>0</v>
      </c>
      <c r="HQV32" s="61">
        <v>0</v>
      </c>
      <c r="HQW32" s="61">
        <v>0</v>
      </c>
      <c r="HQX32" s="61">
        <v>0</v>
      </c>
      <c r="HQY32" s="61">
        <v>0</v>
      </c>
      <c r="HQZ32" s="61">
        <v>0</v>
      </c>
      <c r="HRA32" s="61">
        <v>0</v>
      </c>
      <c r="HRB32" s="61">
        <v>0</v>
      </c>
      <c r="HRC32" s="61">
        <v>0</v>
      </c>
      <c r="HRD32" s="61">
        <v>0</v>
      </c>
      <c r="HRE32" s="61">
        <v>0</v>
      </c>
      <c r="HRF32" s="61">
        <v>0</v>
      </c>
      <c r="HRG32" s="61">
        <v>0</v>
      </c>
      <c r="HRH32" s="61">
        <v>0</v>
      </c>
      <c r="HRI32" s="61">
        <v>0</v>
      </c>
      <c r="HRJ32" s="61">
        <v>0</v>
      </c>
      <c r="HRK32" s="61">
        <v>0</v>
      </c>
      <c r="HRL32" s="61">
        <v>0</v>
      </c>
      <c r="HRM32" s="61">
        <v>0</v>
      </c>
      <c r="HRN32" s="61">
        <v>0</v>
      </c>
      <c r="HRO32" s="61">
        <v>0</v>
      </c>
      <c r="HRP32" s="61">
        <v>0</v>
      </c>
      <c r="HRQ32" s="61">
        <v>0</v>
      </c>
      <c r="HRR32" s="61">
        <v>0</v>
      </c>
      <c r="HRS32" s="61">
        <v>0</v>
      </c>
      <c r="HRT32" s="61">
        <v>0</v>
      </c>
      <c r="HRU32" s="61">
        <v>0</v>
      </c>
      <c r="HRV32" s="61">
        <v>0</v>
      </c>
      <c r="HRW32" s="61">
        <v>0</v>
      </c>
      <c r="HRX32" s="61">
        <v>0</v>
      </c>
      <c r="HRY32" s="61">
        <v>0</v>
      </c>
      <c r="HRZ32" s="61">
        <v>0</v>
      </c>
      <c r="HSA32" s="61">
        <v>0</v>
      </c>
      <c r="HSB32" s="61">
        <v>0</v>
      </c>
      <c r="HSC32" s="61">
        <v>0</v>
      </c>
      <c r="HSD32" s="61">
        <v>0</v>
      </c>
      <c r="HSE32" s="61">
        <v>0</v>
      </c>
      <c r="HSF32" s="61">
        <v>0</v>
      </c>
      <c r="HSG32" s="61">
        <v>0</v>
      </c>
      <c r="HSH32" s="61">
        <v>0</v>
      </c>
      <c r="HSI32" s="61">
        <v>0</v>
      </c>
      <c r="HSJ32" s="61">
        <v>0</v>
      </c>
      <c r="HSK32" s="61">
        <v>0</v>
      </c>
      <c r="HSL32" s="61">
        <v>0</v>
      </c>
      <c r="HSM32" s="61">
        <v>0</v>
      </c>
      <c r="HSN32" s="61">
        <v>0</v>
      </c>
      <c r="HSO32" s="61">
        <v>0</v>
      </c>
      <c r="HSP32" s="61">
        <v>0</v>
      </c>
      <c r="HSQ32" s="61">
        <v>0</v>
      </c>
      <c r="HSR32" s="61">
        <v>0</v>
      </c>
      <c r="HSS32" s="61">
        <v>0</v>
      </c>
      <c r="HST32" s="61">
        <v>0</v>
      </c>
      <c r="HSU32" s="61">
        <v>0</v>
      </c>
      <c r="HSV32" s="61">
        <v>0</v>
      </c>
      <c r="HSW32" s="61">
        <v>0</v>
      </c>
      <c r="HSX32" s="61">
        <v>0</v>
      </c>
      <c r="HSY32" s="61">
        <v>0</v>
      </c>
      <c r="HSZ32" s="61">
        <v>0</v>
      </c>
      <c r="HTA32" s="61">
        <v>0</v>
      </c>
      <c r="HWN32" s="61">
        <v>0</v>
      </c>
      <c r="HWO32" s="61">
        <v>0</v>
      </c>
      <c r="HWP32" s="61">
        <v>0</v>
      </c>
      <c r="HWQ32" s="61">
        <v>0</v>
      </c>
      <c r="HWR32" s="61">
        <v>0</v>
      </c>
      <c r="HWS32" s="61">
        <v>0</v>
      </c>
      <c r="HWT32" s="61">
        <v>0</v>
      </c>
      <c r="HWU32" s="61">
        <v>0</v>
      </c>
      <c r="HWV32" s="61">
        <v>0</v>
      </c>
      <c r="HWW32" s="61">
        <v>0</v>
      </c>
      <c r="HYB32" s="61">
        <v>0</v>
      </c>
      <c r="HYC32" s="61">
        <v>0</v>
      </c>
      <c r="HYD32" s="61">
        <v>0</v>
      </c>
      <c r="HYE32" s="61">
        <v>0</v>
      </c>
      <c r="HYF32" s="61">
        <v>0</v>
      </c>
      <c r="HYG32" s="61">
        <v>0</v>
      </c>
      <c r="HYH32" s="61">
        <v>0</v>
      </c>
      <c r="HYI32" s="61">
        <v>0</v>
      </c>
      <c r="HYJ32" s="61">
        <v>0</v>
      </c>
      <c r="HYK32" s="61">
        <v>0</v>
      </c>
      <c r="HYL32" s="61">
        <v>0</v>
      </c>
      <c r="HYM32" s="61">
        <v>0</v>
      </c>
      <c r="HYN32" s="61">
        <v>0</v>
      </c>
      <c r="HYO32" s="61">
        <v>0</v>
      </c>
      <c r="HYP32" s="61">
        <v>0</v>
      </c>
      <c r="HYQ32" s="61">
        <v>0</v>
      </c>
      <c r="HYR32" s="61">
        <v>0</v>
      </c>
      <c r="HYS32" s="61">
        <v>0</v>
      </c>
      <c r="HYT32" s="61">
        <v>0</v>
      </c>
      <c r="HYU32" s="61">
        <v>0</v>
      </c>
      <c r="HYV32" s="61">
        <v>0</v>
      </c>
      <c r="HYW32" s="61">
        <v>0</v>
      </c>
      <c r="HYX32" s="61">
        <v>0</v>
      </c>
      <c r="HYY32" s="61">
        <v>0</v>
      </c>
      <c r="HYZ32" s="61">
        <v>0</v>
      </c>
      <c r="HZA32" s="61">
        <v>0</v>
      </c>
      <c r="HZB32" s="61">
        <v>0</v>
      </c>
      <c r="HZC32" s="61">
        <v>0</v>
      </c>
      <c r="HZD32" s="61">
        <v>0</v>
      </c>
      <c r="HZE32" s="61">
        <v>0</v>
      </c>
      <c r="ICR32" s="61">
        <v>1</v>
      </c>
      <c r="ICS32" s="61">
        <v>1</v>
      </c>
      <c r="ICV32" s="61">
        <v>1</v>
      </c>
      <c r="ICX32" s="61">
        <v>0</v>
      </c>
      <c r="ICY32" s="61">
        <v>0</v>
      </c>
      <c r="IDA32" s="61">
        <v>48.2</v>
      </c>
      <c r="IDC32" s="61">
        <v>0</v>
      </c>
      <c r="IDE32" s="61">
        <v>0</v>
      </c>
      <c r="IDF32" s="61">
        <v>0</v>
      </c>
      <c r="IDG32" s="61">
        <v>0</v>
      </c>
      <c r="IDH32" s="61">
        <v>0</v>
      </c>
      <c r="IDI32" s="61">
        <v>0</v>
      </c>
      <c r="IDJ32" s="61">
        <v>0.3</v>
      </c>
      <c r="IDK32" s="61">
        <v>0.8</v>
      </c>
      <c r="IDL32" s="61">
        <v>50</v>
      </c>
      <c r="IDM32" s="61">
        <v>10</v>
      </c>
      <c r="IDN32" s="61">
        <v>1</v>
      </c>
      <c r="IDO32" s="61">
        <v>1</v>
      </c>
      <c r="IDP32" s="61">
        <v>9.5</v>
      </c>
      <c r="IDQ32" s="61">
        <v>10</v>
      </c>
      <c r="IDR32" s="61">
        <v>1</v>
      </c>
      <c r="IDS32" s="61">
        <v>10</v>
      </c>
      <c r="IDT32" s="61">
        <v>9</v>
      </c>
      <c r="IDU32" s="61">
        <v>0</v>
      </c>
      <c r="IDV32" s="61">
        <v>0</v>
      </c>
      <c r="IDW32" s="61">
        <v>0</v>
      </c>
      <c r="IDX32" s="61">
        <v>0</v>
      </c>
      <c r="IDY32" s="61">
        <v>0</v>
      </c>
      <c r="IDZ32" s="61">
        <v>30</v>
      </c>
      <c r="IEA32" s="61">
        <v>80</v>
      </c>
      <c r="IEB32" s="61">
        <v>50</v>
      </c>
      <c r="IEC32" s="61">
        <v>27</v>
      </c>
      <c r="IED32" s="61">
        <v>0.5</v>
      </c>
      <c r="IEE32" s="61">
        <v>0.5</v>
      </c>
      <c r="IEF32" s="61">
        <v>27</v>
      </c>
      <c r="IEG32" s="61">
        <v>100</v>
      </c>
      <c r="IEH32" s="61">
        <v>0</v>
      </c>
      <c r="IEI32" s="61">
        <v>30</v>
      </c>
      <c r="IEJ32" s="61">
        <v>27</v>
      </c>
      <c r="IEK32" s="61">
        <v>0</v>
      </c>
      <c r="IEL32" s="61">
        <v>0</v>
      </c>
      <c r="IEM32" s="61">
        <v>0</v>
      </c>
      <c r="IEN32" s="61">
        <v>0</v>
      </c>
      <c r="IEO32" s="61">
        <v>1650</v>
      </c>
      <c r="IEP32" s="61">
        <v>10</v>
      </c>
      <c r="IEQ32" s="61">
        <v>200</v>
      </c>
      <c r="IER32" s="61">
        <v>400</v>
      </c>
      <c r="IES32" s="61">
        <v>2800</v>
      </c>
      <c r="IET32" s="61">
        <v>5</v>
      </c>
      <c r="IEU32" s="61">
        <v>10000</v>
      </c>
      <c r="IEV32" s="61">
        <v>0</v>
      </c>
      <c r="IEW32" s="61">
        <v>3850</v>
      </c>
      <c r="IEX32" s="61">
        <v>0</v>
      </c>
      <c r="IEY32" s="61">
        <v>5</v>
      </c>
      <c r="IEZ32" s="61">
        <v>5</v>
      </c>
      <c r="IFA32" s="61">
        <v>50</v>
      </c>
      <c r="IFB32" s="61">
        <v>10</v>
      </c>
      <c r="IFC32" s="61">
        <v>100</v>
      </c>
      <c r="IFD32" s="61">
        <v>0</v>
      </c>
      <c r="IFE32" s="61">
        <v>0</v>
      </c>
      <c r="IFF32" s="61">
        <v>1500</v>
      </c>
      <c r="IFG32" s="61">
        <v>0</v>
      </c>
      <c r="IFJ32" s="61">
        <v>0</v>
      </c>
      <c r="IFL32" s="61">
        <v>1</v>
      </c>
      <c r="IFM32" s="61">
        <v>90</v>
      </c>
      <c r="IFN32" s="61">
        <v>3</v>
      </c>
      <c r="IFO32" s="61">
        <v>35</v>
      </c>
      <c r="IFR32" s="61">
        <v>200</v>
      </c>
      <c r="IFS32" s="61">
        <v>0</v>
      </c>
      <c r="IFX32" s="61">
        <v>0</v>
      </c>
      <c r="IFY32" s="61">
        <v>0</v>
      </c>
      <c r="IFZ32" s="61">
        <v>100</v>
      </c>
      <c r="IGA32" s="61">
        <v>3</v>
      </c>
      <c r="IGB32" s="61">
        <v>500</v>
      </c>
      <c r="IGC32" s="61">
        <v>15</v>
      </c>
      <c r="IGD32" s="61">
        <v>60</v>
      </c>
      <c r="IGE32" s="61">
        <v>60</v>
      </c>
      <c r="IGF32" s="61">
        <v>3</v>
      </c>
      <c r="IGG32" s="61">
        <v>30</v>
      </c>
      <c r="IGJ32" s="61">
        <v>0</v>
      </c>
      <c r="IGL32" s="61">
        <v>0</v>
      </c>
      <c r="IGM32" s="61">
        <v>0</v>
      </c>
      <c r="IGN32" s="61">
        <v>0.5</v>
      </c>
      <c r="IGO32" s="61">
        <v>6</v>
      </c>
      <c r="IGP32" s="61">
        <v>25</v>
      </c>
      <c r="IGQ32" s="61">
        <v>0</v>
      </c>
      <c r="IGR32" s="61">
        <v>0</v>
      </c>
      <c r="IGS32" s="61">
        <v>0</v>
      </c>
      <c r="IGT32" s="61">
        <v>-150</v>
      </c>
      <c r="IGU32" s="61">
        <v>5</v>
      </c>
      <c r="IGV32" s="61">
        <v>5</v>
      </c>
      <c r="IGW32" s="61">
        <v>-150</v>
      </c>
      <c r="IGX32" s="61">
        <v>-10</v>
      </c>
      <c r="IGY32" s="61">
        <v>-150</v>
      </c>
      <c r="IGZ32" s="61">
        <v>0</v>
      </c>
      <c r="IHA32" s="61">
        <v>-100</v>
      </c>
      <c r="IHB32" s="61">
        <v>0</v>
      </c>
      <c r="IHC32" s="61">
        <v>0</v>
      </c>
      <c r="IHD32" s="61">
        <v>800</v>
      </c>
      <c r="IHF32" s="61">
        <v>0.2</v>
      </c>
      <c r="IHG32" s="61">
        <v>0.7</v>
      </c>
      <c r="IHH32" s="61">
        <v>4</v>
      </c>
      <c r="IHI32" s="61">
        <v>98</v>
      </c>
      <c r="IHJ32" s="61">
        <v>8</v>
      </c>
      <c r="IHK32" s="61">
        <v>0</v>
      </c>
      <c r="IHL32" s="61">
        <v>20</v>
      </c>
      <c r="IHM32" s="61">
        <v>0</v>
      </c>
      <c r="IHN32" s="61">
        <v>1500</v>
      </c>
      <c r="IHQ32" s="61">
        <v>0</v>
      </c>
      <c r="IHR32" s="61">
        <v>0</v>
      </c>
      <c r="IHS32" s="61">
        <v>1740</v>
      </c>
      <c r="IHT32" s="61">
        <v>10</v>
      </c>
      <c r="IHU32" s="61">
        <v>800</v>
      </c>
      <c r="IHV32" s="61">
        <v>10</v>
      </c>
      <c r="IIA32" s="61">
        <v>100</v>
      </c>
      <c r="IIB32" s="61">
        <v>2</v>
      </c>
      <c r="IIC32" s="61">
        <v>1500</v>
      </c>
      <c r="IID32" s="61">
        <v>6.7</v>
      </c>
      <c r="IIE32" s="61">
        <v>0</v>
      </c>
      <c r="IIF32" s="61">
        <v>95</v>
      </c>
      <c r="IIG32" s="61">
        <v>85</v>
      </c>
      <c r="IIH32" s="61">
        <v>85</v>
      </c>
      <c r="III32" s="61">
        <v>95</v>
      </c>
      <c r="IIJ32" s="61">
        <v>95</v>
      </c>
      <c r="IIK32" s="61">
        <v>9.5399999999999991</v>
      </c>
      <c r="IIL32" s="61">
        <v>9.9710000000000001</v>
      </c>
      <c r="IIM32" s="61">
        <v>720</v>
      </c>
      <c r="IIP32" s="61">
        <v>1.28</v>
      </c>
      <c r="IIQ32" s="61">
        <v>1.55</v>
      </c>
      <c r="IIR32" s="61">
        <v>30</v>
      </c>
      <c r="IIS32" s="61">
        <v>75</v>
      </c>
      <c r="IIT32" s="61">
        <v>9.5399999999999991</v>
      </c>
      <c r="IIU32" s="61">
        <v>9.9710000000000001</v>
      </c>
      <c r="IIV32" s="61">
        <v>720</v>
      </c>
      <c r="IIY32" s="61">
        <v>1.55</v>
      </c>
      <c r="IIZ32" s="61">
        <v>1.75</v>
      </c>
      <c r="IJA32" s="61">
        <v>30</v>
      </c>
      <c r="IJB32" s="61">
        <v>75</v>
      </c>
      <c r="IJC32" s="61">
        <v>9.5399999999999991</v>
      </c>
      <c r="IJD32" s="61">
        <v>9.9710000000000001</v>
      </c>
      <c r="IJE32" s="61">
        <v>720</v>
      </c>
      <c r="IJH32" s="61">
        <v>1.55</v>
      </c>
      <c r="IJI32" s="61">
        <v>1.75</v>
      </c>
      <c r="IJJ32" s="61">
        <v>30</v>
      </c>
      <c r="IJK32" s="61">
        <v>75</v>
      </c>
      <c r="IJL32" s="61">
        <v>9.5399999999999991</v>
      </c>
      <c r="IJM32" s="61">
        <v>9.9710000000000001</v>
      </c>
      <c r="IJN32" s="61">
        <v>720</v>
      </c>
      <c r="IJQ32" s="61">
        <v>1.55</v>
      </c>
      <c r="IJR32" s="61">
        <v>1.75</v>
      </c>
      <c r="IJS32" s="61">
        <v>30</v>
      </c>
      <c r="IJT32" s="61">
        <v>75</v>
      </c>
      <c r="IKK32" s="61">
        <v>1.1000000000000001</v>
      </c>
      <c r="IKN32" s="192">
        <v>0.57999999999999996</v>
      </c>
      <c r="ILB32" s="61">
        <v>0</v>
      </c>
      <c r="ILC32" s="61">
        <v>0</v>
      </c>
      <c r="ILD32" s="61">
        <v>0</v>
      </c>
      <c r="ILE32" s="61">
        <v>0</v>
      </c>
      <c r="ILF32" s="61">
        <v>0</v>
      </c>
      <c r="ILG32" s="61">
        <v>0</v>
      </c>
      <c r="ILH32" s="61">
        <v>0</v>
      </c>
      <c r="ILI32" s="61">
        <v>0</v>
      </c>
      <c r="ILJ32" s="61">
        <v>1</v>
      </c>
      <c r="ILK32" s="61">
        <v>0</v>
      </c>
      <c r="ILL32" s="61">
        <v>0</v>
      </c>
      <c r="ILM32" s="61">
        <v>0</v>
      </c>
      <c r="ILN32" s="61">
        <v>1</v>
      </c>
      <c r="ILO32" s="61">
        <v>1</v>
      </c>
      <c r="IMR32" s="61">
        <v>1</v>
      </c>
      <c r="IMS32" s="61">
        <v>1</v>
      </c>
      <c r="IMT32" s="61">
        <v>0</v>
      </c>
      <c r="IMU32" s="61">
        <v>2</v>
      </c>
      <c r="IMV32" s="61">
        <v>0</v>
      </c>
      <c r="IMW32" s="61">
        <v>2</v>
      </c>
      <c r="IMX32" s="61">
        <v>1</v>
      </c>
      <c r="IMY32" s="61">
        <v>1</v>
      </c>
      <c r="IMZ32" s="61">
        <v>0</v>
      </c>
      <c r="INA32" s="61">
        <v>2</v>
      </c>
      <c r="INB32" s="61">
        <v>0</v>
      </c>
      <c r="INC32" s="61">
        <v>1</v>
      </c>
      <c r="IND32" s="61">
        <v>1</v>
      </c>
      <c r="INE32" s="61">
        <v>0</v>
      </c>
      <c r="IPC32" s="61">
        <v>0</v>
      </c>
      <c r="IPD32" s="61">
        <v>0</v>
      </c>
      <c r="IPE32" s="61">
        <v>0</v>
      </c>
      <c r="IPF32" s="61">
        <v>0</v>
      </c>
      <c r="IPG32" s="61">
        <v>0</v>
      </c>
      <c r="IPH32" s="61">
        <v>0</v>
      </c>
      <c r="IPI32" s="61">
        <v>0</v>
      </c>
      <c r="IPJ32" s="61">
        <v>0</v>
      </c>
      <c r="IPK32" s="61">
        <v>0</v>
      </c>
      <c r="IPL32" s="61">
        <v>0</v>
      </c>
      <c r="IPM32" s="61">
        <v>0</v>
      </c>
      <c r="IPN32" s="61">
        <v>0</v>
      </c>
      <c r="IPO32" s="61">
        <v>0</v>
      </c>
      <c r="IPP32" s="61">
        <v>0</v>
      </c>
      <c r="IPQ32" s="61">
        <v>0</v>
      </c>
      <c r="IPR32" s="61">
        <v>0</v>
      </c>
      <c r="IPS32" s="61">
        <v>0</v>
      </c>
      <c r="IPT32" s="61">
        <v>0</v>
      </c>
      <c r="IPU32" s="61">
        <v>0</v>
      </c>
      <c r="IPV32" s="61">
        <v>0</v>
      </c>
      <c r="IPW32" s="61">
        <v>0</v>
      </c>
      <c r="IPX32" s="61">
        <v>0</v>
      </c>
      <c r="IPY32" s="61">
        <v>0</v>
      </c>
      <c r="IPZ32" s="61">
        <v>0</v>
      </c>
      <c r="IQA32" s="61">
        <v>0</v>
      </c>
      <c r="IQB32" s="61">
        <v>0</v>
      </c>
      <c r="IQC32" s="61">
        <v>0</v>
      </c>
      <c r="IQD32" s="61">
        <v>0</v>
      </c>
      <c r="IQE32" s="61">
        <v>0</v>
      </c>
      <c r="IQF32" s="61">
        <v>0</v>
      </c>
      <c r="IQG32" s="61">
        <v>0</v>
      </c>
      <c r="IQH32" s="61">
        <v>0</v>
      </c>
      <c r="IQI32" s="61">
        <v>0</v>
      </c>
      <c r="IQJ32" s="61">
        <v>0</v>
      </c>
      <c r="IQK32" s="61">
        <v>0</v>
      </c>
      <c r="IQL32" s="61">
        <v>0</v>
      </c>
      <c r="IQM32" s="61">
        <v>0</v>
      </c>
      <c r="IQN32" s="61">
        <v>0</v>
      </c>
      <c r="IQO32" s="61">
        <v>0</v>
      </c>
      <c r="IQP32" s="61">
        <v>0</v>
      </c>
      <c r="IQQ32" s="61">
        <v>0</v>
      </c>
      <c r="IQR32" s="61">
        <v>0</v>
      </c>
      <c r="IQS32" s="61">
        <v>0</v>
      </c>
      <c r="IQT32" s="61">
        <v>0</v>
      </c>
      <c r="IQU32" s="61">
        <v>0</v>
      </c>
      <c r="IQV32" s="61">
        <v>0</v>
      </c>
      <c r="IQW32" s="61">
        <v>0</v>
      </c>
      <c r="IQX32" s="61">
        <v>0</v>
      </c>
      <c r="IQY32" s="61">
        <v>0</v>
      </c>
      <c r="IQZ32" s="61">
        <v>0</v>
      </c>
      <c r="IRA32" s="61">
        <v>0</v>
      </c>
      <c r="IRB32" s="61">
        <v>0</v>
      </c>
      <c r="IRC32" s="61">
        <v>0</v>
      </c>
      <c r="IRD32" s="61">
        <v>0</v>
      </c>
      <c r="IRE32" s="61">
        <v>0</v>
      </c>
      <c r="IRF32" s="61">
        <v>0</v>
      </c>
      <c r="IRG32" s="61">
        <v>0</v>
      </c>
      <c r="IRH32" s="61">
        <v>0</v>
      </c>
      <c r="IRI32" s="61">
        <v>0</v>
      </c>
      <c r="IRJ32" s="61">
        <v>0</v>
      </c>
      <c r="IRK32" s="61">
        <v>0</v>
      </c>
      <c r="IRL32" s="61">
        <v>0</v>
      </c>
      <c r="IRM32" s="61">
        <v>0</v>
      </c>
      <c r="IRN32" s="61">
        <v>0</v>
      </c>
      <c r="IRO32" s="61">
        <v>0</v>
      </c>
      <c r="IRP32" s="61">
        <v>0</v>
      </c>
      <c r="IRQ32" s="61">
        <v>0</v>
      </c>
      <c r="IRR32" s="61">
        <v>0</v>
      </c>
      <c r="IRS32" s="61">
        <v>0</v>
      </c>
      <c r="IRT32" s="61">
        <v>0</v>
      </c>
      <c r="IRU32" s="61">
        <v>0</v>
      </c>
      <c r="IRV32" s="61">
        <v>0</v>
      </c>
      <c r="IRW32" s="61">
        <v>0</v>
      </c>
      <c r="IRX32" s="61">
        <v>0</v>
      </c>
      <c r="IRY32" s="61">
        <v>0</v>
      </c>
      <c r="IRZ32" s="61">
        <v>0</v>
      </c>
      <c r="ISA32" s="61">
        <v>0</v>
      </c>
      <c r="ISB32" s="61">
        <v>0</v>
      </c>
      <c r="ISC32" s="61">
        <v>0</v>
      </c>
      <c r="ISD32" s="61">
        <v>0</v>
      </c>
      <c r="ISE32" s="61">
        <v>0</v>
      </c>
      <c r="ISF32" s="61">
        <v>0</v>
      </c>
      <c r="ISG32" s="61">
        <v>0</v>
      </c>
      <c r="ISH32" s="61">
        <v>0</v>
      </c>
      <c r="ISI32" s="61">
        <v>0</v>
      </c>
      <c r="ISJ32" s="61">
        <v>0</v>
      </c>
      <c r="ISK32" s="61">
        <v>0</v>
      </c>
      <c r="ISL32" s="61">
        <v>0</v>
      </c>
      <c r="ISM32" s="61">
        <v>0</v>
      </c>
      <c r="ISN32" s="61">
        <v>0</v>
      </c>
      <c r="ISO32" s="61">
        <v>0</v>
      </c>
      <c r="ISP32" s="61">
        <v>0</v>
      </c>
      <c r="ISQ32" s="61">
        <v>0</v>
      </c>
      <c r="ISR32" s="61">
        <v>0</v>
      </c>
      <c r="ISS32" s="61">
        <v>0</v>
      </c>
      <c r="IST32" s="61">
        <v>0</v>
      </c>
      <c r="ISU32" s="61">
        <v>0</v>
      </c>
      <c r="ISV32" s="61">
        <v>0</v>
      </c>
      <c r="ISW32" s="61">
        <v>0</v>
      </c>
      <c r="ISX32" s="61">
        <v>0</v>
      </c>
      <c r="ISY32" s="61">
        <v>0</v>
      </c>
      <c r="ISZ32" s="61">
        <v>0</v>
      </c>
      <c r="ITA32" s="61">
        <v>0</v>
      </c>
      <c r="ITB32" s="61">
        <v>0</v>
      </c>
      <c r="ITC32" s="61">
        <v>0</v>
      </c>
      <c r="ITD32" s="61">
        <v>0</v>
      </c>
      <c r="ITE32" s="61">
        <v>0</v>
      </c>
      <c r="ITF32" s="61">
        <v>0</v>
      </c>
      <c r="ITG32" s="61">
        <v>0</v>
      </c>
      <c r="ITH32" s="61">
        <v>0</v>
      </c>
      <c r="ITI32" s="61">
        <v>0</v>
      </c>
      <c r="ITJ32" s="61">
        <v>0</v>
      </c>
      <c r="ITK32" s="61">
        <v>0</v>
      </c>
      <c r="ITL32" s="61">
        <v>0</v>
      </c>
      <c r="ITM32" s="61">
        <v>0</v>
      </c>
      <c r="ITN32" s="61">
        <v>4186</v>
      </c>
      <c r="ITQ32" s="61">
        <v>4397</v>
      </c>
      <c r="ITR32" s="61">
        <v>0</v>
      </c>
      <c r="ITS32" s="61">
        <v>0</v>
      </c>
      <c r="ITT32" s="61">
        <v>0</v>
      </c>
      <c r="ITU32" s="61">
        <v>0</v>
      </c>
      <c r="ITV32" s="61">
        <v>0</v>
      </c>
      <c r="ITW32" s="61">
        <v>4397</v>
      </c>
      <c r="ITX32" s="61">
        <v>4199</v>
      </c>
      <c r="IUA32" s="61">
        <v>2.71</v>
      </c>
      <c r="IUB32" s="61">
        <v>0</v>
      </c>
      <c r="IUC32" s="61">
        <v>0</v>
      </c>
      <c r="IUD32" s="61">
        <v>0</v>
      </c>
      <c r="IUE32" s="61">
        <v>0</v>
      </c>
      <c r="IUF32" s="61">
        <v>0</v>
      </c>
      <c r="IUG32" s="61">
        <v>0</v>
      </c>
      <c r="IUH32" s="61">
        <v>0</v>
      </c>
      <c r="IUI32" s="61">
        <v>85.4</v>
      </c>
      <c r="IUJ32" s="61">
        <v>20.5</v>
      </c>
      <c r="IUK32" s="61">
        <v>-39.839999999999996</v>
      </c>
      <c r="IUL32" s="61">
        <v>4.0170000000000003</v>
      </c>
      <c r="IUN32" s="61">
        <v>0.71745454545454546</v>
      </c>
      <c r="IUO32" s="61">
        <v>0</v>
      </c>
      <c r="IUP32" s="61">
        <v>0.56000000000000005</v>
      </c>
      <c r="IUQ32" s="61">
        <v>-2</v>
      </c>
      <c r="IUR32" s="61">
        <v>0</v>
      </c>
      <c r="IUS32" s="61">
        <v>0</v>
      </c>
      <c r="IUT32" s="61">
        <v>2.2000000000000002</v>
      </c>
      <c r="IUU32" s="61">
        <v>1</v>
      </c>
      <c r="IUV32" s="61">
        <v>0</v>
      </c>
      <c r="IUW32" s="61">
        <v>1</v>
      </c>
      <c r="IUX32" s="61">
        <v>0</v>
      </c>
      <c r="IUY32" s="61">
        <v>0</v>
      </c>
      <c r="IUZ32" s="61">
        <v>307</v>
      </c>
      <c r="IVA32" s="61">
        <v>0</v>
      </c>
      <c r="IVB32" s="61">
        <v>0</v>
      </c>
      <c r="IVC32" s="61">
        <v>142</v>
      </c>
      <c r="IVD32" s="61">
        <v>0</v>
      </c>
      <c r="IVE32" s="61">
        <v>0</v>
      </c>
      <c r="IVF32" s="61">
        <v>28</v>
      </c>
      <c r="IVG32" s="61">
        <v>0</v>
      </c>
      <c r="IVH32" s="61">
        <v>0</v>
      </c>
      <c r="IVI32" s="61">
        <v>507</v>
      </c>
      <c r="IVJ32" s="61">
        <v>507</v>
      </c>
      <c r="IVK32" s="61">
        <v>199</v>
      </c>
      <c r="IVL32" s="61">
        <v>0</v>
      </c>
      <c r="IVM32" s="61">
        <v>0</v>
      </c>
      <c r="IVN32" s="61">
        <v>30</v>
      </c>
      <c r="IVO32" s="61">
        <v>0</v>
      </c>
      <c r="IVP32" s="61">
        <v>68.95</v>
      </c>
      <c r="IVQ32" s="61">
        <v>0</v>
      </c>
      <c r="IVR32" s="61">
        <v>0</v>
      </c>
      <c r="IVS32" s="61">
        <v>0</v>
      </c>
      <c r="IVT32" s="61">
        <v>0</v>
      </c>
      <c r="IVU32" s="61">
        <v>0</v>
      </c>
      <c r="IVV32" s="61">
        <v>0</v>
      </c>
      <c r="IVW32" s="61">
        <v>0</v>
      </c>
      <c r="IVX32" s="61">
        <v>0</v>
      </c>
      <c r="IVY32" s="61">
        <v>0</v>
      </c>
      <c r="IVZ32" s="61">
        <v>0</v>
      </c>
      <c r="IWA32" s="61">
        <v>0</v>
      </c>
      <c r="IWB32" s="61">
        <v>0</v>
      </c>
      <c r="IWC32" s="61">
        <v>0</v>
      </c>
      <c r="IWD32" s="61">
        <v>0</v>
      </c>
      <c r="IWE32" s="61">
        <v>0</v>
      </c>
      <c r="IWF32" s="61">
        <v>0</v>
      </c>
      <c r="IWG32" s="61">
        <v>0</v>
      </c>
      <c r="IWH32" s="61">
        <v>0</v>
      </c>
      <c r="IWI32" s="61">
        <v>0</v>
      </c>
      <c r="IWJ32" s="61">
        <v>0</v>
      </c>
      <c r="IWK32" s="61">
        <v>0</v>
      </c>
      <c r="IWL32" s="61">
        <v>0</v>
      </c>
      <c r="IWM32" s="61">
        <v>0</v>
      </c>
      <c r="IWN32" s="61">
        <v>0</v>
      </c>
      <c r="IWO32" s="61">
        <v>365</v>
      </c>
      <c r="IWP32" s="61">
        <v>365</v>
      </c>
      <c r="IWQ32" s="61">
        <v>0</v>
      </c>
      <c r="IWR32" s="61">
        <v>371</v>
      </c>
      <c r="IWS32" s="61">
        <v>376</v>
      </c>
      <c r="IWT32" s="61">
        <v>371</v>
      </c>
      <c r="IWU32" s="61">
        <v>370</v>
      </c>
      <c r="IWV32" s="61">
        <v>366</v>
      </c>
      <c r="IWW32" s="61">
        <v>0</v>
      </c>
      <c r="IWX32" s="61">
        <v>367</v>
      </c>
      <c r="IWY32" s="61">
        <v>370</v>
      </c>
      <c r="IWZ32" s="61">
        <v>371</v>
      </c>
      <c r="IXA32" s="61">
        <v>368</v>
      </c>
      <c r="IXB32" s="61">
        <v>369</v>
      </c>
      <c r="IXC32" s="61">
        <v>371</v>
      </c>
      <c r="IXD32" s="61">
        <v>366</v>
      </c>
      <c r="IXE32" s="61">
        <v>374</v>
      </c>
      <c r="IXF32" s="61">
        <v>0</v>
      </c>
      <c r="IXG32" s="61">
        <v>369</v>
      </c>
      <c r="IXH32" s="61">
        <v>370</v>
      </c>
      <c r="IXI32" s="61">
        <v>362</v>
      </c>
      <c r="IXJ32" s="61">
        <v>370</v>
      </c>
      <c r="IXK32" s="61">
        <v>0</v>
      </c>
      <c r="IXL32" s="61">
        <v>371</v>
      </c>
      <c r="IXM32" s="61">
        <v>494</v>
      </c>
      <c r="IXN32" s="61">
        <v>495</v>
      </c>
      <c r="IXO32" s="61">
        <v>496</v>
      </c>
      <c r="IXP32" s="61">
        <v>496</v>
      </c>
      <c r="IXQ32" s="61">
        <v>495</v>
      </c>
      <c r="IXR32" s="61">
        <v>496</v>
      </c>
      <c r="IXS32" s="61">
        <v>497</v>
      </c>
      <c r="IXT32" s="61">
        <v>496</v>
      </c>
      <c r="IXU32" s="61">
        <v>497</v>
      </c>
      <c r="IXV32" s="61">
        <v>495</v>
      </c>
      <c r="IXW32" s="61">
        <v>497</v>
      </c>
      <c r="IXX32" s="61">
        <v>496</v>
      </c>
      <c r="IXY32" s="61">
        <v>496</v>
      </c>
      <c r="IXZ32" s="61">
        <v>497</v>
      </c>
      <c r="IYA32" s="61">
        <v>497</v>
      </c>
      <c r="IYB32" s="61">
        <v>496</v>
      </c>
      <c r="IYC32" s="61">
        <v>496</v>
      </c>
      <c r="IYD32" s="61">
        <v>495</v>
      </c>
      <c r="IYE32" s="61">
        <v>496</v>
      </c>
      <c r="IYF32" s="61">
        <v>495</v>
      </c>
      <c r="IYG32" s="61">
        <v>493</v>
      </c>
      <c r="IYH32" s="61">
        <v>496</v>
      </c>
      <c r="IYI32" s="61">
        <v>495</v>
      </c>
      <c r="IYJ32" s="61">
        <v>499</v>
      </c>
      <c r="IYL32" s="61" t="s">
        <v>7684</v>
      </c>
      <c r="IYM32" s="61">
        <v>30</v>
      </c>
      <c r="IYN32" s="61">
        <v>40</v>
      </c>
      <c r="IYO32" s="61">
        <v>40</v>
      </c>
      <c r="IYP32" s="61">
        <v>40</v>
      </c>
      <c r="IYQ32" s="61">
        <v>41</v>
      </c>
      <c r="IYR32" s="61">
        <v>39</v>
      </c>
      <c r="IYS32" s="61">
        <v>40</v>
      </c>
      <c r="IYT32" s="61">
        <v>39</v>
      </c>
      <c r="IYU32" s="61">
        <v>39</v>
      </c>
      <c r="IYV32" s="61">
        <v>39</v>
      </c>
      <c r="IYW32" s="61">
        <v>40</v>
      </c>
      <c r="IYX32" s="61">
        <v>39</v>
      </c>
      <c r="IYY32" s="61">
        <v>40</v>
      </c>
      <c r="IYZ32" s="61">
        <v>40</v>
      </c>
      <c r="IZA32" s="61">
        <v>0</v>
      </c>
      <c r="IZB32" s="61">
        <v>0</v>
      </c>
      <c r="IZC32" s="61">
        <v>0</v>
      </c>
      <c r="IZD32" s="61">
        <v>0</v>
      </c>
      <c r="IZE32" s="61">
        <v>0</v>
      </c>
      <c r="IZF32" s="61">
        <v>0</v>
      </c>
      <c r="IZG32" s="61">
        <v>0</v>
      </c>
      <c r="IZH32" s="61">
        <v>1533</v>
      </c>
      <c r="IZI32" s="61">
        <v>1532</v>
      </c>
      <c r="IZJ32" s="61">
        <v>1105</v>
      </c>
      <c r="IZK32" s="61">
        <v>1578</v>
      </c>
      <c r="IZL32" s="61">
        <v>1351</v>
      </c>
      <c r="IZM32" s="61">
        <v>1311</v>
      </c>
      <c r="IZN32" s="61">
        <v>1462</v>
      </c>
      <c r="IZO32" s="61">
        <v>1444</v>
      </c>
      <c r="IZP32" s="61">
        <v>906</v>
      </c>
      <c r="IZQ32" s="61">
        <v>1516</v>
      </c>
      <c r="IZR32" s="61">
        <v>1156</v>
      </c>
      <c r="IZS32" s="61">
        <v>1224</v>
      </c>
      <c r="IZT32" s="61">
        <v>1400</v>
      </c>
      <c r="IZU32" s="61">
        <v>1405</v>
      </c>
      <c r="IZV32" s="61">
        <v>1641</v>
      </c>
      <c r="IZW32" s="61">
        <v>1379</v>
      </c>
      <c r="IZX32" s="61">
        <v>1517</v>
      </c>
      <c r="IZY32" s="61">
        <v>1356</v>
      </c>
      <c r="IZZ32" s="61">
        <v>1383</v>
      </c>
      <c r="JAA32" s="61">
        <v>1576</v>
      </c>
      <c r="JAB32" s="61">
        <v>1620</v>
      </c>
      <c r="JAC32" s="61">
        <v>1509</v>
      </c>
      <c r="JAD32" s="61">
        <v>1184</v>
      </c>
      <c r="JAE32" s="61">
        <v>1335</v>
      </c>
      <c r="JAG32" s="61">
        <v>0</v>
      </c>
      <c r="JAH32" s="61">
        <v>1</v>
      </c>
      <c r="JAT32" s="61">
        <v>66.400000000000006</v>
      </c>
      <c r="JAU32" s="61">
        <v>0</v>
      </c>
      <c r="JAV32" s="61">
        <v>0</v>
      </c>
      <c r="JAW32" s="61">
        <v>0</v>
      </c>
      <c r="JAX32" s="61">
        <v>0</v>
      </c>
      <c r="JAY32" s="61">
        <v>0</v>
      </c>
      <c r="JAZ32" s="61">
        <v>0</v>
      </c>
      <c r="JBA32" s="61">
        <v>69</v>
      </c>
      <c r="JBB32" s="61">
        <v>0</v>
      </c>
      <c r="JBC32" s="61">
        <v>0</v>
      </c>
      <c r="JBD32" s="61">
        <v>0</v>
      </c>
      <c r="JBE32" s="61">
        <v>248.3</v>
      </c>
      <c r="JBF32" s="61">
        <v>0</v>
      </c>
      <c r="JBG32" s="61">
        <v>0</v>
      </c>
      <c r="JBH32" s="61">
        <v>0</v>
      </c>
      <c r="JBI32" s="61">
        <v>1091</v>
      </c>
      <c r="JBJ32" s="61">
        <v>0</v>
      </c>
      <c r="JBK32" s="61">
        <v>0</v>
      </c>
      <c r="JBL32" s="61">
        <v>0</v>
      </c>
      <c r="JBM32" s="61">
        <v>8.9</v>
      </c>
      <c r="JBN32" s="61">
        <v>0</v>
      </c>
      <c r="JBO32" s="61">
        <v>0</v>
      </c>
      <c r="JBP32" s="61">
        <v>0</v>
      </c>
      <c r="JBQ32" s="61">
        <v>1.9950000000000001</v>
      </c>
      <c r="JBU32" s="61">
        <v>30.7</v>
      </c>
      <c r="JBV32" s="61">
        <v>0</v>
      </c>
      <c r="JBW32" s="61">
        <v>0</v>
      </c>
      <c r="JBX32" s="61">
        <v>0</v>
      </c>
      <c r="JBY32" s="61">
        <v>0</v>
      </c>
      <c r="JBZ32" s="61">
        <v>0</v>
      </c>
      <c r="JCA32" s="61">
        <v>0</v>
      </c>
      <c r="JCB32" s="61">
        <v>0</v>
      </c>
      <c r="JCC32" s="61">
        <v>1</v>
      </c>
      <c r="JCD32" s="61">
        <v>1</v>
      </c>
      <c r="JCE32" s="61">
        <v>2</v>
      </c>
      <c r="JCG32" s="61">
        <v>1</v>
      </c>
      <c r="JCI32" s="61">
        <v>1</v>
      </c>
      <c r="JCK32" s="61">
        <v>1</v>
      </c>
      <c r="JCM32" s="61">
        <v>1</v>
      </c>
      <c r="JCO32" s="61">
        <v>1</v>
      </c>
      <c r="JCQ32" s="61">
        <v>1</v>
      </c>
      <c r="JCS32" s="61">
        <v>1</v>
      </c>
      <c r="JCU32" s="61">
        <v>1</v>
      </c>
      <c r="JCW32" s="61">
        <v>1</v>
      </c>
      <c r="JCY32" s="61">
        <v>1</v>
      </c>
      <c r="JDA32" s="61">
        <v>1</v>
      </c>
      <c r="JDC32" s="61">
        <v>1</v>
      </c>
      <c r="JDE32" s="61">
        <v>1</v>
      </c>
      <c r="JDG32" s="61">
        <v>1</v>
      </c>
      <c r="JDI32" s="61">
        <v>1</v>
      </c>
      <c r="JDK32" s="61">
        <v>1</v>
      </c>
      <c r="JDM32" s="61">
        <v>1</v>
      </c>
      <c r="JDO32" s="61">
        <v>1</v>
      </c>
      <c r="JDQ32" s="61">
        <v>1</v>
      </c>
      <c r="JDS32" s="61">
        <v>1</v>
      </c>
      <c r="JDU32" s="61">
        <v>1</v>
      </c>
      <c r="JDW32" s="61">
        <v>1</v>
      </c>
      <c r="JDY32" s="61">
        <v>1</v>
      </c>
      <c r="JEA32" s="61">
        <v>1</v>
      </c>
      <c r="JEB32" s="61">
        <v>0</v>
      </c>
      <c r="JEC32" s="61">
        <v>7.64</v>
      </c>
      <c r="JED32" s="61">
        <v>0</v>
      </c>
      <c r="JEE32" s="61">
        <v>7.43</v>
      </c>
      <c r="JEF32" s="61">
        <v>0</v>
      </c>
      <c r="JEG32" s="61">
        <v>7.62</v>
      </c>
      <c r="JEH32" s="61">
        <v>0</v>
      </c>
      <c r="JEI32" s="61">
        <v>7.61</v>
      </c>
      <c r="JEJ32" s="61">
        <v>0</v>
      </c>
      <c r="JEK32" s="61">
        <v>7.35</v>
      </c>
      <c r="JEL32" s="61">
        <v>0</v>
      </c>
      <c r="JEM32" s="61">
        <v>7.51</v>
      </c>
      <c r="JEN32" s="61">
        <v>0</v>
      </c>
      <c r="JEO32" s="61">
        <v>7.59</v>
      </c>
      <c r="JEP32" s="61">
        <v>0</v>
      </c>
      <c r="JEQ32" s="61">
        <v>-0.32</v>
      </c>
      <c r="JER32" s="61">
        <v>0</v>
      </c>
      <c r="JES32" s="61">
        <v>7.48</v>
      </c>
      <c r="JET32" s="61">
        <v>0</v>
      </c>
      <c r="JEU32" s="61">
        <v>7.48</v>
      </c>
      <c r="JEV32" s="61">
        <v>0</v>
      </c>
      <c r="JEW32" s="61">
        <v>7.57</v>
      </c>
      <c r="JEX32" s="61">
        <v>0</v>
      </c>
      <c r="JEY32" s="61">
        <v>7.55</v>
      </c>
      <c r="JEZ32" s="61">
        <v>0</v>
      </c>
      <c r="JFA32" s="61">
        <v>7.49</v>
      </c>
      <c r="JFB32" s="61">
        <v>0</v>
      </c>
      <c r="JFC32" s="61">
        <v>7.37</v>
      </c>
      <c r="JFD32" s="61">
        <v>0</v>
      </c>
      <c r="JFE32" s="61">
        <v>7.98</v>
      </c>
      <c r="JFF32" s="61">
        <v>0</v>
      </c>
      <c r="JFG32" s="61">
        <v>7.51</v>
      </c>
      <c r="JFH32" s="61">
        <v>0</v>
      </c>
      <c r="JFI32" s="61">
        <v>7.48</v>
      </c>
      <c r="JFJ32" s="61">
        <v>0</v>
      </c>
      <c r="JFK32" s="61">
        <v>7.4</v>
      </c>
      <c r="JFL32" s="61">
        <v>0</v>
      </c>
      <c r="JFM32" s="61">
        <v>7.61</v>
      </c>
      <c r="JFN32" s="61">
        <v>0</v>
      </c>
      <c r="JFO32" s="61">
        <v>7.64</v>
      </c>
      <c r="JFP32" s="61">
        <v>0</v>
      </c>
      <c r="JFQ32" s="61">
        <v>7.61</v>
      </c>
      <c r="JFR32" s="61">
        <v>0</v>
      </c>
      <c r="JFS32" s="61">
        <v>7.84</v>
      </c>
      <c r="JFT32" s="61">
        <v>0</v>
      </c>
      <c r="JFU32" s="61">
        <v>7.35</v>
      </c>
      <c r="JFV32" s="61">
        <v>0</v>
      </c>
      <c r="JFW32" s="61">
        <v>7.56</v>
      </c>
      <c r="JFX32" s="61">
        <v>0</v>
      </c>
      <c r="JFY32" s="61">
        <v>-0.11</v>
      </c>
      <c r="JFZ32" s="61">
        <v>0</v>
      </c>
      <c r="JGA32" s="61">
        <v>-7.0000000000000007E-2</v>
      </c>
      <c r="JGB32" s="61">
        <v>0</v>
      </c>
      <c r="JGC32" s="61">
        <v>-0.15</v>
      </c>
      <c r="JGD32" s="61">
        <v>0</v>
      </c>
      <c r="JGE32" s="61">
        <v>-0.43</v>
      </c>
      <c r="JGF32" s="61">
        <v>0</v>
      </c>
      <c r="JGG32" s="61">
        <v>-0.41</v>
      </c>
      <c r="JGH32" s="61">
        <v>0</v>
      </c>
      <c r="JGI32" s="61">
        <v>0.01</v>
      </c>
      <c r="JGJ32" s="61">
        <v>0</v>
      </c>
      <c r="JGK32" s="61">
        <v>-0.09</v>
      </c>
      <c r="JGL32" s="61">
        <v>0</v>
      </c>
      <c r="JGM32" s="61">
        <v>-0.03</v>
      </c>
      <c r="JGN32" s="61">
        <v>0</v>
      </c>
      <c r="JGO32" s="61">
        <v>-0.51</v>
      </c>
      <c r="JGP32" s="61">
        <v>0</v>
      </c>
      <c r="JGQ32" s="61">
        <v>-0.65</v>
      </c>
      <c r="JGR32" s="61">
        <v>0</v>
      </c>
      <c r="JGS32" s="61">
        <v>-0.38</v>
      </c>
      <c r="JGT32" s="61">
        <v>0</v>
      </c>
      <c r="JGU32" s="61">
        <v>-0.25</v>
      </c>
      <c r="JGV32" s="61">
        <v>0</v>
      </c>
      <c r="JGW32" s="61">
        <v>0.33</v>
      </c>
      <c r="JGX32" s="61">
        <v>0</v>
      </c>
      <c r="JGY32" s="61">
        <v>-0.47</v>
      </c>
      <c r="JGZ32" s="61">
        <v>0</v>
      </c>
      <c r="JHA32" s="61">
        <v>8.14</v>
      </c>
      <c r="JHB32" s="61">
        <v>0</v>
      </c>
      <c r="JHC32" s="61">
        <v>-0.55000000000000004</v>
      </c>
      <c r="JHD32" s="61">
        <v>0</v>
      </c>
      <c r="JHE32" s="61">
        <v>-0.32</v>
      </c>
      <c r="JHF32" s="61">
        <v>0</v>
      </c>
      <c r="JHG32" s="61">
        <v>-0.19</v>
      </c>
      <c r="JHH32" s="61">
        <v>0</v>
      </c>
      <c r="JHI32" s="61">
        <v>-0.12</v>
      </c>
      <c r="JHJ32" s="61">
        <v>0</v>
      </c>
      <c r="JHK32" s="61">
        <v>0.08</v>
      </c>
      <c r="JHL32" s="61">
        <v>0</v>
      </c>
      <c r="JHM32" s="61">
        <v>-0.35</v>
      </c>
      <c r="JHN32" s="61">
        <v>0</v>
      </c>
      <c r="JHO32" s="61">
        <v>-0.1</v>
      </c>
      <c r="JHP32" s="61">
        <v>0</v>
      </c>
      <c r="JHQ32" s="61">
        <v>7.78</v>
      </c>
      <c r="JHR32" s="61">
        <v>0</v>
      </c>
      <c r="JHS32" s="61">
        <v>0.01</v>
      </c>
      <c r="JHT32" s="61">
        <v>0</v>
      </c>
      <c r="JHU32" s="61">
        <v>7.63</v>
      </c>
      <c r="JHV32" s="61">
        <v>0</v>
      </c>
      <c r="JHW32" s="61">
        <v>7.59</v>
      </c>
      <c r="JHX32" s="61">
        <v>0</v>
      </c>
      <c r="JHY32" s="61">
        <v>7.52</v>
      </c>
      <c r="JHZ32" s="61">
        <v>0</v>
      </c>
      <c r="JIA32" s="61">
        <v>7.46</v>
      </c>
      <c r="JIB32" s="61">
        <v>0</v>
      </c>
      <c r="JIC32" s="61">
        <v>7.42</v>
      </c>
      <c r="JID32" s="61">
        <v>0</v>
      </c>
      <c r="JIE32" s="61">
        <v>7.33</v>
      </c>
      <c r="JIF32" s="61">
        <v>0</v>
      </c>
      <c r="JIG32" s="61">
        <v>7.39</v>
      </c>
      <c r="JIH32" s="61">
        <v>0</v>
      </c>
      <c r="JII32" s="61">
        <v>7.68</v>
      </c>
      <c r="JIJ32" s="61">
        <v>0</v>
      </c>
      <c r="JIK32" s="61">
        <v>7.35</v>
      </c>
      <c r="JIL32" s="61">
        <v>0</v>
      </c>
      <c r="JIM32" s="61">
        <v>7.48</v>
      </c>
      <c r="JIN32" s="61">
        <v>0</v>
      </c>
      <c r="JIO32" s="61">
        <v>7.6</v>
      </c>
      <c r="JIP32" s="61">
        <v>0</v>
      </c>
      <c r="JIQ32" s="61">
        <v>7.46</v>
      </c>
      <c r="JIR32" s="61">
        <v>0</v>
      </c>
      <c r="JIS32" s="61">
        <v>7.67</v>
      </c>
      <c r="JIT32" s="61">
        <v>0</v>
      </c>
      <c r="JIU32" s="61">
        <v>5.36</v>
      </c>
      <c r="JIV32" s="61">
        <v>0</v>
      </c>
      <c r="JIW32" s="61">
        <v>7.98</v>
      </c>
      <c r="JIX32" s="61">
        <v>0</v>
      </c>
      <c r="JIY32" s="61">
        <v>7.53</v>
      </c>
      <c r="JIZ32" s="61">
        <v>0</v>
      </c>
      <c r="JJA32" s="61">
        <v>7.43</v>
      </c>
      <c r="JJB32" s="61">
        <v>0</v>
      </c>
      <c r="JJC32" s="61">
        <v>7.48</v>
      </c>
      <c r="JJD32" s="61">
        <v>0</v>
      </c>
      <c r="JJE32" s="61">
        <v>7.54</v>
      </c>
      <c r="JJF32" s="61">
        <v>0</v>
      </c>
      <c r="JJG32" s="61">
        <v>7.99</v>
      </c>
      <c r="JJH32" s="61">
        <v>0</v>
      </c>
      <c r="JJI32" s="61">
        <v>7.82</v>
      </c>
      <c r="JJJ32" s="61">
        <v>0</v>
      </c>
      <c r="JJK32" s="61">
        <v>7.37</v>
      </c>
      <c r="JJL32" s="61">
        <v>0</v>
      </c>
      <c r="JJM32" s="61">
        <v>7.57</v>
      </c>
      <c r="JJN32" s="61">
        <v>0</v>
      </c>
      <c r="JJO32" s="61">
        <v>7.79</v>
      </c>
      <c r="JJP32" s="61">
        <v>0</v>
      </c>
      <c r="JJQ32" s="61">
        <v>-0.13</v>
      </c>
      <c r="JJR32" s="61">
        <v>0</v>
      </c>
      <c r="JJS32" s="61">
        <v>-0.24</v>
      </c>
      <c r="JJT32" s="61">
        <v>0</v>
      </c>
      <c r="JJU32" s="61">
        <v>-0.16</v>
      </c>
      <c r="JJV32" s="61">
        <v>0</v>
      </c>
      <c r="JJW32" s="61">
        <v>-0.27</v>
      </c>
      <c r="JJX32" s="61">
        <v>0</v>
      </c>
      <c r="JJY32" s="61">
        <v>-0.45</v>
      </c>
      <c r="JJZ32" s="61">
        <v>0</v>
      </c>
      <c r="JKA32" s="61">
        <v>-0.04</v>
      </c>
      <c r="JKB32" s="61">
        <v>0</v>
      </c>
      <c r="JKC32" s="61">
        <v>-0.16</v>
      </c>
      <c r="JKD32" s="61">
        <v>0</v>
      </c>
      <c r="JKE32" s="61">
        <v>-0.33</v>
      </c>
      <c r="JKF32" s="61">
        <v>0</v>
      </c>
      <c r="JKG32" s="61">
        <v>-0.52</v>
      </c>
      <c r="JKH32" s="61">
        <v>0</v>
      </c>
      <c r="JKI32" s="61">
        <v>-0.47</v>
      </c>
      <c r="JKJ32" s="61">
        <v>0</v>
      </c>
      <c r="JKK32" s="61">
        <v>-0.51</v>
      </c>
      <c r="JKL32" s="61">
        <v>0</v>
      </c>
      <c r="JKM32" s="61">
        <v>-0.15</v>
      </c>
      <c r="JKN32" s="61">
        <v>0</v>
      </c>
      <c r="JKO32" s="61">
        <v>0.36</v>
      </c>
      <c r="JKP32" s="61">
        <v>0</v>
      </c>
      <c r="JKQ32" s="61">
        <v>-0.28999999999999998</v>
      </c>
      <c r="JKR32" s="61">
        <v>0</v>
      </c>
      <c r="JKS32" s="61">
        <v>-0.17</v>
      </c>
      <c r="JKT32" s="61">
        <v>0</v>
      </c>
      <c r="JKU32" s="61">
        <v>-0.56000000000000005</v>
      </c>
      <c r="JKV32" s="61">
        <v>0</v>
      </c>
      <c r="JKW32" s="61">
        <v>-0.05</v>
      </c>
      <c r="JKX32" s="61">
        <v>0</v>
      </c>
      <c r="JKY32" s="61">
        <v>-0.23</v>
      </c>
      <c r="JKZ32" s="61">
        <v>0</v>
      </c>
      <c r="JLA32" s="61">
        <v>-0.35</v>
      </c>
      <c r="JLB32" s="61">
        <v>0</v>
      </c>
      <c r="JLC32" s="61">
        <v>0.01</v>
      </c>
      <c r="JLD32" s="61">
        <v>0</v>
      </c>
      <c r="JLE32" s="61">
        <v>-0.2</v>
      </c>
      <c r="JLF32" s="61">
        <v>0</v>
      </c>
      <c r="JLG32" s="61">
        <v>-0.23</v>
      </c>
      <c r="JLH32" s="61">
        <v>0</v>
      </c>
      <c r="JLI32" s="61">
        <v>-0.39</v>
      </c>
      <c r="JLJ32" s="61">
        <v>0</v>
      </c>
      <c r="JLK32" s="61">
        <v>-0.17</v>
      </c>
      <c r="JLM32" s="61">
        <v>0</v>
      </c>
      <c r="JLN32" s="61">
        <v>0</v>
      </c>
      <c r="JLO32" s="61">
        <v>1</v>
      </c>
      <c r="JLP32" s="61">
        <v>1</v>
      </c>
      <c r="JLQ32" s="61">
        <v>17</v>
      </c>
      <c r="JLR32" s="61">
        <v>0</v>
      </c>
      <c r="JLS32" s="61">
        <v>98.8</v>
      </c>
      <c r="JLT32" s="61">
        <v>97.8</v>
      </c>
      <c r="JLU32" s="61">
        <v>97.8</v>
      </c>
      <c r="JLV32" s="61">
        <v>0</v>
      </c>
      <c r="JLW32" s="61">
        <v>0</v>
      </c>
      <c r="JLX32" s="61">
        <v>7.8</v>
      </c>
      <c r="JLY32" s="61">
        <v>7.5</v>
      </c>
      <c r="JLZ32" s="61">
        <v>0</v>
      </c>
      <c r="JMA32" s="61">
        <v>7.6</v>
      </c>
      <c r="JMB32" s="61">
        <v>0</v>
      </c>
      <c r="JMC32" s="61">
        <v>0</v>
      </c>
      <c r="JMD32" s="61">
        <v>0</v>
      </c>
      <c r="JME32" s="61">
        <v>5.58</v>
      </c>
      <c r="JMG32" s="61">
        <v>0</v>
      </c>
      <c r="JMH32" s="61">
        <v>0</v>
      </c>
      <c r="JMI32" s="61">
        <v>0</v>
      </c>
      <c r="JMJ32" s="61">
        <v>0</v>
      </c>
      <c r="JML32" s="61">
        <v>98.8</v>
      </c>
      <c r="JMM32" s="61">
        <v>98.8</v>
      </c>
      <c r="JMN32" s="61">
        <v>98.8</v>
      </c>
      <c r="JMO32" s="61">
        <v>98.8</v>
      </c>
      <c r="JMP32" s="61">
        <v>7.8</v>
      </c>
      <c r="JMQ32" s="61">
        <v>7.8</v>
      </c>
      <c r="JMR32" s="61">
        <v>7.8</v>
      </c>
      <c r="JMS32" s="61">
        <v>7.8</v>
      </c>
      <c r="JMU32" s="61">
        <v>1500</v>
      </c>
      <c r="JMV32" s="61">
        <v>1499</v>
      </c>
      <c r="JMX32" s="61">
        <v>51.9</v>
      </c>
      <c r="JNA32" s="61">
        <v>0</v>
      </c>
      <c r="JNB32" s="61">
        <v>0</v>
      </c>
      <c r="JNC32" s="61" t="s">
        <v>4</v>
      </c>
    </row>
    <row r="33" spans="1:6089 6180:7127" ht="15" customHeight="1" x14ac:dyDescent="0.2">
      <c r="A33" s="258">
        <v>28</v>
      </c>
      <c r="F33" s="61" t="s">
        <v>8239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-0.92</v>
      </c>
      <c r="N33" s="61">
        <v>5.29</v>
      </c>
      <c r="O33" s="61">
        <v>0</v>
      </c>
      <c r="P33" s="61">
        <v>0</v>
      </c>
      <c r="Q33" s="61">
        <v>0</v>
      </c>
      <c r="R33" s="61">
        <v>-1219</v>
      </c>
      <c r="S33" s="61">
        <v>0</v>
      </c>
      <c r="T33" s="61">
        <v>6.56</v>
      </c>
      <c r="U33" s="61">
        <v>0</v>
      </c>
      <c r="V33" s="61">
        <v>4</v>
      </c>
      <c r="W33" s="61">
        <v>4.1100000000000003</v>
      </c>
      <c r="X33" s="61">
        <v>-3270</v>
      </c>
      <c r="Y33" s="61">
        <v>0</v>
      </c>
      <c r="AC33" s="61">
        <v>0</v>
      </c>
      <c r="AD33" s="61">
        <v>0</v>
      </c>
      <c r="AE33" s="61">
        <v>0</v>
      </c>
      <c r="AF33" s="61">
        <v>0</v>
      </c>
      <c r="AG33" s="61">
        <v>4.74</v>
      </c>
      <c r="AH33" s="61">
        <v>6.13</v>
      </c>
      <c r="AI33" s="61">
        <v>4.75</v>
      </c>
      <c r="AJ33" s="61">
        <v>0</v>
      </c>
      <c r="AK33" s="61">
        <v>0</v>
      </c>
      <c r="AL33" s="61">
        <v>0</v>
      </c>
      <c r="AM33" s="61" t="s">
        <v>7685</v>
      </c>
      <c r="AN33" s="61">
        <v>-1</v>
      </c>
      <c r="AO33" s="61">
        <v>0</v>
      </c>
      <c r="AP33" s="61">
        <v>0</v>
      </c>
      <c r="AQ33" s="61">
        <v>0</v>
      </c>
      <c r="AR33" s="61">
        <v>0</v>
      </c>
      <c r="AS33" s="61">
        <v>0</v>
      </c>
      <c r="AT33" s="61">
        <v>0</v>
      </c>
      <c r="AU33" s="61">
        <v>0</v>
      </c>
      <c r="AV33" s="61">
        <v>0</v>
      </c>
      <c r="AW33" s="61">
        <v>0</v>
      </c>
      <c r="AX33" s="61">
        <v>0</v>
      </c>
      <c r="AY33" s="61">
        <v>0</v>
      </c>
      <c r="AZ33" s="61">
        <v>0</v>
      </c>
      <c r="BA33" s="61">
        <v>0</v>
      </c>
      <c r="BB33" s="61">
        <v>0</v>
      </c>
      <c r="BC33" s="61">
        <v>0</v>
      </c>
      <c r="BD33" s="61">
        <v>0</v>
      </c>
      <c r="BE33" s="61">
        <v>0</v>
      </c>
      <c r="BF33" s="61">
        <v>0</v>
      </c>
      <c r="BG33" s="61">
        <v>0</v>
      </c>
      <c r="BH33" s="61">
        <v>0</v>
      </c>
      <c r="BI33" s="61">
        <v>0</v>
      </c>
      <c r="BJ33" s="61">
        <v>0</v>
      </c>
      <c r="BK33" s="61">
        <v>0</v>
      </c>
      <c r="BL33" s="61">
        <v>0</v>
      </c>
      <c r="BM33" s="61">
        <v>0</v>
      </c>
      <c r="BN33" s="61">
        <v>0</v>
      </c>
      <c r="BO33" s="61">
        <v>0</v>
      </c>
      <c r="BP33" s="61">
        <v>0</v>
      </c>
      <c r="BQ33" s="61">
        <v>0</v>
      </c>
      <c r="BR33" s="61">
        <v>0</v>
      </c>
      <c r="BS33" s="61">
        <v>0</v>
      </c>
      <c r="BT33" s="61">
        <v>0</v>
      </c>
      <c r="BU33" s="61">
        <v>0</v>
      </c>
      <c r="BV33" s="61">
        <v>0</v>
      </c>
      <c r="BW33" s="61">
        <v>0</v>
      </c>
      <c r="BX33" s="61">
        <v>0</v>
      </c>
      <c r="BY33" s="61">
        <v>0</v>
      </c>
      <c r="BZ33" s="61">
        <v>1</v>
      </c>
      <c r="CA33" s="61">
        <v>1</v>
      </c>
      <c r="CB33" s="61">
        <v>0</v>
      </c>
      <c r="CC33" s="61">
        <v>1</v>
      </c>
      <c r="CD33" s="61">
        <v>1</v>
      </c>
      <c r="CE33" s="61">
        <v>1</v>
      </c>
      <c r="CF33" s="61">
        <v>0</v>
      </c>
      <c r="CH33" s="61">
        <v>17234</v>
      </c>
      <c r="CI33" s="61">
        <v>0</v>
      </c>
      <c r="CJ33" s="61">
        <v>0</v>
      </c>
      <c r="CK33" s="61">
        <v>0</v>
      </c>
      <c r="CL33" s="61">
        <v>0</v>
      </c>
      <c r="CM33" s="61">
        <v>-5348</v>
      </c>
      <c r="CN33" s="61">
        <v>0</v>
      </c>
      <c r="CO33" s="61">
        <v>-1310</v>
      </c>
      <c r="CP33" s="61">
        <v>0</v>
      </c>
      <c r="CQ33" s="61">
        <v>0</v>
      </c>
      <c r="CR33" s="61">
        <v>0</v>
      </c>
      <c r="CS33" s="61">
        <v>0</v>
      </c>
      <c r="CT33" s="61">
        <v>0</v>
      </c>
      <c r="CU33" s="61">
        <v>0</v>
      </c>
      <c r="CV33" s="61">
        <v>0</v>
      </c>
      <c r="CW33" s="61">
        <v>0</v>
      </c>
      <c r="CX33" s="61">
        <v>0</v>
      </c>
      <c r="CY33" s="61">
        <v>0</v>
      </c>
      <c r="CZ33" s="61">
        <v>0</v>
      </c>
      <c r="DA33" s="61">
        <v>0</v>
      </c>
      <c r="DB33" s="61">
        <v>0</v>
      </c>
      <c r="DC33" s="61">
        <v>0</v>
      </c>
      <c r="DD33" s="61">
        <v>0</v>
      </c>
      <c r="DE33" s="61">
        <v>0</v>
      </c>
      <c r="DF33" s="61">
        <v>0</v>
      </c>
      <c r="DG33" s="61">
        <v>0</v>
      </c>
      <c r="DH33" s="61">
        <v>0</v>
      </c>
      <c r="DI33" s="61">
        <v>0</v>
      </c>
      <c r="DJ33" s="61">
        <v>0</v>
      </c>
      <c r="DK33" s="61">
        <v>0</v>
      </c>
      <c r="DL33" s="61">
        <v>0</v>
      </c>
      <c r="DM33" s="61">
        <v>0</v>
      </c>
      <c r="DN33" s="61">
        <v>0</v>
      </c>
      <c r="DO33" s="61">
        <v>0</v>
      </c>
      <c r="DP33" s="61">
        <v>0</v>
      </c>
      <c r="DQ33" s="61">
        <v>0</v>
      </c>
      <c r="DR33" s="61">
        <v>0</v>
      </c>
      <c r="DS33" s="61">
        <v>0</v>
      </c>
      <c r="DT33" s="61">
        <v>0</v>
      </c>
      <c r="DU33" s="61">
        <v>0</v>
      </c>
      <c r="DV33" s="61">
        <v>0</v>
      </c>
      <c r="DW33" s="61">
        <v>0</v>
      </c>
      <c r="DX33" s="61">
        <v>0</v>
      </c>
      <c r="DY33" s="61">
        <v>0</v>
      </c>
      <c r="DZ33" s="61">
        <v>0</v>
      </c>
      <c r="EA33" s="61">
        <v>0</v>
      </c>
      <c r="EB33" s="61">
        <v>0</v>
      </c>
      <c r="EC33" s="61">
        <v>0</v>
      </c>
      <c r="ED33" s="61">
        <v>0</v>
      </c>
      <c r="EE33" s="61">
        <v>0</v>
      </c>
      <c r="EF33" s="61">
        <v>0</v>
      </c>
      <c r="EG33" s="61">
        <v>0</v>
      </c>
      <c r="EH33" s="61">
        <v>0</v>
      </c>
      <c r="EI33" s="61">
        <v>0</v>
      </c>
      <c r="EJ33" s="61">
        <v>0</v>
      </c>
      <c r="EK33" s="61">
        <v>0</v>
      </c>
      <c r="EL33" s="61">
        <v>0</v>
      </c>
      <c r="EM33" s="61">
        <v>0</v>
      </c>
      <c r="EN33" s="61">
        <v>0</v>
      </c>
      <c r="EO33" s="61">
        <v>0</v>
      </c>
      <c r="EP33" s="61">
        <v>0</v>
      </c>
      <c r="EQ33" s="61">
        <v>0</v>
      </c>
      <c r="ER33" s="61">
        <v>0</v>
      </c>
      <c r="ES33" s="61">
        <v>0</v>
      </c>
      <c r="ET33" s="61">
        <v>0</v>
      </c>
      <c r="EU33" s="61">
        <v>0.01</v>
      </c>
      <c r="EV33" s="61">
        <v>0.02</v>
      </c>
      <c r="FA33" s="61">
        <v>0</v>
      </c>
      <c r="FB33" s="61">
        <v>0</v>
      </c>
      <c r="FC33" s="61">
        <v>0</v>
      </c>
      <c r="FD33" s="61">
        <v>0</v>
      </c>
      <c r="FE33" s="61">
        <v>0</v>
      </c>
      <c r="FF33" s="61">
        <v>0</v>
      </c>
      <c r="FG33" s="61">
        <v>0</v>
      </c>
      <c r="FH33" s="61">
        <v>0</v>
      </c>
      <c r="FI33" s="61">
        <v>0</v>
      </c>
      <c r="FJ33" s="61">
        <v>0</v>
      </c>
      <c r="FK33" s="61">
        <v>581</v>
      </c>
      <c r="FL33" s="61">
        <v>581</v>
      </c>
      <c r="FM33" s="61">
        <v>2581</v>
      </c>
      <c r="FN33" s="61">
        <v>6581</v>
      </c>
      <c r="FO33" s="61">
        <v>497941</v>
      </c>
      <c r="FP33" s="61">
        <v>597941</v>
      </c>
      <c r="FQ33" s="61">
        <v>697941</v>
      </c>
      <c r="FR33" s="61">
        <v>797941</v>
      </c>
      <c r="FS33" s="61">
        <v>9419</v>
      </c>
      <c r="FT33" s="61">
        <v>16775</v>
      </c>
      <c r="FU33" s="61">
        <v>16775</v>
      </c>
      <c r="FW33" s="61">
        <v>251</v>
      </c>
      <c r="FY33" s="61">
        <v>52.5</v>
      </c>
      <c r="FZ33" s="61">
        <v>20.2</v>
      </c>
      <c r="GA33" s="61">
        <v>70</v>
      </c>
      <c r="GB33" s="61">
        <v>66.8</v>
      </c>
      <c r="GC33" s="61">
        <v>100</v>
      </c>
      <c r="GD33" s="61">
        <v>67</v>
      </c>
      <c r="GE33" s="61">
        <v>66.900000000000006</v>
      </c>
      <c r="GF33" s="61">
        <v>63.8</v>
      </c>
      <c r="GG33" s="61">
        <v>20</v>
      </c>
      <c r="GH33" s="61">
        <v>-3270</v>
      </c>
      <c r="GI33" s="61">
        <v>0</v>
      </c>
      <c r="GJ33" s="61">
        <v>0</v>
      </c>
      <c r="GK33" s="61">
        <v>0</v>
      </c>
      <c r="GL33" s="61">
        <v>0</v>
      </c>
      <c r="GM33" s="61">
        <v>85</v>
      </c>
      <c r="GN33" s="61">
        <v>0</v>
      </c>
      <c r="GO33" s="61">
        <v>100</v>
      </c>
      <c r="GP33" s="61">
        <v>50</v>
      </c>
      <c r="GQ33" s="61">
        <v>52.5</v>
      </c>
      <c r="GR33" s="61">
        <v>100</v>
      </c>
      <c r="GS33" s="61">
        <v>82.6</v>
      </c>
      <c r="GT33" s="61">
        <v>82.6</v>
      </c>
      <c r="GU33" s="61">
        <v>0</v>
      </c>
      <c r="GV33" s="61">
        <v>0</v>
      </c>
      <c r="GW33" s="61">
        <v>0</v>
      </c>
      <c r="GX33" s="61">
        <v>0</v>
      </c>
      <c r="GY33" s="61">
        <v>0</v>
      </c>
      <c r="GZ33" s="61">
        <v>0</v>
      </c>
      <c r="HA33" s="61">
        <v>0</v>
      </c>
      <c r="HB33" s="61">
        <v>0</v>
      </c>
      <c r="HC33" s="61">
        <v>0</v>
      </c>
      <c r="HD33" s="61">
        <v>0</v>
      </c>
      <c r="HE33" s="61">
        <v>0</v>
      </c>
      <c r="HF33" s="61">
        <v>0</v>
      </c>
      <c r="HG33" s="61">
        <v>0</v>
      </c>
      <c r="HH33" s="61">
        <v>0</v>
      </c>
      <c r="HI33" s="61">
        <v>0</v>
      </c>
      <c r="HJ33" s="61">
        <v>0</v>
      </c>
      <c r="HK33" s="61">
        <v>0</v>
      </c>
      <c r="HL33" s="61">
        <v>0</v>
      </c>
      <c r="HM33" s="61">
        <v>0</v>
      </c>
      <c r="HN33" s="61">
        <v>0</v>
      </c>
      <c r="HO33" s="61">
        <v>0</v>
      </c>
      <c r="HP33" s="61">
        <v>0</v>
      </c>
      <c r="HQ33" s="61">
        <v>0</v>
      </c>
      <c r="HR33" s="61">
        <v>0</v>
      </c>
      <c r="HS33" s="61">
        <v>0</v>
      </c>
      <c r="HT33" s="61">
        <v>0</v>
      </c>
      <c r="HU33" s="61">
        <v>0</v>
      </c>
      <c r="HV33" s="61">
        <v>0</v>
      </c>
      <c r="HW33" s="61">
        <v>0</v>
      </c>
      <c r="HX33" s="61">
        <v>0</v>
      </c>
      <c r="HY33" s="61">
        <v>0</v>
      </c>
      <c r="HZ33" s="61">
        <v>0</v>
      </c>
      <c r="IA33" s="61">
        <v>0</v>
      </c>
      <c r="IB33" s="61">
        <v>0</v>
      </c>
      <c r="KD33" s="61">
        <v>2</v>
      </c>
      <c r="KE33" s="61">
        <v>2</v>
      </c>
      <c r="KF33" s="61">
        <v>2</v>
      </c>
      <c r="KG33" s="61">
        <v>2</v>
      </c>
      <c r="KH33" s="61">
        <v>2</v>
      </c>
      <c r="KI33" s="61">
        <v>2</v>
      </c>
      <c r="KJ33" s="61">
        <v>2</v>
      </c>
      <c r="KK33" s="61">
        <v>2</v>
      </c>
      <c r="KL33" s="61">
        <v>2</v>
      </c>
      <c r="KM33" s="61">
        <v>2</v>
      </c>
      <c r="KN33" s="61">
        <v>2</v>
      </c>
      <c r="KO33" s="61">
        <v>2</v>
      </c>
      <c r="KP33" s="61">
        <v>2</v>
      </c>
      <c r="KQ33" s="61">
        <v>2</v>
      </c>
      <c r="KR33" s="61">
        <v>2</v>
      </c>
      <c r="KS33" s="61">
        <v>2</v>
      </c>
      <c r="KT33" s="61">
        <v>2</v>
      </c>
      <c r="KU33" s="61">
        <v>2</v>
      </c>
      <c r="KV33" s="61">
        <v>2</v>
      </c>
      <c r="KW33" s="61">
        <v>2</v>
      </c>
      <c r="KX33" s="61">
        <v>0</v>
      </c>
      <c r="KY33" s="61">
        <v>0</v>
      </c>
      <c r="KZ33" s="61">
        <v>0</v>
      </c>
      <c r="LA33" s="61">
        <v>0</v>
      </c>
      <c r="LB33" s="61">
        <v>0</v>
      </c>
      <c r="LC33" s="61">
        <v>0</v>
      </c>
      <c r="LD33" s="61">
        <v>0</v>
      </c>
      <c r="LE33" s="61">
        <v>0</v>
      </c>
      <c r="LF33" s="61">
        <v>0</v>
      </c>
      <c r="LG33" s="61">
        <v>0</v>
      </c>
      <c r="LH33" s="61">
        <v>0</v>
      </c>
      <c r="LI33" s="61">
        <v>0</v>
      </c>
      <c r="LJ33" s="61">
        <v>0</v>
      </c>
      <c r="LK33" s="61">
        <v>0</v>
      </c>
      <c r="LL33" s="61">
        <v>0</v>
      </c>
      <c r="LM33" s="61">
        <v>0</v>
      </c>
      <c r="LN33" s="61">
        <v>0</v>
      </c>
      <c r="LO33" s="61">
        <v>0</v>
      </c>
      <c r="LP33" s="61">
        <v>0</v>
      </c>
      <c r="LQ33" s="61">
        <v>0</v>
      </c>
      <c r="LR33" s="61">
        <v>0</v>
      </c>
      <c r="LS33" s="61">
        <v>0</v>
      </c>
      <c r="LT33" s="61">
        <v>0</v>
      </c>
      <c r="LU33" s="61">
        <v>0</v>
      </c>
      <c r="LV33" s="61">
        <v>0</v>
      </c>
      <c r="LW33" s="61">
        <v>0</v>
      </c>
      <c r="LX33" s="61">
        <v>0</v>
      </c>
      <c r="LY33" s="61">
        <v>0</v>
      </c>
      <c r="LZ33" s="61">
        <v>0</v>
      </c>
      <c r="MA33" s="61">
        <v>0</v>
      </c>
      <c r="MB33" s="61">
        <v>0</v>
      </c>
      <c r="MC33" s="61">
        <v>0</v>
      </c>
      <c r="MD33" s="61">
        <v>0</v>
      </c>
      <c r="ME33" s="61">
        <v>0</v>
      </c>
      <c r="MF33" s="61">
        <v>0</v>
      </c>
      <c r="MG33" s="61">
        <v>0</v>
      </c>
      <c r="MH33" s="61">
        <v>0</v>
      </c>
      <c r="MI33" s="61">
        <v>0</v>
      </c>
      <c r="MJ33" s="61">
        <v>0</v>
      </c>
      <c r="MK33" s="61">
        <v>0</v>
      </c>
      <c r="ML33" s="61">
        <v>0</v>
      </c>
      <c r="MM33" s="61">
        <v>0</v>
      </c>
      <c r="MN33" s="61">
        <v>0</v>
      </c>
      <c r="MO33" s="61">
        <v>0</v>
      </c>
      <c r="MP33" s="61">
        <v>0</v>
      </c>
      <c r="MQ33" s="61">
        <v>0</v>
      </c>
      <c r="MR33" s="61">
        <v>0</v>
      </c>
      <c r="MS33" s="61">
        <v>0</v>
      </c>
      <c r="MT33" s="61">
        <v>0</v>
      </c>
      <c r="MU33" s="61">
        <v>0</v>
      </c>
      <c r="MV33" s="61">
        <v>0</v>
      </c>
      <c r="MW33" s="61">
        <v>0</v>
      </c>
      <c r="MX33" s="61">
        <v>0</v>
      </c>
      <c r="MY33" s="61">
        <v>0</v>
      </c>
      <c r="MZ33" s="61">
        <v>0</v>
      </c>
      <c r="NA33" s="61">
        <v>0</v>
      </c>
      <c r="NB33" s="61">
        <v>0</v>
      </c>
      <c r="NC33" s="61">
        <v>0</v>
      </c>
      <c r="ND33" s="61">
        <v>0</v>
      </c>
      <c r="NE33" s="61">
        <v>0</v>
      </c>
      <c r="NF33" s="61">
        <v>0</v>
      </c>
      <c r="NG33" s="61">
        <v>0</v>
      </c>
      <c r="NH33" s="61">
        <v>0</v>
      </c>
      <c r="NI33" s="61">
        <v>0</v>
      </c>
      <c r="NJ33" s="61">
        <v>0</v>
      </c>
      <c r="NK33" s="61">
        <v>0</v>
      </c>
      <c r="NL33" s="61">
        <v>0</v>
      </c>
      <c r="NM33" s="61">
        <v>0</v>
      </c>
      <c r="NN33" s="61">
        <v>0</v>
      </c>
      <c r="NO33" s="61">
        <v>0</v>
      </c>
      <c r="NP33" s="61">
        <v>0</v>
      </c>
      <c r="NQ33" s="61">
        <v>0</v>
      </c>
      <c r="NR33" s="61">
        <v>0</v>
      </c>
      <c r="NS33" s="61">
        <v>0</v>
      </c>
      <c r="NT33" s="61">
        <v>0</v>
      </c>
      <c r="NU33" s="61">
        <v>0</v>
      </c>
      <c r="NV33" s="61">
        <v>0</v>
      </c>
      <c r="NW33" s="61">
        <v>0</v>
      </c>
      <c r="NX33" s="61">
        <v>0</v>
      </c>
      <c r="NY33" s="61">
        <v>0</v>
      </c>
      <c r="NZ33" s="61">
        <v>0</v>
      </c>
      <c r="OA33" s="61">
        <v>0</v>
      </c>
      <c r="OB33" s="61">
        <v>0</v>
      </c>
      <c r="OC33" s="61">
        <v>0</v>
      </c>
      <c r="OD33" s="61">
        <v>0</v>
      </c>
      <c r="OE33" s="61">
        <v>0</v>
      </c>
      <c r="OF33" s="61">
        <v>0</v>
      </c>
      <c r="OG33" s="61">
        <v>0</v>
      </c>
      <c r="OH33" s="61">
        <v>0</v>
      </c>
      <c r="OI33" s="61">
        <v>0</v>
      </c>
      <c r="OJ33" s="61">
        <v>0</v>
      </c>
      <c r="OK33" s="61">
        <v>0</v>
      </c>
      <c r="OL33" s="61">
        <v>0</v>
      </c>
      <c r="OM33" s="61">
        <v>0</v>
      </c>
      <c r="ON33" s="61">
        <v>0</v>
      </c>
      <c r="OO33" s="61">
        <v>0</v>
      </c>
      <c r="OP33" s="61">
        <v>0</v>
      </c>
      <c r="OQ33" s="61">
        <v>0</v>
      </c>
      <c r="OR33" s="61">
        <v>0</v>
      </c>
      <c r="OU33" s="61">
        <v>1</v>
      </c>
      <c r="OV33" s="61">
        <v>0</v>
      </c>
      <c r="OW33" s="61">
        <v>0</v>
      </c>
      <c r="OX33" s="61">
        <v>1</v>
      </c>
      <c r="OY33" s="61">
        <v>1</v>
      </c>
      <c r="OZ33" s="61">
        <v>1</v>
      </c>
      <c r="PA33" s="61">
        <v>1</v>
      </c>
      <c r="PB33" s="61">
        <v>1</v>
      </c>
      <c r="PC33" s="61">
        <v>1</v>
      </c>
      <c r="PD33" s="61">
        <v>1</v>
      </c>
      <c r="PE33" s="61">
        <v>1</v>
      </c>
      <c r="PF33" s="61">
        <v>1</v>
      </c>
      <c r="PG33" s="61">
        <v>1</v>
      </c>
      <c r="PH33" s="61">
        <v>1</v>
      </c>
      <c r="PI33" s="61">
        <v>1</v>
      </c>
      <c r="PJ33" s="61">
        <v>1</v>
      </c>
      <c r="PK33" s="61">
        <v>1</v>
      </c>
      <c r="PL33" s="61">
        <v>1</v>
      </c>
      <c r="PM33" s="61">
        <v>1</v>
      </c>
      <c r="PN33" s="61">
        <v>1</v>
      </c>
      <c r="PO33" s="61">
        <v>1</v>
      </c>
      <c r="PP33" s="61">
        <v>1</v>
      </c>
      <c r="PQ33" s="61">
        <v>1</v>
      </c>
      <c r="PR33" s="61">
        <v>1</v>
      </c>
      <c r="PS33" s="61">
        <v>1</v>
      </c>
      <c r="PT33" s="61">
        <v>1</v>
      </c>
      <c r="PU33" s="61">
        <v>1</v>
      </c>
      <c r="PV33" s="61">
        <v>0</v>
      </c>
      <c r="PW33" s="61">
        <v>0</v>
      </c>
      <c r="PX33" s="61">
        <v>0</v>
      </c>
      <c r="PY33" s="61">
        <v>0</v>
      </c>
      <c r="PZ33" s="61">
        <v>0</v>
      </c>
      <c r="QA33" s="61">
        <v>20</v>
      </c>
      <c r="QB33" s="61">
        <v>0</v>
      </c>
      <c r="QC33" s="61">
        <v>0</v>
      </c>
      <c r="QD33" s="61">
        <v>0</v>
      </c>
      <c r="QE33" s="61">
        <v>0</v>
      </c>
      <c r="QF33" s="61">
        <v>0</v>
      </c>
      <c r="QG33" s="61">
        <v>0</v>
      </c>
      <c r="QH33" s="61">
        <v>0</v>
      </c>
      <c r="QI33" s="61">
        <v>0</v>
      </c>
      <c r="QJ33" s="61">
        <v>0</v>
      </c>
      <c r="QK33" s="61">
        <v>0</v>
      </c>
      <c r="QL33" s="61">
        <v>0</v>
      </c>
      <c r="QM33" s="61">
        <v>0</v>
      </c>
      <c r="QN33" s="61">
        <v>0</v>
      </c>
      <c r="QO33" s="61">
        <v>0</v>
      </c>
      <c r="QP33" s="61">
        <v>0</v>
      </c>
      <c r="QQ33" s="61">
        <v>6.59</v>
      </c>
      <c r="QR33" s="61">
        <v>8</v>
      </c>
      <c r="QS33" s="61">
        <v>0</v>
      </c>
      <c r="QT33" s="61">
        <v>0</v>
      </c>
      <c r="QU33" s="61">
        <v>0</v>
      </c>
      <c r="QV33" s="61">
        <v>0</v>
      </c>
      <c r="QW33" s="61">
        <v>0</v>
      </c>
      <c r="QX33" s="61">
        <v>0</v>
      </c>
      <c r="QY33" s="61">
        <v>0</v>
      </c>
      <c r="QZ33" s="61">
        <v>0</v>
      </c>
      <c r="RA33" s="61">
        <v>0</v>
      </c>
      <c r="RB33" s="61">
        <v>0</v>
      </c>
      <c r="RC33" s="61">
        <v>0</v>
      </c>
      <c r="RD33" s="61">
        <v>0</v>
      </c>
      <c r="RE33" s="61">
        <v>0</v>
      </c>
      <c r="RF33" s="61">
        <v>0</v>
      </c>
      <c r="RG33" s="61">
        <v>0</v>
      </c>
      <c r="RH33" s="61">
        <v>0</v>
      </c>
      <c r="RI33" s="61">
        <v>0</v>
      </c>
      <c r="RJ33" s="61">
        <v>0</v>
      </c>
      <c r="RK33" s="61">
        <v>0</v>
      </c>
      <c r="RL33" s="61">
        <v>0</v>
      </c>
      <c r="RM33" s="61">
        <v>0</v>
      </c>
      <c r="RN33" s="61">
        <v>0</v>
      </c>
      <c r="RO33" s="61">
        <v>0</v>
      </c>
      <c r="RP33" s="61">
        <v>0</v>
      </c>
      <c r="RQ33" s="61">
        <v>0</v>
      </c>
      <c r="RR33" s="61">
        <v>0</v>
      </c>
      <c r="RS33" s="61">
        <v>0</v>
      </c>
      <c r="RT33" s="61">
        <v>0</v>
      </c>
      <c r="RU33" s="61">
        <v>0</v>
      </c>
      <c r="RV33" s="61">
        <v>0</v>
      </c>
      <c r="RW33" s="61">
        <v>0</v>
      </c>
      <c r="RX33" s="61">
        <v>0</v>
      </c>
      <c r="RY33" s="61">
        <v>0</v>
      </c>
      <c r="RZ33" s="61">
        <v>0</v>
      </c>
      <c r="SA33" s="61">
        <v>0</v>
      </c>
      <c r="SB33" s="61">
        <v>0</v>
      </c>
      <c r="SC33" s="61">
        <v>0</v>
      </c>
      <c r="SD33" s="61">
        <v>0</v>
      </c>
      <c r="SE33" s="61">
        <v>0</v>
      </c>
      <c r="SF33" s="61">
        <v>0</v>
      </c>
      <c r="SG33" s="61">
        <v>0</v>
      </c>
      <c r="SH33" s="61">
        <v>0</v>
      </c>
      <c r="SI33" s="61">
        <v>0</v>
      </c>
      <c r="SJ33" s="61">
        <v>0</v>
      </c>
      <c r="SK33" s="61">
        <v>0</v>
      </c>
      <c r="SL33" s="61">
        <v>0</v>
      </c>
      <c r="SM33" s="61">
        <v>0</v>
      </c>
      <c r="SN33" s="61">
        <v>0</v>
      </c>
      <c r="SO33" s="61">
        <v>0</v>
      </c>
      <c r="SP33" s="61">
        <v>1600851885734</v>
      </c>
      <c r="SQ33" s="61">
        <v>0</v>
      </c>
      <c r="SR33" s="61">
        <v>42</v>
      </c>
      <c r="SS33" s="61">
        <v>1</v>
      </c>
      <c r="ST33" s="61">
        <v>0</v>
      </c>
      <c r="SU33" s="61">
        <v>0</v>
      </c>
      <c r="SV33" s="61">
        <v>0</v>
      </c>
      <c r="SW33" s="61">
        <v>0</v>
      </c>
      <c r="SX33" s="61">
        <v>13.42</v>
      </c>
      <c r="SY33" s="61">
        <v>0</v>
      </c>
      <c r="TA33" s="61">
        <v>2059</v>
      </c>
      <c r="TF33" s="61">
        <v>0</v>
      </c>
      <c r="TG33" s="61">
        <v>0</v>
      </c>
      <c r="TH33" s="61">
        <v>0</v>
      </c>
      <c r="TI33" s="61">
        <v>0</v>
      </c>
      <c r="TJ33" s="61">
        <v>40264</v>
      </c>
      <c r="TK33" s="61">
        <v>40326</v>
      </c>
      <c r="TL33" s="61">
        <v>0</v>
      </c>
      <c r="TM33" s="61">
        <v>0</v>
      </c>
      <c r="TN33" s="61">
        <v>0</v>
      </c>
      <c r="TP33" s="61">
        <v>0</v>
      </c>
      <c r="TQ33" s="61">
        <v>0</v>
      </c>
      <c r="TR33" s="61">
        <v>546</v>
      </c>
      <c r="TS33" s="61">
        <v>553</v>
      </c>
      <c r="TT33" s="61">
        <v>548</v>
      </c>
      <c r="TU33" s="61">
        <v>556</v>
      </c>
      <c r="TV33" s="61">
        <v>556</v>
      </c>
      <c r="TW33" s="61">
        <v>555</v>
      </c>
      <c r="TX33" s="61">
        <v>553</v>
      </c>
      <c r="TY33" s="61">
        <v>558</v>
      </c>
      <c r="TZ33" s="61">
        <v>556</v>
      </c>
      <c r="UA33" s="61">
        <v>555</v>
      </c>
      <c r="UB33" s="61">
        <v>552</v>
      </c>
      <c r="UC33" s="61">
        <v>553</v>
      </c>
      <c r="UD33" s="61">
        <v>552</v>
      </c>
      <c r="UE33" s="61">
        <v>552</v>
      </c>
      <c r="UF33" s="61">
        <v>551</v>
      </c>
      <c r="UG33" s="61">
        <v>551</v>
      </c>
      <c r="UH33" s="61">
        <v>554</v>
      </c>
      <c r="UI33" s="61">
        <v>550</v>
      </c>
      <c r="UJ33" s="61">
        <v>558</v>
      </c>
      <c r="UK33" s="61">
        <v>556</v>
      </c>
      <c r="UL33" s="61">
        <v>554</v>
      </c>
      <c r="UM33" s="61">
        <v>550</v>
      </c>
      <c r="UN33" s="61">
        <v>555</v>
      </c>
      <c r="UO33" s="61">
        <v>553</v>
      </c>
      <c r="UP33" s="61">
        <v>553</v>
      </c>
      <c r="UQ33" s="61">
        <v>553</v>
      </c>
      <c r="UR33" s="61">
        <v>558</v>
      </c>
      <c r="US33" s="61">
        <v>558</v>
      </c>
      <c r="UT33" s="61">
        <v>546</v>
      </c>
      <c r="UU33" s="61">
        <v>545</v>
      </c>
      <c r="UV33" s="61">
        <v>0</v>
      </c>
      <c r="UW33" s="61">
        <v>0</v>
      </c>
      <c r="UX33" s="61">
        <v>370</v>
      </c>
      <c r="UY33" s="61">
        <v>374</v>
      </c>
      <c r="UZ33" s="61">
        <v>370</v>
      </c>
      <c r="VA33" s="61">
        <v>13</v>
      </c>
      <c r="WR33" s="61">
        <v>0</v>
      </c>
      <c r="WS33" s="61">
        <v>1</v>
      </c>
      <c r="WT33" s="61">
        <v>0</v>
      </c>
      <c r="WU33" s="61">
        <v>0</v>
      </c>
      <c r="WV33" s="61">
        <v>0</v>
      </c>
      <c r="WW33" s="61">
        <v>0</v>
      </c>
      <c r="WX33" s="61">
        <v>0</v>
      </c>
      <c r="WY33" s="61">
        <v>0</v>
      </c>
      <c r="WZ33" s="61">
        <v>0</v>
      </c>
      <c r="XA33" s="61">
        <v>0</v>
      </c>
      <c r="XD33" s="61">
        <v>0</v>
      </c>
      <c r="XF33" s="61">
        <v>1</v>
      </c>
      <c r="XG33" s="61">
        <v>0</v>
      </c>
      <c r="XH33" s="61">
        <v>0</v>
      </c>
      <c r="XI33" s="61">
        <v>0</v>
      </c>
      <c r="XJ33" s="61">
        <v>0</v>
      </c>
      <c r="XK33" s="61">
        <v>0</v>
      </c>
      <c r="XL33" s="61">
        <v>0</v>
      </c>
      <c r="XM33" s="61">
        <v>0</v>
      </c>
      <c r="XN33" s="61">
        <v>47.6</v>
      </c>
      <c r="XO33" s="61">
        <v>35.5</v>
      </c>
      <c r="XR33" s="61">
        <v>86.1</v>
      </c>
      <c r="XS33" s="61">
        <v>85.9</v>
      </c>
      <c r="XT33" s="61">
        <v>86.5</v>
      </c>
      <c r="XU33" s="61">
        <v>28.8</v>
      </c>
      <c r="XZ33" s="61">
        <v>7379</v>
      </c>
      <c r="YA33" s="61">
        <v>1600851885734</v>
      </c>
      <c r="YC33" s="61">
        <v>4417</v>
      </c>
      <c r="YD33" s="61">
        <v>0.94799999999999995</v>
      </c>
      <c r="YE33" s="61">
        <v>50.01</v>
      </c>
      <c r="YF33" s="61">
        <v>0</v>
      </c>
      <c r="YG33" s="61">
        <v>10198</v>
      </c>
      <c r="YH33" s="61">
        <v>5888</v>
      </c>
      <c r="YI33" s="61">
        <v>10166</v>
      </c>
      <c r="YJ33" s="61">
        <v>5882</v>
      </c>
      <c r="YK33" s="61">
        <v>10187</v>
      </c>
      <c r="YL33" s="61">
        <v>5868</v>
      </c>
      <c r="YM33" s="61">
        <v>10178</v>
      </c>
      <c r="YN33" s="61">
        <v>5871</v>
      </c>
      <c r="YO33" s="61">
        <v>10168</v>
      </c>
      <c r="YP33" s="61">
        <v>5870</v>
      </c>
      <c r="YQ33" s="61">
        <v>10170</v>
      </c>
      <c r="YR33" s="61">
        <v>5865</v>
      </c>
      <c r="YS33" s="61">
        <v>0</v>
      </c>
      <c r="YT33" s="61">
        <v>0</v>
      </c>
      <c r="YU33" s="61">
        <v>0</v>
      </c>
      <c r="YV33" s="61">
        <v>0</v>
      </c>
      <c r="YW33" s="61">
        <v>0</v>
      </c>
      <c r="YX33" s="61">
        <v>0</v>
      </c>
      <c r="YY33" s="61">
        <v>2.15</v>
      </c>
      <c r="YZ33" s="61">
        <v>-36.299999999999997</v>
      </c>
      <c r="ZA33" s="61">
        <v>4.0199999999999996</v>
      </c>
      <c r="ZB33" s="61">
        <v>0.73</v>
      </c>
      <c r="ZD33" s="61">
        <v>0</v>
      </c>
      <c r="ZE33" s="61">
        <v>82.6</v>
      </c>
      <c r="ZF33" s="61">
        <v>71.599999999999994</v>
      </c>
      <c r="ZG33" s="61">
        <v>0</v>
      </c>
      <c r="ZH33" s="61">
        <v>66.8</v>
      </c>
      <c r="ZI33" s="61">
        <v>66.900000000000006</v>
      </c>
      <c r="ZJ33" s="61">
        <v>66.7</v>
      </c>
      <c r="ZK33" s="61">
        <v>2</v>
      </c>
      <c r="ZL33" s="61">
        <v>0</v>
      </c>
      <c r="ZM33" s="61">
        <v>0</v>
      </c>
      <c r="ZN33" s="61">
        <v>21.7</v>
      </c>
      <c r="ZO33" s="61">
        <v>21.8</v>
      </c>
      <c r="ZP33" s="61">
        <v>21.8</v>
      </c>
      <c r="ZQ33" s="61">
        <v>21.6</v>
      </c>
      <c r="ZR33" s="61">
        <v>21.8</v>
      </c>
      <c r="ZS33" s="61">
        <v>21.8</v>
      </c>
      <c r="ZT33" s="61">
        <v>21.7</v>
      </c>
      <c r="ZU33" s="61">
        <v>21.8</v>
      </c>
      <c r="ZV33" s="61">
        <v>21.6</v>
      </c>
      <c r="ZW33" s="61">
        <v>20.5</v>
      </c>
      <c r="ZX33" s="61">
        <v>21.8</v>
      </c>
      <c r="ZY33" s="61">
        <v>21.8</v>
      </c>
      <c r="ZZ33" s="61">
        <v>21.8</v>
      </c>
      <c r="AAA33" s="61">
        <v>21.8</v>
      </c>
      <c r="AAB33" s="61">
        <v>21.8</v>
      </c>
      <c r="AAC33" s="61">
        <v>21.8</v>
      </c>
      <c r="AAD33" s="61">
        <v>21.8</v>
      </c>
      <c r="AAE33" s="61">
        <v>21.4</v>
      </c>
      <c r="AAF33" s="61">
        <v>21.6</v>
      </c>
      <c r="AAG33" s="61">
        <v>21.8</v>
      </c>
      <c r="AAH33" s="61">
        <v>21.6</v>
      </c>
      <c r="AAI33" s="61">
        <v>21.6</v>
      </c>
      <c r="AAJ33" s="61">
        <v>21.8</v>
      </c>
      <c r="AAK33" s="61">
        <v>21.8</v>
      </c>
      <c r="AAL33" s="61">
        <v>21.8</v>
      </c>
      <c r="AAM33" s="61">
        <v>65</v>
      </c>
      <c r="AAN33" s="61">
        <v>65.7</v>
      </c>
      <c r="AAO33" s="61">
        <v>66.099999999999994</v>
      </c>
      <c r="AAP33" s="61">
        <v>65.7</v>
      </c>
      <c r="AAQ33" s="61">
        <v>67.5</v>
      </c>
      <c r="AAR33" s="61">
        <v>66.099999999999994</v>
      </c>
      <c r="AAS33" s="61">
        <v>71.7</v>
      </c>
      <c r="AAT33" s="61">
        <v>80.7</v>
      </c>
      <c r="AAU33" s="61">
        <v>78.5</v>
      </c>
      <c r="AAV33" s="61">
        <v>63.2</v>
      </c>
      <c r="AAW33" s="61">
        <v>62</v>
      </c>
      <c r="AAX33" s="61">
        <v>66.2</v>
      </c>
      <c r="AAY33" s="61">
        <v>1.26</v>
      </c>
      <c r="AAZ33" s="61">
        <v>1.26</v>
      </c>
      <c r="ABA33" s="61">
        <v>1.26</v>
      </c>
      <c r="ABB33" s="61">
        <v>1.26</v>
      </c>
      <c r="ABC33" s="61">
        <v>1.26</v>
      </c>
      <c r="ABD33" s="61">
        <v>1.26</v>
      </c>
      <c r="ABE33" s="61">
        <v>1.26</v>
      </c>
      <c r="ABF33" s="61">
        <v>1.26</v>
      </c>
      <c r="ABG33" s="61">
        <v>1.26</v>
      </c>
      <c r="ABH33" s="61">
        <v>1.26</v>
      </c>
      <c r="ABI33" s="61">
        <v>1.26</v>
      </c>
      <c r="ABJ33" s="61">
        <v>1.26</v>
      </c>
      <c r="ABK33" s="61">
        <v>1</v>
      </c>
      <c r="ABL33" s="61">
        <v>1</v>
      </c>
      <c r="ABM33" s="61">
        <v>1</v>
      </c>
      <c r="ABN33" s="61">
        <v>1</v>
      </c>
      <c r="ABO33" s="61">
        <v>1</v>
      </c>
      <c r="ABP33" s="61">
        <v>1</v>
      </c>
      <c r="ABQ33" s="61">
        <v>1</v>
      </c>
      <c r="ABR33" s="61">
        <v>1</v>
      </c>
      <c r="ABS33" s="61">
        <v>1</v>
      </c>
      <c r="ABT33" s="61">
        <v>1</v>
      </c>
      <c r="ABU33" s="61">
        <v>1</v>
      </c>
      <c r="ABV33" s="61">
        <v>1</v>
      </c>
      <c r="ABW33" s="61">
        <v>88</v>
      </c>
      <c r="ABX33" s="61">
        <v>88</v>
      </c>
      <c r="ABY33" s="61">
        <v>88</v>
      </c>
      <c r="ABZ33" s="61">
        <v>88</v>
      </c>
      <c r="ACA33" s="61">
        <v>88</v>
      </c>
      <c r="ACB33" s="61">
        <v>88</v>
      </c>
      <c r="ACC33" s="61">
        <v>88</v>
      </c>
      <c r="ACD33" s="61">
        <v>88</v>
      </c>
      <c r="ACE33" s="61">
        <v>88</v>
      </c>
      <c r="ACF33" s="61">
        <v>88</v>
      </c>
      <c r="ACG33" s="61">
        <v>88</v>
      </c>
      <c r="ACH33" s="61">
        <v>88</v>
      </c>
      <c r="ACI33" s="61">
        <v>9441.7000000000007</v>
      </c>
      <c r="ACJ33" s="61">
        <v>9441.7000000000007</v>
      </c>
      <c r="ACK33" s="61">
        <v>9441.6</v>
      </c>
      <c r="ACL33" s="61">
        <v>9441.7000000000007</v>
      </c>
      <c r="ACM33" s="61">
        <v>9441.7000000000007</v>
      </c>
      <c r="ACN33" s="61">
        <v>9441.7000000000007</v>
      </c>
      <c r="ACO33" s="61">
        <v>9058.4</v>
      </c>
      <c r="ACP33" s="61">
        <v>9441.5</v>
      </c>
      <c r="ACQ33" s="61">
        <v>9441.5</v>
      </c>
      <c r="ACR33" s="61">
        <v>9441.7000000000007</v>
      </c>
      <c r="ACS33" s="61">
        <v>9441.7000000000007</v>
      </c>
      <c r="ACT33" s="61">
        <v>9441.6</v>
      </c>
      <c r="ACU33" s="61">
        <v>2018</v>
      </c>
      <c r="ACV33" s="61">
        <v>2018</v>
      </c>
      <c r="ACW33" s="61">
        <v>10</v>
      </c>
      <c r="ACX33" s="61">
        <v>10</v>
      </c>
      <c r="ACY33" s="61">
        <v>2018</v>
      </c>
      <c r="ACZ33" s="61">
        <v>8</v>
      </c>
      <c r="ADA33" s="61">
        <v>10</v>
      </c>
      <c r="ADB33" s="61">
        <v>2018</v>
      </c>
      <c r="ADC33" s="61">
        <v>8</v>
      </c>
      <c r="ADD33" s="61">
        <v>10</v>
      </c>
      <c r="ADE33" s="61">
        <v>8</v>
      </c>
      <c r="ADF33" s="61">
        <v>10</v>
      </c>
      <c r="ADG33" s="61">
        <v>2018</v>
      </c>
      <c r="ADH33" s="61">
        <v>8</v>
      </c>
      <c r="ADI33" s="61">
        <v>10</v>
      </c>
      <c r="ADJ33" s="61">
        <v>2018</v>
      </c>
      <c r="ADK33" s="61">
        <v>10</v>
      </c>
      <c r="ADL33" s="61">
        <v>10</v>
      </c>
      <c r="ADM33" s="61">
        <v>2018</v>
      </c>
      <c r="ADN33" s="61">
        <v>7</v>
      </c>
      <c r="ADO33" s="61">
        <v>9</v>
      </c>
      <c r="ADP33" s="61">
        <v>2018</v>
      </c>
      <c r="ADQ33" s="61">
        <v>8</v>
      </c>
      <c r="ADR33" s="61">
        <v>10</v>
      </c>
      <c r="ADS33" s="61">
        <v>2018</v>
      </c>
      <c r="ADT33" s="61">
        <v>8</v>
      </c>
      <c r="ADU33" s="61">
        <v>10</v>
      </c>
      <c r="ADV33" s="61">
        <v>2018</v>
      </c>
      <c r="ADW33" s="61">
        <v>8</v>
      </c>
      <c r="ADX33" s="61">
        <v>10</v>
      </c>
      <c r="ADY33" s="61">
        <v>2018</v>
      </c>
      <c r="ADZ33" s="61">
        <v>10</v>
      </c>
      <c r="AEA33" s="61">
        <v>10</v>
      </c>
      <c r="AEB33" s="61">
        <v>2018</v>
      </c>
      <c r="AEC33" s="61">
        <v>8</v>
      </c>
      <c r="AED33" s="61">
        <v>10</v>
      </c>
      <c r="AEE33" s="61">
        <v>43188</v>
      </c>
      <c r="AEF33" s="61">
        <v>43263</v>
      </c>
      <c r="AEG33" s="61">
        <v>43222</v>
      </c>
      <c r="AEH33" s="61">
        <v>43200</v>
      </c>
      <c r="AEI33" s="61">
        <v>43187</v>
      </c>
      <c r="AEJ33" s="61">
        <v>43234</v>
      </c>
      <c r="AEK33" s="61">
        <v>42869</v>
      </c>
      <c r="AEL33" s="61">
        <v>43208</v>
      </c>
      <c r="AEM33" s="61">
        <v>43195</v>
      </c>
      <c r="AEN33" s="61">
        <v>43193</v>
      </c>
      <c r="AEO33" s="61">
        <v>43264</v>
      </c>
      <c r="AEP33" s="61">
        <v>43189</v>
      </c>
      <c r="AEQ33" s="61">
        <v>7.73</v>
      </c>
      <c r="AER33" s="61">
        <v>7.73</v>
      </c>
      <c r="AES33" s="61">
        <v>7.73</v>
      </c>
      <c r="AET33" s="61">
        <v>7.73</v>
      </c>
      <c r="AEU33" s="61">
        <v>7.73</v>
      </c>
      <c r="AEV33" s="61">
        <v>7.73</v>
      </c>
      <c r="AEW33" s="61">
        <v>7.73</v>
      </c>
      <c r="AEX33" s="61">
        <v>7.73</v>
      </c>
      <c r="AEY33" s="61">
        <v>7.73</v>
      </c>
      <c r="AEZ33" s="61">
        <v>7.73</v>
      </c>
      <c r="AFA33" s="61">
        <v>7.73</v>
      </c>
      <c r="AFB33" s="61">
        <v>7.73</v>
      </c>
      <c r="AFC33" s="61">
        <v>0</v>
      </c>
      <c r="AFD33" s="61">
        <v>0</v>
      </c>
      <c r="AFE33" s="61">
        <v>0</v>
      </c>
      <c r="AFF33" s="61">
        <v>0</v>
      </c>
      <c r="AFG33" s="61">
        <v>0</v>
      </c>
      <c r="AFH33" s="61">
        <v>0</v>
      </c>
      <c r="AFI33" s="61">
        <v>0</v>
      </c>
      <c r="AFJ33" s="61">
        <v>0</v>
      </c>
      <c r="AFK33" s="61">
        <v>0</v>
      </c>
      <c r="AFL33" s="61">
        <v>0</v>
      </c>
      <c r="AFM33" s="61">
        <v>0</v>
      </c>
      <c r="AFN33" s="61">
        <v>0</v>
      </c>
      <c r="AFO33" s="61">
        <v>0</v>
      </c>
      <c r="AFP33" s="61">
        <v>0</v>
      </c>
      <c r="AFQ33" s="61">
        <v>0</v>
      </c>
      <c r="AFR33" s="61">
        <v>0</v>
      </c>
      <c r="AFS33" s="61">
        <v>0</v>
      </c>
      <c r="AFT33" s="61">
        <v>0</v>
      </c>
      <c r="AFU33" s="61">
        <v>0</v>
      </c>
      <c r="AFV33" s="61">
        <v>0</v>
      </c>
      <c r="AFW33" s="61">
        <v>0</v>
      </c>
      <c r="AFX33" s="61">
        <v>0</v>
      </c>
      <c r="AFY33" s="61">
        <v>0</v>
      </c>
      <c r="AFZ33" s="61">
        <v>0</v>
      </c>
      <c r="AGA33" s="61">
        <v>0</v>
      </c>
      <c r="AGB33" s="61">
        <v>0</v>
      </c>
      <c r="AGC33" s="61">
        <v>0</v>
      </c>
      <c r="AGD33" s="61">
        <v>0</v>
      </c>
      <c r="AGE33" s="61">
        <v>0</v>
      </c>
      <c r="AGF33" s="61">
        <v>0</v>
      </c>
      <c r="AGG33" s="61">
        <v>0</v>
      </c>
      <c r="AGH33" s="61">
        <v>0</v>
      </c>
      <c r="AGI33" s="61">
        <v>1</v>
      </c>
      <c r="AGJ33" s="61">
        <v>1</v>
      </c>
      <c r="AGK33" s="61">
        <v>34</v>
      </c>
      <c r="AGL33" s="61">
        <v>0</v>
      </c>
      <c r="AGM33" s="61">
        <v>0</v>
      </c>
      <c r="AGN33" s="61">
        <v>-9.4</v>
      </c>
      <c r="AGO33" s="61">
        <v>-9.6</v>
      </c>
      <c r="AGP33" s="61">
        <v>-8</v>
      </c>
      <c r="AGQ33" s="61">
        <v>-9.3000000000000007</v>
      </c>
      <c r="AGR33" s="61">
        <v>-9.6</v>
      </c>
      <c r="AGS33" s="61">
        <v>-8.6</v>
      </c>
      <c r="AGT33" s="61">
        <v>-9.3000000000000007</v>
      </c>
      <c r="AGU33" s="61">
        <v>-8</v>
      </c>
      <c r="AGV33" s="61">
        <v>-2.9</v>
      </c>
      <c r="AGW33" s="61">
        <v>-9.4</v>
      </c>
      <c r="AGX33" s="61">
        <v>-9.5</v>
      </c>
      <c r="AGY33" s="61">
        <v>-9.6</v>
      </c>
      <c r="AGZ33" s="61">
        <v>-9.6</v>
      </c>
      <c r="AHA33" s="61">
        <v>-9.6</v>
      </c>
      <c r="AHB33" s="61">
        <v>-9.6</v>
      </c>
      <c r="AHC33" s="61">
        <v>-9.4</v>
      </c>
      <c r="AHD33" s="61">
        <v>-7.3</v>
      </c>
      <c r="AHE33" s="61">
        <v>-8.4</v>
      </c>
      <c r="AHF33" s="61">
        <v>-9.6</v>
      </c>
      <c r="AHG33" s="61">
        <v>-8.3000000000000007</v>
      </c>
      <c r="AHH33" s="61">
        <v>-8.4</v>
      </c>
      <c r="AHI33" s="61">
        <v>-9.6</v>
      </c>
      <c r="AHJ33" s="61">
        <v>-9.6</v>
      </c>
      <c r="AHK33" s="61">
        <v>-9.6</v>
      </c>
      <c r="AHL33" s="61">
        <v>237</v>
      </c>
      <c r="AHM33" s="61">
        <v>237</v>
      </c>
      <c r="AHN33" s="61">
        <v>174</v>
      </c>
      <c r="AHO33" s="61">
        <v>189</v>
      </c>
      <c r="AHP33" s="61">
        <v>174</v>
      </c>
      <c r="AHQ33" s="61">
        <v>220</v>
      </c>
      <c r="AHR33" s="61">
        <v>189</v>
      </c>
      <c r="AHS33" s="61">
        <v>141</v>
      </c>
      <c r="AHT33" s="61">
        <v>141</v>
      </c>
      <c r="AHU33" s="61">
        <v>220</v>
      </c>
      <c r="AHV33" s="61">
        <v>189</v>
      </c>
      <c r="AHW33" s="61">
        <v>174</v>
      </c>
      <c r="AHX33" s="61">
        <v>253</v>
      </c>
      <c r="AHY33" s="61">
        <v>220</v>
      </c>
      <c r="AHZ33" s="61">
        <v>189</v>
      </c>
      <c r="AIA33" s="61">
        <v>269</v>
      </c>
      <c r="AIB33" s="61">
        <v>189</v>
      </c>
      <c r="AIC33" s="61">
        <v>141</v>
      </c>
      <c r="AID33" s="61">
        <v>158</v>
      </c>
      <c r="AIE33" s="61">
        <v>126</v>
      </c>
      <c r="AIF33" s="61">
        <v>158</v>
      </c>
      <c r="AIG33" s="61">
        <v>110</v>
      </c>
      <c r="AIH33" s="61">
        <v>141</v>
      </c>
      <c r="AII33" s="61">
        <v>126</v>
      </c>
      <c r="AIJ33" s="61">
        <v>0</v>
      </c>
      <c r="AIK33" s="61">
        <v>0</v>
      </c>
      <c r="AIL33" s="61">
        <v>0</v>
      </c>
      <c r="AIM33" s="61">
        <v>0</v>
      </c>
      <c r="AIN33" s="61">
        <v>0</v>
      </c>
      <c r="AIO33" s="61">
        <v>0</v>
      </c>
      <c r="AIP33" s="61">
        <v>0</v>
      </c>
      <c r="AIQ33" s="61">
        <v>0</v>
      </c>
      <c r="AIR33" s="61">
        <v>0</v>
      </c>
      <c r="AIS33" s="61">
        <v>0</v>
      </c>
      <c r="AIU33" s="61">
        <v>0</v>
      </c>
      <c r="AIV33" s="61">
        <v>0</v>
      </c>
      <c r="AIW33" s="61">
        <v>0</v>
      </c>
      <c r="AIX33" s="61">
        <v>0</v>
      </c>
      <c r="AIY33" s="61">
        <v>0</v>
      </c>
      <c r="AIZ33" s="61">
        <v>0</v>
      </c>
      <c r="AJA33" s="61">
        <v>0</v>
      </c>
      <c r="AJB33" s="61">
        <v>0</v>
      </c>
      <c r="AJC33" s="61">
        <v>0</v>
      </c>
      <c r="AJD33" s="61">
        <v>0</v>
      </c>
      <c r="AJE33" s="61">
        <v>0</v>
      </c>
      <c r="AJF33" s="61">
        <v>0</v>
      </c>
      <c r="AJG33" s="61">
        <v>0</v>
      </c>
      <c r="AJH33" s="61">
        <v>0</v>
      </c>
      <c r="AJI33" s="61">
        <v>0</v>
      </c>
      <c r="AJJ33" s="61">
        <v>0</v>
      </c>
      <c r="AJK33" s="61">
        <v>0</v>
      </c>
      <c r="AJL33" s="61">
        <v>0</v>
      </c>
      <c r="AJM33" s="61">
        <v>0</v>
      </c>
      <c r="AJN33" s="61">
        <v>0</v>
      </c>
      <c r="AJO33" s="61">
        <v>0</v>
      </c>
      <c r="AJP33" s="61">
        <v>0</v>
      </c>
      <c r="AJQ33" s="61">
        <v>0</v>
      </c>
      <c r="AJR33" s="61">
        <v>0</v>
      </c>
      <c r="AJS33" s="61">
        <v>0</v>
      </c>
      <c r="AJT33" s="61">
        <v>0</v>
      </c>
      <c r="AJU33" s="61">
        <v>0</v>
      </c>
      <c r="AJV33" s="61">
        <v>0</v>
      </c>
      <c r="AJW33" s="61">
        <v>0</v>
      </c>
      <c r="AJX33" s="61">
        <v>0</v>
      </c>
      <c r="AJY33" s="61">
        <v>0</v>
      </c>
      <c r="AJZ33" s="61">
        <v>0</v>
      </c>
      <c r="AKA33" s="61">
        <v>0</v>
      </c>
      <c r="AKB33" s="61">
        <v>0</v>
      </c>
      <c r="AKC33" s="61">
        <v>0</v>
      </c>
      <c r="AKD33" s="61">
        <v>0</v>
      </c>
      <c r="AKE33" s="61">
        <v>0</v>
      </c>
      <c r="AKF33" s="61">
        <v>0</v>
      </c>
      <c r="AKG33" s="61">
        <v>0</v>
      </c>
      <c r="AKH33" s="61">
        <v>0</v>
      </c>
      <c r="AKI33" s="61">
        <v>0</v>
      </c>
      <c r="AKJ33" s="61">
        <v>0</v>
      </c>
      <c r="AKK33" s="61">
        <v>0</v>
      </c>
      <c r="AKL33" s="61">
        <v>0</v>
      </c>
      <c r="AKM33" s="61">
        <v>317</v>
      </c>
      <c r="AKN33" s="61">
        <v>439</v>
      </c>
      <c r="AKO33" s="61">
        <v>439</v>
      </c>
      <c r="AKP33" s="61">
        <v>378</v>
      </c>
      <c r="AKQ33" s="61">
        <v>439</v>
      </c>
      <c r="AKR33" s="61">
        <v>317</v>
      </c>
      <c r="AKS33" s="61">
        <v>415</v>
      </c>
      <c r="AKT33" s="61">
        <v>476</v>
      </c>
      <c r="AKU33" s="61">
        <v>427</v>
      </c>
      <c r="AKV33" s="61">
        <v>439</v>
      </c>
      <c r="AKW33" s="61">
        <v>683</v>
      </c>
      <c r="AKX33" s="61">
        <v>354</v>
      </c>
      <c r="AKY33" s="61">
        <v>415</v>
      </c>
      <c r="AKZ33" s="61">
        <v>427</v>
      </c>
      <c r="ALA33" s="61">
        <v>329</v>
      </c>
      <c r="ALB33" s="61">
        <v>341</v>
      </c>
      <c r="ALC33" s="61">
        <v>427</v>
      </c>
      <c r="ALD33" s="61">
        <v>525</v>
      </c>
      <c r="ALE33" s="61">
        <v>415</v>
      </c>
      <c r="ALF33" s="61">
        <v>402</v>
      </c>
      <c r="ALG33" s="61">
        <v>390</v>
      </c>
      <c r="ALH33" s="61">
        <v>341</v>
      </c>
      <c r="ALI33" s="61">
        <v>366</v>
      </c>
      <c r="ALJ33" s="61">
        <v>415</v>
      </c>
      <c r="ALK33" s="61">
        <v>1.4E-2</v>
      </c>
      <c r="ALL33" s="61">
        <v>5.31</v>
      </c>
      <c r="ALM33" s="61">
        <v>0</v>
      </c>
      <c r="ALN33" s="61">
        <v>0</v>
      </c>
      <c r="ALO33" s="61">
        <v>0</v>
      </c>
      <c r="ALP33" s="61">
        <v>0</v>
      </c>
      <c r="ALQ33" s="61">
        <v>7.5</v>
      </c>
      <c r="ALR33" s="61">
        <v>7.27</v>
      </c>
      <c r="ALS33" s="61">
        <v>7.49</v>
      </c>
      <c r="ALT33" s="61">
        <v>7.6</v>
      </c>
      <c r="ALU33" s="61">
        <v>7.2</v>
      </c>
      <c r="ALV33" s="61">
        <v>7.23</v>
      </c>
      <c r="ALW33" s="61">
        <v>7.45</v>
      </c>
      <c r="ALX33" s="61">
        <v>7.43</v>
      </c>
      <c r="ALY33" s="61">
        <v>7.63</v>
      </c>
      <c r="ALZ33" s="61">
        <v>7.27</v>
      </c>
      <c r="AMA33" s="61">
        <v>7.38</v>
      </c>
      <c r="AMB33" s="61">
        <v>7.39</v>
      </c>
      <c r="AMC33" s="61">
        <v>7.37</v>
      </c>
      <c r="AMD33" s="61">
        <v>7.24</v>
      </c>
      <c r="AME33" s="61">
        <v>7.43</v>
      </c>
      <c r="AMF33" s="61">
        <v>7.7</v>
      </c>
      <c r="AMG33" s="61">
        <v>7.55</v>
      </c>
      <c r="AMH33" s="61">
        <v>7.4</v>
      </c>
      <c r="AMI33" s="61">
        <v>7.55</v>
      </c>
      <c r="AMJ33" s="61">
        <v>7.44</v>
      </c>
      <c r="AMK33" s="61">
        <v>7.54</v>
      </c>
      <c r="AML33" s="61">
        <v>7.44</v>
      </c>
      <c r="AMM33" s="61">
        <v>7.62</v>
      </c>
      <c r="AMN33" s="61">
        <v>7.54</v>
      </c>
      <c r="AMO33" s="61">
        <v>-0.23</v>
      </c>
      <c r="AMP33" s="61">
        <v>-0.7</v>
      </c>
      <c r="AMQ33" s="61">
        <v>-0.09</v>
      </c>
      <c r="AMR33" s="61">
        <v>-0.13</v>
      </c>
      <c r="AMS33" s="61">
        <v>-0.33</v>
      </c>
      <c r="AMT33" s="61">
        <v>-7.0000000000000007E-2</v>
      </c>
      <c r="AMU33" s="61">
        <v>-0.13</v>
      </c>
      <c r="AMV33" s="61">
        <v>-0.1</v>
      </c>
      <c r="AMW33" s="61">
        <v>-0.31</v>
      </c>
      <c r="AMX33" s="61">
        <v>-0.37</v>
      </c>
      <c r="AMY33" s="61">
        <v>-0.22</v>
      </c>
      <c r="AMZ33" s="61">
        <v>-0.15</v>
      </c>
      <c r="ANA33" s="61">
        <v>-0.28999999999999998</v>
      </c>
      <c r="ANB33" s="61">
        <v>-0.38</v>
      </c>
      <c r="ANC33" s="61">
        <v>-0.2</v>
      </c>
      <c r="AND33" s="61">
        <v>0.13</v>
      </c>
      <c r="ANE33" s="61">
        <v>-0.05</v>
      </c>
      <c r="ANF33" s="61">
        <v>-0.25</v>
      </c>
      <c r="ANG33" s="61">
        <v>-0.34</v>
      </c>
      <c r="ANH33" s="61">
        <v>0.19</v>
      </c>
      <c r="ANI33" s="61">
        <v>-0.02</v>
      </c>
      <c r="ANJ33" s="61">
        <v>0.18</v>
      </c>
      <c r="ANK33" s="61">
        <v>0.1</v>
      </c>
      <c r="ANL33" s="61">
        <v>-0.09</v>
      </c>
      <c r="ANM33" s="61">
        <v>7.52</v>
      </c>
      <c r="ANN33" s="61">
        <v>7.3</v>
      </c>
      <c r="ANO33" s="61">
        <v>7.5</v>
      </c>
      <c r="ANP33" s="61">
        <v>7.56</v>
      </c>
      <c r="ANQ33" s="61">
        <v>7.5</v>
      </c>
      <c r="ANR33" s="61">
        <v>7.19</v>
      </c>
      <c r="ANS33" s="61">
        <v>7.54</v>
      </c>
      <c r="ANT33" s="61">
        <v>7.32</v>
      </c>
      <c r="ANU33" s="61">
        <v>7.56</v>
      </c>
      <c r="ANV33" s="61">
        <v>7.39</v>
      </c>
      <c r="ANW33" s="61">
        <v>7.4</v>
      </c>
      <c r="ANX33" s="61">
        <v>7.42</v>
      </c>
      <c r="ANY33" s="61">
        <v>7.38</v>
      </c>
      <c r="ANZ33" s="61">
        <v>7.34</v>
      </c>
      <c r="AOA33" s="61">
        <v>7.39</v>
      </c>
      <c r="AOB33" s="61">
        <v>7.47</v>
      </c>
      <c r="AOC33" s="61">
        <v>7.65</v>
      </c>
      <c r="AOD33" s="61">
        <v>7.49</v>
      </c>
      <c r="AOE33" s="61">
        <v>7.27</v>
      </c>
      <c r="AOF33" s="61">
        <v>7.34</v>
      </c>
      <c r="AOG33" s="61">
        <v>8.08</v>
      </c>
      <c r="AOH33" s="61">
        <v>7.49</v>
      </c>
      <c r="AOI33" s="61">
        <v>7.61</v>
      </c>
      <c r="AOJ33" s="61">
        <v>7.51</v>
      </c>
      <c r="AOK33" s="61">
        <v>-0.43</v>
      </c>
      <c r="AOL33" s="61">
        <v>-0.45</v>
      </c>
      <c r="AOM33" s="61">
        <v>-0.4</v>
      </c>
      <c r="AON33" s="61">
        <v>-0.39</v>
      </c>
      <c r="AOO33" s="61">
        <v>-0.44</v>
      </c>
      <c r="AOP33" s="61">
        <v>-0.51</v>
      </c>
      <c r="AOQ33" s="61">
        <v>-0.11</v>
      </c>
      <c r="AOR33" s="61">
        <v>-0.36</v>
      </c>
      <c r="AOS33" s="61">
        <v>-0.49</v>
      </c>
      <c r="AOT33" s="61">
        <v>-0.47</v>
      </c>
      <c r="AOU33" s="61">
        <v>-0.54</v>
      </c>
      <c r="AOV33" s="61">
        <v>-0.26</v>
      </c>
      <c r="AOW33" s="61">
        <v>-0.59</v>
      </c>
      <c r="AOX33" s="61">
        <v>-0.37</v>
      </c>
      <c r="AOY33" s="61">
        <v>-0.32</v>
      </c>
      <c r="AOZ33" s="61">
        <v>-0.37</v>
      </c>
      <c r="APA33" s="61">
        <v>-0.25</v>
      </c>
      <c r="APB33" s="61">
        <v>-0.38</v>
      </c>
      <c r="APC33" s="61">
        <v>-0.47</v>
      </c>
      <c r="APD33" s="61">
        <v>-0.4</v>
      </c>
      <c r="APE33" s="61">
        <v>-0.25</v>
      </c>
      <c r="APF33" s="61">
        <v>-0.25</v>
      </c>
      <c r="APG33" s="61">
        <v>-0.05</v>
      </c>
      <c r="APH33" s="61">
        <v>-0.25</v>
      </c>
      <c r="API33" s="61">
        <v>37562</v>
      </c>
      <c r="APJ33" s="61">
        <v>0</v>
      </c>
      <c r="APK33" s="61">
        <v>12061.5</v>
      </c>
      <c r="APL33" s="61">
        <v>0</v>
      </c>
      <c r="APM33" s="61">
        <v>252</v>
      </c>
      <c r="APN33" s="61">
        <v>0.02</v>
      </c>
      <c r="APO33" s="61">
        <v>0</v>
      </c>
      <c r="APP33" s="61">
        <v>1383</v>
      </c>
      <c r="APQ33" s="61">
        <v>1.04</v>
      </c>
      <c r="APR33" s="61">
        <v>0</v>
      </c>
      <c r="APS33" s="61">
        <v>10177</v>
      </c>
      <c r="APT33" s="61" t="s">
        <v>7664</v>
      </c>
      <c r="APU33" s="61" t="s">
        <v>7665</v>
      </c>
      <c r="APV33" s="61" t="s">
        <v>7666</v>
      </c>
      <c r="APW33" s="61" t="s">
        <v>7667</v>
      </c>
      <c r="APX33" s="61" t="s">
        <v>7668</v>
      </c>
      <c r="APY33" s="61" t="s">
        <v>7669</v>
      </c>
      <c r="APZ33" s="61" t="s">
        <v>7670</v>
      </c>
      <c r="AQA33" s="61" t="s">
        <v>7671</v>
      </c>
      <c r="AQB33" s="61" t="s">
        <v>7672</v>
      </c>
      <c r="AQC33" s="61" t="s">
        <v>7673</v>
      </c>
      <c r="AQD33" s="61" t="s">
        <v>7674</v>
      </c>
      <c r="AQE33" s="61" t="s">
        <v>7674</v>
      </c>
      <c r="AQF33" s="61" t="s">
        <v>7675</v>
      </c>
      <c r="AQG33" s="61" t="s">
        <v>7676</v>
      </c>
      <c r="AQH33" s="61" t="s">
        <v>7686</v>
      </c>
      <c r="AQI33" s="61" t="s">
        <v>7677</v>
      </c>
      <c r="AQJ33" s="61" t="s">
        <v>7678</v>
      </c>
      <c r="AQK33" s="61" t="s">
        <v>7668</v>
      </c>
      <c r="AQL33" s="61" t="s">
        <v>7668</v>
      </c>
      <c r="AQM33" s="61" t="s">
        <v>7674</v>
      </c>
      <c r="AQN33" s="61" t="s">
        <v>7666</v>
      </c>
      <c r="AQO33" s="61" t="s">
        <v>7668</v>
      </c>
      <c r="AQP33" s="61" t="s">
        <v>7679</v>
      </c>
      <c r="AQQ33" s="61" t="s">
        <v>7687</v>
      </c>
      <c r="AQR33" s="61" t="s">
        <v>7668</v>
      </c>
      <c r="AQS33" s="61" t="s">
        <v>7688</v>
      </c>
      <c r="AQT33" s="61" t="s">
        <v>7681</v>
      </c>
      <c r="AQU33" s="61" t="s">
        <v>7668</v>
      </c>
      <c r="AQV33" s="61" t="s">
        <v>7674</v>
      </c>
      <c r="AQW33" s="61" t="s">
        <v>7682</v>
      </c>
      <c r="AQX33" s="61" t="s">
        <v>23</v>
      </c>
      <c r="AQY33" s="61">
        <v>20.6</v>
      </c>
      <c r="AQZ33" s="61">
        <v>21.4</v>
      </c>
      <c r="ARA33" s="61">
        <v>19.399999999999999</v>
      </c>
      <c r="ARB33" s="61">
        <v>21.3</v>
      </c>
      <c r="ARC33" s="61">
        <v>20.5</v>
      </c>
      <c r="ARD33" s="61">
        <v>20.100000000000001</v>
      </c>
      <c r="ARE33" s="61">
        <v>18.5</v>
      </c>
      <c r="ARF33" s="61">
        <v>21.5</v>
      </c>
      <c r="ARG33" s="61">
        <v>18.7</v>
      </c>
      <c r="ARH33" s="61">
        <v>20.3</v>
      </c>
      <c r="ARI33" s="61">
        <v>20.399999999999999</v>
      </c>
      <c r="ARJ33" s="61">
        <v>21.3</v>
      </c>
      <c r="ARK33" s="61">
        <v>20.8</v>
      </c>
      <c r="ARL33" s="61">
        <v>20</v>
      </c>
      <c r="ARM33" s="61">
        <v>19.3</v>
      </c>
      <c r="ARN33" s="61">
        <v>20.100000000000001</v>
      </c>
      <c r="ARO33" s="61">
        <v>22.1</v>
      </c>
      <c r="ARP33" s="61">
        <v>19.7</v>
      </c>
      <c r="ARQ33" s="61">
        <v>25.3</v>
      </c>
      <c r="ARR33" s="61">
        <v>20.7</v>
      </c>
      <c r="ARS33" s="61">
        <v>20.2</v>
      </c>
      <c r="ART33" s="61">
        <v>21.2</v>
      </c>
      <c r="ARU33" s="61">
        <v>20.6</v>
      </c>
      <c r="ARV33" s="61">
        <v>22.1</v>
      </c>
      <c r="ARW33" s="61">
        <v>19.399999999999999</v>
      </c>
      <c r="ARX33" s="61">
        <v>25.3</v>
      </c>
      <c r="ARY33" s="61">
        <v>18.5</v>
      </c>
      <c r="ARZ33" s="61">
        <v>1601</v>
      </c>
      <c r="ATF33" s="61">
        <v>0</v>
      </c>
      <c r="ATI33" s="61">
        <v>0</v>
      </c>
      <c r="ATK33" s="61">
        <v>0</v>
      </c>
      <c r="ATM33" s="61">
        <v>1653</v>
      </c>
      <c r="ATN33" s="61">
        <v>0</v>
      </c>
      <c r="ATQ33" s="61">
        <v>1</v>
      </c>
      <c r="ATR33" s="61">
        <v>1607212800000</v>
      </c>
      <c r="ATT33" s="61">
        <v>0</v>
      </c>
      <c r="ATU33" s="61">
        <v>385952</v>
      </c>
      <c r="ATW33" s="61">
        <v>5.8</v>
      </c>
      <c r="ATX33" s="61">
        <v>4</v>
      </c>
      <c r="ATZ33" s="61">
        <v>2</v>
      </c>
      <c r="AUA33" s="61">
        <v>11</v>
      </c>
      <c r="AUC33" s="61">
        <v>1</v>
      </c>
      <c r="AUD33" s="61">
        <v>0</v>
      </c>
      <c r="AUE33" s="61">
        <v>6</v>
      </c>
      <c r="AUG33" s="61">
        <v>0</v>
      </c>
      <c r="AUH33" s="61">
        <v>500</v>
      </c>
      <c r="AUI33" s="61">
        <v>12</v>
      </c>
      <c r="AUJ33" s="61">
        <v>275</v>
      </c>
      <c r="AUK33" s="61">
        <v>0</v>
      </c>
      <c r="AUM33" s="61">
        <v>1</v>
      </c>
      <c r="AUO33" s="61">
        <v>2</v>
      </c>
      <c r="AUP33" s="61">
        <v>2.2799999999999998</v>
      </c>
      <c r="AUQ33" s="61">
        <v>3.31</v>
      </c>
      <c r="AUS33" s="61">
        <v>0</v>
      </c>
      <c r="AUU33" s="61">
        <v>9064</v>
      </c>
      <c r="AUW33" s="61">
        <v>13.86</v>
      </c>
      <c r="AUX33" s="61">
        <v>121.9</v>
      </c>
      <c r="AUY33" s="61">
        <v>0</v>
      </c>
      <c r="AUZ33" s="61">
        <v>359</v>
      </c>
      <c r="AVE33" s="61" t="s">
        <v>7683</v>
      </c>
      <c r="AVF33" s="61">
        <v>50</v>
      </c>
      <c r="AVK33" s="61">
        <v>37.909999999999997</v>
      </c>
      <c r="AVL33" s="61">
        <v>2</v>
      </c>
      <c r="AVM33" s="61">
        <v>2</v>
      </c>
      <c r="AVN33" s="61">
        <v>50.01</v>
      </c>
      <c r="AVO33" s="61">
        <v>50.01</v>
      </c>
      <c r="AVP33" s="61">
        <v>0</v>
      </c>
      <c r="AVQ33" s="61">
        <v>50.01</v>
      </c>
      <c r="AVR33" s="61">
        <v>0</v>
      </c>
      <c r="AVS33" s="61">
        <v>0</v>
      </c>
      <c r="AVT33" s="61">
        <v>0</v>
      </c>
      <c r="AVU33" s="61">
        <v>0</v>
      </c>
      <c r="AVV33" s="61">
        <v>0</v>
      </c>
      <c r="AVW33" s="61">
        <v>0</v>
      </c>
      <c r="AVY33" s="61">
        <v>0</v>
      </c>
      <c r="AWA33" s="61">
        <v>0</v>
      </c>
      <c r="AWB33" s="61">
        <v>0</v>
      </c>
      <c r="AWC33" s="61">
        <v>0</v>
      </c>
      <c r="AWD33" s="61">
        <v>0</v>
      </c>
      <c r="AWE33" s="61">
        <v>0</v>
      </c>
      <c r="AWF33" s="61">
        <v>0</v>
      </c>
      <c r="AWG33" s="61">
        <v>0</v>
      </c>
      <c r="AWH33" s="61">
        <v>0</v>
      </c>
      <c r="AWI33" s="61">
        <v>0</v>
      </c>
      <c r="AWJ33" s="61">
        <v>0</v>
      </c>
      <c r="AWK33" s="61">
        <v>0</v>
      </c>
      <c r="AWL33" s="61">
        <v>0</v>
      </c>
      <c r="AWM33" s="61">
        <v>0</v>
      </c>
      <c r="AWN33" s="61">
        <v>0</v>
      </c>
      <c r="AWO33" s="61">
        <v>0</v>
      </c>
      <c r="AWP33" s="61">
        <v>0</v>
      </c>
      <c r="AWQ33" s="61">
        <v>0</v>
      </c>
      <c r="AWR33" s="61">
        <v>0</v>
      </c>
      <c r="AWS33" s="61">
        <v>0</v>
      </c>
      <c r="AWT33" s="61">
        <v>1</v>
      </c>
      <c r="AXA33" s="61">
        <v>0</v>
      </c>
      <c r="AXB33" s="61">
        <v>0</v>
      </c>
      <c r="AXC33" s="61">
        <v>12</v>
      </c>
      <c r="AXD33" s="61">
        <v>5</v>
      </c>
      <c r="AXE33" s="61">
        <v>16</v>
      </c>
      <c r="AXF33" s="61">
        <v>0</v>
      </c>
      <c r="AXG33" s="61">
        <v>0</v>
      </c>
      <c r="AXH33" s="61">
        <v>8</v>
      </c>
      <c r="AXI33" s="61">
        <v>40</v>
      </c>
      <c r="AXJ33" s="61">
        <v>0</v>
      </c>
      <c r="AXL33" s="61">
        <v>20</v>
      </c>
      <c r="AXM33" s="61">
        <v>1</v>
      </c>
      <c r="AXN33" s="61">
        <v>0</v>
      </c>
      <c r="AXO33" s="61">
        <v>970</v>
      </c>
      <c r="AXP33" s="61">
        <v>40</v>
      </c>
      <c r="AXQ33" s="61">
        <v>0</v>
      </c>
      <c r="AXR33" s="61">
        <v>0</v>
      </c>
      <c r="AXS33" s="61">
        <v>0</v>
      </c>
      <c r="AXT33" s="61">
        <v>0</v>
      </c>
      <c r="AXU33" s="61">
        <v>0</v>
      </c>
      <c r="AXV33" s="61">
        <v>0</v>
      </c>
      <c r="AXW33" s="61">
        <v>0</v>
      </c>
      <c r="AXX33" s="61">
        <v>0</v>
      </c>
      <c r="AXY33" s="61">
        <v>9</v>
      </c>
      <c r="AXZ33" s="61">
        <v>0</v>
      </c>
      <c r="AYA33" s="61">
        <v>0</v>
      </c>
      <c r="AYB33" s="61">
        <v>1</v>
      </c>
      <c r="AYC33" s="61">
        <v>0</v>
      </c>
      <c r="AYD33" s="61">
        <v>1.4</v>
      </c>
      <c r="AYE33" s="61">
        <v>1.5</v>
      </c>
      <c r="AYF33" s="61">
        <v>20</v>
      </c>
      <c r="AYG33" s="61">
        <v>80</v>
      </c>
      <c r="AYH33" s="61">
        <v>60</v>
      </c>
      <c r="AYI33" s="61">
        <v>30</v>
      </c>
      <c r="AYJ33" s="61">
        <v>30</v>
      </c>
      <c r="AYK33" s="61">
        <v>60</v>
      </c>
      <c r="AYL33" s="61">
        <v>300</v>
      </c>
      <c r="AYM33" s="61">
        <v>30</v>
      </c>
      <c r="AYN33" s="61">
        <v>1</v>
      </c>
      <c r="AYO33" s="61">
        <v>1.4</v>
      </c>
      <c r="AYP33" s="61">
        <v>60</v>
      </c>
      <c r="AYQ33" s="61">
        <v>1.5</v>
      </c>
      <c r="AYR33" s="61">
        <v>80</v>
      </c>
      <c r="AYS33" s="61">
        <v>14</v>
      </c>
      <c r="AYT33" s="61">
        <v>6</v>
      </c>
      <c r="AYU33" s="61">
        <v>11</v>
      </c>
      <c r="AYV33" s="61">
        <v>1</v>
      </c>
      <c r="AYW33" s="61">
        <v>0</v>
      </c>
      <c r="AYX33" s="61">
        <v>0</v>
      </c>
      <c r="AYY33" s="61">
        <v>0</v>
      </c>
      <c r="AYZ33" s="61">
        <v>0</v>
      </c>
      <c r="AZA33" s="61">
        <v>7</v>
      </c>
      <c r="AZF33" s="61">
        <v>500</v>
      </c>
      <c r="AZG33" s="61">
        <v>7000</v>
      </c>
      <c r="AZH33" s="61">
        <v>300</v>
      </c>
      <c r="AZI33" s="61">
        <v>1150</v>
      </c>
      <c r="AZK33" s="61">
        <v>1800</v>
      </c>
      <c r="AZU33" s="61">
        <v>0</v>
      </c>
      <c r="AZZ33" s="61">
        <v>0</v>
      </c>
      <c r="BAA33" s="61">
        <v>0</v>
      </c>
      <c r="BAB33" s="61">
        <v>0</v>
      </c>
      <c r="BAC33" s="61">
        <v>0</v>
      </c>
      <c r="BAD33" s="61">
        <v>25</v>
      </c>
      <c r="BAE33" s="61">
        <v>0</v>
      </c>
      <c r="BAF33" s="61">
        <v>0</v>
      </c>
      <c r="BAG33" s="61">
        <v>2</v>
      </c>
      <c r="BAH33" s="61">
        <v>2</v>
      </c>
      <c r="BAI33" s="61">
        <v>20</v>
      </c>
      <c r="BAJ33" s="61">
        <v>25</v>
      </c>
      <c r="BAK33" s="61">
        <v>30</v>
      </c>
      <c r="BAQ33" s="61">
        <v>0</v>
      </c>
      <c r="BAR33" s="61">
        <v>0</v>
      </c>
      <c r="BAS33" s="61">
        <v>1</v>
      </c>
      <c r="BAT33" s="61">
        <v>120</v>
      </c>
      <c r="BAU33" s="61">
        <v>0</v>
      </c>
      <c r="BAV33" s="61">
        <v>2</v>
      </c>
      <c r="BAW33" s="61">
        <v>2</v>
      </c>
      <c r="BAX33" s="61">
        <v>2</v>
      </c>
      <c r="BAY33" s="61">
        <v>2</v>
      </c>
      <c r="BAZ33" s="61">
        <v>60</v>
      </c>
      <c r="BBA33" s="61">
        <v>60</v>
      </c>
      <c r="BBB33" s="61">
        <v>60</v>
      </c>
      <c r="BBC33" s="61">
        <v>60</v>
      </c>
      <c r="BBD33" s="61">
        <v>1</v>
      </c>
      <c r="BBE33" s="61">
        <v>50</v>
      </c>
      <c r="BBF33" s="61">
        <v>50</v>
      </c>
      <c r="BBH33" s="61">
        <v>200</v>
      </c>
      <c r="BBI33" s="61">
        <v>-1000</v>
      </c>
      <c r="BBK33" s="61">
        <v>-200</v>
      </c>
      <c r="BBL33" s="61">
        <v>-1700</v>
      </c>
      <c r="BBM33" s="61">
        <v>10</v>
      </c>
      <c r="BBN33" s="61">
        <v>0</v>
      </c>
      <c r="BBO33" s="61">
        <v>50</v>
      </c>
      <c r="BBP33" s="61">
        <v>1500</v>
      </c>
      <c r="BBQ33" s="61">
        <v>5.6</v>
      </c>
      <c r="BBR33" s="61">
        <v>6.7</v>
      </c>
      <c r="BBS33" s="61">
        <v>6.9</v>
      </c>
      <c r="BBT33" s="61">
        <v>0.1</v>
      </c>
      <c r="BBU33" s="61">
        <v>2.7</v>
      </c>
      <c r="BBV33" s="61">
        <v>0.1</v>
      </c>
      <c r="BBW33" s="61">
        <v>0</v>
      </c>
      <c r="BBX33" s="61">
        <v>1</v>
      </c>
      <c r="BBY33" s="61">
        <v>0</v>
      </c>
      <c r="BBZ33" s="61">
        <v>500</v>
      </c>
      <c r="BCA33" s="61">
        <v>7000</v>
      </c>
      <c r="BCB33" s="61">
        <v>70</v>
      </c>
      <c r="BCC33" s="61">
        <v>-500</v>
      </c>
      <c r="BCF33" s="61">
        <v>5.4</v>
      </c>
      <c r="BCH33" s="61">
        <v>0</v>
      </c>
      <c r="BCI33" s="61">
        <v>0</v>
      </c>
      <c r="BCJ33" s="61">
        <v>0.2</v>
      </c>
      <c r="BCK33" s="61">
        <v>0</v>
      </c>
      <c r="BCM33" s="61">
        <v>10</v>
      </c>
      <c r="BCN33" s="61">
        <v>0</v>
      </c>
      <c r="BCR33" s="61">
        <v>0</v>
      </c>
      <c r="BCT33" s="61">
        <v>5</v>
      </c>
      <c r="BCU33" s="61">
        <v>5</v>
      </c>
      <c r="BCV33" s="61">
        <v>5</v>
      </c>
      <c r="BCW33" s="61">
        <v>5</v>
      </c>
      <c r="BCX33" s="61">
        <v>5</v>
      </c>
      <c r="BCY33" s="61">
        <v>60</v>
      </c>
      <c r="BCZ33" s="61">
        <v>28</v>
      </c>
      <c r="BDA33" s="61">
        <v>40</v>
      </c>
      <c r="BDB33" s="61">
        <v>30</v>
      </c>
      <c r="BDC33" s="61">
        <v>50</v>
      </c>
      <c r="BDD33" s="61">
        <v>180</v>
      </c>
      <c r="BDE33" s="61">
        <v>28</v>
      </c>
      <c r="BDF33" s="61">
        <v>40</v>
      </c>
      <c r="BDG33" s="61">
        <v>0</v>
      </c>
      <c r="BDH33" s="61">
        <v>100</v>
      </c>
      <c r="BDI33" s="61">
        <v>0</v>
      </c>
      <c r="BDJ33" s="61">
        <v>0</v>
      </c>
      <c r="BDK33" s="61">
        <v>100</v>
      </c>
      <c r="BDL33" s="61">
        <v>0</v>
      </c>
      <c r="BDM33" s="61">
        <v>20</v>
      </c>
      <c r="BDN33" s="61">
        <v>2</v>
      </c>
      <c r="BDO33" s="61">
        <v>0</v>
      </c>
      <c r="BDP33" s="61">
        <v>0</v>
      </c>
      <c r="BDQ33" s="61">
        <v>0</v>
      </c>
      <c r="BDR33" s="61">
        <v>0</v>
      </c>
      <c r="BDS33" s="61">
        <v>0</v>
      </c>
      <c r="BDT33" s="61">
        <v>100</v>
      </c>
      <c r="BDU33" s="61">
        <v>0</v>
      </c>
      <c r="BDV33" s="61">
        <v>0</v>
      </c>
      <c r="BDW33" s="61">
        <v>100</v>
      </c>
      <c r="BDX33" s="61">
        <v>0</v>
      </c>
      <c r="BDY33" s="61">
        <v>10</v>
      </c>
      <c r="BDZ33" s="61">
        <v>0</v>
      </c>
      <c r="BEA33" s="61">
        <v>10</v>
      </c>
      <c r="BEB33" s="61">
        <v>2</v>
      </c>
      <c r="BEC33" s="61">
        <v>0</v>
      </c>
      <c r="BED33" s="61">
        <v>0</v>
      </c>
      <c r="BEE33" s="61">
        <v>0</v>
      </c>
      <c r="BEF33" s="61">
        <v>0</v>
      </c>
      <c r="BEG33" s="61">
        <v>0</v>
      </c>
      <c r="BEH33" s="61">
        <v>100</v>
      </c>
      <c r="BEI33" s="61">
        <v>0</v>
      </c>
      <c r="BEJ33" s="61">
        <v>0</v>
      </c>
      <c r="BEK33" s="61">
        <v>100</v>
      </c>
      <c r="BEL33" s="61">
        <v>0</v>
      </c>
      <c r="BEM33" s="61">
        <v>10</v>
      </c>
      <c r="BEN33" s="61">
        <v>0</v>
      </c>
      <c r="BEO33" s="61">
        <v>10</v>
      </c>
      <c r="BEP33" s="61">
        <v>2</v>
      </c>
      <c r="BEQ33" s="61">
        <v>0</v>
      </c>
      <c r="BER33" s="61">
        <v>0</v>
      </c>
      <c r="BES33" s="61">
        <v>0</v>
      </c>
      <c r="BET33" s="61">
        <v>100</v>
      </c>
      <c r="BEU33" s="61">
        <v>10</v>
      </c>
      <c r="BEV33" s="61">
        <v>-100</v>
      </c>
      <c r="BEW33" s="61">
        <v>10</v>
      </c>
      <c r="BEX33" s="61">
        <v>250</v>
      </c>
      <c r="BEY33" s="61">
        <v>-250</v>
      </c>
      <c r="BEZ33" s="61">
        <v>0</v>
      </c>
      <c r="BFA33" s="61">
        <v>0</v>
      </c>
      <c r="BFB33" s="61">
        <v>0</v>
      </c>
      <c r="BFC33" s="61">
        <v>0</v>
      </c>
      <c r="BFD33" s="61">
        <v>0</v>
      </c>
      <c r="BFE33" s="61">
        <v>0</v>
      </c>
      <c r="BFF33" s="61">
        <v>0</v>
      </c>
      <c r="BFG33" s="61">
        <v>0</v>
      </c>
      <c r="BFH33" s="61">
        <v>0</v>
      </c>
      <c r="BFI33" s="61">
        <v>0</v>
      </c>
      <c r="BFJ33" s="61">
        <v>0</v>
      </c>
      <c r="BFK33" s="61">
        <v>2</v>
      </c>
      <c r="BFL33" s="61">
        <v>10</v>
      </c>
      <c r="BXX33" s="61">
        <v>0</v>
      </c>
      <c r="BXY33" s="61">
        <v>0</v>
      </c>
      <c r="BXZ33" s="61">
        <v>0</v>
      </c>
      <c r="BYA33" s="61">
        <v>0</v>
      </c>
      <c r="BYB33" s="61">
        <v>0</v>
      </c>
      <c r="BYC33" s="61">
        <v>0</v>
      </c>
      <c r="BYD33" s="61">
        <v>0</v>
      </c>
      <c r="BYE33" s="61">
        <v>0</v>
      </c>
      <c r="BYF33" s="61">
        <v>0</v>
      </c>
      <c r="BYG33" s="61">
        <v>0</v>
      </c>
      <c r="BYH33" s="61">
        <v>0</v>
      </c>
      <c r="BYI33" s="61">
        <v>0</v>
      </c>
      <c r="BYJ33" s="61">
        <v>0</v>
      </c>
      <c r="BYK33" s="61">
        <v>0</v>
      </c>
      <c r="BYL33" s="61">
        <v>0</v>
      </c>
      <c r="BYM33" s="61">
        <v>0</v>
      </c>
      <c r="BYN33" s="61">
        <v>0</v>
      </c>
      <c r="BYO33" s="61">
        <v>0</v>
      </c>
      <c r="BYP33" s="61">
        <v>0</v>
      </c>
      <c r="BYQ33" s="61">
        <v>0</v>
      </c>
      <c r="BYR33" s="61">
        <v>0</v>
      </c>
      <c r="BYS33" s="61">
        <v>0</v>
      </c>
      <c r="BYT33" s="61">
        <v>0</v>
      </c>
      <c r="BYU33" s="61">
        <v>0</v>
      </c>
      <c r="BYV33" s="61">
        <v>0</v>
      </c>
      <c r="BYW33" s="61">
        <v>0</v>
      </c>
      <c r="BYX33" s="61">
        <v>0</v>
      </c>
      <c r="BYY33" s="61">
        <v>0</v>
      </c>
      <c r="BYZ33" s="61">
        <v>0</v>
      </c>
      <c r="BZA33" s="61">
        <v>0</v>
      </c>
      <c r="BZB33" s="61">
        <v>0</v>
      </c>
      <c r="BZC33" s="61">
        <v>0</v>
      </c>
      <c r="BZD33" s="61">
        <v>0</v>
      </c>
      <c r="BZE33" s="61">
        <v>0</v>
      </c>
      <c r="BZF33" s="61">
        <v>0</v>
      </c>
      <c r="BZG33" s="61">
        <v>0</v>
      </c>
      <c r="BZH33" s="61">
        <v>0</v>
      </c>
      <c r="BZI33" s="61">
        <v>0</v>
      </c>
      <c r="BZJ33" s="61">
        <v>0</v>
      </c>
      <c r="BZK33" s="61">
        <v>0</v>
      </c>
      <c r="BZL33" s="61">
        <v>0</v>
      </c>
      <c r="BZM33" s="61">
        <v>0</v>
      </c>
      <c r="BZN33" s="61">
        <v>0</v>
      </c>
      <c r="BZO33" s="61">
        <v>0</v>
      </c>
      <c r="BZP33" s="61">
        <v>0</v>
      </c>
      <c r="BZQ33" s="61">
        <v>0</v>
      </c>
      <c r="BZR33" s="61">
        <v>0</v>
      </c>
      <c r="BZS33" s="61">
        <v>0</v>
      </c>
      <c r="BZT33" s="61">
        <v>0</v>
      </c>
      <c r="BZU33" s="61">
        <v>0</v>
      </c>
      <c r="BZV33" s="61">
        <v>0</v>
      </c>
      <c r="BZW33" s="61">
        <v>0</v>
      </c>
      <c r="BZX33" s="61">
        <v>0</v>
      </c>
      <c r="BZY33" s="61">
        <v>0</v>
      </c>
      <c r="BZZ33" s="61">
        <v>0</v>
      </c>
      <c r="CAA33" s="61">
        <v>0</v>
      </c>
      <c r="CAB33" s="61">
        <v>0</v>
      </c>
      <c r="CAC33" s="61">
        <v>0</v>
      </c>
      <c r="CAD33" s="61">
        <v>0</v>
      </c>
      <c r="CAE33" s="61">
        <v>0</v>
      </c>
      <c r="CAF33" s="61">
        <v>0</v>
      </c>
      <c r="CAG33" s="61">
        <v>0</v>
      </c>
      <c r="CAH33" s="61">
        <v>0</v>
      </c>
      <c r="CAI33" s="61">
        <v>0</v>
      </c>
      <c r="CAJ33" s="61">
        <v>0</v>
      </c>
      <c r="CAK33" s="61">
        <v>0</v>
      </c>
      <c r="CAL33" s="61">
        <v>0</v>
      </c>
      <c r="CAM33" s="61">
        <v>0</v>
      </c>
      <c r="CAN33" s="61">
        <v>0</v>
      </c>
      <c r="CAO33" s="61">
        <v>0</v>
      </c>
      <c r="CAP33" s="61">
        <v>0</v>
      </c>
      <c r="CAQ33" s="61">
        <v>0</v>
      </c>
      <c r="CAR33" s="61">
        <v>0</v>
      </c>
      <c r="CAS33" s="61">
        <v>0</v>
      </c>
      <c r="CAT33" s="61">
        <v>0</v>
      </c>
      <c r="CAU33" s="61">
        <v>0</v>
      </c>
      <c r="CAV33" s="61">
        <v>0</v>
      </c>
      <c r="CAW33" s="61">
        <v>0</v>
      </c>
      <c r="CAX33" s="61">
        <v>0</v>
      </c>
      <c r="CAY33" s="61">
        <v>0</v>
      </c>
      <c r="CAZ33" s="61">
        <v>0</v>
      </c>
      <c r="CBA33" s="61">
        <v>0</v>
      </c>
      <c r="CBB33" s="61">
        <v>0</v>
      </c>
      <c r="CBC33" s="61">
        <v>0</v>
      </c>
      <c r="CBD33" s="61">
        <v>0</v>
      </c>
      <c r="CBE33" s="61">
        <v>0</v>
      </c>
      <c r="CBF33" s="61">
        <v>0</v>
      </c>
      <c r="CBG33" s="61">
        <v>0</v>
      </c>
      <c r="CBH33" s="61">
        <v>0</v>
      </c>
      <c r="CBI33" s="61">
        <v>0</v>
      </c>
      <c r="CBJ33" s="61">
        <v>0</v>
      </c>
      <c r="CBK33" s="61">
        <v>0</v>
      </c>
      <c r="CBL33" s="61">
        <v>0</v>
      </c>
      <c r="CBM33" s="61">
        <v>0</v>
      </c>
      <c r="CBN33" s="61">
        <v>0</v>
      </c>
      <c r="CBO33" s="61">
        <v>0</v>
      </c>
      <c r="CBP33" s="61">
        <v>0</v>
      </c>
      <c r="CBQ33" s="61">
        <v>0</v>
      </c>
      <c r="CBR33" s="61">
        <v>0</v>
      </c>
      <c r="CBS33" s="61">
        <v>0</v>
      </c>
      <c r="CBT33" s="61">
        <v>0</v>
      </c>
      <c r="CBU33" s="61">
        <v>0</v>
      </c>
      <c r="CBV33" s="61">
        <v>0</v>
      </c>
      <c r="CBW33" s="61">
        <v>0</v>
      </c>
      <c r="CBX33" s="61">
        <v>0</v>
      </c>
      <c r="CBY33" s="61">
        <v>0</v>
      </c>
      <c r="CBZ33" s="61">
        <v>0</v>
      </c>
      <c r="CCA33" s="61">
        <v>0</v>
      </c>
      <c r="CCB33" s="61">
        <v>0</v>
      </c>
      <c r="CCC33" s="61">
        <v>0</v>
      </c>
      <c r="CCD33" s="61">
        <v>0</v>
      </c>
      <c r="CCE33" s="61">
        <v>0</v>
      </c>
      <c r="CCF33" s="61">
        <v>0</v>
      </c>
      <c r="CCG33" s="61">
        <v>0</v>
      </c>
      <c r="CCH33" s="61">
        <v>0</v>
      </c>
      <c r="CCI33" s="61">
        <v>0</v>
      </c>
      <c r="CCJ33" s="61">
        <v>0</v>
      </c>
      <c r="CCK33" s="61">
        <v>0</v>
      </c>
      <c r="CCL33" s="61">
        <v>0</v>
      </c>
      <c r="CCM33" s="61">
        <v>0</v>
      </c>
      <c r="CCN33" s="61">
        <v>0</v>
      </c>
      <c r="CCO33" s="61">
        <v>0</v>
      </c>
      <c r="CCP33" s="61">
        <v>0</v>
      </c>
      <c r="CCQ33" s="61">
        <v>0</v>
      </c>
      <c r="CCR33" s="61">
        <v>0</v>
      </c>
      <c r="CCS33" s="61">
        <v>0</v>
      </c>
      <c r="CCT33" s="61">
        <v>0</v>
      </c>
      <c r="CCU33" s="61">
        <v>0</v>
      </c>
      <c r="CCV33" s="61">
        <v>0</v>
      </c>
      <c r="CCW33" s="61">
        <v>0</v>
      </c>
      <c r="CCX33" s="61">
        <v>0</v>
      </c>
      <c r="CCY33" s="61">
        <v>0</v>
      </c>
      <c r="CCZ33" s="61">
        <v>0</v>
      </c>
      <c r="CDA33" s="61">
        <v>0</v>
      </c>
      <c r="CDB33" s="61">
        <v>0</v>
      </c>
      <c r="CDC33" s="61">
        <v>0</v>
      </c>
      <c r="CDD33" s="61">
        <v>0</v>
      </c>
      <c r="CDE33" s="61">
        <v>0</v>
      </c>
      <c r="CDF33" s="61">
        <v>0</v>
      </c>
      <c r="CDG33" s="61">
        <v>0</v>
      </c>
      <c r="CDH33" s="61">
        <v>0</v>
      </c>
      <c r="CDI33" s="61">
        <v>0</v>
      </c>
      <c r="CDJ33" s="61">
        <v>0</v>
      </c>
      <c r="CDK33" s="61">
        <v>0</v>
      </c>
      <c r="CDL33" s="61">
        <v>0</v>
      </c>
      <c r="CDM33" s="61">
        <v>0</v>
      </c>
      <c r="CDN33" s="61">
        <v>0</v>
      </c>
      <c r="CDO33" s="61">
        <v>0</v>
      </c>
      <c r="CDP33" s="61">
        <v>0</v>
      </c>
      <c r="CDQ33" s="61">
        <v>0</v>
      </c>
      <c r="CDR33" s="61">
        <v>0</v>
      </c>
      <c r="CDS33" s="61">
        <v>0</v>
      </c>
      <c r="CDT33" s="61">
        <v>0</v>
      </c>
      <c r="CDU33" s="61">
        <v>0</v>
      </c>
      <c r="CDV33" s="61">
        <v>0</v>
      </c>
      <c r="CDW33" s="61">
        <v>0</v>
      </c>
      <c r="CDX33" s="61">
        <v>0</v>
      </c>
      <c r="CDY33" s="61">
        <v>0</v>
      </c>
      <c r="CDZ33" s="61">
        <v>0</v>
      </c>
      <c r="CEA33" s="61">
        <v>0</v>
      </c>
      <c r="CEB33" s="61">
        <v>0</v>
      </c>
      <c r="CEC33" s="61">
        <v>0</v>
      </c>
      <c r="CED33" s="61">
        <v>0</v>
      </c>
      <c r="CEE33" s="61">
        <v>0</v>
      </c>
      <c r="CEF33" s="61">
        <v>0</v>
      </c>
      <c r="CEG33" s="61">
        <v>0</v>
      </c>
      <c r="CEH33" s="61">
        <v>0</v>
      </c>
      <c r="CEI33" s="61">
        <v>0</v>
      </c>
      <c r="CEJ33" s="61">
        <v>0</v>
      </c>
      <c r="CEK33" s="61">
        <v>0</v>
      </c>
      <c r="CEL33" s="61">
        <v>0</v>
      </c>
      <c r="CEM33" s="61">
        <v>0</v>
      </c>
      <c r="CEN33" s="61">
        <v>0</v>
      </c>
      <c r="CEO33" s="61">
        <v>0</v>
      </c>
      <c r="CEP33" s="61">
        <v>0</v>
      </c>
      <c r="CEQ33" s="61">
        <v>0</v>
      </c>
      <c r="CER33" s="61">
        <v>0</v>
      </c>
      <c r="CES33" s="61">
        <v>0</v>
      </c>
      <c r="CET33" s="61">
        <v>0</v>
      </c>
      <c r="CEU33" s="61">
        <v>0</v>
      </c>
      <c r="CEV33" s="61">
        <v>0</v>
      </c>
      <c r="CEW33" s="61">
        <v>0</v>
      </c>
      <c r="CEX33" s="61">
        <v>0</v>
      </c>
      <c r="CEY33" s="61">
        <v>0</v>
      </c>
      <c r="CEZ33" s="61">
        <v>0</v>
      </c>
      <c r="CFA33" s="61">
        <v>0</v>
      </c>
      <c r="CFB33" s="61">
        <v>0</v>
      </c>
      <c r="CFC33" s="61">
        <v>0</v>
      </c>
      <c r="CFD33" s="61">
        <v>0</v>
      </c>
      <c r="CFE33" s="61">
        <v>0</v>
      </c>
      <c r="CFF33" s="61">
        <v>0</v>
      </c>
      <c r="CFG33" s="61">
        <v>0</v>
      </c>
      <c r="CFH33" s="61">
        <v>0</v>
      </c>
      <c r="CFI33" s="61">
        <v>0</v>
      </c>
      <c r="CFJ33" s="61">
        <v>0</v>
      </c>
      <c r="CFK33" s="61">
        <v>0</v>
      </c>
      <c r="CFL33" s="61">
        <v>0</v>
      </c>
      <c r="CFM33" s="61">
        <v>0</v>
      </c>
      <c r="CFN33" s="61">
        <v>0</v>
      </c>
      <c r="CFO33" s="61">
        <v>0</v>
      </c>
      <c r="CFP33" s="61">
        <v>0</v>
      </c>
      <c r="CFQ33" s="61">
        <v>0</v>
      </c>
      <c r="CFR33" s="61">
        <v>0</v>
      </c>
      <c r="CFS33" s="61">
        <v>0</v>
      </c>
      <c r="CFT33" s="61">
        <v>0</v>
      </c>
      <c r="CFU33" s="61">
        <v>0</v>
      </c>
      <c r="CFV33" s="61">
        <v>0</v>
      </c>
      <c r="CFW33" s="61">
        <v>0</v>
      </c>
      <c r="CFX33" s="61">
        <v>0</v>
      </c>
      <c r="CFY33" s="61">
        <v>0</v>
      </c>
      <c r="CFZ33" s="61">
        <v>0</v>
      </c>
      <c r="CGA33" s="61">
        <v>0</v>
      </c>
      <c r="CGB33" s="61">
        <v>0</v>
      </c>
      <c r="CGC33" s="61">
        <v>0</v>
      </c>
      <c r="CGD33" s="61">
        <v>0</v>
      </c>
      <c r="CGE33" s="61">
        <v>0</v>
      </c>
      <c r="CGF33" s="61">
        <v>0</v>
      </c>
      <c r="CGG33" s="61">
        <v>0</v>
      </c>
      <c r="CGH33" s="61">
        <v>0</v>
      </c>
      <c r="CGI33" s="61">
        <v>0</v>
      </c>
      <c r="CGJ33" s="61">
        <v>0</v>
      </c>
      <c r="CGK33" s="61">
        <v>0</v>
      </c>
      <c r="CGL33" s="61">
        <v>0</v>
      </c>
      <c r="CGM33" s="61">
        <v>0</v>
      </c>
      <c r="CGN33" s="61">
        <v>0</v>
      </c>
      <c r="CGO33" s="61">
        <v>0</v>
      </c>
      <c r="CGP33" s="61">
        <v>0</v>
      </c>
      <c r="CGQ33" s="61">
        <v>0</v>
      </c>
      <c r="CGR33" s="61">
        <v>0</v>
      </c>
      <c r="CGS33" s="61">
        <v>0</v>
      </c>
      <c r="CGT33" s="61">
        <v>0</v>
      </c>
      <c r="CGU33" s="61">
        <v>0</v>
      </c>
      <c r="CGV33" s="61">
        <v>0</v>
      </c>
      <c r="CGW33" s="61">
        <v>0</v>
      </c>
      <c r="CGX33" s="61">
        <v>0</v>
      </c>
      <c r="CGY33" s="61">
        <v>0</v>
      </c>
      <c r="CGZ33" s="61">
        <v>0</v>
      </c>
      <c r="CHA33" s="61">
        <v>0</v>
      </c>
      <c r="CHB33" s="61">
        <v>0</v>
      </c>
      <c r="CHC33" s="61">
        <v>0</v>
      </c>
      <c r="CHD33" s="61">
        <v>0</v>
      </c>
      <c r="CHE33" s="61">
        <v>0</v>
      </c>
      <c r="CHF33" s="61">
        <v>0</v>
      </c>
      <c r="CHG33" s="61">
        <v>0</v>
      </c>
      <c r="CHH33" s="61">
        <v>0</v>
      </c>
      <c r="CHI33" s="61">
        <v>0</v>
      </c>
      <c r="CHJ33" s="61">
        <v>0</v>
      </c>
      <c r="CHK33" s="61">
        <v>0</v>
      </c>
      <c r="CHL33" s="61">
        <v>0</v>
      </c>
      <c r="CHM33" s="61">
        <v>0</v>
      </c>
      <c r="CHN33" s="61">
        <v>0</v>
      </c>
      <c r="CHO33" s="61">
        <v>0</v>
      </c>
      <c r="CHP33" s="61">
        <v>0</v>
      </c>
      <c r="CHQ33" s="61">
        <v>0</v>
      </c>
      <c r="CHR33" s="61">
        <v>0</v>
      </c>
      <c r="CHS33" s="61">
        <v>0</v>
      </c>
      <c r="CHT33" s="61">
        <v>0</v>
      </c>
      <c r="CHU33" s="61">
        <v>0</v>
      </c>
      <c r="CHV33" s="61">
        <v>0</v>
      </c>
      <c r="CHW33" s="61">
        <v>0</v>
      </c>
      <c r="CHX33" s="61">
        <v>0</v>
      </c>
      <c r="CHY33" s="61">
        <v>0</v>
      </c>
      <c r="CHZ33" s="61">
        <v>0</v>
      </c>
      <c r="CIA33" s="61">
        <v>0</v>
      </c>
      <c r="CIB33" s="61">
        <v>0</v>
      </c>
      <c r="CIC33" s="61">
        <v>0</v>
      </c>
      <c r="CID33" s="61">
        <v>0</v>
      </c>
      <c r="CIE33" s="61">
        <v>0</v>
      </c>
      <c r="CIF33" s="61">
        <v>0</v>
      </c>
      <c r="CIG33" s="61">
        <v>0</v>
      </c>
      <c r="CIH33" s="61">
        <v>0</v>
      </c>
      <c r="CII33" s="61">
        <v>0</v>
      </c>
      <c r="CIJ33" s="61">
        <v>0</v>
      </c>
      <c r="CIK33" s="61">
        <v>0</v>
      </c>
      <c r="CIL33" s="61">
        <v>0</v>
      </c>
      <c r="CIM33" s="61">
        <v>0</v>
      </c>
      <c r="CIN33" s="61">
        <v>0</v>
      </c>
      <c r="CIO33" s="61">
        <v>0</v>
      </c>
      <c r="CIP33" s="61">
        <v>0</v>
      </c>
      <c r="CIQ33" s="61">
        <v>0</v>
      </c>
      <c r="CIR33" s="61">
        <v>0</v>
      </c>
      <c r="CIS33" s="61">
        <v>0</v>
      </c>
      <c r="CIT33" s="61">
        <v>0</v>
      </c>
      <c r="CIU33" s="61">
        <v>0</v>
      </c>
      <c r="CIV33" s="61">
        <v>0</v>
      </c>
      <c r="CIW33" s="61">
        <v>0</v>
      </c>
      <c r="CIX33" s="61">
        <v>0</v>
      </c>
      <c r="CIY33" s="61">
        <v>0</v>
      </c>
      <c r="CIZ33" s="61">
        <v>0</v>
      </c>
      <c r="CJA33" s="61">
        <v>0</v>
      </c>
      <c r="CJB33" s="61">
        <v>0</v>
      </c>
      <c r="CJC33" s="61">
        <v>0</v>
      </c>
      <c r="CJD33" s="61">
        <v>0</v>
      </c>
      <c r="CJE33" s="61">
        <v>0</v>
      </c>
      <c r="CJF33" s="61">
        <v>0</v>
      </c>
      <c r="CJG33" s="61">
        <v>0</v>
      </c>
      <c r="CJH33" s="61">
        <v>0</v>
      </c>
      <c r="CJI33" s="61">
        <v>0</v>
      </c>
      <c r="CJJ33" s="61">
        <v>0</v>
      </c>
      <c r="CJK33" s="61">
        <v>0</v>
      </c>
      <c r="CJL33" s="61">
        <v>0</v>
      </c>
      <c r="CJM33" s="61">
        <v>0</v>
      </c>
      <c r="CJN33" s="61">
        <v>0</v>
      </c>
      <c r="CJO33" s="61">
        <v>0</v>
      </c>
      <c r="CJP33" s="61">
        <v>0</v>
      </c>
      <c r="CJQ33" s="61">
        <v>0</v>
      </c>
      <c r="CJR33" s="61">
        <v>0</v>
      </c>
      <c r="CJS33" s="61">
        <v>0</v>
      </c>
      <c r="CJT33" s="61">
        <v>0</v>
      </c>
      <c r="CJU33" s="61">
        <v>0</v>
      </c>
      <c r="CJV33" s="61">
        <v>0</v>
      </c>
      <c r="CJW33" s="61">
        <v>0</v>
      </c>
      <c r="CJX33" s="61">
        <v>0</v>
      </c>
      <c r="CJY33" s="61">
        <v>0</v>
      </c>
      <c r="CJZ33" s="61">
        <v>0</v>
      </c>
      <c r="CKA33" s="61">
        <v>0</v>
      </c>
      <c r="CKB33" s="61">
        <v>0</v>
      </c>
      <c r="CKC33" s="61">
        <v>0</v>
      </c>
      <c r="CKD33" s="61">
        <v>0</v>
      </c>
      <c r="CKE33" s="61">
        <v>0</v>
      </c>
      <c r="CKF33" s="61">
        <v>0</v>
      </c>
      <c r="CKG33" s="61">
        <v>0</v>
      </c>
      <c r="CKH33" s="61">
        <v>0</v>
      </c>
      <c r="CKI33" s="61">
        <v>0</v>
      </c>
      <c r="CKJ33" s="61">
        <v>0</v>
      </c>
      <c r="CKK33" s="61">
        <v>0</v>
      </c>
      <c r="CKL33" s="61">
        <v>0</v>
      </c>
      <c r="CKM33" s="61">
        <v>0</v>
      </c>
      <c r="CKN33" s="61">
        <v>0</v>
      </c>
      <c r="CKO33" s="61">
        <v>0</v>
      </c>
      <c r="CKP33" s="61">
        <v>0</v>
      </c>
      <c r="CKQ33" s="61">
        <v>0</v>
      </c>
      <c r="CKR33" s="61">
        <v>0</v>
      </c>
      <c r="CKS33" s="61">
        <v>0</v>
      </c>
      <c r="CKT33" s="61">
        <v>0</v>
      </c>
      <c r="CKU33" s="61">
        <v>0</v>
      </c>
      <c r="CKV33" s="61">
        <v>0</v>
      </c>
      <c r="CKW33" s="61">
        <v>0</v>
      </c>
      <c r="CKX33" s="61">
        <v>0</v>
      </c>
      <c r="CKY33" s="61">
        <v>0</v>
      </c>
      <c r="CKZ33" s="61">
        <v>0</v>
      </c>
      <c r="CLA33" s="61">
        <v>0</v>
      </c>
      <c r="CLB33" s="61">
        <v>0</v>
      </c>
      <c r="CLC33" s="61">
        <v>0</v>
      </c>
      <c r="CLD33" s="61">
        <v>0</v>
      </c>
      <c r="CLE33" s="61">
        <v>0</v>
      </c>
      <c r="CLF33" s="61">
        <v>0</v>
      </c>
      <c r="CLG33" s="61">
        <v>0</v>
      </c>
      <c r="CLH33" s="61">
        <v>0</v>
      </c>
      <c r="CLI33" s="61">
        <v>0</v>
      </c>
      <c r="CLJ33" s="61">
        <v>0</v>
      </c>
      <c r="CLK33" s="61">
        <v>0</v>
      </c>
      <c r="CLL33" s="61">
        <v>0</v>
      </c>
      <c r="CLM33" s="61">
        <v>0</v>
      </c>
      <c r="CLN33" s="61">
        <v>0</v>
      </c>
      <c r="CLO33" s="61">
        <v>0</v>
      </c>
      <c r="CLP33" s="61">
        <v>0</v>
      </c>
      <c r="CLQ33" s="61">
        <v>0</v>
      </c>
      <c r="CLR33" s="61">
        <v>0</v>
      </c>
      <c r="CLS33" s="61">
        <v>0</v>
      </c>
      <c r="CLT33" s="61">
        <v>0</v>
      </c>
      <c r="CLU33" s="61">
        <v>0</v>
      </c>
      <c r="CLV33" s="61">
        <v>0</v>
      </c>
      <c r="CLW33" s="61">
        <v>0</v>
      </c>
      <c r="CLX33" s="61">
        <v>0</v>
      </c>
      <c r="CLY33" s="61">
        <v>0</v>
      </c>
      <c r="CLZ33" s="61">
        <v>0</v>
      </c>
      <c r="CMA33" s="61">
        <v>0</v>
      </c>
      <c r="CMB33" s="61">
        <v>0</v>
      </c>
      <c r="CMC33" s="61">
        <v>0</v>
      </c>
      <c r="CMD33" s="61">
        <v>0</v>
      </c>
      <c r="CME33" s="61">
        <v>0</v>
      </c>
      <c r="CMF33" s="61">
        <v>0</v>
      </c>
      <c r="CMG33" s="61">
        <v>0</v>
      </c>
      <c r="CMH33" s="61">
        <v>0</v>
      </c>
      <c r="CMI33" s="61">
        <v>0</v>
      </c>
      <c r="CMJ33" s="61">
        <v>0</v>
      </c>
      <c r="CMK33" s="61">
        <v>0</v>
      </c>
      <c r="CML33" s="61">
        <v>0</v>
      </c>
      <c r="CMM33" s="61">
        <v>0</v>
      </c>
      <c r="CMN33" s="61">
        <v>0</v>
      </c>
      <c r="CMO33" s="61">
        <v>0</v>
      </c>
      <c r="CMP33" s="61">
        <v>0</v>
      </c>
      <c r="CMQ33" s="61">
        <v>0</v>
      </c>
      <c r="CMR33" s="61">
        <v>0</v>
      </c>
      <c r="CMS33" s="61">
        <v>0</v>
      </c>
      <c r="CMT33" s="61">
        <v>0</v>
      </c>
      <c r="CMU33" s="61">
        <v>0</v>
      </c>
      <c r="CMV33" s="61">
        <v>0</v>
      </c>
      <c r="CMW33" s="61">
        <v>0</v>
      </c>
      <c r="CMX33" s="61">
        <v>0</v>
      </c>
      <c r="CMY33" s="61">
        <v>0</v>
      </c>
      <c r="CMZ33" s="61">
        <v>0</v>
      </c>
      <c r="CNA33" s="61">
        <v>0</v>
      </c>
      <c r="CNB33" s="61">
        <v>0</v>
      </c>
      <c r="CNC33" s="61">
        <v>0</v>
      </c>
      <c r="CND33" s="61">
        <v>0</v>
      </c>
      <c r="CNE33" s="61">
        <v>0</v>
      </c>
      <c r="CNF33" s="61">
        <v>0</v>
      </c>
      <c r="CNG33" s="61">
        <v>0</v>
      </c>
      <c r="CNH33" s="61">
        <v>0</v>
      </c>
      <c r="CNI33" s="61">
        <v>0</v>
      </c>
      <c r="CNJ33" s="61">
        <v>0</v>
      </c>
      <c r="CNK33" s="61">
        <v>0</v>
      </c>
      <c r="CNL33" s="61">
        <v>0</v>
      </c>
      <c r="CNM33" s="61">
        <v>0</v>
      </c>
      <c r="CNN33" s="61">
        <v>0</v>
      </c>
      <c r="CNO33" s="61">
        <v>0</v>
      </c>
      <c r="CNP33" s="61">
        <v>0</v>
      </c>
      <c r="CNQ33" s="61">
        <v>0</v>
      </c>
      <c r="CNR33" s="61">
        <v>0</v>
      </c>
      <c r="CNS33" s="61">
        <v>0</v>
      </c>
      <c r="CNT33" s="61">
        <v>0</v>
      </c>
      <c r="CNU33" s="61">
        <v>0</v>
      </c>
      <c r="CNV33" s="61">
        <v>0</v>
      </c>
      <c r="CNW33" s="61">
        <v>0</v>
      </c>
      <c r="CNX33" s="61">
        <v>0</v>
      </c>
      <c r="CNY33" s="61">
        <v>0</v>
      </c>
      <c r="CNZ33" s="61">
        <v>0</v>
      </c>
      <c r="COA33" s="61">
        <v>0</v>
      </c>
      <c r="COB33" s="61">
        <v>0</v>
      </c>
      <c r="COC33" s="61">
        <v>0</v>
      </c>
      <c r="COD33" s="61">
        <v>0</v>
      </c>
      <c r="COE33" s="61">
        <v>0</v>
      </c>
      <c r="COF33" s="61">
        <v>0</v>
      </c>
      <c r="COG33" s="61">
        <v>0</v>
      </c>
      <c r="COH33" s="61">
        <v>0</v>
      </c>
      <c r="COI33" s="61">
        <v>0</v>
      </c>
      <c r="COJ33" s="61">
        <v>0</v>
      </c>
      <c r="COK33" s="61">
        <v>0</v>
      </c>
      <c r="COL33" s="61">
        <v>0</v>
      </c>
      <c r="COM33" s="61">
        <v>0</v>
      </c>
      <c r="CON33" s="61">
        <v>0</v>
      </c>
      <c r="COO33" s="61">
        <v>0</v>
      </c>
      <c r="COP33" s="61">
        <v>0</v>
      </c>
      <c r="COQ33" s="61">
        <v>0</v>
      </c>
      <c r="COR33" s="61">
        <v>0</v>
      </c>
      <c r="COS33" s="61">
        <v>0</v>
      </c>
      <c r="COT33" s="61">
        <v>0</v>
      </c>
      <c r="COU33" s="61">
        <v>0</v>
      </c>
      <c r="COV33" s="61">
        <v>0</v>
      </c>
      <c r="COW33" s="61">
        <v>0</v>
      </c>
      <c r="COX33" s="61">
        <v>0</v>
      </c>
      <c r="COY33" s="61">
        <v>0</v>
      </c>
      <c r="COZ33" s="61">
        <v>0</v>
      </c>
      <c r="CPA33" s="61">
        <v>0</v>
      </c>
      <c r="CPB33" s="61">
        <v>0</v>
      </c>
      <c r="CPC33" s="61">
        <v>0</v>
      </c>
      <c r="CPD33" s="61">
        <v>0</v>
      </c>
      <c r="CPE33" s="61">
        <v>0</v>
      </c>
      <c r="CPF33" s="61">
        <v>0</v>
      </c>
      <c r="CPG33" s="61">
        <v>0</v>
      </c>
      <c r="CPH33" s="61">
        <v>0</v>
      </c>
      <c r="CPI33" s="61">
        <v>0</v>
      </c>
      <c r="CPJ33" s="61">
        <v>0</v>
      </c>
      <c r="CPK33" s="61">
        <v>0</v>
      </c>
      <c r="CPL33" s="61">
        <v>0</v>
      </c>
      <c r="CPM33" s="61">
        <v>0</v>
      </c>
      <c r="CPN33" s="61">
        <v>0</v>
      </c>
      <c r="CPO33" s="61">
        <v>0</v>
      </c>
      <c r="CPP33" s="61">
        <v>0</v>
      </c>
      <c r="CPQ33" s="61">
        <v>0</v>
      </c>
      <c r="CPR33" s="61">
        <v>0</v>
      </c>
      <c r="CPS33" s="61">
        <v>0</v>
      </c>
      <c r="CPT33" s="61">
        <v>0</v>
      </c>
      <c r="CPU33" s="61">
        <v>0</v>
      </c>
      <c r="CPV33" s="61">
        <v>0</v>
      </c>
      <c r="CPW33" s="61">
        <v>0</v>
      </c>
      <c r="CPX33" s="61">
        <v>0</v>
      </c>
      <c r="CPY33" s="61">
        <v>0</v>
      </c>
      <c r="CPZ33" s="61">
        <v>0</v>
      </c>
      <c r="CQA33" s="61">
        <v>0</v>
      </c>
      <c r="CQB33" s="61">
        <v>0</v>
      </c>
      <c r="CQC33" s="61">
        <v>0</v>
      </c>
      <c r="CQD33" s="61">
        <v>0</v>
      </c>
      <c r="CQE33" s="61">
        <v>0</v>
      </c>
      <c r="CQF33" s="61">
        <v>0</v>
      </c>
      <c r="CQG33" s="61">
        <v>0</v>
      </c>
      <c r="CQH33" s="61">
        <v>0</v>
      </c>
      <c r="CQI33" s="61">
        <v>0</v>
      </c>
      <c r="CQJ33" s="61">
        <v>0</v>
      </c>
      <c r="CQK33" s="61">
        <v>0</v>
      </c>
      <c r="CQL33" s="61">
        <v>0</v>
      </c>
      <c r="CQM33" s="61">
        <v>0</v>
      </c>
      <c r="CQN33" s="61">
        <v>0</v>
      </c>
      <c r="CQO33" s="61">
        <v>0</v>
      </c>
      <c r="CQP33" s="61">
        <v>0</v>
      </c>
      <c r="CQQ33" s="61">
        <v>0</v>
      </c>
      <c r="CQR33" s="61">
        <v>0</v>
      </c>
      <c r="CQS33" s="61">
        <v>0</v>
      </c>
      <c r="CQT33" s="61">
        <v>0</v>
      </c>
      <c r="CQU33" s="61">
        <v>0</v>
      </c>
      <c r="CQV33" s="61">
        <v>0</v>
      </c>
      <c r="CQW33" s="61">
        <v>0</v>
      </c>
      <c r="CQX33" s="61">
        <v>0</v>
      </c>
      <c r="CQY33" s="61">
        <v>0</v>
      </c>
      <c r="CQZ33" s="61">
        <v>0</v>
      </c>
      <c r="CRA33" s="61">
        <v>0</v>
      </c>
      <c r="CRB33" s="61">
        <v>0</v>
      </c>
      <c r="CRC33" s="61">
        <v>0</v>
      </c>
      <c r="CRD33" s="61">
        <v>0</v>
      </c>
      <c r="CRE33" s="61">
        <v>0</v>
      </c>
      <c r="CRF33" s="61">
        <v>0</v>
      </c>
      <c r="CRG33" s="61">
        <v>0</v>
      </c>
      <c r="CRH33" s="61">
        <v>0</v>
      </c>
      <c r="CRI33" s="61">
        <v>0</v>
      </c>
      <c r="CRJ33" s="61">
        <v>0</v>
      </c>
      <c r="CRK33" s="61">
        <v>0</v>
      </c>
      <c r="CRL33" s="61">
        <v>0</v>
      </c>
      <c r="CRM33" s="61">
        <v>0</v>
      </c>
      <c r="CRN33" s="61">
        <v>0</v>
      </c>
      <c r="CRO33" s="61">
        <v>0</v>
      </c>
      <c r="CRP33" s="61">
        <v>0</v>
      </c>
      <c r="CRQ33" s="61">
        <v>0</v>
      </c>
      <c r="CRR33" s="61">
        <v>0</v>
      </c>
      <c r="CRS33" s="61">
        <v>0</v>
      </c>
      <c r="CRT33" s="61">
        <v>0</v>
      </c>
      <c r="CRU33" s="61">
        <v>0</v>
      </c>
      <c r="CRV33" s="61">
        <v>0</v>
      </c>
      <c r="CRW33" s="61">
        <v>0</v>
      </c>
      <c r="CRX33" s="61">
        <v>0</v>
      </c>
      <c r="CRY33" s="61">
        <v>0</v>
      </c>
      <c r="CRZ33" s="61">
        <v>0</v>
      </c>
      <c r="CSA33" s="61">
        <v>0</v>
      </c>
      <c r="CSB33" s="61">
        <v>0</v>
      </c>
      <c r="CSC33" s="61">
        <v>0</v>
      </c>
      <c r="CSD33" s="61">
        <v>0</v>
      </c>
      <c r="CSE33" s="61">
        <v>0</v>
      </c>
      <c r="CSF33" s="61">
        <v>0</v>
      </c>
      <c r="CSG33" s="61">
        <v>0</v>
      </c>
      <c r="CSH33" s="61">
        <v>0</v>
      </c>
      <c r="CSI33" s="61">
        <v>0</v>
      </c>
      <c r="CSJ33" s="61">
        <v>0</v>
      </c>
      <c r="CSK33" s="61">
        <v>0</v>
      </c>
      <c r="CSL33" s="61">
        <v>0</v>
      </c>
      <c r="CSM33" s="61">
        <v>0</v>
      </c>
      <c r="CSN33" s="61">
        <v>0</v>
      </c>
      <c r="CSO33" s="61">
        <v>0</v>
      </c>
      <c r="CSP33" s="61">
        <v>0</v>
      </c>
      <c r="CSQ33" s="61">
        <v>0</v>
      </c>
      <c r="CSR33" s="61">
        <v>0</v>
      </c>
      <c r="CSS33" s="61">
        <v>0</v>
      </c>
      <c r="CST33" s="61">
        <v>0</v>
      </c>
      <c r="CSU33" s="61">
        <v>0</v>
      </c>
      <c r="CSV33" s="61">
        <v>0</v>
      </c>
      <c r="CSW33" s="61">
        <v>0</v>
      </c>
      <c r="CSX33" s="61">
        <v>0</v>
      </c>
      <c r="CSY33" s="61">
        <v>0</v>
      </c>
      <c r="CSZ33" s="61">
        <v>0</v>
      </c>
      <c r="CTA33" s="61">
        <v>0</v>
      </c>
      <c r="CTB33" s="61">
        <v>0</v>
      </c>
      <c r="CTC33" s="61">
        <v>0</v>
      </c>
      <c r="CTD33" s="61">
        <v>0</v>
      </c>
      <c r="CTE33" s="61">
        <v>0</v>
      </c>
      <c r="CTF33" s="61">
        <v>0</v>
      </c>
      <c r="CTG33" s="61">
        <v>0</v>
      </c>
      <c r="CTH33" s="61">
        <v>0</v>
      </c>
      <c r="CTI33" s="61">
        <v>0</v>
      </c>
      <c r="CTJ33" s="61">
        <v>0</v>
      </c>
      <c r="CTK33" s="61">
        <v>0</v>
      </c>
      <c r="CTL33" s="61">
        <v>0</v>
      </c>
      <c r="CTM33" s="61">
        <v>0</v>
      </c>
      <c r="CTN33" s="61">
        <v>0</v>
      </c>
      <c r="CTO33" s="61">
        <v>0</v>
      </c>
      <c r="CTP33" s="61">
        <v>0</v>
      </c>
      <c r="CTQ33" s="61">
        <v>0</v>
      </c>
      <c r="CTR33" s="61">
        <v>0</v>
      </c>
      <c r="CTS33" s="61">
        <v>0</v>
      </c>
      <c r="CTT33" s="61">
        <v>0</v>
      </c>
      <c r="CTU33" s="61">
        <v>0</v>
      </c>
      <c r="CTV33" s="61">
        <v>0</v>
      </c>
      <c r="CTW33" s="61">
        <v>0</v>
      </c>
      <c r="CTX33" s="61">
        <v>0</v>
      </c>
      <c r="CTY33" s="61">
        <v>0</v>
      </c>
      <c r="CTZ33" s="61">
        <v>0</v>
      </c>
      <c r="CUA33" s="61">
        <v>0</v>
      </c>
      <c r="CUB33" s="61">
        <v>0</v>
      </c>
      <c r="CUC33" s="61">
        <v>0</v>
      </c>
      <c r="CUD33" s="61">
        <v>0</v>
      </c>
      <c r="CUE33" s="61">
        <v>0</v>
      </c>
      <c r="CUF33" s="61">
        <v>0</v>
      </c>
      <c r="CUG33" s="61">
        <v>0</v>
      </c>
      <c r="CUH33" s="61">
        <v>0</v>
      </c>
      <c r="CUI33" s="61">
        <v>0</v>
      </c>
      <c r="CUJ33" s="61">
        <v>0</v>
      </c>
      <c r="CUK33" s="61">
        <v>0</v>
      </c>
      <c r="CUL33" s="61">
        <v>0</v>
      </c>
      <c r="CUM33" s="61">
        <v>0</v>
      </c>
      <c r="CUN33" s="61">
        <v>0</v>
      </c>
      <c r="CUO33" s="61">
        <v>0</v>
      </c>
      <c r="CUP33" s="61">
        <v>0</v>
      </c>
      <c r="CUQ33" s="61">
        <v>0</v>
      </c>
      <c r="CUR33" s="61">
        <v>0</v>
      </c>
      <c r="CUS33" s="61">
        <v>0</v>
      </c>
      <c r="CUT33" s="61">
        <v>0</v>
      </c>
      <c r="CUU33" s="61">
        <v>0</v>
      </c>
      <c r="CUV33" s="61">
        <v>0</v>
      </c>
      <c r="CUW33" s="61">
        <v>0</v>
      </c>
      <c r="CUX33" s="61">
        <v>0</v>
      </c>
      <c r="CUY33" s="61">
        <v>0</v>
      </c>
      <c r="CUZ33" s="61">
        <v>0</v>
      </c>
      <c r="CVA33" s="61">
        <v>0</v>
      </c>
      <c r="CVB33" s="61">
        <v>0</v>
      </c>
      <c r="CVC33" s="61">
        <v>0</v>
      </c>
      <c r="CVD33" s="61">
        <v>0</v>
      </c>
      <c r="CVE33" s="61">
        <v>0</v>
      </c>
      <c r="CVF33" s="61">
        <v>0</v>
      </c>
      <c r="CVG33" s="61">
        <v>0</v>
      </c>
      <c r="CVH33" s="61">
        <v>0</v>
      </c>
      <c r="CVI33" s="61">
        <v>0</v>
      </c>
      <c r="CVJ33" s="61">
        <v>0</v>
      </c>
      <c r="CVK33" s="61">
        <v>0</v>
      </c>
      <c r="CVL33" s="61">
        <v>0</v>
      </c>
      <c r="CVM33" s="61">
        <v>0</v>
      </c>
      <c r="CVN33" s="61">
        <v>0</v>
      </c>
      <c r="CVO33" s="61">
        <v>0</v>
      </c>
      <c r="CVP33" s="61">
        <v>0</v>
      </c>
      <c r="CVQ33" s="61">
        <v>0</v>
      </c>
      <c r="CVR33" s="61">
        <v>0</v>
      </c>
      <c r="CVS33" s="61">
        <v>0</v>
      </c>
      <c r="CVT33" s="61">
        <v>0</v>
      </c>
      <c r="CVU33" s="61">
        <v>0</v>
      </c>
      <c r="CVV33" s="61">
        <v>0</v>
      </c>
      <c r="CVW33" s="61">
        <v>0</v>
      </c>
      <c r="CVX33" s="61">
        <v>0</v>
      </c>
      <c r="CVY33" s="61">
        <v>0</v>
      </c>
      <c r="CVZ33" s="61">
        <v>0</v>
      </c>
      <c r="CWA33" s="61">
        <v>0</v>
      </c>
      <c r="CWB33" s="61">
        <v>0</v>
      </c>
      <c r="CWC33" s="61">
        <v>0</v>
      </c>
      <c r="CWD33" s="61">
        <v>0</v>
      </c>
      <c r="CWE33" s="61">
        <v>0</v>
      </c>
      <c r="CWF33" s="61">
        <v>0</v>
      </c>
      <c r="CWG33" s="61">
        <v>0</v>
      </c>
      <c r="CWH33" s="61">
        <v>0</v>
      </c>
      <c r="CWI33" s="61">
        <v>0</v>
      </c>
      <c r="CWJ33" s="61">
        <v>0</v>
      </c>
      <c r="CWK33" s="61">
        <v>0</v>
      </c>
      <c r="CWL33" s="61">
        <v>0</v>
      </c>
      <c r="CWM33" s="61">
        <v>0</v>
      </c>
      <c r="CWN33" s="61">
        <v>0</v>
      </c>
      <c r="CWO33" s="61">
        <v>0</v>
      </c>
      <c r="CWP33" s="61">
        <v>0</v>
      </c>
      <c r="CWQ33" s="61">
        <v>0</v>
      </c>
      <c r="CWR33" s="61">
        <v>0</v>
      </c>
      <c r="CWS33" s="61">
        <v>0</v>
      </c>
      <c r="CWT33" s="61">
        <v>0</v>
      </c>
      <c r="CWU33" s="61">
        <v>0</v>
      </c>
      <c r="CWV33" s="61">
        <v>0</v>
      </c>
      <c r="CWW33" s="61">
        <v>0</v>
      </c>
      <c r="CWX33" s="61">
        <v>0</v>
      </c>
      <c r="CWY33" s="61">
        <v>0</v>
      </c>
      <c r="CWZ33" s="61">
        <v>0</v>
      </c>
      <c r="CXA33" s="61">
        <v>0</v>
      </c>
      <c r="CXB33" s="61">
        <v>0</v>
      </c>
      <c r="CXC33" s="61">
        <v>0</v>
      </c>
      <c r="CXD33" s="61">
        <v>0</v>
      </c>
      <c r="CXE33" s="61">
        <v>0</v>
      </c>
      <c r="CXF33" s="61">
        <v>0</v>
      </c>
      <c r="CXG33" s="61">
        <v>0</v>
      </c>
      <c r="CXH33" s="61">
        <v>0</v>
      </c>
      <c r="CXI33" s="61">
        <v>0</v>
      </c>
      <c r="CXJ33" s="61">
        <v>0</v>
      </c>
      <c r="CXK33" s="61">
        <v>0</v>
      </c>
      <c r="CXL33" s="61">
        <v>0</v>
      </c>
      <c r="CXM33" s="61">
        <v>0</v>
      </c>
      <c r="CXN33" s="61">
        <v>0</v>
      </c>
      <c r="CXO33" s="61">
        <v>0</v>
      </c>
      <c r="CXP33" s="61">
        <v>0</v>
      </c>
      <c r="CXQ33" s="61">
        <v>0</v>
      </c>
      <c r="CXR33" s="61">
        <v>0</v>
      </c>
      <c r="CXS33" s="61">
        <v>0</v>
      </c>
      <c r="CXT33" s="61">
        <v>0</v>
      </c>
      <c r="CXU33" s="61">
        <v>0</v>
      </c>
      <c r="CXV33" s="61">
        <v>0</v>
      </c>
      <c r="CXW33" s="61">
        <v>0</v>
      </c>
      <c r="CXX33" s="61">
        <v>0</v>
      </c>
      <c r="CXY33" s="61">
        <v>0</v>
      </c>
      <c r="CXZ33" s="61">
        <v>0</v>
      </c>
      <c r="CYA33" s="61">
        <v>0</v>
      </c>
      <c r="CYB33" s="61">
        <v>0</v>
      </c>
      <c r="CYC33" s="61">
        <v>0</v>
      </c>
      <c r="CYD33" s="61">
        <v>0</v>
      </c>
      <c r="CYE33" s="61">
        <v>0</v>
      </c>
      <c r="CYF33" s="61">
        <v>0</v>
      </c>
      <c r="CYG33" s="61">
        <v>0</v>
      </c>
      <c r="CYH33" s="61">
        <v>0</v>
      </c>
      <c r="CYI33" s="61">
        <v>0</v>
      </c>
      <c r="CYJ33" s="61">
        <v>0</v>
      </c>
      <c r="CYK33" s="61">
        <v>0</v>
      </c>
      <c r="CYL33" s="61">
        <v>0</v>
      </c>
      <c r="CYM33" s="61">
        <v>0</v>
      </c>
      <c r="CYN33" s="61">
        <v>0</v>
      </c>
      <c r="CYO33" s="61">
        <v>0</v>
      </c>
      <c r="CYP33" s="61">
        <v>0</v>
      </c>
      <c r="CYQ33" s="61">
        <v>0</v>
      </c>
      <c r="CYR33" s="61">
        <v>0</v>
      </c>
      <c r="CYS33" s="61">
        <v>0</v>
      </c>
      <c r="CYT33" s="61">
        <v>0</v>
      </c>
      <c r="CYU33" s="61">
        <v>0</v>
      </c>
      <c r="CYV33" s="61">
        <v>40</v>
      </c>
      <c r="CYW33" s="61">
        <v>0</v>
      </c>
      <c r="CYX33" s="61">
        <v>118</v>
      </c>
      <c r="CYY33" s="61">
        <v>10</v>
      </c>
      <c r="CYZ33" s="61">
        <v>122</v>
      </c>
      <c r="CZA33" s="61">
        <v>10</v>
      </c>
      <c r="CZB33" s="61">
        <v>0</v>
      </c>
      <c r="CZC33" s="61">
        <v>115</v>
      </c>
      <c r="CZD33" s="61">
        <v>118</v>
      </c>
      <c r="CZE33" s="61">
        <v>15</v>
      </c>
      <c r="CZF33" s="61">
        <v>0</v>
      </c>
      <c r="CZG33" s="61">
        <v>0</v>
      </c>
      <c r="CZH33" s="61">
        <v>0</v>
      </c>
      <c r="CZI33" s="61">
        <v>0</v>
      </c>
      <c r="CZJ33" s="61">
        <v>0</v>
      </c>
      <c r="CZK33" s="61">
        <v>0</v>
      </c>
      <c r="CZL33" s="61">
        <v>0</v>
      </c>
      <c r="CZM33" s="61">
        <v>0</v>
      </c>
      <c r="CZN33" s="61">
        <v>0</v>
      </c>
      <c r="CZO33" s="61">
        <v>0</v>
      </c>
      <c r="CZP33" s="61">
        <v>0</v>
      </c>
      <c r="CZQ33" s="61">
        <v>0</v>
      </c>
      <c r="CZR33" s="61">
        <v>0</v>
      </c>
      <c r="CZS33" s="61">
        <v>0</v>
      </c>
      <c r="CZT33" s="61">
        <v>0</v>
      </c>
      <c r="CZU33" s="61">
        <v>0</v>
      </c>
      <c r="CZV33" s="61">
        <v>0</v>
      </c>
      <c r="CZW33" s="61">
        <v>0</v>
      </c>
      <c r="CZX33" s="61">
        <v>0</v>
      </c>
      <c r="CZY33" s="61">
        <v>0</v>
      </c>
      <c r="CZZ33" s="61">
        <v>0</v>
      </c>
      <c r="DAA33" s="61">
        <v>0</v>
      </c>
      <c r="DAB33" s="61">
        <v>0</v>
      </c>
      <c r="DAC33" s="61">
        <v>0</v>
      </c>
      <c r="DAD33" s="61">
        <v>0</v>
      </c>
      <c r="DAE33" s="61">
        <v>27</v>
      </c>
      <c r="DAF33" s="61">
        <v>20</v>
      </c>
      <c r="DAG33" s="61">
        <v>20</v>
      </c>
      <c r="DAH33" s="61">
        <v>20</v>
      </c>
      <c r="DAI33" s="61">
        <v>20</v>
      </c>
      <c r="DAJ33" s="61">
        <v>18</v>
      </c>
      <c r="DAK33" s="61">
        <v>18</v>
      </c>
      <c r="DAL33" s="61">
        <v>18</v>
      </c>
      <c r="DAM33" s="61">
        <v>18</v>
      </c>
      <c r="DAN33" s="61">
        <v>5</v>
      </c>
      <c r="DAO33" s="61">
        <v>0</v>
      </c>
      <c r="DAP33" s="61">
        <v>10</v>
      </c>
      <c r="DAQ33" s="61">
        <v>48</v>
      </c>
      <c r="DAR33" s="61">
        <v>60</v>
      </c>
      <c r="DAS33" s="61">
        <v>13</v>
      </c>
      <c r="DAT33" s="61">
        <v>100</v>
      </c>
      <c r="DAU33" s="61">
        <v>33</v>
      </c>
      <c r="DAV33" s="61">
        <v>75</v>
      </c>
      <c r="DAW33" s="61">
        <v>17</v>
      </c>
      <c r="DAX33" s="61">
        <v>50</v>
      </c>
      <c r="DAY33" s="61">
        <v>17</v>
      </c>
      <c r="DAZ33" s="61">
        <v>30</v>
      </c>
      <c r="DBA33" s="61">
        <v>13</v>
      </c>
      <c r="DBB33" s="61">
        <v>10</v>
      </c>
      <c r="DBC33" s="61">
        <v>1</v>
      </c>
      <c r="DBD33" s="61">
        <v>30</v>
      </c>
      <c r="DBE33" s="61">
        <v>700</v>
      </c>
      <c r="DBF33" s="61">
        <v>10</v>
      </c>
      <c r="DBG33" s="61">
        <v>0</v>
      </c>
      <c r="DBH33" s="61">
        <v>0</v>
      </c>
      <c r="DBI33" s="61">
        <v>0</v>
      </c>
      <c r="DBJ33" s="61">
        <v>0</v>
      </c>
      <c r="DBK33" s="61">
        <v>3</v>
      </c>
      <c r="DBL33" s="61">
        <v>0</v>
      </c>
      <c r="DBM33" s="61">
        <v>0</v>
      </c>
      <c r="DBN33" s="61">
        <v>15000</v>
      </c>
      <c r="DBO33" s="61">
        <v>4000</v>
      </c>
      <c r="DBP33" s="61">
        <v>0</v>
      </c>
      <c r="DBQ33" s="61">
        <v>0</v>
      </c>
      <c r="DBR33" s="61">
        <v>30</v>
      </c>
      <c r="DBS33" s="61">
        <v>8</v>
      </c>
      <c r="DBT33" s="61">
        <v>10</v>
      </c>
      <c r="DBU33" s="61">
        <v>35</v>
      </c>
      <c r="DBV33" s="61">
        <v>30</v>
      </c>
      <c r="DBW33" s="61">
        <v>30</v>
      </c>
      <c r="DBX33" s="61">
        <v>30</v>
      </c>
      <c r="DBY33" s="61">
        <v>25</v>
      </c>
      <c r="DBZ33" s="61">
        <v>1</v>
      </c>
      <c r="DCA33" s="61">
        <v>1</v>
      </c>
      <c r="DCB33" s="61">
        <v>0</v>
      </c>
      <c r="DCC33" s="61">
        <v>0</v>
      </c>
      <c r="DCD33" s="61">
        <v>1.5</v>
      </c>
      <c r="DCE33" s="61">
        <v>1.5</v>
      </c>
      <c r="DCF33" s="61">
        <v>0</v>
      </c>
      <c r="DCG33" s="61">
        <v>2</v>
      </c>
      <c r="DCH33" s="61">
        <v>1</v>
      </c>
      <c r="DCI33" s="61">
        <v>50</v>
      </c>
      <c r="DCJ33" s="61">
        <v>3</v>
      </c>
      <c r="DCK33" s="61">
        <v>3</v>
      </c>
      <c r="DCL33" s="61">
        <v>8</v>
      </c>
      <c r="DCM33" s="61">
        <v>8</v>
      </c>
      <c r="DCN33" s="61">
        <v>1</v>
      </c>
      <c r="DCO33" s="61">
        <v>0</v>
      </c>
      <c r="DCP33" s="61">
        <v>0.03</v>
      </c>
      <c r="DCQ33" s="61">
        <v>1</v>
      </c>
      <c r="DCR33" s="61">
        <v>235</v>
      </c>
      <c r="DCS33" s="61">
        <v>100</v>
      </c>
      <c r="DCT33" s="61">
        <v>2000</v>
      </c>
      <c r="DCU33" s="61">
        <v>180</v>
      </c>
      <c r="DCV33" s="61">
        <v>-1.1499999999999999</v>
      </c>
      <c r="DCW33" s="61">
        <v>3000</v>
      </c>
      <c r="DCX33" s="61">
        <v>30</v>
      </c>
      <c r="DCY33" s="61">
        <v>200</v>
      </c>
      <c r="DCZ33" s="61">
        <v>100</v>
      </c>
      <c r="DDA33" s="61">
        <v>100</v>
      </c>
      <c r="DDB33" s="61">
        <v>100</v>
      </c>
      <c r="DDC33" s="61">
        <v>100</v>
      </c>
      <c r="DDD33" s="61">
        <v>130</v>
      </c>
      <c r="DDE33" s="61">
        <v>100</v>
      </c>
      <c r="DDF33" s="61">
        <v>100</v>
      </c>
      <c r="DDG33" s="61">
        <v>100</v>
      </c>
      <c r="DDH33" s="61">
        <v>100</v>
      </c>
      <c r="DDI33" s="61">
        <v>130</v>
      </c>
      <c r="DDJ33" s="61">
        <v>100</v>
      </c>
      <c r="DDK33" s="61">
        <v>100</v>
      </c>
      <c r="DDL33" s="61">
        <v>100</v>
      </c>
      <c r="DDM33" s="61">
        <v>100</v>
      </c>
      <c r="DDN33" s="61">
        <v>100</v>
      </c>
      <c r="DDO33" s="61">
        <v>130</v>
      </c>
      <c r="DDP33" s="61">
        <v>100</v>
      </c>
      <c r="DDQ33" s="61">
        <v>130</v>
      </c>
      <c r="DDR33" s="61">
        <v>100</v>
      </c>
      <c r="DDS33" s="61">
        <v>100</v>
      </c>
      <c r="DDT33" s="61">
        <v>100</v>
      </c>
      <c r="DDU33" s="61">
        <v>100</v>
      </c>
      <c r="DDV33" s="61">
        <v>130</v>
      </c>
      <c r="DDW33" s="61">
        <v>100</v>
      </c>
      <c r="DDX33" s="61">
        <v>0.5</v>
      </c>
      <c r="DDY33" s="61">
        <v>0.3</v>
      </c>
      <c r="DDZ33" s="61">
        <v>1</v>
      </c>
      <c r="DEA33" s="61">
        <v>1000</v>
      </c>
      <c r="DEB33" s="61">
        <v>200</v>
      </c>
      <c r="DEC33" s="61">
        <v>70</v>
      </c>
      <c r="DED33" s="61">
        <v>20</v>
      </c>
      <c r="DEE33" s="61">
        <v>80</v>
      </c>
      <c r="DEF33" s="61">
        <v>2</v>
      </c>
      <c r="DEG33" s="61">
        <v>0</v>
      </c>
      <c r="DEH33" s="61">
        <v>0</v>
      </c>
      <c r="DEI33" s="61">
        <v>0</v>
      </c>
      <c r="DEJ33" s="61">
        <v>0</v>
      </c>
      <c r="DEK33" s="61">
        <v>11</v>
      </c>
      <c r="DEL33" s="61">
        <v>-8</v>
      </c>
      <c r="DEM33" s="61">
        <v>3</v>
      </c>
      <c r="DEN33" s="61">
        <v>2</v>
      </c>
      <c r="DEO33" s="61">
        <v>0</v>
      </c>
      <c r="DEP33" s="61">
        <v>200</v>
      </c>
      <c r="DEQ33" s="61">
        <v>300</v>
      </c>
      <c r="DER33" s="61">
        <v>20</v>
      </c>
      <c r="DES33" s="61">
        <v>7</v>
      </c>
      <c r="DET33" s="61">
        <v>5</v>
      </c>
      <c r="DEU33" s="61">
        <v>30</v>
      </c>
      <c r="DEV33" s="61">
        <v>133</v>
      </c>
      <c r="DEW33" s="61">
        <v>5</v>
      </c>
      <c r="DEX33" s="61">
        <v>100</v>
      </c>
      <c r="DEY33" s="61">
        <v>3</v>
      </c>
      <c r="DEZ33" s="61">
        <v>0</v>
      </c>
      <c r="DFA33" s="61">
        <v>15</v>
      </c>
      <c r="DFB33" s="61">
        <v>60</v>
      </c>
      <c r="DFE33" s="61">
        <v>60</v>
      </c>
      <c r="DFF33" s="61">
        <v>-27</v>
      </c>
      <c r="DFG33" s="61">
        <v>5</v>
      </c>
      <c r="DFH33" s="61">
        <v>9</v>
      </c>
      <c r="DFI33" s="61">
        <v>12</v>
      </c>
      <c r="DFJ33" s="61">
        <v>14</v>
      </c>
      <c r="DFK33" s="61">
        <v>18</v>
      </c>
      <c r="DFL33" s="61">
        <v>22</v>
      </c>
      <c r="DFM33" s="61">
        <v>0</v>
      </c>
      <c r="DFN33" s="61">
        <v>0</v>
      </c>
      <c r="DFO33" s="61">
        <v>0</v>
      </c>
      <c r="DFP33" s="61">
        <v>0</v>
      </c>
      <c r="DFQ33" s="61">
        <v>0</v>
      </c>
      <c r="DFR33" s="61">
        <v>0</v>
      </c>
      <c r="DFS33" s="61">
        <v>0.95</v>
      </c>
      <c r="DFT33" s="61">
        <v>0.9</v>
      </c>
      <c r="DFU33" s="61">
        <v>0.9</v>
      </c>
      <c r="DFV33" s="61">
        <v>0.9</v>
      </c>
      <c r="DFW33" s="61">
        <v>0.95</v>
      </c>
      <c r="DFX33" s="61">
        <v>1</v>
      </c>
      <c r="DFY33" s="61">
        <v>105</v>
      </c>
      <c r="DFZ33" s="61">
        <v>95</v>
      </c>
      <c r="DGM33" s="61">
        <v>0</v>
      </c>
      <c r="DGN33" s="61">
        <v>0</v>
      </c>
      <c r="DGO33" s="61">
        <v>0</v>
      </c>
      <c r="DGP33" s="61">
        <v>0</v>
      </c>
      <c r="DGQ33" s="61">
        <v>0.5</v>
      </c>
      <c r="DGR33" s="61">
        <v>1</v>
      </c>
      <c r="DGS33" s="61">
        <v>0.5</v>
      </c>
      <c r="DGT33" s="61">
        <v>0</v>
      </c>
      <c r="DGU33" s="61">
        <v>0</v>
      </c>
      <c r="DGV33" s="61">
        <v>0</v>
      </c>
      <c r="DGW33" s="61">
        <v>0</v>
      </c>
      <c r="DGX33" s="61">
        <v>0</v>
      </c>
      <c r="DGY33" s="61">
        <v>400</v>
      </c>
      <c r="DGZ33" s="61">
        <v>0</v>
      </c>
      <c r="DHA33" s="61">
        <v>1</v>
      </c>
      <c r="DHB33" s="61">
        <v>1</v>
      </c>
      <c r="DHC33" s="61">
        <v>40</v>
      </c>
      <c r="DHD33" s="61">
        <v>0</v>
      </c>
      <c r="DHE33" s="61">
        <v>30</v>
      </c>
      <c r="DHF33" s="61">
        <v>30</v>
      </c>
      <c r="DHG33" s="61">
        <v>10</v>
      </c>
      <c r="DHH33" s="61">
        <v>10</v>
      </c>
      <c r="DHI33" s="61">
        <v>10</v>
      </c>
      <c r="DHJ33" s="61">
        <v>3</v>
      </c>
      <c r="DHK33" s="61">
        <v>1</v>
      </c>
      <c r="DHL33" s="61">
        <v>10500</v>
      </c>
      <c r="DHM33" s="61">
        <v>0</v>
      </c>
      <c r="DHN33" s="61">
        <v>0</v>
      </c>
      <c r="DHO33" s="61">
        <v>0</v>
      </c>
      <c r="DHP33" s="61">
        <v>0</v>
      </c>
      <c r="DHQ33" s="61">
        <v>1</v>
      </c>
      <c r="DHR33" s="61">
        <v>0</v>
      </c>
      <c r="DHS33" s="61">
        <v>0</v>
      </c>
      <c r="DHT33" s="61">
        <v>0</v>
      </c>
      <c r="DHU33" s="61">
        <v>0.2</v>
      </c>
      <c r="DHV33" s="61">
        <v>0.3</v>
      </c>
      <c r="DHW33" s="61">
        <v>30</v>
      </c>
      <c r="DHX33" s="61">
        <v>60</v>
      </c>
      <c r="DHY33" s="61">
        <v>65</v>
      </c>
      <c r="DHZ33" s="61">
        <v>0</v>
      </c>
      <c r="DIA33" s="61">
        <v>5</v>
      </c>
      <c r="DIB33" s="61">
        <v>5</v>
      </c>
      <c r="DIC33" s="61">
        <v>0.05</v>
      </c>
      <c r="DID33" s="61">
        <v>0.05</v>
      </c>
      <c r="DIE33" s="61">
        <v>0.2</v>
      </c>
      <c r="DIF33" s="61">
        <v>0.2</v>
      </c>
      <c r="DIG33" s="61">
        <v>1</v>
      </c>
      <c r="DIH33" s="61">
        <v>0.56000000000000005</v>
      </c>
      <c r="DII33" s="61">
        <v>0</v>
      </c>
      <c r="DIJ33" s="61">
        <v>0.56000000000000005</v>
      </c>
      <c r="DIK33" s="61">
        <v>1</v>
      </c>
      <c r="DIL33" s="61">
        <v>30</v>
      </c>
      <c r="DIM33" s="61">
        <v>1</v>
      </c>
      <c r="DIN33" s="61">
        <v>0</v>
      </c>
      <c r="DIO33" s="61">
        <v>0</v>
      </c>
      <c r="DIP33" s="61">
        <v>439.7</v>
      </c>
      <c r="DIQ33" s="61">
        <v>439.7</v>
      </c>
      <c r="DIR33" s="61">
        <v>4.4000000000000004</v>
      </c>
      <c r="DIS33" s="61">
        <v>50</v>
      </c>
      <c r="DIT33" s="61">
        <v>50</v>
      </c>
      <c r="DIU33" s="61">
        <v>0</v>
      </c>
      <c r="DIV33" s="61">
        <v>0.2</v>
      </c>
      <c r="DIW33" s="61">
        <v>0.2</v>
      </c>
      <c r="DIX33" s="61">
        <v>0</v>
      </c>
      <c r="DIY33" s="61">
        <v>0</v>
      </c>
      <c r="DIZ33" s="61">
        <v>0</v>
      </c>
      <c r="DJA33" s="61">
        <v>0</v>
      </c>
      <c r="DJB33" s="61">
        <v>0</v>
      </c>
      <c r="DJC33" s="61">
        <v>0</v>
      </c>
      <c r="DJD33" s="61">
        <v>0</v>
      </c>
      <c r="DJE33" s="61">
        <v>0</v>
      </c>
      <c r="DJF33" s="61">
        <v>0</v>
      </c>
      <c r="DJG33" s="61">
        <v>30</v>
      </c>
      <c r="DJH33" s="61">
        <v>14400</v>
      </c>
      <c r="DJI33" s="61">
        <v>300</v>
      </c>
      <c r="DJJ33" s="61">
        <v>86400</v>
      </c>
      <c r="DJK33" s="61">
        <v>300</v>
      </c>
      <c r="DJL33" s="61">
        <v>1200</v>
      </c>
      <c r="DJM33" s="61">
        <v>5000</v>
      </c>
      <c r="DJN33" s="61">
        <v>-5000</v>
      </c>
      <c r="DJO33" s="61">
        <v>50</v>
      </c>
      <c r="DJP33" s="61">
        <v>0</v>
      </c>
      <c r="DJQ33" s="61">
        <v>0</v>
      </c>
      <c r="DJR33" s="61">
        <v>0</v>
      </c>
      <c r="DJS33" s="61">
        <v>0</v>
      </c>
      <c r="DJT33" s="61">
        <v>0</v>
      </c>
      <c r="DJU33" s="61">
        <v>0</v>
      </c>
      <c r="DJV33" s="61">
        <v>0</v>
      </c>
      <c r="DJW33" s="61">
        <v>0</v>
      </c>
      <c r="DJX33" s="61">
        <v>50.2</v>
      </c>
      <c r="DJY33" s="61">
        <v>47.5</v>
      </c>
      <c r="DJZ33" s="61">
        <v>1</v>
      </c>
      <c r="DKA33" s="61">
        <v>0</v>
      </c>
      <c r="DKB33" s="61">
        <v>0</v>
      </c>
      <c r="DKC33" s="61">
        <v>0</v>
      </c>
      <c r="DKD33" s="61">
        <v>0</v>
      </c>
      <c r="DKE33" s="61">
        <v>0</v>
      </c>
      <c r="DKF33" s="61">
        <v>0</v>
      </c>
      <c r="DKG33" s="61">
        <v>0</v>
      </c>
      <c r="DKH33" s="61">
        <v>1</v>
      </c>
      <c r="DKI33" s="61">
        <v>1</v>
      </c>
      <c r="DKJ33" s="61">
        <v>1400</v>
      </c>
      <c r="DKK33" s="61">
        <v>0</v>
      </c>
      <c r="DKL33" s="61">
        <v>1</v>
      </c>
      <c r="DKM33" s="61">
        <v>0</v>
      </c>
      <c r="DKN33" s="61">
        <v>0</v>
      </c>
      <c r="DKO33" s="61">
        <v>300</v>
      </c>
      <c r="DKP33" s="61">
        <v>30</v>
      </c>
      <c r="DKQ33" s="61">
        <v>8</v>
      </c>
      <c r="DKR33" s="61">
        <v>0</v>
      </c>
      <c r="DKS33" s="61">
        <v>110</v>
      </c>
      <c r="DKT33" s="61">
        <v>90</v>
      </c>
      <c r="DKU33" s="61">
        <v>35</v>
      </c>
      <c r="DKV33" s="61">
        <v>8</v>
      </c>
      <c r="DKW33" s="61">
        <v>0</v>
      </c>
      <c r="DKX33" s="61">
        <v>0</v>
      </c>
      <c r="DKY33" s="61">
        <v>1</v>
      </c>
      <c r="DKZ33" s="61">
        <v>-0.2</v>
      </c>
      <c r="DLA33" s="61">
        <v>50</v>
      </c>
      <c r="DLB33" s="61">
        <v>110</v>
      </c>
      <c r="DLC33" s="61">
        <v>80</v>
      </c>
      <c r="DLD33" s="61">
        <v>0</v>
      </c>
      <c r="DLE33" s="61">
        <v>0</v>
      </c>
      <c r="DLF33" s="61">
        <v>301</v>
      </c>
      <c r="DLG33" s="61">
        <v>200</v>
      </c>
      <c r="DLH33" s="61">
        <v>1</v>
      </c>
      <c r="DLI33" s="61">
        <v>105</v>
      </c>
      <c r="DLJ33" s="61">
        <v>10</v>
      </c>
      <c r="DLK33" s="61">
        <v>2</v>
      </c>
      <c r="DLL33" s="61">
        <v>0.3</v>
      </c>
      <c r="DLM33" s="61">
        <v>3</v>
      </c>
      <c r="DLN33" s="61">
        <v>4</v>
      </c>
      <c r="DLO33" s="61">
        <v>10</v>
      </c>
      <c r="DLP33" s="61">
        <v>0.5</v>
      </c>
      <c r="DLQ33" s="61">
        <v>4</v>
      </c>
      <c r="DLR33" s="61">
        <v>10500</v>
      </c>
      <c r="DLS33" s="61">
        <v>20</v>
      </c>
      <c r="DLT33" s="61">
        <v>10</v>
      </c>
      <c r="DLU33" s="61">
        <v>5</v>
      </c>
      <c r="DLV33" s="61">
        <v>10000</v>
      </c>
      <c r="DLW33" s="61">
        <v>0</v>
      </c>
      <c r="DLX33" s="61">
        <v>0</v>
      </c>
      <c r="DLY33" s="61">
        <v>0</v>
      </c>
      <c r="DLZ33" s="61">
        <v>0</v>
      </c>
      <c r="DMA33" s="61">
        <v>10500</v>
      </c>
      <c r="DMB33" s="61">
        <v>120</v>
      </c>
      <c r="DMC33" s="61">
        <v>95</v>
      </c>
      <c r="DMD33" s="61">
        <v>45</v>
      </c>
      <c r="DME33" s="61">
        <v>0</v>
      </c>
      <c r="DMF33" s="61">
        <v>10</v>
      </c>
      <c r="DMG33" s="61">
        <v>0</v>
      </c>
      <c r="DMH33" s="61">
        <v>0</v>
      </c>
      <c r="DMI33" s="61">
        <v>0</v>
      </c>
      <c r="DMJ33" s="61">
        <v>-0.4</v>
      </c>
      <c r="DMK33" s="61">
        <v>50</v>
      </c>
      <c r="DML33" s="61">
        <v>110</v>
      </c>
      <c r="DMM33" s="61">
        <v>80</v>
      </c>
      <c r="DMN33" s="61">
        <v>0</v>
      </c>
      <c r="DMO33" s="61">
        <v>1</v>
      </c>
      <c r="DMP33" s="61">
        <v>400</v>
      </c>
      <c r="DMQ33" s="61">
        <v>200</v>
      </c>
      <c r="DMR33" s="61">
        <v>0</v>
      </c>
      <c r="DMS33" s="61">
        <v>100</v>
      </c>
      <c r="DMT33" s="61">
        <v>100</v>
      </c>
      <c r="DMU33" s="61">
        <v>10</v>
      </c>
      <c r="DMV33" s="61">
        <v>2</v>
      </c>
      <c r="DMW33" s="61">
        <v>0.3</v>
      </c>
      <c r="DMX33" s="61">
        <v>3</v>
      </c>
      <c r="DMY33" s="61">
        <v>4</v>
      </c>
      <c r="DMZ33" s="61">
        <v>10</v>
      </c>
      <c r="DNA33" s="61">
        <v>0.5</v>
      </c>
      <c r="DNB33" s="61">
        <v>4</v>
      </c>
      <c r="DNC33" s="61">
        <v>10500</v>
      </c>
      <c r="DND33" s="61">
        <v>20</v>
      </c>
      <c r="DNE33" s="61">
        <v>10</v>
      </c>
      <c r="DNF33" s="61">
        <v>5</v>
      </c>
      <c r="DNG33" s="61">
        <v>10500</v>
      </c>
      <c r="DNH33" s="61">
        <v>0</v>
      </c>
      <c r="DNI33" s="61">
        <v>0</v>
      </c>
      <c r="DNJ33" s="61">
        <v>0</v>
      </c>
      <c r="DNK33" s="61">
        <v>0</v>
      </c>
      <c r="DNL33" s="61">
        <v>10500</v>
      </c>
      <c r="DNM33" s="61">
        <v>120</v>
      </c>
      <c r="DNN33" s="61">
        <v>90</v>
      </c>
      <c r="DNO33" s="61">
        <v>45</v>
      </c>
      <c r="DNP33" s="61">
        <v>0</v>
      </c>
      <c r="DNQ33" s="61">
        <v>0</v>
      </c>
      <c r="DNR33" s="61">
        <v>0</v>
      </c>
      <c r="DNS33" s="61">
        <v>0</v>
      </c>
      <c r="DNT33" s="61">
        <v>0</v>
      </c>
      <c r="DNU33" s="61">
        <v>0</v>
      </c>
      <c r="DNV33" s="61">
        <v>0</v>
      </c>
      <c r="DNW33" s="61">
        <v>1</v>
      </c>
      <c r="DNX33" s="61">
        <v>1</v>
      </c>
      <c r="DNY33" s="61">
        <v>0</v>
      </c>
      <c r="DNZ33" s="61">
        <v>0</v>
      </c>
      <c r="DOA33" s="61">
        <v>0</v>
      </c>
      <c r="DOB33" s="61">
        <v>0</v>
      </c>
      <c r="DOC33" s="61">
        <v>0</v>
      </c>
      <c r="DOD33" s="61">
        <v>0</v>
      </c>
      <c r="DOE33" s="61">
        <v>0</v>
      </c>
      <c r="DOF33" s="61">
        <v>0</v>
      </c>
      <c r="DOG33" s="61">
        <v>0</v>
      </c>
      <c r="DOH33" s="61">
        <v>0</v>
      </c>
      <c r="DOI33" s="61">
        <v>0</v>
      </c>
      <c r="DOJ33" s="61">
        <v>0</v>
      </c>
      <c r="DOK33" s="61">
        <v>0</v>
      </c>
      <c r="DOL33" s="61">
        <v>0</v>
      </c>
      <c r="DOM33" s="61">
        <v>0</v>
      </c>
      <c r="DON33" s="61">
        <v>0</v>
      </c>
      <c r="DOO33" s="61">
        <v>0</v>
      </c>
      <c r="DOP33" s="61">
        <v>0</v>
      </c>
      <c r="DOQ33" s="61">
        <v>0</v>
      </c>
      <c r="DOR33" s="61">
        <v>0</v>
      </c>
      <c r="DOS33" s="61">
        <v>0</v>
      </c>
      <c r="DOT33" s="61">
        <v>5</v>
      </c>
      <c r="DOU33" s="61">
        <v>30</v>
      </c>
      <c r="DOV33" s="61">
        <v>30</v>
      </c>
      <c r="DOW33" s="61">
        <v>70</v>
      </c>
      <c r="DOX33" s="61">
        <v>490</v>
      </c>
      <c r="DOY33" s="61">
        <v>490</v>
      </c>
      <c r="DOZ33" s="61">
        <v>300</v>
      </c>
      <c r="DPA33" s="61">
        <v>0</v>
      </c>
      <c r="DPB33" s="61">
        <v>120</v>
      </c>
      <c r="DPC33" s="61">
        <v>30</v>
      </c>
      <c r="DPE33" s="61">
        <v>1</v>
      </c>
      <c r="DPG33" s="61">
        <v>0</v>
      </c>
      <c r="DPH33" s="61">
        <v>1</v>
      </c>
      <c r="DPI33" s="61">
        <v>0</v>
      </c>
      <c r="DPJ33" s="61">
        <v>0</v>
      </c>
      <c r="DPK33" s="61">
        <v>0</v>
      </c>
      <c r="DPM33" s="61">
        <v>0</v>
      </c>
      <c r="DPO33" s="61">
        <v>0</v>
      </c>
      <c r="DPS33" s="61">
        <v>1</v>
      </c>
      <c r="DPT33" s="61">
        <v>1</v>
      </c>
      <c r="DPX33" s="61">
        <v>0</v>
      </c>
      <c r="DPY33" s="61">
        <v>0</v>
      </c>
      <c r="DQA33" s="61">
        <v>1</v>
      </c>
      <c r="DQC33" s="61">
        <v>1</v>
      </c>
      <c r="DQD33" s="61">
        <v>1</v>
      </c>
      <c r="DQE33" s="61">
        <v>0</v>
      </c>
      <c r="DQG33" s="61">
        <v>0</v>
      </c>
      <c r="DQH33" s="61">
        <v>1</v>
      </c>
      <c r="DQQ33" s="61">
        <v>0</v>
      </c>
      <c r="DQR33" s="61">
        <v>1</v>
      </c>
      <c r="DQT33" s="61">
        <v>0</v>
      </c>
      <c r="DQU33" s="61">
        <v>0</v>
      </c>
      <c r="DQX33" s="61">
        <v>0</v>
      </c>
      <c r="DQZ33" s="61">
        <v>0</v>
      </c>
      <c r="DRA33" s="61">
        <v>0</v>
      </c>
      <c r="DRB33" s="61">
        <v>1</v>
      </c>
      <c r="DRC33" s="61">
        <v>0</v>
      </c>
      <c r="DRE33" s="61">
        <v>1</v>
      </c>
      <c r="DRF33" s="61">
        <v>1</v>
      </c>
      <c r="DRG33" s="61">
        <v>0</v>
      </c>
      <c r="DRH33" s="61">
        <v>0</v>
      </c>
      <c r="DRJ33" s="61">
        <v>0</v>
      </c>
      <c r="DRN33" s="61">
        <v>12.5</v>
      </c>
      <c r="DRP33" s="61">
        <v>624</v>
      </c>
      <c r="DRU33" s="61">
        <v>11</v>
      </c>
      <c r="DRV33" s="61">
        <v>0</v>
      </c>
      <c r="DRW33" s="61">
        <v>336</v>
      </c>
      <c r="DRY33" s="61">
        <v>1</v>
      </c>
      <c r="DRZ33" s="61">
        <v>1</v>
      </c>
      <c r="DSA33" s="61">
        <v>1</v>
      </c>
      <c r="DSK33" s="61">
        <v>0</v>
      </c>
      <c r="DSL33" s="61">
        <v>0.8</v>
      </c>
      <c r="DSM33" s="61">
        <v>100</v>
      </c>
      <c r="DSN33" s="61">
        <v>0.02</v>
      </c>
      <c r="DSO33" s="61">
        <v>100</v>
      </c>
      <c r="DSP33" s="61">
        <v>41</v>
      </c>
      <c r="DSQ33" s="61">
        <v>0</v>
      </c>
      <c r="DSR33" s="61">
        <v>1</v>
      </c>
      <c r="DSS33" s="61">
        <v>8</v>
      </c>
      <c r="DST33" s="61">
        <v>100</v>
      </c>
      <c r="DSU33" s="61">
        <v>0</v>
      </c>
      <c r="DSV33" s="61">
        <v>0</v>
      </c>
      <c r="DSW33" s="61">
        <v>1</v>
      </c>
      <c r="DSX33" s="61">
        <v>1</v>
      </c>
      <c r="DSY33" s="61">
        <v>1</v>
      </c>
      <c r="DSZ33" s="61">
        <v>1</v>
      </c>
      <c r="DTA33" s="61">
        <v>0</v>
      </c>
      <c r="DTB33" s="61">
        <v>0</v>
      </c>
      <c r="DTC33" s="61">
        <v>90</v>
      </c>
      <c r="DTD33" s="61">
        <v>30</v>
      </c>
      <c r="DTE33" s="61">
        <v>0</v>
      </c>
      <c r="DTF33" s="61">
        <v>100</v>
      </c>
      <c r="DTG33" s="61">
        <v>5</v>
      </c>
      <c r="DTH33" s="61">
        <v>0</v>
      </c>
      <c r="DTI33" s="61">
        <v>0</v>
      </c>
      <c r="DTJ33" s="61">
        <v>-5</v>
      </c>
      <c r="DTK33" s="61">
        <v>15</v>
      </c>
      <c r="DTL33" s="61">
        <v>80</v>
      </c>
      <c r="DTM33" s="61">
        <v>100</v>
      </c>
      <c r="DTN33" s="61">
        <v>100</v>
      </c>
      <c r="DTO33" s="61">
        <v>0</v>
      </c>
      <c r="DTP33" s="61">
        <v>0</v>
      </c>
      <c r="DTQ33" s="61">
        <v>100</v>
      </c>
      <c r="DTR33" s="61">
        <v>-100</v>
      </c>
      <c r="DTS33" s="61">
        <v>0</v>
      </c>
      <c r="DTT33" s="61">
        <v>10</v>
      </c>
      <c r="DTU33" s="61">
        <v>0</v>
      </c>
      <c r="DTV33" s="61">
        <v>0</v>
      </c>
      <c r="DTW33" s="61">
        <v>0</v>
      </c>
      <c r="DTX33" s="61">
        <v>0</v>
      </c>
      <c r="DTY33" s="61">
        <v>10</v>
      </c>
      <c r="DTZ33" s="61">
        <v>0</v>
      </c>
      <c r="DUA33" s="61">
        <v>0</v>
      </c>
      <c r="DUB33" s="61">
        <v>0</v>
      </c>
      <c r="DUC33" s="61">
        <v>0</v>
      </c>
      <c r="DUD33" s="61">
        <v>10</v>
      </c>
      <c r="DUE33" s="61">
        <v>0</v>
      </c>
      <c r="DUF33" s="61">
        <v>0</v>
      </c>
      <c r="DUG33" s="61">
        <v>0</v>
      </c>
      <c r="DUH33" s="61">
        <v>1</v>
      </c>
      <c r="DUI33" s="61">
        <v>35</v>
      </c>
      <c r="DUJ33" s="61">
        <v>30</v>
      </c>
      <c r="DUK33" s="61">
        <v>0</v>
      </c>
      <c r="DUL33" s="61">
        <v>0</v>
      </c>
      <c r="DUM33" s="61">
        <v>9600</v>
      </c>
      <c r="DUN33" s="61">
        <v>2</v>
      </c>
      <c r="DUO33" s="61">
        <v>11</v>
      </c>
      <c r="DUP33" s="61">
        <v>111</v>
      </c>
      <c r="DUQ33" s="61">
        <v>11</v>
      </c>
      <c r="DUR33" s="61">
        <v>1</v>
      </c>
      <c r="DUS33" s="61">
        <v>9600</v>
      </c>
      <c r="DUT33" s="61">
        <v>2</v>
      </c>
      <c r="DUU33" s="61">
        <v>12</v>
      </c>
      <c r="DUV33" s="61">
        <v>112</v>
      </c>
      <c r="DUW33" s="61">
        <v>12</v>
      </c>
      <c r="DUX33" s="61">
        <v>1</v>
      </c>
      <c r="DUY33" s="61">
        <v>192</v>
      </c>
      <c r="DUZ33" s="61">
        <v>210</v>
      </c>
      <c r="DVA33" s="61">
        <v>168</v>
      </c>
      <c r="DVB33" s="61">
        <v>75</v>
      </c>
      <c r="DVC33" s="61">
        <v>502</v>
      </c>
      <c r="DVD33" s="61">
        <v>1</v>
      </c>
      <c r="DVE33" s="61">
        <v>255</v>
      </c>
      <c r="DVF33" s="61">
        <v>0</v>
      </c>
      <c r="DVG33" s="61">
        <v>255</v>
      </c>
      <c r="DVH33" s="61">
        <v>255</v>
      </c>
      <c r="DVI33" s="61">
        <v>1</v>
      </c>
      <c r="DVJ33" s="61">
        <v>3</v>
      </c>
      <c r="DVK33" s="61">
        <v>1</v>
      </c>
      <c r="DVL33" s="61">
        <v>0</v>
      </c>
      <c r="DVM33" s="61">
        <v>0</v>
      </c>
      <c r="DVN33" s="61">
        <v>0</v>
      </c>
      <c r="DVO33" s="61">
        <v>0</v>
      </c>
      <c r="DVP33" s="61">
        <v>0</v>
      </c>
      <c r="DVQ33" s="61">
        <v>1</v>
      </c>
      <c r="DVR33" s="61">
        <v>0</v>
      </c>
      <c r="DVS33" s="61">
        <v>0</v>
      </c>
      <c r="DVT33" s="61">
        <v>1</v>
      </c>
      <c r="DVU33" s="61">
        <v>65</v>
      </c>
      <c r="DVV33" s="61">
        <v>3</v>
      </c>
      <c r="DVW33" s="61">
        <v>0</v>
      </c>
      <c r="DVX33" s="61">
        <v>0</v>
      </c>
      <c r="DVY33" s="61">
        <v>0</v>
      </c>
      <c r="DVZ33" s="61">
        <v>-2.5</v>
      </c>
      <c r="DWA33" s="61">
        <v>10</v>
      </c>
      <c r="DWB33" s="61">
        <v>1</v>
      </c>
      <c r="DWC33" s="61">
        <v>20</v>
      </c>
      <c r="DWD33" s="61">
        <v>15</v>
      </c>
      <c r="DWE33" s="61">
        <v>1</v>
      </c>
      <c r="DWF33" s="61">
        <v>2</v>
      </c>
      <c r="DWG33" s="61">
        <v>1</v>
      </c>
      <c r="DWH33" s="61">
        <v>1.82</v>
      </c>
      <c r="DWI33" s="61">
        <v>0.6</v>
      </c>
      <c r="DWJ33" s="61">
        <v>0.6</v>
      </c>
      <c r="DWK33" s="61">
        <v>1</v>
      </c>
      <c r="DWL33" s="61">
        <v>0</v>
      </c>
      <c r="DWM33" s="61">
        <v>300</v>
      </c>
      <c r="DWN33" s="61">
        <v>0</v>
      </c>
      <c r="DWO33" s="61">
        <v>300</v>
      </c>
      <c r="DWP33" s="61">
        <v>0</v>
      </c>
      <c r="DWQ33" s="61">
        <v>300</v>
      </c>
      <c r="DWR33" s="61">
        <v>0</v>
      </c>
      <c r="DWS33" s="61">
        <v>300</v>
      </c>
      <c r="DWT33" s="61">
        <v>0</v>
      </c>
      <c r="DWU33" s="61">
        <v>1</v>
      </c>
      <c r="DWV33" s="61">
        <v>0.1</v>
      </c>
      <c r="DWW33" s="61">
        <v>100</v>
      </c>
      <c r="DWX33" s="61">
        <v>0</v>
      </c>
      <c r="DWY33" s="61">
        <v>0</v>
      </c>
      <c r="DWZ33" s="61">
        <v>1</v>
      </c>
      <c r="DXA33" s="61">
        <v>0.1</v>
      </c>
      <c r="DXB33" s="61">
        <v>100</v>
      </c>
      <c r="DXC33" s="61">
        <v>0</v>
      </c>
      <c r="DXD33" s="61">
        <v>0</v>
      </c>
      <c r="DXE33" s="61">
        <v>1</v>
      </c>
      <c r="DXF33" s="61">
        <v>0.1</v>
      </c>
      <c r="DXG33" s="61">
        <v>100</v>
      </c>
      <c r="DXH33" s="61">
        <v>0</v>
      </c>
      <c r="DXI33" s="61">
        <v>0</v>
      </c>
      <c r="DXJ33" s="61">
        <v>1</v>
      </c>
      <c r="DXK33" s="61">
        <v>0.1</v>
      </c>
      <c r="DXL33" s="61">
        <v>100</v>
      </c>
      <c r="DXM33" s="61">
        <v>0</v>
      </c>
      <c r="DXN33" s="61">
        <v>560</v>
      </c>
      <c r="DXO33" s="61">
        <v>560</v>
      </c>
      <c r="DXP33" s="61">
        <v>560</v>
      </c>
      <c r="DXQ33" s="61">
        <v>560</v>
      </c>
      <c r="DXR33" s="61">
        <v>20</v>
      </c>
      <c r="DXS33" s="61">
        <v>3</v>
      </c>
      <c r="DXT33" s="61">
        <v>0.05</v>
      </c>
      <c r="DXU33" s="61">
        <v>0</v>
      </c>
      <c r="DXV33" s="61">
        <v>0</v>
      </c>
      <c r="DXW33" s="61">
        <v>0</v>
      </c>
      <c r="DXX33" s="61">
        <v>15</v>
      </c>
      <c r="DXY33" s="61">
        <v>30</v>
      </c>
      <c r="DXZ33" s="61">
        <v>0.01</v>
      </c>
      <c r="DYA33" s="61">
        <v>0.4</v>
      </c>
      <c r="DYB33" s="61">
        <v>0</v>
      </c>
      <c r="DYC33" s="61">
        <v>60</v>
      </c>
      <c r="DYD33" s="61">
        <v>30</v>
      </c>
      <c r="DYE33" s="61">
        <v>0</v>
      </c>
      <c r="DYF33" s="61">
        <v>0</v>
      </c>
      <c r="DYG33" s="61">
        <v>0</v>
      </c>
      <c r="DYH33" s="61">
        <v>0</v>
      </c>
      <c r="DYI33" s="61">
        <v>1200</v>
      </c>
      <c r="DYJ33" s="61">
        <v>1400</v>
      </c>
      <c r="DYK33" s="61">
        <v>0</v>
      </c>
      <c r="DYL33" s="61">
        <v>0.5</v>
      </c>
      <c r="DYM33" s="61">
        <v>450</v>
      </c>
      <c r="DYN33" s="61">
        <v>0</v>
      </c>
      <c r="DYO33" s="61">
        <v>0</v>
      </c>
      <c r="DYP33" s="61">
        <v>1000</v>
      </c>
      <c r="DYQ33" s="61">
        <v>1</v>
      </c>
      <c r="DYR33" s="61">
        <v>2</v>
      </c>
      <c r="DYS33" s="61">
        <v>0</v>
      </c>
      <c r="DYT33" s="61">
        <v>0.1</v>
      </c>
      <c r="DYU33" s="61">
        <v>30</v>
      </c>
      <c r="DYV33" s="61">
        <v>12.5</v>
      </c>
      <c r="DYW33" s="61">
        <v>0.2</v>
      </c>
      <c r="DYX33" s="61">
        <v>0.05</v>
      </c>
      <c r="DYY33" s="61">
        <v>2.2000000000000002</v>
      </c>
      <c r="DYZ33" s="61">
        <v>12.5</v>
      </c>
      <c r="DZA33" s="61">
        <v>0</v>
      </c>
      <c r="DZB33" s="61">
        <v>12</v>
      </c>
      <c r="DZC33" s="61">
        <v>0</v>
      </c>
      <c r="DZD33" s="61">
        <v>0</v>
      </c>
      <c r="DZE33" s="61">
        <v>0</v>
      </c>
      <c r="DZF33" s="61">
        <v>0</v>
      </c>
      <c r="DZG33" s="61">
        <v>1</v>
      </c>
      <c r="DZH33" s="61">
        <v>1</v>
      </c>
      <c r="DZI33" s="61">
        <v>1</v>
      </c>
      <c r="DZJ33" s="61">
        <v>1</v>
      </c>
      <c r="DZK33" s="61">
        <v>1.2</v>
      </c>
      <c r="DZL33" s="61">
        <v>0.1</v>
      </c>
      <c r="DZM33" s="61">
        <v>280</v>
      </c>
      <c r="DZN33" s="61">
        <v>280</v>
      </c>
      <c r="DZO33" s="61">
        <v>280</v>
      </c>
      <c r="DZP33" s="61">
        <v>280</v>
      </c>
      <c r="DZQ33" s="61">
        <v>0</v>
      </c>
      <c r="DZR33" s="61">
        <v>50</v>
      </c>
      <c r="DZS33" s="61">
        <v>50</v>
      </c>
      <c r="DZT33" s="61">
        <v>50</v>
      </c>
      <c r="DZU33" s="61">
        <v>50</v>
      </c>
      <c r="DZV33" s="61">
        <v>50</v>
      </c>
      <c r="DZW33" s="61">
        <v>120</v>
      </c>
      <c r="DZX33" s="61">
        <v>1</v>
      </c>
      <c r="DZY33" s="61">
        <v>5.0000000000000001E-4</v>
      </c>
      <c r="DZZ33" s="61">
        <v>5.0000000000000001E-4</v>
      </c>
      <c r="EAA33" s="61">
        <v>0</v>
      </c>
      <c r="EAB33" s="61">
        <v>80</v>
      </c>
      <c r="EAC33" s="61">
        <v>80</v>
      </c>
      <c r="EAD33" s="61">
        <v>0</v>
      </c>
      <c r="EAE33" s="61">
        <v>0</v>
      </c>
      <c r="EAF33" s="61">
        <v>0</v>
      </c>
      <c r="EAG33" s="61">
        <v>0</v>
      </c>
      <c r="EAH33" s="61">
        <v>1</v>
      </c>
      <c r="EAI33" s="61">
        <v>0</v>
      </c>
      <c r="EAJ33" s="61">
        <v>0</v>
      </c>
      <c r="EAK33" s="61">
        <v>0</v>
      </c>
      <c r="EAL33" s="61">
        <v>0</v>
      </c>
      <c r="EAM33" s="61">
        <v>100</v>
      </c>
      <c r="EAN33" s="61">
        <v>0</v>
      </c>
      <c r="EAO33" s="61">
        <v>0.3</v>
      </c>
      <c r="EAP33" s="61">
        <v>1</v>
      </c>
      <c r="EAQ33" s="61">
        <v>25</v>
      </c>
      <c r="EAR33" s="61">
        <v>5</v>
      </c>
      <c r="EAS33" s="61">
        <v>100</v>
      </c>
      <c r="EAT33" s="61">
        <v>0</v>
      </c>
      <c r="EAU33" s="61">
        <v>10</v>
      </c>
      <c r="EAV33" s="61">
        <v>0.01</v>
      </c>
      <c r="EAW33" s="61">
        <v>0.5</v>
      </c>
      <c r="EAX33" s="61">
        <v>1</v>
      </c>
      <c r="EAY33" s="61">
        <v>3</v>
      </c>
      <c r="EAZ33" s="61">
        <v>60</v>
      </c>
      <c r="EBA33" s="61">
        <v>2</v>
      </c>
      <c r="EBB33" s="61">
        <v>25</v>
      </c>
      <c r="EBC33" s="61">
        <v>10</v>
      </c>
      <c r="EBD33" s="61">
        <v>250</v>
      </c>
      <c r="EBE33" s="61">
        <v>3</v>
      </c>
      <c r="EBF33" s="61">
        <v>0.1</v>
      </c>
      <c r="EBG33" s="61">
        <v>0.1</v>
      </c>
      <c r="EBH33" s="61">
        <v>1</v>
      </c>
      <c r="EBI33" s="61">
        <v>2</v>
      </c>
      <c r="EBJ33" s="61">
        <v>0.1</v>
      </c>
      <c r="EBK33" s="61">
        <v>1</v>
      </c>
      <c r="EBL33" s="61">
        <v>10</v>
      </c>
      <c r="EBM33" s="61">
        <v>0.1</v>
      </c>
      <c r="EBN33" s="61">
        <v>1</v>
      </c>
      <c r="EBO33" s="61">
        <v>10</v>
      </c>
      <c r="EBP33" s="61">
        <v>0.1</v>
      </c>
      <c r="EBQ33" s="61">
        <v>1</v>
      </c>
      <c r="EBR33" s="61">
        <v>0</v>
      </c>
      <c r="EBS33" s="61">
        <v>1</v>
      </c>
      <c r="EBT33" s="61">
        <v>4000</v>
      </c>
      <c r="EBU33" s="61">
        <v>2000</v>
      </c>
      <c r="EBV33" s="61">
        <v>20000</v>
      </c>
      <c r="EBW33" s="61">
        <v>10000</v>
      </c>
      <c r="EBX33" s="61">
        <v>4397</v>
      </c>
      <c r="EBY33" s="61">
        <v>2198</v>
      </c>
      <c r="EBZ33" s="61">
        <v>0</v>
      </c>
      <c r="ECA33" s="61">
        <v>0</v>
      </c>
      <c r="ECB33" s="61">
        <v>2</v>
      </c>
      <c r="ECC33" s="61">
        <v>0</v>
      </c>
      <c r="ECD33" s="61">
        <v>30</v>
      </c>
      <c r="ECE33" s="61">
        <v>0</v>
      </c>
      <c r="ECF33" s="61">
        <v>0</v>
      </c>
      <c r="ECG33" s="61">
        <v>0</v>
      </c>
      <c r="ECH33" s="61">
        <v>0</v>
      </c>
      <c r="ECI33" s="61">
        <v>1</v>
      </c>
      <c r="ECJ33" s="61">
        <v>1</v>
      </c>
      <c r="ECK33" s="61">
        <v>1</v>
      </c>
      <c r="ECL33" s="61">
        <v>1</v>
      </c>
      <c r="ECM33" s="61">
        <v>0</v>
      </c>
      <c r="ECP33" s="61">
        <v>1</v>
      </c>
      <c r="ECR33" s="61">
        <v>0</v>
      </c>
      <c r="ECS33" s="61">
        <v>0</v>
      </c>
      <c r="ECT33" s="61">
        <v>0</v>
      </c>
      <c r="ECU33" s="61">
        <v>0</v>
      </c>
      <c r="ECV33" s="61">
        <v>0</v>
      </c>
      <c r="ECW33" s="61">
        <v>0</v>
      </c>
      <c r="ECX33" s="61">
        <v>0</v>
      </c>
      <c r="ECY33" s="61">
        <v>0</v>
      </c>
      <c r="ECZ33" s="61">
        <v>0</v>
      </c>
      <c r="EDA33" s="61">
        <v>0</v>
      </c>
      <c r="EDB33" s="61">
        <v>60</v>
      </c>
      <c r="EDC33" s="61">
        <v>60</v>
      </c>
      <c r="EDD33" s="61">
        <v>0</v>
      </c>
      <c r="EDE33" s="61">
        <v>200</v>
      </c>
      <c r="EDF33" s="61">
        <v>2</v>
      </c>
      <c r="EDG33" s="61">
        <v>0</v>
      </c>
      <c r="EDH33" s="61">
        <v>200</v>
      </c>
      <c r="EDI33" s="61">
        <v>200</v>
      </c>
      <c r="EDJ33" s="61">
        <v>200</v>
      </c>
      <c r="EDK33" s="61">
        <v>2</v>
      </c>
      <c r="EDL33" s="61">
        <v>200</v>
      </c>
      <c r="EDM33" s="61">
        <v>0</v>
      </c>
      <c r="EDN33" s="61">
        <v>5</v>
      </c>
      <c r="EDO33" s="61">
        <v>5</v>
      </c>
      <c r="EDP33" s="61">
        <v>1000</v>
      </c>
      <c r="EDQ33" s="61">
        <v>1000</v>
      </c>
      <c r="EDR33" s="61">
        <v>5</v>
      </c>
      <c r="EDS33" s="61">
        <v>5</v>
      </c>
      <c r="EDT33" s="61">
        <v>1000</v>
      </c>
      <c r="EDU33" s="61">
        <v>1000</v>
      </c>
      <c r="EDV33" s="61">
        <v>250</v>
      </c>
      <c r="EDW33" s="61">
        <v>100</v>
      </c>
      <c r="EEH33" s="61">
        <v>0</v>
      </c>
      <c r="EEI33" s="61">
        <v>0</v>
      </c>
      <c r="EEJ33" s="61">
        <v>0</v>
      </c>
      <c r="EEK33" s="61">
        <v>0</v>
      </c>
      <c r="EEL33" s="61">
        <v>0</v>
      </c>
      <c r="EEM33" s="61">
        <v>0</v>
      </c>
      <c r="EEN33" s="61">
        <v>48</v>
      </c>
      <c r="EEO33" s="61">
        <v>20</v>
      </c>
      <c r="EEQ33" s="61">
        <v>180</v>
      </c>
      <c r="EER33" s="61">
        <v>360</v>
      </c>
      <c r="EES33" s="61">
        <v>720</v>
      </c>
      <c r="EET33" s="61">
        <v>700</v>
      </c>
      <c r="EEU33" s="61">
        <v>630</v>
      </c>
      <c r="EEV33" s="61">
        <v>630</v>
      </c>
      <c r="EEW33" s="61">
        <v>625</v>
      </c>
      <c r="EEX33" s="61">
        <v>20</v>
      </c>
      <c r="EEY33" s="61">
        <v>40</v>
      </c>
      <c r="EEZ33" s="61">
        <v>0</v>
      </c>
      <c r="EFA33" s="61">
        <v>0</v>
      </c>
      <c r="EFB33" s="61">
        <v>20</v>
      </c>
      <c r="EFC33" s="61">
        <v>20</v>
      </c>
      <c r="EFD33" s="61">
        <v>720</v>
      </c>
      <c r="EFE33" s="61">
        <v>0</v>
      </c>
      <c r="EFF33" s="61">
        <v>0</v>
      </c>
      <c r="EFG33" s="61">
        <v>600</v>
      </c>
      <c r="EFH33" s="61">
        <v>3600</v>
      </c>
      <c r="EFI33" s="61">
        <v>210</v>
      </c>
      <c r="EFK33" s="61">
        <v>1</v>
      </c>
      <c r="EFL33" s="61">
        <v>650</v>
      </c>
      <c r="EFM33" s="61">
        <v>700</v>
      </c>
      <c r="EFN33" s="61">
        <v>1</v>
      </c>
      <c r="EFO33" s="61">
        <v>0</v>
      </c>
      <c r="EFP33" s="61">
        <v>0</v>
      </c>
      <c r="EFQ33" s="61">
        <v>0</v>
      </c>
      <c r="EIF33" s="61">
        <v>0</v>
      </c>
      <c r="EIG33" s="61">
        <v>0</v>
      </c>
      <c r="EIH33" s="61">
        <v>0</v>
      </c>
      <c r="EII33" s="61">
        <v>0</v>
      </c>
      <c r="EIN33" s="61">
        <v>1</v>
      </c>
      <c r="EIO33" s="61">
        <v>1</v>
      </c>
      <c r="EIP33" s="61">
        <v>1200</v>
      </c>
      <c r="EIQ33" s="61">
        <v>38000</v>
      </c>
      <c r="EIU33" s="61">
        <v>44800</v>
      </c>
      <c r="EJA33" s="61">
        <v>5</v>
      </c>
      <c r="EJB33" s="61">
        <v>250</v>
      </c>
      <c r="EJC33" s="61">
        <v>250</v>
      </c>
      <c r="EJF33" s="61">
        <v>100</v>
      </c>
      <c r="EJG33" s="61">
        <v>100</v>
      </c>
      <c r="EJH33" s="61">
        <v>1000</v>
      </c>
      <c r="EJI33" s="61">
        <v>680</v>
      </c>
      <c r="EJJ33" s="61">
        <v>640</v>
      </c>
      <c r="EJL33" s="61">
        <v>650</v>
      </c>
      <c r="EJO33" s="61">
        <v>640</v>
      </c>
      <c r="EJP33" s="61">
        <v>5</v>
      </c>
      <c r="EJQ33" s="61">
        <v>650</v>
      </c>
      <c r="EJR33" s="61">
        <v>5</v>
      </c>
      <c r="EJZ33" s="61">
        <v>5</v>
      </c>
      <c r="EKA33" s="61">
        <v>450</v>
      </c>
      <c r="EKD33" s="61">
        <v>100</v>
      </c>
      <c r="EKE33" s="61">
        <v>0</v>
      </c>
      <c r="EKF33" s="61">
        <v>0</v>
      </c>
      <c r="EKG33" s="61">
        <v>0</v>
      </c>
      <c r="EKH33" s="61">
        <v>0</v>
      </c>
      <c r="EKI33" s="61">
        <v>0</v>
      </c>
      <c r="EKJ33" s="61">
        <v>0</v>
      </c>
      <c r="EKK33" s="61">
        <v>0</v>
      </c>
      <c r="EKL33" s="61">
        <v>1.3168800000000001</v>
      </c>
      <c r="EKM33" s="61">
        <v>10.18</v>
      </c>
      <c r="EKN33" s="61">
        <v>9.75</v>
      </c>
      <c r="EKO33" s="61">
        <v>0.76200000000000001</v>
      </c>
      <c r="EKP33" s="61">
        <v>1.3168800000000001</v>
      </c>
      <c r="EKQ33" s="61">
        <v>10</v>
      </c>
      <c r="EKR33" s="61">
        <v>9.5399999999999991</v>
      </c>
      <c r="EKS33" s="61">
        <v>0.72</v>
      </c>
      <c r="EKT33" s="61">
        <v>1.3168800000000001</v>
      </c>
      <c r="EKU33" s="61">
        <v>10</v>
      </c>
      <c r="EKV33" s="61">
        <v>9.5399999999999991</v>
      </c>
      <c r="EKW33" s="61">
        <v>0.72</v>
      </c>
      <c r="EKX33" s="61">
        <v>1.3168800000000001</v>
      </c>
      <c r="EKY33" s="61">
        <v>10</v>
      </c>
      <c r="EKZ33" s="61">
        <v>9.5399999999999991</v>
      </c>
      <c r="ELA33" s="61">
        <v>0.72</v>
      </c>
      <c r="ELB33" s="61">
        <v>0</v>
      </c>
      <c r="ELC33" s="61">
        <v>0</v>
      </c>
      <c r="ELD33" s="61">
        <v>0</v>
      </c>
      <c r="ELE33" s="61">
        <v>0</v>
      </c>
      <c r="ELF33" s="61">
        <v>0</v>
      </c>
      <c r="ELG33" s="61">
        <v>0</v>
      </c>
      <c r="ELH33" s="61">
        <v>0</v>
      </c>
      <c r="ELI33" s="61">
        <v>0</v>
      </c>
      <c r="ELJ33" s="61">
        <v>250</v>
      </c>
      <c r="ELK33" s="61">
        <v>-20</v>
      </c>
      <c r="ELL33" s="61">
        <v>-0.1</v>
      </c>
      <c r="ELM33" s="61">
        <v>0</v>
      </c>
      <c r="ELN33" s="61">
        <v>0</v>
      </c>
      <c r="ELO33" s="61">
        <v>0</v>
      </c>
      <c r="ELP33" s="61">
        <v>0</v>
      </c>
      <c r="ELQ33" s="61">
        <v>0</v>
      </c>
      <c r="ELR33" s="61">
        <v>0</v>
      </c>
      <c r="ELS33" s="61">
        <v>0</v>
      </c>
      <c r="ELT33" s="61">
        <v>0</v>
      </c>
      <c r="ELU33" s="61">
        <v>0</v>
      </c>
      <c r="ELV33" s="61">
        <v>0</v>
      </c>
      <c r="ELW33" s="61">
        <v>0</v>
      </c>
      <c r="ELX33" s="61">
        <v>0</v>
      </c>
      <c r="ELY33" s="61">
        <v>0</v>
      </c>
      <c r="ELZ33" s="61">
        <v>0</v>
      </c>
      <c r="EMA33" s="61">
        <v>0</v>
      </c>
      <c r="EMB33" s="61">
        <v>0</v>
      </c>
      <c r="EMC33" s="61">
        <v>0</v>
      </c>
      <c r="EMD33" s="61">
        <v>0</v>
      </c>
      <c r="EME33" s="61">
        <v>0</v>
      </c>
      <c r="EMF33" s="61">
        <v>0</v>
      </c>
      <c r="EMG33" s="61">
        <v>0</v>
      </c>
      <c r="EMH33" s="61">
        <v>0</v>
      </c>
      <c r="EMI33" s="61">
        <v>0</v>
      </c>
      <c r="EMJ33" s="61">
        <v>0</v>
      </c>
      <c r="EMK33" s="61">
        <v>0</v>
      </c>
      <c r="EML33" s="61">
        <v>10</v>
      </c>
      <c r="EMM33" s="61">
        <v>0</v>
      </c>
      <c r="EMN33" s="61">
        <v>0</v>
      </c>
      <c r="EMO33" s="61">
        <v>300</v>
      </c>
      <c r="EMP33" s="61">
        <v>1</v>
      </c>
      <c r="EMQ33" s="61">
        <v>500</v>
      </c>
      <c r="EMR33" s="61">
        <v>7000</v>
      </c>
      <c r="EMS33" s="61">
        <v>30</v>
      </c>
      <c r="EMT33" s="61">
        <v>50</v>
      </c>
      <c r="EMU33" s="61">
        <v>0</v>
      </c>
      <c r="EMV33" s="61">
        <v>10000</v>
      </c>
      <c r="EMW33" s="61">
        <v>0</v>
      </c>
      <c r="EMX33" s="61">
        <v>30</v>
      </c>
      <c r="EMY33" s="61">
        <v>5</v>
      </c>
      <c r="EMZ33" s="61">
        <v>0</v>
      </c>
      <c r="ENA33" s="61">
        <v>0</v>
      </c>
      <c r="ENB33" s="61">
        <v>0</v>
      </c>
      <c r="ENC33" s="61">
        <v>0</v>
      </c>
      <c r="END33" s="61">
        <v>1</v>
      </c>
      <c r="ENE33" s="61">
        <v>0</v>
      </c>
      <c r="ENF33" s="61">
        <v>1</v>
      </c>
      <c r="ENG33" s="61">
        <v>0.3</v>
      </c>
      <c r="ENH33" s="61">
        <v>0</v>
      </c>
      <c r="ENI33" s="61">
        <v>0</v>
      </c>
      <c r="ENJ33" s="61">
        <v>0</v>
      </c>
      <c r="ENK33" s="61">
        <v>25</v>
      </c>
      <c r="ENL33" s="61">
        <v>0</v>
      </c>
      <c r="ENM33" s="61">
        <v>0</v>
      </c>
      <c r="ENN33" s="61">
        <v>10000</v>
      </c>
      <c r="ENO33" s="61">
        <v>0</v>
      </c>
      <c r="ENP33" s="61">
        <v>0</v>
      </c>
      <c r="ENQ33" s="61">
        <v>0</v>
      </c>
      <c r="ENR33" s="61">
        <v>0</v>
      </c>
      <c r="ENS33" s="61">
        <v>20</v>
      </c>
      <c r="ENT33" s="61">
        <v>1</v>
      </c>
      <c r="ENU33" s="61">
        <v>1</v>
      </c>
      <c r="ENV33" s="61">
        <v>1</v>
      </c>
      <c r="ENW33" s="61">
        <v>1</v>
      </c>
      <c r="ENX33" s="61">
        <v>0</v>
      </c>
      <c r="ENY33" s="61">
        <v>0</v>
      </c>
      <c r="ENZ33" s="61">
        <v>0</v>
      </c>
      <c r="EOA33" s="61">
        <v>0</v>
      </c>
      <c r="EOB33" s="61">
        <v>0</v>
      </c>
      <c r="EOC33" s="61">
        <v>0</v>
      </c>
      <c r="EOD33" s="61">
        <v>0</v>
      </c>
      <c r="EOE33" s="61">
        <v>0</v>
      </c>
      <c r="EOF33" s="61">
        <v>0</v>
      </c>
      <c r="EOG33" s="61">
        <v>20</v>
      </c>
      <c r="EOH33" s="61">
        <v>40</v>
      </c>
      <c r="EOI33" s="61">
        <v>0.1</v>
      </c>
      <c r="EOJ33" s="61">
        <v>0.2</v>
      </c>
      <c r="EOK33" s="61">
        <v>0</v>
      </c>
      <c r="EOL33" s="61">
        <v>0</v>
      </c>
      <c r="EOM33" s="61">
        <v>0</v>
      </c>
      <c r="EON33" s="61">
        <v>0</v>
      </c>
      <c r="EOO33" s="61">
        <v>100</v>
      </c>
      <c r="EOP33" s="61">
        <v>100</v>
      </c>
      <c r="EOQ33" s="61">
        <v>0</v>
      </c>
      <c r="EOR33" s="61">
        <v>10</v>
      </c>
      <c r="EOS33" s="61">
        <v>3</v>
      </c>
      <c r="EOT33" s="61">
        <v>100</v>
      </c>
      <c r="EOU33" s="61">
        <v>35</v>
      </c>
      <c r="EOV33" s="61">
        <v>0</v>
      </c>
      <c r="EOW33" s="61">
        <v>5</v>
      </c>
      <c r="EOX33" s="61">
        <v>40</v>
      </c>
      <c r="EOY33" s="61">
        <v>60</v>
      </c>
      <c r="EOZ33" s="61">
        <v>10</v>
      </c>
      <c r="EPA33" s="61">
        <v>0</v>
      </c>
      <c r="EPB33" s="61">
        <v>0</v>
      </c>
      <c r="EPC33" s="61">
        <v>0</v>
      </c>
      <c r="EPT33" s="61">
        <v>20</v>
      </c>
      <c r="EPU33" s="61">
        <v>30</v>
      </c>
      <c r="EPV33" s="61">
        <v>0</v>
      </c>
      <c r="EPW33" s="61">
        <v>0</v>
      </c>
      <c r="EPZ33" s="61">
        <v>0</v>
      </c>
      <c r="EQA33" s="61">
        <v>0</v>
      </c>
      <c r="EQB33" s="61">
        <v>30</v>
      </c>
      <c r="EQC33" s="61">
        <v>75</v>
      </c>
      <c r="EQD33" s="61">
        <v>20</v>
      </c>
      <c r="EQE33" s="61">
        <v>30</v>
      </c>
      <c r="EQF33" s="61">
        <v>0</v>
      </c>
      <c r="EQG33" s="61">
        <v>0</v>
      </c>
      <c r="EQJ33" s="61">
        <v>0</v>
      </c>
      <c r="EQK33" s="61">
        <v>0</v>
      </c>
      <c r="EQL33" s="61">
        <v>30</v>
      </c>
      <c r="EQM33" s="61">
        <v>75</v>
      </c>
      <c r="EQN33" s="61">
        <v>20</v>
      </c>
      <c r="EQO33" s="61">
        <v>30</v>
      </c>
      <c r="EQP33" s="61">
        <v>0</v>
      </c>
      <c r="EQQ33" s="61">
        <v>0</v>
      </c>
      <c r="EQT33" s="61">
        <v>0</v>
      </c>
      <c r="EQU33" s="61">
        <v>0</v>
      </c>
      <c r="EQV33" s="61">
        <v>30</v>
      </c>
      <c r="EQW33" s="61">
        <v>75</v>
      </c>
      <c r="EQX33" s="61">
        <v>20</v>
      </c>
      <c r="EQY33" s="61">
        <v>30</v>
      </c>
      <c r="EQZ33" s="61">
        <v>0</v>
      </c>
      <c r="ERA33" s="61">
        <v>0</v>
      </c>
      <c r="ERD33" s="61">
        <v>0</v>
      </c>
      <c r="ERE33" s="61">
        <v>0</v>
      </c>
      <c r="ERF33" s="61">
        <v>30</v>
      </c>
      <c r="ERG33" s="61">
        <v>75</v>
      </c>
      <c r="ERH33" s="61">
        <v>10</v>
      </c>
      <c r="ERI33" s="61">
        <v>20</v>
      </c>
      <c r="ERJ33" s="61">
        <v>5</v>
      </c>
      <c r="ERK33" s="61">
        <v>0</v>
      </c>
      <c r="ERL33" s="61">
        <v>5</v>
      </c>
      <c r="ERM33" s="61">
        <v>0</v>
      </c>
      <c r="ERN33" s="61">
        <v>5</v>
      </c>
      <c r="ERO33" s="61">
        <v>0</v>
      </c>
      <c r="ERP33" s="61">
        <v>5</v>
      </c>
      <c r="ERQ33" s="61">
        <v>0</v>
      </c>
      <c r="ERT33" s="61">
        <v>120</v>
      </c>
      <c r="ERU33" s="61">
        <v>0</v>
      </c>
      <c r="ERV33" s="61">
        <v>30000</v>
      </c>
      <c r="ERW33" s="61">
        <v>30000</v>
      </c>
      <c r="ERX33" s="61">
        <v>17500</v>
      </c>
      <c r="ERY33" s="61">
        <v>0</v>
      </c>
      <c r="ERZ33" s="61">
        <v>40</v>
      </c>
      <c r="ESA33" s="61">
        <v>40</v>
      </c>
      <c r="ESB33" s="61">
        <v>40</v>
      </c>
      <c r="ESC33" s="61">
        <v>0</v>
      </c>
      <c r="ESD33" s="61">
        <v>40</v>
      </c>
      <c r="ESE33" s="61">
        <v>40</v>
      </c>
      <c r="ESF33" s="61">
        <v>40</v>
      </c>
      <c r="ESG33" s="61">
        <v>0</v>
      </c>
      <c r="ESH33" s="61">
        <v>40</v>
      </c>
      <c r="ESI33" s="61">
        <v>40</v>
      </c>
      <c r="ESJ33" s="61">
        <v>40</v>
      </c>
      <c r="ESK33" s="61">
        <v>0</v>
      </c>
      <c r="ESL33" s="61">
        <v>40</v>
      </c>
      <c r="ESM33" s="61">
        <v>40</v>
      </c>
      <c r="ESN33" s="61">
        <v>40</v>
      </c>
      <c r="ESO33" s="61">
        <v>1410</v>
      </c>
      <c r="ESP33" s="61">
        <v>1410</v>
      </c>
      <c r="ESQ33" s="61">
        <v>1410</v>
      </c>
      <c r="ESR33" s="61">
        <v>400</v>
      </c>
      <c r="ESS33" s="61">
        <v>400</v>
      </c>
      <c r="EST33" s="61">
        <v>60000</v>
      </c>
      <c r="ESU33" s="61">
        <v>60000</v>
      </c>
      <c r="ESV33" s="61">
        <v>100</v>
      </c>
      <c r="ESW33" s="61">
        <v>30</v>
      </c>
      <c r="ETM33" s="61">
        <v>5468</v>
      </c>
      <c r="ETN33" s="61">
        <v>88</v>
      </c>
      <c r="ETO33" s="61">
        <v>90</v>
      </c>
      <c r="ETP33" s="61">
        <v>2.16</v>
      </c>
      <c r="EUJ33" s="61">
        <v>1</v>
      </c>
      <c r="EUK33" s="61">
        <v>-10</v>
      </c>
      <c r="EUL33" s="61">
        <v>10</v>
      </c>
      <c r="EUS33" s="61">
        <v>0.5</v>
      </c>
      <c r="EUT33" s="61">
        <v>0</v>
      </c>
      <c r="EUU33" s="61">
        <v>0</v>
      </c>
      <c r="EVB33" s="61">
        <v>4</v>
      </c>
      <c r="EVC33" s="61">
        <v>5</v>
      </c>
      <c r="EVD33" s="61">
        <v>135</v>
      </c>
      <c r="EVE33" s="61">
        <v>1</v>
      </c>
      <c r="EVF33" s="61">
        <v>1</v>
      </c>
      <c r="EVH33" s="61">
        <v>1</v>
      </c>
      <c r="EVI33" s="61">
        <v>0</v>
      </c>
      <c r="EVK33" s="61">
        <v>1</v>
      </c>
      <c r="EVL33" s="61">
        <v>1</v>
      </c>
      <c r="EVM33" s="61">
        <v>0</v>
      </c>
      <c r="EVR33" s="61">
        <v>150</v>
      </c>
      <c r="EVS33" s="61">
        <v>200</v>
      </c>
      <c r="EVT33" s="61">
        <v>75</v>
      </c>
      <c r="EVU33" s="61">
        <v>90</v>
      </c>
      <c r="EVV33" s="61">
        <v>75</v>
      </c>
      <c r="EVW33" s="61">
        <v>90</v>
      </c>
      <c r="EVX33" s="61">
        <v>5</v>
      </c>
      <c r="EVY33" s="61">
        <v>5</v>
      </c>
      <c r="EVZ33" s="61">
        <v>10</v>
      </c>
      <c r="EWA33" s="61">
        <v>10</v>
      </c>
      <c r="EWB33" s="61">
        <v>140</v>
      </c>
      <c r="EWC33" s="61">
        <v>145</v>
      </c>
      <c r="EWD33" s="61">
        <v>140</v>
      </c>
      <c r="EWE33" s="61">
        <v>145</v>
      </c>
      <c r="EWF33" s="61">
        <v>140</v>
      </c>
      <c r="EWG33" s="61">
        <v>145</v>
      </c>
      <c r="EWH33" s="61">
        <v>140</v>
      </c>
      <c r="EWI33" s="61">
        <v>5</v>
      </c>
      <c r="EWJ33" s="61">
        <v>175</v>
      </c>
      <c r="EWK33" s="61">
        <v>5</v>
      </c>
      <c r="EWL33" s="61">
        <v>5</v>
      </c>
      <c r="EWM33" s="61">
        <v>1</v>
      </c>
      <c r="EWN33" s="61">
        <v>44.3</v>
      </c>
      <c r="EWO33" s="61">
        <v>1</v>
      </c>
      <c r="EWS33" s="61">
        <v>150</v>
      </c>
      <c r="EWT33" s="61">
        <v>1000</v>
      </c>
      <c r="EWU33" s="61">
        <v>80</v>
      </c>
      <c r="EWV33" s="61">
        <v>60</v>
      </c>
      <c r="EWW33" s="61">
        <v>45</v>
      </c>
      <c r="EWX33" s="61">
        <v>300</v>
      </c>
      <c r="EWZ33" s="61">
        <v>75</v>
      </c>
      <c r="EXA33" s="61">
        <v>1.2</v>
      </c>
      <c r="EXB33" s="61">
        <v>0</v>
      </c>
      <c r="EXC33" s="61">
        <v>0</v>
      </c>
      <c r="EXD33" s="61">
        <v>0</v>
      </c>
      <c r="EXF33" s="61">
        <v>0.1</v>
      </c>
      <c r="EXG33" s="61">
        <v>0.84</v>
      </c>
      <c r="EXH33" s="61">
        <v>60</v>
      </c>
      <c r="EXI33" s="61">
        <v>0</v>
      </c>
      <c r="EXJ33" s="61">
        <v>90</v>
      </c>
      <c r="EXK33" s="61">
        <v>80</v>
      </c>
      <c r="EXL33" s="61">
        <v>70</v>
      </c>
      <c r="EXM33" s="61">
        <v>60</v>
      </c>
      <c r="EXN33" s="61">
        <v>55</v>
      </c>
      <c r="EXO33" s="61">
        <v>4</v>
      </c>
      <c r="EXP33" s="61">
        <v>20</v>
      </c>
      <c r="EXQ33" s="61">
        <v>0</v>
      </c>
      <c r="EXR33" s="61">
        <v>930</v>
      </c>
      <c r="EXS33" s="61">
        <v>0</v>
      </c>
      <c r="EXT33" s="61">
        <v>5000</v>
      </c>
      <c r="EXU33" s="61">
        <v>50</v>
      </c>
      <c r="EXV33" s="61">
        <v>5</v>
      </c>
      <c r="EXW33" s="61">
        <v>0</v>
      </c>
      <c r="EXX33" s="61">
        <v>90</v>
      </c>
      <c r="EXY33" s="61">
        <v>80</v>
      </c>
      <c r="EXZ33" s="61">
        <v>70</v>
      </c>
      <c r="EYA33" s="61">
        <v>60</v>
      </c>
      <c r="EYB33" s="61">
        <v>55</v>
      </c>
      <c r="EYC33" s="61">
        <v>4</v>
      </c>
      <c r="EYD33" s="61">
        <v>20</v>
      </c>
      <c r="EYE33" s="61">
        <v>500</v>
      </c>
      <c r="EYF33" s="61">
        <v>1000</v>
      </c>
      <c r="EYJ33" s="61">
        <v>0</v>
      </c>
      <c r="EYK33" s="61">
        <v>1</v>
      </c>
      <c r="EYL33" s="61">
        <v>1</v>
      </c>
      <c r="EYM33" s="61">
        <v>0.95</v>
      </c>
      <c r="EYN33" s="61">
        <v>0.98</v>
      </c>
      <c r="EYO33" s="61">
        <v>1</v>
      </c>
      <c r="EYP33" s="61">
        <v>-0.98</v>
      </c>
      <c r="EYQ33" s="61">
        <v>-0.95</v>
      </c>
      <c r="EYR33" s="61">
        <v>0</v>
      </c>
      <c r="EYS33" s="61">
        <v>20</v>
      </c>
      <c r="EYT33" s="61">
        <v>0.9</v>
      </c>
      <c r="EYU33" s="61">
        <v>-0.95</v>
      </c>
      <c r="EYV33" s="61">
        <v>0.95</v>
      </c>
      <c r="EYX33" s="61">
        <v>0</v>
      </c>
      <c r="EYY33" s="61">
        <v>100</v>
      </c>
      <c r="EYZ33" s="61">
        <v>1</v>
      </c>
      <c r="EZA33" s="61">
        <v>100</v>
      </c>
      <c r="EZB33" s="61">
        <v>4</v>
      </c>
      <c r="EZC33" s="61">
        <v>20</v>
      </c>
      <c r="EZD33" s="61">
        <v>90</v>
      </c>
      <c r="EZE33" s="61">
        <v>110</v>
      </c>
      <c r="EZF33" s="61">
        <v>10500</v>
      </c>
      <c r="EZI33" s="61">
        <v>1</v>
      </c>
      <c r="EZJ33" s="61">
        <v>0</v>
      </c>
      <c r="EZK33" s="61">
        <v>2</v>
      </c>
      <c r="EZL33" s="61">
        <v>100</v>
      </c>
      <c r="EZM33" s="61">
        <v>50</v>
      </c>
      <c r="EZN33" s="61">
        <v>25</v>
      </c>
      <c r="EZO33" s="61">
        <v>-25</v>
      </c>
      <c r="EZP33" s="61">
        <v>-50</v>
      </c>
      <c r="EZQ33" s="61">
        <v>4</v>
      </c>
      <c r="EZR33" s="61">
        <v>20</v>
      </c>
      <c r="EZS33" s="61">
        <v>-1476</v>
      </c>
      <c r="EZT33" s="61">
        <v>3280</v>
      </c>
      <c r="EZU33" s="61">
        <v>0</v>
      </c>
      <c r="EZV33" s="61">
        <v>0</v>
      </c>
      <c r="EZW33" s="61">
        <v>4</v>
      </c>
      <c r="EZX33" s="61">
        <v>20</v>
      </c>
      <c r="EZY33" s="61">
        <v>-100</v>
      </c>
      <c r="EZZ33" s="61">
        <v>100</v>
      </c>
      <c r="FAA33" s="61">
        <v>5000</v>
      </c>
      <c r="FAB33" s="61">
        <v>0</v>
      </c>
      <c r="FAC33" s="61">
        <v>1</v>
      </c>
      <c r="FAD33" s="61">
        <v>1</v>
      </c>
      <c r="FAE33" s="61">
        <v>-0.9</v>
      </c>
      <c r="FAF33" s="61">
        <v>-3400</v>
      </c>
      <c r="FAG33" s="61">
        <v>3400</v>
      </c>
      <c r="FAH33" s="61">
        <v>10</v>
      </c>
      <c r="FAI33" s="61">
        <v>0</v>
      </c>
      <c r="FAJ33" s="61">
        <v>100</v>
      </c>
      <c r="FAK33" s="61">
        <v>0</v>
      </c>
      <c r="FAL33" s="61">
        <v>100</v>
      </c>
      <c r="FAM33" s="61">
        <v>0</v>
      </c>
      <c r="FAN33" s="61">
        <v>800</v>
      </c>
      <c r="FAO33" s="61">
        <v>-20</v>
      </c>
      <c r="FAP33" s="61">
        <v>800</v>
      </c>
      <c r="FAQ33" s="61">
        <v>-20</v>
      </c>
      <c r="FAR33" s="61">
        <v>600</v>
      </c>
      <c r="FAS33" s="61">
        <v>0</v>
      </c>
      <c r="FAT33" s="61">
        <v>10</v>
      </c>
      <c r="FAU33" s="61">
        <v>3.3</v>
      </c>
      <c r="FAV33" s="61">
        <v>0.2</v>
      </c>
      <c r="FAW33" s="61">
        <v>3.1</v>
      </c>
      <c r="FAX33" s="61">
        <v>0.05</v>
      </c>
      <c r="FAY33" s="61">
        <v>1.5</v>
      </c>
      <c r="FAZ33" s="61">
        <v>1.7</v>
      </c>
      <c r="FBA33" s="61">
        <v>0.05</v>
      </c>
      <c r="FBB33" s="61">
        <v>0.05</v>
      </c>
      <c r="FBC33" s="61">
        <v>120</v>
      </c>
      <c r="FBD33" s="61">
        <v>5</v>
      </c>
      <c r="FBE33" s="61">
        <v>120</v>
      </c>
      <c r="FBF33" s="61">
        <v>5</v>
      </c>
      <c r="FBG33" s="61">
        <v>55</v>
      </c>
      <c r="FBH33" s="61">
        <v>5</v>
      </c>
      <c r="FBI33" s="61">
        <v>97</v>
      </c>
      <c r="FBJ33" s="61">
        <v>0.1</v>
      </c>
      <c r="FBK33" s="61">
        <v>37</v>
      </c>
      <c r="FBL33" s="61">
        <v>3</v>
      </c>
      <c r="FBM33" s="61">
        <v>60</v>
      </c>
      <c r="FBN33" s="61">
        <v>4</v>
      </c>
      <c r="FBQ33" s="61">
        <v>1</v>
      </c>
      <c r="FBR33" s="61">
        <v>30</v>
      </c>
      <c r="FBU33" s="61">
        <v>20</v>
      </c>
      <c r="FBY33" s="61">
        <v>3</v>
      </c>
      <c r="FBZ33" s="61">
        <v>100</v>
      </c>
      <c r="FCA33" s="61">
        <v>0</v>
      </c>
      <c r="FCB33" s="61">
        <v>0</v>
      </c>
      <c r="FCC33" s="61">
        <v>0</v>
      </c>
      <c r="FCD33" s="61">
        <v>0</v>
      </c>
      <c r="FCE33" s="61">
        <v>0</v>
      </c>
      <c r="FCF33" s="61">
        <v>0</v>
      </c>
      <c r="FCG33" s="61">
        <v>0</v>
      </c>
      <c r="FCH33" s="61">
        <v>0</v>
      </c>
      <c r="FCI33" s="61">
        <v>10</v>
      </c>
      <c r="FCJ33" s="61">
        <v>0.75</v>
      </c>
      <c r="FCK33" s="61">
        <v>0.1</v>
      </c>
      <c r="FCL33" s="61">
        <v>0.55000000000000004</v>
      </c>
      <c r="FCM33" s="61">
        <v>0.1</v>
      </c>
      <c r="FCN33" s="61">
        <v>3</v>
      </c>
      <c r="FCO33" s="61">
        <v>0.05</v>
      </c>
      <c r="FCP33" s="61">
        <v>10</v>
      </c>
      <c r="FCQ33" s="61">
        <v>0.5</v>
      </c>
      <c r="FCR33" s="61">
        <v>5.2</v>
      </c>
      <c r="FCT33" s="61">
        <v>0.01</v>
      </c>
      <c r="FCU33" s="61">
        <v>0.3</v>
      </c>
      <c r="FCV33" s="61">
        <v>0.1</v>
      </c>
      <c r="FCW33" s="61">
        <v>0.6</v>
      </c>
      <c r="FCX33" s="61">
        <v>0.2</v>
      </c>
      <c r="FCY33" s="61">
        <v>0.5</v>
      </c>
      <c r="FCZ33" s="61">
        <v>500</v>
      </c>
      <c r="FDA33" s="61">
        <v>1500</v>
      </c>
      <c r="FDB33" s="61">
        <v>3.5</v>
      </c>
      <c r="FDC33" s="61">
        <v>0.1</v>
      </c>
      <c r="FDD33" s="61">
        <v>0.3</v>
      </c>
      <c r="FDE33" s="61">
        <v>0.1</v>
      </c>
      <c r="FDF33" s="61">
        <v>1.2</v>
      </c>
      <c r="FDG33" s="61">
        <v>0.1</v>
      </c>
      <c r="FDH33" s="61">
        <v>0.3</v>
      </c>
      <c r="FDI33" s="61">
        <v>1</v>
      </c>
      <c r="FDJ33" s="61">
        <v>0.1</v>
      </c>
      <c r="FDK33" s="61">
        <v>500</v>
      </c>
      <c r="FDL33" s="61">
        <v>1500</v>
      </c>
      <c r="FDM33" s="61">
        <v>5</v>
      </c>
      <c r="FDN33" s="61">
        <v>1.5</v>
      </c>
      <c r="FDO33" s="61">
        <v>2</v>
      </c>
      <c r="FDP33" s="61">
        <v>3</v>
      </c>
      <c r="FDQ33" s="61">
        <v>180</v>
      </c>
      <c r="FDR33" s="61">
        <v>180</v>
      </c>
      <c r="FDS33" s="61">
        <v>180</v>
      </c>
      <c r="FDT33" s="61">
        <v>60</v>
      </c>
      <c r="FDU33" s="61">
        <v>10</v>
      </c>
      <c r="FDV33" s="61">
        <v>0</v>
      </c>
      <c r="FDW33" s="61">
        <v>1</v>
      </c>
      <c r="FDX33" s="61">
        <v>120</v>
      </c>
      <c r="FDY33" s="61">
        <v>2</v>
      </c>
      <c r="FDZ33" s="61">
        <v>120</v>
      </c>
      <c r="FEA33" s="61">
        <v>2</v>
      </c>
      <c r="FEB33" s="61">
        <v>38</v>
      </c>
      <c r="FEC33" s="61">
        <v>3</v>
      </c>
      <c r="FED33" s="61">
        <v>0</v>
      </c>
      <c r="FEE33" s="61">
        <v>0</v>
      </c>
      <c r="FEF33" s="61">
        <v>83</v>
      </c>
      <c r="FEG33" s="61">
        <v>0.1</v>
      </c>
      <c r="FEH33" s="61">
        <v>0</v>
      </c>
      <c r="FEI33" s="61">
        <v>0</v>
      </c>
      <c r="FEJ33" s="61">
        <v>1</v>
      </c>
      <c r="FEK33" s="61">
        <v>0</v>
      </c>
      <c r="FEL33" s="61">
        <v>1</v>
      </c>
      <c r="FEM33" s="61">
        <v>0</v>
      </c>
      <c r="FEN33" s="61">
        <v>75</v>
      </c>
      <c r="FEO33" s="61">
        <v>120</v>
      </c>
      <c r="FEP33" s="61">
        <v>2</v>
      </c>
      <c r="FEQ33" s="61">
        <v>2</v>
      </c>
      <c r="FER33" s="61">
        <v>0</v>
      </c>
      <c r="FES33" s="61">
        <v>1</v>
      </c>
      <c r="FET33" s="61">
        <v>0</v>
      </c>
      <c r="FEU33" s="61">
        <v>75</v>
      </c>
      <c r="FEV33" s="61">
        <v>120</v>
      </c>
      <c r="FEW33" s="61">
        <v>2</v>
      </c>
      <c r="FEX33" s="61">
        <v>2</v>
      </c>
      <c r="FEY33" s="61">
        <v>1</v>
      </c>
      <c r="FEZ33" s="61">
        <v>62</v>
      </c>
      <c r="FFA33" s="61">
        <v>2</v>
      </c>
      <c r="FFB33" s="61">
        <v>1</v>
      </c>
      <c r="FFD33" s="61">
        <v>75</v>
      </c>
      <c r="FFE33" s="61">
        <v>120</v>
      </c>
      <c r="FFF33" s="61">
        <v>0.5</v>
      </c>
      <c r="FFG33" s="61">
        <v>0.5</v>
      </c>
      <c r="FFH33" s="61">
        <v>0</v>
      </c>
      <c r="FFI33" s="61">
        <v>0</v>
      </c>
      <c r="FFJ33" s="61">
        <v>0</v>
      </c>
      <c r="FFK33" s="61">
        <v>99</v>
      </c>
      <c r="FFL33" s="61">
        <v>200</v>
      </c>
      <c r="FFM33" s="61">
        <v>2</v>
      </c>
      <c r="FFN33" s="61">
        <v>2</v>
      </c>
      <c r="FFO33" s="61">
        <v>0</v>
      </c>
      <c r="FFP33" s="61">
        <v>2</v>
      </c>
      <c r="FFQ33" s="61">
        <v>0</v>
      </c>
      <c r="FFR33" s="61">
        <v>0</v>
      </c>
      <c r="FFS33" s="61">
        <v>2</v>
      </c>
      <c r="FFT33" s="61">
        <v>0</v>
      </c>
      <c r="FFU33" s="61">
        <v>0</v>
      </c>
      <c r="FFV33" s="61">
        <v>100</v>
      </c>
      <c r="FFW33" s="61">
        <v>0</v>
      </c>
      <c r="FFX33" s="61">
        <v>10</v>
      </c>
      <c r="FFY33" s="61">
        <v>0</v>
      </c>
      <c r="FFZ33" s="61">
        <v>0</v>
      </c>
      <c r="FGA33" s="61">
        <v>0</v>
      </c>
      <c r="FGB33" s="61">
        <v>2</v>
      </c>
      <c r="FGC33" s="61">
        <v>84</v>
      </c>
      <c r="FGD33" s="61">
        <v>0</v>
      </c>
      <c r="FGE33" s="61">
        <v>0</v>
      </c>
      <c r="FGF33" s="61">
        <v>0</v>
      </c>
      <c r="FGG33" s="61">
        <v>5</v>
      </c>
      <c r="FGH33" s="61">
        <v>20</v>
      </c>
      <c r="FGI33" s="61">
        <v>0</v>
      </c>
      <c r="FGJ33" s="61">
        <v>2</v>
      </c>
      <c r="FGK33" s="61">
        <v>30</v>
      </c>
      <c r="FGL33" s="61">
        <v>90</v>
      </c>
      <c r="FGM33" s="61">
        <v>0</v>
      </c>
      <c r="FGN33" s="61">
        <v>0</v>
      </c>
      <c r="FGO33" s="61">
        <v>0</v>
      </c>
      <c r="FGP33" s="61">
        <v>200</v>
      </c>
      <c r="FGQ33" s="61">
        <v>-200</v>
      </c>
      <c r="FGR33" s="61">
        <v>0</v>
      </c>
      <c r="FGS33" s="61">
        <v>-70</v>
      </c>
      <c r="FGT33" s="61">
        <v>100</v>
      </c>
      <c r="FGU33" s="61">
        <v>-100</v>
      </c>
      <c r="FGV33" s="61">
        <v>0</v>
      </c>
      <c r="FGW33" s="61">
        <v>0</v>
      </c>
      <c r="FGX33" s="61">
        <v>0</v>
      </c>
      <c r="FGY33" s="61">
        <v>200</v>
      </c>
      <c r="FGZ33" s="61">
        <v>-200</v>
      </c>
      <c r="FHA33" s="61">
        <v>20</v>
      </c>
      <c r="FHB33" s="61">
        <v>30</v>
      </c>
      <c r="FHC33" s="61">
        <v>0</v>
      </c>
      <c r="FHD33" s="61">
        <v>2</v>
      </c>
      <c r="FHE33" s="61">
        <v>0</v>
      </c>
      <c r="FHF33" s="61">
        <v>0</v>
      </c>
      <c r="FHG33" s="61">
        <v>0</v>
      </c>
      <c r="FHH33" s="61">
        <v>0</v>
      </c>
      <c r="FHI33" s="61">
        <v>0</v>
      </c>
      <c r="FHJ33" s="61">
        <v>0</v>
      </c>
      <c r="FHK33" s="61">
        <v>0</v>
      </c>
      <c r="FHL33" s="61">
        <v>16</v>
      </c>
      <c r="FHM33" s="61">
        <v>0</v>
      </c>
      <c r="FHN33" s="61">
        <v>0</v>
      </c>
      <c r="FHO33" s="61">
        <v>10</v>
      </c>
      <c r="FHP33" s="61">
        <v>0</v>
      </c>
      <c r="FHQ33" s="61">
        <v>16</v>
      </c>
      <c r="FHR33" s="61">
        <v>0</v>
      </c>
      <c r="FHS33" s="61">
        <v>0</v>
      </c>
      <c r="FHT33" s="61">
        <v>10</v>
      </c>
      <c r="FHU33" s="61">
        <v>0</v>
      </c>
      <c r="FHV33" s="61">
        <v>0</v>
      </c>
      <c r="FHW33" s="61">
        <v>0</v>
      </c>
      <c r="FHX33" s="61">
        <v>18</v>
      </c>
      <c r="FHY33" s="61">
        <v>12</v>
      </c>
      <c r="FHZ33" s="61">
        <v>35</v>
      </c>
      <c r="FIA33" s="61">
        <v>0</v>
      </c>
      <c r="FIB33" s="61">
        <v>0</v>
      </c>
      <c r="FIC33" s="61">
        <v>18</v>
      </c>
      <c r="FID33" s="61">
        <v>12</v>
      </c>
      <c r="FIE33" s="61">
        <v>35</v>
      </c>
      <c r="FIF33" s="61">
        <v>0</v>
      </c>
      <c r="FIG33" s="61">
        <v>0</v>
      </c>
      <c r="FIH33" s="61">
        <v>55</v>
      </c>
      <c r="FII33" s="61">
        <v>45</v>
      </c>
      <c r="FIJ33" s="61">
        <v>100</v>
      </c>
      <c r="FIK33" s="61">
        <v>0</v>
      </c>
      <c r="FIL33" s="61">
        <v>0</v>
      </c>
      <c r="FIM33" s="61">
        <v>15</v>
      </c>
      <c r="FIN33" s="61">
        <v>0</v>
      </c>
      <c r="FIO33" s="61">
        <v>250</v>
      </c>
      <c r="FIP33" s="61">
        <v>0</v>
      </c>
      <c r="FIQ33" s="61">
        <v>0</v>
      </c>
      <c r="FIR33" s="61">
        <v>80</v>
      </c>
      <c r="FIS33" s="61">
        <v>20</v>
      </c>
      <c r="FIT33" s="61">
        <v>100</v>
      </c>
      <c r="FIU33" s="61">
        <v>-25</v>
      </c>
      <c r="FIV33" s="61">
        <v>0</v>
      </c>
      <c r="FIW33" s="61">
        <v>60</v>
      </c>
      <c r="FIX33" s="61">
        <v>100</v>
      </c>
      <c r="FIY33" s="61">
        <v>-25</v>
      </c>
      <c r="FIZ33" s="61">
        <v>3600</v>
      </c>
      <c r="FJA33" s="61">
        <v>2</v>
      </c>
      <c r="FJB33" s="61">
        <v>0</v>
      </c>
      <c r="FJC33" s="61">
        <v>10</v>
      </c>
      <c r="FJD33" s="61">
        <v>0</v>
      </c>
      <c r="FJE33" s="61">
        <v>0</v>
      </c>
      <c r="FJF33" s="61">
        <v>9</v>
      </c>
      <c r="FJG33" s="61">
        <v>16</v>
      </c>
      <c r="FJH33" s="61">
        <v>0</v>
      </c>
      <c r="FJI33" s="61">
        <v>0</v>
      </c>
      <c r="FJJ33" s="61">
        <v>4</v>
      </c>
      <c r="FJK33" s="61">
        <v>10</v>
      </c>
      <c r="FJL33" s="61">
        <v>0</v>
      </c>
      <c r="FJM33" s="61">
        <v>0</v>
      </c>
      <c r="FJN33" s="61">
        <v>0</v>
      </c>
      <c r="FJO33" s="61">
        <v>0</v>
      </c>
      <c r="FJP33" s="61">
        <v>50</v>
      </c>
      <c r="FJQ33" s="61">
        <v>100</v>
      </c>
      <c r="FJR33" s="61">
        <v>1</v>
      </c>
      <c r="FJS33" s="61">
        <v>9.5</v>
      </c>
      <c r="FJT33" s="61">
        <v>10</v>
      </c>
      <c r="FJU33" s="61">
        <v>0.3</v>
      </c>
      <c r="FJV33" s="61">
        <v>0</v>
      </c>
      <c r="FJW33" s="61">
        <v>10</v>
      </c>
      <c r="FJX33" s="61">
        <v>0</v>
      </c>
      <c r="FJY33" s="61">
        <v>0</v>
      </c>
      <c r="FJZ33" s="61">
        <v>500</v>
      </c>
      <c r="FKA33" s="61">
        <v>0</v>
      </c>
      <c r="FKB33" s="61">
        <v>10</v>
      </c>
      <c r="FKC33" s="61">
        <v>0</v>
      </c>
      <c r="FKD33" s="61">
        <v>150</v>
      </c>
      <c r="FKE33" s="61">
        <v>-50</v>
      </c>
      <c r="FKF33" s="61">
        <v>1000</v>
      </c>
      <c r="FKG33" s="61">
        <v>0</v>
      </c>
      <c r="FKH33" s="61">
        <v>1</v>
      </c>
      <c r="FKI33" s="61">
        <v>0</v>
      </c>
      <c r="FKJ33" s="61">
        <v>0</v>
      </c>
      <c r="FKK33" s="61">
        <v>0</v>
      </c>
      <c r="FKL33" s="61">
        <v>0</v>
      </c>
      <c r="FKM33" s="61">
        <v>1</v>
      </c>
      <c r="FKN33" s="61">
        <v>0</v>
      </c>
      <c r="FKO33" s="61">
        <v>10</v>
      </c>
      <c r="FKP33" s="61">
        <v>0</v>
      </c>
      <c r="FKQ33" s="61">
        <v>0</v>
      </c>
      <c r="FKR33" s="61">
        <v>1</v>
      </c>
      <c r="FKS33" s="61">
        <v>0</v>
      </c>
      <c r="FKT33" s="61">
        <v>0</v>
      </c>
      <c r="FKU33" s="61">
        <v>16</v>
      </c>
      <c r="FKV33" s="61">
        <v>0</v>
      </c>
      <c r="FKW33" s="61">
        <v>0</v>
      </c>
      <c r="FKX33" s="61">
        <v>0</v>
      </c>
      <c r="FKY33" s="61">
        <v>0</v>
      </c>
      <c r="FKZ33" s="61">
        <v>16</v>
      </c>
      <c r="FLA33" s="61">
        <v>0</v>
      </c>
      <c r="FLB33" s="61">
        <v>0</v>
      </c>
      <c r="FLC33" s="61">
        <v>16</v>
      </c>
      <c r="FLD33" s="61">
        <v>0</v>
      </c>
      <c r="FLE33" s="61">
        <v>0</v>
      </c>
      <c r="FLF33" s="61">
        <v>0</v>
      </c>
      <c r="FLG33" s="61">
        <v>0</v>
      </c>
      <c r="FLH33" s="61">
        <v>0</v>
      </c>
      <c r="FLI33" s="61">
        <v>0</v>
      </c>
      <c r="FLJ33" s="61">
        <v>0</v>
      </c>
      <c r="FLK33" s="61">
        <v>2</v>
      </c>
      <c r="FLL33" s="61">
        <v>120</v>
      </c>
      <c r="FLM33" s="61">
        <v>0</v>
      </c>
      <c r="FLN33" s="61">
        <v>2</v>
      </c>
      <c r="FLO33" s="61">
        <v>120</v>
      </c>
      <c r="FLP33" s="61">
        <v>0</v>
      </c>
      <c r="FLQ33" s="61">
        <v>2</v>
      </c>
      <c r="FLR33" s="61">
        <v>120</v>
      </c>
      <c r="FLS33" s="61">
        <v>0</v>
      </c>
      <c r="FLT33" s="61">
        <v>2</v>
      </c>
      <c r="FLU33" s="61">
        <v>120</v>
      </c>
      <c r="FLV33" s="61">
        <v>1</v>
      </c>
      <c r="FLW33" s="61">
        <v>100</v>
      </c>
      <c r="FMG33" s="61">
        <v>18</v>
      </c>
      <c r="FMH33" s="61">
        <v>18</v>
      </c>
      <c r="FMI33" s="61">
        <v>18</v>
      </c>
      <c r="FMJ33" s="61">
        <v>18</v>
      </c>
      <c r="FMP33" s="61">
        <v>4</v>
      </c>
      <c r="FMQ33" s="61">
        <v>4</v>
      </c>
      <c r="FMR33" s="61">
        <v>20</v>
      </c>
      <c r="FMS33" s="61">
        <v>7.5</v>
      </c>
      <c r="FMT33" s="61">
        <v>22.5</v>
      </c>
      <c r="FMV33" s="61">
        <v>1</v>
      </c>
      <c r="FMW33" s="61">
        <v>12</v>
      </c>
      <c r="FMX33" s="61">
        <v>30</v>
      </c>
      <c r="FMY33" s="61">
        <v>7</v>
      </c>
      <c r="FMZ33" s="61">
        <v>48</v>
      </c>
      <c r="FNA33" s="61">
        <v>650</v>
      </c>
      <c r="FNB33" s="61">
        <v>950</v>
      </c>
      <c r="FNC33" s="61">
        <v>4000</v>
      </c>
      <c r="FND33" s="61">
        <v>30</v>
      </c>
      <c r="FNE33" s="61">
        <v>6</v>
      </c>
      <c r="FNG33" s="61">
        <v>3</v>
      </c>
      <c r="FNH33" s="61">
        <v>42</v>
      </c>
      <c r="FNJ33" s="61">
        <v>924</v>
      </c>
      <c r="FNV33" s="61">
        <v>1</v>
      </c>
      <c r="FNW33" s="61">
        <v>250</v>
      </c>
      <c r="FNX33" s="61">
        <v>40</v>
      </c>
      <c r="FNY33" s="61">
        <v>80</v>
      </c>
      <c r="FNZ33" s="61">
        <v>3</v>
      </c>
      <c r="FOA33" s="61">
        <v>15</v>
      </c>
      <c r="FOB33" s="61">
        <v>1800</v>
      </c>
      <c r="FOC33" s="61">
        <v>50</v>
      </c>
      <c r="FOD33" s="61">
        <v>300</v>
      </c>
      <c r="FOI33" s="61">
        <v>1800</v>
      </c>
      <c r="FOJ33" s="61">
        <v>1800</v>
      </c>
      <c r="FOK33" s="61">
        <v>0</v>
      </c>
      <c r="FOL33" s="61">
        <v>50</v>
      </c>
      <c r="FOM33" s="61">
        <v>50</v>
      </c>
      <c r="FOS33" s="61">
        <v>1</v>
      </c>
      <c r="FOT33" s="61">
        <v>0</v>
      </c>
      <c r="FOU33" s="61">
        <v>990</v>
      </c>
      <c r="FOV33" s="61">
        <v>-950</v>
      </c>
      <c r="FOW33" s="61">
        <v>-650</v>
      </c>
      <c r="FOY33" s="61">
        <v>1000</v>
      </c>
      <c r="FOZ33" s="61">
        <v>10</v>
      </c>
      <c r="FPK33" s="61">
        <v>1</v>
      </c>
      <c r="FPL33" s="61">
        <v>1</v>
      </c>
      <c r="FPM33" s="61">
        <v>1</v>
      </c>
      <c r="FPN33" s="61">
        <v>1</v>
      </c>
      <c r="FPO33" s="61">
        <v>-5</v>
      </c>
      <c r="FPP33" s="61">
        <v>-2</v>
      </c>
      <c r="FPQ33" s="61">
        <v>2</v>
      </c>
      <c r="FPR33" s="61">
        <v>2</v>
      </c>
      <c r="FPS33" s="61">
        <v>95</v>
      </c>
      <c r="FPT33" s="61">
        <v>100</v>
      </c>
      <c r="FPU33" s="61">
        <v>10</v>
      </c>
      <c r="FPV33" s="61">
        <v>30</v>
      </c>
      <c r="FPW33" s="61">
        <v>0</v>
      </c>
      <c r="FPX33" s="61">
        <v>0</v>
      </c>
      <c r="FPY33" s="61">
        <v>10</v>
      </c>
      <c r="FPZ33" s="61">
        <v>10000</v>
      </c>
      <c r="FQA33" s="61">
        <v>1400</v>
      </c>
      <c r="FQB33" s="61">
        <v>100</v>
      </c>
      <c r="FQC33" s="61">
        <v>20</v>
      </c>
      <c r="FQD33" s="61">
        <v>0</v>
      </c>
      <c r="FQE33" s="61">
        <v>100</v>
      </c>
      <c r="FQF33" s="61">
        <v>0</v>
      </c>
      <c r="FQG33" s="61">
        <v>0</v>
      </c>
      <c r="FQH33" s="61">
        <v>20</v>
      </c>
      <c r="FQI33" s="61">
        <v>4000</v>
      </c>
      <c r="FQJ33" s="61">
        <v>4000</v>
      </c>
      <c r="FQL33" s="61">
        <v>850</v>
      </c>
      <c r="FQM33" s="61">
        <v>30</v>
      </c>
      <c r="FQN33" s="61">
        <v>0</v>
      </c>
      <c r="FQO33" s="61">
        <v>400</v>
      </c>
      <c r="FQP33" s="61">
        <v>-1</v>
      </c>
      <c r="FQQ33" s="61">
        <v>4</v>
      </c>
      <c r="FQR33" s="61">
        <v>3</v>
      </c>
      <c r="FQS33" s="61">
        <v>10</v>
      </c>
      <c r="FQT33" s="61">
        <v>60</v>
      </c>
      <c r="FQU33" s="61">
        <v>120</v>
      </c>
      <c r="FQV33" s="61">
        <v>2</v>
      </c>
      <c r="FQW33" s="61">
        <v>3</v>
      </c>
      <c r="FQX33" s="61">
        <v>3</v>
      </c>
      <c r="FQY33" s="61">
        <v>3</v>
      </c>
      <c r="FQZ33" s="61">
        <v>-5</v>
      </c>
      <c r="FRA33" s="61">
        <v>-5</v>
      </c>
      <c r="FRB33" s="61">
        <v>-5</v>
      </c>
      <c r="FRC33" s="61">
        <v>-5</v>
      </c>
      <c r="FRD33" s="61">
        <v>13</v>
      </c>
      <c r="FRE33" s="61">
        <v>13</v>
      </c>
      <c r="FRF33" s="61">
        <v>13</v>
      </c>
      <c r="FRG33" s="61">
        <v>13</v>
      </c>
      <c r="FRH33" s="61">
        <v>4.5</v>
      </c>
      <c r="FRJ33" s="61">
        <v>45</v>
      </c>
      <c r="FRK33" s="61">
        <v>270</v>
      </c>
      <c r="FRL33" s="61">
        <v>70</v>
      </c>
      <c r="FRM33" s="61">
        <v>-144</v>
      </c>
      <c r="FRN33" s="61">
        <v>0</v>
      </c>
      <c r="FRO33" s="61">
        <v>80</v>
      </c>
      <c r="FRP33" s="61">
        <v>350</v>
      </c>
      <c r="FSO33" s="61">
        <v>0</v>
      </c>
      <c r="FSP33" s="61">
        <v>4</v>
      </c>
      <c r="FSQ33" s="61">
        <v>500</v>
      </c>
      <c r="FSR33" s="61">
        <v>30</v>
      </c>
      <c r="FST33" s="61">
        <v>4000</v>
      </c>
      <c r="FTB33" s="61">
        <v>1.2</v>
      </c>
      <c r="FTD33" s="61">
        <v>50</v>
      </c>
      <c r="FTE33" s="61">
        <v>0</v>
      </c>
      <c r="FTG33" s="61">
        <v>100</v>
      </c>
      <c r="FTH33" s="61">
        <v>100</v>
      </c>
      <c r="FTJ33" s="61">
        <v>100</v>
      </c>
      <c r="FTK33" s="61">
        <v>50</v>
      </c>
      <c r="FTL33" s="61">
        <v>10</v>
      </c>
      <c r="FTM33" s="61">
        <v>25</v>
      </c>
      <c r="FTN33" s="61">
        <v>2500</v>
      </c>
      <c r="FTO33" s="61">
        <v>1</v>
      </c>
      <c r="FTR33" s="61">
        <v>0</v>
      </c>
      <c r="FTS33" s="61">
        <v>380</v>
      </c>
      <c r="FTT33" s="61">
        <v>1</v>
      </c>
      <c r="FTU33" s="61">
        <v>-30</v>
      </c>
      <c r="FTV33" s="61">
        <v>-9</v>
      </c>
      <c r="FTW33" s="61">
        <v>4300</v>
      </c>
      <c r="FTX33" s="61">
        <v>1300</v>
      </c>
      <c r="FTY33" s="61">
        <v>10</v>
      </c>
      <c r="FTZ33" s="61">
        <v>4300</v>
      </c>
      <c r="FUA33" s="61">
        <v>2600</v>
      </c>
      <c r="FUB33" s="61">
        <v>60</v>
      </c>
      <c r="FUC33" s="61">
        <v>0</v>
      </c>
      <c r="FUD33" s="61">
        <v>0</v>
      </c>
      <c r="FUK33" s="61">
        <v>0</v>
      </c>
      <c r="FUL33" s="61">
        <v>0.39062000000000002</v>
      </c>
      <c r="FUN33" s="61">
        <v>5.8590000000000003E-2</v>
      </c>
      <c r="FUO33" s="61">
        <v>2.5</v>
      </c>
      <c r="FUP33" s="61">
        <v>1.1000000000000001</v>
      </c>
      <c r="FUV33" s="61">
        <v>4392</v>
      </c>
      <c r="FUW33" s="61">
        <v>2204</v>
      </c>
      <c r="FUX33" s="61">
        <v>5511</v>
      </c>
      <c r="FUY33" s="61">
        <v>2838</v>
      </c>
      <c r="FUZ33" s="61">
        <v>1499</v>
      </c>
      <c r="FVA33" s="61">
        <v>1499</v>
      </c>
      <c r="FVC33" s="61">
        <v>51.7</v>
      </c>
      <c r="FVD33" s="61">
        <v>51.6</v>
      </c>
      <c r="FVF33" s="61">
        <v>660</v>
      </c>
      <c r="FVN33" s="61">
        <v>0</v>
      </c>
      <c r="FVO33" s="61">
        <v>0.39062000000000002</v>
      </c>
      <c r="FVQ33" s="61">
        <v>5.8590000000000003E-2</v>
      </c>
      <c r="FVR33" s="61">
        <v>2.5</v>
      </c>
      <c r="FVS33" s="61">
        <v>1.1000000000000001</v>
      </c>
      <c r="FVY33" s="61">
        <v>4750</v>
      </c>
      <c r="FVZ33" s="61">
        <v>2000</v>
      </c>
      <c r="FWA33" s="61">
        <v>4900</v>
      </c>
      <c r="FWB33" s="61">
        <v>2150</v>
      </c>
      <c r="FWC33" s="61">
        <v>1500</v>
      </c>
      <c r="FWD33" s="61">
        <v>1500</v>
      </c>
      <c r="FWF33" s="61">
        <v>50</v>
      </c>
      <c r="FWG33" s="61">
        <v>50</v>
      </c>
      <c r="FWI33" s="61">
        <v>660</v>
      </c>
      <c r="FWQ33" s="61">
        <v>0</v>
      </c>
      <c r="FWR33" s="61">
        <v>0.39062000000000002</v>
      </c>
      <c r="FWT33" s="61">
        <v>5.8590000000000003E-2</v>
      </c>
      <c r="FWU33" s="61">
        <v>2.5</v>
      </c>
      <c r="FWV33" s="61">
        <v>1.1000000000000001</v>
      </c>
      <c r="FXB33" s="61">
        <v>4750</v>
      </c>
      <c r="FXC33" s="61">
        <v>2000</v>
      </c>
      <c r="FXD33" s="61">
        <v>4900</v>
      </c>
      <c r="FXE33" s="61">
        <v>2150</v>
      </c>
      <c r="FXF33" s="61">
        <v>1500</v>
      </c>
      <c r="FXG33" s="61">
        <v>1500</v>
      </c>
      <c r="FXI33" s="61">
        <v>50</v>
      </c>
      <c r="FXJ33" s="61">
        <v>50</v>
      </c>
      <c r="FXL33" s="61">
        <v>660</v>
      </c>
      <c r="FXT33" s="61">
        <v>0</v>
      </c>
      <c r="FXU33" s="61">
        <v>0.39062000000000002</v>
      </c>
      <c r="FXW33" s="61">
        <v>5.8590000000000003E-2</v>
      </c>
      <c r="FXX33" s="61">
        <v>2.5</v>
      </c>
      <c r="FXY33" s="61">
        <v>1.1000000000000001</v>
      </c>
      <c r="FYE33" s="61">
        <v>4750</v>
      </c>
      <c r="FYF33" s="61">
        <v>2000</v>
      </c>
      <c r="FYG33" s="61">
        <v>4900</v>
      </c>
      <c r="FYH33" s="61">
        <v>2150</v>
      </c>
      <c r="FYI33" s="61">
        <v>1500</v>
      </c>
      <c r="FYJ33" s="61">
        <v>1500</v>
      </c>
      <c r="FYL33" s="61">
        <v>50</v>
      </c>
      <c r="FYM33" s="61">
        <v>50</v>
      </c>
      <c r="FYO33" s="61">
        <v>660</v>
      </c>
      <c r="FYQ33" s="61">
        <v>0</v>
      </c>
      <c r="FYR33" s="61">
        <v>1000</v>
      </c>
      <c r="FYS33" s="61">
        <v>300</v>
      </c>
      <c r="FYT33" s="61">
        <v>48</v>
      </c>
      <c r="FYU33" s="61">
        <v>-1.6</v>
      </c>
      <c r="FYV33" s="61">
        <v>-4</v>
      </c>
      <c r="FYW33" s="61">
        <v>100</v>
      </c>
      <c r="FYX33" s="61">
        <v>10</v>
      </c>
      <c r="FYY33" s="61">
        <v>0</v>
      </c>
      <c r="FYZ33" s="61">
        <v>1</v>
      </c>
      <c r="FZA33" s="61">
        <v>10</v>
      </c>
      <c r="FZB33" s="61">
        <v>0</v>
      </c>
      <c r="FZI33" s="61">
        <v>100</v>
      </c>
      <c r="FZJ33" s="61">
        <v>50</v>
      </c>
      <c r="FZK33" s="61">
        <v>100</v>
      </c>
      <c r="FZL33" s="61">
        <v>12000</v>
      </c>
      <c r="FZM33" s="61">
        <v>100</v>
      </c>
      <c r="FZN33" s="61">
        <v>-100</v>
      </c>
      <c r="FZO33" s="61">
        <v>0</v>
      </c>
      <c r="FZP33" s="61">
        <v>0</v>
      </c>
      <c r="FZQ33" s="61">
        <v>-25</v>
      </c>
      <c r="FZS33" s="61">
        <v>0</v>
      </c>
      <c r="FZT33" s="61">
        <v>1</v>
      </c>
      <c r="FZU33" s="61">
        <v>0</v>
      </c>
      <c r="FZV33" s="61">
        <v>0</v>
      </c>
      <c r="FZW33" s="61">
        <v>0</v>
      </c>
      <c r="FZX33" s="61">
        <v>1</v>
      </c>
      <c r="FZY33" s="61">
        <v>0</v>
      </c>
      <c r="FZZ33" s="61">
        <v>0</v>
      </c>
      <c r="GAA33" s="61">
        <v>10</v>
      </c>
      <c r="GAB33" s="61">
        <v>0</v>
      </c>
      <c r="GAC33" s="61">
        <v>0.5</v>
      </c>
      <c r="GAD33" s="61">
        <v>0</v>
      </c>
      <c r="GAE33" s="61">
        <v>0</v>
      </c>
      <c r="GAF33" s="61">
        <v>60000</v>
      </c>
      <c r="GAG33" s="61">
        <v>0</v>
      </c>
      <c r="GAH33" s="61">
        <v>60000</v>
      </c>
      <c r="GAI33" s="61">
        <v>0</v>
      </c>
      <c r="GAK33" s="61">
        <v>4</v>
      </c>
      <c r="GAL33" s="61">
        <v>0</v>
      </c>
      <c r="GAM33" s="61">
        <v>1</v>
      </c>
      <c r="GAN33" s="61">
        <v>0</v>
      </c>
      <c r="GAR33" s="61">
        <v>80</v>
      </c>
      <c r="GAT33" s="61">
        <v>48</v>
      </c>
      <c r="GBI33" s="61">
        <v>52</v>
      </c>
      <c r="GBJ33" s="61">
        <v>53</v>
      </c>
      <c r="GBK33" s="61">
        <v>53</v>
      </c>
      <c r="GBL33" s="61">
        <v>53</v>
      </c>
      <c r="GBW33" s="61">
        <v>0</v>
      </c>
      <c r="GBX33" s="61">
        <v>0</v>
      </c>
      <c r="GBY33" s="61">
        <v>1</v>
      </c>
      <c r="GBZ33" s="61">
        <v>3</v>
      </c>
      <c r="GCA33" s="61">
        <v>57</v>
      </c>
      <c r="GCB33" s="61">
        <v>59</v>
      </c>
      <c r="GCC33" s="61">
        <v>2</v>
      </c>
      <c r="GCD33" s="61">
        <v>2</v>
      </c>
      <c r="GCE33" s="61">
        <v>60</v>
      </c>
      <c r="GCG33" s="61">
        <v>48</v>
      </c>
      <c r="GCW33" s="61">
        <v>20</v>
      </c>
      <c r="GCX33" s="61">
        <v>30</v>
      </c>
      <c r="GCY33" s="61">
        <v>1</v>
      </c>
      <c r="GDD33" s="61">
        <v>110</v>
      </c>
      <c r="GDE33" s="61">
        <v>0.2</v>
      </c>
      <c r="GDH33" s="61">
        <v>100</v>
      </c>
      <c r="GDI33" s="61">
        <v>0.2</v>
      </c>
      <c r="GDK33" s="61">
        <v>350</v>
      </c>
      <c r="GDL33" s="61">
        <v>105</v>
      </c>
      <c r="GDM33" s="61">
        <v>105</v>
      </c>
      <c r="GDN33" s="61">
        <v>105</v>
      </c>
      <c r="GDW33" s="61">
        <v>-1225</v>
      </c>
      <c r="GDX33" s="61">
        <v>4900</v>
      </c>
      <c r="GDZ33" s="61">
        <v>0.2</v>
      </c>
      <c r="GEA33" s="61">
        <v>100</v>
      </c>
      <c r="GEB33" s="61">
        <v>200</v>
      </c>
      <c r="GEX33" s="61">
        <v>20</v>
      </c>
      <c r="GEY33" s="61">
        <v>30</v>
      </c>
      <c r="GEZ33" s="61">
        <v>1</v>
      </c>
      <c r="GFE33" s="61">
        <v>110</v>
      </c>
      <c r="GFF33" s="61">
        <v>0.4</v>
      </c>
      <c r="GFI33" s="61">
        <v>100</v>
      </c>
      <c r="GFJ33" s="61">
        <v>0.2</v>
      </c>
      <c r="GFL33" s="61">
        <v>100</v>
      </c>
      <c r="GFN33" s="61">
        <v>100</v>
      </c>
      <c r="GFO33" s="61">
        <v>100</v>
      </c>
      <c r="GGA33" s="61">
        <v>0.2</v>
      </c>
      <c r="GGB33" s="61">
        <v>100</v>
      </c>
      <c r="GGC33" s="61">
        <v>200</v>
      </c>
      <c r="GHU33" s="61">
        <v>0</v>
      </c>
      <c r="GHV33" s="61">
        <v>0.1</v>
      </c>
      <c r="GHW33" s="61">
        <v>100</v>
      </c>
      <c r="GHX33" s="61">
        <v>100</v>
      </c>
      <c r="GHY33" s="61">
        <v>100</v>
      </c>
      <c r="GHZ33" s="61">
        <v>205</v>
      </c>
      <c r="GIA33" s="61">
        <v>0</v>
      </c>
      <c r="GIB33" s="61">
        <v>0</v>
      </c>
      <c r="GIC33" s="61">
        <v>1</v>
      </c>
      <c r="GID33" s="61">
        <v>0</v>
      </c>
      <c r="GIE33" s="61">
        <v>100</v>
      </c>
      <c r="GIF33" s="61">
        <v>0</v>
      </c>
      <c r="GIG33" s="61">
        <v>1</v>
      </c>
      <c r="GIH33" s="61">
        <v>1</v>
      </c>
      <c r="GII33" s="61">
        <v>1</v>
      </c>
      <c r="GIJ33" s="61">
        <v>1</v>
      </c>
      <c r="GIK33" s="61">
        <v>0</v>
      </c>
      <c r="GIL33" s="61">
        <v>0</v>
      </c>
      <c r="GIM33" s="61">
        <v>70</v>
      </c>
      <c r="GIN33" s="61">
        <v>65</v>
      </c>
      <c r="GIO33" s="61">
        <v>70</v>
      </c>
      <c r="GIP33" s="61">
        <v>100</v>
      </c>
      <c r="GIQ33" s="61">
        <v>100</v>
      </c>
      <c r="GIR33" s="61">
        <v>0</v>
      </c>
      <c r="GIS33" s="61">
        <v>0</v>
      </c>
      <c r="GIT33" s="61">
        <v>1</v>
      </c>
      <c r="GIU33" s="61">
        <v>100</v>
      </c>
      <c r="GIV33" s="61">
        <v>0.02</v>
      </c>
      <c r="GIW33" s="61">
        <v>100</v>
      </c>
      <c r="GIX33" s="61">
        <v>49</v>
      </c>
      <c r="GIY33" s="61">
        <v>0</v>
      </c>
      <c r="GIZ33" s="61">
        <v>1</v>
      </c>
      <c r="GJA33" s="61">
        <v>7</v>
      </c>
      <c r="GJB33" s="61">
        <v>0</v>
      </c>
      <c r="GJC33" s="61">
        <v>100</v>
      </c>
      <c r="GJD33" s="61">
        <v>0</v>
      </c>
      <c r="GJE33" s="61">
        <v>1</v>
      </c>
      <c r="GJF33" s="61">
        <v>1</v>
      </c>
      <c r="GJG33" s="61">
        <v>1</v>
      </c>
      <c r="GJH33" s="61">
        <v>1</v>
      </c>
      <c r="GJI33" s="61">
        <v>0</v>
      </c>
      <c r="GJJ33" s="61">
        <v>0</v>
      </c>
      <c r="GJK33" s="61">
        <v>70</v>
      </c>
      <c r="GJL33" s="61">
        <v>45</v>
      </c>
      <c r="GJM33" s="61">
        <v>67</v>
      </c>
      <c r="GJN33" s="61">
        <v>0</v>
      </c>
      <c r="GJO33" s="61">
        <v>100</v>
      </c>
      <c r="GJP33" s="61">
        <v>0</v>
      </c>
      <c r="GJQ33" s="61">
        <v>0</v>
      </c>
      <c r="GJR33" s="61">
        <v>0.2</v>
      </c>
      <c r="GJS33" s="61">
        <v>100</v>
      </c>
      <c r="GJT33" s="61">
        <v>100</v>
      </c>
      <c r="GJU33" s="61">
        <v>100</v>
      </c>
      <c r="GJV33" s="61">
        <v>205</v>
      </c>
      <c r="GJW33" s="61">
        <v>0</v>
      </c>
      <c r="GJX33" s="61">
        <v>1</v>
      </c>
      <c r="GJY33" s="61">
        <v>1</v>
      </c>
      <c r="GJZ33" s="61">
        <v>1</v>
      </c>
      <c r="GKA33" s="61">
        <v>1</v>
      </c>
      <c r="GKB33" s="61">
        <v>1</v>
      </c>
      <c r="GKC33" s="61">
        <v>1</v>
      </c>
      <c r="GKD33" s="61">
        <v>0</v>
      </c>
      <c r="GKE33" s="61">
        <v>0</v>
      </c>
      <c r="GKF33" s="61">
        <v>40</v>
      </c>
      <c r="GKG33" s="61">
        <v>20</v>
      </c>
      <c r="GKH33" s="61">
        <v>28</v>
      </c>
      <c r="GKI33" s="61">
        <v>0</v>
      </c>
      <c r="GKJ33" s="61">
        <v>100</v>
      </c>
      <c r="GKK33" s="61">
        <v>0</v>
      </c>
      <c r="GKL33" s="61">
        <v>1.5</v>
      </c>
      <c r="GKM33" s="61">
        <v>3.0000000000000001E-3</v>
      </c>
      <c r="GKN33" s="61">
        <v>1</v>
      </c>
      <c r="GKO33" s="61">
        <v>1</v>
      </c>
      <c r="GKP33" s="61">
        <v>10</v>
      </c>
      <c r="GKQ33" s="61">
        <v>0.6</v>
      </c>
      <c r="GKR33" s="61">
        <v>0</v>
      </c>
      <c r="GKS33" s="61">
        <v>1</v>
      </c>
      <c r="GKT33" s="61">
        <v>12</v>
      </c>
      <c r="GKU33" s="61">
        <v>1</v>
      </c>
      <c r="GKV33" s="61">
        <v>1</v>
      </c>
      <c r="GKW33" s="61">
        <v>1</v>
      </c>
      <c r="GKX33" s="61">
        <v>1</v>
      </c>
      <c r="GKY33" s="61">
        <v>0</v>
      </c>
      <c r="GKZ33" s="61">
        <v>0</v>
      </c>
      <c r="GLA33" s="61">
        <v>1.1000000000000001</v>
      </c>
      <c r="GLB33" s="61">
        <v>0.7</v>
      </c>
      <c r="GLC33" s="61">
        <v>1</v>
      </c>
      <c r="GLD33" s="61">
        <v>0</v>
      </c>
      <c r="GLE33" s="61">
        <v>100</v>
      </c>
      <c r="GLF33" s="61">
        <v>0</v>
      </c>
      <c r="GLG33" s="61">
        <v>0</v>
      </c>
      <c r="GLH33" s="61">
        <v>0.1</v>
      </c>
      <c r="GLI33" s="61">
        <v>100</v>
      </c>
      <c r="GLJ33" s="61">
        <v>100</v>
      </c>
      <c r="GLK33" s="61">
        <v>100</v>
      </c>
      <c r="GLL33" s="61">
        <v>205</v>
      </c>
      <c r="GLM33" s="61">
        <v>0</v>
      </c>
      <c r="GLN33" s="61">
        <v>1</v>
      </c>
      <c r="GLO33" s="61">
        <v>1</v>
      </c>
      <c r="GLP33" s="61">
        <v>1</v>
      </c>
      <c r="GLQ33" s="61">
        <v>1</v>
      </c>
      <c r="GLR33" s="61">
        <v>1</v>
      </c>
      <c r="GLS33" s="61">
        <v>1</v>
      </c>
      <c r="GLT33" s="61">
        <v>0</v>
      </c>
      <c r="GLU33" s="61">
        <v>0</v>
      </c>
      <c r="GLV33" s="61">
        <v>99</v>
      </c>
      <c r="GLW33" s="61">
        <v>85</v>
      </c>
      <c r="GLX33" s="61">
        <v>90</v>
      </c>
      <c r="GLY33" s="61">
        <v>0</v>
      </c>
      <c r="GLZ33" s="61">
        <v>100</v>
      </c>
      <c r="GMA33" s="61">
        <v>0</v>
      </c>
      <c r="GMB33" s="61">
        <v>0</v>
      </c>
      <c r="GMC33" s="61">
        <v>0.1</v>
      </c>
      <c r="GMD33" s="61">
        <v>0.5</v>
      </c>
      <c r="GME33" s="61">
        <v>0.5</v>
      </c>
      <c r="GMF33" s="61">
        <v>100</v>
      </c>
      <c r="GMG33" s="61">
        <v>40</v>
      </c>
      <c r="GMH33" s="61">
        <v>0</v>
      </c>
      <c r="GMI33" s="61">
        <v>1</v>
      </c>
      <c r="GMJ33" s="61">
        <v>1</v>
      </c>
      <c r="GMK33" s="61">
        <v>1</v>
      </c>
      <c r="GML33" s="61">
        <v>1</v>
      </c>
      <c r="GMM33" s="61">
        <v>1</v>
      </c>
      <c r="GMN33" s="61">
        <v>1</v>
      </c>
      <c r="GMO33" s="61">
        <v>0</v>
      </c>
      <c r="GMP33" s="61">
        <v>0</v>
      </c>
      <c r="GMQ33" s="61">
        <v>80</v>
      </c>
      <c r="GMR33" s="61">
        <v>30</v>
      </c>
      <c r="GMS33" s="61">
        <v>50</v>
      </c>
      <c r="GMT33" s="61">
        <v>0</v>
      </c>
      <c r="GMU33" s="61">
        <v>100</v>
      </c>
      <c r="GMV33" s="61">
        <v>10</v>
      </c>
      <c r="GMW33" s="61">
        <v>0</v>
      </c>
      <c r="GMX33" s="61">
        <v>1</v>
      </c>
      <c r="GMY33" s="61">
        <v>10</v>
      </c>
      <c r="GMZ33" s="61">
        <v>10</v>
      </c>
      <c r="GNA33" s="61">
        <v>10</v>
      </c>
      <c r="GNB33" s="61">
        <v>205</v>
      </c>
      <c r="GNC33" s="61">
        <v>0</v>
      </c>
      <c r="GND33" s="61">
        <v>0</v>
      </c>
      <c r="GNE33" s="61">
        <v>1</v>
      </c>
      <c r="GNF33" s="61">
        <v>1</v>
      </c>
      <c r="GNG33" s="61">
        <v>1</v>
      </c>
      <c r="GNH33" s="61">
        <v>1</v>
      </c>
      <c r="GNI33" s="61">
        <v>1</v>
      </c>
      <c r="GNJ33" s="61">
        <v>0</v>
      </c>
      <c r="GNK33" s="61">
        <v>0</v>
      </c>
      <c r="GNL33" s="61">
        <v>95</v>
      </c>
      <c r="GNM33" s="61">
        <v>75</v>
      </c>
      <c r="GNN33" s="61">
        <v>75</v>
      </c>
      <c r="GNO33" s="61">
        <v>0</v>
      </c>
      <c r="GNP33" s="61">
        <v>100</v>
      </c>
      <c r="GNQ33" s="61">
        <v>0</v>
      </c>
      <c r="GNR33" s="61">
        <v>0</v>
      </c>
      <c r="GNS33" s="61">
        <v>1</v>
      </c>
      <c r="GNT33" s="61">
        <v>10</v>
      </c>
      <c r="GNU33" s="61">
        <v>10</v>
      </c>
      <c r="GNV33" s="61">
        <v>10</v>
      </c>
      <c r="GNW33" s="61">
        <v>205</v>
      </c>
      <c r="GNX33" s="61">
        <v>0</v>
      </c>
      <c r="GNY33" s="61">
        <v>0</v>
      </c>
      <c r="GNZ33" s="61">
        <v>1</v>
      </c>
      <c r="GOA33" s="61">
        <v>1</v>
      </c>
      <c r="GOB33" s="61">
        <v>1</v>
      </c>
      <c r="GOC33" s="61">
        <v>1</v>
      </c>
      <c r="GOD33" s="61">
        <v>1</v>
      </c>
      <c r="GOE33" s="61">
        <v>0</v>
      </c>
      <c r="GOF33" s="61">
        <v>0</v>
      </c>
      <c r="GOG33" s="61">
        <v>95</v>
      </c>
      <c r="GOH33" s="61">
        <v>75</v>
      </c>
      <c r="GOI33" s="61">
        <v>75</v>
      </c>
      <c r="GOJ33" s="61">
        <v>0</v>
      </c>
      <c r="GOK33" s="61">
        <v>100</v>
      </c>
      <c r="GOL33" s="61">
        <v>0</v>
      </c>
      <c r="GOM33" s="61">
        <v>0</v>
      </c>
      <c r="GON33" s="61">
        <v>0</v>
      </c>
      <c r="GOO33" s="61">
        <v>1</v>
      </c>
      <c r="GOP33" s="61">
        <v>1</v>
      </c>
      <c r="GOQ33" s="61">
        <v>100</v>
      </c>
      <c r="GOR33" s="61">
        <v>0.01</v>
      </c>
      <c r="GOS33" s="61">
        <v>0</v>
      </c>
      <c r="GOT33" s="61">
        <v>1</v>
      </c>
      <c r="GOU33" s="61">
        <v>3</v>
      </c>
      <c r="GOV33" s="61">
        <v>1</v>
      </c>
      <c r="GOW33" s="61">
        <v>1</v>
      </c>
      <c r="GOX33" s="61">
        <v>1</v>
      </c>
      <c r="GOY33" s="61">
        <v>1</v>
      </c>
      <c r="GOZ33" s="61">
        <v>0</v>
      </c>
      <c r="GPA33" s="61">
        <v>0</v>
      </c>
      <c r="GPB33" s="61">
        <v>20</v>
      </c>
      <c r="GPC33" s="61">
        <v>-20</v>
      </c>
      <c r="GPD33" s="61">
        <v>-3</v>
      </c>
      <c r="GPE33" s="61">
        <v>0</v>
      </c>
      <c r="GPF33" s="61">
        <v>100</v>
      </c>
      <c r="GPG33" s="61">
        <v>0</v>
      </c>
      <c r="GPH33" s="61">
        <v>1E-3</v>
      </c>
      <c r="GPI33" s="61">
        <v>0.1</v>
      </c>
      <c r="GPJ33" s="61">
        <v>100</v>
      </c>
      <c r="GPK33" s="61">
        <v>100</v>
      </c>
      <c r="GPL33" s="61">
        <v>100</v>
      </c>
      <c r="GPM33" s="61">
        <v>70</v>
      </c>
      <c r="GPN33" s="61">
        <v>0</v>
      </c>
      <c r="GPO33" s="61">
        <v>1</v>
      </c>
      <c r="GPP33" s="61">
        <v>1</v>
      </c>
      <c r="GPQ33" s="61">
        <v>1</v>
      </c>
      <c r="GPR33" s="61">
        <v>1</v>
      </c>
      <c r="GPS33" s="61">
        <v>1</v>
      </c>
      <c r="GPT33" s="61">
        <v>1</v>
      </c>
      <c r="GPU33" s="61">
        <v>0</v>
      </c>
      <c r="GPV33" s="61">
        <v>0</v>
      </c>
      <c r="GPW33" s="61">
        <v>90</v>
      </c>
      <c r="GPX33" s="61">
        <v>50</v>
      </c>
      <c r="GPY33" s="61">
        <v>50</v>
      </c>
      <c r="GPZ33" s="61">
        <v>20</v>
      </c>
      <c r="GQA33" s="61">
        <v>100</v>
      </c>
      <c r="GQB33" s="61">
        <v>20</v>
      </c>
      <c r="GQC33" s="61">
        <v>0</v>
      </c>
      <c r="GQD33" s="61">
        <v>0.1</v>
      </c>
      <c r="GQE33" s="61">
        <v>100</v>
      </c>
      <c r="GQF33" s="61">
        <v>205</v>
      </c>
      <c r="GQG33" s="61">
        <v>0</v>
      </c>
      <c r="GQH33" s="61">
        <v>0</v>
      </c>
      <c r="GQI33" s="61">
        <v>1</v>
      </c>
      <c r="GQJ33" s="61">
        <v>20</v>
      </c>
      <c r="GQK33" s="61">
        <v>0</v>
      </c>
      <c r="GQL33" s="61">
        <v>1</v>
      </c>
      <c r="GQM33" s="61">
        <v>1</v>
      </c>
      <c r="GQN33" s="61">
        <v>1</v>
      </c>
      <c r="GQO33" s="61">
        <v>1</v>
      </c>
      <c r="GQP33" s="61">
        <v>0</v>
      </c>
      <c r="GQQ33" s="61">
        <v>0</v>
      </c>
      <c r="GQR33" s="61">
        <v>120</v>
      </c>
      <c r="GQS33" s="61">
        <v>0</v>
      </c>
      <c r="GQT33" s="61">
        <v>100</v>
      </c>
      <c r="GQU33" s="61">
        <v>100</v>
      </c>
      <c r="GQV33" s="61">
        <v>0</v>
      </c>
      <c r="GQW33" s="61">
        <v>0</v>
      </c>
      <c r="GQX33" s="61">
        <v>100</v>
      </c>
      <c r="GQY33" s="61">
        <v>0</v>
      </c>
      <c r="GQZ33" s="61">
        <v>0</v>
      </c>
      <c r="GRA33" s="61">
        <v>2</v>
      </c>
      <c r="GRB33" s="61">
        <v>100</v>
      </c>
      <c r="GRC33" s="61">
        <v>100</v>
      </c>
      <c r="GRD33" s="61">
        <v>100</v>
      </c>
      <c r="GRE33" s="61">
        <v>0.05</v>
      </c>
      <c r="GRF33" s="61">
        <v>0</v>
      </c>
      <c r="GRG33" s="61">
        <v>0</v>
      </c>
      <c r="GRH33" s="61">
        <v>1</v>
      </c>
      <c r="GRI33" s="61">
        <v>1</v>
      </c>
      <c r="GRJ33" s="61">
        <v>1</v>
      </c>
      <c r="GRK33" s="61">
        <v>1</v>
      </c>
      <c r="GRL33" s="61">
        <v>1</v>
      </c>
      <c r="GRM33" s="61">
        <v>0</v>
      </c>
      <c r="GRN33" s="61">
        <v>0</v>
      </c>
      <c r="GRO33" s="61">
        <v>780</v>
      </c>
      <c r="GRP33" s="61">
        <v>720</v>
      </c>
      <c r="GRQ33" s="61">
        <v>740</v>
      </c>
      <c r="GRR33" s="61">
        <v>0</v>
      </c>
      <c r="GRS33" s="61">
        <v>100</v>
      </c>
      <c r="GRT33" s="61">
        <v>-100</v>
      </c>
      <c r="GRU33" s="61">
        <v>0</v>
      </c>
      <c r="GRV33" s="61">
        <v>1</v>
      </c>
      <c r="GRW33" s="61">
        <v>320</v>
      </c>
      <c r="GRX33" s="61">
        <v>320</v>
      </c>
      <c r="GRY33" s="61">
        <v>100</v>
      </c>
      <c r="GRZ33" s="61">
        <v>205</v>
      </c>
      <c r="GSA33" s="61">
        <v>0</v>
      </c>
      <c r="GSB33" s="61">
        <v>0</v>
      </c>
      <c r="GSC33" s="61">
        <v>1</v>
      </c>
      <c r="GSD33" s="61">
        <v>1</v>
      </c>
      <c r="GSE33" s="61">
        <v>1</v>
      </c>
      <c r="GSF33" s="61">
        <v>1</v>
      </c>
      <c r="GSG33" s="61">
        <v>1</v>
      </c>
      <c r="GSH33" s="61">
        <v>0</v>
      </c>
      <c r="GSI33" s="61">
        <v>0</v>
      </c>
      <c r="GSJ33" s="61">
        <v>400</v>
      </c>
      <c r="GSK33" s="61">
        <v>0</v>
      </c>
      <c r="GSL33" s="61">
        <v>0</v>
      </c>
      <c r="GSM33" s="61">
        <v>0</v>
      </c>
      <c r="GSN33" s="61">
        <v>100</v>
      </c>
      <c r="GSO33" s="61">
        <v>0</v>
      </c>
      <c r="GSP33" s="61">
        <v>1E-3</v>
      </c>
      <c r="GSQ33" s="61">
        <v>0.1</v>
      </c>
      <c r="GSR33" s="61">
        <v>100</v>
      </c>
      <c r="GSS33" s="61">
        <v>100</v>
      </c>
      <c r="GST33" s="61">
        <v>100</v>
      </c>
      <c r="GSU33" s="61">
        <v>70</v>
      </c>
      <c r="GSV33" s="61">
        <v>0</v>
      </c>
      <c r="GSW33" s="61">
        <v>1</v>
      </c>
      <c r="GSX33" s="61">
        <v>6</v>
      </c>
      <c r="GSY33" s="61">
        <v>1</v>
      </c>
      <c r="GSZ33" s="61">
        <v>1</v>
      </c>
      <c r="GTA33" s="61">
        <v>1</v>
      </c>
      <c r="GTB33" s="61">
        <v>1</v>
      </c>
      <c r="GTC33" s="61">
        <v>0</v>
      </c>
      <c r="GTD33" s="61">
        <v>0</v>
      </c>
      <c r="GTE33" s="61">
        <v>80</v>
      </c>
      <c r="GTF33" s="61">
        <v>30</v>
      </c>
      <c r="GTG33" s="61">
        <v>80</v>
      </c>
      <c r="GTH33" s="61">
        <v>0</v>
      </c>
      <c r="GTI33" s="61">
        <v>100</v>
      </c>
      <c r="GTJ33" s="61">
        <v>0</v>
      </c>
      <c r="GTK33" s="61">
        <v>0</v>
      </c>
      <c r="GTL33" s="61">
        <v>0.2</v>
      </c>
      <c r="GTM33" s="61">
        <v>100</v>
      </c>
      <c r="GTN33" s="61">
        <v>100</v>
      </c>
      <c r="GTO33" s="61">
        <v>100</v>
      </c>
      <c r="GTP33" s="61">
        <v>205</v>
      </c>
      <c r="GTQ33" s="61">
        <v>0</v>
      </c>
      <c r="GTR33" s="61">
        <v>1</v>
      </c>
      <c r="GTS33" s="61">
        <v>1</v>
      </c>
      <c r="GTT33" s="61">
        <v>1</v>
      </c>
      <c r="GTU33" s="61">
        <v>1</v>
      </c>
      <c r="GTV33" s="61">
        <v>1</v>
      </c>
      <c r="GTW33" s="61">
        <v>1</v>
      </c>
      <c r="GTX33" s="61">
        <v>0</v>
      </c>
      <c r="GTY33" s="61">
        <v>0</v>
      </c>
      <c r="GTZ33" s="61">
        <v>40</v>
      </c>
      <c r="GUA33" s="61">
        <v>20</v>
      </c>
      <c r="GUB33" s="61">
        <v>28</v>
      </c>
      <c r="GUC33" s="61">
        <v>0</v>
      </c>
      <c r="GUD33" s="61">
        <v>100</v>
      </c>
      <c r="GUE33" s="61">
        <v>0</v>
      </c>
      <c r="GUF33" s="61">
        <v>0</v>
      </c>
      <c r="GUG33" s="61">
        <v>0.2</v>
      </c>
      <c r="GUH33" s="61">
        <v>100</v>
      </c>
      <c r="GUI33" s="61">
        <v>100</v>
      </c>
      <c r="GUJ33" s="61">
        <v>100</v>
      </c>
      <c r="GUK33" s="61">
        <v>205</v>
      </c>
      <c r="GUL33" s="61">
        <v>0</v>
      </c>
      <c r="GUM33" s="61">
        <v>1</v>
      </c>
      <c r="GUN33" s="61">
        <v>1</v>
      </c>
      <c r="GUO33" s="61">
        <v>1</v>
      </c>
      <c r="GUP33" s="61">
        <v>1</v>
      </c>
      <c r="GUQ33" s="61">
        <v>1</v>
      </c>
      <c r="GUR33" s="61">
        <v>1</v>
      </c>
      <c r="GUS33" s="61">
        <v>0</v>
      </c>
      <c r="GUT33" s="61">
        <v>0</v>
      </c>
      <c r="GUU33" s="61">
        <v>40</v>
      </c>
      <c r="GUV33" s="61">
        <v>20</v>
      </c>
      <c r="GUW33" s="61">
        <v>28</v>
      </c>
      <c r="GUX33" s="61">
        <v>0</v>
      </c>
      <c r="GUY33" s="61">
        <v>100</v>
      </c>
      <c r="GUZ33" s="61">
        <v>0</v>
      </c>
      <c r="GVA33" s="61">
        <v>0</v>
      </c>
      <c r="GVB33" s="61">
        <v>0</v>
      </c>
      <c r="GVC33" s="61">
        <v>50</v>
      </c>
      <c r="GVD33" s="61">
        <v>50</v>
      </c>
      <c r="GVE33" s="61">
        <v>100</v>
      </c>
      <c r="GVF33" s="61">
        <v>205</v>
      </c>
      <c r="GVG33" s="61">
        <v>0</v>
      </c>
      <c r="GVH33" s="61">
        <v>1</v>
      </c>
      <c r="GVI33" s="61">
        <v>1</v>
      </c>
      <c r="GVJ33" s="61">
        <v>1</v>
      </c>
      <c r="GVK33" s="61">
        <v>1</v>
      </c>
      <c r="GVL33" s="61">
        <v>1</v>
      </c>
      <c r="GVM33" s="61">
        <v>1</v>
      </c>
      <c r="GVN33" s="61">
        <v>0</v>
      </c>
      <c r="GVO33" s="61">
        <v>0</v>
      </c>
      <c r="GVP33" s="61">
        <v>100</v>
      </c>
      <c r="GVQ33" s="61">
        <v>0</v>
      </c>
      <c r="GVR33" s="61">
        <v>50</v>
      </c>
      <c r="GVS33" s="61">
        <v>0</v>
      </c>
      <c r="GVT33" s="61">
        <v>100</v>
      </c>
      <c r="GVU33" s="61">
        <v>0</v>
      </c>
      <c r="GVV33" s="61">
        <v>0</v>
      </c>
      <c r="GVW33" s="61">
        <v>0.1</v>
      </c>
      <c r="GVX33" s="61">
        <v>100</v>
      </c>
      <c r="GVY33" s="61">
        <v>100</v>
      </c>
      <c r="GVZ33" s="61">
        <v>100</v>
      </c>
      <c r="GWA33" s="61">
        <v>205</v>
      </c>
      <c r="GWB33" s="61">
        <v>0</v>
      </c>
      <c r="GWC33" s="61">
        <v>0</v>
      </c>
      <c r="GWD33" s="61">
        <v>1</v>
      </c>
      <c r="GWE33" s="61">
        <v>1</v>
      </c>
      <c r="GWF33" s="61">
        <v>1</v>
      </c>
      <c r="GWG33" s="61">
        <v>1</v>
      </c>
      <c r="GWH33" s="61">
        <v>1</v>
      </c>
      <c r="GWI33" s="61">
        <v>0</v>
      </c>
      <c r="GWJ33" s="61">
        <v>0</v>
      </c>
      <c r="GWK33" s="61">
        <v>30</v>
      </c>
      <c r="GWL33" s="61">
        <v>15</v>
      </c>
      <c r="GWM33" s="61">
        <v>25</v>
      </c>
      <c r="GWN33" s="61">
        <v>0</v>
      </c>
      <c r="GWO33" s="61">
        <v>100</v>
      </c>
      <c r="GWP33" s="61">
        <v>0</v>
      </c>
      <c r="GWQ33" s="61">
        <v>0</v>
      </c>
      <c r="GWR33" s="61">
        <v>0.1</v>
      </c>
      <c r="GWS33" s="61">
        <v>100</v>
      </c>
      <c r="GWT33" s="61">
        <v>100</v>
      </c>
      <c r="GWU33" s="61">
        <v>100</v>
      </c>
      <c r="GWV33" s="61">
        <v>205</v>
      </c>
      <c r="GWW33" s="61">
        <v>0</v>
      </c>
      <c r="GWX33" s="61">
        <v>1</v>
      </c>
      <c r="GWY33" s="61">
        <v>1</v>
      </c>
      <c r="GWZ33" s="61">
        <v>1</v>
      </c>
      <c r="GXA33" s="61">
        <v>1</v>
      </c>
      <c r="GXB33" s="61">
        <v>1</v>
      </c>
      <c r="GXC33" s="61">
        <v>1</v>
      </c>
      <c r="GXD33" s="61">
        <v>0</v>
      </c>
      <c r="GXE33" s="61">
        <v>0</v>
      </c>
      <c r="GXF33" s="61">
        <v>99</v>
      </c>
      <c r="GXG33" s="61">
        <v>85</v>
      </c>
      <c r="GXH33" s="61">
        <v>90</v>
      </c>
      <c r="GXI33" s="61">
        <v>0</v>
      </c>
      <c r="GXJ33" s="61">
        <v>100</v>
      </c>
      <c r="GXK33" s="61">
        <v>0</v>
      </c>
      <c r="GZB33" s="61">
        <v>0</v>
      </c>
      <c r="GZC33" s="61">
        <v>0.1</v>
      </c>
      <c r="GZD33" s="61">
        <v>100</v>
      </c>
      <c r="GZE33" s="61">
        <v>205</v>
      </c>
      <c r="GZF33" s="61">
        <v>0</v>
      </c>
      <c r="GZG33" s="61">
        <v>0</v>
      </c>
      <c r="GZH33" s="61">
        <v>1</v>
      </c>
      <c r="GZI33" s="61">
        <v>20</v>
      </c>
      <c r="GZJ33" s="61">
        <v>0</v>
      </c>
      <c r="GZK33" s="61">
        <v>1</v>
      </c>
      <c r="GZL33" s="61">
        <v>1</v>
      </c>
      <c r="GZM33" s="61">
        <v>1</v>
      </c>
      <c r="GZN33" s="61">
        <v>1</v>
      </c>
      <c r="GZO33" s="61">
        <v>0</v>
      </c>
      <c r="GZP33" s="61">
        <v>0</v>
      </c>
      <c r="GZQ33" s="61">
        <v>120</v>
      </c>
      <c r="GZR33" s="61">
        <v>0</v>
      </c>
      <c r="GZS33" s="61">
        <v>100</v>
      </c>
      <c r="GZT33" s="61">
        <v>100</v>
      </c>
      <c r="GZU33" s="61">
        <v>0</v>
      </c>
      <c r="GZV33" s="61">
        <v>0</v>
      </c>
      <c r="GZW33" s="61">
        <v>100</v>
      </c>
      <c r="GZX33" s="61">
        <v>0</v>
      </c>
      <c r="GZY33" s="61">
        <v>0</v>
      </c>
      <c r="GZZ33" s="61">
        <v>0.2</v>
      </c>
      <c r="HAA33" s="61">
        <v>100</v>
      </c>
      <c r="HAB33" s="61">
        <v>100</v>
      </c>
      <c r="HAC33" s="61">
        <v>100</v>
      </c>
      <c r="HAD33" s="61">
        <v>205</v>
      </c>
      <c r="HAE33" s="61">
        <v>0</v>
      </c>
      <c r="HAF33" s="61">
        <v>1</v>
      </c>
      <c r="HAG33" s="61">
        <v>1</v>
      </c>
      <c r="HAH33" s="61">
        <v>1</v>
      </c>
      <c r="HAI33" s="61">
        <v>1</v>
      </c>
      <c r="HAJ33" s="61">
        <v>1</v>
      </c>
      <c r="HAK33" s="61">
        <v>1</v>
      </c>
      <c r="HAL33" s="61">
        <v>0</v>
      </c>
      <c r="HAM33" s="61">
        <v>0</v>
      </c>
      <c r="HAN33" s="61">
        <v>40</v>
      </c>
      <c r="HAO33" s="61">
        <v>20</v>
      </c>
      <c r="HAP33" s="61">
        <v>28</v>
      </c>
      <c r="HAQ33" s="61">
        <v>0</v>
      </c>
      <c r="HAR33" s="61">
        <v>100</v>
      </c>
      <c r="HAS33" s="61">
        <v>0</v>
      </c>
      <c r="HAT33" s="61">
        <v>0</v>
      </c>
      <c r="HAU33" s="61">
        <v>0</v>
      </c>
      <c r="HAV33" s="61">
        <v>50</v>
      </c>
      <c r="HAW33" s="61">
        <v>50</v>
      </c>
      <c r="HAX33" s="61">
        <v>100</v>
      </c>
      <c r="HAY33" s="61">
        <v>205</v>
      </c>
      <c r="HAZ33" s="61">
        <v>0</v>
      </c>
      <c r="HBA33" s="61">
        <v>1</v>
      </c>
      <c r="HBB33" s="61">
        <v>1</v>
      </c>
      <c r="HBC33" s="61">
        <v>1</v>
      </c>
      <c r="HBD33" s="61">
        <v>1</v>
      </c>
      <c r="HBE33" s="61">
        <v>1</v>
      </c>
      <c r="HBF33" s="61">
        <v>1</v>
      </c>
      <c r="HBG33" s="61">
        <v>0</v>
      </c>
      <c r="HBH33" s="61">
        <v>0</v>
      </c>
      <c r="HBI33" s="61">
        <v>100</v>
      </c>
      <c r="HBJ33" s="61">
        <v>0</v>
      </c>
      <c r="HBK33" s="61">
        <v>50</v>
      </c>
      <c r="HBL33" s="61">
        <v>0</v>
      </c>
      <c r="HBM33" s="61">
        <v>100</v>
      </c>
      <c r="HBN33" s="61">
        <v>0</v>
      </c>
      <c r="HBO33" s="61">
        <v>0</v>
      </c>
      <c r="HBP33" s="61">
        <v>1000</v>
      </c>
      <c r="HBQ33" s="61">
        <v>-1000</v>
      </c>
      <c r="HBR33" s="61">
        <v>1</v>
      </c>
      <c r="HBS33" s="61">
        <v>0</v>
      </c>
      <c r="HBT33" s="61">
        <v>10</v>
      </c>
      <c r="HBU33" s="61">
        <v>10</v>
      </c>
      <c r="HBV33" s="61">
        <v>10</v>
      </c>
      <c r="HBW33" s="61">
        <v>2</v>
      </c>
      <c r="HBX33" s="61">
        <v>5</v>
      </c>
      <c r="HBY33" s="61">
        <v>0</v>
      </c>
      <c r="HBZ33" s="61">
        <v>48</v>
      </c>
      <c r="HCA33" s="61">
        <v>50</v>
      </c>
      <c r="HCB33" s="61">
        <v>1</v>
      </c>
      <c r="HCC33" s="61">
        <v>5000</v>
      </c>
      <c r="HCD33" s="61">
        <v>8000</v>
      </c>
      <c r="HCE33" s="61">
        <v>5000</v>
      </c>
      <c r="HCF33" s="61">
        <v>8000</v>
      </c>
      <c r="HCG33" s="61">
        <v>6</v>
      </c>
      <c r="HCH33" s="61">
        <v>6</v>
      </c>
      <c r="HCI33" s="61">
        <v>0</v>
      </c>
      <c r="HCJ33" s="61">
        <v>5000</v>
      </c>
      <c r="HCK33" s="61">
        <v>-5000</v>
      </c>
      <c r="HCL33" s="61">
        <v>0</v>
      </c>
      <c r="HCM33" s="61">
        <v>0</v>
      </c>
      <c r="HCN33" s="61">
        <v>0.02</v>
      </c>
      <c r="HCO33" s="61">
        <v>1</v>
      </c>
      <c r="HCP33" s="61">
        <v>1</v>
      </c>
      <c r="HCQ33" s="61">
        <v>1</v>
      </c>
      <c r="HCR33" s="61">
        <v>1</v>
      </c>
      <c r="HCS33" s="61">
        <v>0</v>
      </c>
      <c r="HCT33" s="61">
        <v>0</v>
      </c>
      <c r="HCU33" s="61">
        <v>3000</v>
      </c>
      <c r="HCV33" s="61">
        <v>-3000</v>
      </c>
      <c r="HCW33" s="61">
        <v>0</v>
      </c>
      <c r="HCX33" s="61">
        <v>50</v>
      </c>
      <c r="HCY33" s="61">
        <v>98.3</v>
      </c>
      <c r="HCZ33" s="61">
        <v>92.3</v>
      </c>
      <c r="HDA33" s="61">
        <v>0</v>
      </c>
      <c r="HDB33" s="61">
        <v>0.1</v>
      </c>
      <c r="HDC33" s="61">
        <v>100</v>
      </c>
      <c r="HDD33" s="61">
        <v>205</v>
      </c>
      <c r="HDE33" s="61">
        <v>0</v>
      </c>
      <c r="HDF33" s="61">
        <v>0</v>
      </c>
      <c r="HDG33" s="61">
        <v>1</v>
      </c>
      <c r="HDH33" s="61">
        <v>20</v>
      </c>
      <c r="HDI33" s="61">
        <v>0</v>
      </c>
      <c r="HDJ33" s="61">
        <v>1</v>
      </c>
      <c r="HDK33" s="61">
        <v>1</v>
      </c>
      <c r="HDL33" s="61">
        <v>1</v>
      </c>
      <c r="HDM33" s="61">
        <v>1</v>
      </c>
      <c r="HDN33" s="61">
        <v>0</v>
      </c>
      <c r="HDO33" s="61">
        <v>0</v>
      </c>
      <c r="HDP33" s="61">
        <v>120</v>
      </c>
      <c r="HDQ33" s="61">
        <v>0</v>
      </c>
      <c r="HDR33" s="61">
        <v>100</v>
      </c>
      <c r="HDS33" s="61">
        <v>100</v>
      </c>
      <c r="HDT33" s="61">
        <v>0</v>
      </c>
      <c r="HDU33" s="61">
        <v>0</v>
      </c>
      <c r="HDV33" s="61">
        <v>100</v>
      </c>
      <c r="HDW33" s="61">
        <v>0</v>
      </c>
      <c r="HDX33" s="61">
        <v>0</v>
      </c>
      <c r="HDY33" s="61">
        <v>0.1</v>
      </c>
      <c r="HDZ33" s="61">
        <v>100</v>
      </c>
      <c r="HEA33" s="61">
        <v>205</v>
      </c>
      <c r="HEB33" s="61">
        <v>0</v>
      </c>
      <c r="HEC33" s="61">
        <v>0</v>
      </c>
      <c r="HED33" s="61">
        <v>1</v>
      </c>
      <c r="HEE33" s="61">
        <v>20</v>
      </c>
      <c r="HEF33" s="61">
        <v>0</v>
      </c>
      <c r="HEG33" s="61">
        <v>1</v>
      </c>
      <c r="HEH33" s="61">
        <v>1</v>
      </c>
      <c r="HEI33" s="61">
        <v>1</v>
      </c>
      <c r="HEJ33" s="61">
        <v>1</v>
      </c>
      <c r="HEK33" s="61">
        <v>0</v>
      </c>
      <c r="HEL33" s="61">
        <v>0</v>
      </c>
      <c r="HEM33" s="61">
        <v>120</v>
      </c>
      <c r="HEN33" s="61">
        <v>0</v>
      </c>
      <c r="HEO33" s="61">
        <v>100</v>
      </c>
      <c r="HEP33" s="61">
        <v>100</v>
      </c>
      <c r="HEQ33" s="61">
        <v>0</v>
      </c>
      <c r="HER33" s="61">
        <v>0</v>
      </c>
      <c r="HES33" s="61">
        <v>100</v>
      </c>
      <c r="HET33" s="61">
        <v>0</v>
      </c>
      <c r="HEU33" s="61">
        <v>0</v>
      </c>
      <c r="HEV33" s="61">
        <v>0.1</v>
      </c>
      <c r="HEW33" s="61">
        <v>100</v>
      </c>
      <c r="HEX33" s="61">
        <v>205</v>
      </c>
      <c r="HEY33" s="61">
        <v>0</v>
      </c>
      <c r="HEZ33" s="61">
        <v>0</v>
      </c>
      <c r="HFA33" s="61">
        <v>1</v>
      </c>
      <c r="HFB33" s="61">
        <v>20</v>
      </c>
      <c r="HFC33" s="61">
        <v>0</v>
      </c>
      <c r="HFD33" s="61">
        <v>1</v>
      </c>
      <c r="HFE33" s="61">
        <v>1</v>
      </c>
      <c r="HFF33" s="61">
        <v>1</v>
      </c>
      <c r="HFG33" s="61">
        <v>1</v>
      </c>
      <c r="HFH33" s="61">
        <v>0</v>
      </c>
      <c r="HFI33" s="61">
        <v>0</v>
      </c>
      <c r="HFJ33" s="61">
        <v>120</v>
      </c>
      <c r="HFK33" s="61">
        <v>0</v>
      </c>
      <c r="HFL33" s="61">
        <v>100</v>
      </c>
      <c r="HFM33" s="61">
        <v>100</v>
      </c>
      <c r="HFN33" s="61">
        <v>0</v>
      </c>
      <c r="HFO33" s="61">
        <v>0</v>
      </c>
      <c r="HFP33" s="61">
        <v>100</v>
      </c>
      <c r="HFQ33" s="61">
        <v>0</v>
      </c>
      <c r="HFR33" s="61">
        <v>0</v>
      </c>
      <c r="HFS33" s="61">
        <v>0.1</v>
      </c>
      <c r="HFT33" s="61">
        <v>100</v>
      </c>
      <c r="HFU33" s="61">
        <v>205</v>
      </c>
      <c r="HFV33" s="61">
        <v>0</v>
      </c>
      <c r="HFW33" s="61">
        <v>0</v>
      </c>
      <c r="HFX33" s="61">
        <v>1</v>
      </c>
      <c r="HFY33" s="61">
        <v>20</v>
      </c>
      <c r="HFZ33" s="61">
        <v>0</v>
      </c>
      <c r="HGA33" s="61">
        <v>1</v>
      </c>
      <c r="HGB33" s="61">
        <v>1</v>
      </c>
      <c r="HGC33" s="61">
        <v>1</v>
      </c>
      <c r="HGD33" s="61">
        <v>1</v>
      </c>
      <c r="HGE33" s="61">
        <v>0</v>
      </c>
      <c r="HGF33" s="61">
        <v>0</v>
      </c>
      <c r="HGG33" s="61">
        <v>120</v>
      </c>
      <c r="HGH33" s="61">
        <v>0</v>
      </c>
      <c r="HGI33" s="61">
        <v>100</v>
      </c>
      <c r="HGJ33" s="61">
        <v>100</v>
      </c>
      <c r="HGK33" s="61">
        <v>0</v>
      </c>
      <c r="HGL33" s="61">
        <v>0</v>
      </c>
      <c r="HGM33" s="61">
        <v>100</v>
      </c>
      <c r="HGN33" s="61">
        <v>0</v>
      </c>
      <c r="HGO33" s="61">
        <v>0</v>
      </c>
      <c r="HGP33" s="61">
        <v>0.1</v>
      </c>
      <c r="HGQ33" s="61">
        <v>100</v>
      </c>
      <c r="HGR33" s="61">
        <v>205</v>
      </c>
      <c r="HGS33" s="61">
        <v>0</v>
      </c>
      <c r="HGT33" s="61">
        <v>0</v>
      </c>
      <c r="HGU33" s="61">
        <v>1</v>
      </c>
      <c r="HGV33" s="61">
        <v>20</v>
      </c>
      <c r="HGW33" s="61">
        <v>0</v>
      </c>
      <c r="HGX33" s="61">
        <v>1</v>
      </c>
      <c r="HGY33" s="61">
        <v>1</v>
      </c>
      <c r="HGZ33" s="61">
        <v>1</v>
      </c>
      <c r="HHA33" s="61">
        <v>1</v>
      </c>
      <c r="HHB33" s="61">
        <v>0</v>
      </c>
      <c r="HHC33" s="61">
        <v>0</v>
      </c>
      <c r="HHD33" s="61">
        <v>120</v>
      </c>
      <c r="HHE33" s="61">
        <v>0</v>
      </c>
      <c r="HHF33" s="61">
        <v>100</v>
      </c>
      <c r="HHG33" s="61">
        <v>100</v>
      </c>
      <c r="HHH33" s="61">
        <v>0</v>
      </c>
      <c r="HHI33" s="61">
        <v>0</v>
      </c>
      <c r="HHJ33" s="61">
        <v>100</v>
      </c>
      <c r="HHK33" s="61">
        <v>0</v>
      </c>
      <c r="HHL33" s="61">
        <v>0</v>
      </c>
      <c r="HHM33" s="61">
        <v>0.1</v>
      </c>
      <c r="HHN33" s="61">
        <v>100</v>
      </c>
      <c r="HHO33" s="61">
        <v>205</v>
      </c>
      <c r="HHP33" s="61">
        <v>0</v>
      </c>
      <c r="HHQ33" s="61">
        <v>0</v>
      </c>
      <c r="HHR33" s="61">
        <v>1</v>
      </c>
      <c r="HHS33" s="61">
        <v>20</v>
      </c>
      <c r="HHT33" s="61">
        <v>0</v>
      </c>
      <c r="HHU33" s="61">
        <v>1</v>
      </c>
      <c r="HHV33" s="61">
        <v>1</v>
      </c>
      <c r="HHW33" s="61">
        <v>1</v>
      </c>
      <c r="HHX33" s="61">
        <v>1</v>
      </c>
      <c r="HHY33" s="61">
        <v>0</v>
      </c>
      <c r="HHZ33" s="61">
        <v>0</v>
      </c>
      <c r="HIA33" s="61">
        <v>120</v>
      </c>
      <c r="HIB33" s="61">
        <v>0</v>
      </c>
      <c r="HIC33" s="61">
        <v>100</v>
      </c>
      <c r="HID33" s="61">
        <v>100</v>
      </c>
      <c r="HIE33" s="61">
        <v>0</v>
      </c>
      <c r="HIF33" s="61">
        <v>0</v>
      </c>
      <c r="HIG33" s="61">
        <v>100</v>
      </c>
      <c r="HIH33" s="61">
        <v>0</v>
      </c>
      <c r="HII33" s="61">
        <v>0</v>
      </c>
      <c r="HIJ33" s="61">
        <v>0</v>
      </c>
      <c r="HIK33" s="61">
        <v>0</v>
      </c>
      <c r="HIL33" s="61">
        <v>0</v>
      </c>
      <c r="HIM33" s="61">
        <v>0</v>
      </c>
      <c r="HIN33" s="61">
        <v>0</v>
      </c>
      <c r="HIO33" s="61">
        <v>0</v>
      </c>
      <c r="HIP33" s="61">
        <v>0</v>
      </c>
      <c r="HIQ33" s="61">
        <v>0</v>
      </c>
      <c r="HIR33" s="61">
        <v>0</v>
      </c>
      <c r="HIS33" s="61">
        <v>0</v>
      </c>
      <c r="HIT33" s="61">
        <v>0</v>
      </c>
      <c r="HIU33" s="61">
        <v>0</v>
      </c>
      <c r="HIV33" s="61">
        <v>0</v>
      </c>
      <c r="HIW33" s="61">
        <v>0</v>
      </c>
      <c r="HIX33" s="61">
        <v>0</v>
      </c>
      <c r="HIY33" s="61">
        <v>0</v>
      </c>
      <c r="HIZ33" s="61">
        <v>0</v>
      </c>
      <c r="HJA33" s="61">
        <v>0</v>
      </c>
      <c r="HJB33" s="61">
        <v>0</v>
      </c>
      <c r="HJC33" s="61">
        <v>0</v>
      </c>
      <c r="HJD33" s="61">
        <v>0</v>
      </c>
      <c r="HJG33" s="61">
        <v>0</v>
      </c>
      <c r="HJH33" s="61">
        <v>0</v>
      </c>
      <c r="HJM33" s="61">
        <v>12</v>
      </c>
      <c r="HJN33" s="61">
        <v>2</v>
      </c>
      <c r="HJO33" s="61">
        <v>5</v>
      </c>
      <c r="HJY33" s="61">
        <v>235</v>
      </c>
      <c r="HJZ33" s="61">
        <v>235</v>
      </c>
      <c r="HKA33" s="61">
        <v>40</v>
      </c>
      <c r="HKB33" s="61">
        <v>25</v>
      </c>
      <c r="HKC33" s="61">
        <v>232</v>
      </c>
      <c r="HKD33" s="61">
        <v>1</v>
      </c>
      <c r="HKE33" s="61">
        <v>100</v>
      </c>
      <c r="HKG33" s="61">
        <v>70</v>
      </c>
      <c r="HKH33" s="61">
        <v>327</v>
      </c>
      <c r="HKI33" s="61">
        <v>327</v>
      </c>
      <c r="HKJ33" s="61">
        <v>1</v>
      </c>
      <c r="HKK33" s="61">
        <v>10</v>
      </c>
      <c r="HKN33" s="61">
        <v>0</v>
      </c>
      <c r="HKO33" s="61">
        <v>0</v>
      </c>
      <c r="HKP33" s="61">
        <v>0</v>
      </c>
      <c r="HKU33" s="61">
        <v>3</v>
      </c>
      <c r="HKV33" s="61">
        <v>0.1</v>
      </c>
      <c r="HKW33" s="61">
        <v>10</v>
      </c>
      <c r="HKX33" s="61">
        <v>0.5</v>
      </c>
      <c r="HKY33" s="61">
        <v>80</v>
      </c>
      <c r="HKZ33" s="61">
        <v>0</v>
      </c>
      <c r="HLG33" s="61">
        <v>0.01</v>
      </c>
      <c r="HLH33" s="61">
        <v>0.06</v>
      </c>
      <c r="HLI33" s="61">
        <v>0.67400000000000004</v>
      </c>
      <c r="HLJ33" s="61">
        <v>100</v>
      </c>
      <c r="HLK33" s="61">
        <v>0</v>
      </c>
      <c r="HLL33" s="61">
        <v>0</v>
      </c>
      <c r="HLM33" s="61">
        <v>0.44428000000000001</v>
      </c>
      <c r="HLN33" s="61">
        <v>0.23694999999999999</v>
      </c>
      <c r="HLO33" s="61">
        <v>98</v>
      </c>
      <c r="HLP33" s="61">
        <v>2</v>
      </c>
      <c r="HLQ33" s="61">
        <v>0</v>
      </c>
      <c r="HLR33" s="61">
        <v>20</v>
      </c>
      <c r="HLS33" s="61">
        <v>5000</v>
      </c>
      <c r="HLT33" s="61">
        <v>5000</v>
      </c>
      <c r="HLU33" s="61">
        <v>60</v>
      </c>
      <c r="HLV33" s="61">
        <v>75</v>
      </c>
      <c r="HLW33" s="61">
        <v>90</v>
      </c>
      <c r="HLX33" s="61">
        <v>100</v>
      </c>
      <c r="HLZ33" s="61">
        <v>0</v>
      </c>
      <c r="HMA33" s="61">
        <v>20</v>
      </c>
      <c r="HMB33" s="61">
        <v>2198</v>
      </c>
      <c r="HMC33" s="61">
        <v>4397</v>
      </c>
      <c r="HMD33" s="61">
        <v>2.5</v>
      </c>
      <c r="HME33" s="61">
        <v>1.25</v>
      </c>
      <c r="HMF33" s="61">
        <v>35</v>
      </c>
      <c r="HMG33" s="61">
        <v>45</v>
      </c>
      <c r="HMI33" s="61">
        <v>-2</v>
      </c>
      <c r="HMJ33" s="61">
        <v>-2</v>
      </c>
      <c r="HMK33" s="61">
        <v>-2</v>
      </c>
      <c r="HML33" s="61">
        <v>-2</v>
      </c>
      <c r="HMN33" s="61">
        <v>50</v>
      </c>
      <c r="HMO33" s="61">
        <v>0.1</v>
      </c>
      <c r="HMT33" s="61">
        <v>20</v>
      </c>
      <c r="HMU33" s="61">
        <v>300</v>
      </c>
      <c r="HMX33" s="61">
        <v>50</v>
      </c>
      <c r="HMY33" s="61">
        <v>0.3</v>
      </c>
      <c r="HMZ33" s="61">
        <v>-145</v>
      </c>
      <c r="HNA33" s="61">
        <v>10</v>
      </c>
      <c r="HNB33" s="61">
        <v>10</v>
      </c>
      <c r="HNC33" s="61">
        <v>0.5</v>
      </c>
      <c r="HND33" s="61">
        <v>105</v>
      </c>
      <c r="HNE33" s="61">
        <v>0.5</v>
      </c>
      <c r="HNF33" s="61">
        <v>0.5</v>
      </c>
      <c r="HNG33" s="61">
        <v>0</v>
      </c>
      <c r="HNH33" s="61">
        <v>2</v>
      </c>
      <c r="HNI33" s="61">
        <v>4397</v>
      </c>
      <c r="HNJ33" s="61">
        <v>4397</v>
      </c>
      <c r="HNK33" s="61">
        <v>4397</v>
      </c>
      <c r="HNL33" s="61">
        <v>4397</v>
      </c>
      <c r="HNM33" s="61">
        <v>50</v>
      </c>
      <c r="HNN33" s="61">
        <v>0.72</v>
      </c>
      <c r="HNO33" s="61">
        <v>0.72</v>
      </c>
      <c r="HNP33" s="61">
        <v>0.72</v>
      </c>
      <c r="HNQ33" s="61">
        <v>0.72</v>
      </c>
      <c r="HNR33" s="61">
        <v>0.72</v>
      </c>
      <c r="HNS33" s="61">
        <v>0.72</v>
      </c>
      <c r="HNT33" s="61">
        <v>0.72</v>
      </c>
      <c r="HNU33" s="61">
        <v>0.72</v>
      </c>
      <c r="HNW33" s="61">
        <v>10</v>
      </c>
      <c r="HNX33" s="61">
        <v>0</v>
      </c>
      <c r="HNY33" s="61">
        <v>150</v>
      </c>
      <c r="HNZ33" s="61">
        <v>1</v>
      </c>
      <c r="HOA33" s="61">
        <v>1</v>
      </c>
      <c r="HOB33" s="61">
        <v>102</v>
      </c>
      <c r="HOC33" s="61">
        <v>112</v>
      </c>
      <c r="HOD33" s="61">
        <v>98</v>
      </c>
      <c r="HOE33" s="61">
        <v>91</v>
      </c>
      <c r="HOF33" s="61">
        <v>112</v>
      </c>
      <c r="HOG33" s="61">
        <v>50</v>
      </c>
      <c r="HOH33" s="61">
        <v>65</v>
      </c>
      <c r="HOI33" s="61">
        <v>85</v>
      </c>
      <c r="HOJ33" s="61">
        <v>75</v>
      </c>
      <c r="HOL33" s="61">
        <v>105</v>
      </c>
      <c r="HOM33" s="61">
        <v>120</v>
      </c>
      <c r="HON33" s="61">
        <v>95</v>
      </c>
      <c r="HOO33" s="61">
        <v>70</v>
      </c>
      <c r="HOP33" s="61">
        <v>140</v>
      </c>
      <c r="HOQ33" s="61">
        <v>0</v>
      </c>
      <c r="HOR33" s="61">
        <v>80</v>
      </c>
      <c r="HOS33" s="61">
        <v>0</v>
      </c>
      <c r="HOT33" s="61">
        <v>120</v>
      </c>
      <c r="HOU33" s="61">
        <v>1</v>
      </c>
      <c r="HOV33" s="61">
        <v>20</v>
      </c>
      <c r="HOW33" s="61">
        <v>5.55</v>
      </c>
      <c r="HOX33" s="61">
        <v>0</v>
      </c>
      <c r="HOY33" s="61">
        <v>0</v>
      </c>
      <c r="HOZ33" s="61">
        <v>120</v>
      </c>
      <c r="HPC33" s="61">
        <v>5</v>
      </c>
      <c r="HPD33" s="61">
        <v>4</v>
      </c>
      <c r="HPE33" s="61">
        <v>4</v>
      </c>
      <c r="HPF33" s="61">
        <v>4</v>
      </c>
      <c r="HPG33" s="61">
        <v>4</v>
      </c>
      <c r="HPH33" s="61">
        <v>56</v>
      </c>
      <c r="HPI33" s="61">
        <v>56</v>
      </c>
      <c r="HPJ33" s="61">
        <v>56</v>
      </c>
      <c r="HPK33" s="61">
        <v>56</v>
      </c>
      <c r="HPL33" s="61">
        <v>0</v>
      </c>
      <c r="HPM33" s="61">
        <v>0</v>
      </c>
      <c r="HPN33" s="61">
        <v>0</v>
      </c>
      <c r="HPO33" s="61">
        <v>0</v>
      </c>
      <c r="HPP33" s="61">
        <v>0</v>
      </c>
      <c r="HPQ33" s="61">
        <v>0</v>
      </c>
      <c r="HPR33" s="61">
        <v>0</v>
      </c>
      <c r="HPS33" s="61">
        <v>0</v>
      </c>
      <c r="HPT33" s="61">
        <v>0</v>
      </c>
      <c r="HPU33" s="61">
        <v>0</v>
      </c>
      <c r="HPV33" s="61">
        <v>0</v>
      </c>
      <c r="HPW33" s="61">
        <v>0</v>
      </c>
      <c r="HPX33" s="61">
        <v>0</v>
      </c>
      <c r="HPY33" s="61">
        <v>0</v>
      </c>
      <c r="HPZ33" s="61">
        <v>0</v>
      </c>
      <c r="HQA33" s="61">
        <v>0</v>
      </c>
      <c r="HQB33" s="61">
        <v>0</v>
      </c>
      <c r="HQC33" s="61">
        <v>0</v>
      </c>
      <c r="HQD33" s="61">
        <v>0</v>
      </c>
      <c r="HQE33" s="61">
        <v>0</v>
      </c>
      <c r="HQF33" s="61">
        <v>0</v>
      </c>
      <c r="HQG33" s="61">
        <v>0</v>
      </c>
      <c r="HQH33" s="61">
        <v>0</v>
      </c>
      <c r="HQI33" s="61">
        <v>0</v>
      </c>
      <c r="HQJ33" s="61">
        <v>0</v>
      </c>
      <c r="HQK33" s="61">
        <v>0</v>
      </c>
      <c r="HQL33" s="61">
        <v>0</v>
      </c>
      <c r="HQM33" s="61">
        <v>0</v>
      </c>
      <c r="HQN33" s="61">
        <v>0</v>
      </c>
      <c r="HQO33" s="61">
        <v>0</v>
      </c>
      <c r="HQP33" s="61">
        <v>0</v>
      </c>
      <c r="HQQ33" s="61">
        <v>0</v>
      </c>
      <c r="HQR33" s="61">
        <v>0</v>
      </c>
      <c r="HQS33" s="61">
        <v>0</v>
      </c>
      <c r="HQT33" s="61">
        <v>0</v>
      </c>
      <c r="HQU33" s="61">
        <v>0</v>
      </c>
      <c r="HQV33" s="61">
        <v>0</v>
      </c>
      <c r="HQW33" s="61">
        <v>0</v>
      </c>
      <c r="HQX33" s="61">
        <v>0</v>
      </c>
      <c r="HQY33" s="61">
        <v>0</v>
      </c>
      <c r="HQZ33" s="61">
        <v>0</v>
      </c>
      <c r="HRA33" s="61">
        <v>0</v>
      </c>
      <c r="HRB33" s="61">
        <v>0</v>
      </c>
      <c r="HRC33" s="61">
        <v>0</v>
      </c>
      <c r="HRD33" s="61">
        <v>0</v>
      </c>
      <c r="HRE33" s="61">
        <v>0</v>
      </c>
      <c r="HRF33" s="61">
        <v>0</v>
      </c>
      <c r="HRG33" s="61">
        <v>0</v>
      </c>
      <c r="HRH33" s="61">
        <v>0</v>
      </c>
      <c r="HRI33" s="61">
        <v>0</v>
      </c>
      <c r="HRJ33" s="61">
        <v>0</v>
      </c>
      <c r="HRK33" s="61">
        <v>0</v>
      </c>
      <c r="HRL33" s="61">
        <v>0</v>
      </c>
      <c r="HRM33" s="61">
        <v>0</v>
      </c>
      <c r="HRN33" s="61">
        <v>0</v>
      </c>
      <c r="HRO33" s="61">
        <v>0</v>
      </c>
      <c r="HRP33" s="61">
        <v>0</v>
      </c>
      <c r="HRQ33" s="61">
        <v>0</v>
      </c>
      <c r="HRR33" s="61">
        <v>0</v>
      </c>
      <c r="HRS33" s="61">
        <v>0</v>
      </c>
      <c r="HRT33" s="61">
        <v>0</v>
      </c>
      <c r="HRU33" s="61">
        <v>0</v>
      </c>
      <c r="HRV33" s="61">
        <v>0</v>
      </c>
      <c r="HRW33" s="61">
        <v>0</v>
      </c>
      <c r="HRX33" s="61">
        <v>0</v>
      </c>
      <c r="HRY33" s="61">
        <v>0</v>
      </c>
      <c r="HRZ33" s="61">
        <v>0</v>
      </c>
      <c r="HSA33" s="61">
        <v>0</v>
      </c>
      <c r="HSB33" s="61">
        <v>0</v>
      </c>
      <c r="HSC33" s="61">
        <v>0</v>
      </c>
      <c r="HSD33" s="61">
        <v>0</v>
      </c>
      <c r="HSE33" s="61">
        <v>0</v>
      </c>
      <c r="HSF33" s="61">
        <v>0</v>
      </c>
      <c r="HSG33" s="61">
        <v>0</v>
      </c>
      <c r="HSH33" s="61">
        <v>0</v>
      </c>
      <c r="HSI33" s="61">
        <v>0</v>
      </c>
      <c r="HSJ33" s="61">
        <v>0</v>
      </c>
      <c r="HSK33" s="61">
        <v>0</v>
      </c>
      <c r="HSL33" s="61">
        <v>0</v>
      </c>
      <c r="HSM33" s="61">
        <v>0</v>
      </c>
      <c r="HSN33" s="61">
        <v>0</v>
      </c>
      <c r="HSO33" s="61">
        <v>0</v>
      </c>
      <c r="HSP33" s="61">
        <v>0</v>
      </c>
      <c r="HSQ33" s="61">
        <v>0</v>
      </c>
      <c r="HSR33" s="61">
        <v>0</v>
      </c>
      <c r="HSS33" s="61">
        <v>0</v>
      </c>
      <c r="HST33" s="61">
        <v>0</v>
      </c>
      <c r="HSU33" s="61">
        <v>0</v>
      </c>
      <c r="HSV33" s="61">
        <v>0</v>
      </c>
      <c r="HSW33" s="61">
        <v>0</v>
      </c>
      <c r="HSX33" s="61">
        <v>0</v>
      </c>
      <c r="HSY33" s="61">
        <v>0</v>
      </c>
      <c r="HSZ33" s="61">
        <v>0</v>
      </c>
      <c r="HTA33" s="61">
        <v>0</v>
      </c>
      <c r="HWN33" s="61">
        <v>0</v>
      </c>
      <c r="HWO33" s="61">
        <v>0</v>
      </c>
      <c r="HWP33" s="61">
        <v>0</v>
      </c>
      <c r="HWQ33" s="61">
        <v>0</v>
      </c>
      <c r="HWR33" s="61">
        <v>0</v>
      </c>
      <c r="HWS33" s="61">
        <v>0</v>
      </c>
      <c r="HWT33" s="61">
        <v>0</v>
      </c>
      <c r="HWU33" s="61">
        <v>0</v>
      </c>
      <c r="HWV33" s="61">
        <v>0</v>
      </c>
      <c r="HWW33" s="61">
        <v>0</v>
      </c>
      <c r="HYB33" s="61">
        <v>0</v>
      </c>
      <c r="HYC33" s="61">
        <v>0</v>
      </c>
      <c r="HYD33" s="61">
        <v>0</v>
      </c>
      <c r="HYE33" s="61">
        <v>0</v>
      </c>
      <c r="HYF33" s="61">
        <v>0</v>
      </c>
      <c r="HYG33" s="61">
        <v>0</v>
      </c>
      <c r="HYH33" s="61">
        <v>0</v>
      </c>
      <c r="HYI33" s="61">
        <v>0</v>
      </c>
      <c r="HYJ33" s="61">
        <v>0</v>
      </c>
      <c r="HYK33" s="61">
        <v>0</v>
      </c>
      <c r="HYL33" s="61">
        <v>0</v>
      </c>
      <c r="HYM33" s="61">
        <v>0</v>
      </c>
      <c r="HYN33" s="61">
        <v>0</v>
      </c>
      <c r="HYO33" s="61">
        <v>0</v>
      </c>
      <c r="HYP33" s="61">
        <v>0</v>
      </c>
      <c r="HYQ33" s="61">
        <v>0</v>
      </c>
      <c r="HYR33" s="61">
        <v>0</v>
      </c>
      <c r="HYS33" s="61">
        <v>0</v>
      </c>
      <c r="HYT33" s="61">
        <v>0</v>
      </c>
      <c r="HYU33" s="61">
        <v>0</v>
      </c>
      <c r="HYV33" s="61">
        <v>0</v>
      </c>
      <c r="HYW33" s="61">
        <v>0</v>
      </c>
      <c r="HYX33" s="61">
        <v>0</v>
      </c>
      <c r="HYY33" s="61">
        <v>0</v>
      </c>
      <c r="HYZ33" s="61">
        <v>0</v>
      </c>
      <c r="HZA33" s="61">
        <v>0</v>
      </c>
      <c r="HZB33" s="61">
        <v>0</v>
      </c>
      <c r="HZC33" s="61">
        <v>0</v>
      </c>
      <c r="HZD33" s="61">
        <v>0</v>
      </c>
      <c r="HZE33" s="61">
        <v>0</v>
      </c>
      <c r="ICR33" s="61">
        <v>1</v>
      </c>
      <c r="ICS33" s="61">
        <v>1</v>
      </c>
      <c r="ICV33" s="61">
        <v>1</v>
      </c>
      <c r="ICX33" s="61">
        <v>0</v>
      </c>
      <c r="ICY33" s="61">
        <v>0</v>
      </c>
      <c r="IDA33" s="61">
        <v>48.2</v>
      </c>
      <c r="IDC33" s="61">
        <v>0</v>
      </c>
      <c r="IDE33" s="61">
        <v>0</v>
      </c>
      <c r="IDF33" s="61">
        <v>0</v>
      </c>
      <c r="IDG33" s="61">
        <v>0</v>
      </c>
      <c r="IDH33" s="61">
        <v>0</v>
      </c>
      <c r="IDI33" s="61">
        <v>0</v>
      </c>
      <c r="IDJ33" s="61">
        <v>0.3</v>
      </c>
      <c r="IDK33" s="61">
        <v>0.8</v>
      </c>
      <c r="IDL33" s="61">
        <v>50</v>
      </c>
      <c r="IDM33" s="61">
        <v>10</v>
      </c>
      <c r="IDN33" s="61">
        <v>1</v>
      </c>
      <c r="IDO33" s="61">
        <v>1</v>
      </c>
      <c r="IDP33" s="61">
        <v>9.5</v>
      </c>
      <c r="IDQ33" s="61">
        <v>10</v>
      </c>
      <c r="IDR33" s="61">
        <v>1</v>
      </c>
      <c r="IDS33" s="61">
        <v>10</v>
      </c>
      <c r="IDT33" s="61">
        <v>9</v>
      </c>
      <c r="IDU33" s="61">
        <v>0</v>
      </c>
      <c r="IDV33" s="61">
        <v>0</v>
      </c>
      <c r="IDW33" s="61">
        <v>0</v>
      </c>
      <c r="IDX33" s="61">
        <v>0</v>
      </c>
      <c r="IDY33" s="61">
        <v>0</v>
      </c>
      <c r="IDZ33" s="61">
        <v>30</v>
      </c>
      <c r="IEA33" s="61">
        <v>80</v>
      </c>
      <c r="IEB33" s="61">
        <v>50</v>
      </c>
      <c r="IEC33" s="61">
        <v>27</v>
      </c>
      <c r="IED33" s="61">
        <v>0.5</v>
      </c>
      <c r="IEE33" s="61">
        <v>0.5</v>
      </c>
      <c r="IEF33" s="61">
        <v>27</v>
      </c>
      <c r="IEG33" s="61">
        <v>100</v>
      </c>
      <c r="IEH33" s="61">
        <v>0</v>
      </c>
      <c r="IEI33" s="61">
        <v>30</v>
      </c>
      <c r="IEJ33" s="61">
        <v>27</v>
      </c>
      <c r="IEK33" s="61">
        <v>0</v>
      </c>
      <c r="IEL33" s="61">
        <v>0</v>
      </c>
      <c r="IEM33" s="61">
        <v>0</v>
      </c>
      <c r="IEN33" s="61">
        <v>0</v>
      </c>
      <c r="IEO33" s="61">
        <v>1650</v>
      </c>
      <c r="IEP33" s="61">
        <v>10</v>
      </c>
      <c r="IEQ33" s="61">
        <v>200</v>
      </c>
      <c r="IER33" s="61">
        <v>400</v>
      </c>
      <c r="IES33" s="61">
        <v>2800</v>
      </c>
      <c r="IET33" s="61">
        <v>5</v>
      </c>
      <c r="IEU33" s="61">
        <v>10000</v>
      </c>
      <c r="IEV33" s="61">
        <v>0</v>
      </c>
      <c r="IEW33" s="61">
        <v>3850</v>
      </c>
      <c r="IEX33" s="61">
        <v>0</v>
      </c>
      <c r="IEY33" s="61">
        <v>5</v>
      </c>
      <c r="IEZ33" s="61">
        <v>5</v>
      </c>
      <c r="IFA33" s="61">
        <v>50</v>
      </c>
      <c r="IFB33" s="61">
        <v>10</v>
      </c>
      <c r="IFC33" s="61">
        <v>100</v>
      </c>
      <c r="IFD33" s="61">
        <v>0</v>
      </c>
      <c r="IFE33" s="61">
        <v>0</v>
      </c>
      <c r="IFF33" s="61">
        <v>1500</v>
      </c>
      <c r="IFG33" s="61">
        <v>0</v>
      </c>
      <c r="IFJ33" s="61">
        <v>0</v>
      </c>
      <c r="IFL33" s="61">
        <v>1</v>
      </c>
      <c r="IFM33" s="61">
        <v>90</v>
      </c>
      <c r="IFN33" s="61">
        <v>3</v>
      </c>
      <c r="IFO33" s="61">
        <v>35</v>
      </c>
      <c r="IFR33" s="61">
        <v>200</v>
      </c>
      <c r="IFS33" s="61">
        <v>0</v>
      </c>
      <c r="IFX33" s="61">
        <v>0</v>
      </c>
      <c r="IFY33" s="61">
        <v>0</v>
      </c>
      <c r="IFZ33" s="61">
        <v>100</v>
      </c>
      <c r="IGA33" s="61">
        <v>3</v>
      </c>
      <c r="IGB33" s="61">
        <v>500</v>
      </c>
      <c r="IGC33" s="61">
        <v>15</v>
      </c>
      <c r="IGD33" s="61">
        <v>60</v>
      </c>
      <c r="IGE33" s="61">
        <v>60</v>
      </c>
      <c r="IGF33" s="61">
        <v>3</v>
      </c>
      <c r="IGG33" s="61">
        <v>30</v>
      </c>
      <c r="IGJ33" s="61">
        <v>0</v>
      </c>
      <c r="IGL33" s="61">
        <v>0</v>
      </c>
      <c r="IGM33" s="61">
        <v>0</v>
      </c>
      <c r="IGN33" s="61">
        <v>0.5</v>
      </c>
      <c r="IGO33" s="61">
        <v>6</v>
      </c>
      <c r="IGP33" s="61">
        <v>25</v>
      </c>
      <c r="IGQ33" s="61">
        <v>0</v>
      </c>
      <c r="IGR33" s="61">
        <v>0</v>
      </c>
      <c r="IGS33" s="61">
        <v>0</v>
      </c>
      <c r="IGT33" s="61">
        <v>-150</v>
      </c>
      <c r="IGU33" s="61">
        <v>5</v>
      </c>
      <c r="IGV33" s="61">
        <v>5</v>
      </c>
      <c r="IGW33" s="61">
        <v>-150</v>
      </c>
      <c r="IGX33" s="61">
        <v>-10</v>
      </c>
      <c r="IGY33" s="61">
        <v>-150</v>
      </c>
      <c r="IGZ33" s="61">
        <v>0</v>
      </c>
      <c r="IHA33" s="61">
        <v>-100</v>
      </c>
      <c r="IHB33" s="61">
        <v>0</v>
      </c>
      <c r="IHC33" s="61">
        <v>0</v>
      </c>
      <c r="IHD33" s="61">
        <v>800</v>
      </c>
      <c r="IHF33" s="61">
        <v>0.2</v>
      </c>
      <c r="IHG33" s="61">
        <v>0.7</v>
      </c>
      <c r="IHH33" s="61">
        <v>4</v>
      </c>
      <c r="IHI33" s="61">
        <v>98</v>
      </c>
      <c r="IHJ33" s="61">
        <v>8</v>
      </c>
      <c r="IHK33" s="61">
        <v>0</v>
      </c>
      <c r="IHL33" s="61">
        <v>20</v>
      </c>
      <c r="IHM33" s="61">
        <v>0</v>
      </c>
      <c r="IHN33" s="61">
        <v>1500</v>
      </c>
      <c r="IHQ33" s="61">
        <v>0</v>
      </c>
      <c r="IHR33" s="61">
        <v>0</v>
      </c>
      <c r="IHS33" s="61">
        <v>1740</v>
      </c>
      <c r="IHT33" s="61">
        <v>10</v>
      </c>
      <c r="IHU33" s="61">
        <v>800</v>
      </c>
      <c r="IHV33" s="61">
        <v>10</v>
      </c>
      <c r="IIA33" s="61">
        <v>100</v>
      </c>
      <c r="IIB33" s="61">
        <v>2</v>
      </c>
      <c r="IIC33" s="61">
        <v>1500</v>
      </c>
      <c r="IID33" s="61">
        <v>6.7</v>
      </c>
      <c r="IIE33" s="61">
        <v>0</v>
      </c>
      <c r="IIF33" s="61">
        <v>95</v>
      </c>
      <c r="IIG33" s="61">
        <v>85</v>
      </c>
      <c r="IIH33" s="61">
        <v>85</v>
      </c>
      <c r="III33" s="61">
        <v>95</v>
      </c>
      <c r="IIJ33" s="61">
        <v>95</v>
      </c>
      <c r="IIK33" s="61">
        <v>9.5399999999999991</v>
      </c>
      <c r="IIL33" s="61">
        <v>9.9710000000000001</v>
      </c>
      <c r="IIM33" s="61">
        <v>720</v>
      </c>
      <c r="IIP33" s="61">
        <v>1.28</v>
      </c>
      <c r="IIQ33" s="61">
        <v>1.48</v>
      </c>
      <c r="IIR33" s="61">
        <v>30</v>
      </c>
      <c r="IIS33" s="61">
        <v>75</v>
      </c>
      <c r="IIT33" s="61">
        <v>9.5399999999999991</v>
      </c>
      <c r="IIU33" s="61">
        <v>9.9710000000000001</v>
      </c>
      <c r="IIV33" s="61">
        <v>720</v>
      </c>
      <c r="IIY33" s="61">
        <v>1.55</v>
      </c>
      <c r="IIZ33" s="61">
        <v>1.75</v>
      </c>
      <c r="IJA33" s="61">
        <v>30</v>
      </c>
      <c r="IJB33" s="61">
        <v>75</v>
      </c>
      <c r="IJC33" s="61">
        <v>9.5399999999999991</v>
      </c>
      <c r="IJD33" s="61">
        <v>9.9710000000000001</v>
      </c>
      <c r="IJE33" s="61">
        <v>720</v>
      </c>
      <c r="IJH33" s="61">
        <v>1.55</v>
      </c>
      <c r="IJI33" s="61">
        <v>1.75</v>
      </c>
      <c r="IJJ33" s="61">
        <v>30</v>
      </c>
      <c r="IJK33" s="61">
        <v>75</v>
      </c>
      <c r="IJL33" s="61">
        <v>9.5399999999999991</v>
      </c>
      <c r="IJM33" s="61">
        <v>9.9710000000000001</v>
      </c>
      <c r="IJN33" s="61">
        <v>720</v>
      </c>
      <c r="IJQ33" s="61">
        <v>1.55</v>
      </c>
      <c r="IJR33" s="61">
        <v>1.75</v>
      </c>
      <c r="IJS33" s="61">
        <v>30</v>
      </c>
      <c r="IJT33" s="61">
        <v>75</v>
      </c>
      <c r="IKK33" s="61">
        <v>1.1000000000000001</v>
      </c>
      <c r="IKN33" s="192">
        <v>0.57999999999999996</v>
      </c>
      <c r="ILB33" s="61">
        <v>0</v>
      </c>
      <c r="ILC33" s="61">
        <v>0</v>
      </c>
      <c r="ILD33" s="61">
        <v>0</v>
      </c>
      <c r="ILE33" s="61">
        <v>0</v>
      </c>
      <c r="ILF33" s="61">
        <v>0</v>
      </c>
      <c r="ILG33" s="61">
        <v>0</v>
      </c>
      <c r="ILH33" s="61">
        <v>0</v>
      </c>
      <c r="ILI33" s="61">
        <v>0</v>
      </c>
      <c r="ILJ33" s="61">
        <v>1</v>
      </c>
      <c r="ILK33" s="61">
        <v>0</v>
      </c>
      <c r="ILL33" s="61">
        <v>0</v>
      </c>
      <c r="ILM33" s="61">
        <v>0</v>
      </c>
      <c r="ILN33" s="61">
        <v>1</v>
      </c>
      <c r="ILO33" s="61">
        <v>1</v>
      </c>
      <c r="IMR33" s="61">
        <v>1</v>
      </c>
      <c r="IMS33" s="61">
        <v>1</v>
      </c>
      <c r="IMT33" s="61">
        <v>0</v>
      </c>
      <c r="IMU33" s="61">
        <v>2</v>
      </c>
      <c r="IMV33" s="61">
        <v>0</v>
      </c>
      <c r="IMW33" s="61">
        <v>2</v>
      </c>
      <c r="IMX33" s="61">
        <v>1</v>
      </c>
      <c r="IMY33" s="61">
        <v>1</v>
      </c>
      <c r="IMZ33" s="61">
        <v>0</v>
      </c>
      <c r="INA33" s="61">
        <v>2</v>
      </c>
      <c r="INB33" s="61">
        <v>0</v>
      </c>
      <c r="INC33" s="61">
        <v>1</v>
      </c>
      <c r="IND33" s="61">
        <v>1</v>
      </c>
      <c r="INE33" s="61">
        <v>0</v>
      </c>
      <c r="IPC33" s="61">
        <v>0</v>
      </c>
      <c r="IPD33" s="61">
        <v>0</v>
      </c>
      <c r="IPE33" s="61">
        <v>0</v>
      </c>
      <c r="IPF33" s="61">
        <v>0</v>
      </c>
      <c r="IPG33" s="61">
        <v>0</v>
      </c>
      <c r="IPH33" s="61">
        <v>0</v>
      </c>
      <c r="IPI33" s="61">
        <v>0</v>
      </c>
      <c r="IPJ33" s="61">
        <v>0</v>
      </c>
      <c r="IPK33" s="61">
        <v>0</v>
      </c>
      <c r="IPL33" s="61">
        <v>0</v>
      </c>
      <c r="IPM33" s="61">
        <v>0</v>
      </c>
      <c r="IPN33" s="61">
        <v>0</v>
      </c>
      <c r="IPO33" s="61">
        <v>0</v>
      </c>
      <c r="IPP33" s="61">
        <v>0</v>
      </c>
      <c r="IPQ33" s="61">
        <v>0</v>
      </c>
      <c r="IPR33" s="61">
        <v>0</v>
      </c>
      <c r="IPS33" s="61">
        <v>0</v>
      </c>
      <c r="IPT33" s="61">
        <v>0</v>
      </c>
      <c r="IPU33" s="61">
        <v>0</v>
      </c>
      <c r="IPV33" s="61">
        <v>0</v>
      </c>
      <c r="IPW33" s="61">
        <v>0</v>
      </c>
      <c r="IPX33" s="61">
        <v>0</v>
      </c>
      <c r="IPY33" s="61">
        <v>0</v>
      </c>
      <c r="IPZ33" s="61">
        <v>0</v>
      </c>
      <c r="IQA33" s="61">
        <v>0</v>
      </c>
      <c r="IQB33" s="61">
        <v>0</v>
      </c>
      <c r="IQC33" s="61">
        <v>0</v>
      </c>
      <c r="IQD33" s="61">
        <v>0</v>
      </c>
      <c r="IQE33" s="61">
        <v>0</v>
      </c>
      <c r="IQF33" s="61">
        <v>0</v>
      </c>
      <c r="IQG33" s="61">
        <v>0</v>
      </c>
      <c r="IQH33" s="61">
        <v>0</v>
      </c>
      <c r="IQI33" s="61">
        <v>0</v>
      </c>
      <c r="IQJ33" s="61">
        <v>0</v>
      </c>
      <c r="IQK33" s="61">
        <v>0</v>
      </c>
      <c r="IQL33" s="61">
        <v>0</v>
      </c>
      <c r="IQM33" s="61">
        <v>0</v>
      </c>
      <c r="IQN33" s="61">
        <v>0</v>
      </c>
      <c r="IQO33" s="61">
        <v>0</v>
      </c>
      <c r="IQP33" s="61">
        <v>0</v>
      </c>
      <c r="IQQ33" s="61">
        <v>0</v>
      </c>
      <c r="IQR33" s="61">
        <v>0</v>
      </c>
      <c r="IQS33" s="61">
        <v>0</v>
      </c>
      <c r="IQT33" s="61">
        <v>0</v>
      </c>
      <c r="IQU33" s="61">
        <v>0</v>
      </c>
      <c r="IQV33" s="61">
        <v>0</v>
      </c>
      <c r="IQW33" s="61">
        <v>0</v>
      </c>
      <c r="IQX33" s="61">
        <v>0</v>
      </c>
      <c r="IQY33" s="61">
        <v>0</v>
      </c>
      <c r="IQZ33" s="61">
        <v>0</v>
      </c>
      <c r="IRA33" s="61">
        <v>0</v>
      </c>
      <c r="IRB33" s="61">
        <v>0</v>
      </c>
      <c r="IRC33" s="61">
        <v>0</v>
      </c>
      <c r="IRD33" s="61">
        <v>0</v>
      </c>
      <c r="IRE33" s="61">
        <v>0</v>
      </c>
      <c r="IRF33" s="61">
        <v>0</v>
      </c>
      <c r="IRG33" s="61">
        <v>0</v>
      </c>
      <c r="IRH33" s="61">
        <v>0</v>
      </c>
      <c r="IRI33" s="61">
        <v>0</v>
      </c>
      <c r="IRJ33" s="61">
        <v>0</v>
      </c>
      <c r="IRK33" s="61">
        <v>0</v>
      </c>
      <c r="IRL33" s="61">
        <v>0</v>
      </c>
      <c r="IRM33" s="61">
        <v>0</v>
      </c>
      <c r="IRN33" s="61">
        <v>0</v>
      </c>
      <c r="IRO33" s="61">
        <v>0</v>
      </c>
      <c r="IRP33" s="61">
        <v>0</v>
      </c>
      <c r="IRQ33" s="61">
        <v>0</v>
      </c>
      <c r="IRR33" s="61">
        <v>0</v>
      </c>
      <c r="IRS33" s="61">
        <v>0</v>
      </c>
      <c r="IRT33" s="61">
        <v>0</v>
      </c>
      <c r="IRU33" s="61">
        <v>0</v>
      </c>
      <c r="IRV33" s="61">
        <v>0</v>
      </c>
      <c r="IRW33" s="61">
        <v>0</v>
      </c>
      <c r="IRX33" s="61">
        <v>0</v>
      </c>
      <c r="IRY33" s="61">
        <v>0</v>
      </c>
      <c r="IRZ33" s="61">
        <v>0</v>
      </c>
      <c r="ISA33" s="61">
        <v>0</v>
      </c>
      <c r="ISB33" s="61">
        <v>0</v>
      </c>
      <c r="ISC33" s="61">
        <v>0</v>
      </c>
      <c r="ISD33" s="61">
        <v>0</v>
      </c>
      <c r="ISE33" s="61">
        <v>0</v>
      </c>
      <c r="ISF33" s="61">
        <v>0</v>
      </c>
      <c r="ISG33" s="61">
        <v>0</v>
      </c>
      <c r="ISH33" s="61">
        <v>0</v>
      </c>
      <c r="ISI33" s="61">
        <v>0</v>
      </c>
      <c r="ISJ33" s="61">
        <v>0</v>
      </c>
      <c r="ISK33" s="61">
        <v>0</v>
      </c>
      <c r="ISL33" s="61">
        <v>0</v>
      </c>
      <c r="ISM33" s="61">
        <v>0</v>
      </c>
      <c r="ISN33" s="61">
        <v>0</v>
      </c>
      <c r="ISO33" s="61">
        <v>0</v>
      </c>
      <c r="ISP33" s="61">
        <v>0</v>
      </c>
      <c r="ISQ33" s="61">
        <v>0</v>
      </c>
      <c r="ISR33" s="61">
        <v>0</v>
      </c>
      <c r="ISS33" s="61">
        <v>0</v>
      </c>
      <c r="IST33" s="61">
        <v>0</v>
      </c>
      <c r="ISU33" s="61">
        <v>0</v>
      </c>
      <c r="ISV33" s="61">
        <v>0</v>
      </c>
      <c r="ISW33" s="61">
        <v>0</v>
      </c>
      <c r="ISX33" s="61">
        <v>0</v>
      </c>
      <c r="ISY33" s="61">
        <v>0</v>
      </c>
      <c r="ISZ33" s="61">
        <v>0</v>
      </c>
      <c r="ITA33" s="61">
        <v>0</v>
      </c>
      <c r="ITB33" s="61">
        <v>0</v>
      </c>
      <c r="ITC33" s="61">
        <v>0</v>
      </c>
      <c r="ITD33" s="61">
        <v>0</v>
      </c>
      <c r="ITE33" s="61">
        <v>0</v>
      </c>
      <c r="ITF33" s="61">
        <v>0</v>
      </c>
      <c r="ITG33" s="61">
        <v>0</v>
      </c>
      <c r="ITH33" s="61">
        <v>0</v>
      </c>
      <c r="ITI33" s="61">
        <v>0</v>
      </c>
      <c r="ITJ33" s="61">
        <v>0</v>
      </c>
      <c r="ITK33" s="61">
        <v>0</v>
      </c>
      <c r="ITL33" s="61">
        <v>0</v>
      </c>
      <c r="ITM33" s="61">
        <v>0</v>
      </c>
      <c r="ITN33" s="61">
        <v>4200</v>
      </c>
      <c r="ITQ33" s="61">
        <v>4397</v>
      </c>
      <c r="ITR33" s="61">
        <v>0</v>
      </c>
      <c r="ITS33" s="61">
        <v>0</v>
      </c>
      <c r="ITT33" s="61">
        <v>0</v>
      </c>
      <c r="ITU33" s="61">
        <v>0</v>
      </c>
      <c r="ITV33" s="61">
        <v>0</v>
      </c>
      <c r="ITW33" s="61">
        <v>4397</v>
      </c>
      <c r="ITX33" s="61">
        <v>4203</v>
      </c>
      <c r="IUA33" s="61">
        <v>2.62</v>
      </c>
      <c r="IUB33" s="61">
        <v>0</v>
      </c>
      <c r="IUC33" s="61">
        <v>0</v>
      </c>
      <c r="IUD33" s="61">
        <v>0</v>
      </c>
      <c r="IUE33" s="61">
        <v>0</v>
      </c>
      <c r="IUF33" s="61">
        <v>0</v>
      </c>
      <c r="IUG33" s="61">
        <v>0</v>
      </c>
      <c r="IUH33" s="61">
        <v>0</v>
      </c>
      <c r="IUI33" s="61">
        <v>196</v>
      </c>
      <c r="IUJ33" s="61">
        <v>0</v>
      </c>
      <c r="IUK33" s="61">
        <v>-36.040000000000006</v>
      </c>
      <c r="IUL33" s="61">
        <v>4.0099999999999989</v>
      </c>
      <c r="IUN33" s="61">
        <v>0.72863636363636364</v>
      </c>
      <c r="IUO33" s="61">
        <v>0</v>
      </c>
      <c r="IUP33" s="61">
        <v>0.56000000000000005</v>
      </c>
      <c r="IUQ33" s="61">
        <v>4203</v>
      </c>
      <c r="IUR33" s="61">
        <v>0</v>
      </c>
      <c r="IUS33" s="61">
        <v>0</v>
      </c>
      <c r="IUT33" s="61">
        <v>2.2000000000000002</v>
      </c>
      <c r="IUU33" s="61">
        <v>1</v>
      </c>
      <c r="IUV33" s="61">
        <v>0</v>
      </c>
      <c r="IUW33" s="61">
        <v>1</v>
      </c>
      <c r="IUX33" s="61">
        <v>0</v>
      </c>
      <c r="IUY33" s="61">
        <v>0</v>
      </c>
      <c r="IUZ33" s="61">
        <v>169</v>
      </c>
      <c r="IVA33" s="61">
        <v>0</v>
      </c>
      <c r="IVB33" s="61">
        <v>0</v>
      </c>
      <c r="IVC33" s="61">
        <v>135</v>
      </c>
      <c r="IVD33" s="61">
        <v>0</v>
      </c>
      <c r="IVE33" s="61">
        <v>0</v>
      </c>
      <c r="IVF33" s="61">
        <v>26</v>
      </c>
      <c r="IVG33" s="61">
        <v>0</v>
      </c>
      <c r="IVH33" s="61">
        <v>0</v>
      </c>
      <c r="IVI33" s="61">
        <v>371</v>
      </c>
      <c r="IVJ33" s="61">
        <v>371</v>
      </c>
      <c r="IVK33" s="61">
        <v>202</v>
      </c>
      <c r="IVL33" s="61">
        <v>0</v>
      </c>
      <c r="IVM33" s="61">
        <v>0</v>
      </c>
      <c r="IVN33" s="61">
        <v>42</v>
      </c>
      <c r="IVO33" s="61">
        <v>0</v>
      </c>
      <c r="IVP33" s="61">
        <v>72.040000000000006</v>
      </c>
      <c r="IVQ33" s="61">
        <v>0</v>
      </c>
      <c r="IVR33" s="61">
        <v>0</v>
      </c>
      <c r="IVS33" s="61">
        <v>0</v>
      </c>
      <c r="IVT33" s="61">
        <v>0</v>
      </c>
      <c r="IVU33" s="61">
        <v>0</v>
      </c>
      <c r="IVV33" s="61">
        <v>0</v>
      </c>
      <c r="IVW33" s="61">
        <v>0</v>
      </c>
      <c r="IVX33" s="61">
        <v>0</v>
      </c>
      <c r="IVY33" s="61">
        <v>0</v>
      </c>
      <c r="IVZ33" s="61">
        <v>0</v>
      </c>
      <c r="IWA33" s="61">
        <v>0</v>
      </c>
      <c r="IWB33" s="61">
        <v>0</v>
      </c>
      <c r="IWC33" s="61">
        <v>0</v>
      </c>
      <c r="IWD33" s="61">
        <v>0</v>
      </c>
      <c r="IWE33" s="61">
        <v>0</v>
      </c>
      <c r="IWF33" s="61">
        <v>0</v>
      </c>
      <c r="IWG33" s="61">
        <v>0</v>
      </c>
      <c r="IWH33" s="61">
        <v>0</v>
      </c>
      <c r="IWI33" s="61">
        <v>0</v>
      </c>
      <c r="IWJ33" s="61">
        <v>0</v>
      </c>
      <c r="IWK33" s="61">
        <v>0</v>
      </c>
      <c r="IWL33" s="61">
        <v>0</v>
      </c>
      <c r="IWM33" s="61">
        <v>0</v>
      </c>
      <c r="IWN33" s="61">
        <v>0</v>
      </c>
      <c r="IWO33" s="61">
        <v>373</v>
      </c>
      <c r="IWP33" s="61">
        <v>371</v>
      </c>
      <c r="IWQ33" s="61">
        <v>0</v>
      </c>
      <c r="IWR33" s="61">
        <v>375</v>
      </c>
      <c r="IWS33" s="61">
        <v>372</v>
      </c>
      <c r="IWT33" s="61">
        <v>371</v>
      </c>
      <c r="IWU33" s="61">
        <v>372</v>
      </c>
      <c r="IWV33" s="61">
        <v>373</v>
      </c>
      <c r="IWW33" s="61">
        <v>372</v>
      </c>
      <c r="IWX33" s="61">
        <v>372</v>
      </c>
      <c r="IWY33" s="61">
        <v>374</v>
      </c>
      <c r="IWZ33" s="61">
        <v>373</v>
      </c>
      <c r="IXA33" s="61">
        <v>0</v>
      </c>
      <c r="IXB33" s="61">
        <v>372</v>
      </c>
      <c r="IXC33" s="61">
        <v>377</v>
      </c>
      <c r="IXD33" s="61">
        <v>370</v>
      </c>
      <c r="IXE33" s="61">
        <v>373</v>
      </c>
      <c r="IXF33" s="61">
        <v>371</v>
      </c>
      <c r="IXG33" s="61">
        <v>372</v>
      </c>
      <c r="IXH33" s="61">
        <v>371</v>
      </c>
      <c r="IXI33" s="61">
        <v>372</v>
      </c>
      <c r="IXJ33" s="61">
        <v>372</v>
      </c>
      <c r="IXK33" s="61">
        <v>0</v>
      </c>
      <c r="IXL33" s="61">
        <v>369</v>
      </c>
      <c r="IXM33" s="61">
        <v>495</v>
      </c>
      <c r="IXN33" s="61">
        <v>496</v>
      </c>
      <c r="IXO33" s="61">
        <v>494</v>
      </c>
      <c r="IXP33" s="61">
        <v>496</v>
      </c>
      <c r="IXQ33" s="61">
        <v>497</v>
      </c>
      <c r="IXR33" s="61">
        <v>496</v>
      </c>
      <c r="IXS33" s="61">
        <v>496</v>
      </c>
      <c r="IXT33" s="61">
        <v>496</v>
      </c>
      <c r="IXU33" s="61">
        <v>496</v>
      </c>
      <c r="IXV33" s="61">
        <v>496</v>
      </c>
      <c r="IXW33" s="61">
        <v>495</v>
      </c>
      <c r="IXX33" s="61">
        <v>495</v>
      </c>
      <c r="IXY33" s="61">
        <v>494</v>
      </c>
      <c r="IXZ33" s="61">
        <v>497</v>
      </c>
      <c r="IYA33" s="61">
        <v>496</v>
      </c>
      <c r="IYB33" s="61">
        <v>495</v>
      </c>
      <c r="IYC33" s="61">
        <v>496</v>
      </c>
      <c r="IYD33" s="61">
        <v>495</v>
      </c>
      <c r="IYE33" s="61">
        <v>496</v>
      </c>
      <c r="IYF33" s="61">
        <v>496</v>
      </c>
      <c r="IYG33" s="61">
        <v>496</v>
      </c>
      <c r="IYH33" s="61">
        <v>496</v>
      </c>
      <c r="IYI33" s="61">
        <v>494</v>
      </c>
      <c r="IYJ33" s="61">
        <v>495</v>
      </c>
      <c r="IYL33" s="61" t="s">
        <v>7684</v>
      </c>
      <c r="IYM33" s="61">
        <v>30</v>
      </c>
      <c r="IYN33" s="61">
        <v>41</v>
      </c>
      <c r="IYO33" s="61">
        <v>43</v>
      </c>
      <c r="IYP33" s="61">
        <v>42</v>
      </c>
      <c r="IYQ33" s="61">
        <v>41</v>
      </c>
      <c r="IYR33" s="61">
        <v>43</v>
      </c>
      <c r="IYS33" s="61">
        <v>41</v>
      </c>
      <c r="IYT33" s="61">
        <v>43</v>
      </c>
      <c r="IYU33" s="61">
        <v>43</v>
      </c>
      <c r="IYV33" s="61">
        <v>42</v>
      </c>
      <c r="IYW33" s="61">
        <v>42</v>
      </c>
      <c r="IYX33" s="61">
        <v>41</v>
      </c>
      <c r="IYY33" s="61">
        <v>41</v>
      </c>
      <c r="IYZ33" s="61">
        <v>41</v>
      </c>
      <c r="IZA33" s="61">
        <v>42</v>
      </c>
      <c r="IZB33" s="61">
        <v>41</v>
      </c>
      <c r="IZC33" s="61">
        <v>41</v>
      </c>
      <c r="IZD33" s="61">
        <v>41</v>
      </c>
      <c r="IZE33" s="61">
        <v>43</v>
      </c>
      <c r="IZF33" s="61">
        <v>41</v>
      </c>
      <c r="IZG33" s="61">
        <v>40</v>
      </c>
      <c r="IZH33" s="61">
        <v>3007</v>
      </c>
      <c r="IZI33" s="61">
        <v>1201</v>
      </c>
      <c r="IZJ33" s="61">
        <v>3008</v>
      </c>
      <c r="IZK33" s="61">
        <v>3055</v>
      </c>
      <c r="IZL33" s="61">
        <v>3223</v>
      </c>
      <c r="IZM33" s="61">
        <v>1250</v>
      </c>
      <c r="IZN33" s="61">
        <v>3079</v>
      </c>
      <c r="IZO33" s="61">
        <v>1329</v>
      </c>
      <c r="IZP33" s="61">
        <v>1051</v>
      </c>
      <c r="IZQ33" s="61">
        <v>3150</v>
      </c>
      <c r="IZR33" s="61">
        <v>3008</v>
      </c>
      <c r="IZS33" s="61">
        <v>3151</v>
      </c>
      <c r="IZT33" s="61">
        <v>3197</v>
      </c>
      <c r="IZU33" s="61">
        <v>1138</v>
      </c>
      <c r="IZV33" s="61">
        <v>3151</v>
      </c>
      <c r="IZW33" s="61">
        <v>1431</v>
      </c>
      <c r="IZX33" s="61">
        <v>1017</v>
      </c>
      <c r="IZY33" s="61">
        <v>1012</v>
      </c>
      <c r="IZZ33" s="61">
        <v>3083</v>
      </c>
      <c r="JAA33" s="61">
        <v>3150</v>
      </c>
      <c r="JAB33" s="61">
        <v>3007</v>
      </c>
      <c r="JAC33" s="61">
        <v>3055</v>
      </c>
      <c r="JAD33" s="61">
        <v>1477</v>
      </c>
      <c r="JAE33" s="61">
        <v>1138</v>
      </c>
      <c r="JAG33" s="61">
        <v>0</v>
      </c>
      <c r="JAH33" s="61">
        <v>1</v>
      </c>
      <c r="JAT33" s="61">
        <v>67.7</v>
      </c>
      <c r="JAU33" s="61">
        <v>0</v>
      </c>
      <c r="JAV33" s="61">
        <v>0</v>
      </c>
      <c r="JAW33" s="61">
        <v>0</v>
      </c>
      <c r="JAX33" s="61">
        <v>0</v>
      </c>
      <c r="JAY33" s="61">
        <v>0</v>
      </c>
      <c r="JAZ33" s="61">
        <v>0</v>
      </c>
      <c r="JBA33" s="61">
        <v>79</v>
      </c>
      <c r="JBB33" s="61">
        <v>0</v>
      </c>
      <c r="JBC33" s="61">
        <v>0</v>
      </c>
      <c r="JBD33" s="61">
        <v>0</v>
      </c>
      <c r="JBE33" s="61">
        <v>245.2</v>
      </c>
      <c r="JBF33" s="61">
        <v>0</v>
      </c>
      <c r="JBG33" s="61">
        <v>0</v>
      </c>
      <c r="JBH33" s="61">
        <v>0</v>
      </c>
      <c r="JBI33" s="61">
        <v>1102</v>
      </c>
      <c r="JBJ33" s="61">
        <v>0</v>
      </c>
      <c r="JBK33" s="61">
        <v>0</v>
      </c>
      <c r="JBL33" s="61">
        <v>0</v>
      </c>
      <c r="JBM33" s="61">
        <v>11.2</v>
      </c>
      <c r="JBN33" s="61">
        <v>0</v>
      </c>
      <c r="JBO33" s="61">
        <v>0</v>
      </c>
      <c r="JBP33" s="61">
        <v>0</v>
      </c>
      <c r="JBQ33" s="61">
        <v>1.9239999999999999</v>
      </c>
      <c r="JBU33" s="61">
        <v>28.7</v>
      </c>
      <c r="JBV33" s="61">
        <v>0</v>
      </c>
      <c r="JBW33" s="61">
        <v>0</v>
      </c>
      <c r="JBX33" s="61">
        <v>0</v>
      </c>
      <c r="JBY33" s="61">
        <v>0</v>
      </c>
      <c r="JBZ33" s="61">
        <v>0</v>
      </c>
      <c r="JCA33" s="61">
        <v>0</v>
      </c>
      <c r="JCB33" s="61">
        <v>0</v>
      </c>
      <c r="JCC33" s="61">
        <v>1</v>
      </c>
      <c r="JCD33" s="61">
        <v>1</v>
      </c>
      <c r="JCE33" s="61">
        <v>5</v>
      </c>
      <c r="JCF33" s="61">
        <v>9233</v>
      </c>
      <c r="JCG33" s="61">
        <v>1</v>
      </c>
      <c r="JCH33" s="61">
        <v>9233</v>
      </c>
      <c r="JCI33" s="61">
        <v>1</v>
      </c>
      <c r="JCJ33" s="61">
        <v>9233</v>
      </c>
      <c r="JCK33" s="61">
        <v>1</v>
      </c>
      <c r="JCL33" s="61">
        <v>9233</v>
      </c>
      <c r="JCM33" s="61">
        <v>1</v>
      </c>
      <c r="JCN33" s="61">
        <v>9233</v>
      </c>
      <c r="JCO33" s="61">
        <v>1</v>
      </c>
      <c r="JCP33" s="61">
        <v>9233</v>
      </c>
      <c r="JCQ33" s="61">
        <v>1</v>
      </c>
      <c r="JCR33" s="61">
        <v>9233</v>
      </c>
      <c r="JCS33" s="61">
        <v>1</v>
      </c>
      <c r="JCT33" s="61">
        <v>9233</v>
      </c>
      <c r="JCU33" s="61">
        <v>1</v>
      </c>
      <c r="JCV33" s="61">
        <v>9233</v>
      </c>
      <c r="JCW33" s="61">
        <v>1</v>
      </c>
      <c r="JCX33" s="61">
        <v>9233</v>
      </c>
      <c r="JCY33" s="61">
        <v>1</v>
      </c>
      <c r="JCZ33" s="61">
        <v>9233</v>
      </c>
      <c r="JDA33" s="61">
        <v>1</v>
      </c>
      <c r="JDB33" s="61">
        <v>9233</v>
      </c>
      <c r="JDC33" s="61">
        <v>1</v>
      </c>
      <c r="JDD33" s="61">
        <v>9233</v>
      </c>
      <c r="JDE33" s="61">
        <v>1</v>
      </c>
      <c r="JDF33" s="61">
        <v>9233</v>
      </c>
      <c r="JDG33" s="61">
        <v>1</v>
      </c>
      <c r="JDH33" s="61">
        <v>9233</v>
      </c>
      <c r="JDI33" s="61">
        <v>1</v>
      </c>
      <c r="JDJ33" s="61">
        <v>9233</v>
      </c>
      <c r="JDK33" s="61">
        <v>1</v>
      </c>
      <c r="JDL33" s="61">
        <v>9233</v>
      </c>
      <c r="JDM33" s="61">
        <v>1</v>
      </c>
      <c r="JDN33" s="61">
        <v>9233</v>
      </c>
      <c r="JDO33" s="61">
        <v>1</v>
      </c>
      <c r="JDP33" s="61">
        <v>9233</v>
      </c>
      <c r="JDQ33" s="61">
        <v>1</v>
      </c>
      <c r="JDR33" s="61">
        <v>9233</v>
      </c>
      <c r="JDS33" s="61">
        <v>1</v>
      </c>
      <c r="JDT33" s="61">
        <v>9233</v>
      </c>
      <c r="JDU33" s="61">
        <v>1</v>
      </c>
      <c r="JDV33" s="61">
        <v>9233</v>
      </c>
      <c r="JDW33" s="61">
        <v>1</v>
      </c>
      <c r="JDX33" s="61">
        <v>9233</v>
      </c>
      <c r="JDY33" s="61">
        <v>1</v>
      </c>
      <c r="JDZ33" s="61">
        <v>9233</v>
      </c>
      <c r="JEA33" s="61">
        <v>1</v>
      </c>
      <c r="JEB33" s="61">
        <v>0</v>
      </c>
      <c r="JEC33" s="61">
        <v>7.5</v>
      </c>
      <c r="JED33" s="61">
        <v>0</v>
      </c>
      <c r="JEE33" s="61">
        <v>7.27</v>
      </c>
      <c r="JEF33" s="61">
        <v>0</v>
      </c>
      <c r="JEG33" s="61">
        <v>7.49</v>
      </c>
      <c r="JEH33" s="61">
        <v>0</v>
      </c>
      <c r="JEI33" s="61">
        <v>7.6</v>
      </c>
      <c r="JEJ33" s="61">
        <v>0</v>
      </c>
      <c r="JEK33" s="61">
        <v>7.2</v>
      </c>
      <c r="JEL33" s="61">
        <v>0</v>
      </c>
      <c r="JEM33" s="61">
        <v>7.23</v>
      </c>
      <c r="JEN33" s="61">
        <v>0</v>
      </c>
      <c r="JEO33" s="61">
        <v>7.45</v>
      </c>
      <c r="JEP33" s="61">
        <v>0</v>
      </c>
      <c r="JEQ33" s="61">
        <v>7.43</v>
      </c>
      <c r="JER33" s="61">
        <v>0</v>
      </c>
      <c r="JES33" s="61">
        <v>7.63</v>
      </c>
      <c r="JET33" s="61">
        <v>0</v>
      </c>
      <c r="JEU33" s="61">
        <v>7.27</v>
      </c>
      <c r="JEV33" s="61">
        <v>0</v>
      </c>
      <c r="JEW33" s="61">
        <v>7.38</v>
      </c>
      <c r="JEX33" s="61">
        <v>0</v>
      </c>
      <c r="JEY33" s="61">
        <v>7.39</v>
      </c>
      <c r="JEZ33" s="61">
        <v>0</v>
      </c>
      <c r="JFA33" s="61">
        <v>7.37</v>
      </c>
      <c r="JFB33" s="61">
        <v>0</v>
      </c>
      <c r="JFC33" s="61">
        <v>7.24</v>
      </c>
      <c r="JFD33" s="61">
        <v>0</v>
      </c>
      <c r="JFE33" s="61">
        <v>7.43</v>
      </c>
      <c r="JFF33" s="61">
        <v>0</v>
      </c>
      <c r="JFG33" s="61">
        <v>7.7</v>
      </c>
      <c r="JFH33" s="61">
        <v>0</v>
      </c>
      <c r="JFI33" s="61">
        <v>7.55</v>
      </c>
      <c r="JFJ33" s="61">
        <v>0</v>
      </c>
      <c r="JFK33" s="61">
        <v>7.4</v>
      </c>
      <c r="JFL33" s="61">
        <v>0</v>
      </c>
      <c r="JFM33" s="61">
        <v>7.55</v>
      </c>
      <c r="JFN33" s="61">
        <v>0</v>
      </c>
      <c r="JFO33" s="61">
        <v>7.44</v>
      </c>
      <c r="JFP33" s="61">
        <v>0</v>
      </c>
      <c r="JFQ33" s="61">
        <v>7.54</v>
      </c>
      <c r="JFR33" s="61">
        <v>0</v>
      </c>
      <c r="JFS33" s="61">
        <v>7.44</v>
      </c>
      <c r="JFT33" s="61">
        <v>0</v>
      </c>
      <c r="JFU33" s="61">
        <v>7.62</v>
      </c>
      <c r="JFV33" s="61">
        <v>0</v>
      </c>
      <c r="JFW33" s="61">
        <v>7.54</v>
      </c>
      <c r="JFX33" s="61">
        <v>0</v>
      </c>
      <c r="JFY33" s="61">
        <v>-0.23</v>
      </c>
      <c r="JFZ33" s="61">
        <v>0</v>
      </c>
      <c r="JGA33" s="61">
        <v>-0.7</v>
      </c>
      <c r="JGB33" s="61">
        <v>0</v>
      </c>
      <c r="JGC33" s="61">
        <v>-0.09</v>
      </c>
      <c r="JGD33" s="61">
        <v>0</v>
      </c>
      <c r="JGE33" s="61">
        <v>-0.13</v>
      </c>
      <c r="JGF33" s="61">
        <v>0</v>
      </c>
      <c r="JGG33" s="61">
        <v>-0.33</v>
      </c>
      <c r="JGH33" s="61">
        <v>0</v>
      </c>
      <c r="JGI33" s="61">
        <v>-7.0000000000000007E-2</v>
      </c>
      <c r="JGJ33" s="61">
        <v>0</v>
      </c>
      <c r="JGK33" s="61">
        <v>-0.13</v>
      </c>
      <c r="JGL33" s="61">
        <v>0</v>
      </c>
      <c r="JGM33" s="61">
        <v>-0.1</v>
      </c>
      <c r="JGN33" s="61">
        <v>0</v>
      </c>
      <c r="JGO33" s="61">
        <v>-0.31</v>
      </c>
      <c r="JGP33" s="61">
        <v>0</v>
      </c>
      <c r="JGQ33" s="61">
        <v>-0.37</v>
      </c>
      <c r="JGR33" s="61">
        <v>0</v>
      </c>
      <c r="JGS33" s="61">
        <v>-0.22</v>
      </c>
      <c r="JGT33" s="61">
        <v>0</v>
      </c>
      <c r="JGU33" s="61">
        <v>-0.15</v>
      </c>
      <c r="JGV33" s="61">
        <v>0</v>
      </c>
      <c r="JGW33" s="61">
        <v>-0.28999999999999998</v>
      </c>
      <c r="JGX33" s="61">
        <v>0</v>
      </c>
      <c r="JGY33" s="61">
        <v>-0.38</v>
      </c>
      <c r="JGZ33" s="61">
        <v>0</v>
      </c>
      <c r="JHA33" s="61">
        <v>-0.2</v>
      </c>
      <c r="JHB33" s="61">
        <v>0</v>
      </c>
      <c r="JHC33" s="61">
        <v>0.13</v>
      </c>
      <c r="JHD33" s="61">
        <v>0</v>
      </c>
      <c r="JHE33" s="61">
        <v>-0.05</v>
      </c>
      <c r="JHF33" s="61">
        <v>0</v>
      </c>
      <c r="JHG33" s="61">
        <v>-0.25</v>
      </c>
      <c r="JHH33" s="61">
        <v>0</v>
      </c>
      <c r="JHI33" s="61">
        <v>-0.34</v>
      </c>
      <c r="JHJ33" s="61">
        <v>0</v>
      </c>
      <c r="JHK33" s="61">
        <v>0.19</v>
      </c>
      <c r="JHL33" s="61">
        <v>0</v>
      </c>
      <c r="JHM33" s="61">
        <v>-0.02</v>
      </c>
      <c r="JHN33" s="61">
        <v>0</v>
      </c>
      <c r="JHO33" s="61">
        <v>0.18</v>
      </c>
      <c r="JHP33" s="61">
        <v>0</v>
      </c>
      <c r="JHQ33" s="61">
        <v>0.1</v>
      </c>
      <c r="JHR33" s="61">
        <v>0</v>
      </c>
      <c r="JHS33" s="61">
        <v>-0.09</v>
      </c>
      <c r="JHT33" s="61">
        <v>0</v>
      </c>
      <c r="JHU33" s="61">
        <v>7.52</v>
      </c>
      <c r="JHV33" s="61">
        <v>0</v>
      </c>
      <c r="JHW33" s="61">
        <v>7.3</v>
      </c>
      <c r="JHX33" s="61">
        <v>0</v>
      </c>
      <c r="JHY33" s="61">
        <v>7.5</v>
      </c>
      <c r="JHZ33" s="61">
        <v>0</v>
      </c>
      <c r="JIA33" s="61">
        <v>7.56</v>
      </c>
      <c r="JIB33" s="61">
        <v>0</v>
      </c>
      <c r="JIC33" s="61">
        <v>7.5</v>
      </c>
      <c r="JID33" s="61">
        <v>0</v>
      </c>
      <c r="JIE33" s="61">
        <v>7.19</v>
      </c>
      <c r="JIF33" s="61">
        <v>0</v>
      </c>
      <c r="JIG33" s="61">
        <v>7.54</v>
      </c>
      <c r="JIH33" s="61">
        <v>0</v>
      </c>
      <c r="JII33" s="61">
        <v>7.32</v>
      </c>
      <c r="JIJ33" s="61">
        <v>0</v>
      </c>
      <c r="JIK33" s="61">
        <v>7.56</v>
      </c>
      <c r="JIL33" s="61">
        <v>0</v>
      </c>
      <c r="JIM33" s="61">
        <v>7.39</v>
      </c>
      <c r="JIN33" s="61">
        <v>0</v>
      </c>
      <c r="JIO33" s="61">
        <v>7.4</v>
      </c>
      <c r="JIP33" s="61">
        <v>0</v>
      </c>
      <c r="JIQ33" s="61">
        <v>7.42</v>
      </c>
      <c r="JIR33" s="61">
        <v>0</v>
      </c>
      <c r="JIS33" s="61">
        <v>7.38</v>
      </c>
      <c r="JIT33" s="61">
        <v>0</v>
      </c>
      <c r="JIU33" s="61">
        <v>7.34</v>
      </c>
      <c r="JIV33" s="61">
        <v>0</v>
      </c>
      <c r="JIW33" s="61">
        <v>7.39</v>
      </c>
      <c r="JIX33" s="61">
        <v>0</v>
      </c>
      <c r="JIY33" s="61">
        <v>7.47</v>
      </c>
      <c r="JIZ33" s="61">
        <v>0</v>
      </c>
      <c r="JJA33" s="61">
        <v>7.65</v>
      </c>
      <c r="JJB33" s="61">
        <v>0</v>
      </c>
      <c r="JJC33" s="61">
        <v>7.49</v>
      </c>
      <c r="JJD33" s="61">
        <v>0</v>
      </c>
      <c r="JJE33" s="61">
        <v>7.27</v>
      </c>
      <c r="JJF33" s="61">
        <v>0</v>
      </c>
      <c r="JJG33" s="61">
        <v>7.34</v>
      </c>
      <c r="JJH33" s="61">
        <v>0</v>
      </c>
      <c r="JJI33" s="61">
        <v>8.08</v>
      </c>
      <c r="JJJ33" s="61">
        <v>0</v>
      </c>
      <c r="JJK33" s="61">
        <v>7.49</v>
      </c>
      <c r="JJL33" s="61">
        <v>0</v>
      </c>
      <c r="JJM33" s="61">
        <v>7.61</v>
      </c>
      <c r="JJN33" s="61">
        <v>0</v>
      </c>
      <c r="JJO33" s="61">
        <v>7.51</v>
      </c>
      <c r="JJP33" s="61">
        <v>0</v>
      </c>
      <c r="JJQ33" s="61">
        <v>-0.43</v>
      </c>
      <c r="JJR33" s="61">
        <v>0</v>
      </c>
      <c r="JJS33" s="61">
        <v>-0.45</v>
      </c>
      <c r="JJT33" s="61">
        <v>0</v>
      </c>
      <c r="JJU33" s="61">
        <v>-0.4</v>
      </c>
      <c r="JJV33" s="61">
        <v>0</v>
      </c>
      <c r="JJW33" s="61">
        <v>-0.39</v>
      </c>
      <c r="JJX33" s="61">
        <v>0</v>
      </c>
      <c r="JJY33" s="61">
        <v>-0.44</v>
      </c>
      <c r="JJZ33" s="61">
        <v>0</v>
      </c>
      <c r="JKA33" s="61">
        <v>-0.51</v>
      </c>
      <c r="JKB33" s="61">
        <v>0</v>
      </c>
      <c r="JKC33" s="61">
        <v>-0.11</v>
      </c>
      <c r="JKD33" s="61">
        <v>0</v>
      </c>
      <c r="JKE33" s="61">
        <v>-0.36</v>
      </c>
      <c r="JKF33" s="61">
        <v>0</v>
      </c>
      <c r="JKG33" s="61">
        <v>-0.49</v>
      </c>
      <c r="JKH33" s="61">
        <v>0</v>
      </c>
      <c r="JKI33" s="61">
        <v>-0.47</v>
      </c>
      <c r="JKJ33" s="61">
        <v>0</v>
      </c>
      <c r="JKK33" s="61">
        <v>-0.54</v>
      </c>
      <c r="JKL33" s="61">
        <v>0</v>
      </c>
      <c r="JKM33" s="61">
        <v>-0.26</v>
      </c>
      <c r="JKN33" s="61">
        <v>0</v>
      </c>
      <c r="JKO33" s="61">
        <v>-0.59</v>
      </c>
      <c r="JKP33" s="61">
        <v>0</v>
      </c>
      <c r="JKQ33" s="61">
        <v>-0.37</v>
      </c>
      <c r="JKR33" s="61">
        <v>0</v>
      </c>
      <c r="JKS33" s="61">
        <v>-0.32</v>
      </c>
      <c r="JKT33" s="61">
        <v>0</v>
      </c>
      <c r="JKU33" s="61">
        <v>-0.37</v>
      </c>
      <c r="JKV33" s="61">
        <v>0</v>
      </c>
      <c r="JKW33" s="61">
        <v>-0.25</v>
      </c>
      <c r="JKX33" s="61">
        <v>0</v>
      </c>
      <c r="JKY33" s="61">
        <v>-0.38</v>
      </c>
      <c r="JKZ33" s="61">
        <v>0</v>
      </c>
      <c r="JLA33" s="61">
        <v>-0.47</v>
      </c>
      <c r="JLB33" s="61">
        <v>0</v>
      </c>
      <c r="JLC33" s="61">
        <v>-0.4</v>
      </c>
      <c r="JLD33" s="61">
        <v>0</v>
      </c>
      <c r="JLE33" s="61">
        <v>-0.25</v>
      </c>
      <c r="JLF33" s="61">
        <v>0</v>
      </c>
      <c r="JLG33" s="61">
        <v>-0.25</v>
      </c>
      <c r="JLH33" s="61">
        <v>0</v>
      </c>
      <c r="JLI33" s="61">
        <v>-0.05</v>
      </c>
      <c r="JLJ33" s="61">
        <v>0</v>
      </c>
      <c r="JLK33" s="61">
        <v>-0.25</v>
      </c>
      <c r="JLM33" s="61">
        <v>0</v>
      </c>
      <c r="JLN33" s="61">
        <v>1</v>
      </c>
      <c r="JLO33" s="61">
        <v>1</v>
      </c>
      <c r="JLP33" s="61">
        <v>1</v>
      </c>
      <c r="JLQ33" s="61">
        <v>17</v>
      </c>
      <c r="JLR33" s="61">
        <v>0</v>
      </c>
      <c r="JLS33" s="61">
        <v>98</v>
      </c>
      <c r="JLT33" s="61">
        <v>97.3</v>
      </c>
      <c r="JLU33" s="61">
        <v>97.2</v>
      </c>
      <c r="JLV33" s="61">
        <v>0</v>
      </c>
      <c r="JLW33" s="61">
        <v>0</v>
      </c>
      <c r="JLX33" s="61">
        <v>11.9</v>
      </c>
      <c r="JLY33" s="61">
        <v>11.7</v>
      </c>
      <c r="JLZ33" s="61">
        <v>0</v>
      </c>
      <c r="JMA33" s="61">
        <v>11.8</v>
      </c>
      <c r="JMB33" s="61">
        <v>0</v>
      </c>
      <c r="JMC33" s="61">
        <v>0</v>
      </c>
      <c r="JMD33" s="61">
        <v>0</v>
      </c>
      <c r="JME33" s="61">
        <v>5.33</v>
      </c>
      <c r="JMG33" s="61">
        <v>0</v>
      </c>
      <c r="JMH33" s="61">
        <v>0</v>
      </c>
      <c r="JMI33" s="61">
        <v>0</v>
      </c>
      <c r="JMJ33" s="61">
        <v>0</v>
      </c>
      <c r="JML33" s="61">
        <v>98</v>
      </c>
      <c r="JMM33" s="61">
        <v>98</v>
      </c>
      <c r="JMN33" s="61">
        <v>98</v>
      </c>
      <c r="JMO33" s="61">
        <v>98</v>
      </c>
      <c r="JMP33" s="61">
        <v>11.9</v>
      </c>
      <c r="JMQ33" s="61">
        <v>11.9</v>
      </c>
      <c r="JMR33" s="61">
        <v>11.9</v>
      </c>
      <c r="JMS33" s="61">
        <v>11.9</v>
      </c>
      <c r="JMU33" s="61">
        <v>1500</v>
      </c>
      <c r="JMV33" s="61">
        <v>1499</v>
      </c>
      <c r="JMX33" s="61">
        <v>52.5</v>
      </c>
      <c r="JNA33" s="61">
        <v>0</v>
      </c>
      <c r="JNB33" s="61">
        <v>0</v>
      </c>
      <c r="JNC33" s="61" t="s">
        <v>4</v>
      </c>
    </row>
    <row r="34" spans="1:6089 6180:7127" ht="15" customHeight="1" x14ac:dyDescent="0.2">
      <c r="A34" s="258">
        <v>29</v>
      </c>
      <c r="F34" s="61" t="s">
        <v>8256</v>
      </c>
      <c r="G34" s="61">
        <v>0</v>
      </c>
      <c r="H34" s="61">
        <v>0</v>
      </c>
      <c r="I34" s="61">
        <v>0</v>
      </c>
      <c r="J34" s="61">
        <v>1951</v>
      </c>
      <c r="K34" s="61">
        <v>0</v>
      </c>
      <c r="L34" s="61">
        <v>0</v>
      </c>
      <c r="M34" s="61">
        <v>0</v>
      </c>
      <c r="N34" s="61">
        <v>0</v>
      </c>
      <c r="O34" s="61">
        <v>27.9</v>
      </c>
      <c r="P34" s="61">
        <v>0</v>
      </c>
      <c r="Q34" s="61">
        <v>0</v>
      </c>
      <c r="R34" s="61">
        <v>-120</v>
      </c>
      <c r="S34" s="61">
        <v>0</v>
      </c>
      <c r="T34" s="61">
        <v>5.84</v>
      </c>
      <c r="U34" s="61">
        <v>0</v>
      </c>
      <c r="V34" s="61">
        <v>0</v>
      </c>
      <c r="W34" s="61">
        <v>0.87</v>
      </c>
      <c r="X34" s="61">
        <v>-3270</v>
      </c>
      <c r="Y34" s="61">
        <v>0</v>
      </c>
      <c r="AC34" s="61">
        <v>0</v>
      </c>
      <c r="AD34" s="61">
        <v>0</v>
      </c>
      <c r="AE34" s="61">
        <v>0</v>
      </c>
      <c r="AF34" s="61">
        <v>0</v>
      </c>
      <c r="AG34" s="61">
        <v>0.09</v>
      </c>
      <c r="AH34" s="61">
        <v>0</v>
      </c>
      <c r="AI34" s="61">
        <v>0.08</v>
      </c>
      <c r="AJ34" s="61">
        <v>0</v>
      </c>
      <c r="AK34" s="61">
        <v>0</v>
      </c>
      <c r="AL34" s="61">
        <v>0</v>
      </c>
      <c r="AM34" s="61" t="s">
        <v>7663</v>
      </c>
      <c r="AN34" s="61">
        <v>-1</v>
      </c>
      <c r="AO34" s="61">
        <v>0</v>
      </c>
      <c r="AP34" s="61">
        <v>0</v>
      </c>
      <c r="AQ34" s="61">
        <v>0</v>
      </c>
      <c r="AR34" s="61">
        <v>0</v>
      </c>
      <c r="AS34" s="61">
        <v>0</v>
      </c>
      <c r="AT34" s="61">
        <v>0</v>
      </c>
      <c r="AU34" s="61">
        <v>0</v>
      </c>
      <c r="AV34" s="61">
        <v>0</v>
      </c>
      <c r="AW34" s="61">
        <v>0</v>
      </c>
      <c r="AX34" s="61">
        <v>0</v>
      </c>
      <c r="AY34" s="61">
        <v>0</v>
      </c>
      <c r="AZ34" s="61">
        <v>0</v>
      </c>
      <c r="BA34" s="61">
        <v>0</v>
      </c>
      <c r="BB34" s="61">
        <v>0</v>
      </c>
      <c r="BC34" s="61">
        <v>0</v>
      </c>
      <c r="BD34" s="61">
        <v>0</v>
      </c>
      <c r="BE34" s="61">
        <v>0</v>
      </c>
      <c r="BF34" s="61">
        <v>0</v>
      </c>
      <c r="BG34" s="61">
        <v>0</v>
      </c>
      <c r="BH34" s="61">
        <v>0</v>
      </c>
      <c r="BI34" s="61">
        <v>0</v>
      </c>
      <c r="BJ34" s="61">
        <v>0</v>
      </c>
      <c r="BK34" s="61">
        <v>0</v>
      </c>
      <c r="BL34" s="61">
        <v>0</v>
      </c>
      <c r="BM34" s="61">
        <v>0</v>
      </c>
      <c r="BN34" s="61">
        <v>0</v>
      </c>
      <c r="BO34" s="61">
        <v>0</v>
      </c>
      <c r="BP34" s="61">
        <v>0</v>
      </c>
      <c r="BQ34" s="61">
        <v>0</v>
      </c>
      <c r="BR34" s="61">
        <v>0</v>
      </c>
      <c r="BS34" s="61">
        <v>0</v>
      </c>
      <c r="BT34" s="61">
        <v>0</v>
      </c>
      <c r="BU34" s="61">
        <v>0</v>
      </c>
      <c r="BV34" s="61">
        <v>0</v>
      </c>
      <c r="BW34" s="61">
        <v>0</v>
      </c>
      <c r="BX34" s="61">
        <v>0</v>
      </c>
      <c r="BY34" s="61">
        <v>0</v>
      </c>
      <c r="BZ34" s="61">
        <v>1</v>
      </c>
      <c r="CA34" s="61">
        <v>0</v>
      </c>
      <c r="CB34" s="61">
        <v>0</v>
      </c>
      <c r="CC34" s="61">
        <v>1</v>
      </c>
      <c r="CD34" s="61">
        <v>0</v>
      </c>
      <c r="CE34" s="61">
        <v>1</v>
      </c>
      <c r="CF34" s="61">
        <v>0</v>
      </c>
      <c r="CH34" s="61">
        <v>0</v>
      </c>
      <c r="CI34" s="61">
        <v>0</v>
      </c>
      <c r="CJ34" s="61">
        <v>0</v>
      </c>
      <c r="CK34" s="61">
        <v>0</v>
      </c>
      <c r="CL34" s="61">
        <v>0</v>
      </c>
      <c r="CM34" s="61">
        <v>-993</v>
      </c>
      <c r="CN34" s="61">
        <v>0</v>
      </c>
      <c r="CO34" s="61">
        <v>0</v>
      </c>
      <c r="CP34" s="61">
        <v>0</v>
      </c>
      <c r="CQ34" s="61">
        <v>0</v>
      </c>
      <c r="CR34" s="61">
        <v>0</v>
      </c>
      <c r="CS34" s="61">
        <v>0</v>
      </c>
      <c r="CT34" s="61">
        <v>0</v>
      </c>
      <c r="CU34" s="61">
        <v>0</v>
      </c>
      <c r="CV34" s="61">
        <v>0</v>
      </c>
      <c r="CW34" s="61">
        <v>0</v>
      </c>
      <c r="CX34" s="61">
        <v>0</v>
      </c>
      <c r="CY34" s="61">
        <v>0</v>
      </c>
      <c r="CZ34" s="61">
        <v>0</v>
      </c>
      <c r="DA34" s="61">
        <v>0</v>
      </c>
      <c r="DB34" s="61">
        <v>0</v>
      </c>
      <c r="DC34" s="61">
        <v>0</v>
      </c>
      <c r="DD34" s="61">
        <v>0</v>
      </c>
      <c r="DE34" s="61">
        <v>0</v>
      </c>
      <c r="DF34" s="61">
        <v>0</v>
      </c>
      <c r="DG34" s="61">
        <v>0</v>
      </c>
      <c r="DH34" s="61">
        <v>0</v>
      </c>
      <c r="DI34" s="61">
        <v>0</v>
      </c>
      <c r="DJ34" s="61">
        <v>0</v>
      </c>
      <c r="DK34" s="61">
        <v>0</v>
      </c>
      <c r="DL34" s="61">
        <v>0</v>
      </c>
      <c r="DM34" s="61">
        <v>0</v>
      </c>
      <c r="DN34" s="61">
        <v>0</v>
      </c>
      <c r="DO34" s="61">
        <v>0</v>
      </c>
      <c r="DP34" s="61">
        <v>0</v>
      </c>
      <c r="DQ34" s="61">
        <v>0</v>
      </c>
      <c r="DR34" s="61">
        <v>0</v>
      </c>
      <c r="DS34" s="61">
        <v>0</v>
      </c>
      <c r="DT34" s="61">
        <v>0</v>
      </c>
      <c r="DU34" s="61">
        <v>0</v>
      </c>
      <c r="DV34" s="61">
        <v>0</v>
      </c>
      <c r="DW34" s="61">
        <v>0</v>
      </c>
      <c r="DX34" s="61">
        <v>0</v>
      </c>
      <c r="DY34" s="61">
        <v>0</v>
      </c>
      <c r="DZ34" s="61">
        <v>0</v>
      </c>
      <c r="EA34" s="61">
        <v>0</v>
      </c>
      <c r="EB34" s="61">
        <v>0</v>
      </c>
      <c r="EC34" s="61">
        <v>0</v>
      </c>
      <c r="ED34" s="61">
        <v>0</v>
      </c>
      <c r="EE34" s="61">
        <v>0</v>
      </c>
      <c r="EF34" s="61">
        <v>0</v>
      </c>
      <c r="EG34" s="61">
        <v>0</v>
      </c>
      <c r="EH34" s="61">
        <v>0</v>
      </c>
      <c r="EI34" s="61">
        <v>0</v>
      </c>
      <c r="EJ34" s="61">
        <v>0</v>
      </c>
      <c r="EK34" s="61">
        <v>0</v>
      </c>
      <c r="EL34" s="61">
        <v>0</v>
      </c>
      <c r="EM34" s="61">
        <v>0</v>
      </c>
      <c r="EN34" s="61">
        <v>0</v>
      </c>
      <c r="EO34" s="61">
        <v>0</v>
      </c>
      <c r="EP34" s="61">
        <v>0</v>
      </c>
      <c r="EQ34" s="61">
        <v>0</v>
      </c>
      <c r="ER34" s="61">
        <v>0</v>
      </c>
      <c r="ES34" s="61">
        <v>0</v>
      </c>
      <c r="ET34" s="61">
        <v>0</v>
      </c>
      <c r="EU34" s="61">
        <v>0.01</v>
      </c>
      <c r="EV34" s="61">
        <v>0</v>
      </c>
      <c r="FA34" s="61">
        <v>8097036</v>
      </c>
      <c r="FB34" s="61">
        <v>0</v>
      </c>
      <c r="FC34" s="61">
        <v>9340011</v>
      </c>
      <c r="FD34" s="61">
        <v>36978330</v>
      </c>
      <c r="FE34" s="61">
        <v>0</v>
      </c>
      <c r="FF34" s="61">
        <v>0</v>
      </c>
      <c r="FG34" s="61">
        <v>0</v>
      </c>
      <c r="FH34" s="61">
        <v>0</v>
      </c>
      <c r="FI34" s="61">
        <v>0</v>
      </c>
      <c r="FJ34" s="61">
        <v>0</v>
      </c>
      <c r="FK34" s="61">
        <v>83</v>
      </c>
      <c r="FL34" s="61">
        <v>83</v>
      </c>
      <c r="FM34" s="61">
        <v>83</v>
      </c>
      <c r="FN34" s="61">
        <v>601</v>
      </c>
      <c r="FO34" s="61">
        <v>1647</v>
      </c>
      <c r="FP34" s="61">
        <v>6592</v>
      </c>
      <c r="FQ34" s="61">
        <v>694511</v>
      </c>
      <c r="FR34" s="61">
        <v>794511</v>
      </c>
      <c r="FS34" s="61">
        <v>13408</v>
      </c>
      <c r="FT34" s="61">
        <v>13408</v>
      </c>
      <c r="FU34" s="61">
        <v>13408</v>
      </c>
      <c r="FW34" s="61">
        <v>364</v>
      </c>
      <c r="FY34" s="61">
        <v>56.9</v>
      </c>
      <c r="FZ34" s="61">
        <v>0</v>
      </c>
      <c r="GA34" s="61">
        <v>68</v>
      </c>
      <c r="GB34" s="61">
        <v>64.599999999999994</v>
      </c>
      <c r="GC34" s="61">
        <v>0</v>
      </c>
      <c r="GD34" s="61">
        <v>65</v>
      </c>
      <c r="GE34" s="61">
        <v>61.7</v>
      </c>
      <c r="GF34" s="61">
        <v>100</v>
      </c>
      <c r="GG34" s="61">
        <v>20</v>
      </c>
      <c r="GH34" s="61">
        <v>-3270</v>
      </c>
      <c r="GI34" s="61">
        <v>0</v>
      </c>
      <c r="GJ34" s="61">
        <v>0</v>
      </c>
      <c r="GK34" s="61">
        <v>0</v>
      </c>
      <c r="GL34" s="61">
        <v>0</v>
      </c>
      <c r="GM34" s="61">
        <v>85</v>
      </c>
      <c r="GN34" s="61">
        <v>68.7</v>
      </c>
      <c r="GO34" s="61">
        <v>0</v>
      </c>
      <c r="GP34" s="61">
        <v>56.9</v>
      </c>
      <c r="GQ34" s="61">
        <v>56.9</v>
      </c>
      <c r="GR34" s="61">
        <v>0</v>
      </c>
      <c r="GS34" s="61">
        <v>77.7</v>
      </c>
      <c r="GT34" s="61">
        <v>77.7</v>
      </c>
      <c r="GU34" s="61">
        <v>0</v>
      </c>
      <c r="GV34" s="61">
        <v>0</v>
      </c>
      <c r="GW34" s="61">
        <v>0</v>
      </c>
      <c r="GX34" s="61">
        <v>0</v>
      </c>
      <c r="GY34" s="61">
        <v>0</v>
      </c>
      <c r="GZ34" s="61">
        <v>0</v>
      </c>
      <c r="HA34" s="61">
        <v>0</v>
      </c>
      <c r="HB34" s="61">
        <v>0</v>
      </c>
      <c r="HC34" s="61">
        <v>0</v>
      </c>
      <c r="HD34" s="61">
        <v>0</v>
      </c>
      <c r="HE34" s="61">
        <v>0</v>
      </c>
      <c r="HF34" s="61">
        <v>0</v>
      </c>
      <c r="HG34" s="61">
        <v>0</v>
      </c>
      <c r="HH34" s="61">
        <v>0</v>
      </c>
      <c r="HI34" s="61">
        <v>0</v>
      </c>
      <c r="HJ34" s="61">
        <v>0</v>
      </c>
      <c r="HK34" s="61">
        <v>0</v>
      </c>
      <c r="HL34" s="61">
        <v>0</v>
      </c>
      <c r="HM34" s="61">
        <v>0</v>
      </c>
      <c r="HN34" s="61">
        <v>0</v>
      </c>
      <c r="HO34" s="61">
        <v>0</v>
      </c>
      <c r="HP34" s="61">
        <v>0</v>
      </c>
      <c r="HQ34" s="61">
        <v>0</v>
      </c>
      <c r="HR34" s="61">
        <v>0</v>
      </c>
      <c r="HS34" s="61">
        <v>0</v>
      </c>
      <c r="HT34" s="61">
        <v>0</v>
      </c>
      <c r="HU34" s="61">
        <v>0</v>
      </c>
      <c r="HV34" s="61">
        <v>0</v>
      </c>
      <c r="HW34" s="61">
        <v>0</v>
      </c>
      <c r="HX34" s="61">
        <v>0</v>
      </c>
      <c r="HY34" s="61">
        <v>0</v>
      </c>
      <c r="HZ34" s="61">
        <v>0</v>
      </c>
      <c r="IA34" s="61">
        <v>0</v>
      </c>
      <c r="IB34" s="61">
        <v>0</v>
      </c>
      <c r="KD34" s="61">
        <v>2</v>
      </c>
      <c r="KE34" s="61">
        <v>51</v>
      </c>
      <c r="KF34" s="61">
        <v>2</v>
      </c>
      <c r="KG34" s="61">
        <v>51</v>
      </c>
      <c r="KH34" s="61">
        <v>2</v>
      </c>
      <c r="KI34" s="61">
        <v>51</v>
      </c>
      <c r="KJ34" s="61">
        <v>51</v>
      </c>
      <c r="KK34" s="61">
        <v>51</v>
      </c>
      <c r="KL34" s="61">
        <v>2</v>
      </c>
      <c r="KM34" s="61">
        <v>51</v>
      </c>
      <c r="KN34" s="61">
        <v>51</v>
      </c>
      <c r="KO34" s="61">
        <v>51</v>
      </c>
      <c r="KP34" s="61">
        <v>2</v>
      </c>
      <c r="KQ34" s="61">
        <v>2</v>
      </c>
      <c r="KR34" s="61">
        <v>2</v>
      </c>
      <c r="KS34" s="61">
        <v>2</v>
      </c>
      <c r="KT34" s="61">
        <v>51</v>
      </c>
      <c r="KU34" s="61">
        <v>2</v>
      </c>
      <c r="KV34" s="61">
        <v>51</v>
      </c>
      <c r="KW34" s="61">
        <v>51</v>
      </c>
      <c r="KX34" s="61">
        <v>0</v>
      </c>
      <c r="KY34" s="61">
        <v>0</v>
      </c>
      <c r="KZ34" s="61">
        <v>0</v>
      </c>
      <c r="LA34" s="61">
        <v>0</v>
      </c>
      <c r="LB34" s="61">
        <v>0</v>
      </c>
      <c r="LC34" s="61">
        <v>0</v>
      </c>
      <c r="LD34" s="61">
        <v>0</v>
      </c>
      <c r="LE34" s="61">
        <v>0</v>
      </c>
      <c r="LF34" s="61">
        <v>0</v>
      </c>
      <c r="LG34" s="61">
        <v>0</v>
      </c>
      <c r="LH34" s="61">
        <v>0</v>
      </c>
      <c r="LI34" s="61">
        <v>0</v>
      </c>
      <c r="LJ34" s="61">
        <v>0</v>
      </c>
      <c r="LK34" s="61">
        <v>0</v>
      </c>
      <c r="LL34" s="61">
        <v>0</v>
      </c>
      <c r="LM34" s="61">
        <v>0</v>
      </c>
      <c r="LN34" s="61">
        <v>0</v>
      </c>
      <c r="LO34" s="61">
        <v>0</v>
      </c>
      <c r="LP34" s="61">
        <v>0</v>
      </c>
      <c r="LQ34" s="61">
        <v>0</v>
      </c>
      <c r="LR34" s="61">
        <v>0</v>
      </c>
      <c r="LS34" s="61">
        <v>0</v>
      </c>
      <c r="LT34" s="61">
        <v>0</v>
      </c>
      <c r="LU34" s="61">
        <v>0</v>
      </c>
      <c r="LV34" s="61">
        <v>0</v>
      </c>
      <c r="LW34" s="61">
        <v>0</v>
      </c>
      <c r="LX34" s="61">
        <v>0</v>
      </c>
      <c r="LY34" s="61">
        <v>0</v>
      </c>
      <c r="LZ34" s="61">
        <v>0</v>
      </c>
      <c r="MA34" s="61">
        <v>0</v>
      </c>
      <c r="MB34" s="61">
        <v>0</v>
      </c>
      <c r="MC34" s="61">
        <v>0</v>
      </c>
      <c r="MD34" s="61">
        <v>0</v>
      </c>
      <c r="ME34" s="61">
        <v>0</v>
      </c>
      <c r="MF34" s="61">
        <v>0</v>
      </c>
      <c r="MG34" s="61">
        <v>0</v>
      </c>
      <c r="MH34" s="61">
        <v>0</v>
      </c>
      <c r="MI34" s="61">
        <v>0</v>
      </c>
      <c r="MJ34" s="61">
        <v>0</v>
      </c>
      <c r="MK34" s="61">
        <v>0</v>
      </c>
      <c r="ML34" s="61">
        <v>0</v>
      </c>
      <c r="MM34" s="61">
        <v>0</v>
      </c>
      <c r="MN34" s="61">
        <v>0</v>
      </c>
      <c r="MO34" s="61">
        <v>0</v>
      </c>
      <c r="MP34" s="61">
        <v>0</v>
      </c>
      <c r="MQ34" s="61">
        <v>0</v>
      </c>
      <c r="MR34" s="61">
        <v>0</v>
      </c>
      <c r="MS34" s="61">
        <v>0</v>
      </c>
      <c r="MT34" s="61">
        <v>0</v>
      </c>
      <c r="MU34" s="61">
        <v>0</v>
      </c>
      <c r="MV34" s="61">
        <v>0</v>
      </c>
      <c r="MW34" s="61">
        <v>0</v>
      </c>
      <c r="MX34" s="61">
        <v>0</v>
      </c>
      <c r="MY34" s="61">
        <v>0</v>
      </c>
      <c r="MZ34" s="61">
        <v>0</v>
      </c>
      <c r="NA34" s="61">
        <v>0</v>
      </c>
      <c r="NB34" s="61">
        <v>0</v>
      </c>
      <c r="NC34" s="61">
        <v>0</v>
      </c>
      <c r="ND34" s="61">
        <v>0</v>
      </c>
      <c r="NE34" s="61">
        <v>0</v>
      </c>
      <c r="NF34" s="61">
        <v>0</v>
      </c>
      <c r="NG34" s="61">
        <v>0</v>
      </c>
      <c r="NH34" s="61">
        <v>0</v>
      </c>
      <c r="NI34" s="61">
        <v>0</v>
      </c>
      <c r="NJ34" s="61">
        <v>0</v>
      </c>
      <c r="NK34" s="61">
        <v>0</v>
      </c>
      <c r="NL34" s="61">
        <v>0</v>
      </c>
      <c r="NM34" s="61">
        <v>0</v>
      </c>
      <c r="NN34" s="61">
        <v>0</v>
      </c>
      <c r="NO34" s="61">
        <v>0</v>
      </c>
      <c r="NP34" s="61">
        <v>0</v>
      </c>
      <c r="NQ34" s="61">
        <v>0</v>
      </c>
      <c r="NR34" s="61">
        <v>0</v>
      </c>
      <c r="NS34" s="61">
        <v>0</v>
      </c>
      <c r="NT34" s="61">
        <v>0</v>
      </c>
      <c r="NU34" s="61">
        <v>0</v>
      </c>
      <c r="NV34" s="61">
        <v>0</v>
      </c>
      <c r="NW34" s="61">
        <v>0</v>
      </c>
      <c r="NX34" s="61">
        <v>0</v>
      </c>
      <c r="NY34" s="61">
        <v>0</v>
      </c>
      <c r="NZ34" s="61">
        <v>0</v>
      </c>
      <c r="OA34" s="61">
        <v>0</v>
      </c>
      <c r="OB34" s="61">
        <v>0</v>
      </c>
      <c r="OC34" s="61">
        <v>0</v>
      </c>
      <c r="OD34" s="61">
        <v>0</v>
      </c>
      <c r="OE34" s="61">
        <v>0</v>
      </c>
      <c r="OF34" s="61">
        <v>0</v>
      </c>
      <c r="OG34" s="61">
        <v>0</v>
      </c>
      <c r="OH34" s="61">
        <v>0</v>
      </c>
      <c r="OI34" s="61">
        <v>0</v>
      </c>
      <c r="OJ34" s="61">
        <v>0</v>
      </c>
      <c r="OK34" s="61">
        <v>0</v>
      </c>
      <c r="OL34" s="61">
        <v>0</v>
      </c>
      <c r="OM34" s="61">
        <v>0</v>
      </c>
      <c r="ON34" s="61">
        <v>0</v>
      </c>
      <c r="OO34" s="61">
        <v>0</v>
      </c>
      <c r="OP34" s="61">
        <v>0</v>
      </c>
      <c r="OQ34" s="61">
        <v>0</v>
      </c>
      <c r="OR34" s="61">
        <v>0</v>
      </c>
      <c r="OU34" s="61">
        <v>1</v>
      </c>
      <c r="OV34" s="61">
        <v>0</v>
      </c>
      <c r="OW34" s="61">
        <v>0</v>
      </c>
      <c r="OX34" s="61">
        <v>1</v>
      </c>
      <c r="OY34" s="61">
        <v>1</v>
      </c>
      <c r="OZ34" s="61">
        <v>1</v>
      </c>
      <c r="PA34" s="61">
        <v>1</v>
      </c>
      <c r="PB34" s="61">
        <v>1</v>
      </c>
      <c r="PC34" s="61">
        <v>1</v>
      </c>
      <c r="PD34" s="61">
        <v>1</v>
      </c>
      <c r="PE34" s="61">
        <v>1</v>
      </c>
      <c r="PF34" s="61">
        <v>1</v>
      </c>
      <c r="PG34" s="61">
        <v>1</v>
      </c>
      <c r="PH34" s="61">
        <v>1</v>
      </c>
      <c r="PI34" s="61">
        <v>1</v>
      </c>
      <c r="PJ34" s="61">
        <v>1</v>
      </c>
      <c r="PK34" s="61">
        <v>1</v>
      </c>
      <c r="PL34" s="61">
        <v>1</v>
      </c>
      <c r="PM34" s="61">
        <v>1</v>
      </c>
      <c r="PN34" s="61">
        <v>1</v>
      </c>
      <c r="PO34" s="61">
        <v>1</v>
      </c>
      <c r="PP34" s="61">
        <v>1</v>
      </c>
      <c r="PQ34" s="61">
        <v>1</v>
      </c>
      <c r="PR34" s="61">
        <v>1</v>
      </c>
      <c r="PS34" s="61">
        <v>1</v>
      </c>
      <c r="PT34" s="61">
        <v>1</v>
      </c>
      <c r="PU34" s="61">
        <v>1</v>
      </c>
      <c r="PV34" s="61">
        <v>0</v>
      </c>
      <c r="PW34" s="61">
        <v>0</v>
      </c>
      <c r="PX34" s="61">
        <v>0</v>
      </c>
      <c r="PY34" s="61">
        <v>0</v>
      </c>
      <c r="PZ34" s="61">
        <v>0</v>
      </c>
      <c r="QA34" s="61">
        <v>20</v>
      </c>
      <c r="QB34" s="61">
        <v>0</v>
      </c>
      <c r="QC34" s="61">
        <v>0</v>
      </c>
      <c r="QD34" s="61">
        <v>0</v>
      </c>
      <c r="QE34" s="61">
        <v>0</v>
      </c>
      <c r="QF34" s="61">
        <v>0</v>
      </c>
      <c r="QG34" s="61">
        <v>0</v>
      </c>
      <c r="QH34" s="61">
        <v>0</v>
      </c>
      <c r="QI34" s="61">
        <v>0</v>
      </c>
      <c r="QJ34" s="61">
        <v>0</v>
      </c>
      <c r="QK34" s="61">
        <v>0</v>
      </c>
      <c r="QL34" s="61">
        <v>0</v>
      </c>
      <c r="QM34" s="61">
        <v>0</v>
      </c>
      <c r="QN34" s="61">
        <v>0</v>
      </c>
      <c r="QP34" s="61">
        <v>0</v>
      </c>
      <c r="QQ34" s="61">
        <v>0</v>
      </c>
      <c r="QR34" s="61">
        <v>0</v>
      </c>
      <c r="QS34" s="61">
        <v>0</v>
      </c>
      <c r="QT34" s="61">
        <v>0</v>
      </c>
      <c r="QU34" s="61">
        <v>0</v>
      </c>
      <c r="QV34" s="61">
        <v>0</v>
      </c>
      <c r="QW34" s="61">
        <v>0</v>
      </c>
      <c r="QX34" s="61">
        <v>0</v>
      </c>
      <c r="QY34" s="61">
        <v>0</v>
      </c>
      <c r="QZ34" s="61">
        <v>0</v>
      </c>
      <c r="RA34" s="61">
        <v>0</v>
      </c>
      <c r="RB34" s="61">
        <v>0</v>
      </c>
      <c r="RC34" s="61">
        <v>0</v>
      </c>
      <c r="RD34" s="61">
        <v>0</v>
      </c>
      <c r="RE34" s="61">
        <v>0</v>
      </c>
      <c r="RF34" s="61">
        <v>0</v>
      </c>
      <c r="RG34" s="61">
        <v>0</v>
      </c>
      <c r="RH34" s="61">
        <v>0</v>
      </c>
      <c r="RI34" s="61">
        <v>0</v>
      </c>
      <c r="RJ34" s="61">
        <v>0</v>
      </c>
      <c r="RK34" s="61">
        <v>0</v>
      </c>
      <c r="RL34" s="61">
        <v>0</v>
      </c>
      <c r="RM34" s="61">
        <v>0</v>
      </c>
      <c r="RN34" s="61">
        <v>0</v>
      </c>
      <c r="RO34" s="61">
        <v>0</v>
      </c>
      <c r="RP34" s="61">
        <v>0</v>
      </c>
      <c r="RQ34" s="61">
        <v>0</v>
      </c>
      <c r="RR34" s="61">
        <v>0</v>
      </c>
      <c r="RS34" s="61">
        <v>0</v>
      </c>
      <c r="RT34" s="61">
        <v>0</v>
      </c>
      <c r="RU34" s="61">
        <v>0</v>
      </c>
      <c r="RV34" s="61">
        <v>0</v>
      </c>
      <c r="RW34" s="61">
        <v>0</v>
      </c>
      <c r="RX34" s="61">
        <v>0</v>
      </c>
      <c r="RY34" s="61">
        <v>0</v>
      </c>
      <c r="RZ34" s="61">
        <v>0</v>
      </c>
      <c r="SA34" s="61">
        <v>0</v>
      </c>
      <c r="SB34" s="61">
        <v>0</v>
      </c>
      <c r="SC34" s="61">
        <v>0</v>
      </c>
      <c r="SD34" s="61">
        <v>0</v>
      </c>
      <c r="SE34" s="61">
        <v>0</v>
      </c>
      <c r="SF34" s="61">
        <v>0</v>
      </c>
      <c r="SG34" s="61">
        <v>0</v>
      </c>
      <c r="SH34" s="61">
        <v>0</v>
      </c>
      <c r="SI34" s="61">
        <v>0</v>
      </c>
      <c r="SJ34" s="61">
        <v>0</v>
      </c>
      <c r="SK34" s="61">
        <v>0</v>
      </c>
      <c r="SL34" s="61">
        <v>0</v>
      </c>
      <c r="SM34" s="61">
        <v>0</v>
      </c>
      <c r="SN34" s="61">
        <v>0</v>
      </c>
      <c r="SO34" s="61">
        <v>0</v>
      </c>
      <c r="SP34" s="61">
        <v>1608092628991</v>
      </c>
      <c r="SQ34" s="61">
        <v>0</v>
      </c>
      <c r="SR34" s="61">
        <v>45</v>
      </c>
      <c r="SS34" s="61">
        <v>1</v>
      </c>
      <c r="ST34" s="61">
        <v>0</v>
      </c>
      <c r="SU34" s="61">
        <v>0</v>
      </c>
      <c r="SV34" s="61">
        <v>0</v>
      </c>
      <c r="SW34" s="61">
        <v>0</v>
      </c>
      <c r="SX34" s="61">
        <v>31.45</v>
      </c>
      <c r="SY34" s="61">
        <v>0</v>
      </c>
      <c r="TA34" s="61">
        <v>5489</v>
      </c>
      <c r="TF34" s="61">
        <v>0</v>
      </c>
      <c r="TG34" s="61">
        <v>0</v>
      </c>
      <c r="TH34" s="61">
        <v>0</v>
      </c>
      <c r="TI34" s="61">
        <v>0</v>
      </c>
      <c r="TJ34" s="61">
        <v>0</v>
      </c>
      <c r="TK34" s="61">
        <v>0</v>
      </c>
      <c r="TL34" s="61">
        <v>0</v>
      </c>
      <c r="TM34" s="61">
        <v>0</v>
      </c>
      <c r="TN34" s="61">
        <v>0</v>
      </c>
      <c r="TP34" s="61">
        <v>0</v>
      </c>
      <c r="TQ34" s="61">
        <v>0</v>
      </c>
      <c r="TR34" s="61">
        <v>215</v>
      </c>
      <c r="TS34" s="61">
        <v>218</v>
      </c>
      <c r="TT34" s="61">
        <v>221</v>
      </c>
      <c r="TU34" s="61">
        <v>213</v>
      </c>
      <c r="TV34" s="61">
        <v>215</v>
      </c>
      <c r="TW34" s="61">
        <v>219</v>
      </c>
      <c r="TX34" s="61">
        <v>224</v>
      </c>
      <c r="TY34" s="61">
        <v>222</v>
      </c>
      <c r="TZ34" s="61">
        <v>215</v>
      </c>
      <c r="UA34" s="61">
        <v>212</v>
      </c>
      <c r="UB34" s="61">
        <v>211</v>
      </c>
      <c r="UC34" s="61">
        <v>214</v>
      </c>
      <c r="UD34" s="61">
        <v>222</v>
      </c>
      <c r="UE34" s="61">
        <v>212</v>
      </c>
      <c r="UF34" s="61">
        <v>212</v>
      </c>
      <c r="UG34" s="61">
        <v>218</v>
      </c>
      <c r="UH34" s="61">
        <v>223</v>
      </c>
      <c r="UI34" s="61">
        <v>227</v>
      </c>
      <c r="UJ34" s="61">
        <v>216</v>
      </c>
      <c r="UK34" s="61">
        <v>210</v>
      </c>
      <c r="UL34" s="61">
        <v>0</v>
      </c>
      <c r="UM34" s="61">
        <v>0</v>
      </c>
      <c r="UN34" s="61">
        <v>0</v>
      </c>
      <c r="UO34" s="61">
        <v>0</v>
      </c>
      <c r="UP34" s="61">
        <v>216</v>
      </c>
      <c r="UQ34" s="61">
        <v>575</v>
      </c>
      <c r="UR34" s="61">
        <v>227</v>
      </c>
      <c r="US34" s="61">
        <v>581</v>
      </c>
      <c r="UT34" s="61">
        <v>210</v>
      </c>
      <c r="UU34" s="61">
        <v>570</v>
      </c>
      <c r="UV34" s="61">
        <v>0</v>
      </c>
      <c r="UW34" s="61">
        <v>0</v>
      </c>
      <c r="UX34" s="61">
        <v>0</v>
      </c>
      <c r="UY34" s="61">
        <v>335</v>
      </c>
      <c r="UZ34" s="61">
        <v>328</v>
      </c>
      <c r="VA34" s="61">
        <v>11</v>
      </c>
      <c r="WR34" s="61">
        <v>0</v>
      </c>
      <c r="WS34" s="61">
        <v>1</v>
      </c>
      <c r="WT34" s="61">
        <v>0</v>
      </c>
      <c r="WU34" s="61">
        <v>0</v>
      </c>
      <c r="WV34" s="61">
        <v>0</v>
      </c>
      <c r="WW34" s="61">
        <v>0</v>
      </c>
      <c r="WX34" s="61">
        <v>0</v>
      </c>
      <c r="WY34" s="61">
        <v>0</v>
      </c>
      <c r="WZ34" s="61">
        <v>9300093</v>
      </c>
      <c r="XA34" s="61">
        <v>5437731</v>
      </c>
      <c r="XD34" s="61">
        <v>0</v>
      </c>
      <c r="XF34" s="61">
        <v>1</v>
      </c>
      <c r="XG34" s="61">
        <v>0</v>
      </c>
      <c r="XH34" s="61">
        <v>0</v>
      </c>
      <c r="XI34" s="61">
        <v>0</v>
      </c>
      <c r="XJ34" s="61">
        <v>0</v>
      </c>
      <c r="XK34" s="61">
        <v>0</v>
      </c>
      <c r="XL34" s="61">
        <v>0</v>
      </c>
      <c r="XM34" s="61">
        <v>0</v>
      </c>
      <c r="XN34" s="61">
        <v>53.6</v>
      </c>
      <c r="XO34" s="61">
        <v>47.1</v>
      </c>
      <c r="XR34" s="61">
        <v>60.3</v>
      </c>
      <c r="XS34" s="61">
        <v>60.5</v>
      </c>
      <c r="XT34" s="61">
        <v>60.2</v>
      </c>
      <c r="XU34" s="61">
        <v>0</v>
      </c>
      <c r="XZ34" s="61">
        <v>1</v>
      </c>
      <c r="YA34" s="61">
        <v>1606665482062</v>
      </c>
      <c r="YC34" s="61">
        <v>0</v>
      </c>
      <c r="YD34" s="61">
        <v>0</v>
      </c>
      <c r="YE34" s="61">
        <v>0</v>
      </c>
      <c r="YF34" s="61">
        <v>0</v>
      </c>
      <c r="YG34" s="61">
        <v>11033</v>
      </c>
      <c r="YH34" s="61">
        <v>6358</v>
      </c>
      <c r="YI34" s="61">
        <v>11008</v>
      </c>
      <c r="YJ34" s="61">
        <v>6379</v>
      </c>
      <c r="YK34" s="61">
        <v>11023</v>
      </c>
      <c r="YL34" s="61">
        <v>6353</v>
      </c>
      <c r="YM34" s="61">
        <v>0</v>
      </c>
      <c r="YN34" s="61">
        <v>0</v>
      </c>
      <c r="YO34" s="61">
        <v>0</v>
      </c>
      <c r="YP34" s="61">
        <v>0</v>
      </c>
      <c r="YQ34" s="61">
        <v>0</v>
      </c>
      <c r="YR34" s="61">
        <v>0</v>
      </c>
      <c r="YS34" s="61">
        <v>0</v>
      </c>
      <c r="YT34" s="61">
        <v>8443</v>
      </c>
      <c r="YU34" s="61">
        <v>2814</v>
      </c>
      <c r="YV34" s="61">
        <v>3</v>
      </c>
      <c r="YW34" s="61">
        <v>3.1E-2</v>
      </c>
      <c r="YX34" s="61">
        <v>300</v>
      </c>
      <c r="YY34" s="61">
        <v>2.3199999999999998</v>
      </c>
      <c r="YZ34" s="61">
        <v>0.3</v>
      </c>
      <c r="ZA34" s="61">
        <v>0.12</v>
      </c>
      <c r="ZB34" s="61">
        <v>-0.03</v>
      </c>
      <c r="ZD34" s="61">
        <v>0</v>
      </c>
      <c r="ZE34" s="61">
        <v>77.7</v>
      </c>
      <c r="ZF34" s="61">
        <v>64.2</v>
      </c>
      <c r="ZG34" s="61">
        <v>0</v>
      </c>
      <c r="ZH34" s="61">
        <v>0</v>
      </c>
      <c r="ZI34" s="61">
        <v>61.7</v>
      </c>
      <c r="ZJ34" s="61">
        <v>64.599999999999994</v>
      </c>
      <c r="ZK34" s="61">
        <v>2</v>
      </c>
      <c r="ZL34" s="61">
        <v>0</v>
      </c>
      <c r="ZM34" s="61">
        <v>0</v>
      </c>
      <c r="ZN34" s="61">
        <v>18</v>
      </c>
      <c r="ZO34" s="61">
        <v>18</v>
      </c>
      <c r="ZP34" s="61">
        <v>18</v>
      </c>
      <c r="ZQ34" s="61">
        <v>18</v>
      </c>
      <c r="ZR34" s="61">
        <v>18</v>
      </c>
      <c r="ZS34" s="61">
        <v>18</v>
      </c>
      <c r="ZT34" s="61">
        <v>18</v>
      </c>
      <c r="ZU34" s="61">
        <v>18</v>
      </c>
      <c r="ZV34" s="61">
        <v>18</v>
      </c>
      <c r="ZW34" s="61">
        <v>18</v>
      </c>
      <c r="ZX34" s="61">
        <v>18</v>
      </c>
      <c r="ZY34" s="61">
        <v>18</v>
      </c>
      <c r="ZZ34" s="61">
        <v>18</v>
      </c>
      <c r="AAA34" s="61">
        <v>18</v>
      </c>
      <c r="AAB34" s="61">
        <v>18</v>
      </c>
      <c r="AAC34" s="61">
        <v>18</v>
      </c>
      <c r="AAD34" s="61">
        <v>18</v>
      </c>
      <c r="AAE34" s="61">
        <v>18</v>
      </c>
      <c r="AAF34" s="61">
        <v>18</v>
      </c>
      <c r="AAG34" s="61">
        <v>18</v>
      </c>
      <c r="AAH34" s="61">
        <v>18</v>
      </c>
      <c r="AAI34" s="61">
        <v>0</v>
      </c>
      <c r="AAJ34" s="61">
        <v>0</v>
      </c>
      <c r="AAK34" s="61">
        <v>0</v>
      </c>
      <c r="AAL34" s="61">
        <v>0</v>
      </c>
      <c r="AAM34" s="61">
        <v>50.1</v>
      </c>
      <c r="AAN34" s="61">
        <v>54.5</v>
      </c>
      <c r="AAO34" s="61">
        <v>0</v>
      </c>
      <c r="AAP34" s="61">
        <v>0</v>
      </c>
      <c r="AAQ34" s="61">
        <v>53.3</v>
      </c>
      <c r="AAR34" s="61">
        <v>54.6</v>
      </c>
      <c r="AAS34" s="61">
        <v>59.7</v>
      </c>
      <c r="AAT34" s="61">
        <v>59.3</v>
      </c>
      <c r="AAU34" s="61">
        <v>54.2</v>
      </c>
      <c r="AAV34" s="61">
        <v>54.7</v>
      </c>
      <c r="AAW34" s="61">
        <v>54.7</v>
      </c>
      <c r="AAX34" s="61">
        <v>60.7</v>
      </c>
      <c r="AAY34" s="61">
        <v>1.26</v>
      </c>
      <c r="AAZ34" s="61">
        <v>1.26</v>
      </c>
      <c r="ABA34" s="61">
        <v>0</v>
      </c>
      <c r="ABB34" s="61">
        <v>0</v>
      </c>
      <c r="ABC34" s="61">
        <v>1.26</v>
      </c>
      <c r="ABD34" s="61">
        <v>1.26</v>
      </c>
      <c r="ABE34" s="61">
        <v>1.26</v>
      </c>
      <c r="ABF34" s="61">
        <v>1.26</v>
      </c>
      <c r="ABG34" s="61">
        <v>1.26</v>
      </c>
      <c r="ABH34" s="61">
        <v>1.26</v>
      </c>
      <c r="ABI34" s="61">
        <v>1.26</v>
      </c>
      <c r="ABJ34" s="61">
        <v>1.26</v>
      </c>
      <c r="ABK34" s="61">
        <v>1</v>
      </c>
      <c r="ABL34" s="61">
        <v>1</v>
      </c>
      <c r="ABM34" s="61">
        <v>0</v>
      </c>
      <c r="ABN34" s="61">
        <v>0</v>
      </c>
      <c r="ABO34" s="61">
        <v>1</v>
      </c>
      <c r="ABP34" s="61">
        <v>1</v>
      </c>
      <c r="ABQ34" s="61">
        <v>1</v>
      </c>
      <c r="ABR34" s="61">
        <v>1</v>
      </c>
      <c r="ABS34" s="61">
        <v>1</v>
      </c>
      <c r="ABT34" s="61">
        <v>1</v>
      </c>
      <c r="ABU34" s="61">
        <v>1</v>
      </c>
      <c r="ABV34" s="61">
        <v>1</v>
      </c>
      <c r="ABW34" s="61">
        <v>88</v>
      </c>
      <c r="ABX34" s="61">
        <v>88</v>
      </c>
      <c r="ABY34" s="61">
        <v>0</v>
      </c>
      <c r="ABZ34" s="61">
        <v>0</v>
      </c>
      <c r="ACA34" s="61">
        <v>88</v>
      </c>
      <c r="ACB34" s="61">
        <v>88</v>
      </c>
      <c r="ACC34" s="61">
        <v>88</v>
      </c>
      <c r="ACD34" s="61">
        <v>88</v>
      </c>
      <c r="ACE34" s="61">
        <v>88</v>
      </c>
      <c r="ACF34" s="61">
        <v>88</v>
      </c>
      <c r="ACG34" s="61">
        <v>88</v>
      </c>
      <c r="ACH34" s="61">
        <v>88</v>
      </c>
      <c r="ACI34" s="61">
        <v>13426.9</v>
      </c>
      <c r="ACJ34" s="61">
        <v>13426.9</v>
      </c>
      <c r="ACK34" s="61">
        <v>0</v>
      </c>
      <c r="ACL34" s="61">
        <v>0</v>
      </c>
      <c r="ACM34" s="61">
        <v>13426.9</v>
      </c>
      <c r="ACN34" s="61">
        <v>13426.9</v>
      </c>
      <c r="ACO34" s="61">
        <v>13426.9</v>
      </c>
      <c r="ACP34" s="61">
        <v>13426.9</v>
      </c>
      <c r="ACQ34" s="61">
        <v>13426.9</v>
      </c>
      <c r="ACR34" s="61">
        <v>13427</v>
      </c>
      <c r="ACS34" s="61">
        <v>13427</v>
      </c>
      <c r="ACT34" s="61">
        <v>13426.9</v>
      </c>
      <c r="ACU34" s="61">
        <v>2018</v>
      </c>
      <c r="ACV34" s="61">
        <v>2018</v>
      </c>
      <c r="ACW34" s="61">
        <v>14</v>
      </c>
      <c r="ACX34" s="61">
        <v>9</v>
      </c>
      <c r="ACY34" s="61">
        <v>0</v>
      </c>
      <c r="ACZ34" s="61">
        <v>0</v>
      </c>
      <c r="ADA34" s="61">
        <v>0</v>
      </c>
      <c r="ADB34" s="61">
        <v>0</v>
      </c>
      <c r="ADC34" s="61">
        <v>0</v>
      </c>
      <c r="ADD34" s="61">
        <v>0</v>
      </c>
      <c r="ADE34" s="61">
        <v>14</v>
      </c>
      <c r="ADF34" s="61">
        <v>9</v>
      </c>
      <c r="ADG34" s="61">
        <v>2018</v>
      </c>
      <c r="ADH34" s="61">
        <v>10</v>
      </c>
      <c r="ADI34" s="61">
        <v>9</v>
      </c>
      <c r="ADJ34" s="61">
        <v>2018</v>
      </c>
      <c r="ADK34" s="61">
        <v>13</v>
      </c>
      <c r="ADL34" s="61">
        <v>9</v>
      </c>
      <c r="ADM34" s="61">
        <v>2018</v>
      </c>
      <c r="ADN34" s="61">
        <v>14</v>
      </c>
      <c r="ADO34" s="61">
        <v>9</v>
      </c>
      <c r="ADP34" s="61">
        <v>2018</v>
      </c>
      <c r="ADQ34" s="61">
        <v>14</v>
      </c>
      <c r="ADR34" s="61">
        <v>9</v>
      </c>
      <c r="ADS34" s="61">
        <v>2018</v>
      </c>
      <c r="ADT34" s="61">
        <v>14</v>
      </c>
      <c r="ADU34" s="61">
        <v>9</v>
      </c>
      <c r="ADV34" s="61">
        <v>2018</v>
      </c>
      <c r="ADW34" s="61">
        <v>14</v>
      </c>
      <c r="ADX34" s="61">
        <v>9</v>
      </c>
      <c r="ADY34" s="61">
        <v>2018</v>
      </c>
      <c r="ADZ34" s="61">
        <v>14</v>
      </c>
      <c r="AEA34" s="61">
        <v>9</v>
      </c>
      <c r="AEB34" s="61">
        <v>2018</v>
      </c>
      <c r="AEC34" s="61">
        <v>10</v>
      </c>
      <c r="AED34" s="61">
        <v>9</v>
      </c>
      <c r="AEE34" s="61">
        <v>42961</v>
      </c>
      <c r="AEF34" s="61">
        <v>42925</v>
      </c>
      <c r="AEG34" s="61">
        <v>0</v>
      </c>
      <c r="AEH34" s="61">
        <v>0</v>
      </c>
      <c r="AEI34" s="61">
        <v>42902</v>
      </c>
      <c r="AEJ34" s="61">
        <v>42921</v>
      </c>
      <c r="AEK34" s="61">
        <v>42965</v>
      </c>
      <c r="AEL34" s="61">
        <v>42960</v>
      </c>
      <c r="AEM34" s="61">
        <v>42966</v>
      </c>
      <c r="AEN34" s="61">
        <v>42964</v>
      </c>
      <c r="AEO34" s="61">
        <v>42963</v>
      </c>
      <c r="AEP34" s="61">
        <v>42908</v>
      </c>
      <c r="AEQ34" s="61">
        <v>7.73</v>
      </c>
      <c r="AER34" s="61">
        <v>7.73</v>
      </c>
      <c r="AES34" s="61">
        <v>0</v>
      </c>
      <c r="AET34" s="61">
        <v>0</v>
      </c>
      <c r="AEU34" s="61">
        <v>7.73</v>
      </c>
      <c r="AEV34" s="61">
        <v>7.73</v>
      </c>
      <c r="AEW34" s="61">
        <v>7.73</v>
      </c>
      <c r="AEX34" s="61">
        <v>7.73</v>
      </c>
      <c r="AEY34" s="61">
        <v>7.73</v>
      </c>
      <c r="AEZ34" s="61">
        <v>7.73</v>
      </c>
      <c r="AFA34" s="61">
        <v>7.73</v>
      </c>
      <c r="AFB34" s="61">
        <v>7.73</v>
      </c>
      <c r="AFC34" s="61">
        <v>0</v>
      </c>
      <c r="AFD34" s="61">
        <v>0</v>
      </c>
      <c r="AFE34" s="61">
        <v>0</v>
      </c>
      <c r="AFF34" s="61">
        <v>0</v>
      </c>
      <c r="AFG34" s="61">
        <v>0</v>
      </c>
      <c r="AFH34" s="61">
        <v>0</v>
      </c>
      <c r="AFI34" s="61">
        <v>0</v>
      </c>
      <c r="AFJ34" s="61">
        <v>0</v>
      </c>
      <c r="AFK34" s="61">
        <v>0</v>
      </c>
      <c r="AFL34" s="61">
        <v>0</v>
      </c>
      <c r="AFM34" s="61">
        <v>0</v>
      </c>
      <c r="AFN34" s="61">
        <v>0</v>
      </c>
      <c r="AFO34" s="61">
        <v>0</v>
      </c>
      <c r="AFP34" s="61">
        <v>0</v>
      </c>
      <c r="AFQ34" s="61">
        <v>0</v>
      </c>
      <c r="AFR34" s="61">
        <v>0</v>
      </c>
      <c r="AFS34" s="61">
        <v>0</v>
      </c>
      <c r="AFT34" s="61">
        <v>0</v>
      </c>
      <c r="AFU34" s="61">
        <v>0</v>
      </c>
      <c r="AFV34" s="61">
        <v>0</v>
      </c>
      <c r="AFW34" s="61">
        <v>0</v>
      </c>
      <c r="AFX34" s="61">
        <v>0</v>
      </c>
      <c r="AFY34" s="61">
        <v>0</v>
      </c>
      <c r="AFZ34" s="61">
        <v>0</v>
      </c>
      <c r="AGA34" s="61">
        <v>0</v>
      </c>
      <c r="AGB34" s="61">
        <v>0</v>
      </c>
      <c r="AGC34" s="61">
        <v>0</v>
      </c>
      <c r="AGD34" s="61">
        <v>0</v>
      </c>
      <c r="AGE34" s="61">
        <v>0</v>
      </c>
      <c r="AGF34" s="61">
        <v>0</v>
      </c>
      <c r="AGG34" s="61">
        <v>0</v>
      </c>
      <c r="AGH34" s="61">
        <v>0</v>
      </c>
      <c r="AGI34" s="61">
        <v>0</v>
      </c>
      <c r="AGJ34" s="61">
        <v>0</v>
      </c>
      <c r="AGK34" s="61">
        <v>47</v>
      </c>
      <c r="AGL34" s="61">
        <v>0</v>
      </c>
      <c r="AGM34" s="61">
        <v>0</v>
      </c>
      <c r="AGN34" s="61">
        <v>0</v>
      </c>
      <c r="AGO34" s="61">
        <v>0</v>
      </c>
      <c r="AGP34" s="61">
        <v>0</v>
      </c>
      <c r="AGQ34" s="61">
        <v>0</v>
      </c>
      <c r="AGR34" s="61">
        <v>0</v>
      </c>
      <c r="AGS34" s="61">
        <v>0</v>
      </c>
      <c r="AGT34" s="61">
        <v>0</v>
      </c>
      <c r="AGU34" s="61">
        <v>0</v>
      </c>
      <c r="AGV34" s="61">
        <v>0</v>
      </c>
      <c r="AGW34" s="61">
        <v>0</v>
      </c>
      <c r="AGX34" s="61">
        <v>0</v>
      </c>
      <c r="AGY34" s="61">
        <v>0</v>
      </c>
      <c r="AGZ34" s="61">
        <v>0</v>
      </c>
      <c r="AHA34" s="61">
        <v>0</v>
      </c>
      <c r="AHB34" s="61">
        <v>0</v>
      </c>
      <c r="AHC34" s="61">
        <v>0</v>
      </c>
      <c r="AHD34" s="61">
        <v>0</v>
      </c>
      <c r="AHE34" s="61">
        <v>0</v>
      </c>
      <c r="AHF34" s="61">
        <v>0</v>
      </c>
      <c r="AHG34" s="61">
        <v>0</v>
      </c>
      <c r="AHH34" s="61">
        <v>0</v>
      </c>
      <c r="AHI34" s="61">
        <v>0</v>
      </c>
      <c r="AHJ34" s="61">
        <v>0</v>
      </c>
      <c r="AHK34" s="61">
        <v>0</v>
      </c>
      <c r="AHL34" s="61">
        <v>0</v>
      </c>
      <c r="AHM34" s="61">
        <v>0</v>
      </c>
      <c r="AHN34" s="61">
        <v>0</v>
      </c>
      <c r="AHO34" s="61">
        <v>0</v>
      </c>
      <c r="AHP34" s="61">
        <v>0</v>
      </c>
      <c r="AHQ34" s="61">
        <v>0</v>
      </c>
      <c r="AHR34" s="61">
        <v>0</v>
      </c>
      <c r="AHS34" s="61">
        <v>0</v>
      </c>
      <c r="AHT34" s="61">
        <v>0</v>
      </c>
      <c r="AHU34" s="61">
        <v>0</v>
      </c>
      <c r="AHV34" s="61">
        <v>0</v>
      </c>
      <c r="AHW34" s="61">
        <v>0</v>
      </c>
      <c r="AHX34" s="61">
        <v>0</v>
      </c>
      <c r="AHY34" s="61">
        <v>0</v>
      </c>
      <c r="AHZ34" s="61">
        <v>0</v>
      </c>
      <c r="AIA34" s="61">
        <v>0</v>
      </c>
      <c r="AIB34" s="61">
        <v>0</v>
      </c>
      <c r="AIC34" s="61">
        <v>0</v>
      </c>
      <c r="AID34" s="61">
        <v>0</v>
      </c>
      <c r="AIE34" s="61">
        <v>0</v>
      </c>
      <c r="AIF34" s="61">
        <v>0</v>
      </c>
      <c r="AIG34" s="61">
        <v>0</v>
      </c>
      <c r="AIH34" s="61">
        <v>0</v>
      </c>
      <c r="AII34" s="61">
        <v>0</v>
      </c>
      <c r="AIJ34" s="61">
        <v>0</v>
      </c>
      <c r="AIK34" s="61">
        <v>0</v>
      </c>
      <c r="AIL34" s="61">
        <v>0</v>
      </c>
      <c r="AIM34" s="61">
        <v>0</v>
      </c>
      <c r="AIN34" s="61">
        <v>0</v>
      </c>
      <c r="AIO34" s="61">
        <v>0</v>
      </c>
      <c r="AIP34" s="61">
        <v>0</v>
      </c>
      <c r="AIQ34" s="61">
        <v>0</v>
      </c>
      <c r="AIR34" s="61">
        <v>0</v>
      </c>
      <c r="AIS34" s="61">
        <v>0</v>
      </c>
      <c r="AIU34" s="61">
        <v>0</v>
      </c>
      <c r="AIV34" s="61">
        <v>0</v>
      </c>
      <c r="AIW34" s="61">
        <v>0</v>
      </c>
      <c r="AIX34" s="61">
        <v>0</v>
      </c>
      <c r="AIY34" s="61">
        <v>0</v>
      </c>
      <c r="AIZ34" s="61">
        <v>0</v>
      </c>
      <c r="AJA34" s="61">
        <v>0</v>
      </c>
      <c r="AJB34" s="61">
        <v>0</v>
      </c>
      <c r="AJC34" s="61">
        <v>0</v>
      </c>
      <c r="AJD34" s="61">
        <v>0</v>
      </c>
      <c r="AJE34" s="61">
        <v>0</v>
      </c>
      <c r="AJF34" s="61">
        <v>0</v>
      </c>
      <c r="AJG34" s="61">
        <v>0</v>
      </c>
      <c r="AJH34" s="61">
        <v>0</v>
      </c>
      <c r="AJI34" s="61">
        <v>0</v>
      </c>
      <c r="AJJ34" s="61">
        <v>0</v>
      </c>
      <c r="AJK34" s="61">
        <v>0</v>
      </c>
      <c r="AJL34" s="61">
        <v>0</v>
      </c>
      <c r="AJM34" s="61">
        <v>0</v>
      </c>
      <c r="AJN34" s="61">
        <v>0</v>
      </c>
      <c r="AJO34" s="61">
        <v>0</v>
      </c>
      <c r="AJP34" s="61">
        <v>0</v>
      </c>
      <c r="AJQ34" s="61">
        <v>0</v>
      </c>
      <c r="AJR34" s="61">
        <v>0</v>
      </c>
      <c r="AJS34" s="61">
        <v>0</v>
      </c>
      <c r="AJT34" s="61">
        <v>0</v>
      </c>
      <c r="AJU34" s="61">
        <v>0</v>
      </c>
      <c r="AJV34" s="61">
        <v>0</v>
      </c>
      <c r="AJW34" s="61">
        <v>0</v>
      </c>
      <c r="AJX34" s="61">
        <v>0</v>
      </c>
      <c r="AJY34" s="61">
        <v>0</v>
      </c>
      <c r="AJZ34" s="61">
        <v>0</v>
      </c>
      <c r="AKA34" s="61">
        <v>0</v>
      </c>
      <c r="AKB34" s="61">
        <v>0</v>
      </c>
      <c r="AKC34" s="61">
        <v>0</v>
      </c>
      <c r="AKD34" s="61">
        <v>0</v>
      </c>
      <c r="AKE34" s="61">
        <v>0</v>
      </c>
      <c r="AKF34" s="61">
        <v>0</v>
      </c>
      <c r="AKG34" s="61">
        <v>0</v>
      </c>
      <c r="AKH34" s="61">
        <v>0</v>
      </c>
      <c r="AKI34" s="61">
        <v>0</v>
      </c>
      <c r="AKJ34" s="61">
        <v>0</v>
      </c>
      <c r="AKK34" s="61">
        <v>0</v>
      </c>
      <c r="AKL34" s="61">
        <v>0</v>
      </c>
      <c r="AKM34" s="61">
        <v>0</v>
      </c>
      <c r="AKN34" s="61">
        <v>0</v>
      </c>
      <c r="AKO34" s="61">
        <v>0</v>
      </c>
      <c r="AKP34" s="61">
        <v>0</v>
      </c>
      <c r="AKQ34" s="61">
        <v>0</v>
      </c>
      <c r="AKR34" s="61">
        <v>0</v>
      </c>
      <c r="AKS34" s="61">
        <v>0</v>
      </c>
      <c r="AKT34" s="61">
        <v>0</v>
      </c>
      <c r="AKU34" s="61">
        <v>0</v>
      </c>
      <c r="AKV34" s="61">
        <v>0</v>
      </c>
      <c r="AKW34" s="61">
        <v>0</v>
      </c>
      <c r="AKX34" s="61">
        <v>0</v>
      </c>
      <c r="AKY34" s="61">
        <v>0</v>
      </c>
      <c r="AKZ34" s="61">
        <v>0</v>
      </c>
      <c r="ALA34" s="61">
        <v>0</v>
      </c>
      <c r="ALB34" s="61">
        <v>0</v>
      </c>
      <c r="ALC34" s="61">
        <v>0</v>
      </c>
      <c r="ALD34" s="61">
        <v>0</v>
      </c>
      <c r="ALE34" s="61">
        <v>0</v>
      </c>
      <c r="ALF34" s="61">
        <v>0</v>
      </c>
      <c r="ALG34" s="61">
        <v>0</v>
      </c>
      <c r="ALH34" s="61">
        <v>0</v>
      </c>
      <c r="ALI34" s="61">
        <v>0</v>
      </c>
      <c r="ALJ34" s="61">
        <v>0</v>
      </c>
      <c r="ALK34" s="61">
        <v>0.65800000000000003</v>
      </c>
      <c r="ALL34" s="61">
        <v>0.34</v>
      </c>
      <c r="ALM34" s="61">
        <v>0</v>
      </c>
      <c r="ALN34" s="61">
        <v>0</v>
      </c>
      <c r="ALO34" s="61">
        <v>0</v>
      </c>
      <c r="ALP34" s="61">
        <v>0</v>
      </c>
      <c r="ALQ34" s="61">
        <v>7.51</v>
      </c>
      <c r="ALR34" s="61">
        <v>7.47</v>
      </c>
      <c r="ALS34" s="61">
        <v>7.62</v>
      </c>
      <c r="ALT34" s="61">
        <v>7.35</v>
      </c>
      <c r="ALU34" s="61">
        <v>7.28</v>
      </c>
      <c r="ALV34" s="61">
        <v>7.45</v>
      </c>
      <c r="ALW34" s="61">
        <v>7.28</v>
      </c>
      <c r="ALX34" s="61">
        <v>7.59</v>
      </c>
      <c r="ALY34" s="61">
        <v>7.11</v>
      </c>
      <c r="ALZ34" s="61">
        <v>7.26</v>
      </c>
      <c r="AMA34" s="61">
        <v>7.48</v>
      </c>
      <c r="AMB34" s="61">
        <v>7.11</v>
      </c>
      <c r="AMC34" s="61">
        <v>7.2</v>
      </c>
      <c r="AMD34" s="61">
        <v>7.63</v>
      </c>
      <c r="AME34" s="61">
        <v>7.35</v>
      </c>
      <c r="AMF34" s="61">
        <v>7.4</v>
      </c>
      <c r="AMG34" s="61">
        <v>7.27</v>
      </c>
      <c r="AMH34" s="61">
        <v>7.4</v>
      </c>
      <c r="AMI34" s="61">
        <v>7.26</v>
      </c>
      <c r="AMJ34" s="61">
        <v>7.25</v>
      </c>
      <c r="AMO34" s="61">
        <v>-0.32</v>
      </c>
      <c r="AMP34" s="61">
        <v>-0.14000000000000001</v>
      </c>
      <c r="AMQ34" s="61">
        <v>-0.38</v>
      </c>
      <c r="AMR34" s="61">
        <v>-0.17</v>
      </c>
      <c r="AMS34" s="61">
        <v>-0.28999999999999998</v>
      </c>
      <c r="AMT34" s="61">
        <v>-0.27</v>
      </c>
      <c r="AMU34" s="61">
        <v>-0.33</v>
      </c>
      <c r="AMV34" s="61">
        <v>-0.27</v>
      </c>
      <c r="AMW34" s="61">
        <v>-0.57999999999999996</v>
      </c>
      <c r="AMX34" s="61">
        <v>-0.47</v>
      </c>
      <c r="AMY34" s="61">
        <v>-0.24</v>
      </c>
      <c r="AMZ34" s="61">
        <v>-0.34</v>
      </c>
      <c r="ANA34" s="61">
        <v>-0.27</v>
      </c>
      <c r="ANB34" s="61">
        <v>-0.2</v>
      </c>
      <c r="ANC34" s="61">
        <v>-0.13</v>
      </c>
      <c r="AND34" s="61">
        <v>-0.42</v>
      </c>
      <c r="ANE34" s="61">
        <v>-0.43</v>
      </c>
      <c r="ANF34" s="61">
        <v>-0.28999999999999998</v>
      </c>
      <c r="ANG34" s="61">
        <v>-0.56999999999999995</v>
      </c>
      <c r="ANH34" s="61">
        <v>-0.39</v>
      </c>
      <c r="ANM34" s="61">
        <v>7.28</v>
      </c>
      <c r="ANN34" s="61">
        <v>7.38</v>
      </c>
      <c r="ANO34" s="61">
        <v>7.53</v>
      </c>
      <c r="ANP34" s="61">
        <v>7.38</v>
      </c>
      <c r="ANQ34" s="61">
        <v>7.42</v>
      </c>
      <c r="ANR34" s="61">
        <v>7.51</v>
      </c>
      <c r="ANS34" s="61">
        <v>7.45</v>
      </c>
      <c r="ANT34" s="61">
        <v>7.66</v>
      </c>
      <c r="ANU34" s="61">
        <v>7.54</v>
      </c>
      <c r="ANV34" s="61">
        <v>7.49</v>
      </c>
      <c r="ANW34" s="61">
        <v>7.48</v>
      </c>
      <c r="ANX34" s="61">
        <v>7.29</v>
      </c>
      <c r="ANY34" s="61">
        <v>7.14</v>
      </c>
      <c r="ANZ34" s="61">
        <v>7.5</v>
      </c>
      <c r="AOA34" s="61">
        <v>7.63</v>
      </c>
      <c r="AOB34" s="61">
        <v>7.51</v>
      </c>
      <c r="AOC34" s="61">
        <v>7.34</v>
      </c>
      <c r="AOD34" s="61">
        <v>7.72</v>
      </c>
      <c r="AOE34" s="61">
        <v>7.12</v>
      </c>
      <c r="AOF34" s="61">
        <v>7.82</v>
      </c>
      <c r="AOK34" s="61">
        <v>-0.24</v>
      </c>
      <c r="AOL34" s="61">
        <v>-0.28000000000000003</v>
      </c>
      <c r="AOM34" s="61">
        <v>-0.35</v>
      </c>
      <c r="AON34" s="61">
        <v>-0.3</v>
      </c>
      <c r="AOO34" s="61">
        <v>-0.74</v>
      </c>
      <c r="AOP34" s="61">
        <v>-0.55000000000000004</v>
      </c>
      <c r="AOQ34" s="61">
        <v>-0.57999999999999996</v>
      </c>
      <c r="AOR34" s="61">
        <v>-0.38</v>
      </c>
      <c r="AOS34" s="61">
        <v>-0.59</v>
      </c>
      <c r="AOT34" s="61">
        <v>-0.64</v>
      </c>
      <c r="AOU34" s="61">
        <v>-0.33</v>
      </c>
      <c r="AOV34" s="61">
        <v>-0.46</v>
      </c>
      <c r="AOW34" s="61">
        <v>-0.65</v>
      </c>
      <c r="AOX34" s="61">
        <v>-0.45</v>
      </c>
      <c r="AOY34" s="61">
        <v>-0.42</v>
      </c>
      <c r="AOZ34" s="61">
        <v>-0.59</v>
      </c>
      <c r="APA34" s="61">
        <v>-0.6</v>
      </c>
      <c r="APB34" s="61">
        <v>-0.37</v>
      </c>
      <c r="APC34" s="61">
        <v>-0.55000000000000004</v>
      </c>
      <c r="APD34" s="61">
        <v>-0.72</v>
      </c>
      <c r="API34" s="61">
        <v>36978.6</v>
      </c>
      <c r="APJ34" s="61">
        <v>0</v>
      </c>
      <c r="APK34" s="61">
        <v>13787.2</v>
      </c>
      <c r="APL34" s="61">
        <v>0.1</v>
      </c>
      <c r="APM34" s="61">
        <v>0</v>
      </c>
      <c r="APN34" s="61">
        <v>0.02</v>
      </c>
      <c r="APO34" s="61">
        <v>0</v>
      </c>
      <c r="APP34" s="61">
        <v>0</v>
      </c>
      <c r="APQ34" s="61">
        <v>1.04</v>
      </c>
      <c r="APR34" s="61">
        <v>0</v>
      </c>
      <c r="APS34" s="61">
        <v>0</v>
      </c>
      <c r="APT34" s="61" t="s">
        <v>7664</v>
      </c>
      <c r="APU34" s="61" t="s">
        <v>7665</v>
      </c>
      <c r="APV34" s="61" t="s">
        <v>7666</v>
      </c>
      <c r="APW34" s="61" t="s">
        <v>7667</v>
      </c>
      <c r="APX34" s="61" t="s">
        <v>7668</v>
      </c>
      <c r="APY34" s="61" t="s">
        <v>7689</v>
      </c>
      <c r="APZ34" s="61" t="s">
        <v>7670</v>
      </c>
      <c r="AQA34" s="61" t="s">
        <v>7671</v>
      </c>
      <c r="AQB34" s="61" t="s">
        <v>7672</v>
      </c>
      <c r="AQC34" s="61" t="s">
        <v>7673</v>
      </c>
      <c r="AQD34" s="61" t="s">
        <v>7674</v>
      </c>
      <c r="AQE34" s="61" t="s">
        <v>7674</v>
      </c>
      <c r="AQF34" s="61" t="s">
        <v>7675</v>
      </c>
      <c r="AQG34" s="61" t="s">
        <v>7676</v>
      </c>
      <c r="AQH34" s="61" t="s">
        <v>7690</v>
      </c>
      <c r="AQI34" s="61" t="s">
        <v>7691</v>
      </c>
      <c r="AQJ34" s="61" t="s">
        <v>7678</v>
      </c>
      <c r="AQK34" s="61" t="s">
        <v>7668</v>
      </c>
      <c r="AQL34" s="61" t="s">
        <v>7668</v>
      </c>
      <c r="AQM34" s="61" t="s">
        <v>7674</v>
      </c>
      <c r="AQN34" s="61" t="s">
        <v>7666</v>
      </c>
      <c r="AQO34" s="61" t="s">
        <v>7668</v>
      </c>
      <c r="AQP34" s="61" t="s">
        <v>7679</v>
      </c>
      <c r="AQQ34" s="61" t="s">
        <v>7692</v>
      </c>
      <c r="AQR34" s="61" t="s">
        <v>7668</v>
      </c>
      <c r="AQS34" s="61" t="s">
        <v>7671</v>
      </c>
      <c r="AQT34" s="61" t="s">
        <v>7681</v>
      </c>
      <c r="AQU34" s="61" t="s">
        <v>7668</v>
      </c>
      <c r="AQV34" s="61" t="s">
        <v>7674</v>
      </c>
      <c r="AQW34" s="61" t="s">
        <v>7682</v>
      </c>
      <c r="AQX34" s="61" t="s">
        <v>7693</v>
      </c>
      <c r="AQY34" s="61">
        <v>0</v>
      </c>
      <c r="AQZ34" s="61">
        <v>0</v>
      </c>
      <c r="ARA34" s="61">
        <v>0</v>
      </c>
      <c r="ARB34" s="61">
        <v>0</v>
      </c>
      <c r="ARC34" s="61">
        <v>0</v>
      </c>
      <c r="ARD34" s="61">
        <v>0</v>
      </c>
      <c r="ARE34" s="61">
        <v>0</v>
      </c>
      <c r="ARF34" s="61">
        <v>0</v>
      </c>
      <c r="ARG34" s="61">
        <v>0</v>
      </c>
      <c r="ARH34" s="61">
        <v>0</v>
      </c>
      <c r="ARI34" s="61">
        <v>0</v>
      </c>
      <c r="ARJ34" s="61">
        <v>0</v>
      </c>
      <c r="ARK34" s="61">
        <v>0</v>
      </c>
      <c r="ARL34" s="61">
        <v>0</v>
      </c>
      <c r="ARM34" s="61">
        <v>0</v>
      </c>
      <c r="ARN34" s="61">
        <v>0</v>
      </c>
      <c r="ARO34" s="61">
        <v>0</v>
      </c>
      <c r="ARP34" s="61">
        <v>0</v>
      </c>
      <c r="ARQ34" s="61">
        <v>0</v>
      </c>
      <c r="ARR34" s="61">
        <v>0</v>
      </c>
      <c r="ARS34" s="61">
        <v>0</v>
      </c>
      <c r="ART34" s="61">
        <v>0</v>
      </c>
      <c r="ARU34" s="61">
        <v>0</v>
      </c>
      <c r="ARV34" s="61">
        <v>0</v>
      </c>
      <c r="ARW34" s="61">
        <v>0</v>
      </c>
      <c r="ARX34" s="61">
        <v>0</v>
      </c>
      <c r="ARY34" s="61">
        <v>0</v>
      </c>
      <c r="ARZ34" s="61">
        <v>593</v>
      </c>
      <c r="AVE34" s="61" t="s">
        <v>7751</v>
      </c>
      <c r="AVF34" s="61">
        <v>40</v>
      </c>
      <c r="AVK34" s="61">
        <v>36.47</v>
      </c>
      <c r="AVL34" s="61">
        <v>2</v>
      </c>
      <c r="AVM34" s="61">
        <v>0</v>
      </c>
      <c r="AVN34" s="61">
        <v>49.91</v>
      </c>
      <c r="AVO34" s="61">
        <v>0</v>
      </c>
      <c r="AVP34" s="61">
        <v>0</v>
      </c>
      <c r="AVQ34" s="61">
        <v>49.91</v>
      </c>
      <c r="AVR34" s="61">
        <v>0</v>
      </c>
      <c r="AVS34" s="61">
        <v>0</v>
      </c>
      <c r="AVT34" s="61">
        <v>0</v>
      </c>
      <c r="AVU34" s="61">
        <v>0</v>
      </c>
      <c r="AVV34" s="61">
        <v>0</v>
      </c>
      <c r="AVW34" s="61">
        <v>0</v>
      </c>
      <c r="AVY34" s="61">
        <v>0</v>
      </c>
      <c r="AWA34" s="61">
        <v>0</v>
      </c>
      <c r="AWB34" s="61">
        <v>0</v>
      </c>
      <c r="AWC34" s="61">
        <v>0</v>
      </c>
      <c r="AWD34" s="61">
        <v>0</v>
      </c>
      <c r="AWE34" s="61">
        <v>0</v>
      </c>
      <c r="AWF34" s="61">
        <v>0</v>
      </c>
      <c r="AWG34" s="61">
        <v>0</v>
      </c>
      <c r="AWH34" s="61">
        <v>0</v>
      </c>
      <c r="AWI34" s="61">
        <v>0</v>
      </c>
      <c r="AWJ34" s="61">
        <v>0</v>
      </c>
      <c r="AWK34" s="61">
        <v>0</v>
      </c>
      <c r="AWL34" s="61">
        <v>0</v>
      </c>
      <c r="AWM34" s="61">
        <v>0</v>
      </c>
      <c r="AWN34" s="61">
        <v>0</v>
      </c>
      <c r="AWO34" s="61">
        <v>0</v>
      </c>
      <c r="AWP34" s="61">
        <v>0</v>
      </c>
      <c r="AWQ34" s="61">
        <v>0</v>
      </c>
      <c r="AWR34" s="61">
        <v>0</v>
      </c>
      <c r="AWS34" s="61">
        <v>0</v>
      </c>
      <c r="AWT34" s="61">
        <v>0</v>
      </c>
      <c r="AXA34" s="61">
        <v>0</v>
      </c>
      <c r="AXB34" s="61">
        <v>0</v>
      </c>
      <c r="AXC34" s="61">
        <v>12</v>
      </c>
      <c r="AXD34" s="61">
        <v>5</v>
      </c>
      <c r="AXE34" s="61">
        <v>16</v>
      </c>
      <c r="AXF34" s="61">
        <v>0</v>
      </c>
      <c r="AXG34" s="61">
        <v>0</v>
      </c>
      <c r="AXH34" s="61">
        <v>8</v>
      </c>
      <c r="AXI34" s="61">
        <v>40</v>
      </c>
      <c r="AXJ34" s="61">
        <v>0</v>
      </c>
      <c r="AXL34" s="61">
        <v>20</v>
      </c>
      <c r="AXM34" s="61">
        <v>0</v>
      </c>
      <c r="AXN34" s="61">
        <v>0</v>
      </c>
      <c r="AXO34" s="61">
        <v>970</v>
      </c>
      <c r="AXP34" s="61">
        <v>40</v>
      </c>
      <c r="AXQ34" s="61">
        <v>0</v>
      </c>
      <c r="AXR34" s="61">
        <v>0</v>
      </c>
      <c r="AXS34" s="61">
        <v>0</v>
      </c>
      <c r="AXT34" s="61">
        <v>0</v>
      </c>
      <c r="AXU34" s="61">
        <v>0</v>
      </c>
      <c r="AXV34" s="61">
        <v>0</v>
      </c>
      <c r="AXW34" s="61">
        <v>0</v>
      </c>
      <c r="AXX34" s="61">
        <v>0</v>
      </c>
      <c r="AXY34" s="61">
        <v>9</v>
      </c>
      <c r="AXZ34" s="61">
        <v>0</v>
      </c>
      <c r="AYA34" s="61">
        <v>0</v>
      </c>
      <c r="AYB34" s="61">
        <v>1</v>
      </c>
      <c r="AYC34" s="61">
        <v>0</v>
      </c>
      <c r="AYD34" s="61">
        <v>1.4</v>
      </c>
      <c r="AYE34" s="61">
        <v>1.5</v>
      </c>
      <c r="AYF34" s="61">
        <v>20</v>
      </c>
      <c r="AYG34" s="61">
        <v>80</v>
      </c>
      <c r="AYH34" s="61">
        <v>60</v>
      </c>
      <c r="AYI34" s="61">
        <v>30</v>
      </c>
      <c r="AYJ34" s="61">
        <v>30</v>
      </c>
      <c r="AYK34" s="61">
        <v>60</v>
      </c>
      <c r="AYL34" s="61">
        <v>30</v>
      </c>
      <c r="AYM34" s="61">
        <v>30</v>
      </c>
      <c r="AYN34" s="61">
        <v>0</v>
      </c>
      <c r="AYO34" s="61">
        <v>1.4</v>
      </c>
      <c r="AYP34" s="61">
        <v>20</v>
      </c>
      <c r="AYQ34" s="61">
        <v>1.5</v>
      </c>
      <c r="AYR34" s="61">
        <v>80</v>
      </c>
      <c r="AYS34" s="61">
        <v>1</v>
      </c>
      <c r="AYT34" s="61">
        <v>0</v>
      </c>
      <c r="AYU34" s="61">
        <v>11</v>
      </c>
      <c r="AYV34" s="61">
        <v>3</v>
      </c>
      <c r="AYW34" s="61">
        <v>0</v>
      </c>
      <c r="AYX34" s="61">
        <v>0</v>
      </c>
      <c r="AYY34" s="61">
        <v>0</v>
      </c>
      <c r="AYZ34" s="61">
        <v>0</v>
      </c>
      <c r="AZA34" s="61">
        <v>7</v>
      </c>
      <c r="AZF34" s="61">
        <v>500</v>
      </c>
      <c r="AZG34" s="61">
        <v>7000</v>
      </c>
      <c r="AZH34" s="61">
        <v>300</v>
      </c>
      <c r="AZI34" s="61">
        <v>1150</v>
      </c>
      <c r="AZK34" s="61">
        <v>1800</v>
      </c>
      <c r="AZU34" s="61">
        <v>0</v>
      </c>
      <c r="AZZ34" s="61">
        <v>0</v>
      </c>
      <c r="BAA34" s="61">
        <v>0</v>
      </c>
      <c r="BAB34" s="61">
        <v>0</v>
      </c>
      <c r="BAC34" s="61">
        <v>0</v>
      </c>
      <c r="BAD34" s="61">
        <v>25</v>
      </c>
      <c r="BAE34" s="61">
        <v>0</v>
      </c>
      <c r="BAF34" s="61">
        <v>0</v>
      </c>
      <c r="BAG34" s="61">
        <v>2</v>
      </c>
      <c r="BAH34" s="61">
        <v>2</v>
      </c>
      <c r="BAI34" s="61">
        <v>20</v>
      </c>
      <c r="BAJ34" s="61">
        <v>25</v>
      </c>
      <c r="BAK34" s="61">
        <v>40</v>
      </c>
      <c r="BAQ34" s="61">
        <v>0</v>
      </c>
      <c r="BAR34" s="61">
        <v>0</v>
      </c>
      <c r="BAS34" s="61">
        <v>1</v>
      </c>
      <c r="BAT34" s="61">
        <v>120</v>
      </c>
      <c r="BAU34" s="61">
        <v>0</v>
      </c>
      <c r="BAV34" s="61">
        <v>2</v>
      </c>
      <c r="BAW34" s="61">
        <v>2</v>
      </c>
      <c r="BAX34" s="61">
        <v>2</v>
      </c>
      <c r="BAY34" s="61">
        <v>2</v>
      </c>
      <c r="BAZ34" s="61">
        <v>60</v>
      </c>
      <c r="BBA34" s="61">
        <v>60</v>
      </c>
      <c r="BBB34" s="61">
        <v>60</v>
      </c>
      <c r="BBC34" s="61">
        <v>60</v>
      </c>
      <c r="BBD34" s="61">
        <v>1</v>
      </c>
      <c r="BBE34" s="61">
        <v>50</v>
      </c>
      <c r="BBF34" s="61">
        <v>50</v>
      </c>
      <c r="BBH34" s="61">
        <v>300</v>
      </c>
      <c r="BBI34" s="61">
        <v>-100</v>
      </c>
      <c r="BBK34" s="61">
        <v>-100</v>
      </c>
      <c r="BBL34" s="61">
        <v>-400</v>
      </c>
      <c r="BBM34" s="61">
        <v>6</v>
      </c>
      <c r="BBN34" s="61">
        <v>0</v>
      </c>
      <c r="BBO34" s="61">
        <v>50</v>
      </c>
      <c r="BBP34" s="61">
        <v>1500</v>
      </c>
      <c r="BBQ34" s="61">
        <v>5.8</v>
      </c>
      <c r="BBR34" s="61">
        <v>6.7</v>
      </c>
      <c r="BBS34" s="61">
        <v>6.9</v>
      </c>
      <c r="BBT34" s="61">
        <v>0.1</v>
      </c>
      <c r="BBU34" s="61">
        <v>4.4000000000000004</v>
      </c>
      <c r="BBV34" s="61">
        <v>0.1</v>
      </c>
      <c r="BBW34" s="61">
        <v>1</v>
      </c>
      <c r="BBX34" s="61">
        <v>1</v>
      </c>
      <c r="BBY34" s="61">
        <v>0</v>
      </c>
      <c r="BBZ34" s="61">
        <v>500</v>
      </c>
      <c r="BCA34" s="61">
        <v>7000</v>
      </c>
      <c r="BCB34" s="61">
        <v>70</v>
      </c>
      <c r="BCC34" s="61">
        <v>-500</v>
      </c>
      <c r="BCF34" s="61">
        <v>4.25</v>
      </c>
      <c r="BCH34" s="61">
        <v>0</v>
      </c>
      <c r="BCI34" s="61">
        <v>0</v>
      </c>
      <c r="BCJ34" s="61">
        <v>0.2</v>
      </c>
      <c r="BCK34" s="61">
        <v>0</v>
      </c>
      <c r="BCM34" s="61">
        <v>10</v>
      </c>
      <c r="BCN34" s="61">
        <v>0</v>
      </c>
      <c r="BCR34" s="61">
        <v>0</v>
      </c>
      <c r="BCT34" s="61">
        <v>5</v>
      </c>
      <c r="BCU34" s="61">
        <v>5</v>
      </c>
      <c r="BCV34" s="61">
        <v>5</v>
      </c>
      <c r="BCW34" s="61">
        <v>5</v>
      </c>
      <c r="BCX34" s="61">
        <v>5</v>
      </c>
      <c r="BCY34" s="61">
        <v>60</v>
      </c>
      <c r="BCZ34" s="61">
        <v>28</v>
      </c>
      <c r="BDA34" s="61">
        <v>40</v>
      </c>
      <c r="BDB34" s="61">
        <v>30</v>
      </c>
      <c r="BDC34" s="61">
        <v>50</v>
      </c>
      <c r="BDD34" s="61">
        <v>180</v>
      </c>
      <c r="BDE34" s="61">
        <v>28</v>
      </c>
      <c r="BDF34" s="61">
        <v>40</v>
      </c>
      <c r="BDG34" s="61">
        <v>0</v>
      </c>
      <c r="BDH34" s="61">
        <v>100</v>
      </c>
      <c r="BDI34" s="61">
        <v>0</v>
      </c>
      <c r="BDJ34" s="61">
        <v>0</v>
      </c>
      <c r="BDK34" s="61">
        <v>100</v>
      </c>
      <c r="BDL34" s="61">
        <v>0</v>
      </c>
      <c r="BDM34" s="61">
        <v>20</v>
      </c>
      <c r="BDN34" s="61">
        <v>2</v>
      </c>
      <c r="BDO34" s="61">
        <v>0</v>
      </c>
      <c r="BDP34" s="61">
        <v>0</v>
      </c>
      <c r="BDQ34" s="61">
        <v>0</v>
      </c>
      <c r="BDR34" s="61">
        <v>0</v>
      </c>
      <c r="BDS34" s="61">
        <v>0</v>
      </c>
      <c r="BDT34" s="61">
        <v>100</v>
      </c>
      <c r="BDU34" s="61">
        <v>0</v>
      </c>
      <c r="BDV34" s="61">
        <v>0</v>
      </c>
      <c r="BDW34" s="61">
        <v>100</v>
      </c>
      <c r="BDX34" s="61">
        <v>0</v>
      </c>
      <c r="BDY34" s="61">
        <v>10</v>
      </c>
      <c r="BDZ34" s="61">
        <v>0</v>
      </c>
      <c r="BEA34" s="61">
        <v>10</v>
      </c>
      <c r="BEB34" s="61">
        <v>2</v>
      </c>
      <c r="BEC34" s="61">
        <v>0</v>
      </c>
      <c r="BED34" s="61">
        <v>0</v>
      </c>
      <c r="BEE34" s="61">
        <v>0</v>
      </c>
      <c r="BEF34" s="61">
        <v>0</v>
      </c>
      <c r="BEG34" s="61">
        <v>0</v>
      </c>
      <c r="BEH34" s="61">
        <v>100</v>
      </c>
      <c r="BEI34" s="61">
        <v>0</v>
      </c>
      <c r="BEJ34" s="61">
        <v>0</v>
      </c>
      <c r="BEK34" s="61">
        <v>100</v>
      </c>
      <c r="BEL34" s="61">
        <v>0</v>
      </c>
      <c r="BEM34" s="61">
        <v>10</v>
      </c>
      <c r="BEN34" s="61">
        <v>0</v>
      </c>
      <c r="BEO34" s="61">
        <v>10</v>
      </c>
      <c r="BEP34" s="61">
        <v>2</v>
      </c>
      <c r="BEQ34" s="61">
        <v>0</v>
      </c>
      <c r="BER34" s="61">
        <v>0</v>
      </c>
      <c r="BES34" s="61">
        <v>0</v>
      </c>
      <c r="BET34" s="61">
        <v>100</v>
      </c>
      <c r="BEU34" s="61">
        <v>10</v>
      </c>
      <c r="BEV34" s="61">
        <v>-100</v>
      </c>
      <c r="BEW34" s="61">
        <v>10</v>
      </c>
      <c r="BEX34" s="61">
        <v>250</v>
      </c>
      <c r="BEY34" s="61">
        <v>-250</v>
      </c>
      <c r="BEZ34" s="61">
        <v>0</v>
      </c>
      <c r="BFA34" s="61">
        <v>0</v>
      </c>
      <c r="BFB34" s="61">
        <v>0</v>
      </c>
      <c r="BFC34" s="61">
        <v>0</v>
      </c>
      <c r="BFD34" s="61">
        <v>0</v>
      </c>
      <c r="BFE34" s="61">
        <v>0</v>
      </c>
      <c r="BFF34" s="61">
        <v>0</v>
      </c>
      <c r="BFG34" s="61">
        <v>0</v>
      </c>
      <c r="BFH34" s="61">
        <v>0</v>
      </c>
      <c r="BFI34" s="61">
        <v>0</v>
      </c>
      <c r="BFJ34" s="61">
        <v>0</v>
      </c>
      <c r="BFK34" s="61">
        <v>4</v>
      </c>
      <c r="BFL34" s="61">
        <v>0</v>
      </c>
      <c r="BXX34" s="61">
        <v>0</v>
      </c>
      <c r="BXY34" s="61">
        <v>0</v>
      </c>
      <c r="BXZ34" s="61">
        <v>0</v>
      </c>
      <c r="BYA34" s="61">
        <v>0</v>
      </c>
      <c r="BYB34" s="61">
        <v>0</v>
      </c>
      <c r="BYC34" s="61">
        <v>0</v>
      </c>
      <c r="BYD34" s="61">
        <v>0</v>
      </c>
      <c r="BYE34" s="61">
        <v>0</v>
      </c>
      <c r="BYF34" s="61">
        <v>0</v>
      </c>
      <c r="BYG34" s="61">
        <v>0</v>
      </c>
      <c r="BYH34" s="61">
        <v>0</v>
      </c>
      <c r="BYI34" s="61">
        <v>0</v>
      </c>
      <c r="BYJ34" s="61">
        <v>0</v>
      </c>
      <c r="BYK34" s="61">
        <v>0</v>
      </c>
      <c r="BYL34" s="61">
        <v>0</v>
      </c>
      <c r="BYM34" s="61">
        <v>0</v>
      </c>
      <c r="BYN34" s="61">
        <v>0</v>
      </c>
      <c r="BYO34" s="61">
        <v>0</v>
      </c>
      <c r="BYP34" s="61">
        <v>0</v>
      </c>
      <c r="BYQ34" s="61">
        <v>0</v>
      </c>
      <c r="BYR34" s="61">
        <v>0</v>
      </c>
      <c r="BYS34" s="61">
        <v>0</v>
      </c>
      <c r="BYT34" s="61">
        <v>0</v>
      </c>
      <c r="BYU34" s="61">
        <v>0</v>
      </c>
      <c r="BYV34" s="61">
        <v>0</v>
      </c>
      <c r="BYW34" s="61">
        <v>0</v>
      </c>
      <c r="BYX34" s="61">
        <v>0</v>
      </c>
      <c r="BYY34" s="61">
        <v>0</v>
      </c>
      <c r="BYZ34" s="61">
        <v>0</v>
      </c>
      <c r="BZA34" s="61">
        <v>0</v>
      </c>
      <c r="BZB34" s="61">
        <v>0</v>
      </c>
      <c r="BZC34" s="61">
        <v>0</v>
      </c>
      <c r="BZD34" s="61">
        <v>0</v>
      </c>
      <c r="BZE34" s="61">
        <v>0</v>
      </c>
      <c r="BZF34" s="61">
        <v>0</v>
      </c>
      <c r="BZG34" s="61">
        <v>0</v>
      </c>
      <c r="BZH34" s="61">
        <v>0</v>
      </c>
      <c r="BZI34" s="61">
        <v>0</v>
      </c>
      <c r="BZJ34" s="61">
        <v>0</v>
      </c>
      <c r="BZK34" s="61">
        <v>0</v>
      </c>
      <c r="BZL34" s="61">
        <v>0</v>
      </c>
      <c r="BZM34" s="61">
        <v>0</v>
      </c>
      <c r="BZN34" s="61">
        <v>0</v>
      </c>
      <c r="BZO34" s="61">
        <v>0</v>
      </c>
      <c r="BZP34" s="61">
        <v>0</v>
      </c>
      <c r="BZQ34" s="61">
        <v>0</v>
      </c>
      <c r="BZR34" s="61">
        <v>0</v>
      </c>
      <c r="BZS34" s="61">
        <v>0</v>
      </c>
      <c r="BZT34" s="61">
        <v>0</v>
      </c>
      <c r="BZU34" s="61">
        <v>0</v>
      </c>
      <c r="BZV34" s="61">
        <v>0</v>
      </c>
      <c r="BZW34" s="61">
        <v>0</v>
      </c>
      <c r="BZX34" s="61">
        <v>0</v>
      </c>
      <c r="BZY34" s="61">
        <v>0</v>
      </c>
      <c r="BZZ34" s="61">
        <v>0</v>
      </c>
      <c r="CAA34" s="61">
        <v>0</v>
      </c>
      <c r="CAB34" s="61">
        <v>0</v>
      </c>
      <c r="CAC34" s="61">
        <v>0</v>
      </c>
      <c r="CAD34" s="61">
        <v>0</v>
      </c>
      <c r="CAE34" s="61">
        <v>0</v>
      </c>
      <c r="CAF34" s="61">
        <v>0</v>
      </c>
      <c r="CAG34" s="61">
        <v>0</v>
      </c>
      <c r="CAH34" s="61">
        <v>0</v>
      </c>
      <c r="CAI34" s="61">
        <v>0</v>
      </c>
      <c r="CAJ34" s="61">
        <v>0</v>
      </c>
      <c r="CAK34" s="61">
        <v>0</v>
      </c>
      <c r="CAL34" s="61">
        <v>0</v>
      </c>
      <c r="CAM34" s="61">
        <v>0</v>
      </c>
      <c r="CAN34" s="61">
        <v>0</v>
      </c>
      <c r="CAO34" s="61">
        <v>0</v>
      </c>
      <c r="CAP34" s="61">
        <v>0</v>
      </c>
      <c r="CAQ34" s="61">
        <v>0</v>
      </c>
      <c r="CAR34" s="61">
        <v>0</v>
      </c>
      <c r="CAS34" s="61">
        <v>0</v>
      </c>
      <c r="CAT34" s="61">
        <v>0</v>
      </c>
      <c r="CAU34" s="61">
        <v>0</v>
      </c>
      <c r="CAV34" s="61">
        <v>0</v>
      </c>
      <c r="CAW34" s="61">
        <v>0</v>
      </c>
      <c r="CAX34" s="61">
        <v>0</v>
      </c>
      <c r="CAY34" s="61">
        <v>0</v>
      </c>
      <c r="CAZ34" s="61">
        <v>0</v>
      </c>
      <c r="CBA34" s="61">
        <v>0</v>
      </c>
      <c r="CBB34" s="61">
        <v>0</v>
      </c>
      <c r="CBC34" s="61">
        <v>2</v>
      </c>
      <c r="CBD34" s="61">
        <v>0</v>
      </c>
      <c r="CBE34" s="61">
        <v>0</v>
      </c>
      <c r="CBF34" s="61">
        <v>0</v>
      </c>
      <c r="CBG34" s="61">
        <v>0</v>
      </c>
      <c r="CBH34" s="61">
        <v>0</v>
      </c>
      <c r="CBI34" s="61">
        <v>0</v>
      </c>
      <c r="CBJ34" s="61">
        <v>0</v>
      </c>
      <c r="CBK34" s="61">
        <v>0</v>
      </c>
      <c r="CBL34" s="61">
        <v>0</v>
      </c>
      <c r="CBM34" s="61">
        <v>0</v>
      </c>
      <c r="CBN34" s="61">
        <v>0</v>
      </c>
      <c r="CBO34" s="61">
        <v>0</v>
      </c>
      <c r="CBP34" s="61">
        <v>0</v>
      </c>
      <c r="CBQ34" s="61">
        <v>0</v>
      </c>
      <c r="CBR34" s="61">
        <v>0</v>
      </c>
      <c r="CBS34" s="61">
        <v>0</v>
      </c>
      <c r="CBT34" s="61">
        <v>0</v>
      </c>
      <c r="CBU34" s="61">
        <v>0</v>
      </c>
      <c r="CBV34" s="61">
        <v>0</v>
      </c>
      <c r="CBW34" s="61">
        <v>0</v>
      </c>
      <c r="CBX34" s="61">
        <v>0</v>
      </c>
      <c r="CBY34" s="61">
        <v>0</v>
      </c>
      <c r="CBZ34" s="61">
        <v>0</v>
      </c>
      <c r="CCA34" s="61">
        <v>0</v>
      </c>
      <c r="CCB34" s="61">
        <v>0</v>
      </c>
      <c r="CCC34" s="61">
        <v>0</v>
      </c>
      <c r="CCD34" s="61">
        <v>0</v>
      </c>
      <c r="CCE34" s="61">
        <v>0</v>
      </c>
      <c r="CCF34" s="61">
        <v>0</v>
      </c>
      <c r="CCG34" s="61">
        <v>0</v>
      </c>
      <c r="CCH34" s="61">
        <v>0</v>
      </c>
      <c r="CCI34" s="61">
        <v>0</v>
      </c>
      <c r="CCJ34" s="61">
        <v>0</v>
      </c>
      <c r="CCK34" s="61">
        <v>0</v>
      </c>
      <c r="CCL34" s="61">
        <v>0</v>
      </c>
      <c r="CCM34" s="61">
        <v>0</v>
      </c>
      <c r="CCN34" s="61">
        <v>0</v>
      </c>
      <c r="CCO34" s="61">
        <v>0</v>
      </c>
      <c r="CCP34" s="61">
        <v>0</v>
      </c>
      <c r="CCQ34" s="61">
        <v>0</v>
      </c>
      <c r="CCR34" s="61">
        <v>0</v>
      </c>
      <c r="CCS34" s="61">
        <v>0</v>
      </c>
      <c r="CCT34" s="61">
        <v>0</v>
      </c>
      <c r="CCU34" s="61">
        <v>0</v>
      </c>
      <c r="CCV34" s="61">
        <v>0</v>
      </c>
      <c r="CCW34" s="61">
        <v>0</v>
      </c>
      <c r="CCX34" s="61">
        <v>0</v>
      </c>
      <c r="CCY34" s="61">
        <v>0</v>
      </c>
      <c r="CCZ34" s="61">
        <v>0</v>
      </c>
      <c r="CDA34" s="61">
        <v>0</v>
      </c>
      <c r="CDB34" s="61">
        <v>0</v>
      </c>
      <c r="CDC34" s="61">
        <v>0</v>
      </c>
      <c r="CDD34" s="61">
        <v>0</v>
      </c>
      <c r="CDE34" s="61">
        <v>0</v>
      </c>
      <c r="CDF34" s="61">
        <v>0</v>
      </c>
      <c r="CDG34" s="61">
        <v>0</v>
      </c>
      <c r="CDH34" s="61">
        <v>0</v>
      </c>
      <c r="CDI34" s="61">
        <v>0</v>
      </c>
      <c r="CDJ34" s="61">
        <v>0</v>
      </c>
      <c r="CDK34" s="61">
        <v>0</v>
      </c>
      <c r="CDL34" s="61">
        <v>0</v>
      </c>
      <c r="CDM34" s="61">
        <v>0</v>
      </c>
      <c r="CDN34" s="61">
        <v>0</v>
      </c>
      <c r="CDO34" s="61">
        <v>0</v>
      </c>
      <c r="CDP34" s="61">
        <v>0</v>
      </c>
      <c r="CDQ34" s="61">
        <v>0</v>
      </c>
      <c r="CDR34" s="61">
        <v>0</v>
      </c>
      <c r="CDS34" s="61">
        <v>0</v>
      </c>
      <c r="CDT34" s="61">
        <v>0</v>
      </c>
      <c r="CDU34" s="61">
        <v>0</v>
      </c>
      <c r="CDV34" s="61">
        <v>0</v>
      </c>
      <c r="CDW34" s="61">
        <v>0</v>
      </c>
      <c r="CDX34" s="61">
        <v>0</v>
      </c>
      <c r="CDY34" s="61">
        <v>0</v>
      </c>
      <c r="CDZ34" s="61">
        <v>0</v>
      </c>
      <c r="CEA34" s="61">
        <v>0</v>
      </c>
      <c r="CEB34" s="61">
        <v>0</v>
      </c>
      <c r="CEC34" s="61">
        <v>0</v>
      </c>
      <c r="CED34" s="61">
        <v>0</v>
      </c>
      <c r="CEE34" s="61">
        <v>0</v>
      </c>
      <c r="CEF34" s="61">
        <v>0</v>
      </c>
      <c r="CEG34" s="61">
        <v>0</v>
      </c>
      <c r="CEH34" s="61">
        <v>0</v>
      </c>
      <c r="CEI34" s="61">
        <v>0</v>
      </c>
      <c r="CEJ34" s="61">
        <v>0</v>
      </c>
      <c r="CEK34" s="61">
        <v>0</v>
      </c>
      <c r="CEL34" s="61">
        <v>0</v>
      </c>
      <c r="CEM34" s="61">
        <v>0</v>
      </c>
      <c r="CEN34" s="61">
        <v>0</v>
      </c>
      <c r="CEO34" s="61">
        <v>0</v>
      </c>
      <c r="CEP34" s="61">
        <v>0</v>
      </c>
      <c r="CEQ34" s="61">
        <v>0</v>
      </c>
      <c r="CER34" s="61">
        <v>0</v>
      </c>
      <c r="CES34" s="61">
        <v>0</v>
      </c>
      <c r="CET34" s="61">
        <v>0</v>
      </c>
      <c r="CEU34" s="61">
        <v>0</v>
      </c>
      <c r="CEV34" s="61">
        <v>0</v>
      </c>
      <c r="CEW34" s="61">
        <v>0</v>
      </c>
      <c r="CEX34" s="61">
        <v>0</v>
      </c>
      <c r="CEY34" s="61">
        <v>0</v>
      </c>
      <c r="CEZ34" s="61">
        <v>0</v>
      </c>
      <c r="CFA34" s="61">
        <v>0</v>
      </c>
      <c r="CFB34" s="61">
        <v>0</v>
      </c>
      <c r="CFC34" s="61">
        <v>0</v>
      </c>
      <c r="CFD34" s="61">
        <v>0</v>
      </c>
      <c r="CFE34" s="61">
        <v>0</v>
      </c>
      <c r="CFF34" s="61">
        <v>0</v>
      </c>
      <c r="CFG34" s="61">
        <v>0</v>
      </c>
      <c r="CFH34" s="61">
        <v>0</v>
      </c>
      <c r="CFI34" s="61">
        <v>0</v>
      </c>
      <c r="CFJ34" s="61">
        <v>0</v>
      </c>
      <c r="CFK34" s="61">
        <v>0</v>
      </c>
      <c r="CFL34" s="61">
        <v>0</v>
      </c>
      <c r="CFM34" s="61">
        <v>0</v>
      </c>
      <c r="CFN34" s="61">
        <v>0</v>
      </c>
      <c r="CFO34" s="61">
        <v>0</v>
      </c>
      <c r="CFP34" s="61">
        <v>0</v>
      </c>
      <c r="CFQ34" s="61">
        <v>0</v>
      </c>
      <c r="CFR34" s="61">
        <v>0</v>
      </c>
      <c r="CFS34" s="61">
        <v>0</v>
      </c>
      <c r="CFT34" s="61">
        <v>0</v>
      </c>
      <c r="CFU34" s="61">
        <v>0</v>
      </c>
      <c r="CFV34" s="61">
        <v>0</v>
      </c>
      <c r="CFW34" s="61">
        <v>0</v>
      </c>
      <c r="CFX34" s="61">
        <v>0</v>
      </c>
      <c r="CFY34" s="61">
        <v>0</v>
      </c>
      <c r="CFZ34" s="61">
        <v>0</v>
      </c>
      <c r="CGA34" s="61">
        <v>0</v>
      </c>
      <c r="CGB34" s="61">
        <v>0</v>
      </c>
      <c r="CGC34" s="61">
        <v>0</v>
      </c>
      <c r="CGD34" s="61">
        <v>0</v>
      </c>
      <c r="CGE34" s="61">
        <v>0</v>
      </c>
      <c r="CGF34" s="61">
        <v>0</v>
      </c>
      <c r="CGG34" s="61">
        <v>0</v>
      </c>
      <c r="CGH34" s="61">
        <v>0</v>
      </c>
      <c r="CGI34" s="61">
        <v>0</v>
      </c>
      <c r="CGJ34" s="61">
        <v>0</v>
      </c>
      <c r="CGK34" s="61">
        <v>0</v>
      </c>
      <c r="CGL34" s="61">
        <v>0</v>
      </c>
      <c r="CGM34" s="61">
        <v>0</v>
      </c>
      <c r="CGN34" s="61">
        <v>0</v>
      </c>
      <c r="CGO34" s="61">
        <v>0</v>
      </c>
      <c r="CGP34" s="61">
        <v>0</v>
      </c>
      <c r="CGQ34" s="61">
        <v>0</v>
      </c>
      <c r="CGR34" s="61">
        <v>0</v>
      </c>
      <c r="CGS34" s="61">
        <v>0</v>
      </c>
      <c r="CGT34" s="61">
        <v>0</v>
      </c>
      <c r="CGU34" s="61">
        <v>0</v>
      </c>
      <c r="CGV34" s="61">
        <v>0</v>
      </c>
      <c r="CGW34" s="61">
        <v>0</v>
      </c>
      <c r="CGX34" s="61">
        <v>0</v>
      </c>
      <c r="CGY34" s="61">
        <v>0</v>
      </c>
      <c r="CGZ34" s="61">
        <v>0</v>
      </c>
      <c r="CHA34" s="61">
        <v>0</v>
      </c>
      <c r="CHB34" s="61">
        <v>0</v>
      </c>
      <c r="CHC34" s="61">
        <v>0</v>
      </c>
      <c r="CHD34" s="61">
        <v>0</v>
      </c>
      <c r="CHE34" s="61">
        <v>0</v>
      </c>
      <c r="CHF34" s="61">
        <v>0</v>
      </c>
      <c r="CHG34" s="61">
        <v>0</v>
      </c>
      <c r="CHH34" s="61">
        <v>0</v>
      </c>
      <c r="CHI34" s="61">
        <v>0</v>
      </c>
      <c r="CHJ34" s="61">
        <v>0</v>
      </c>
      <c r="CHK34" s="61">
        <v>0</v>
      </c>
      <c r="CHL34" s="61">
        <v>0</v>
      </c>
      <c r="CHM34" s="61">
        <v>0</v>
      </c>
      <c r="CHN34" s="61">
        <v>0</v>
      </c>
      <c r="CHO34" s="61">
        <v>0</v>
      </c>
      <c r="CHP34" s="61">
        <v>0</v>
      </c>
      <c r="CHQ34" s="61">
        <v>0</v>
      </c>
      <c r="CHR34" s="61">
        <v>0</v>
      </c>
      <c r="CHS34" s="61">
        <v>0</v>
      </c>
      <c r="CHT34" s="61">
        <v>0</v>
      </c>
      <c r="CHU34" s="61">
        <v>0</v>
      </c>
      <c r="CHV34" s="61">
        <v>0</v>
      </c>
      <c r="CHW34" s="61">
        <v>0</v>
      </c>
      <c r="CHX34" s="61">
        <v>0</v>
      </c>
      <c r="CHY34" s="61">
        <v>0</v>
      </c>
      <c r="CHZ34" s="61">
        <v>0</v>
      </c>
      <c r="CIA34" s="61">
        <v>0</v>
      </c>
      <c r="CIB34" s="61">
        <v>0</v>
      </c>
      <c r="CIC34" s="61">
        <v>0</v>
      </c>
      <c r="CID34" s="61">
        <v>0</v>
      </c>
      <c r="CIE34" s="61">
        <v>0</v>
      </c>
      <c r="CIF34" s="61">
        <v>0</v>
      </c>
      <c r="CIG34" s="61">
        <v>0</v>
      </c>
      <c r="CIH34" s="61">
        <v>0</v>
      </c>
      <c r="CII34" s="61">
        <v>0</v>
      </c>
      <c r="CIJ34" s="61">
        <v>0</v>
      </c>
      <c r="CIK34" s="61">
        <v>0</v>
      </c>
      <c r="CIL34" s="61">
        <v>0</v>
      </c>
      <c r="CIM34" s="61">
        <v>0</v>
      </c>
      <c r="CIN34" s="61">
        <v>0</v>
      </c>
      <c r="CIO34" s="61">
        <v>0</v>
      </c>
      <c r="CIP34" s="61">
        <v>0</v>
      </c>
      <c r="CIQ34" s="61">
        <v>0</v>
      </c>
      <c r="CIR34" s="61">
        <v>0</v>
      </c>
      <c r="CIS34" s="61">
        <v>0</v>
      </c>
      <c r="CIT34" s="61">
        <v>0</v>
      </c>
      <c r="CIU34" s="61">
        <v>0</v>
      </c>
      <c r="CIV34" s="61">
        <v>0</v>
      </c>
      <c r="CIW34" s="61">
        <v>0</v>
      </c>
      <c r="CIX34" s="61">
        <v>0</v>
      </c>
      <c r="CIY34" s="61">
        <v>0</v>
      </c>
      <c r="CIZ34" s="61">
        <v>0</v>
      </c>
      <c r="CJA34" s="61">
        <v>0</v>
      </c>
      <c r="CJB34" s="61">
        <v>0</v>
      </c>
      <c r="CJC34" s="61">
        <v>0</v>
      </c>
      <c r="CJD34" s="61">
        <v>0</v>
      </c>
      <c r="CJE34" s="61">
        <v>0</v>
      </c>
      <c r="CJF34" s="61">
        <v>0</v>
      </c>
      <c r="CJG34" s="61">
        <v>0</v>
      </c>
      <c r="CJH34" s="61">
        <v>0</v>
      </c>
      <c r="CJI34" s="61">
        <v>0</v>
      </c>
      <c r="CJJ34" s="61">
        <v>0</v>
      </c>
      <c r="CJK34" s="61">
        <v>0</v>
      </c>
      <c r="CJL34" s="61">
        <v>0</v>
      </c>
      <c r="CJM34" s="61">
        <v>0</v>
      </c>
      <c r="CJN34" s="61">
        <v>0</v>
      </c>
      <c r="CJO34" s="61">
        <v>0</v>
      </c>
      <c r="CJP34" s="61">
        <v>0</v>
      </c>
      <c r="CJQ34" s="61">
        <v>0</v>
      </c>
      <c r="CJR34" s="61">
        <v>0</v>
      </c>
      <c r="CJS34" s="61">
        <v>0</v>
      </c>
      <c r="CJT34" s="61">
        <v>0</v>
      </c>
      <c r="CJU34" s="61">
        <v>0</v>
      </c>
      <c r="CJV34" s="61">
        <v>0</v>
      </c>
      <c r="CJW34" s="61">
        <v>0</v>
      </c>
      <c r="CJX34" s="61">
        <v>0</v>
      </c>
      <c r="CJY34" s="61">
        <v>0</v>
      </c>
      <c r="CJZ34" s="61">
        <v>0</v>
      </c>
      <c r="CKA34" s="61">
        <v>0</v>
      </c>
      <c r="CKB34" s="61">
        <v>0</v>
      </c>
      <c r="CKC34" s="61">
        <v>0</v>
      </c>
      <c r="CKD34" s="61">
        <v>0</v>
      </c>
      <c r="CKE34" s="61">
        <v>0</v>
      </c>
      <c r="CKF34" s="61">
        <v>0</v>
      </c>
      <c r="CKG34" s="61">
        <v>0</v>
      </c>
      <c r="CKH34" s="61">
        <v>0</v>
      </c>
      <c r="CKI34" s="61">
        <v>0</v>
      </c>
      <c r="CKJ34" s="61">
        <v>0</v>
      </c>
      <c r="CKK34" s="61">
        <v>0</v>
      </c>
      <c r="CKL34" s="61">
        <v>0</v>
      </c>
      <c r="CKM34" s="61">
        <v>0</v>
      </c>
      <c r="CKN34" s="61">
        <v>0</v>
      </c>
      <c r="CKO34" s="61">
        <v>0</v>
      </c>
      <c r="CKP34" s="61">
        <v>0</v>
      </c>
      <c r="CKQ34" s="61">
        <v>0</v>
      </c>
      <c r="CKR34" s="61">
        <v>0</v>
      </c>
      <c r="CKS34" s="61">
        <v>0</v>
      </c>
      <c r="CKT34" s="61">
        <v>0</v>
      </c>
      <c r="CKU34" s="61">
        <v>0</v>
      </c>
      <c r="CKV34" s="61">
        <v>0</v>
      </c>
      <c r="CKW34" s="61">
        <v>0</v>
      </c>
      <c r="CKX34" s="61">
        <v>0</v>
      </c>
      <c r="CKY34" s="61">
        <v>0</v>
      </c>
      <c r="CKZ34" s="61">
        <v>0</v>
      </c>
      <c r="CLA34" s="61">
        <v>0</v>
      </c>
      <c r="CLB34" s="61">
        <v>0</v>
      </c>
      <c r="CLC34" s="61">
        <v>0</v>
      </c>
      <c r="CLD34" s="61">
        <v>0</v>
      </c>
      <c r="CLE34" s="61">
        <v>0</v>
      </c>
      <c r="CLF34" s="61">
        <v>0</v>
      </c>
      <c r="CLG34" s="61">
        <v>0</v>
      </c>
      <c r="CLH34" s="61">
        <v>0</v>
      </c>
      <c r="CLI34" s="61">
        <v>0</v>
      </c>
      <c r="CLJ34" s="61">
        <v>0</v>
      </c>
      <c r="CLK34" s="61">
        <v>0</v>
      </c>
      <c r="CLL34" s="61">
        <v>0</v>
      </c>
      <c r="CLM34" s="61">
        <v>0</v>
      </c>
      <c r="CLN34" s="61">
        <v>0</v>
      </c>
      <c r="CLO34" s="61">
        <v>0</v>
      </c>
      <c r="CLP34" s="61">
        <v>0</v>
      </c>
      <c r="CLQ34" s="61">
        <v>0</v>
      </c>
      <c r="CLR34" s="61">
        <v>0</v>
      </c>
      <c r="CLS34" s="61">
        <v>0</v>
      </c>
      <c r="CLT34" s="61">
        <v>0</v>
      </c>
      <c r="CLU34" s="61">
        <v>0</v>
      </c>
      <c r="CLV34" s="61">
        <v>0</v>
      </c>
      <c r="CLW34" s="61">
        <v>0</v>
      </c>
      <c r="CLX34" s="61">
        <v>0</v>
      </c>
      <c r="CLY34" s="61">
        <v>0</v>
      </c>
      <c r="CLZ34" s="61">
        <v>0</v>
      </c>
      <c r="CMA34" s="61">
        <v>0</v>
      </c>
      <c r="CMB34" s="61">
        <v>0</v>
      </c>
      <c r="CMC34" s="61">
        <v>0</v>
      </c>
      <c r="CMD34" s="61">
        <v>0</v>
      </c>
      <c r="CME34" s="61">
        <v>0</v>
      </c>
      <c r="CMF34" s="61">
        <v>0</v>
      </c>
      <c r="CMG34" s="61">
        <v>0</v>
      </c>
      <c r="CMH34" s="61">
        <v>0</v>
      </c>
      <c r="CMI34" s="61">
        <v>0</v>
      </c>
      <c r="CMJ34" s="61">
        <v>0</v>
      </c>
      <c r="CMK34" s="61">
        <v>0</v>
      </c>
      <c r="CML34" s="61">
        <v>0</v>
      </c>
      <c r="CMM34" s="61">
        <v>0</v>
      </c>
      <c r="CMN34" s="61">
        <v>0</v>
      </c>
      <c r="CMO34" s="61">
        <v>0</v>
      </c>
      <c r="CMP34" s="61">
        <v>0</v>
      </c>
      <c r="CMQ34" s="61">
        <v>0</v>
      </c>
      <c r="CMR34" s="61">
        <v>0</v>
      </c>
      <c r="CMS34" s="61">
        <v>0</v>
      </c>
      <c r="CMT34" s="61">
        <v>0</v>
      </c>
      <c r="CMU34" s="61">
        <v>0</v>
      </c>
      <c r="CMV34" s="61">
        <v>0</v>
      </c>
      <c r="CMW34" s="61">
        <v>0</v>
      </c>
      <c r="CMX34" s="61">
        <v>0</v>
      </c>
      <c r="CMY34" s="61">
        <v>0</v>
      </c>
      <c r="CMZ34" s="61">
        <v>0</v>
      </c>
      <c r="CNA34" s="61">
        <v>0</v>
      </c>
      <c r="CNB34" s="61">
        <v>0</v>
      </c>
      <c r="CNC34" s="61">
        <v>0</v>
      </c>
      <c r="CND34" s="61">
        <v>0</v>
      </c>
      <c r="CNE34" s="61">
        <v>0</v>
      </c>
      <c r="CNF34" s="61">
        <v>0</v>
      </c>
      <c r="CNG34" s="61">
        <v>0</v>
      </c>
      <c r="CNH34" s="61">
        <v>0</v>
      </c>
      <c r="CNI34" s="61">
        <v>0</v>
      </c>
      <c r="CNJ34" s="61">
        <v>0</v>
      </c>
      <c r="CNK34" s="61">
        <v>0</v>
      </c>
      <c r="CNL34" s="61">
        <v>0</v>
      </c>
      <c r="CNM34" s="61">
        <v>0</v>
      </c>
      <c r="CNN34" s="61">
        <v>0</v>
      </c>
      <c r="CNO34" s="61">
        <v>0</v>
      </c>
      <c r="CNP34" s="61">
        <v>0</v>
      </c>
      <c r="CNQ34" s="61">
        <v>0</v>
      </c>
      <c r="CNR34" s="61">
        <v>0</v>
      </c>
      <c r="CNS34" s="61">
        <v>0</v>
      </c>
      <c r="CNT34" s="61">
        <v>0</v>
      </c>
      <c r="CNU34" s="61">
        <v>0</v>
      </c>
      <c r="CNV34" s="61">
        <v>0</v>
      </c>
      <c r="CNW34" s="61">
        <v>0</v>
      </c>
      <c r="CNX34" s="61">
        <v>0</v>
      </c>
      <c r="CNY34" s="61">
        <v>0</v>
      </c>
      <c r="CNZ34" s="61">
        <v>0</v>
      </c>
      <c r="COA34" s="61">
        <v>0</v>
      </c>
      <c r="COB34" s="61">
        <v>0</v>
      </c>
      <c r="COC34" s="61">
        <v>0</v>
      </c>
      <c r="COD34" s="61">
        <v>0</v>
      </c>
      <c r="COE34" s="61">
        <v>0</v>
      </c>
      <c r="COF34" s="61">
        <v>0</v>
      </c>
      <c r="COG34" s="61">
        <v>0</v>
      </c>
      <c r="COH34" s="61">
        <v>0</v>
      </c>
      <c r="COI34" s="61">
        <v>0</v>
      </c>
      <c r="COJ34" s="61">
        <v>0</v>
      </c>
      <c r="COK34" s="61">
        <v>0</v>
      </c>
      <c r="COL34" s="61">
        <v>0</v>
      </c>
      <c r="COM34" s="61">
        <v>0</v>
      </c>
      <c r="CON34" s="61">
        <v>0</v>
      </c>
      <c r="COO34" s="61">
        <v>0</v>
      </c>
      <c r="COP34" s="61">
        <v>0</v>
      </c>
      <c r="COQ34" s="61">
        <v>0</v>
      </c>
      <c r="COR34" s="61">
        <v>0</v>
      </c>
      <c r="COS34" s="61">
        <v>0</v>
      </c>
      <c r="COT34" s="61">
        <v>0</v>
      </c>
      <c r="COU34" s="61">
        <v>0</v>
      </c>
      <c r="COV34" s="61">
        <v>0</v>
      </c>
      <c r="COW34" s="61">
        <v>0</v>
      </c>
      <c r="COX34" s="61">
        <v>0</v>
      </c>
      <c r="COY34" s="61">
        <v>0</v>
      </c>
      <c r="COZ34" s="61">
        <v>0</v>
      </c>
      <c r="CPA34" s="61">
        <v>0</v>
      </c>
      <c r="CPB34" s="61">
        <v>0</v>
      </c>
      <c r="CPC34" s="61">
        <v>0</v>
      </c>
      <c r="CPD34" s="61">
        <v>0</v>
      </c>
      <c r="CPE34" s="61">
        <v>0</v>
      </c>
      <c r="CPF34" s="61">
        <v>0</v>
      </c>
      <c r="CPG34" s="61">
        <v>0</v>
      </c>
      <c r="CPH34" s="61">
        <v>0</v>
      </c>
      <c r="CPI34" s="61">
        <v>0</v>
      </c>
      <c r="CPJ34" s="61">
        <v>0</v>
      </c>
      <c r="CPK34" s="61">
        <v>0</v>
      </c>
      <c r="CPL34" s="61">
        <v>0</v>
      </c>
      <c r="CPM34" s="61">
        <v>0</v>
      </c>
      <c r="CPN34" s="61">
        <v>0</v>
      </c>
      <c r="CPO34" s="61">
        <v>0</v>
      </c>
      <c r="CPP34" s="61">
        <v>0</v>
      </c>
      <c r="CPQ34" s="61">
        <v>0</v>
      </c>
      <c r="CPR34" s="61">
        <v>0</v>
      </c>
      <c r="CPS34" s="61">
        <v>0</v>
      </c>
      <c r="CPT34" s="61">
        <v>0</v>
      </c>
      <c r="CPU34" s="61">
        <v>0</v>
      </c>
      <c r="CPV34" s="61">
        <v>0</v>
      </c>
      <c r="CPW34" s="61">
        <v>0</v>
      </c>
      <c r="CPX34" s="61">
        <v>0</v>
      </c>
      <c r="CPY34" s="61">
        <v>0</v>
      </c>
      <c r="CPZ34" s="61">
        <v>0</v>
      </c>
      <c r="CQA34" s="61">
        <v>0</v>
      </c>
      <c r="CQB34" s="61">
        <v>0</v>
      </c>
      <c r="CQC34" s="61">
        <v>0</v>
      </c>
      <c r="CQD34" s="61">
        <v>0</v>
      </c>
      <c r="CQE34" s="61">
        <v>0</v>
      </c>
      <c r="CQF34" s="61">
        <v>0</v>
      </c>
      <c r="CQG34" s="61">
        <v>0</v>
      </c>
      <c r="CQH34" s="61">
        <v>0</v>
      </c>
      <c r="CQI34" s="61">
        <v>0</v>
      </c>
      <c r="CQJ34" s="61">
        <v>0</v>
      </c>
      <c r="CQK34" s="61">
        <v>0</v>
      </c>
      <c r="CQL34" s="61">
        <v>0</v>
      </c>
      <c r="CQM34" s="61">
        <v>0</v>
      </c>
      <c r="CQN34" s="61">
        <v>0</v>
      </c>
      <c r="CQO34" s="61">
        <v>0</v>
      </c>
      <c r="CQP34" s="61">
        <v>0</v>
      </c>
      <c r="CQQ34" s="61">
        <v>0</v>
      </c>
      <c r="CQR34" s="61">
        <v>0</v>
      </c>
      <c r="CQS34" s="61">
        <v>0</v>
      </c>
      <c r="CQT34" s="61">
        <v>0</v>
      </c>
      <c r="CQU34" s="61">
        <v>0</v>
      </c>
      <c r="CQV34" s="61">
        <v>0</v>
      </c>
      <c r="CQW34" s="61">
        <v>0</v>
      </c>
      <c r="CQX34" s="61">
        <v>0</v>
      </c>
      <c r="CQY34" s="61">
        <v>0</v>
      </c>
      <c r="CQZ34" s="61">
        <v>0</v>
      </c>
      <c r="CRA34" s="61">
        <v>0</v>
      </c>
      <c r="CRB34" s="61">
        <v>0</v>
      </c>
      <c r="CRC34" s="61">
        <v>0</v>
      </c>
      <c r="CRD34" s="61">
        <v>0</v>
      </c>
      <c r="CRE34" s="61">
        <v>0</v>
      </c>
      <c r="CRF34" s="61">
        <v>0</v>
      </c>
      <c r="CRG34" s="61">
        <v>0</v>
      </c>
      <c r="CRH34" s="61">
        <v>0</v>
      </c>
      <c r="CRI34" s="61">
        <v>0</v>
      </c>
      <c r="CRJ34" s="61">
        <v>0</v>
      </c>
      <c r="CRK34" s="61">
        <v>0</v>
      </c>
      <c r="CRL34" s="61">
        <v>0</v>
      </c>
      <c r="CRM34" s="61">
        <v>0</v>
      </c>
      <c r="CRN34" s="61">
        <v>0</v>
      </c>
      <c r="CRO34" s="61">
        <v>0</v>
      </c>
      <c r="CRP34" s="61">
        <v>0</v>
      </c>
      <c r="CRQ34" s="61">
        <v>0</v>
      </c>
      <c r="CRR34" s="61">
        <v>0</v>
      </c>
      <c r="CRS34" s="61">
        <v>0</v>
      </c>
      <c r="CRT34" s="61">
        <v>0</v>
      </c>
      <c r="CRU34" s="61">
        <v>0</v>
      </c>
      <c r="CRV34" s="61">
        <v>0</v>
      </c>
      <c r="CRW34" s="61">
        <v>0</v>
      </c>
      <c r="CRX34" s="61">
        <v>0</v>
      </c>
      <c r="CRY34" s="61">
        <v>0</v>
      </c>
      <c r="CRZ34" s="61">
        <v>0</v>
      </c>
      <c r="CSA34" s="61">
        <v>0</v>
      </c>
      <c r="CSB34" s="61">
        <v>0</v>
      </c>
      <c r="CSC34" s="61">
        <v>0</v>
      </c>
      <c r="CSD34" s="61">
        <v>0</v>
      </c>
      <c r="CSE34" s="61">
        <v>0</v>
      </c>
      <c r="CSF34" s="61">
        <v>0</v>
      </c>
      <c r="CSG34" s="61">
        <v>0</v>
      </c>
      <c r="CSH34" s="61">
        <v>0</v>
      </c>
      <c r="CSI34" s="61">
        <v>0</v>
      </c>
      <c r="CSJ34" s="61">
        <v>0</v>
      </c>
      <c r="CSK34" s="61">
        <v>0</v>
      </c>
      <c r="CSL34" s="61">
        <v>0</v>
      </c>
      <c r="CSM34" s="61">
        <v>0</v>
      </c>
      <c r="CSN34" s="61">
        <v>0</v>
      </c>
      <c r="CSO34" s="61">
        <v>0</v>
      </c>
      <c r="CSP34" s="61">
        <v>0</v>
      </c>
      <c r="CSQ34" s="61">
        <v>0</v>
      </c>
      <c r="CSR34" s="61">
        <v>0</v>
      </c>
      <c r="CSS34" s="61">
        <v>0</v>
      </c>
      <c r="CST34" s="61">
        <v>0</v>
      </c>
      <c r="CSU34" s="61">
        <v>0</v>
      </c>
      <c r="CSV34" s="61">
        <v>0</v>
      </c>
      <c r="CSW34" s="61">
        <v>0</v>
      </c>
      <c r="CSX34" s="61">
        <v>0</v>
      </c>
      <c r="CSY34" s="61">
        <v>0</v>
      </c>
      <c r="CSZ34" s="61">
        <v>0</v>
      </c>
      <c r="CTA34" s="61">
        <v>0</v>
      </c>
      <c r="CTB34" s="61">
        <v>0</v>
      </c>
      <c r="CTC34" s="61">
        <v>0</v>
      </c>
      <c r="CTD34" s="61">
        <v>0</v>
      </c>
      <c r="CTE34" s="61">
        <v>0</v>
      </c>
      <c r="CTF34" s="61">
        <v>0</v>
      </c>
      <c r="CTG34" s="61">
        <v>0</v>
      </c>
      <c r="CTH34" s="61">
        <v>0</v>
      </c>
      <c r="CTI34" s="61">
        <v>0</v>
      </c>
      <c r="CTJ34" s="61">
        <v>0</v>
      </c>
      <c r="CTK34" s="61">
        <v>0</v>
      </c>
      <c r="CTL34" s="61">
        <v>0</v>
      </c>
      <c r="CTM34" s="61">
        <v>0</v>
      </c>
      <c r="CTN34" s="61">
        <v>0</v>
      </c>
      <c r="CTO34" s="61">
        <v>0</v>
      </c>
      <c r="CTP34" s="61">
        <v>0</v>
      </c>
      <c r="CTQ34" s="61">
        <v>0</v>
      </c>
      <c r="CTR34" s="61">
        <v>0</v>
      </c>
      <c r="CTS34" s="61">
        <v>0</v>
      </c>
      <c r="CTT34" s="61">
        <v>0</v>
      </c>
      <c r="CTU34" s="61">
        <v>0</v>
      </c>
      <c r="CTV34" s="61">
        <v>0</v>
      </c>
      <c r="CTW34" s="61">
        <v>0</v>
      </c>
      <c r="CTX34" s="61">
        <v>0</v>
      </c>
      <c r="CTY34" s="61">
        <v>0</v>
      </c>
      <c r="CTZ34" s="61">
        <v>0</v>
      </c>
      <c r="CUA34" s="61">
        <v>0</v>
      </c>
      <c r="CUB34" s="61">
        <v>0</v>
      </c>
      <c r="CUC34" s="61">
        <v>0</v>
      </c>
      <c r="CUD34" s="61">
        <v>0</v>
      </c>
      <c r="CUE34" s="61">
        <v>0</v>
      </c>
      <c r="CUF34" s="61">
        <v>0</v>
      </c>
      <c r="CUG34" s="61">
        <v>0</v>
      </c>
      <c r="CUH34" s="61">
        <v>0</v>
      </c>
      <c r="CUI34" s="61">
        <v>0</v>
      </c>
      <c r="CUJ34" s="61">
        <v>0</v>
      </c>
      <c r="CUK34" s="61">
        <v>0</v>
      </c>
      <c r="CUL34" s="61">
        <v>0</v>
      </c>
      <c r="CUM34" s="61">
        <v>0</v>
      </c>
      <c r="CUN34" s="61">
        <v>0</v>
      </c>
      <c r="CUO34" s="61">
        <v>0</v>
      </c>
      <c r="CUP34" s="61">
        <v>0</v>
      </c>
      <c r="CUQ34" s="61">
        <v>0</v>
      </c>
      <c r="CUR34" s="61">
        <v>0</v>
      </c>
      <c r="CUS34" s="61">
        <v>0</v>
      </c>
      <c r="CUT34" s="61">
        <v>0</v>
      </c>
      <c r="CUU34" s="61">
        <v>0</v>
      </c>
      <c r="CUV34" s="61">
        <v>0</v>
      </c>
      <c r="CUW34" s="61">
        <v>0</v>
      </c>
      <c r="CUX34" s="61">
        <v>0</v>
      </c>
      <c r="CUY34" s="61">
        <v>0</v>
      </c>
      <c r="CUZ34" s="61">
        <v>0</v>
      </c>
      <c r="CVA34" s="61">
        <v>0</v>
      </c>
      <c r="CVB34" s="61">
        <v>0</v>
      </c>
      <c r="CVC34" s="61">
        <v>0</v>
      </c>
      <c r="CVD34" s="61">
        <v>0</v>
      </c>
      <c r="CVE34" s="61">
        <v>0</v>
      </c>
      <c r="CVF34" s="61">
        <v>0</v>
      </c>
      <c r="CVG34" s="61">
        <v>0</v>
      </c>
      <c r="CVH34" s="61">
        <v>0</v>
      </c>
      <c r="CVI34" s="61">
        <v>0</v>
      </c>
      <c r="CVJ34" s="61">
        <v>0</v>
      </c>
      <c r="CVK34" s="61">
        <v>0</v>
      </c>
      <c r="CVL34" s="61">
        <v>0</v>
      </c>
      <c r="CVM34" s="61">
        <v>0</v>
      </c>
      <c r="CVN34" s="61">
        <v>0</v>
      </c>
      <c r="CVO34" s="61">
        <v>0</v>
      </c>
      <c r="CVP34" s="61">
        <v>0</v>
      </c>
      <c r="CVQ34" s="61">
        <v>0</v>
      </c>
      <c r="CVR34" s="61">
        <v>0</v>
      </c>
      <c r="CVS34" s="61">
        <v>0</v>
      </c>
      <c r="CVT34" s="61">
        <v>0</v>
      </c>
      <c r="CVU34" s="61">
        <v>0</v>
      </c>
      <c r="CVV34" s="61">
        <v>0</v>
      </c>
      <c r="CVW34" s="61">
        <v>0</v>
      </c>
      <c r="CVX34" s="61">
        <v>0</v>
      </c>
      <c r="CVY34" s="61">
        <v>0</v>
      </c>
      <c r="CVZ34" s="61">
        <v>0</v>
      </c>
      <c r="CWA34" s="61">
        <v>0</v>
      </c>
      <c r="CWB34" s="61">
        <v>0</v>
      </c>
      <c r="CWC34" s="61">
        <v>0</v>
      </c>
      <c r="CWD34" s="61">
        <v>0</v>
      </c>
      <c r="CWE34" s="61">
        <v>0</v>
      </c>
      <c r="CWF34" s="61">
        <v>0</v>
      </c>
      <c r="CWG34" s="61">
        <v>0</v>
      </c>
      <c r="CWH34" s="61">
        <v>0</v>
      </c>
      <c r="CWI34" s="61">
        <v>0</v>
      </c>
      <c r="CWJ34" s="61">
        <v>0</v>
      </c>
      <c r="CWK34" s="61">
        <v>0</v>
      </c>
      <c r="CWL34" s="61">
        <v>0</v>
      </c>
      <c r="CWM34" s="61">
        <v>0</v>
      </c>
      <c r="CWN34" s="61">
        <v>0</v>
      </c>
      <c r="CWO34" s="61">
        <v>0</v>
      </c>
      <c r="CWP34" s="61">
        <v>0</v>
      </c>
      <c r="CWQ34" s="61">
        <v>0</v>
      </c>
      <c r="CWR34" s="61">
        <v>0</v>
      </c>
      <c r="CWS34" s="61">
        <v>0</v>
      </c>
      <c r="CWT34" s="61">
        <v>0</v>
      </c>
      <c r="CWU34" s="61">
        <v>0</v>
      </c>
      <c r="CWV34" s="61">
        <v>0</v>
      </c>
      <c r="CWW34" s="61">
        <v>0</v>
      </c>
      <c r="CWX34" s="61">
        <v>0</v>
      </c>
      <c r="CWY34" s="61">
        <v>0</v>
      </c>
      <c r="CWZ34" s="61">
        <v>0</v>
      </c>
      <c r="CXA34" s="61">
        <v>0</v>
      </c>
      <c r="CXB34" s="61">
        <v>0</v>
      </c>
      <c r="CXC34" s="61">
        <v>0</v>
      </c>
      <c r="CXD34" s="61">
        <v>0</v>
      </c>
      <c r="CXE34" s="61">
        <v>0</v>
      </c>
      <c r="CXF34" s="61">
        <v>0</v>
      </c>
      <c r="CXG34" s="61">
        <v>0</v>
      </c>
      <c r="CXH34" s="61">
        <v>0</v>
      </c>
      <c r="CXI34" s="61">
        <v>0</v>
      </c>
      <c r="CXJ34" s="61">
        <v>0</v>
      </c>
      <c r="CXK34" s="61">
        <v>0</v>
      </c>
      <c r="CXL34" s="61">
        <v>0</v>
      </c>
      <c r="CXM34" s="61">
        <v>0</v>
      </c>
      <c r="CXN34" s="61">
        <v>0</v>
      </c>
      <c r="CXO34" s="61">
        <v>0</v>
      </c>
      <c r="CXP34" s="61">
        <v>0</v>
      </c>
      <c r="CXQ34" s="61">
        <v>0</v>
      </c>
      <c r="CXR34" s="61">
        <v>0</v>
      </c>
      <c r="CXS34" s="61">
        <v>0</v>
      </c>
      <c r="CXT34" s="61">
        <v>0</v>
      </c>
      <c r="CXU34" s="61">
        <v>0</v>
      </c>
      <c r="CXV34" s="61">
        <v>0</v>
      </c>
      <c r="CXW34" s="61">
        <v>0</v>
      </c>
      <c r="CXX34" s="61">
        <v>0</v>
      </c>
      <c r="CXY34" s="61">
        <v>0</v>
      </c>
      <c r="CXZ34" s="61">
        <v>0</v>
      </c>
      <c r="CYA34" s="61">
        <v>0</v>
      </c>
      <c r="CYB34" s="61">
        <v>0</v>
      </c>
      <c r="CYC34" s="61">
        <v>0</v>
      </c>
      <c r="CYD34" s="61">
        <v>0</v>
      </c>
      <c r="CYE34" s="61">
        <v>0</v>
      </c>
      <c r="CYF34" s="61">
        <v>0</v>
      </c>
      <c r="CYG34" s="61">
        <v>0</v>
      </c>
      <c r="CYH34" s="61">
        <v>0</v>
      </c>
      <c r="CYI34" s="61">
        <v>0</v>
      </c>
      <c r="CYJ34" s="61">
        <v>0</v>
      </c>
      <c r="CYK34" s="61">
        <v>0</v>
      </c>
      <c r="CYL34" s="61">
        <v>0</v>
      </c>
      <c r="CYM34" s="61">
        <v>0</v>
      </c>
      <c r="CYN34" s="61">
        <v>0</v>
      </c>
      <c r="CYO34" s="61">
        <v>0</v>
      </c>
      <c r="CYP34" s="61">
        <v>0</v>
      </c>
      <c r="CYQ34" s="61">
        <v>0</v>
      </c>
      <c r="CYR34" s="61">
        <v>0</v>
      </c>
      <c r="CYS34" s="61">
        <v>0</v>
      </c>
      <c r="CYT34" s="61">
        <v>0</v>
      </c>
      <c r="CYU34" s="61">
        <v>0</v>
      </c>
      <c r="CYV34" s="61">
        <v>40</v>
      </c>
      <c r="CYW34" s="61">
        <v>0</v>
      </c>
      <c r="CYX34" s="61">
        <v>118</v>
      </c>
      <c r="CYY34" s="61">
        <v>10</v>
      </c>
      <c r="CYZ34" s="61">
        <v>122</v>
      </c>
      <c r="CZA34" s="61">
        <v>10</v>
      </c>
      <c r="CZB34" s="61">
        <v>0</v>
      </c>
      <c r="CZC34" s="61">
        <v>115</v>
      </c>
      <c r="CZD34" s="61">
        <v>118</v>
      </c>
      <c r="CZE34" s="61">
        <v>15</v>
      </c>
      <c r="CZF34" s="61">
        <v>0</v>
      </c>
      <c r="CZG34" s="61">
        <v>0</v>
      </c>
      <c r="CZH34" s="61">
        <v>0</v>
      </c>
      <c r="CZI34" s="61">
        <v>0</v>
      </c>
      <c r="CZJ34" s="61">
        <v>0</v>
      </c>
      <c r="CZK34" s="61">
        <v>0</v>
      </c>
      <c r="CZL34" s="61">
        <v>0</v>
      </c>
      <c r="CZM34" s="61">
        <v>0</v>
      </c>
      <c r="CZN34" s="61">
        <v>0</v>
      </c>
      <c r="CZO34" s="61">
        <v>0</v>
      </c>
      <c r="CZP34" s="61">
        <v>0</v>
      </c>
      <c r="CZQ34" s="61">
        <v>0</v>
      </c>
      <c r="CZR34" s="61">
        <v>0</v>
      </c>
      <c r="CZS34" s="61">
        <v>0</v>
      </c>
      <c r="CZT34" s="61">
        <v>0</v>
      </c>
      <c r="CZU34" s="61">
        <v>0</v>
      </c>
      <c r="CZV34" s="61">
        <v>0</v>
      </c>
      <c r="CZW34" s="61">
        <v>0</v>
      </c>
      <c r="CZX34" s="61">
        <v>0</v>
      </c>
      <c r="CZY34" s="61">
        <v>0</v>
      </c>
      <c r="CZZ34" s="61">
        <v>0</v>
      </c>
      <c r="DAA34" s="61">
        <v>0</v>
      </c>
      <c r="DAB34" s="61">
        <v>0</v>
      </c>
      <c r="DAC34" s="61">
        <v>0</v>
      </c>
      <c r="DAD34" s="61">
        <v>0</v>
      </c>
      <c r="DAE34" s="61">
        <v>25</v>
      </c>
      <c r="DAF34" s="61">
        <v>19</v>
      </c>
      <c r="DAG34" s="61">
        <v>19</v>
      </c>
      <c r="DAH34" s="61">
        <v>19</v>
      </c>
      <c r="DAI34" s="61">
        <v>19</v>
      </c>
      <c r="DAJ34" s="61">
        <v>19</v>
      </c>
      <c r="DAK34" s="61">
        <v>19</v>
      </c>
      <c r="DAL34" s="61">
        <v>19</v>
      </c>
      <c r="DAM34" s="61">
        <v>19</v>
      </c>
      <c r="DAN34" s="61">
        <v>10</v>
      </c>
      <c r="DAO34" s="61">
        <v>0</v>
      </c>
      <c r="DAP34" s="61">
        <v>10</v>
      </c>
      <c r="DAQ34" s="61">
        <v>48</v>
      </c>
      <c r="DAR34" s="61">
        <v>60</v>
      </c>
      <c r="DAS34" s="61">
        <v>13</v>
      </c>
      <c r="DAT34" s="61">
        <v>100</v>
      </c>
      <c r="DAU34" s="61">
        <v>33</v>
      </c>
      <c r="DAV34" s="61">
        <v>75</v>
      </c>
      <c r="DAW34" s="61">
        <v>17</v>
      </c>
      <c r="DAX34" s="61">
        <v>50</v>
      </c>
      <c r="DAY34" s="61">
        <v>17</v>
      </c>
      <c r="DAZ34" s="61">
        <v>30</v>
      </c>
      <c r="DBA34" s="61">
        <v>13</v>
      </c>
      <c r="DBB34" s="61">
        <v>10</v>
      </c>
      <c r="DBC34" s="61">
        <v>1</v>
      </c>
      <c r="DBD34" s="61">
        <v>30</v>
      </c>
      <c r="DBE34" s="61">
        <v>700</v>
      </c>
      <c r="DBF34" s="61">
        <v>10</v>
      </c>
      <c r="DBG34" s="61">
        <v>0</v>
      </c>
      <c r="DBH34" s="61">
        <v>0</v>
      </c>
      <c r="DBI34" s="61">
        <v>0</v>
      </c>
      <c r="DBJ34" s="61">
        <v>0</v>
      </c>
      <c r="DBK34" s="61">
        <v>3</v>
      </c>
      <c r="DBL34" s="61">
        <v>0</v>
      </c>
      <c r="DBM34" s="61">
        <v>0</v>
      </c>
      <c r="DBN34" s="61">
        <v>15000</v>
      </c>
      <c r="DBO34" s="61">
        <v>4000</v>
      </c>
      <c r="DBP34" s="61">
        <v>0</v>
      </c>
      <c r="DBQ34" s="61">
        <v>0</v>
      </c>
      <c r="DBR34" s="61">
        <v>30</v>
      </c>
      <c r="DBS34" s="61">
        <v>8</v>
      </c>
      <c r="DBT34" s="61">
        <v>10</v>
      </c>
      <c r="DBU34" s="61">
        <v>32</v>
      </c>
      <c r="DBV34" s="61">
        <v>30</v>
      </c>
      <c r="DBW34" s="61">
        <v>30</v>
      </c>
      <c r="DBX34" s="61">
        <v>30</v>
      </c>
      <c r="DBY34" s="61">
        <v>25</v>
      </c>
      <c r="DBZ34" s="61">
        <v>1</v>
      </c>
      <c r="DCA34" s="61">
        <v>1</v>
      </c>
      <c r="DCB34" s="61">
        <v>0</v>
      </c>
      <c r="DCC34" s="61">
        <v>0</v>
      </c>
      <c r="DCD34" s="61">
        <v>1.5</v>
      </c>
      <c r="DCE34" s="61">
        <v>1.5</v>
      </c>
      <c r="DCF34" s="61">
        <v>0</v>
      </c>
      <c r="DCG34" s="61">
        <v>2</v>
      </c>
      <c r="DCH34" s="61">
        <v>1</v>
      </c>
      <c r="DCI34" s="61">
        <v>50</v>
      </c>
      <c r="DCJ34" s="61">
        <v>3</v>
      </c>
      <c r="DCK34" s="61">
        <v>3</v>
      </c>
      <c r="DCL34" s="61">
        <v>8</v>
      </c>
      <c r="DCM34" s="61">
        <v>8</v>
      </c>
      <c r="DCN34" s="61">
        <v>1</v>
      </c>
      <c r="DCO34" s="61">
        <v>0</v>
      </c>
      <c r="DCP34" s="61">
        <v>0.03</v>
      </c>
      <c r="DCQ34" s="61">
        <v>1</v>
      </c>
      <c r="DCR34" s="61">
        <v>235</v>
      </c>
      <c r="DCS34" s="61">
        <v>100</v>
      </c>
      <c r="DCT34" s="61">
        <v>2000</v>
      </c>
      <c r="DCU34" s="61">
        <v>180</v>
      </c>
      <c r="DCV34" s="61">
        <v>-1.1499999999999999</v>
      </c>
      <c r="DCW34" s="61">
        <v>3000</v>
      </c>
      <c r="DCX34" s="61">
        <v>30</v>
      </c>
      <c r="DCY34" s="61">
        <v>200</v>
      </c>
      <c r="DCZ34" s="61">
        <v>100</v>
      </c>
      <c r="DDA34" s="61">
        <v>100</v>
      </c>
      <c r="DDB34" s="61">
        <v>100</v>
      </c>
      <c r="DDC34" s="61">
        <v>100</v>
      </c>
      <c r="DDD34" s="61">
        <v>130</v>
      </c>
      <c r="DDE34" s="61">
        <v>100</v>
      </c>
      <c r="DDF34" s="61">
        <v>100</v>
      </c>
      <c r="DDG34" s="61">
        <v>100</v>
      </c>
      <c r="DDH34" s="61">
        <v>100</v>
      </c>
      <c r="DDI34" s="61">
        <v>130</v>
      </c>
      <c r="DDJ34" s="61">
        <v>100</v>
      </c>
      <c r="DDK34" s="61">
        <v>100</v>
      </c>
      <c r="DDL34" s="61">
        <v>100</v>
      </c>
      <c r="DDM34" s="61">
        <v>100</v>
      </c>
      <c r="DDN34" s="61">
        <v>100</v>
      </c>
      <c r="DDO34" s="61">
        <v>130</v>
      </c>
      <c r="DDP34" s="61">
        <v>100</v>
      </c>
      <c r="DDQ34" s="61">
        <v>130</v>
      </c>
      <c r="DDR34" s="61">
        <v>100</v>
      </c>
      <c r="DDS34" s="61">
        <v>100</v>
      </c>
      <c r="DDT34" s="61">
        <v>100</v>
      </c>
      <c r="DDU34" s="61">
        <v>100</v>
      </c>
      <c r="DDV34" s="61">
        <v>130</v>
      </c>
      <c r="DDW34" s="61">
        <v>100</v>
      </c>
      <c r="DDX34" s="61">
        <v>0.5</v>
      </c>
      <c r="DDY34" s="61">
        <v>0.3</v>
      </c>
      <c r="DDZ34" s="61">
        <v>1</v>
      </c>
      <c r="DEA34" s="61">
        <v>1000</v>
      </c>
      <c r="DEB34" s="61">
        <v>200</v>
      </c>
      <c r="DEC34" s="61">
        <v>70</v>
      </c>
      <c r="DED34" s="61">
        <v>20</v>
      </c>
      <c r="DEE34" s="61">
        <v>80</v>
      </c>
      <c r="DEF34" s="61">
        <v>2</v>
      </c>
      <c r="DEG34" s="61">
        <v>0</v>
      </c>
      <c r="DEH34" s="61">
        <v>0</v>
      </c>
      <c r="DEI34" s="61">
        <v>0</v>
      </c>
      <c r="DEJ34" s="61">
        <v>0</v>
      </c>
      <c r="DEK34" s="61">
        <v>11</v>
      </c>
      <c r="DEL34" s="61">
        <v>-8</v>
      </c>
      <c r="DEM34" s="61">
        <v>3</v>
      </c>
      <c r="DEN34" s="61">
        <v>2</v>
      </c>
      <c r="DEO34" s="61">
        <v>0</v>
      </c>
      <c r="DEP34" s="61">
        <v>200</v>
      </c>
      <c r="DEQ34" s="61">
        <v>300</v>
      </c>
      <c r="DER34" s="61">
        <v>20</v>
      </c>
      <c r="DES34" s="61">
        <v>7</v>
      </c>
      <c r="DET34" s="61">
        <v>5</v>
      </c>
      <c r="DEU34" s="61">
        <v>30</v>
      </c>
      <c r="DEV34" s="61">
        <v>133</v>
      </c>
      <c r="DEW34" s="61">
        <v>5</v>
      </c>
      <c r="DEX34" s="61">
        <v>100</v>
      </c>
      <c r="DEY34" s="61">
        <v>3</v>
      </c>
      <c r="DEZ34" s="61">
        <v>0</v>
      </c>
      <c r="DFA34" s="61">
        <v>15</v>
      </c>
      <c r="DFB34" s="61">
        <v>60</v>
      </c>
      <c r="DFE34" s="61">
        <v>60</v>
      </c>
      <c r="DFF34" s="61">
        <v>-27</v>
      </c>
      <c r="DFG34" s="61">
        <v>5</v>
      </c>
      <c r="DFH34" s="61">
        <v>9</v>
      </c>
      <c r="DFI34" s="61">
        <v>12</v>
      </c>
      <c r="DFJ34" s="61">
        <v>14</v>
      </c>
      <c r="DFK34" s="61">
        <v>18</v>
      </c>
      <c r="DFL34" s="61">
        <v>22</v>
      </c>
      <c r="DFM34" s="61">
        <v>0</v>
      </c>
      <c r="DFN34" s="61">
        <v>0</v>
      </c>
      <c r="DFO34" s="61">
        <v>0</v>
      </c>
      <c r="DFP34" s="61">
        <v>0</v>
      </c>
      <c r="DFQ34" s="61">
        <v>0</v>
      </c>
      <c r="DFR34" s="61">
        <v>0</v>
      </c>
      <c r="DFS34" s="61">
        <v>0.95</v>
      </c>
      <c r="DFT34" s="61">
        <v>0.9</v>
      </c>
      <c r="DFU34" s="61">
        <v>0.9</v>
      </c>
      <c r="DFV34" s="61">
        <v>0.9</v>
      </c>
      <c r="DFW34" s="61">
        <v>0.95</v>
      </c>
      <c r="DFX34" s="61">
        <v>1</v>
      </c>
      <c r="DFY34" s="61">
        <v>105</v>
      </c>
      <c r="DFZ34" s="61">
        <v>95</v>
      </c>
      <c r="DGM34" s="61">
        <v>0</v>
      </c>
      <c r="DGN34" s="61">
        <v>0</v>
      </c>
      <c r="DGO34" s="61">
        <v>0</v>
      </c>
      <c r="DGP34" s="61">
        <v>0</v>
      </c>
      <c r="DGQ34" s="61">
        <v>0.5</v>
      </c>
      <c r="DGR34" s="61">
        <v>1</v>
      </c>
      <c r="DGS34" s="61">
        <v>0.5</v>
      </c>
      <c r="DGT34" s="61">
        <v>0</v>
      </c>
      <c r="DGU34" s="61">
        <v>0</v>
      </c>
      <c r="DGV34" s="61">
        <v>0</v>
      </c>
      <c r="DGW34" s="61">
        <v>0</v>
      </c>
      <c r="DGX34" s="61">
        <v>0</v>
      </c>
      <c r="DGY34" s="61">
        <v>400</v>
      </c>
      <c r="DGZ34" s="61">
        <v>0</v>
      </c>
      <c r="DHA34" s="61">
        <v>0</v>
      </c>
      <c r="DHB34" s="61">
        <v>1</v>
      </c>
      <c r="DHC34" s="61">
        <v>40</v>
      </c>
      <c r="DHD34" s="61">
        <v>0</v>
      </c>
      <c r="DHE34" s="61">
        <v>30</v>
      </c>
      <c r="DHF34" s="61">
        <v>30</v>
      </c>
      <c r="DHG34" s="61">
        <v>10</v>
      </c>
      <c r="DHH34" s="61">
        <v>10</v>
      </c>
      <c r="DHI34" s="61">
        <v>10</v>
      </c>
      <c r="DHJ34" s="61">
        <v>3</v>
      </c>
      <c r="DHK34" s="61">
        <v>1</v>
      </c>
      <c r="DHL34" s="61">
        <v>11000</v>
      </c>
      <c r="DHM34" s="61">
        <v>0</v>
      </c>
      <c r="DHN34" s="61">
        <v>0</v>
      </c>
      <c r="DHO34" s="61">
        <v>0</v>
      </c>
      <c r="DHP34" s="61">
        <v>0</v>
      </c>
      <c r="DHQ34" s="61">
        <v>1</v>
      </c>
      <c r="DHR34" s="61">
        <v>0</v>
      </c>
      <c r="DHS34" s="61">
        <v>0</v>
      </c>
      <c r="DHT34" s="61">
        <v>0</v>
      </c>
      <c r="DHU34" s="61">
        <v>0.2</v>
      </c>
      <c r="DHV34" s="61">
        <v>0.3</v>
      </c>
      <c r="DHW34" s="61">
        <v>30</v>
      </c>
      <c r="DHX34" s="61">
        <v>60</v>
      </c>
      <c r="DHY34" s="61">
        <v>65</v>
      </c>
      <c r="DHZ34" s="61">
        <v>0</v>
      </c>
      <c r="DIA34" s="61">
        <v>4</v>
      </c>
      <c r="DIB34" s="61">
        <v>4</v>
      </c>
      <c r="DIC34" s="61">
        <v>0.01</v>
      </c>
      <c r="DID34" s="61">
        <v>0.01</v>
      </c>
      <c r="DIE34" s="61">
        <v>0.2</v>
      </c>
      <c r="DIF34" s="61">
        <v>0.2</v>
      </c>
      <c r="DIG34" s="61">
        <v>1</v>
      </c>
      <c r="DIH34" s="61">
        <v>0.84</v>
      </c>
      <c r="DII34" s="61">
        <v>1</v>
      </c>
      <c r="DIJ34" s="61">
        <v>0.84</v>
      </c>
      <c r="DIK34" s="61">
        <v>1</v>
      </c>
      <c r="DIL34" s="61">
        <v>30</v>
      </c>
      <c r="DIM34" s="61">
        <v>0</v>
      </c>
      <c r="DIN34" s="61">
        <v>0</v>
      </c>
      <c r="DIO34" s="61">
        <v>0</v>
      </c>
      <c r="DIP34" s="61">
        <v>100</v>
      </c>
      <c r="DIQ34" s="61">
        <v>100</v>
      </c>
      <c r="DIR34" s="61">
        <v>10</v>
      </c>
      <c r="DIS34" s="61">
        <v>50</v>
      </c>
      <c r="DIT34" s="61">
        <v>50</v>
      </c>
      <c r="DIU34" s="61">
        <v>0</v>
      </c>
      <c r="DIV34" s="61">
        <v>0.2</v>
      </c>
      <c r="DIW34" s="61">
        <v>0.2</v>
      </c>
      <c r="DIX34" s="61">
        <v>0</v>
      </c>
      <c r="DIY34" s="61">
        <v>0</v>
      </c>
      <c r="DIZ34" s="61">
        <v>0</v>
      </c>
      <c r="DJA34" s="61">
        <v>0</v>
      </c>
      <c r="DJB34" s="61">
        <v>0</v>
      </c>
      <c r="DJC34" s="61">
        <v>0</v>
      </c>
      <c r="DJD34" s="61">
        <v>0</v>
      </c>
      <c r="DJE34" s="61">
        <v>0</v>
      </c>
      <c r="DJF34" s="61">
        <v>0</v>
      </c>
      <c r="DJG34" s="61">
        <v>30</v>
      </c>
      <c r="DJH34" s="61">
        <v>14400</v>
      </c>
      <c r="DJI34" s="61">
        <v>300</v>
      </c>
      <c r="DJJ34" s="61">
        <v>86400</v>
      </c>
      <c r="DJK34" s="61">
        <v>300</v>
      </c>
      <c r="DJL34" s="61">
        <v>1200</v>
      </c>
      <c r="DJM34" s="61">
        <v>5000</v>
      </c>
      <c r="DJN34" s="61">
        <v>-5000</v>
      </c>
      <c r="DJO34" s="61">
        <v>50</v>
      </c>
      <c r="DJP34" s="61">
        <v>0</v>
      </c>
      <c r="DJQ34" s="61">
        <v>0</v>
      </c>
      <c r="DJR34" s="61">
        <v>0</v>
      </c>
      <c r="DJS34" s="61">
        <v>0</v>
      </c>
      <c r="DJT34" s="61">
        <v>0</v>
      </c>
      <c r="DJU34" s="61">
        <v>0</v>
      </c>
      <c r="DJV34" s="61">
        <v>0</v>
      </c>
      <c r="DJW34" s="61">
        <v>0.1</v>
      </c>
      <c r="DJX34" s="61">
        <v>51.5</v>
      </c>
      <c r="DJY34" s="61">
        <v>47.5</v>
      </c>
      <c r="DJZ34" s="61">
        <v>0</v>
      </c>
      <c r="DKA34" s="61">
        <v>0</v>
      </c>
      <c r="DKB34" s="61">
        <v>0</v>
      </c>
      <c r="DKC34" s="61">
        <v>0</v>
      </c>
      <c r="DKD34" s="61">
        <v>0</v>
      </c>
      <c r="DKE34" s="61">
        <v>0</v>
      </c>
      <c r="DKF34" s="61">
        <v>0</v>
      </c>
      <c r="DKG34" s="61">
        <v>0</v>
      </c>
      <c r="DKH34" s="61">
        <v>1</v>
      </c>
      <c r="DKI34" s="61">
        <v>1</v>
      </c>
      <c r="DKJ34" s="61">
        <v>1400</v>
      </c>
      <c r="DKK34" s="61">
        <v>0</v>
      </c>
      <c r="DKL34" s="61">
        <v>1</v>
      </c>
      <c r="DKM34" s="61">
        <v>0</v>
      </c>
      <c r="DKN34" s="61">
        <v>0</v>
      </c>
      <c r="DKO34" s="61">
        <v>300</v>
      </c>
      <c r="DKP34" s="61">
        <v>30</v>
      </c>
      <c r="DKQ34" s="61">
        <v>8</v>
      </c>
      <c r="DKR34" s="61">
        <v>1</v>
      </c>
      <c r="DKS34" s="61">
        <v>115</v>
      </c>
      <c r="DKT34" s="61">
        <v>85</v>
      </c>
      <c r="DKU34" s="61">
        <v>35</v>
      </c>
      <c r="DKV34" s="61">
        <v>10</v>
      </c>
      <c r="DKW34" s="61">
        <v>0</v>
      </c>
      <c r="DKX34" s="61">
        <v>0</v>
      </c>
      <c r="DKY34" s="61">
        <v>1</v>
      </c>
      <c r="DKZ34" s="61">
        <v>-0.2</v>
      </c>
      <c r="DLA34" s="61">
        <v>50</v>
      </c>
      <c r="DLB34" s="61">
        <v>110</v>
      </c>
      <c r="DLC34" s="61">
        <v>80</v>
      </c>
      <c r="DLD34" s="61">
        <v>1</v>
      </c>
      <c r="DLE34" s="61">
        <v>0</v>
      </c>
      <c r="DLF34" s="61">
        <v>219</v>
      </c>
      <c r="DLG34" s="61">
        <v>200</v>
      </c>
      <c r="DLH34" s="61">
        <v>1</v>
      </c>
      <c r="DLI34" s="61">
        <v>110</v>
      </c>
      <c r="DLJ34" s="61">
        <v>10</v>
      </c>
      <c r="DLK34" s="61">
        <v>2</v>
      </c>
      <c r="DLL34" s="61">
        <v>0.3</v>
      </c>
      <c r="DLM34" s="61">
        <v>3</v>
      </c>
      <c r="DLN34" s="61">
        <v>4</v>
      </c>
      <c r="DLO34" s="61">
        <v>10</v>
      </c>
      <c r="DLP34" s="61">
        <v>0.5</v>
      </c>
      <c r="DLQ34" s="61">
        <v>4</v>
      </c>
      <c r="DLR34" s="61">
        <v>11000</v>
      </c>
      <c r="DLS34" s="61">
        <v>20</v>
      </c>
      <c r="DLT34" s="61">
        <v>10</v>
      </c>
      <c r="DLU34" s="61">
        <v>5</v>
      </c>
      <c r="DLV34" s="61">
        <v>11000</v>
      </c>
      <c r="DLW34" s="61">
        <v>0</v>
      </c>
      <c r="DLX34" s="61">
        <v>0</v>
      </c>
      <c r="DLY34" s="61">
        <v>0</v>
      </c>
      <c r="DLZ34" s="61">
        <v>0</v>
      </c>
      <c r="DMA34" s="61">
        <v>11000</v>
      </c>
      <c r="DMB34" s="61">
        <v>120</v>
      </c>
      <c r="DMC34" s="61">
        <v>90</v>
      </c>
      <c r="DMD34" s="61">
        <v>45</v>
      </c>
      <c r="DME34" s="61">
        <v>0</v>
      </c>
      <c r="DMF34" s="61">
        <v>10</v>
      </c>
      <c r="DMG34" s="61">
        <v>0</v>
      </c>
      <c r="DMH34" s="61">
        <v>0</v>
      </c>
      <c r="DMI34" s="61">
        <v>0</v>
      </c>
      <c r="DMJ34" s="61">
        <v>-0.4</v>
      </c>
      <c r="DMK34" s="61">
        <v>50</v>
      </c>
      <c r="DML34" s="61">
        <v>110</v>
      </c>
      <c r="DMM34" s="61">
        <v>80</v>
      </c>
      <c r="DMN34" s="61">
        <v>0</v>
      </c>
      <c r="DMO34" s="61">
        <v>0</v>
      </c>
      <c r="DMP34" s="61">
        <v>400</v>
      </c>
      <c r="DMQ34" s="61">
        <v>200</v>
      </c>
      <c r="DMR34" s="61">
        <v>0</v>
      </c>
      <c r="DMS34" s="61">
        <v>100</v>
      </c>
      <c r="DMT34" s="61">
        <v>100</v>
      </c>
      <c r="DMU34" s="61">
        <v>10</v>
      </c>
      <c r="DMV34" s="61">
        <v>2</v>
      </c>
      <c r="DMW34" s="61">
        <v>0.3</v>
      </c>
      <c r="DMX34" s="61">
        <v>3</v>
      </c>
      <c r="DMY34" s="61">
        <v>4</v>
      </c>
      <c r="DMZ34" s="61">
        <v>10</v>
      </c>
      <c r="DNA34" s="61">
        <v>0.5</v>
      </c>
      <c r="DNB34" s="61">
        <v>4</v>
      </c>
      <c r="DNC34" s="61">
        <v>10500</v>
      </c>
      <c r="DND34" s="61">
        <v>20</v>
      </c>
      <c r="DNE34" s="61">
        <v>10</v>
      </c>
      <c r="DNF34" s="61">
        <v>5</v>
      </c>
      <c r="DNG34" s="61">
        <v>10500</v>
      </c>
      <c r="DNH34" s="61">
        <v>0</v>
      </c>
      <c r="DNI34" s="61">
        <v>0</v>
      </c>
      <c r="DNJ34" s="61">
        <v>0</v>
      </c>
      <c r="DNK34" s="61">
        <v>0</v>
      </c>
      <c r="DNL34" s="61">
        <v>10500</v>
      </c>
      <c r="DNM34" s="61">
        <v>120</v>
      </c>
      <c r="DNN34" s="61">
        <v>90</v>
      </c>
      <c r="DNO34" s="61">
        <v>45</v>
      </c>
      <c r="DNP34" s="61">
        <v>0</v>
      </c>
      <c r="DNQ34" s="61">
        <v>0</v>
      </c>
      <c r="DNR34" s="61">
        <v>0</v>
      </c>
      <c r="DNS34" s="61">
        <v>0</v>
      </c>
      <c r="DNT34" s="61">
        <v>0</v>
      </c>
      <c r="DNU34" s="61">
        <v>0</v>
      </c>
      <c r="DNV34" s="61">
        <v>0</v>
      </c>
      <c r="DNW34" s="61">
        <v>1</v>
      </c>
      <c r="DNX34" s="61">
        <v>1</v>
      </c>
      <c r="DNY34" s="61">
        <v>0</v>
      </c>
      <c r="DNZ34" s="61">
        <v>0</v>
      </c>
      <c r="DOA34" s="61">
        <v>0</v>
      </c>
      <c r="DOB34" s="61">
        <v>0</v>
      </c>
      <c r="DOC34" s="61">
        <v>0</v>
      </c>
      <c r="DOD34" s="61">
        <v>0</v>
      </c>
      <c r="DOE34" s="61">
        <v>0</v>
      </c>
      <c r="DOF34" s="61">
        <v>0</v>
      </c>
      <c r="DOG34" s="61">
        <v>0</v>
      </c>
      <c r="DOH34" s="61">
        <v>0</v>
      </c>
      <c r="DOI34" s="61">
        <v>0</v>
      </c>
      <c r="DOJ34" s="61">
        <v>0</v>
      </c>
      <c r="DOK34" s="61">
        <v>0</v>
      </c>
      <c r="DOL34" s="61">
        <v>0</v>
      </c>
      <c r="DOM34" s="61">
        <v>0</v>
      </c>
      <c r="DON34" s="61">
        <v>0</v>
      </c>
      <c r="DOO34" s="61">
        <v>0</v>
      </c>
      <c r="DOP34" s="61">
        <v>0</v>
      </c>
      <c r="DOQ34" s="61">
        <v>0</v>
      </c>
      <c r="DOR34" s="61">
        <v>0</v>
      </c>
      <c r="DOS34" s="61">
        <v>0</v>
      </c>
      <c r="DOT34" s="61">
        <v>5</v>
      </c>
      <c r="DOU34" s="61">
        <v>30</v>
      </c>
      <c r="DOV34" s="61">
        <v>30</v>
      </c>
      <c r="DOW34" s="61">
        <v>70</v>
      </c>
      <c r="DOX34" s="61">
        <v>490</v>
      </c>
      <c r="DOY34" s="61">
        <v>490</v>
      </c>
      <c r="DOZ34" s="61">
        <v>300</v>
      </c>
      <c r="DPA34" s="61">
        <v>0</v>
      </c>
      <c r="DPB34" s="61">
        <v>120</v>
      </c>
      <c r="DPC34" s="61">
        <v>30</v>
      </c>
      <c r="DPE34" s="61">
        <v>0</v>
      </c>
      <c r="DPG34" s="61">
        <v>0</v>
      </c>
      <c r="DPH34" s="61">
        <v>0</v>
      </c>
      <c r="DPI34" s="61">
        <v>0</v>
      </c>
      <c r="DPJ34" s="61">
        <v>0</v>
      </c>
      <c r="DPK34" s="61">
        <v>0</v>
      </c>
      <c r="DPM34" s="61">
        <v>0</v>
      </c>
      <c r="DPO34" s="61">
        <v>0</v>
      </c>
      <c r="DPS34" s="61">
        <v>1</v>
      </c>
      <c r="DPT34" s="61">
        <v>1</v>
      </c>
      <c r="DPX34" s="61">
        <v>1</v>
      </c>
      <c r="DPY34" s="61">
        <v>0</v>
      </c>
      <c r="DQA34" s="61">
        <v>1</v>
      </c>
      <c r="DQC34" s="61">
        <v>1</v>
      </c>
      <c r="DQD34" s="61">
        <v>1</v>
      </c>
      <c r="DQE34" s="61">
        <v>0</v>
      </c>
      <c r="DQG34" s="61">
        <v>1</v>
      </c>
      <c r="DQH34" s="61">
        <v>0</v>
      </c>
      <c r="DQQ34" s="61">
        <v>1</v>
      </c>
      <c r="DQR34" s="61">
        <v>1</v>
      </c>
      <c r="DQT34" s="61">
        <v>0</v>
      </c>
      <c r="DQU34" s="61">
        <v>0</v>
      </c>
      <c r="DQX34" s="61">
        <v>0</v>
      </c>
      <c r="DQZ34" s="61">
        <v>0</v>
      </c>
      <c r="DRA34" s="61">
        <v>1</v>
      </c>
      <c r="DRB34" s="61">
        <v>1</v>
      </c>
      <c r="DRC34" s="61">
        <v>1</v>
      </c>
      <c r="DRE34" s="61">
        <v>0</v>
      </c>
      <c r="DRF34" s="61">
        <v>0</v>
      </c>
      <c r="DRG34" s="61">
        <v>0</v>
      </c>
      <c r="DRH34" s="61">
        <v>0</v>
      </c>
      <c r="DRJ34" s="61">
        <v>0</v>
      </c>
      <c r="DRN34" s="61">
        <v>11.5</v>
      </c>
      <c r="DRP34" s="61">
        <v>620</v>
      </c>
      <c r="DRU34" s="61">
        <v>11</v>
      </c>
      <c r="DRV34" s="61">
        <v>0</v>
      </c>
      <c r="DRW34" s="61">
        <v>290</v>
      </c>
      <c r="DRY34" s="61">
        <v>1</v>
      </c>
      <c r="DRZ34" s="61">
        <v>1</v>
      </c>
      <c r="DSA34" s="61">
        <v>1</v>
      </c>
      <c r="DSK34" s="61">
        <v>0</v>
      </c>
      <c r="DSL34" s="61">
        <v>0.3</v>
      </c>
      <c r="DSM34" s="61">
        <v>0.1</v>
      </c>
      <c r="DSN34" s="61">
        <v>0.1</v>
      </c>
      <c r="DSO34" s="61">
        <v>100</v>
      </c>
      <c r="DSP34" s="61">
        <v>35</v>
      </c>
      <c r="DSQ34" s="61">
        <v>0</v>
      </c>
      <c r="DSR34" s="61">
        <v>1</v>
      </c>
      <c r="DSS34" s="61">
        <v>4</v>
      </c>
      <c r="DST34" s="61">
        <v>100</v>
      </c>
      <c r="DSU34" s="61">
        <v>0</v>
      </c>
      <c r="DSV34" s="61">
        <v>0</v>
      </c>
      <c r="DSW34" s="61">
        <v>1</v>
      </c>
      <c r="DSX34" s="61">
        <v>1</v>
      </c>
      <c r="DSY34" s="61">
        <v>1</v>
      </c>
      <c r="DSZ34" s="61">
        <v>1</v>
      </c>
      <c r="DTA34" s="61">
        <v>0</v>
      </c>
      <c r="DTB34" s="61">
        <v>0</v>
      </c>
      <c r="DTC34" s="61">
        <v>90</v>
      </c>
      <c r="DTD34" s="61">
        <v>30</v>
      </c>
      <c r="DTE34" s="61">
        <v>0</v>
      </c>
      <c r="DTF34" s="61">
        <v>100</v>
      </c>
      <c r="DTG34" s="61">
        <v>8</v>
      </c>
      <c r="DTH34" s="61">
        <v>0</v>
      </c>
      <c r="DTI34" s="61">
        <v>0</v>
      </c>
      <c r="DTJ34" s="61">
        <v>-5</v>
      </c>
      <c r="DTK34" s="61">
        <v>15</v>
      </c>
      <c r="DTL34" s="61">
        <v>80</v>
      </c>
      <c r="DTM34" s="61">
        <v>100</v>
      </c>
      <c r="DTN34" s="61">
        <v>100</v>
      </c>
      <c r="DTO34" s="61">
        <v>0</v>
      </c>
      <c r="DTP34" s="61">
        <v>0</v>
      </c>
      <c r="DTQ34" s="61">
        <v>100</v>
      </c>
      <c r="DTR34" s="61">
        <v>-100</v>
      </c>
      <c r="DTS34" s="61">
        <v>0</v>
      </c>
      <c r="DTT34" s="61">
        <v>10</v>
      </c>
      <c r="DTU34" s="61">
        <v>0</v>
      </c>
      <c r="DTV34" s="61">
        <v>0</v>
      </c>
      <c r="DTW34" s="61">
        <v>0</v>
      </c>
      <c r="DTX34" s="61">
        <v>0</v>
      </c>
      <c r="DTY34" s="61">
        <v>10</v>
      </c>
      <c r="DTZ34" s="61">
        <v>0</v>
      </c>
      <c r="DUA34" s="61">
        <v>0</v>
      </c>
      <c r="DUB34" s="61">
        <v>0</v>
      </c>
      <c r="DUC34" s="61">
        <v>0</v>
      </c>
      <c r="DUD34" s="61">
        <v>10</v>
      </c>
      <c r="DUE34" s="61">
        <v>0</v>
      </c>
      <c r="DUF34" s="61">
        <v>0</v>
      </c>
      <c r="DUG34" s="61">
        <v>0</v>
      </c>
      <c r="DUH34" s="61">
        <v>1</v>
      </c>
      <c r="DUI34" s="61">
        <v>55</v>
      </c>
      <c r="DUJ34" s="61">
        <v>30</v>
      </c>
      <c r="DUK34" s="61">
        <v>0</v>
      </c>
      <c r="DUL34" s="61">
        <v>0</v>
      </c>
      <c r="DUM34" s="61">
        <v>9600</v>
      </c>
      <c r="DUN34" s="61">
        <v>2</v>
      </c>
      <c r="DUO34" s="61">
        <v>11</v>
      </c>
      <c r="DUP34" s="61">
        <v>111</v>
      </c>
      <c r="DUQ34" s="61">
        <v>11</v>
      </c>
      <c r="DUR34" s="61">
        <v>1</v>
      </c>
      <c r="DUS34" s="61">
        <v>9600</v>
      </c>
      <c r="DUT34" s="61">
        <v>2</v>
      </c>
      <c r="DUU34" s="61">
        <v>12</v>
      </c>
      <c r="DUV34" s="61">
        <v>112</v>
      </c>
      <c r="DUW34" s="61">
        <v>12</v>
      </c>
      <c r="DUX34" s="61">
        <v>1</v>
      </c>
      <c r="DUY34" s="61">
        <v>192</v>
      </c>
      <c r="DUZ34" s="61">
        <v>200</v>
      </c>
      <c r="DVA34" s="61">
        <v>168</v>
      </c>
      <c r="DVB34" s="61">
        <v>75</v>
      </c>
      <c r="DVC34" s="61">
        <v>502</v>
      </c>
      <c r="DVD34" s="61">
        <v>1</v>
      </c>
      <c r="DVE34" s="61">
        <v>255</v>
      </c>
      <c r="DVF34" s="61">
        <v>0</v>
      </c>
      <c r="DVG34" s="61">
        <v>255</v>
      </c>
      <c r="DVH34" s="61">
        <v>255</v>
      </c>
      <c r="DVI34" s="61">
        <v>1</v>
      </c>
      <c r="DVJ34" s="61">
        <v>0</v>
      </c>
      <c r="DVK34" s="61">
        <v>1</v>
      </c>
      <c r="DVL34" s="61">
        <v>0</v>
      </c>
      <c r="DVM34" s="61">
        <v>0</v>
      </c>
      <c r="DVN34" s="61">
        <v>0</v>
      </c>
      <c r="DVO34" s="61">
        <v>0</v>
      </c>
      <c r="DVP34" s="61">
        <v>92</v>
      </c>
      <c r="DVQ34" s="61">
        <v>0</v>
      </c>
      <c r="DVR34" s="61">
        <v>0</v>
      </c>
      <c r="DVS34" s="61">
        <v>0</v>
      </c>
      <c r="DVT34" s="61">
        <v>1</v>
      </c>
      <c r="DVU34" s="61">
        <v>65</v>
      </c>
      <c r="DVV34" s="61">
        <v>1</v>
      </c>
      <c r="DVW34" s="61">
        <v>0</v>
      </c>
      <c r="DVX34" s="61">
        <v>0</v>
      </c>
      <c r="DVY34" s="61">
        <v>0</v>
      </c>
      <c r="DVZ34" s="61">
        <v>-4.5</v>
      </c>
      <c r="DWA34" s="61">
        <v>10</v>
      </c>
      <c r="DWB34" s="61">
        <v>1</v>
      </c>
      <c r="DWC34" s="61">
        <v>60</v>
      </c>
      <c r="DWD34" s="61">
        <v>55</v>
      </c>
      <c r="DWE34" s="61">
        <v>0</v>
      </c>
      <c r="DWF34" s="61">
        <v>2</v>
      </c>
      <c r="DWG34" s="61">
        <v>1.65</v>
      </c>
      <c r="DWH34" s="61">
        <v>1.82</v>
      </c>
      <c r="DWI34" s="61">
        <v>0.6</v>
      </c>
      <c r="DWJ34" s="61">
        <v>0.6</v>
      </c>
      <c r="DWK34" s="61">
        <v>1</v>
      </c>
      <c r="DWL34" s="61">
        <v>0</v>
      </c>
      <c r="DWM34" s="61">
        <v>300</v>
      </c>
      <c r="DWN34" s="61">
        <v>0</v>
      </c>
      <c r="DWO34" s="61">
        <v>300</v>
      </c>
      <c r="DWP34" s="61">
        <v>0</v>
      </c>
      <c r="DWQ34" s="61">
        <v>300</v>
      </c>
      <c r="DWR34" s="61">
        <v>0</v>
      </c>
      <c r="DWS34" s="61">
        <v>300</v>
      </c>
      <c r="DWT34" s="61">
        <v>0</v>
      </c>
      <c r="DWU34" s="61">
        <v>1</v>
      </c>
      <c r="DWV34" s="61">
        <v>0.1</v>
      </c>
      <c r="DWW34" s="61">
        <v>100</v>
      </c>
      <c r="DWX34" s="61">
        <v>0</v>
      </c>
      <c r="DWY34" s="61">
        <v>0</v>
      </c>
      <c r="DWZ34" s="61">
        <v>1</v>
      </c>
      <c r="DXA34" s="61">
        <v>0.1</v>
      </c>
      <c r="DXB34" s="61">
        <v>100</v>
      </c>
      <c r="DXC34" s="61">
        <v>0</v>
      </c>
      <c r="DXD34" s="61">
        <v>0</v>
      </c>
      <c r="DXE34" s="61">
        <v>1</v>
      </c>
      <c r="DXF34" s="61">
        <v>0.1</v>
      </c>
      <c r="DXG34" s="61">
        <v>100</v>
      </c>
      <c r="DXH34" s="61">
        <v>0</v>
      </c>
      <c r="DXI34" s="61">
        <v>0</v>
      </c>
      <c r="DXJ34" s="61">
        <v>1</v>
      </c>
      <c r="DXK34" s="61">
        <v>0.1</v>
      </c>
      <c r="DXL34" s="61">
        <v>100</v>
      </c>
      <c r="DXM34" s="61">
        <v>0</v>
      </c>
      <c r="DXN34" s="61">
        <v>560</v>
      </c>
      <c r="DXO34" s="61">
        <v>560</v>
      </c>
      <c r="DXP34" s="61">
        <v>560</v>
      </c>
      <c r="DXQ34" s="61">
        <v>560</v>
      </c>
      <c r="DXR34" s="61">
        <v>20</v>
      </c>
      <c r="DXS34" s="61">
        <v>3</v>
      </c>
      <c r="DXT34" s="61">
        <v>0</v>
      </c>
      <c r="DXU34" s="61">
        <v>0</v>
      </c>
      <c r="DXV34" s="61">
        <v>0</v>
      </c>
      <c r="DXW34" s="61">
        <v>0</v>
      </c>
      <c r="DXX34" s="61">
        <v>15</v>
      </c>
      <c r="DXY34" s="61">
        <v>30</v>
      </c>
      <c r="DXZ34" s="61">
        <v>0.01</v>
      </c>
      <c r="DYA34" s="61">
        <v>0.4</v>
      </c>
      <c r="DYB34" s="61">
        <v>0</v>
      </c>
      <c r="DYC34" s="61">
        <v>60</v>
      </c>
      <c r="DYD34" s="61">
        <v>30</v>
      </c>
      <c r="DYE34" s="61">
        <v>0</v>
      </c>
      <c r="DYF34" s="61">
        <v>0</v>
      </c>
      <c r="DYG34" s="61">
        <v>0</v>
      </c>
      <c r="DYH34" s="61">
        <v>0</v>
      </c>
      <c r="DYI34" s="61">
        <v>1200</v>
      </c>
      <c r="DYJ34" s="61">
        <v>1400</v>
      </c>
      <c r="DYK34" s="61">
        <v>0</v>
      </c>
      <c r="DYL34" s="61">
        <v>0.5</v>
      </c>
      <c r="DYM34" s="61">
        <v>360</v>
      </c>
      <c r="DYN34" s="61">
        <v>0</v>
      </c>
      <c r="DYO34" s="61">
        <v>0</v>
      </c>
      <c r="DYP34" s="61">
        <v>1000</v>
      </c>
      <c r="DYQ34" s="61">
        <v>1</v>
      </c>
      <c r="DYR34" s="61">
        <v>2</v>
      </c>
      <c r="DYS34" s="61">
        <v>0</v>
      </c>
      <c r="DYT34" s="61">
        <v>0.1</v>
      </c>
      <c r="DYU34" s="61">
        <v>30</v>
      </c>
      <c r="DYV34" s="61">
        <v>12.5</v>
      </c>
      <c r="DYW34" s="61">
        <v>0.3</v>
      </c>
      <c r="DYX34" s="61">
        <v>0.1</v>
      </c>
      <c r="DYY34" s="61">
        <v>2.2000000000000002</v>
      </c>
      <c r="DYZ34" s="61">
        <v>12.5</v>
      </c>
      <c r="DZA34" s="61">
        <v>0</v>
      </c>
      <c r="DZB34" s="61">
        <v>12</v>
      </c>
      <c r="DZC34" s="61">
        <v>0</v>
      </c>
      <c r="DZD34" s="61">
        <v>0</v>
      </c>
      <c r="DZE34" s="61">
        <v>0</v>
      </c>
      <c r="DZF34" s="61">
        <v>0</v>
      </c>
      <c r="DZG34" s="61">
        <v>1</v>
      </c>
      <c r="DZH34" s="61">
        <v>1</v>
      </c>
      <c r="DZI34" s="61">
        <v>1</v>
      </c>
      <c r="DZJ34" s="61">
        <v>1</v>
      </c>
      <c r="DZK34" s="61">
        <v>2</v>
      </c>
      <c r="DZL34" s="61">
        <v>0.2</v>
      </c>
      <c r="DZM34" s="61">
        <v>300</v>
      </c>
      <c r="DZN34" s="61">
        <v>300</v>
      </c>
      <c r="DZO34" s="61">
        <v>300</v>
      </c>
      <c r="DZP34" s="61">
        <v>300</v>
      </c>
      <c r="DZQ34" s="61">
        <v>0</v>
      </c>
      <c r="DZR34" s="61">
        <v>50</v>
      </c>
      <c r="DZS34" s="61">
        <v>50</v>
      </c>
      <c r="DZT34" s="61">
        <v>50</v>
      </c>
      <c r="DZU34" s="61">
        <v>50</v>
      </c>
      <c r="DZV34" s="61">
        <v>50</v>
      </c>
      <c r="DZW34" s="61">
        <v>120</v>
      </c>
      <c r="DZX34" s="61">
        <v>1</v>
      </c>
      <c r="DZY34" s="61">
        <v>5.0000000000000001E-4</v>
      </c>
      <c r="DZZ34" s="61">
        <v>5.0000000000000001E-4</v>
      </c>
      <c r="EAA34" s="61">
        <v>0</v>
      </c>
      <c r="EAB34" s="61">
        <v>80</v>
      </c>
      <c r="EAC34" s="61">
        <v>80</v>
      </c>
      <c r="EAD34" s="61">
        <v>0</v>
      </c>
      <c r="EAE34" s="61">
        <v>0</v>
      </c>
      <c r="EAF34" s="61">
        <v>0</v>
      </c>
      <c r="EAG34" s="61">
        <v>0</v>
      </c>
      <c r="EAH34" s="61">
        <v>1</v>
      </c>
      <c r="EAI34" s="61">
        <v>0</v>
      </c>
      <c r="EAJ34" s="61">
        <v>0</v>
      </c>
      <c r="EAK34" s="61">
        <v>0</v>
      </c>
      <c r="EAL34" s="61">
        <v>0</v>
      </c>
      <c r="EAM34" s="61">
        <v>100</v>
      </c>
      <c r="EAN34" s="61">
        <v>0</v>
      </c>
      <c r="EAO34" s="61">
        <v>0.3</v>
      </c>
      <c r="EAP34" s="61">
        <v>1</v>
      </c>
      <c r="EAQ34" s="61">
        <v>25</v>
      </c>
      <c r="EAR34" s="61">
        <v>5</v>
      </c>
      <c r="EAS34" s="61">
        <v>100</v>
      </c>
      <c r="EAT34" s="61">
        <v>0</v>
      </c>
      <c r="EAU34" s="61">
        <v>10</v>
      </c>
      <c r="EAV34" s="61">
        <v>0</v>
      </c>
      <c r="EAW34" s="61">
        <v>0.5</v>
      </c>
      <c r="EAX34" s="61">
        <v>0</v>
      </c>
      <c r="EAY34" s="61">
        <v>4</v>
      </c>
      <c r="EAZ34" s="61">
        <v>50</v>
      </c>
      <c r="EBA34" s="61">
        <v>0</v>
      </c>
      <c r="EBB34" s="61">
        <v>25</v>
      </c>
      <c r="EBC34" s="61">
        <v>10</v>
      </c>
      <c r="EBD34" s="61">
        <v>250</v>
      </c>
      <c r="EBE34" s="61">
        <v>3</v>
      </c>
      <c r="EBF34" s="61">
        <v>0.1</v>
      </c>
      <c r="EBG34" s="61">
        <v>0.1</v>
      </c>
      <c r="EBH34" s="61">
        <v>1</v>
      </c>
      <c r="EBI34" s="61">
        <v>2</v>
      </c>
      <c r="EBJ34" s="61">
        <v>0.1</v>
      </c>
      <c r="EBK34" s="61">
        <v>1</v>
      </c>
      <c r="EBL34" s="61">
        <v>10</v>
      </c>
      <c r="EBM34" s="61">
        <v>0.1</v>
      </c>
      <c r="EBN34" s="61">
        <v>1</v>
      </c>
      <c r="EBO34" s="61">
        <v>10</v>
      </c>
      <c r="EBP34" s="61">
        <v>0.1</v>
      </c>
      <c r="EBQ34" s="61">
        <v>1</v>
      </c>
      <c r="EBR34" s="61">
        <v>0</v>
      </c>
      <c r="EBS34" s="61">
        <v>1</v>
      </c>
      <c r="EBT34" s="61">
        <v>4000</v>
      </c>
      <c r="EBU34" s="61">
        <v>2000</v>
      </c>
      <c r="EBV34" s="61">
        <v>20000</v>
      </c>
      <c r="EBW34" s="61">
        <v>10000</v>
      </c>
      <c r="EBX34" s="61">
        <v>3356</v>
      </c>
      <c r="EBY34" s="61">
        <v>1678</v>
      </c>
      <c r="EBZ34" s="61">
        <v>0</v>
      </c>
      <c r="ECA34" s="61">
        <v>0</v>
      </c>
      <c r="ECB34" s="61">
        <v>2</v>
      </c>
      <c r="ECC34" s="61">
        <v>0</v>
      </c>
      <c r="ECD34" s="61">
        <v>30</v>
      </c>
      <c r="ECE34" s="61">
        <v>0</v>
      </c>
      <c r="ECF34" s="61">
        <v>0</v>
      </c>
      <c r="ECG34" s="61">
        <v>0</v>
      </c>
      <c r="ECH34" s="61">
        <v>0</v>
      </c>
      <c r="ECI34" s="61">
        <v>1</v>
      </c>
      <c r="ECJ34" s="61">
        <v>1</v>
      </c>
      <c r="ECK34" s="61">
        <v>1</v>
      </c>
      <c r="ECL34" s="61">
        <v>1</v>
      </c>
      <c r="ECM34" s="61">
        <v>0</v>
      </c>
      <c r="ECP34" s="61">
        <v>0</v>
      </c>
      <c r="ECR34" s="61">
        <v>0</v>
      </c>
      <c r="ECS34" s="61">
        <v>0</v>
      </c>
      <c r="ECT34" s="61">
        <v>0</v>
      </c>
      <c r="ECU34" s="61">
        <v>0</v>
      </c>
      <c r="ECV34" s="61">
        <v>0</v>
      </c>
      <c r="ECW34" s="61">
        <v>0</v>
      </c>
      <c r="ECX34" s="61">
        <v>0</v>
      </c>
      <c r="ECY34" s="61">
        <v>0</v>
      </c>
      <c r="ECZ34" s="61">
        <v>0</v>
      </c>
      <c r="EDA34" s="61">
        <v>0</v>
      </c>
      <c r="EDB34" s="61">
        <v>60</v>
      </c>
      <c r="EDC34" s="61">
        <v>60</v>
      </c>
      <c r="EDD34" s="61">
        <v>0</v>
      </c>
      <c r="EDE34" s="61">
        <v>200</v>
      </c>
      <c r="EDF34" s="61">
        <v>2</v>
      </c>
      <c r="EDG34" s="61">
        <v>0</v>
      </c>
      <c r="EDH34" s="61">
        <v>200</v>
      </c>
      <c r="EDI34" s="61">
        <v>200</v>
      </c>
      <c r="EDJ34" s="61">
        <v>200</v>
      </c>
      <c r="EDK34" s="61">
        <v>2</v>
      </c>
      <c r="EDL34" s="61">
        <v>200</v>
      </c>
      <c r="EDM34" s="61">
        <v>0</v>
      </c>
      <c r="EDN34" s="61">
        <v>5</v>
      </c>
      <c r="EDO34" s="61">
        <v>5</v>
      </c>
      <c r="EDP34" s="61">
        <v>1000</v>
      </c>
      <c r="EDQ34" s="61">
        <v>1000</v>
      </c>
      <c r="EDR34" s="61">
        <v>5</v>
      </c>
      <c r="EDS34" s="61">
        <v>5</v>
      </c>
      <c r="EDT34" s="61">
        <v>1000</v>
      </c>
      <c r="EDU34" s="61">
        <v>1000</v>
      </c>
      <c r="EDV34" s="61">
        <v>250</v>
      </c>
      <c r="EDW34" s="61">
        <v>100</v>
      </c>
      <c r="EEH34" s="61">
        <v>0</v>
      </c>
      <c r="EEI34" s="61">
        <v>0</v>
      </c>
      <c r="EEJ34" s="61">
        <v>0</v>
      </c>
      <c r="EEK34" s="61">
        <v>0</v>
      </c>
      <c r="EEL34" s="61">
        <v>0</v>
      </c>
      <c r="EEM34" s="61">
        <v>0</v>
      </c>
      <c r="EEN34" s="61">
        <v>48</v>
      </c>
      <c r="EEO34" s="61">
        <v>20</v>
      </c>
      <c r="EEQ34" s="61">
        <v>180</v>
      </c>
      <c r="EER34" s="61">
        <v>360</v>
      </c>
      <c r="EES34" s="61">
        <v>720</v>
      </c>
      <c r="EET34" s="61">
        <v>700</v>
      </c>
      <c r="EEU34" s="61">
        <v>630</v>
      </c>
      <c r="EEV34" s="61">
        <v>630</v>
      </c>
      <c r="EEW34" s="61">
        <v>625</v>
      </c>
      <c r="EEX34" s="61">
        <v>20</v>
      </c>
      <c r="EEY34" s="61">
        <v>40</v>
      </c>
      <c r="EEZ34" s="61">
        <v>0</v>
      </c>
      <c r="EFA34" s="61">
        <v>0</v>
      </c>
      <c r="EFB34" s="61">
        <v>20</v>
      </c>
      <c r="EFC34" s="61">
        <v>20</v>
      </c>
      <c r="EFD34" s="61">
        <v>720</v>
      </c>
      <c r="EFE34" s="61">
        <v>0</v>
      </c>
      <c r="EFF34" s="61">
        <v>0</v>
      </c>
      <c r="EFG34" s="61">
        <v>600</v>
      </c>
      <c r="EFH34" s="61">
        <v>3600</v>
      </c>
      <c r="EFI34" s="61">
        <v>210</v>
      </c>
      <c r="EFK34" s="61">
        <v>1</v>
      </c>
      <c r="EFL34" s="61">
        <v>650</v>
      </c>
      <c r="EFM34" s="61">
        <v>700</v>
      </c>
      <c r="EFN34" s="61">
        <v>0</v>
      </c>
      <c r="EFO34" s="61">
        <v>0</v>
      </c>
      <c r="EFP34" s="61">
        <v>0</v>
      </c>
      <c r="EFQ34" s="61">
        <v>0</v>
      </c>
      <c r="EIF34" s="61">
        <v>0</v>
      </c>
      <c r="EIG34" s="61">
        <v>0</v>
      </c>
      <c r="EIH34" s="61">
        <v>0</v>
      </c>
      <c r="EII34" s="61">
        <v>0</v>
      </c>
      <c r="EIN34" s="61">
        <v>1</v>
      </c>
      <c r="EIO34" s="61">
        <v>1</v>
      </c>
      <c r="EIP34" s="61">
        <v>1200</v>
      </c>
      <c r="EIQ34" s="61">
        <v>1000</v>
      </c>
      <c r="EIU34" s="61">
        <v>1000</v>
      </c>
      <c r="EJA34" s="61">
        <v>5</v>
      </c>
      <c r="EJB34" s="61">
        <v>250</v>
      </c>
      <c r="EJC34" s="61">
        <v>250</v>
      </c>
      <c r="EJF34" s="61">
        <v>100</v>
      </c>
      <c r="EJG34" s="61">
        <v>50</v>
      </c>
      <c r="EJH34" s="61">
        <v>1000</v>
      </c>
      <c r="EJI34" s="61">
        <v>680</v>
      </c>
      <c r="EJJ34" s="61">
        <v>640</v>
      </c>
      <c r="EJL34" s="61">
        <v>650</v>
      </c>
      <c r="EJO34" s="61">
        <v>640</v>
      </c>
      <c r="EJP34" s="61">
        <v>5</v>
      </c>
      <c r="EJQ34" s="61">
        <v>680</v>
      </c>
      <c r="EJR34" s="61">
        <v>5</v>
      </c>
      <c r="EJZ34" s="61">
        <v>5</v>
      </c>
      <c r="EKA34" s="61">
        <v>1000</v>
      </c>
      <c r="EKD34" s="61">
        <v>100</v>
      </c>
      <c r="EKE34" s="61">
        <v>0</v>
      </c>
      <c r="EKF34" s="61">
        <v>0</v>
      </c>
      <c r="EKG34" s="61">
        <v>0</v>
      </c>
      <c r="EKH34" s="61">
        <v>0</v>
      </c>
      <c r="EKI34" s="61">
        <v>1</v>
      </c>
      <c r="EKJ34" s="61">
        <v>1</v>
      </c>
      <c r="EKK34" s="61">
        <v>1</v>
      </c>
      <c r="EKL34" s="61">
        <v>1.3168800000000001</v>
      </c>
      <c r="EKM34" s="61">
        <v>10.18</v>
      </c>
      <c r="EKN34" s="61">
        <v>9.75</v>
      </c>
      <c r="EKO34" s="61">
        <v>0.76200000000000001</v>
      </c>
      <c r="EKP34" s="61">
        <v>1.3168800000000001</v>
      </c>
      <c r="EKQ34" s="61">
        <v>10</v>
      </c>
      <c r="EKR34" s="61">
        <v>9.5399999999999991</v>
      </c>
      <c r="EKS34" s="61">
        <v>0.72</v>
      </c>
      <c r="EKT34" s="61">
        <v>1.3168800000000001</v>
      </c>
      <c r="EKU34" s="61">
        <v>10</v>
      </c>
      <c r="EKV34" s="61">
        <v>9.5399999999999991</v>
      </c>
      <c r="EKW34" s="61">
        <v>0.72</v>
      </c>
      <c r="EKX34" s="61">
        <v>1.3168800000000001</v>
      </c>
      <c r="EKY34" s="61">
        <v>10</v>
      </c>
      <c r="EKZ34" s="61">
        <v>9.5399999999999991</v>
      </c>
      <c r="ELA34" s="61">
        <v>0.72</v>
      </c>
      <c r="ELB34" s="61">
        <v>0</v>
      </c>
      <c r="ELC34" s="61">
        <v>0</v>
      </c>
      <c r="ELD34" s="61">
        <v>0</v>
      </c>
      <c r="ELE34" s="61">
        <v>0</v>
      </c>
      <c r="ELF34" s="61">
        <v>0</v>
      </c>
      <c r="ELG34" s="61">
        <v>0</v>
      </c>
      <c r="ELH34" s="61">
        <v>0</v>
      </c>
      <c r="ELI34" s="61">
        <v>0</v>
      </c>
      <c r="ELJ34" s="61">
        <v>250</v>
      </c>
      <c r="ELK34" s="61">
        <v>-20</v>
      </c>
      <c r="ELL34" s="61">
        <v>0</v>
      </c>
      <c r="ELM34" s="61">
        <v>0</v>
      </c>
      <c r="ELN34" s="61">
        <v>0</v>
      </c>
      <c r="ELO34" s="61">
        <v>0</v>
      </c>
      <c r="ELP34" s="61">
        <v>0</v>
      </c>
      <c r="ELQ34" s="61">
        <v>0</v>
      </c>
      <c r="ELR34" s="61">
        <v>0</v>
      </c>
      <c r="ELS34" s="61">
        <v>0</v>
      </c>
      <c r="ELT34" s="61">
        <v>0</v>
      </c>
      <c r="ELU34" s="61">
        <v>0</v>
      </c>
      <c r="ELV34" s="61">
        <v>0</v>
      </c>
      <c r="ELW34" s="61">
        <v>0</v>
      </c>
      <c r="ELX34" s="61">
        <v>0</v>
      </c>
      <c r="ELY34" s="61">
        <v>0</v>
      </c>
      <c r="ELZ34" s="61">
        <v>0</v>
      </c>
      <c r="EMA34" s="61">
        <v>0</v>
      </c>
      <c r="EMB34" s="61">
        <v>0</v>
      </c>
      <c r="EMC34" s="61">
        <v>0</v>
      </c>
      <c r="EMD34" s="61">
        <v>0</v>
      </c>
      <c r="EME34" s="61">
        <v>0</v>
      </c>
      <c r="EMF34" s="61">
        <v>0</v>
      </c>
      <c r="EMG34" s="61">
        <v>0</v>
      </c>
      <c r="EMH34" s="61">
        <v>0</v>
      </c>
      <c r="EMI34" s="61">
        <v>0</v>
      </c>
      <c r="EMJ34" s="61">
        <v>0</v>
      </c>
      <c r="EMK34" s="61">
        <v>0</v>
      </c>
      <c r="EML34" s="61">
        <v>10</v>
      </c>
      <c r="EMM34" s="61">
        <v>0</v>
      </c>
      <c r="EMN34" s="61">
        <v>0</v>
      </c>
      <c r="EMO34" s="61">
        <v>300</v>
      </c>
      <c r="EMP34" s="61">
        <v>1</v>
      </c>
      <c r="EMQ34" s="61">
        <v>500</v>
      </c>
      <c r="EMR34" s="61">
        <v>7000</v>
      </c>
      <c r="EMS34" s="61">
        <v>30</v>
      </c>
      <c r="EMT34" s="61">
        <v>50</v>
      </c>
      <c r="EMU34" s="61">
        <v>0</v>
      </c>
      <c r="EMV34" s="61">
        <v>10000</v>
      </c>
      <c r="EMW34" s="61">
        <v>0</v>
      </c>
      <c r="EMX34" s="61">
        <v>30</v>
      </c>
      <c r="EMY34" s="61">
        <v>5</v>
      </c>
      <c r="EMZ34" s="61">
        <v>0</v>
      </c>
      <c r="ENA34" s="61">
        <v>0</v>
      </c>
      <c r="ENB34" s="61">
        <v>0</v>
      </c>
      <c r="ENC34" s="61">
        <v>0</v>
      </c>
      <c r="END34" s="61">
        <v>1</v>
      </c>
      <c r="ENE34" s="61">
        <v>0</v>
      </c>
      <c r="ENF34" s="61">
        <v>1</v>
      </c>
      <c r="ENG34" s="61">
        <v>0.3</v>
      </c>
      <c r="ENH34" s="61">
        <v>0</v>
      </c>
      <c r="ENI34" s="61">
        <v>0</v>
      </c>
      <c r="ENJ34" s="61">
        <v>0</v>
      </c>
      <c r="ENK34" s="61">
        <v>25</v>
      </c>
      <c r="ENL34" s="61">
        <v>0</v>
      </c>
      <c r="ENM34" s="61">
        <v>0</v>
      </c>
      <c r="ENN34" s="61">
        <v>10000</v>
      </c>
      <c r="ENO34" s="61">
        <v>0</v>
      </c>
      <c r="ENP34" s="61">
        <v>1</v>
      </c>
      <c r="ENQ34" s="61">
        <v>0</v>
      </c>
      <c r="ENR34" s="61">
        <v>80</v>
      </c>
      <c r="ENS34" s="61">
        <v>20</v>
      </c>
      <c r="ENT34" s="61">
        <v>1</v>
      </c>
      <c r="ENU34" s="61">
        <v>1</v>
      </c>
      <c r="ENV34" s="61">
        <v>1</v>
      </c>
      <c r="ENW34" s="61">
        <v>1</v>
      </c>
      <c r="ENX34" s="61">
        <v>0</v>
      </c>
      <c r="ENY34" s="61">
        <v>1</v>
      </c>
      <c r="ENZ34" s="61">
        <v>0</v>
      </c>
      <c r="EOA34" s="61">
        <v>0</v>
      </c>
      <c r="EOB34" s="61">
        <v>0</v>
      </c>
      <c r="EOC34" s="61">
        <v>0</v>
      </c>
      <c r="EOD34" s="61">
        <v>0</v>
      </c>
      <c r="EOE34" s="61">
        <v>0</v>
      </c>
      <c r="EOF34" s="61">
        <v>0</v>
      </c>
      <c r="EOG34" s="61">
        <v>20</v>
      </c>
      <c r="EOH34" s="61">
        <v>40</v>
      </c>
      <c r="EOI34" s="61">
        <v>0.1</v>
      </c>
      <c r="EOJ34" s="61">
        <v>0.2</v>
      </c>
      <c r="EOK34" s="61">
        <v>0</v>
      </c>
      <c r="EOL34" s="61">
        <v>0</v>
      </c>
      <c r="EOM34" s="61">
        <v>0</v>
      </c>
      <c r="EON34" s="61">
        <v>0</v>
      </c>
      <c r="EOO34" s="61">
        <v>100</v>
      </c>
      <c r="EOP34" s="61">
        <v>100</v>
      </c>
      <c r="EOQ34" s="61">
        <v>0</v>
      </c>
      <c r="EOR34" s="61">
        <v>10</v>
      </c>
      <c r="EOS34" s="61">
        <v>3</v>
      </c>
      <c r="EOT34" s="61">
        <v>100</v>
      </c>
      <c r="EOU34" s="61">
        <v>35</v>
      </c>
      <c r="EOV34" s="61">
        <v>0</v>
      </c>
      <c r="EOW34" s="61">
        <v>5</v>
      </c>
      <c r="EOX34" s="61">
        <v>40</v>
      </c>
      <c r="EOY34" s="61">
        <v>60</v>
      </c>
      <c r="EOZ34" s="61">
        <v>10</v>
      </c>
      <c r="EPA34" s="61">
        <v>0</v>
      </c>
      <c r="EPB34" s="61">
        <v>0</v>
      </c>
      <c r="EPC34" s="61">
        <v>0</v>
      </c>
      <c r="EPT34" s="61">
        <v>20</v>
      </c>
      <c r="EPU34" s="61">
        <v>30</v>
      </c>
      <c r="EPV34" s="61">
        <v>0</v>
      </c>
      <c r="EPW34" s="61">
        <v>0</v>
      </c>
      <c r="EPZ34" s="61">
        <v>0</v>
      </c>
      <c r="EQA34" s="61">
        <v>0</v>
      </c>
      <c r="EQB34" s="61">
        <v>30</v>
      </c>
      <c r="EQC34" s="61">
        <v>75</v>
      </c>
      <c r="EQD34" s="61">
        <v>20</v>
      </c>
      <c r="EQE34" s="61">
        <v>30</v>
      </c>
      <c r="EQF34" s="61">
        <v>0</v>
      </c>
      <c r="EQG34" s="61">
        <v>0</v>
      </c>
      <c r="EQJ34" s="61">
        <v>0</v>
      </c>
      <c r="EQK34" s="61">
        <v>0</v>
      </c>
      <c r="EQL34" s="61">
        <v>30</v>
      </c>
      <c r="EQM34" s="61">
        <v>75</v>
      </c>
      <c r="EQN34" s="61">
        <v>20</v>
      </c>
      <c r="EQO34" s="61">
        <v>30</v>
      </c>
      <c r="EQP34" s="61">
        <v>0</v>
      </c>
      <c r="EQQ34" s="61">
        <v>0</v>
      </c>
      <c r="EQT34" s="61">
        <v>0</v>
      </c>
      <c r="EQU34" s="61">
        <v>0</v>
      </c>
      <c r="EQV34" s="61">
        <v>30</v>
      </c>
      <c r="EQW34" s="61">
        <v>75</v>
      </c>
      <c r="EQX34" s="61">
        <v>20</v>
      </c>
      <c r="EQY34" s="61">
        <v>30</v>
      </c>
      <c r="EQZ34" s="61">
        <v>0</v>
      </c>
      <c r="ERA34" s="61">
        <v>0</v>
      </c>
      <c r="ERD34" s="61">
        <v>0</v>
      </c>
      <c r="ERE34" s="61">
        <v>0</v>
      </c>
      <c r="ERF34" s="61">
        <v>30</v>
      </c>
      <c r="ERG34" s="61">
        <v>75</v>
      </c>
      <c r="ERH34" s="61">
        <v>20</v>
      </c>
      <c r="ERI34" s="61">
        <v>20</v>
      </c>
      <c r="ERJ34" s="61">
        <v>5</v>
      </c>
      <c r="ERK34" s="61">
        <v>7</v>
      </c>
      <c r="ERL34" s="61">
        <v>5</v>
      </c>
      <c r="ERM34" s="61">
        <v>10</v>
      </c>
      <c r="ERN34" s="61">
        <v>5</v>
      </c>
      <c r="ERO34" s="61">
        <v>10</v>
      </c>
      <c r="ERP34" s="61">
        <v>5</v>
      </c>
      <c r="ERQ34" s="61">
        <v>10</v>
      </c>
      <c r="ERT34" s="61">
        <v>120</v>
      </c>
      <c r="ERU34" s="61">
        <v>0</v>
      </c>
      <c r="ERV34" s="61">
        <v>30000</v>
      </c>
      <c r="ERW34" s="61">
        <v>30000</v>
      </c>
      <c r="ERX34" s="61">
        <v>17500</v>
      </c>
      <c r="ERY34" s="61">
        <v>0</v>
      </c>
      <c r="ERZ34" s="61">
        <v>40</v>
      </c>
      <c r="ESA34" s="61">
        <v>40</v>
      </c>
      <c r="ESB34" s="61">
        <v>40</v>
      </c>
      <c r="ESC34" s="61">
        <v>0</v>
      </c>
      <c r="ESD34" s="61">
        <v>40</v>
      </c>
      <c r="ESE34" s="61">
        <v>40</v>
      </c>
      <c r="ESF34" s="61">
        <v>40</v>
      </c>
      <c r="ESG34" s="61">
        <v>0</v>
      </c>
      <c r="ESH34" s="61">
        <v>40</v>
      </c>
      <c r="ESI34" s="61">
        <v>40</v>
      </c>
      <c r="ESJ34" s="61">
        <v>40</v>
      </c>
      <c r="ESK34" s="61">
        <v>0</v>
      </c>
      <c r="ESL34" s="61">
        <v>40</v>
      </c>
      <c r="ESM34" s="61">
        <v>40</v>
      </c>
      <c r="ESN34" s="61">
        <v>40</v>
      </c>
      <c r="ESO34" s="61">
        <v>1410</v>
      </c>
      <c r="ESP34" s="61">
        <v>1410</v>
      </c>
      <c r="ESQ34" s="61">
        <v>1410</v>
      </c>
      <c r="ESR34" s="61">
        <v>400</v>
      </c>
      <c r="ESS34" s="61">
        <v>400</v>
      </c>
      <c r="EST34" s="61">
        <v>60000</v>
      </c>
      <c r="ESU34" s="61">
        <v>60000</v>
      </c>
      <c r="ESV34" s="61">
        <v>100</v>
      </c>
      <c r="ESW34" s="61">
        <v>30</v>
      </c>
      <c r="ETM34" s="61">
        <v>4169</v>
      </c>
      <c r="ETN34" s="61">
        <v>88</v>
      </c>
      <c r="ETO34" s="61">
        <v>90</v>
      </c>
      <c r="ETP34" s="61">
        <v>1.55</v>
      </c>
      <c r="EUJ34" s="61">
        <v>1</v>
      </c>
      <c r="EUK34" s="61">
        <v>-10</v>
      </c>
      <c r="EUL34" s="61">
        <v>10</v>
      </c>
      <c r="EUS34" s="61">
        <v>0.5</v>
      </c>
      <c r="EUT34" s="61">
        <v>0</v>
      </c>
      <c r="EUU34" s="61">
        <v>0</v>
      </c>
      <c r="EVB34" s="61">
        <v>4</v>
      </c>
      <c r="EVC34" s="61">
        <v>5</v>
      </c>
      <c r="EVD34" s="61">
        <v>135</v>
      </c>
      <c r="EVE34" s="61">
        <v>1</v>
      </c>
      <c r="EVF34" s="61">
        <v>1</v>
      </c>
      <c r="EVH34" s="61">
        <v>0</v>
      </c>
      <c r="EVI34" s="61">
        <v>0</v>
      </c>
      <c r="EVK34" s="61">
        <v>1</v>
      </c>
      <c r="EVL34" s="61">
        <v>1</v>
      </c>
      <c r="EVM34" s="61">
        <v>0</v>
      </c>
      <c r="EVR34" s="61">
        <v>150</v>
      </c>
      <c r="EVS34" s="61">
        <v>200</v>
      </c>
      <c r="EVT34" s="61">
        <v>85</v>
      </c>
      <c r="EVU34" s="61">
        <v>90</v>
      </c>
      <c r="EVV34" s="61">
        <v>85</v>
      </c>
      <c r="EVW34" s="61">
        <v>90</v>
      </c>
      <c r="EVX34" s="61">
        <v>5</v>
      </c>
      <c r="EVY34" s="61">
        <v>5</v>
      </c>
      <c r="EVZ34" s="61">
        <v>10</v>
      </c>
      <c r="EWA34" s="61">
        <v>10</v>
      </c>
      <c r="EWB34" s="61">
        <v>140</v>
      </c>
      <c r="EWC34" s="61">
        <v>145</v>
      </c>
      <c r="EWD34" s="61">
        <v>140</v>
      </c>
      <c r="EWE34" s="61">
        <v>145</v>
      </c>
      <c r="EWF34" s="61">
        <v>140</v>
      </c>
      <c r="EWG34" s="61">
        <v>145</v>
      </c>
      <c r="EWH34" s="61">
        <v>140</v>
      </c>
      <c r="EWI34" s="61">
        <v>5</v>
      </c>
      <c r="EWJ34" s="61">
        <v>175</v>
      </c>
      <c r="EWK34" s="61">
        <v>5</v>
      </c>
      <c r="EWL34" s="61">
        <v>5</v>
      </c>
      <c r="EWM34" s="61">
        <v>1</v>
      </c>
      <c r="EWN34" s="61">
        <v>40.6</v>
      </c>
      <c r="EWO34" s="61">
        <v>1</v>
      </c>
      <c r="EWS34" s="61">
        <v>150</v>
      </c>
      <c r="EWT34" s="61">
        <v>1000</v>
      </c>
      <c r="EWU34" s="61">
        <v>80</v>
      </c>
      <c r="EWV34" s="61">
        <v>60</v>
      </c>
      <c r="EWW34" s="61">
        <v>45</v>
      </c>
      <c r="EWX34" s="61">
        <v>300</v>
      </c>
      <c r="EWZ34" s="61">
        <v>75</v>
      </c>
      <c r="EXA34" s="61">
        <v>0.86799999999999999</v>
      </c>
      <c r="EXB34" s="61">
        <v>0</v>
      </c>
      <c r="EXC34" s="61">
        <v>0</v>
      </c>
      <c r="EXD34" s="61">
        <v>0</v>
      </c>
      <c r="EXF34" s="61">
        <v>0.1</v>
      </c>
      <c r="EXG34" s="61">
        <v>0.84</v>
      </c>
      <c r="EXH34" s="61">
        <v>60</v>
      </c>
      <c r="EXI34" s="61">
        <v>0</v>
      </c>
      <c r="EXJ34" s="61">
        <v>90</v>
      </c>
      <c r="EXK34" s="61">
        <v>80</v>
      </c>
      <c r="EXL34" s="61">
        <v>70</v>
      </c>
      <c r="EXM34" s="61">
        <v>60</v>
      </c>
      <c r="EXN34" s="61">
        <v>55</v>
      </c>
      <c r="EXO34" s="61">
        <v>4</v>
      </c>
      <c r="EXP34" s="61">
        <v>20</v>
      </c>
      <c r="EXQ34" s="61">
        <v>0</v>
      </c>
      <c r="EXR34" s="61">
        <v>930</v>
      </c>
      <c r="EXS34" s="61">
        <v>0</v>
      </c>
      <c r="EXT34" s="61">
        <v>5000</v>
      </c>
      <c r="EXU34" s="61">
        <v>50</v>
      </c>
      <c r="EXV34" s="61">
        <v>5</v>
      </c>
      <c r="EXW34" s="61">
        <v>0</v>
      </c>
      <c r="EXX34" s="61">
        <v>90</v>
      </c>
      <c r="EXY34" s="61">
        <v>80</v>
      </c>
      <c r="EXZ34" s="61">
        <v>70</v>
      </c>
      <c r="EYA34" s="61">
        <v>60</v>
      </c>
      <c r="EYB34" s="61">
        <v>55</v>
      </c>
      <c r="EYC34" s="61">
        <v>4</v>
      </c>
      <c r="EYD34" s="61">
        <v>20</v>
      </c>
      <c r="EYE34" s="61">
        <v>500</v>
      </c>
      <c r="EYF34" s="61">
        <v>1000</v>
      </c>
      <c r="EYJ34" s="61">
        <v>1</v>
      </c>
      <c r="EYK34" s="61">
        <v>1</v>
      </c>
      <c r="EYL34" s="61">
        <v>1</v>
      </c>
      <c r="EYM34" s="61">
        <v>0.95</v>
      </c>
      <c r="EYN34" s="61">
        <v>0.98</v>
      </c>
      <c r="EYO34" s="61">
        <v>1</v>
      </c>
      <c r="EYP34" s="61">
        <v>-0.98</v>
      </c>
      <c r="EYQ34" s="61">
        <v>-0.95</v>
      </c>
      <c r="EYR34" s="61">
        <v>0</v>
      </c>
      <c r="EYS34" s="61">
        <v>20</v>
      </c>
      <c r="EYT34" s="61">
        <v>0.8</v>
      </c>
      <c r="EYU34" s="61">
        <v>-0.95</v>
      </c>
      <c r="EYV34" s="61">
        <v>0.95</v>
      </c>
      <c r="EYX34" s="61">
        <v>0</v>
      </c>
      <c r="EYY34" s="61">
        <v>100</v>
      </c>
      <c r="EYZ34" s="61">
        <v>1</v>
      </c>
      <c r="EZA34" s="61">
        <v>100</v>
      </c>
      <c r="EZB34" s="61">
        <v>4</v>
      </c>
      <c r="EZC34" s="61">
        <v>20</v>
      </c>
      <c r="EZD34" s="61">
        <v>90</v>
      </c>
      <c r="EZE34" s="61">
        <v>110</v>
      </c>
      <c r="EZF34" s="61">
        <v>11000</v>
      </c>
      <c r="EZI34" s="61">
        <v>0</v>
      </c>
      <c r="EZJ34" s="61">
        <v>0</v>
      </c>
      <c r="EZK34" s="61">
        <v>1</v>
      </c>
      <c r="EZL34" s="61">
        <v>100</v>
      </c>
      <c r="EZM34" s="61">
        <v>50</v>
      </c>
      <c r="EZN34" s="61">
        <v>25</v>
      </c>
      <c r="EZO34" s="61">
        <v>-25</v>
      </c>
      <c r="EZP34" s="61">
        <v>-50</v>
      </c>
      <c r="EZQ34" s="61">
        <v>4</v>
      </c>
      <c r="EZR34" s="61">
        <v>20</v>
      </c>
      <c r="EZS34" s="61">
        <v>-100</v>
      </c>
      <c r="EZT34" s="61">
        <v>100</v>
      </c>
      <c r="EZU34" s="61">
        <v>0</v>
      </c>
      <c r="EZV34" s="61">
        <v>0</v>
      </c>
      <c r="EZW34" s="61">
        <v>4</v>
      </c>
      <c r="EZX34" s="61">
        <v>20</v>
      </c>
      <c r="EZY34" s="61">
        <v>-100</v>
      </c>
      <c r="EZZ34" s="61">
        <v>100</v>
      </c>
      <c r="FAA34" s="61">
        <v>5000</v>
      </c>
      <c r="FAB34" s="61">
        <v>0</v>
      </c>
      <c r="FAC34" s="61">
        <v>0</v>
      </c>
      <c r="FAD34" s="61">
        <v>1</v>
      </c>
      <c r="FAE34" s="61">
        <v>-0.9</v>
      </c>
      <c r="FAF34" s="61">
        <v>-100</v>
      </c>
      <c r="FAG34" s="61">
        <v>100</v>
      </c>
      <c r="FAH34" s="61">
        <v>10</v>
      </c>
      <c r="FAI34" s="61">
        <v>0</v>
      </c>
      <c r="FAJ34" s="61">
        <v>100</v>
      </c>
      <c r="FAK34" s="61">
        <v>0</v>
      </c>
      <c r="FAL34" s="61">
        <v>100</v>
      </c>
      <c r="FAM34" s="61">
        <v>0</v>
      </c>
      <c r="FAN34" s="61">
        <v>800</v>
      </c>
      <c r="FAO34" s="61">
        <v>-20</v>
      </c>
      <c r="FAP34" s="61">
        <v>800</v>
      </c>
      <c r="FAQ34" s="61">
        <v>-20</v>
      </c>
      <c r="FAR34" s="61">
        <v>600</v>
      </c>
      <c r="FAS34" s="61">
        <v>0</v>
      </c>
      <c r="FAT34" s="61">
        <v>10</v>
      </c>
      <c r="FAU34" s="61">
        <v>2.5</v>
      </c>
      <c r="FAV34" s="61">
        <v>0.2</v>
      </c>
      <c r="FAW34" s="61">
        <v>3.1</v>
      </c>
      <c r="FAX34" s="61">
        <v>0.05</v>
      </c>
      <c r="FAY34" s="61">
        <v>1.5</v>
      </c>
      <c r="FAZ34" s="61">
        <v>1.7</v>
      </c>
      <c r="FBA34" s="61">
        <v>0.05</v>
      </c>
      <c r="FBB34" s="61">
        <v>0.05</v>
      </c>
      <c r="FBC34" s="61">
        <v>120</v>
      </c>
      <c r="FBD34" s="61">
        <v>5</v>
      </c>
      <c r="FBE34" s="61">
        <v>120</v>
      </c>
      <c r="FBF34" s="61">
        <v>5</v>
      </c>
      <c r="FBG34" s="61">
        <v>55</v>
      </c>
      <c r="FBH34" s="61">
        <v>5</v>
      </c>
      <c r="FBI34" s="61">
        <v>97</v>
      </c>
      <c r="FBJ34" s="61">
        <v>0.1</v>
      </c>
      <c r="FBK34" s="61">
        <v>37</v>
      </c>
      <c r="FBL34" s="61">
        <v>3</v>
      </c>
      <c r="FBM34" s="61">
        <v>60</v>
      </c>
      <c r="FBN34" s="61">
        <v>4</v>
      </c>
      <c r="FBQ34" s="61">
        <v>1</v>
      </c>
      <c r="FBR34" s="61">
        <v>30</v>
      </c>
      <c r="FBU34" s="61">
        <v>20</v>
      </c>
      <c r="FBY34" s="61">
        <v>3</v>
      </c>
      <c r="FBZ34" s="61">
        <v>100</v>
      </c>
      <c r="FCA34" s="61">
        <v>0</v>
      </c>
      <c r="FCB34" s="61">
        <v>0</v>
      </c>
      <c r="FCC34" s="61">
        <v>0</v>
      </c>
      <c r="FCD34" s="61">
        <v>0</v>
      </c>
      <c r="FCE34" s="61">
        <v>0</v>
      </c>
      <c r="FCF34" s="61">
        <v>0</v>
      </c>
      <c r="FCG34" s="61">
        <v>0</v>
      </c>
      <c r="FCH34" s="61">
        <v>0</v>
      </c>
      <c r="FCI34" s="61">
        <v>10</v>
      </c>
      <c r="FCJ34" s="61">
        <v>0.75</v>
      </c>
      <c r="FCK34" s="61">
        <v>0.1</v>
      </c>
      <c r="FCL34" s="61">
        <v>0.55000000000000004</v>
      </c>
      <c r="FCM34" s="61">
        <v>0.1</v>
      </c>
      <c r="FCN34" s="61">
        <v>3</v>
      </c>
      <c r="FCO34" s="61">
        <v>0.05</v>
      </c>
      <c r="FCP34" s="61">
        <v>10</v>
      </c>
      <c r="FCQ34" s="61">
        <v>0.5</v>
      </c>
      <c r="FCR34" s="61">
        <v>5.2</v>
      </c>
      <c r="FCT34" s="61">
        <v>0.01</v>
      </c>
      <c r="FCU34" s="61">
        <v>0.3</v>
      </c>
      <c r="FCV34" s="61">
        <v>0.1</v>
      </c>
      <c r="FCW34" s="61">
        <v>0.5</v>
      </c>
      <c r="FCX34" s="61">
        <v>0.1</v>
      </c>
      <c r="FCY34" s="61">
        <v>0.5</v>
      </c>
      <c r="FCZ34" s="61">
        <v>500</v>
      </c>
      <c r="FDA34" s="61">
        <v>1500</v>
      </c>
      <c r="FDB34" s="61">
        <v>4.5999999999999996</v>
      </c>
      <c r="FDC34" s="61">
        <v>0.1</v>
      </c>
      <c r="FDD34" s="61">
        <v>0.3</v>
      </c>
      <c r="FDE34" s="61">
        <v>0.1</v>
      </c>
      <c r="FDF34" s="61">
        <v>1.2</v>
      </c>
      <c r="FDG34" s="61">
        <v>0.1</v>
      </c>
      <c r="FDH34" s="61">
        <v>0.3</v>
      </c>
      <c r="FDI34" s="61">
        <v>1</v>
      </c>
      <c r="FDJ34" s="61">
        <v>0.1</v>
      </c>
      <c r="FDK34" s="61">
        <v>500</v>
      </c>
      <c r="FDL34" s="61">
        <v>1500</v>
      </c>
      <c r="FDM34" s="61">
        <v>5</v>
      </c>
      <c r="FDN34" s="61">
        <v>1.5</v>
      </c>
      <c r="FDO34" s="61">
        <v>2</v>
      </c>
      <c r="FDP34" s="61">
        <v>3</v>
      </c>
      <c r="FDQ34" s="61">
        <v>180</v>
      </c>
      <c r="FDR34" s="61">
        <v>180</v>
      </c>
      <c r="FDS34" s="61">
        <v>180</v>
      </c>
      <c r="FDT34" s="61">
        <v>60</v>
      </c>
      <c r="FDU34" s="61">
        <v>10</v>
      </c>
      <c r="FDV34" s="61">
        <v>0</v>
      </c>
      <c r="FDW34" s="61">
        <v>1</v>
      </c>
      <c r="FDX34" s="61">
        <v>120</v>
      </c>
      <c r="FDY34" s="61">
        <v>2</v>
      </c>
      <c r="FDZ34" s="61">
        <v>120</v>
      </c>
      <c r="FEA34" s="61">
        <v>2</v>
      </c>
      <c r="FEB34" s="61">
        <v>38</v>
      </c>
      <c r="FEC34" s="61">
        <v>3</v>
      </c>
      <c r="FED34" s="61">
        <v>0</v>
      </c>
      <c r="FEE34" s="61">
        <v>0</v>
      </c>
      <c r="FEF34" s="61">
        <v>83</v>
      </c>
      <c r="FEG34" s="61">
        <v>0.1</v>
      </c>
      <c r="FEH34" s="61">
        <v>0</v>
      </c>
      <c r="FEI34" s="61">
        <v>0</v>
      </c>
      <c r="FEJ34" s="61">
        <v>1</v>
      </c>
      <c r="FEK34" s="61">
        <v>0</v>
      </c>
      <c r="FEL34" s="61">
        <v>0</v>
      </c>
      <c r="FEM34" s="61">
        <v>0</v>
      </c>
      <c r="FEN34" s="61">
        <v>75</v>
      </c>
      <c r="FEO34" s="61">
        <v>120</v>
      </c>
      <c r="FEP34" s="61">
        <v>2</v>
      </c>
      <c r="FEQ34" s="61">
        <v>2</v>
      </c>
      <c r="FER34" s="61">
        <v>0</v>
      </c>
      <c r="FES34" s="61">
        <v>1</v>
      </c>
      <c r="FET34" s="61">
        <v>0</v>
      </c>
      <c r="FEU34" s="61">
        <v>76</v>
      </c>
      <c r="FEV34" s="61">
        <v>120</v>
      </c>
      <c r="FEW34" s="61">
        <v>2</v>
      </c>
      <c r="FEX34" s="61">
        <v>0.5</v>
      </c>
      <c r="FEY34" s="61">
        <v>0</v>
      </c>
      <c r="FEZ34" s="61">
        <v>62</v>
      </c>
      <c r="FFA34" s="61">
        <v>2</v>
      </c>
      <c r="FFB34" s="61">
        <v>1</v>
      </c>
      <c r="FFD34" s="61">
        <v>80</v>
      </c>
      <c r="FFE34" s="61">
        <v>120</v>
      </c>
      <c r="FFF34" s="61">
        <v>2</v>
      </c>
      <c r="FFG34" s="61">
        <v>0.5</v>
      </c>
      <c r="FFH34" s="61">
        <v>0</v>
      </c>
      <c r="FFI34" s="61">
        <v>1</v>
      </c>
      <c r="FFJ34" s="61">
        <v>0</v>
      </c>
      <c r="FFK34" s="61">
        <v>97</v>
      </c>
      <c r="FFL34" s="61">
        <v>200</v>
      </c>
      <c r="FFM34" s="61">
        <v>2</v>
      </c>
      <c r="FFN34" s="61">
        <v>2</v>
      </c>
      <c r="FFO34" s="61">
        <v>0</v>
      </c>
      <c r="FFP34" s="61">
        <v>2</v>
      </c>
      <c r="FFQ34" s="61">
        <v>0</v>
      </c>
      <c r="FFR34" s="61">
        <v>0</v>
      </c>
      <c r="FFS34" s="61">
        <v>2</v>
      </c>
      <c r="FFT34" s="61">
        <v>0</v>
      </c>
      <c r="FFU34" s="61">
        <v>0</v>
      </c>
      <c r="FFV34" s="61">
        <v>100</v>
      </c>
      <c r="FFW34" s="61">
        <v>0</v>
      </c>
      <c r="FFX34" s="61">
        <v>10</v>
      </c>
      <c r="FFY34" s="61">
        <v>0</v>
      </c>
      <c r="FFZ34" s="61">
        <v>0</v>
      </c>
      <c r="FGA34" s="61">
        <v>0</v>
      </c>
      <c r="FGB34" s="61">
        <v>2</v>
      </c>
      <c r="FGC34" s="61">
        <v>82</v>
      </c>
      <c r="FGD34" s="61">
        <v>0</v>
      </c>
      <c r="FGE34" s="61">
        <v>0</v>
      </c>
      <c r="FGF34" s="61">
        <v>0</v>
      </c>
      <c r="FGG34" s="61">
        <v>5</v>
      </c>
      <c r="FGH34" s="61">
        <v>20</v>
      </c>
      <c r="FGI34" s="61">
        <v>0</v>
      </c>
      <c r="FGJ34" s="61">
        <v>2</v>
      </c>
      <c r="FGK34" s="61">
        <v>30</v>
      </c>
      <c r="FGL34" s="61">
        <v>90</v>
      </c>
      <c r="FGM34" s="61">
        <v>0</v>
      </c>
      <c r="FGN34" s="61">
        <v>0</v>
      </c>
      <c r="FGO34" s="61">
        <v>0</v>
      </c>
      <c r="FGP34" s="61">
        <v>200</v>
      </c>
      <c r="FGQ34" s="61">
        <v>-200</v>
      </c>
      <c r="FGR34" s="61">
        <v>0</v>
      </c>
      <c r="FGS34" s="61">
        <v>-50</v>
      </c>
      <c r="FGT34" s="61">
        <v>100</v>
      </c>
      <c r="FGU34" s="61">
        <v>-100</v>
      </c>
      <c r="FGV34" s="61">
        <v>0</v>
      </c>
      <c r="FGW34" s="61">
        <v>0</v>
      </c>
      <c r="FGX34" s="61">
        <v>0</v>
      </c>
      <c r="FGY34" s="61">
        <v>200</v>
      </c>
      <c r="FGZ34" s="61">
        <v>-200</v>
      </c>
      <c r="FHA34" s="61">
        <v>20</v>
      </c>
      <c r="FHB34" s="61">
        <v>30</v>
      </c>
      <c r="FHC34" s="61">
        <v>0</v>
      </c>
      <c r="FHD34" s="61">
        <v>2</v>
      </c>
      <c r="FHE34" s="61">
        <v>0</v>
      </c>
      <c r="FHF34" s="61">
        <v>0</v>
      </c>
      <c r="FHG34" s="61">
        <v>0</v>
      </c>
      <c r="FHH34" s="61">
        <v>0</v>
      </c>
      <c r="FHI34" s="61">
        <v>0</v>
      </c>
      <c r="FHJ34" s="61">
        <v>0</v>
      </c>
      <c r="FHK34" s="61">
        <v>0</v>
      </c>
      <c r="FHL34" s="61">
        <v>16</v>
      </c>
      <c r="FHM34" s="61">
        <v>0</v>
      </c>
      <c r="FHN34" s="61">
        <v>0</v>
      </c>
      <c r="FHO34" s="61">
        <v>10</v>
      </c>
      <c r="FHP34" s="61">
        <v>0</v>
      </c>
      <c r="FHQ34" s="61">
        <v>16</v>
      </c>
      <c r="FHR34" s="61">
        <v>0</v>
      </c>
      <c r="FHS34" s="61">
        <v>0</v>
      </c>
      <c r="FHT34" s="61">
        <v>10</v>
      </c>
      <c r="FHU34" s="61">
        <v>0</v>
      </c>
      <c r="FHV34" s="61">
        <v>0</v>
      </c>
      <c r="FHW34" s="61">
        <v>0</v>
      </c>
      <c r="FHX34" s="61">
        <v>18</v>
      </c>
      <c r="FHY34" s="61">
        <v>12</v>
      </c>
      <c r="FHZ34" s="61">
        <v>35</v>
      </c>
      <c r="FIA34" s="61">
        <v>0</v>
      </c>
      <c r="FIB34" s="61">
        <v>0</v>
      </c>
      <c r="FIC34" s="61">
        <v>18</v>
      </c>
      <c r="FID34" s="61">
        <v>12</v>
      </c>
      <c r="FIE34" s="61">
        <v>35</v>
      </c>
      <c r="FIF34" s="61">
        <v>0</v>
      </c>
      <c r="FIG34" s="61">
        <v>0</v>
      </c>
      <c r="FIH34" s="61">
        <v>55</v>
      </c>
      <c r="FII34" s="61">
        <v>45</v>
      </c>
      <c r="FIJ34" s="61">
        <v>100</v>
      </c>
      <c r="FIK34" s="61">
        <v>0</v>
      </c>
      <c r="FIL34" s="61">
        <v>0</v>
      </c>
      <c r="FIM34" s="61">
        <v>15</v>
      </c>
      <c r="FIN34" s="61">
        <v>0</v>
      </c>
      <c r="FIO34" s="61">
        <v>250</v>
      </c>
      <c r="FIP34" s="61">
        <v>0</v>
      </c>
      <c r="FIQ34" s="61">
        <v>0</v>
      </c>
      <c r="FIR34" s="61">
        <v>80</v>
      </c>
      <c r="FIS34" s="61">
        <v>20</v>
      </c>
      <c r="FIT34" s="61">
        <v>100</v>
      </c>
      <c r="FIU34" s="61">
        <v>-25</v>
      </c>
      <c r="FIV34" s="61">
        <v>0</v>
      </c>
      <c r="FIW34" s="61">
        <v>60</v>
      </c>
      <c r="FIX34" s="61">
        <v>100</v>
      </c>
      <c r="FIY34" s="61">
        <v>-25</v>
      </c>
      <c r="FIZ34" s="61">
        <v>3600</v>
      </c>
      <c r="FJA34" s="61">
        <v>2</v>
      </c>
      <c r="FJB34" s="61">
        <v>0</v>
      </c>
      <c r="FJC34" s="61">
        <v>10</v>
      </c>
      <c r="FJD34" s="61">
        <v>0</v>
      </c>
      <c r="FJE34" s="61">
        <v>0</v>
      </c>
      <c r="FJF34" s="61">
        <v>9</v>
      </c>
      <c r="FJG34" s="61">
        <v>16</v>
      </c>
      <c r="FJH34" s="61">
        <v>0</v>
      </c>
      <c r="FJI34" s="61">
        <v>0</v>
      </c>
      <c r="FJJ34" s="61">
        <v>4</v>
      </c>
      <c r="FJK34" s="61">
        <v>10</v>
      </c>
      <c r="FJL34" s="61">
        <v>0</v>
      </c>
      <c r="FJM34" s="61">
        <v>0</v>
      </c>
      <c r="FJN34" s="61">
        <v>0</v>
      </c>
      <c r="FJO34" s="61">
        <v>0</v>
      </c>
      <c r="FJP34" s="61">
        <v>50</v>
      </c>
      <c r="FJQ34" s="61">
        <v>100</v>
      </c>
      <c r="FJR34" s="61">
        <v>0</v>
      </c>
      <c r="FJS34" s="61">
        <v>9.5</v>
      </c>
      <c r="FJT34" s="61">
        <v>10</v>
      </c>
      <c r="FJU34" s="61">
        <v>0.3</v>
      </c>
      <c r="FJV34" s="61">
        <v>0</v>
      </c>
      <c r="FJW34" s="61">
        <v>10</v>
      </c>
      <c r="FJX34" s="61">
        <v>0</v>
      </c>
      <c r="FJY34" s="61">
        <v>0</v>
      </c>
      <c r="FJZ34" s="61">
        <v>500</v>
      </c>
      <c r="FKA34" s="61">
        <v>0</v>
      </c>
      <c r="FKB34" s="61">
        <v>10</v>
      </c>
      <c r="FKC34" s="61">
        <v>0</v>
      </c>
      <c r="FKD34" s="61">
        <v>150</v>
      </c>
      <c r="FKE34" s="61">
        <v>-50</v>
      </c>
      <c r="FKF34" s="61">
        <v>1000</v>
      </c>
      <c r="FKG34" s="61">
        <v>0</v>
      </c>
      <c r="FKH34" s="61">
        <v>0</v>
      </c>
      <c r="FKI34" s="61">
        <v>0</v>
      </c>
      <c r="FKJ34" s="61">
        <v>0</v>
      </c>
      <c r="FKK34" s="61">
        <v>0</v>
      </c>
      <c r="FKL34" s="61">
        <v>0</v>
      </c>
      <c r="FKM34" s="61">
        <v>0</v>
      </c>
      <c r="FKN34" s="61">
        <v>0</v>
      </c>
      <c r="FKO34" s="61">
        <v>10</v>
      </c>
      <c r="FKP34" s="61">
        <v>0</v>
      </c>
      <c r="FKQ34" s="61">
        <v>1</v>
      </c>
      <c r="FKR34" s="61">
        <v>1</v>
      </c>
      <c r="FKS34" s="61">
        <v>90</v>
      </c>
      <c r="FKT34" s="61">
        <v>0</v>
      </c>
      <c r="FKU34" s="61">
        <v>16</v>
      </c>
      <c r="FKV34" s="61">
        <v>0</v>
      </c>
      <c r="FKW34" s="61">
        <v>0</v>
      </c>
      <c r="FKX34" s="61">
        <v>0</v>
      </c>
      <c r="FKY34" s="61">
        <v>0</v>
      </c>
      <c r="FKZ34" s="61">
        <v>16</v>
      </c>
      <c r="FLA34" s="61">
        <v>0</v>
      </c>
      <c r="FLB34" s="61">
        <v>0</v>
      </c>
      <c r="FLC34" s="61">
        <v>16</v>
      </c>
      <c r="FLD34" s="61">
        <v>0</v>
      </c>
      <c r="FLE34" s="61">
        <v>0</v>
      </c>
      <c r="FLF34" s="61">
        <v>0</v>
      </c>
      <c r="FLG34" s="61">
        <v>0</v>
      </c>
      <c r="FLH34" s="61">
        <v>0</v>
      </c>
      <c r="FLI34" s="61">
        <v>0</v>
      </c>
      <c r="FLJ34" s="61">
        <v>0</v>
      </c>
      <c r="FLK34" s="61">
        <v>2</v>
      </c>
      <c r="FLL34" s="61">
        <v>120</v>
      </c>
      <c r="FLM34" s="61">
        <v>0</v>
      </c>
      <c r="FLN34" s="61">
        <v>2</v>
      </c>
      <c r="FLO34" s="61">
        <v>120</v>
      </c>
      <c r="FLP34" s="61">
        <v>0</v>
      </c>
      <c r="FLQ34" s="61">
        <v>2</v>
      </c>
      <c r="FLR34" s="61">
        <v>120</v>
      </c>
      <c r="FLS34" s="61">
        <v>0</v>
      </c>
      <c r="FLT34" s="61">
        <v>2</v>
      </c>
      <c r="FLU34" s="61">
        <v>120</v>
      </c>
      <c r="FLV34" s="61">
        <v>1</v>
      </c>
      <c r="FLW34" s="61">
        <v>100</v>
      </c>
      <c r="FMG34" s="61">
        <v>18</v>
      </c>
      <c r="FMH34" s="61">
        <v>18</v>
      </c>
      <c r="FMI34" s="61">
        <v>18</v>
      </c>
      <c r="FMJ34" s="61">
        <v>18</v>
      </c>
      <c r="FMP34" s="61">
        <v>15</v>
      </c>
      <c r="FMQ34" s="61">
        <v>4</v>
      </c>
      <c r="FMR34" s="61">
        <v>20</v>
      </c>
      <c r="FMS34" s="61">
        <v>7.5</v>
      </c>
      <c r="FMT34" s="61">
        <v>22.5</v>
      </c>
      <c r="FMV34" s="61">
        <v>1</v>
      </c>
      <c r="FMW34" s="61">
        <v>12</v>
      </c>
      <c r="FMX34" s="61">
        <v>30</v>
      </c>
      <c r="FMY34" s="61">
        <v>7</v>
      </c>
      <c r="FMZ34" s="61">
        <v>48</v>
      </c>
      <c r="FNA34" s="61">
        <v>650</v>
      </c>
      <c r="FNB34" s="61">
        <v>950</v>
      </c>
      <c r="FNC34" s="61">
        <v>4000</v>
      </c>
      <c r="FND34" s="61">
        <v>30</v>
      </c>
      <c r="FNE34" s="61">
        <v>6</v>
      </c>
      <c r="FNG34" s="61">
        <v>3</v>
      </c>
      <c r="FNH34" s="61">
        <v>42</v>
      </c>
      <c r="FNJ34" s="61">
        <v>462</v>
      </c>
      <c r="FNV34" s="61">
        <v>1</v>
      </c>
      <c r="FNW34" s="61">
        <v>250</v>
      </c>
      <c r="FNX34" s="61">
        <v>40</v>
      </c>
      <c r="FNY34" s="61">
        <v>80</v>
      </c>
      <c r="FNZ34" s="61">
        <v>3</v>
      </c>
      <c r="FOA34" s="61">
        <v>15</v>
      </c>
      <c r="FOB34" s="61">
        <v>1800</v>
      </c>
      <c r="FOC34" s="61">
        <v>50</v>
      </c>
      <c r="FOD34" s="61">
        <v>300</v>
      </c>
      <c r="FOI34" s="61">
        <v>1800</v>
      </c>
      <c r="FOJ34" s="61">
        <v>1800</v>
      </c>
      <c r="FOK34" s="61">
        <v>0</v>
      </c>
      <c r="FOL34" s="61">
        <v>50</v>
      </c>
      <c r="FOM34" s="61">
        <v>50</v>
      </c>
      <c r="FOS34" s="61">
        <v>1</v>
      </c>
      <c r="FOT34" s="61">
        <v>0</v>
      </c>
      <c r="FOU34" s="61">
        <v>990</v>
      </c>
      <c r="FOV34" s="61">
        <v>-950</v>
      </c>
      <c r="FOW34" s="61">
        <v>-650</v>
      </c>
      <c r="FOY34" s="61">
        <v>1000</v>
      </c>
      <c r="FOZ34" s="61">
        <v>10</v>
      </c>
      <c r="FPK34" s="61">
        <v>1</v>
      </c>
      <c r="FPL34" s="61">
        <v>1</v>
      </c>
      <c r="FPM34" s="61">
        <v>1</v>
      </c>
      <c r="FPN34" s="61">
        <v>1</v>
      </c>
      <c r="FPO34" s="61">
        <v>-5</v>
      </c>
      <c r="FPP34" s="61">
        <v>-2</v>
      </c>
      <c r="FPQ34" s="61">
        <v>2</v>
      </c>
      <c r="FPR34" s="61">
        <v>2</v>
      </c>
      <c r="FPS34" s="61">
        <v>90.9</v>
      </c>
      <c r="FPT34" s="61">
        <v>0</v>
      </c>
      <c r="FPU34" s="61">
        <v>0</v>
      </c>
      <c r="FPV34" s="61">
        <v>30</v>
      </c>
      <c r="FPW34" s="61">
        <v>0</v>
      </c>
      <c r="FPX34" s="61">
        <v>0</v>
      </c>
      <c r="FPY34" s="61">
        <v>10</v>
      </c>
      <c r="FPZ34" s="61">
        <v>10000</v>
      </c>
      <c r="FQA34" s="61">
        <v>1400</v>
      </c>
      <c r="FQB34" s="61">
        <v>100</v>
      </c>
      <c r="FQC34" s="61">
        <v>20</v>
      </c>
      <c r="FQD34" s="61">
        <v>0</v>
      </c>
      <c r="FQE34" s="61">
        <v>100</v>
      </c>
      <c r="FQF34" s="61">
        <v>4</v>
      </c>
      <c r="FQG34" s="61">
        <v>0</v>
      </c>
      <c r="FQH34" s="61">
        <v>20</v>
      </c>
      <c r="FQI34" s="61">
        <v>4000</v>
      </c>
      <c r="FQJ34" s="61">
        <v>4000</v>
      </c>
      <c r="FQL34" s="61">
        <v>700</v>
      </c>
      <c r="FQM34" s="61">
        <v>30</v>
      </c>
      <c r="FQN34" s="61">
        <v>0</v>
      </c>
      <c r="FQO34" s="61">
        <v>400</v>
      </c>
      <c r="FQP34" s="61">
        <v>-1</v>
      </c>
      <c r="FQQ34" s="61">
        <v>4</v>
      </c>
      <c r="FQR34" s="61">
        <v>3</v>
      </c>
      <c r="FQS34" s="61">
        <v>10</v>
      </c>
      <c r="FQT34" s="61">
        <v>60</v>
      </c>
      <c r="FQU34" s="61">
        <v>120</v>
      </c>
      <c r="FQV34" s="61">
        <v>4</v>
      </c>
      <c r="FQW34" s="61">
        <v>4</v>
      </c>
      <c r="FQX34" s="61">
        <v>4</v>
      </c>
      <c r="FQY34" s="61">
        <v>4</v>
      </c>
      <c r="FQZ34" s="61">
        <v>-5</v>
      </c>
      <c r="FRA34" s="61">
        <v>-5</v>
      </c>
      <c r="FRB34" s="61">
        <v>-5</v>
      </c>
      <c r="FRC34" s="61">
        <v>-5</v>
      </c>
      <c r="FRD34" s="61">
        <v>15</v>
      </c>
      <c r="FRE34" s="61">
        <v>15</v>
      </c>
      <c r="FRF34" s="61">
        <v>15</v>
      </c>
      <c r="FRG34" s="61">
        <v>15</v>
      </c>
      <c r="FRH34" s="61">
        <v>4.5</v>
      </c>
      <c r="FRJ34" s="61">
        <v>45</v>
      </c>
      <c r="FRK34" s="61">
        <v>270</v>
      </c>
      <c r="FRL34" s="61">
        <v>70</v>
      </c>
      <c r="FRM34" s="61">
        <v>-144</v>
      </c>
      <c r="FRN34" s="61">
        <v>0</v>
      </c>
      <c r="FRO34" s="61">
        <v>80</v>
      </c>
      <c r="FRP34" s="61">
        <v>370</v>
      </c>
      <c r="FSO34" s="61">
        <v>0</v>
      </c>
      <c r="FSP34" s="61">
        <v>4</v>
      </c>
      <c r="FSQ34" s="61">
        <v>500</v>
      </c>
      <c r="FSR34" s="61">
        <v>30</v>
      </c>
      <c r="FST34" s="61">
        <v>2000</v>
      </c>
      <c r="FTB34" s="61">
        <v>1.2</v>
      </c>
      <c r="FTD34" s="61">
        <v>50</v>
      </c>
      <c r="FTE34" s="61">
        <v>0</v>
      </c>
      <c r="FTG34" s="61">
        <v>100</v>
      </c>
      <c r="FTH34" s="61">
        <v>100</v>
      </c>
      <c r="FTJ34" s="61">
        <v>100</v>
      </c>
      <c r="FTK34" s="61">
        <v>50</v>
      </c>
      <c r="FTL34" s="61">
        <v>10</v>
      </c>
      <c r="FTM34" s="61">
        <v>25</v>
      </c>
      <c r="FTN34" s="61">
        <v>2500</v>
      </c>
      <c r="FTO34" s="61">
        <v>1</v>
      </c>
      <c r="FTR34" s="61">
        <v>0</v>
      </c>
      <c r="FTS34" s="61">
        <v>320</v>
      </c>
      <c r="FTT34" s="61">
        <v>0</v>
      </c>
      <c r="FTU34" s="61">
        <v>-24</v>
      </c>
      <c r="FTV34" s="61">
        <v>-13</v>
      </c>
      <c r="FTW34" s="61">
        <v>2717</v>
      </c>
      <c r="FTX34" s="61">
        <v>1600</v>
      </c>
      <c r="FTY34" s="61">
        <v>10</v>
      </c>
      <c r="FTZ34" s="61">
        <v>2717</v>
      </c>
      <c r="FUA34" s="61">
        <v>1600</v>
      </c>
      <c r="FUB34" s="61">
        <v>40</v>
      </c>
      <c r="FUC34" s="61">
        <v>0</v>
      </c>
      <c r="FUD34" s="61">
        <v>0</v>
      </c>
      <c r="FUK34" s="61">
        <v>0</v>
      </c>
      <c r="FUL34" s="61">
        <v>0.19531000000000001</v>
      </c>
      <c r="FUN34" s="61">
        <v>3.8999999999999998E-3</v>
      </c>
      <c r="FUO34" s="61">
        <v>2.5</v>
      </c>
      <c r="FUP34" s="61">
        <v>1.1000000000000001</v>
      </c>
      <c r="FUV34" s="61">
        <v>3352</v>
      </c>
      <c r="FUW34" s="61">
        <v>1678</v>
      </c>
      <c r="FUX34" s="61">
        <v>4430</v>
      </c>
      <c r="FUY34" s="61">
        <v>2277</v>
      </c>
      <c r="FUZ34" s="61">
        <v>1500</v>
      </c>
      <c r="FVA34" s="61">
        <v>1500</v>
      </c>
      <c r="FVC34" s="61">
        <v>60</v>
      </c>
      <c r="FVD34" s="61">
        <v>59.7</v>
      </c>
      <c r="FVF34" s="61">
        <v>500</v>
      </c>
      <c r="FVN34" s="61">
        <v>0</v>
      </c>
      <c r="FVO34" s="61">
        <v>0.19531000000000001</v>
      </c>
      <c r="FVQ34" s="61">
        <v>3.8999999999999998E-3</v>
      </c>
      <c r="FVR34" s="61">
        <v>2.5</v>
      </c>
      <c r="FVS34" s="61">
        <v>1.1000000000000001</v>
      </c>
      <c r="FVY34" s="61">
        <v>2733</v>
      </c>
      <c r="FVZ34" s="61">
        <v>1362</v>
      </c>
      <c r="FWA34" s="61">
        <v>3050</v>
      </c>
      <c r="FWB34" s="61">
        <v>1650</v>
      </c>
      <c r="FWC34" s="61">
        <v>1500</v>
      </c>
      <c r="FWD34" s="61">
        <v>1500</v>
      </c>
      <c r="FWF34" s="61">
        <v>50</v>
      </c>
      <c r="FWG34" s="61">
        <v>45</v>
      </c>
      <c r="FWI34" s="61">
        <v>500</v>
      </c>
      <c r="FWQ34" s="61">
        <v>0</v>
      </c>
      <c r="FWR34" s="61">
        <v>0.19531000000000001</v>
      </c>
      <c r="FWT34" s="61">
        <v>3.8999999999999998E-3</v>
      </c>
      <c r="FWU34" s="61">
        <v>2.5</v>
      </c>
      <c r="FWV34" s="61">
        <v>1.1000000000000001</v>
      </c>
      <c r="FXB34" s="61">
        <v>2733</v>
      </c>
      <c r="FXC34" s="61">
        <v>1362</v>
      </c>
      <c r="FXD34" s="61">
        <v>3050</v>
      </c>
      <c r="FXE34" s="61">
        <v>1650</v>
      </c>
      <c r="FXF34" s="61">
        <v>1500</v>
      </c>
      <c r="FXG34" s="61">
        <v>1500</v>
      </c>
      <c r="FXI34" s="61">
        <v>50</v>
      </c>
      <c r="FXJ34" s="61">
        <v>45</v>
      </c>
      <c r="FXL34" s="61">
        <v>500</v>
      </c>
      <c r="FXT34" s="61">
        <v>0</v>
      </c>
      <c r="FXU34" s="61">
        <v>0.19531000000000001</v>
      </c>
      <c r="FXW34" s="61">
        <v>3.8999999999999998E-3</v>
      </c>
      <c r="FXX34" s="61">
        <v>2.5</v>
      </c>
      <c r="FXY34" s="61">
        <v>1.1000000000000001</v>
      </c>
      <c r="FYE34" s="61">
        <v>2733</v>
      </c>
      <c r="FYF34" s="61">
        <v>1362</v>
      </c>
      <c r="FYG34" s="61">
        <v>3050</v>
      </c>
      <c r="FYH34" s="61">
        <v>1650</v>
      </c>
      <c r="FYI34" s="61">
        <v>1500</v>
      </c>
      <c r="FYJ34" s="61">
        <v>1500</v>
      </c>
      <c r="FYL34" s="61">
        <v>50</v>
      </c>
      <c r="FYM34" s="61">
        <v>45</v>
      </c>
      <c r="FYO34" s="61">
        <v>500</v>
      </c>
      <c r="FYQ34" s="61">
        <v>0</v>
      </c>
      <c r="FYR34" s="61">
        <v>1000</v>
      </c>
      <c r="FYS34" s="61">
        <v>300</v>
      </c>
      <c r="FYT34" s="61">
        <v>48</v>
      </c>
      <c r="FYU34" s="61">
        <v>-1.6</v>
      </c>
      <c r="FYV34" s="61">
        <v>-4</v>
      </c>
      <c r="FYW34" s="61">
        <v>100</v>
      </c>
      <c r="FYX34" s="61">
        <v>6</v>
      </c>
      <c r="FYY34" s="61">
        <v>0</v>
      </c>
      <c r="FYZ34" s="61">
        <v>1</v>
      </c>
      <c r="FZA34" s="61">
        <v>6</v>
      </c>
      <c r="FZB34" s="61">
        <v>0</v>
      </c>
      <c r="FZI34" s="61">
        <v>100</v>
      </c>
      <c r="FZJ34" s="61">
        <v>50</v>
      </c>
      <c r="FZK34" s="61">
        <v>100</v>
      </c>
      <c r="FZL34" s="61">
        <v>12000</v>
      </c>
      <c r="FZM34" s="61">
        <v>100</v>
      </c>
      <c r="FZN34" s="61">
        <v>-100</v>
      </c>
      <c r="FZO34" s="61">
        <v>0</v>
      </c>
      <c r="FZP34" s="61">
        <v>0</v>
      </c>
      <c r="FZQ34" s="61">
        <v>-25</v>
      </c>
      <c r="FZS34" s="61">
        <v>0</v>
      </c>
      <c r="FZT34" s="61">
        <v>0</v>
      </c>
      <c r="FZU34" s="61">
        <v>0</v>
      </c>
      <c r="FZV34" s="61">
        <v>0</v>
      </c>
      <c r="FZW34" s="61">
        <v>0</v>
      </c>
      <c r="FZX34" s="61">
        <v>1</v>
      </c>
      <c r="FZY34" s="61">
        <v>0</v>
      </c>
      <c r="FZZ34" s="61">
        <v>0</v>
      </c>
      <c r="GAA34" s="61">
        <v>6</v>
      </c>
      <c r="GAB34" s="61">
        <v>0</v>
      </c>
      <c r="GAC34" s="61">
        <v>0.5</v>
      </c>
      <c r="GAD34" s="61">
        <v>0</v>
      </c>
      <c r="GAE34" s="61">
        <v>0</v>
      </c>
      <c r="GAF34" s="61">
        <v>120000</v>
      </c>
      <c r="GAG34" s="61">
        <v>0</v>
      </c>
      <c r="GAH34" s="61">
        <v>120000</v>
      </c>
      <c r="GAI34" s="61">
        <v>0</v>
      </c>
      <c r="GAK34" s="61">
        <v>4</v>
      </c>
      <c r="GAL34" s="61">
        <v>0</v>
      </c>
      <c r="GAM34" s="61">
        <v>0</v>
      </c>
      <c r="GAN34" s="61">
        <v>0</v>
      </c>
      <c r="GAR34" s="61">
        <v>75</v>
      </c>
      <c r="GAT34" s="61">
        <v>40</v>
      </c>
      <c r="GBI34" s="61">
        <v>60</v>
      </c>
      <c r="GBJ34" s="61">
        <v>60</v>
      </c>
      <c r="GBK34" s="61">
        <v>60</v>
      </c>
      <c r="GBL34" s="61">
        <v>60</v>
      </c>
      <c r="GBW34" s="61">
        <v>0</v>
      </c>
      <c r="GBX34" s="61">
        <v>0</v>
      </c>
      <c r="GBY34" s="61">
        <v>1</v>
      </c>
      <c r="GBZ34" s="61">
        <v>3</v>
      </c>
      <c r="GCA34" s="61">
        <v>57</v>
      </c>
      <c r="GCB34" s="61">
        <v>59</v>
      </c>
      <c r="GCC34" s="61">
        <v>2</v>
      </c>
      <c r="GCD34" s="61">
        <v>2</v>
      </c>
      <c r="GCE34" s="61">
        <v>67</v>
      </c>
      <c r="GCG34" s="61">
        <v>50</v>
      </c>
      <c r="GCW34" s="61">
        <v>20</v>
      </c>
      <c r="GCX34" s="61">
        <v>30</v>
      </c>
      <c r="GCY34" s="61">
        <v>1</v>
      </c>
      <c r="GDD34" s="61">
        <v>110</v>
      </c>
      <c r="GDE34" s="61">
        <v>0.2</v>
      </c>
      <c r="GDH34" s="61">
        <v>100</v>
      </c>
      <c r="GDI34" s="61">
        <v>0.2</v>
      </c>
      <c r="GDK34" s="61">
        <v>300</v>
      </c>
      <c r="GDL34" s="61">
        <v>110</v>
      </c>
      <c r="GDM34" s="61">
        <v>110</v>
      </c>
      <c r="GDN34" s="61">
        <v>110</v>
      </c>
      <c r="GDW34" s="61">
        <v>-925</v>
      </c>
      <c r="GDX34" s="61">
        <v>3700</v>
      </c>
      <c r="GDZ34" s="61">
        <v>0.2</v>
      </c>
      <c r="GEA34" s="61">
        <v>100</v>
      </c>
      <c r="GEB34" s="61">
        <v>200</v>
      </c>
      <c r="GEX34" s="61">
        <v>20</v>
      </c>
      <c r="GEY34" s="61">
        <v>30</v>
      </c>
      <c r="GEZ34" s="61">
        <v>1</v>
      </c>
      <c r="GFE34" s="61">
        <v>110</v>
      </c>
      <c r="GFF34" s="61">
        <v>0.4</v>
      </c>
      <c r="GFI34" s="61">
        <v>100</v>
      </c>
      <c r="GFJ34" s="61">
        <v>0.2</v>
      </c>
      <c r="GFL34" s="61">
        <v>100</v>
      </c>
      <c r="GFN34" s="61">
        <v>100</v>
      </c>
      <c r="GFO34" s="61">
        <v>100</v>
      </c>
      <c r="GGA34" s="61">
        <v>0.2</v>
      </c>
      <c r="GGB34" s="61">
        <v>100</v>
      </c>
      <c r="GGC34" s="61">
        <v>200</v>
      </c>
      <c r="GHU34" s="61">
        <v>0</v>
      </c>
      <c r="GHV34" s="61">
        <v>0.1</v>
      </c>
      <c r="GHW34" s="61">
        <v>100</v>
      </c>
      <c r="GHX34" s="61">
        <v>100</v>
      </c>
      <c r="GHY34" s="61">
        <v>100</v>
      </c>
      <c r="GHZ34" s="61">
        <v>50</v>
      </c>
      <c r="GIA34" s="61">
        <v>0</v>
      </c>
      <c r="GIB34" s="61">
        <v>1</v>
      </c>
      <c r="GIC34" s="61">
        <v>2.2999999999999998</v>
      </c>
      <c r="GID34" s="61">
        <v>0</v>
      </c>
      <c r="GIE34" s="61">
        <v>100</v>
      </c>
      <c r="GIF34" s="61">
        <v>0</v>
      </c>
      <c r="GIG34" s="61">
        <v>1</v>
      </c>
      <c r="GIH34" s="61">
        <v>1</v>
      </c>
      <c r="GII34" s="61">
        <v>1</v>
      </c>
      <c r="GIJ34" s="61">
        <v>1</v>
      </c>
      <c r="GIK34" s="61">
        <v>0</v>
      </c>
      <c r="GIL34" s="61">
        <v>0</v>
      </c>
      <c r="GIM34" s="61">
        <v>76</v>
      </c>
      <c r="GIN34" s="61">
        <v>68</v>
      </c>
      <c r="GIO34" s="61">
        <v>70</v>
      </c>
      <c r="GIP34" s="61">
        <v>0</v>
      </c>
      <c r="GIQ34" s="61">
        <v>100</v>
      </c>
      <c r="GIR34" s="61">
        <v>30</v>
      </c>
      <c r="GIS34" s="61">
        <v>0</v>
      </c>
      <c r="GIT34" s="61">
        <v>0.1</v>
      </c>
      <c r="GIU34" s="61">
        <v>100</v>
      </c>
      <c r="GIV34" s="61">
        <v>100</v>
      </c>
      <c r="GIW34" s="61">
        <v>100</v>
      </c>
      <c r="GIX34" s="61">
        <v>35</v>
      </c>
      <c r="GIY34" s="61">
        <v>0</v>
      </c>
      <c r="GIZ34" s="61">
        <v>0</v>
      </c>
      <c r="GJA34" s="61">
        <v>2.75</v>
      </c>
      <c r="GJB34" s="61">
        <v>0</v>
      </c>
      <c r="GJC34" s="61">
        <v>100</v>
      </c>
      <c r="GJD34" s="61">
        <v>0</v>
      </c>
      <c r="GJE34" s="61">
        <v>1</v>
      </c>
      <c r="GJF34" s="61">
        <v>1</v>
      </c>
      <c r="GJG34" s="61">
        <v>1</v>
      </c>
      <c r="GJH34" s="61">
        <v>1</v>
      </c>
      <c r="GJI34" s="61">
        <v>0</v>
      </c>
      <c r="GJJ34" s="61">
        <v>0</v>
      </c>
      <c r="GJK34" s="61">
        <v>76</v>
      </c>
      <c r="GJL34" s="61">
        <v>65</v>
      </c>
      <c r="GJM34" s="61">
        <v>68</v>
      </c>
      <c r="GJN34" s="61">
        <v>100</v>
      </c>
      <c r="GJO34" s="61">
        <v>100</v>
      </c>
      <c r="GJP34" s="61">
        <v>0</v>
      </c>
      <c r="GJQ34" s="61">
        <v>0</v>
      </c>
      <c r="GJR34" s="61">
        <v>0.2</v>
      </c>
      <c r="GJS34" s="61">
        <v>100</v>
      </c>
      <c r="GJT34" s="61">
        <v>100</v>
      </c>
      <c r="GJU34" s="61">
        <v>100</v>
      </c>
      <c r="GJV34" s="61">
        <v>205</v>
      </c>
      <c r="GJW34" s="61">
        <v>0</v>
      </c>
      <c r="GJX34" s="61">
        <v>1</v>
      </c>
      <c r="GJY34" s="61">
        <v>1</v>
      </c>
      <c r="GJZ34" s="61">
        <v>1</v>
      </c>
      <c r="GKA34" s="61">
        <v>1</v>
      </c>
      <c r="GKB34" s="61">
        <v>1</v>
      </c>
      <c r="GKC34" s="61">
        <v>1</v>
      </c>
      <c r="GKD34" s="61">
        <v>0</v>
      </c>
      <c r="GKE34" s="61">
        <v>0</v>
      </c>
      <c r="GKF34" s="61">
        <v>40</v>
      </c>
      <c r="GKG34" s="61">
        <v>20</v>
      </c>
      <c r="GKH34" s="61">
        <v>28</v>
      </c>
      <c r="GKI34" s="61">
        <v>0</v>
      </c>
      <c r="GKJ34" s="61">
        <v>100</v>
      </c>
      <c r="GKK34" s="61">
        <v>0</v>
      </c>
      <c r="GKL34" s="61">
        <v>1.5</v>
      </c>
      <c r="GKM34" s="61">
        <v>3.0000000000000001E-3</v>
      </c>
      <c r="GKN34" s="61">
        <v>1</v>
      </c>
      <c r="GKO34" s="61">
        <v>1</v>
      </c>
      <c r="GKP34" s="61">
        <v>10</v>
      </c>
      <c r="GKQ34" s="61">
        <v>0.6</v>
      </c>
      <c r="GKR34" s="61">
        <v>0</v>
      </c>
      <c r="GKS34" s="61">
        <v>1</v>
      </c>
      <c r="GKT34" s="61">
        <v>12</v>
      </c>
      <c r="GKU34" s="61">
        <v>1</v>
      </c>
      <c r="GKV34" s="61">
        <v>1</v>
      </c>
      <c r="GKW34" s="61">
        <v>1</v>
      </c>
      <c r="GKX34" s="61">
        <v>1</v>
      </c>
      <c r="GKY34" s="61">
        <v>0</v>
      </c>
      <c r="GKZ34" s="61">
        <v>0</v>
      </c>
      <c r="GLA34" s="61">
        <v>1.1000000000000001</v>
      </c>
      <c r="GLB34" s="61">
        <v>0.7</v>
      </c>
      <c r="GLC34" s="61">
        <v>1</v>
      </c>
      <c r="GLD34" s="61">
        <v>0</v>
      </c>
      <c r="GLE34" s="61">
        <v>100</v>
      </c>
      <c r="GLF34" s="61">
        <v>0</v>
      </c>
      <c r="GLG34" s="61">
        <v>0</v>
      </c>
      <c r="GLH34" s="61">
        <v>0.1</v>
      </c>
      <c r="GLI34" s="61">
        <v>100</v>
      </c>
      <c r="GLJ34" s="61">
        <v>100</v>
      </c>
      <c r="GLK34" s="61">
        <v>100</v>
      </c>
      <c r="GLL34" s="61">
        <v>50</v>
      </c>
      <c r="GLM34" s="61">
        <v>0</v>
      </c>
      <c r="GLN34" s="61">
        <v>1</v>
      </c>
      <c r="GLO34" s="61">
        <v>6</v>
      </c>
      <c r="GLP34" s="61">
        <v>1</v>
      </c>
      <c r="GLQ34" s="61">
        <v>1</v>
      </c>
      <c r="GLR34" s="61">
        <v>1</v>
      </c>
      <c r="GLS34" s="61">
        <v>1</v>
      </c>
      <c r="GLT34" s="61">
        <v>0</v>
      </c>
      <c r="GLU34" s="61">
        <v>0</v>
      </c>
      <c r="GLV34" s="61">
        <v>99</v>
      </c>
      <c r="GLW34" s="61">
        <v>85</v>
      </c>
      <c r="GLX34" s="61">
        <v>89</v>
      </c>
      <c r="GLY34" s="61">
        <v>0</v>
      </c>
      <c r="GLZ34" s="61">
        <v>100</v>
      </c>
      <c r="GMA34" s="61">
        <v>0</v>
      </c>
      <c r="GMB34" s="61">
        <v>0</v>
      </c>
      <c r="GMC34" s="61">
        <v>0.1</v>
      </c>
      <c r="GMD34" s="61">
        <v>0.5</v>
      </c>
      <c r="GME34" s="61">
        <v>0.5</v>
      </c>
      <c r="GMF34" s="61">
        <v>100</v>
      </c>
      <c r="GMG34" s="61">
        <v>40</v>
      </c>
      <c r="GMH34" s="61">
        <v>0</v>
      </c>
      <c r="GMI34" s="61">
        <v>1</v>
      </c>
      <c r="GMJ34" s="61">
        <v>1</v>
      </c>
      <c r="GMK34" s="61">
        <v>1</v>
      </c>
      <c r="GML34" s="61">
        <v>1</v>
      </c>
      <c r="GMM34" s="61">
        <v>1</v>
      </c>
      <c r="GMN34" s="61">
        <v>1</v>
      </c>
      <c r="GMO34" s="61">
        <v>0</v>
      </c>
      <c r="GMP34" s="61">
        <v>0</v>
      </c>
      <c r="GMQ34" s="61">
        <v>80</v>
      </c>
      <c r="GMR34" s="61">
        <v>30</v>
      </c>
      <c r="GMS34" s="61">
        <v>50</v>
      </c>
      <c r="GMT34" s="61">
        <v>0</v>
      </c>
      <c r="GMU34" s="61">
        <v>100</v>
      </c>
      <c r="GMV34" s="61">
        <v>10</v>
      </c>
      <c r="GMW34" s="61">
        <v>0</v>
      </c>
      <c r="GMX34" s="61">
        <v>1</v>
      </c>
      <c r="GMY34" s="61">
        <v>10</v>
      </c>
      <c r="GMZ34" s="61">
        <v>10</v>
      </c>
      <c r="GNA34" s="61">
        <v>10</v>
      </c>
      <c r="GNB34" s="61">
        <v>205</v>
      </c>
      <c r="GNC34" s="61">
        <v>0</v>
      </c>
      <c r="GND34" s="61">
        <v>0</v>
      </c>
      <c r="GNE34" s="61">
        <v>1</v>
      </c>
      <c r="GNF34" s="61">
        <v>1</v>
      </c>
      <c r="GNG34" s="61">
        <v>1</v>
      </c>
      <c r="GNH34" s="61">
        <v>1</v>
      </c>
      <c r="GNI34" s="61">
        <v>1</v>
      </c>
      <c r="GNJ34" s="61">
        <v>0</v>
      </c>
      <c r="GNK34" s="61">
        <v>0</v>
      </c>
      <c r="GNL34" s="61">
        <v>95</v>
      </c>
      <c r="GNM34" s="61">
        <v>75</v>
      </c>
      <c r="GNN34" s="61">
        <v>75</v>
      </c>
      <c r="GNO34" s="61">
        <v>0</v>
      </c>
      <c r="GNP34" s="61">
        <v>100</v>
      </c>
      <c r="GNQ34" s="61">
        <v>0</v>
      </c>
      <c r="GNR34" s="61">
        <v>0</v>
      </c>
      <c r="GNS34" s="61">
        <v>1</v>
      </c>
      <c r="GNT34" s="61">
        <v>10</v>
      </c>
      <c r="GNU34" s="61">
        <v>10</v>
      </c>
      <c r="GNV34" s="61">
        <v>10</v>
      </c>
      <c r="GNW34" s="61">
        <v>205</v>
      </c>
      <c r="GNX34" s="61">
        <v>0</v>
      </c>
      <c r="GNY34" s="61">
        <v>0</v>
      </c>
      <c r="GNZ34" s="61">
        <v>1</v>
      </c>
      <c r="GOA34" s="61">
        <v>1</v>
      </c>
      <c r="GOB34" s="61">
        <v>1</v>
      </c>
      <c r="GOC34" s="61">
        <v>1</v>
      </c>
      <c r="GOD34" s="61">
        <v>1</v>
      </c>
      <c r="GOE34" s="61">
        <v>0</v>
      </c>
      <c r="GOF34" s="61">
        <v>0</v>
      </c>
      <c r="GOG34" s="61">
        <v>95</v>
      </c>
      <c r="GOH34" s="61">
        <v>75</v>
      </c>
      <c r="GOI34" s="61">
        <v>75</v>
      </c>
      <c r="GOJ34" s="61">
        <v>0</v>
      </c>
      <c r="GOK34" s="61">
        <v>100</v>
      </c>
      <c r="GOL34" s="61">
        <v>0</v>
      </c>
      <c r="GOM34" s="61">
        <v>0</v>
      </c>
      <c r="GON34" s="61">
        <v>0</v>
      </c>
      <c r="GOO34" s="61">
        <v>1</v>
      </c>
      <c r="GOP34" s="61">
        <v>1</v>
      </c>
      <c r="GOQ34" s="61">
        <v>100</v>
      </c>
      <c r="GOR34" s="61">
        <v>0.01</v>
      </c>
      <c r="GOS34" s="61">
        <v>0</v>
      </c>
      <c r="GOT34" s="61">
        <v>1</v>
      </c>
      <c r="GOU34" s="61">
        <v>3</v>
      </c>
      <c r="GOV34" s="61">
        <v>1</v>
      </c>
      <c r="GOW34" s="61">
        <v>1</v>
      </c>
      <c r="GOX34" s="61">
        <v>1</v>
      </c>
      <c r="GOY34" s="61">
        <v>1</v>
      </c>
      <c r="GOZ34" s="61">
        <v>0</v>
      </c>
      <c r="GPA34" s="61">
        <v>0</v>
      </c>
      <c r="GPB34" s="61">
        <v>20</v>
      </c>
      <c r="GPC34" s="61">
        <v>-20</v>
      </c>
      <c r="GPD34" s="61">
        <v>-3</v>
      </c>
      <c r="GPE34" s="61">
        <v>0</v>
      </c>
      <c r="GPF34" s="61">
        <v>100</v>
      </c>
      <c r="GPG34" s="61">
        <v>0</v>
      </c>
      <c r="GPH34" s="61">
        <v>1E-3</v>
      </c>
      <c r="GPI34" s="61">
        <v>0.1</v>
      </c>
      <c r="GPJ34" s="61">
        <v>100</v>
      </c>
      <c r="GPK34" s="61">
        <v>100</v>
      </c>
      <c r="GPL34" s="61">
        <v>100</v>
      </c>
      <c r="GPM34" s="61">
        <v>70</v>
      </c>
      <c r="GPN34" s="61">
        <v>0</v>
      </c>
      <c r="GPO34" s="61">
        <v>1</v>
      </c>
      <c r="GPP34" s="61">
        <v>1</v>
      </c>
      <c r="GPQ34" s="61">
        <v>1</v>
      </c>
      <c r="GPR34" s="61">
        <v>1</v>
      </c>
      <c r="GPS34" s="61">
        <v>1</v>
      </c>
      <c r="GPT34" s="61">
        <v>1</v>
      </c>
      <c r="GPU34" s="61">
        <v>0</v>
      </c>
      <c r="GPV34" s="61">
        <v>0</v>
      </c>
      <c r="GPW34" s="61">
        <v>90</v>
      </c>
      <c r="GPX34" s="61">
        <v>50</v>
      </c>
      <c r="GPY34" s="61">
        <v>50</v>
      </c>
      <c r="GPZ34" s="61">
        <v>20</v>
      </c>
      <c r="GQA34" s="61">
        <v>100</v>
      </c>
      <c r="GQB34" s="61">
        <v>20</v>
      </c>
      <c r="GQC34" s="61">
        <v>0</v>
      </c>
      <c r="GQD34" s="61">
        <v>0.1</v>
      </c>
      <c r="GQE34" s="61">
        <v>100</v>
      </c>
      <c r="GQF34" s="61">
        <v>205</v>
      </c>
      <c r="GQG34" s="61">
        <v>0</v>
      </c>
      <c r="GQH34" s="61">
        <v>0</v>
      </c>
      <c r="GQI34" s="61">
        <v>1</v>
      </c>
      <c r="GQJ34" s="61">
        <v>20</v>
      </c>
      <c r="GQK34" s="61">
        <v>0</v>
      </c>
      <c r="GQL34" s="61">
        <v>1</v>
      </c>
      <c r="GQM34" s="61">
        <v>1</v>
      </c>
      <c r="GQN34" s="61">
        <v>1</v>
      </c>
      <c r="GQO34" s="61">
        <v>1</v>
      </c>
      <c r="GQP34" s="61">
        <v>0</v>
      </c>
      <c r="GQQ34" s="61">
        <v>0</v>
      </c>
      <c r="GQR34" s="61">
        <v>120</v>
      </c>
      <c r="GQS34" s="61">
        <v>0</v>
      </c>
      <c r="GQT34" s="61">
        <v>100</v>
      </c>
      <c r="GQU34" s="61">
        <v>100</v>
      </c>
      <c r="GQV34" s="61">
        <v>0</v>
      </c>
      <c r="GQW34" s="61">
        <v>0</v>
      </c>
      <c r="GQX34" s="61">
        <v>100</v>
      </c>
      <c r="GQY34" s="61">
        <v>0</v>
      </c>
      <c r="GQZ34" s="61">
        <v>0</v>
      </c>
      <c r="GRA34" s="61">
        <v>2</v>
      </c>
      <c r="GRB34" s="61">
        <v>100</v>
      </c>
      <c r="GRC34" s="61">
        <v>100</v>
      </c>
      <c r="GRD34" s="61">
        <v>100</v>
      </c>
      <c r="GRE34" s="61">
        <v>0.05</v>
      </c>
      <c r="GRF34" s="61">
        <v>0</v>
      </c>
      <c r="GRG34" s="61">
        <v>0</v>
      </c>
      <c r="GRH34" s="61">
        <v>1</v>
      </c>
      <c r="GRI34" s="61">
        <v>1</v>
      </c>
      <c r="GRJ34" s="61">
        <v>1</v>
      </c>
      <c r="GRK34" s="61">
        <v>1</v>
      </c>
      <c r="GRL34" s="61">
        <v>1</v>
      </c>
      <c r="GRM34" s="61">
        <v>0</v>
      </c>
      <c r="GRN34" s="61">
        <v>0</v>
      </c>
      <c r="GRO34" s="61">
        <v>780</v>
      </c>
      <c r="GRP34" s="61">
        <v>720</v>
      </c>
      <c r="GRQ34" s="61">
        <v>740</v>
      </c>
      <c r="GRR34" s="61">
        <v>0</v>
      </c>
      <c r="GRS34" s="61">
        <v>100</v>
      </c>
      <c r="GRT34" s="61">
        <v>-100</v>
      </c>
      <c r="GRU34" s="61">
        <v>0</v>
      </c>
      <c r="GRV34" s="61">
        <v>1</v>
      </c>
      <c r="GRW34" s="61">
        <v>320</v>
      </c>
      <c r="GRX34" s="61">
        <v>320</v>
      </c>
      <c r="GRY34" s="61">
        <v>100</v>
      </c>
      <c r="GRZ34" s="61">
        <v>205</v>
      </c>
      <c r="GSA34" s="61">
        <v>0</v>
      </c>
      <c r="GSB34" s="61">
        <v>0</v>
      </c>
      <c r="GSC34" s="61">
        <v>1</v>
      </c>
      <c r="GSD34" s="61">
        <v>1</v>
      </c>
      <c r="GSE34" s="61">
        <v>1</v>
      </c>
      <c r="GSF34" s="61">
        <v>1</v>
      </c>
      <c r="GSG34" s="61">
        <v>1</v>
      </c>
      <c r="GSH34" s="61">
        <v>0</v>
      </c>
      <c r="GSI34" s="61">
        <v>0</v>
      </c>
      <c r="GSJ34" s="61">
        <v>400</v>
      </c>
      <c r="GSK34" s="61">
        <v>0</v>
      </c>
      <c r="GSL34" s="61">
        <v>0</v>
      </c>
      <c r="GSM34" s="61">
        <v>0</v>
      </c>
      <c r="GSN34" s="61">
        <v>100</v>
      </c>
      <c r="GSO34" s="61">
        <v>0</v>
      </c>
      <c r="GSP34" s="61">
        <v>1E-3</v>
      </c>
      <c r="GSQ34" s="61">
        <v>0.1</v>
      </c>
      <c r="GSR34" s="61">
        <v>100</v>
      </c>
      <c r="GSS34" s="61">
        <v>100</v>
      </c>
      <c r="GST34" s="61">
        <v>100</v>
      </c>
      <c r="GSU34" s="61">
        <v>70</v>
      </c>
      <c r="GSV34" s="61">
        <v>0</v>
      </c>
      <c r="GSW34" s="61">
        <v>1</v>
      </c>
      <c r="GSX34" s="61">
        <v>6</v>
      </c>
      <c r="GSY34" s="61">
        <v>1</v>
      </c>
      <c r="GSZ34" s="61">
        <v>1</v>
      </c>
      <c r="GTA34" s="61">
        <v>1</v>
      </c>
      <c r="GTB34" s="61">
        <v>1</v>
      </c>
      <c r="GTC34" s="61">
        <v>0</v>
      </c>
      <c r="GTD34" s="61">
        <v>0</v>
      </c>
      <c r="GTE34" s="61">
        <v>80</v>
      </c>
      <c r="GTF34" s="61">
        <v>30</v>
      </c>
      <c r="GTG34" s="61">
        <v>80</v>
      </c>
      <c r="GTH34" s="61">
        <v>0</v>
      </c>
      <c r="GTI34" s="61">
        <v>100</v>
      </c>
      <c r="GTJ34" s="61">
        <v>0</v>
      </c>
      <c r="GTK34" s="61">
        <v>0</v>
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</v>
      </c>
      <c r="GTQ34" s="61">
        <v>0</v>
      </c>
      <c r="GTR34" s="61">
        <v>1</v>
      </c>
      <c r="GTS34" s="61">
        <v>1</v>
      </c>
      <c r="GTT34" s="61">
        <v>1</v>
      </c>
      <c r="GTU34" s="61">
        <v>1</v>
      </c>
      <c r="GTV34" s="61">
        <v>1</v>
      </c>
      <c r="GTW34" s="61">
        <v>1</v>
      </c>
      <c r="GTX34" s="61">
        <v>0</v>
      </c>
      <c r="GTY34" s="61">
        <v>0</v>
      </c>
      <c r="GTZ34" s="61">
        <v>40</v>
      </c>
      <c r="GUA34" s="61">
        <v>20</v>
      </c>
      <c r="GUB34" s="61">
        <v>28</v>
      </c>
      <c r="GUC34" s="61">
        <v>0</v>
      </c>
      <c r="GUD34" s="61">
        <v>100</v>
      </c>
      <c r="GUE34" s="61">
        <v>0</v>
      </c>
      <c r="GUF34" s="61">
        <v>0</v>
      </c>
      <c r="GUG34" s="61">
        <v>0.2</v>
      </c>
      <c r="GUH34" s="61">
        <v>100</v>
      </c>
      <c r="GUI34" s="61">
        <v>100</v>
      </c>
      <c r="GUJ34" s="61">
        <v>100</v>
      </c>
      <c r="GUK34" s="61">
        <v>205</v>
      </c>
      <c r="GUL34" s="61">
        <v>0</v>
      </c>
      <c r="GUM34" s="61">
        <v>1</v>
      </c>
      <c r="GUN34" s="61">
        <v>1</v>
      </c>
      <c r="GUO34" s="61">
        <v>1</v>
      </c>
      <c r="GUP34" s="61">
        <v>1</v>
      </c>
      <c r="GUQ34" s="61">
        <v>1</v>
      </c>
      <c r="GUR34" s="61">
        <v>1</v>
      </c>
      <c r="GUS34" s="61">
        <v>0</v>
      </c>
      <c r="GUT34" s="61">
        <v>0</v>
      </c>
      <c r="GUU34" s="61">
        <v>40</v>
      </c>
      <c r="GUV34" s="61">
        <v>20</v>
      </c>
      <c r="GUW34" s="61">
        <v>28</v>
      </c>
      <c r="GUX34" s="61">
        <v>0</v>
      </c>
      <c r="GUY34" s="61">
        <v>100</v>
      </c>
      <c r="GUZ34" s="61">
        <v>0</v>
      </c>
      <c r="GVA34" s="61">
        <v>0</v>
      </c>
      <c r="GVB34" s="61">
        <v>0</v>
      </c>
      <c r="GVC34" s="61">
        <v>50</v>
      </c>
      <c r="GVD34" s="61">
        <v>50</v>
      </c>
      <c r="GVE34" s="61">
        <v>100</v>
      </c>
      <c r="GVF34" s="61">
        <v>205</v>
      </c>
      <c r="GVG34" s="61">
        <v>0</v>
      </c>
      <c r="GVH34" s="61">
        <v>1</v>
      </c>
      <c r="GVI34" s="61">
        <v>1</v>
      </c>
      <c r="GVJ34" s="61">
        <v>1</v>
      </c>
      <c r="GVK34" s="61">
        <v>1</v>
      </c>
      <c r="GVL34" s="61">
        <v>1</v>
      </c>
      <c r="GVM34" s="61">
        <v>1</v>
      </c>
      <c r="GVN34" s="61">
        <v>0</v>
      </c>
      <c r="GVO34" s="61">
        <v>0</v>
      </c>
      <c r="GVP34" s="61">
        <v>100</v>
      </c>
      <c r="GVQ34" s="61">
        <v>0</v>
      </c>
      <c r="GVR34" s="61">
        <v>50</v>
      </c>
      <c r="GVS34" s="61">
        <v>0</v>
      </c>
      <c r="GVT34" s="61">
        <v>100</v>
      </c>
      <c r="GVU34" s="61">
        <v>0</v>
      </c>
      <c r="GVV34" s="61">
        <v>0</v>
      </c>
      <c r="GVW34" s="61">
        <v>0.1</v>
      </c>
      <c r="GVX34" s="61">
        <v>100</v>
      </c>
      <c r="GVY34" s="61">
        <v>100</v>
      </c>
      <c r="GVZ34" s="61">
        <v>100</v>
      </c>
      <c r="GWA34" s="61">
        <v>205</v>
      </c>
      <c r="GWB34" s="61">
        <v>0</v>
      </c>
      <c r="GWC34" s="61">
        <v>0</v>
      </c>
      <c r="GWD34" s="61">
        <v>1</v>
      </c>
      <c r="GWE34" s="61">
        <v>1</v>
      </c>
      <c r="GWF34" s="61">
        <v>1</v>
      </c>
      <c r="GWG34" s="61">
        <v>1</v>
      </c>
      <c r="GWH34" s="61">
        <v>1</v>
      </c>
      <c r="GWI34" s="61">
        <v>0</v>
      </c>
      <c r="GWJ34" s="61">
        <v>0</v>
      </c>
      <c r="GWK34" s="61">
        <v>30</v>
      </c>
      <c r="GWL34" s="61">
        <v>15</v>
      </c>
      <c r="GWM34" s="61">
        <v>25</v>
      </c>
      <c r="GWN34" s="61">
        <v>0</v>
      </c>
      <c r="GWO34" s="61">
        <v>100</v>
      </c>
      <c r="GWP34" s="61">
        <v>0</v>
      </c>
      <c r="GWQ34" s="61">
        <v>0</v>
      </c>
      <c r="GWR34" s="61">
        <v>0.1</v>
      </c>
      <c r="GWS34" s="61">
        <v>100</v>
      </c>
      <c r="GWT34" s="61">
        <v>100</v>
      </c>
      <c r="GWU34" s="61">
        <v>100</v>
      </c>
      <c r="GWV34" s="61">
        <v>205</v>
      </c>
      <c r="GWW34" s="61">
        <v>0</v>
      </c>
      <c r="GWX34" s="61">
        <v>1</v>
      </c>
      <c r="GWY34" s="61">
        <v>1</v>
      </c>
      <c r="GWZ34" s="61">
        <v>1</v>
      </c>
      <c r="GXA34" s="61">
        <v>1</v>
      </c>
      <c r="GXB34" s="61">
        <v>1</v>
      </c>
      <c r="GXC34" s="61">
        <v>1</v>
      </c>
      <c r="GXD34" s="61">
        <v>0</v>
      </c>
      <c r="GXE34" s="61">
        <v>0</v>
      </c>
      <c r="GXF34" s="61">
        <v>99</v>
      </c>
      <c r="GXG34" s="61">
        <v>85</v>
      </c>
      <c r="GXH34" s="61">
        <v>90</v>
      </c>
      <c r="GXI34" s="61">
        <v>0</v>
      </c>
      <c r="GXJ34" s="61">
        <v>100</v>
      </c>
      <c r="GXK34" s="61">
        <v>0</v>
      </c>
      <c r="GZB34" s="61">
        <v>0</v>
      </c>
      <c r="GZC34" s="61">
        <v>0.1</v>
      </c>
      <c r="GZD34" s="61">
        <v>100</v>
      </c>
      <c r="GZE34" s="61">
        <v>205</v>
      </c>
      <c r="GZF34" s="61">
        <v>0</v>
      </c>
      <c r="GZG34" s="61">
        <v>0</v>
      </c>
      <c r="GZH34" s="61">
        <v>1</v>
      </c>
      <c r="GZI34" s="61">
        <v>20</v>
      </c>
      <c r="GZJ34" s="61">
        <v>0</v>
      </c>
      <c r="GZK34" s="61">
        <v>1</v>
      </c>
      <c r="GZL34" s="61">
        <v>1</v>
      </c>
      <c r="GZM34" s="61">
        <v>1</v>
      </c>
      <c r="GZN34" s="61">
        <v>1</v>
      </c>
      <c r="GZO34" s="61">
        <v>0</v>
      </c>
      <c r="GZP34" s="61">
        <v>0</v>
      </c>
      <c r="GZQ34" s="61">
        <v>120</v>
      </c>
      <c r="GZR34" s="61">
        <v>0</v>
      </c>
      <c r="GZS34" s="61">
        <v>100</v>
      </c>
      <c r="GZT34" s="61">
        <v>100</v>
      </c>
      <c r="GZU34" s="61">
        <v>0</v>
      </c>
      <c r="GZV34" s="61">
        <v>0</v>
      </c>
      <c r="GZW34" s="61">
        <v>100</v>
      </c>
      <c r="GZX34" s="61">
        <v>0</v>
      </c>
      <c r="GZY34" s="61">
        <v>0</v>
      </c>
      <c r="GZZ34" s="61">
        <v>0.2</v>
      </c>
      <c r="HAA34" s="61">
        <v>100</v>
      </c>
      <c r="HAB34" s="61">
        <v>100</v>
      </c>
      <c r="HAC34" s="61">
        <v>100</v>
      </c>
      <c r="HAD34" s="61">
        <v>205</v>
      </c>
      <c r="HAE34" s="61">
        <v>0</v>
      </c>
      <c r="HAF34" s="61">
        <v>1</v>
      </c>
      <c r="HAG34" s="61">
        <v>1</v>
      </c>
      <c r="HAH34" s="61">
        <v>1</v>
      </c>
      <c r="HAI34" s="61">
        <v>1</v>
      </c>
      <c r="HAJ34" s="61">
        <v>1</v>
      </c>
      <c r="HAK34" s="61">
        <v>1</v>
      </c>
      <c r="HAL34" s="61">
        <v>0</v>
      </c>
      <c r="HAM34" s="61">
        <v>0</v>
      </c>
      <c r="HAN34" s="61">
        <v>40</v>
      </c>
      <c r="HAO34" s="61">
        <v>20</v>
      </c>
      <c r="HAP34" s="61">
        <v>28</v>
      </c>
      <c r="HAQ34" s="61">
        <v>0</v>
      </c>
      <c r="HAR34" s="61">
        <v>100</v>
      </c>
      <c r="HAS34" s="61">
        <v>0</v>
      </c>
      <c r="HAT34" s="61">
        <v>0</v>
      </c>
      <c r="HAU34" s="61">
        <v>0</v>
      </c>
      <c r="HAV34" s="61">
        <v>50</v>
      </c>
      <c r="HAW34" s="61">
        <v>50</v>
      </c>
      <c r="HAX34" s="61">
        <v>100</v>
      </c>
      <c r="HAY34" s="61">
        <v>205</v>
      </c>
      <c r="HAZ34" s="61">
        <v>0</v>
      </c>
      <c r="HBA34" s="61">
        <v>1</v>
      </c>
      <c r="HBB34" s="61">
        <v>1</v>
      </c>
      <c r="HBC34" s="61">
        <v>1</v>
      </c>
      <c r="HBD34" s="61">
        <v>1</v>
      </c>
      <c r="HBE34" s="61">
        <v>1</v>
      </c>
      <c r="HBF34" s="61">
        <v>1</v>
      </c>
      <c r="HBG34" s="61">
        <v>0</v>
      </c>
      <c r="HBH34" s="61">
        <v>0</v>
      </c>
      <c r="HBI34" s="61">
        <v>100</v>
      </c>
      <c r="HBJ34" s="61">
        <v>0</v>
      </c>
      <c r="HBK34" s="61">
        <v>50</v>
      </c>
      <c r="HBL34" s="61">
        <v>0</v>
      </c>
      <c r="HBM34" s="61">
        <v>100</v>
      </c>
      <c r="HBN34" s="61">
        <v>0</v>
      </c>
      <c r="HBO34" s="61">
        <v>0</v>
      </c>
      <c r="HBP34" s="61">
        <v>1000</v>
      </c>
      <c r="HBQ34" s="61">
        <v>-1000</v>
      </c>
      <c r="HBR34" s="61">
        <v>0</v>
      </c>
      <c r="HBS34" s="61">
        <v>0</v>
      </c>
      <c r="HBT34" s="61">
        <v>10</v>
      </c>
      <c r="HBU34" s="61">
        <v>150</v>
      </c>
      <c r="HBV34" s="61">
        <v>150</v>
      </c>
      <c r="HBW34" s="61">
        <v>100</v>
      </c>
      <c r="HBX34" s="61">
        <v>205</v>
      </c>
      <c r="HBY34" s="61">
        <v>0</v>
      </c>
      <c r="HBZ34" s="61">
        <v>48</v>
      </c>
      <c r="HCA34" s="61">
        <v>50</v>
      </c>
      <c r="HCB34" s="61">
        <v>0</v>
      </c>
      <c r="HCC34" s="61">
        <v>3000</v>
      </c>
      <c r="HCD34" s="61">
        <v>6000</v>
      </c>
      <c r="HCE34" s="61">
        <v>3000</v>
      </c>
      <c r="HCF34" s="61">
        <v>6000</v>
      </c>
      <c r="HCG34" s="61">
        <v>6</v>
      </c>
      <c r="HCH34" s="61">
        <v>6</v>
      </c>
      <c r="HCI34" s="61">
        <v>0</v>
      </c>
      <c r="HCJ34" s="61">
        <v>5000</v>
      </c>
      <c r="HCK34" s="61">
        <v>-5000</v>
      </c>
      <c r="HCL34" s="61">
        <v>0</v>
      </c>
      <c r="HCM34" s="61">
        <v>0</v>
      </c>
      <c r="HCN34" s="61">
        <v>1</v>
      </c>
      <c r="HCO34" s="61">
        <v>1</v>
      </c>
      <c r="HCP34" s="61">
        <v>1</v>
      </c>
      <c r="HCQ34" s="61">
        <v>1</v>
      </c>
      <c r="HCR34" s="61">
        <v>1</v>
      </c>
      <c r="HCS34" s="61">
        <v>0</v>
      </c>
      <c r="HCT34" s="61">
        <v>0</v>
      </c>
      <c r="HCU34" s="61">
        <v>3000</v>
      </c>
      <c r="HCV34" s="61">
        <v>-3000</v>
      </c>
      <c r="HCW34" s="61">
        <v>0</v>
      </c>
      <c r="HCX34" s="61">
        <v>50</v>
      </c>
      <c r="HCY34" s="61">
        <v>50</v>
      </c>
      <c r="HCZ34" s="61">
        <v>47</v>
      </c>
      <c r="HDA34" s="61">
        <v>0</v>
      </c>
      <c r="HDB34" s="61">
        <v>0.1</v>
      </c>
      <c r="HDC34" s="61">
        <v>100</v>
      </c>
      <c r="HDD34" s="61">
        <v>205</v>
      </c>
      <c r="HDE34" s="61">
        <v>0</v>
      </c>
      <c r="HDF34" s="61">
        <v>0</v>
      </c>
      <c r="HDG34" s="61">
        <v>1</v>
      </c>
      <c r="HDH34" s="61">
        <v>20</v>
      </c>
      <c r="HDI34" s="61">
        <v>0</v>
      </c>
      <c r="HDJ34" s="61">
        <v>1</v>
      </c>
      <c r="HDK34" s="61">
        <v>1</v>
      </c>
      <c r="HDL34" s="61">
        <v>1</v>
      </c>
      <c r="HDM34" s="61">
        <v>1</v>
      </c>
      <c r="HDN34" s="61">
        <v>0</v>
      </c>
      <c r="HDO34" s="61">
        <v>0</v>
      </c>
      <c r="HDP34" s="61">
        <v>120</v>
      </c>
      <c r="HDQ34" s="61">
        <v>0</v>
      </c>
      <c r="HDR34" s="61">
        <v>100</v>
      </c>
      <c r="HDS34" s="61">
        <v>100</v>
      </c>
      <c r="HDT34" s="61">
        <v>0</v>
      </c>
      <c r="HDU34" s="61">
        <v>0</v>
      </c>
      <c r="HDV34" s="61">
        <v>100</v>
      </c>
      <c r="HDW34" s="61">
        <v>0</v>
      </c>
      <c r="HDX34" s="61">
        <v>0</v>
      </c>
      <c r="HDY34" s="61">
        <v>0.1</v>
      </c>
      <c r="HDZ34" s="61">
        <v>100</v>
      </c>
      <c r="HEA34" s="61">
        <v>205</v>
      </c>
      <c r="HEB34" s="61">
        <v>0</v>
      </c>
      <c r="HEC34" s="61">
        <v>0</v>
      </c>
      <c r="HED34" s="61">
        <v>1</v>
      </c>
      <c r="HEE34" s="61">
        <v>20</v>
      </c>
      <c r="HEF34" s="61">
        <v>0</v>
      </c>
      <c r="HEG34" s="61">
        <v>1</v>
      </c>
      <c r="HEH34" s="61">
        <v>1</v>
      </c>
      <c r="HEI34" s="61">
        <v>1</v>
      </c>
      <c r="HEJ34" s="61">
        <v>1</v>
      </c>
      <c r="HEK34" s="61">
        <v>0</v>
      </c>
      <c r="HEL34" s="61">
        <v>0</v>
      </c>
      <c r="HEM34" s="61">
        <v>120</v>
      </c>
      <c r="HEN34" s="61">
        <v>0</v>
      </c>
      <c r="HEO34" s="61">
        <v>100</v>
      </c>
      <c r="HEP34" s="61">
        <v>100</v>
      </c>
      <c r="HEQ34" s="61">
        <v>0</v>
      </c>
      <c r="HER34" s="61">
        <v>0</v>
      </c>
      <c r="HES34" s="61">
        <v>100</v>
      </c>
      <c r="HET34" s="61">
        <v>0</v>
      </c>
      <c r="HEU34" s="61">
        <v>0</v>
      </c>
      <c r="HEV34" s="61">
        <v>0.1</v>
      </c>
      <c r="HEW34" s="61">
        <v>100</v>
      </c>
      <c r="HEX34" s="61">
        <v>205</v>
      </c>
      <c r="HEY34" s="61">
        <v>0</v>
      </c>
      <c r="HEZ34" s="61">
        <v>0</v>
      </c>
      <c r="HFA34" s="61">
        <v>1</v>
      </c>
      <c r="HFB34" s="61">
        <v>20</v>
      </c>
      <c r="HFC34" s="61">
        <v>0</v>
      </c>
      <c r="HFD34" s="61">
        <v>1</v>
      </c>
      <c r="HFE34" s="61">
        <v>1</v>
      </c>
      <c r="HFF34" s="61">
        <v>1</v>
      </c>
      <c r="HFG34" s="61">
        <v>1</v>
      </c>
      <c r="HFH34" s="61">
        <v>0</v>
      </c>
      <c r="HFI34" s="61">
        <v>0</v>
      </c>
      <c r="HFJ34" s="61">
        <v>120</v>
      </c>
      <c r="HFK34" s="61">
        <v>0</v>
      </c>
      <c r="HFL34" s="61">
        <v>100</v>
      </c>
      <c r="HFM34" s="61">
        <v>100</v>
      </c>
      <c r="HFN34" s="61">
        <v>0</v>
      </c>
      <c r="HFO34" s="61">
        <v>0</v>
      </c>
      <c r="HFP34" s="61">
        <v>100</v>
      </c>
      <c r="HFQ34" s="61">
        <v>0</v>
      </c>
      <c r="HFR34" s="61">
        <v>0</v>
      </c>
      <c r="HFS34" s="61">
        <v>0.1</v>
      </c>
      <c r="HFT34" s="61">
        <v>100</v>
      </c>
      <c r="HFU34" s="61">
        <v>205</v>
      </c>
      <c r="HFV34" s="61">
        <v>0</v>
      </c>
      <c r="HFW34" s="61">
        <v>0</v>
      </c>
      <c r="HFX34" s="61">
        <v>1</v>
      </c>
      <c r="HFY34" s="61">
        <v>20</v>
      </c>
      <c r="HFZ34" s="61">
        <v>0</v>
      </c>
      <c r="HGA34" s="61">
        <v>1</v>
      </c>
      <c r="HGB34" s="61">
        <v>1</v>
      </c>
      <c r="HGC34" s="61">
        <v>1</v>
      </c>
      <c r="HGD34" s="61">
        <v>1</v>
      </c>
      <c r="HGE34" s="61">
        <v>0</v>
      </c>
      <c r="HGF34" s="61">
        <v>0</v>
      </c>
      <c r="HGG34" s="61">
        <v>120</v>
      </c>
      <c r="HGH34" s="61">
        <v>0</v>
      </c>
      <c r="HGI34" s="61">
        <v>100</v>
      </c>
      <c r="HGJ34" s="61">
        <v>100</v>
      </c>
      <c r="HGK34" s="61">
        <v>0</v>
      </c>
      <c r="HGL34" s="61">
        <v>0</v>
      </c>
      <c r="HGM34" s="61">
        <v>100</v>
      </c>
      <c r="HGN34" s="61">
        <v>0</v>
      </c>
      <c r="HGO34" s="61">
        <v>0</v>
      </c>
      <c r="HGP34" s="61">
        <v>0.1</v>
      </c>
      <c r="HGQ34" s="61">
        <v>100</v>
      </c>
      <c r="HGR34" s="61">
        <v>205</v>
      </c>
      <c r="HGS34" s="61">
        <v>0</v>
      </c>
      <c r="HGT34" s="61">
        <v>0</v>
      </c>
      <c r="HGU34" s="61">
        <v>1</v>
      </c>
      <c r="HGV34" s="61">
        <v>20</v>
      </c>
      <c r="HGW34" s="61">
        <v>0</v>
      </c>
      <c r="HGX34" s="61">
        <v>1</v>
      </c>
      <c r="HGY34" s="61">
        <v>1</v>
      </c>
      <c r="HGZ34" s="61">
        <v>1</v>
      </c>
      <c r="HHA34" s="61">
        <v>1</v>
      </c>
      <c r="HHB34" s="61">
        <v>0</v>
      </c>
      <c r="HHC34" s="61">
        <v>0</v>
      </c>
      <c r="HHD34" s="61">
        <v>120</v>
      </c>
      <c r="HHE34" s="61">
        <v>0</v>
      </c>
      <c r="HHF34" s="61">
        <v>100</v>
      </c>
      <c r="HHG34" s="61">
        <v>100</v>
      </c>
      <c r="HHH34" s="61">
        <v>0</v>
      </c>
      <c r="HHI34" s="61">
        <v>0</v>
      </c>
      <c r="HHJ34" s="61">
        <v>100</v>
      </c>
      <c r="HHK34" s="61">
        <v>0</v>
      </c>
      <c r="HHL34" s="61">
        <v>0</v>
      </c>
      <c r="HHM34" s="61">
        <v>0.1</v>
      </c>
      <c r="HHN34" s="61">
        <v>100</v>
      </c>
      <c r="HHO34" s="61">
        <v>205</v>
      </c>
      <c r="HHP34" s="61">
        <v>0</v>
      </c>
      <c r="HHQ34" s="61">
        <v>0</v>
      </c>
      <c r="HHR34" s="61">
        <v>1</v>
      </c>
      <c r="HHS34" s="61">
        <v>20</v>
      </c>
      <c r="HHT34" s="61">
        <v>0</v>
      </c>
      <c r="HHU34" s="61">
        <v>1</v>
      </c>
      <c r="HHV34" s="61">
        <v>1</v>
      </c>
      <c r="HHW34" s="61">
        <v>1</v>
      </c>
      <c r="HHX34" s="61">
        <v>1</v>
      </c>
      <c r="HHY34" s="61">
        <v>0</v>
      </c>
      <c r="HHZ34" s="61">
        <v>0</v>
      </c>
      <c r="HIA34" s="61">
        <v>120</v>
      </c>
      <c r="HIB34" s="61">
        <v>0</v>
      </c>
      <c r="HIC34" s="61">
        <v>100</v>
      </c>
      <c r="HID34" s="61">
        <v>100</v>
      </c>
      <c r="HIE34" s="61">
        <v>0</v>
      </c>
      <c r="HIF34" s="61">
        <v>0</v>
      </c>
      <c r="HIG34" s="61">
        <v>100</v>
      </c>
      <c r="HIH34" s="61">
        <v>0</v>
      </c>
      <c r="HII34" s="61">
        <v>0</v>
      </c>
      <c r="HIJ34" s="61">
        <v>0</v>
      </c>
      <c r="HIK34" s="61">
        <v>0</v>
      </c>
      <c r="HIL34" s="61">
        <v>0</v>
      </c>
      <c r="HIM34" s="61">
        <v>0</v>
      </c>
      <c r="HIN34" s="61">
        <v>0</v>
      </c>
      <c r="HIO34" s="61">
        <v>0</v>
      </c>
      <c r="HIP34" s="61">
        <v>0</v>
      </c>
      <c r="HIQ34" s="61">
        <v>0</v>
      </c>
      <c r="HIR34" s="61">
        <v>0</v>
      </c>
      <c r="HIS34" s="61">
        <v>0</v>
      </c>
      <c r="HIT34" s="61">
        <v>0</v>
      </c>
      <c r="HIU34" s="61">
        <v>0</v>
      </c>
      <c r="HIV34" s="61">
        <v>0</v>
      </c>
      <c r="HIW34" s="61">
        <v>0</v>
      </c>
      <c r="HIX34" s="61">
        <v>0</v>
      </c>
      <c r="HIY34" s="61">
        <v>0</v>
      </c>
      <c r="HIZ34" s="61">
        <v>0</v>
      </c>
      <c r="HJA34" s="61">
        <v>0</v>
      </c>
      <c r="HJB34" s="61">
        <v>0</v>
      </c>
      <c r="HJC34" s="61">
        <v>0</v>
      </c>
      <c r="HJD34" s="61">
        <v>0</v>
      </c>
      <c r="HJG34" s="61">
        <v>0</v>
      </c>
      <c r="HJH34" s="61">
        <v>0</v>
      </c>
      <c r="HJM34" s="61">
        <v>12</v>
      </c>
      <c r="HJN34" s="61">
        <v>2</v>
      </c>
      <c r="HJO34" s="61">
        <v>5</v>
      </c>
      <c r="HJY34" s="61">
        <v>235</v>
      </c>
      <c r="HJZ34" s="61">
        <v>235</v>
      </c>
      <c r="HKA34" s="61">
        <v>40</v>
      </c>
      <c r="HKB34" s="61">
        <v>25</v>
      </c>
      <c r="HKC34" s="61">
        <v>232</v>
      </c>
      <c r="HKD34" s="61">
        <v>1</v>
      </c>
      <c r="HKE34" s="61">
        <v>100</v>
      </c>
      <c r="HKG34" s="61">
        <v>70</v>
      </c>
      <c r="HKH34" s="61">
        <v>327</v>
      </c>
      <c r="HKI34" s="61">
        <v>327</v>
      </c>
      <c r="HKJ34" s="61">
        <v>1</v>
      </c>
      <c r="HKK34" s="61">
        <v>10</v>
      </c>
      <c r="HKN34" s="61">
        <v>0</v>
      </c>
      <c r="HKO34" s="61">
        <v>0</v>
      </c>
      <c r="HKP34" s="61">
        <v>0</v>
      </c>
      <c r="HKU34" s="61">
        <v>3</v>
      </c>
      <c r="HKV34" s="61">
        <v>0.1</v>
      </c>
      <c r="HKW34" s="61">
        <v>10</v>
      </c>
      <c r="HKX34" s="61">
        <v>0.5</v>
      </c>
      <c r="HKY34" s="61">
        <v>80</v>
      </c>
      <c r="HKZ34" s="61">
        <v>0</v>
      </c>
      <c r="HLG34" s="61">
        <v>7.0000000000000007E-2</v>
      </c>
      <c r="HLH34" s="61">
        <v>0.6</v>
      </c>
      <c r="HLI34" s="61">
        <v>0.9</v>
      </c>
      <c r="HLJ34" s="61">
        <v>100</v>
      </c>
      <c r="HLK34" s="61">
        <v>0</v>
      </c>
      <c r="HLL34" s="61">
        <v>2.843E-2</v>
      </c>
      <c r="HLM34" s="61">
        <v>0.74046999999999996</v>
      </c>
      <c r="HLN34" s="61">
        <v>0.47389999999999999</v>
      </c>
      <c r="HLO34" s="61">
        <v>100</v>
      </c>
      <c r="HLP34" s="61">
        <v>0</v>
      </c>
      <c r="HLQ34" s="61">
        <v>4</v>
      </c>
      <c r="HLR34" s="61">
        <v>20</v>
      </c>
      <c r="HLS34" s="61">
        <v>1515</v>
      </c>
      <c r="HLT34" s="61">
        <v>3030</v>
      </c>
      <c r="HLU34" s="61">
        <v>60</v>
      </c>
      <c r="HLV34" s="61">
        <v>75</v>
      </c>
      <c r="HLW34" s="61">
        <v>90</v>
      </c>
      <c r="HLX34" s="61">
        <v>100</v>
      </c>
      <c r="HLZ34" s="61">
        <v>0</v>
      </c>
      <c r="HMA34" s="61">
        <v>20</v>
      </c>
      <c r="HMB34" s="61">
        <v>1678</v>
      </c>
      <c r="HMC34" s="61">
        <v>3356</v>
      </c>
      <c r="HMD34" s="61">
        <v>2</v>
      </c>
      <c r="HME34" s="61">
        <v>2</v>
      </c>
      <c r="HMF34" s="61">
        <v>55</v>
      </c>
      <c r="HMG34" s="61">
        <v>55</v>
      </c>
      <c r="HMI34" s="61">
        <v>-6</v>
      </c>
      <c r="HMJ34" s="61">
        <v>-6</v>
      </c>
      <c r="HMK34" s="61">
        <v>-6</v>
      </c>
      <c r="HML34" s="61">
        <v>-6</v>
      </c>
      <c r="HMN34" s="61">
        <v>50</v>
      </c>
      <c r="HMO34" s="61">
        <v>0.1</v>
      </c>
      <c r="HMT34" s="61">
        <v>20</v>
      </c>
      <c r="HMU34" s="61">
        <v>300</v>
      </c>
      <c r="HMX34" s="61">
        <v>50</v>
      </c>
      <c r="HMY34" s="61">
        <v>0.3</v>
      </c>
      <c r="HMZ34" s="61">
        <v>-145</v>
      </c>
      <c r="HNA34" s="61">
        <v>10</v>
      </c>
      <c r="HNB34" s="61">
        <v>10</v>
      </c>
      <c r="HNC34" s="61">
        <v>0.5</v>
      </c>
      <c r="HND34" s="61">
        <v>105</v>
      </c>
      <c r="HNE34" s="61">
        <v>0.5</v>
      </c>
      <c r="HNF34" s="61">
        <v>0.5</v>
      </c>
      <c r="HNG34" s="61">
        <v>0</v>
      </c>
      <c r="HNH34" s="61">
        <v>2</v>
      </c>
      <c r="HNI34" s="61">
        <v>3356</v>
      </c>
      <c r="HNJ34" s="61">
        <v>3356</v>
      </c>
      <c r="HNK34" s="61">
        <v>3356</v>
      </c>
      <c r="HNL34" s="61">
        <v>3356</v>
      </c>
      <c r="HNM34" s="61">
        <v>50</v>
      </c>
      <c r="HNN34" s="61">
        <v>0.63</v>
      </c>
      <c r="HNO34" s="61">
        <v>0.63</v>
      </c>
      <c r="HNP34" s="61">
        <v>0.63</v>
      </c>
      <c r="HNQ34" s="61">
        <v>0.63</v>
      </c>
      <c r="HNR34" s="61">
        <v>0.63</v>
      </c>
      <c r="HNS34" s="61">
        <v>0.63</v>
      </c>
      <c r="HNT34" s="61">
        <v>0.63</v>
      </c>
      <c r="HNU34" s="61">
        <v>0.63</v>
      </c>
      <c r="HNW34" s="61">
        <v>10</v>
      </c>
      <c r="HNX34" s="61">
        <v>0</v>
      </c>
      <c r="HNY34" s="61">
        <v>150</v>
      </c>
      <c r="HNZ34" s="61">
        <v>1</v>
      </c>
      <c r="HOA34" s="61">
        <v>1</v>
      </c>
      <c r="HOB34" s="61">
        <v>102</v>
      </c>
      <c r="HOC34" s="61">
        <v>112</v>
      </c>
      <c r="HOD34" s="61">
        <v>98</v>
      </c>
      <c r="HOE34" s="61">
        <v>91</v>
      </c>
      <c r="HOF34" s="61">
        <v>112</v>
      </c>
      <c r="HOG34" s="61">
        <v>50</v>
      </c>
      <c r="HOH34" s="61">
        <v>65</v>
      </c>
      <c r="HOI34" s="61">
        <v>85</v>
      </c>
      <c r="HOJ34" s="61">
        <v>75</v>
      </c>
      <c r="HOL34" s="61">
        <v>105</v>
      </c>
      <c r="HOM34" s="61">
        <v>120</v>
      </c>
      <c r="HON34" s="61">
        <v>95</v>
      </c>
      <c r="HOO34" s="61">
        <v>70</v>
      </c>
      <c r="HOP34" s="61">
        <v>140</v>
      </c>
      <c r="HOQ34" s="61">
        <v>0</v>
      </c>
      <c r="HOR34" s="61">
        <v>80</v>
      </c>
      <c r="HOS34" s="61">
        <v>0</v>
      </c>
      <c r="HOT34" s="61">
        <v>120</v>
      </c>
      <c r="HOU34" s="61">
        <v>1</v>
      </c>
      <c r="HOV34" s="61">
        <v>22.7</v>
      </c>
      <c r="HOW34" s="61">
        <v>3.85</v>
      </c>
      <c r="HOX34" s="61">
        <v>0</v>
      </c>
      <c r="HOY34" s="61">
        <v>0</v>
      </c>
      <c r="HOZ34" s="61">
        <v>120</v>
      </c>
      <c r="HPC34" s="61">
        <v>10</v>
      </c>
      <c r="HPD34" s="61">
        <v>4</v>
      </c>
      <c r="HPE34" s="61">
        <v>4</v>
      </c>
      <c r="HPF34" s="61">
        <v>4</v>
      </c>
      <c r="HPG34" s="61">
        <v>4</v>
      </c>
      <c r="HPH34" s="61">
        <v>63</v>
      </c>
      <c r="HPI34" s="61">
        <v>63</v>
      </c>
      <c r="HPJ34" s="61">
        <v>63</v>
      </c>
      <c r="HPK34" s="61">
        <v>63</v>
      </c>
      <c r="HPL34" s="61">
        <v>0</v>
      </c>
      <c r="HPM34" s="61">
        <v>0</v>
      </c>
      <c r="HPN34" s="61">
        <v>0</v>
      </c>
      <c r="HPO34" s="61">
        <v>0</v>
      </c>
      <c r="HPP34" s="61">
        <v>0</v>
      </c>
      <c r="HPQ34" s="61">
        <v>0</v>
      </c>
      <c r="HPR34" s="61">
        <v>0</v>
      </c>
      <c r="HPS34" s="61">
        <v>0</v>
      </c>
      <c r="HPT34" s="61">
        <v>0</v>
      </c>
      <c r="HPU34" s="61">
        <v>0</v>
      </c>
      <c r="HPV34" s="61">
        <v>0</v>
      </c>
      <c r="HPW34" s="61">
        <v>0</v>
      </c>
      <c r="HPX34" s="61">
        <v>0</v>
      </c>
      <c r="HPY34" s="61">
        <v>0</v>
      </c>
      <c r="HPZ34" s="61">
        <v>0</v>
      </c>
      <c r="HQA34" s="61">
        <v>0</v>
      </c>
      <c r="HQB34" s="61">
        <v>1</v>
      </c>
      <c r="HQC34" s="61">
        <v>0</v>
      </c>
      <c r="HQD34" s="61">
        <v>0</v>
      </c>
      <c r="HQE34" s="61">
        <v>0</v>
      </c>
      <c r="HQF34" s="61">
        <v>0</v>
      </c>
      <c r="HQG34" s="61">
        <v>0</v>
      </c>
      <c r="HQH34" s="61">
        <v>0</v>
      </c>
      <c r="HQI34" s="61">
        <v>0</v>
      </c>
      <c r="HQJ34" s="61">
        <v>0</v>
      </c>
      <c r="HQK34" s="61">
        <v>0</v>
      </c>
      <c r="HQL34" s="61">
        <v>0</v>
      </c>
      <c r="HQM34" s="61">
        <v>0</v>
      </c>
      <c r="HQN34" s="61">
        <v>0</v>
      </c>
      <c r="HQO34" s="61">
        <v>0</v>
      </c>
      <c r="HQP34" s="61">
        <v>0</v>
      </c>
      <c r="HQQ34" s="61">
        <v>0</v>
      </c>
      <c r="HQR34" s="61">
        <v>-50</v>
      </c>
      <c r="HQS34" s="61">
        <v>0</v>
      </c>
      <c r="HQT34" s="61">
        <v>0</v>
      </c>
      <c r="HQU34" s="61">
        <v>0</v>
      </c>
      <c r="HQV34" s="61">
        <v>0</v>
      </c>
      <c r="HQW34" s="61">
        <v>0</v>
      </c>
      <c r="HQX34" s="61">
        <v>0</v>
      </c>
      <c r="HQY34" s="61">
        <v>0</v>
      </c>
      <c r="HQZ34" s="61">
        <v>0</v>
      </c>
      <c r="HRA34" s="61">
        <v>0</v>
      </c>
      <c r="HRB34" s="61">
        <v>0</v>
      </c>
      <c r="HRC34" s="61">
        <v>0</v>
      </c>
      <c r="HRD34" s="61">
        <v>0</v>
      </c>
      <c r="HRE34" s="61">
        <v>0</v>
      </c>
      <c r="HRF34" s="61">
        <v>0</v>
      </c>
      <c r="HRG34" s="61">
        <v>0</v>
      </c>
      <c r="HRH34" s="61">
        <v>50</v>
      </c>
      <c r="HRI34" s="61">
        <v>0</v>
      </c>
      <c r="HRJ34" s="61">
        <v>0</v>
      </c>
      <c r="HRK34" s="61">
        <v>0</v>
      </c>
      <c r="HRL34" s="61">
        <v>0</v>
      </c>
      <c r="HRM34" s="61">
        <v>0</v>
      </c>
      <c r="HRN34" s="61">
        <v>0</v>
      </c>
      <c r="HRO34" s="61">
        <v>0</v>
      </c>
      <c r="HRP34" s="61">
        <v>0</v>
      </c>
      <c r="HRQ34" s="61">
        <v>0</v>
      </c>
      <c r="HRR34" s="61">
        <v>0</v>
      </c>
      <c r="HRS34" s="61">
        <v>0</v>
      </c>
      <c r="HRT34" s="61">
        <v>0</v>
      </c>
      <c r="HRU34" s="61">
        <v>0</v>
      </c>
      <c r="HRV34" s="61">
        <v>0</v>
      </c>
      <c r="HRW34" s="61">
        <v>0</v>
      </c>
      <c r="HRX34" s="61">
        <v>0</v>
      </c>
      <c r="HRY34" s="61">
        <v>0</v>
      </c>
      <c r="HRZ34" s="61">
        <v>0</v>
      </c>
      <c r="HSA34" s="61">
        <v>0</v>
      </c>
      <c r="HSB34" s="61">
        <v>0</v>
      </c>
      <c r="HSC34" s="61">
        <v>0</v>
      </c>
      <c r="HSD34" s="61">
        <v>0</v>
      </c>
      <c r="HSE34" s="61">
        <v>0</v>
      </c>
      <c r="HSF34" s="61">
        <v>0</v>
      </c>
      <c r="HSG34" s="61">
        <v>0</v>
      </c>
      <c r="HSH34" s="61">
        <v>0</v>
      </c>
      <c r="HSI34" s="61">
        <v>0</v>
      </c>
      <c r="HSJ34" s="61">
        <v>0</v>
      </c>
      <c r="HSK34" s="61">
        <v>0</v>
      </c>
      <c r="HSL34" s="61">
        <v>0</v>
      </c>
      <c r="HSM34" s="61">
        <v>0</v>
      </c>
      <c r="HSN34" s="61">
        <v>0</v>
      </c>
      <c r="HSO34" s="61">
        <v>0</v>
      </c>
      <c r="HSP34" s="61">
        <v>0</v>
      </c>
      <c r="HSQ34" s="61">
        <v>0</v>
      </c>
      <c r="HSR34" s="61">
        <v>0</v>
      </c>
      <c r="HSS34" s="61">
        <v>0</v>
      </c>
      <c r="HST34" s="61">
        <v>0</v>
      </c>
      <c r="HSU34" s="61">
        <v>0</v>
      </c>
      <c r="HSV34" s="61">
        <v>0</v>
      </c>
      <c r="HSW34" s="61">
        <v>0</v>
      </c>
      <c r="HSX34" s="61">
        <v>0</v>
      </c>
      <c r="HSY34" s="61">
        <v>0</v>
      </c>
      <c r="HSZ34" s="61">
        <v>0</v>
      </c>
      <c r="HTA34" s="61">
        <v>0</v>
      </c>
      <c r="HWN34" s="61">
        <v>0</v>
      </c>
      <c r="HWO34" s="61">
        <v>0</v>
      </c>
      <c r="HWP34" s="61">
        <v>0</v>
      </c>
      <c r="HWQ34" s="61">
        <v>0</v>
      </c>
      <c r="HWR34" s="61">
        <v>0</v>
      </c>
      <c r="HWS34" s="61">
        <v>0</v>
      </c>
      <c r="HWT34" s="61">
        <v>0</v>
      </c>
      <c r="HWU34" s="61">
        <v>0</v>
      </c>
      <c r="HWV34" s="61">
        <v>0</v>
      </c>
      <c r="HWW34" s="61">
        <v>0</v>
      </c>
      <c r="HYB34" s="61">
        <v>0</v>
      </c>
      <c r="HYC34" s="61">
        <v>15.5</v>
      </c>
      <c r="HYD34" s="61">
        <v>1013.25</v>
      </c>
      <c r="HYE34" s="61">
        <v>1013.25</v>
      </c>
      <c r="HYF34" s="61">
        <v>1</v>
      </c>
      <c r="HYG34" s="61">
        <v>3</v>
      </c>
      <c r="HYH34" s="61">
        <v>0</v>
      </c>
      <c r="HYI34" s="61">
        <v>0</v>
      </c>
      <c r="HYJ34" s="61">
        <v>0</v>
      </c>
      <c r="HYK34" s="61">
        <v>0</v>
      </c>
      <c r="HYL34" s="61">
        <v>0</v>
      </c>
      <c r="HYM34" s="61">
        <v>0</v>
      </c>
      <c r="HYN34" s="61">
        <v>0</v>
      </c>
      <c r="HYO34" s="61">
        <v>0</v>
      </c>
      <c r="HYP34" s="61">
        <v>0</v>
      </c>
      <c r="HYQ34" s="61">
        <v>0</v>
      </c>
      <c r="HYR34" s="61">
        <v>0</v>
      </c>
      <c r="HYS34" s="61">
        <v>0</v>
      </c>
      <c r="HYT34" s="61">
        <v>0</v>
      </c>
      <c r="HYU34" s="61">
        <v>0</v>
      </c>
      <c r="HYV34" s="61">
        <v>0</v>
      </c>
      <c r="HYW34" s="61">
        <v>0</v>
      </c>
      <c r="HYX34" s="61">
        <v>0</v>
      </c>
      <c r="HYY34" s="61">
        <v>0</v>
      </c>
      <c r="HYZ34" s="61">
        <v>0</v>
      </c>
      <c r="HZA34" s="61">
        <v>0</v>
      </c>
      <c r="HZB34" s="61">
        <v>0</v>
      </c>
      <c r="HZC34" s="61">
        <v>0</v>
      </c>
      <c r="HZD34" s="61">
        <v>0</v>
      </c>
      <c r="HZE34" s="61">
        <v>0</v>
      </c>
      <c r="ICR34" s="61">
        <v>1</v>
      </c>
      <c r="ICS34" s="61">
        <v>1</v>
      </c>
      <c r="ICV34" s="61">
        <v>1</v>
      </c>
      <c r="ICX34" s="61">
        <v>0</v>
      </c>
      <c r="ICY34" s="61">
        <v>0</v>
      </c>
      <c r="IDA34" s="61">
        <v>48.6</v>
      </c>
      <c r="IDC34" s="61">
        <v>0</v>
      </c>
      <c r="IDE34" s="61">
        <v>0</v>
      </c>
      <c r="IDF34" s="61">
        <v>0</v>
      </c>
      <c r="IDG34" s="61">
        <v>0</v>
      </c>
      <c r="IDH34" s="61">
        <v>0</v>
      </c>
      <c r="IDI34" s="61">
        <v>0</v>
      </c>
      <c r="IDJ34" s="61">
        <v>0.3</v>
      </c>
      <c r="IDK34" s="61">
        <v>0.8</v>
      </c>
      <c r="IDL34" s="61">
        <v>50</v>
      </c>
      <c r="IDM34" s="61">
        <v>10</v>
      </c>
      <c r="IDN34" s="61">
        <v>1</v>
      </c>
      <c r="IDO34" s="61">
        <v>1</v>
      </c>
      <c r="IDP34" s="61">
        <v>9.5</v>
      </c>
      <c r="IDQ34" s="61">
        <v>10</v>
      </c>
      <c r="IDR34" s="61">
        <v>1</v>
      </c>
      <c r="IDS34" s="61">
        <v>10</v>
      </c>
      <c r="IDT34" s="61">
        <v>9</v>
      </c>
      <c r="IDU34" s="61">
        <v>0</v>
      </c>
      <c r="IDV34" s="61">
        <v>0</v>
      </c>
      <c r="IDW34" s="61">
        <v>0</v>
      </c>
      <c r="IDX34" s="61">
        <v>0</v>
      </c>
      <c r="IDY34" s="61">
        <v>0</v>
      </c>
      <c r="IDZ34" s="61">
        <v>30</v>
      </c>
      <c r="IEA34" s="61">
        <v>80</v>
      </c>
      <c r="IEB34" s="61">
        <v>50</v>
      </c>
      <c r="IEC34" s="61">
        <v>27</v>
      </c>
      <c r="IED34" s="61">
        <v>0.5</v>
      </c>
      <c r="IEE34" s="61">
        <v>0.5</v>
      </c>
      <c r="IEF34" s="61">
        <v>27</v>
      </c>
      <c r="IEG34" s="61">
        <v>100</v>
      </c>
      <c r="IEH34" s="61">
        <v>0</v>
      </c>
      <c r="IEI34" s="61">
        <v>30</v>
      </c>
      <c r="IEJ34" s="61">
        <v>27</v>
      </c>
      <c r="IEK34" s="61">
        <v>0</v>
      </c>
      <c r="IEL34" s="61">
        <v>1</v>
      </c>
      <c r="IEM34" s="61">
        <v>0</v>
      </c>
      <c r="IEN34" s="61">
        <v>0</v>
      </c>
      <c r="IEO34" s="61">
        <v>1450</v>
      </c>
      <c r="IEP34" s="61">
        <v>10</v>
      </c>
      <c r="IEQ34" s="61">
        <v>200</v>
      </c>
      <c r="IER34" s="61">
        <v>400</v>
      </c>
      <c r="IES34" s="61">
        <v>2800</v>
      </c>
      <c r="IET34" s="61">
        <v>5</v>
      </c>
      <c r="IEU34" s="61">
        <v>6000</v>
      </c>
      <c r="IEV34" s="61">
        <v>0</v>
      </c>
      <c r="IEW34" s="61">
        <v>3450</v>
      </c>
      <c r="IEX34" s="61">
        <v>1</v>
      </c>
      <c r="IEY34" s="61">
        <v>5</v>
      </c>
      <c r="IEZ34" s="61">
        <v>5</v>
      </c>
      <c r="IFA34" s="61">
        <v>55</v>
      </c>
      <c r="IFB34" s="61">
        <v>10</v>
      </c>
      <c r="IFC34" s="61">
        <v>100</v>
      </c>
      <c r="IFD34" s="61">
        <v>0</v>
      </c>
      <c r="IFE34" s="61">
        <v>1</v>
      </c>
      <c r="IFF34" s="61">
        <v>999</v>
      </c>
      <c r="IFG34" s="61">
        <v>0</v>
      </c>
      <c r="IFJ34" s="61">
        <v>0</v>
      </c>
      <c r="IFL34" s="61">
        <v>1</v>
      </c>
      <c r="IFM34" s="61">
        <v>90</v>
      </c>
      <c r="IFN34" s="61">
        <v>3</v>
      </c>
      <c r="IFO34" s="61">
        <v>35</v>
      </c>
      <c r="IFR34" s="61">
        <v>200</v>
      </c>
      <c r="IFS34" s="61">
        <v>0</v>
      </c>
      <c r="IFX34" s="61">
        <v>0</v>
      </c>
      <c r="IFY34" s="61">
        <v>0</v>
      </c>
      <c r="IFZ34" s="61">
        <v>100</v>
      </c>
      <c r="IGA34" s="61">
        <v>3</v>
      </c>
      <c r="IGB34" s="61">
        <v>500</v>
      </c>
      <c r="IGC34" s="61">
        <v>15</v>
      </c>
      <c r="IGD34" s="61">
        <v>60</v>
      </c>
      <c r="IGE34" s="61">
        <v>60</v>
      </c>
      <c r="IGF34" s="61">
        <v>3</v>
      </c>
      <c r="IGG34" s="61">
        <v>30</v>
      </c>
      <c r="IGJ34" s="61">
        <v>0</v>
      </c>
      <c r="IGL34" s="61">
        <v>0</v>
      </c>
      <c r="IGM34" s="61">
        <v>0</v>
      </c>
      <c r="IGN34" s="61">
        <v>0.5</v>
      </c>
      <c r="IGO34" s="61">
        <v>6</v>
      </c>
      <c r="IGP34" s="61">
        <v>25</v>
      </c>
      <c r="IGQ34" s="61">
        <v>0</v>
      </c>
      <c r="IGR34" s="61">
        <v>0</v>
      </c>
      <c r="IGS34" s="61">
        <v>0</v>
      </c>
      <c r="IGT34" s="61">
        <v>-150</v>
      </c>
      <c r="IGU34" s="61">
        <v>5</v>
      </c>
      <c r="IGV34" s="61">
        <v>5</v>
      </c>
      <c r="IGW34" s="61">
        <v>-150</v>
      </c>
      <c r="IGX34" s="61">
        <v>-10</v>
      </c>
      <c r="IGY34" s="61">
        <v>-150</v>
      </c>
      <c r="IGZ34" s="61">
        <v>0</v>
      </c>
      <c r="IHA34" s="61">
        <v>-100</v>
      </c>
      <c r="IHB34" s="61">
        <v>0</v>
      </c>
      <c r="IHC34" s="61">
        <v>0</v>
      </c>
      <c r="IHD34" s="61">
        <v>900</v>
      </c>
      <c r="IHF34" s="61">
        <v>0.15</v>
      </c>
      <c r="IHG34" s="61">
        <v>0.64</v>
      </c>
      <c r="IHH34" s="61">
        <v>7.7</v>
      </c>
      <c r="IHI34" s="61">
        <v>100</v>
      </c>
      <c r="IHJ34" s="61">
        <v>0</v>
      </c>
      <c r="IHK34" s="61">
        <v>0</v>
      </c>
      <c r="IHL34" s="61">
        <v>20</v>
      </c>
      <c r="IHM34" s="61">
        <v>0</v>
      </c>
      <c r="IHN34" s="61">
        <v>1500</v>
      </c>
      <c r="IHQ34" s="61">
        <v>0</v>
      </c>
      <c r="IHR34" s="61">
        <v>0</v>
      </c>
      <c r="IHS34" s="61">
        <v>1740</v>
      </c>
      <c r="IHT34" s="61">
        <v>10</v>
      </c>
      <c r="IHU34" s="61">
        <v>800</v>
      </c>
      <c r="IHV34" s="61">
        <v>10</v>
      </c>
      <c r="IIA34" s="61">
        <v>100</v>
      </c>
      <c r="IIB34" s="61">
        <v>2</v>
      </c>
      <c r="IIC34" s="61">
        <v>1500</v>
      </c>
      <c r="IID34" s="61">
        <v>6.7</v>
      </c>
      <c r="IIE34" s="61">
        <v>0</v>
      </c>
      <c r="IIF34" s="61">
        <v>95</v>
      </c>
      <c r="IIG34" s="61">
        <v>85</v>
      </c>
      <c r="IIH34" s="61">
        <v>85</v>
      </c>
      <c r="III34" s="61">
        <v>95</v>
      </c>
      <c r="IIJ34" s="61">
        <v>95</v>
      </c>
      <c r="IIK34" s="61">
        <v>9.3699999999999992</v>
      </c>
      <c r="IIL34" s="61">
        <v>9.7799999999999994</v>
      </c>
      <c r="IIM34" s="61">
        <v>788</v>
      </c>
      <c r="IIP34" s="61">
        <v>1.45</v>
      </c>
      <c r="IIQ34" s="61">
        <v>1.6</v>
      </c>
      <c r="IIR34" s="61">
        <v>30</v>
      </c>
      <c r="IIS34" s="61">
        <v>75</v>
      </c>
      <c r="IIT34" s="61">
        <v>9.5399999999999991</v>
      </c>
      <c r="IIU34" s="61">
        <v>9.9710000000000001</v>
      </c>
      <c r="IIV34" s="61">
        <v>720</v>
      </c>
      <c r="IIY34" s="61">
        <v>1.55</v>
      </c>
      <c r="IIZ34" s="61">
        <v>1.75</v>
      </c>
      <c r="IJA34" s="61">
        <v>30</v>
      </c>
      <c r="IJB34" s="61">
        <v>75</v>
      </c>
      <c r="IJC34" s="61">
        <v>9.5399999999999991</v>
      </c>
      <c r="IJD34" s="61">
        <v>9.9710000000000001</v>
      </c>
      <c r="IJE34" s="61">
        <v>720</v>
      </c>
      <c r="IJH34" s="61">
        <v>1.55</v>
      </c>
      <c r="IJI34" s="61">
        <v>1.75</v>
      </c>
      <c r="IJJ34" s="61">
        <v>30</v>
      </c>
      <c r="IJK34" s="61">
        <v>75</v>
      </c>
      <c r="IJL34" s="61">
        <v>9.5399999999999991</v>
      </c>
      <c r="IJM34" s="61">
        <v>9.9710000000000001</v>
      </c>
      <c r="IJN34" s="61">
        <v>720</v>
      </c>
      <c r="IJQ34" s="61">
        <v>1.55</v>
      </c>
      <c r="IJR34" s="61">
        <v>1.75</v>
      </c>
      <c r="IJS34" s="61">
        <v>30</v>
      </c>
      <c r="IJT34" s="61">
        <v>75</v>
      </c>
      <c r="IKK34" s="61">
        <v>1.1000000000000001</v>
      </c>
      <c r="IKN34" s="192">
        <v>0.74</v>
      </c>
      <c r="ILB34" s="61">
        <v>0</v>
      </c>
      <c r="ILC34" s="61">
        <v>0</v>
      </c>
      <c r="ILD34" s="61">
        <v>0</v>
      </c>
      <c r="ILE34" s="61">
        <v>0</v>
      </c>
      <c r="ILF34" s="61">
        <v>0</v>
      </c>
      <c r="ILG34" s="61">
        <v>0</v>
      </c>
      <c r="ILH34" s="61">
        <v>1</v>
      </c>
      <c r="ILI34" s="61">
        <v>0</v>
      </c>
      <c r="ILJ34" s="61">
        <v>0</v>
      </c>
      <c r="ILK34" s="61">
        <v>0</v>
      </c>
      <c r="ILL34" s="61">
        <v>0</v>
      </c>
      <c r="ILM34" s="61">
        <v>0</v>
      </c>
      <c r="ILN34" s="61">
        <v>1</v>
      </c>
      <c r="ILO34" s="61">
        <v>1</v>
      </c>
      <c r="IMR34" s="61">
        <v>1</v>
      </c>
      <c r="IMS34" s="61">
        <v>1</v>
      </c>
      <c r="IMT34" s="61">
        <v>0</v>
      </c>
      <c r="IMU34" s="61">
        <v>2</v>
      </c>
      <c r="IMV34" s="61">
        <v>0</v>
      </c>
      <c r="IMW34" s="61">
        <v>2</v>
      </c>
      <c r="IMX34" s="61">
        <v>1</v>
      </c>
      <c r="IMY34" s="61">
        <v>0</v>
      </c>
      <c r="IMZ34" s="61">
        <v>0</v>
      </c>
      <c r="INA34" s="61">
        <v>2</v>
      </c>
      <c r="INB34" s="61">
        <v>0</v>
      </c>
      <c r="INC34" s="61">
        <v>1</v>
      </c>
      <c r="IND34" s="61">
        <v>1</v>
      </c>
      <c r="INE34" s="61">
        <v>0</v>
      </c>
      <c r="IPC34" s="61">
        <v>0</v>
      </c>
      <c r="IPD34" s="61">
        <v>0</v>
      </c>
      <c r="IPE34" s="61">
        <v>0</v>
      </c>
      <c r="IPF34" s="61">
        <v>0</v>
      </c>
      <c r="IPG34" s="61">
        <v>0</v>
      </c>
      <c r="IPH34" s="61">
        <v>0</v>
      </c>
      <c r="IPI34" s="61">
        <v>0</v>
      </c>
      <c r="IPJ34" s="61">
        <v>0</v>
      </c>
      <c r="IPK34" s="61">
        <v>0</v>
      </c>
      <c r="IPL34" s="61">
        <v>0</v>
      </c>
      <c r="IPM34" s="61">
        <v>0</v>
      </c>
      <c r="IPN34" s="61">
        <v>0</v>
      </c>
      <c r="IPO34" s="61">
        <v>0</v>
      </c>
      <c r="IPP34" s="61">
        <v>0</v>
      </c>
      <c r="IPQ34" s="61">
        <v>0</v>
      </c>
      <c r="IPR34" s="61">
        <v>0</v>
      </c>
      <c r="IPS34" s="61">
        <v>0</v>
      </c>
      <c r="IPT34" s="61">
        <v>0</v>
      </c>
      <c r="IPU34" s="61">
        <v>0</v>
      </c>
      <c r="IPV34" s="61">
        <v>0</v>
      </c>
      <c r="IPW34" s="61">
        <v>0</v>
      </c>
      <c r="IPX34" s="61">
        <v>0</v>
      </c>
      <c r="IPY34" s="61">
        <v>0</v>
      </c>
      <c r="IPZ34" s="61">
        <v>0</v>
      </c>
      <c r="IQA34" s="61">
        <v>0</v>
      </c>
      <c r="IQB34" s="61">
        <v>0</v>
      </c>
      <c r="IQC34" s="61">
        <v>0</v>
      </c>
      <c r="IQD34" s="61">
        <v>0</v>
      </c>
      <c r="IQE34" s="61">
        <v>0</v>
      </c>
      <c r="IQF34" s="61">
        <v>0</v>
      </c>
      <c r="IQG34" s="61">
        <v>0</v>
      </c>
      <c r="IQH34" s="61">
        <v>0</v>
      </c>
      <c r="IQI34" s="61">
        <v>0</v>
      </c>
      <c r="IQJ34" s="61">
        <v>0</v>
      </c>
      <c r="IQK34" s="61">
        <v>0</v>
      </c>
      <c r="IQL34" s="61">
        <v>0</v>
      </c>
      <c r="IQM34" s="61">
        <v>0</v>
      </c>
      <c r="IQN34" s="61">
        <v>0</v>
      </c>
      <c r="IQO34" s="61">
        <v>0</v>
      </c>
      <c r="IQP34" s="61">
        <v>0</v>
      </c>
      <c r="IQQ34" s="61">
        <v>0</v>
      </c>
      <c r="IQR34" s="61">
        <v>0</v>
      </c>
      <c r="IQS34" s="61">
        <v>0</v>
      </c>
      <c r="IQT34" s="61">
        <v>0</v>
      </c>
      <c r="IQU34" s="61">
        <v>0</v>
      </c>
      <c r="IQV34" s="61">
        <v>0</v>
      </c>
      <c r="IQW34" s="61">
        <v>0</v>
      </c>
      <c r="IQX34" s="61">
        <v>0</v>
      </c>
      <c r="IQY34" s="61">
        <v>0</v>
      </c>
      <c r="IQZ34" s="61">
        <v>0</v>
      </c>
      <c r="IRA34" s="61">
        <v>0</v>
      </c>
      <c r="IRB34" s="61">
        <v>0</v>
      </c>
      <c r="IRC34" s="61">
        <v>0</v>
      </c>
      <c r="IRD34" s="61">
        <v>0</v>
      </c>
      <c r="IRE34" s="61">
        <v>0</v>
      </c>
      <c r="IRF34" s="61">
        <v>0</v>
      </c>
      <c r="IRG34" s="61">
        <v>0</v>
      </c>
      <c r="IRH34" s="61">
        <v>0</v>
      </c>
      <c r="IRI34" s="61">
        <v>0</v>
      </c>
      <c r="IRJ34" s="61">
        <v>0</v>
      </c>
      <c r="IRK34" s="61">
        <v>0</v>
      </c>
      <c r="IRL34" s="61">
        <v>0</v>
      </c>
      <c r="IRM34" s="61">
        <v>0</v>
      </c>
      <c r="IRN34" s="61">
        <v>0</v>
      </c>
      <c r="IRO34" s="61">
        <v>0</v>
      </c>
      <c r="IRP34" s="61">
        <v>0</v>
      </c>
      <c r="IRQ34" s="61">
        <v>0</v>
      </c>
      <c r="IRR34" s="61">
        <v>0</v>
      </c>
      <c r="IRS34" s="61">
        <v>0</v>
      </c>
      <c r="IRT34" s="61">
        <v>0</v>
      </c>
      <c r="IRU34" s="61">
        <v>0</v>
      </c>
      <c r="IRV34" s="61">
        <v>0</v>
      </c>
      <c r="IRW34" s="61">
        <v>0</v>
      </c>
      <c r="IRX34" s="61">
        <v>0</v>
      </c>
      <c r="IRY34" s="61">
        <v>0</v>
      </c>
      <c r="IRZ34" s="61">
        <v>0</v>
      </c>
      <c r="ISA34" s="61">
        <v>0</v>
      </c>
      <c r="ISB34" s="61">
        <v>0</v>
      </c>
      <c r="ISC34" s="61">
        <v>0</v>
      </c>
      <c r="ISD34" s="61">
        <v>0</v>
      </c>
      <c r="ISE34" s="61">
        <v>0</v>
      </c>
      <c r="ISF34" s="61">
        <v>0</v>
      </c>
      <c r="ISG34" s="61">
        <v>0</v>
      </c>
      <c r="ISH34" s="61">
        <v>0</v>
      </c>
      <c r="ISI34" s="61">
        <v>0</v>
      </c>
      <c r="ISJ34" s="61">
        <v>0</v>
      </c>
      <c r="ISK34" s="61">
        <v>0</v>
      </c>
      <c r="ISL34" s="61">
        <v>0</v>
      </c>
      <c r="ISM34" s="61">
        <v>0</v>
      </c>
      <c r="ISN34" s="61">
        <v>0</v>
      </c>
      <c r="ISO34" s="61">
        <v>0</v>
      </c>
      <c r="ISP34" s="61">
        <v>0</v>
      </c>
      <c r="ISQ34" s="61">
        <v>0</v>
      </c>
      <c r="ISR34" s="61">
        <v>0</v>
      </c>
      <c r="ISS34" s="61">
        <v>0</v>
      </c>
      <c r="IST34" s="61">
        <v>0</v>
      </c>
      <c r="ISU34" s="61">
        <v>0</v>
      </c>
      <c r="ISV34" s="61">
        <v>0</v>
      </c>
      <c r="ISW34" s="61">
        <v>0</v>
      </c>
      <c r="ISX34" s="61">
        <v>0</v>
      </c>
      <c r="ISY34" s="61">
        <v>0</v>
      </c>
      <c r="ISZ34" s="61">
        <v>0</v>
      </c>
      <c r="ITA34" s="61">
        <v>0</v>
      </c>
      <c r="ITB34" s="61">
        <v>0</v>
      </c>
      <c r="ITC34" s="61">
        <v>0</v>
      </c>
      <c r="ITD34" s="61">
        <v>0</v>
      </c>
      <c r="ITE34" s="61">
        <v>0</v>
      </c>
      <c r="ITF34" s="61">
        <v>0</v>
      </c>
      <c r="ITG34" s="61">
        <v>0</v>
      </c>
      <c r="ITH34" s="61">
        <v>0</v>
      </c>
      <c r="ITI34" s="61">
        <v>0</v>
      </c>
      <c r="ITJ34" s="61">
        <v>0</v>
      </c>
      <c r="ITK34" s="61">
        <v>0</v>
      </c>
      <c r="ITL34" s="61">
        <v>0</v>
      </c>
      <c r="ITM34" s="61">
        <v>0</v>
      </c>
      <c r="ITN34" s="61">
        <v>0</v>
      </c>
      <c r="ITQ34" s="61">
        <v>3356</v>
      </c>
      <c r="ITR34" s="61">
        <v>0</v>
      </c>
      <c r="ITS34" s="61">
        <v>0</v>
      </c>
      <c r="ITT34" s="61">
        <v>0</v>
      </c>
      <c r="ITU34" s="61">
        <v>0</v>
      </c>
      <c r="ITV34" s="61">
        <v>0</v>
      </c>
      <c r="ITW34" s="61">
        <v>3356</v>
      </c>
      <c r="ITX34" s="61">
        <v>0</v>
      </c>
      <c r="IUA34" s="61">
        <v>0</v>
      </c>
      <c r="IUB34" s="61">
        <v>0</v>
      </c>
      <c r="IUC34" s="61">
        <v>0</v>
      </c>
      <c r="IUD34" s="61">
        <v>0</v>
      </c>
      <c r="IUE34" s="61">
        <v>0</v>
      </c>
      <c r="IUF34" s="61">
        <v>0</v>
      </c>
      <c r="IUG34" s="61">
        <v>0</v>
      </c>
      <c r="IUH34" s="61">
        <v>0</v>
      </c>
      <c r="IUI34" s="61">
        <v>173.9</v>
      </c>
      <c r="IUJ34" s="61">
        <v>14.1</v>
      </c>
      <c r="IUK34" s="61">
        <v>-17.59</v>
      </c>
      <c r="IUL34" s="61">
        <v>4.1539999999999999</v>
      </c>
      <c r="IUM34" s="61">
        <v>0.13150000000000001</v>
      </c>
      <c r="IUN34" s="61">
        <v>1.3949999999999998</v>
      </c>
      <c r="IUO34" s="61">
        <v>0</v>
      </c>
      <c r="IUP34" s="61">
        <v>0.63</v>
      </c>
      <c r="IUQ34" s="61">
        <v>1678</v>
      </c>
      <c r="IUR34" s="61">
        <v>0</v>
      </c>
      <c r="IUS34" s="61">
        <v>0</v>
      </c>
      <c r="IUT34" s="61">
        <v>0</v>
      </c>
      <c r="IUU34" s="61">
        <v>1</v>
      </c>
      <c r="IUV34" s="61">
        <v>0</v>
      </c>
      <c r="IUW34" s="61">
        <v>1</v>
      </c>
      <c r="IUX34" s="61">
        <v>0</v>
      </c>
      <c r="IUY34" s="61">
        <v>0</v>
      </c>
      <c r="IUZ34" s="61">
        <v>798</v>
      </c>
      <c r="IVA34" s="61">
        <v>0</v>
      </c>
      <c r="IVB34" s="61">
        <v>0</v>
      </c>
      <c r="IVC34" s="61">
        <v>87</v>
      </c>
      <c r="IVD34" s="61">
        <v>0</v>
      </c>
      <c r="IVE34" s="61">
        <v>0</v>
      </c>
      <c r="IVF34" s="61">
        <v>32</v>
      </c>
      <c r="IVG34" s="61">
        <v>0</v>
      </c>
      <c r="IVH34" s="61">
        <v>0</v>
      </c>
      <c r="IVI34" s="61">
        <v>946</v>
      </c>
      <c r="IVJ34" s="61">
        <v>946</v>
      </c>
      <c r="IVK34" s="61">
        <v>147</v>
      </c>
      <c r="IVL34" s="61">
        <v>0</v>
      </c>
      <c r="IVM34" s="61">
        <v>0</v>
      </c>
      <c r="IVN34" s="61">
        <v>29</v>
      </c>
      <c r="IVO34" s="61">
        <v>300</v>
      </c>
      <c r="IVP34" s="61">
        <v>62.1</v>
      </c>
      <c r="IVQ34" s="61">
        <v>0</v>
      </c>
      <c r="IVR34" s="61">
        <v>0</v>
      </c>
      <c r="IVS34" s="61">
        <v>0</v>
      </c>
      <c r="IVT34" s="61">
        <v>0</v>
      </c>
      <c r="IVU34" s="61">
        <v>0</v>
      </c>
      <c r="IVV34" s="61">
        <v>0</v>
      </c>
      <c r="IVW34" s="61">
        <v>0</v>
      </c>
      <c r="IVX34" s="61">
        <v>0</v>
      </c>
      <c r="IVY34" s="61">
        <v>0</v>
      </c>
      <c r="IVZ34" s="61">
        <v>0</v>
      </c>
      <c r="IWA34" s="61">
        <v>0</v>
      </c>
      <c r="IWB34" s="61">
        <v>0</v>
      </c>
      <c r="IWC34" s="61">
        <v>0</v>
      </c>
      <c r="IWD34" s="61">
        <v>0</v>
      </c>
      <c r="IWE34" s="61">
        <v>0</v>
      </c>
      <c r="IWF34" s="61">
        <v>0</v>
      </c>
      <c r="IWG34" s="61">
        <v>0</v>
      </c>
      <c r="IWH34" s="61">
        <v>0</v>
      </c>
      <c r="IWI34" s="61">
        <v>0</v>
      </c>
      <c r="IWJ34" s="61">
        <v>0</v>
      </c>
      <c r="IWK34" s="61">
        <v>0</v>
      </c>
      <c r="IWL34" s="61">
        <v>0</v>
      </c>
      <c r="IWM34" s="61">
        <v>0</v>
      </c>
      <c r="IWN34" s="61">
        <v>0</v>
      </c>
      <c r="IWO34" s="61">
        <v>393</v>
      </c>
      <c r="IWP34" s="61">
        <v>386</v>
      </c>
      <c r="IWQ34" s="61">
        <v>0</v>
      </c>
      <c r="IWR34" s="61">
        <v>405</v>
      </c>
      <c r="IWS34" s="61">
        <v>414</v>
      </c>
      <c r="IWT34" s="61">
        <v>385</v>
      </c>
      <c r="IWU34" s="61">
        <v>393</v>
      </c>
      <c r="IWV34" s="61">
        <v>399</v>
      </c>
      <c r="IWW34" s="61">
        <v>379</v>
      </c>
      <c r="IWX34" s="61">
        <v>387</v>
      </c>
      <c r="IWY34" s="61">
        <v>385</v>
      </c>
      <c r="IWZ34" s="61">
        <v>388</v>
      </c>
      <c r="IXA34" s="61">
        <v>405</v>
      </c>
      <c r="IXB34" s="61">
        <v>0</v>
      </c>
      <c r="IXC34" s="61">
        <v>0</v>
      </c>
      <c r="IXD34" s="61">
        <v>0</v>
      </c>
      <c r="IXE34" s="61">
        <v>0</v>
      </c>
      <c r="IXF34" s="61">
        <v>406</v>
      </c>
      <c r="IXG34" s="61">
        <v>412</v>
      </c>
      <c r="IXH34" s="61">
        <v>396</v>
      </c>
      <c r="IXI34" s="61">
        <v>398</v>
      </c>
      <c r="IXJ34" s="61">
        <v>411</v>
      </c>
      <c r="IXK34" s="61">
        <v>386</v>
      </c>
      <c r="IXL34" s="61">
        <v>416</v>
      </c>
      <c r="IXM34" s="61">
        <v>524</v>
      </c>
      <c r="IXN34" s="61">
        <v>525</v>
      </c>
      <c r="IXO34" s="61">
        <v>523</v>
      </c>
      <c r="IXP34" s="61">
        <v>526</v>
      </c>
      <c r="IXQ34" s="61">
        <v>524</v>
      </c>
      <c r="IXR34" s="61">
        <v>527</v>
      </c>
      <c r="IXS34" s="61">
        <v>529</v>
      </c>
      <c r="IXT34" s="61">
        <v>522</v>
      </c>
      <c r="IXU34" s="61">
        <v>521</v>
      </c>
      <c r="IXV34" s="61">
        <v>525</v>
      </c>
      <c r="IXW34" s="61">
        <v>524</v>
      </c>
      <c r="IXX34" s="61">
        <v>528</v>
      </c>
      <c r="IXY34" s="61">
        <v>530</v>
      </c>
      <c r="IXZ34" s="61">
        <v>0</v>
      </c>
      <c r="IYA34" s="61">
        <v>0</v>
      </c>
      <c r="IYB34" s="61">
        <v>0</v>
      </c>
      <c r="IYC34" s="61">
        <v>0</v>
      </c>
      <c r="IYD34" s="61">
        <v>519</v>
      </c>
      <c r="IYE34" s="61">
        <v>523</v>
      </c>
      <c r="IYF34" s="61">
        <v>524</v>
      </c>
      <c r="IYG34" s="61">
        <v>524</v>
      </c>
      <c r="IYH34" s="61">
        <v>0</v>
      </c>
      <c r="IYI34" s="61">
        <v>519</v>
      </c>
      <c r="IYJ34" s="61">
        <v>523</v>
      </c>
      <c r="IYL34" s="61" t="s">
        <v>7684</v>
      </c>
      <c r="IYM34" s="61">
        <v>30</v>
      </c>
      <c r="IYN34" s="61">
        <v>45</v>
      </c>
      <c r="IYO34" s="61">
        <v>47</v>
      </c>
      <c r="IYP34" s="61">
        <v>46</v>
      </c>
      <c r="IYQ34" s="61">
        <v>45</v>
      </c>
      <c r="IYR34" s="61">
        <v>42</v>
      </c>
      <c r="IYS34" s="61">
        <v>43</v>
      </c>
      <c r="IYT34" s="61">
        <v>44</v>
      </c>
      <c r="IYU34" s="61">
        <v>44</v>
      </c>
      <c r="IYV34" s="61">
        <v>45</v>
      </c>
      <c r="IYW34" s="61">
        <v>45</v>
      </c>
      <c r="IYX34" s="61">
        <v>45</v>
      </c>
      <c r="IYY34" s="61">
        <v>45</v>
      </c>
      <c r="IYZ34" s="61">
        <v>44</v>
      </c>
      <c r="IZA34" s="61">
        <v>44</v>
      </c>
      <c r="IZB34" s="61">
        <v>45</v>
      </c>
      <c r="IZC34" s="61">
        <v>46</v>
      </c>
      <c r="IZD34" s="61">
        <v>44</v>
      </c>
      <c r="IZE34" s="61">
        <v>43</v>
      </c>
      <c r="IZF34" s="61">
        <v>44</v>
      </c>
      <c r="IZG34" s="61">
        <v>43</v>
      </c>
      <c r="IZH34" s="61">
        <v>3089</v>
      </c>
      <c r="IZI34" s="61">
        <v>1301</v>
      </c>
      <c r="IZJ34" s="61">
        <v>1625</v>
      </c>
      <c r="IZK34" s="61">
        <v>955</v>
      </c>
      <c r="IZL34" s="61">
        <v>1660</v>
      </c>
      <c r="IZM34" s="61">
        <v>2864</v>
      </c>
      <c r="IZN34" s="61">
        <v>3151</v>
      </c>
      <c r="IZO34" s="61">
        <v>2173</v>
      </c>
      <c r="IZP34" s="61">
        <v>1988</v>
      </c>
      <c r="IZQ34" s="61">
        <v>1265</v>
      </c>
      <c r="IZR34" s="61">
        <v>1393</v>
      </c>
      <c r="IZS34" s="61">
        <v>863</v>
      </c>
      <c r="IZT34" s="61">
        <v>1514</v>
      </c>
      <c r="IZU34" s="61">
        <v>1210</v>
      </c>
      <c r="IZV34" s="61">
        <v>1305</v>
      </c>
      <c r="IZW34" s="61">
        <v>1391</v>
      </c>
      <c r="IZX34" s="61">
        <v>1230</v>
      </c>
      <c r="IZY34" s="61">
        <v>1207</v>
      </c>
      <c r="IZZ34" s="61">
        <v>2546</v>
      </c>
      <c r="JAA34" s="61">
        <v>2864</v>
      </c>
      <c r="JAG34" s="61">
        <v>0</v>
      </c>
      <c r="JAH34" s="61">
        <v>0</v>
      </c>
      <c r="JAT34" s="61">
        <v>0</v>
      </c>
      <c r="JAU34" s="61">
        <v>0</v>
      </c>
      <c r="JAV34" s="61">
        <v>0</v>
      </c>
      <c r="JAW34" s="61">
        <v>0</v>
      </c>
      <c r="JAX34" s="61">
        <v>0</v>
      </c>
      <c r="JAY34" s="61">
        <v>0</v>
      </c>
      <c r="JAZ34" s="61">
        <v>0</v>
      </c>
      <c r="JBA34" s="61">
        <v>2</v>
      </c>
      <c r="JBB34" s="61">
        <v>0</v>
      </c>
      <c r="JBC34" s="61">
        <v>0</v>
      </c>
      <c r="JBD34" s="61">
        <v>0</v>
      </c>
      <c r="JBE34" s="61">
        <v>0</v>
      </c>
      <c r="JBF34" s="61">
        <v>0</v>
      </c>
      <c r="JBG34" s="61">
        <v>0</v>
      </c>
      <c r="JBH34" s="61">
        <v>0</v>
      </c>
      <c r="JBI34" s="61">
        <v>992</v>
      </c>
      <c r="JBJ34" s="61">
        <v>0</v>
      </c>
      <c r="JBK34" s="61">
        <v>0</v>
      </c>
      <c r="JBL34" s="61">
        <v>0</v>
      </c>
      <c r="JBM34" s="61">
        <v>27.6</v>
      </c>
      <c r="JBN34" s="61">
        <v>0</v>
      </c>
      <c r="JBO34" s="61">
        <v>0</v>
      </c>
      <c r="JBP34" s="61">
        <v>0</v>
      </c>
      <c r="JBQ34" s="61">
        <v>1.5640000000000001</v>
      </c>
      <c r="JBU34" s="61">
        <v>0</v>
      </c>
      <c r="JBV34" s="61">
        <v>0</v>
      </c>
      <c r="JBW34" s="61">
        <v>0</v>
      </c>
      <c r="JBX34" s="61">
        <v>0</v>
      </c>
      <c r="JBY34" s="61">
        <v>0</v>
      </c>
      <c r="JBZ34" s="61">
        <v>0</v>
      </c>
      <c r="JCA34" s="61">
        <v>0</v>
      </c>
      <c r="JCG34" s="61">
        <v>1</v>
      </c>
      <c r="JCI34" s="61">
        <v>1</v>
      </c>
      <c r="JCK34" s="61">
        <v>1</v>
      </c>
      <c r="JCM34" s="61">
        <v>1</v>
      </c>
      <c r="JCO34" s="61">
        <v>1</v>
      </c>
      <c r="JCQ34" s="61">
        <v>1</v>
      </c>
      <c r="JCS34" s="61">
        <v>1</v>
      </c>
      <c r="JCU34" s="61">
        <v>1</v>
      </c>
      <c r="JCW34" s="61">
        <v>1</v>
      </c>
      <c r="JCY34" s="61">
        <v>1</v>
      </c>
      <c r="JDA34" s="61">
        <v>1</v>
      </c>
      <c r="JDC34" s="61">
        <v>1</v>
      </c>
      <c r="JDE34" s="61">
        <v>1</v>
      </c>
      <c r="JDG34" s="61">
        <v>1</v>
      </c>
      <c r="JDI34" s="61">
        <v>1</v>
      </c>
      <c r="JDK34" s="61">
        <v>1</v>
      </c>
      <c r="JDM34" s="61">
        <v>1</v>
      </c>
      <c r="JDO34" s="61">
        <v>1</v>
      </c>
      <c r="JDQ34" s="61">
        <v>1</v>
      </c>
      <c r="JDS34" s="61">
        <v>1</v>
      </c>
      <c r="JEB34" s="61">
        <v>0</v>
      </c>
      <c r="JEC34" s="61">
        <v>7.51</v>
      </c>
      <c r="JED34" s="61">
        <v>0</v>
      </c>
      <c r="JEE34" s="61">
        <v>7.47</v>
      </c>
      <c r="JEF34" s="61">
        <v>0</v>
      </c>
      <c r="JEG34" s="61">
        <v>7.62</v>
      </c>
      <c r="JEH34" s="61">
        <v>0</v>
      </c>
      <c r="JEI34" s="61">
        <v>7.35</v>
      </c>
      <c r="JEJ34" s="61">
        <v>0</v>
      </c>
      <c r="JEK34" s="61">
        <v>7.28</v>
      </c>
      <c r="JEL34" s="61">
        <v>0</v>
      </c>
      <c r="JEM34" s="61">
        <v>7.45</v>
      </c>
      <c r="JEN34" s="61">
        <v>0</v>
      </c>
      <c r="JEO34" s="61">
        <v>7.28</v>
      </c>
      <c r="JEP34" s="61">
        <v>0</v>
      </c>
      <c r="JEQ34" s="61">
        <v>7.59</v>
      </c>
      <c r="JER34" s="61">
        <v>0</v>
      </c>
      <c r="JES34" s="61">
        <v>7.11</v>
      </c>
      <c r="JET34" s="61">
        <v>0</v>
      </c>
      <c r="JEU34" s="61">
        <v>7.26</v>
      </c>
      <c r="JEV34" s="61">
        <v>0</v>
      </c>
      <c r="JEW34" s="61">
        <v>7.48</v>
      </c>
      <c r="JEX34" s="61">
        <v>0</v>
      </c>
      <c r="JEY34" s="61">
        <v>7.11</v>
      </c>
      <c r="JEZ34" s="61">
        <v>0</v>
      </c>
      <c r="JFA34" s="61">
        <v>7.2</v>
      </c>
      <c r="JFB34" s="61">
        <v>0</v>
      </c>
      <c r="JFC34" s="61">
        <v>7.63</v>
      </c>
      <c r="JFD34" s="61">
        <v>0</v>
      </c>
      <c r="JFE34" s="61">
        <v>7.35</v>
      </c>
      <c r="JFF34" s="61">
        <v>0</v>
      </c>
      <c r="JFG34" s="61">
        <v>7.4</v>
      </c>
      <c r="JFH34" s="61">
        <v>0</v>
      </c>
      <c r="JFI34" s="61">
        <v>7.27</v>
      </c>
      <c r="JFJ34" s="61">
        <v>0</v>
      </c>
      <c r="JFK34" s="61">
        <v>7.4</v>
      </c>
      <c r="JFL34" s="61">
        <v>0</v>
      </c>
      <c r="JFM34" s="61">
        <v>7.26</v>
      </c>
      <c r="JFN34" s="61">
        <v>0</v>
      </c>
      <c r="JFO34" s="61">
        <v>7.25</v>
      </c>
      <c r="JFX34" s="61">
        <v>0</v>
      </c>
      <c r="JFY34" s="61">
        <v>-0.32</v>
      </c>
      <c r="JFZ34" s="61">
        <v>0</v>
      </c>
      <c r="JGA34" s="61">
        <v>-0.14000000000000001</v>
      </c>
      <c r="JGB34" s="61">
        <v>0</v>
      </c>
      <c r="JGC34" s="61">
        <v>-0.38</v>
      </c>
      <c r="JGD34" s="61">
        <v>0</v>
      </c>
      <c r="JGE34" s="61">
        <v>-0.17</v>
      </c>
      <c r="JGF34" s="61">
        <v>0</v>
      </c>
      <c r="JGG34" s="61">
        <v>-0.28999999999999998</v>
      </c>
      <c r="JGH34" s="61">
        <v>0</v>
      </c>
      <c r="JGI34" s="61">
        <v>-0.27</v>
      </c>
      <c r="JGJ34" s="61">
        <v>0</v>
      </c>
      <c r="JGK34" s="61">
        <v>-0.33</v>
      </c>
      <c r="JGL34" s="61">
        <v>0</v>
      </c>
      <c r="JGM34" s="61">
        <v>-0.27</v>
      </c>
      <c r="JGN34" s="61">
        <v>0</v>
      </c>
      <c r="JGO34" s="61">
        <v>-0.57999999999999996</v>
      </c>
      <c r="JGP34" s="61">
        <v>0</v>
      </c>
      <c r="JGQ34" s="61">
        <v>-0.47</v>
      </c>
      <c r="JGR34" s="61">
        <v>0</v>
      </c>
      <c r="JGS34" s="61">
        <v>-0.24</v>
      </c>
      <c r="JGT34" s="61">
        <v>0</v>
      </c>
      <c r="JGU34" s="61">
        <v>-0.34</v>
      </c>
      <c r="JGV34" s="61">
        <v>0</v>
      </c>
      <c r="JGW34" s="61">
        <v>-0.27</v>
      </c>
      <c r="JGX34" s="61">
        <v>0</v>
      </c>
      <c r="JGY34" s="61">
        <v>-0.2</v>
      </c>
      <c r="JGZ34" s="61">
        <v>0</v>
      </c>
      <c r="JHA34" s="61">
        <v>-0.13</v>
      </c>
      <c r="JHB34" s="61">
        <v>0</v>
      </c>
      <c r="JHC34" s="61">
        <v>-0.42</v>
      </c>
      <c r="JHD34" s="61">
        <v>0</v>
      </c>
      <c r="JHE34" s="61">
        <v>-0.43</v>
      </c>
      <c r="JHF34" s="61">
        <v>0</v>
      </c>
      <c r="JHG34" s="61">
        <v>-0.28999999999999998</v>
      </c>
      <c r="JHH34" s="61">
        <v>0</v>
      </c>
      <c r="JHI34" s="61">
        <v>-0.56999999999999995</v>
      </c>
      <c r="JHJ34" s="61">
        <v>0</v>
      </c>
      <c r="JHK34" s="61">
        <v>-0.39</v>
      </c>
      <c r="JHT34" s="61">
        <v>0</v>
      </c>
      <c r="JHU34" s="61">
        <v>7.28</v>
      </c>
      <c r="JHV34" s="61">
        <v>0</v>
      </c>
      <c r="JHW34" s="61">
        <v>7.38</v>
      </c>
      <c r="JHX34" s="61">
        <v>0</v>
      </c>
      <c r="JHY34" s="61">
        <v>7.53</v>
      </c>
      <c r="JHZ34" s="61">
        <v>0</v>
      </c>
      <c r="JIA34" s="61">
        <v>7.38</v>
      </c>
      <c r="JIB34" s="61">
        <v>0</v>
      </c>
      <c r="JIC34" s="61">
        <v>7.42</v>
      </c>
      <c r="JID34" s="61">
        <v>0</v>
      </c>
      <c r="JIE34" s="61">
        <v>7.51</v>
      </c>
      <c r="JIF34" s="61">
        <v>0</v>
      </c>
      <c r="JIG34" s="61">
        <v>7.45</v>
      </c>
      <c r="JIH34" s="61">
        <v>0</v>
      </c>
      <c r="JII34" s="61">
        <v>7.66</v>
      </c>
      <c r="JIJ34" s="61">
        <v>0</v>
      </c>
      <c r="JIK34" s="61">
        <v>7.54</v>
      </c>
      <c r="JIL34" s="61">
        <v>0</v>
      </c>
      <c r="JIM34" s="61">
        <v>7.49</v>
      </c>
      <c r="JIN34" s="61">
        <v>0</v>
      </c>
      <c r="JIO34" s="61">
        <v>7.48</v>
      </c>
      <c r="JIP34" s="61">
        <v>0</v>
      </c>
      <c r="JIQ34" s="61">
        <v>7.29</v>
      </c>
      <c r="JIR34" s="61">
        <v>0</v>
      </c>
      <c r="JIS34" s="61">
        <v>7.14</v>
      </c>
      <c r="JIT34" s="61">
        <v>0</v>
      </c>
      <c r="JIU34" s="61">
        <v>7.5</v>
      </c>
      <c r="JIV34" s="61">
        <v>0</v>
      </c>
      <c r="JIW34" s="61">
        <v>7.63</v>
      </c>
      <c r="JIX34" s="61">
        <v>0</v>
      </c>
      <c r="JIY34" s="61">
        <v>7.51</v>
      </c>
      <c r="JIZ34" s="61">
        <v>0</v>
      </c>
      <c r="JJA34" s="61">
        <v>7.34</v>
      </c>
      <c r="JJB34" s="61">
        <v>0</v>
      </c>
      <c r="JJC34" s="61">
        <v>7.72</v>
      </c>
      <c r="JJD34" s="61">
        <v>0</v>
      </c>
      <c r="JJE34" s="61">
        <v>7.12</v>
      </c>
      <c r="JJF34" s="61">
        <v>0</v>
      </c>
      <c r="JJG34" s="61">
        <v>7.82</v>
      </c>
      <c r="JJP34" s="61">
        <v>0</v>
      </c>
      <c r="JJQ34" s="61">
        <v>-0.24</v>
      </c>
      <c r="JJR34" s="61">
        <v>0</v>
      </c>
      <c r="JJS34" s="61">
        <v>-0.28000000000000003</v>
      </c>
      <c r="JJT34" s="61">
        <v>0</v>
      </c>
      <c r="JJU34" s="61">
        <v>-0.35</v>
      </c>
      <c r="JJV34" s="61">
        <v>0</v>
      </c>
      <c r="JJW34" s="61">
        <v>-0.3</v>
      </c>
      <c r="JJX34" s="61">
        <v>0</v>
      </c>
      <c r="JJY34" s="61">
        <v>-0.74</v>
      </c>
      <c r="JJZ34" s="61">
        <v>0</v>
      </c>
      <c r="JKA34" s="61">
        <v>-0.55000000000000004</v>
      </c>
      <c r="JKB34" s="61">
        <v>0</v>
      </c>
      <c r="JKC34" s="61">
        <v>-0.57999999999999996</v>
      </c>
      <c r="JKD34" s="61">
        <v>0</v>
      </c>
      <c r="JKE34" s="61">
        <v>-0.38</v>
      </c>
      <c r="JKF34" s="61">
        <v>0</v>
      </c>
      <c r="JKG34" s="61">
        <v>-0.59</v>
      </c>
      <c r="JKH34" s="61">
        <v>0</v>
      </c>
      <c r="JKI34" s="61">
        <v>-0.64</v>
      </c>
      <c r="JKJ34" s="61">
        <v>0</v>
      </c>
      <c r="JKK34" s="61">
        <v>-0.33</v>
      </c>
      <c r="JKL34" s="61">
        <v>0</v>
      </c>
      <c r="JKM34" s="61">
        <v>-0.46</v>
      </c>
      <c r="JKN34" s="61">
        <v>0</v>
      </c>
      <c r="JKO34" s="61">
        <v>-0.65</v>
      </c>
      <c r="JKP34" s="61">
        <v>0</v>
      </c>
      <c r="JKQ34" s="61">
        <v>-0.45</v>
      </c>
      <c r="JKR34" s="61">
        <v>0</v>
      </c>
      <c r="JKS34" s="61">
        <v>-0.42</v>
      </c>
      <c r="JKT34" s="61">
        <v>0</v>
      </c>
      <c r="JKU34" s="61">
        <v>-0.59</v>
      </c>
      <c r="JKV34" s="61">
        <v>0</v>
      </c>
      <c r="JKW34" s="61">
        <v>-0.6</v>
      </c>
      <c r="JKX34" s="61">
        <v>0</v>
      </c>
      <c r="JKY34" s="61">
        <v>-0.37</v>
      </c>
      <c r="JKZ34" s="61">
        <v>0</v>
      </c>
      <c r="JLA34" s="61">
        <v>-0.55000000000000004</v>
      </c>
      <c r="JLB34" s="61">
        <v>0</v>
      </c>
      <c r="JLC34" s="61">
        <v>-0.72</v>
      </c>
      <c r="JLM34" s="61">
        <v>0</v>
      </c>
      <c r="JLN34" s="61">
        <v>1</v>
      </c>
      <c r="JLO34" s="61">
        <v>0</v>
      </c>
      <c r="JLP34" s="61">
        <v>0</v>
      </c>
      <c r="JLQ34" s="61">
        <v>5</v>
      </c>
      <c r="JLR34" s="61">
        <v>0</v>
      </c>
      <c r="JLS34" s="61">
        <v>0</v>
      </c>
      <c r="JLT34" s="61">
        <v>0</v>
      </c>
      <c r="JLU34" s="61">
        <v>0</v>
      </c>
      <c r="JLV34" s="61">
        <v>0</v>
      </c>
      <c r="JLW34" s="61">
        <v>0</v>
      </c>
      <c r="JLX34" s="61">
        <v>0</v>
      </c>
      <c r="JLY34" s="61">
        <v>0</v>
      </c>
      <c r="JLZ34" s="61">
        <v>0</v>
      </c>
      <c r="JMA34" s="61">
        <v>0</v>
      </c>
      <c r="JMB34" s="61">
        <v>0</v>
      </c>
      <c r="JMC34" s="61">
        <v>0</v>
      </c>
      <c r="JMD34" s="61">
        <v>0</v>
      </c>
      <c r="JME34" s="61">
        <v>0.99</v>
      </c>
      <c r="JMG34" s="61">
        <v>0</v>
      </c>
      <c r="JMH34" s="61">
        <v>0</v>
      </c>
      <c r="JMI34" s="61">
        <v>0</v>
      </c>
      <c r="JMJ34" s="61">
        <v>0</v>
      </c>
      <c r="JML34" s="61">
        <v>0</v>
      </c>
      <c r="JMM34" s="61">
        <v>0</v>
      </c>
      <c r="JMN34" s="61">
        <v>0</v>
      </c>
      <c r="JMO34" s="61">
        <v>0</v>
      </c>
      <c r="JMP34" s="61">
        <v>0</v>
      </c>
      <c r="JMQ34" s="61">
        <v>0</v>
      </c>
      <c r="JMR34" s="61">
        <v>0</v>
      </c>
      <c r="JMS34" s="61">
        <v>0</v>
      </c>
      <c r="JMU34" s="61">
        <v>1500</v>
      </c>
      <c r="JMV34" s="61">
        <v>0</v>
      </c>
      <c r="JMX34" s="61">
        <v>56.9</v>
      </c>
      <c r="JNA34" s="61">
        <v>0</v>
      </c>
      <c r="JNB34" s="61">
        <v>0</v>
      </c>
      <c r="JNC34" s="61" t="s">
        <v>5</v>
      </c>
    </row>
    <row r="35" spans="1:6089 6180:7127" ht="15" customHeight="1" x14ac:dyDescent="0.2">
      <c r="A35" s="258">
        <v>30</v>
      </c>
      <c r="F35" s="61" t="s">
        <v>8254</v>
      </c>
      <c r="G35" s="61">
        <v>0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-0.92</v>
      </c>
      <c r="N35" s="61">
        <v>5.61</v>
      </c>
      <c r="O35" s="61">
        <v>0</v>
      </c>
      <c r="P35" s="61">
        <v>0</v>
      </c>
      <c r="Q35" s="61">
        <v>0</v>
      </c>
      <c r="R35" s="61">
        <v>-1177</v>
      </c>
      <c r="S35" s="61">
        <v>0</v>
      </c>
      <c r="T35" s="61">
        <v>6.87</v>
      </c>
      <c r="U35" s="61">
        <v>0</v>
      </c>
      <c r="V35" s="61">
        <v>4.26</v>
      </c>
      <c r="W35" s="61">
        <v>4.43</v>
      </c>
      <c r="X35" s="61">
        <v>24.8</v>
      </c>
      <c r="Y35" s="61">
        <v>0</v>
      </c>
      <c r="AC35" s="61">
        <v>0</v>
      </c>
      <c r="AD35" s="61">
        <v>0</v>
      </c>
      <c r="AE35" s="61">
        <v>0</v>
      </c>
      <c r="AF35" s="61">
        <v>0</v>
      </c>
      <c r="AG35" s="61">
        <v>4.84</v>
      </c>
      <c r="AH35" s="61">
        <v>0</v>
      </c>
      <c r="AI35" s="61">
        <v>4.83</v>
      </c>
      <c r="AJ35" s="61">
        <v>0</v>
      </c>
      <c r="AK35" s="61">
        <v>0</v>
      </c>
      <c r="AL35" s="61">
        <v>0</v>
      </c>
      <c r="AM35" s="61" t="s">
        <v>7818</v>
      </c>
      <c r="AN35" s="61">
        <v>7016</v>
      </c>
      <c r="AO35" s="61">
        <v>0</v>
      </c>
      <c r="AP35" s="61">
        <v>0</v>
      </c>
      <c r="AQ35" s="61">
        <v>0</v>
      </c>
      <c r="AR35" s="61">
        <v>0</v>
      </c>
      <c r="AS35" s="61">
        <v>0</v>
      </c>
      <c r="AT35" s="61">
        <v>0</v>
      </c>
      <c r="AU35" s="61">
        <v>0</v>
      </c>
      <c r="AV35" s="61">
        <v>0</v>
      </c>
      <c r="AW35" s="61">
        <v>0</v>
      </c>
      <c r="AX35" s="61">
        <v>0</v>
      </c>
      <c r="AY35" s="61">
        <v>0</v>
      </c>
      <c r="AZ35" s="61">
        <v>0</v>
      </c>
      <c r="BA35" s="61">
        <v>0</v>
      </c>
      <c r="BB35" s="61">
        <v>0</v>
      </c>
      <c r="BC35" s="61">
        <v>0</v>
      </c>
      <c r="BD35" s="61">
        <v>0</v>
      </c>
      <c r="BE35" s="61">
        <v>0</v>
      </c>
      <c r="BF35" s="61">
        <v>0</v>
      </c>
      <c r="BG35" s="61">
        <v>0</v>
      </c>
      <c r="BH35" s="61">
        <v>0</v>
      </c>
      <c r="BI35" s="61">
        <v>0</v>
      </c>
      <c r="BJ35" s="61">
        <v>0</v>
      </c>
      <c r="BK35" s="61">
        <v>0</v>
      </c>
      <c r="BL35" s="61">
        <v>0</v>
      </c>
      <c r="BM35" s="61">
        <v>0</v>
      </c>
      <c r="BN35" s="61">
        <v>0</v>
      </c>
      <c r="BO35" s="61">
        <v>0</v>
      </c>
      <c r="BP35" s="61">
        <v>0</v>
      </c>
      <c r="BQ35" s="61">
        <v>0</v>
      </c>
      <c r="BR35" s="61">
        <v>0</v>
      </c>
      <c r="BS35" s="61">
        <v>0</v>
      </c>
      <c r="BT35" s="61">
        <v>0</v>
      </c>
      <c r="BU35" s="61">
        <v>0</v>
      </c>
      <c r="BV35" s="61">
        <v>0</v>
      </c>
      <c r="BW35" s="61">
        <v>0</v>
      </c>
      <c r="BX35" s="61">
        <v>0</v>
      </c>
      <c r="BY35" s="61">
        <v>0</v>
      </c>
      <c r="BZ35" s="61">
        <v>0</v>
      </c>
      <c r="CA35" s="61">
        <v>1</v>
      </c>
      <c r="CB35" s="61">
        <v>0</v>
      </c>
      <c r="CC35" s="61">
        <v>1</v>
      </c>
      <c r="CD35" s="61">
        <v>1</v>
      </c>
      <c r="CE35" s="61">
        <v>1</v>
      </c>
      <c r="CF35" s="61">
        <v>1</v>
      </c>
      <c r="CH35" s="61">
        <v>18808</v>
      </c>
      <c r="CI35" s="61">
        <v>0</v>
      </c>
      <c r="CJ35" s="61">
        <v>0</v>
      </c>
      <c r="CK35" s="61">
        <v>0</v>
      </c>
      <c r="CL35" s="61">
        <v>0</v>
      </c>
      <c r="CM35" s="61">
        <v>0</v>
      </c>
      <c r="CN35" s="61">
        <v>0</v>
      </c>
      <c r="CO35" s="61">
        <v>0</v>
      </c>
      <c r="CP35" s="61">
        <v>0</v>
      </c>
      <c r="CQ35" s="61">
        <v>0</v>
      </c>
      <c r="CR35" s="61">
        <v>0</v>
      </c>
      <c r="CS35" s="61">
        <v>0</v>
      </c>
      <c r="CT35" s="61">
        <v>0</v>
      </c>
      <c r="CU35" s="61">
        <v>0</v>
      </c>
      <c r="CV35" s="61">
        <v>0</v>
      </c>
      <c r="CW35" s="61">
        <v>0</v>
      </c>
      <c r="CX35" s="61">
        <v>0</v>
      </c>
      <c r="CY35" s="61">
        <v>0</v>
      </c>
      <c r="CZ35" s="61">
        <v>0</v>
      </c>
      <c r="DA35" s="61">
        <v>0</v>
      </c>
      <c r="DB35" s="61">
        <v>0</v>
      </c>
      <c r="DC35" s="61">
        <v>0</v>
      </c>
      <c r="DD35" s="61">
        <v>0</v>
      </c>
      <c r="DE35" s="61">
        <v>0</v>
      </c>
      <c r="DF35" s="61">
        <v>0</v>
      </c>
      <c r="DG35" s="61">
        <v>0</v>
      </c>
      <c r="DH35" s="61">
        <v>0</v>
      </c>
      <c r="DI35" s="61">
        <v>0</v>
      </c>
      <c r="DJ35" s="61">
        <v>0</v>
      </c>
      <c r="DK35" s="61">
        <v>0</v>
      </c>
      <c r="DL35" s="61">
        <v>0</v>
      </c>
      <c r="DM35" s="61">
        <v>0</v>
      </c>
      <c r="DN35" s="61">
        <v>0</v>
      </c>
      <c r="DO35" s="61">
        <v>0</v>
      </c>
      <c r="DP35" s="61">
        <v>0</v>
      </c>
      <c r="DQ35" s="61">
        <v>0</v>
      </c>
      <c r="DR35" s="61">
        <v>0</v>
      </c>
      <c r="DS35" s="61">
        <v>0</v>
      </c>
      <c r="DT35" s="61">
        <v>0</v>
      </c>
      <c r="DU35" s="61">
        <v>0</v>
      </c>
      <c r="DV35" s="61">
        <v>0</v>
      </c>
      <c r="DW35" s="61">
        <v>0</v>
      </c>
      <c r="DX35" s="61">
        <v>0</v>
      </c>
      <c r="DY35" s="61">
        <v>0</v>
      </c>
      <c r="DZ35" s="61">
        <v>0</v>
      </c>
      <c r="EA35" s="61">
        <v>0</v>
      </c>
      <c r="EB35" s="61">
        <v>0</v>
      </c>
      <c r="EC35" s="61">
        <v>0</v>
      </c>
      <c r="ED35" s="61">
        <v>0</v>
      </c>
      <c r="EE35" s="61">
        <v>0</v>
      </c>
      <c r="EF35" s="61">
        <v>0</v>
      </c>
      <c r="EG35" s="61">
        <v>0</v>
      </c>
      <c r="EH35" s="61">
        <v>0</v>
      </c>
      <c r="EI35" s="61">
        <v>0</v>
      </c>
      <c r="EJ35" s="61">
        <v>0</v>
      </c>
      <c r="EK35" s="61">
        <v>0</v>
      </c>
      <c r="EL35" s="61">
        <v>0</v>
      </c>
      <c r="EM35" s="61">
        <v>0</v>
      </c>
      <c r="EN35" s="61">
        <v>0</v>
      </c>
      <c r="EO35" s="61">
        <v>0</v>
      </c>
      <c r="EP35" s="61">
        <v>0</v>
      </c>
      <c r="EQ35" s="61">
        <v>0</v>
      </c>
      <c r="ER35" s="61">
        <v>0</v>
      </c>
      <c r="ES35" s="61">
        <v>0</v>
      </c>
      <c r="ET35" s="61">
        <v>0</v>
      </c>
      <c r="EU35" s="61">
        <v>0.01</v>
      </c>
      <c r="EV35" s="61">
        <v>0</v>
      </c>
      <c r="FA35" s="61">
        <v>2001</v>
      </c>
      <c r="FB35" s="61">
        <v>0</v>
      </c>
      <c r="FC35" s="61">
        <v>2000</v>
      </c>
      <c r="FD35" s="61">
        <v>4000</v>
      </c>
      <c r="FE35" s="61">
        <v>10000</v>
      </c>
      <c r="FF35" s="61">
        <v>0</v>
      </c>
      <c r="FG35" s="61">
        <v>0</v>
      </c>
      <c r="FH35" s="61">
        <v>0</v>
      </c>
      <c r="FI35" s="61">
        <v>0</v>
      </c>
      <c r="FJ35" s="61">
        <v>0</v>
      </c>
      <c r="FK35" s="61">
        <v>-166</v>
      </c>
      <c r="FL35" s="61">
        <v>1834</v>
      </c>
      <c r="FM35" s="61">
        <v>-166</v>
      </c>
      <c r="FN35" s="61">
        <v>1834</v>
      </c>
      <c r="FO35" s="61">
        <v>498705</v>
      </c>
      <c r="FP35" s="61">
        <v>598705</v>
      </c>
      <c r="FQ35" s="61">
        <v>698705</v>
      </c>
      <c r="FR35" s="61">
        <v>798705</v>
      </c>
      <c r="FS35" s="61">
        <v>8166</v>
      </c>
      <c r="FT35" s="61">
        <v>8166</v>
      </c>
      <c r="FU35" s="61">
        <v>8166</v>
      </c>
      <c r="FW35" s="61">
        <v>1105</v>
      </c>
      <c r="FY35" s="61">
        <v>57.5</v>
      </c>
      <c r="FZ35" s="61">
        <v>37.799999999999997</v>
      </c>
      <c r="GA35" s="61">
        <v>57</v>
      </c>
      <c r="GB35" s="61">
        <v>57.2</v>
      </c>
      <c r="GC35" s="61">
        <v>76.400000000000006</v>
      </c>
      <c r="GD35" s="61">
        <v>0</v>
      </c>
      <c r="GE35" s="61">
        <v>0</v>
      </c>
      <c r="GF35" s="61">
        <v>0</v>
      </c>
      <c r="GG35" s="61">
        <v>25</v>
      </c>
      <c r="GH35" s="61">
        <v>24.8</v>
      </c>
      <c r="GI35" s="61">
        <v>25.8</v>
      </c>
      <c r="GJ35" s="61">
        <v>0.7</v>
      </c>
      <c r="GK35" s="61">
        <v>0</v>
      </c>
      <c r="GL35" s="61">
        <v>0</v>
      </c>
      <c r="GM35" s="61">
        <v>95</v>
      </c>
      <c r="GN35" s="61">
        <v>94.9</v>
      </c>
      <c r="GO35" s="61">
        <v>95.6</v>
      </c>
      <c r="GP35" s="61">
        <v>57.5</v>
      </c>
      <c r="GQ35" s="61">
        <v>57.5</v>
      </c>
      <c r="GR35" s="61">
        <v>0</v>
      </c>
      <c r="GS35" s="61">
        <v>84.6</v>
      </c>
      <c r="GT35" s="61">
        <v>84.6</v>
      </c>
      <c r="GU35" s="61">
        <v>0</v>
      </c>
      <c r="GV35" s="61">
        <v>0</v>
      </c>
      <c r="GW35" s="61">
        <v>0</v>
      </c>
      <c r="GX35" s="61">
        <v>0</v>
      </c>
      <c r="GY35" s="61">
        <v>0</v>
      </c>
      <c r="GZ35" s="61">
        <v>0</v>
      </c>
      <c r="HA35" s="61">
        <v>0</v>
      </c>
      <c r="HB35" s="61">
        <v>0</v>
      </c>
      <c r="HC35" s="61">
        <v>0</v>
      </c>
      <c r="HD35" s="61">
        <v>0</v>
      </c>
      <c r="HE35" s="61">
        <v>0</v>
      </c>
      <c r="HF35" s="61">
        <v>0</v>
      </c>
      <c r="HG35" s="61">
        <v>0</v>
      </c>
      <c r="HH35" s="61">
        <v>0</v>
      </c>
      <c r="HI35" s="61">
        <v>0</v>
      </c>
      <c r="HJ35" s="61">
        <v>0</v>
      </c>
      <c r="HK35" s="61">
        <v>0</v>
      </c>
      <c r="HL35" s="61">
        <v>0</v>
      </c>
      <c r="HM35" s="61">
        <v>0</v>
      </c>
      <c r="HN35" s="61">
        <v>0</v>
      </c>
      <c r="HO35" s="61">
        <v>0</v>
      </c>
      <c r="HP35" s="61">
        <v>0</v>
      </c>
      <c r="HQ35" s="61">
        <v>0</v>
      </c>
      <c r="HR35" s="61">
        <v>0</v>
      </c>
      <c r="HS35" s="61">
        <v>0</v>
      </c>
      <c r="HT35" s="61">
        <v>37.700000000000003</v>
      </c>
      <c r="HU35" s="61">
        <v>0</v>
      </c>
      <c r="HV35" s="61">
        <v>0</v>
      </c>
      <c r="HW35" s="61">
        <v>0</v>
      </c>
      <c r="HX35" s="61">
        <v>0</v>
      </c>
      <c r="HY35" s="61">
        <v>0</v>
      </c>
      <c r="HZ35" s="61">
        <v>0</v>
      </c>
      <c r="IA35" s="61">
        <v>0</v>
      </c>
      <c r="IB35" s="61">
        <v>0</v>
      </c>
      <c r="KD35" s="61">
        <v>2</v>
      </c>
      <c r="KE35" s="61">
        <v>2</v>
      </c>
      <c r="KF35" s="61">
        <v>2</v>
      </c>
      <c r="KG35" s="61">
        <v>2</v>
      </c>
      <c r="KH35" s="61">
        <v>2</v>
      </c>
      <c r="KI35" s="61">
        <v>2</v>
      </c>
      <c r="KJ35" s="61">
        <v>2</v>
      </c>
      <c r="KK35" s="61">
        <v>2</v>
      </c>
      <c r="KL35" s="61">
        <v>2</v>
      </c>
      <c r="KM35" s="61">
        <v>2</v>
      </c>
      <c r="KN35" s="61">
        <v>2</v>
      </c>
      <c r="KO35" s="61">
        <v>2</v>
      </c>
      <c r="KP35" s="61">
        <v>2</v>
      </c>
      <c r="KQ35" s="61">
        <v>2</v>
      </c>
      <c r="KR35" s="61">
        <v>2</v>
      </c>
      <c r="KS35" s="61">
        <v>2</v>
      </c>
      <c r="KT35" s="61">
        <v>2</v>
      </c>
      <c r="KU35" s="61">
        <v>2</v>
      </c>
      <c r="KV35" s="61">
        <v>2</v>
      </c>
      <c r="KW35" s="61">
        <v>2</v>
      </c>
      <c r="KX35" s="61">
        <v>0</v>
      </c>
      <c r="KY35" s="61">
        <v>0</v>
      </c>
      <c r="KZ35" s="61">
        <v>0</v>
      </c>
      <c r="LA35" s="61">
        <v>0</v>
      </c>
      <c r="LB35" s="61">
        <v>0</v>
      </c>
      <c r="LC35" s="61">
        <v>0</v>
      </c>
      <c r="LD35" s="61">
        <v>0</v>
      </c>
      <c r="LE35" s="61">
        <v>0</v>
      </c>
      <c r="LF35" s="61">
        <v>0</v>
      </c>
      <c r="LG35" s="61">
        <v>0</v>
      </c>
      <c r="LH35" s="61">
        <v>0</v>
      </c>
      <c r="LI35" s="61">
        <v>0</v>
      </c>
      <c r="LJ35" s="61">
        <v>0</v>
      </c>
      <c r="LK35" s="61">
        <v>0</v>
      </c>
      <c r="LL35" s="61">
        <v>0</v>
      </c>
      <c r="LM35" s="61">
        <v>0</v>
      </c>
      <c r="LN35" s="61">
        <v>0</v>
      </c>
      <c r="LO35" s="61">
        <v>0</v>
      </c>
      <c r="LP35" s="61">
        <v>0</v>
      </c>
      <c r="LQ35" s="61">
        <v>0</v>
      </c>
      <c r="LR35" s="61">
        <v>0</v>
      </c>
      <c r="LS35" s="61">
        <v>0</v>
      </c>
      <c r="LT35" s="61">
        <v>0</v>
      </c>
      <c r="LU35" s="61">
        <v>0</v>
      </c>
      <c r="LV35" s="61">
        <v>0</v>
      </c>
      <c r="LW35" s="61">
        <v>0</v>
      </c>
      <c r="LX35" s="61">
        <v>0</v>
      </c>
      <c r="LY35" s="61">
        <v>0</v>
      </c>
      <c r="LZ35" s="61">
        <v>0</v>
      </c>
      <c r="MA35" s="61">
        <v>0</v>
      </c>
      <c r="MB35" s="61">
        <v>0</v>
      </c>
      <c r="MC35" s="61">
        <v>0</v>
      </c>
      <c r="MD35" s="61">
        <v>0</v>
      </c>
      <c r="ME35" s="61">
        <v>0</v>
      </c>
      <c r="MF35" s="61">
        <v>0</v>
      </c>
      <c r="MG35" s="61">
        <v>0</v>
      </c>
      <c r="MH35" s="61">
        <v>0</v>
      </c>
      <c r="MI35" s="61">
        <v>0</v>
      </c>
      <c r="MJ35" s="61">
        <v>0</v>
      </c>
      <c r="MK35" s="61">
        <v>0</v>
      </c>
      <c r="ML35" s="61">
        <v>0</v>
      </c>
      <c r="MM35" s="61">
        <v>0</v>
      </c>
      <c r="MN35" s="61">
        <v>0</v>
      </c>
      <c r="MO35" s="61">
        <v>0</v>
      </c>
      <c r="MP35" s="61">
        <v>0</v>
      </c>
      <c r="MQ35" s="61">
        <v>0</v>
      </c>
      <c r="MR35" s="61">
        <v>0</v>
      </c>
      <c r="MS35" s="61">
        <v>0</v>
      </c>
      <c r="MT35" s="61">
        <v>0</v>
      </c>
      <c r="MU35" s="61">
        <v>0</v>
      </c>
      <c r="MV35" s="61">
        <v>0</v>
      </c>
      <c r="MW35" s="61">
        <v>0</v>
      </c>
      <c r="MX35" s="61">
        <v>0</v>
      </c>
      <c r="MY35" s="61">
        <v>0</v>
      </c>
      <c r="MZ35" s="61">
        <v>0</v>
      </c>
      <c r="NA35" s="61">
        <v>0</v>
      </c>
      <c r="NB35" s="61">
        <v>0</v>
      </c>
      <c r="NC35" s="61">
        <v>0</v>
      </c>
      <c r="ND35" s="61">
        <v>0</v>
      </c>
      <c r="NE35" s="61">
        <v>0</v>
      </c>
      <c r="NF35" s="61">
        <v>0</v>
      </c>
      <c r="NG35" s="61">
        <v>0</v>
      </c>
      <c r="NH35" s="61">
        <v>0</v>
      </c>
      <c r="NI35" s="61">
        <v>0</v>
      </c>
      <c r="NJ35" s="61">
        <v>0</v>
      </c>
      <c r="NK35" s="61">
        <v>0</v>
      </c>
      <c r="NL35" s="61">
        <v>0</v>
      </c>
      <c r="NM35" s="61">
        <v>0</v>
      </c>
      <c r="NN35" s="61">
        <v>0</v>
      </c>
      <c r="NO35" s="61">
        <v>0</v>
      </c>
      <c r="NP35" s="61">
        <v>0</v>
      </c>
      <c r="NQ35" s="61">
        <v>0</v>
      </c>
      <c r="NR35" s="61">
        <v>0</v>
      </c>
      <c r="NS35" s="61">
        <v>0</v>
      </c>
      <c r="NT35" s="61">
        <v>0</v>
      </c>
      <c r="NU35" s="61">
        <v>0</v>
      </c>
      <c r="NV35" s="61">
        <v>0</v>
      </c>
      <c r="NW35" s="61">
        <v>0</v>
      </c>
      <c r="NX35" s="61">
        <v>0</v>
      </c>
      <c r="NY35" s="61">
        <v>0</v>
      </c>
      <c r="NZ35" s="61">
        <v>0</v>
      </c>
      <c r="OA35" s="61">
        <v>0</v>
      </c>
      <c r="OB35" s="61">
        <v>0</v>
      </c>
      <c r="OC35" s="61">
        <v>0</v>
      </c>
      <c r="OD35" s="61">
        <v>0</v>
      </c>
      <c r="OE35" s="61">
        <v>0</v>
      </c>
      <c r="OF35" s="61">
        <v>0</v>
      </c>
      <c r="OG35" s="61">
        <v>0</v>
      </c>
      <c r="OH35" s="61">
        <v>0</v>
      </c>
      <c r="OI35" s="61">
        <v>0</v>
      </c>
      <c r="OJ35" s="61">
        <v>0</v>
      </c>
      <c r="OK35" s="61">
        <v>0</v>
      </c>
      <c r="OL35" s="61">
        <v>0</v>
      </c>
      <c r="OM35" s="61">
        <v>0</v>
      </c>
      <c r="ON35" s="61">
        <v>0</v>
      </c>
      <c r="OO35" s="61">
        <v>0</v>
      </c>
      <c r="OP35" s="61">
        <v>0</v>
      </c>
      <c r="OQ35" s="61">
        <v>0</v>
      </c>
      <c r="OR35" s="61">
        <v>0</v>
      </c>
      <c r="OU35" s="61">
        <v>1</v>
      </c>
      <c r="OV35" s="61">
        <v>0</v>
      </c>
      <c r="OW35" s="61">
        <v>0</v>
      </c>
      <c r="OX35" s="61">
        <v>1</v>
      </c>
      <c r="OY35" s="61">
        <v>1</v>
      </c>
      <c r="OZ35" s="61">
        <v>1</v>
      </c>
      <c r="PA35" s="61">
        <v>1</v>
      </c>
      <c r="PB35" s="61">
        <v>1</v>
      </c>
      <c r="PC35" s="61">
        <v>1</v>
      </c>
      <c r="PD35" s="61">
        <v>1</v>
      </c>
      <c r="PE35" s="61">
        <v>1</v>
      </c>
      <c r="PF35" s="61">
        <v>1</v>
      </c>
      <c r="PG35" s="61">
        <v>1</v>
      </c>
      <c r="PH35" s="61">
        <v>1</v>
      </c>
      <c r="PI35" s="61">
        <v>1</v>
      </c>
      <c r="PJ35" s="61">
        <v>1</v>
      </c>
      <c r="PK35" s="61">
        <v>1</v>
      </c>
      <c r="PL35" s="61">
        <v>1</v>
      </c>
      <c r="PM35" s="61">
        <v>1</v>
      </c>
      <c r="PN35" s="61">
        <v>1</v>
      </c>
      <c r="PO35" s="61">
        <v>1</v>
      </c>
      <c r="PP35" s="61">
        <v>1</v>
      </c>
      <c r="PQ35" s="61">
        <v>1</v>
      </c>
      <c r="PR35" s="61">
        <v>1</v>
      </c>
      <c r="PS35" s="61">
        <v>1</v>
      </c>
      <c r="PT35" s="61">
        <v>1</v>
      </c>
      <c r="PU35" s="61">
        <v>1</v>
      </c>
      <c r="PV35" s="61">
        <v>0</v>
      </c>
      <c r="PW35" s="61">
        <v>0</v>
      </c>
      <c r="PX35" s="61">
        <v>0</v>
      </c>
      <c r="PY35" s="61">
        <v>0</v>
      </c>
      <c r="PZ35" s="61">
        <v>0</v>
      </c>
      <c r="QA35" s="61">
        <v>20</v>
      </c>
      <c r="QB35" s="61">
        <v>0</v>
      </c>
      <c r="QC35" s="61">
        <v>0</v>
      </c>
      <c r="QD35" s="61">
        <v>0</v>
      </c>
      <c r="QE35" s="61">
        <v>0</v>
      </c>
      <c r="QF35" s="61">
        <v>0</v>
      </c>
      <c r="QG35" s="61">
        <v>0</v>
      </c>
      <c r="QH35" s="61">
        <v>0</v>
      </c>
      <c r="QI35" s="61">
        <v>0</v>
      </c>
      <c r="QJ35" s="61">
        <v>0</v>
      </c>
      <c r="QK35" s="61">
        <v>0</v>
      </c>
      <c r="QM35" s="61">
        <v>0</v>
      </c>
      <c r="QN35" s="61">
        <v>0</v>
      </c>
      <c r="QO35" s="61">
        <v>0</v>
      </c>
      <c r="QP35" s="61">
        <v>0</v>
      </c>
      <c r="QQ35" s="61">
        <v>6.9</v>
      </c>
      <c r="QR35" s="61">
        <v>8</v>
      </c>
      <c r="QS35" s="61">
        <v>0</v>
      </c>
      <c r="QT35" s="61">
        <v>0</v>
      </c>
      <c r="QU35" s="61">
        <v>0</v>
      </c>
      <c r="QV35" s="61">
        <v>0</v>
      </c>
      <c r="QW35" s="61">
        <v>0</v>
      </c>
      <c r="QX35" s="61">
        <v>0</v>
      </c>
      <c r="QY35" s="61">
        <v>0</v>
      </c>
      <c r="QZ35" s="61">
        <v>0</v>
      </c>
      <c r="RA35" s="61">
        <v>0</v>
      </c>
      <c r="RB35" s="61">
        <v>0</v>
      </c>
      <c r="RC35" s="61">
        <v>0</v>
      </c>
      <c r="RD35" s="61">
        <v>0</v>
      </c>
      <c r="RE35" s="61">
        <v>0</v>
      </c>
      <c r="RF35" s="61">
        <v>0</v>
      </c>
      <c r="RG35" s="61">
        <v>0</v>
      </c>
      <c r="RH35" s="61">
        <v>0</v>
      </c>
      <c r="RI35" s="61">
        <v>0</v>
      </c>
      <c r="RJ35" s="61">
        <v>0</v>
      </c>
      <c r="RK35" s="61">
        <v>0</v>
      </c>
      <c r="RL35" s="61">
        <v>0</v>
      </c>
      <c r="RM35" s="61">
        <v>0</v>
      </c>
      <c r="RN35" s="61">
        <v>0</v>
      </c>
      <c r="RO35" s="61">
        <v>0</v>
      </c>
      <c r="RQ35" s="61">
        <v>0</v>
      </c>
      <c r="RR35" s="61">
        <v>0</v>
      </c>
      <c r="RS35" s="61">
        <v>0</v>
      </c>
      <c r="RT35" s="61">
        <v>0</v>
      </c>
      <c r="RU35" s="61">
        <v>0</v>
      </c>
      <c r="RV35" s="61">
        <v>0</v>
      </c>
      <c r="RW35" s="61">
        <v>0</v>
      </c>
      <c r="RX35" s="61">
        <v>0</v>
      </c>
      <c r="RY35" s="61">
        <v>0</v>
      </c>
      <c r="RZ35" s="61">
        <v>0</v>
      </c>
      <c r="SA35" s="61">
        <v>0</v>
      </c>
      <c r="SB35" s="61">
        <v>0</v>
      </c>
      <c r="SC35" s="61">
        <v>0</v>
      </c>
      <c r="SD35" s="61">
        <v>0</v>
      </c>
      <c r="SE35" s="61">
        <v>0</v>
      </c>
      <c r="SF35" s="61">
        <v>0</v>
      </c>
      <c r="SG35" s="61">
        <v>0</v>
      </c>
      <c r="SH35" s="61">
        <v>0</v>
      </c>
      <c r="SI35" s="61">
        <v>0</v>
      </c>
      <c r="SJ35" s="61">
        <v>0</v>
      </c>
      <c r="SK35" s="61">
        <v>0</v>
      </c>
      <c r="SL35" s="61">
        <v>0</v>
      </c>
      <c r="SM35" s="61">
        <v>0</v>
      </c>
      <c r="SN35" s="61">
        <v>0</v>
      </c>
      <c r="SO35" s="61">
        <v>0</v>
      </c>
      <c r="SP35" s="61">
        <v>1608135959179</v>
      </c>
      <c r="SQ35" s="61">
        <v>0</v>
      </c>
      <c r="SR35" s="61">
        <v>63</v>
      </c>
      <c r="SS35" s="61">
        <v>1</v>
      </c>
      <c r="ST35" s="61">
        <v>0</v>
      </c>
      <c r="SU35" s="61">
        <v>0</v>
      </c>
      <c r="SV35" s="61">
        <v>0</v>
      </c>
      <c r="SW35" s="61">
        <v>0</v>
      </c>
      <c r="SX35" s="61">
        <v>14.78</v>
      </c>
      <c r="SY35" s="61">
        <v>0</v>
      </c>
      <c r="TA35" s="61">
        <v>1295</v>
      </c>
      <c r="TF35" s="61">
        <v>0</v>
      </c>
      <c r="TG35" s="61">
        <v>0</v>
      </c>
      <c r="TH35" s="61">
        <v>0</v>
      </c>
      <c r="TI35" s="61">
        <v>0</v>
      </c>
      <c r="TJ35" s="61">
        <v>41386</v>
      </c>
      <c r="TK35" s="61">
        <v>41392</v>
      </c>
      <c r="TL35" s="61">
        <v>0</v>
      </c>
      <c r="TM35" s="61">
        <v>0</v>
      </c>
      <c r="TN35" s="61">
        <v>0</v>
      </c>
      <c r="TP35" s="61">
        <v>378</v>
      </c>
      <c r="TQ35" s="61">
        <v>0</v>
      </c>
      <c r="TR35" s="61">
        <v>543</v>
      </c>
      <c r="TS35" s="61">
        <v>547</v>
      </c>
      <c r="TT35" s="61">
        <v>546</v>
      </c>
      <c r="TU35" s="61">
        <v>546</v>
      </c>
      <c r="TV35" s="61">
        <v>544</v>
      </c>
      <c r="TW35" s="61">
        <v>546</v>
      </c>
      <c r="TX35" s="61">
        <v>550</v>
      </c>
      <c r="TY35" s="61">
        <v>550</v>
      </c>
      <c r="TZ35" s="61">
        <v>547</v>
      </c>
      <c r="UA35" s="61">
        <v>548</v>
      </c>
      <c r="UB35" s="61">
        <v>550</v>
      </c>
      <c r="UC35" s="61">
        <v>546</v>
      </c>
      <c r="UD35" s="61">
        <v>545</v>
      </c>
      <c r="UE35" s="61">
        <v>545</v>
      </c>
      <c r="UF35" s="61">
        <v>545</v>
      </c>
      <c r="UG35" s="61">
        <v>547</v>
      </c>
      <c r="UH35" s="61">
        <v>542</v>
      </c>
      <c r="UI35" s="61">
        <v>546</v>
      </c>
      <c r="UJ35" s="61">
        <v>550</v>
      </c>
      <c r="UK35" s="61">
        <v>550</v>
      </c>
      <c r="UL35" s="61">
        <v>549</v>
      </c>
      <c r="UM35" s="61">
        <v>549</v>
      </c>
      <c r="UN35" s="61">
        <v>550</v>
      </c>
      <c r="UO35" s="61">
        <v>545</v>
      </c>
      <c r="UP35" s="61">
        <v>546</v>
      </c>
      <c r="UQ35" s="61">
        <v>546</v>
      </c>
      <c r="UR35" s="61">
        <v>551</v>
      </c>
      <c r="US35" s="61">
        <v>551</v>
      </c>
      <c r="UT35" s="61">
        <v>543</v>
      </c>
      <c r="UU35" s="61">
        <v>542</v>
      </c>
      <c r="UV35" s="61">
        <v>0</v>
      </c>
      <c r="UW35" s="61">
        <v>352</v>
      </c>
      <c r="UX35" s="61">
        <v>0</v>
      </c>
      <c r="UY35" s="61">
        <v>354</v>
      </c>
      <c r="UZ35" s="61">
        <v>351</v>
      </c>
      <c r="VA35" s="61">
        <v>9</v>
      </c>
      <c r="VD35" s="61">
        <v>0</v>
      </c>
      <c r="VE35" s="61">
        <v>0</v>
      </c>
      <c r="VF35" s="61">
        <v>0</v>
      </c>
      <c r="VG35" s="61">
        <v>0</v>
      </c>
      <c r="VH35" s="61">
        <v>0</v>
      </c>
      <c r="VI35" s="61">
        <v>0</v>
      </c>
      <c r="VJ35" s="61">
        <v>0</v>
      </c>
      <c r="VK35" s="61">
        <v>0</v>
      </c>
      <c r="VL35" s="61">
        <v>0</v>
      </c>
      <c r="VM35" s="61">
        <v>0</v>
      </c>
      <c r="VN35" s="61">
        <v>0</v>
      </c>
      <c r="VO35" s="61">
        <v>0</v>
      </c>
      <c r="VP35" s="61">
        <v>0</v>
      </c>
      <c r="VQ35" s="61">
        <v>0</v>
      </c>
      <c r="VR35" s="61">
        <v>0</v>
      </c>
      <c r="VS35" s="61">
        <v>0</v>
      </c>
      <c r="VT35" s="61">
        <v>0</v>
      </c>
      <c r="VU35" s="61">
        <v>0</v>
      </c>
      <c r="VV35" s="61">
        <v>0</v>
      </c>
      <c r="VW35" s="61">
        <v>0</v>
      </c>
      <c r="VX35" s="61">
        <v>0</v>
      </c>
      <c r="VY35" s="61">
        <v>0</v>
      </c>
      <c r="VZ35" s="61">
        <v>0</v>
      </c>
      <c r="WA35" s="61">
        <v>0</v>
      </c>
      <c r="WB35" s="61">
        <v>0</v>
      </c>
      <c r="WC35" s="61">
        <v>0</v>
      </c>
      <c r="WD35" s="61">
        <v>0</v>
      </c>
      <c r="WE35" s="61">
        <v>0</v>
      </c>
      <c r="WF35" s="61">
        <v>0</v>
      </c>
      <c r="WG35" s="61">
        <v>0</v>
      </c>
      <c r="WH35" s="61">
        <v>0</v>
      </c>
      <c r="WI35" s="61">
        <v>0</v>
      </c>
      <c r="WJ35" s="61">
        <v>0</v>
      </c>
      <c r="WK35" s="61">
        <v>0</v>
      </c>
      <c r="WL35" s="61">
        <v>0</v>
      </c>
      <c r="WM35" s="61">
        <v>0</v>
      </c>
      <c r="WN35" s="61">
        <v>0</v>
      </c>
      <c r="WO35" s="61">
        <v>0</v>
      </c>
      <c r="WP35" s="61">
        <v>0</v>
      </c>
      <c r="WQ35" s="61">
        <v>0</v>
      </c>
      <c r="WR35" s="61">
        <v>0</v>
      </c>
      <c r="WS35" s="61">
        <v>1</v>
      </c>
      <c r="WT35" s="61">
        <v>0</v>
      </c>
      <c r="WU35" s="61">
        <v>0</v>
      </c>
      <c r="WV35" s="61">
        <v>0</v>
      </c>
      <c r="WW35" s="61">
        <v>0</v>
      </c>
      <c r="WX35" s="61">
        <v>0</v>
      </c>
      <c r="WY35" s="61">
        <v>0</v>
      </c>
      <c r="WZ35" s="61">
        <v>0</v>
      </c>
      <c r="XA35" s="61">
        <v>0</v>
      </c>
      <c r="XD35" s="61">
        <v>0</v>
      </c>
      <c r="XF35" s="61">
        <v>2</v>
      </c>
      <c r="XG35" s="61">
        <v>0</v>
      </c>
      <c r="XH35" s="61">
        <v>0</v>
      </c>
      <c r="XI35" s="61">
        <v>0</v>
      </c>
      <c r="XJ35" s="61">
        <v>0</v>
      </c>
      <c r="XK35" s="61">
        <v>0</v>
      </c>
      <c r="XL35" s="61">
        <v>0</v>
      </c>
      <c r="XM35" s="61">
        <v>0</v>
      </c>
      <c r="XN35" s="61">
        <v>49.4</v>
      </c>
      <c r="XO35" s="61">
        <v>41.4</v>
      </c>
      <c r="XR35" s="61">
        <v>58.4</v>
      </c>
      <c r="XS35" s="61">
        <v>50.5</v>
      </c>
      <c r="XT35" s="61">
        <v>51.8</v>
      </c>
      <c r="XU35" s="61">
        <v>31</v>
      </c>
      <c r="XZ35" s="61">
        <v>1</v>
      </c>
      <c r="YA35" s="61">
        <v>1606698814587</v>
      </c>
      <c r="YC35" s="61">
        <v>4515</v>
      </c>
      <c r="YD35" s="61">
        <v>0.999</v>
      </c>
      <c r="YE35" s="61">
        <v>50.01</v>
      </c>
      <c r="YF35" s="61">
        <v>0</v>
      </c>
      <c r="YG35" s="61">
        <v>15431</v>
      </c>
      <c r="YH35" s="61">
        <v>8903</v>
      </c>
      <c r="YI35" s="61">
        <v>15417</v>
      </c>
      <c r="YJ35" s="61">
        <v>8907</v>
      </c>
      <c r="YK35" s="61">
        <v>15405</v>
      </c>
      <c r="YL35" s="61">
        <v>8894</v>
      </c>
      <c r="YM35" s="61">
        <v>10410</v>
      </c>
      <c r="YN35" s="61">
        <v>5984</v>
      </c>
      <c r="YO35" s="61">
        <v>10418</v>
      </c>
      <c r="YP35" s="61">
        <v>6013</v>
      </c>
      <c r="YQ35" s="61">
        <v>10404</v>
      </c>
      <c r="YR35" s="61">
        <v>6055</v>
      </c>
      <c r="YS35" s="61">
        <v>0</v>
      </c>
      <c r="YT35" s="61">
        <v>11621</v>
      </c>
      <c r="YU35" s="61">
        <v>3873</v>
      </c>
      <c r="YV35" s="61">
        <v>3</v>
      </c>
      <c r="YW35" s="61">
        <v>7.0000000000000001E-3</v>
      </c>
      <c r="YX35" s="61">
        <v>100</v>
      </c>
      <c r="YY35" s="61">
        <v>2.52</v>
      </c>
      <c r="YZ35" s="61">
        <v>-44.3</v>
      </c>
      <c r="ZA35" s="61">
        <v>4</v>
      </c>
      <c r="ZB35" s="61">
        <v>0.83</v>
      </c>
      <c r="ZD35" s="61">
        <v>0</v>
      </c>
      <c r="ZE35" s="61">
        <v>84.6</v>
      </c>
      <c r="ZF35" s="61">
        <v>80.7</v>
      </c>
      <c r="ZG35" s="61">
        <v>0</v>
      </c>
      <c r="ZH35" s="61">
        <v>57.2</v>
      </c>
      <c r="ZI35" s="61">
        <v>0</v>
      </c>
      <c r="ZJ35" s="61">
        <v>77.8</v>
      </c>
      <c r="ZK35" s="61">
        <v>0</v>
      </c>
      <c r="ZL35" s="61">
        <v>0</v>
      </c>
      <c r="ZM35" s="61">
        <v>0</v>
      </c>
      <c r="ZN35" s="61">
        <v>24</v>
      </c>
      <c r="ZO35" s="61">
        <v>24</v>
      </c>
      <c r="ZP35" s="61">
        <v>24</v>
      </c>
      <c r="ZQ35" s="61">
        <v>24</v>
      </c>
      <c r="ZR35" s="61">
        <v>24</v>
      </c>
      <c r="ZS35" s="61">
        <v>24</v>
      </c>
      <c r="ZT35" s="61">
        <v>24</v>
      </c>
      <c r="ZU35" s="61">
        <v>24</v>
      </c>
      <c r="ZV35" s="61">
        <v>24</v>
      </c>
      <c r="ZW35" s="61">
        <v>24</v>
      </c>
      <c r="ZX35" s="61">
        <v>24</v>
      </c>
      <c r="ZY35" s="61">
        <v>23.9</v>
      </c>
      <c r="ZZ35" s="61">
        <v>24</v>
      </c>
      <c r="AAA35" s="61">
        <v>24</v>
      </c>
      <c r="AAB35" s="61">
        <v>24</v>
      </c>
      <c r="AAC35" s="61">
        <v>24</v>
      </c>
      <c r="AAD35" s="61">
        <v>24</v>
      </c>
      <c r="AAE35" s="61">
        <v>24</v>
      </c>
      <c r="AAF35" s="61">
        <v>24</v>
      </c>
      <c r="AAG35" s="61">
        <v>24</v>
      </c>
      <c r="AAH35" s="61">
        <v>24</v>
      </c>
      <c r="AAI35" s="61">
        <v>24</v>
      </c>
      <c r="AAJ35" s="61">
        <v>24</v>
      </c>
      <c r="AAK35" s="61">
        <v>24</v>
      </c>
      <c r="AAL35" s="61">
        <v>24</v>
      </c>
      <c r="AAM35" s="61">
        <v>78</v>
      </c>
      <c r="AAN35" s="61">
        <v>81</v>
      </c>
      <c r="AAO35" s="61">
        <v>85.7</v>
      </c>
      <c r="AAP35" s="61">
        <v>82.2</v>
      </c>
      <c r="AAQ35" s="61">
        <v>70.7</v>
      </c>
      <c r="AAR35" s="61">
        <v>67</v>
      </c>
      <c r="AAS35" s="61">
        <v>67.5</v>
      </c>
      <c r="AAT35" s="61">
        <v>71.2</v>
      </c>
      <c r="AAU35" s="61">
        <v>72.7</v>
      </c>
      <c r="AAV35" s="61">
        <v>82.2</v>
      </c>
      <c r="AAW35" s="61">
        <v>81.599999999999994</v>
      </c>
      <c r="AAX35" s="61">
        <v>82.2</v>
      </c>
      <c r="AAY35" s="61">
        <v>1.26</v>
      </c>
      <c r="AAZ35" s="61">
        <v>1.26</v>
      </c>
      <c r="ABA35" s="61">
        <v>1.26</v>
      </c>
      <c r="ABB35" s="61">
        <v>1.26</v>
      </c>
      <c r="ABC35" s="61">
        <v>1.26</v>
      </c>
      <c r="ABD35" s="61">
        <v>1.26</v>
      </c>
      <c r="ABE35" s="61">
        <v>1.26</v>
      </c>
      <c r="ABF35" s="61">
        <v>1.26</v>
      </c>
      <c r="ABG35" s="61">
        <v>1.26</v>
      </c>
      <c r="ABH35" s="61">
        <v>1.26</v>
      </c>
      <c r="ABI35" s="61">
        <v>1.26</v>
      </c>
      <c r="ABJ35" s="61">
        <v>1.26</v>
      </c>
      <c r="ABK35" s="61">
        <v>1</v>
      </c>
      <c r="ABL35" s="61">
        <v>1</v>
      </c>
      <c r="ABM35" s="61">
        <v>1</v>
      </c>
      <c r="ABN35" s="61">
        <v>1</v>
      </c>
      <c r="ABO35" s="61">
        <v>1</v>
      </c>
      <c r="ABP35" s="61">
        <v>1</v>
      </c>
      <c r="ABQ35" s="61">
        <v>1</v>
      </c>
      <c r="ABR35" s="61">
        <v>1</v>
      </c>
      <c r="ABS35" s="61">
        <v>1</v>
      </c>
      <c r="ABT35" s="61">
        <v>1</v>
      </c>
      <c r="ABU35" s="61">
        <v>1</v>
      </c>
      <c r="ABV35" s="61">
        <v>1</v>
      </c>
      <c r="ABW35" s="61">
        <v>88</v>
      </c>
      <c r="ABX35" s="61">
        <v>88</v>
      </c>
      <c r="ABY35" s="61">
        <v>88</v>
      </c>
      <c r="ABZ35" s="61">
        <v>88</v>
      </c>
      <c r="ACA35" s="61">
        <v>88</v>
      </c>
      <c r="ACB35" s="61">
        <v>88</v>
      </c>
      <c r="ACC35" s="61">
        <v>88</v>
      </c>
      <c r="ACD35" s="61">
        <v>88</v>
      </c>
      <c r="ACE35" s="61">
        <v>88</v>
      </c>
      <c r="ACF35" s="61">
        <v>88</v>
      </c>
      <c r="ACG35" s="61">
        <v>88</v>
      </c>
      <c r="ACH35" s="61">
        <v>88</v>
      </c>
      <c r="ACI35" s="61">
        <v>8207.6</v>
      </c>
      <c r="ACJ35" s="61">
        <v>8207.6</v>
      </c>
      <c r="ACK35" s="61">
        <v>8207.6</v>
      </c>
      <c r="ACL35" s="61">
        <v>8207.6</v>
      </c>
      <c r="ACM35" s="61">
        <v>8207.6</v>
      </c>
      <c r="ACN35" s="61">
        <v>8207.6</v>
      </c>
      <c r="ACO35" s="61">
        <v>8207.6</v>
      </c>
      <c r="ACP35" s="61">
        <v>8207.7000000000007</v>
      </c>
      <c r="ACQ35" s="61">
        <v>8207.6</v>
      </c>
      <c r="ACR35" s="61">
        <v>8207.6</v>
      </c>
      <c r="ACS35" s="61">
        <v>8207.6</v>
      </c>
      <c r="ACT35" s="61">
        <v>8207.6</v>
      </c>
      <c r="ACU35" s="61">
        <v>2019</v>
      </c>
      <c r="ACV35" s="61">
        <v>2019</v>
      </c>
      <c r="ACW35" s="61">
        <v>5</v>
      </c>
      <c r="ACX35" s="61">
        <v>3</v>
      </c>
      <c r="ACY35" s="61">
        <v>2019</v>
      </c>
      <c r="ACZ35" s="61">
        <v>5</v>
      </c>
      <c r="ADA35" s="61">
        <v>3</v>
      </c>
      <c r="ADB35" s="61">
        <v>2019</v>
      </c>
      <c r="ADC35" s="61">
        <v>5</v>
      </c>
      <c r="ADD35" s="61">
        <v>3</v>
      </c>
      <c r="ADE35" s="61">
        <v>5</v>
      </c>
      <c r="ADF35" s="61">
        <v>3</v>
      </c>
      <c r="ADG35" s="61">
        <v>2019</v>
      </c>
      <c r="ADH35" s="61">
        <v>5</v>
      </c>
      <c r="ADI35" s="61">
        <v>3</v>
      </c>
      <c r="ADJ35" s="61">
        <v>2019</v>
      </c>
      <c r="ADK35" s="61">
        <v>5</v>
      </c>
      <c r="ADL35" s="61">
        <v>3</v>
      </c>
      <c r="ADM35" s="61">
        <v>2019</v>
      </c>
      <c r="ADN35" s="61">
        <v>14</v>
      </c>
      <c r="ADO35" s="61">
        <v>2</v>
      </c>
      <c r="ADP35" s="61">
        <v>2019</v>
      </c>
      <c r="ADQ35" s="61">
        <v>5</v>
      </c>
      <c r="ADR35" s="61">
        <v>3</v>
      </c>
      <c r="ADS35" s="61">
        <v>2019</v>
      </c>
      <c r="ADT35" s="61">
        <v>5</v>
      </c>
      <c r="ADU35" s="61">
        <v>3</v>
      </c>
      <c r="ADV35" s="61">
        <v>2019</v>
      </c>
      <c r="ADW35" s="61">
        <v>5</v>
      </c>
      <c r="ADX35" s="61">
        <v>3</v>
      </c>
      <c r="ADY35" s="61">
        <v>2019</v>
      </c>
      <c r="ADZ35" s="61">
        <v>5</v>
      </c>
      <c r="AEA35" s="61">
        <v>3</v>
      </c>
      <c r="AEB35" s="61">
        <v>2019</v>
      </c>
      <c r="AEC35" s="61">
        <v>15</v>
      </c>
      <c r="AED35" s="61">
        <v>2</v>
      </c>
      <c r="AEE35" s="61">
        <v>45004</v>
      </c>
      <c r="AEF35" s="61">
        <v>45002</v>
      </c>
      <c r="AEG35" s="61">
        <v>45011</v>
      </c>
      <c r="AEH35" s="61">
        <v>45019</v>
      </c>
      <c r="AEI35" s="61">
        <v>45005</v>
      </c>
      <c r="AEJ35" s="61">
        <v>45018</v>
      </c>
      <c r="AEK35" s="61">
        <v>44631</v>
      </c>
      <c r="AEL35" s="61">
        <v>45013</v>
      </c>
      <c r="AEM35" s="61">
        <v>45001</v>
      </c>
      <c r="AEN35" s="61">
        <v>45006</v>
      </c>
      <c r="AEO35" s="61">
        <v>45000</v>
      </c>
      <c r="AEP35" s="61">
        <v>44706</v>
      </c>
      <c r="AEQ35" s="61">
        <v>7.73</v>
      </c>
      <c r="AER35" s="61">
        <v>7.73</v>
      </c>
      <c r="AES35" s="61">
        <v>7.73</v>
      </c>
      <c r="AET35" s="61">
        <v>7.73</v>
      </c>
      <c r="AEU35" s="61">
        <v>7.73</v>
      </c>
      <c r="AEV35" s="61">
        <v>7.73</v>
      </c>
      <c r="AEW35" s="61">
        <v>7.73</v>
      </c>
      <c r="AEX35" s="61">
        <v>7.73</v>
      </c>
      <c r="AEY35" s="61">
        <v>7.73</v>
      </c>
      <c r="AEZ35" s="61">
        <v>7.73</v>
      </c>
      <c r="AFA35" s="61">
        <v>7.73</v>
      </c>
      <c r="AFB35" s="61">
        <v>7.73</v>
      </c>
      <c r="AFC35" s="61">
        <v>0</v>
      </c>
      <c r="AFD35" s="61">
        <v>0</v>
      </c>
      <c r="AFE35" s="61">
        <v>0</v>
      </c>
      <c r="AFF35" s="61">
        <v>0</v>
      </c>
      <c r="AFG35" s="61">
        <v>0</v>
      </c>
      <c r="AFH35" s="61">
        <v>0</v>
      </c>
      <c r="AFI35" s="61">
        <v>0</v>
      </c>
      <c r="AFJ35" s="61">
        <v>0</v>
      </c>
      <c r="AFK35" s="61">
        <v>0</v>
      </c>
      <c r="AFL35" s="61">
        <v>0</v>
      </c>
      <c r="AFM35" s="61">
        <v>0</v>
      </c>
      <c r="AFN35" s="61">
        <v>0</v>
      </c>
      <c r="AFO35" s="61">
        <v>0</v>
      </c>
      <c r="AFP35" s="61">
        <v>0</v>
      </c>
      <c r="AFQ35" s="61">
        <v>0</v>
      </c>
      <c r="AFR35" s="61">
        <v>0</v>
      </c>
      <c r="AFS35" s="61">
        <v>0</v>
      </c>
      <c r="AFT35" s="61">
        <v>0</v>
      </c>
      <c r="AFU35" s="61">
        <v>0</v>
      </c>
      <c r="AFV35" s="61">
        <v>0</v>
      </c>
      <c r="AFW35" s="61">
        <v>0</v>
      </c>
      <c r="AFX35" s="61">
        <v>0</v>
      </c>
      <c r="AFY35" s="61">
        <v>0</v>
      </c>
      <c r="AFZ35" s="61">
        <v>0</v>
      </c>
      <c r="AGA35" s="61">
        <v>0</v>
      </c>
      <c r="AGB35" s="61">
        <v>0</v>
      </c>
      <c r="AGC35" s="61">
        <v>0</v>
      </c>
      <c r="AGD35" s="61">
        <v>0</v>
      </c>
      <c r="AGE35" s="61">
        <v>0</v>
      </c>
      <c r="AGF35" s="61">
        <v>0</v>
      </c>
      <c r="AGG35" s="61">
        <v>0</v>
      </c>
      <c r="AGH35" s="61">
        <v>0</v>
      </c>
      <c r="AGI35" s="61">
        <v>0</v>
      </c>
      <c r="AGJ35" s="61">
        <v>0</v>
      </c>
      <c r="AGK35" s="61">
        <v>46</v>
      </c>
      <c r="AGL35" s="61">
        <v>0</v>
      </c>
      <c r="AGM35" s="61">
        <v>0</v>
      </c>
      <c r="AGN35" s="61">
        <v>-25.2</v>
      </c>
      <c r="AGO35" s="61">
        <v>-25.2</v>
      </c>
      <c r="AGP35" s="61">
        <v>-25.2</v>
      </c>
      <c r="AGQ35" s="61">
        <v>-25.2</v>
      </c>
      <c r="AGR35" s="61">
        <v>-25.2</v>
      </c>
      <c r="AGS35" s="61">
        <v>-25.2</v>
      </c>
      <c r="AGT35" s="61">
        <v>-25.2</v>
      </c>
      <c r="AGU35" s="61">
        <v>-25.2</v>
      </c>
      <c r="AGV35" s="61">
        <v>-25.2</v>
      </c>
      <c r="AGW35" s="61">
        <v>-25.2</v>
      </c>
      <c r="AGX35" s="61">
        <v>-24.8</v>
      </c>
      <c r="AGY35" s="61">
        <v>-25.2</v>
      </c>
      <c r="AGZ35" s="61">
        <v>-25.2</v>
      </c>
      <c r="AHA35" s="61">
        <v>-25.2</v>
      </c>
      <c r="AHB35" s="61">
        <v>-25.2</v>
      </c>
      <c r="AHC35" s="61">
        <v>-25.2</v>
      </c>
      <c r="AHD35" s="61">
        <v>-25.2</v>
      </c>
      <c r="AHE35" s="61">
        <v>-25.2</v>
      </c>
      <c r="AHF35" s="61">
        <v>-25.2</v>
      </c>
      <c r="AHG35" s="61">
        <v>-25.2</v>
      </c>
      <c r="AHH35" s="61">
        <v>-25.2</v>
      </c>
      <c r="AHI35" s="61">
        <v>-25.2</v>
      </c>
      <c r="AHJ35" s="61">
        <v>-25.2</v>
      </c>
      <c r="AHK35" s="61">
        <v>-25.2</v>
      </c>
      <c r="AHL35" s="61">
        <v>348</v>
      </c>
      <c r="AHM35" s="61">
        <v>174</v>
      </c>
      <c r="AHN35" s="61">
        <v>237</v>
      </c>
      <c r="AHO35" s="61">
        <v>237</v>
      </c>
      <c r="AHP35" s="61">
        <v>141</v>
      </c>
      <c r="AHQ35" s="61">
        <v>237</v>
      </c>
      <c r="AHR35" s="61">
        <v>110</v>
      </c>
      <c r="AHS35" s="61">
        <v>110</v>
      </c>
      <c r="AHT35" s="61">
        <v>174</v>
      </c>
      <c r="AHU35" s="61">
        <v>220</v>
      </c>
      <c r="AHV35" s="61">
        <v>253</v>
      </c>
      <c r="AHW35" s="61">
        <v>205</v>
      </c>
      <c r="AHX35" s="61">
        <v>189</v>
      </c>
      <c r="AHY35" s="61">
        <v>126</v>
      </c>
      <c r="AHZ35" s="61">
        <v>237</v>
      </c>
      <c r="AIA35" s="61">
        <v>79</v>
      </c>
      <c r="AIB35" s="61">
        <v>300</v>
      </c>
      <c r="AIC35" s="61">
        <v>141</v>
      </c>
      <c r="AID35" s="61">
        <v>126</v>
      </c>
      <c r="AIE35" s="61">
        <v>269</v>
      </c>
      <c r="AIF35" s="61">
        <v>158</v>
      </c>
      <c r="AIG35" s="61">
        <v>126</v>
      </c>
      <c r="AIH35" s="61">
        <v>110</v>
      </c>
      <c r="AII35" s="61">
        <v>141</v>
      </c>
      <c r="AIJ35" s="61">
        <v>0</v>
      </c>
      <c r="AIK35" s="61">
        <v>0</v>
      </c>
      <c r="AIL35" s="61">
        <v>0</v>
      </c>
      <c r="AIM35" s="61">
        <v>0</v>
      </c>
      <c r="AIN35" s="61">
        <v>0</v>
      </c>
      <c r="AIO35" s="61">
        <v>0</v>
      </c>
      <c r="AIP35" s="61">
        <v>0</v>
      </c>
      <c r="AIQ35" s="61">
        <v>0</v>
      </c>
      <c r="AIR35" s="61">
        <v>0</v>
      </c>
      <c r="AIS35" s="61">
        <v>0</v>
      </c>
      <c r="AIU35" s="61">
        <v>0</v>
      </c>
      <c r="AIV35" s="61">
        <v>0</v>
      </c>
      <c r="AIW35" s="61">
        <v>0</v>
      </c>
      <c r="AIX35" s="61">
        <v>0</v>
      </c>
      <c r="AIY35" s="61">
        <v>0</v>
      </c>
      <c r="AIZ35" s="61">
        <v>0</v>
      </c>
      <c r="AJA35" s="61">
        <v>0</v>
      </c>
      <c r="AJB35" s="61">
        <v>0</v>
      </c>
      <c r="AJC35" s="61">
        <v>0</v>
      </c>
      <c r="AJD35" s="61">
        <v>0</v>
      </c>
      <c r="AJE35" s="61">
        <v>0</v>
      </c>
      <c r="AJF35" s="61">
        <v>0</v>
      </c>
      <c r="AJG35" s="61">
        <v>0</v>
      </c>
      <c r="AJH35" s="61">
        <v>0</v>
      </c>
      <c r="AJI35" s="61">
        <v>0</v>
      </c>
      <c r="AJJ35" s="61">
        <v>0</v>
      </c>
      <c r="AJK35" s="61">
        <v>0</v>
      </c>
      <c r="AJL35" s="61">
        <v>0</v>
      </c>
      <c r="AJM35" s="61">
        <v>0</v>
      </c>
      <c r="AJN35" s="61">
        <v>0</v>
      </c>
      <c r="AJO35" s="61">
        <v>0</v>
      </c>
      <c r="AJP35" s="61">
        <v>0</v>
      </c>
      <c r="AJQ35" s="61">
        <v>0</v>
      </c>
      <c r="AJR35" s="61">
        <v>0</v>
      </c>
      <c r="AJS35" s="61">
        <v>0</v>
      </c>
      <c r="AJT35" s="61">
        <v>0</v>
      </c>
      <c r="AJU35" s="61">
        <v>0</v>
      </c>
      <c r="AJV35" s="61">
        <v>0</v>
      </c>
      <c r="AJW35" s="61">
        <v>0</v>
      </c>
      <c r="AJX35" s="61">
        <v>0</v>
      </c>
      <c r="AJY35" s="61">
        <v>0</v>
      </c>
      <c r="AJZ35" s="61">
        <v>0</v>
      </c>
      <c r="AKA35" s="61">
        <v>0</v>
      </c>
      <c r="AKB35" s="61">
        <v>0</v>
      </c>
      <c r="AKC35" s="61">
        <v>0</v>
      </c>
      <c r="AKD35" s="61">
        <v>0</v>
      </c>
      <c r="AKE35" s="61">
        <v>0</v>
      </c>
      <c r="AKF35" s="61">
        <v>0</v>
      </c>
      <c r="AKG35" s="61">
        <v>0</v>
      </c>
      <c r="AKH35" s="61">
        <v>0</v>
      </c>
      <c r="AKI35" s="61">
        <v>0</v>
      </c>
      <c r="AKJ35" s="61">
        <v>0</v>
      </c>
      <c r="AKK35" s="61">
        <v>0</v>
      </c>
      <c r="AKL35" s="61">
        <v>0</v>
      </c>
      <c r="AKM35" s="61">
        <v>219</v>
      </c>
      <c r="AKN35" s="61">
        <v>402</v>
      </c>
      <c r="AKO35" s="61">
        <v>317</v>
      </c>
      <c r="AKP35" s="61">
        <v>317</v>
      </c>
      <c r="AKQ35" s="61">
        <v>256</v>
      </c>
      <c r="AKR35" s="61">
        <v>268</v>
      </c>
      <c r="AKS35" s="61">
        <v>366</v>
      </c>
      <c r="AKT35" s="61">
        <v>305</v>
      </c>
      <c r="AKU35" s="61">
        <v>390</v>
      </c>
      <c r="AKV35" s="61">
        <v>378</v>
      </c>
      <c r="AKW35" s="61">
        <v>378</v>
      </c>
      <c r="AKX35" s="61">
        <v>390</v>
      </c>
      <c r="AKY35" s="61">
        <v>305</v>
      </c>
      <c r="AKZ35" s="61">
        <v>341</v>
      </c>
      <c r="ALA35" s="61">
        <v>366</v>
      </c>
      <c r="ALB35" s="61">
        <v>378</v>
      </c>
      <c r="ALC35" s="61">
        <v>305</v>
      </c>
      <c r="ALD35" s="61">
        <v>463</v>
      </c>
      <c r="ALE35" s="61">
        <v>415</v>
      </c>
      <c r="ALF35" s="61">
        <v>378</v>
      </c>
      <c r="ALG35" s="61">
        <v>305</v>
      </c>
      <c r="ALH35" s="61">
        <v>329</v>
      </c>
      <c r="ALI35" s="61">
        <v>317</v>
      </c>
      <c r="ALJ35" s="61">
        <v>341</v>
      </c>
      <c r="ALK35" s="61">
        <v>1E-3</v>
      </c>
      <c r="ALL35" s="61">
        <v>5.61</v>
      </c>
      <c r="ALM35" s="61">
        <v>0</v>
      </c>
      <c r="ALN35" s="61">
        <v>0</v>
      </c>
      <c r="ALO35" s="61">
        <v>0</v>
      </c>
      <c r="ALP35" s="61">
        <v>0</v>
      </c>
      <c r="ALQ35" s="61">
        <v>7.41</v>
      </c>
      <c r="ALR35" s="61">
        <v>7.54</v>
      </c>
      <c r="ALS35" s="61">
        <v>7.52</v>
      </c>
      <c r="ALT35" s="61">
        <v>7.67</v>
      </c>
      <c r="ALU35" s="61">
        <v>7.23</v>
      </c>
      <c r="ALV35" s="61">
        <v>7.22</v>
      </c>
      <c r="ALW35" s="61">
        <v>7.26</v>
      </c>
      <c r="ALX35" s="61">
        <v>7.37</v>
      </c>
      <c r="ALY35" s="61">
        <v>7.35</v>
      </c>
      <c r="ALZ35" s="61">
        <v>7.37</v>
      </c>
      <c r="AMA35" s="61">
        <v>7.41</v>
      </c>
      <c r="AMB35" s="61">
        <v>7.3</v>
      </c>
      <c r="AMC35" s="61">
        <v>7.34</v>
      </c>
      <c r="AMD35" s="61">
        <v>7.35</v>
      </c>
      <c r="AME35" s="61">
        <v>7.34</v>
      </c>
      <c r="AMF35" s="61">
        <v>7.22</v>
      </c>
      <c r="AMG35" s="61">
        <v>7.42</v>
      </c>
      <c r="AMH35" s="61">
        <v>6.97</v>
      </c>
      <c r="AMI35" s="61">
        <v>7.35</v>
      </c>
      <c r="AMJ35" s="61">
        <v>7.24</v>
      </c>
      <c r="AMK35" s="61">
        <v>7.48</v>
      </c>
      <c r="AML35" s="61">
        <v>7.36</v>
      </c>
      <c r="AMM35" s="61">
        <v>7.3</v>
      </c>
      <c r="AMN35" s="61">
        <v>7.37</v>
      </c>
      <c r="AMO35" s="61">
        <v>-0.19</v>
      </c>
      <c r="AMP35" s="61">
        <v>0</v>
      </c>
      <c r="AMQ35" s="61">
        <v>-0.45</v>
      </c>
      <c r="AMR35" s="61">
        <v>-0.28999999999999998</v>
      </c>
      <c r="AMS35" s="61">
        <v>-0.47</v>
      </c>
      <c r="AMT35" s="61">
        <v>-0.38</v>
      </c>
      <c r="AMU35" s="61">
        <v>-0.4</v>
      </c>
      <c r="AMV35" s="61">
        <v>-0.41</v>
      </c>
      <c r="AMW35" s="61">
        <v>-0.59</v>
      </c>
      <c r="AMX35" s="61">
        <v>-0.34</v>
      </c>
      <c r="AMY35" s="61">
        <v>-0.5</v>
      </c>
      <c r="AMZ35" s="61">
        <v>-0.25</v>
      </c>
      <c r="ANA35" s="61">
        <v>-0.39</v>
      </c>
      <c r="ANB35" s="61">
        <v>-0.44</v>
      </c>
      <c r="ANC35" s="61">
        <v>-0.47</v>
      </c>
      <c r="AND35" s="61">
        <v>-0.4</v>
      </c>
      <c r="ANE35" s="61">
        <v>-0.56000000000000005</v>
      </c>
      <c r="ANF35" s="61">
        <v>-0.75</v>
      </c>
      <c r="ANG35" s="61">
        <v>-0.56999999999999995</v>
      </c>
      <c r="ANH35" s="61">
        <v>-0.48</v>
      </c>
      <c r="ANI35" s="61">
        <v>-0.66</v>
      </c>
      <c r="ANJ35" s="61">
        <v>-0.48</v>
      </c>
      <c r="ANK35" s="61">
        <v>-0.56999999999999995</v>
      </c>
      <c r="ANL35" s="61">
        <v>-0.68</v>
      </c>
      <c r="ANM35" s="61">
        <v>7.39</v>
      </c>
      <c r="ANN35" s="61">
        <v>7.71</v>
      </c>
      <c r="ANO35" s="61">
        <v>8.02</v>
      </c>
      <c r="ANP35" s="61">
        <v>7.49</v>
      </c>
      <c r="ANQ35" s="61">
        <v>7.42</v>
      </c>
      <c r="ANR35" s="61">
        <v>7.49</v>
      </c>
      <c r="ANS35" s="61">
        <v>7.6</v>
      </c>
      <c r="ANT35" s="61">
        <v>7.49</v>
      </c>
      <c r="ANU35" s="61">
        <v>7.71</v>
      </c>
      <c r="ANV35" s="61">
        <v>7.32</v>
      </c>
      <c r="ANW35" s="61">
        <v>7.69</v>
      </c>
      <c r="ANX35" s="61">
        <v>7.48</v>
      </c>
      <c r="ANY35" s="61">
        <v>7.54</v>
      </c>
      <c r="ANZ35" s="61">
        <v>7.17</v>
      </c>
      <c r="AOA35" s="61">
        <v>7.31</v>
      </c>
      <c r="AOB35" s="61">
        <v>7.5</v>
      </c>
      <c r="AOC35" s="61">
        <v>7.26</v>
      </c>
      <c r="AOD35" s="61">
        <v>7.06</v>
      </c>
      <c r="AOE35" s="61">
        <v>7.53</v>
      </c>
      <c r="AOF35" s="61">
        <v>7.45</v>
      </c>
      <c r="AOG35" s="61">
        <v>7.55</v>
      </c>
      <c r="AOH35" s="61">
        <v>7.44</v>
      </c>
      <c r="AOI35" s="61">
        <v>7.47</v>
      </c>
      <c r="AOJ35" s="61">
        <v>7.28</v>
      </c>
      <c r="AOK35" s="61">
        <v>-0.19</v>
      </c>
      <c r="AOL35" s="61">
        <v>-0.47</v>
      </c>
      <c r="AOM35" s="61">
        <v>-0.36</v>
      </c>
      <c r="AON35" s="61">
        <v>-0.48</v>
      </c>
      <c r="AOO35" s="61">
        <v>-0.4</v>
      </c>
      <c r="AOP35" s="61">
        <v>-0.82</v>
      </c>
      <c r="AOQ35" s="61">
        <v>-0.56000000000000005</v>
      </c>
      <c r="AOR35" s="61">
        <v>-0.47</v>
      </c>
      <c r="AOS35" s="61">
        <v>-0.52</v>
      </c>
      <c r="AOT35" s="61">
        <v>-0.66</v>
      </c>
      <c r="AOU35" s="61">
        <v>-0.45</v>
      </c>
      <c r="AOV35" s="61">
        <v>-0.57999999999999996</v>
      </c>
      <c r="AOW35" s="61">
        <v>-0.56000000000000005</v>
      </c>
      <c r="AOX35" s="61">
        <v>-0.5</v>
      </c>
      <c r="AOY35" s="61">
        <v>-0.49</v>
      </c>
      <c r="AOZ35" s="61">
        <v>-0.47</v>
      </c>
      <c r="APA35" s="61">
        <v>-0.66</v>
      </c>
      <c r="APB35" s="61">
        <v>-0.6</v>
      </c>
      <c r="APC35" s="61">
        <v>-0.77</v>
      </c>
      <c r="APD35" s="61">
        <v>-0.57999999999999996</v>
      </c>
      <c r="APE35" s="61">
        <v>-0.44</v>
      </c>
      <c r="APF35" s="61">
        <v>-0.52</v>
      </c>
      <c r="APG35" s="61">
        <v>-0.62</v>
      </c>
      <c r="APH35" s="61">
        <v>-0.63</v>
      </c>
      <c r="API35" s="61">
        <v>35370.6</v>
      </c>
      <c r="APJ35" s="61">
        <v>0</v>
      </c>
      <c r="APK35" s="61">
        <v>257.10000000000002</v>
      </c>
      <c r="APL35" s="61">
        <v>0</v>
      </c>
      <c r="APM35" s="61">
        <v>250</v>
      </c>
      <c r="APN35" s="61">
        <v>0.02</v>
      </c>
      <c r="APO35" s="61">
        <v>0</v>
      </c>
      <c r="APP35" s="61">
        <v>0</v>
      </c>
      <c r="APQ35" s="61">
        <v>1.1000000000000001</v>
      </c>
      <c r="APR35" s="61">
        <v>0</v>
      </c>
      <c r="APS35" s="61">
        <v>10401</v>
      </c>
      <c r="APT35" s="61" t="s">
        <v>7670</v>
      </c>
      <c r="APU35" s="61" t="s">
        <v>7819</v>
      </c>
      <c r="APV35" s="61" t="s">
        <v>7795</v>
      </c>
      <c r="APW35" s="61" t="s">
        <v>7696</v>
      </c>
      <c r="APX35" s="61" t="s">
        <v>7796</v>
      </c>
      <c r="APY35" s="61" t="s">
        <v>7820</v>
      </c>
      <c r="APZ35" s="61" t="s">
        <v>7713</v>
      </c>
      <c r="AQA35" s="61" t="s">
        <v>7821</v>
      </c>
      <c r="AQB35" s="61" t="s">
        <v>7670</v>
      </c>
      <c r="AQC35" s="61" t="s">
        <v>7821</v>
      </c>
      <c r="AQD35" s="61" t="s">
        <v>7674</v>
      </c>
      <c r="AQE35" s="61" t="s">
        <v>7670</v>
      </c>
      <c r="AQF35" s="61" t="s">
        <v>7799</v>
      </c>
      <c r="AQG35" s="61" t="s">
        <v>7796</v>
      </c>
      <c r="AQH35" s="61" t="s">
        <v>7822</v>
      </c>
      <c r="AQI35" s="61" t="s">
        <v>7823</v>
      </c>
      <c r="AQJ35" s="61" t="s">
        <v>7802</v>
      </c>
      <c r="AQK35" s="61" t="s">
        <v>7803</v>
      </c>
      <c r="AQL35" s="61" t="s">
        <v>7803</v>
      </c>
      <c r="AQM35" s="61" t="s">
        <v>7804</v>
      </c>
      <c r="AQN35" s="61" t="s">
        <v>7798</v>
      </c>
      <c r="AQO35" s="61" t="s">
        <v>7803</v>
      </c>
      <c r="AQP35" s="61" t="s">
        <v>7679</v>
      </c>
      <c r="AQQ35" s="61" t="s">
        <v>7824</v>
      </c>
      <c r="AQR35" s="61" t="s">
        <v>7803</v>
      </c>
      <c r="AQS35" s="61" t="s">
        <v>7806</v>
      </c>
      <c r="AQT35" s="61" t="s">
        <v>7796</v>
      </c>
      <c r="AQU35" s="61" t="s">
        <v>7803</v>
      </c>
      <c r="AQV35" s="61" t="s">
        <v>7802</v>
      </c>
      <c r="AQW35" s="61" t="s">
        <v>7803</v>
      </c>
      <c r="AQX35" s="61" t="s">
        <v>19</v>
      </c>
      <c r="AQY35" s="61">
        <v>20.8</v>
      </c>
      <c r="AQZ35" s="61">
        <v>21.5</v>
      </c>
      <c r="ARA35" s="61">
        <v>18.5</v>
      </c>
      <c r="ARB35" s="61">
        <v>20.2</v>
      </c>
      <c r="ARC35" s="61">
        <v>22.9</v>
      </c>
      <c r="ARD35" s="61">
        <v>19.600000000000001</v>
      </c>
      <c r="ARE35" s="61">
        <v>22.4</v>
      </c>
      <c r="ARF35" s="61">
        <v>20</v>
      </c>
      <c r="ARG35" s="61">
        <v>17.7</v>
      </c>
      <c r="ARH35" s="61">
        <v>19.100000000000001</v>
      </c>
      <c r="ARI35" s="61">
        <v>16.8</v>
      </c>
      <c r="ARJ35" s="61">
        <v>20</v>
      </c>
      <c r="ARK35" s="61">
        <v>22.7</v>
      </c>
      <c r="ARL35" s="61">
        <v>19.2</v>
      </c>
      <c r="ARM35" s="61">
        <v>21.2</v>
      </c>
      <c r="ARN35" s="61">
        <v>18.5</v>
      </c>
      <c r="ARO35" s="61">
        <v>21.4</v>
      </c>
      <c r="ARP35" s="61">
        <v>20.3</v>
      </c>
      <c r="ARQ35" s="61">
        <v>20.7</v>
      </c>
      <c r="ARR35" s="61">
        <v>20.5</v>
      </c>
      <c r="ARS35" s="61">
        <v>20.8</v>
      </c>
      <c r="ART35" s="61">
        <v>27.4</v>
      </c>
      <c r="ARU35" s="61">
        <v>22.7</v>
      </c>
      <c r="ARV35" s="61">
        <v>24.2</v>
      </c>
      <c r="ARW35" s="61">
        <v>22.8</v>
      </c>
      <c r="ARX35" s="61">
        <v>27.4</v>
      </c>
      <c r="ARY35" s="61">
        <v>16.8</v>
      </c>
      <c r="ARZ35" s="61">
        <v>1386</v>
      </c>
      <c r="ATE35" s="61">
        <v>-1</v>
      </c>
      <c r="ATF35" s="61">
        <v>5</v>
      </c>
      <c r="ATG35" s="61">
        <v>1</v>
      </c>
      <c r="ATH35" s="61" t="s">
        <v>7714</v>
      </c>
      <c r="ATI35" s="61">
        <v>1E-4</v>
      </c>
      <c r="ATJ35" s="61">
        <v>1607965525000</v>
      </c>
      <c r="ATK35" s="61">
        <v>1</v>
      </c>
      <c r="ATL35" s="61">
        <v>1</v>
      </c>
      <c r="ATM35" s="61">
        <v>0.2049</v>
      </c>
      <c r="ATN35" s="61">
        <v>1</v>
      </c>
      <c r="ATO35" s="61" t="s">
        <v>7714</v>
      </c>
      <c r="ATP35" s="61">
        <v>3055</v>
      </c>
      <c r="ATQ35" s="61">
        <v>1</v>
      </c>
      <c r="ATR35" s="61">
        <v>1607299200000</v>
      </c>
      <c r="ATS35" s="61" t="s">
        <v>7714</v>
      </c>
      <c r="ATT35" s="61" t="s">
        <v>7714</v>
      </c>
      <c r="ATU35" s="61" t="s">
        <v>7714</v>
      </c>
      <c r="ATV35" s="61">
        <v>0.02</v>
      </c>
      <c r="ATW35" s="61">
        <v>5.66</v>
      </c>
      <c r="ATX35" s="61">
        <v>10</v>
      </c>
      <c r="ATY35" s="61">
        <v>1415365</v>
      </c>
      <c r="ATZ35" s="61">
        <v>2</v>
      </c>
      <c r="AUA35" s="61">
        <v>8.0000000000000004E-4</v>
      </c>
      <c r="AUB35" s="61">
        <v>1</v>
      </c>
      <c r="AUC35" s="61">
        <v>1</v>
      </c>
      <c r="AUD35" s="61">
        <v>1</v>
      </c>
      <c r="AUE35" s="61">
        <v>1</v>
      </c>
      <c r="AUG35" s="61">
        <v>0</v>
      </c>
      <c r="AUH35" s="61">
        <v>964</v>
      </c>
      <c r="AUI35" s="61">
        <v>14</v>
      </c>
      <c r="AUJ35" s="61">
        <v>2.92E-2</v>
      </c>
      <c r="AUK35" s="61">
        <v>1</v>
      </c>
      <c r="AUL35" s="61">
        <v>1607962200000</v>
      </c>
      <c r="AUM35" s="61">
        <v>2</v>
      </c>
      <c r="AUN35" s="61">
        <v>1</v>
      </c>
      <c r="AUO35" s="61">
        <v>3</v>
      </c>
      <c r="AUP35" s="61">
        <v>2.62</v>
      </c>
      <c r="AUQ35" s="61">
        <v>4.5</v>
      </c>
      <c r="AUR35" s="61">
        <v>1017197</v>
      </c>
      <c r="AUS35" s="61">
        <v>1</v>
      </c>
      <c r="AUT35" s="61">
        <v>1</v>
      </c>
      <c r="AUU35" s="61">
        <v>7845</v>
      </c>
      <c r="AUV35" s="61">
        <v>1</v>
      </c>
      <c r="AUW35" s="61">
        <v>14.3</v>
      </c>
      <c r="AUX35" s="61">
        <v>128</v>
      </c>
      <c r="AUY35" s="61">
        <v>0.05</v>
      </c>
      <c r="AUZ35" s="61">
        <v>3.5999999999999997E-2</v>
      </c>
      <c r="AVE35" s="61" t="s">
        <v>7683</v>
      </c>
      <c r="AVF35" s="61">
        <v>50</v>
      </c>
      <c r="AVK35" s="61">
        <v>7.19</v>
      </c>
      <c r="AVL35" s="61">
        <v>2</v>
      </c>
      <c r="AVM35" s="61">
        <v>2</v>
      </c>
      <c r="AVN35" s="61">
        <v>50.02</v>
      </c>
      <c r="AVO35" s="61">
        <v>50.02</v>
      </c>
      <c r="AVP35" s="61">
        <v>0</v>
      </c>
      <c r="AVQ35" s="61">
        <v>50.02</v>
      </c>
      <c r="AVR35" s="61">
        <v>0</v>
      </c>
      <c r="AVS35" s="61">
        <v>0</v>
      </c>
      <c r="AVT35" s="61">
        <v>0</v>
      </c>
      <c r="AVU35" s="61">
        <v>0</v>
      </c>
      <c r="AVV35" s="61">
        <v>0</v>
      </c>
      <c r="AVW35" s="61">
        <v>0</v>
      </c>
      <c r="AVX35" s="61">
        <v>0</v>
      </c>
      <c r="AVY35" s="61">
        <v>0</v>
      </c>
      <c r="AVZ35" s="61">
        <v>0</v>
      </c>
      <c r="AWA35" s="61">
        <v>0</v>
      </c>
      <c r="AWB35" s="61">
        <v>0</v>
      </c>
      <c r="AWC35" s="61">
        <v>0</v>
      </c>
      <c r="AWD35" s="61">
        <v>0</v>
      </c>
      <c r="AWE35" s="61">
        <v>0</v>
      </c>
      <c r="AWF35" s="61">
        <v>0</v>
      </c>
      <c r="AWG35" s="61">
        <v>0</v>
      </c>
      <c r="AWH35" s="61">
        <v>0</v>
      </c>
      <c r="AWI35" s="61">
        <v>0</v>
      </c>
      <c r="AWJ35" s="61">
        <v>0</v>
      </c>
      <c r="AWK35" s="61">
        <v>0</v>
      </c>
      <c r="AWL35" s="61">
        <v>0</v>
      </c>
      <c r="AWM35" s="61">
        <v>0</v>
      </c>
      <c r="AWN35" s="61">
        <v>0</v>
      </c>
      <c r="AWO35" s="61">
        <v>0</v>
      </c>
      <c r="AWP35" s="61">
        <v>0</v>
      </c>
      <c r="AWQ35" s="61">
        <v>0</v>
      </c>
      <c r="AWR35" s="61">
        <v>0</v>
      </c>
      <c r="AWS35" s="61">
        <v>0</v>
      </c>
      <c r="AWT35" s="61">
        <v>1</v>
      </c>
      <c r="AXA35" s="61">
        <v>0</v>
      </c>
      <c r="AXB35" s="61">
        <v>0</v>
      </c>
      <c r="AXC35" s="61">
        <v>12</v>
      </c>
      <c r="AXD35" s="61">
        <v>5</v>
      </c>
      <c r="AXE35" s="61">
        <v>16</v>
      </c>
      <c r="AXF35" s="61">
        <v>0</v>
      </c>
      <c r="AXG35" s="61">
        <v>0</v>
      </c>
      <c r="AXH35" s="61">
        <v>8</v>
      </c>
      <c r="AXI35" s="61">
        <v>40</v>
      </c>
      <c r="AXJ35" s="61">
        <v>0</v>
      </c>
      <c r="AXL35" s="61">
        <v>20</v>
      </c>
      <c r="AXM35" s="61">
        <v>0</v>
      </c>
      <c r="AXN35" s="61">
        <v>0</v>
      </c>
      <c r="AXO35" s="61">
        <v>970</v>
      </c>
      <c r="AXP35" s="61">
        <v>40</v>
      </c>
      <c r="AXQ35" s="61">
        <v>1</v>
      </c>
      <c r="AXR35" s="61">
        <v>0</v>
      </c>
      <c r="AXS35" s="61">
        <v>0</v>
      </c>
      <c r="AXT35" s="61">
        <v>0</v>
      </c>
      <c r="AXU35" s="61">
        <v>0</v>
      </c>
      <c r="AXV35" s="61">
        <v>0</v>
      </c>
      <c r="AXW35" s="61">
        <v>0</v>
      </c>
      <c r="AXX35" s="61">
        <v>1</v>
      </c>
      <c r="AXY35" s="61">
        <v>9</v>
      </c>
      <c r="AXZ35" s="61">
        <v>0</v>
      </c>
      <c r="AYA35" s="61">
        <v>0</v>
      </c>
      <c r="AYB35" s="61">
        <v>1</v>
      </c>
      <c r="AYC35" s="61">
        <v>0</v>
      </c>
      <c r="AYD35" s="61">
        <v>1.4</v>
      </c>
      <c r="AYE35" s="61">
        <v>1.5</v>
      </c>
      <c r="AYF35" s="61">
        <v>20</v>
      </c>
      <c r="AYG35" s="61">
        <v>80</v>
      </c>
      <c r="AYH35" s="61">
        <v>60</v>
      </c>
      <c r="AYI35" s="61">
        <v>30</v>
      </c>
      <c r="AYJ35" s="61">
        <v>30</v>
      </c>
      <c r="AYK35" s="61">
        <v>60</v>
      </c>
      <c r="AYL35" s="61">
        <v>30</v>
      </c>
      <c r="AYM35" s="61">
        <v>30</v>
      </c>
      <c r="AYN35" s="61">
        <v>0</v>
      </c>
      <c r="AYO35" s="61">
        <v>1.4</v>
      </c>
      <c r="AYP35" s="61">
        <v>20</v>
      </c>
      <c r="AYQ35" s="61">
        <v>1.5</v>
      </c>
      <c r="AYR35" s="61">
        <v>80</v>
      </c>
      <c r="AYS35" s="61">
        <v>0</v>
      </c>
      <c r="AYT35" s="61">
        <v>0</v>
      </c>
      <c r="AYU35" s="61">
        <v>11</v>
      </c>
      <c r="AYV35" s="61">
        <v>0</v>
      </c>
      <c r="AYW35" s="61">
        <v>0</v>
      </c>
      <c r="AYX35" s="61">
        <v>0</v>
      </c>
      <c r="AYY35" s="61">
        <v>0</v>
      </c>
      <c r="AYZ35" s="61">
        <v>0</v>
      </c>
      <c r="AZA35" s="61">
        <v>400</v>
      </c>
      <c r="AZF35" s="61">
        <v>500</v>
      </c>
      <c r="AZG35" s="61">
        <v>7000</v>
      </c>
      <c r="AZH35" s="61">
        <v>300</v>
      </c>
      <c r="AZI35" s="61">
        <v>1150</v>
      </c>
      <c r="AZK35" s="61">
        <v>1800</v>
      </c>
      <c r="AZU35" s="61">
        <v>0</v>
      </c>
      <c r="AZZ35" s="61">
        <v>0</v>
      </c>
      <c r="BAA35" s="61">
        <v>0</v>
      </c>
      <c r="BAB35" s="61">
        <v>0</v>
      </c>
      <c r="BAC35" s="61">
        <v>0</v>
      </c>
      <c r="BAD35" s="61">
        <v>25</v>
      </c>
      <c r="BAE35" s="61">
        <v>0</v>
      </c>
      <c r="BAF35" s="61">
        <v>1</v>
      </c>
      <c r="BAG35" s="61">
        <v>2</v>
      </c>
      <c r="BAH35" s="61">
        <v>2</v>
      </c>
      <c r="BAI35" s="61">
        <v>20</v>
      </c>
      <c r="BAJ35" s="61">
        <v>25</v>
      </c>
      <c r="BAK35" s="61">
        <v>35</v>
      </c>
      <c r="BAQ35" s="61">
        <v>1700</v>
      </c>
      <c r="BAR35" s="61">
        <v>800</v>
      </c>
      <c r="BAS35" s="61">
        <v>1</v>
      </c>
      <c r="BAT35" s="61">
        <v>120</v>
      </c>
      <c r="BAU35" s="61">
        <v>0</v>
      </c>
      <c r="BAV35" s="61">
        <v>2</v>
      </c>
      <c r="BAW35" s="61">
        <v>2</v>
      </c>
      <c r="BAX35" s="61">
        <v>2</v>
      </c>
      <c r="BAY35" s="61">
        <v>2</v>
      </c>
      <c r="BAZ35" s="61">
        <v>60</v>
      </c>
      <c r="BBA35" s="61">
        <v>60</v>
      </c>
      <c r="BBB35" s="61">
        <v>60</v>
      </c>
      <c r="BBC35" s="61">
        <v>60</v>
      </c>
      <c r="BBD35" s="61">
        <v>1</v>
      </c>
      <c r="BBE35" s="61">
        <v>50</v>
      </c>
      <c r="BBF35" s="61">
        <v>50</v>
      </c>
      <c r="BBH35" s="61">
        <v>300</v>
      </c>
      <c r="BBI35" s="61">
        <v>-700</v>
      </c>
      <c r="BBK35" s="61">
        <v>-200</v>
      </c>
      <c r="BBL35" s="61">
        <v>-1400</v>
      </c>
      <c r="BBM35" s="61">
        <v>10</v>
      </c>
      <c r="BBN35" s="61">
        <v>0</v>
      </c>
      <c r="BBO35" s="61">
        <v>50</v>
      </c>
      <c r="BBP35" s="61">
        <v>1500</v>
      </c>
      <c r="BBQ35" s="61">
        <v>5.6</v>
      </c>
      <c r="BBR35" s="61">
        <v>6.7</v>
      </c>
      <c r="BBS35" s="61">
        <v>6.9</v>
      </c>
      <c r="BBT35" s="61">
        <v>0.1</v>
      </c>
      <c r="BBU35" s="61">
        <v>2.7</v>
      </c>
      <c r="BBV35" s="61">
        <v>0.1</v>
      </c>
      <c r="BBW35" s="61">
        <v>0</v>
      </c>
      <c r="BBX35" s="61">
        <v>1</v>
      </c>
      <c r="BBY35" s="61">
        <v>0</v>
      </c>
      <c r="BBZ35" s="61">
        <v>500</v>
      </c>
      <c r="BCA35" s="61">
        <v>7000</v>
      </c>
      <c r="BCB35" s="61">
        <v>70</v>
      </c>
      <c r="BCC35" s="61">
        <v>-500</v>
      </c>
      <c r="BCF35" s="61">
        <v>3.5</v>
      </c>
      <c r="BCH35" s="61">
        <v>0</v>
      </c>
      <c r="BCI35" s="61">
        <v>0</v>
      </c>
      <c r="BCJ35" s="61">
        <v>0.2</v>
      </c>
      <c r="BCK35" s="61">
        <v>0</v>
      </c>
      <c r="BCM35" s="61">
        <v>10</v>
      </c>
      <c r="BCN35" s="61">
        <v>0</v>
      </c>
      <c r="BCR35" s="61">
        <v>0</v>
      </c>
      <c r="BCT35" s="61">
        <v>5</v>
      </c>
      <c r="BCU35" s="61">
        <v>5</v>
      </c>
      <c r="BCV35" s="61">
        <v>3</v>
      </c>
      <c r="BCW35" s="61">
        <v>3</v>
      </c>
      <c r="BCX35" s="61">
        <v>5</v>
      </c>
      <c r="BCY35" s="61">
        <v>60</v>
      </c>
      <c r="BCZ35" s="61">
        <v>25</v>
      </c>
      <c r="BDA35" s="61">
        <v>38</v>
      </c>
      <c r="BDB35" s="61">
        <v>26</v>
      </c>
      <c r="BDC35" s="61">
        <v>50</v>
      </c>
      <c r="BDD35" s="61">
        <v>180</v>
      </c>
      <c r="BDE35" s="61">
        <v>25</v>
      </c>
      <c r="BDF35" s="61">
        <v>38</v>
      </c>
      <c r="BDG35" s="61">
        <v>0</v>
      </c>
      <c r="BDH35" s="61">
        <v>100</v>
      </c>
      <c r="BDI35" s="61">
        <v>0</v>
      </c>
      <c r="BDJ35" s="61">
        <v>0</v>
      </c>
      <c r="BDK35" s="61">
        <v>100</v>
      </c>
      <c r="BDL35" s="61">
        <v>0</v>
      </c>
      <c r="BDM35" s="61">
        <v>20</v>
      </c>
      <c r="BDN35" s="61">
        <v>2</v>
      </c>
      <c r="BDO35" s="61">
        <v>0</v>
      </c>
      <c r="BDP35" s="61">
        <v>0</v>
      </c>
      <c r="BDQ35" s="61">
        <v>0</v>
      </c>
      <c r="BDR35" s="61">
        <v>0</v>
      </c>
      <c r="BDS35" s="61">
        <v>0</v>
      </c>
      <c r="BDT35" s="61">
        <v>100</v>
      </c>
      <c r="BDU35" s="61">
        <v>0</v>
      </c>
      <c r="BDV35" s="61">
        <v>0</v>
      </c>
      <c r="BDW35" s="61">
        <v>100</v>
      </c>
      <c r="BDX35" s="61">
        <v>0</v>
      </c>
      <c r="BDY35" s="61">
        <v>10</v>
      </c>
      <c r="BDZ35" s="61">
        <v>0</v>
      </c>
      <c r="BEA35" s="61">
        <v>10</v>
      </c>
      <c r="BEB35" s="61">
        <v>2</v>
      </c>
      <c r="BEC35" s="61">
        <v>0</v>
      </c>
      <c r="BED35" s="61">
        <v>0</v>
      </c>
      <c r="BEE35" s="61">
        <v>0</v>
      </c>
      <c r="BEF35" s="61">
        <v>0</v>
      </c>
      <c r="BEG35" s="61">
        <v>0</v>
      </c>
      <c r="BEH35" s="61">
        <v>100</v>
      </c>
      <c r="BEI35" s="61">
        <v>0</v>
      </c>
      <c r="BEJ35" s="61">
        <v>0</v>
      </c>
      <c r="BEK35" s="61">
        <v>100</v>
      </c>
      <c r="BEL35" s="61">
        <v>0</v>
      </c>
      <c r="BEM35" s="61">
        <v>10</v>
      </c>
      <c r="BEN35" s="61">
        <v>0</v>
      </c>
      <c r="BEO35" s="61">
        <v>10</v>
      </c>
      <c r="BEP35" s="61">
        <v>2</v>
      </c>
      <c r="BEQ35" s="61">
        <v>0</v>
      </c>
      <c r="BER35" s="61">
        <v>0</v>
      </c>
      <c r="BES35" s="61">
        <v>0</v>
      </c>
      <c r="BET35" s="61">
        <v>100</v>
      </c>
      <c r="BEU35" s="61">
        <v>10</v>
      </c>
      <c r="BEV35" s="61">
        <v>-100</v>
      </c>
      <c r="BEW35" s="61">
        <v>10</v>
      </c>
      <c r="BEX35" s="61">
        <v>250</v>
      </c>
      <c r="BEY35" s="61">
        <v>-250</v>
      </c>
      <c r="BEZ35" s="61">
        <v>0</v>
      </c>
      <c r="BFA35" s="61">
        <v>0</v>
      </c>
      <c r="BFB35" s="61">
        <v>0</v>
      </c>
      <c r="BFC35" s="61">
        <v>0</v>
      </c>
      <c r="BFD35" s="61">
        <v>0</v>
      </c>
      <c r="BFE35" s="61">
        <v>0</v>
      </c>
      <c r="BFF35" s="61">
        <v>0</v>
      </c>
      <c r="BFG35" s="61">
        <v>0</v>
      </c>
      <c r="BFH35" s="61">
        <v>0</v>
      </c>
      <c r="BFI35" s="61">
        <v>0</v>
      </c>
      <c r="BFJ35" s="61">
        <v>0</v>
      </c>
      <c r="BFK35" s="61">
        <v>4</v>
      </c>
      <c r="BFL35" s="61">
        <v>0</v>
      </c>
      <c r="BXX35" s="61">
        <v>0</v>
      </c>
      <c r="BXY35" s="61">
        <v>0</v>
      </c>
      <c r="BXZ35" s="61">
        <v>0</v>
      </c>
      <c r="BYA35" s="61">
        <v>0</v>
      </c>
      <c r="BYB35" s="61">
        <v>0</v>
      </c>
      <c r="BYC35" s="61">
        <v>0</v>
      </c>
      <c r="BYD35" s="61">
        <v>0</v>
      </c>
      <c r="BYE35" s="61">
        <v>0</v>
      </c>
      <c r="BYF35" s="61">
        <v>0</v>
      </c>
      <c r="BYG35" s="61">
        <v>0</v>
      </c>
      <c r="BYH35" s="61">
        <v>0</v>
      </c>
      <c r="BYI35" s="61">
        <v>0</v>
      </c>
      <c r="BYJ35" s="61">
        <v>0</v>
      </c>
      <c r="BYK35" s="61">
        <v>0</v>
      </c>
      <c r="BYL35" s="61">
        <v>0</v>
      </c>
      <c r="BYM35" s="61">
        <v>0</v>
      </c>
      <c r="BYN35" s="61">
        <v>0</v>
      </c>
      <c r="BYO35" s="61">
        <v>0</v>
      </c>
      <c r="BYP35" s="61">
        <v>0</v>
      </c>
      <c r="BYQ35" s="61">
        <v>0</v>
      </c>
      <c r="BYR35" s="61">
        <v>0</v>
      </c>
      <c r="BYS35" s="61">
        <v>0</v>
      </c>
      <c r="BYT35" s="61">
        <v>0</v>
      </c>
      <c r="BYU35" s="61">
        <v>0</v>
      </c>
      <c r="BYV35" s="61">
        <v>0</v>
      </c>
      <c r="BYW35" s="61">
        <v>0</v>
      </c>
      <c r="BYX35" s="61">
        <v>0</v>
      </c>
      <c r="BYY35" s="61">
        <v>0</v>
      </c>
      <c r="BYZ35" s="61">
        <v>0</v>
      </c>
      <c r="BZA35" s="61">
        <v>0</v>
      </c>
      <c r="BZB35" s="61">
        <v>0</v>
      </c>
      <c r="BZC35" s="61">
        <v>0</v>
      </c>
      <c r="BZD35" s="61">
        <v>0</v>
      </c>
      <c r="BZE35" s="61">
        <v>0</v>
      </c>
      <c r="BZF35" s="61">
        <v>0</v>
      </c>
      <c r="BZG35" s="61">
        <v>0</v>
      </c>
      <c r="BZH35" s="61">
        <v>0</v>
      </c>
      <c r="BZI35" s="61">
        <v>0</v>
      </c>
      <c r="BZJ35" s="61">
        <v>0</v>
      </c>
      <c r="BZK35" s="61">
        <v>0</v>
      </c>
      <c r="BZL35" s="61">
        <v>0</v>
      </c>
      <c r="BZM35" s="61">
        <v>0</v>
      </c>
      <c r="BZN35" s="61">
        <v>0</v>
      </c>
      <c r="BZO35" s="61">
        <v>0</v>
      </c>
      <c r="BZP35" s="61">
        <v>0</v>
      </c>
      <c r="BZQ35" s="61">
        <v>0</v>
      </c>
      <c r="BZR35" s="61">
        <v>0</v>
      </c>
      <c r="BZS35" s="61">
        <v>0</v>
      </c>
      <c r="BZT35" s="61">
        <v>0</v>
      </c>
      <c r="BZU35" s="61">
        <v>0</v>
      </c>
      <c r="BZV35" s="61">
        <v>0</v>
      </c>
      <c r="BZW35" s="61">
        <v>0</v>
      </c>
      <c r="BZX35" s="61">
        <v>0</v>
      </c>
      <c r="BZY35" s="61">
        <v>0</v>
      </c>
      <c r="BZZ35" s="61">
        <v>0</v>
      </c>
      <c r="CAA35" s="61">
        <v>0</v>
      </c>
      <c r="CAB35" s="61">
        <v>0</v>
      </c>
      <c r="CAC35" s="61">
        <v>0</v>
      </c>
      <c r="CAD35" s="61">
        <v>0</v>
      </c>
      <c r="CAE35" s="61">
        <v>0</v>
      </c>
      <c r="CAF35" s="61">
        <v>0</v>
      </c>
      <c r="CAG35" s="61">
        <v>0</v>
      </c>
      <c r="CAH35" s="61">
        <v>0</v>
      </c>
      <c r="CAI35" s="61">
        <v>0</v>
      </c>
      <c r="CAJ35" s="61">
        <v>0</v>
      </c>
      <c r="CAK35" s="61">
        <v>0</v>
      </c>
      <c r="CAL35" s="61">
        <v>0</v>
      </c>
      <c r="CAM35" s="61">
        <v>0</v>
      </c>
      <c r="CAN35" s="61">
        <v>0</v>
      </c>
      <c r="CAO35" s="61">
        <v>0</v>
      </c>
      <c r="CAP35" s="61">
        <v>0</v>
      </c>
      <c r="CAQ35" s="61">
        <v>0</v>
      </c>
      <c r="CAR35" s="61">
        <v>0</v>
      </c>
      <c r="CAS35" s="61">
        <v>0</v>
      </c>
      <c r="CAT35" s="61">
        <v>0</v>
      </c>
      <c r="CAU35" s="61">
        <v>0</v>
      </c>
      <c r="CAV35" s="61">
        <v>0</v>
      </c>
      <c r="CAW35" s="61">
        <v>0</v>
      </c>
      <c r="CAX35" s="61">
        <v>0</v>
      </c>
      <c r="CAY35" s="61">
        <v>0</v>
      </c>
      <c r="CAZ35" s="61">
        <v>0</v>
      </c>
      <c r="CBA35" s="61">
        <v>0</v>
      </c>
      <c r="CBB35" s="61">
        <v>0</v>
      </c>
      <c r="CBC35" s="61">
        <v>5</v>
      </c>
      <c r="CBD35" s="61">
        <v>0</v>
      </c>
      <c r="CBE35" s="61">
        <v>0</v>
      </c>
      <c r="CBF35" s="61">
        <v>0</v>
      </c>
      <c r="CBG35" s="61">
        <v>0</v>
      </c>
      <c r="CBH35" s="61">
        <v>0</v>
      </c>
      <c r="CBI35" s="61">
        <v>0</v>
      </c>
      <c r="CBJ35" s="61">
        <v>0</v>
      </c>
      <c r="CBK35" s="61">
        <v>0</v>
      </c>
      <c r="CBL35" s="61">
        <v>0</v>
      </c>
      <c r="CBM35" s="61">
        <v>0</v>
      </c>
      <c r="CBN35" s="61">
        <v>0</v>
      </c>
      <c r="CBO35" s="61">
        <v>0</v>
      </c>
      <c r="CBP35" s="61">
        <v>0</v>
      </c>
      <c r="CBQ35" s="61">
        <v>0</v>
      </c>
      <c r="CBR35" s="61">
        <v>0</v>
      </c>
      <c r="CBS35" s="61">
        <v>0</v>
      </c>
      <c r="CBT35" s="61">
        <v>0</v>
      </c>
      <c r="CBU35" s="61">
        <v>0</v>
      </c>
      <c r="CBV35" s="61">
        <v>0</v>
      </c>
      <c r="CBW35" s="61">
        <v>0</v>
      </c>
      <c r="CBX35" s="61">
        <v>0</v>
      </c>
      <c r="CBY35" s="61">
        <v>0</v>
      </c>
      <c r="CBZ35" s="61">
        <v>0</v>
      </c>
      <c r="CCA35" s="61">
        <v>0</v>
      </c>
      <c r="CCB35" s="61">
        <v>0</v>
      </c>
      <c r="CCC35" s="61">
        <v>0</v>
      </c>
      <c r="CCD35" s="61">
        <v>0</v>
      </c>
      <c r="CCE35" s="61">
        <v>0</v>
      </c>
      <c r="CCF35" s="61">
        <v>0</v>
      </c>
      <c r="CCG35" s="61">
        <v>0</v>
      </c>
      <c r="CCH35" s="61">
        <v>0</v>
      </c>
      <c r="CCI35" s="61">
        <v>0</v>
      </c>
      <c r="CCJ35" s="61">
        <v>0</v>
      </c>
      <c r="CCK35" s="61">
        <v>0</v>
      </c>
      <c r="CCL35" s="61">
        <v>0</v>
      </c>
      <c r="CCM35" s="61">
        <v>0</v>
      </c>
      <c r="CCN35" s="61">
        <v>0</v>
      </c>
      <c r="CCO35" s="61">
        <v>0</v>
      </c>
      <c r="CCP35" s="61">
        <v>0</v>
      </c>
      <c r="CCQ35" s="61">
        <v>0</v>
      </c>
      <c r="CCR35" s="61">
        <v>0</v>
      </c>
      <c r="CCS35" s="61">
        <v>0</v>
      </c>
      <c r="CCT35" s="61">
        <v>0</v>
      </c>
      <c r="CCU35" s="61">
        <v>0</v>
      </c>
      <c r="CCV35" s="61">
        <v>0</v>
      </c>
      <c r="CCW35" s="61">
        <v>0</v>
      </c>
      <c r="CCX35" s="61">
        <v>0</v>
      </c>
      <c r="CCY35" s="61">
        <v>0</v>
      </c>
      <c r="CCZ35" s="61">
        <v>0</v>
      </c>
      <c r="CDA35" s="61">
        <v>0</v>
      </c>
      <c r="CDB35" s="61">
        <v>0</v>
      </c>
      <c r="CDC35" s="61">
        <v>0</v>
      </c>
      <c r="CDD35" s="61">
        <v>0</v>
      </c>
      <c r="CDE35" s="61">
        <v>0</v>
      </c>
      <c r="CDF35" s="61">
        <v>0</v>
      </c>
      <c r="CDG35" s="61">
        <v>0</v>
      </c>
      <c r="CDH35" s="61">
        <v>0</v>
      </c>
      <c r="CDI35" s="61">
        <v>0</v>
      </c>
      <c r="CDJ35" s="61">
        <v>0</v>
      </c>
      <c r="CDK35" s="61">
        <v>0</v>
      </c>
      <c r="CDL35" s="61">
        <v>0</v>
      </c>
      <c r="CDM35" s="61">
        <v>0</v>
      </c>
      <c r="CDN35" s="61">
        <v>0</v>
      </c>
      <c r="CDO35" s="61">
        <v>0</v>
      </c>
      <c r="CDP35" s="61">
        <v>0</v>
      </c>
      <c r="CDQ35" s="61">
        <v>0</v>
      </c>
      <c r="CDR35" s="61">
        <v>0</v>
      </c>
      <c r="CDS35" s="61">
        <v>0</v>
      </c>
      <c r="CDT35" s="61">
        <v>0</v>
      </c>
      <c r="CDU35" s="61">
        <v>0</v>
      </c>
      <c r="CDV35" s="61">
        <v>0</v>
      </c>
      <c r="CDW35" s="61">
        <v>0</v>
      </c>
      <c r="CDX35" s="61">
        <v>0</v>
      </c>
      <c r="CDY35" s="61">
        <v>0</v>
      </c>
      <c r="CDZ35" s="61">
        <v>0</v>
      </c>
      <c r="CEA35" s="61">
        <v>0</v>
      </c>
      <c r="CEB35" s="61">
        <v>0</v>
      </c>
      <c r="CEC35" s="61">
        <v>0</v>
      </c>
      <c r="CED35" s="61">
        <v>0</v>
      </c>
      <c r="CEE35" s="61">
        <v>0</v>
      </c>
      <c r="CEF35" s="61">
        <v>0</v>
      </c>
      <c r="CEG35" s="61">
        <v>0</v>
      </c>
      <c r="CEH35" s="61">
        <v>0</v>
      </c>
      <c r="CEI35" s="61">
        <v>0</v>
      </c>
      <c r="CEJ35" s="61">
        <v>0</v>
      </c>
      <c r="CEK35" s="61">
        <v>0</v>
      </c>
      <c r="CEL35" s="61">
        <v>0</v>
      </c>
      <c r="CEM35" s="61">
        <v>0</v>
      </c>
      <c r="CEN35" s="61">
        <v>0</v>
      </c>
      <c r="CEO35" s="61">
        <v>0</v>
      </c>
      <c r="CEP35" s="61">
        <v>0</v>
      </c>
      <c r="CEQ35" s="61">
        <v>0</v>
      </c>
      <c r="CER35" s="61">
        <v>0</v>
      </c>
      <c r="CES35" s="61">
        <v>0</v>
      </c>
      <c r="CET35" s="61">
        <v>0</v>
      </c>
      <c r="CEU35" s="61">
        <v>0</v>
      </c>
      <c r="CEV35" s="61">
        <v>0</v>
      </c>
      <c r="CEW35" s="61">
        <v>0</v>
      </c>
      <c r="CEX35" s="61">
        <v>0</v>
      </c>
      <c r="CEY35" s="61">
        <v>0</v>
      </c>
      <c r="CEZ35" s="61">
        <v>0</v>
      </c>
      <c r="CFA35" s="61">
        <v>0</v>
      </c>
      <c r="CFB35" s="61">
        <v>0</v>
      </c>
      <c r="CFC35" s="61">
        <v>0</v>
      </c>
      <c r="CFD35" s="61">
        <v>0</v>
      </c>
      <c r="CFE35" s="61">
        <v>0</v>
      </c>
      <c r="CFF35" s="61">
        <v>0</v>
      </c>
      <c r="CFG35" s="61">
        <v>0</v>
      </c>
      <c r="CFH35" s="61">
        <v>0</v>
      </c>
      <c r="CFI35" s="61">
        <v>0</v>
      </c>
      <c r="CFJ35" s="61">
        <v>0</v>
      </c>
      <c r="CFK35" s="61">
        <v>0</v>
      </c>
      <c r="CFL35" s="61">
        <v>0</v>
      </c>
      <c r="CFM35" s="61">
        <v>0</v>
      </c>
      <c r="CFN35" s="61">
        <v>0</v>
      </c>
      <c r="CFO35" s="61">
        <v>0</v>
      </c>
      <c r="CFP35" s="61">
        <v>0</v>
      </c>
      <c r="CFQ35" s="61">
        <v>0</v>
      </c>
      <c r="CFR35" s="61">
        <v>0</v>
      </c>
      <c r="CFS35" s="61">
        <v>0</v>
      </c>
      <c r="CFT35" s="61">
        <v>0</v>
      </c>
      <c r="CFU35" s="61">
        <v>0</v>
      </c>
      <c r="CFV35" s="61">
        <v>0</v>
      </c>
      <c r="CFW35" s="61">
        <v>0</v>
      </c>
      <c r="CFX35" s="61">
        <v>0</v>
      </c>
      <c r="CFY35" s="61">
        <v>0</v>
      </c>
      <c r="CFZ35" s="61">
        <v>0</v>
      </c>
      <c r="CGA35" s="61">
        <v>0</v>
      </c>
      <c r="CGB35" s="61">
        <v>0</v>
      </c>
      <c r="CGC35" s="61">
        <v>0</v>
      </c>
      <c r="CGD35" s="61">
        <v>0</v>
      </c>
      <c r="CGE35" s="61">
        <v>0</v>
      </c>
      <c r="CGF35" s="61">
        <v>0</v>
      </c>
      <c r="CGG35" s="61">
        <v>0</v>
      </c>
      <c r="CGH35" s="61">
        <v>0</v>
      </c>
      <c r="CGI35" s="61">
        <v>0</v>
      </c>
      <c r="CGJ35" s="61">
        <v>0</v>
      </c>
      <c r="CGK35" s="61">
        <v>0</v>
      </c>
      <c r="CGL35" s="61">
        <v>0</v>
      </c>
      <c r="CGM35" s="61">
        <v>0</v>
      </c>
      <c r="CGN35" s="61">
        <v>0</v>
      </c>
      <c r="CGO35" s="61">
        <v>0</v>
      </c>
      <c r="CGP35" s="61">
        <v>0</v>
      </c>
      <c r="CGQ35" s="61">
        <v>0</v>
      </c>
      <c r="CGR35" s="61">
        <v>0</v>
      </c>
      <c r="CGS35" s="61">
        <v>0</v>
      </c>
      <c r="CGT35" s="61">
        <v>0</v>
      </c>
      <c r="CGU35" s="61">
        <v>0</v>
      </c>
      <c r="CGV35" s="61">
        <v>0</v>
      </c>
      <c r="CGW35" s="61">
        <v>0</v>
      </c>
      <c r="CGX35" s="61">
        <v>0</v>
      </c>
      <c r="CGY35" s="61">
        <v>0</v>
      </c>
      <c r="CGZ35" s="61">
        <v>0</v>
      </c>
      <c r="CHA35" s="61">
        <v>0</v>
      </c>
      <c r="CHB35" s="61">
        <v>0</v>
      </c>
      <c r="CHC35" s="61">
        <v>0</v>
      </c>
      <c r="CHD35" s="61">
        <v>0</v>
      </c>
      <c r="CHE35" s="61">
        <v>0</v>
      </c>
      <c r="CHF35" s="61">
        <v>0</v>
      </c>
      <c r="CHG35" s="61">
        <v>0</v>
      </c>
      <c r="CHH35" s="61">
        <v>0</v>
      </c>
      <c r="CHI35" s="61">
        <v>0</v>
      </c>
      <c r="CHJ35" s="61">
        <v>0</v>
      </c>
      <c r="CHK35" s="61">
        <v>0</v>
      </c>
      <c r="CHL35" s="61">
        <v>0</v>
      </c>
      <c r="CHM35" s="61">
        <v>0</v>
      </c>
      <c r="CHN35" s="61">
        <v>0</v>
      </c>
      <c r="CHO35" s="61">
        <v>0</v>
      </c>
      <c r="CHP35" s="61">
        <v>0</v>
      </c>
      <c r="CHQ35" s="61">
        <v>0</v>
      </c>
      <c r="CHR35" s="61">
        <v>0</v>
      </c>
      <c r="CHS35" s="61">
        <v>0</v>
      </c>
      <c r="CHT35" s="61">
        <v>0</v>
      </c>
      <c r="CHU35" s="61">
        <v>0</v>
      </c>
      <c r="CHV35" s="61">
        <v>0</v>
      </c>
      <c r="CHW35" s="61">
        <v>0</v>
      </c>
      <c r="CHX35" s="61">
        <v>0</v>
      </c>
      <c r="CHY35" s="61">
        <v>0</v>
      </c>
      <c r="CHZ35" s="61">
        <v>0</v>
      </c>
      <c r="CIA35" s="61">
        <v>0</v>
      </c>
      <c r="CIB35" s="61">
        <v>0</v>
      </c>
      <c r="CIC35" s="61">
        <v>0</v>
      </c>
      <c r="CID35" s="61">
        <v>0</v>
      </c>
      <c r="CIE35" s="61">
        <v>0</v>
      </c>
      <c r="CIF35" s="61">
        <v>0</v>
      </c>
      <c r="CIG35" s="61">
        <v>0</v>
      </c>
      <c r="CIH35" s="61">
        <v>0</v>
      </c>
      <c r="CII35" s="61">
        <v>0</v>
      </c>
      <c r="CIJ35" s="61">
        <v>0</v>
      </c>
      <c r="CIK35" s="61">
        <v>0</v>
      </c>
      <c r="CIL35" s="61">
        <v>0</v>
      </c>
      <c r="CIM35" s="61">
        <v>0</v>
      </c>
      <c r="CIN35" s="61">
        <v>0</v>
      </c>
      <c r="CIO35" s="61">
        <v>0</v>
      </c>
      <c r="CIP35" s="61">
        <v>0</v>
      </c>
      <c r="CIQ35" s="61">
        <v>0</v>
      </c>
      <c r="CIR35" s="61">
        <v>0</v>
      </c>
      <c r="CIS35" s="61">
        <v>0</v>
      </c>
      <c r="CIT35" s="61">
        <v>0</v>
      </c>
      <c r="CIU35" s="61">
        <v>0</v>
      </c>
      <c r="CIV35" s="61">
        <v>0</v>
      </c>
      <c r="CIW35" s="61">
        <v>0</v>
      </c>
      <c r="CIX35" s="61">
        <v>0</v>
      </c>
      <c r="CIY35" s="61">
        <v>0</v>
      </c>
      <c r="CIZ35" s="61">
        <v>0</v>
      </c>
      <c r="CJA35" s="61">
        <v>0</v>
      </c>
      <c r="CJB35" s="61">
        <v>0</v>
      </c>
      <c r="CJC35" s="61">
        <v>0</v>
      </c>
      <c r="CJD35" s="61">
        <v>0</v>
      </c>
      <c r="CJE35" s="61">
        <v>0</v>
      </c>
      <c r="CJF35" s="61">
        <v>0</v>
      </c>
      <c r="CJG35" s="61">
        <v>0</v>
      </c>
      <c r="CJH35" s="61">
        <v>0</v>
      </c>
      <c r="CJI35" s="61">
        <v>0</v>
      </c>
      <c r="CJJ35" s="61">
        <v>0</v>
      </c>
      <c r="CJK35" s="61">
        <v>0</v>
      </c>
      <c r="CJL35" s="61">
        <v>0</v>
      </c>
      <c r="CJM35" s="61">
        <v>0</v>
      </c>
      <c r="CJN35" s="61">
        <v>0</v>
      </c>
      <c r="CJO35" s="61">
        <v>0</v>
      </c>
      <c r="CJP35" s="61">
        <v>0</v>
      </c>
      <c r="CJQ35" s="61">
        <v>0</v>
      </c>
      <c r="CJR35" s="61">
        <v>0</v>
      </c>
      <c r="CJS35" s="61">
        <v>0</v>
      </c>
      <c r="CJT35" s="61">
        <v>0</v>
      </c>
      <c r="CJU35" s="61">
        <v>0</v>
      </c>
      <c r="CJV35" s="61">
        <v>0</v>
      </c>
      <c r="CJW35" s="61">
        <v>0</v>
      </c>
      <c r="CJX35" s="61">
        <v>0</v>
      </c>
      <c r="CJY35" s="61">
        <v>0</v>
      </c>
      <c r="CJZ35" s="61">
        <v>0</v>
      </c>
      <c r="CKA35" s="61">
        <v>0</v>
      </c>
      <c r="CKB35" s="61">
        <v>0</v>
      </c>
      <c r="CKC35" s="61">
        <v>0</v>
      </c>
      <c r="CKD35" s="61">
        <v>0</v>
      </c>
      <c r="CKE35" s="61">
        <v>0</v>
      </c>
      <c r="CKF35" s="61">
        <v>0</v>
      </c>
      <c r="CKG35" s="61">
        <v>0</v>
      </c>
      <c r="CKH35" s="61">
        <v>0</v>
      </c>
      <c r="CKI35" s="61">
        <v>0</v>
      </c>
      <c r="CKJ35" s="61">
        <v>0</v>
      </c>
      <c r="CKK35" s="61">
        <v>0</v>
      </c>
      <c r="CKL35" s="61">
        <v>0</v>
      </c>
      <c r="CKM35" s="61">
        <v>0</v>
      </c>
      <c r="CKN35" s="61">
        <v>0</v>
      </c>
      <c r="CKO35" s="61">
        <v>0</v>
      </c>
      <c r="CKP35" s="61">
        <v>0</v>
      </c>
      <c r="CKQ35" s="61">
        <v>0</v>
      </c>
      <c r="CKR35" s="61">
        <v>0</v>
      </c>
      <c r="CKS35" s="61">
        <v>0</v>
      </c>
      <c r="CKT35" s="61">
        <v>0</v>
      </c>
      <c r="CKU35" s="61">
        <v>0</v>
      </c>
      <c r="CKV35" s="61">
        <v>0</v>
      </c>
      <c r="CKW35" s="61">
        <v>0</v>
      </c>
      <c r="CKX35" s="61">
        <v>0</v>
      </c>
      <c r="CKY35" s="61">
        <v>0</v>
      </c>
      <c r="CKZ35" s="61">
        <v>0</v>
      </c>
      <c r="CLA35" s="61">
        <v>0</v>
      </c>
      <c r="CLB35" s="61">
        <v>0</v>
      </c>
      <c r="CLC35" s="61">
        <v>0</v>
      </c>
      <c r="CLD35" s="61">
        <v>0</v>
      </c>
      <c r="CLE35" s="61">
        <v>0</v>
      </c>
      <c r="CLF35" s="61">
        <v>0</v>
      </c>
      <c r="CLG35" s="61">
        <v>0</v>
      </c>
      <c r="CLH35" s="61">
        <v>0</v>
      </c>
      <c r="CLI35" s="61">
        <v>0</v>
      </c>
      <c r="CLJ35" s="61">
        <v>0</v>
      </c>
      <c r="CLK35" s="61">
        <v>0</v>
      </c>
      <c r="CLL35" s="61">
        <v>0</v>
      </c>
      <c r="CLM35" s="61">
        <v>0</v>
      </c>
      <c r="CLN35" s="61">
        <v>0</v>
      </c>
      <c r="CLO35" s="61">
        <v>0</v>
      </c>
      <c r="CLP35" s="61">
        <v>0</v>
      </c>
      <c r="CLQ35" s="61">
        <v>0</v>
      </c>
      <c r="CLR35" s="61">
        <v>0</v>
      </c>
      <c r="CLS35" s="61">
        <v>0</v>
      </c>
      <c r="CLT35" s="61">
        <v>0</v>
      </c>
      <c r="CLU35" s="61">
        <v>0</v>
      </c>
      <c r="CLV35" s="61">
        <v>0</v>
      </c>
      <c r="CLW35" s="61">
        <v>0</v>
      </c>
      <c r="CLX35" s="61">
        <v>0</v>
      </c>
      <c r="CLY35" s="61">
        <v>0</v>
      </c>
      <c r="CLZ35" s="61">
        <v>0</v>
      </c>
      <c r="CMA35" s="61">
        <v>0</v>
      </c>
      <c r="CMB35" s="61">
        <v>0</v>
      </c>
      <c r="CMC35" s="61">
        <v>0</v>
      </c>
      <c r="CMD35" s="61">
        <v>0</v>
      </c>
      <c r="CME35" s="61">
        <v>0</v>
      </c>
      <c r="CMF35" s="61">
        <v>0</v>
      </c>
      <c r="CMG35" s="61">
        <v>0</v>
      </c>
      <c r="CMH35" s="61">
        <v>0</v>
      </c>
      <c r="CMI35" s="61">
        <v>0</v>
      </c>
      <c r="CMJ35" s="61">
        <v>0</v>
      </c>
      <c r="CMK35" s="61">
        <v>0</v>
      </c>
      <c r="CML35" s="61">
        <v>0</v>
      </c>
      <c r="CMM35" s="61">
        <v>0</v>
      </c>
      <c r="CMN35" s="61">
        <v>0</v>
      </c>
      <c r="CMO35" s="61">
        <v>0</v>
      </c>
      <c r="CMP35" s="61">
        <v>0</v>
      </c>
      <c r="CMQ35" s="61">
        <v>0</v>
      </c>
      <c r="CMR35" s="61">
        <v>0</v>
      </c>
      <c r="CMS35" s="61">
        <v>0</v>
      </c>
      <c r="CMT35" s="61">
        <v>0</v>
      </c>
      <c r="CMU35" s="61">
        <v>0</v>
      </c>
      <c r="CMV35" s="61">
        <v>0</v>
      </c>
      <c r="CMW35" s="61">
        <v>0</v>
      </c>
      <c r="CMX35" s="61">
        <v>0</v>
      </c>
      <c r="CMY35" s="61">
        <v>0</v>
      </c>
      <c r="CMZ35" s="61">
        <v>0</v>
      </c>
      <c r="CNA35" s="61">
        <v>0</v>
      </c>
      <c r="CNB35" s="61">
        <v>0</v>
      </c>
      <c r="CNC35" s="61">
        <v>0</v>
      </c>
      <c r="CND35" s="61">
        <v>0</v>
      </c>
      <c r="CNE35" s="61">
        <v>0</v>
      </c>
      <c r="CNF35" s="61">
        <v>0</v>
      </c>
      <c r="CNG35" s="61">
        <v>0</v>
      </c>
      <c r="CNH35" s="61">
        <v>0</v>
      </c>
      <c r="CNI35" s="61">
        <v>0</v>
      </c>
      <c r="CNJ35" s="61">
        <v>0</v>
      </c>
      <c r="CNK35" s="61">
        <v>0</v>
      </c>
      <c r="CNL35" s="61">
        <v>0</v>
      </c>
      <c r="CNM35" s="61">
        <v>0</v>
      </c>
      <c r="CNN35" s="61">
        <v>0</v>
      </c>
      <c r="CNO35" s="61">
        <v>0</v>
      </c>
      <c r="CNP35" s="61">
        <v>0</v>
      </c>
      <c r="CNQ35" s="61">
        <v>0</v>
      </c>
      <c r="CNR35" s="61">
        <v>0</v>
      </c>
      <c r="CNS35" s="61">
        <v>0</v>
      </c>
      <c r="CNT35" s="61">
        <v>0</v>
      </c>
      <c r="CNU35" s="61">
        <v>0</v>
      </c>
      <c r="CNV35" s="61">
        <v>0</v>
      </c>
      <c r="CNW35" s="61">
        <v>0</v>
      </c>
      <c r="CNX35" s="61">
        <v>0</v>
      </c>
      <c r="CNY35" s="61">
        <v>0</v>
      </c>
      <c r="CNZ35" s="61">
        <v>0</v>
      </c>
      <c r="COA35" s="61">
        <v>0</v>
      </c>
      <c r="COB35" s="61">
        <v>0</v>
      </c>
      <c r="COC35" s="61">
        <v>0</v>
      </c>
      <c r="COD35" s="61">
        <v>0</v>
      </c>
      <c r="COE35" s="61">
        <v>0</v>
      </c>
      <c r="COF35" s="61">
        <v>0</v>
      </c>
      <c r="COG35" s="61">
        <v>0</v>
      </c>
      <c r="COH35" s="61">
        <v>0</v>
      </c>
      <c r="COI35" s="61">
        <v>0</v>
      </c>
      <c r="COJ35" s="61">
        <v>0</v>
      </c>
      <c r="COK35" s="61">
        <v>0</v>
      </c>
      <c r="COL35" s="61">
        <v>0</v>
      </c>
      <c r="COM35" s="61">
        <v>0</v>
      </c>
      <c r="CON35" s="61">
        <v>0</v>
      </c>
      <c r="COO35" s="61">
        <v>0</v>
      </c>
      <c r="COP35" s="61">
        <v>0</v>
      </c>
      <c r="COQ35" s="61">
        <v>0</v>
      </c>
      <c r="COR35" s="61">
        <v>0</v>
      </c>
      <c r="COS35" s="61">
        <v>0</v>
      </c>
      <c r="COT35" s="61">
        <v>0</v>
      </c>
      <c r="COU35" s="61">
        <v>0</v>
      </c>
      <c r="COV35" s="61">
        <v>0</v>
      </c>
      <c r="COW35" s="61">
        <v>0</v>
      </c>
      <c r="COX35" s="61">
        <v>0</v>
      </c>
      <c r="COY35" s="61">
        <v>0</v>
      </c>
      <c r="COZ35" s="61">
        <v>0</v>
      </c>
      <c r="CPA35" s="61">
        <v>0</v>
      </c>
      <c r="CPB35" s="61">
        <v>0</v>
      </c>
      <c r="CPC35" s="61">
        <v>0</v>
      </c>
      <c r="CPD35" s="61">
        <v>0</v>
      </c>
      <c r="CPE35" s="61">
        <v>0</v>
      </c>
      <c r="CPF35" s="61">
        <v>0</v>
      </c>
      <c r="CPG35" s="61">
        <v>0</v>
      </c>
      <c r="CPH35" s="61">
        <v>0</v>
      </c>
      <c r="CPI35" s="61">
        <v>0</v>
      </c>
      <c r="CPJ35" s="61">
        <v>0</v>
      </c>
      <c r="CPK35" s="61">
        <v>0</v>
      </c>
      <c r="CPL35" s="61">
        <v>0</v>
      </c>
      <c r="CPM35" s="61">
        <v>0</v>
      </c>
      <c r="CPN35" s="61">
        <v>0</v>
      </c>
      <c r="CPO35" s="61">
        <v>0</v>
      </c>
      <c r="CPP35" s="61">
        <v>0</v>
      </c>
      <c r="CPQ35" s="61">
        <v>0</v>
      </c>
      <c r="CPR35" s="61">
        <v>0</v>
      </c>
      <c r="CPS35" s="61">
        <v>0</v>
      </c>
      <c r="CPT35" s="61">
        <v>0</v>
      </c>
      <c r="CPU35" s="61">
        <v>0</v>
      </c>
      <c r="CPV35" s="61">
        <v>0</v>
      </c>
      <c r="CPW35" s="61">
        <v>0</v>
      </c>
      <c r="CPX35" s="61">
        <v>0</v>
      </c>
      <c r="CPY35" s="61">
        <v>0</v>
      </c>
      <c r="CPZ35" s="61">
        <v>0</v>
      </c>
      <c r="CQA35" s="61">
        <v>0</v>
      </c>
      <c r="CQB35" s="61">
        <v>0</v>
      </c>
      <c r="CQC35" s="61">
        <v>0</v>
      </c>
      <c r="CQD35" s="61">
        <v>0</v>
      </c>
      <c r="CQE35" s="61">
        <v>0</v>
      </c>
      <c r="CQF35" s="61">
        <v>0</v>
      </c>
      <c r="CQG35" s="61">
        <v>0</v>
      </c>
      <c r="CQH35" s="61">
        <v>0</v>
      </c>
      <c r="CQI35" s="61">
        <v>0</v>
      </c>
      <c r="CQJ35" s="61">
        <v>0</v>
      </c>
      <c r="CQK35" s="61">
        <v>0</v>
      </c>
      <c r="CQL35" s="61">
        <v>0</v>
      </c>
      <c r="CQM35" s="61">
        <v>0</v>
      </c>
      <c r="CQN35" s="61">
        <v>0</v>
      </c>
      <c r="CQO35" s="61">
        <v>0</v>
      </c>
      <c r="CQP35" s="61">
        <v>0</v>
      </c>
      <c r="CQQ35" s="61">
        <v>0</v>
      </c>
      <c r="CQR35" s="61">
        <v>0</v>
      </c>
      <c r="CQS35" s="61">
        <v>0</v>
      </c>
      <c r="CQT35" s="61">
        <v>0</v>
      </c>
      <c r="CQU35" s="61">
        <v>0</v>
      </c>
      <c r="CQV35" s="61">
        <v>0</v>
      </c>
      <c r="CQW35" s="61">
        <v>0</v>
      </c>
      <c r="CQX35" s="61">
        <v>0</v>
      </c>
      <c r="CQY35" s="61">
        <v>0</v>
      </c>
      <c r="CQZ35" s="61">
        <v>0</v>
      </c>
      <c r="CRA35" s="61">
        <v>0</v>
      </c>
      <c r="CRB35" s="61">
        <v>0</v>
      </c>
      <c r="CRC35" s="61">
        <v>0</v>
      </c>
      <c r="CRD35" s="61">
        <v>0</v>
      </c>
      <c r="CRE35" s="61">
        <v>0</v>
      </c>
      <c r="CRF35" s="61">
        <v>0</v>
      </c>
      <c r="CRG35" s="61">
        <v>0</v>
      </c>
      <c r="CRH35" s="61">
        <v>0</v>
      </c>
      <c r="CRI35" s="61">
        <v>0</v>
      </c>
      <c r="CRJ35" s="61">
        <v>0</v>
      </c>
      <c r="CRK35" s="61">
        <v>0</v>
      </c>
      <c r="CRL35" s="61">
        <v>0</v>
      </c>
      <c r="CRM35" s="61">
        <v>0</v>
      </c>
      <c r="CRN35" s="61">
        <v>0</v>
      </c>
      <c r="CRO35" s="61">
        <v>0</v>
      </c>
      <c r="CRP35" s="61">
        <v>0</v>
      </c>
      <c r="CRQ35" s="61">
        <v>0</v>
      </c>
      <c r="CRR35" s="61">
        <v>0</v>
      </c>
      <c r="CRS35" s="61">
        <v>0</v>
      </c>
      <c r="CRT35" s="61">
        <v>0</v>
      </c>
      <c r="CRU35" s="61">
        <v>0</v>
      </c>
      <c r="CRV35" s="61">
        <v>0</v>
      </c>
      <c r="CRW35" s="61">
        <v>0</v>
      </c>
      <c r="CRX35" s="61">
        <v>0</v>
      </c>
      <c r="CRY35" s="61">
        <v>0</v>
      </c>
      <c r="CRZ35" s="61">
        <v>0</v>
      </c>
      <c r="CSA35" s="61">
        <v>0</v>
      </c>
      <c r="CSB35" s="61">
        <v>0</v>
      </c>
      <c r="CSC35" s="61">
        <v>0</v>
      </c>
      <c r="CSD35" s="61">
        <v>0</v>
      </c>
      <c r="CSE35" s="61">
        <v>0</v>
      </c>
      <c r="CSF35" s="61">
        <v>0</v>
      </c>
      <c r="CSG35" s="61">
        <v>0</v>
      </c>
      <c r="CSH35" s="61">
        <v>0</v>
      </c>
      <c r="CSI35" s="61">
        <v>0</v>
      </c>
      <c r="CSJ35" s="61">
        <v>0</v>
      </c>
      <c r="CSK35" s="61">
        <v>0</v>
      </c>
      <c r="CSL35" s="61">
        <v>0</v>
      </c>
      <c r="CSM35" s="61">
        <v>0</v>
      </c>
      <c r="CSN35" s="61">
        <v>0</v>
      </c>
      <c r="CSO35" s="61">
        <v>0</v>
      </c>
      <c r="CSP35" s="61">
        <v>0</v>
      </c>
      <c r="CSQ35" s="61">
        <v>0</v>
      </c>
      <c r="CSR35" s="61">
        <v>0</v>
      </c>
      <c r="CSS35" s="61">
        <v>0</v>
      </c>
      <c r="CST35" s="61">
        <v>0</v>
      </c>
      <c r="CSU35" s="61">
        <v>0</v>
      </c>
      <c r="CSV35" s="61">
        <v>0</v>
      </c>
      <c r="CSW35" s="61">
        <v>0</v>
      </c>
      <c r="CSX35" s="61">
        <v>0</v>
      </c>
      <c r="CSY35" s="61">
        <v>0</v>
      </c>
      <c r="CSZ35" s="61">
        <v>0</v>
      </c>
      <c r="CTA35" s="61">
        <v>0</v>
      </c>
      <c r="CTB35" s="61">
        <v>0</v>
      </c>
      <c r="CTC35" s="61">
        <v>0</v>
      </c>
      <c r="CTD35" s="61">
        <v>0</v>
      </c>
      <c r="CTE35" s="61">
        <v>0</v>
      </c>
      <c r="CTF35" s="61">
        <v>0</v>
      </c>
      <c r="CTG35" s="61">
        <v>0</v>
      </c>
      <c r="CTH35" s="61">
        <v>0</v>
      </c>
      <c r="CTI35" s="61">
        <v>0</v>
      </c>
      <c r="CTJ35" s="61">
        <v>0</v>
      </c>
      <c r="CTK35" s="61">
        <v>0</v>
      </c>
      <c r="CTL35" s="61">
        <v>0</v>
      </c>
      <c r="CTM35" s="61">
        <v>0</v>
      </c>
      <c r="CTN35" s="61">
        <v>0</v>
      </c>
      <c r="CTO35" s="61">
        <v>0</v>
      </c>
      <c r="CTP35" s="61">
        <v>0</v>
      </c>
      <c r="CTQ35" s="61">
        <v>0</v>
      </c>
      <c r="CTR35" s="61">
        <v>0</v>
      </c>
      <c r="CTS35" s="61">
        <v>0</v>
      </c>
      <c r="CTT35" s="61">
        <v>0</v>
      </c>
      <c r="CTU35" s="61">
        <v>0</v>
      </c>
      <c r="CTV35" s="61">
        <v>0</v>
      </c>
      <c r="CTW35" s="61">
        <v>0</v>
      </c>
      <c r="CTX35" s="61">
        <v>0</v>
      </c>
      <c r="CTY35" s="61">
        <v>0</v>
      </c>
      <c r="CTZ35" s="61">
        <v>0</v>
      </c>
      <c r="CUA35" s="61">
        <v>0</v>
      </c>
      <c r="CUB35" s="61">
        <v>0</v>
      </c>
      <c r="CUC35" s="61">
        <v>0</v>
      </c>
      <c r="CUD35" s="61">
        <v>0</v>
      </c>
      <c r="CUE35" s="61">
        <v>0</v>
      </c>
      <c r="CUF35" s="61">
        <v>0</v>
      </c>
      <c r="CUG35" s="61">
        <v>0</v>
      </c>
      <c r="CUH35" s="61">
        <v>0</v>
      </c>
      <c r="CUI35" s="61">
        <v>0</v>
      </c>
      <c r="CUJ35" s="61">
        <v>0</v>
      </c>
      <c r="CUK35" s="61">
        <v>0</v>
      </c>
      <c r="CUL35" s="61">
        <v>0</v>
      </c>
      <c r="CUM35" s="61">
        <v>0</v>
      </c>
      <c r="CUN35" s="61">
        <v>0</v>
      </c>
      <c r="CUO35" s="61">
        <v>0</v>
      </c>
      <c r="CUP35" s="61">
        <v>0</v>
      </c>
      <c r="CUQ35" s="61">
        <v>0</v>
      </c>
      <c r="CUR35" s="61">
        <v>0</v>
      </c>
      <c r="CUS35" s="61">
        <v>0</v>
      </c>
      <c r="CUT35" s="61">
        <v>0</v>
      </c>
      <c r="CUU35" s="61">
        <v>0</v>
      </c>
      <c r="CUV35" s="61">
        <v>0</v>
      </c>
      <c r="CUW35" s="61">
        <v>0</v>
      </c>
      <c r="CUX35" s="61">
        <v>0</v>
      </c>
      <c r="CUY35" s="61">
        <v>0</v>
      </c>
      <c r="CUZ35" s="61">
        <v>0</v>
      </c>
      <c r="CVA35" s="61">
        <v>0</v>
      </c>
      <c r="CVB35" s="61">
        <v>0</v>
      </c>
      <c r="CVC35" s="61">
        <v>0</v>
      </c>
      <c r="CVD35" s="61">
        <v>0</v>
      </c>
      <c r="CVE35" s="61">
        <v>0</v>
      </c>
      <c r="CVF35" s="61">
        <v>0</v>
      </c>
      <c r="CVG35" s="61">
        <v>0</v>
      </c>
      <c r="CVH35" s="61">
        <v>0</v>
      </c>
      <c r="CVI35" s="61">
        <v>0</v>
      </c>
      <c r="CVJ35" s="61">
        <v>0</v>
      </c>
      <c r="CVK35" s="61">
        <v>0</v>
      </c>
      <c r="CVL35" s="61">
        <v>0</v>
      </c>
      <c r="CVM35" s="61">
        <v>0</v>
      </c>
      <c r="CVN35" s="61">
        <v>0</v>
      </c>
      <c r="CVO35" s="61">
        <v>0</v>
      </c>
      <c r="CVP35" s="61">
        <v>0</v>
      </c>
      <c r="CVQ35" s="61">
        <v>0</v>
      </c>
      <c r="CVR35" s="61">
        <v>0</v>
      </c>
      <c r="CVS35" s="61">
        <v>0</v>
      </c>
      <c r="CVT35" s="61">
        <v>0</v>
      </c>
      <c r="CVU35" s="61">
        <v>0</v>
      </c>
      <c r="CVV35" s="61">
        <v>0</v>
      </c>
      <c r="CVW35" s="61">
        <v>0</v>
      </c>
      <c r="CVX35" s="61">
        <v>0</v>
      </c>
      <c r="CVY35" s="61">
        <v>0</v>
      </c>
      <c r="CVZ35" s="61">
        <v>0</v>
      </c>
      <c r="CWA35" s="61">
        <v>0</v>
      </c>
      <c r="CWB35" s="61">
        <v>0</v>
      </c>
      <c r="CWC35" s="61">
        <v>0</v>
      </c>
      <c r="CWD35" s="61">
        <v>0</v>
      </c>
      <c r="CWE35" s="61">
        <v>0</v>
      </c>
      <c r="CWF35" s="61">
        <v>0</v>
      </c>
      <c r="CWG35" s="61">
        <v>0</v>
      </c>
      <c r="CWH35" s="61">
        <v>0</v>
      </c>
      <c r="CWI35" s="61">
        <v>0</v>
      </c>
      <c r="CWJ35" s="61">
        <v>0</v>
      </c>
      <c r="CWK35" s="61">
        <v>0</v>
      </c>
      <c r="CWL35" s="61">
        <v>0</v>
      </c>
      <c r="CWM35" s="61">
        <v>0</v>
      </c>
      <c r="CWN35" s="61">
        <v>0</v>
      </c>
      <c r="CWO35" s="61">
        <v>0</v>
      </c>
      <c r="CWP35" s="61">
        <v>0</v>
      </c>
      <c r="CWQ35" s="61">
        <v>0</v>
      </c>
      <c r="CWR35" s="61">
        <v>0</v>
      </c>
      <c r="CWS35" s="61">
        <v>0</v>
      </c>
      <c r="CWT35" s="61">
        <v>0</v>
      </c>
      <c r="CWU35" s="61">
        <v>0</v>
      </c>
      <c r="CWV35" s="61">
        <v>0</v>
      </c>
      <c r="CWW35" s="61">
        <v>0</v>
      </c>
      <c r="CWX35" s="61">
        <v>0</v>
      </c>
      <c r="CWY35" s="61">
        <v>0</v>
      </c>
      <c r="CWZ35" s="61">
        <v>0</v>
      </c>
      <c r="CXA35" s="61">
        <v>0</v>
      </c>
      <c r="CXB35" s="61">
        <v>0</v>
      </c>
      <c r="CXC35" s="61">
        <v>0</v>
      </c>
      <c r="CXD35" s="61">
        <v>0</v>
      </c>
      <c r="CXE35" s="61">
        <v>0</v>
      </c>
      <c r="CXF35" s="61">
        <v>0</v>
      </c>
      <c r="CXG35" s="61">
        <v>0</v>
      </c>
      <c r="CXH35" s="61">
        <v>0</v>
      </c>
      <c r="CXI35" s="61">
        <v>0</v>
      </c>
      <c r="CXJ35" s="61">
        <v>0</v>
      </c>
      <c r="CXK35" s="61">
        <v>0</v>
      </c>
      <c r="CXL35" s="61">
        <v>0</v>
      </c>
      <c r="CXM35" s="61">
        <v>0</v>
      </c>
      <c r="CXN35" s="61">
        <v>0</v>
      </c>
      <c r="CXO35" s="61">
        <v>0</v>
      </c>
      <c r="CXP35" s="61">
        <v>0</v>
      </c>
      <c r="CXQ35" s="61">
        <v>0</v>
      </c>
      <c r="CXR35" s="61">
        <v>0</v>
      </c>
      <c r="CXS35" s="61">
        <v>0</v>
      </c>
      <c r="CXT35" s="61">
        <v>0</v>
      </c>
      <c r="CXU35" s="61">
        <v>0</v>
      </c>
      <c r="CXV35" s="61">
        <v>0</v>
      </c>
      <c r="CXW35" s="61">
        <v>0</v>
      </c>
      <c r="CXX35" s="61">
        <v>0</v>
      </c>
      <c r="CXY35" s="61">
        <v>0</v>
      </c>
      <c r="CXZ35" s="61">
        <v>0</v>
      </c>
      <c r="CYA35" s="61">
        <v>0</v>
      </c>
      <c r="CYB35" s="61">
        <v>0</v>
      </c>
      <c r="CYC35" s="61">
        <v>0</v>
      </c>
      <c r="CYD35" s="61">
        <v>0</v>
      </c>
      <c r="CYE35" s="61">
        <v>0</v>
      </c>
      <c r="CYF35" s="61">
        <v>0</v>
      </c>
      <c r="CYG35" s="61">
        <v>0</v>
      </c>
      <c r="CYH35" s="61">
        <v>0</v>
      </c>
      <c r="CYI35" s="61">
        <v>0</v>
      </c>
      <c r="CYJ35" s="61">
        <v>0</v>
      </c>
      <c r="CYK35" s="61">
        <v>0</v>
      </c>
      <c r="CYL35" s="61">
        <v>0</v>
      </c>
      <c r="CYM35" s="61">
        <v>0</v>
      </c>
      <c r="CYN35" s="61">
        <v>0</v>
      </c>
      <c r="CYO35" s="61">
        <v>0</v>
      </c>
      <c r="CYP35" s="61">
        <v>0</v>
      </c>
      <c r="CYQ35" s="61">
        <v>0</v>
      </c>
      <c r="CYR35" s="61">
        <v>0</v>
      </c>
      <c r="CYS35" s="61">
        <v>0</v>
      </c>
      <c r="CYT35" s="61">
        <v>0</v>
      </c>
      <c r="CYU35" s="61">
        <v>0</v>
      </c>
      <c r="CYV35" s="61">
        <v>40</v>
      </c>
      <c r="CYW35" s="61">
        <v>0</v>
      </c>
      <c r="CYX35" s="61">
        <v>118</v>
      </c>
      <c r="CYY35" s="61">
        <v>10</v>
      </c>
      <c r="CYZ35" s="61">
        <v>122</v>
      </c>
      <c r="CZA35" s="61">
        <v>10</v>
      </c>
      <c r="CZB35" s="61">
        <v>0</v>
      </c>
      <c r="CZC35" s="61">
        <v>115</v>
      </c>
      <c r="CZD35" s="61">
        <v>118</v>
      </c>
      <c r="CZE35" s="61">
        <v>15</v>
      </c>
      <c r="CZF35" s="61">
        <v>0</v>
      </c>
      <c r="CZG35" s="61">
        <v>0</v>
      </c>
      <c r="CZH35" s="61">
        <v>0</v>
      </c>
      <c r="CZI35" s="61">
        <v>0</v>
      </c>
      <c r="CZJ35" s="61">
        <v>0</v>
      </c>
      <c r="CZK35" s="61">
        <v>0</v>
      </c>
      <c r="CZL35" s="61">
        <v>0</v>
      </c>
      <c r="CZM35" s="61">
        <v>0</v>
      </c>
      <c r="CZN35" s="61">
        <v>0</v>
      </c>
      <c r="CZO35" s="61">
        <v>0</v>
      </c>
      <c r="CZP35" s="61">
        <v>0</v>
      </c>
      <c r="CZQ35" s="61">
        <v>0</v>
      </c>
      <c r="CZR35" s="61">
        <v>0</v>
      </c>
      <c r="CZS35" s="61">
        <v>0</v>
      </c>
      <c r="CZT35" s="61">
        <v>0</v>
      </c>
      <c r="CZU35" s="61">
        <v>0</v>
      </c>
      <c r="CZV35" s="61">
        <v>0</v>
      </c>
      <c r="CZW35" s="61">
        <v>0</v>
      </c>
      <c r="CZX35" s="61">
        <v>0</v>
      </c>
      <c r="CZY35" s="61">
        <v>0</v>
      </c>
      <c r="CZZ35" s="61">
        <v>0</v>
      </c>
      <c r="DAA35" s="61">
        <v>0</v>
      </c>
      <c r="DAB35" s="61">
        <v>0</v>
      </c>
      <c r="DAC35" s="61">
        <v>0</v>
      </c>
      <c r="DAD35" s="61">
        <v>0</v>
      </c>
      <c r="DAE35" s="61">
        <v>27</v>
      </c>
      <c r="DAF35" s="61">
        <v>19</v>
      </c>
      <c r="DAG35" s="61">
        <v>19</v>
      </c>
      <c r="DAH35" s="61">
        <v>19</v>
      </c>
      <c r="DAI35" s="61">
        <v>19</v>
      </c>
      <c r="DAJ35" s="61">
        <v>18</v>
      </c>
      <c r="DAK35" s="61">
        <v>18</v>
      </c>
      <c r="DAL35" s="61">
        <v>18</v>
      </c>
      <c r="DAM35" s="61">
        <v>18</v>
      </c>
      <c r="DAN35" s="61">
        <v>5</v>
      </c>
      <c r="DAO35" s="61">
        <v>0</v>
      </c>
      <c r="DAP35" s="61">
        <v>10</v>
      </c>
      <c r="DAQ35" s="61">
        <v>48</v>
      </c>
      <c r="DAR35" s="61">
        <v>60</v>
      </c>
      <c r="DAS35" s="61">
        <v>13</v>
      </c>
      <c r="DAT35" s="61">
        <v>100</v>
      </c>
      <c r="DAU35" s="61">
        <v>33</v>
      </c>
      <c r="DAV35" s="61">
        <v>75</v>
      </c>
      <c r="DAW35" s="61">
        <v>17</v>
      </c>
      <c r="DAX35" s="61">
        <v>50</v>
      </c>
      <c r="DAY35" s="61">
        <v>17</v>
      </c>
      <c r="DAZ35" s="61">
        <v>30</v>
      </c>
      <c r="DBA35" s="61">
        <v>13</v>
      </c>
      <c r="DBB35" s="61">
        <v>10</v>
      </c>
      <c r="DBC35" s="61">
        <v>1</v>
      </c>
      <c r="DBD35" s="61">
        <v>30</v>
      </c>
      <c r="DBE35" s="61">
        <v>700</v>
      </c>
      <c r="DBF35" s="61">
        <v>10</v>
      </c>
      <c r="DBG35" s="61">
        <v>0</v>
      </c>
      <c r="DBH35" s="61">
        <v>0</v>
      </c>
      <c r="DBI35" s="61">
        <v>0</v>
      </c>
      <c r="DBJ35" s="61">
        <v>0</v>
      </c>
      <c r="DBK35" s="61">
        <v>3</v>
      </c>
      <c r="DBL35" s="61">
        <v>0</v>
      </c>
      <c r="DBM35" s="61">
        <v>0</v>
      </c>
      <c r="DBN35" s="61">
        <v>15000</v>
      </c>
      <c r="DBO35" s="61">
        <v>4000</v>
      </c>
      <c r="DBP35" s="61">
        <v>0</v>
      </c>
      <c r="DBQ35" s="61">
        <v>0</v>
      </c>
      <c r="DBR35" s="61">
        <v>30</v>
      </c>
      <c r="DBS35" s="61">
        <v>8</v>
      </c>
      <c r="DBT35" s="61">
        <v>10</v>
      </c>
      <c r="DBU35" s="61">
        <v>35</v>
      </c>
      <c r="DBV35" s="61">
        <v>30</v>
      </c>
      <c r="DBW35" s="61">
        <v>30</v>
      </c>
      <c r="DBX35" s="61">
        <v>30</v>
      </c>
      <c r="DBY35" s="61">
        <v>25</v>
      </c>
      <c r="DBZ35" s="61">
        <v>1</v>
      </c>
      <c r="DCA35" s="61">
        <v>1</v>
      </c>
      <c r="DCB35" s="61">
        <v>0</v>
      </c>
      <c r="DCC35" s="61">
        <v>0</v>
      </c>
      <c r="DCD35" s="61">
        <v>1.5</v>
      </c>
      <c r="DCE35" s="61">
        <v>1.5</v>
      </c>
      <c r="DCF35" s="61">
        <v>0</v>
      </c>
      <c r="DCG35" s="61">
        <v>2</v>
      </c>
      <c r="DCH35" s="61">
        <v>1</v>
      </c>
      <c r="DCI35" s="61">
        <v>50</v>
      </c>
      <c r="DCJ35" s="61">
        <v>3</v>
      </c>
      <c r="DCK35" s="61">
        <v>3</v>
      </c>
      <c r="DCL35" s="61">
        <v>8</v>
      </c>
      <c r="DCM35" s="61">
        <v>8</v>
      </c>
      <c r="DCN35" s="61">
        <v>1</v>
      </c>
      <c r="DCO35" s="61">
        <v>0</v>
      </c>
      <c r="DCP35" s="61">
        <v>0.03</v>
      </c>
      <c r="DCQ35" s="61">
        <v>1</v>
      </c>
      <c r="DCR35" s="61">
        <v>235</v>
      </c>
      <c r="DCS35" s="61">
        <v>100</v>
      </c>
      <c r="DCT35" s="61">
        <v>2000</v>
      </c>
      <c r="DCU35" s="61">
        <v>180</v>
      </c>
      <c r="DCV35" s="61">
        <v>-1.1499999999999999</v>
      </c>
      <c r="DCW35" s="61">
        <v>3000</v>
      </c>
      <c r="DCX35" s="61">
        <v>30</v>
      </c>
      <c r="DCY35" s="61">
        <v>200</v>
      </c>
      <c r="DCZ35" s="61">
        <v>100</v>
      </c>
      <c r="DDA35" s="61">
        <v>100</v>
      </c>
      <c r="DDB35" s="61">
        <v>100</v>
      </c>
      <c r="DDC35" s="61">
        <v>100</v>
      </c>
      <c r="DDD35" s="61">
        <v>130</v>
      </c>
      <c r="DDE35" s="61">
        <v>100</v>
      </c>
      <c r="DDF35" s="61">
        <v>100</v>
      </c>
      <c r="DDG35" s="61">
        <v>100</v>
      </c>
      <c r="DDH35" s="61">
        <v>100</v>
      </c>
      <c r="DDI35" s="61">
        <v>130</v>
      </c>
      <c r="DDJ35" s="61">
        <v>100</v>
      </c>
      <c r="DDK35" s="61">
        <v>100</v>
      </c>
      <c r="DDL35" s="61">
        <v>100</v>
      </c>
      <c r="DDM35" s="61">
        <v>100</v>
      </c>
      <c r="DDN35" s="61">
        <v>100</v>
      </c>
      <c r="DDO35" s="61">
        <v>130</v>
      </c>
      <c r="DDP35" s="61">
        <v>100</v>
      </c>
      <c r="DDQ35" s="61">
        <v>130</v>
      </c>
      <c r="DDR35" s="61">
        <v>100</v>
      </c>
      <c r="DDS35" s="61">
        <v>100</v>
      </c>
      <c r="DDT35" s="61">
        <v>100</v>
      </c>
      <c r="DDU35" s="61">
        <v>100</v>
      </c>
      <c r="DDV35" s="61">
        <v>130</v>
      </c>
      <c r="DDW35" s="61">
        <v>100</v>
      </c>
      <c r="DDX35" s="61">
        <v>0.5</v>
      </c>
      <c r="DDY35" s="61">
        <v>0.3</v>
      </c>
      <c r="DDZ35" s="61">
        <v>1</v>
      </c>
      <c r="DEA35" s="61">
        <v>1000</v>
      </c>
      <c r="DEB35" s="61">
        <v>200</v>
      </c>
      <c r="DEC35" s="61">
        <v>70</v>
      </c>
      <c r="DED35" s="61">
        <v>20</v>
      </c>
      <c r="DEE35" s="61">
        <v>80</v>
      </c>
      <c r="DEF35" s="61">
        <v>2</v>
      </c>
      <c r="DEG35" s="61">
        <v>0</v>
      </c>
      <c r="DEH35" s="61">
        <v>0</v>
      </c>
      <c r="DEI35" s="61">
        <v>0</v>
      </c>
      <c r="DEJ35" s="61">
        <v>0</v>
      </c>
      <c r="DEK35" s="61">
        <v>11</v>
      </c>
      <c r="DEL35" s="61">
        <v>-8</v>
      </c>
      <c r="DEM35" s="61">
        <v>3</v>
      </c>
      <c r="DEN35" s="61">
        <v>2</v>
      </c>
      <c r="DEO35" s="61">
        <v>0</v>
      </c>
      <c r="DEP35" s="61">
        <v>200</v>
      </c>
      <c r="DEQ35" s="61">
        <v>300</v>
      </c>
      <c r="DER35" s="61">
        <v>20</v>
      </c>
      <c r="DES35" s="61">
        <v>7</v>
      </c>
      <c r="DET35" s="61">
        <v>5</v>
      </c>
      <c r="DEU35" s="61">
        <v>30</v>
      </c>
      <c r="DEV35" s="61">
        <v>133</v>
      </c>
      <c r="DEW35" s="61">
        <v>5</v>
      </c>
      <c r="DEX35" s="61">
        <v>100</v>
      </c>
      <c r="DEY35" s="61">
        <v>3</v>
      </c>
      <c r="DEZ35" s="61">
        <v>0</v>
      </c>
      <c r="DFA35" s="61">
        <v>15</v>
      </c>
      <c r="DFB35" s="61">
        <v>60</v>
      </c>
      <c r="DFE35" s="61">
        <v>60</v>
      </c>
      <c r="DFF35" s="61">
        <v>-27</v>
      </c>
      <c r="DFG35" s="61">
        <v>5</v>
      </c>
      <c r="DFH35" s="61">
        <v>9</v>
      </c>
      <c r="DFI35" s="61">
        <v>12</v>
      </c>
      <c r="DFJ35" s="61">
        <v>14</v>
      </c>
      <c r="DFK35" s="61">
        <v>18</v>
      </c>
      <c r="DFL35" s="61">
        <v>22</v>
      </c>
      <c r="DFM35" s="61">
        <v>0</v>
      </c>
      <c r="DFN35" s="61">
        <v>0</v>
      </c>
      <c r="DFO35" s="61">
        <v>0</v>
      </c>
      <c r="DFP35" s="61">
        <v>0</v>
      </c>
      <c r="DFQ35" s="61">
        <v>0</v>
      </c>
      <c r="DFR35" s="61">
        <v>0</v>
      </c>
      <c r="DFS35" s="61">
        <v>0.95</v>
      </c>
      <c r="DFT35" s="61">
        <v>0.9</v>
      </c>
      <c r="DFU35" s="61">
        <v>0.9</v>
      </c>
      <c r="DFV35" s="61">
        <v>0.9</v>
      </c>
      <c r="DFW35" s="61">
        <v>0.95</v>
      </c>
      <c r="DFX35" s="61">
        <v>1</v>
      </c>
      <c r="DFY35" s="61">
        <v>105</v>
      </c>
      <c r="DFZ35" s="61">
        <v>95</v>
      </c>
      <c r="DGM35" s="61">
        <v>0</v>
      </c>
      <c r="DGN35" s="61">
        <v>0</v>
      </c>
      <c r="DGO35" s="61">
        <v>0</v>
      </c>
      <c r="DGP35" s="61">
        <v>0</v>
      </c>
      <c r="DGQ35" s="61">
        <v>0.5</v>
      </c>
      <c r="DGR35" s="61">
        <v>1</v>
      </c>
      <c r="DGS35" s="61">
        <v>0.5</v>
      </c>
      <c r="DGT35" s="61">
        <v>0</v>
      </c>
      <c r="DGU35" s="61">
        <v>0</v>
      </c>
      <c r="DGV35" s="61">
        <v>0</v>
      </c>
      <c r="DGW35" s="61">
        <v>0</v>
      </c>
      <c r="DGX35" s="61">
        <v>0</v>
      </c>
      <c r="DGY35" s="61">
        <v>400</v>
      </c>
      <c r="DGZ35" s="61">
        <v>0</v>
      </c>
      <c r="DHA35" s="61">
        <v>0</v>
      </c>
      <c r="DHB35" s="61">
        <v>1</v>
      </c>
      <c r="DHC35" s="61">
        <v>40</v>
      </c>
      <c r="DHD35" s="61">
        <v>0</v>
      </c>
      <c r="DHE35" s="61">
        <v>30</v>
      </c>
      <c r="DHF35" s="61">
        <v>30</v>
      </c>
      <c r="DHG35" s="61">
        <v>1</v>
      </c>
      <c r="DHH35" s="61">
        <v>1</v>
      </c>
      <c r="DHI35" s="61">
        <v>10</v>
      </c>
      <c r="DHJ35" s="61">
        <v>3</v>
      </c>
      <c r="DHK35" s="61">
        <v>1</v>
      </c>
      <c r="DHL35" s="61">
        <v>10500</v>
      </c>
      <c r="DHM35" s="61">
        <v>0</v>
      </c>
      <c r="DHN35" s="61">
        <v>0</v>
      </c>
      <c r="DHO35" s="61">
        <v>0</v>
      </c>
      <c r="DHP35" s="61">
        <v>0</v>
      </c>
      <c r="DHQ35" s="61">
        <v>1</v>
      </c>
      <c r="DHR35" s="61">
        <v>0</v>
      </c>
      <c r="DHS35" s="61">
        <v>0</v>
      </c>
      <c r="DHT35" s="61">
        <v>0</v>
      </c>
      <c r="DHU35" s="61">
        <v>0.2</v>
      </c>
      <c r="DHV35" s="61">
        <v>0.3</v>
      </c>
      <c r="DHW35" s="61">
        <v>30</v>
      </c>
      <c r="DHX35" s="61">
        <v>60</v>
      </c>
      <c r="DHY35" s="61">
        <v>65</v>
      </c>
      <c r="DHZ35" s="61">
        <v>0</v>
      </c>
      <c r="DIA35" s="61">
        <v>4</v>
      </c>
      <c r="DIB35" s="61">
        <v>4</v>
      </c>
      <c r="DIC35" s="61">
        <v>0.01</v>
      </c>
      <c r="DID35" s="61">
        <v>0.01</v>
      </c>
      <c r="DIE35" s="61">
        <v>0.2</v>
      </c>
      <c r="DIF35" s="61">
        <v>0.2</v>
      </c>
      <c r="DIG35" s="61">
        <v>1</v>
      </c>
      <c r="DIH35" s="61">
        <v>0.84</v>
      </c>
      <c r="DII35" s="61">
        <v>1</v>
      </c>
      <c r="DIJ35" s="61">
        <v>0.84</v>
      </c>
      <c r="DIK35" s="61">
        <v>1</v>
      </c>
      <c r="DIL35" s="61">
        <v>30</v>
      </c>
      <c r="DIM35" s="61">
        <v>0</v>
      </c>
      <c r="DIN35" s="61">
        <v>0</v>
      </c>
      <c r="DIO35" s="61">
        <v>0</v>
      </c>
      <c r="DIP35" s="61">
        <v>100</v>
      </c>
      <c r="DIQ35" s="61">
        <v>100</v>
      </c>
      <c r="DIR35" s="61">
        <v>10</v>
      </c>
      <c r="DIS35" s="61">
        <v>50</v>
      </c>
      <c r="DIT35" s="61">
        <v>50</v>
      </c>
      <c r="DIU35" s="61">
        <v>0</v>
      </c>
      <c r="DIV35" s="61">
        <v>0.2</v>
      </c>
      <c r="DIW35" s="61">
        <v>0.2</v>
      </c>
      <c r="DIX35" s="61">
        <v>0</v>
      </c>
      <c r="DIY35" s="61">
        <v>0</v>
      </c>
      <c r="DIZ35" s="61">
        <v>0</v>
      </c>
      <c r="DJA35" s="61">
        <v>0</v>
      </c>
      <c r="DJB35" s="61">
        <v>0</v>
      </c>
      <c r="DJC35" s="61">
        <v>0</v>
      </c>
      <c r="DJD35" s="61">
        <v>0</v>
      </c>
      <c r="DJE35" s="61">
        <v>0</v>
      </c>
      <c r="DJF35" s="61">
        <v>0</v>
      </c>
      <c r="DJG35" s="61">
        <v>30</v>
      </c>
      <c r="DJH35" s="61">
        <v>14400</v>
      </c>
      <c r="DJI35" s="61">
        <v>300</v>
      </c>
      <c r="DJJ35" s="61">
        <v>86400</v>
      </c>
      <c r="DJK35" s="61">
        <v>300</v>
      </c>
      <c r="DJL35" s="61">
        <v>1200</v>
      </c>
      <c r="DJM35" s="61">
        <v>5000</v>
      </c>
      <c r="DJN35" s="61">
        <v>-5000</v>
      </c>
      <c r="DJO35" s="61">
        <v>50</v>
      </c>
      <c r="DJP35" s="61">
        <v>0</v>
      </c>
      <c r="DJQ35" s="61">
        <v>0</v>
      </c>
      <c r="DJR35" s="61">
        <v>0</v>
      </c>
      <c r="DJS35" s="61">
        <v>0</v>
      </c>
      <c r="DJT35" s="61">
        <v>0</v>
      </c>
      <c r="DJU35" s="61">
        <v>0</v>
      </c>
      <c r="DJV35" s="61">
        <v>0</v>
      </c>
      <c r="DJW35" s="61">
        <v>0</v>
      </c>
      <c r="DJX35" s="61">
        <v>50.2</v>
      </c>
      <c r="DJY35" s="61">
        <v>47.5</v>
      </c>
      <c r="DJZ35" s="61">
        <v>1</v>
      </c>
      <c r="DKA35" s="61">
        <v>0</v>
      </c>
      <c r="DKB35" s="61">
        <v>0</v>
      </c>
      <c r="DKC35" s="61">
        <v>0</v>
      </c>
      <c r="DKD35" s="61">
        <v>0</v>
      </c>
      <c r="DKE35" s="61">
        <v>0</v>
      </c>
      <c r="DKF35" s="61">
        <v>0</v>
      </c>
      <c r="DKG35" s="61">
        <v>0</v>
      </c>
      <c r="DKH35" s="61">
        <v>1</v>
      </c>
      <c r="DKI35" s="61">
        <v>0</v>
      </c>
      <c r="DKJ35" s="61">
        <v>1400</v>
      </c>
      <c r="DKK35" s="61">
        <v>0</v>
      </c>
      <c r="DKL35" s="61">
        <v>1</v>
      </c>
      <c r="DKM35" s="61">
        <v>0</v>
      </c>
      <c r="DKN35" s="61">
        <v>0</v>
      </c>
      <c r="DKO35" s="61">
        <v>300</v>
      </c>
      <c r="DKP35" s="61">
        <v>30</v>
      </c>
      <c r="DKQ35" s="61">
        <v>8</v>
      </c>
      <c r="DKR35" s="61">
        <v>0</v>
      </c>
      <c r="DKS35" s="61">
        <v>110</v>
      </c>
      <c r="DKT35" s="61">
        <v>90</v>
      </c>
      <c r="DKU35" s="61">
        <v>35</v>
      </c>
      <c r="DKV35" s="61">
        <v>10</v>
      </c>
      <c r="DKW35" s="61">
        <v>0</v>
      </c>
      <c r="DKX35" s="61">
        <v>0</v>
      </c>
      <c r="DKY35" s="61">
        <v>1</v>
      </c>
      <c r="DKZ35" s="61">
        <v>-0.1</v>
      </c>
      <c r="DLA35" s="61">
        <v>50</v>
      </c>
      <c r="DLB35" s="61">
        <v>110</v>
      </c>
      <c r="DLC35" s="61">
        <v>80</v>
      </c>
      <c r="DLD35" s="61">
        <v>1</v>
      </c>
      <c r="DLE35" s="61">
        <v>0</v>
      </c>
      <c r="DLF35" s="61">
        <v>307</v>
      </c>
      <c r="DLG35" s="61">
        <v>200</v>
      </c>
      <c r="DLH35" s="61">
        <v>1</v>
      </c>
      <c r="DLI35" s="61">
        <v>140</v>
      </c>
      <c r="DLJ35" s="61">
        <v>10</v>
      </c>
      <c r="DLK35" s="61">
        <v>2</v>
      </c>
      <c r="DLL35" s="61">
        <v>0.8</v>
      </c>
      <c r="DLM35" s="61">
        <v>3</v>
      </c>
      <c r="DLN35" s="61">
        <v>4</v>
      </c>
      <c r="DLO35" s="61">
        <v>10</v>
      </c>
      <c r="DLP35" s="61">
        <v>0.5</v>
      </c>
      <c r="DLQ35" s="61">
        <v>4</v>
      </c>
      <c r="DLR35" s="61">
        <v>15600</v>
      </c>
      <c r="DLS35" s="61">
        <v>20</v>
      </c>
      <c r="DLT35" s="61">
        <v>10</v>
      </c>
      <c r="DLU35" s="61">
        <v>5</v>
      </c>
      <c r="DLV35" s="61">
        <v>10500</v>
      </c>
      <c r="DLW35" s="61">
        <v>0</v>
      </c>
      <c r="DLX35" s="61">
        <v>0</v>
      </c>
      <c r="DLY35" s="61">
        <v>0</v>
      </c>
      <c r="DLZ35" s="61">
        <v>0</v>
      </c>
      <c r="DMA35" s="61">
        <v>15600</v>
      </c>
      <c r="DMB35" s="61">
        <v>120</v>
      </c>
      <c r="DMC35" s="61">
        <v>88</v>
      </c>
      <c r="DMD35" s="61">
        <v>45</v>
      </c>
      <c r="DME35" s="61">
        <v>0</v>
      </c>
      <c r="DMF35" s="61">
        <v>10</v>
      </c>
      <c r="DMG35" s="61">
        <v>0</v>
      </c>
      <c r="DMH35" s="61">
        <v>0</v>
      </c>
      <c r="DMI35" s="61">
        <v>0</v>
      </c>
      <c r="DMJ35" s="61">
        <v>-0.4</v>
      </c>
      <c r="DMK35" s="61">
        <v>50</v>
      </c>
      <c r="DML35" s="61">
        <v>110</v>
      </c>
      <c r="DMM35" s="61">
        <v>80</v>
      </c>
      <c r="DMN35" s="61">
        <v>0</v>
      </c>
      <c r="DMO35" s="61">
        <v>1</v>
      </c>
      <c r="DMP35" s="61">
        <v>400</v>
      </c>
      <c r="DMQ35" s="61">
        <v>200</v>
      </c>
      <c r="DMR35" s="61">
        <v>0</v>
      </c>
      <c r="DMS35" s="61">
        <v>100</v>
      </c>
      <c r="DMT35" s="61">
        <v>100</v>
      </c>
      <c r="DMU35" s="61">
        <v>10</v>
      </c>
      <c r="DMV35" s="61">
        <v>2</v>
      </c>
      <c r="DMW35" s="61">
        <v>0.3</v>
      </c>
      <c r="DMX35" s="61">
        <v>3</v>
      </c>
      <c r="DMY35" s="61">
        <v>4</v>
      </c>
      <c r="DMZ35" s="61">
        <v>10</v>
      </c>
      <c r="DNA35" s="61">
        <v>0.5</v>
      </c>
      <c r="DNB35" s="61">
        <v>4</v>
      </c>
      <c r="DNC35" s="61">
        <v>10500</v>
      </c>
      <c r="DND35" s="61">
        <v>20</v>
      </c>
      <c r="DNE35" s="61">
        <v>10</v>
      </c>
      <c r="DNF35" s="61">
        <v>5</v>
      </c>
      <c r="DNG35" s="61">
        <v>10500</v>
      </c>
      <c r="DNH35" s="61">
        <v>0</v>
      </c>
      <c r="DNI35" s="61">
        <v>0</v>
      </c>
      <c r="DNJ35" s="61">
        <v>0</v>
      </c>
      <c r="DNK35" s="61">
        <v>0</v>
      </c>
      <c r="DNL35" s="61">
        <v>10500</v>
      </c>
      <c r="DNM35" s="61">
        <v>120</v>
      </c>
      <c r="DNN35" s="61">
        <v>90</v>
      </c>
      <c r="DNO35" s="61">
        <v>45</v>
      </c>
      <c r="DNP35" s="61">
        <v>0</v>
      </c>
      <c r="DNQ35" s="61">
        <v>0</v>
      </c>
      <c r="DNR35" s="61">
        <v>0</v>
      </c>
      <c r="DNS35" s="61">
        <v>0</v>
      </c>
      <c r="DNT35" s="61">
        <v>0</v>
      </c>
      <c r="DNU35" s="61">
        <v>0</v>
      </c>
      <c r="DNV35" s="61">
        <v>0</v>
      </c>
      <c r="DNW35" s="61">
        <v>0</v>
      </c>
      <c r="DNX35" s="61">
        <v>0</v>
      </c>
      <c r="DNY35" s="61">
        <v>0</v>
      </c>
      <c r="DNZ35" s="61">
        <v>0</v>
      </c>
      <c r="DOA35" s="61">
        <v>0</v>
      </c>
      <c r="DOB35" s="61">
        <v>6000</v>
      </c>
      <c r="DOC35" s="61">
        <v>20</v>
      </c>
      <c r="DOD35" s="61">
        <v>100</v>
      </c>
      <c r="DOE35" s="61">
        <v>50</v>
      </c>
      <c r="DOF35" s="61">
        <v>80</v>
      </c>
      <c r="DOG35" s="61">
        <v>250</v>
      </c>
      <c r="DOH35" s="61">
        <v>100</v>
      </c>
      <c r="DOI35" s="61">
        <v>0</v>
      </c>
      <c r="DOJ35" s="61">
        <v>0</v>
      </c>
      <c r="DOK35" s="61">
        <v>0</v>
      </c>
      <c r="DOL35" s="61">
        <v>0</v>
      </c>
      <c r="DOM35" s="61">
        <v>50</v>
      </c>
      <c r="DON35" s="61">
        <v>0</v>
      </c>
      <c r="DOO35" s="61">
        <v>0</v>
      </c>
      <c r="DOP35" s="61">
        <v>0</v>
      </c>
      <c r="DOQ35" s="61">
        <v>0</v>
      </c>
      <c r="DOR35" s="61">
        <v>1</v>
      </c>
      <c r="DOS35" s="61">
        <v>0</v>
      </c>
      <c r="DOT35" s="61">
        <v>5</v>
      </c>
      <c r="DOU35" s="61">
        <v>30</v>
      </c>
      <c r="DOV35" s="61">
        <v>30</v>
      </c>
      <c r="DOW35" s="61">
        <v>70</v>
      </c>
      <c r="DOX35" s="61">
        <v>490</v>
      </c>
      <c r="DOY35" s="61">
        <v>490</v>
      </c>
      <c r="DOZ35" s="61">
        <v>300</v>
      </c>
      <c r="DPA35" s="61">
        <v>30</v>
      </c>
      <c r="DPB35" s="61">
        <v>120</v>
      </c>
      <c r="DPC35" s="61">
        <v>30</v>
      </c>
      <c r="DPE35" s="61">
        <v>1</v>
      </c>
      <c r="DPG35" s="61">
        <v>0</v>
      </c>
      <c r="DPH35" s="61">
        <v>0</v>
      </c>
      <c r="DPI35" s="61">
        <v>1</v>
      </c>
      <c r="DPJ35" s="61">
        <v>1</v>
      </c>
      <c r="DPK35" s="61">
        <v>0</v>
      </c>
      <c r="DPM35" s="61">
        <v>0</v>
      </c>
      <c r="DPO35" s="61">
        <v>0</v>
      </c>
      <c r="DPS35" s="61">
        <v>1</v>
      </c>
      <c r="DPT35" s="61">
        <v>1</v>
      </c>
      <c r="DPX35" s="61">
        <v>1</v>
      </c>
      <c r="DPY35" s="61">
        <v>0</v>
      </c>
      <c r="DQA35" s="61">
        <v>1</v>
      </c>
      <c r="DQC35" s="61">
        <v>1</v>
      </c>
      <c r="DQD35" s="61">
        <v>0</v>
      </c>
      <c r="DQE35" s="61">
        <v>1</v>
      </c>
      <c r="DQG35" s="61">
        <v>1</v>
      </c>
      <c r="DQH35" s="61">
        <v>0</v>
      </c>
      <c r="DQQ35" s="61">
        <v>0</v>
      </c>
      <c r="DQR35" s="61">
        <v>1</v>
      </c>
      <c r="DQT35" s="61">
        <v>0</v>
      </c>
      <c r="DQU35" s="61">
        <v>0</v>
      </c>
      <c r="DQX35" s="61">
        <v>1</v>
      </c>
      <c r="DQZ35" s="61">
        <v>0</v>
      </c>
      <c r="DRA35" s="61">
        <v>0</v>
      </c>
      <c r="DRB35" s="61">
        <v>1</v>
      </c>
      <c r="DRC35" s="61">
        <v>0</v>
      </c>
      <c r="DRE35" s="61">
        <v>1</v>
      </c>
      <c r="DRF35" s="61">
        <v>1</v>
      </c>
      <c r="DRG35" s="61">
        <v>0</v>
      </c>
      <c r="DRH35" s="61">
        <v>0</v>
      </c>
      <c r="DRJ35" s="61">
        <v>0</v>
      </c>
      <c r="DRN35" s="61">
        <v>12.5</v>
      </c>
      <c r="DRP35" s="61">
        <v>624</v>
      </c>
      <c r="DRU35" s="61">
        <v>11</v>
      </c>
      <c r="DRV35" s="61">
        <v>0</v>
      </c>
      <c r="DRW35" s="61">
        <v>536</v>
      </c>
      <c r="DRY35" s="61">
        <v>1</v>
      </c>
      <c r="DRZ35" s="61">
        <v>1</v>
      </c>
      <c r="DSA35" s="61">
        <v>1</v>
      </c>
      <c r="DSK35" s="61">
        <v>0</v>
      </c>
      <c r="DSL35" s="61">
        <v>0.5</v>
      </c>
      <c r="DSM35" s="61">
        <v>0.1</v>
      </c>
      <c r="DSN35" s="61">
        <v>0.05</v>
      </c>
      <c r="DSO35" s="61">
        <v>100</v>
      </c>
      <c r="DSP35" s="61">
        <v>41</v>
      </c>
      <c r="DSQ35" s="61">
        <v>0</v>
      </c>
      <c r="DSR35" s="61">
        <v>1</v>
      </c>
      <c r="DSS35" s="61">
        <v>3</v>
      </c>
      <c r="DST35" s="61">
        <v>100</v>
      </c>
      <c r="DSU35" s="61">
        <v>0</v>
      </c>
      <c r="DSV35" s="61">
        <v>0</v>
      </c>
      <c r="DSW35" s="61">
        <v>1</v>
      </c>
      <c r="DSX35" s="61">
        <v>1</v>
      </c>
      <c r="DSY35" s="61">
        <v>1</v>
      </c>
      <c r="DSZ35" s="61">
        <v>1</v>
      </c>
      <c r="DTA35" s="61">
        <v>0</v>
      </c>
      <c r="DTB35" s="61">
        <v>0</v>
      </c>
      <c r="DTC35" s="61">
        <v>65</v>
      </c>
      <c r="DTD35" s="61">
        <v>40</v>
      </c>
      <c r="DTE35" s="61">
        <v>0</v>
      </c>
      <c r="DTF35" s="61">
        <v>100</v>
      </c>
      <c r="DTG35" s="61">
        <v>2</v>
      </c>
      <c r="DTH35" s="61">
        <v>0</v>
      </c>
      <c r="DTI35" s="61">
        <v>0</v>
      </c>
      <c r="DTJ35" s="61">
        <v>-5</v>
      </c>
      <c r="DTK35" s="61">
        <v>15</v>
      </c>
      <c r="DTL35" s="61">
        <v>80</v>
      </c>
      <c r="DTM35" s="61">
        <v>100</v>
      </c>
      <c r="DTN35" s="61">
        <v>100</v>
      </c>
      <c r="DTO35" s="61">
        <v>0</v>
      </c>
      <c r="DTP35" s="61">
        <v>0</v>
      </c>
      <c r="DTQ35" s="61">
        <v>100</v>
      </c>
      <c r="DTR35" s="61">
        <v>-100</v>
      </c>
      <c r="DTS35" s="61">
        <v>0</v>
      </c>
      <c r="DTT35" s="61">
        <v>10</v>
      </c>
      <c r="DTU35" s="61">
        <v>0</v>
      </c>
      <c r="DTV35" s="61">
        <v>0</v>
      </c>
      <c r="DTW35" s="61">
        <v>0</v>
      </c>
      <c r="DTX35" s="61">
        <v>0</v>
      </c>
      <c r="DTY35" s="61">
        <v>10</v>
      </c>
      <c r="DTZ35" s="61">
        <v>0</v>
      </c>
      <c r="DUA35" s="61">
        <v>0</v>
      </c>
      <c r="DUB35" s="61">
        <v>0</v>
      </c>
      <c r="DUC35" s="61">
        <v>0</v>
      </c>
      <c r="DUD35" s="61">
        <v>10</v>
      </c>
      <c r="DUE35" s="61">
        <v>0</v>
      </c>
      <c r="DUF35" s="61">
        <v>0</v>
      </c>
      <c r="DUG35" s="61">
        <v>0</v>
      </c>
      <c r="DUH35" s="61">
        <v>1</v>
      </c>
      <c r="DUI35" s="61">
        <v>30</v>
      </c>
      <c r="DUJ35" s="61">
        <v>30</v>
      </c>
      <c r="DUK35" s="61">
        <v>0</v>
      </c>
      <c r="DUL35" s="61">
        <v>0</v>
      </c>
      <c r="DUM35" s="61">
        <v>9600</v>
      </c>
      <c r="DUN35" s="61">
        <v>2</v>
      </c>
      <c r="DUO35" s="61">
        <v>11</v>
      </c>
      <c r="DUP35" s="61">
        <v>111</v>
      </c>
      <c r="DUQ35" s="61">
        <v>11</v>
      </c>
      <c r="DUR35" s="61">
        <v>1</v>
      </c>
      <c r="DUS35" s="61">
        <v>9600</v>
      </c>
      <c r="DUT35" s="61">
        <v>2</v>
      </c>
      <c r="DUU35" s="61">
        <v>12</v>
      </c>
      <c r="DUV35" s="61">
        <v>112</v>
      </c>
      <c r="DUW35" s="61">
        <v>12</v>
      </c>
      <c r="DUX35" s="61">
        <v>1</v>
      </c>
      <c r="DUY35" s="61">
        <v>192</v>
      </c>
      <c r="DUZ35" s="61">
        <v>200</v>
      </c>
      <c r="DVA35" s="61">
        <v>168</v>
      </c>
      <c r="DVB35" s="61">
        <v>75</v>
      </c>
      <c r="DVC35" s="61">
        <v>502</v>
      </c>
      <c r="DVD35" s="61">
        <v>1</v>
      </c>
      <c r="DVE35" s="61">
        <v>255</v>
      </c>
      <c r="DVF35" s="61">
        <v>0</v>
      </c>
      <c r="DVG35" s="61">
        <v>255</v>
      </c>
      <c r="DVH35" s="61">
        <v>255</v>
      </c>
      <c r="DVI35" s="61">
        <v>1</v>
      </c>
      <c r="DVJ35" s="61">
        <v>2</v>
      </c>
      <c r="DVK35" s="61">
        <v>1</v>
      </c>
      <c r="DVL35" s="61">
        <v>0</v>
      </c>
      <c r="DVM35" s="61">
        <v>0</v>
      </c>
      <c r="DVN35" s="61">
        <v>0</v>
      </c>
      <c r="DVO35" s="61">
        <v>0</v>
      </c>
      <c r="DVP35" s="61">
        <v>0</v>
      </c>
      <c r="DVQ35" s="61">
        <v>1</v>
      </c>
      <c r="DVR35" s="61">
        <v>0</v>
      </c>
      <c r="DVS35" s="61">
        <v>0</v>
      </c>
      <c r="DVT35" s="61">
        <v>1</v>
      </c>
      <c r="DVU35" s="61">
        <v>65</v>
      </c>
      <c r="DVV35" s="61">
        <v>1</v>
      </c>
      <c r="DVW35" s="61">
        <v>0</v>
      </c>
      <c r="DVX35" s="61">
        <v>0</v>
      </c>
      <c r="DVY35" s="61">
        <v>0</v>
      </c>
      <c r="DVZ35" s="61">
        <v>-2.5</v>
      </c>
      <c r="DWA35" s="61">
        <v>10</v>
      </c>
      <c r="DWC35" s="61">
        <v>20</v>
      </c>
      <c r="DWD35" s="61">
        <v>15</v>
      </c>
      <c r="DWE35" s="61">
        <v>0</v>
      </c>
      <c r="DWF35" s="61">
        <v>2</v>
      </c>
      <c r="DWG35" s="61">
        <v>1</v>
      </c>
      <c r="DWH35" s="61">
        <v>1.82</v>
      </c>
      <c r="DWI35" s="61">
        <v>0.6</v>
      </c>
      <c r="DWJ35" s="61">
        <v>0.6</v>
      </c>
      <c r="DWK35" s="61">
        <v>1</v>
      </c>
      <c r="DWL35" s="61">
        <v>0</v>
      </c>
      <c r="DWM35" s="61">
        <v>300</v>
      </c>
      <c r="DWN35" s="61">
        <v>0</v>
      </c>
      <c r="DWO35" s="61">
        <v>300</v>
      </c>
      <c r="DWP35" s="61">
        <v>0</v>
      </c>
      <c r="DWQ35" s="61">
        <v>300</v>
      </c>
      <c r="DWR35" s="61">
        <v>0</v>
      </c>
      <c r="DWS35" s="61">
        <v>300</v>
      </c>
      <c r="DWT35" s="61">
        <v>0</v>
      </c>
      <c r="DWU35" s="61">
        <v>1</v>
      </c>
      <c r="DWV35" s="61">
        <v>0.1</v>
      </c>
      <c r="DWW35" s="61">
        <v>100</v>
      </c>
      <c r="DWX35" s="61">
        <v>0</v>
      </c>
      <c r="DWY35" s="61">
        <v>0</v>
      </c>
      <c r="DWZ35" s="61">
        <v>1</v>
      </c>
      <c r="DXA35" s="61">
        <v>0.1</v>
      </c>
      <c r="DXB35" s="61">
        <v>100</v>
      </c>
      <c r="DXC35" s="61">
        <v>0</v>
      </c>
      <c r="DXD35" s="61">
        <v>0</v>
      </c>
      <c r="DXE35" s="61">
        <v>1</v>
      </c>
      <c r="DXF35" s="61">
        <v>0.1</v>
      </c>
      <c r="DXG35" s="61">
        <v>100</v>
      </c>
      <c r="DXH35" s="61">
        <v>0</v>
      </c>
      <c r="DXI35" s="61">
        <v>0</v>
      </c>
      <c r="DXJ35" s="61">
        <v>1</v>
      </c>
      <c r="DXK35" s="61">
        <v>0.1</v>
      </c>
      <c r="DXL35" s="61">
        <v>100</v>
      </c>
      <c r="DXM35" s="61">
        <v>0</v>
      </c>
      <c r="DXN35" s="61">
        <v>560</v>
      </c>
      <c r="DXO35" s="61">
        <v>560</v>
      </c>
      <c r="DXP35" s="61">
        <v>560</v>
      </c>
      <c r="DXQ35" s="61">
        <v>560</v>
      </c>
      <c r="DXR35" s="61">
        <v>20</v>
      </c>
      <c r="DXS35" s="61">
        <v>3</v>
      </c>
      <c r="DXT35" s="61">
        <v>0.1</v>
      </c>
      <c r="DXU35" s="61">
        <v>0</v>
      </c>
      <c r="DXV35" s="61">
        <v>0</v>
      </c>
      <c r="DXW35" s="61">
        <v>0</v>
      </c>
      <c r="DXX35" s="61">
        <v>15</v>
      </c>
      <c r="DXY35" s="61">
        <v>30</v>
      </c>
      <c r="DXZ35" s="61">
        <v>0.01</v>
      </c>
      <c r="DYA35" s="61">
        <v>0.4</v>
      </c>
      <c r="DYB35" s="61">
        <v>0</v>
      </c>
      <c r="DYC35" s="61">
        <v>60</v>
      </c>
      <c r="DYD35" s="61">
        <v>30</v>
      </c>
      <c r="DYE35" s="61">
        <v>0.2</v>
      </c>
      <c r="DYF35" s="61">
        <v>0</v>
      </c>
      <c r="DYG35" s="61">
        <v>0</v>
      </c>
      <c r="DYH35" s="61">
        <v>0</v>
      </c>
      <c r="DYI35" s="61">
        <v>1200</v>
      </c>
      <c r="DYJ35" s="61">
        <v>1400</v>
      </c>
      <c r="DYK35" s="61">
        <v>0</v>
      </c>
      <c r="DYL35" s="61">
        <v>0.5</v>
      </c>
      <c r="DYN35" s="61">
        <v>0</v>
      </c>
      <c r="DYO35" s="61">
        <v>0</v>
      </c>
      <c r="DYP35" s="61">
        <v>1000</v>
      </c>
      <c r="DYQ35" s="61">
        <v>1</v>
      </c>
      <c r="DYR35" s="61">
        <v>2</v>
      </c>
      <c r="DYS35" s="61">
        <v>0</v>
      </c>
      <c r="DYT35" s="61">
        <v>0.1</v>
      </c>
      <c r="DYU35" s="61">
        <v>30</v>
      </c>
      <c r="DYV35" s="61">
        <v>12.5</v>
      </c>
      <c r="DYW35" s="61">
        <v>0.2</v>
      </c>
      <c r="DYX35" s="61">
        <v>0.05</v>
      </c>
      <c r="DYY35" s="61">
        <v>2.2000000000000002</v>
      </c>
      <c r="DYZ35" s="61">
        <v>12.5</v>
      </c>
      <c r="DZA35" s="61">
        <v>0</v>
      </c>
      <c r="DZB35" s="61">
        <v>12</v>
      </c>
      <c r="DZC35" s="61">
        <v>0</v>
      </c>
      <c r="DZD35" s="61">
        <v>0</v>
      </c>
      <c r="DZE35" s="61">
        <v>1</v>
      </c>
      <c r="DZF35" s="61">
        <v>0</v>
      </c>
      <c r="DZQ35" s="61">
        <v>1</v>
      </c>
      <c r="DZR35" s="61">
        <v>50</v>
      </c>
      <c r="DZS35" s="61">
        <v>60</v>
      </c>
      <c r="DZT35" s="61">
        <v>70</v>
      </c>
      <c r="DZU35" s="61">
        <v>80</v>
      </c>
      <c r="DZV35" s="61">
        <v>90</v>
      </c>
      <c r="DZX35" s="61">
        <v>1</v>
      </c>
      <c r="DZY35" s="61">
        <v>5.0000000000000001E-4</v>
      </c>
      <c r="DZZ35" s="61">
        <v>5.0000000000000001E-4</v>
      </c>
      <c r="EAA35" s="61">
        <v>0</v>
      </c>
      <c r="EAB35" s="61">
        <v>80</v>
      </c>
      <c r="EAC35" s="61">
        <v>80</v>
      </c>
      <c r="EAD35" s="61">
        <v>1</v>
      </c>
      <c r="EAE35" s="61">
        <v>0</v>
      </c>
      <c r="EAF35" s="61">
        <v>1</v>
      </c>
      <c r="EAG35" s="61">
        <v>4</v>
      </c>
      <c r="EAH35" s="61">
        <v>1</v>
      </c>
      <c r="EAI35" s="61">
        <v>0</v>
      </c>
      <c r="EAJ35" s="61">
        <v>0</v>
      </c>
      <c r="EAK35" s="61">
        <v>0</v>
      </c>
      <c r="EAL35" s="61">
        <v>0</v>
      </c>
      <c r="EAM35" s="61">
        <v>100</v>
      </c>
      <c r="EAN35" s="61">
        <v>0</v>
      </c>
      <c r="EAO35" s="61">
        <v>0.3</v>
      </c>
      <c r="EAP35" s="61">
        <v>1</v>
      </c>
      <c r="EAQ35" s="61">
        <v>25</v>
      </c>
      <c r="EAR35" s="61">
        <v>5</v>
      </c>
      <c r="EAS35" s="61">
        <v>100</v>
      </c>
      <c r="EAT35" s="61">
        <v>0</v>
      </c>
      <c r="EAU35" s="61">
        <v>4</v>
      </c>
      <c r="EAV35" s="61">
        <v>0.1</v>
      </c>
      <c r="EAW35" s="61">
        <v>0.5</v>
      </c>
      <c r="EAX35" s="61">
        <v>1</v>
      </c>
      <c r="EAY35" s="61">
        <v>7</v>
      </c>
      <c r="EAZ35" s="61">
        <v>100</v>
      </c>
      <c r="EBA35" s="61">
        <v>0</v>
      </c>
      <c r="EBB35" s="61">
        <v>25</v>
      </c>
      <c r="EBC35" s="61">
        <v>10</v>
      </c>
      <c r="EBD35" s="61">
        <v>250</v>
      </c>
      <c r="EBE35" s="61">
        <v>0</v>
      </c>
      <c r="EBF35" s="61">
        <v>0.1</v>
      </c>
      <c r="EBG35" s="61">
        <v>0.1</v>
      </c>
      <c r="EBH35" s="61">
        <v>1</v>
      </c>
      <c r="EBI35" s="61">
        <v>2</v>
      </c>
      <c r="EBJ35" s="61">
        <v>0.1</v>
      </c>
      <c r="EBK35" s="61">
        <v>1</v>
      </c>
      <c r="EBL35" s="61">
        <v>10</v>
      </c>
      <c r="EBM35" s="61">
        <v>0.1</v>
      </c>
      <c r="EBN35" s="61">
        <v>1</v>
      </c>
      <c r="EBO35" s="61">
        <v>10</v>
      </c>
      <c r="EBP35" s="61">
        <v>0.1</v>
      </c>
      <c r="EBQ35" s="61">
        <v>1</v>
      </c>
      <c r="EBR35" s="61">
        <v>0</v>
      </c>
      <c r="EBS35" s="61">
        <v>1</v>
      </c>
      <c r="EBT35" s="61">
        <v>4000</v>
      </c>
      <c r="EBU35" s="61">
        <v>2000</v>
      </c>
      <c r="EBV35" s="61">
        <v>20000</v>
      </c>
      <c r="EBW35" s="61">
        <v>10000</v>
      </c>
      <c r="EBX35" s="61">
        <v>4497</v>
      </c>
      <c r="EBY35" s="61">
        <v>2249</v>
      </c>
      <c r="EBZ35" s="61">
        <v>8</v>
      </c>
      <c r="ECA35" s="61">
        <v>4</v>
      </c>
      <c r="ECB35" s="61">
        <v>2</v>
      </c>
      <c r="ECC35" s="61">
        <v>1</v>
      </c>
      <c r="ECD35" s="61">
        <v>30</v>
      </c>
      <c r="ECE35" s="61">
        <v>150</v>
      </c>
      <c r="ECF35" s="61">
        <v>20</v>
      </c>
      <c r="ECG35" s="61">
        <v>120</v>
      </c>
      <c r="ECH35" s="61">
        <v>0</v>
      </c>
      <c r="ECI35" s="61">
        <v>1</v>
      </c>
      <c r="ECJ35" s="61">
        <v>1</v>
      </c>
      <c r="ECK35" s="61">
        <v>1</v>
      </c>
      <c r="ECL35" s="61">
        <v>1</v>
      </c>
      <c r="ECM35" s="61">
        <v>0</v>
      </c>
      <c r="ECP35" s="61">
        <v>0</v>
      </c>
      <c r="ECR35" s="61">
        <v>0</v>
      </c>
      <c r="ECS35" s="61">
        <v>1</v>
      </c>
      <c r="ECT35" s="61">
        <v>1</v>
      </c>
      <c r="ECU35" s="61">
        <v>0</v>
      </c>
      <c r="ECV35" s="61">
        <v>0</v>
      </c>
      <c r="ECW35" s="61">
        <v>0</v>
      </c>
      <c r="ECX35" s="61">
        <v>0</v>
      </c>
      <c r="ECY35" s="61">
        <v>1</v>
      </c>
      <c r="ECZ35" s="61">
        <v>0</v>
      </c>
      <c r="EDA35" s="61">
        <v>0</v>
      </c>
      <c r="EDB35" s="61">
        <v>60</v>
      </c>
      <c r="EDC35" s="61">
        <v>60</v>
      </c>
      <c r="EDD35" s="61">
        <v>0</v>
      </c>
      <c r="EDE35" s="61">
        <v>200</v>
      </c>
      <c r="EDF35" s="61">
        <v>2</v>
      </c>
      <c r="EDG35" s="61">
        <v>1</v>
      </c>
      <c r="EDH35" s="61">
        <v>50</v>
      </c>
      <c r="EDI35" s="61">
        <v>30</v>
      </c>
      <c r="EDJ35" s="61">
        <v>40</v>
      </c>
      <c r="EDK35" s="61">
        <v>0.1</v>
      </c>
      <c r="EDL35" s="61">
        <v>0</v>
      </c>
      <c r="EDM35" s="61">
        <v>0</v>
      </c>
      <c r="EDN35" s="61">
        <v>5</v>
      </c>
      <c r="EDO35" s="61">
        <v>5</v>
      </c>
      <c r="EDP35" s="61">
        <v>1000</v>
      </c>
      <c r="EDQ35" s="61">
        <v>1000</v>
      </c>
      <c r="EDR35" s="61">
        <v>5</v>
      </c>
      <c r="EDS35" s="61">
        <v>5</v>
      </c>
      <c r="EDT35" s="61">
        <v>1000</v>
      </c>
      <c r="EDU35" s="61">
        <v>1000</v>
      </c>
      <c r="EDV35" s="61">
        <v>250</v>
      </c>
      <c r="EDW35" s="61">
        <v>100</v>
      </c>
      <c r="EEH35" s="61">
        <v>0</v>
      </c>
      <c r="EEI35" s="61">
        <v>0</v>
      </c>
      <c r="EEJ35" s="61">
        <v>0</v>
      </c>
      <c r="EEK35" s="61">
        <v>0</v>
      </c>
      <c r="EEL35" s="61">
        <v>0</v>
      </c>
      <c r="EEM35" s="61">
        <v>0</v>
      </c>
      <c r="EEN35" s="61">
        <v>48</v>
      </c>
      <c r="EEO35" s="61">
        <v>20</v>
      </c>
      <c r="EEQ35" s="61">
        <v>180</v>
      </c>
      <c r="EER35" s="61">
        <v>360</v>
      </c>
      <c r="EES35" s="61">
        <v>720</v>
      </c>
      <c r="EET35" s="61">
        <v>700</v>
      </c>
      <c r="EEU35" s="61">
        <v>630</v>
      </c>
      <c r="EEV35" s="61">
        <v>630</v>
      </c>
      <c r="EEW35" s="61">
        <v>625</v>
      </c>
      <c r="EEX35" s="61">
        <v>20</v>
      </c>
      <c r="EEY35" s="61">
        <v>40</v>
      </c>
      <c r="EEZ35" s="61">
        <v>0</v>
      </c>
      <c r="EFA35" s="61">
        <v>0</v>
      </c>
      <c r="EFB35" s="61">
        <v>20</v>
      </c>
      <c r="EFC35" s="61">
        <v>20</v>
      </c>
      <c r="EFD35" s="61">
        <v>720</v>
      </c>
      <c r="EFE35" s="61">
        <v>0</v>
      </c>
      <c r="EFF35" s="61">
        <v>0</v>
      </c>
      <c r="EFG35" s="61">
        <v>600</v>
      </c>
      <c r="EFH35" s="61">
        <v>3600</v>
      </c>
      <c r="EFI35" s="61">
        <v>210</v>
      </c>
      <c r="EFJ35" s="61">
        <v>1.5</v>
      </c>
      <c r="EFK35" s="61">
        <v>1</v>
      </c>
      <c r="EFL35" s="61">
        <v>650</v>
      </c>
      <c r="EFM35" s="61">
        <v>700</v>
      </c>
      <c r="EFN35" s="61">
        <v>1</v>
      </c>
      <c r="EFO35" s="61">
        <v>0</v>
      </c>
      <c r="EFP35" s="61">
        <v>0</v>
      </c>
      <c r="EFQ35" s="61">
        <v>0</v>
      </c>
      <c r="EIF35" s="61">
        <v>0</v>
      </c>
      <c r="EIG35" s="61">
        <v>0</v>
      </c>
      <c r="EIH35" s="61">
        <v>0</v>
      </c>
      <c r="EII35" s="61">
        <v>0</v>
      </c>
      <c r="EIN35" s="61">
        <v>1</v>
      </c>
      <c r="EIO35" s="61">
        <v>1</v>
      </c>
      <c r="EIP35" s="61">
        <v>1200</v>
      </c>
      <c r="EIQ35" s="61">
        <v>40500</v>
      </c>
      <c r="EIU35" s="61">
        <v>45120</v>
      </c>
      <c r="EJA35" s="61">
        <v>5</v>
      </c>
      <c r="EJB35" s="61">
        <v>250</v>
      </c>
      <c r="EJC35" s="61">
        <v>250</v>
      </c>
      <c r="EJF35" s="61">
        <v>100</v>
      </c>
      <c r="EJG35" s="61">
        <v>100</v>
      </c>
      <c r="EJH35" s="61">
        <v>1000</v>
      </c>
      <c r="EJI35" s="61">
        <v>680</v>
      </c>
      <c r="EJJ35" s="61">
        <v>640</v>
      </c>
      <c r="EJL35" s="61">
        <v>650</v>
      </c>
      <c r="EJO35" s="61">
        <v>640</v>
      </c>
      <c r="EJP35" s="61">
        <v>5</v>
      </c>
      <c r="EJQ35" s="61">
        <v>650</v>
      </c>
      <c r="EJR35" s="61">
        <v>5</v>
      </c>
      <c r="EJZ35" s="61">
        <v>5</v>
      </c>
      <c r="EKA35" s="61">
        <v>1000</v>
      </c>
      <c r="EKD35" s="61">
        <v>400</v>
      </c>
      <c r="EKE35" s="61">
        <v>0</v>
      </c>
      <c r="EKF35" s="61">
        <v>0</v>
      </c>
      <c r="EKG35" s="61">
        <v>0</v>
      </c>
      <c r="EKH35" s="61">
        <v>0</v>
      </c>
      <c r="EKI35" s="61">
        <v>0</v>
      </c>
      <c r="EKJ35" s="61">
        <v>0</v>
      </c>
      <c r="EKK35" s="61">
        <v>1</v>
      </c>
      <c r="EKL35" s="61">
        <v>1.3168800000000001</v>
      </c>
      <c r="EKM35" s="61">
        <v>10.18</v>
      </c>
      <c r="EKN35" s="61">
        <v>9.75</v>
      </c>
      <c r="EKO35" s="61">
        <v>0.76200000000000001</v>
      </c>
      <c r="EKP35" s="61">
        <v>1.3168800000000001</v>
      </c>
      <c r="EKQ35" s="61">
        <v>10</v>
      </c>
      <c r="EKR35" s="61">
        <v>9.5399999999999991</v>
      </c>
      <c r="EKS35" s="61">
        <v>0.72</v>
      </c>
      <c r="EKT35" s="61">
        <v>1.3168800000000001</v>
      </c>
      <c r="EKU35" s="61">
        <v>10</v>
      </c>
      <c r="EKV35" s="61">
        <v>9.5399999999999991</v>
      </c>
      <c r="EKW35" s="61">
        <v>0.72</v>
      </c>
      <c r="EKX35" s="61">
        <v>1.3168800000000001</v>
      </c>
      <c r="EKY35" s="61">
        <v>10</v>
      </c>
      <c r="EKZ35" s="61">
        <v>9.5399999999999991</v>
      </c>
      <c r="ELA35" s="61">
        <v>0.72</v>
      </c>
      <c r="ELB35" s="61">
        <v>0</v>
      </c>
      <c r="ELC35" s="61">
        <v>0</v>
      </c>
      <c r="ELD35" s="61">
        <v>0</v>
      </c>
      <c r="ELE35" s="61">
        <v>0</v>
      </c>
      <c r="ELF35" s="61">
        <v>0</v>
      </c>
      <c r="ELG35" s="61">
        <v>0</v>
      </c>
      <c r="ELH35" s="61">
        <v>0</v>
      </c>
      <c r="ELI35" s="61">
        <v>0</v>
      </c>
      <c r="ELJ35" s="61">
        <v>250</v>
      </c>
      <c r="ELK35" s="61">
        <v>-20</v>
      </c>
      <c r="ELL35" s="61">
        <v>0</v>
      </c>
      <c r="ELM35" s="61">
        <v>0</v>
      </c>
      <c r="ELN35" s="61">
        <v>0</v>
      </c>
      <c r="ELO35" s="61">
        <v>0</v>
      </c>
      <c r="ELP35" s="61">
        <v>0</v>
      </c>
      <c r="ELQ35" s="61">
        <v>0</v>
      </c>
      <c r="ELR35" s="61">
        <v>0</v>
      </c>
      <c r="ELS35" s="61">
        <v>0</v>
      </c>
      <c r="ELT35" s="61">
        <v>0</v>
      </c>
      <c r="ELU35" s="61">
        <v>0</v>
      </c>
      <c r="ELV35" s="61">
        <v>0</v>
      </c>
      <c r="ELW35" s="61">
        <v>0</v>
      </c>
      <c r="ELX35" s="61">
        <v>0</v>
      </c>
      <c r="ELY35" s="61">
        <v>0</v>
      </c>
      <c r="ELZ35" s="61">
        <v>0</v>
      </c>
      <c r="EMA35" s="61">
        <v>0</v>
      </c>
      <c r="EMB35" s="61">
        <v>0</v>
      </c>
      <c r="EMC35" s="61">
        <v>0</v>
      </c>
      <c r="EMD35" s="61">
        <v>0</v>
      </c>
      <c r="EME35" s="61">
        <v>0</v>
      </c>
      <c r="EMF35" s="61">
        <v>0</v>
      </c>
      <c r="EMG35" s="61">
        <v>0</v>
      </c>
      <c r="EMH35" s="61">
        <v>0</v>
      </c>
      <c r="EMI35" s="61">
        <v>0</v>
      </c>
      <c r="EMJ35" s="61">
        <v>0</v>
      </c>
      <c r="EMK35" s="61">
        <v>0</v>
      </c>
      <c r="EML35" s="61">
        <v>10</v>
      </c>
      <c r="EMM35" s="61">
        <v>0</v>
      </c>
      <c r="EMN35" s="61">
        <v>0</v>
      </c>
      <c r="EMO35" s="61">
        <v>300</v>
      </c>
      <c r="EMP35" s="61">
        <v>1</v>
      </c>
      <c r="EMQ35" s="61">
        <v>500</v>
      </c>
      <c r="EMR35" s="61">
        <v>7000</v>
      </c>
      <c r="EMS35" s="61">
        <v>30</v>
      </c>
      <c r="EMT35" s="61">
        <v>50</v>
      </c>
      <c r="EMU35" s="61">
        <v>0</v>
      </c>
      <c r="EMV35" s="61">
        <v>10000</v>
      </c>
      <c r="EMW35" s="61">
        <v>0</v>
      </c>
      <c r="EMX35" s="61">
        <v>30</v>
      </c>
      <c r="EMY35" s="61">
        <v>5</v>
      </c>
      <c r="EMZ35" s="61">
        <v>0</v>
      </c>
      <c r="ENA35" s="61">
        <v>0</v>
      </c>
      <c r="ENB35" s="61">
        <v>0</v>
      </c>
      <c r="ENC35" s="61">
        <v>0</v>
      </c>
      <c r="END35" s="61">
        <v>1</v>
      </c>
      <c r="ENE35" s="61">
        <v>0</v>
      </c>
      <c r="ENF35" s="61">
        <v>1</v>
      </c>
      <c r="ENG35" s="61">
        <v>0.3</v>
      </c>
      <c r="ENH35" s="61">
        <v>0</v>
      </c>
      <c r="ENI35" s="61">
        <v>0</v>
      </c>
      <c r="ENJ35" s="61">
        <v>0</v>
      </c>
      <c r="ENK35" s="61">
        <v>25</v>
      </c>
      <c r="ENL35" s="61">
        <v>0</v>
      </c>
      <c r="ENM35" s="61">
        <v>0</v>
      </c>
      <c r="ENN35" s="61">
        <v>10000</v>
      </c>
      <c r="ENO35" s="61">
        <v>0</v>
      </c>
      <c r="ENP35" s="61">
        <v>0</v>
      </c>
      <c r="ENQ35" s="61">
        <v>0</v>
      </c>
      <c r="ENR35" s="61">
        <v>0</v>
      </c>
      <c r="ENS35" s="61">
        <v>20</v>
      </c>
      <c r="ENT35" s="61">
        <v>1</v>
      </c>
      <c r="ENU35" s="61">
        <v>1</v>
      </c>
      <c r="ENV35" s="61">
        <v>1</v>
      </c>
      <c r="ENW35" s="61">
        <v>1</v>
      </c>
      <c r="ENX35" s="61">
        <v>0</v>
      </c>
      <c r="ENY35" s="61">
        <v>0</v>
      </c>
      <c r="ENZ35" s="61">
        <v>0</v>
      </c>
      <c r="EOA35" s="61">
        <v>0</v>
      </c>
      <c r="EOB35" s="61">
        <v>0</v>
      </c>
      <c r="EOC35" s="61">
        <v>0</v>
      </c>
      <c r="EOD35" s="61">
        <v>0</v>
      </c>
      <c r="EOE35" s="61">
        <v>0</v>
      </c>
      <c r="EOF35" s="61">
        <v>0</v>
      </c>
      <c r="EOG35" s="61">
        <v>20</v>
      </c>
      <c r="EOH35" s="61">
        <v>40</v>
      </c>
      <c r="EOI35" s="61">
        <v>0.1</v>
      </c>
      <c r="EOJ35" s="61">
        <v>0.2</v>
      </c>
      <c r="EOK35" s="61">
        <v>0</v>
      </c>
      <c r="EOL35" s="61">
        <v>0</v>
      </c>
      <c r="EOM35" s="61">
        <v>0</v>
      </c>
      <c r="EON35" s="61">
        <v>0</v>
      </c>
      <c r="EOO35" s="61">
        <v>100</v>
      </c>
      <c r="EOP35" s="61">
        <v>100</v>
      </c>
      <c r="EOQ35" s="61">
        <v>0</v>
      </c>
      <c r="EOR35" s="61">
        <v>10</v>
      </c>
      <c r="EOS35" s="61">
        <v>3</v>
      </c>
      <c r="EOT35" s="61">
        <v>100</v>
      </c>
      <c r="EOU35" s="61">
        <v>35</v>
      </c>
      <c r="EOV35" s="61">
        <v>0</v>
      </c>
      <c r="EOW35" s="61">
        <v>5</v>
      </c>
      <c r="EOX35" s="61">
        <v>40</v>
      </c>
      <c r="EOY35" s="61">
        <v>60</v>
      </c>
      <c r="EOZ35" s="61">
        <v>10</v>
      </c>
      <c r="EPA35" s="61">
        <v>0</v>
      </c>
      <c r="EPB35" s="61">
        <v>0</v>
      </c>
      <c r="EPC35" s="61">
        <v>0</v>
      </c>
      <c r="EPT35" s="61">
        <v>20</v>
      </c>
      <c r="EPU35" s="61">
        <v>30</v>
      </c>
      <c r="EPV35" s="61">
        <v>0</v>
      </c>
      <c r="EPW35" s="61">
        <v>0</v>
      </c>
      <c r="EPZ35" s="61">
        <v>0</v>
      </c>
      <c r="EQA35" s="61">
        <v>0</v>
      </c>
      <c r="EQB35" s="61">
        <v>30</v>
      </c>
      <c r="EQC35" s="61">
        <v>75</v>
      </c>
      <c r="EQD35" s="61">
        <v>20</v>
      </c>
      <c r="EQE35" s="61">
        <v>30</v>
      </c>
      <c r="EQF35" s="61">
        <v>0</v>
      </c>
      <c r="EQG35" s="61">
        <v>0</v>
      </c>
      <c r="EQJ35" s="61">
        <v>0</v>
      </c>
      <c r="EQK35" s="61">
        <v>0</v>
      </c>
      <c r="EQL35" s="61">
        <v>30</v>
      </c>
      <c r="EQM35" s="61">
        <v>75</v>
      </c>
      <c r="EQN35" s="61">
        <v>20</v>
      </c>
      <c r="EQO35" s="61">
        <v>30</v>
      </c>
      <c r="EQP35" s="61">
        <v>0</v>
      </c>
      <c r="EQQ35" s="61">
        <v>0</v>
      </c>
      <c r="EQT35" s="61">
        <v>0</v>
      </c>
      <c r="EQU35" s="61">
        <v>0</v>
      </c>
      <c r="EQV35" s="61">
        <v>30</v>
      </c>
      <c r="EQW35" s="61">
        <v>75</v>
      </c>
      <c r="EQX35" s="61">
        <v>20</v>
      </c>
      <c r="EQY35" s="61">
        <v>30</v>
      </c>
      <c r="EQZ35" s="61">
        <v>0</v>
      </c>
      <c r="ERA35" s="61">
        <v>0</v>
      </c>
      <c r="ERD35" s="61">
        <v>0</v>
      </c>
      <c r="ERE35" s="61">
        <v>0</v>
      </c>
      <c r="ERF35" s="61">
        <v>30</v>
      </c>
      <c r="ERG35" s="61">
        <v>75</v>
      </c>
      <c r="ERH35" s="61">
        <v>10</v>
      </c>
      <c r="ERI35" s="61">
        <v>20</v>
      </c>
      <c r="ERJ35" s="61">
        <v>5</v>
      </c>
      <c r="ERK35" s="61">
        <v>8</v>
      </c>
      <c r="ERL35" s="61">
        <v>5</v>
      </c>
      <c r="ERM35" s="61">
        <v>0</v>
      </c>
      <c r="ERN35" s="61">
        <v>5</v>
      </c>
      <c r="ERO35" s="61">
        <v>0</v>
      </c>
      <c r="ERP35" s="61">
        <v>5</v>
      </c>
      <c r="ERQ35" s="61">
        <v>0</v>
      </c>
      <c r="ERT35" s="61">
        <v>120</v>
      </c>
      <c r="ERU35" s="61">
        <v>0</v>
      </c>
      <c r="ERV35" s="61">
        <v>30000</v>
      </c>
      <c r="ERW35" s="61">
        <v>30000</v>
      </c>
      <c r="ERX35" s="61">
        <v>17500</v>
      </c>
      <c r="ERY35" s="61">
        <v>0</v>
      </c>
      <c r="ERZ35" s="61">
        <v>40</v>
      </c>
      <c r="ESA35" s="61">
        <v>40</v>
      </c>
      <c r="ESB35" s="61">
        <v>40</v>
      </c>
      <c r="ESC35" s="61">
        <v>0</v>
      </c>
      <c r="ESD35" s="61">
        <v>40</v>
      </c>
      <c r="ESE35" s="61">
        <v>40</v>
      </c>
      <c r="ESF35" s="61">
        <v>40</v>
      </c>
      <c r="ESG35" s="61">
        <v>0</v>
      </c>
      <c r="ESH35" s="61">
        <v>40</v>
      </c>
      <c r="ESI35" s="61">
        <v>40</v>
      </c>
      <c r="ESJ35" s="61">
        <v>40</v>
      </c>
      <c r="ESK35" s="61">
        <v>0</v>
      </c>
      <c r="ESL35" s="61">
        <v>40</v>
      </c>
      <c r="ESM35" s="61">
        <v>40</v>
      </c>
      <c r="ESN35" s="61">
        <v>40</v>
      </c>
      <c r="ESO35" s="61">
        <v>1410</v>
      </c>
      <c r="ESP35" s="61">
        <v>1410</v>
      </c>
      <c r="ESQ35" s="61">
        <v>1410</v>
      </c>
      <c r="ESR35" s="61">
        <v>400</v>
      </c>
      <c r="ESS35" s="61">
        <v>400</v>
      </c>
      <c r="EST35" s="61">
        <v>60000</v>
      </c>
      <c r="ESU35" s="61">
        <v>60000</v>
      </c>
      <c r="ESV35" s="61">
        <v>100</v>
      </c>
      <c r="ESW35" s="61">
        <v>30</v>
      </c>
      <c r="ETM35" s="61">
        <v>5579</v>
      </c>
      <c r="ETN35" s="61">
        <v>88</v>
      </c>
      <c r="ETO35" s="61">
        <v>90</v>
      </c>
      <c r="ETP35" s="61">
        <v>2.19</v>
      </c>
      <c r="EUJ35" s="61">
        <v>1</v>
      </c>
      <c r="EUK35" s="61">
        <v>-10</v>
      </c>
      <c r="EUL35" s="61">
        <v>10</v>
      </c>
      <c r="EUS35" s="61">
        <v>0.5</v>
      </c>
      <c r="EUT35" s="61">
        <v>0</v>
      </c>
      <c r="EUU35" s="61">
        <v>0</v>
      </c>
      <c r="EVB35" s="61">
        <v>4</v>
      </c>
      <c r="EVC35" s="61">
        <v>5</v>
      </c>
      <c r="EVD35" s="61">
        <v>135</v>
      </c>
      <c r="EVE35" s="61">
        <v>1</v>
      </c>
      <c r="EVF35" s="61">
        <v>1</v>
      </c>
      <c r="EVH35" s="61">
        <v>0</v>
      </c>
      <c r="EVI35" s="61">
        <v>0</v>
      </c>
      <c r="EVK35" s="61">
        <v>1</v>
      </c>
      <c r="EVL35" s="61">
        <v>1</v>
      </c>
      <c r="EVM35" s="61">
        <v>0</v>
      </c>
      <c r="EVR35" s="61">
        <v>150</v>
      </c>
      <c r="EVS35" s="61">
        <v>200</v>
      </c>
      <c r="EVT35" s="61">
        <v>85</v>
      </c>
      <c r="EVU35" s="61">
        <v>90</v>
      </c>
      <c r="EVV35" s="61">
        <v>85</v>
      </c>
      <c r="EVW35" s="61">
        <v>90</v>
      </c>
      <c r="EVX35" s="61">
        <v>5</v>
      </c>
      <c r="EVY35" s="61">
        <v>5</v>
      </c>
      <c r="EVZ35" s="61">
        <v>10</v>
      </c>
      <c r="EWA35" s="61">
        <v>10</v>
      </c>
      <c r="EWB35" s="61">
        <v>140</v>
      </c>
      <c r="EWC35" s="61">
        <v>145</v>
      </c>
      <c r="EWD35" s="61">
        <v>140</v>
      </c>
      <c r="EWE35" s="61">
        <v>145</v>
      </c>
      <c r="EWF35" s="61">
        <v>140</v>
      </c>
      <c r="EWG35" s="61">
        <v>145</v>
      </c>
      <c r="EWH35" s="61">
        <v>140</v>
      </c>
      <c r="EWI35" s="61">
        <v>5</v>
      </c>
      <c r="EWJ35" s="61">
        <v>175</v>
      </c>
      <c r="EWK35" s="61">
        <v>5</v>
      </c>
      <c r="EWL35" s="61">
        <v>5</v>
      </c>
      <c r="EWM35" s="61">
        <v>1</v>
      </c>
      <c r="EWN35" s="61">
        <v>60.2</v>
      </c>
      <c r="EWO35" s="61">
        <v>1</v>
      </c>
      <c r="EWS35" s="61">
        <v>150</v>
      </c>
      <c r="EWT35" s="61">
        <v>1000</v>
      </c>
      <c r="EWU35" s="61">
        <v>80</v>
      </c>
      <c r="EWV35" s="61">
        <v>60</v>
      </c>
      <c r="EWW35" s="61">
        <v>45</v>
      </c>
      <c r="EWX35" s="61">
        <v>300</v>
      </c>
      <c r="EWZ35" s="61">
        <v>75</v>
      </c>
      <c r="EXA35" s="61">
        <v>2.0430000000000001</v>
      </c>
      <c r="EXB35" s="61">
        <v>1</v>
      </c>
      <c r="EXC35" s="61">
        <v>0</v>
      </c>
      <c r="EXD35" s="61">
        <v>1</v>
      </c>
      <c r="EXF35" s="61">
        <v>0.1</v>
      </c>
      <c r="EXG35" s="61">
        <v>0.84</v>
      </c>
      <c r="EXH35" s="61">
        <v>60</v>
      </c>
      <c r="EXI35" s="61">
        <v>0</v>
      </c>
      <c r="EXJ35" s="61">
        <v>75.599999999999994</v>
      </c>
      <c r="EXK35" s="61">
        <v>80</v>
      </c>
      <c r="EXL35" s="61">
        <v>70</v>
      </c>
      <c r="EXM35" s="61">
        <v>60</v>
      </c>
      <c r="EXN35" s="61">
        <v>55</v>
      </c>
      <c r="EXO35" s="61">
        <v>4</v>
      </c>
      <c r="EXP35" s="61">
        <v>20</v>
      </c>
      <c r="EXQ35" s="61">
        <v>2249</v>
      </c>
      <c r="EXR35" s="61">
        <v>4497</v>
      </c>
      <c r="EXS35" s="61">
        <v>0</v>
      </c>
      <c r="EXT35" s="61">
        <v>5000</v>
      </c>
      <c r="EXU35" s="61">
        <v>60</v>
      </c>
      <c r="EXV35" s="61">
        <v>5</v>
      </c>
      <c r="EXW35" s="61">
        <v>0</v>
      </c>
      <c r="EXX35" s="61">
        <v>50</v>
      </c>
      <c r="EXY35" s="61">
        <v>80</v>
      </c>
      <c r="EXZ35" s="61">
        <v>70</v>
      </c>
      <c r="EYA35" s="61">
        <v>60</v>
      </c>
      <c r="EYB35" s="61">
        <v>55</v>
      </c>
      <c r="EYC35" s="61">
        <v>4</v>
      </c>
      <c r="EYD35" s="61">
        <v>20</v>
      </c>
      <c r="EYE35" s="61">
        <v>2249</v>
      </c>
      <c r="EYF35" s="61">
        <v>4497</v>
      </c>
      <c r="EYJ35" s="61">
        <v>0</v>
      </c>
      <c r="EYK35" s="61">
        <v>1</v>
      </c>
      <c r="EYL35" s="61">
        <v>0</v>
      </c>
      <c r="EYM35" s="61">
        <v>0.95</v>
      </c>
      <c r="EYN35" s="61">
        <v>0.98</v>
      </c>
      <c r="EYO35" s="61">
        <v>1</v>
      </c>
      <c r="EYP35" s="61">
        <v>-0.98</v>
      </c>
      <c r="EYQ35" s="61">
        <v>-0.95</v>
      </c>
      <c r="EYR35" s="61">
        <v>0</v>
      </c>
      <c r="EYS35" s="61">
        <v>20</v>
      </c>
      <c r="EYT35" s="61">
        <v>0.8</v>
      </c>
      <c r="EYU35" s="61">
        <v>-0.95</v>
      </c>
      <c r="EYV35" s="61">
        <v>1</v>
      </c>
      <c r="EYX35" s="61">
        <v>0</v>
      </c>
      <c r="EYY35" s="61">
        <v>100</v>
      </c>
      <c r="EYZ35" s="61">
        <v>1</v>
      </c>
      <c r="EZA35" s="61">
        <v>100</v>
      </c>
      <c r="EZB35" s="61">
        <v>4</v>
      </c>
      <c r="EZC35" s="61">
        <v>20</v>
      </c>
      <c r="EZD35" s="61">
        <v>90</v>
      </c>
      <c r="EZE35" s="61">
        <v>110</v>
      </c>
      <c r="EZF35" s="61">
        <v>10500</v>
      </c>
      <c r="EZI35" s="61">
        <v>1</v>
      </c>
      <c r="EZJ35" s="61">
        <v>0</v>
      </c>
      <c r="EZK35" s="61">
        <v>2</v>
      </c>
      <c r="EZL35" s="61">
        <v>100</v>
      </c>
      <c r="EZM35" s="61">
        <v>50</v>
      </c>
      <c r="EZN35" s="61">
        <v>25</v>
      </c>
      <c r="EZO35" s="61">
        <v>-25</v>
      </c>
      <c r="EZP35" s="61">
        <v>-50</v>
      </c>
      <c r="EZQ35" s="61">
        <v>4</v>
      </c>
      <c r="EZR35" s="61">
        <v>20</v>
      </c>
      <c r="EZS35" s="61">
        <v>0</v>
      </c>
      <c r="EZT35" s="61">
        <v>1440</v>
      </c>
      <c r="EZU35" s="61">
        <v>0</v>
      </c>
      <c r="EZV35" s="61">
        <v>0</v>
      </c>
      <c r="EZW35" s="61">
        <v>4</v>
      </c>
      <c r="EZX35" s="61">
        <v>20</v>
      </c>
      <c r="EZY35" s="61">
        <v>-100</v>
      </c>
      <c r="EZZ35" s="61">
        <v>100</v>
      </c>
      <c r="FAA35" s="61">
        <v>5000</v>
      </c>
      <c r="FAB35" s="61">
        <v>0</v>
      </c>
      <c r="FAC35" s="61">
        <v>1</v>
      </c>
      <c r="FAD35" s="61">
        <v>1</v>
      </c>
      <c r="FAE35" s="61">
        <v>-0.9</v>
      </c>
      <c r="FAF35" s="61">
        <v>-3600</v>
      </c>
      <c r="FAG35" s="61">
        <v>3600</v>
      </c>
      <c r="FAH35" s="61">
        <v>10</v>
      </c>
      <c r="FAI35" s="61">
        <v>0</v>
      </c>
      <c r="FAJ35" s="61">
        <v>100</v>
      </c>
      <c r="FAK35" s="61">
        <v>0</v>
      </c>
      <c r="FAL35" s="61">
        <v>100</v>
      </c>
      <c r="FAM35" s="61">
        <v>0</v>
      </c>
      <c r="FAN35" s="61">
        <v>800</v>
      </c>
      <c r="FAO35" s="61">
        <v>-20</v>
      </c>
      <c r="FAP35" s="61">
        <v>800</v>
      </c>
      <c r="FAQ35" s="61">
        <v>-20</v>
      </c>
      <c r="FAR35" s="61">
        <v>600</v>
      </c>
      <c r="FAS35" s="61">
        <v>0</v>
      </c>
      <c r="FAT35" s="61">
        <v>10</v>
      </c>
      <c r="FAU35" s="61">
        <v>3.3</v>
      </c>
      <c r="FAV35" s="61">
        <v>0.2</v>
      </c>
      <c r="FAW35" s="61">
        <v>3.1</v>
      </c>
      <c r="FAX35" s="61">
        <v>0.05</v>
      </c>
      <c r="FAY35" s="61">
        <v>1.5</v>
      </c>
      <c r="FAZ35" s="61">
        <v>1.55</v>
      </c>
      <c r="FBA35" s="61">
        <v>0.05</v>
      </c>
      <c r="FBB35" s="61">
        <v>0.05</v>
      </c>
      <c r="FBC35" s="61">
        <v>120</v>
      </c>
      <c r="FBD35" s="61">
        <v>5</v>
      </c>
      <c r="FBE35" s="61">
        <v>120</v>
      </c>
      <c r="FBF35" s="61">
        <v>5</v>
      </c>
      <c r="FBG35" s="61">
        <v>55</v>
      </c>
      <c r="FBH35" s="61">
        <v>5</v>
      </c>
      <c r="FBI35" s="61">
        <v>97</v>
      </c>
      <c r="FBJ35" s="61">
        <v>0.1</v>
      </c>
      <c r="FBK35" s="61">
        <v>37</v>
      </c>
      <c r="FBL35" s="61">
        <v>3</v>
      </c>
      <c r="FBM35" s="61">
        <v>60</v>
      </c>
      <c r="FBN35" s="61">
        <v>4</v>
      </c>
      <c r="FBQ35" s="61">
        <v>1</v>
      </c>
      <c r="FBR35" s="61">
        <v>30</v>
      </c>
      <c r="FBU35" s="61">
        <v>20</v>
      </c>
      <c r="FBY35" s="61">
        <v>3</v>
      </c>
      <c r="FBZ35" s="61">
        <v>100</v>
      </c>
      <c r="FCA35" s="61">
        <v>0</v>
      </c>
      <c r="FCB35" s="61">
        <v>0</v>
      </c>
      <c r="FCC35" s="61">
        <v>0</v>
      </c>
      <c r="FCD35" s="61">
        <v>0</v>
      </c>
      <c r="FCE35" s="61">
        <v>0</v>
      </c>
      <c r="FCF35" s="61">
        <v>0</v>
      </c>
      <c r="FCG35" s="61">
        <v>0</v>
      </c>
      <c r="FCH35" s="61">
        <v>0</v>
      </c>
      <c r="FCI35" s="61">
        <v>10</v>
      </c>
      <c r="FCJ35" s="61">
        <v>0.75</v>
      </c>
      <c r="FCK35" s="61">
        <v>0.1</v>
      </c>
      <c r="FCL35" s="61">
        <v>0.55000000000000004</v>
      </c>
      <c r="FCM35" s="61">
        <v>0.1</v>
      </c>
      <c r="FCN35" s="61">
        <v>3</v>
      </c>
      <c r="FCO35" s="61">
        <v>0.05</v>
      </c>
      <c r="FCP35" s="61">
        <v>10</v>
      </c>
      <c r="FCQ35" s="61">
        <v>0.5</v>
      </c>
      <c r="FCR35" s="61">
        <v>5.2</v>
      </c>
      <c r="FCT35" s="61">
        <v>0.01</v>
      </c>
      <c r="FCU35" s="61">
        <v>0.3</v>
      </c>
      <c r="FCV35" s="61">
        <v>0.1</v>
      </c>
      <c r="FCW35" s="61">
        <v>0.6</v>
      </c>
      <c r="FCX35" s="61">
        <v>0.2</v>
      </c>
      <c r="FCY35" s="61">
        <v>0.5</v>
      </c>
      <c r="FCZ35" s="61">
        <v>500</v>
      </c>
      <c r="FDA35" s="61">
        <v>1500</v>
      </c>
      <c r="FDB35" s="61">
        <v>3.5</v>
      </c>
      <c r="FDC35" s="61">
        <v>0.1</v>
      </c>
      <c r="FDD35" s="61">
        <v>0.3</v>
      </c>
      <c r="FDE35" s="61">
        <v>0.1</v>
      </c>
      <c r="FDF35" s="61">
        <v>1.2</v>
      </c>
      <c r="FDG35" s="61">
        <v>0.1</v>
      </c>
      <c r="FDH35" s="61">
        <v>0.3</v>
      </c>
      <c r="FDI35" s="61">
        <v>1</v>
      </c>
      <c r="FDJ35" s="61">
        <v>0.1</v>
      </c>
      <c r="FDK35" s="61">
        <v>500</v>
      </c>
      <c r="FDL35" s="61">
        <v>1500</v>
      </c>
      <c r="FDM35" s="61">
        <v>5</v>
      </c>
      <c r="FDN35" s="61">
        <v>2</v>
      </c>
      <c r="FDO35" s="61">
        <v>2.5</v>
      </c>
      <c r="FDP35" s="61">
        <v>3</v>
      </c>
      <c r="FDQ35" s="61">
        <v>180</v>
      </c>
      <c r="FDR35" s="61">
        <v>180</v>
      </c>
      <c r="FDS35" s="61">
        <v>180</v>
      </c>
      <c r="FDT35" s="61">
        <v>60</v>
      </c>
      <c r="FDU35" s="61">
        <v>10</v>
      </c>
      <c r="FDV35" s="61">
        <v>0</v>
      </c>
      <c r="FDW35" s="61">
        <v>1</v>
      </c>
      <c r="FDX35" s="61">
        <v>120</v>
      </c>
      <c r="FDY35" s="61">
        <v>2</v>
      </c>
      <c r="FDZ35" s="61">
        <v>120</v>
      </c>
      <c r="FEA35" s="61">
        <v>2</v>
      </c>
      <c r="FEB35" s="61">
        <v>38</v>
      </c>
      <c r="FEC35" s="61">
        <v>3</v>
      </c>
      <c r="FED35" s="61">
        <v>0</v>
      </c>
      <c r="FEE35" s="61">
        <v>0</v>
      </c>
      <c r="FEF35" s="61">
        <v>83</v>
      </c>
      <c r="FEG35" s="61">
        <v>0.1</v>
      </c>
      <c r="FEH35" s="61">
        <v>0</v>
      </c>
      <c r="FEI35" s="61">
        <v>0</v>
      </c>
      <c r="FEJ35" s="61">
        <v>1</v>
      </c>
      <c r="FEK35" s="61">
        <v>0</v>
      </c>
      <c r="FEL35" s="61">
        <v>1</v>
      </c>
      <c r="FEM35" s="61">
        <v>0</v>
      </c>
      <c r="FEN35" s="61">
        <v>62</v>
      </c>
      <c r="FEO35" s="61">
        <v>120</v>
      </c>
      <c r="FEP35" s="61">
        <v>2</v>
      </c>
      <c r="FEQ35" s="61">
        <v>2</v>
      </c>
      <c r="FER35" s="61">
        <v>0</v>
      </c>
      <c r="FES35" s="61">
        <v>0</v>
      </c>
      <c r="FET35" s="61">
        <v>0</v>
      </c>
      <c r="FEU35" s="61">
        <v>120</v>
      </c>
      <c r="FEV35" s="61">
        <v>120</v>
      </c>
      <c r="FEW35" s="61">
        <v>2</v>
      </c>
      <c r="FEX35" s="61">
        <v>2</v>
      </c>
      <c r="FEY35" s="61">
        <v>1</v>
      </c>
      <c r="FEZ35" s="61">
        <v>61</v>
      </c>
      <c r="FFA35" s="61">
        <v>2</v>
      </c>
      <c r="FFB35" s="61">
        <v>1</v>
      </c>
      <c r="FFD35" s="61">
        <v>81</v>
      </c>
      <c r="FFE35" s="61">
        <v>120</v>
      </c>
      <c r="FFF35" s="61">
        <v>0.5</v>
      </c>
      <c r="FFG35" s="61">
        <v>0.5</v>
      </c>
      <c r="FFH35" s="61">
        <v>0</v>
      </c>
      <c r="FFI35" s="61">
        <v>1</v>
      </c>
      <c r="FFJ35" s="61">
        <v>0</v>
      </c>
      <c r="FFK35" s="61">
        <v>99</v>
      </c>
      <c r="FFL35" s="61">
        <v>101</v>
      </c>
      <c r="FFM35" s="61">
        <v>2</v>
      </c>
      <c r="FFN35" s="61">
        <v>2</v>
      </c>
      <c r="FFO35" s="61">
        <v>1</v>
      </c>
      <c r="FFP35" s="61">
        <v>2</v>
      </c>
      <c r="FFQ35" s="61">
        <v>100</v>
      </c>
      <c r="FFR35" s="61">
        <v>0</v>
      </c>
      <c r="FFS35" s="61">
        <v>2</v>
      </c>
      <c r="FFT35" s="61">
        <v>0</v>
      </c>
      <c r="FFU35" s="61">
        <v>0</v>
      </c>
      <c r="FFV35" s="61">
        <v>100</v>
      </c>
      <c r="FFW35" s="61">
        <v>0</v>
      </c>
      <c r="FFX35" s="61">
        <v>10</v>
      </c>
      <c r="FFY35" s="61">
        <v>0</v>
      </c>
      <c r="FFZ35" s="61">
        <v>0</v>
      </c>
      <c r="FGA35" s="61">
        <v>0</v>
      </c>
      <c r="FGB35" s="61">
        <v>2</v>
      </c>
      <c r="FGC35" s="61">
        <v>84</v>
      </c>
      <c r="FGD35" s="61">
        <v>0</v>
      </c>
      <c r="FGE35" s="61">
        <v>0</v>
      </c>
      <c r="FGF35" s="61">
        <v>0</v>
      </c>
      <c r="FGG35" s="61">
        <v>5</v>
      </c>
      <c r="FGH35" s="61">
        <v>20</v>
      </c>
      <c r="FGI35" s="61">
        <v>0</v>
      </c>
      <c r="FGJ35" s="61">
        <v>2</v>
      </c>
      <c r="FGK35" s="61">
        <v>30</v>
      </c>
      <c r="FGL35" s="61">
        <v>90</v>
      </c>
      <c r="FGM35" s="61">
        <v>0</v>
      </c>
      <c r="FGN35" s="61">
        <v>0</v>
      </c>
      <c r="FGO35" s="61">
        <v>0</v>
      </c>
      <c r="FGP35" s="61">
        <v>200</v>
      </c>
      <c r="FGQ35" s="61">
        <v>-200</v>
      </c>
      <c r="FGR35" s="61">
        <v>0</v>
      </c>
      <c r="FGS35" s="61">
        <v>-70</v>
      </c>
      <c r="FGT35" s="61">
        <v>100</v>
      </c>
      <c r="FGU35" s="61">
        <v>-100</v>
      </c>
      <c r="FGV35" s="61">
        <v>0</v>
      </c>
      <c r="FGW35" s="61">
        <v>0</v>
      </c>
      <c r="FGX35" s="61">
        <v>0</v>
      </c>
      <c r="FGY35" s="61">
        <v>200</v>
      </c>
      <c r="FGZ35" s="61">
        <v>-200</v>
      </c>
      <c r="FHA35" s="61">
        <v>20</v>
      </c>
      <c r="FHB35" s="61">
        <v>30</v>
      </c>
      <c r="FHC35" s="61">
        <v>1</v>
      </c>
      <c r="FHD35" s="61">
        <v>2</v>
      </c>
      <c r="FHE35" s="61">
        <v>100</v>
      </c>
      <c r="FHF35" s="61">
        <v>0</v>
      </c>
      <c r="FHG35" s="61">
        <v>0</v>
      </c>
      <c r="FHH35" s="61">
        <v>0</v>
      </c>
      <c r="FHI35" s="61">
        <v>0</v>
      </c>
      <c r="FHJ35" s="61">
        <v>0</v>
      </c>
      <c r="FHK35" s="61">
        <v>0</v>
      </c>
      <c r="FHL35" s="61">
        <v>16</v>
      </c>
      <c r="FHM35" s="61">
        <v>0</v>
      </c>
      <c r="FHN35" s="61">
        <v>0</v>
      </c>
      <c r="FHO35" s="61">
        <v>10</v>
      </c>
      <c r="FHP35" s="61">
        <v>0</v>
      </c>
      <c r="FHQ35" s="61">
        <v>16</v>
      </c>
      <c r="FHR35" s="61">
        <v>0</v>
      </c>
      <c r="FHS35" s="61">
        <v>0</v>
      </c>
      <c r="FHT35" s="61">
        <v>10</v>
      </c>
      <c r="FHU35" s="61">
        <v>0</v>
      </c>
      <c r="FHV35" s="61">
        <v>0</v>
      </c>
      <c r="FHW35" s="61">
        <v>0</v>
      </c>
      <c r="FHX35" s="61">
        <v>18</v>
      </c>
      <c r="FHY35" s="61">
        <v>12</v>
      </c>
      <c r="FHZ35" s="61">
        <v>35</v>
      </c>
      <c r="FIA35" s="61">
        <v>0</v>
      </c>
      <c r="FIB35" s="61">
        <v>0</v>
      </c>
      <c r="FIC35" s="61">
        <v>18</v>
      </c>
      <c r="FID35" s="61">
        <v>12</v>
      </c>
      <c r="FIE35" s="61">
        <v>35</v>
      </c>
      <c r="FIF35" s="61">
        <v>0</v>
      </c>
      <c r="FIG35" s="61">
        <v>0</v>
      </c>
      <c r="FIH35" s="61">
        <v>55</v>
      </c>
      <c r="FII35" s="61">
        <v>45</v>
      </c>
      <c r="FIJ35" s="61">
        <v>100</v>
      </c>
      <c r="FIK35" s="61">
        <v>0</v>
      </c>
      <c r="FIL35" s="61">
        <v>0</v>
      </c>
      <c r="FIM35" s="61">
        <v>15</v>
      </c>
      <c r="FIN35" s="61">
        <v>0</v>
      </c>
      <c r="FIO35" s="61">
        <v>250</v>
      </c>
      <c r="FIP35" s="61">
        <v>0</v>
      </c>
      <c r="FIQ35" s="61">
        <v>0</v>
      </c>
      <c r="FIR35" s="61">
        <v>80</v>
      </c>
      <c r="FIS35" s="61">
        <v>20</v>
      </c>
      <c r="FIT35" s="61">
        <v>100</v>
      </c>
      <c r="FIU35" s="61">
        <v>-25</v>
      </c>
      <c r="FIV35" s="61">
        <v>0</v>
      </c>
      <c r="FIW35" s="61">
        <v>60</v>
      </c>
      <c r="FIX35" s="61">
        <v>100</v>
      </c>
      <c r="FIY35" s="61">
        <v>-25</v>
      </c>
      <c r="FIZ35" s="61">
        <v>3600</v>
      </c>
      <c r="FJA35" s="61">
        <v>2</v>
      </c>
      <c r="FJB35" s="61">
        <v>0</v>
      </c>
      <c r="FJC35" s="61">
        <v>10</v>
      </c>
      <c r="FJD35" s="61">
        <v>0</v>
      </c>
      <c r="FJE35" s="61">
        <v>0</v>
      </c>
      <c r="FJF35" s="61">
        <v>9</v>
      </c>
      <c r="FJG35" s="61">
        <v>16</v>
      </c>
      <c r="FJH35" s="61">
        <v>0</v>
      </c>
      <c r="FJI35" s="61">
        <v>0</v>
      </c>
      <c r="FJJ35" s="61">
        <v>4</v>
      </c>
      <c r="FJK35" s="61">
        <v>10</v>
      </c>
      <c r="FJL35" s="61">
        <v>0</v>
      </c>
      <c r="FJM35" s="61">
        <v>0</v>
      </c>
      <c r="FJN35" s="61">
        <v>0</v>
      </c>
      <c r="FJO35" s="61">
        <v>0</v>
      </c>
      <c r="FJP35" s="61">
        <v>50</v>
      </c>
      <c r="FJQ35" s="61">
        <v>100</v>
      </c>
      <c r="FJR35" s="61">
        <v>0</v>
      </c>
      <c r="FJS35" s="61">
        <v>9.5</v>
      </c>
      <c r="FJT35" s="61">
        <v>10</v>
      </c>
      <c r="FJU35" s="61">
        <v>0.3</v>
      </c>
      <c r="FJV35" s="61">
        <v>0</v>
      </c>
      <c r="FJW35" s="61">
        <v>10</v>
      </c>
      <c r="FJX35" s="61">
        <v>0</v>
      </c>
      <c r="FJY35" s="61">
        <v>0</v>
      </c>
      <c r="FJZ35" s="61">
        <v>500</v>
      </c>
      <c r="FKA35" s="61">
        <v>0</v>
      </c>
      <c r="FKB35" s="61">
        <v>10</v>
      </c>
      <c r="FKC35" s="61">
        <v>0</v>
      </c>
      <c r="FKD35" s="61">
        <v>150</v>
      </c>
      <c r="FKE35" s="61">
        <v>-50</v>
      </c>
      <c r="FKF35" s="61">
        <v>1000</v>
      </c>
      <c r="FKG35" s="61">
        <v>0</v>
      </c>
      <c r="FKH35" s="61">
        <v>1</v>
      </c>
      <c r="FKI35" s="61">
        <v>0</v>
      </c>
      <c r="FKJ35" s="61">
        <v>0</v>
      </c>
      <c r="FKK35" s="61">
        <v>0</v>
      </c>
      <c r="FKL35" s="61">
        <v>0</v>
      </c>
      <c r="FKM35" s="61">
        <v>1</v>
      </c>
      <c r="FKN35" s="61">
        <v>0</v>
      </c>
      <c r="FKO35" s="61">
        <v>10</v>
      </c>
      <c r="FKP35" s="61">
        <v>0</v>
      </c>
      <c r="FKQ35" s="61">
        <v>0</v>
      </c>
      <c r="FKR35" s="61">
        <v>1</v>
      </c>
      <c r="FKS35" s="61">
        <v>0</v>
      </c>
      <c r="FKT35" s="61">
        <v>0</v>
      </c>
      <c r="FKU35" s="61">
        <v>16</v>
      </c>
      <c r="FKV35" s="61">
        <v>0</v>
      </c>
      <c r="FKW35" s="61">
        <v>0</v>
      </c>
      <c r="FKX35" s="61">
        <v>0</v>
      </c>
      <c r="FKY35" s="61">
        <v>0</v>
      </c>
      <c r="FKZ35" s="61">
        <v>16</v>
      </c>
      <c r="FLA35" s="61">
        <v>0</v>
      </c>
      <c r="FLB35" s="61">
        <v>0</v>
      </c>
      <c r="FLC35" s="61">
        <v>16</v>
      </c>
      <c r="FLD35" s="61">
        <v>0</v>
      </c>
      <c r="FLE35" s="61">
        <v>0</v>
      </c>
      <c r="FLF35" s="61">
        <v>0</v>
      </c>
      <c r="FLG35" s="61">
        <v>0</v>
      </c>
      <c r="FLH35" s="61">
        <v>0</v>
      </c>
      <c r="FLI35" s="61">
        <v>0</v>
      </c>
      <c r="FLJ35" s="61">
        <v>0</v>
      </c>
      <c r="FLK35" s="61">
        <v>2</v>
      </c>
      <c r="FLL35" s="61">
        <v>120</v>
      </c>
      <c r="FLM35" s="61">
        <v>0</v>
      </c>
      <c r="FLN35" s="61">
        <v>2</v>
      </c>
      <c r="FLO35" s="61">
        <v>120</v>
      </c>
      <c r="FLP35" s="61">
        <v>0</v>
      </c>
      <c r="FLQ35" s="61">
        <v>2</v>
      </c>
      <c r="FLR35" s="61">
        <v>120</v>
      </c>
      <c r="FLS35" s="61">
        <v>0</v>
      </c>
      <c r="FLT35" s="61">
        <v>2</v>
      </c>
      <c r="FLU35" s="61">
        <v>120</v>
      </c>
      <c r="FLV35" s="61">
        <v>1</v>
      </c>
      <c r="FLW35" s="61">
        <v>100</v>
      </c>
      <c r="FMG35" s="61">
        <v>18</v>
      </c>
      <c r="FMH35" s="61">
        <v>18</v>
      </c>
      <c r="FMI35" s="61">
        <v>18</v>
      </c>
      <c r="FMJ35" s="61">
        <v>18</v>
      </c>
      <c r="FMP35" s="61">
        <v>4</v>
      </c>
      <c r="FMQ35" s="61">
        <v>4</v>
      </c>
      <c r="FMR35" s="61">
        <v>20</v>
      </c>
      <c r="FMS35" s="61">
        <v>7.5</v>
      </c>
      <c r="FMT35" s="61">
        <v>22.5</v>
      </c>
      <c r="FMV35" s="61">
        <v>1</v>
      </c>
      <c r="FMW35" s="61">
        <v>12</v>
      </c>
      <c r="FMX35" s="61">
        <v>30</v>
      </c>
      <c r="FMY35" s="61">
        <v>7</v>
      </c>
      <c r="FMZ35" s="61">
        <v>48</v>
      </c>
      <c r="FNA35" s="61">
        <v>650</v>
      </c>
      <c r="FNB35" s="61">
        <v>950</v>
      </c>
      <c r="FNC35" s="61">
        <v>4000</v>
      </c>
      <c r="FND35" s="61">
        <v>30</v>
      </c>
      <c r="FNE35" s="61">
        <v>6</v>
      </c>
      <c r="FNG35" s="61">
        <v>3</v>
      </c>
      <c r="FNH35" s="61">
        <v>42</v>
      </c>
      <c r="FNJ35" s="61">
        <v>924</v>
      </c>
      <c r="FNV35" s="61">
        <v>1</v>
      </c>
      <c r="FNW35" s="61">
        <v>250</v>
      </c>
      <c r="FNX35" s="61">
        <v>40</v>
      </c>
      <c r="FNY35" s="61">
        <v>80</v>
      </c>
      <c r="FNZ35" s="61">
        <v>3</v>
      </c>
      <c r="FOA35" s="61">
        <v>15</v>
      </c>
      <c r="FOB35" s="61">
        <v>1800</v>
      </c>
      <c r="FOC35" s="61">
        <v>50</v>
      </c>
      <c r="FOD35" s="61">
        <v>300</v>
      </c>
      <c r="FOI35" s="61">
        <v>1800</v>
      </c>
      <c r="FOJ35" s="61">
        <v>1800</v>
      </c>
      <c r="FOK35" s="61">
        <v>0</v>
      </c>
      <c r="FOL35" s="61">
        <v>50</v>
      </c>
      <c r="FOM35" s="61">
        <v>50</v>
      </c>
      <c r="FOS35" s="61">
        <v>1</v>
      </c>
      <c r="FOT35" s="61">
        <v>0</v>
      </c>
      <c r="FOU35" s="61">
        <v>990</v>
      </c>
      <c r="FOV35" s="61">
        <v>-950</v>
      </c>
      <c r="FOW35" s="61">
        <v>-650</v>
      </c>
      <c r="FOY35" s="61">
        <v>1000</v>
      </c>
      <c r="FOZ35" s="61">
        <v>10</v>
      </c>
      <c r="FPK35" s="61">
        <v>1</v>
      </c>
      <c r="FPL35" s="61">
        <v>1</v>
      </c>
      <c r="FPM35" s="61">
        <v>1</v>
      </c>
      <c r="FPN35" s="61">
        <v>1</v>
      </c>
      <c r="FPO35" s="61">
        <v>-5</v>
      </c>
      <c r="FPP35" s="61">
        <v>-2</v>
      </c>
      <c r="FPQ35" s="61">
        <v>2</v>
      </c>
      <c r="FPR35" s="61">
        <v>2</v>
      </c>
      <c r="FPS35" s="61">
        <v>95</v>
      </c>
      <c r="FPT35" s="61">
        <v>100</v>
      </c>
      <c r="FPU35" s="61">
        <v>10</v>
      </c>
      <c r="FPV35" s="61">
        <v>30</v>
      </c>
      <c r="FPW35" s="61">
        <v>0</v>
      </c>
      <c r="FPX35" s="61">
        <v>0</v>
      </c>
      <c r="FPY35" s="61">
        <v>10</v>
      </c>
      <c r="FPZ35" s="61">
        <v>10000</v>
      </c>
      <c r="FQA35" s="61">
        <v>1400</v>
      </c>
      <c r="FQB35" s="61">
        <v>100</v>
      </c>
      <c r="FQC35" s="61">
        <v>20</v>
      </c>
      <c r="FQE35" s="61">
        <v>100</v>
      </c>
      <c r="FQF35" s="61">
        <v>0</v>
      </c>
      <c r="FQG35" s="61">
        <v>0</v>
      </c>
      <c r="FQH35" s="61">
        <v>20</v>
      </c>
      <c r="FQI35" s="61">
        <v>4000</v>
      </c>
      <c r="FQJ35" s="61">
        <v>4000</v>
      </c>
      <c r="FQL35" s="61">
        <v>367</v>
      </c>
      <c r="FQM35" s="61">
        <v>30</v>
      </c>
      <c r="FQN35" s="61">
        <v>0</v>
      </c>
      <c r="FQO35" s="61">
        <v>400</v>
      </c>
      <c r="FQP35" s="61">
        <v>-1</v>
      </c>
      <c r="FQQ35" s="61">
        <v>4</v>
      </c>
      <c r="FQR35" s="61">
        <v>3</v>
      </c>
      <c r="FQS35" s="61">
        <v>10</v>
      </c>
      <c r="FQT35" s="61">
        <v>60</v>
      </c>
      <c r="FQU35" s="61">
        <v>120</v>
      </c>
      <c r="FQV35" s="61">
        <v>5</v>
      </c>
      <c r="FQW35" s="61">
        <v>5</v>
      </c>
      <c r="FQX35" s="61">
        <v>5</v>
      </c>
      <c r="FQY35" s="61">
        <v>5</v>
      </c>
      <c r="FQZ35" s="61">
        <v>-5</v>
      </c>
      <c r="FRA35" s="61">
        <v>-5</v>
      </c>
      <c r="FRB35" s="61">
        <v>-5</v>
      </c>
      <c r="FRC35" s="61">
        <v>-5</v>
      </c>
      <c r="FRD35" s="61">
        <v>8</v>
      </c>
      <c r="FRE35" s="61">
        <v>8</v>
      </c>
      <c r="FRF35" s="61">
        <v>8</v>
      </c>
      <c r="FRG35" s="61">
        <v>8</v>
      </c>
      <c r="FRH35" s="61">
        <v>4.5</v>
      </c>
      <c r="FRJ35" s="61">
        <v>45</v>
      </c>
      <c r="FRK35" s="61">
        <v>270</v>
      </c>
      <c r="FRL35" s="61">
        <v>70</v>
      </c>
      <c r="FRM35" s="61">
        <v>-144</v>
      </c>
      <c r="FRN35" s="61">
        <v>0</v>
      </c>
      <c r="FRO35" s="61">
        <v>80</v>
      </c>
      <c r="FRP35" s="61">
        <v>350</v>
      </c>
      <c r="FSO35" s="61">
        <v>0</v>
      </c>
      <c r="FSP35" s="61">
        <v>4</v>
      </c>
      <c r="FSQ35" s="61">
        <v>500</v>
      </c>
      <c r="FSR35" s="61">
        <v>30</v>
      </c>
      <c r="FST35" s="61">
        <v>2000</v>
      </c>
      <c r="FTB35" s="61">
        <v>1.2</v>
      </c>
      <c r="FTD35" s="61">
        <v>50</v>
      </c>
      <c r="FTE35" s="61">
        <v>0</v>
      </c>
      <c r="FTG35" s="61">
        <v>100</v>
      </c>
      <c r="FTH35" s="61">
        <v>100</v>
      </c>
      <c r="FTJ35" s="61">
        <v>100</v>
      </c>
      <c r="FTK35" s="61">
        <v>50</v>
      </c>
      <c r="FTL35" s="61">
        <v>10</v>
      </c>
      <c r="FTM35" s="61">
        <v>25</v>
      </c>
      <c r="FTN35" s="61">
        <v>2500</v>
      </c>
      <c r="FTO35" s="61">
        <v>1</v>
      </c>
      <c r="FTR35" s="61">
        <v>0</v>
      </c>
      <c r="FTS35" s="61">
        <v>380</v>
      </c>
      <c r="FTT35" s="61">
        <v>1</v>
      </c>
      <c r="FTU35" s="61">
        <v>-30</v>
      </c>
      <c r="FTV35" s="61">
        <v>-9</v>
      </c>
      <c r="FTW35" s="61">
        <v>4497</v>
      </c>
      <c r="FTX35" s="61">
        <v>2249</v>
      </c>
      <c r="FTY35" s="61">
        <v>10</v>
      </c>
      <c r="FTZ35" s="61">
        <v>4497</v>
      </c>
      <c r="FUA35" s="61">
        <v>2249</v>
      </c>
      <c r="FUB35" s="61">
        <v>60</v>
      </c>
      <c r="FUC35" s="61">
        <v>0</v>
      </c>
      <c r="FUD35" s="61">
        <v>0</v>
      </c>
      <c r="FUK35" s="61">
        <v>0</v>
      </c>
      <c r="FUL35" s="61">
        <v>0.39062000000000002</v>
      </c>
      <c r="FUN35" s="61">
        <v>5.8590000000000003E-2</v>
      </c>
      <c r="FUO35" s="61">
        <v>2.5</v>
      </c>
      <c r="FUP35" s="61">
        <v>1.1000000000000001</v>
      </c>
      <c r="FUV35" s="61">
        <v>4475</v>
      </c>
      <c r="FUW35" s="61">
        <v>2249</v>
      </c>
      <c r="FUX35" s="61">
        <v>5433</v>
      </c>
      <c r="FUY35" s="61">
        <v>2789</v>
      </c>
      <c r="FUZ35" s="61">
        <v>1498</v>
      </c>
      <c r="FVA35" s="61">
        <v>1500</v>
      </c>
      <c r="FVC35" s="61">
        <v>56.8</v>
      </c>
      <c r="FVD35" s="61">
        <v>53</v>
      </c>
      <c r="FVF35" s="61">
        <v>660</v>
      </c>
      <c r="FVN35" s="61">
        <v>0</v>
      </c>
      <c r="FVO35" s="61">
        <v>0.39062000000000002</v>
      </c>
      <c r="FVQ35" s="61">
        <v>5.8590000000000003E-2</v>
      </c>
      <c r="FVR35" s="61">
        <v>2.5</v>
      </c>
      <c r="FVS35" s="61">
        <v>1.1000000000000001</v>
      </c>
      <c r="FVY35" s="61">
        <v>4750</v>
      </c>
      <c r="FVZ35" s="61">
        <v>2000</v>
      </c>
      <c r="FWA35" s="61">
        <v>4908</v>
      </c>
      <c r="FWB35" s="61">
        <v>2153</v>
      </c>
      <c r="FWC35" s="61">
        <v>1500</v>
      </c>
      <c r="FWD35" s="61">
        <v>1500</v>
      </c>
      <c r="FWF35" s="61">
        <v>50</v>
      </c>
      <c r="FWG35" s="61">
        <v>50</v>
      </c>
      <c r="FWI35" s="61">
        <v>660</v>
      </c>
      <c r="FWQ35" s="61">
        <v>0</v>
      </c>
      <c r="FWR35" s="61">
        <v>0.39062000000000002</v>
      </c>
      <c r="FWT35" s="61">
        <v>5.8590000000000003E-2</v>
      </c>
      <c r="FWU35" s="61">
        <v>2.5</v>
      </c>
      <c r="FWV35" s="61">
        <v>1.1000000000000001</v>
      </c>
      <c r="FXB35" s="61">
        <v>4750</v>
      </c>
      <c r="FXC35" s="61">
        <v>2000</v>
      </c>
      <c r="FXD35" s="61">
        <v>4908</v>
      </c>
      <c r="FXE35" s="61">
        <v>2153</v>
      </c>
      <c r="FXF35" s="61">
        <v>1500</v>
      </c>
      <c r="FXG35" s="61">
        <v>1500</v>
      </c>
      <c r="FXI35" s="61">
        <v>50</v>
      </c>
      <c r="FXJ35" s="61">
        <v>50</v>
      </c>
      <c r="FXL35" s="61">
        <v>660</v>
      </c>
      <c r="FXT35" s="61">
        <v>0</v>
      </c>
      <c r="FXU35" s="61">
        <v>0.39062000000000002</v>
      </c>
      <c r="FXW35" s="61">
        <v>5.8590000000000003E-2</v>
      </c>
      <c r="FXX35" s="61">
        <v>2.5</v>
      </c>
      <c r="FXY35" s="61">
        <v>1.1000000000000001</v>
      </c>
      <c r="FYE35" s="61">
        <v>4750</v>
      </c>
      <c r="FYF35" s="61">
        <v>2000</v>
      </c>
      <c r="FYG35" s="61">
        <v>4908</v>
      </c>
      <c r="FYH35" s="61">
        <v>2153</v>
      </c>
      <c r="FYI35" s="61">
        <v>1500</v>
      </c>
      <c r="FYJ35" s="61">
        <v>1500</v>
      </c>
      <c r="FYL35" s="61">
        <v>50</v>
      </c>
      <c r="FYM35" s="61">
        <v>50</v>
      </c>
      <c r="FYO35" s="61">
        <v>660</v>
      </c>
      <c r="FYQ35" s="61">
        <v>0</v>
      </c>
      <c r="FYR35" s="61">
        <v>1000</v>
      </c>
      <c r="FYS35" s="61">
        <v>600</v>
      </c>
      <c r="FYT35" s="61">
        <v>50</v>
      </c>
      <c r="FYU35" s="61">
        <v>-0.5</v>
      </c>
      <c r="FYV35" s="61">
        <v>-5</v>
      </c>
      <c r="FYW35" s="61">
        <v>120</v>
      </c>
      <c r="FYX35" s="61">
        <v>10</v>
      </c>
      <c r="FYY35" s="61">
        <v>0</v>
      </c>
      <c r="FYZ35" s="61">
        <v>1</v>
      </c>
      <c r="FZA35" s="61">
        <v>10</v>
      </c>
      <c r="FZB35" s="61">
        <v>0</v>
      </c>
      <c r="FZI35" s="61">
        <v>100</v>
      </c>
      <c r="FZJ35" s="61">
        <v>50</v>
      </c>
      <c r="FZK35" s="61">
        <v>100</v>
      </c>
      <c r="FZL35" s="61">
        <v>12000</v>
      </c>
      <c r="FZM35" s="61">
        <v>100</v>
      </c>
      <c r="FZN35" s="61">
        <v>-100</v>
      </c>
      <c r="FZO35" s="61">
        <v>0</v>
      </c>
      <c r="FZP35" s="61">
        <v>0</v>
      </c>
      <c r="FZQ35" s="61">
        <v>-25</v>
      </c>
      <c r="FZS35" s="61">
        <v>0</v>
      </c>
      <c r="FZT35" s="61">
        <v>1</v>
      </c>
      <c r="FZU35" s="61">
        <v>0</v>
      </c>
      <c r="FZV35" s="61">
        <v>0</v>
      </c>
      <c r="FZW35" s="61">
        <v>0</v>
      </c>
      <c r="FZX35" s="61">
        <v>1</v>
      </c>
      <c r="FZY35" s="61">
        <v>0</v>
      </c>
      <c r="FZZ35" s="61">
        <v>0</v>
      </c>
      <c r="GAA35" s="61">
        <v>10</v>
      </c>
      <c r="GAB35" s="61">
        <v>0</v>
      </c>
      <c r="GAC35" s="61">
        <v>0.5</v>
      </c>
      <c r="GAD35" s="61">
        <v>0</v>
      </c>
      <c r="GAE35" s="61">
        <v>0</v>
      </c>
      <c r="GAF35" s="61">
        <v>60000</v>
      </c>
      <c r="GAG35" s="61">
        <v>0</v>
      </c>
      <c r="GAH35" s="61">
        <v>60000</v>
      </c>
      <c r="GAI35" s="61">
        <v>0</v>
      </c>
      <c r="GAK35" s="61">
        <v>4</v>
      </c>
      <c r="GAL35" s="61">
        <v>0</v>
      </c>
      <c r="GAM35" s="61">
        <v>1</v>
      </c>
      <c r="GAN35" s="61">
        <v>0</v>
      </c>
      <c r="GAR35" s="61">
        <v>80</v>
      </c>
      <c r="GAT35" s="61">
        <v>52</v>
      </c>
      <c r="GBI35" s="61">
        <v>57</v>
      </c>
      <c r="GBJ35" s="61">
        <v>57</v>
      </c>
      <c r="GBK35" s="61">
        <v>57</v>
      </c>
      <c r="GBL35" s="61">
        <v>57</v>
      </c>
      <c r="GBW35" s="61">
        <v>0</v>
      </c>
      <c r="GBX35" s="61">
        <v>0</v>
      </c>
      <c r="GBY35" s="61">
        <v>1</v>
      </c>
      <c r="GBZ35" s="61">
        <v>3</v>
      </c>
      <c r="GCA35" s="61">
        <v>59</v>
      </c>
      <c r="GCB35" s="61">
        <v>61</v>
      </c>
      <c r="GCC35" s="61">
        <v>2</v>
      </c>
      <c r="GCD35" s="61">
        <v>2</v>
      </c>
      <c r="GCE35" s="61">
        <v>64</v>
      </c>
      <c r="GCG35" s="61">
        <v>52</v>
      </c>
      <c r="GCW35" s="61">
        <v>20</v>
      </c>
      <c r="GCX35" s="61">
        <v>30</v>
      </c>
      <c r="GCY35" s="61">
        <v>1</v>
      </c>
      <c r="GDD35" s="61">
        <v>110</v>
      </c>
      <c r="GDE35" s="61">
        <v>0.1</v>
      </c>
      <c r="GDH35" s="61">
        <v>100</v>
      </c>
      <c r="GDI35" s="61">
        <v>0.2</v>
      </c>
      <c r="GDK35" s="61">
        <v>351</v>
      </c>
      <c r="GDL35" s="61">
        <v>140</v>
      </c>
      <c r="GDM35" s="61">
        <v>140</v>
      </c>
      <c r="GDN35" s="61">
        <v>100</v>
      </c>
      <c r="GDW35" s="61">
        <v>-1250</v>
      </c>
      <c r="GDX35" s="61">
        <v>5000</v>
      </c>
      <c r="GDZ35" s="61">
        <v>0.2</v>
      </c>
      <c r="GEA35" s="61">
        <v>80</v>
      </c>
      <c r="GEB35" s="61">
        <v>200</v>
      </c>
      <c r="GEX35" s="61">
        <v>20</v>
      </c>
      <c r="GEY35" s="61">
        <v>30</v>
      </c>
      <c r="GEZ35" s="61">
        <v>1</v>
      </c>
      <c r="GFE35" s="61">
        <v>110</v>
      </c>
      <c r="GFF35" s="61">
        <v>0.4</v>
      </c>
      <c r="GFI35" s="61">
        <v>100</v>
      </c>
      <c r="GFJ35" s="61">
        <v>0.2</v>
      </c>
      <c r="GFL35" s="61">
        <v>100</v>
      </c>
      <c r="GFN35" s="61">
        <v>100</v>
      </c>
      <c r="GFO35" s="61">
        <v>100</v>
      </c>
      <c r="GGA35" s="61">
        <v>0.2</v>
      </c>
      <c r="GGB35" s="61">
        <v>100</v>
      </c>
      <c r="GGC35" s="61">
        <v>200</v>
      </c>
      <c r="GHU35" s="61">
        <v>0</v>
      </c>
      <c r="GHV35" s="61">
        <v>0.1</v>
      </c>
      <c r="GHW35" s="61">
        <v>0.1</v>
      </c>
      <c r="GHX35" s="61">
        <v>0.01</v>
      </c>
      <c r="GHY35" s="61">
        <v>100</v>
      </c>
      <c r="GHZ35" s="61">
        <v>120</v>
      </c>
      <c r="GIA35" s="61">
        <v>0</v>
      </c>
      <c r="GIB35" s="61">
        <v>1</v>
      </c>
      <c r="GIC35" s="61">
        <v>1.8</v>
      </c>
      <c r="GID35" s="61">
        <v>0</v>
      </c>
      <c r="GIE35" s="61">
        <v>100</v>
      </c>
      <c r="GIF35" s="61">
        <v>0</v>
      </c>
      <c r="GIG35" s="61">
        <v>1</v>
      </c>
      <c r="GIH35" s="61">
        <v>1</v>
      </c>
      <c r="GII35" s="61">
        <v>1</v>
      </c>
      <c r="GIJ35" s="61">
        <v>1</v>
      </c>
      <c r="GIK35" s="61">
        <v>0</v>
      </c>
      <c r="GIL35" s="61">
        <v>0</v>
      </c>
      <c r="GIM35" s="61">
        <v>65</v>
      </c>
      <c r="GIN35" s="61">
        <v>45</v>
      </c>
      <c r="GIO35" s="61">
        <v>57</v>
      </c>
      <c r="GIP35" s="61">
        <v>0</v>
      </c>
      <c r="GIQ35" s="61">
        <v>100</v>
      </c>
      <c r="GIR35" s="61">
        <v>0</v>
      </c>
      <c r="GIS35" s="61">
        <v>0</v>
      </c>
      <c r="GIT35" s="61">
        <v>0.1</v>
      </c>
      <c r="GIU35" s="61">
        <v>100</v>
      </c>
      <c r="GIV35" s="61">
        <v>100</v>
      </c>
      <c r="GIW35" s="61">
        <v>100</v>
      </c>
      <c r="GIX35" s="61">
        <v>205</v>
      </c>
      <c r="GIY35" s="61">
        <v>0</v>
      </c>
      <c r="GIZ35" s="61">
        <v>1</v>
      </c>
      <c r="GJA35" s="61">
        <v>1</v>
      </c>
      <c r="GJB35" s="61">
        <v>0</v>
      </c>
      <c r="GJC35" s="61">
        <v>100</v>
      </c>
      <c r="GJD35" s="61">
        <v>0</v>
      </c>
      <c r="GJE35" s="61">
        <v>1</v>
      </c>
      <c r="GJF35" s="61">
        <v>1</v>
      </c>
      <c r="GJG35" s="61">
        <v>1</v>
      </c>
      <c r="GJH35" s="61">
        <v>1</v>
      </c>
      <c r="GJI35" s="61">
        <v>0</v>
      </c>
      <c r="GJJ35" s="61">
        <v>0</v>
      </c>
      <c r="GJK35" s="61">
        <v>70</v>
      </c>
      <c r="GJL35" s="61">
        <v>70</v>
      </c>
      <c r="GJM35" s="61">
        <v>70</v>
      </c>
      <c r="GJN35" s="61">
        <v>0</v>
      </c>
      <c r="GJO35" s="61">
        <v>100</v>
      </c>
      <c r="GJP35" s="61">
        <v>0</v>
      </c>
      <c r="GJQ35" s="61">
        <v>0</v>
      </c>
      <c r="GJR35" s="61">
        <v>0.2</v>
      </c>
      <c r="GJS35" s="61">
        <v>100</v>
      </c>
      <c r="GJT35" s="61">
        <v>100</v>
      </c>
      <c r="GJU35" s="61">
        <v>100</v>
      </c>
      <c r="GJV35" s="61">
        <v>205</v>
      </c>
      <c r="GJW35" s="61">
        <v>0</v>
      </c>
      <c r="GJX35" s="61">
        <v>1</v>
      </c>
      <c r="GJY35" s="61">
        <v>2</v>
      </c>
      <c r="GJZ35" s="61">
        <v>1</v>
      </c>
      <c r="GKA35" s="61">
        <v>1</v>
      </c>
      <c r="GKB35" s="61">
        <v>1</v>
      </c>
      <c r="GKC35" s="61">
        <v>1</v>
      </c>
      <c r="GKD35" s="61">
        <v>0</v>
      </c>
      <c r="GKE35" s="61">
        <v>0</v>
      </c>
      <c r="GKF35" s="61">
        <v>40</v>
      </c>
      <c r="GKG35" s="61">
        <v>20</v>
      </c>
      <c r="GKH35" s="61">
        <v>25</v>
      </c>
      <c r="GKI35" s="61">
        <v>10</v>
      </c>
      <c r="GKJ35" s="61">
        <v>100</v>
      </c>
      <c r="GKK35" s="61">
        <v>20</v>
      </c>
      <c r="GKL35" s="61">
        <v>1.5</v>
      </c>
      <c r="GKM35" s="61">
        <v>3.0000000000000001E-3</v>
      </c>
      <c r="GKN35" s="61">
        <v>1</v>
      </c>
      <c r="GKO35" s="61">
        <v>1</v>
      </c>
      <c r="GKP35" s="61">
        <v>10</v>
      </c>
      <c r="GKQ35" s="61">
        <v>0.6</v>
      </c>
      <c r="GKR35" s="61">
        <v>0</v>
      </c>
      <c r="GKS35" s="61">
        <v>1</v>
      </c>
      <c r="GKT35" s="61">
        <v>12</v>
      </c>
      <c r="GKU35" s="61">
        <v>1</v>
      </c>
      <c r="GKV35" s="61">
        <v>1</v>
      </c>
      <c r="GKW35" s="61">
        <v>1</v>
      </c>
      <c r="GKX35" s="61">
        <v>1</v>
      </c>
      <c r="GKY35" s="61">
        <v>0</v>
      </c>
      <c r="GKZ35" s="61">
        <v>0</v>
      </c>
      <c r="GLA35" s="61">
        <v>1.1000000000000001</v>
      </c>
      <c r="GLB35" s="61">
        <v>0.7</v>
      </c>
      <c r="GLC35" s="61">
        <v>1</v>
      </c>
      <c r="GLD35" s="61">
        <v>0</v>
      </c>
      <c r="GLE35" s="61">
        <v>100</v>
      </c>
      <c r="GLF35" s="61">
        <v>0</v>
      </c>
      <c r="GLG35" s="61">
        <v>0</v>
      </c>
      <c r="GLH35" s="61">
        <v>0.1</v>
      </c>
      <c r="GLI35" s="61">
        <v>0.1</v>
      </c>
      <c r="GLJ35" s="61">
        <v>0.01</v>
      </c>
      <c r="GLK35" s="61">
        <v>100</v>
      </c>
      <c r="GLL35" s="61">
        <v>150</v>
      </c>
      <c r="GLM35" s="61">
        <v>0</v>
      </c>
      <c r="GLN35" s="61">
        <v>1</v>
      </c>
      <c r="GLO35" s="61">
        <v>4.5</v>
      </c>
      <c r="GLP35" s="61">
        <v>1</v>
      </c>
      <c r="GLQ35" s="61">
        <v>1</v>
      </c>
      <c r="GLR35" s="61">
        <v>1</v>
      </c>
      <c r="GLS35" s="61">
        <v>1</v>
      </c>
      <c r="GLT35" s="61">
        <v>0</v>
      </c>
      <c r="GLU35" s="61">
        <v>0</v>
      </c>
      <c r="GLV35" s="61">
        <v>99</v>
      </c>
      <c r="GLW35" s="61">
        <v>80</v>
      </c>
      <c r="GLX35" s="61">
        <v>95</v>
      </c>
      <c r="GLY35" s="61">
        <v>0</v>
      </c>
      <c r="GLZ35" s="61">
        <v>100</v>
      </c>
      <c r="GMA35" s="61">
        <v>50</v>
      </c>
      <c r="GMB35" s="61">
        <v>0</v>
      </c>
      <c r="GMC35" s="61">
        <v>0.1</v>
      </c>
      <c r="GMD35" s="61">
        <v>0.5</v>
      </c>
      <c r="GME35" s="61">
        <v>0.5</v>
      </c>
      <c r="GMF35" s="61">
        <v>100</v>
      </c>
      <c r="GMG35" s="61">
        <v>40</v>
      </c>
      <c r="GMH35" s="61">
        <v>0</v>
      </c>
      <c r="GMI35" s="61">
        <v>1</v>
      </c>
      <c r="GMJ35" s="61">
        <v>1</v>
      </c>
      <c r="GMK35" s="61">
        <v>1</v>
      </c>
      <c r="GML35" s="61">
        <v>1</v>
      </c>
      <c r="GMM35" s="61">
        <v>1</v>
      </c>
      <c r="GMN35" s="61">
        <v>1</v>
      </c>
      <c r="GMO35" s="61">
        <v>0</v>
      </c>
      <c r="GMP35" s="61">
        <v>0</v>
      </c>
      <c r="GMQ35" s="61">
        <v>80</v>
      </c>
      <c r="GMR35" s="61">
        <v>30</v>
      </c>
      <c r="GMS35" s="61">
        <v>50</v>
      </c>
      <c r="GMT35" s="61">
        <v>0</v>
      </c>
      <c r="GMU35" s="61">
        <v>100</v>
      </c>
      <c r="GMV35" s="61">
        <v>10</v>
      </c>
      <c r="GMW35" s="61">
        <v>0</v>
      </c>
      <c r="GMX35" s="61">
        <v>1</v>
      </c>
      <c r="GMY35" s="61">
        <v>10</v>
      </c>
      <c r="GMZ35" s="61">
        <v>10</v>
      </c>
      <c r="GNA35" s="61">
        <v>10</v>
      </c>
      <c r="GNB35" s="61">
        <v>205</v>
      </c>
      <c r="GNC35" s="61">
        <v>0</v>
      </c>
      <c r="GND35" s="61">
        <v>0</v>
      </c>
      <c r="GNE35" s="61">
        <v>1</v>
      </c>
      <c r="GNF35" s="61">
        <v>1</v>
      </c>
      <c r="GNG35" s="61">
        <v>1</v>
      </c>
      <c r="GNH35" s="61">
        <v>1</v>
      </c>
      <c r="GNI35" s="61">
        <v>1</v>
      </c>
      <c r="GNJ35" s="61">
        <v>0</v>
      </c>
      <c r="GNK35" s="61">
        <v>0</v>
      </c>
      <c r="GNL35" s="61">
        <v>95</v>
      </c>
      <c r="GNM35" s="61">
        <v>75</v>
      </c>
      <c r="GNN35" s="61">
        <v>75</v>
      </c>
      <c r="GNO35" s="61">
        <v>0</v>
      </c>
      <c r="GNP35" s="61">
        <v>100</v>
      </c>
      <c r="GNQ35" s="61">
        <v>0</v>
      </c>
      <c r="GNR35" s="61">
        <v>0</v>
      </c>
      <c r="GNS35" s="61">
        <v>1</v>
      </c>
      <c r="GNT35" s="61">
        <v>10</v>
      </c>
      <c r="GNU35" s="61">
        <v>10</v>
      </c>
      <c r="GNV35" s="61">
        <v>10</v>
      </c>
      <c r="GNW35" s="61">
        <v>205</v>
      </c>
      <c r="GNX35" s="61">
        <v>0</v>
      </c>
      <c r="GNY35" s="61">
        <v>0</v>
      </c>
      <c r="GNZ35" s="61">
        <v>1</v>
      </c>
      <c r="GOA35" s="61">
        <v>1</v>
      </c>
      <c r="GOB35" s="61">
        <v>1</v>
      </c>
      <c r="GOC35" s="61">
        <v>1</v>
      </c>
      <c r="GOD35" s="61">
        <v>1</v>
      </c>
      <c r="GOE35" s="61">
        <v>0</v>
      </c>
      <c r="GOF35" s="61">
        <v>0</v>
      </c>
      <c r="GOG35" s="61">
        <v>95</v>
      </c>
      <c r="GOH35" s="61">
        <v>75</v>
      </c>
      <c r="GOI35" s="61">
        <v>75</v>
      </c>
      <c r="GOJ35" s="61">
        <v>0</v>
      </c>
      <c r="GOK35" s="61">
        <v>100</v>
      </c>
      <c r="GOL35" s="61">
        <v>0</v>
      </c>
      <c r="GOM35" s="61">
        <v>0</v>
      </c>
      <c r="GON35" s="61">
        <v>0</v>
      </c>
      <c r="GOO35" s="61">
        <v>1</v>
      </c>
      <c r="GOP35" s="61">
        <v>1</v>
      </c>
      <c r="GOQ35" s="61">
        <v>100</v>
      </c>
      <c r="GOR35" s="61">
        <v>0.01</v>
      </c>
      <c r="GOS35" s="61">
        <v>0</v>
      </c>
      <c r="GOT35" s="61">
        <v>1</v>
      </c>
      <c r="GOU35" s="61">
        <v>3</v>
      </c>
      <c r="GOV35" s="61">
        <v>1</v>
      </c>
      <c r="GOW35" s="61">
        <v>1</v>
      </c>
      <c r="GOX35" s="61">
        <v>1</v>
      </c>
      <c r="GOY35" s="61">
        <v>1</v>
      </c>
      <c r="GOZ35" s="61">
        <v>0</v>
      </c>
      <c r="GPA35" s="61">
        <v>0</v>
      </c>
      <c r="GPB35" s="61">
        <v>20</v>
      </c>
      <c r="GPC35" s="61">
        <v>-20</v>
      </c>
      <c r="GPD35" s="61">
        <v>-3</v>
      </c>
      <c r="GPE35" s="61">
        <v>0</v>
      </c>
      <c r="GPF35" s="61">
        <v>100</v>
      </c>
      <c r="GPG35" s="61">
        <v>0</v>
      </c>
      <c r="GPH35" s="61">
        <v>1E-3</v>
      </c>
      <c r="GPI35" s="61">
        <v>0.1</v>
      </c>
      <c r="GPJ35" s="61">
        <v>100</v>
      </c>
      <c r="GPK35" s="61">
        <v>100</v>
      </c>
      <c r="GPL35" s="61">
        <v>100</v>
      </c>
      <c r="GPM35" s="61">
        <v>70</v>
      </c>
      <c r="GPN35" s="61">
        <v>0</v>
      </c>
      <c r="GPO35" s="61">
        <v>1</v>
      </c>
      <c r="GPP35" s="61">
        <v>1</v>
      </c>
      <c r="GPQ35" s="61">
        <v>1</v>
      </c>
      <c r="GPR35" s="61">
        <v>1</v>
      </c>
      <c r="GPS35" s="61">
        <v>1</v>
      </c>
      <c r="GPT35" s="61">
        <v>1</v>
      </c>
      <c r="GPU35" s="61">
        <v>0</v>
      </c>
      <c r="GPV35" s="61">
        <v>0</v>
      </c>
      <c r="GPW35" s="61">
        <v>90</v>
      </c>
      <c r="GPX35" s="61">
        <v>50</v>
      </c>
      <c r="GPY35" s="61">
        <v>50</v>
      </c>
      <c r="GPZ35" s="61">
        <v>20</v>
      </c>
      <c r="GQA35" s="61">
        <v>100</v>
      </c>
      <c r="GQB35" s="61">
        <v>20</v>
      </c>
      <c r="GQC35" s="61">
        <v>0</v>
      </c>
      <c r="GQD35" s="61">
        <v>0.1</v>
      </c>
      <c r="GQE35" s="61">
        <v>100</v>
      </c>
      <c r="GQF35" s="61">
        <v>205</v>
      </c>
      <c r="GQG35" s="61">
        <v>0</v>
      </c>
      <c r="GQH35" s="61">
        <v>0</v>
      </c>
      <c r="GQI35" s="61">
        <v>1</v>
      </c>
      <c r="GQJ35" s="61">
        <v>20</v>
      </c>
      <c r="GQK35" s="61">
        <v>0</v>
      </c>
      <c r="GQL35" s="61">
        <v>1</v>
      </c>
      <c r="GQM35" s="61">
        <v>1</v>
      </c>
      <c r="GQN35" s="61">
        <v>1</v>
      </c>
      <c r="GQO35" s="61">
        <v>1</v>
      </c>
      <c r="GQP35" s="61">
        <v>0</v>
      </c>
      <c r="GQQ35" s="61">
        <v>0</v>
      </c>
      <c r="GQR35" s="61">
        <v>120</v>
      </c>
      <c r="GQS35" s="61">
        <v>0</v>
      </c>
      <c r="GQT35" s="61">
        <v>100</v>
      </c>
      <c r="GQU35" s="61">
        <v>100</v>
      </c>
      <c r="GQV35" s="61">
        <v>0</v>
      </c>
      <c r="GQW35" s="61">
        <v>0</v>
      </c>
      <c r="GQX35" s="61">
        <v>100</v>
      </c>
      <c r="GQY35" s="61">
        <v>0</v>
      </c>
      <c r="GQZ35" s="61">
        <v>0</v>
      </c>
      <c r="GRA35" s="61">
        <v>2</v>
      </c>
      <c r="GRB35" s="61">
        <v>100</v>
      </c>
      <c r="GRC35" s="61">
        <v>100</v>
      </c>
      <c r="GRD35" s="61">
        <v>100</v>
      </c>
      <c r="GRE35" s="61">
        <v>0.05</v>
      </c>
      <c r="GRF35" s="61">
        <v>0</v>
      </c>
      <c r="GRG35" s="61">
        <v>0</v>
      </c>
      <c r="GRH35" s="61">
        <v>1</v>
      </c>
      <c r="GRI35" s="61">
        <v>1</v>
      </c>
      <c r="GRJ35" s="61">
        <v>1</v>
      </c>
      <c r="GRK35" s="61">
        <v>1</v>
      </c>
      <c r="GRL35" s="61">
        <v>1</v>
      </c>
      <c r="GRM35" s="61">
        <v>0</v>
      </c>
      <c r="GRN35" s="61">
        <v>0</v>
      </c>
      <c r="GRO35" s="61">
        <v>780</v>
      </c>
      <c r="GRP35" s="61">
        <v>720</v>
      </c>
      <c r="GRQ35" s="61">
        <v>740</v>
      </c>
      <c r="GRR35" s="61">
        <v>0</v>
      </c>
      <c r="GRS35" s="61">
        <v>100</v>
      </c>
      <c r="GRT35" s="61">
        <v>-100</v>
      </c>
      <c r="GRU35" s="61">
        <v>0</v>
      </c>
      <c r="GRV35" s="61">
        <v>1</v>
      </c>
      <c r="GRW35" s="61">
        <v>320</v>
      </c>
      <c r="GRX35" s="61">
        <v>320</v>
      </c>
      <c r="GRY35" s="61">
        <v>100</v>
      </c>
      <c r="GRZ35" s="61">
        <v>205</v>
      </c>
      <c r="GSA35" s="61">
        <v>0</v>
      </c>
      <c r="GSB35" s="61">
        <v>0</v>
      </c>
      <c r="GSC35" s="61">
        <v>1</v>
      </c>
      <c r="GSD35" s="61">
        <v>1</v>
      </c>
      <c r="GSE35" s="61">
        <v>1</v>
      </c>
      <c r="GSF35" s="61">
        <v>1</v>
      </c>
      <c r="GSG35" s="61">
        <v>1</v>
      </c>
      <c r="GSH35" s="61">
        <v>0</v>
      </c>
      <c r="GSI35" s="61">
        <v>0</v>
      </c>
      <c r="GSJ35" s="61">
        <v>400</v>
      </c>
      <c r="GSK35" s="61">
        <v>0</v>
      </c>
      <c r="GSL35" s="61">
        <v>0</v>
      </c>
      <c r="GSM35" s="61">
        <v>0</v>
      </c>
      <c r="GSN35" s="61">
        <v>100</v>
      </c>
      <c r="GSO35" s="61">
        <v>0</v>
      </c>
      <c r="GSP35" s="61">
        <v>1E-3</v>
      </c>
      <c r="GSQ35" s="61">
        <v>0.1</v>
      </c>
      <c r="GSR35" s="61">
        <v>100</v>
      </c>
      <c r="GSS35" s="61">
        <v>100</v>
      </c>
      <c r="GST35" s="61">
        <v>100</v>
      </c>
      <c r="GSU35" s="61">
        <v>70</v>
      </c>
      <c r="GSV35" s="61">
        <v>0</v>
      </c>
      <c r="GSW35" s="61">
        <v>1</v>
      </c>
      <c r="GSX35" s="61">
        <v>6</v>
      </c>
      <c r="GSY35" s="61">
        <v>1</v>
      </c>
      <c r="GSZ35" s="61">
        <v>1</v>
      </c>
      <c r="GTA35" s="61">
        <v>1</v>
      </c>
      <c r="GTB35" s="61">
        <v>1</v>
      </c>
      <c r="GTC35" s="61">
        <v>0</v>
      </c>
      <c r="GTD35" s="61">
        <v>0</v>
      </c>
      <c r="GTE35" s="61">
        <v>80</v>
      </c>
      <c r="GTF35" s="61">
        <v>30</v>
      </c>
      <c r="GTG35" s="61">
        <v>80</v>
      </c>
      <c r="GTH35" s="61">
        <v>0</v>
      </c>
      <c r="GTI35" s="61">
        <v>100</v>
      </c>
      <c r="GTJ35" s="61">
        <v>0</v>
      </c>
      <c r="GTK35" s="61">
        <v>0</v>
      </c>
      <c r="GTL35" s="61">
        <v>0.2</v>
      </c>
      <c r="GTM35" s="61">
        <v>100</v>
      </c>
      <c r="GTN35" s="61">
        <v>100</v>
      </c>
      <c r="GTO35" s="61">
        <v>100</v>
      </c>
      <c r="GTP35" s="61">
        <v>205</v>
      </c>
      <c r="GTQ35" s="61">
        <v>0</v>
      </c>
      <c r="GTR35" s="61">
        <v>1</v>
      </c>
      <c r="GTS35" s="61">
        <v>1</v>
      </c>
      <c r="GTT35" s="61">
        <v>1</v>
      </c>
      <c r="GTU35" s="61">
        <v>1</v>
      </c>
      <c r="GTV35" s="61">
        <v>1</v>
      </c>
      <c r="GTW35" s="61">
        <v>1</v>
      </c>
      <c r="GTX35" s="61">
        <v>0</v>
      </c>
      <c r="GTY35" s="61">
        <v>0</v>
      </c>
      <c r="GTZ35" s="61">
        <v>40</v>
      </c>
      <c r="GUA35" s="61">
        <v>20</v>
      </c>
      <c r="GUB35" s="61">
        <v>28</v>
      </c>
      <c r="GUC35" s="61">
        <v>0</v>
      </c>
      <c r="GUD35" s="61">
        <v>100</v>
      </c>
      <c r="GUE35" s="61">
        <v>0</v>
      </c>
      <c r="GUF35" s="61">
        <v>0</v>
      </c>
      <c r="GUG35" s="61">
        <v>0.2</v>
      </c>
      <c r="GUH35" s="61">
        <v>100</v>
      </c>
      <c r="GUI35" s="61">
        <v>100</v>
      </c>
      <c r="GUJ35" s="61">
        <v>100</v>
      </c>
      <c r="GUK35" s="61">
        <v>205</v>
      </c>
      <c r="GUL35" s="61">
        <v>0</v>
      </c>
      <c r="GUM35" s="61">
        <v>1</v>
      </c>
      <c r="GUN35" s="61">
        <v>1</v>
      </c>
      <c r="GUO35" s="61">
        <v>1</v>
      </c>
      <c r="GUP35" s="61">
        <v>1</v>
      </c>
      <c r="GUQ35" s="61">
        <v>1</v>
      </c>
      <c r="GUR35" s="61">
        <v>1</v>
      </c>
      <c r="GUS35" s="61">
        <v>0</v>
      </c>
      <c r="GUT35" s="61">
        <v>0</v>
      </c>
      <c r="GUU35" s="61">
        <v>40</v>
      </c>
      <c r="GUV35" s="61">
        <v>20</v>
      </c>
      <c r="GUW35" s="61">
        <v>28</v>
      </c>
      <c r="GUX35" s="61">
        <v>0</v>
      </c>
      <c r="GUY35" s="61">
        <v>100</v>
      </c>
      <c r="GUZ35" s="61">
        <v>0</v>
      </c>
      <c r="GVA35" s="61">
        <v>0</v>
      </c>
      <c r="GVB35" s="61">
        <v>0</v>
      </c>
      <c r="GVC35" s="61">
        <v>50</v>
      </c>
      <c r="GVD35" s="61">
        <v>50</v>
      </c>
      <c r="GVE35" s="61">
        <v>100</v>
      </c>
      <c r="GVF35" s="61">
        <v>205</v>
      </c>
      <c r="GVG35" s="61">
        <v>0</v>
      </c>
      <c r="GVH35" s="61">
        <v>1</v>
      </c>
      <c r="GVI35" s="61">
        <v>1</v>
      </c>
      <c r="GVJ35" s="61">
        <v>1</v>
      </c>
      <c r="GVK35" s="61">
        <v>1</v>
      </c>
      <c r="GVL35" s="61">
        <v>1</v>
      </c>
      <c r="GVM35" s="61">
        <v>1</v>
      </c>
      <c r="GVN35" s="61">
        <v>0</v>
      </c>
      <c r="GVO35" s="61">
        <v>0</v>
      </c>
      <c r="GVP35" s="61">
        <v>100</v>
      </c>
      <c r="GVQ35" s="61">
        <v>0</v>
      </c>
      <c r="GVR35" s="61">
        <v>50</v>
      </c>
      <c r="GVS35" s="61">
        <v>0</v>
      </c>
      <c r="GVT35" s="61">
        <v>100</v>
      </c>
      <c r="GVU35" s="61">
        <v>0</v>
      </c>
      <c r="GVV35" s="61">
        <v>0</v>
      </c>
      <c r="GVW35" s="61">
        <v>0.1</v>
      </c>
      <c r="GVX35" s="61">
        <v>100</v>
      </c>
      <c r="GVY35" s="61">
        <v>100</v>
      </c>
      <c r="GVZ35" s="61">
        <v>100</v>
      </c>
      <c r="GWA35" s="61">
        <v>205</v>
      </c>
      <c r="GWB35" s="61">
        <v>0</v>
      </c>
      <c r="GWC35" s="61">
        <v>0</v>
      </c>
      <c r="GWD35" s="61">
        <v>1</v>
      </c>
      <c r="GWE35" s="61">
        <v>1</v>
      </c>
      <c r="GWF35" s="61">
        <v>1</v>
      </c>
      <c r="GWG35" s="61">
        <v>1</v>
      </c>
      <c r="GWH35" s="61">
        <v>1</v>
      </c>
      <c r="GWI35" s="61">
        <v>0</v>
      </c>
      <c r="GWJ35" s="61">
        <v>0</v>
      </c>
      <c r="GWK35" s="61">
        <v>30</v>
      </c>
      <c r="GWL35" s="61">
        <v>15</v>
      </c>
      <c r="GWM35" s="61">
        <v>25</v>
      </c>
      <c r="GWN35" s="61">
        <v>0</v>
      </c>
      <c r="GWO35" s="61">
        <v>100</v>
      </c>
      <c r="GWP35" s="61">
        <v>0</v>
      </c>
      <c r="GWQ35" s="61">
        <v>0</v>
      </c>
      <c r="GWR35" s="61">
        <v>0.1</v>
      </c>
      <c r="GWS35" s="61">
        <v>100</v>
      </c>
      <c r="GWT35" s="61">
        <v>100</v>
      </c>
      <c r="GWU35" s="61">
        <v>100</v>
      </c>
      <c r="GWV35" s="61">
        <v>205</v>
      </c>
      <c r="GWW35" s="61">
        <v>0</v>
      </c>
      <c r="GWX35" s="61">
        <v>1</v>
      </c>
      <c r="GWY35" s="61">
        <v>1</v>
      </c>
      <c r="GWZ35" s="61">
        <v>1</v>
      </c>
      <c r="GXA35" s="61">
        <v>1</v>
      </c>
      <c r="GXB35" s="61">
        <v>1</v>
      </c>
      <c r="GXC35" s="61">
        <v>1</v>
      </c>
      <c r="GXD35" s="61">
        <v>0</v>
      </c>
      <c r="GXE35" s="61">
        <v>0</v>
      </c>
      <c r="GXF35" s="61">
        <v>99</v>
      </c>
      <c r="GXG35" s="61">
        <v>85</v>
      </c>
      <c r="GXH35" s="61">
        <v>90</v>
      </c>
      <c r="GXI35" s="61">
        <v>0</v>
      </c>
      <c r="GXJ35" s="61">
        <v>100</v>
      </c>
      <c r="GXK35" s="61">
        <v>0</v>
      </c>
      <c r="GZB35" s="61">
        <v>0</v>
      </c>
      <c r="GZC35" s="61">
        <v>0.1</v>
      </c>
      <c r="GZD35" s="61">
        <v>100</v>
      </c>
      <c r="GZE35" s="61">
        <v>205</v>
      </c>
      <c r="GZF35" s="61">
        <v>0</v>
      </c>
      <c r="GZG35" s="61">
        <v>0</v>
      </c>
      <c r="GZH35" s="61">
        <v>1</v>
      </c>
      <c r="GZI35" s="61">
        <v>20</v>
      </c>
      <c r="GZJ35" s="61">
        <v>0</v>
      </c>
      <c r="GZK35" s="61">
        <v>1</v>
      </c>
      <c r="GZL35" s="61">
        <v>1</v>
      </c>
      <c r="GZM35" s="61">
        <v>1</v>
      </c>
      <c r="GZN35" s="61">
        <v>1</v>
      </c>
      <c r="GZO35" s="61">
        <v>0</v>
      </c>
      <c r="GZP35" s="61">
        <v>0</v>
      </c>
      <c r="GZQ35" s="61">
        <v>120</v>
      </c>
      <c r="GZR35" s="61">
        <v>0</v>
      </c>
      <c r="GZS35" s="61">
        <v>100</v>
      </c>
      <c r="GZT35" s="61">
        <v>100</v>
      </c>
      <c r="GZU35" s="61">
        <v>0</v>
      </c>
      <c r="GZV35" s="61">
        <v>0</v>
      </c>
      <c r="GZW35" s="61">
        <v>100</v>
      </c>
      <c r="GZX35" s="61">
        <v>0</v>
      </c>
      <c r="GZY35" s="61">
        <v>0</v>
      </c>
      <c r="GZZ35" s="61">
        <v>0.2</v>
      </c>
      <c r="HAA35" s="61">
        <v>100</v>
      </c>
      <c r="HAB35" s="61">
        <v>100</v>
      </c>
      <c r="HAC35" s="61">
        <v>100</v>
      </c>
      <c r="HAD35" s="61">
        <v>205</v>
      </c>
      <c r="HAE35" s="61">
        <v>0</v>
      </c>
      <c r="HAF35" s="61">
        <v>1</v>
      </c>
      <c r="HAG35" s="61">
        <v>1</v>
      </c>
      <c r="HAH35" s="61">
        <v>1</v>
      </c>
      <c r="HAI35" s="61">
        <v>1</v>
      </c>
      <c r="HAJ35" s="61">
        <v>1</v>
      </c>
      <c r="HAK35" s="61">
        <v>1</v>
      </c>
      <c r="HAL35" s="61">
        <v>0</v>
      </c>
      <c r="HAM35" s="61">
        <v>0</v>
      </c>
      <c r="HAN35" s="61">
        <v>40</v>
      </c>
      <c r="HAO35" s="61">
        <v>20</v>
      </c>
      <c r="HAP35" s="61">
        <v>28</v>
      </c>
      <c r="HAQ35" s="61">
        <v>0</v>
      </c>
      <c r="HAR35" s="61">
        <v>100</v>
      </c>
      <c r="HAS35" s="61">
        <v>0</v>
      </c>
      <c r="HAT35" s="61">
        <v>0</v>
      </c>
      <c r="HAU35" s="61">
        <v>0</v>
      </c>
      <c r="HAV35" s="61">
        <v>50</v>
      </c>
      <c r="HAW35" s="61">
        <v>50</v>
      </c>
      <c r="HAX35" s="61">
        <v>100</v>
      </c>
      <c r="HAY35" s="61">
        <v>205</v>
      </c>
      <c r="HAZ35" s="61">
        <v>0</v>
      </c>
      <c r="HBA35" s="61">
        <v>1</v>
      </c>
      <c r="HBB35" s="61">
        <v>1</v>
      </c>
      <c r="HBC35" s="61">
        <v>1</v>
      </c>
      <c r="HBD35" s="61">
        <v>1</v>
      </c>
      <c r="HBE35" s="61">
        <v>1</v>
      </c>
      <c r="HBF35" s="61">
        <v>1</v>
      </c>
      <c r="HBG35" s="61">
        <v>0</v>
      </c>
      <c r="HBH35" s="61">
        <v>0</v>
      </c>
      <c r="HBI35" s="61">
        <v>100</v>
      </c>
      <c r="HBJ35" s="61">
        <v>0</v>
      </c>
      <c r="HBK35" s="61">
        <v>50</v>
      </c>
      <c r="HBL35" s="61">
        <v>0</v>
      </c>
      <c r="HBM35" s="61">
        <v>100</v>
      </c>
      <c r="HBN35" s="61">
        <v>0</v>
      </c>
      <c r="HBO35" s="61">
        <v>0</v>
      </c>
      <c r="HBP35" s="61">
        <v>1000</v>
      </c>
      <c r="HBQ35" s="61">
        <v>-1000</v>
      </c>
      <c r="HBR35" s="61">
        <v>0</v>
      </c>
      <c r="HBS35" s="61">
        <v>0</v>
      </c>
      <c r="HBT35" s="61">
        <v>10</v>
      </c>
      <c r="HBU35" s="61">
        <v>10</v>
      </c>
      <c r="HBV35" s="61">
        <v>10</v>
      </c>
      <c r="HBW35" s="61">
        <v>2</v>
      </c>
      <c r="HBX35" s="61">
        <v>5</v>
      </c>
      <c r="HBY35" s="61">
        <v>0</v>
      </c>
      <c r="HBZ35" s="61">
        <v>48</v>
      </c>
      <c r="HCA35" s="61">
        <v>50</v>
      </c>
      <c r="HCB35" s="61">
        <v>1</v>
      </c>
      <c r="HCC35" s="61">
        <v>5000</v>
      </c>
      <c r="HCD35" s="61">
        <v>8000</v>
      </c>
      <c r="HCE35" s="61">
        <v>5000</v>
      </c>
      <c r="HCF35" s="61">
        <v>8000</v>
      </c>
      <c r="HCG35" s="61">
        <v>6</v>
      </c>
      <c r="HCH35" s="61">
        <v>6</v>
      </c>
      <c r="HCI35" s="61">
        <v>1</v>
      </c>
      <c r="HCJ35" s="61">
        <v>5000</v>
      </c>
      <c r="HCK35" s="61">
        <v>-5000</v>
      </c>
      <c r="HCL35" s="61">
        <v>1</v>
      </c>
      <c r="HCM35" s="61">
        <v>0</v>
      </c>
      <c r="HCN35" s="61">
        <v>0.02</v>
      </c>
      <c r="HCO35" s="61">
        <v>1</v>
      </c>
      <c r="HCP35" s="61">
        <v>1</v>
      </c>
      <c r="HCQ35" s="61">
        <v>1</v>
      </c>
      <c r="HCR35" s="61">
        <v>1</v>
      </c>
      <c r="HCS35" s="61">
        <v>0</v>
      </c>
      <c r="HCT35" s="61">
        <v>0</v>
      </c>
      <c r="HCU35" s="61">
        <v>3000</v>
      </c>
      <c r="HCV35" s="61">
        <v>-3000</v>
      </c>
      <c r="HCW35" s="61">
        <v>0</v>
      </c>
      <c r="HCX35" s="61">
        <v>50</v>
      </c>
      <c r="HCY35" s="61">
        <v>75.599999999999994</v>
      </c>
      <c r="HCZ35" s="61">
        <v>72.599999999999994</v>
      </c>
      <c r="HDA35" s="61">
        <v>0</v>
      </c>
      <c r="HDB35" s="61">
        <v>0.1</v>
      </c>
      <c r="HDC35" s="61">
        <v>100</v>
      </c>
      <c r="HDD35" s="61">
        <v>205</v>
      </c>
      <c r="HDE35" s="61">
        <v>0</v>
      </c>
      <c r="HDF35" s="61">
        <v>0</v>
      </c>
      <c r="HDG35" s="61">
        <v>1</v>
      </c>
      <c r="HDH35" s="61">
        <v>20</v>
      </c>
      <c r="HDI35" s="61">
        <v>0</v>
      </c>
      <c r="HDJ35" s="61">
        <v>1</v>
      </c>
      <c r="HDK35" s="61">
        <v>1</v>
      </c>
      <c r="HDL35" s="61">
        <v>1</v>
      </c>
      <c r="HDM35" s="61">
        <v>1</v>
      </c>
      <c r="HDN35" s="61">
        <v>0</v>
      </c>
      <c r="HDO35" s="61">
        <v>0</v>
      </c>
      <c r="HDP35" s="61">
        <v>120</v>
      </c>
      <c r="HDQ35" s="61">
        <v>0</v>
      </c>
      <c r="HDR35" s="61">
        <v>100</v>
      </c>
      <c r="HDS35" s="61">
        <v>100</v>
      </c>
      <c r="HDT35" s="61">
        <v>0</v>
      </c>
      <c r="HDU35" s="61">
        <v>0</v>
      </c>
      <c r="HDV35" s="61">
        <v>100</v>
      </c>
      <c r="HDW35" s="61">
        <v>0</v>
      </c>
      <c r="HDX35" s="61">
        <v>0</v>
      </c>
      <c r="HDY35" s="61">
        <v>0.1</v>
      </c>
      <c r="HDZ35" s="61">
        <v>100</v>
      </c>
      <c r="HEA35" s="61">
        <v>205</v>
      </c>
      <c r="HEB35" s="61">
        <v>0</v>
      </c>
      <c r="HEC35" s="61">
        <v>0</v>
      </c>
      <c r="HED35" s="61">
        <v>1</v>
      </c>
      <c r="HEE35" s="61">
        <v>20</v>
      </c>
      <c r="HEF35" s="61">
        <v>0</v>
      </c>
      <c r="HEG35" s="61">
        <v>1</v>
      </c>
      <c r="HEH35" s="61">
        <v>1</v>
      </c>
      <c r="HEI35" s="61">
        <v>1</v>
      </c>
      <c r="HEJ35" s="61">
        <v>1</v>
      </c>
      <c r="HEK35" s="61">
        <v>0</v>
      </c>
      <c r="HEL35" s="61">
        <v>0</v>
      </c>
      <c r="HEM35" s="61">
        <v>120</v>
      </c>
      <c r="HEN35" s="61">
        <v>0</v>
      </c>
      <c r="HEO35" s="61">
        <v>100</v>
      </c>
      <c r="HEP35" s="61">
        <v>100</v>
      </c>
      <c r="HEQ35" s="61">
        <v>0</v>
      </c>
      <c r="HER35" s="61">
        <v>0</v>
      </c>
      <c r="HES35" s="61">
        <v>100</v>
      </c>
      <c r="HET35" s="61">
        <v>0</v>
      </c>
      <c r="HEU35" s="61">
        <v>0</v>
      </c>
      <c r="HEV35" s="61">
        <v>0.1</v>
      </c>
      <c r="HEW35" s="61">
        <v>100</v>
      </c>
      <c r="HEX35" s="61">
        <v>205</v>
      </c>
      <c r="HEY35" s="61">
        <v>0</v>
      </c>
      <c r="HEZ35" s="61">
        <v>0</v>
      </c>
      <c r="HFA35" s="61">
        <v>1</v>
      </c>
      <c r="HFB35" s="61">
        <v>20</v>
      </c>
      <c r="HFC35" s="61">
        <v>0</v>
      </c>
      <c r="HFD35" s="61">
        <v>1</v>
      </c>
      <c r="HFE35" s="61">
        <v>1</v>
      </c>
      <c r="HFF35" s="61">
        <v>1</v>
      </c>
      <c r="HFG35" s="61">
        <v>1</v>
      </c>
      <c r="HFH35" s="61">
        <v>0</v>
      </c>
      <c r="HFI35" s="61">
        <v>0</v>
      </c>
      <c r="HFJ35" s="61">
        <v>120</v>
      </c>
      <c r="HFK35" s="61">
        <v>0</v>
      </c>
      <c r="HFL35" s="61">
        <v>100</v>
      </c>
      <c r="HFM35" s="61">
        <v>100</v>
      </c>
      <c r="HFN35" s="61">
        <v>0</v>
      </c>
      <c r="HFO35" s="61">
        <v>0</v>
      </c>
      <c r="HFP35" s="61">
        <v>100</v>
      </c>
      <c r="HFQ35" s="61">
        <v>0</v>
      </c>
      <c r="HFR35" s="61">
        <v>0</v>
      </c>
      <c r="HFS35" s="61">
        <v>0.1</v>
      </c>
      <c r="HFT35" s="61">
        <v>100</v>
      </c>
      <c r="HFU35" s="61">
        <v>205</v>
      </c>
      <c r="HFV35" s="61">
        <v>0</v>
      </c>
      <c r="HFW35" s="61">
        <v>0</v>
      </c>
      <c r="HFX35" s="61">
        <v>1</v>
      </c>
      <c r="HFY35" s="61">
        <v>20</v>
      </c>
      <c r="HFZ35" s="61">
        <v>0</v>
      </c>
      <c r="HGA35" s="61">
        <v>1</v>
      </c>
      <c r="HGB35" s="61">
        <v>1</v>
      </c>
      <c r="HGC35" s="61">
        <v>1</v>
      </c>
      <c r="HGD35" s="61">
        <v>1</v>
      </c>
      <c r="HGE35" s="61">
        <v>0</v>
      </c>
      <c r="HGF35" s="61">
        <v>0</v>
      </c>
      <c r="HGG35" s="61">
        <v>120</v>
      </c>
      <c r="HGH35" s="61">
        <v>0</v>
      </c>
      <c r="HGI35" s="61">
        <v>100</v>
      </c>
      <c r="HGJ35" s="61">
        <v>100</v>
      </c>
      <c r="HGK35" s="61">
        <v>0</v>
      </c>
      <c r="HGL35" s="61">
        <v>0</v>
      </c>
      <c r="HGM35" s="61">
        <v>100</v>
      </c>
      <c r="HGN35" s="61">
        <v>0</v>
      </c>
      <c r="HGO35" s="61">
        <v>0</v>
      </c>
      <c r="HGP35" s="61">
        <v>0.1</v>
      </c>
      <c r="HGQ35" s="61">
        <v>100</v>
      </c>
      <c r="HGR35" s="61">
        <v>205</v>
      </c>
      <c r="HGS35" s="61">
        <v>0</v>
      </c>
      <c r="HGT35" s="61">
        <v>0</v>
      </c>
      <c r="HGU35" s="61">
        <v>1</v>
      </c>
      <c r="HGV35" s="61">
        <v>20</v>
      </c>
      <c r="HGW35" s="61">
        <v>0</v>
      </c>
      <c r="HGX35" s="61">
        <v>1</v>
      </c>
      <c r="HGY35" s="61">
        <v>1</v>
      </c>
      <c r="HGZ35" s="61">
        <v>1</v>
      </c>
      <c r="HHA35" s="61">
        <v>1</v>
      </c>
      <c r="HHB35" s="61">
        <v>0</v>
      </c>
      <c r="HHC35" s="61">
        <v>0</v>
      </c>
      <c r="HHD35" s="61">
        <v>120</v>
      </c>
      <c r="HHE35" s="61">
        <v>0</v>
      </c>
      <c r="HHF35" s="61">
        <v>100</v>
      </c>
      <c r="HHG35" s="61">
        <v>100</v>
      </c>
      <c r="HHH35" s="61">
        <v>0</v>
      </c>
      <c r="HHI35" s="61">
        <v>0</v>
      </c>
      <c r="HHJ35" s="61">
        <v>100</v>
      </c>
      <c r="HHK35" s="61">
        <v>0</v>
      </c>
      <c r="HHL35" s="61">
        <v>0</v>
      </c>
      <c r="HHM35" s="61">
        <v>0.1</v>
      </c>
      <c r="HHN35" s="61">
        <v>100</v>
      </c>
      <c r="HHO35" s="61">
        <v>205</v>
      </c>
      <c r="HHP35" s="61">
        <v>0</v>
      </c>
      <c r="HHQ35" s="61">
        <v>0</v>
      </c>
      <c r="HHR35" s="61">
        <v>1</v>
      </c>
      <c r="HHS35" s="61">
        <v>20</v>
      </c>
      <c r="HHT35" s="61">
        <v>0</v>
      </c>
      <c r="HHU35" s="61">
        <v>1</v>
      </c>
      <c r="HHV35" s="61">
        <v>1</v>
      </c>
      <c r="HHW35" s="61">
        <v>1</v>
      </c>
      <c r="HHX35" s="61">
        <v>1</v>
      </c>
      <c r="HHY35" s="61">
        <v>0</v>
      </c>
      <c r="HHZ35" s="61">
        <v>0</v>
      </c>
      <c r="HIA35" s="61">
        <v>120</v>
      </c>
      <c r="HIB35" s="61">
        <v>0</v>
      </c>
      <c r="HIC35" s="61">
        <v>100</v>
      </c>
      <c r="HID35" s="61">
        <v>100</v>
      </c>
      <c r="HIE35" s="61">
        <v>0</v>
      </c>
      <c r="HIF35" s="61">
        <v>0</v>
      </c>
      <c r="HIG35" s="61">
        <v>100</v>
      </c>
      <c r="HIH35" s="61">
        <v>0</v>
      </c>
      <c r="HII35" s="61">
        <v>0</v>
      </c>
      <c r="HIJ35" s="61">
        <v>0</v>
      </c>
      <c r="HIK35" s="61">
        <v>0</v>
      </c>
      <c r="HIL35" s="61">
        <v>0</v>
      </c>
      <c r="HIM35" s="61">
        <v>0</v>
      </c>
      <c r="HIN35" s="61">
        <v>0</v>
      </c>
      <c r="HIO35" s="61">
        <v>0</v>
      </c>
      <c r="HIP35" s="61">
        <v>0</v>
      </c>
      <c r="HIQ35" s="61">
        <v>0</v>
      </c>
      <c r="HIR35" s="61">
        <v>0</v>
      </c>
      <c r="HIS35" s="61">
        <v>0</v>
      </c>
      <c r="HIT35" s="61">
        <v>0</v>
      </c>
      <c r="HIU35" s="61">
        <v>0</v>
      </c>
      <c r="HIV35" s="61">
        <v>0</v>
      </c>
      <c r="HIW35" s="61">
        <v>0</v>
      </c>
      <c r="HIX35" s="61">
        <v>0</v>
      </c>
      <c r="HIY35" s="61">
        <v>0</v>
      </c>
      <c r="HIZ35" s="61">
        <v>0</v>
      </c>
      <c r="HJA35" s="61">
        <v>0</v>
      </c>
      <c r="HJB35" s="61">
        <v>0</v>
      </c>
      <c r="HJC35" s="61">
        <v>0</v>
      </c>
      <c r="HJD35" s="61">
        <v>0</v>
      </c>
      <c r="HJG35" s="61">
        <v>1</v>
      </c>
      <c r="HJH35" s="61">
        <v>0</v>
      </c>
      <c r="HJM35" s="61">
        <v>12</v>
      </c>
      <c r="HJN35" s="61">
        <v>2</v>
      </c>
      <c r="HJO35" s="61">
        <v>5</v>
      </c>
      <c r="HJY35" s="61">
        <v>235</v>
      </c>
      <c r="HJZ35" s="61">
        <v>235</v>
      </c>
      <c r="HKA35" s="61">
        <v>40</v>
      </c>
      <c r="HKB35" s="61">
        <v>25</v>
      </c>
      <c r="HKC35" s="61">
        <v>232</v>
      </c>
      <c r="HKD35" s="61">
        <v>1</v>
      </c>
      <c r="HKE35" s="61">
        <v>100</v>
      </c>
      <c r="HKG35" s="61">
        <v>70</v>
      </c>
      <c r="HKH35" s="61">
        <v>327</v>
      </c>
      <c r="HKI35" s="61">
        <v>327</v>
      </c>
      <c r="HKJ35" s="61">
        <v>1</v>
      </c>
      <c r="HKK35" s="61">
        <v>10</v>
      </c>
      <c r="HKN35" s="61">
        <v>0</v>
      </c>
      <c r="HKO35" s="61">
        <v>0</v>
      </c>
      <c r="HKP35" s="61">
        <v>0</v>
      </c>
      <c r="HKU35" s="61">
        <v>3</v>
      </c>
      <c r="HKV35" s="61">
        <v>0.1</v>
      </c>
      <c r="HKW35" s="61">
        <v>10</v>
      </c>
      <c r="HKX35" s="61">
        <v>0.5</v>
      </c>
      <c r="HKY35" s="61">
        <v>80</v>
      </c>
      <c r="HKZ35" s="61">
        <v>0</v>
      </c>
      <c r="HLG35" s="61">
        <v>1.421E-2</v>
      </c>
      <c r="HLH35" s="61">
        <v>0.29619000000000001</v>
      </c>
      <c r="HLI35" s="61">
        <v>0.88856999999999997</v>
      </c>
      <c r="HLJ35" s="61">
        <v>100</v>
      </c>
      <c r="HLK35" s="61">
        <v>0</v>
      </c>
      <c r="HLL35" s="61">
        <v>0</v>
      </c>
      <c r="HLM35" s="61">
        <v>0.44428000000000001</v>
      </c>
      <c r="HLN35" s="61">
        <v>0.23694999999999999</v>
      </c>
      <c r="HLO35" s="61">
        <v>100</v>
      </c>
      <c r="HLP35" s="61">
        <v>2</v>
      </c>
      <c r="HLQ35" s="61">
        <v>0</v>
      </c>
      <c r="HLR35" s="61">
        <v>20</v>
      </c>
      <c r="HLS35" s="61">
        <v>5000</v>
      </c>
      <c r="HLT35" s="61">
        <v>5000</v>
      </c>
      <c r="HLU35" s="61">
        <v>70</v>
      </c>
      <c r="HLV35" s="61">
        <v>75</v>
      </c>
      <c r="HLW35" s="61">
        <v>70</v>
      </c>
      <c r="HLX35" s="61">
        <v>100</v>
      </c>
      <c r="HLZ35" s="61">
        <v>0</v>
      </c>
      <c r="HMA35" s="61">
        <v>20</v>
      </c>
      <c r="HMB35" s="61">
        <v>2249</v>
      </c>
      <c r="HMC35" s="61">
        <v>4497</v>
      </c>
      <c r="HMD35" s="61">
        <v>2.5</v>
      </c>
      <c r="HME35" s="61">
        <v>2</v>
      </c>
      <c r="HMF35" s="61">
        <v>35</v>
      </c>
      <c r="HMG35" s="61">
        <v>45</v>
      </c>
      <c r="HMI35" s="61">
        <v>-2</v>
      </c>
      <c r="HMJ35" s="61">
        <v>-2</v>
      </c>
      <c r="HMK35" s="61">
        <v>-2</v>
      </c>
      <c r="HML35" s="61">
        <v>-2</v>
      </c>
      <c r="HMN35" s="61">
        <v>50</v>
      </c>
      <c r="HMO35" s="61">
        <v>0.1</v>
      </c>
      <c r="HMT35" s="61">
        <v>20</v>
      </c>
      <c r="HMU35" s="61">
        <v>300</v>
      </c>
      <c r="HMX35" s="61">
        <v>50</v>
      </c>
      <c r="HMY35" s="61">
        <v>0.3</v>
      </c>
      <c r="HMZ35" s="61">
        <v>-145</v>
      </c>
      <c r="HNA35" s="61">
        <v>10</v>
      </c>
      <c r="HNB35" s="61">
        <v>10</v>
      </c>
      <c r="HNC35" s="61">
        <v>0.5</v>
      </c>
      <c r="HND35" s="61">
        <v>105</v>
      </c>
      <c r="HNE35" s="61">
        <v>0.5</v>
      </c>
      <c r="HNF35" s="61">
        <v>0.5</v>
      </c>
      <c r="HNG35" s="61">
        <v>0</v>
      </c>
      <c r="HNH35" s="61">
        <v>2</v>
      </c>
      <c r="HNI35" s="61">
        <v>4497</v>
      </c>
      <c r="HNJ35" s="61">
        <v>4497</v>
      </c>
      <c r="HNK35" s="61">
        <v>4497</v>
      </c>
      <c r="HNL35" s="61">
        <v>4497</v>
      </c>
      <c r="HNM35" s="61">
        <v>70</v>
      </c>
      <c r="HNN35" s="61">
        <v>0.72</v>
      </c>
      <c r="HNO35" s="61">
        <v>0.72</v>
      </c>
      <c r="HNP35" s="61">
        <v>0.72</v>
      </c>
      <c r="HNQ35" s="61">
        <v>0.72</v>
      </c>
      <c r="HNR35" s="61">
        <v>0.3</v>
      </c>
      <c r="HNS35" s="61">
        <v>0.72</v>
      </c>
      <c r="HNT35" s="61">
        <v>0.72</v>
      </c>
      <c r="HNU35" s="61">
        <v>0.72</v>
      </c>
      <c r="HNW35" s="61">
        <v>10</v>
      </c>
      <c r="HNX35" s="61">
        <v>10</v>
      </c>
      <c r="HNY35" s="61">
        <v>95</v>
      </c>
      <c r="HNZ35" s="61">
        <v>1</v>
      </c>
      <c r="HOA35" s="61">
        <v>1</v>
      </c>
      <c r="HOB35" s="61">
        <v>100.4</v>
      </c>
      <c r="HOC35" s="61">
        <v>102.9</v>
      </c>
      <c r="HOD35" s="61">
        <v>98</v>
      </c>
      <c r="HOE35" s="61">
        <v>91</v>
      </c>
      <c r="HOF35" s="61">
        <v>102.9</v>
      </c>
      <c r="HOG35" s="61">
        <v>50</v>
      </c>
      <c r="HOH35" s="61">
        <v>65</v>
      </c>
      <c r="HOI35" s="61">
        <v>85</v>
      </c>
      <c r="HOJ35" s="61">
        <v>75</v>
      </c>
      <c r="HOL35" s="61">
        <v>105</v>
      </c>
      <c r="HOM35" s="61">
        <v>120</v>
      </c>
      <c r="HON35" s="61">
        <v>95</v>
      </c>
      <c r="HOO35" s="61">
        <v>70</v>
      </c>
      <c r="HOP35" s="61">
        <v>140</v>
      </c>
      <c r="HOQ35" s="61">
        <v>0</v>
      </c>
      <c r="HOR35" s="61">
        <v>70</v>
      </c>
      <c r="HOS35" s="61">
        <v>20</v>
      </c>
      <c r="HOT35" s="61">
        <v>82</v>
      </c>
      <c r="HOU35" s="61">
        <v>1</v>
      </c>
      <c r="HOV35" s="61">
        <v>20</v>
      </c>
      <c r="HOW35" s="61">
        <v>5.55</v>
      </c>
      <c r="HOX35" s="61">
        <v>1</v>
      </c>
      <c r="HOY35" s="61">
        <v>10</v>
      </c>
      <c r="HOZ35" s="61">
        <v>63</v>
      </c>
      <c r="HPC35" s="61">
        <v>5</v>
      </c>
      <c r="HPD35" s="61">
        <v>4</v>
      </c>
      <c r="HPE35" s="61">
        <v>4</v>
      </c>
      <c r="HPF35" s="61">
        <v>4</v>
      </c>
      <c r="HPG35" s="61">
        <v>4</v>
      </c>
      <c r="HPH35" s="61">
        <v>60</v>
      </c>
      <c r="HPI35" s="61">
        <v>60</v>
      </c>
      <c r="HPJ35" s="61">
        <v>60</v>
      </c>
      <c r="HPK35" s="61">
        <v>60</v>
      </c>
      <c r="HPL35" s="61">
        <v>1</v>
      </c>
      <c r="HPM35" s="61">
        <v>0</v>
      </c>
      <c r="HPN35" s="61">
        <v>0</v>
      </c>
      <c r="HPO35" s="61">
        <v>0</v>
      </c>
      <c r="HPP35" s="61">
        <v>0</v>
      </c>
      <c r="HPQ35" s="61">
        <v>0</v>
      </c>
      <c r="HPR35" s="61">
        <v>0</v>
      </c>
      <c r="HPS35" s="61">
        <v>0</v>
      </c>
      <c r="HPT35" s="61">
        <v>0</v>
      </c>
      <c r="HPU35" s="61">
        <v>0</v>
      </c>
      <c r="HPV35" s="61">
        <v>0</v>
      </c>
      <c r="HPW35" s="61">
        <v>0</v>
      </c>
      <c r="HPX35" s="61">
        <v>0</v>
      </c>
      <c r="HPY35" s="61">
        <v>0</v>
      </c>
      <c r="HPZ35" s="61">
        <v>0</v>
      </c>
      <c r="HQA35" s="61">
        <v>0</v>
      </c>
      <c r="HQB35" s="61">
        <v>0</v>
      </c>
      <c r="HQC35" s="61">
        <v>0</v>
      </c>
      <c r="HQD35" s="61">
        <v>0</v>
      </c>
      <c r="HQE35" s="61">
        <v>0</v>
      </c>
      <c r="HQF35" s="61">
        <v>0</v>
      </c>
      <c r="HQG35" s="61">
        <v>0</v>
      </c>
      <c r="HQH35" s="61">
        <v>0</v>
      </c>
      <c r="HQI35" s="61">
        <v>0</v>
      </c>
      <c r="HQJ35" s="61">
        <v>0</v>
      </c>
      <c r="HQK35" s="61">
        <v>0</v>
      </c>
      <c r="HQL35" s="61">
        <v>0</v>
      </c>
      <c r="HQM35" s="61">
        <v>0</v>
      </c>
      <c r="HQN35" s="61">
        <v>0</v>
      </c>
      <c r="HQO35" s="61">
        <v>0</v>
      </c>
      <c r="HQP35" s="61">
        <v>0</v>
      </c>
      <c r="HQQ35" s="61">
        <v>0</v>
      </c>
      <c r="HQR35" s="61">
        <v>0</v>
      </c>
      <c r="HQS35" s="61">
        <v>0</v>
      </c>
      <c r="HQT35" s="61">
        <v>0</v>
      </c>
      <c r="HQU35" s="61">
        <v>0</v>
      </c>
      <c r="HQV35" s="61">
        <v>0</v>
      </c>
      <c r="HQW35" s="61">
        <v>0</v>
      </c>
      <c r="HQX35" s="61">
        <v>0</v>
      </c>
      <c r="HQY35" s="61">
        <v>0</v>
      </c>
      <c r="HQZ35" s="61">
        <v>0</v>
      </c>
      <c r="HRA35" s="61">
        <v>0</v>
      </c>
      <c r="HRB35" s="61">
        <v>0</v>
      </c>
      <c r="HRC35" s="61">
        <v>0</v>
      </c>
      <c r="HRD35" s="61">
        <v>0</v>
      </c>
      <c r="HRE35" s="61">
        <v>0</v>
      </c>
      <c r="HRF35" s="61">
        <v>0</v>
      </c>
      <c r="HRG35" s="61">
        <v>0</v>
      </c>
      <c r="HRH35" s="61">
        <v>120</v>
      </c>
      <c r="HRI35" s="61">
        <v>0</v>
      </c>
      <c r="HRJ35" s="61">
        <v>0</v>
      </c>
      <c r="HRK35" s="61">
        <v>0</v>
      </c>
      <c r="HRL35" s="61">
        <v>0</v>
      </c>
      <c r="HRM35" s="61">
        <v>0</v>
      </c>
      <c r="HRN35" s="61">
        <v>0</v>
      </c>
      <c r="HRO35" s="61">
        <v>0</v>
      </c>
      <c r="HRP35" s="61">
        <v>0</v>
      </c>
      <c r="HRQ35" s="61">
        <v>0</v>
      </c>
      <c r="HRR35" s="61">
        <v>0</v>
      </c>
      <c r="HRS35" s="61">
        <v>0</v>
      </c>
      <c r="HRT35" s="61">
        <v>0</v>
      </c>
      <c r="HRU35" s="61">
        <v>0</v>
      </c>
      <c r="HRV35" s="61">
        <v>0</v>
      </c>
      <c r="HRW35" s="61">
        <v>0</v>
      </c>
      <c r="HRX35" s="61">
        <v>0</v>
      </c>
      <c r="HRY35" s="61">
        <v>0</v>
      </c>
      <c r="HRZ35" s="61">
        <v>0</v>
      </c>
      <c r="HSA35" s="61">
        <v>0</v>
      </c>
      <c r="HSB35" s="61">
        <v>0</v>
      </c>
      <c r="HSC35" s="61">
        <v>0</v>
      </c>
      <c r="HSD35" s="61">
        <v>0</v>
      </c>
      <c r="HSE35" s="61">
        <v>0</v>
      </c>
      <c r="HSF35" s="61">
        <v>0</v>
      </c>
      <c r="HSG35" s="61">
        <v>0</v>
      </c>
      <c r="HSH35" s="61">
        <v>0</v>
      </c>
      <c r="HSI35" s="61">
        <v>0</v>
      </c>
      <c r="HSJ35" s="61">
        <v>0</v>
      </c>
      <c r="HSK35" s="61">
        <v>0</v>
      </c>
      <c r="HSL35" s="61">
        <v>0</v>
      </c>
      <c r="HSM35" s="61">
        <v>0</v>
      </c>
      <c r="HSN35" s="61">
        <v>0</v>
      </c>
      <c r="HSO35" s="61">
        <v>0</v>
      </c>
      <c r="HSP35" s="61">
        <v>0</v>
      </c>
      <c r="HSQ35" s="61">
        <v>0</v>
      </c>
      <c r="HSR35" s="61">
        <v>0</v>
      </c>
      <c r="HSS35" s="61">
        <v>0</v>
      </c>
      <c r="HST35" s="61">
        <v>0</v>
      </c>
      <c r="HSU35" s="61">
        <v>0</v>
      </c>
      <c r="HSV35" s="61">
        <v>0</v>
      </c>
      <c r="HSW35" s="61">
        <v>0</v>
      </c>
      <c r="HSX35" s="61">
        <v>0</v>
      </c>
      <c r="HSY35" s="61">
        <v>0</v>
      </c>
      <c r="HSZ35" s="61">
        <v>0</v>
      </c>
      <c r="HTA35" s="61">
        <v>0</v>
      </c>
      <c r="HWN35" s="61">
        <v>0</v>
      </c>
      <c r="HWO35" s="61">
        <v>0</v>
      </c>
      <c r="HWP35" s="61">
        <v>0</v>
      </c>
      <c r="HWQ35" s="61">
        <v>0</v>
      </c>
      <c r="HWR35" s="61">
        <v>0</v>
      </c>
      <c r="HWS35" s="61">
        <v>0</v>
      </c>
      <c r="HWT35" s="61">
        <v>0</v>
      </c>
      <c r="HWU35" s="61">
        <v>0</v>
      </c>
      <c r="HWV35" s="61">
        <v>0</v>
      </c>
      <c r="HWW35" s="61">
        <v>0</v>
      </c>
      <c r="HYB35" s="61">
        <v>0</v>
      </c>
      <c r="HYC35" s="61">
        <v>0</v>
      </c>
      <c r="HYD35" s="61">
        <v>0</v>
      </c>
      <c r="HYE35" s="61">
        <v>0</v>
      </c>
      <c r="HYF35" s="61">
        <v>0</v>
      </c>
      <c r="HYG35" s="61">
        <v>0</v>
      </c>
      <c r="HYH35" s="61">
        <v>0</v>
      </c>
      <c r="HYI35" s="61">
        <v>0</v>
      </c>
      <c r="HYJ35" s="61">
        <v>0</v>
      </c>
      <c r="HYK35" s="61">
        <v>0</v>
      </c>
      <c r="HYL35" s="61">
        <v>0</v>
      </c>
      <c r="HYM35" s="61">
        <v>0</v>
      </c>
      <c r="HYN35" s="61">
        <v>0</v>
      </c>
      <c r="HYO35" s="61">
        <v>0</v>
      </c>
      <c r="HYP35" s="61">
        <v>0</v>
      </c>
      <c r="HYQ35" s="61">
        <v>0</v>
      </c>
      <c r="HYR35" s="61">
        <v>0</v>
      </c>
      <c r="HYS35" s="61">
        <v>0</v>
      </c>
      <c r="HYT35" s="61">
        <v>0</v>
      </c>
      <c r="HYU35" s="61">
        <v>0</v>
      </c>
      <c r="HYV35" s="61">
        <v>0</v>
      </c>
      <c r="HYW35" s="61">
        <v>0</v>
      </c>
      <c r="HYX35" s="61">
        <v>0</v>
      </c>
      <c r="HYY35" s="61">
        <v>0</v>
      </c>
      <c r="HYZ35" s="61">
        <v>0</v>
      </c>
      <c r="HZA35" s="61">
        <v>0</v>
      </c>
      <c r="HZB35" s="61">
        <v>0</v>
      </c>
      <c r="HZC35" s="61">
        <v>0</v>
      </c>
      <c r="HZD35" s="61">
        <v>0</v>
      </c>
      <c r="HZE35" s="61">
        <v>0</v>
      </c>
      <c r="ICR35" s="61">
        <v>1</v>
      </c>
      <c r="ICS35" s="61">
        <v>1</v>
      </c>
      <c r="ICV35" s="61">
        <v>1</v>
      </c>
      <c r="ICX35" s="61">
        <v>0</v>
      </c>
      <c r="ICY35" s="61">
        <v>0</v>
      </c>
      <c r="IDA35" s="61">
        <v>48.3</v>
      </c>
      <c r="IDC35" s="61">
        <v>0</v>
      </c>
      <c r="IDE35" s="61">
        <v>0</v>
      </c>
      <c r="IDF35" s="61">
        <v>0</v>
      </c>
      <c r="IDG35" s="61">
        <v>0</v>
      </c>
      <c r="IDH35" s="61">
        <v>0</v>
      </c>
      <c r="IDI35" s="61">
        <v>0</v>
      </c>
      <c r="IDJ35" s="61">
        <v>0.3</v>
      </c>
      <c r="IDK35" s="61">
        <v>0.8</v>
      </c>
      <c r="IDL35" s="61">
        <v>50</v>
      </c>
      <c r="IDM35" s="61">
        <v>10</v>
      </c>
      <c r="IDN35" s="61">
        <v>1</v>
      </c>
      <c r="IDO35" s="61">
        <v>1</v>
      </c>
      <c r="IDP35" s="61">
        <v>9.5</v>
      </c>
      <c r="IDQ35" s="61">
        <v>10</v>
      </c>
      <c r="IDR35" s="61">
        <v>1</v>
      </c>
      <c r="IDS35" s="61">
        <v>10</v>
      </c>
      <c r="IDT35" s="61">
        <v>9</v>
      </c>
      <c r="IDU35" s="61">
        <v>0</v>
      </c>
      <c r="IDV35" s="61">
        <v>0</v>
      </c>
      <c r="IDW35" s="61">
        <v>0</v>
      </c>
      <c r="IDX35" s="61">
        <v>0</v>
      </c>
      <c r="IDY35" s="61">
        <v>0</v>
      </c>
      <c r="IDZ35" s="61">
        <v>30</v>
      </c>
      <c r="IEA35" s="61">
        <v>80</v>
      </c>
      <c r="IEB35" s="61">
        <v>50</v>
      </c>
      <c r="IEC35" s="61">
        <v>27</v>
      </c>
      <c r="IED35" s="61">
        <v>0.5</v>
      </c>
      <c r="IEE35" s="61">
        <v>0.5</v>
      </c>
      <c r="IEF35" s="61">
        <v>27</v>
      </c>
      <c r="IEG35" s="61">
        <v>100</v>
      </c>
      <c r="IEH35" s="61">
        <v>0</v>
      </c>
      <c r="IEI35" s="61">
        <v>30</v>
      </c>
      <c r="IEJ35" s="61">
        <v>27</v>
      </c>
      <c r="IEK35" s="61">
        <v>0</v>
      </c>
      <c r="IEL35" s="61">
        <v>0</v>
      </c>
      <c r="IEM35" s="61">
        <v>0</v>
      </c>
      <c r="IEN35" s="61">
        <v>0</v>
      </c>
      <c r="IEO35" s="61">
        <v>1650</v>
      </c>
      <c r="IEP35" s="61">
        <v>10</v>
      </c>
      <c r="IEQ35" s="61">
        <v>200</v>
      </c>
      <c r="IER35" s="61">
        <v>400</v>
      </c>
      <c r="IES35" s="61">
        <v>2800</v>
      </c>
      <c r="IET35" s="61">
        <v>5</v>
      </c>
      <c r="IEU35" s="61">
        <v>10000</v>
      </c>
      <c r="IEV35" s="61">
        <v>0</v>
      </c>
      <c r="IEW35" s="61">
        <v>3850</v>
      </c>
      <c r="IEX35" s="61">
        <v>0</v>
      </c>
      <c r="IEY35" s="61">
        <v>5</v>
      </c>
      <c r="IEZ35" s="61">
        <v>5</v>
      </c>
      <c r="IFA35" s="61">
        <v>50</v>
      </c>
      <c r="IFB35" s="61">
        <v>10</v>
      </c>
      <c r="IFC35" s="61">
        <v>100</v>
      </c>
      <c r="IFD35" s="61">
        <v>0</v>
      </c>
      <c r="IFE35" s="61">
        <v>0</v>
      </c>
      <c r="IFF35" s="61">
        <v>1500</v>
      </c>
      <c r="IFG35" s="61">
        <v>0</v>
      </c>
      <c r="IFJ35" s="61">
        <v>0</v>
      </c>
      <c r="IFL35" s="61">
        <v>1</v>
      </c>
      <c r="IFM35" s="61">
        <v>90</v>
      </c>
      <c r="IFN35" s="61">
        <v>3</v>
      </c>
      <c r="IFO35" s="61">
        <v>35</v>
      </c>
      <c r="IFR35" s="61">
        <v>200</v>
      </c>
      <c r="IFS35" s="61">
        <v>0</v>
      </c>
      <c r="IFX35" s="61">
        <v>0</v>
      </c>
      <c r="IFY35" s="61">
        <v>0</v>
      </c>
      <c r="IFZ35" s="61">
        <v>100</v>
      </c>
      <c r="IGA35" s="61">
        <v>3</v>
      </c>
      <c r="IGB35" s="61">
        <v>500</v>
      </c>
      <c r="IGC35" s="61">
        <v>15</v>
      </c>
      <c r="IGD35" s="61">
        <v>60</v>
      </c>
      <c r="IGE35" s="61">
        <v>60</v>
      </c>
      <c r="IGF35" s="61">
        <v>3</v>
      </c>
      <c r="IGG35" s="61">
        <v>30</v>
      </c>
      <c r="IGJ35" s="61">
        <v>0</v>
      </c>
      <c r="IGL35" s="61">
        <v>0</v>
      </c>
      <c r="IGM35" s="61">
        <v>0</v>
      </c>
      <c r="IGN35" s="61">
        <v>0.5</v>
      </c>
      <c r="IGO35" s="61">
        <v>6</v>
      </c>
      <c r="IGP35" s="61">
        <v>25</v>
      </c>
      <c r="IGQ35" s="61">
        <v>0</v>
      </c>
      <c r="IGR35" s="61">
        <v>0</v>
      </c>
      <c r="IGS35" s="61">
        <v>0</v>
      </c>
      <c r="IGT35" s="61">
        <v>-150</v>
      </c>
      <c r="IGU35" s="61">
        <v>5</v>
      </c>
      <c r="IGV35" s="61">
        <v>5</v>
      </c>
      <c r="IGW35" s="61">
        <v>-150</v>
      </c>
      <c r="IGX35" s="61">
        <v>-10</v>
      </c>
      <c r="IGY35" s="61">
        <v>-150</v>
      </c>
      <c r="IGZ35" s="61">
        <v>0</v>
      </c>
      <c r="IHA35" s="61">
        <v>-100</v>
      </c>
      <c r="IHB35" s="61">
        <v>0</v>
      </c>
      <c r="IHC35" s="61">
        <v>0</v>
      </c>
      <c r="IHD35" s="61">
        <v>800</v>
      </c>
      <c r="IHF35" s="61">
        <v>0.2</v>
      </c>
      <c r="IHG35" s="61">
        <v>0.7</v>
      </c>
      <c r="IHH35" s="61">
        <v>4</v>
      </c>
      <c r="IHI35" s="61">
        <v>100</v>
      </c>
      <c r="IHJ35" s="61">
        <v>0</v>
      </c>
      <c r="IHK35" s="61">
        <v>0</v>
      </c>
      <c r="IHL35" s="61">
        <v>20</v>
      </c>
      <c r="IHM35" s="61">
        <v>0</v>
      </c>
      <c r="IHN35" s="61">
        <v>1500</v>
      </c>
      <c r="IHQ35" s="61">
        <v>0</v>
      </c>
      <c r="IHR35" s="61">
        <v>0</v>
      </c>
      <c r="IHS35" s="61">
        <v>1740</v>
      </c>
      <c r="IHT35" s="61">
        <v>10</v>
      </c>
      <c r="IHU35" s="61">
        <v>800</v>
      </c>
      <c r="IHV35" s="61">
        <v>10</v>
      </c>
      <c r="IIA35" s="61">
        <v>100</v>
      </c>
      <c r="IIB35" s="61">
        <v>2</v>
      </c>
      <c r="IIC35" s="61">
        <v>1500</v>
      </c>
      <c r="IID35" s="61">
        <v>6.7</v>
      </c>
      <c r="IIE35" s="61">
        <v>0</v>
      </c>
      <c r="IIF35" s="61">
        <v>95</v>
      </c>
      <c r="IIG35" s="61">
        <v>85</v>
      </c>
      <c r="IIH35" s="61">
        <v>85</v>
      </c>
      <c r="III35" s="61">
        <v>95</v>
      </c>
      <c r="IIJ35" s="61">
        <v>95</v>
      </c>
      <c r="IIK35" s="61">
        <v>8.89</v>
      </c>
      <c r="IIL35" s="61">
        <v>9.27</v>
      </c>
      <c r="IIM35" s="61">
        <v>804</v>
      </c>
      <c r="IIP35" s="61">
        <v>1.55</v>
      </c>
      <c r="IIQ35" s="61">
        <v>1.65</v>
      </c>
      <c r="IIR35" s="61">
        <v>30</v>
      </c>
      <c r="IIS35" s="61">
        <v>75</v>
      </c>
      <c r="IIT35" s="61">
        <v>9.5399999999999991</v>
      </c>
      <c r="IIU35" s="61">
        <v>9.9710000000000001</v>
      </c>
      <c r="IIV35" s="61">
        <v>720</v>
      </c>
      <c r="IIY35" s="61">
        <v>1.55</v>
      </c>
      <c r="IIZ35" s="61">
        <v>1.75</v>
      </c>
      <c r="IJA35" s="61">
        <v>30</v>
      </c>
      <c r="IJB35" s="61">
        <v>75</v>
      </c>
      <c r="IJC35" s="61">
        <v>9.5399999999999991</v>
      </c>
      <c r="IJD35" s="61">
        <v>9.9710000000000001</v>
      </c>
      <c r="IJE35" s="61">
        <v>720</v>
      </c>
      <c r="IJH35" s="61">
        <v>1.55</v>
      </c>
      <c r="IJI35" s="61">
        <v>1.75</v>
      </c>
      <c r="IJJ35" s="61">
        <v>30</v>
      </c>
      <c r="IJK35" s="61">
        <v>75</v>
      </c>
      <c r="IJL35" s="61">
        <v>9.5399999999999991</v>
      </c>
      <c r="IJM35" s="61">
        <v>9.9710000000000001</v>
      </c>
      <c r="IJN35" s="61">
        <v>720</v>
      </c>
      <c r="IJQ35" s="61">
        <v>1.55</v>
      </c>
      <c r="IJR35" s="61">
        <v>1.75</v>
      </c>
      <c r="IJS35" s="61">
        <v>30</v>
      </c>
      <c r="IJT35" s="61">
        <v>75</v>
      </c>
      <c r="IKK35" s="61">
        <v>1.1000000000000001</v>
      </c>
      <c r="IKN35" s="192">
        <v>0.61</v>
      </c>
      <c r="ILB35" s="61">
        <v>0</v>
      </c>
      <c r="ILC35" s="61">
        <v>0</v>
      </c>
      <c r="ILD35" s="61">
        <v>0</v>
      </c>
      <c r="ILE35" s="61">
        <v>0</v>
      </c>
      <c r="ILF35" s="61">
        <v>1</v>
      </c>
      <c r="ILG35" s="61">
        <v>0</v>
      </c>
      <c r="ILH35" s="61">
        <v>0</v>
      </c>
      <c r="ILI35" s="61">
        <v>0</v>
      </c>
      <c r="ILJ35" s="61">
        <v>0</v>
      </c>
      <c r="ILK35" s="61">
        <v>0</v>
      </c>
      <c r="ILL35" s="61">
        <v>0</v>
      </c>
      <c r="ILM35" s="61">
        <v>0</v>
      </c>
      <c r="ILN35" s="61">
        <v>1</v>
      </c>
      <c r="ILO35" s="61">
        <v>1</v>
      </c>
      <c r="IMR35" s="61">
        <v>1</v>
      </c>
      <c r="IMS35" s="61">
        <v>1</v>
      </c>
      <c r="IMT35" s="61">
        <v>1</v>
      </c>
      <c r="IMU35" s="61">
        <v>2</v>
      </c>
      <c r="IMV35" s="61">
        <v>0</v>
      </c>
      <c r="IMW35" s="61">
        <v>2</v>
      </c>
      <c r="IMX35" s="61">
        <v>1</v>
      </c>
      <c r="IMY35" s="61">
        <v>0</v>
      </c>
      <c r="IMZ35" s="61">
        <v>0</v>
      </c>
      <c r="INA35" s="61">
        <v>2</v>
      </c>
      <c r="INB35" s="61">
        <v>0</v>
      </c>
      <c r="INC35" s="61">
        <v>1</v>
      </c>
      <c r="IND35" s="61">
        <v>1</v>
      </c>
      <c r="INE35" s="61">
        <v>0</v>
      </c>
      <c r="IPC35" s="61">
        <v>0</v>
      </c>
      <c r="IPD35" s="61">
        <v>0</v>
      </c>
      <c r="IPE35" s="61">
        <v>0</v>
      </c>
      <c r="IPF35" s="61">
        <v>0</v>
      </c>
      <c r="IPG35" s="61">
        <v>0</v>
      </c>
      <c r="IPH35" s="61">
        <v>0</v>
      </c>
      <c r="IPI35" s="61">
        <v>0</v>
      </c>
      <c r="IPJ35" s="61">
        <v>0</v>
      </c>
      <c r="IPK35" s="61">
        <v>0</v>
      </c>
      <c r="IPL35" s="61">
        <v>0</v>
      </c>
      <c r="IPM35" s="61">
        <v>0</v>
      </c>
      <c r="IPN35" s="61">
        <v>0</v>
      </c>
      <c r="IPO35" s="61">
        <v>0</v>
      </c>
      <c r="IPP35" s="61">
        <v>0</v>
      </c>
      <c r="IPQ35" s="61">
        <v>0</v>
      </c>
      <c r="IPR35" s="61">
        <v>0</v>
      </c>
      <c r="IPS35" s="61">
        <v>0</v>
      </c>
      <c r="IPT35" s="61">
        <v>0</v>
      </c>
      <c r="IPU35" s="61">
        <v>0</v>
      </c>
      <c r="IPV35" s="61">
        <v>0</v>
      </c>
      <c r="IPW35" s="61">
        <v>0</v>
      </c>
      <c r="IPX35" s="61">
        <v>0</v>
      </c>
      <c r="IPY35" s="61">
        <v>0</v>
      </c>
      <c r="IPZ35" s="61">
        <v>0</v>
      </c>
      <c r="IQA35" s="61">
        <v>0</v>
      </c>
      <c r="IQB35" s="61">
        <v>0</v>
      </c>
      <c r="IQC35" s="61">
        <v>0</v>
      </c>
      <c r="IQD35" s="61">
        <v>0</v>
      </c>
      <c r="IQE35" s="61">
        <v>0</v>
      </c>
      <c r="IQF35" s="61">
        <v>0</v>
      </c>
      <c r="IQG35" s="61">
        <v>0</v>
      </c>
      <c r="IQH35" s="61">
        <v>0</v>
      </c>
      <c r="IQI35" s="61">
        <v>0</v>
      </c>
      <c r="IQJ35" s="61">
        <v>0</v>
      </c>
      <c r="IQK35" s="61">
        <v>0</v>
      </c>
      <c r="IQL35" s="61">
        <v>0</v>
      </c>
      <c r="IQM35" s="61">
        <v>0</v>
      </c>
      <c r="IQN35" s="61">
        <v>0</v>
      </c>
      <c r="IQO35" s="61">
        <v>0</v>
      </c>
      <c r="IQP35" s="61">
        <v>0</v>
      </c>
      <c r="IQQ35" s="61">
        <v>0</v>
      </c>
      <c r="IQR35" s="61">
        <v>0</v>
      </c>
      <c r="IQS35" s="61">
        <v>0</v>
      </c>
      <c r="IQT35" s="61">
        <v>0</v>
      </c>
      <c r="IQU35" s="61">
        <v>0</v>
      </c>
      <c r="IQV35" s="61">
        <v>0</v>
      </c>
      <c r="IQW35" s="61">
        <v>0</v>
      </c>
      <c r="IQX35" s="61">
        <v>0</v>
      </c>
      <c r="IQY35" s="61">
        <v>0</v>
      </c>
      <c r="IQZ35" s="61">
        <v>0</v>
      </c>
      <c r="IRA35" s="61">
        <v>0</v>
      </c>
      <c r="IRB35" s="61">
        <v>0</v>
      </c>
      <c r="IRC35" s="61">
        <v>0</v>
      </c>
      <c r="IRD35" s="61">
        <v>0</v>
      </c>
      <c r="IRE35" s="61">
        <v>0</v>
      </c>
      <c r="IRF35" s="61">
        <v>0</v>
      </c>
      <c r="IRG35" s="61">
        <v>0</v>
      </c>
      <c r="IRH35" s="61">
        <v>0</v>
      </c>
      <c r="IRI35" s="61">
        <v>0</v>
      </c>
      <c r="IRJ35" s="61">
        <v>0</v>
      </c>
      <c r="IRK35" s="61">
        <v>0</v>
      </c>
      <c r="IRL35" s="61">
        <v>0</v>
      </c>
      <c r="IRM35" s="61">
        <v>0</v>
      </c>
      <c r="IRN35" s="61">
        <v>0</v>
      </c>
      <c r="IRO35" s="61">
        <v>0</v>
      </c>
      <c r="IRP35" s="61">
        <v>0</v>
      </c>
      <c r="IRQ35" s="61">
        <v>0</v>
      </c>
      <c r="IRR35" s="61">
        <v>0</v>
      </c>
      <c r="IRS35" s="61">
        <v>0</v>
      </c>
      <c r="IRT35" s="61">
        <v>0</v>
      </c>
      <c r="IRU35" s="61">
        <v>0</v>
      </c>
      <c r="IRV35" s="61">
        <v>0</v>
      </c>
      <c r="IRW35" s="61">
        <v>0</v>
      </c>
      <c r="IRX35" s="61">
        <v>0</v>
      </c>
      <c r="IRY35" s="61">
        <v>0</v>
      </c>
      <c r="IRZ35" s="61">
        <v>0</v>
      </c>
      <c r="ISA35" s="61">
        <v>0</v>
      </c>
      <c r="ISB35" s="61">
        <v>0</v>
      </c>
      <c r="ISC35" s="61">
        <v>0</v>
      </c>
      <c r="ISD35" s="61">
        <v>0</v>
      </c>
      <c r="ISE35" s="61">
        <v>0</v>
      </c>
      <c r="ISF35" s="61">
        <v>0</v>
      </c>
      <c r="ISG35" s="61">
        <v>0</v>
      </c>
      <c r="ISH35" s="61">
        <v>0</v>
      </c>
      <c r="ISI35" s="61">
        <v>0</v>
      </c>
      <c r="ISJ35" s="61">
        <v>0</v>
      </c>
      <c r="ISK35" s="61">
        <v>0</v>
      </c>
      <c r="ISL35" s="61">
        <v>0</v>
      </c>
      <c r="ISM35" s="61">
        <v>0</v>
      </c>
      <c r="ISN35" s="61">
        <v>0</v>
      </c>
      <c r="ISO35" s="61">
        <v>0</v>
      </c>
      <c r="ISP35" s="61">
        <v>0</v>
      </c>
      <c r="ISQ35" s="61">
        <v>0</v>
      </c>
      <c r="ISR35" s="61">
        <v>0</v>
      </c>
      <c r="ISS35" s="61">
        <v>0</v>
      </c>
      <c r="IST35" s="61">
        <v>0</v>
      </c>
      <c r="ISU35" s="61">
        <v>0</v>
      </c>
      <c r="ISV35" s="61">
        <v>0</v>
      </c>
      <c r="ISW35" s="61">
        <v>0</v>
      </c>
      <c r="ISX35" s="61">
        <v>0</v>
      </c>
      <c r="ISY35" s="61">
        <v>0</v>
      </c>
      <c r="ISZ35" s="61">
        <v>0</v>
      </c>
      <c r="ITA35" s="61">
        <v>0</v>
      </c>
      <c r="ITB35" s="61">
        <v>0</v>
      </c>
      <c r="ITC35" s="61">
        <v>0</v>
      </c>
      <c r="ITD35" s="61">
        <v>0</v>
      </c>
      <c r="ITE35" s="61">
        <v>0</v>
      </c>
      <c r="ITF35" s="61">
        <v>0</v>
      </c>
      <c r="ITG35" s="61">
        <v>0</v>
      </c>
      <c r="ITH35" s="61">
        <v>0</v>
      </c>
      <c r="ITI35" s="61">
        <v>0</v>
      </c>
      <c r="ITJ35" s="61">
        <v>0</v>
      </c>
      <c r="ITK35" s="61">
        <v>0</v>
      </c>
      <c r="ITL35" s="61">
        <v>0</v>
      </c>
      <c r="ITM35" s="61">
        <v>0</v>
      </c>
      <c r="ITN35" s="61">
        <v>4515</v>
      </c>
      <c r="ITQ35" s="61">
        <v>4497</v>
      </c>
      <c r="ITR35" s="61">
        <v>0</v>
      </c>
      <c r="ITS35" s="61">
        <v>0</v>
      </c>
      <c r="ITT35" s="61">
        <v>0</v>
      </c>
      <c r="ITU35" s="61">
        <v>0</v>
      </c>
      <c r="ITV35" s="61">
        <v>0</v>
      </c>
      <c r="ITW35" s="61">
        <v>4497</v>
      </c>
      <c r="ITX35" s="61">
        <v>4497</v>
      </c>
      <c r="IUA35" s="61">
        <v>2.76</v>
      </c>
      <c r="IUB35" s="61">
        <v>0</v>
      </c>
      <c r="IUC35" s="61">
        <v>0</v>
      </c>
      <c r="IUD35" s="61">
        <v>0</v>
      </c>
      <c r="IUE35" s="61">
        <v>0</v>
      </c>
      <c r="IUF35" s="61">
        <v>0</v>
      </c>
      <c r="IUG35" s="61">
        <v>0</v>
      </c>
      <c r="IUH35" s="61">
        <v>0</v>
      </c>
      <c r="IUI35" s="61">
        <v>45.8</v>
      </c>
      <c r="IUJ35" s="61">
        <v>10.199999999999999</v>
      </c>
      <c r="IUK35" s="61">
        <v>-43.929999999999993</v>
      </c>
      <c r="IUL35" s="61">
        <v>3.9870000000000005</v>
      </c>
      <c r="IUM35" s="61">
        <v>2.8999999999999998E-2</v>
      </c>
      <c r="IUN35" s="61">
        <v>0.83236363636363631</v>
      </c>
      <c r="IUO35" s="61">
        <v>0</v>
      </c>
      <c r="IUP35" s="61">
        <v>0.3</v>
      </c>
      <c r="IUQ35" s="61">
        <v>4497</v>
      </c>
      <c r="IUR35" s="61">
        <v>0</v>
      </c>
      <c r="IUS35" s="61">
        <v>0</v>
      </c>
      <c r="IUT35" s="61">
        <v>2.21</v>
      </c>
      <c r="IUU35" s="61">
        <v>55</v>
      </c>
      <c r="IUV35" s="61">
        <v>352</v>
      </c>
      <c r="IUW35" s="61">
        <v>0</v>
      </c>
      <c r="IUX35" s="61">
        <v>0</v>
      </c>
      <c r="IUY35" s="61">
        <v>298</v>
      </c>
      <c r="IUZ35" s="61">
        <v>298</v>
      </c>
      <c r="IVA35" s="61">
        <v>179</v>
      </c>
      <c r="IVB35" s="61">
        <v>185</v>
      </c>
      <c r="IVC35" s="61">
        <v>142</v>
      </c>
      <c r="IVD35" s="61">
        <v>33</v>
      </c>
      <c r="IVE35" s="61">
        <v>32</v>
      </c>
      <c r="IVF35" s="61">
        <v>33</v>
      </c>
      <c r="IVG35" s="61">
        <v>569</v>
      </c>
      <c r="IVH35" s="61">
        <v>580</v>
      </c>
      <c r="IVI35" s="61">
        <v>512</v>
      </c>
      <c r="IVJ35" s="61">
        <v>512</v>
      </c>
      <c r="IVK35" s="61">
        <v>214</v>
      </c>
      <c r="IVL35" s="61">
        <v>57</v>
      </c>
      <c r="IVM35" s="61">
        <v>64</v>
      </c>
      <c r="IVN35" s="61">
        <v>39</v>
      </c>
      <c r="IVO35" s="61">
        <v>0</v>
      </c>
      <c r="IVP35" s="61">
        <v>78.48</v>
      </c>
      <c r="IVQ35" s="61">
        <v>0</v>
      </c>
      <c r="IVR35" s="61">
        <v>0</v>
      </c>
      <c r="IVS35" s="61">
        <v>0</v>
      </c>
      <c r="IVT35" s="61">
        <v>0</v>
      </c>
      <c r="IVU35" s="61">
        <v>0</v>
      </c>
      <c r="IVV35" s="61">
        <v>0</v>
      </c>
      <c r="IVW35" s="61">
        <v>0</v>
      </c>
      <c r="IVX35" s="61">
        <v>0</v>
      </c>
      <c r="IVY35" s="61">
        <v>0</v>
      </c>
      <c r="IVZ35" s="61">
        <v>0</v>
      </c>
      <c r="IWA35" s="61">
        <v>0</v>
      </c>
      <c r="IWB35" s="61">
        <v>0</v>
      </c>
      <c r="IWC35" s="61">
        <v>0</v>
      </c>
      <c r="IWD35" s="61">
        <v>0</v>
      </c>
      <c r="IWE35" s="61">
        <v>0</v>
      </c>
      <c r="IWF35" s="61">
        <v>0</v>
      </c>
      <c r="IWG35" s="61">
        <v>0</v>
      </c>
      <c r="IWH35" s="61">
        <v>0</v>
      </c>
      <c r="IWI35" s="61">
        <v>0</v>
      </c>
      <c r="IWJ35" s="61">
        <v>0</v>
      </c>
      <c r="IWK35" s="61">
        <v>0</v>
      </c>
      <c r="IWL35" s="61">
        <v>0</v>
      </c>
      <c r="IWM35" s="61">
        <v>0</v>
      </c>
      <c r="IWN35" s="61">
        <v>0</v>
      </c>
      <c r="IWO35" s="61">
        <v>386</v>
      </c>
      <c r="IWP35" s="61">
        <v>382</v>
      </c>
      <c r="IWQ35" s="61">
        <v>382</v>
      </c>
      <c r="IWR35" s="61">
        <v>389</v>
      </c>
      <c r="IWS35" s="61">
        <v>383</v>
      </c>
      <c r="IWT35" s="61">
        <v>384</v>
      </c>
      <c r="IWU35" s="61">
        <v>381</v>
      </c>
      <c r="IWV35" s="61">
        <v>387</v>
      </c>
      <c r="IWW35" s="61">
        <v>382</v>
      </c>
      <c r="IWX35" s="61">
        <v>383</v>
      </c>
      <c r="IWY35" s="61">
        <v>385</v>
      </c>
      <c r="IWZ35" s="61">
        <v>387</v>
      </c>
      <c r="IXA35" s="61">
        <v>384</v>
      </c>
      <c r="IXB35" s="61">
        <v>378</v>
      </c>
      <c r="IXC35" s="61">
        <v>383</v>
      </c>
      <c r="IXD35" s="61">
        <v>380</v>
      </c>
      <c r="IXE35" s="61">
        <v>0</v>
      </c>
      <c r="IXF35" s="61">
        <v>386</v>
      </c>
      <c r="IXG35" s="61">
        <v>385</v>
      </c>
      <c r="IXH35" s="61">
        <v>391</v>
      </c>
      <c r="IXI35" s="61">
        <v>385</v>
      </c>
      <c r="IXJ35" s="61">
        <v>383</v>
      </c>
      <c r="IXK35" s="61">
        <v>371</v>
      </c>
      <c r="IXL35" s="61">
        <v>380</v>
      </c>
      <c r="IXM35" s="61">
        <v>507</v>
      </c>
      <c r="IXN35" s="61">
        <v>507</v>
      </c>
      <c r="IXO35" s="61">
        <v>504</v>
      </c>
      <c r="IXP35" s="61">
        <v>508</v>
      </c>
      <c r="IXQ35" s="61">
        <v>507</v>
      </c>
      <c r="IXR35" s="61">
        <v>507</v>
      </c>
      <c r="IXS35" s="61">
        <v>509</v>
      </c>
      <c r="IXT35" s="61">
        <v>508</v>
      </c>
      <c r="IXU35" s="61">
        <v>506</v>
      </c>
      <c r="IXV35" s="61">
        <v>510</v>
      </c>
      <c r="IXW35" s="61">
        <v>507</v>
      </c>
      <c r="IXX35" s="61">
        <v>507</v>
      </c>
      <c r="IXY35" s="61">
        <v>496</v>
      </c>
      <c r="IXZ35" s="61">
        <v>508</v>
      </c>
      <c r="IYA35" s="61">
        <v>509</v>
      </c>
      <c r="IYB35" s="61">
        <v>501</v>
      </c>
      <c r="IYC35" s="61">
        <v>506</v>
      </c>
      <c r="IYD35" s="61">
        <v>506</v>
      </c>
      <c r="IYE35" s="61">
        <v>505</v>
      </c>
      <c r="IYF35" s="61">
        <v>0</v>
      </c>
      <c r="IYG35" s="61">
        <v>506</v>
      </c>
      <c r="IYH35" s="61">
        <v>508</v>
      </c>
      <c r="IYI35" s="61">
        <v>503</v>
      </c>
      <c r="IYJ35" s="61">
        <v>505</v>
      </c>
      <c r="IYL35" s="61" t="s">
        <v>7684</v>
      </c>
      <c r="IYM35" s="61">
        <v>30</v>
      </c>
      <c r="IYN35" s="61">
        <v>62</v>
      </c>
      <c r="IYO35" s="61">
        <v>62</v>
      </c>
      <c r="IYP35" s="61">
        <v>62</v>
      </c>
      <c r="IYQ35" s="61">
        <v>66</v>
      </c>
      <c r="IYR35" s="61">
        <v>63</v>
      </c>
      <c r="IYS35" s="61">
        <v>62</v>
      </c>
      <c r="IYT35" s="61">
        <v>61</v>
      </c>
      <c r="IYU35" s="61">
        <v>61</v>
      </c>
      <c r="IYV35" s="61">
        <v>62</v>
      </c>
      <c r="IYW35" s="61">
        <v>62</v>
      </c>
      <c r="IYX35" s="61">
        <v>61</v>
      </c>
      <c r="IYY35" s="61">
        <v>62</v>
      </c>
      <c r="IYZ35" s="61">
        <v>61</v>
      </c>
      <c r="IZA35" s="61">
        <v>62</v>
      </c>
      <c r="IZB35" s="61">
        <v>63</v>
      </c>
      <c r="IZC35" s="61">
        <v>61</v>
      </c>
      <c r="IZD35" s="61">
        <v>61</v>
      </c>
      <c r="IZE35" s="61">
        <v>62</v>
      </c>
      <c r="IZF35" s="61">
        <v>61</v>
      </c>
      <c r="IZG35" s="61">
        <v>61</v>
      </c>
      <c r="IZH35" s="61">
        <v>2943</v>
      </c>
      <c r="IZI35" s="61">
        <v>1207</v>
      </c>
      <c r="IZJ35" s="61">
        <v>3293</v>
      </c>
      <c r="IZK35" s="61">
        <v>1297</v>
      </c>
      <c r="IZL35" s="61">
        <v>3224</v>
      </c>
      <c r="IZM35" s="61">
        <v>1351</v>
      </c>
      <c r="IZN35" s="61">
        <v>3150</v>
      </c>
      <c r="IZO35" s="61">
        <v>1356</v>
      </c>
      <c r="IZP35" s="61">
        <v>1138</v>
      </c>
      <c r="IZQ35" s="61">
        <v>1246</v>
      </c>
      <c r="IZR35" s="61">
        <v>3222</v>
      </c>
      <c r="IZS35" s="61">
        <v>1367</v>
      </c>
      <c r="IZT35" s="61">
        <v>1180</v>
      </c>
      <c r="IZU35" s="61">
        <v>1601</v>
      </c>
      <c r="IZV35" s="61">
        <v>1214</v>
      </c>
      <c r="IZW35" s="61">
        <v>1516</v>
      </c>
      <c r="IZX35" s="61">
        <v>3081</v>
      </c>
      <c r="IZY35" s="61">
        <v>1641</v>
      </c>
      <c r="IZZ35" s="61">
        <v>1642</v>
      </c>
      <c r="JAA35" s="61">
        <v>1558</v>
      </c>
      <c r="JAB35" s="61">
        <v>736</v>
      </c>
      <c r="JAC35" s="61">
        <v>1227</v>
      </c>
      <c r="JAD35" s="61">
        <v>1012</v>
      </c>
      <c r="JAE35" s="61">
        <v>1349</v>
      </c>
      <c r="JAG35" s="61">
        <v>70</v>
      </c>
      <c r="JAH35" s="61">
        <v>1</v>
      </c>
      <c r="JAT35" s="61">
        <v>77.900000000000006</v>
      </c>
      <c r="JAU35" s="61">
        <v>0</v>
      </c>
      <c r="JAV35" s="61">
        <v>0</v>
      </c>
      <c r="JAW35" s="61">
        <v>0</v>
      </c>
      <c r="JAX35" s="61">
        <v>0</v>
      </c>
      <c r="JAY35" s="61">
        <v>0</v>
      </c>
      <c r="JAZ35" s="61">
        <v>0</v>
      </c>
      <c r="JBA35" s="61">
        <v>23</v>
      </c>
      <c r="JBB35" s="61">
        <v>0</v>
      </c>
      <c r="JBC35" s="61">
        <v>0</v>
      </c>
      <c r="JBD35" s="61">
        <v>0</v>
      </c>
      <c r="JBE35" s="61">
        <v>283.10000000000002</v>
      </c>
      <c r="JBF35" s="61">
        <v>0</v>
      </c>
      <c r="JBG35" s="61">
        <v>0</v>
      </c>
      <c r="JBH35" s="61">
        <v>0</v>
      </c>
      <c r="JBI35" s="61">
        <v>1060</v>
      </c>
      <c r="JBJ35" s="61">
        <v>0</v>
      </c>
      <c r="JBK35" s="61">
        <v>0</v>
      </c>
      <c r="JBL35" s="61">
        <v>0</v>
      </c>
      <c r="JBM35" s="61">
        <v>7.2</v>
      </c>
      <c r="JBN35" s="61">
        <v>0</v>
      </c>
      <c r="JBO35" s="61">
        <v>0</v>
      </c>
      <c r="JBP35" s="61">
        <v>0</v>
      </c>
      <c r="JBQ35" s="61">
        <v>1.9079999999999999</v>
      </c>
      <c r="JBU35" s="61">
        <v>55.9</v>
      </c>
      <c r="JBV35" s="61">
        <v>0</v>
      </c>
      <c r="JBW35" s="61">
        <v>0</v>
      </c>
      <c r="JBX35" s="61">
        <v>0</v>
      </c>
      <c r="JBY35" s="61">
        <v>0</v>
      </c>
      <c r="JBZ35" s="61">
        <v>0</v>
      </c>
      <c r="JCA35" s="61">
        <v>0</v>
      </c>
      <c r="JCB35" s="61">
        <v>0</v>
      </c>
      <c r="JCG35" s="61">
        <v>1</v>
      </c>
      <c r="JCI35" s="61">
        <v>1</v>
      </c>
      <c r="JCK35" s="61">
        <v>1</v>
      </c>
      <c r="JCM35" s="61">
        <v>1</v>
      </c>
      <c r="JCO35" s="61">
        <v>1</v>
      </c>
      <c r="JCQ35" s="61">
        <v>1</v>
      </c>
      <c r="JCS35" s="61">
        <v>1</v>
      </c>
      <c r="JCU35" s="61">
        <v>1</v>
      </c>
      <c r="JCW35" s="61">
        <v>1</v>
      </c>
      <c r="JCY35" s="61">
        <v>1</v>
      </c>
      <c r="JDA35" s="61">
        <v>1</v>
      </c>
      <c r="JDC35" s="61">
        <v>1</v>
      </c>
      <c r="JDE35" s="61">
        <v>1</v>
      </c>
      <c r="JDG35" s="61">
        <v>1</v>
      </c>
      <c r="JDI35" s="61">
        <v>1</v>
      </c>
      <c r="JDK35" s="61">
        <v>1</v>
      </c>
      <c r="JDM35" s="61">
        <v>1</v>
      </c>
      <c r="JDO35" s="61">
        <v>1</v>
      </c>
      <c r="JDQ35" s="61">
        <v>1</v>
      </c>
      <c r="JDS35" s="61">
        <v>1</v>
      </c>
      <c r="JDT35" s="61">
        <v>7417</v>
      </c>
      <c r="JDU35" s="61">
        <v>1</v>
      </c>
      <c r="JDV35" s="61">
        <v>7417</v>
      </c>
      <c r="JDW35" s="61">
        <v>1</v>
      </c>
      <c r="JDY35" s="61">
        <v>1</v>
      </c>
      <c r="JEA35" s="61">
        <v>1</v>
      </c>
      <c r="JEB35" s="61">
        <v>0</v>
      </c>
      <c r="JEC35" s="61">
        <v>7.41</v>
      </c>
      <c r="JED35" s="61">
        <v>0</v>
      </c>
      <c r="JEE35" s="61">
        <v>7.54</v>
      </c>
      <c r="JEF35" s="61">
        <v>0</v>
      </c>
      <c r="JEG35" s="61">
        <v>7.52</v>
      </c>
      <c r="JEH35" s="61">
        <v>0</v>
      </c>
      <c r="JEI35" s="61">
        <v>7.67</v>
      </c>
      <c r="JEJ35" s="61">
        <v>0</v>
      </c>
      <c r="JEK35" s="61">
        <v>7.23</v>
      </c>
      <c r="JEL35" s="61">
        <v>0</v>
      </c>
      <c r="JEM35" s="61">
        <v>7.22</v>
      </c>
      <c r="JEN35" s="61">
        <v>0</v>
      </c>
      <c r="JEO35" s="61">
        <v>7.26</v>
      </c>
      <c r="JEP35" s="61">
        <v>0</v>
      </c>
      <c r="JEQ35" s="61">
        <v>7.37</v>
      </c>
      <c r="JER35" s="61">
        <v>0</v>
      </c>
      <c r="JES35" s="61">
        <v>7.35</v>
      </c>
      <c r="JET35" s="61">
        <v>0</v>
      </c>
      <c r="JEU35" s="61">
        <v>7.37</v>
      </c>
      <c r="JEV35" s="61">
        <v>0</v>
      </c>
      <c r="JEW35" s="61">
        <v>7.41</v>
      </c>
      <c r="JEX35" s="61">
        <v>0</v>
      </c>
      <c r="JEY35" s="61">
        <v>7.3</v>
      </c>
      <c r="JEZ35" s="61">
        <v>0</v>
      </c>
      <c r="JFA35" s="61">
        <v>7.34</v>
      </c>
      <c r="JFB35" s="61">
        <v>0</v>
      </c>
      <c r="JFC35" s="61">
        <v>7.35</v>
      </c>
      <c r="JFD35" s="61">
        <v>0</v>
      </c>
      <c r="JFE35" s="61">
        <v>7.34</v>
      </c>
      <c r="JFF35" s="61">
        <v>0</v>
      </c>
      <c r="JFG35" s="61">
        <v>7.22</v>
      </c>
      <c r="JFH35" s="61">
        <v>0</v>
      </c>
      <c r="JFI35" s="61">
        <v>7.42</v>
      </c>
      <c r="JFJ35" s="61">
        <v>0</v>
      </c>
      <c r="JFK35" s="61">
        <v>6.97</v>
      </c>
      <c r="JFL35" s="61">
        <v>0</v>
      </c>
      <c r="JFM35" s="61">
        <v>7.35</v>
      </c>
      <c r="JFN35" s="61">
        <v>0</v>
      </c>
      <c r="JFO35" s="61">
        <v>7.24</v>
      </c>
      <c r="JFP35" s="61">
        <v>0</v>
      </c>
      <c r="JFQ35" s="61">
        <v>7.5</v>
      </c>
      <c r="JFR35" s="61">
        <v>0</v>
      </c>
      <c r="JFS35" s="61">
        <v>7.3</v>
      </c>
      <c r="JFT35" s="61">
        <v>0</v>
      </c>
      <c r="JFU35" s="61">
        <v>7.3</v>
      </c>
      <c r="JFV35" s="61">
        <v>0</v>
      </c>
      <c r="JFW35" s="61">
        <v>7.37</v>
      </c>
      <c r="JFX35" s="61">
        <v>0</v>
      </c>
      <c r="JFY35" s="61">
        <v>-0.19</v>
      </c>
      <c r="JFZ35" s="61">
        <v>0</v>
      </c>
      <c r="JGA35" s="61">
        <v>0</v>
      </c>
      <c r="JGB35" s="61">
        <v>0</v>
      </c>
      <c r="JGC35" s="61">
        <v>-0.45</v>
      </c>
      <c r="JGD35" s="61">
        <v>0</v>
      </c>
      <c r="JGE35" s="61">
        <v>-0.28999999999999998</v>
      </c>
      <c r="JGF35" s="61">
        <v>0</v>
      </c>
      <c r="JGG35" s="61">
        <v>-0.47</v>
      </c>
      <c r="JGH35" s="61">
        <v>0</v>
      </c>
      <c r="JGI35" s="61">
        <v>-0.38</v>
      </c>
      <c r="JGJ35" s="61">
        <v>0</v>
      </c>
      <c r="JGK35" s="61">
        <v>-0.4</v>
      </c>
      <c r="JGL35" s="61">
        <v>0</v>
      </c>
      <c r="JGM35" s="61">
        <v>-0.41</v>
      </c>
      <c r="JGN35" s="61">
        <v>0</v>
      </c>
      <c r="JGO35" s="61">
        <v>-0.59</v>
      </c>
      <c r="JGP35" s="61">
        <v>0</v>
      </c>
      <c r="JGQ35" s="61">
        <v>-0.34</v>
      </c>
      <c r="JGR35" s="61">
        <v>0</v>
      </c>
      <c r="JGS35" s="61">
        <v>-0.5</v>
      </c>
      <c r="JGT35" s="61">
        <v>0</v>
      </c>
      <c r="JGU35" s="61">
        <v>-0.25</v>
      </c>
      <c r="JGV35" s="61">
        <v>0</v>
      </c>
      <c r="JGW35" s="61">
        <v>-0.39</v>
      </c>
      <c r="JGX35" s="61">
        <v>0</v>
      </c>
      <c r="JGY35" s="61">
        <v>-0.44</v>
      </c>
      <c r="JGZ35" s="61">
        <v>0</v>
      </c>
      <c r="JHA35" s="61">
        <v>-0.47</v>
      </c>
      <c r="JHB35" s="61">
        <v>0</v>
      </c>
      <c r="JHC35" s="61">
        <v>-0.4</v>
      </c>
      <c r="JHD35" s="61">
        <v>0</v>
      </c>
      <c r="JHE35" s="61">
        <v>-0.56000000000000005</v>
      </c>
      <c r="JHF35" s="61">
        <v>0</v>
      </c>
      <c r="JHG35" s="61">
        <v>-0.75</v>
      </c>
      <c r="JHH35" s="61">
        <v>0</v>
      </c>
      <c r="JHI35" s="61">
        <v>-0.56999999999999995</v>
      </c>
      <c r="JHJ35" s="61">
        <v>0</v>
      </c>
      <c r="JHK35" s="61">
        <v>-0.48</v>
      </c>
      <c r="JHL35" s="61">
        <v>0</v>
      </c>
      <c r="JHM35" s="61">
        <v>-0.5</v>
      </c>
      <c r="JHN35" s="61">
        <v>0</v>
      </c>
      <c r="JHO35" s="61">
        <v>-0.5</v>
      </c>
      <c r="JHP35" s="61">
        <v>0</v>
      </c>
      <c r="JHQ35" s="61">
        <v>-0.56999999999999995</v>
      </c>
      <c r="JHR35" s="61">
        <v>0</v>
      </c>
      <c r="JHS35" s="61">
        <v>-0.68</v>
      </c>
      <c r="JHT35" s="61">
        <v>0</v>
      </c>
      <c r="JHU35" s="61">
        <v>7.39</v>
      </c>
      <c r="JHV35" s="61">
        <v>0</v>
      </c>
      <c r="JHW35" s="61">
        <v>7.71</v>
      </c>
      <c r="JHX35" s="61">
        <v>0</v>
      </c>
      <c r="JHY35" s="61">
        <v>8.02</v>
      </c>
      <c r="JHZ35" s="61">
        <v>0</v>
      </c>
      <c r="JIA35" s="61">
        <v>7.49</v>
      </c>
      <c r="JIB35" s="61">
        <v>0</v>
      </c>
      <c r="JIC35" s="61">
        <v>7.42</v>
      </c>
      <c r="JID35" s="61">
        <v>0</v>
      </c>
      <c r="JIE35" s="61">
        <v>7.49</v>
      </c>
      <c r="JIF35" s="61">
        <v>0</v>
      </c>
      <c r="JIG35" s="61">
        <v>7.6</v>
      </c>
      <c r="JIH35" s="61">
        <v>0</v>
      </c>
      <c r="JII35" s="61">
        <v>7.49</v>
      </c>
      <c r="JIJ35" s="61">
        <v>0</v>
      </c>
      <c r="JIK35" s="61">
        <v>7.71</v>
      </c>
      <c r="JIL35" s="61">
        <v>0</v>
      </c>
      <c r="JIM35" s="61">
        <v>7.32</v>
      </c>
      <c r="JIN35" s="61">
        <v>0</v>
      </c>
      <c r="JIO35" s="61">
        <v>7.69</v>
      </c>
      <c r="JIP35" s="61">
        <v>0</v>
      </c>
      <c r="JIQ35" s="61">
        <v>7.48</v>
      </c>
      <c r="JIR35" s="61">
        <v>0</v>
      </c>
      <c r="JIS35" s="61">
        <v>7.54</v>
      </c>
      <c r="JIT35" s="61">
        <v>0</v>
      </c>
      <c r="JIU35" s="61">
        <v>7.17</v>
      </c>
      <c r="JIV35" s="61">
        <v>0</v>
      </c>
      <c r="JIW35" s="61">
        <v>7.31</v>
      </c>
      <c r="JIX35" s="61">
        <v>0</v>
      </c>
      <c r="JIY35" s="61">
        <v>7.5</v>
      </c>
      <c r="JIZ35" s="61">
        <v>0</v>
      </c>
      <c r="JJA35" s="61">
        <v>7.26</v>
      </c>
      <c r="JJB35" s="61">
        <v>0</v>
      </c>
      <c r="JJC35" s="61">
        <v>7.06</v>
      </c>
      <c r="JJD35" s="61">
        <v>0</v>
      </c>
      <c r="JJE35" s="61">
        <v>7.53</v>
      </c>
      <c r="JJF35" s="61">
        <v>0</v>
      </c>
      <c r="JJG35" s="61">
        <v>7.45</v>
      </c>
      <c r="JJH35" s="61">
        <v>0</v>
      </c>
      <c r="JJI35" s="61">
        <v>7.6</v>
      </c>
      <c r="JJJ35" s="61">
        <v>0</v>
      </c>
      <c r="JJK35" s="61">
        <v>7.4</v>
      </c>
      <c r="JJL35" s="61">
        <v>0</v>
      </c>
      <c r="JJM35" s="61">
        <v>7.47</v>
      </c>
      <c r="JJN35" s="61">
        <v>0</v>
      </c>
      <c r="JJO35" s="61">
        <v>7.28</v>
      </c>
      <c r="JJP35" s="61">
        <v>0</v>
      </c>
      <c r="JJQ35" s="61">
        <v>-0.19</v>
      </c>
      <c r="JJR35" s="61">
        <v>0</v>
      </c>
      <c r="JJS35" s="61">
        <v>-0.47</v>
      </c>
      <c r="JJT35" s="61">
        <v>0</v>
      </c>
      <c r="JJU35" s="61">
        <v>-0.36</v>
      </c>
      <c r="JJV35" s="61">
        <v>0</v>
      </c>
      <c r="JJW35" s="61">
        <v>-0.48</v>
      </c>
      <c r="JJX35" s="61">
        <v>0</v>
      </c>
      <c r="JJY35" s="61">
        <v>-0.4</v>
      </c>
      <c r="JJZ35" s="61">
        <v>0</v>
      </c>
      <c r="JKA35" s="61">
        <v>-0.82</v>
      </c>
      <c r="JKB35" s="61">
        <v>0</v>
      </c>
      <c r="JKC35" s="61">
        <v>-0.56000000000000005</v>
      </c>
      <c r="JKD35" s="61">
        <v>0</v>
      </c>
      <c r="JKE35" s="61">
        <v>-0.47</v>
      </c>
      <c r="JKF35" s="61">
        <v>0</v>
      </c>
      <c r="JKG35" s="61">
        <v>-0.52</v>
      </c>
      <c r="JKH35" s="61">
        <v>0</v>
      </c>
      <c r="JKI35" s="61">
        <v>-0.66</v>
      </c>
      <c r="JKJ35" s="61">
        <v>0</v>
      </c>
      <c r="JKK35" s="61">
        <v>-0.45</v>
      </c>
      <c r="JKL35" s="61">
        <v>0</v>
      </c>
      <c r="JKM35" s="61">
        <v>-0.57999999999999996</v>
      </c>
      <c r="JKN35" s="61">
        <v>0</v>
      </c>
      <c r="JKO35" s="61">
        <v>-0.56000000000000005</v>
      </c>
      <c r="JKP35" s="61">
        <v>0</v>
      </c>
      <c r="JKQ35" s="61">
        <v>-0.5</v>
      </c>
      <c r="JKR35" s="61">
        <v>0</v>
      </c>
      <c r="JKS35" s="61">
        <v>-0.49</v>
      </c>
      <c r="JKT35" s="61">
        <v>0</v>
      </c>
      <c r="JKU35" s="61">
        <v>-0.47</v>
      </c>
      <c r="JKV35" s="61">
        <v>0</v>
      </c>
      <c r="JKW35" s="61">
        <v>-0.66</v>
      </c>
      <c r="JKX35" s="61">
        <v>0</v>
      </c>
      <c r="JKY35" s="61">
        <v>-0.6</v>
      </c>
      <c r="JKZ35" s="61">
        <v>0</v>
      </c>
      <c r="JLA35" s="61">
        <v>-0.77</v>
      </c>
      <c r="JLB35" s="61">
        <v>0</v>
      </c>
      <c r="JLC35" s="61">
        <v>-0.57999999999999996</v>
      </c>
      <c r="JLD35" s="61">
        <v>0</v>
      </c>
      <c r="JLE35" s="61">
        <v>-0.5</v>
      </c>
      <c r="JLF35" s="61">
        <v>0</v>
      </c>
      <c r="JLG35" s="61">
        <v>-0.6</v>
      </c>
      <c r="JLH35" s="61">
        <v>0</v>
      </c>
      <c r="JLI35" s="61">
        <v>-0.62</v>
      </c>
      <c r="JLJ35" s="61">
        <v>0</v>
      </c>
      <c r="JLK35" s="61">
        <v>-0.63</v>
      </c>
      <c r="JLM35" s="61">
        <v>0</v>
      </c>
      <c r="JLN35" s="61">
        <v>1</v>
      </c>
      <c r="JLO35" s="61">
        <v>1</v>
      </c>
      <c r="JLP35" s="61">
        <v>1</v>
      </c>
      <c r="JLQ35" s="61">
        <v>17</v>
      </c>
      <c r="JLR35" s="61">
        <v>0</v>
      </c>
      <c r="JLS35" s="61">
        <v>100</v>
      </c>
      <c r="JLT35" s="61">
        <v>99.3</v>
      </c>
      <c r="JLU35" s="61">
        <v>99.3</v>
      </c>
      <c r="JLV35" s="61">
        <v>0</v>
      </c>
      <c r="JLW35" s="61">
        <v>0</v>
      </c>
      <c r="JLX35" s="61">
        <v>14.3</v>
      </c>
      <c r="JLY35" s="61">
        <v>12.2</v>
      </c>
      <c r="JLZ35" s="61">
        <v>0</v>
      </c>
      <c r="JMA35" s="61">
        <v>13.6</v>
      </c>
      <c r="JMB35" s="61">
        <v>0</v>
      </c>
      <c r="JMC35" s="61">
        <v>0</v>
      </c>
      <c r="JMD35" s="61">
        <v>0</v>
      </c>
      <c r="JME35" s="61">
        <v>5.61</v>
      </c>
      <c r="JMG35" s="61">
        <v>0</v>
      </c>
      <c r="JMH35" s="61">
        <v>0</v>
      </c>
      <c r="JMI35" s="61">
        <v>0</v>
      </c>
      <c r="JMJ35" s="61">
        <v>0</v>
      </c>
      <c r="JML35" s="61">
        <v>100</v>
      </c>
      <c r="JMM35" s="61">
        <v>100</v>
      </c>
      <c r="JMN35" s="61">
        <v>100</v>
      </c>
      <c r="JMO35" s="61">
        <v>100</v>
      </c>
      <c r="JMP35" s="61">
        <v>14.3</v>
      </c>
      <c r="JMQ35" s="61">
        <v>14.3</v>
      </c>
      <c r="JMR35" s="61">
        <v>14.3</v>
      </c>
      <c r="JMS35" s="61">
        <v>14.3</v>
      </c>
      <c r="JMU35" s="61">
        <v>1500</v>
      </c>
      <c r="JMV35" s="61">
        <v>1499</v>
      </c>
      <c r="JMX35" s="61">
        <v>57.5</v>
      </c>
      <c r="JNA35" s="61">
        <v>0</v>
      </c>
      <c r="JNB35" s="61">
        <v>0</v>
      </c>
      <c r="JNC35" s="61" t="s">
        <v>13</v>
      </c>
    </row>
    <row r="36" spans="1:6089 6180:7127" ht="15" customHeight="1" x14ac:dyDescent="0.2">
      <c r="A36" s="258">
        <v>31</v>
      </c>
      <c r="F36" s="61" t="s">
        <v>8245</v>
      </c>
      <c r="G36" s="61">
        <v>0</v>
      </c>
      <c r="H36" s="61">
        <v>0</v>
      </c>
      <c r="I36" s="61">
        <v>0</v>
      </c>
      <c r="J36" s="61">
        <v>0</v>
      </c>
      <c r="K36" s="61">
        <v>0</v>
      </c>
      <c r="L36" s="61">
        <v>0</v>
      </c>
      <c r="M36" s="61">
        <v>-0.92</v>
      </c>
      <c r="N36" s="61">
        <v>5.5</v>
      </c>
      <c r="O36" s="61">
        <v>0</v>
      </c>
      <c r="P36" s="61">
        <v>0</v>
      </c>
      <c r="Q36" s="61">
        <v>0</v>
      </c>
      <c r="R36" s="61">
        <v>-1125</v>
      </c>
      <c r="S36" s="61">
        <v>0</v>
      </c>
      <c r="T36" s="61">
        <v>6.9</v>
      </c>
      <c r="U36" s="61">
        <v>0</v>
      </c>
      <c r="V36" s="61">
        <v>4.17</v>
      </c>
      <c r="W36" s="61">
        <v>4.3899999999999997</v>
      </c>
      <c r="X36" s="61">
        <v>23.3</v>
      </c>
      <c r="Y36" s="61">
        <v>0</v>
      </c>
      <c r="AC36" s="61">
        <v>0</v>
      </c>
      <c r="AD36" s="61">
        <v>0</v>
      </c>
      <c r="AE36" s="61">
        <v>0</v>
      </c>
      <c r="AF36" s="61">
        <v>0</v>
      </c>
      <c r="AG36" s="61">
        <v>4.76</v>
      </c>
      <c r="AH36" s="61">
        <v>0</v>
      </c>
      <c r="AI36" s="61">
        <v>4.79</v>
      </c>
      <c r="AJ36" s="61">
        <v>0</v>
      </c>
      <c r="AK36" s="61">
        <v>0</v>
      </c>
      <c r="AL36" s="61">
        <v>0</v>
      </c>
      <c r="AM36" s="61" t="s">
        <v>7818</v>
      </c>
      <c r="AN36" s="61">
        <v>5740</v>
      </c>
      <c r="AO36" s="61">
        <v>0</v>
      </c>
      <c r="AP36" s="61">
        <v>0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1">
        <v>0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1">
        <v>0</v>
      </c>
      <c r="BD36" s="61">
        <v>0</v>
      </c>
      <c r="BE36" s="61">
        <v>0</v>
      </c>
      <c r="BF36" s="61">
        <v>0</v>
      </c>
      <c r="BG36" s="61">
        <v>0</v>
      </c>
      <c r="BH36" s="61">
        <v>0</v>
      </c>
      <c r="BI36" s="61">
        <v>0</v>
      </c>
      <c r="BJ36" s="61">
        <v>0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1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1</v>
      </c>
      <c r="CB36" s="61">
        <v>0</v>
      </c>
      <c r="CC36" s="61">
        <v>1</v>
      </c>
      <c r="CD36" s="61">
        <v>1</v>
      </c>
      <c r="CE36" s="61">
        <v>1</v>
      </c>
      <c r="CF36" s="61">
        <v>1</v>
      </c>
      <c r="CG36" s="61" t="s">
        <v>7825</v>
      </c>
      <c r="CH36" s="61">
        <v>18503</v>
      </c>
      <c r="CI36" s="61">
        <v>0</v>
      </c>
      <c r="CJ36" s="61">
        <v>0</v>
      </c>
      <c r="CK36" s="61">
        <v>0</v>
      </c>
      <c r="CL36" s="61">
        <v>0</v>
      </c>
      <c r="CM36" s="61">
        <v>0</v>
      </c>
      <c r="CN36" s="61">
        <v>0</v>
      </c>
      <c r="CO36" s="61">
        <v>0</v>
      </c>
      <c r="CP36" s="61">
        <v>0</v>
      </c>
      <c r="CQ36" s="61">
        <v>0</v>
      </c>
      <c r="CR36" s="61">
        <v>0</v>
      </c>
      <c r="CS36" s="61">
        <v>0</v>
      </c>
      <c r="CT36" s="61">
        <v>0</v>
      </c>
      <c r="CU36" s="61">
        <v>0</v>
      </c>
      <c r="CV36" s="61">
        <v>0</v>
      </c>
      <c r="CW36" s="61">
        <v>0</v>
      </c>
      <c r="CX36" s="61">
        <v>0</v>
      </c>
      <c r="CY36" s="61">
        <v>0</v>
      </c>
      <c r="CZ36" s="61">
        <v>0</v>
      </c>
      <c r="DA36" s="61">
        <v>0</v>
      </c>
      <c r="DB36" s="61">
        <v>0</v>
      </c>
      <c r="DC36" s="61">
        <v>0</v>
      </c>
      <c r="DD36" s="61">
        <v>0</v>
      </c>
      <c r="DE36" s="61">
        <v>0</v>
      </c>
      <c r="DF36" s="61">
        <v>0</v>
      </c>
      <c r="DG36" s="61">
        <v>0</v>
      </c>
      <c r="DH36" s="61">
        <v>0</v>
      </c>
      <c r="DI36" s="61">
        <v>0</v>
      </c>
      <c r="DJ36" s="61">
        <v>0</v>
      </c>
      <c r="DK36" s="61">
        <v>0</v>
      </c>
      <c r="DL36" s="61">
        <v>0</v>
      </c>
      <c r="DM36" s="61">
        <v>0</v>
      </c>
      <c r="DN36" s="61">
        <v>0</v>
      </c>
      <c r="DO36" s="61">
        <v>0</v>
      </c>
      <c r="DP36" s="61">
        <v>0</v>
      </c>
      <c r="DQ36" s="61">
        <v>0</v>
      </c>
      <c r="DR36" s="61">
        <v>0</v>
      </c>
      <c r="DS36" s="61">
        <v>0</v>
      </c>
      <c r="DT36" s="61">
        <v>0</v>
      </c>
      <c r="DU36" s="61">
        <v>0</v>
      </c>
      <c r="DV36" s="61">
        <v>0</v>
      </c>
      <c r="DW36" s="61">
        <v>0</v>
      </c>
      <c r="DX36" s="61">
        <v>0</v>
      </c>
      <c r="DY36" s="61">
        <v>0</v>
      </c>
      <c r="DZ36" s="61">
        <v>0</v>
      </c>
      <c r="EA36" s="61">
        <v>0</v>
      </c>
      <c r="EB36" s="61">
        <v>0</v>
      </c>
      <c r="EC36" s="61">
        <v>0</v>
      </c>
      <c r="ED36" s="61">
        <v>0</v>
      </c>
      <c r="EE36" s="61">
        <v>0</v>
      </c>
      <c r="EF36" s="61">
        <v>0</v>
      </c>
      <c r="EG36" s="61">
        <v>0</v>
      </c>
      <c r="EH36" s="61">
        <v>0</v>
      </c>
      <c r="EI36" s="61">
        <v>0</v>
      </c>
      <c r="EJ36" s="61">
        <v>0</v>
      </c>
      <c r="EK36" s="61">
        <v>0</v>
      </c>
      <c r="EL36" s="61">
        <v>0</v>
      </c>
      <c r="EM36" s="61">
        <v>0</v>
      </c>
      <c r="EN36" s="61">
        <v>0</v>
      </c>
      <c r="EO36" s="61">
        <v>0</v>
      </c>
      <c r="EP36" s="61">
        <v>0</v>
      </c>
      <c r="EQ36" s="61">
        <v>0</v>
      </c>
      <c r="ER36" s="61">
        <v>0</v>
      </c>
      <c r="ES36" s="61">
        <v>0</v>
      </c>
      <c r="ET36" s="61">
        <v>0</v>
      </c>
      <c r="EU36" s="61">
        <v>0.01</v>
      </c>
      <c r="EV36" s="61">
        <v>0.01</v>
      </c>
      <c r="FA36" s="61">
        <v>2000</v>
      </c>
      <c r="FB36" s="61">
        <v>0</v>
      </c>
      <c r="FC36" s="61">
        <v>2000</v>
      </c>
      <c r="FD36" s="61">
        <v>4000</v>
      </c>
      <c r="FE36" s="61">
        <v>10000</v>
      </c>
      <c r="FF36" s="61">
        <v>0</v>
      </c>
      <c r="FG36" s="61">
        <v>0</v>
      </c>
      <c r="FH36" s="61">
        <v>0</v>
      </c>
      <c r="FI36" s="61">
        <v>0</v>
      </c>
      <c r="FJ36" s="61">
        <v>0</v>
      </c>
      <c r="FK36" s="61">
        <v>-269</v>
      </c>
      <c r="FL36" s="61">
        <v>2311</v>
      </c>
      <c r="FM36" s="61">
        <v>-269</v>
      </c>
      <c r="FN36" s="61">
        <v>1731</v>
      </c>
      <c r="FO36" s="61">
        <v>498755</v>
      </c>
      <c r="FP36" s="61">
        <v>598755</v>
      </c>
      <c r="FQ36" s="61">
        <v>698755</v>
      </c>
      <c r="FR36" s="61">
        <v>798755</v>
      </c>
      <c r="FS36" s="61">
        <v>8269</v>
      </c>
      <c r="FT36" s="61">
        <v>8269</v>
      </c>
      <c r="FU36" s="61">
        <v>8269</v>
      </c>
      <c r="FW36" s="61">
        <v>788</v>
      </c>
      <c r="FY36" s="61">
        <v>56.9</v>
      </c>
      <c r="FZ36" s="61">
        <v>41.2</v>
      </c>
      <c r="GA36" s="61">
        <v>57</v>
      </c>
      <c r="GB36" s="61">
        <v>56.9</v>
      </c>
      <c r="GC36" s="61">
        <v>74.7</v>
      </c>
      <c r="GD36" s="61">
        <v>0</v>
      </c>
      <c r="GE36" s="61">
        <v>0</v>
      </c>
      <c r="GF36" s="61">
        <v>0</v>
      </c>
      <c r="GG36" s="61">
        <v>25</v>
      </c>
      <c r="GH36" s="61">
        <v>23.3</v>
      </c>
      <c r="GI36" s="61">
        <v>20</v>
      </c>
      <c r="GJ36" s="61">
        <v>0.7</v>
      </c>
      <c r="GK36" s="61">
        <v>0</v>
      </c>
      <c r="GL36" s="61">
        <v>0</v>
      </c>
      <c r="GM36" s="61">
        <v>95</v>
      </c>
      <c r="GN36" s="61">
        <v>94.8</v>
      </c>
      <c r="GO36" s="61">
        <v>95.6</v>
      </c>
      <c r="GP36" s="61">
        <v>56.9</v>
      </c>
      <c r="GQ36" s="61">
        <v>56.9</v>
      </c>
      <c r="GR36" s="61">
        <v>0</v>
      </c>
      <c r="GS36" s="61">
        <v>83.9</v>
      </c>
      <c r="GT36" s="61">
        <v>83.9</v>
      </c>
      <c r="GU36" s="61">
        <v>0</v>
      </c>
      <c r="GV36" s="61">
        <v>0</v>
      </c>
      <c r="GW36" s="61">
        <v>0</v>
      </c>
      <c r="GX36" s="61">
        <v>0</v>
      </c>
      <c r="GY36" s="61">
        <v>0</v>
      </c>
      <c r="GZ36" s="61">
        <v>0</v>
      </c>
      <c r="HA36" s="61">
        <v>0</v>
      </c>
      <c r="HB36" s="61">
        <v>0</v>
      </c>
      <c r="HC36" s="61">
        <v>0</v>
      </c>
      <c r="HD36" s="61">
        <v>0</v>
      </c>
      <c r="HE36" s="61">
        <v>0</v>
      </c>
      <c r="HF36" s="61">
        <v>0</v>
      </c>
      <c r="HG36" s="61">
        <v>0</v>
      </c>
      <c r="HH36" s="61">
        <v>0</v>
      </c>
      <c r="HI36" s="61">
        <v>0</v>
      </c>
      <c r="HJ36" s="61">
        <v>0</v>
      </c>
      <c r="HK36" s="61">
        <v>0</v>
      </c>
      <c r="HL36" s="61">
        <v>0</v>
      </c>
      <c r="HM36" s="61">
        <v>0</v>
      </c>
      <c r="HN36" s="61">
        <v>0</v>
      </c>
      <c r="HO36" s="61">
        <v>0</v>
      </c>
      <c r="HP36" s="61">
        <v>0</v>
      </c>
      <c r="HQ36" s="61">
        <v>0</v>
      </c>
      <c r="HR36" s="61">
        <v>0</v>
      </c>
      <c r="HS36" s="61">
        <v>0</v>
      </c>
      <c r="HT36" s="61">
        <v>37.200000000000003</v>
      </c>
      <c r="HU36" s="61">
        <v>0</v>
      </c>
      <c r="HV36" s="61">
        <v>0</v>
      </c>
      <c r="HW36" s="61">
        <v>0</v>
      </c>
      <c r="HX36" s="61">
        <v>0</v>
      </c>
      <c r="HY36" s="61">
        <v>0</v>
      </c>
      <c r="HZ36" s="61">
        <v>0</v>
      </c>
      <c r="IA36" s="61">
        <v>0</v>
      </c>
      <c r="IB36" s="61">
        <v>0</v>
      </c>
      <c r="KD36" s="61">
        <v>2</v>
      </c>
      <c r="KE36" s="61">
        <v>2</v>
      </c>
      <c r="KF36" s="61">
        <v>2</v>
      </c>
      <c r="KG36" s="61">
        <v>2</v>
      </c>
      <c r="KH36" s="61">
        <v>2</v>
      </c>
      <c r="KI36" s="61">
        <v>2</v>
      </c>
      <c r="KJ36" s="61">
        <v>2</v>
      </c>
      <c r="KK36" s="61">
        <v>2</v>
      </c>
      <c r="KL36" s="61">
        <v>2</v>
      </c>
      <c r="KM36" s="61">
        <v>2</v>
      </c>
      <c r="KN36" s="61">
        <v>2</v>
      </c>
      <c r="KO36" s="61">
        <v>2</v>
      </c>
      <c r="KP36" s="61">
        <v>2</v>
      </c>
      <c r="KQ36" s="61">
        <v>2</v>
      </c>
      <c r="KR36" s="61">
        <v>2</v>
      </c>
      <c r="KS36" s="61">
        <v>2</v>
      </c>
      <c r="KT36" s="61">
        <v>2</v>
      </c>
      <c r="KU36" s="61">
        <v>2</v>
      </c>
      <c r="KV36" s="61">
        <v>2</v>
      </c>
      <c r="KW36" s="61">
        <v>2</v>
      </c>
      <c r="KX36" s="61">
        <v>0</v>
      </c>
      <c r="KY36" s="61">
        <v>0</v>
      </c>
      <c r="KZ36" s="61">
        <v>0</v>
      </c>
      <c r="LA36" s="61">
        <v>0</v>
      </c>
      <c r="LB36" s="61">
        <v>0</v>
      </c>
      <c r="LC36" s="61">
        <v>0</v>
      </c>
      <c r="LD36" s="61">
        <v>0</v>
      </c>
      <c r="LE36" s="61">
        <v>0</v>
      </c>
      <c r="LF36" s="61">
        <v>0</v>
      </c>
      <c r="LG36" s="61">
        <v>0</v>
      </c>
      <c r="LH36" s="61">
        <v>0</v>
      </c>
      <c r="LI36" s="61">
        <v>0</v>
      </c>
      <c r="LJ36" s="61">
        <v>0</v>
      </c>
      <c r="LK36" s="61">
        <v>0</v>
      </c>
      <c r="LL36" s="61">
        <v>0</v>
      </c>
      <c r="LM36" s="61">
        <v>0</v>
      </c>
      <c r="LN36" s="61">
        <v>0</v>
      </c>
      <c r="LO36" s="61">
        <v>0</v>
      </c>
      <c r="LP36" s="61">
        <v>0</v>
      </c>
      <c r="LQ36" s="61">
        <v>0</v>
      </c>
      <c r="LR36" s="61">
        <v>0</v>
      </c>
      <c r="LS36" s="61">
        <v>0</v>
      </c>
      <c r="LT36" s="61">
        <v>0</v>
      </c>
      <c r="LU36" s="61">
        <v>0</v>
      </c>
      <c r="LV36" s="61">
        <v>0</v>
      </c>
      <c r="LW36" s="61">
        <v>0</v>
      </c>
      <c r="LX36" s="61">
        <v>0</v>
      </c>
      <c r="LY36" s="61">
        <v>0</v>
      </c>
      <c r="LZ36" s="61">
        <v>0</v>
      </c>
      <c r="MA36" s="61">
        <v>0</v>
      </c>
      <c r="MB36" s="61">
        <v>0</v>
      </c>
      <c r="MC36" s="61">
        <v>0</v>
      </c>
      <c r="MD36" s="61">
        <v>0</v>
      </c>
      <c r="ME36" s="61">
        <v>0</v>
      </c>
      <c r="MF36" s="61">
        <v>0</v>
      </c>
      <c r="MG36" s="61">
        <v>0</v>
      </c>
      <c r="MH36" s="61">
        <v>0</v>
      </c>
      <c r="MI36" s="61">
        <v>0</v>
      </c>
      <c r="MJ36" s="61">
        <v>0</v>
      </c>
      <c r="MK36" s="61">
        <v>0</v>
      </c>
      <c r="ML36" s="61">
        <v>0</v>
      </c>
      <c r="MM36" s="61">
        <v>0</v>
      </c>
      <c r="MN36" s="61">
        <v>0</v>
      </c>
      <c r="MO36" s="61">
        <v>0</v>
      </c>
      <c r="MP36" s="61">
        <v>0</v>
      </c>
      <c r="MQ36" s="61">
        <v>0</v>
      </c>
      <c r="MR36" s="61">
        <v>0</v>
      </c>
      <c r="MS36" s="61">
        <v>0</v>
      </c>
      <c r="MT36" s="61">
        <v>0</v>
      </c>
      <c r="MU36" s="61">
        <v>0</v>
      </c>
      <c r="MV36" s="61">
        <v>0</v>
      </c>
      <c r="MW36" s="61">
        <v>0</v>
      </c>
      <c r="MX36" s="61">
        <v>0</v>
      </c>
      <c r="MY36" s="61">
        <v>0</v>
      </c>
      <c r="MZ36" s="61">
        <v>0</v>
      </c>
      <c r="NA36" s="61">
        <v>0</v>
      </c>
      <c r="NB36" s="61">
        <v>0</v>
      </c>
      <c r="NC36" s="61">
        <v>0</v>
      </c>
      <c r="ND36" s="61">
        <v>0</v>
      </c>
      <c r="NE36" s="61">
        <v>0</v>
      </c>
      <c r="NF36" s="61">
        <v>0</v>
      </c>
      <c r="NG36" s="61">
        <v>0</v>
      </c>
      <c r="NH36" s="61">
        <v>0</v>
      </c>
      <c r="NI36" s="61">
        <v>0</v>
      </c>
      <c r="NJ36" s="61">
        <v>0</v>
      </c>
      <c r="NK36" s="61">
        <v>0</v>
      </c>
      <c r="NL36" s="61">
        <v>0</v>
      </c>
      <c r="NM36" s="61">
        <v>0</v>
      </c>
      <c r="NN36" s="61">
        <v>0</v>
      </c>
      <c r="NO36" s="61">
        <v>0</v>
      </c>
      <c r="NP36" s="61">
        <v>0</v>
      </c>
      <c r="NQ36" s="61">
        <v>0</v>
      </c>
      <c r="NR36" s="61">
        <v>0</v>
      </c>
      <c r="NS36" s="61">
        <v>0</v>
      </c>
      <c r="NT36" s="61">
        <v>0</v>
      </c>
      <c r="NU36" s="61">
        <v>0</v>
      </c>
      <c r="NV36" s="61">
        <v>0</v>
      </c>
      <c r="NW36" s="61">
        <v>0</v>
      </c>
      <c r="NX36" s="61">
        <v>0</v>
      </c>
      <c r="NY36" s="61">
        <v>0</v>
      </c>
      <c r="NZ36" s="61">
        <v>0</v>
      </c>
      <c r="OA36" s="61">
        <v>0</v>
      </c>
      <c r="OB36" s="61">
        <v>0</v>
      </c>
      <c r="OC36" s="61">
        <v>0</v>
      </c>
      <c r="OD36" s="61">
        <v>0</v>
      </c>
      <c r="OE36" s="61">
        <v>0</v>
      </c>
      <c r="OF36" s="61">
        <v>0</v>
      </c>
      <c r="OG36" s="61">
        <v>0</v>
      </c>
      <c r="OH36" s="61">
        <v>0</v>
      </c>
      <c r="OI36" s="61">
        <v>0</v>
      </c>
      <c r="OJ36" s="61">
        <v>0</v>
      </c>
      <c r="OK36" s="61">
        <v>0</v>
      </c>
      <c r="OL36" s="61">
        <v>0</v>
      </c>
      <c r="OM36" s="61">
        <v>0</v>
      </c>
      <c r="ON36" s="61">
        <v>0</v>
      </c>
      <c r="OO36" s="61">
        <v>0</v>
      </c>
      <c r="OP36" s="61">
        <v>0</v>
      </c>
      <c r="OQ36" s="61">
        <v>0</v>
      </c>
      <c r="OR36" s="61">
        <v>0</v>
      </c>
      <c r="OU36" s="61">
        <v>1</v>
      </c>
      <c r="OV36" s="61">
        <v>0</v>
      </c>
      <c r="OW36" s="61">
        <v>0</v>
      </c>
      <c r="OX36" s="61">
        <v>1</v>
      </c>
      <c r="OY36" s="61">
        <v>1</v>
      </c>
      <c r="OZ36" s="61">
        <v>1</v>
      </c>
      <c r="PA36" s="61">
        <v>1</v>
      </c>
      <c r="PB36" s="61">
        <v>1</v>
      </c>
      <c r="PC36" s="61">
        <v>1</v>
      </c>
      <c r="PD36" s="61">
        <v>1</v>
      </c>
      <c r="PE36" s="61">
        <v>1</v>
      </c>
      <c r="PF36" s="61">
        <v>1</v>
      </c>
      <c r="PG36" s="61">
        <v>1</v>
      </c>
      <c r="PH36" s="61">
        <v>1</v>
      </c>
      <c r="PI36" s="61">
        <v>1</v>
      </c>
      <c r="PJ36" s="61">
        <v>1</v>
      </c>
      <c r="PK36" s="61">
        <v>1</v>
      </c>
      <c r="PL36" s="61">
        <v>1</v>
      </c>
      <c r="PM36" s="61">
        <v>1</v>
      </c>
      <c r="PN36" s="61">
        <v>1</v>
      </c>
      <c r="PO36" s="61">
        <v>1</v>
      </c>
      <c r="PP36" s="61">
        <v>1</v>
      </c>
      <c r="PQ36" s="61">
        <v>1</v>
      </c>
      <c r="PR36" s="61">
        <v>1</v>
      </c>
      <c r="PS36" s="61">
        <v>1</v>
      </c>
      <c r="PT36" s="61">
        <v>1</v>
      </c>
      <c r="PU36" s="61">
        <v>1</v>
      </c>
      <c r="PV36" s="61">
        <v>0</v>
      </c>
      <c r="PW36" s="61">
        <v>0</v>
      </c>
      <c r="PX36" s="61">
        <v>0</v>
      </c>
      <c r="PY36" s="61">
        <v>0</v>
      </c>
      <c r="PZ36" s="61">
        <v>0</v>
      </c>
      <c r="QA36" s="61">
        <v>20</v>
      </c>
      <c r="QB36" s="61">
        <v>0</v>
      </c>
      <c r="QC36" s="61">
        <v>0</v>
      </c>
      <c r="QD36" s="61">
        <v>0</v>
      </c>
      <c r="QE36" s="61">
        <v>0</v>
      </c>
      <c r="QF36" s="61">
        <v>0</v>
      </c>
      <c r="QG36" s="61">
        <v>0</v>
      </c>
      <c r="QH36" s="61">
        <v>0</v>
      </c>
      <c r="QI36" s="61">
        <v>0</v>
      </c>
      <c r="QJ36" s="61">
        <v>0</v>
      </c>
      <c r="QK36" s="61">
        <v>0</v>
      </c>
      <c r="QM36" s="61">
        <v>0</v>
      </c>
      <c r="QN36" s="61">
        <v>0</v>
      </c>
      <c r="QO36" s="61">
        <v>0</v>
      </c>
      <c r="QP36" s="61">
        <v>0</v>
      </c>
      <c r="QQ36" s="61">
        <v>6.9</v>
      </c>
      <c r="QR36" s="61">
        <v>8</v>
      </c>
      <c r="QS36" s="61">
        <v>0</v>
      </c>
      <c r="QT36" s="61">
        <v>0</v>
      </c>
      <c r="QU36" s="61">
        <v>0</v>
      </c>
      <c r="QV36" s="61">
        <v>0</v>
      </c>
      <c r="QW36" s="61">
        <v>0</v>
      </c>
      <c r="QX36" s="61">
        <v>0</v>
      </c>
      <c r="QY36" s="61">
        <v>0</v>
      </c>
      <c r="QZ36" s="61">
        <v>0</v>
      </c>
      <c r="RA36" s="61">
        <v>0</v>
      </c>
      <c r="RB36" s="61">
        <v>0</v>
      </c>
      <c r="RC36" s="61">
        <v>0</v>
      </c>
      <c r="RD36" s="61">
        <v>0</v>
      </c>
      <c r="RE36" s="61">
        <v>0</v>
      </c>
      <c r="RF36" s="61">
        <v>0</v>
      </c>
      <c r="RG36" s="61">
        <v>0</v>
      </c>
      <c r="RH36" s="61">
        <v>0</v>
      </c>
      <c r="RI36" s="61">
        <v>0</v>
      </c>
      <c r="RJ36" s="61">
        <v>0</v>
      </c>
      <c r="RK36" s="61">
        <v>0</v>
      </c>
      <c r="RL36" s="61">
        <v>0</v>
      </c>
      <c r="RM36" s="61">
        <v>0</v>
      </c>
      <c r="RN36" s="61">
        <v>0</v>
      </c>
      <c r="RO36" s="61">
        <v>0</v>
      </c>
      <c r="RQ36" s="61">
        <v>0</v>
      </c>
      <c r="RR36" s="61">
        <v>0</v>
      </c>
      <c r="RS36" s="61">
        <v>0</v>
      </c>
      <c r="RT36" s="61">
        <v>0</v>
      </c>
      <c r="RU36" s="61">
        <v>0</v>
      </c>
      <c r="RV36" s="61">
        <v>0</v>
      </c>
      <c r="RW36" s="61">
        <v>0</v>
      </c>
      <c r="RX36" s="61">
        <v>0</v>
      </c>
      <c r="RY36" s="61">
        <v>0</v>
      </c>
      <c r="RZ36" s="61">
        <v>0</v>
      </c>
      <c r="SA36" s="61">
        <v>0</v>
      </c>
      <c r="SB36" s="61">
        <v>0</v>
      </c>
      <c r="SC36" s="61">
        <v>0</v>
      </c>
      <c r="SD36" s="61">
        <v>0</v>
      </c>
      <c r="SE36" s="61">
        <v>0</v>
      </c>
      <c r="SF36" s="61">
        <v>0</v>
      </c>
      <c r="SG36" s="61">
        <v>0</v>
      </c>
      <c r="SH36" s="61">
        <v>0</v>
      </c>
      <c r="SI36" s="61">
        <v>0</v>
      </c>
      <c r="SJ36" s="61">
        <v>0</v>
      </c>
      <c r="SK36" s="61">
        <v>0</v>
      </c>
      <c r="SL36" s="61">
        <v>0</v>
      </c>
      <c r="SM36" s="61">
        <v>0</v>
      </c>
      <c r="SN36" s="61">
        <v>0</v>
      </c>
      <c r="SO36" s="61">
        <v>0</v>
      </c>
      <c r="SP36" s="61">
        <v>1608140597414</v>
      </c>
      <c r="SQ36" s="61">
        <v>0</v>
      </c>
      <c r="SR36" s="61">
        <v>63</v>
      </c>
      <c r="SS36" s="61">
        <v>1</v>
      </c>
      <c r="ST36" s="61">
        <v>0</v>
      </c>
      <c r="SU36" s="61">
        <v>0</v>
      </c>
      <c r="SV36" s="61">
        <v>0</v>
      </c>
      <c r="SW36" s="61">
        <v>0</v>
      </c>
      <c r="SX36" s="61">
        <v>15.51</v>
      </c>
      <c r="SY36" s="61">
        <v>0</v>
      </c>
      <c r="TA36" s="61">
        <v>1245</v>
      </c>
      <c r="TF36" s="61">
        <v>0</v>
      </c>
      <c r="TG36" s="61">
        <v>0</v>
      </c>
      <c r="TH36" s="61">
        <v>0</v>
      </c>
      <c r="TI36" s="61">
        <v>0</v>
      </c>
      <c r="TJ36" s="61">
        <v>41770</v>
      </c>
      <c r="TK36" s="61">
        <v>41655</v>
      </c>
      <c r="TL36" s="61">
        <v>0</v>
      </c>
      <c r="TM36" s="61">
        <v>0</v>
      </c>
      <c r="TN36" s="61">
        <v>0</v>
      </c>
      <c r="TP36" s="61">
        <v>358</v>
      </c>
      <c r="TQ36" s="61">
        <v>0</v>
      </c>
      <c r="TR36" s="61">
        <v>553</v>
      </c>
      <c r="TS36" s="61">
        <v>554</v>
      </c>
      <c r="TT36" s="61">
        <v>552</v>
      </c>
      <c r="TU36" s="61">
        <v>551</v>
      </c>
      <c r="TV36" s="61">
        <v>550</v>
      </c>
      <c r="TW36" s="61">
        <v>550</v>
      </c>
      <c r="TX36" s="61">
        <v>554</v>
      </c>
      <c r="TY36" s="61">
        <v>558</v>
      </c>
      <c r="TZ36" s="61">
        <v>560</v>
      </c>
      <c r="UA36" s="61">
        <v>554</v>
      </c>
      <c r="UB36" s="61">
        <v>552</v>
      </c>
      <c r="UC36" s="61">
        <v>554</v>
      </c>
      <c r="UD36" s="61">
        <v>551</v>
      </c>
      <c r="UE36" s="61">
        <v>552</v>
      </c>
      <c r="UF36" s="61">
        <v>552</v>
      </c>
      <c r="UG36" s="61">
        <v>552</v>
      </c>
      <c r="UH36" s="61">
        <v>550</v>
      </c>
      <c r="UI36" s="61">
        <v>551</v>
      </c>
      <c r="UJ36" s="61">
        <v>557</v>
      </c>
      <c r="UK36" s="61">
        <v>555</v>
      </c>
      <c r="UL36" s="61">
        <v>554</v>
      </c>
      <c r="UM36" s="61">
        <v>551</v>
      </c>
      <c r="UN36" s="61">
        <v>554</v>
      </c>
      <c r="UO36" s="61">
        <v>555</v>
      </c>
      <c r="UP36" s="61">
        <v>553</v>
      </c>
      <c r="UQ36" s="61">
        <v>552</v>
      </c>
      <c r="UR36" s="61">
        <v>560</v>
      </c>
      <c r="US36" s="61">
        <v>559</v>
      </c>
      <c r="UT36" s="61">
        <v>550</v>
      </c>
      <c r="UU36" s="61">
        <v>549</v>
      </c>
      <c r="UV36" s="61">
        <v>0</v>
      </c>
      <c r="UW36" s="61">
        <v>356</v>
      </c>
      <c r="UX36" s="61">
        <v>0</v>
      </c>
      <c r="UY36" s="61">
        <v>358</v>
      </c>
      <c r="UZ36" s="61">
        <v>353</v>
      </c>
      <c r="VA36" s="61">
        <v>10</v>
      </c>
      <c r="VD36" s="61">
        <v>0</v>
      </c>
      <c r="VE36" s="61">
        <v>0</v>
      </c>
      <c r="VF36" s="61">
        <v>0</v>
      </c>
      <c r="VG36" s="61">
        <v>0</v>
      </c>
      <c r="VH36" s="61">
        <v>0</v>
      </c>
      <c r="VI36" s="61">
        <v>0</v>
      </c>
      <c r="VJ36" s="61">
        <v>0</v>
      </c>
      <c r="VK36" s="61">
        <v>0</v>
      </c>
      <c r="VL36" s="61">
        <v>0</v>
      </c>
      <c r="VM36" s="61">
        <v>0</v>
      </c>
      <c r="VN36" s="61">
        <v>0</v>
      </c>
      <c r="VO36" s="61">
        <v>0</v>
      </c>
      <c r="VP36" s="61">
        <v>0</v>
      </c>
      <c r="VQ36" s="61">
        <v>0</v>
      </c>
      <c r="VR36" s="61">
        <v>0</v>
      </c>
      <c r="VS36" s="61">
        <v>0</v>
      </c>
      <c r="VT36" s="61">
        <v>0</v>
      </c>
      <c r="VU36" s="61">
        <v>0</v>
      </c>
      <c r="VV36" s="61">
        <v>0</v>
      </c>
      <c r="VW36" s="61">
        <v>0</v>
      </c>
      <c r="VX36" s="61">
        <v>0</v>
      </c>
      <c r="VY36" s="61">
        <v>0</v>
      </c>
      <c r="VZ36" s="61">
        <v>0</v>
      </c>
      <c r="WA36" s="61">
        <v>0</v>
      </c>
      <c r="WB36" s="61">
        <v>0</v>
      </c>
      <c r="WC36" s="61">
        <v>0</v>
      </c>
      <c r="WD36" s="61">
        <v>0</v>
      </c>
      <c r="WE36" s="61">
        <v>0</v>
      </c>
      <c r="WF36" s="61">
        <v>0</v>
      </c>
      <c r="WG36" s="61">
        <v>0</v>
      </c>
      <c r="WH36" s="61">
        <v>0</v>
      </c>
      <c r="WI36" s="61">
        <v>0</v>
      </c>
      <c r="WJ36" s="61">
        <v>0</v>
      </c>
      <c r="WK36" s="61">
        <v>0</v>
      </c>
      <c r="WL36" s="61">
        <v>0</v>
      </c>
      <c r="WM36" s="61">
        <v>0</v>
      </c>
      <c r="WN36" s="61">
        <v>0</v>
      </c>
      <c r="WO36" s="61">
        <v>0</v>
      </c>
      <c r="WP36" s="61">
        <v>0</v>
      </c>
      <c r="WQ36" s="61">
        <v>0</v>
      </c>
      <c r="WR36" s="61">
        <v>0</v>
      </c>
      <c r="WS36" s="61">
        <v>1</v>
      </c>
      <c r="WT36" s="61">
        <v>0</v>
      </c>
      <c r="WU36" s="61">
        <v>0</v>
      </c>
      <c r="WV36" s="61">
        <v>0</v>
      </c>
      <c r="WW36" s="61">
        <v>0</v>
      </c>
      <c r="WX36" s="61">
        <v>0</v>
      </c>
      <c r="WY36" s="61">
        <v>0</v>
      </c>
      <c r="WZ36" s="61">
        <v>0</v>
      </c>
      <c r="XA36" s="61">
        <v>0</v>
      </c>
      <c r="XD36" s="61">
        <v>0</v>
      </c>
      <c r="XF36" s="61">
        <v>2</v>
      </c>
      <c r="XG36" s="61">
        <v>0</v>
      </c>
      <c r="XH36" s="61">
        <v>0</v>
      </c>
      <c r="XI36" s="61">
        <v>0</v>
      </c>
      <c r="XJ36" s="61">
        <v>0</v>
      </c>
      <c r="XK36" s="61">
        <v>0</v>
      </c>
      <c r="XL36" s="61">
        <v>0</v>
      </c>
      <c r="XM36" s="61">
        <v>0</v>
      </c>
      <c r="XN36" s="61">
        <v>52.6</v>
      </c>
      <c r="XO36" s="61">
        <v>43.4</v>
      </c>
      <c r="XR36" s="61">
        <v>60</v>
      </c>
      <c r="XS36" s="61">
        <v>56.3</v>
      </c>
      <c r="XT36" s="61">
        <v>54.3</v>
      </c>
      <c r="XU36" s="61">
        <v>30.4</v>
      </c>
      <c r="XZ36" s="61">
        <v>10</v>
      </c>
      <c r="YA36" s="61">
        <v>1606702483995</v>
      </c>
      <c r="YC36" s="61">
        <v>4513</v>
      </c>
      <c r="YD36" s="61">
        <v>0.999</v>
      </c>
      <c r="YE36" s="61">
        <v>50.01</v>
      </c>
      <c r="YF36" s="61">
        <v>0</v>
      </c>
      <c r="YG36" s="61">
        <v>15457</v>
      </c>
      <c r="YH36" s="61">
        <v>8915</v>
      </c>
      <c r="YI36" s="61">
        <v>15435</v>
      </c>
      <c r="YJ36" s="61">
        <v>8923</v>
      </c>
      <c r="YK36" s="61">
        <v>15429</v>
      </c>
      <c r="YL36" s="61">
        <v>8904</v>
      </c>
      <c r="YM36" s="61">
        <v>10419</v>
      </c>
      <c r="YN36" s="61">
        <v>6011</v>
      </c>
      <c r="YO36" s="61">
        <v>10408</v>
      </c>
      <c r="YP36" s="61">
        <v>6009</v>
      </c>
      <c r="YQ36" s="61">
        <v>10416</v>
      </c>
      <c r="YR36" s="61">
        <v>6014</v>
      </c>
      <c r="YS36" s="61">
        <v>0</v>
      </c>
      <c r="YT36" s="61">
        <v>13545</v>
      </c>
      <c r="YU36" s="61">
        <v>4515</v>
      </c>
      <c r="YV36" s="61">
        <v>3</v>
      </c>
      <c r="YW36" s="61">
        <v>6.0000000000000001E-3</v>
      </c>
      <c r="YX36" s="61">
        <v>100</v>
      </c>
      <c r="YY36" s="61">
        <v>2.48</v>
      </c>
      <c r="YZ36" s="61">
        <v>-42.1</v>
      </c>
      <c r="ZA36" s="61">
        <v>4.0199999999999996</v>
      </c>
      <c r="ZB36" s="61">
        <v>0.73</v>
      </c>
      <c r="ZD36" s="61">
        <v>0</v>
      </c>
      <c r="ZE36" s="61">
        <v>83.9</v>
      </c>
      <c r="ZF36" s="61">
        <v>79.599999999999994</v>
      </c>
      <c r="ZG36" s="61">
        <v>0</v>
      </c>
      <c r="ZH36" s="61">
        <v>56.9</v>
      </c>
      <c r="ZI36" s="61">
        <v>0</v>
      </c>
      <c r="ZJ36" s="61">
        <v>78</v>
      </c>
      <c r="ZK36" s="61">
        <v>0</v>
      </c>
      <c r="ZL36" s="61">
        <v>0</v>
      </c>
      <c r="ZM36" s="61">
        <v>0</v>
      </c>
      <c r="ZN36" s="61">
        <v>24</v>
      </c>
      <c r="ZO36" s="61">
        <v>24</v>
      </c>
      <c r="ZP36" s="61">
        <v>24</v>
      </c>
      <c r="ZQ36" s="61">
        <v>24</v>
      </c>
      <c r="ZR36" s="61">
        <v>24</v>
      </c>
      <c r="ZS36" s="61">
        <v>24</v>
      </c>
      <c r="ZT36" s="61">
        <v>24</v>
      </c>
      <c r="ZU36" s="61">
        <v>24</v>
      </c>
      <c r="ZV36" s="61">
        <v>24</v>
      </c>
      <c r="ZW36" s="61">
        <v>24</v>
      </c>
      <c r="ZX36" s="61">
        <v>24</v>
      </c>
      <c r="ZY36" s="61">
        <v>24</v>
      </c>
      <c r="ZZ36" s="61">
        <v>24</v>
      </c>
      <c r="AAA36" s="61">
        <v>24</v>
      </c>
      <c r="AAB36" s="61">
        <v>24</v>
      </c>
      <c r="AAC36" s="61">
        <v>24</v>
      </c>
      <c r="AAD36" s="61">
        <v>24</v>
      </c>
      <c r="AAE36" s="61">
        <v>24</v>
      </c>
      <c r="AAF36" s="61">
        <v>24</v>
      </c>
      <c r="AAG36" s="61">
        <v>24</v>
      </c>
      <c r="AAH36" s="61">
        <v>24</v>
      </c>
      <c r="AAI36" s="61">
        <v>24</v>
      </c>
      <c r="AAJ36" s="61">
        <v>24</v>
      </c>
      <c r="AAK36" s="61">
        <v>24</v>
      </c>
      <c r="AAL36" s="61">
        <v>24</v>
      </c>
      <c r="AAM36" s="61">
        <v>73.5</v>
      </c>
      <c r="AAN36" s="61">
        <v>70.7</v>
      </c>
      <c r="AAO36" s="61">
        <v>71</v>
      </c>
      <c r="AAP36" s="61">
        <v>79.900000000000006</v>
      </c>
      <c r="AAQ36" s="61">
        <v>80.5</v>
      </c>
      <c r="AAR36" s="61">
        <v>82.2</v>
      </c>
      <c r="AAS36" s="61">
        <v>83.6</v>
      </c>
      <c r="AAT36" s="61">
        <v>85.1</v>
      </c>
      <c r="AAU36" s="61">
        <v>81.7</v>
      </c>
      <c r="AAV36" s="61">
        <v>78.2</v>
      </c>
      <c r="AAW36" s="61">
        <v>71.2</v>
      </c>
      <c r="AAX36" s="61">
        <v>72.2</v>
      </c>
      <c r="AAY36" s="61">
        <v>1.26</v>
      </c>
      <c r="AAZ36" s="61">
        <v>1.26</v>
      </c>
      <c r="ABA36" s="61">
        <v>1.26</v>
      </c>
      <c r="ABB36" s="61">
        <v>1.26</v>
      </c>
      <c r="ABC36" s="61">
        <v>1.26</v>
      </c>
      <c r="ABD36" s="61">
        <v>1.26</v>
      </c>
      <c r="ABE36" s="61">
        <v>1.26</v>
      </c>
      <c r="ABF36" s="61">
        <v>1.26</v>
      </c>
      <c r="ABG36" s="61">
        <v>1.26</v>
      </c>
      <c r="ABH36" s="61">
        <v>1.26</v>
      </c>
      <c r="ABI36" s="61">
        <v>1.26</v>
      </c>
      <c r="ABJ36" s="61">
        <v>1.26</v>
      </c>
      <c r="ABK36" s="61">
        <v>1</v>
      </c>
      <c r="ABL36" s="61">
        <v>1</v>
      </c>
      <c r="ABM36" s="61">
        <v>1</v>
      </c>
      <c r="ABN36" s="61">
        <v>1</v>
      </c>
      <c r="ABO36" s="61">
        <v>1</v>
      </c>
      <c r="ABP36" s="61">
        <v>1</v>
      </c>
      <c r="ABQ36" s="61">
        <v>1</v>
      </c>
      <c r="ABR36" s="61">
        <v>1</v>
      </c>
      <c r="ABS36" s="61">
        <v>1</v>
      </c>
      <c r="ABT36" s="61">
        <v>1</v>
      </c>
      <c r="ABU36" s="61">
        <v>1</v>
      </c>
      <c r="ABV36" s="61">
        <v>1</v>
      </c>
      <c r="ABW36" s="61">
        <v>88</v>
      </c>
      <c r="ABX36" s="61">
        <v>88</v>
      </c>
      <c r="ABY36" s="61">
        <v>88</v>
      </c>
      <c r="ABZ36" s="61">
        <v>88</v>
      </c>
      <c r="ACA36" s="61">
        <v>88</v>
      </c>
      <c r="ACB36" s="61">
        <v>88</v>
      </c>
      <c r="ACC36" s="61">
        <v>88</v>
      </c>
      <c r="ACD36" s="61">
        <v>88</v>
      </c>
      <c r="ACE36" s="61">
        <v>88</v>
      </c>
      <c r="ACF36" s="61">
        <v>88</v>
      </c>
      <c r="ACG36" s="61">
        <v>88</v>
      </c>
      <c r="ACH36" s="61">
        <v>88</v>
      </c>
      <c r="ACI36" s="61">
        <v>8302.2000000000007</v>
      </c>
      <c r="ACJ36" s="61">
        <v>8302.4</v>
      </c>
      <c r="ACK36" s="61">
        <v>8302.2000000000007</v>
      </c>
      <c r="ACL36" s="61">
        <v>8302.4</v>
      </c>
      <c r="ACM36" s="61">
        <v>8302.2000000000007</v>
      </c>
      <c r="ACN36" s="61">
        <v>8302.2999999999993</v>
      </c>
      <c r="ACO36" s="61">
        <v>8302.4</v>
      </c>
      <c r="ACP36" s="61">
        <v>8302.2999999999993</v>
      </c>
      <c r="ACQ36" s="61">
        <v>8302.2999999999993</v>
      </c>
      <c r="ACR36" s="61">
        <v>8302.2999999999993</v>
      </c>
      <c r="ACS36" s="61">
        <v>8302.2000000000007</v>
      </c>
      <c r="ACT36" s="61">
        <v>8302.2999999999993</v>
      </c>
      <c r="ACU36" s="61">
        <v>2019</v>
      </c>
      <c r="ACV36" s="61">
        <v>2019</v>
      </c>
      <c r="ACW36" s="61">
        <v>11</v>
      </c>
      <c r="ACX36" s="61">
        <v>3</v>
      </c>
      <c r="ACY36" s="61">
        <v>2019</v>
      </c>
      <c r="ACZ36" s="61">
        <v>11</v>
      </c>
      <c r="ADA36" s="61">
        <v>3</v>
      </c>
      <c r="ADB36" s="61">
        <v>2019</v>
      </c>
      <c r="ADC36" s="61">
        <v>11</v>
      </c>
      <c r="ADD36" s="61">
        <v>3</v>
      </c>
      <c r="ADE36" s="61">
        <v>11</v>
      </c>
      <c r="ADF36" s="61">
        <v>3</v>
      </c>
      <c r="ADG36" s="61">
        <v>2019</v>
      </c>
      <c r="ADH36" s="61">
        <v>11</v>
      </c>
      <c r="ADI36" s="61">
        <v>3</v>
      </c>
      <c r="ADJ36" s="61">
        <v>2019</v>
      </c>
      <c r="ADK36" s="61">
        <v>11</v>
      </c>
      <c r="ADL36" s="61">
        <v>3</v>
      </c>
      <c r="ADM36" s="61">
        <v>2019</v>
      </c>
      <c r="ADN36" s="61">
        <v>11</v>
      </c>
      <c r="ADO36" s="61">
        <v>3</v>
      </c>
      <c r="ADP36" s="61">
        <v>2019</v>
      </c>
      <c r="ADQ36" s="61">
        <v>11</v>
      </c>
      <c r="ADR36" s="61">
        <v>3</v>
      </c>
      <c r="ADS36" s="61">
        <v>2019</v>
      </c>
      <c r="ADT36" s="61">
        <v>11</v>
      </c>
      <c r="ADU36" s="61">
        <v>3</v>
      </c>
      <c r="ADV36" s="61">
        <v>2019</v>
      </c>
      <c r="ADW36" s="61">
        <v>4</v>
      </c>
      <c r="ADX36" s="61">
        <v>3</v>
      </c>
      <c r="ADY36" s="61">
        <v>2019</v>
      </c>
      <c r="ADZ36" s="61">
        <v>5</v>
      </c>
      <c r="AEA36" s="61">
        <v>3</v>
      </c>
      <c r="AEB36" s="61">
        <v>2019</v>
      </c>
      <c r="AEC36" s="61">
        <v>27</v>
      </c>
      <c r="AED36" s="61">
        <v>2</v>
      </c>
      <c r="AEE36" s="61">
        <v>45032</v>
      </c>
      <c r="AEF36" s="61">
        <v>45031</v>
      </c>
      <c r="AEG36" s="61">
        <v>45035</v>
      </c>
      <c r="AEH36" s="61">
        <v>45036</v>
      </c>
      <c r="AEI36" s="61">
        <v>45034</v>
      </c>
      <c r="AEJ36" s="61">
        <v>45040</v>
      </c>
      <c r="AEK36" s="61">
        <v>45027</v>
      </c>
      <c r="AEL36" s="61">
        <v>45041</v>
      </c>
      <c r="AEM36" s="61">
        <v>45033</v>
      </c>
      <c r="AEN36" s="61">
        <v>44992</v>
      </c>
      <c r="AEO36" s="61">
        <v>45009</v>
      </c>
      <c r="AEP36" s="61">
        <v>44895</v>
      </c>
      <c r="AEQ36" s="61">
        <v>7.73</v>
      </c>
      <c r="AER36" s="61">
        <v>7.73</v>
      </c>
      <c r="AES36" s="61">
        <v>7.73</v>
      </c>
      <c r="AET36" s="61">
        <v>7.73</v>
      </c>
      <c r="AEU36" s="61">
        <v>7.73</v>
      </c>
      <c r="AEV36" s="61">
        <v>7.73</v>
      </c>
      <c r="AEW36" s="61">
        <v>7.73</v>
      </c>
      <c r="AEX36" s="61">
        <v>7.73</v>
      </c>
      <c r="AEY36" s="61">
        <v>7.73</v>
      </c>
      <c r="AEZ36" s="61">
        <v>7.73</v>
      </c>
      <c r="AFA36" s="61">
        <v>7.73</v>
      </c>
      <c r="AFB36" s="61">
        <v>7.73</v>
      </c>
      <c r="AFC36" s="61">
        <v>0</v>
      </c>
      <c r="AFD36" s="61">
        <v>0</v>
      </c>
      <c r="AFE36" s="61">
        <v>0</v>
      </c>
      <c r="AFF36" s="61">
        <v>0</v>
      </c>
      <c r="AFG36" s="61">
        <v>0</v>
      </c>
      <c r="AFH36" s="61">
        <v>0</v>
      </c>
      <c r="AFI36" s="61">
        <v>0</v>
      </c>
      <c r="AFJ36" s="61">
        <v>0</v>
      </c>
      <c r="AFK36" s="61">
        <v>0</v>
      </c>
      <c r="AFL36" s="61">
        <v>0</v>
      </c>
      <c r="AFM36" s="61">
        <v>0</v>
      </c>
      <c r="AFN36" s="61">
        <v>0</v>
      </c>
      <c r="AFO36" s="61">
        <v>0</v>
      </c>
      <c r="AFP36" s="61">
        <v>0</v>
      </c>
      <c r="AFQ36" s="61">
        <v>0</v>
      </c>
      <c r="AFR36" s="61">
        <v>0</v>
      </c>
      <c r="AFS36" s="61">
        <v>0</v>
      </c>
      <c r="AFT36" s="61">
        <v>0</v>
      </c>
      <c r="AFU36" s="61">
        <v>0</v>
      </c>
      <c r="AFV36" s="61">
        <v>0</v>
      </c>
      <c r="AFW36" s="61">
        <v>0</v>
      </c>
      <c r="AFX36" s="61">
        <v>0</v>
      </c>
      <c r="AFY36" s="61">
        <v>0</v>
      </c>
      <c r="AFZ36" s="61">
        <v>0</v>
      </c>
      <c r="AGA36" s="61">
        <v>0</v>
      </c>
      <c r="AGB36" s="61">
        <v>0</v>
      </c>
      <c r="AGC36" s="61">
        <v>0</v>
      </c>
      <c r="AGD36" s="61">
        <v>0</v>
      </c>
      <c r="AGE36" s="61">
        <v>0</v>
      </c>
      <c r="AGF36" s="61">
        <v>0</v>
      </c>
      <c r="AGG36" s="61">
        <v>0</v>
      </c>
      <c r="AGH36" s="61">
        <v>0</v>
      </c>
      <c r="AGI36" s="61">
        <v>0</v>
      </c>
      <c r="AGJ36" s="61">
        <v>0</v>
      </c>
      <c r="AGK36" s="61">
        <v>43</v>
      </c>
      <c r="AGL36" s="61">
        <v>0</v>
      </c>
      <c r="AGM36" s="61">
        <v>0</v>
      </c>
      <c r="AGN36" s="61">
        <v>-25.2</v>
      </c>
      <c r="AGO36" s="61">
        <v>-25.2</v>
      </c>
      <c r="AGP36" s="61">
        <v>-25.2</v>
      </c>
      <c r="AGQ36" s="61">
        <v>-25.2</v>
      </c>
      <c r="AGR36" s="61">
        <v>-25.2</v>
      </c>
      <c r="AGS36" s="61">
        <v>-25.2</v>
      </c>
      <c r="AGT36" s="61">
        <v>-25.2</v>
      </c>
      <c r="AGU36" s="61">
        <v>-25.2</v>
      </c>
      <c r="AGV36" s="61">
        <v>-25.2</v>
      </c>
      <c r="AGW36" s="61">
        <v>-25.2</v>
      </c>
      <c r="AGX36" s="61">
        <v>-25.2</v>
      </c>
      <c r="AGY36" s="61">
        <v>-25.2</v>
      </c>
      <c r="AGZ36" s="61">
        <v>-25.2</v>
      </c>
      <c r="AHA36" s="61">
        <v>-25.2</v>
      </c>
      <c r="AHB36" s="61">
        <v>-25.2</v>
      </c>
      <c r="AHC36" s="61">
        <v>-25.2</v>
      </c>
      <c r="AHD36" s="61">
        <v>-25.2</v>
      </c>
      <c r="AHE36" s="61">
        <v>-25.2</v>
      </c>
      <c r="AHF36" s="61">
        <v>-25.2</v>
      </c>
      <c r="AHG36" s="61">
        <v>-25.2</v>
      </c>
      <c r="AHH36" s="61">
        <v>-25.2</v>
      </c>
      <c r="AHI36" s="61">
        <v>-25.2</v>
      </c>
      <c r="AHJ36" s="61">
        <v>-25.2</v>
      </c>
      <c r="AHK36" s="61">
        <v>-25.2</v>
      </c>
      <c r="AHL36" s="61">
        <v>300</v>
      </c>
      <c r="AHM36" s="61">
        <v>205</v>
      </c>
      <c r="AHN36" s="61">
        <v>205</v>
      </c>
      <c r="AHO36" s="61">
        <v>110</v>
      </c>
      <c r="AHP36" s="61">
        <v>110</v>
      </c>
      <c r="AHQ36" s="61">
        <v>205</v>
      </c>
      <c r="AHR36" s="61">
        <v>284</v>
      </c>
      <c r="AHS36" s="61">
        <v>174</v>
      </c>
      <c r="AHT36" s="61">
        <v>174</v>
      </c>
      <c r="AHU36" s="61">
        <v>126</v>
      </c>
      <c r="AHV36" s="61">
        <v>110</v>
      </c>
      <c r="AHW36" s="61">
        <v>189</v>
      </c>
      <c r="AHX36" s="61">
        <v>237</v>
      </c>
      <c r="AHY36" s="61">
        <v>158</v>
      </c>
      <c r="AHZ36" s="61">
        <v>158</v>
      </c>
      <c r="AIA36" s="61">
        <v>205</v>
      </c>
      <c r="AIB36" s="61">
        <v>94</v>
      </c>
      <c r="AIC36" s="61">
        <v>158</v>
      </c>
      <c r="AID36" s="61">
        <v>110</v>
      </c>
      <c r="AIE36" s="61">
        <v>205</v>
      </c>
      <c r="AIF36" s="61">
        <v>237</v>
      </c>
      <c r="AIG36" s="61">
        <v>174</v>
      </c>
      <c r="AIH36" s="61">
        <v>174</v>
      </c>
      <c r="AII36" s="61">
        <v>79</v>
      </c>
      <c r="AIJ36" s="61">
        <v>0</v>
      </c>
      <c r="AIK36" s="61">
        <v>0</v>
      </c>
      <c r="AIL36" s="61">
        <v>0</v>
      </c>
      <c r="AIM36" s="61">
        <v>0</v>
      </c>
      <c r="AIN36" s="61">
        <v>0</v>
      </c>
      <c r="AIO36" s="61">
        <v>0</v>
      </c>
      <c r="AIP36" s="61">
        <v>0</v>
      </c>
      <c r="AIQ36" s="61">
        <v>0</v>
      </c>
      <c r="AIR36" s="61">
        <v>0</v>
      </c>
      <c r="AIS36" s="61">
        <v>0</v>
      </c>
      <c r="AIU36" s="61">
        <v>0</v>
      </c>
      <c r="AIV36" s="61">
        <v>0</v>
      </c>
      <c r="AIW36" s="61">
        <v>0</v>
      </c>
      <c r="AIX36" s="61">
        <v>0</v>
      </c>
      <c r="AIY36" s="61">
        <v>0</v>
      </c>
      <c r="AIZ36" s="61">
        <v>0</v>
      </c>
      <c r="AJA36" s="61">
        <v>0</v>
      </c>
      <c r="AJB36" s="61">
        <v>0</v>
      </c>
      <c r="AJC36" s="61">
        <v>0</v>
      </c>
      <c r="AJD36" s="61">
        <v>0</v>
      </c>
      <c r="AJE36" s="61">
        <v>0</v>
      </c>
      <c r="AJF36" s="61">
        <v>0</v>
      </c>
      <c r="AJG36" s="61">
        <v>0</v>
      </c>
      <c r="AJH36" s="61">
        <v>0</v>
      </c>
      <c r="AJI36" s="61">
        <v>0</v>
      </c>
      <c r="AJJ36" s="61">
        <v>0</v>
      </c>
      <c r="AJK36" s="61">
        <v>0</v>
      </c>
      <c r="AJL36" s="61">
        <v>0</v>
      </c>
      <c r="AJM36" s="61">
        <v>0</v>
      </c>
      <c r="AJN36" s="61">
        <v>0</v>
      </c>
      <c r="AJO36" s="61">
        <v>0</v>
      </c>
      <c r="AJP36" s="61">
        <v>0</v>
      </c>
      <c r="AJQ36" s="61">
        <v>0</v>
      </c>
      <c r="AJR36" s="61">
        <v>0</v>
      </c>
      <c r="AJS36" s="61">
        <v>0</v>
      </c>
      <c r="AJT36" s="61">
        <v>0</v>
      </c>
      <c r="AJU36" s="61">
        <v>0</v>
      </c>
      <c r="AJV36" s="61">
        <v>0</v>
      </c>
      <c r="AJW36" s="61">
        <v>0</v>
      </c>
      <c r="AJX36" s="61">
        <v>0</v>
      </c>
      <c r="AJY36" s="61">
        <v>0</v>
      </c>
      <c r="AJZ36" s="61">
        <v>0</v>
      </c>
      <c r="AKA36" s="61">
        <v>0</v>
      </c>
      <c r="AKB36" s="61">
        <v>0</v>
      </c>
      <c r="AKC36" s="61">
        <v>0</v>
      </c>
      <c r="AKD36" s="61">
        <v>0</v>
      </c>
      <c r="AKE36" s="61">
        <v>0</v>
      </c>
      <c r="AKF36" s="61">
        <v>0</v>
      </c>
      <c r="AKG36" s="61">
        <v>0</v>
      </c>
      <c r="AKH36" s="61">
        <v>0</v>
      </c>
      <c r="AKI36" s="61">
        <v>0</v>
      </c>
      <c r="AKJ36" s="61">
        <v>0</v>
      </c>
      <c r="AKK36" s="61">
        <v>0</v>
      </c>
      <c r="AKL36" s="61">
        <v>0</v>
      </c>
      <c r="AKM36" s="61">
        <v>244</v>
      </c>
      <c r="AKN36" s="61">
        <v>488</v>
      </c>
      <c r="AKO36" s="61">
        <v>329</v>
      </c>
      <c r="AKP36" s="61">
        <v>378</v>
      </c>
      <c r="AKQ36" s="61">
        <v>451</v>
      </c>
      <c r="AKR36" s="61">
        <v>354</v>
      </c>
      <c r="AKS36" s="61">
        <v>390</v>
      </c>
      <c r="AKT36" s="61">
        <v>378</v>
      </c>
      <c r="AKU36" s="61">
        <v>390</v>
      </c>
      <c r="AKV36" s="61">
        <v>341</v>
      </c>
      <c r="AKW36" s="61">
        <v>354</v>
      </c>
      <c r="AKX36" s="61">
        <v>317</v>
      </c>
      <c r="AKY36" s="61">
        <v>317</v>
      </c>
      <c r="AKZ36" s="61">
        <v>415</v>
      </c>
      <c r="ALA36" s="61">
        <v>329</v>
      </c>
      <c r="ALB36" s="61">
        <v>378</v>
      </c>
      <c r="ALC36" s="61">
        <v>378</v>
      </c>
      <c r="ALD36" s="61">
        <v>366</v>
      </c>
      <c r="ALE36" s="61">
        <v>402</v>
      </c>
      <c r="ALF36" s="61">
        <v>390</v>
      </c>
      <c r="ALG36" s="61">
        <v>366</v>
      </c>
      <c r="ALH36" s="61">
        <v>317</v>
      </c>
      <c r="ALI36" s="61">
        <v>463</v>
      </c>
      <c r="ALJ36" s="61">
        <v>427</v>
      </c>
      <c r="ALK36" s="61">
        <v>1E-3</v>
      </c>
      <c r="ALL36" s="61">
        <v>5.51</v>
      </c>
      <c r="ALM36" s="61">
        <v>0</v>
      </c>
      <c r="ALN36" s="61">
        <v>0</v>
      </c>
      <c r="ALO36" s="61">
        <v>0</v>
      </c>
      <c r="ALP36" s="61">
        <v>0</v>
      </c>
      <c r="ALQ36" s="61">
        <v>7.54</v>
      </c>
      <c r="ALR36" s="61">
        <v>7.67</v>
      </c>
      <c r="ALS36" s="61">
        <v>7.73</v>
      </c>
      <c r="ALT36" s="61">
        <v>7.67</v>
      </c>
      <c r="ALU36" s="61">
        <v>8.01</v>
      </c>
      <c r="ALV36" s="61">
        <v>7.76</v>
      </c>
      <c r="ALW36" s="61">
        <v>7.86</v>
      </c>
      <c r="ALX36" s="61">
        <v>7.94</v>
      </c>
      <c r="ALY36" s="61">
        <v>7.57</v>
      </c>
      <c r="ALZ36" s="61">
        <v>7.55</v>
      </c>
      <c r="AMA36" s="61">
        <v>7.59</v>
      </c>
      <c r="AMB36" s="61">
        <v>7.66</v>
      </c>
      <c r="AMC36" s="61">
        <v>7.7</v>
      </c>
      <c r="AMD36" s="61">
        <v>7.81</v>
      </c>
      <c r="AME36" s="61">
        <v>7.52</v>
      </c>
      <c r="AMF36" s="61">
        <v>7.66</v>
      </c>
      <c r="AMG36" s="61">
        <v>7.54</v>
      </c>
      <c r="AMH36" s="61">
        <v>8.16</v>
      </c>
      <c r="AMI36" s="61">
        <v>7.53</v>
      </c>
      <c r="AMJ36" s="61">
        <v>7.52</v>
      </c>
      <c r="AMK36" s="61">
        <v>7.68</v>
      </c>
      <c r="AML36" s="61">
        <v>7.53</v>
      </c>
      <c r="AMM36" s="61">
        <v>7.65</v>
      </c>
      <c r="AMN36" s="61">
        <v>7.61</v>
      </c>
      <c r="AMO36" s="61">
        <v>0.2</v>
      </c>
      <c r="AMP36" s="61">
        <v>-0.42</v>
      </c>
      <c r="AMQ36" s="61">
        <v>-0.46</v>
      </c>
      <c r="AMR36" s="61">
        <v>-0.23</v>
      </c>
      <c r="AMS36" s="61">
        <v>-0.4</v>
      </c>
      <c r="AMT36" s="61">
        <v>-0.41</v>
      </c>
      <c r="AMU36" s="61">
        <v>-0.38</v>
      </c>
      <c r="AMV36" s="61">
        <v>0.16</v>
      </c>
      <c r="AMW36" s="61">
        <v>-0.35</v>
      </c>
      <c r="AMX36" s="61">
        <v>-0.26</v>
      </c>
      <c r="AMY36" s="61">
        <v>-0.02</v>
      </c>
      <c r="AMZ36" s="61">
        <v>-0.28999999999999998</v>
      </c>
      <c r="ANA36" s="61">
        <v>-0.26</v>
      </c>
      <c r="ANB36" s="61">
        <v>-0.28999999999999998</v>
      </c>
      <c r="ANC36" s="61">
        <v>-0.23</v>
      </c>
      <c r="AND36" s="61">
        <v>-0.12</v>
      </c>
      <c r="ANE36" s="61">
        <v>-0.28000000000000003</v>
      </c>
      <c r="ANF36" s="61">
        <v>-0.03</v>
      </c>
      <c r="ANG36" s="61">
        <v>-0.25</v>
      </c>
      <c r="ANH36" s="61">
        <v>-0.28999999999999998</v>
      </c>
      <c r="ANI36" s="61">
        <v>-0.17</v>
      </c>
      <c r="ANJ36" s="61">
        <v>-0.34</v>
      </c>
      <c r="ANK36" s="61">
        <v>-0.28000000000000003</v>
      </c>
      <c r="ANL36" s="61">
        <v>-0.18</v>
      </c>
      <c r="ANM36" s="61">
        <v>7.83</v>
      </c>
      <c r="ANN36" s="61">
        <v>7.65</v>
      </c>
      <c r="ANO36" s="61">
        <v>7.79</v>
      </c>
      <c r="ANP36" s="61">
        <v>7.63</v>
      </c>
      <c r="ANQ36" s="61">
        <v>7.65</v>
      </c>
      <c r="ANR36" s="61">
        <v>7.66</v>
      </c>
      <c r="ANS36" s="61">
        <v>7.68</v>
      </c>
      <c r="ANT36" s="61">
        <v>7.5</v>
      </c>
      <c r="ANU36" s="61">
        <v>7.55</v>
      </c>
      <c r="ANV36" s="61">
        <v>7.82</v>
      </c>
      <c r="ANW36" s="61">
        <v>7.56</v>
      </c>
      <c r="ANX36" s="61">
        <v>7.56</v>
      </c>
      <c r="ANY36" s="61">
        <v>7.83</v>
      </c>
      <c r="ANZ36" s="61">
        <v>7.52</v>
      </c>
      <c r="AOA36" s="61">
        <v>7.62</v>
      </c>
      <c r="AOB36" s="61">
        <v>7.54</v>
      </c>
      <c r="AOC36" s="61">
        <v>7.59</v>
      </c>
      <c r="AOD36" s="61">
        <v>7.79</v>
      </c>
      <c r="AOE36" s="61">
        <v>7.75</v>
      </c>
      <c r="AOF36" s="61">
        <v>7.58</v>
      </c>
      <c r="AOG36" s="61">
        <v>7.95</v>
      </c>
      <c r="AOH36" s="61">
        <v>7.98</v>
      </c>
      <c r="AOI36" s="61">
        <v>8.02</v>
      </c>
      <c r="AOJ36" s="61">
        <v>7.81</v>
      </c>
      <c r="AOK36" s="61">
        <v>0.3</v>
      </c>
      <c r="AOL36" s="61">
        <v>-0.38</v>
      </c>
      <c r="AOM36" s="61">
        <v>-0.5</v>
      </c>
      <c r="AON36" s="61">
        <v>-0.46</v>
      </c>
      <c r="AOO36" s="61">
        <v>-0.28999999999999998</v>
      </c>
      <c r="AOP36" s="61">
        <v>-0.38</v>
      </c>
      <c r="AOQ36" s="61">
        <v>-0.36</v>
      </c>
      <c r="AOR36" s="61">
        <v>-0.32</v>
      </c>
      <c r="AOS36" s="61">
        <v>-0.4</v>
      </c>
      <c r="AOT36" s="61">
        <v>-0.32</v>
      </c>
      <c r="AOU36" s="61">
        <v>-0.35</v>
      </c>
      <c r="AOV36" s="61">
        <v>0.02</v>
      </c>
      <c r="AOW36" s="61">
        <v>-0.4</v>
      </c>
      <c r="AOX36" s="61">
        <v>-0.23</v>
      </c>
      <c r="AOY36" s="61">
        <v>-0.19</v>
      </c>
      <c r="AOZ36" s="61">
        <v>-0.46</v>
      </c>
      <c r="APA36" s="61">
        <v>-0.27</v>
      </c>
      <c r="APB36" s="61">
        <v>-0.43</v>
      </c>
      <c r="APC36" s="61">
        <v>-0.3</v>
      </c>
      <c r="APD36" s="61">
        <v>-0.34</v>
      </c>
      <c r="APE36" s="61">
        <v>-0.18</v>
      </c>
      <c r="APF36" s="61">
        <v>-0.34</v>
      </c>
      <c r="APG36" s="61">
        <v>-0.32</v>
      </c>
      <c r="APH36" s="61">
        <v>-0.39</v>
      </c>
      <c r="API36" s="61">
        <v>36384.800000000003</v>
      </c>
      <c r="APJ36" s="61">
        <v>0</v>
      </c>
      <c r="APK36" s="61">
        <v>220.2</v>
      </c>
      <c r="APL36" s="61">
        <v>0</v>
      </c>
      <c r="APM36" s="61">
        <v>250</v>
      </c>
      <c r="APN36" s="61">
        <v>0.02</v>
      </c>
      <c r="APO36" s="61">
        <v>0</v>
      </c>
      <c r="APP36" s="61">
        <v>0</v>
      </c>
      <c r="APQ36" s="61">
        <v>1.1000000000000001</v>
      </c>
      <c r="APR36" s="61">
        <v>0</v>
      </c>
      <c r="APS36" s="61">
        <v>10415</v>
      </c>
      <c r="APT36" s="61" t="s">
        <v>7670</v>
      </c>
      <c r="APU36" s="61" t="s">
        <v>7819</v>
      </c>
      <c r="APV36" s="61" t="s">
        <v>7795</v>
      </c>
      <c r="APW36" s="61" t="s">
        <v>7696</v>
      </c>
      <c r="APX36" s="61" t="s">
        <v>7796</v>
      </c>
      <c r="APY36" s="61" t="s">
        <v>7820</v>
      </c>
      <c r="APZ36" s="61" t="s">
        <v>7713</v>
      </c>
      <c r="AQA36" s="61" t="s">
        <v>7821</v>
      </c>
      <c r="AQB36" s="61" t="s">
        <v>7670</v>
      </c>
      <c r="AQC36" s="61" t="s">
        <v>7821</v>
      </c>
      <c r="AQD36" s="61" t="s">
        <v>7674</v>
      </c>
      <c r="AQE36" s="61" t="s">
        <v>7670</v>
      </c>
      <c r="AQF36" s="61" t="s">
        <v>7799</v>
      </c>
      <c r="AQG36" s="61" t="s">
        <v>7796</v>
      </c>
      <c r="AQH36" s="61" t="s">
        <v>7822</v>
      </c>
      <c r="AQI36" s="61" t="s">
        <v>7823</v>
      </c>
      <c r="AQJ36" s="61" t="s">
        <v>7802</v>
      </c>
      <c r="AQK36" s="61" t="s">
        <v>7803</v>
      </c>
      <c r="AQL36" s="61" t="s">
        <v>7803</v>
      </c>
      <c r="AQM36" s="61" t="s">
        <v>7804</v>
      </c>
      <c r="AQN36" s="61" t="s">
        <v>7798</v>
      </c>
      <c r="AQO36" s="61" t="s">
        <v>7803</v>
      </c>
      <c r="AQP36" s="61" t="s">
        <v>7679</v>
      </c>
      <c r="AQQ36" s="61" t="s">
        <v>7824</v>
      </c>
      <c r="AQR36" s="61" t="s">
        <v>7803</v>
      </c>
      <c r="AQS36" s="61" t="s">
        <v>7806</v>
      </c>
      <c r="AQT36" s="61" t="s">
        <v>7796</v>
      </c>
      <c r="AQU36" s="61" t="s">
        <v>7803</v>
      </c>
      <c r="AQV36" s="61" t="s">
        <v>7802</v>
      </c>
      <c r="AQW36" s="61" t="s">
        <v>7803</v>
      </c>
      <c r="AQX36" s="61" t="s">
        <v>24</v>
      </c>
      <c r="AQY36" s="61">
        <v>19.100000000000001</v>
      </c>
      <c r="AQZ36" s="61">
        <v>18.3</v>
      </c>
      <c r="ARA36" s="61">
        <v>18.8</v>
      </c>
      <c r="ARB36" s="61">
        <v>21.2</v>
      </c>
      <c r="ARC36" s="61">
        <v>17.8</v>
      </c>
      <c r="ARD36" s="61">
        <v>20.8</v>
      </c>
      <c r="ARE36" s="61">
        <v>19.5</v>
      </c>
      <c r="ARF36" s="61">
        <v>19.7</v>
      </c>
      <c r="ARG36" s="61">
        <v>18.2</v>
      </c>
      <c r="ARH36" s="61">
        <v>16.5</v>
      </c>
      <c r="ARI36" s="61">
        <v>19.399999999999999</v>
      </c>
      <c r="ARJ36" s="61">
        <v>18</v>
      </c>
      <c r="ARK36" s="61">
        <v>22.4</v>
      </c>
      <c r="ARL36" s="61">
        <v>17.5</v>
      </c>
      <c r="ARM36" s="61">
        <v>17.3</v>
      </c>
      <c r="ARN36" s="61">
        <v>18.8</v>
      </c>
      <c r="ARO36" s="61">
        <v>23</v>
      </c>
      <c r="ARP36" s="61">
        <v>19.600000000000001</v>
      </c>
      <c r="ARQ36" s="61">
        <v>18.399999999999999</v>
      </c>
      <c r="ARR36" s="61">
        <v>17.7</v>
      </c>
      <c r="ARS36" s="61">
        <v>17.899999999999999</v>
      </c>
      <c r="ART36" s="61">
        <v>19.8</v>
      </c>
      <c r="ARU36" s="61">
        <v>20.8</v>
      </c>
      <c r="ARV36" s="61">
        <v>20.7</v>
      </c>
      <c r="ARW36" s="61">
        <v>16.8</v>
      </c>
      <c r="ARX36" s="61">
        <v>23</v>
      </c>
      <c r="ARY36" s="61">
        <v>16.5</v>
      </c>
      <c r="ARZ36" s="61">
        <v>1620</v>
      </c>
      <c r="ATE36" s="61">
        <v>-1</v>
      </c>
      <c r="ATF36" s="61">
        <v>5</v>
      </c>
      <c r="ATG36" s="61">
        <v>1</v>
      </c>
      <c r="ATH36" s="61" t="s">
        <v>7714</v>
      </c>
      <c r="ATI36" s="61">
        <v>1E-4</v>
      </c>
      <c r="ATJ36" s="61">
        <v>1607965563000</v>
      </c>
      <c r="ATK36" s="61">
        <v>1</v>
      </c>
      <c r="ATL36" s="61">
        <v>1</v>
      </c>
      <c r="ATM36" s="61">
        <v>0.21029999999999999</v>
      </c>
      <c r="ATN36" s="61">
        <v>1</v>
      </c>
      <c r="ATO36" s="61" t="s">
        <v>7714</v>
      </c>
      <c r="ATP36" s="61">
        <v>2896</v>
      </c>
      <c r="ATQ36" s="61">
        <v>1</v>
      </c>
      <c r="ATR36" s="61">
        <v>1607299200000</v>
      </c>
      <c r="ATS36" s="61" t="s">
        <v>7714</v>
      </c>
      <c r="ATT36" s="61" t="s">
        <v>7714</v>
      </c>
      <c r="ATU36" s="61" t="s">
        <v>7714</v>
      </c>
      <c r="ATV36" s="61">
        <v>0.02</v>
      </c>
      <c r="ATW36" s="61">
        <v>4.92</v>
      </c>
      <c r="ATX36" s="61">
        <v>16</v>
      </c>
      <c r="ATY36" s="61" t="s">
        <v>7714</v>
      </c>
      <c r="ATZ36" s="61">
        <v>3</v>
      </c>
      <c r="AUA36" s="61">
        <v>8.0000000000000004E-4</v>
      </c>
      <c r="AUB36" s="61">
        <v>1</v>
      </c>
      <c r="AUC36" s="61">
        <v>1</v>
      </c>
      <c r="AUD36" s="61">
        <v>1</v>
      </c>
      <c r="AUE36" s="61">
        <v>3</v>
      </c>
      <c r="AUG36" s="61">
        <v>0</v>
      </c>
      <c r="AUH36" s="61">
        <v>1385</v>
      </c>
      <c r="AUI36" s="61">
        <v>17</v>
      </c>
      <c r="AUJ36" s="61">
        <v>2.9399999999999999E-2</v>
      </c>
      <c r="AUK36" s="61">
        <v>1</v>
      </c>
      <c r="AUL36" s="61">
        <v>1607962200000</v>
      </c>
      <c r="AUM36" s="61">
        <v>2</v>
      </c>
      <c r="AUN36" s="61">
        <v>1</v>
      </c>
      <c r="AUO36" s="61">
        <v>4</v>
      </c>
      <c r="AUP36" s="61">
        <v>3.43</v>
      </c>
      <c r="AUQ36" s="61">
        <v>3.4</v>
      </c>
      <c r="AUR36" s="61">
        <v>1017198</v>
      </c>
      <c r="AUS36" s="61">
        <v>1</v>
      </c>
      <c r="AUT36" s="61">
        <v>1</v>
      </c>
      <c r="AUU36" s="61">
        <v>7965</v>
      </c>
      <c r="AUV36" s="61">
        <v>1</v>
      </c>
      <c r="AUW36" s="61">
        <v>14.4</v>
      </c>
      <c r="AUX36" s="61">
        <v>131</v>
      </c>
      <c r="AUY36" s="61">
        <v>0.05</v>
      </c>
      <c r="AUZ36" s="61">
        <v>3.6900000000000002E-2</v>
      </c>
      <c r="AVE36" s="61" t="s">
        <v>7683</v>
      </c>
      <c r="AVF36" s="61">
        <v>50</v>
      </c>
      <c r="AVK36" s="61">
        <v>10.29</v>
      </c>
      <c r="AVL36" s="61">
        <v>2</v>
      </c>
      <c r="AVM36" s="61">
        <v>2</v>
      </c>
      <c r="AVN36" s="61">
        <v>50.01</v>
      </c>
      <c r="AVO36" s="61">
        <v>50.03</v>
      </c>
      <c r="AVP36" s="61">
        <v>0</v>
      </c>
      <c r="AVQ36" s="61">
        <v>50.01</v>
      </c>
      <c r="AVR36" s="61">
        <v>0</v>
      </c>
      <c r="AVS36" s="61">
        <v>0</v>
      </c>
      <c r="AVT36" s="61">
        <v>0</v>
      </c>
      <c r="AVU36" s="61">
        <v>0</v>
      </c>
      <c r="AVV36" s="61">
        <v>0</v>
      </c>
      <c r="AVW36" s="61">
        <v>0</v>
      </c>
      <c r="AVX36" s="61">
        <v>0</v>
      </c>
      <c r="AVY36" s="61">
        <v>0</v>
      </c>
      <c r="AVZ36" s="61">
        <v>0</v>
      </c>
      <c r="AWA36" s="61">
        <v>0</v>
      </c>
      <c r="AWB36" s="61">
        <v>0</v>
      </c>
      <c r="AWC36" s="61">
        <v>0</v>
      </c>
      <c r="AWD36" s="61">
        <v>0</v>
      </c>
      <c r="AWE36" s="61">
        <v>0</v>
      </c>
      <c r="AWF36" s="61">
        <v>0</v>
      </c>
      <c r="AWG36" s="61">
        <v>0</v>
      </c>
      <c r="AWH36" s="61">
        <v>0</v>
      </c>
      <c r="AWI36" s="61">
        <v>0</v>
      </c>
      <c r="AWJ36" s="61">
        <v>0</v>
      </c>
      <c r="AWK36" s="61">
        <v>0</v>
      </c>
      <c r="AWL36" s="61">
        <v>0</v>
      </c>
      <c r="AWM36" s="61">
        <v>0</v>
      </c>
      <c r="AWN36" s="61">
        <v>0</v>
      </c>
      <c r="AWO36" s="61">
        <v>0</v>
      </c>
      <c r="AWP36" s="61">
        <v>0</v>
      </c>
      <c r="AWQ36" s="61">
        <v>0</v>
      </c>
      <c r="AWR36" s="61">
        <v>0</v>
      </c>
      <c r="AWS36" s="61">
        <v>0</v>
      </c>
      <c r="AWT36" s="61">
        <v>1</v>
      </c>
      <c r="AXA36" s="61">
        <v>0</v>
      </c>
      <c r="AXB36" s="61">
        <v>0</v>
      </c>
      <c r="AXC36" s="61">
        <v>12</v>
      </c>
      <c r="AXD36" s="61">
        <v>5</v>
      </c>
      <c r="AXE36" s="61">
        <v>16</v>
      </c>
      <c r="AXF36" s="61">
        <v>0</v>
      </c>
      <c r="AXG36" s="61">
        <v>0</v>
      </c>
      <c r="AXH36" s="61">
        <v>8</v>
      </c>
      <c r="AXI36" s="61">
        <v>40</v>
      </c>
      <c r="AXJ36" s="61">
        <v>0</v>
      </c>
      <c r="AXL36" s="61">
        <v>20</v>
      </c>
      <c r="AXM36" s="61">
        <v>0</v>
      </c>
      <c r="AXN36" s="61">
        <v>0</v>
      </c>
      <c r="AXO36" s="61">
        <v>970</v>
      </c>
      <c r="AXP36" s="61">
        <v>40</v>
      </c>
      <c r="AXQ36" s="61">
        <v>1</v>
      </c>
      <c r="AXR36" s="61">
        <v>0</v>
      </c>
      <c r="AXS36" s="61">
        <v>0</v>
      </c>
      <c r="AXT36" s="61">
        <v>0</v>
      </c>
      <c r="AXU36" s="61">
        <v>0</v>
      </c>
      <c r="AXV36" s="61">
        <v>0</v>
      </c>
      <c r="AXW36" s="61">
        <v>0</v>
      </c>
      <c r="AXX36" s="61">
        <v>1</v>
      </c>
      <c r="AXY36" s="61">
        <v>9</v>
      </c>
      <c r="AXZ36" s="61">
        <v>0</v>
      </c>
      <c r="AYA36" s="61">
        <v>0</v>
      </c>
      <c r="AYB36" s="61">
        <v>1</v>
      </c>
      <c r="AYC36" s="61">
        <v>0</v>
      </c>
      <c r="AYD36" s="61">
        <v>1.4</v>
      </c>
      <c r="AYE36" s="61">
        <v>1.5</v>
      </c>
      <c r="AYF36" s="61">
        <v>20</v>
      </c>
      <c r="AYG36" s="61">
        <v>80</v>
      </c>
      <c r="AYH36" s="61">
        <v>60</v>
      </c>
      <c r="AYI36" s="61">
        <v>30</v>
      </c>
      <c r="AYJ36" s="61">
        <v>30</v>
      </c>
      <c r="AYK36" s="61">
        <v>60</v>
      </c>
      <c r="AYL36" s="61">
        <v>30</v>
      </c>
      <c r="AYM36" s="61">
        <v>30</v>
      </c>
      <c r="AYN36" s="61">
        <v>0</v>
      </c>
      <c r="AYO36" s="61">
        <v>1.4</v>
      </c>
      <c r="AYP36" s="61">
        <v>20</v>
      </c>
      <c r="AYQ36" s="61">
        <v>1.5</v>
      </c>
      <c r="AYR36" s="61">
        <v>80</v>
      </c>
      <c r="AYS36" s="61">
        <v>0</v>
      </c>
      <c r="AYT36" s="61">
        <v>0</v>
      </c>
      <c r="AYU36" s="61">
        <v>11</v>
      </c>
      <c r="AYV36" s="61">
        <v>0</v>
      </c>
      <c r="AYW36" s="61">
        <v>0</v>
      </c>
      <c r="AYX36" s="61">
        <v>0</v>
      </c>
      <c r="AYY36" s="61">
        <v>0</v>
      </c>
      <c r="AYZ36" s="61">
        <v>0</v>
      </c>
      <c r="AZA36" s="61">
        <v>400</v>
      </c>
      <c r="AZF36" s="61">
        <v>500</v>
      </c>
      <c r="AZG36" s="61">
        <v>7000</v>
      </c>
      <c r="AZH36" s="61">
        <v>300</v>
      </c>
      <c r="AZI36" s="61">
        <v>1150</v>
      </c>
      <c r="AZK36" s="61">
        <v>1800</v>
      </c>
      <c r="AZU36" s="61">
        <v>0</v>
      </c>
      <c r="AZZ36" s="61">
        <v>0</v>
      </c>
      <c r="BAA36" s="61">
        <v>0</v>
      </c>
      <c r="BAB36" s="61">
        <v>0</v>
      </c>
      <c r="BAC36" s="61">
        <v>0</v>
      </c>
      <c r="BAD36" s="61">
        <v>25</v>
      </c>
      <c r="BAE36" s="61">
        <v>0</v>
      </c>
      <c r="BAF36" s="61">
        <v>1</v>
      </c>
      <c r="BAG36" s="61">
        <v>2</v>
      </c>
      <c r="BAH36" s="61">
        <v>2</v>
      </c>
      <c r="BAI36" s="61">
        <v>20</v>
      </c>
      <c r="BAJ36" s="61">
        <v>25</v>
      </c>
      <c r="BAK36" s="61">
        <v>35</v>
      </c>
      <c r="BAQ36" s="61">
        <v>1700</v>
      </c>
      <c r="BAR36" s="61">
        <v>800</v>
      </c>
      <c r="BAS36" s="61">
        <v>1</v>
      </c>
      <c r="BAT36" s="61">
        <v>120</v>
      </c>
      <c r="BAU36" s="61">
        <v>0</v>
      </c>
      <c r="BAV36" s="61">
        <v>2</v>
      </c>
      <c r="BAW36" s="61">
        <v>2</v>
      </c>
      <c r="BAX36" s="61">
        <v>2</v>
      </c>
      <c r="BAY36" s="61">
        <v>2</v>
      </c>
      <c r="BAZ36" s="61">
        <v>60</v>
      </c>
      <c r="BBA36" s="61">
        <v>60</v>
      </c>
      <c r="BBB36" s="61">
        <v>60</v>
      </c>
      <c r="BBC36" s="61">
        <v>60</v>
      </c>
      <c r="BBD36" s="61">
        <v>1</v>
      </c>
      <c r="BBE36" s="61">
        <v>50</v>
      </c>
      <c r="BBF36" s="61">
        <v>50</v>
      </c>
      <c r="BBH36" s="61">
        <v>300</v>
      </c>
      <c r="BBI36" s="61">
        <v>-700</v>
      </c>
      <c r="BBK36" s="61">
        <v>-200</v>
      </c>
      <c r="BBL36" s="61">
        <v>-1400</v>
      </c>
      <c r="BBM36" s="61">
        <v>10</v>
      </c>
      <c r="BBN36" s="61">
        <v>0</v>
      </c>
      <c r="BBO36" s="61">
        <v>50</v>
      </c>
      <c r="BBP36" s="61">
        <v>1500</v>
      </c>
      <c r="BBQ36" s="61">
        <v>5.6</v>
      </c>
      <c r="BBR36" s="61">
        <v>6.7</v>
      </c>
      <c r="BBS36" s="61">
        <v>6.9</v>
      </c>
      <c r="BBT36" s="61">
        <v>0.1</v>
      </c>
      <c r="BBU36" s="61">
        <v>2.7</v>
      </c>
      <c r="BBV36" s="61">
        <v>0.1</v>
      </c>
      <c r="BBW36" s="61">
        <v>0</v>
      </c>
      <c r="BBX36" s="61">
        <v>1</v>
      </c>
      <c r="BBY36" s="61">
        <v>0</v>
      </c>
      <c r="BBZ36" s="61">
        <v>500</v>
      </c>
      <c r="BCA36" s="61">
        <v>7000</v>
      </c>
      <c r="BCB36" s="61">
        <v>70</v>
      </c>
      <c r="BCC36" s="61">
        <v>-500</v>
      </c>
      <c r="BCF36" s="61">
        <v>3.5</v>
      </c>
      <c r="BCH36" s="61">
        <v>0</v>
      </c>
      <c r="BCI36" s="61">
        <v>0</v>
      </c>
      <c r="BCJ36" s="61">
        <v>0.2</v>
      </c>
      <c r="BCK36" s="61">
        <v>0</v>
      </c>
      <c r="BCM36" s="61">
        <v>10</v>
      </c>
      <c r="BCN36" s="61">
        <v>0</v>
      </c>
      <c r="BCR36" s="61">
        <v>0</v>
      </c>
      <c r="BCT36" s="61">
        <v>5</v>
      </c>
      <c r="BCU36" s="61">
        <v>5</v>
      </c>
      <c r="BCV36" s="61">
        <v>5</v>
      </c>
      <c r="BCW36" s="61">
        <v>3</v>
      </c>
      <c r="BCX36" s="61">
        <v>5</v>
      </c>
      <c r="BCY36" s="61">
        <v>60</v>
      </c>
      <c r="BCZ36" s="61">
        <v>25</v>
      </c>
      <c r="BDA36" s="61">
        <v>38</v>
      </c>
      <c r="BDB36" s="61">
        <v>26</v>
      </c>
      <c r="BDC36" s="61">
        <v>50</v>
      </c>
      <c r="BDD36" s="61">
        <v>180</v>
      </c>
      <c r="BDE36" s="61">
        <v>25</v>
      </c>
      <c r="BDF36" s="61">
        <v>38</v>
      </c>
      <c r="BDG36" s="61">
        <v>0</v>
      </c>
      <c r="BDH36" s="61">
        <v>100</v>
      </c>
      <c r="BDI36" s="61">
        <v>0</v>
      </c>
      <c r="BDJ36" s="61">
        <v>0</v>
      </c>
      <c r="BDK36" s="61">
        <v>100</v>
      </c>
      <c r="BDL36" s="61">
        <v>0</v>
      </c>
      <c r="BDM36" s="61">
        <v>20</v>
      </c>
      <c r="BDN36" s="61">
        <v>2</v>
      </c>
      <c r="BDO36" s="61">
        <v>0</v>
      </c>
      <c r="BDP36" s="61">
        <v>0</v>
      </c>
      <c r="BDQ36" s="61">
        <v>0</v>
      </c>
      <c r="BDR36" s="61">
        <v>0</v>
      </c>
      <c r="BDS36" s="61">
        <v>0</v>
      </c>
      <c r="BDT36" s="61">
        <v>100</v>
      </c>
      <c r="BDU36" s="61">
        <v>0</v>
      </c>
      <c r="BDV36" s="61">
        <v>0</v>
      </c>
      <c r="BDW36" s="61">
        <v>100</v>
      </c>
      <c r="BDX36" s="61">
        <v>0</v>
      </c>
      <c r="BDY36" s="61">
        <v>10</v>
      </c>
      <c r="BDZ36" s="61">
        <v>0</v>
      </c>
      <c r="BEA36" s="61">
        <v>10</v>
      </c>
      <c r="BEB36" s="61">
        <v>2</v>
      </c>
      <c r="BEC36" s="61">
        <v>0</v>
      </c>
      <c r="BED36" s="61">
        <v>0</v>
      </c>
      <c r="BEE36" s="61">
        <v>0</v>
      </c>
      <c r="BEF36" s="61">
        <v>0</v>
      </c>
      <c r="BEG36" s="61">
        <v>0</v>
      </c>
      <c r="BEH36" s="61">
        <v>100</v>
      </c>
      <c r="BEI36" s="61">
        <v>0</v>
      </c>
      <c r="BEJ36" s="61">
        <v>0</v>
      </c>
      <c r="BEK36" s="61">
        <v>100</v>
      </c>
      <c r="BEL36" s="61">
        <v>0</v>
      </c>
      <c r="BEM36" s="61">
        <v>10</v>
      </c>
      <c r="BEN36" s="61">
        <v>0</v>
      </c>
      <c r="BEO36" s="61">
        <v>10</v>
      </c>
      <c r="BEP36" s="61">
        <v>2</v>
      </c>
      <c r="BEQ36" s="61">
        <v>0</v>
      </c>
      <c r="BER36" s="61">
        <v>0</v>
      </c>
      <c r="BES36" s="61">
        <v>0</v>
      </c>
      <c r="BET36" s="61">
        <v>100</v>
      </c>
      <c r="BEU36" s="61">
        <v>10</v>
      </c>
      <c r="BEV36" s="61">
        <v>-100</v>
      </c>
      <c r="BEW36" s="61">
        <v>10</v>
      </c>
      <c r="BEX36" s="61">
        <v>250</v>
      </c>
      <c r="BEY36" s="61">
        <v>-250</v>
      </c>
      <c r="BEZ36" s="61">
        <v>0</v>
      </c>
      <c r="BFA36" s="61">
        <v>0</v>
      </c>
      <c r="BFB36" s="61">
        <v>0</v>
      </c>
      <c r="BFC36" s="61">
        <v>0</v>
      </c>
      <c r="BFD36" s="61">
        <v>0</v>
      </c>
      <c r="BFE36" s="61">
        <v>0</v>
      </c>
      <c r="BFF36" s="61">
        <v>0</v>
      </c>
      <c r="BFG36" s="61">
        <v>0</v>
      </c>
      <c r="BFH36" s="61">
        <v>0</v>
      </c>
      <c r="BFI36" s="61">
        <v>0</v>
      </c>
      <c r="BFJ36" s="61">
        <v>0</v>
      </c>
      <c r="BFK36" s="61">
        <v>4</v>
      </c>
      <c r="BFL36" s="61">
        <v>0</v>
      </c>
      <c r="BXX36" s="61">
        <v>0</v>
      </c>
      <c r="BXY36" s="61">
        <v>0</v>
      </c>
      <c r="BXZ36" s="61">
        <v>0</v>
      </c>
      <c r="BYA36" s="61">
        <v>0</v>
      </c>
      <c r="BYB36" s="61">
        <v>0</v>
      </c>
      <c r="BYC36" s="61">
        <v>0</v>
      </c>
      <c r="BYD36" s="61">
        <v>0</v>
      </c>
      <c r="BYE36" s="61">
        <v>0</v>
      </c>
      <c r="BYF36" s="61">
        <v>0</v>
      </c>
      <c r="BYG36" s="61">
        <v>0</v>
      </c>
      <c r="BYH36" s="61">
        <v>0</v>
      </c>
      <c r="BYI36" s="61">
        <v>0</v>
      </c>
      <c r="BYJ36" s="61">
        <v>0</v>
      </c>
      <c r="BYK36" s="61">
        <v>0</v>
      </c>
      <c r="BYL36" s="61">
        <v>0</v>
      </c>
      <c r="BYM36" s="61">
        <v>0</v>
      </c>
      <c r="BYN36" s="61">
        <v>0</v>
      </c>
      <c r="BYO36" s="61">
        <v>0</v>
      </c>
      <c r="BYP36" s="61">
        <v>0</v>
      </c>
      <c r="BYQ36" s="61">
        <v>0</v>
      </c>
      <c r="BYR36" s="61">
        <v>0</v>
      </c>
      <c r="BYS36" s="61">
        <v>0</v>
      </c>
      <c r="BYT36" s="61">
        <v>0</v>
      </c>
      <c r="BYU36" s="61">
        <v>0</v>
      </c>
      <c r="BYV36" s="61">
        <v>0</v>
      </c>
      <c r="BYW36" s="61">
        <v>0</v>
      </c>
      <c r="BYX36" s="61">
        <v>0</v>
      </c>
      <c r="BYY36" s="61">
        <v>0</v>
      </c>
      <c r="BYZ36" s="61">
        <v>0</v>
      </c>
      <c r="BZA36" s="61">
        <v>0</v>
      </c>
      <c r="BZB36" s="61">
        <v>0</v>
      </c>
      <c r="BZC36" s="61">
        <v>0</v>
      </c>
      <c r="BZD36" s="61">
        <v>0</v>
      </c>
      <c r="BZE36" s="61">
        <v>0</v>
      </c>
      <c r="BZF36" s="61">
        <v>0</v>
      </c>
      <c r="BZG36" s="61">
        <v>0</v>
      </c>
      <c r="BZH36" s="61">
        <v>0</v>
      </c>
      <c r="BZI36" s="61">
        <v>0</v>
      </c>
      <c r="BZJ36" s="61">
        <v>0</v>
      </c>
      <c r="BZK36" s="61">
        <v>0</v>
      </c>
      <c r="BZL36" s="61">
        <v>0</v>
      </c>
      <c r="BZM36" s="61">
        <v>0</v>
      </c>
      <c r="BZN36" s="61">
        <v>0</v>
      </c>
      <c r="BZO36" s="61">
        <v>0</v>
      </c>
      <c r="BZP36" s="61">
        <v>0</v>
      </c>
      <c r="BZQ36" s="61">
        <v>0</v>
      </c>
      <c r="BZR36" s="61">
        <v>0</v>
      </c>
      <c r="BZS36" s="61">
        <v>0</v>
      </c>
      <c r="BZT36" s="61">
        <v>0</v>
      </c>
      <c r="BZU36" s="61">
        <v>0</v>
      </c>
      <c r="BZV36" s="61">
        <v>0</v>
      </c>
      <c r="BZW36" s="61">
        <v>0</v>
      </c>
      <c r="BZX36" s="61">
        <v>0</v>
      </c>
      <c r="BZY36" s="61">
        <v>0</v>
      </c>
      <c r="BZZ36" s="61">
        <v>0</v>
      </c>
      <c r="CAA36" s="61">
        <v>0</v>
      </c>
      <c r="CAB36" s="61">
        <v>0</v>
      </c>
      <c r="CAC36" s="61">
        <v>0</v>
      </c>
      <c r="CAD36" s="61">
        <v>0</v>
      </c>
      <c r="CAE36" s="61">
        <v>0</v>
      </c>
      <c r="CAF36" s="61">
        <v>0</v>
      </c>
      <c r="CAG36" s="61">
        <v>0</v>
      </c>
      <c r="CAH36" s="61">
        <v>0</v>
      </c>
      <c r="CAI36" s="61">
        <v>0</v>
      </c>
      <c r="CAJ36" s="61">
        <v>0</v>
      </c>
      <c r="CAK36" s="61">
        <v>0</v>
      </c>
      <c r="CAL36" s="61">
        <v>0</v>
      </c>
      <c r="CAM36" s="61">
        <v>0</v>
      </c>
      <c r="CAN36" s="61">
        <v>0</v>
      </c>
      <c r="CAO36" s="61">
        <v>0</v>
      </c>
      <c r="CAP36" s="61">
        <v>0</v>
      </c>
      <c r="CAQ36" s="61">
        <v>0</v>
      </c>
      <c r="CAR36" s="61">
        <v>0</v>
      </c>
      <c r="CAS36" s="61">
        <v>0</v>
      </c>
      <c r="CAT36" s="61">
        <v>0</v>
      </c>
      <c r="CAU36" s="61">
        <v>0</v>
      </c>
      <c r="CAV36" s="61">
        <v>0</v>
      </c>
      <c r="CAW36" s="61">
        <v>0</v>
      </c>
      <c r="CAX36" s="61">
        <v>0</v>
      </c>
      <c r="CAY36" s="61">
        <v>0</v>
      </c>
      <c r="CAZ36" s="61">
        <v>0</v>
      </c>
      <c r="CBA36" s="61">
        <v>0</v>
      </c>
      <c r="CBB36" s="61">
        <v>0</v>
      </c>
      <c r="CBC36" s="61">
        <v>5</v>
      </c>
      <c r="CBD36" s="61">
        <v>0</v>
      </c>
      <c r="CBE36" s="61">
        <v>0</v>
      </c>
      <c r="CBF36" s="61">
        <v>0</v>
      </c>
      <c r="CBG36" s="61">
        <v>0</v>
      </c>
      <c r="CBH36" s="61">
        <v>0</v>
      </c>
      <c r="CBI36" s="61">
        <v>0</v>
      </c>
      <c r="CBJ36" s="61">
        <v>0</v>
      </c>
      <c r="CBK36" s="61">
        <v>0</v>
      </c>
      <c r="CBL36" s="61">
        <v>0</v>
      </c>
      <c r="CBM36" s="61">
        <v>0</v>
      </c>
      <c r="CBN36" s="61">
        <v>0</v>
      </c>
      <c r="CBO36" s="61">
        <v>0</v>
      </c>
      <c r="CBP36" s="61">
        <v>0</v>
      </c>
      <c r="CBQ36" s="61">
        <v>0</v>
      </c>
      <c r="CBR36" s="61">
        <v>0</v>
      </c>
      <c r="CBS36" s="61">
        <v>0</v>
      </c>
      <c r="CBT36" s="61">
        <v>0</v>
      </c>
      <c r="CBU36" s="61">
        <v>0</v>
      </c>
      <c r="CBV36" s="61">
        <v>0</v>
      </c>
      <c r="CBW36" s="61">
        <v>0</v>
      </c>
      <c r="CBX36" s="61">
        <v>0</v>
      </c>
      <c r="CBY36" s="61">
        <v>0</v>
      </c>
      <c r="CBZ36" s="61">
        <v>0</v>
      </c>
      <c r="CCA36" s="61">
        <v>0</v>
      </c>
      <c r="CCB36" s="61">
        <v>0</v>
      </c>
      <c r="CCC36" s="61">
        <v>0</v>
      </c>
      <c r="CCD36" s="61">
        <v>0</v>
      </c>
      <c r="CCE36" s="61">
        <v>0</v>
      </c>
      <c r="CCF36" s="61">
        <v>0</v>
      </c>
      <c r="CCG36" s="61">
        <v>0</v>
      </c>
      <c r="CCH36" s="61">
        <v>0</v>
      </c>
      <c r="CCI36" s="61">
        <v>0</v>
      </c>
      <c r="CCJ36" s="61">
        <v>0</v>
      </c>
      <c r="CCK36" s="61">
        <v>0</v>
      </c>
      <c r="CCL36" s="61">
        <v>0</v>
      </c>
      <c r="CCM36" s="61">
        <v>0</v>
      </c>
      <c r="CCN36" s="61">
        <v>0</v>
      </c>
      <c r="CCO36" s="61">
        <v>0</v>
      </c>
      <c r="CCP36" s="61">
        <v>0</v>
      </c>
      <c r="CCQ36" s="61">
        <v>0</v>
      </c>
      <c r="CCR36" s="61">
        <v>0</v>
      </c>
      <c r="CCS36" s="61">
        <v>0</v>
      </c>
      <c r="CCT36" s="61">
        <v>0</v>
      </c>
      <c r="CCU36" s="61">
        <v>0</v>
      </c>
      <c r="CCV36" s="61">
        <v>0</v>
      </c>
      <c r="CCW36" s="61">
        <v>0</v>
      </c>
      <c r="CCX36" s="61">
        <v>0</v>
      </c>
      <c r="CCY36" s="61">
        <v>0</v>
      </c>
      <c r="CCZ36" s="61">
        <v>0</v>
      </c>
      <c r="CDA36" s="61">
        <v>0</v>
      </c>
      <c r="CDB36" s="61">
        <v>0</v>
      </c>
      <c r="CDC36" s="61">
        <v>0</v>
      </c>
      <c r="CDD36" s="61">
        <v>0</v>
      </c>
      <c r="CDE36" s="61">
        <v>0</v>
      </c>
      <c r="CDF36" s="61">
        <v>0</v>
      </c>
      <c r="CDG36" s="61">
        <v>0</v>
      </c>
      <c r="CDH36" s="61">
        <v>0</v>
      </c>
      <c r="CDI36" s="61">
        <v>0</v>
      </c>
      <c r="CDJ36" s="61">
        <v>0</v>
      </c>
      <c r="CDK36" s="61">
        <v>0</v>
      </c>
      <c r="CDL36" s="61">
        <v>0</v>
      </c>
      <c r="CDM36" s="61">
        <v>0</v>
      </c>
      <c r="CDN36" s="61">
        <v>0</v>
      </c>
      <c r="CDO36" s="61">
        <v>0</v>
      </c>
      <c r="CDP36" s="61">
        <v>0</v>
      </c>
      <c r="CDQ36" s="61">
        <v>0</v>
      </c>
      <c r="CDR36" s="61">
        <v>0</v>
      </c>
      <c r="CDS36" s="61">
        <v>0</v>
      </c>
      <c r="CDT36" s="61">
        <v>0</v>
      </c>
      <c r="CDU36" s="61">
        <v>0</v>
      </c>
      <c r="CDV36" s="61">
        <v>0</v>
      </c>
      <c r="CDW36" s="61">
        <v>0</v>
      </c>
      <c r="CDX36" s="61">
        <v>0</v>
      </c>
      <c r="CDY36" s="61">
        <v>0</v>
      </c>
      <c r="CDZ36" s="61">
        <v>0</v>
      </c>
      <c r="CEA36" s="61">
        <v>0</v>
      </c>
      <c r="CEB36" s="61">
        <v>0</v>
      </c>
      <c r="CEC36" s="61">
        <v>0</v>
      </c>
      <c r="CED36" s="61">
        <v>0</v>
      </c>
      <c r="CEE36" s="61">
        <v>0</v>
      </c>
      <c r="CEF36" s="61">
        <v>0</v>
      </c>
      <c r="CEG36" s="61">
        <v>0</v>
      </c>
      <c r="CEH36" s="61">
        <v>0</v>
      </c>
      <c r="CEI36" s="61">
        <v>0</v>
      </c>
      <c r="CEJ36" s="61">
        <v>0</v>
      </c>
      <c r="CEK36" s="61">
        <v>0</v>
      </c>
      <c r="CEL36" s="61">
        <v>0</v>
      </c>
      <c r="CEM36" s="61">
        <v>0</v>
      </c>
      <c r="CEN36" s="61">
        <v>0</v>
      </c>
      <c r="CEO36" s="61">
        <v>0</v>
      </c>
      <c r="CEP36" s="61">
        <v>0</v>
      </c>
      <c r="CEQ36" s="61">
        <v>0</v>
      </c>
      <c r="CER36" s="61">
        <v>0</v>
      </c>
      <c r="CES36" s="61">
        <v>0</v>
      </c>
      <c r="CET36" s="61">
        <v>0</v>
      </c>
      <c r="CEU36" s="61">
        <v>0</v>
      </c>
      <c r="CEV36" s="61">
        <v>0</v>
      </c>
      <c r="CEW36" s="61">
        <v>0</v>
      </c>
      <c r="CEX36" s="61">
        <v>0</v>
      </c>
      <c r="CEY36" s="61">
        <v>0</v>
      </c>
      <c r="CEZ36" s="61">
        <v>0</v>
      </c>
      <c r="CFA36" s="61">
        <v>0</v>
      </c>
      <c r="CFB36" s="61">
        <v>0</v>
      </c>
      <c r="CFC36" s="61">
        <v>0</v>
      </c>
      <c r="CFD36" s="61">
        <v>0</v>
      </c>
      <c r="CFE36" s="61">
        <v>0</v>
      </c>
      <c r="CFF36" s="61">
        <v>0</v>
      </c>
      <c r="CFG36" s="61">
        <v>0</v>
      </c>
      <c r="CFH36" s="61">
        <v>0</v>
      </c>
      <c r="CFI36" s="61">
        <v>0</v>
      </c>
      <c r="CFJ36" s="61">
        <v>0</v>
      </c>
      <c r="CFK36" s="61">
        <v>0</v>
      </c>
      <c r="CFL36" s="61">
        <v>0</v>
      </c>
      <c r="CFM36" s="61">
        <v>0</v>
      </c>
      <c r="CFN36" s="61">
        <v>0</v>
      </c>
      <c r="CFO36" s="61">
        <v>0</v>
      </c>
      <c r="CFP36" s="61">
        <v>0</v>
      </c>
      <c r="CFQ36" s="61">
        <v>0</v>
      </c>
      <c r="CFR36" s="61">
        <v>0</v>
      </c>
      <c r="CFS36" s="61">
        <v>0</v>
      </c>
      <c r="CFT36" s="61">
        <v>0</v>
      </c>
      <c r="CFU36" s="61">
        <v>0</v>
      </c>
      <c r="CFV36" s="61">
        <v>0</v>
      </c>
      <c r="CFW36" s="61">
        <v>0</v>
      </c>
      <c r="CFX36" s="61">
        <v>0</v>
      </c>
      <c r="CFY36" s="61">
        <v>0</v>
      </c>
      <c r="CFZ36" s="61">
        <v>0</v>
      </c>
      <c r="CGA36" s="61">
        <v>0</v>
      </c>
      <c r="CGB36" s="61">
        <v>0</v>
      </c>
      <c r="CGC36" s="61">
        <v>0</v>
      </c>
      <c r="CGD36" s="61">
        <v>0</v>
      </c>
      <c r="CGE36" s="61">
        <v>0</v>
      </c>
      <c r="CGF36" s="61">
        <v>0</v>
      </c>
      <c r="CGG36" s="61">
        <v>0</v>
      </c>
      <c r="CGH36" s="61">
        <v>0</v>
      </c>
      <c r="CGI36" s="61">
        <v>0</v>
      </c>
      <c r="CGJ36" s="61">
        <v>0</v>
      </c>
      <c r="CGK36" s="61">
        <v>0</v>
      </c>
      <c r="CGL36" s="61">
        <v>0</v>
      </c>
      <c r="CGM36" s="61">
        <v>0</v>
      </c>
      <c r="CGN36" s="61">
        <v>0</v>
      </c>
      <c r="CGO36" s="61">
        <v>0</v>
      </c>
      <c r="CGP36" s="61">
        <v>0</v>
      </c>
      <c r="CGQ36" s="61">
        <v>0</v>
      </c>
      <c r="CGR36" s="61">
        <v>0</v>
      </c>
      <c r="CGS36" s="61">
        <v>0</v>
      </c>
      <c r="CGT36" s="61">
        <v>0</v>
      </c>
      <c r="CGU36" s="61">
        <v>0</v>
      </c>
      <c r="CGV36" s="61">
        <v>0</v>
      </c>
      <c r="CGW36" s="61">
        <v>0</v>
      </c>
      <c r="CGX36" s="61">
        <v>0</v>
      </c>
      <c r="CGY36" s="61">
        <v>0</v>
      </c>
      <c r="CGZ36" s="61">
        <v>0</v>
      </c>
      <c r="CHA36" s="61">
        <v>0</v>
      </c>
      <c r="CHB36" s="61">
        <v>0</v>
      </c>
      <c r="CHC36" s="61">
        <v>0</v>
      </c>
      <c r="CHD36" s="61">
        <v>0</v>
      </c>
      <c r="CHE36" s="61">
        <v>0</v>
      </c>
      <c r="CHF36" s="61">
        <v>0</v>
      </c>
      <c r="CHG36" s="61">
        <v>0</v>
      </c>
      <c r="CHH36" s="61">
        <v>0</v>
      </c>
      <c r="CHI36" s="61">
        <v>0</v>
      </c>
      <c r="CHJ36" s="61">
        <v>0</v>
      </c>
      <c r="CHK36" s="61">
        <v>0</v>
      </c>
      <c r="CHL36" s="61">
        <v>0</v>
      </c>
      <c r="CHM36" s="61">
        <v>0</v>
      </c>
      <c r="CHN36" s="61">
        <v>0</v>
      </c>
      <c r="CHO36" s="61">
        <v>0</v>
      </c>
      <c r="CHP36" s="61">
        <v>0</v>
      </c>
      <c r="CHQ36" s="61">
        <v>0</v>
      </c>
      <c r="CHR36" s="61">
        <v>0</v>
      </c>
      <c r="CHS36" s="61">
        <v>0</v>
      </c>
      <c r="CHT36" s="61">
        <v>0</v>
      </c>
      <c r="CHU36" s="61">
        <v>0</v>
      </c>
      <c r="CHV36" s="61">
        <v>0</v>
      </c>
      <c r="CHW36" s="61">
        <v>0</v>
      </c>
      <c r="CHX36" s="61">
        <v>0</v>
      </c>
      <c r="CHY36" s="61">
        <v>0</v>
      </c>
      <c r="CHZ36" s="61">
        <v>0</v>
      </c>
      <c r="CIA36" s="61">
        <v>0</v>
      </c>
      <c r="CIB36" s="61">
        <v>0</v>
      </c>
      <c r="CIC36" s="61">
        <v>0</v>
      </c>
      <c r="CID36" s="61">
        <v>0</v>
      </c>
      <c r="CIE36" s="61">
        <v>0</v>
      </c>
      <c r="CIF36" s="61">
        <v>0</v>
      </c>
      <c r="CIG36" s="61">
        <v>0</v>
      </c>
      <c r="CIH36" s="61">
        <v>0</v>
      </c>
      <c r="CII36" s="61">
        <v>0</v>
      </c>
      <c r="CIJ36" s="61">
        <v>0</v>
      </c>
      <c r="CIK36" s="61">
        <v>0</v>
      </c>
      <c r="CIL36" s="61">
        <v>0</v>
      </c>
      <c r="CIM36" s="61">
        <v>0</v>
      </c>
      <c r="CIN36" s="61">
        <v>0</v>
      </c>
      <c r="CIO36" s="61">
        <v>0</v>
      </c>
      <c r="CIP36" s="61">
        <v>0</v>
      </c>
      <c r="CIQ36" s="61">
        <v>0</v>
      </c>
      <c r="CIR36" s="61">
        <v>0</v>
      </c>
      <c r="CIS36" s="61">
        <v>0</v>
      </c>
      <c r="CIT36" s="61">
        <v>0</v>
      </c>
      <c r="CIU36" s="61">
        <v>0</v>
      </c>
      <c r="CIV36" s="61">
        <v>0</v>
      </c>
      <c r="CIW36" s="61">
        <v>0</v>
      </c>
      <c r="CIX36" s="61">
        <v>0</v>
      </c>
      <c r="CIY36" s="61">
        <v>0</v>
      </c>
      <c r="CIZ36" s="61">
        <v>0</v>
      </c>
      <c r="CJA36" s="61">
        <v>0</v>
      </c>
      <c r="CJB36" s="61">
        <v>0</v>
      </c>
      <c r="CJC36" s="61">
        <v>0</v>
      </c>
      <c r="CJD36" s="61">
        <v>0</v>
      </c>
      <c r="CJE36" s="61">
        <v>0</v>
      </c>
      <c r="CJF36" s="61">
        <v>0</v>
      </c>
      <c r="CJG36" s="61">
        <v>0</v>
      </c>
      <c r="CJH36" s="61">
        <v>0</v>
      </c>
      <c r="CJI36" s="61">
        <v>0</v>
      </c>
      <c r="CJJ36" s="61">
        <v>0</v>
      </c>
      <c r="CJK36" s="61">
        <v>0</v>
      </c>
      <c r="CJL36" s="61">
        <v>0</v>
      </c>
      <c r="CJM36" s="61">
        <v>0</v>
      </c>
      <c r="CJN36" s="61">
        <v>0</v>
      </c>
      <c r="CJO36" s="61">
        <v>0</v>
      </c>
      <c r="CJP36" s="61">
        <v>0</v>
      </c>
      <c r="CJQ36" s="61">
        <v>0</v>
      </c>
      <c r="CJR36" s="61">
        <v>0</v>
      </c>
      <c r="CJS36" s="61">
        <v>0</v>
      </c>
      <c r="CJT36" s="61">
        <v>0</v>
      </c>
      <c r="CJU36" s="61">
        <v>0</v>
      </c>
      <c r="CJV36" s="61">
        <v>0</v>
      </c>
      <c r="CJW36" s="61">
        <v>0</v>
      </c>
      <c r="CJX36" s="61">
        <v>0</v>
      </c>
      <c r="CJY36" s="61">
        <v>0</v>
      </c>
      <c r="CJZ36" s="61">
        <v>0</v>
      </c>
      <c r="CKA36" s="61">
        <v>0</v>
      </c>
      <c r="CKB36" s="61">
        <v>0</v>
      </c>
      <c r="CKC36" s="61">
        <v>0</v>
      </c>
      <c r="CKD36" s="61">
        <v>0</v>
      </c>
      <c r="CKE36" s="61">
        <v>0</v>
      </c>
      <c r="CKF36" s="61">
        <v>0</v>
      </c>
      <c r="CKG36" s="61">
        <v>0</v>
      </c>
      <c r="CKH36" s="61">
        <v>0</v>
      </c>
      <c r="CKI36" s="61">
        <v>0</v>
      </c>
      <c r="CKJ36" s="61">
        <v>0</v>
      </c>
      <c r="CKK36" s="61">
        <v>0</v>
      </c>
      <c r="CKL36" s="61">
        <v>0</v>
      </c>
      <c r="CKM36" s="61">
        <v>0</v>
      </c>
      <c r="CKN36" s="61">
        <v>0</v>
      </c>
      <c r="CKO36" s="61">
        <v>0</v>
      </c>
      <c r="CKP36" s="61">
        <v>0</v>
      </c>
      <c r="CKQ36" s="61">
        <v>0</v>
      </c>
      <c r="CKR36" s="61">
        <v>0</v>
      </c>
      <c r="CKS36" s="61">
        <v>0</v>
      </c>
      <c r="CKT36" s="61">
        <v>0</v>
      </c>
      <c r="CKU36" s="61">
        <v>0</v>
      </c>
      <c r="CKV36" s="61">
        <v>0</v>
      </c>
      <c r="CKW36" s="61">
        <v>0</v>
      </c>
      <c r="CKX36" s="61">
        <v>0</v>
      </c>
      <c r="CKY36" s="61">
        <v>0</v>
      </c>
      <c r="CKZ36" s="61">
        <v>0</v>
      </c>
      <c r="CLA36" s="61">
        <v>0</v>
      </c>
      <c r="CLB36" s="61">
        <v>0</v>
      </c>
      <c r="CLC36" s="61">
        <v>0</v>
      </c>
      <c r="CLD36" s="61">
        <v>0</v>
      </c>
      <c r="CLE36" s="61">
        <v>0</v>
      </c>
      <c r="CLF36" s="61">
        <v>0</v>
      </c>
      <c r="CLG36" s="61">
        <v>0</v>
      </c>
      <c r="CLH36" s="61">
        <v>0</v>
      </c>
      <c r="CLI36" s="61">
        <v>0</v>
      </c>
      <c r="CLJ36" s="61">
        <v>0</v>
      </c>
      <c r="CLK36" s="61">
        <v>0</v>
      </c>
      <c r="CLL36" s="61">
        <v>0</v>
      </c>
      <c r="CLM36" s="61">
        <v>0</v>
      </c>
      <c r="CLN36" s="61">
        <v>0</v>
      </c>
      <c r="CLO36" s="61">
        <v>0</v>
      </c>
      <c r="CLP36" s="61">
        <v>0</v>
      </c>
      <c r="CLQ36" s="61">
        <v>0</v>
      </c>
      <c r="CLR36" s="61">
        <v>0</v>
      </c>
      <c r="CLS36" s="61">
        <v>0</v>
      </c>
      <c r="CLT36" s="61">
        <v>0</v>
      </c>
      <c r="CLU36" s="61">
        <v>0</v>
      </c>
      <c r="CLV36" s="61">
        <v>0</v>
      </c>
      <c r="CLW36" s="61">
        <v>0</v>
      </c>
      <c r="CLX36" s="61">
        <v>0</v>
      </c>
      <c r="CLY36" s="61">
        <v>0</v>
      </c>
      <c r="CLZ36" s="61">
        <v>0</v>
      </c>
      <c r="CMA36" s="61">
        <v>0</v>
      </c>
      <c r="CMB36" s="61">
        <v>0</v>
      </c>
      <c r="CMC36" s="61">
        <v>0</v>
      </c>
      <c r="CMD36" s="61">
        <v>0</v>
      </c>
      <c r="CME36" s="61">
        <v>0</v>
      </c>
      <c r="CMF36" s="61">
        <v>0</v>
      </c>
      <c r="CMG36" s="61">
        <v>0</v>
      </c>
      <c r="CMH36" s="61">
        <v>0</v>
      </c>
      <c r="CMI36" s="61">
        <v>0</v>
      </c>
      <c r="CMJ36" s="61">
        <v>0</v>
      </c>
      <c r="CMK36" s="61">
        <v>0</v>
      </c>
      <c r="CML36" s="61">
        <v>0</v>
      </c>
      <c r="CMM36" s="61">
        <v>0</v>
      </c>
      <c r="CMN36" s="61">
        <v>0</v>
      </c>
      <c r="CMO36" s="61">
        <v>0</v>
      </c>
      <c r="CMP36" s="61">
        <v>0</v>
      </c>
      <c r="CMQ36" s="61">
        <v>0</v>
      </c>
      <c r="CMR36" s="61">
        <v>0</v>
      </c>
      <c r="CMS36" s="61">
        <v>0</v>
      </c>
      <c r="CMT36" s="61">
        <v>0</v>
      </c>
      <c r="CMU36" s="61">
        <v>0</v>
      </c>
      <c r="CMV36" s="61">
        <v>0</v>
      </c>
      <c r="CMW36" s="61">
        <v>0</v>
      </c>
      <c r="CMX36" s="61">
        <v>0</v>
      </c>
      <c r="CMY36" s="61">
        <v>0</v>
      </c>
      <c r="CMZ36" s="61">
        <v>0</v>
      </c>
      <c r="CNA36" s="61">
        <v>0</v>
      </c>
      <c r="CNB36" s="61">
        <v>0</v>
      </c>
      <c r="CNC36" s="61">
        <v>0</v>
      </c>
      <c r="CND36" s="61">
        <v>0</v>
      </c>
      <c r="CNE36" s="61">
        <v>0</v>
      </c>
      <c r="CNF36" s="61">
        <v>0</v>
      </c>
      <c r="CNG36" s="61">
        <v>0</v>
      </c>
      <c r="CNH36" s="61">
        <v>0</v>
      </c>
      <c r="CNI36" s="61">
        <v>0</v>
      </c>
      <c r="CNJ36" s="61">
        <v>0</v>
      </c>
      <c r="CNK36" s="61">
        <v>0</v>
      </c>
      <c r="CNL36" s="61">
        <v>0</v>
      </c>
      <c r="CNM36" s="61">
        <v>0</v>
      </c>
      <c r="CNN36" s="61">
        <v>0</v>
      </c>
      <c r="CNO36" s="61">
        <v>0</v>
      </c>
      <c r="CNP36" s="61">
        <v>0</v>
      </c>
      <c r="CNQ36" s="61">
        <v>0</v>
      </c>
      <c r="CNR36" s="61">
        <v>0</v>
      </c>
      <c r="CNS36" s="61">
        <v>0</v>
      </c>
      <c r="CNT36" s="61">
        <v>0</v>
      </c>
      <c r="CNU36" s="61">
        <v>0</v>
      </c>
      <c r="CNV36" s="61">
        <v>0</v>
      </c>
      <c r="CNW36" s="61">
        <v>0</v>
      </c>
      <c r="CNX36" s="61">
        <v>0</v>
      </c>
      <c r="CNY36" s="61">
        <v>0</v>
      </c>
      <c r="CNZ36" s="61">
        <v>0</v>
      </c>
      <c r="COA36" s="61">
        <v>0</v>
      </c>
      <c r="COB36" s="61">
        <v>0</v>
      </c>
      <c r="COC36" s="61">
        <v>0</v>
      </c>
      <c r="COD36" s="61">
        <v>0</v>
      </c>
      <c r="COE36" s="61">
        <v>0</v>
      </c>
      <c r="COF36" s="61">
        <v>0</v>
      </c>
      <c r="COG36" s="61">
        <v>0</v>
      </c>
      <c r="COH36" s="61">
        <v>0</v>
      </c>
      <c r="COI36" s="61">
        <v>0</v>
      </c>
      <c r="COJ36" s="61">
        <v>0</v>
      </c>
      <c r="COK36" s="61">
        <v>0</v>
      </c>
      <c r="COL36" s="61">
        <v>0</v>
      </c>
      <c r="COM36" s="61">
        <v>0</v>
      </c>
      <c r="CON36" s="61">
        <v>0</v>
      </c>
      <c r="COO36" s="61">
        <v>0</v>
      </c>
      <c r="COP36" s="61">
        <v>0</v>
      </c>
      <c r="COQ36" s="61">
        <v>0</v>
      </c>
      <c r="COR36" s="61">
        <v>0</v>
      </c>
      <c r="COS36" s="61">
        <v>0</v>
      </c>
      <c r="COT36" s="61">
        <v>0</v>
      </c>
      <c r="COU36" s="61">
        <v>0</v>
      </c>
      <c r="COV36" s="61">
        <v>0</v>
      </c>
      <c r="COW36" s="61">
        <v>0</v>
      </c>
      <c r="COX36" s="61">
        <v>0</v>
      </c>
      <c r="COY36" s="61">
        <v>0</v>
      </c>
      <c r="COZ36" s="61">
        <v>0</v>
      </c>
      <c r="CPA36" s="61">
        <v>0</v>
      </c>
      <c r="CPB36" s="61">
        <v>0</v>
      </c>
      <c r="CPC36" s="61">
        <v>0</v>
      </c>
      <c r="CPD36" s="61">
        <v>0</v>
      </c>
      <c r="CPE36" s="61">
        <v>0</v>
      </c>
      <c r="CPF36" s="61">
        <v>0</v>
      </c>
      <c r="CPG36" s="61">
        <v>0</v>
      </c>
      <c r="CPH36" s="61">
        <v>0</v>
      </c>
      <c r="CPI36" s="61">
        <v>0</v>
      </c>
      <c r="CPJ36" s="61">
        <v>0</v>
      </c>
      <c r="CPK36" s="61">
        <v>0</v>
      </c>
      <c r="CPL36" s="61">
        <v>0</v>
      </c>
      <c r="CPM36" s="61">
        <v>0</v>
      </c>
      <c r="CPN36" s="61">
        <v>0</v>
      </c>
      <c r="CPO36" s="61">
        <v>0</v>
      </c>
      <c r="CPP36" s="61">
        <v>0</v>
      </c>
      <c r="CPQ36" s="61">
        <v>0</v>
      </c>
      <c r="CPR36" s="61">
        <v>0</v>
      </c>
      <c r="CPS36" s="61">
        <v>0</v>
      </c>
      <c r="CPT36" s="61">
        <v>0</v>
      </c>
      <c r="CPU36" s="61">
        <v>0</v>
      </c>
      <c r="CPV36" s="61">
        <v>0</v>
      </c>
      <c r="CPW36" s="61">
        <v>0</v>
      </c>
      <c r="CPX36" s="61">
        <v>0</v>
      </c>
      <c r="CPY36" s="61">
        <v>0</v>
      </c>
      <c r="CPZ36" s="61">
        <v>0</v>
      </c>
      <c r="CQA36" s="61">
        <v>0</v>
      </c>
      <c r="CQB36" s="61">
        <v>0</v>
      </c>
      <c r="CQC36" s="61">
        <v>0</v>
      </c>
      <c r="CQD36" s="61">
        <v>0</v>
      </c>
      <c r="CQE36" s="61">
        <v>0</v>
      </c>
      <c r="CQF36" s="61">
        <v>0</v>
      </c>
      <c r="CQG36" s="61">
        <v>0</v>
      </c>
      <c r="CQH36" s="61">
        <v>0</v>
      </c>
      <c r="CQI36" s="61">
        <v>0</v>
      </c>
      <c r="CQJ36" s="61">
        <v>0</v>
      </c>
      <c r="CQK36" s="61">
        <v>0</v>
      </c>
      <c r="CQL36" s="61">
        <v>0</v>
      </c>
      <c r="CQM36" s="61">
        <v>0</v>
      </c>
      <c r="CQN36" s="61">
        <v>0</v>
      </c>
      <c r="CQO36" s="61">
        <v>0</v>
      </c>
      <c r="CQP36" s="61">
        <v>0</v>
      </c>
      <c r="CQQ36" s="61">
        <v>0</v>
      </c>
      <c r="CQR36" s="61">
        <v>0</v>
      </c>
      <c r="CQS36" s="61">
        <v>0</v>
      </c>
      <c r="CQT36" s="61">
        <v>0</v>
      </c>
      <c r="CQU36" s="61">
        <v>0</v>
      </c>
      <c r="CQV36" s="61">
        <v>0</v>
      </c>
      <c r="CQW36" s="61">
        <v>0</v>
      </c>
      <c r="CQX36" s="61">
        <v>0</v>
      </c>
      <c r="CQY36" s="61">
        <v>0</v>
      </c>
      <c r="CQZ36" s="61">
        <v>0</v>
      </c>
      <c r="CRA36" s="61">
        <v>0</v>
      </c>
      <c r="CRB36" s="61">
        <v>0</v>
      </c>
      <c r="CRC36" s="61">
        <v>0</v>
      </c>
      <c r="CRD36" s="61">
        <v>0</v>
      </c>
      <c r="CRE36" s="61">
        <v>0</v>
      </c>
      <c r="CRF36" s="61">
        <v>0</v>
      </c>
      <c r="CRG36" s="61">
        <v>0</v>
      </c>
      <c r="CRH36" s="61">
        <v>0</v>
      </c>
      <c r="CRI36" s="61">
        <v>0</v>
      </c>
      <c r="CRJ36" s="61">
        <v>0</v>
      </c>
      <c r="CRK36" s="61">
        <v>0</v>
      </c>
      <c r="CRL36" s="61">
        <v>0</v>
      </c>
      <c r="CRM36" s="61">
        <v>0</v>
      </c>
      <c r="CRN36" s="61">
        <v>0</v>
      </c>
      <c r="CRO36" s="61">
        <v>0</v>
      </c>
      <c r="CRP36" s="61">
        <v>0</v>
      </c>
      <c r="CRQ36" s="61">
        <v>0</v>
      </c>
      <c r="CRR36" s="61">
        <v>0</v>
      </c>
      <c r="CRS36" s="61">
        <v>0</v>
      </c>
      <c r="CRT36" s="61">
        <v>0</v>
      </c>
      <c r="CRU36" s="61">
        <v>0</v>
      </c>
      <c r="CRV36" s="61">
        <v>0</v>
      </c>
      <c r="CRW36" s="61">
        <v>0</v>
      </c>
      <c r="CRX36" s="61">
        <v>0</v>
      </c>
      <c r="CRY36" s="61">
        <v>0</v>
      </c>
      <c r="CRZ36" s="61">
        <v>0</v>
      </c>
      <c r="CSA36" s="61">
        <v>0</v>
      </c>
      <c r="CSB36" s="61">
        <v>0</v>
      </c>
      <c r="CSC36" s="61">
        <v>0</v>
      </c>
      <c r="CSD36" s="61">
        <v>0</v>
      </c>
      <c r="CSE36" s="61">
        <v>0</v>
      </c>
      <c r="CSF36" s="61">
        <v>0</v>
      </c>
      <c r="CSG36" s="61">
        <v>0</v>
      </c>
      <c r="CSH36" s="61">
        <v>0</v>
      </c>
      <c r="CSI36" s="61">
        <v>0</v>
      </c>
      <c r="CSJ36" s="61">
        <v>0</v>
      </c>
      <c r="CSK36" s="61">
        <v>0</v>
      </c>
      <c r="CSL36" s="61">
        <v>0</v>
      </c>
      <c r="CSM36" s="61">
        <v>0</v>
      </c>
      <c r="CSN36" s="61">
        <v>0</v>
      </c>
      <c r="CSO36" s="61">
        <v>0</v>
      </c>
      <c r="CSP36" s="61">
        <v>0</v>
      </c>
      <c r="CSQ36" s="61">
        <v>0</v>
      </c>
      <c r="CSR36" s="61">
        <v>0</v>
      </c>
      <c r="CSS36" s="61">
        <v>0</v>
      </c>
      <c r="CST36" s="61">
        <v>0</v>
      </c>
      <c r="CSU36" s="61">
        <v>0</v>
      </c>
      <c r="CSV36" s="61">
        <v>0</v>
      </c>
      <c r="CSW36" s="61">
        <v>0</v>
      </c>
      <c r="CSX36" s="61">
        <v>0</v>
      </c>
      <c r="CSY36" s="61">
        <v>0</v>
      </c>
      <c r="CSZ36" s="61">
        <v>0</v>
      </c>
      <c r="CTA36" s="61">
        <v>0</v>
      </c>
      <c r="CTB36" s="61">
        <v>0</v>
      </c>
      <c r="CTC36" s="61">
        <v>0</v>
      </c>
      <c r="CTD36" s="61">
        <v>0</v>
      </c>
      <c r="CTE36" s="61">
        <v>0</v>
      </c>
      <c r="CTF36" s="61">
        <v>0</v>
      </c>
      <c r="CTG36" s="61">
        <v>0</v>
      </c>
      <c r="CTH36" s="61">
        <v>0</v>
      </c>
      <c r="CTI36" s="61">
        <v>0</v>
      </c>
      <c r="CTJ36" s="61">
        <v>0</v>
      </c>
      <c r="CTK36" s="61">
        <v>0</v>
      </c>
      <c r="CTL36" s="61">
        <v>0</v>
      </c>
      <c r="CTM36" s="61">
        <v>0</v>
      </c>
      <c r="CTN36" s="61">
        <v>0</v>
      </c>
      <c r="CTO36" s="61">
        <v>0</v>
      </c>
      <c r="CTP36" s="61">
        <v>0</v>
      </c>
      <c r="CTQ36" s="61">
        <v>0</v>
      </c>
      <c r="CTR36" s="61">
        <v>0</v>
      </c>
      <c r="CTS36" s="61">
        <v>0</v>
      </c>
      <c r="CTT36" s="61">
        <v>0</v>
      </c>
      <c r="CTU36" s="61">
        <v>0</v>
      </c>
      <c r="CTV36" s="61">
        <v>0</v>
      </c>
      <c r="CTW36" s="61">
        <v>0</v>
      </c>
      <c r="CTX36" s="61">
        <v>0</v>
      </c>
      <c r="CTY36" s="61">
        <v>0</v>
      </c>
      <c r="CTZ36" s="61">
        <v>0</v>
      </c>
      <c r="CUA36" s="61">
        <v>0</v>
      </c>
      <c r="CUB36" s="61">
        <v>0</v>
      </c>
      <c r="CUC36" s="61">
        <v>0</v>
      </c>
      <c r="CUD36" s="61">
        <v>0</v>
      </c>
      <c r="CUE36" s="61">
        <v>0</v>
      </c>
      <c r="CUF36" s="61">
        <v>0</v>
      </c>
      <c r="CUG36" s="61">
        <v>0</v>
      </c>
      <c r="CUH36" s="61">
        <v>0</v>
      </c>
      <c r="CUI36" s="61">
        <v>0</v>
      </c>
      <c r="CUJ36" s="61">
        <v>0</v>
      </c>
      <c r="CUK36" s="61">
        <v>0</v>
      </c>
      <c r="CUL36" s="61">
        <v>0</v>
      </c>
      <c r="CUM36" s="61">
        <v>0</v>
      </c>
      <c r="CUN36" s="61">
        <v>0</v>
      </c>
      <c r="CUO36" s="61">
        <v>0</v>
      </c>
      <c r="CUP36" s="61">
        <v>0</v>
      </c>
      <c r="CUQ36" s="61">
        <v>0</v>
      </c>
      <c r="CUR36" s="61">
        <v>0</v>
      </c>
      <c r="CUS36" s="61">
        <v>0</v>
      </c>
      <c r="CUT36" s="61">
        <v>0</v>
      </c>
      <c r="CUU36" s="61">
        <v>0</v>
      </c>
      <c r="CUV36" s="61">
        <v>0</v>
      </c>
      <c r="CUW36" s="61">
        <v>0</v>
      </c>
      <c r="CUX36" s="61">
        <v>0</v>
      </c>
      <c r="CUY36" s="61">
        <v>0</v>
      </c>
      <c r="CUZ36" s="61">
        <v>0</v>
      </c>
      <c r="CVA36" s="61">
        <v>0</v>
      </c>
      <c r="CVB36" s="61">
        <v>0</v>
      </c>
      <c r="CVC36" s="61">
        <v>0</v>
      </c>
      <c r="CVD36" s="61">
        <v>0</v>
      </c>
      <c r="CVE36" s="61">
        <v>0</v>
      </c>
      <c r="CVF36" s="61">
        <v>0</v>
      </c>
      <c r="CVG36" s="61">
        <v>0</v>
      </c>
      <c r="CVH36" s="61">
        <v>0</v>
      </c>
      <c r="CVI36" s="61">
        <v>0</v>
      </c>
      <c r="CVJ36" s="61">
        <v>0</v>
      </c>
      <c r="CVK36" s="61">
        <v>0</v>
      </c>
      <c r="CVL36" s="61">
        <v>0</v>
      </c>
      <c r="CVM36" s="61">
        <v>0</v>
      </c>
      <c r="CVN36" s="61">
        <v>0</v>
      </c>
      <c r="CVO36" s="61">
        <v>0</v>
      </c>
      <c r="CVP36" s="61">
        <v>0</v>
      </c>
      <c r="CVQ36" s="61">
        <v>0</v>
      </c>
      <c r="CVR36" s="61">
        <v>0</v>
      </c>
      <c r="CVS36" s="61">
        <v>0</v>
      </c>
      <c r="CVT36" s="61">
        <v>0</v>
      </c>
      <c r="CVU36" s="61">
        <v>0</v>
      </c>
      <c r="CVV36" s="61">
        <v>0</v>
      </c>
      <c r="CVW36" s="61">
        <v>0</v>
      </c>
      <c r="CVX36" s="61">
        <v>0</v>
      </c>
      <c r="CVY36" s="61">
        <v>0</v>
      </c>
      <c r="CVZ36" s="61">
        <v>0</v>
      </c>
      <c r="CWA36" s="61">
        <v>0</v>
      </c>
      <c r="CWB36" s="61">
        <v>0</v>
      </c>
      <c r="CWC36" s="61">
        <v>0</v>
      </c>
      <c r="CWD36" s="61">
        <v>0</v>
      </c>
      <c r="CWE36" s="61">
        <v>0</v>
      </c>
      <c r="CWF36" s="61">
        <v>0</v>
      </c>
      <c r="CWG36" s="61">
        <v>0</v>
      </c>
      <c r="CWH36" s="61">
        <v>0</v>
      </c>
      <c r="CWI36" s="61">
        <v>0</v>
      </c>
      <c r="CWJ36" s="61">
        <v>0</v>
      </c>
      <c r="CWK36" s="61">
        <v>0</v>
      </c>
      <c r="CWL36" s="61">
        <v>0</v>
      </c>
      <c r="CWM36" s="61">
        <v>0</v>
      </c>
      <c r="CWN36" s="61">
        <v>0</v>
      </c>
      <c r="CWO36" s="61">
        <v>0</v>
      </c>
      <c r="CWP36" s="61">
        <v>0</v>
      </c>
      <c r="CWQ36" s="61">
        <v>0</v>
      </c>
      <c r="CWR36" s="61">
        <v>0</v>
      </c>
      <c r="CWS36" s="61">
        <v>0</v>
      </c>
      <c r="CWT36" s="61">
        <v>0</v>
      </c>
      <c r="CWU36" s="61">
        <v>0</v>
      </c>
      <c r="CWV36" s="61">
        <v>0</v>
      </c>
      <c r="CWW36" s="61">
        <v>0</v>
      </c>
      <c r="CWX36" s="61">
        <v>0</v>
      </c>
      <c r="CWY36" s="61">
        <v>0</v>
      </c>
      <c r="CWZ36" s="61">
        <v>0</v>
      </c>
      <c r="CXA36" s="61">
        <v>0</v>
      </c>
      <c r="CXB36" s="61">
        <v>0</v>
      </c>
      <c r="CXC36" s="61">
        <v>0</v>
      </c>
      <c r="CXD36" s="61">
        <v>0</v>
      </c>
      <c r="CXE36" s="61">
        <v>0</v>
      </c>
      <c r="CXF36" s="61">
        <v>0</v>
      </c>
      <c r="CXG36" s="61">
        <v>0</v>
      </c>
      <c r="CXH36" s="61">
        <v>0</v>
      </c>
      <c r="CXI36" s="61">
        <v>0</v>
      </c>
      <c r="CXJ36" s="61">
        <v>0</v>
      </c>
      <c r="CXK36" s="61">
        <v>0</v>
      </c>
      <c r="CXL36" s="61">
        <v>0</v>
      </c>
      <c r="CXM36" s="61">
        <v>0</v>
      </c>
      <c r="CXN36" s="61">
        <v>0</v>
      </c>
      <c r="CXO36" s="61">
        <v>0</v>
      </c>
      <c r="CXP36" s="61">
        <v>0</v>
      </c>
      <c r="CXQ36" s="61">
        <v>0</v>
      </c>
      <c r="CXR36" s="61">
        <v>0</v>
      </c>
      <c r="CXS36" s="61">
        <v>0</v>
      </c>
      <c r="CXT36" s="61">
        <v>0</v>
      </c>
      <c r="CXU36" s="61">
        <v>0</v>
      </c>
      <c r="CXV36" s="61">
        <v>0</v>
      </c>
      <c r="CXW36" s="61">
        <v>0</v>
      </c>
      <c r="CXX36" s="61">
        <v>0</v>
      </c>
      <c r="CXY36" s="61">
        <v>0</v>
      </c>
      <c r="CXZ36" s="61">
        <v>0</v>
      </c>
      <c r="CYA36" s="61">
        <v>0</v>
      </c>
      <c r="CYB36" s="61">
        <v>0</v>
      </c>
      <c r="CYC36" s="61">
        <v>0</v>
      </c>
      <c r="CYD36" s="61">
        <v>0</v>
      </c>
      <c r="CYE36" s="61">
        <v>0</v>
      </c>
      <c r="CYF36" s="61">
        <v>0</v>
      </c>
      <c r="CYG36" s="61">
        <v>0</v>
      </c>
      <c r="CYH36" s="61">
        <v>0</v>
      </c>
      <c r="CYI36" s="61">
        <v>0</v>
      </c>
      <c r="CYJ36" s="61">
        <v>0</v>
      </c>
      <c r="CYK36" s="61">
        <v>0</v>
      </c>
      <c r="CYL36" s="61">
        <v>0</v>
      </c>
      <c r="CYM36" s="61">
        <v>0</v>
      </c>
      <c r="CYN36" s="61">
        <v>0</v>
      </c>
      <c r="CYO36" s="61">
        <v>0</v>
      </c>
      <c r="CYP36" s="61">
        <v>0</v>
      </c>
      <c r="CYQ36" s="61">
        <v>0</v>
      </c>
      <c r="CYR36" s="61">
        <v>0</v>
      </c>
      <c r="CYS36" s="61">
        <v>0</v>
      </c>
      <c r="CYT36" s="61">
        <v>0</v>
      </c>
      <c r="CYU36" s="61">
        <v>0</v>
      </c>
      <c r="CYV36" s="61">
        <v>40</v>
      </c>
      <c r="CYW36" s="61">
        <v>0</v>
      </c>
      <c r="CYX36" s="61">
        <v>118</v>
      </c>
      <c r="CYY36" s="61">
        <v>10</v>
      </c>
      <c r="CYZ36" s="61">
        <v>122</v>
      </c>
      <c r="CZA36" s="61">
        <v>10</v>
      </c>
      <c r="CZB36" s="61">
        <v>0</v>
      </c>
      <c r="CZC36" s="61">
        <v>115</v>
      </c>
      <c r="CZD36" s="61">
        <v>118</v>
      </c>
      <c r="CZE36" s="61">
        <v>15</v>
      </c>
      <c r="CZF36" s="61">
        <v>0</v>
      </c>
      <c r="CZG36" s="61">
        <v>0</v>
      </c>
      <c r="CZH36" s="61">
        <v>0</v>
      </c>
      <c r="CZI36" s="61">
        <v>0</v>
      </c>
      <c r="CZJ36" s="61">
        <v>0</v>
      </c>
      <c r="CZK36" s="61">
        <v>0</v>
      </c>
      <c r="CZL36" s="61">
        <v>0</v>
      </c>
      <c r="CZM36" s="61">
        <v>0</v>
      </c>
      <c r="CZN36" s="61">
        <v>0</v>
      </c>
      <c r="CZO36" s="61">
        <v>0</v>
      </c>
      <c r="CZP36" s="61">
        <v>0</v>
      </c>
      <c r="CZQ36" s="61">
        <v>0</v>
      </c>
      <c r="CZR36" s="61">
        <v>0</v>
      </c>
      <c r="CZS36" s="61">
        <v>0</v>
      </c>
      <c r="CZT36" s="61">
        <v>0</v>
      </c>
      <c r="CZU36" s="61">
        <v>0</v>
      </c>
      <c r="CZV36" s="61">
        <v>0</v>
      </c>
      <c r="CZW36" s="61">
        <v>0</v>
      </c>
      <c r="CZX36" s="61">
        <v>0</v>
      </c>
      <c r="CZY36" s="61">
        <v>0</v>
      </c>
      <c r="CZZ36" s="61">
        <v>0</v>
      </c>
      <c r="DAA36" s="61">
        <v>0</v>
      </c>
      <c r="DAB36" s="61">
        <v>0</v>
      </c>
      <c r="DAC36" s="61">
        <v>0</v>
      </c>
      <c r="DAD36" s="61">
        <v>0</v>
      </c>
      <c r="DAE36" s="61">
        <v>27</v>
      </c>
      <c r="DAF36" s="61">
        <v>19</v>
      </c>
      <c r="DAG36" s="61">
        <v>19</v>
      </c>
      <c r="DAH36" s="61">
        <v>19</v>
      </c>
      <c r="DAI36" s="61">
        <v>19</v>
      </c>
      <c r="DAJ36" s="61">
        <v>18</v>
      </c>
      <c r="DAK36" s="61">
        <v>18</v>
      </c>
      <c r="DAL36" s="61">
        <v>18</v>
      </c>
      <c r="DAM36" s="61">
        <v>18</v>
      </c>
      <c r="DAN36" s="61">
        <v>5</v>
      </c>
      <c r="DAO36" s="61">
        <v>0</v>
      </c>
      <c r="DAP36" s="61">
        <v>10</v>
      </c>
      <c r="DAQ36" s="61">
        <v>48</v>
      </c>
      <c r="DAR36" s="61">
        <v>60</v>
      </c>
      <c r="DAS36" s="61">
        <v>13</v>
      </c>
      <c r="DAT36" s="61">
        <v>100</v>
      </c>
      <c r="DAU36" s="61">
        <v>33</v>
      </c>
      <c r="DAV36" s="61">
        <v>75</v>
      </c>
      <c r="DAW36" s="61">
        <v>17</v>
      </c>
      <c r="DAX36" s="61">
        <v>50</v>
      </c>
      <c r="DAY36" s="61">
        <v>17</v>
      </c>
      <c r="DAZ36" s="61">
        <v>30</v>
      </c>
      <c r="DBA36" s="61">
        <v>13</v>
      </c>
      <c r="DBB36" s="61">
        <v>10</v>
      </c>
      <c r="DBC36" s="61">
        <v>1</v>
      </c>
      <c r="DBD36" s="61">
        <v>30</v>
      </c>
      <c r="DBE36" s="61">
        <v>700</v>
      </c>
      <c r="DBF36" s="61">
        <v>10</v>
      </c>
      <c r="DBG36" s="61">
        <v>0</v>
      </c>
      <c r="DBH36" s="61">
        <v>0</v>
      </c>
      <c r="DBI36" s="61">
        <v>0</v>
      </c>
      <c r="DBJ36" s="61">
        <v>0</v>
      </c>
      <c r="DBK36" s="61">
        <v>3</v>
      </c>
      <c r="DBL36" s="61">
        <v>0</v>
      </c>
      <c r="DBM36" s="61">
        <v>0</v>
      </c>
      <c r="DBN36" s="61">
        <v>15000</v>
      </c>
      <c r="DBO36" s="61">
        <v>4000</v>
      </c>
      <c r="DBP36" s="61">
        <v>0</v>
      </c>
      <c r="DBQ36" s="61">
        <v>0</v>
      </c>
      <c r="DBR36" s="61">
        <v>30</v>
      </c>
      <c r="DBS36" s="61">
        <v>8</v>
      </c>
      <c r="DBT36" s="61">
        <v>10</v>
      </c>
      <c r="DBU36" s="61">
        <v>35</v>
      </c>
      <c r="DBV36" s="61">
        <v>30</v>
      </c>
      <c r="DBW36" s="61">
        <v>30</v>
      </c>
      <c r="DBX36" s="61">
        <v>30</v>
      </c>
      <c r="DBY36" s="61">
        <v>25</v>
      </c>
      <c r="DBZ36" s="61">
        <v>1</v>
      </c>
      <c r="DCA36" s="61">
        <v>1</v>
      </c>
      <c r="DCB36" s="61">
        <v>0</v>
      </c>
      <c r="DCC36" s="61">
        <v>0</v>
      </c>
      <c r="DCD36" s="61">
        <v>1.5</v>
      </c>
      <c r="DCE36" s="61">
        <v>1.5</v>
      </c>
      <c r="DCF36" s="61">
        <v>0</v>
      </c>
      <c r="DCG36" s="61">
        <v>2</v>
      </c>
      <c r="DCH36" s="61">
        <v>1</v>
      </c>
      <c r="DCI36" s="61">
        <v>50</v>
      </c>
      <c r="DCJ36" s="61">
        <v>3</v>
      </c>
      <c r="DCK36" s="61">
        <v>3</v>
      </c>
      <c r="DCL36" s="61">
        <v>8</v>
      </c>
      <c r="DCM36" s="61">
        <v>8</v>
      </c>
      <c r="DCN36" s="61">
        <v>1</v>
      </c>
      <c r="DCO36" s="61">
        <v>0</v>
      </c>
      <c r="DCP36" s="61">
        <v>0.03</v>
      </c>
      <c r="DCQ36" s="61">
        <v>1</v>
      </c>
      <c r="DCR36" s="61">
        <v>235</v>
      </c>
      <c r="DCS36" s="61">
        <v>100</v>
      </c>
      <c r="DCT36" s="61">
        <v>2000</v>
      </c>
      <c r="DCU36" s="61">
        <v>180</v>
      </c>
      <c r="DCV36" s="61">
        <v>-1.1499999999999999</v>
      </c>
      <c r="DCW36" s="61">
        <v>3000</v>
      </c>
      <c r="DCX36" s="61">
        <v>30</v>
      </c>
      <c r="DCY36" s="61">
        <v>200</v>
      </c>
      <c r="DCZ36" s="61">
        <v>100</v>
      </c>
      <c r="DDA36" s="61">
        <v>100</v>
      </c>
      <c r="DDB36" s="61">
        <v>100</v>
      </c>
      <c r="DDC36" s="61">
        <v>100</v>
      </c>
      <c r="DDD36" s="61">
        <v>130</v>
      </c>
      <c r="DDE36" s="61">
        <v>100</v>
      </c>
      <c r="DDF36" s="61">
        <v>100</v>
      </c>
      <c r="DDG36" s="61">
        <v>100</v>
      </c>
      <c r="DDH36" s="61">
        <v>100</v>
      </c>
      <c r="DDI36" s="61">
        <v>130</v>
      </c>
      <c r="DDJ36" s="61">
        <v>100</v>
      </c>
      <c r="DDK36" s="61">
        <v>100</v>
      </c>
      <c r="DDL36" s="61">
        <v>100</v>
      </c>
      <c r="DDM36" s="61">
        <v>100</v>
      </c>
      <c r="DDN36" s="61">
        <v>100</v>
      </c>
      <c r="DDO36" s="61">
        <v>130</v>
      </c>
      <c r="DDP36" s="61">
        <v>100</v>
      </c>
      <c r="DDQ36" s="61">
        <v>130</v>
      </c>
      <c r="DDR36" s="61">
        <v>100</v>
      </c>
      <c r="DDS36" s="61">
        <v>100</v>
      </c>
      <c r="DDT36" s="61">
        <v>100</v>
      </c>
      <c r="DDU36" s="61">
        <v>100</v>
      </c>
      <c r="DDV36" s="61">
        <v>130</v>
      </c>
      <c r="DDW36" s="61">
        <v>100</v>
      </c>
      <c r="DDX36" s="61">
        <v>0.5</v>
      </c>
      <c r="DDY36" s="61">
        <v>0.3</v>
      </c>
      <c r="DDZ36" s="61">
        <v>1</v>
      </c>
      <c r="DEA36" s="61">
        <v>1000</v>
      </c>
      <c r="DEB36" s="61">
        <v>200</v>
      </c>
      <c r="DEC36" s="61">
        <v>70</v>
      </c>
      <c r="DED36" s="61">
        <v>20</v>
      </c>
      <c r="DEE36" s="61">
        <v>80</v>
      </c>
      <c r="DEF36" s="61">
        <v>2</v>
      </c>
      <c r="DEG36" s="61">
        <v>0</v>
      </c>
      <c r="DEH36" s="61">
        <v>0</v>
      </c>
      <c r="DEI36" s="61">
        <v>0</v>
      </c>
      <c r="DEJ36" s="61">
        <v>0</v>
      </c>
      <c r="DEK36" s="61">
        <v>11</v>
      </c>
      <c r="DEL36" s="61">
        <v>-8</v>
      </c>
      <c r="DEM36" s="61">
        <v>3</v>
      </c>
      <c r="DEN36" s="61">
        <v>2</v>
      </c>
      <c r="DEO36" s="61">
        <v>0</v>
      </c>
      <c r="DEP36" s="61">
        <v>200</v>
      </c>
      <c r="DEQ36" s="61">
        <v>300</v>
      </c>
      <c r="DER36" s="61">
        <v>20</v>
      </c>
      <c r="DES36" s="61">
        <v>7</v>
      </c>
      <c r="DET36" s="61">
        <v>5</v>
      </c>
      <c r="DEU36" s="61">
        <v>30</v>
      </c>
      <c r="DEV36" s="61">
        <v>133</v>
      </c>
      <c r="DEW36" s="61">
        <v>5</v>
      </c>
      <c r="DEX36" s="61">
        <v>100</v>
      </c>
      <c r="DEY36" s="61">
        <v>3</v>
      </c>
      <c r="DEZ36" s="61">
        <v>0</v>
      </c>
      <c r="DFA36" s="61">
        <v>15</v>
      </c>
      <c r="DFB36" s="61">
        <v>60</v>
      </c>
      <c r="DFE36" s="61">
        <v>60</v>
      </c>
      <c r="DFF36" s="61">
        <v>-27</v>
      </c>
      <c r="DFG36" s="61">
        <v>5</v>
      </c>
      <c r="DFH36" s="61">
        <v>9</v>
      </c>
      <c r="DFI36" s="61">
        <v>12</v>
      </c>
      <c r="DFJ36" s="61">
        <v>14</v>
      </c>
      <c r="DFK36" s="61">
        <v>18</v>
      </c>
      <c r="DFL36" s="61">
        <v>22</v>
      </c>
      <c r="DFM36" s="61">
        <v>0</v>
      </c>
      <c r="DFN36" s="61">
        <v>0</v>
      </c>
      <c r="DFO36" s="61">
        <v>0</v>
      </c>
      <c r="DFP36" s="61">
        <v>0</v>
      </c>
      <c r="DFQ36" s="61">
        <v>0</v>
      </c>
      <c r="DFR36" s="61">
        <v>0</v>
      </c>
      <c r="DFS36" s="61">
        <v>0.95</v>
      </c>
      <c r="DFT36" s="61">
        <v>0.9</v>
      </c>
      <c r="DFU36" s="61">
        <v>0.9</v>
      </c>
      <c r="DFV36" s="61">
        <v>0.9</v>
      </c>
      <c r="DFW36" s="61">
        <v>0.95</v>
      </c>
      <c r="DFX36" s="61">
        <v>1</v>
      </c>
      <c r="DFY36" s="61">
        <v>105</v>
      </c>
      <c r="DFZ36" s="61">
        <v>95</v>
      </c>
      <c r="DGM36" s="61">
        <v>0</v>
      </c>
      <c r="DGN36" s="61">
        <v>0</v>
      </c>
      <c r="DGO36" s="61">
        <v>0</v>
      </c>
      <c r="DGP36" s="61">
        <v>0</v>
      </c>
      <c r="DGQ36" s="61">
        <v>0.5</v>
      </c>
      <c r="DGR36" s="61">
        <v>1</v>
      </c>
      <c r="DGS36" s="61">
        <v>0.5</v>
      </c>
      <c r="DGT36" s="61">
        <v>0</v>
      </c>
      <c r="DGU36" s="61">
        <v>0</v>
      </c>
      <c r="DGV36" s="61">
        <v>0</v>
      </c>
      <c r="DGW36" s="61">
        <v>0</v>
      </c>
      <c r="DGX36" s="61">
        <v>0</v>
      </c>
      <c r="DGY36" s="61">
        <v>400</v>
      </c>
      <c r="DGZ36" s="61">
        <v>0</v>
      </c>
      <c r="DHA36" s="61">
        <v>0</v>
      </c>
      <c r="DHB36" s="61">
        <v>1</v>
      </c>
      <c r="DHC36" s="61">
        <v>40</v>
      </c>
      <c r="DHD36" s="61">
        <v>0</v>
      </c>
      <c r="DHE36" s="61">
        <v>30</v>
      </c>
      <c r="DHF36" s="61">
        <v>30</v>
      </c>
      <c r="DHG36" s="61">
        <v>1</v>
      </c>
      <c r="DHH36" s="61">
        <v>1</v>
      </c>
      <c r="DHI36" s="61">
        <v>10</v>
      </c>
      <c r="DHJ36" s="61">
        <v>3</v>
      </c>
      <c r="DHK36" s="61">
        <v>1</v>
      </c>
      <c r="DHL36" s="61">
        <v>10500</v>
      </c>
      <c r="DHM36" s="61">
        <v>0</v>
      </c>
      <c r="DHN36" s="61">
        <v>0</v>
      </c>
      <c r="DHO36" s="61">
        <v>0</v>
      </c>
      <c r="DHP36" s="61">
        <v>0</v>
      </c>
      <c r="DHQ36" s="61">
        <v>1</v>
      </c>
      <c r="DHR36" s="61">
        <v>0</v>
      </c>
      <c r="DHS36" s="61">
        <v>0</v>
      </c>
      <c r="DHT36" s="61">
        <v>0</v>
      </c>
      <c r="DHU36" s="61">
        <v>0.2</v>
      </c>
      <c r="DHV36" s="61">
        <v>0.3</v>
      </c>
      <c r="DHW36" s="61">
        <v>30</v>
      </c>
      <c r="DHX36" s="61">
        <v>60</v>
      </c>
      <c r="DHY36" s="61">
        <v>65</v>
      </c>
      <c r="DHZ36" s="61">
        <v>0</v>
      </c>
      <c r="DIA36" s="61">
        <v>4</v>
      </c>
      <c r="DIB36" s="61">
        <v>4</v>
      </c>
      <c r="DIC36" s="61">
        <v>0.01</v>
      </c>
      <c r="DID36" s="61">
        <v>0.01</v>
      </c>
      <c r="DIE36" s="61">
        <v>0.2</v>
      </c>
      <c r="DIF36" s="61">
        <v>0.2</v>
      </c>
      <c r="DIG36" s="61">
        <v>1</v>
      </c>
      <c r="DIH36" s="61">
        <v>0.84</v>
      </c>
      <c r="DII36" s="61">
        <v>1</v>
      </c>
      <c r="DIJ36" s="61">
        <v>0.84</v>
      </c>
      <c r="DIK36" s="61">
        <v>1</v>
      </c>
      <c r="DIL36" s="61">
        <v>30</v>
      </c>
      <c r="DIM36" s="61">
        <v>0</v>
      </c>
      <c r="DIN36" s="61">
        <v>0</v>
      </c>
      <c r="DIO36" s="61">
        <v>0</v>
      </c>
      <c r="DIP36" s="61">
        <v>100</v>
      </c>
      <c r="DIQ36" s="61">
        <v>100</v>
      </c>
      <c r="DIR36" s="61">
        <v>10</v>
      </c>
      <c r="DIS36" s="61">
        <v>50</v>
      </c>
      <c r="DIT36" s="61">
        <v>50</v>
      </c>
      <c r="DIU36" s="61">
        <v>0</v>
      </c>
      <c r="DIV36" s="61">
        <v>0.2</v>
      </c>
      <c r="DIW36" s="61">
        <v>0.2</v>
      </c>
      <c r="DIX36" s="61">
        <v>0</v>
      </c>
      <c r="DIY36" s="61">
        <v>0</v>
      </c>
      <c r="DIZ36" s="61">
        <v>0</v>
      </c>
      <c r="DJA36" s="61">
        <v>0</v>
      </c>
      <c r="DJB36" s="61">
        <v>0</v>
      </c>
      <c r="DJC36" s="61">
        <v>0</v>
      </c>
      <c r="DJD36" s="61">
        <v>0</v>
      </c>
      <c r="DJE36" s="61">
        <v>0</v>
      </c>
      <c r="DJF36" s="61">
        <v>0</v>
      </c>
      <c r="DJG36" s="61">
        <v>30</v>
      </c>
      <c r="DJH36" s="61">
        <v>14400</v>
      </c>
      <c r="DJI36" s="61">
        <v>300</v>
      </c>
      <c r="DJJ36" s="61">
        <v>86400</v>
      </c>
      <c r="DJK36" s="61">
        <v>300</v>
      </c>
      <c r="DJL36" s="61">
        <v>1200</v>
      </c>
      <c r="DJM36" s="61">
        <v>5000</v>
      </c>
      <c r="DJN36" s="61">
        <v>-5000</v>
      </c>
      <c r="DJO36" s="61">
        <v>50</v>
      </c>
      <c r="DJP36" s="61">
        <v>0</v>
      </c>
      <c r="DJQ36" s="61">
        <v>0</v>
      </c>
      <c r="DJR36" s="61">
        <v>0</v>
      </c>
      <c r="DJS36" s="61">
        <v>0</v>
      </c>
      <c r="DJT36" s="61">
        <v>0</v>
      </c>
      <c r="DJU36" s="61">
        <v>0</v>
      </c>
      <c r="DJV36" s="61">
        <v>0</v>
      </c>
      <c r="DJW36" s="61">
        <v>0</v>
      </c>
      <c r="DJX36" s="61">
        <v>50.2</v>
      </c>
      <c r="DJY36" s="61">
        <v>47.5</v>
      </c>
      <c r="DJZ36" s="61">
        <v>1</v>
      </c>
      <c r="DKA36" s="61">
        <v>0</v>
      </c>
      <c r="DKB36" s="61">
        <v>0</v>
      </c>
      <c r="DKC36" s="61">
        <v>0</v>
      </c>
      <c r="DKD36" s="61">
        <v>0</v>
      </c>
      <c r="DKE36" s="61">
        <v>0</v>
      </c>
      <c r="DKF36" s="61">
        <v>0</v>
      </c>
      <c r="DKG36" s="61">
        <v>0</v>
      </c>
      <c r="DKH36" s="61">
        <v>1</v>
      </c>
      <c r="DKI36" s="61">
        <v>0</v>
      </c>
      <c r="DKJ36" s="61">
        <v>1400</v>
      </c>
      <c r="DKK36" s="61">
        <v>0</v>
      </c>
      <c r="DKL36" s="61">
        <v>1</v>
      </c>
      <c r="DKM36" s="61">
        <v>0</v>
      </c>
      <c r="DKN36" s="61">
        <v>0</v>
      </c>
      <c r="DKO36" s="61">
        <v>300</v>
      </c>
      <c r="DKP36" s="61">
        <v>30</v>
      </c>
      <c r="DKQ36" s="61">
        <v>8</v>
      </c>
      <c r="DKR36" s="61">
        <v>0</v>
      </c>
      <c r="DKS36" s="61">
        <v>110</v>
      </c>
      <c r="DKT36" s="61">
        <v>90</v>
      </c>
      <c r="DKU36" s="61">
        <v>35</v>
      </c>
      <c r="DKV36" s="61">
        <v>10</v>
      </c>
      <c r="DKW36" s="61">
        <v>0</v>
      </c>
      <c r="DKX36" s="61">
        <v>0</v>
      </c>
      <c r="DKY36" s="61">
        <v>1</v>
      </c>
      <c r="DKZ36" s="61">
        <v>-0.1</v>
      </c>
      <c r="DLA36" s="61">
        <v>50</v>
      </c>
      <c r="DLB36" s="61">
        <v>110</v>
      </c>
      <c r="DLC36" s="61">
        <v>80</v>
      </c>
      <c r="DLD36" s="61">
        <v>1</v>
      </c>
      <c r="DLE36" s="61">
        <v>0</v>
      </c>
      <c r="DLF36" s="61">
        <v>307</v>
      </c>
      <c r="DLG36" s="61">
        <v>200</v>
      </c>
      <c r="DLH36" s="61">
        <v>1</v>
      </c>
      <c r="DLI36" s="61">
        <v>140</v>
      </c>
      <c r="DLJ36" s="61">
        <v>10</v>
      </c>
      <c r="DLK36" s="61">
        <v>2</v>
      </c>
      <c r="DLL36" s="61">
        <v>0.8</v>
      </c>
      <c r="DLM36" s="61">
        <v>3</v>
      </c>
      <c r="DLN36" s="61">
        <v>4</v>
      </c>
      <c r="DLO36" s="61">
        <v>10</v>
      </c>
      <c r="DLP36" s="61">
        <v>0.5</v>
      </c>
      <c r="DLQ36" s="61">
        <v>4</v>
      </c>
      <c r="DLR36" s="61">
        <v>15600</v>
      </c>
      <c r="DLS36" s="61">
        <v>20</v>
      </c>
      <c r="DLT36" s="61">
        <v>10</v>
      </c>
      <c r="DLU36" s="61">
        <v>5</v>
      </c>
      <c r="DLV36" s="61">
        <v>10500</v>
      </c>
      <c r="DLW36" s="61">
        <v>0</v>
      </c>
      <c r="DLX36" s="61">
        <v>0</v>
      </c>
      <c r="DLY36" s="61">
        <v>0</v>
      </c>
      <c r="DLZ36" s="61">
        <v>0</v>
      </c>
      <c r="DMA36" s="61">
        <v>15600</v>
      </c>
      <c r="DMB36" s="61">
        <v>120</v>
      </c>
      <c r="DMC36" s="61">
        <v>88</v>
      </c>
      <c r="DMD36" s="61">
        <v>45</v>
      </c>
      <c r="DME36" s="61">
        <v>0</v>
      </c>
      <c r="DMF36" s="61">
        <v>10</v>
      </c>
      <c r="DMG36" s="61">
        <v>0</v>
      </c>
      <c r="DMH36" s="61">
        <v>0</v>
      </c>
      <c r="DMI36" s="61">
        <v>0</v>
      </c>
      <c r="DMJ36" s="61">
        <v>-0.4</v>
      </c>
      <c r="DMK36" s="61">
        <v>50</v>
      </c>
      <c r="DML36" s="61">
        <v>110</v>
      </c>
      <c r="DMM36" s="61">
        <v>80</v>
      </c>
      <c r="DMN36" s="61">
        <v>0</v>
      </c>
      <c r="DMO36" s="61">
        <v>1</v>
      </c>
      <c r="DMP36" s="61">
        <v>400</v>
      </c>
      <c r="DMQ36" s="61">
        <v>200</v>
      </c>
      <c r="DMR36" s="61">
        <v>0</v>
      </c>
      <c r="DMS36" s="61">
        <v>100</v>
      </c>
      <c r="DMT36" s="61">
        <v>100</v>
      </c>
      <c r="DMU36" s="61">
        <v>10</v>
      </c>
      <c r="DMV36" s="61">
        <v>2</v>
      </c>
      <c r="DMW36" s="61">
        <v>0.3</v>
      </c>
      <c r="DMX36" s="61">
        <v>3</v>
      </c>
      <c r="DMY36" s="61">
        <v>4</v>
      </c>
      <c r="DMZ36" s="61">
        <v>10</v>
      </c>
      <c r="DNA36" s="61">
        <v>0.5</v>
      </c>
      <c r="DNB36" s="61">
        <v>4</v>
      </c>
      <c r="DNC36" s="61">
        <v>10500</v>
      </c>
      <c r="DND36" s="61">
        <v>20</v>
      </c>
      <c r="DNE36" s="61">
        <v>10</v>
      </c>
      <c r="DNF36" s="61">
        <v>5</v>
      </c>
      <c r="DNG36" s="61">
        <v>10500</v>
      </c>
      <c r="DNH36" s="61">
        <v>0</v>
      </c>
      <c r="DNI36" s="61">
        <v>0</v>
      </c>
      <c r="DNJ36" s="61">
        <v>0</v>
      </c>
      <c r="DNK36" s="61">
        <v>0</v>
      </c>
      <c r="DNL36" s="61">
        <v>10500</v>
      </c>
      <c r="DNM36" s="61">
        <v>120</v>
      </c>
      <c r="DNN36" s="61">
        <v>90</v>
      </c>
      <c r="DNO36" s="61">
        <v>45</v>
      </c>
      <c r="DNP36" s="61">
        <v>0</v>
      </c>
      <c r="DNQ36" s="61">
        <v>0</v>
      </c>
      <c r="DNR36" s="61">
        <v>0</v>
      </c>
      <c r="DNS36" s="61">
        <v>0</v>
      </c>
      <c r="DNT36" s="61">
        <v>0</v>
      </c>
      <c r="DNU36" s="61">
        <v>0</v>
      </c>
      <c r="DNV36" s="61">
        <v>0</v>
      </c>
      <c r="DNW36" s="61">
        <v>0</v>
      </c>
      <c r="DNX36" s="61">
        <v>0</v>
      </c>
      <c r="DNY36" s="61">
        <v>0</v>
      </c>
      <c r="DNZ36" s="61">
        <v>0</v>
      </c>
      <c r="DOA36" s="61">
        <v>0</v>
      </c>
      <c r="DOB36" s="61">
        <v>6000</v>
      </c>
      <c r="DOC36" s="61">
        <v>20</v>
      </c>
      <c r="DOD36" s="61">
        <v>100</v>
      </c>
      <c r="DOE36" s="61">
        <v>50</v>
      </c>
      <c r="DOF36" s="61">
        <v>80</v>
      </c>
      <c r="DOG36" s="61">
        <v>250</v>
      </c>
      <c r="DOH36" s="61">
        <v>100</v>
      </c>
      <c r="DOI36" s="61">
        <v>0</v>
      </c>
      <c r="DOJ36" s="61">
        <v>0</v>
      </c>
      <c r="DOK36" s="61">
        <v>0</v>
      </c>
      <c r="DOL36" s="61">
        <v>0</v>
      </c>
      <c r="DOM36" s="61">
        <v>50</v>
      </c>
      <c r="DON36" s="61">
        <v>0</v>
      </c>
      <c r="DOO36" s="61">
        <v>0</v>
      </c>
      <c r="DOP36" s="61">
        <v>0</v>
      </c>
      <c r="DOQ36" s="61">
        <v>0</v>
      </c>
      <c r="DOR36" s="61">
        <v>1</v>
      </c>
      <c r="DOS36" s="61">
        <v>0</v>
      </c>
      <c r="DOT36" s="61">
        <v>5</v>
      </c>
      <c r="DOU36" s="61">
        <v>30</v>
      </c>
      <c r="DOV36" s="61">
        <v>30</v>
      </c>
      <c r="DOW36" s="61">
        <v>70</v>
      </c>
      <c r="DOX36" s="61">
        <v>490</v>
      </c>
      <c r="DOY36" s="61">
        <v>490</v>
      </c>
      <c r="DOZ36" s="61">
        <v>300</v>
      </c>
      <c r="DPA36" s="61">
        <v>30</v>
      </c>
      <c r="DPB36" s="61">
        <v>120</v>
      </c>
      <c r="DPC36" s="61">
        <v>30</v>
      </c>
      <c r="DPE36" s="61">
        <v>1</v>
      </c>
      <c r="DPG36" s="61">
        <v>0</v>
      </c>
      <c r="DPH36" s="61">
        <v>0</v>
      </c>
      <c r="DPI36" s="61">
        <v>1</v>
      </c>
      <c r="DPJ36" s="61">
        <v>1</v>
      </c>
      <c r="DPK36" s="61">
        <v>0</v>
      </c>
      <c r="DPM36" s="61">
        <v>0</v>
      </c>
      <c r="DPO36" s="61">
        <v>0</v>
      </c>
      <c r="DPS36" s="61">
        <v>1</v>
      </c>
      <c r="DPT36" s="61">
        <v>1</v>
      </c>
      <c r="DPX36" s="61">
        <v>1</v>
      </c>
      <c r="DPY36" s="61">
        <v>0</v>
      </c>
      <c r="DQA36" s="61">
        <v>1</v>
      </c>
      <c r="DQC36" s="61">
        <v>1</v>
      </c>
      <c r="DQD36" s="61">
        <v>0</v>
      </c>
      <c r="DQE36" s="61">
        <v>1</v>
      </c>
      <c r="DQG36" s="61">
        <v>1</v>
      </c>
      <c r="DQH36" s="61">
        <v>0</v>
      </c>
      <c r="DQQ36" s="61">
        <v>0</v>
      </c>
      <c r="DQR36" s="61">
        <v>1</v>
      </c>
      <c r="DQT36" s="61">
        <v>0</v>
      </c>
      <c r="DQU36" s="61">
        <v>0</v>
      </c>
      <c r="DQX36" s="61">
        <v>1</v>
      </c>
      <c r="DQZ36" s="61">
        <v>0</v>
      </c>
      <c r="DRA36" s="61">
        <v>0</v>
      </c>
      <c r="DRB36" s="61">
        <v>1</v>
      </c>
      <c r="DRC36" s="61">
        <v>0</v>
      </c>
      <c r="DRE36" s="61">
        <v>1</v>
      </c>
      <c r="DRF36" s="61">
        <v>1</v>
      </c>
      <c r="DRG36" s="61">
        <v>0</v>
      </c>
      <c r="DRH36" s="61">
        <v>0</v>
      </c>
      <c r="DRJ36" s="61">
        <v>0</v>
      </c>
      <c r="DRN36" s="61">
        <v>12.5</v>
      </c>
      <c r="DRP36" s="61">
        <v>624</v>
      </c>
      <c r="DRU36" s="61">
        <v>12</v>
      </c>
      <c r="DRV36" s="61">
        <v>0</v>
      </c>
      <c r="DRW36" s="61">
        <v>536</v>
      </c>
      <c r="DRY36" s="61">
        <v>1</v>
      </c>
      <c r="DRZ36" s="61">
        <v>1</v>
      </c>
      <c r="DSA36" s="61">
        <v>1</v>
      </c>
      <c r="DSK36" s="61">
        <v>0</v>
      </c>
      <c r="DSL36" s="61">
        <v>0.5</v>
      </c>
      <c r="DSM36" s="61">
        <v>0.1</v>
      </c>
      <c r="DSN36" s="61">
        <v>0.05</v>
      </c>
      <c r="DSO36" s="61">
        <v>100</v>
      </c>
      <c r="DSP36" s="61">
        <v>41</v>
      </c>
      <c r="DSQ36" s="61">
        <v>0</v>
      </c>
      <c r="DSR36" s="61">
        <v>1</v>
      </c>
      <c r="DSS36" s="61">
        <v>5</v>
      </c>
      <c r="DST36" s="61">
        <v>100</v>
      </c>
      <c r="DSU36" s="61">
        <v>0</v>
      </c>
      <c r="DSV36" s="61">
        <v>0</v>
      </c>
      <c r="DSW36" s="61">
        <v>1</v>
      </c>
      <c r="DSX36" s="61">
        <v>1</v>
      </c>
      <c r="DSY36" s="61">
        <v>1</v>
      </c>
      <c r="DSZ36" s="61">
        <v>1</v>
      </c>
      <c r="DTA36" s="61">
        <v>0</v>
      </c>
      <c r="DTB36" s="61">
        <v>0</v>
      </c>
      <c r="DTC36" s="61">
        <v>65</v>
      </c>
      <c r="DTD36" s="61">
        <v>45</v>
      </c>
      <c r="DTE36" s="61">
        <v>0</v>
      </c>
      <c r="DTF36" s="61">
        <v>100</v>
      </c>
      <c r="DTG36" s="61">
        <v>0</v>
      </c>
      <c r="DTH36" s="61">
        <v>0</v>
      </c>
      <c r="DTI36" s="61">
        <v>0</v>
      </c>
      <c r="DTJ36" s="61">
        <v>-5</v>
      </c>
      <c r="DTK36" s="61">
        <v>15</v>
      </c>
      <c r="DTL36" s="61">
        <v>80</v>
      </c>
      <c r="DTM36" s="61">
        <v>100</v>
      </c>
      <c r="DTN36" s="61">
        <v>100</v>
      </c>
      <c r="DTO36" s="61">
        <v>0</v>
      </c>
      <c r="DTP36" s="61">
        <v>0</v>
      </c>
      <c r="DTQ36" s="61">
        <v>100</v>
      </c>
      <c r="DTR36" s="61">
        <v>-100</v>
      </c>
      <c r="DTS36" s="61">
        <v>0</v>
      </c>
      <c r="DTT36" s="61">
        <v>10</v>
      </c>
      <c r="DTU36" s="61">
        <v>0</v>
      </c>
      <c r="DTV36" s="61">
        <v>0</v>
      </c>
      <c r="DTW36" s="61">
        <v>0</v>
      </c>
      <c r="DTX36" s="61">
        <v>0</v>
      </c>
      <c r="DTY36" s="61">
        <v>10</v>
      </c>
      <c r="DTZ36" s="61">
        <v>0</v>
      </c>
      <c r="DUA36" s="61">
        <v>0</v>
      </c>
      <c r="DUB36" s="61">
        <v>0</v>
      </c>
      <c r="DUC36" s="61">
        <v>0</v>
      </c>
      <c r="DUD36" s="61">
        <v>10</v>
      </c>
      <c r="DUE36" s="61">
        <v>0</v>
      </c>
      <c r="DUF36" s="61">
        <v>0</v>
      </c>
      <c r="DUG36" s="61">
        <v>0</v>
      </c>
      <c r="DUH36" s="61">
        <v>1</v>
      </c>
      <c r="DUI36" s="61">
        <v>30</v>
      </c>
      <c r="DUJ36" s="61">
        <v>30</v>
      </c>
      <c r="DUK36" s="61">
        <v>0</v>
      </c>
      <c r="DUL36" s="61">
        <v>0</v>
      </c>
      <c r="DUM36" s="61">
        <v>9600</v>
      </c>
      <c r="DUN36" s="61">
        <v>2</v>
      </c>
      <c r="DUO36" s="61">
        <v>11</v>
      </c>
      <c r="DUP36" s="61">
        <v>111</v>
      </c>
      <c r="DUQ36" s="61">
        <v>11</v>
      </c>
      <c r="DUR36" s="61">
        <v>1</v>
      </c>
      <c r="DUS36" s="61">
        <v>9600</v>
      </c>
      <c r="DUT36" s="61">
        <v>2</v>
      </c>
      <c r="DUU36" s="61">
        <v>12</v>
      </c>
      <c r="DUV36" s="61">
        <v>112</v>
      </c>
      <c r="DUW36" s="61">
        <v>12</v>
      </c>
      <c r="DUX36" s="61">
        <v>1</v>
      </c>
      <c r="DUY36" s="61">
        <v>192</v>
      </c>
      <c r="DUZ36" s="61">
        <v>200</v>
      </c>
      <c r="DVA36" s="61">
        <v>168</v>
      </c>
      <c r="DVB36" s="61">
        <v>75</v>
      </c>
      <c r="DVC36" s="61">
        <v>502</v>
      </c>
      <c r="DVD36" s="61">
        <v>1</v>
      </c>
      <c r="DVE36" s="61">
        <v>255</v>
      </c>
      <c r="DVF36" s="61">
        <v>0</v>
      </c>
      <c r="DVG36" s="61">
        <v>255</v>
      </c>
      <c r="DVH36" s="61">
        <v>255</v>
      </c>
      <c r="DVI36" s="61">
        <v>1</v>
      </c>
      <c r="DVJ36" s="61">
        <v>2</v>
      </c>
      <c r="DVK36" s="61">
        <v>1</v>
      </c>
      <c r="DVL36" s="61">
        <v>0</v>
      </c>
      <c r="DVM36" s="61">
        <v>0</v>
      </c>
      <c r="DVN36" s="61">
        <v>0</v>
      </c>
      <c r="DVO36" s="61">
        <v>0</v>
      </c>
      <c r="DVP36" s="61">
        <v>0</v>
      </c>
      <c r="DVQ36" s="61">
        <v>1</v>
      </c>
      <c r="DVR36" s="61">
        <v>0</v>
      </c>
      <c r="DVS36" s="61">
        <v>0</v>
      </c>
      <c r="DVT36" s="61">
        <v>1</v>
      </c>
      <c r="DVU36" s="61">
        <v>65</v>
      </c>
      <c r="DVV36" s="61">
        <v>1</v>
      </c>
      <c r="DVW36" s="61">
        <v>0</v>
      </c>
      <c r="DVX36" s="61">
        <v>0</v>
      </c>
      <c r="DVY36" s="61">
        <v>0</v>
      </c>
      <c r="DVZ36" s="61">
        <v>-2.5</v>
      </c>
      <c r="DWA36" s="61">
        <v>10</v>
      </c>
      <c r="DWC36" s="61">
        <v>20</v>
      </c>
      <c r="DWD36" s="61">
        <v>15</v>
      </c>
      <c r="DWE36" s="61">
        <v>0</v>
      </c>
      <c r="DWF36" s="61">
        <v>2</v>
      </c>
      <c r="DWG36" s="61">
        <v>1</v>
      </c>
      <c r="DWH36" s="61">
        <v>1.82</v>
      </c>
      <c r="DWI36" s="61">
        <v>0.6</v>
      </c>
      <c r="DWJ36" s="61">
        <v>0.6</v>
      </c>
      <c r="DWK36" s="61">
        <v>1</v>
      </c>
      <c r="DWL36" s="61">
        <v>0</v>
      </c>
      <c r="DWM36" s="61">
        <v>300</v>
      </c>
      <c r="DWN36" s="61">
        <v>0</v>
      </c>
      <c r="DWO36" s="61">
        <v>300</v>
      </c>
      <c r="DWP36" s="61">
        <v>0</v>
      </c>
      <c r="DWQ36" s="61">
        <v>300</v>
      </c>
      <c r="DWR36" s="61">
        <v>0</v>
      </c>
      <c r="DWS36" s="61">
        <v>300</v>
      </c>
      <c r="DWT36" s="61">
        <v>0</v>
      </c>
      <c r="DWU36" s="61">
        <v>1</v>
      </c>
      <c r="DWV36" s="61">
        <v>0.1</v>
      </c>
      <c r="DWW36" s="61">
        <v>100</v>
      </c>
      <c r="DWX36" s="61">
        <v>0</v>
      </c>
      <c r="DWY36" s="61">
        <v>0</v>
      </c>
      <c r="DWZ36" s="61">
        <v>1</v>
      </c>
      <c r="DXA36" s="61">
        <v>0.1</v>
      </c>
      <c r="DXB36" s="61">
        <v>100</v>
      </c>
      <c r="DXC36" s="61">
        <v>0</v>
      </c>
      <c r="DXD36" s="61">
        <v>0</v>
      </c>
      <c r="DXE36" s="61">
        <v>1</v>
      </c>
      <c r="DXF36" s="61">
        <v>0.1</v>
      </c>
      <c r="DXG36" s="61">
        <v>100</v>
      </c>
      <c r="DXH36" s="61">
        <v>0</v>
      </c>
      <c r="DXI36" s="61">
        <v>0</v>
      </c>
      <c r="DXJ36" s="61">
        <v>1</v>
      </c>
      <c r="DXK36" s="61">
        <v>0.1</v>
      </c>
      <c r="DXL36" s="61">
        <v>100</v>
      </c>
      <c r="DXM36" s="61">
        <v>0</v>
      </c>
      <c r="DXN36" s="61">
        <v>560</v>
      </c>
      <c r="DXO36" s="61">
        <v>560</v>
      </c>
      <c r="DXP36" s="61">
        <v>560</v>
      </c>
      <c r="DXQ36" s="61">
        <v>560</v>
      </c>
      <c r="DXR36" s="61">
        <v>20</v>
      </c>
      <c r="DXS36" s="61">
        <v>3</v>
      </c>
      <c r="DXT36" s="61">
        <v>0.1</v>
      </c>
      <c r="DXU36" s="61">
        <v>0</v>
      </c>
      <c r="DXV36" s="61">
        <v>0</v>
      </c>
      <c r="DXW36" s="61">
        <v>0</v>
      </c>
      <c r="DXX36" s="61">
        <v>15</v>
      </c>
      <c r="DXY36" s="61">
        <v>30</v>
      </c>
      <c r="DXZ36" s="61">
        <v>0.01</v>
      </c>
      <c r="DYA36" s="61">
        <v>0.4</v>
      </c>
      <c r="DYB36" s="61">
        <v>0</v>
      </c>
      <c r="DYC36" s="61">
        <v>60</v>
      </c>
      <c r="DYD36" s="61">
        <v>30</v>
      </c>
      <c r="DYE36" s="61">
        <v>0.2</v>
      </c>
      <c r="DYF36" s="61">
        <v>0</v>
      </c>
      <c r="DYG36" s="61">
        <v>0</v>
      </c>
      <c r="DYH36" s="61">
        <v>0</v>
      </c>
      <c r="DYI36" s="61">
        <v>1200</v>
      </c>
      <c r="DYJ36" s="61">
        <v>1400</v>
      </c>
      <c r="DYK36" s="61">
        <v>0</v>
      </c>
      <c r="DYL36" s="61">
        <v>0.5</v>
      </c>
      <c r="DYN36" s="61">
        <v>0</v>
      </c>
      <c r="DYO36" s="61">
        <v>0</v>
      </c>
      <c r="DYP36" s="61">
        <v>1000</v>
      </c>
      <c r="DYQ36" s="61">
        <v>1</v>
      </c>
      <c r="DYR36" s="61">
        <v>2</v>
      </c>
      <c r="DYS36" s="61">
        <v>0</v>
      </c>
      <c r="DYT36" s="61">
        <v>0.1</v>
      </c>
      <c r="DYU36" s="61">
        <v>30</v>
      </c>
      <c r="DYV36" s="61">
        <v>12.5</v>
      </c>
      <c r="DYW36" s="61">
        <v>0.2</v>
      </c>
      <c r="DYX36" s="61">
        <v>0.05</v>
      </c>
      <c r="DYY36" s="61">
        <v>2.2000000000000002</v>
      </c>
      <c r="DYZ36" s="61">
        <v>12.5</v>
      </c>
      <c r="DZA36" s="61">
        <v>0</v>
      </c>
      <c r="DZB36" s="61">
        <v>12</v>
      </c>
      <c r="DZC36" s="61">
        <v>0</v>
      </c>
      <c r="DZD36" s="61">
        <v>0</v>
      </c>
      <c r="DZE36" s="61">
        <v>1</v>
      </c>
      <c r="DZF36" s="61">
        <v>0</v>
      </c>
      <c r="DZQ36" s="61">
        <v>1</v>
      </c>
      <c r="DZR36" s="61">
        <v>50</v>
      </c>
      <c r="DZS36" s="61">
        <v>60</v>
      </c>
      <c r="DZT36" s="61">
        <v>70</v>
      </c>
      <c r="DZU36" s="61">
        <v>80</v>
      </c>
      <c r="DZV36" s="61">
        <v>90</v>
      </c>
      <c r="DZX36" s="61">
        <v>1</v>
      </c>
      <c r="DZY36" s="61">
        <v>5.0000000000000001E-4</v>
      </c>
      <c r="DZZ36" s="61">
        <v>5.0000000000000001E-4</v>
      </c>
      <c r="EAA36" s="61">
        <v>0</v>
      </c>
      <c r="EAB36" s="61">
        <v>80</v>
      </c>
      <c r="EAC36" s="61">
        <v>80</v>
      </c>
      <c r="EAD36" s="61">
        <v>1</v>
      </c>
      <c r="EAE36" s="61">
        <v>0</v>
      </c>
      <c r="EAF36" s="61">
        <v>1</v>
      </c>
      <c r="EAG36" s="61">
        <v>4</v>
      </c>
      <c r="EAH36" s="61">
        <v>1</v>
      </c>
      <c r="EAI36" s="61">
        <v>0</v>
      </c>
      <c r="EAJ36" s="61">
        <v>0</v>
      </c>
      <c r="EAK36" s="61">
        <v>0</v>
      </c>
      <c r="EAL36" s="61">
        <v>0</v>
      </c>
      <c r="EAM36" s="61">
        <v>100</v>
      </c>
      <c r="EAN36" s="61">
        <v>0</v>
      </c>
      <c r="EAO36" s="61">
        <v>0.3</v>
      </c>
      <c r="EAP36" s="61">
        <v>1</v>
      </c>
      <c r="EAQ36" s="61">
        <v>25</v>
      </c>
      <c r="EAR36" s="61">
        <v>5</v>
      </c>
      <c r="EAS36" s="61">
        <v>100</v>
      </c>
      <c r="EAT36" s="61">
        <v>0</v>
      </c>
      <c r="EAU36" s="61">
        <v>4</v>
      </c>
      <c r="EAV36" s="61">
        <v>0.1</v>
      </c>
      <c r="EAW36" s="61">
        <v>0.5</v>
      </c>
      <c r="EAX36" s="61">
        <v>1</v>
      </c>
      <c r="EAY36" s="61">
        <v>7</v>
      </c>
      <c r="EAZ36" s="61">
        <v>100</v>
      </c>
      <c r="EBA36" s="61">
        <v>0</v>
      </c>
      <c r="EBB36" s="61">
        <v>25</v>
      </c>
      <c r="EBC36" s="61">
        <v>10</v>
      </c>
      <c r="EBD36" s="61">
        <v>250</v>
      </c>
      <c r="EBE36" s="61">
        <v>0</v>
      </c>
      <c r="EBF36" s="61">
        <v>0.1</v>
      </c>
      <c r="EBG36" s="61">
        <v>0.1</v>
      </c>
      <c r="EBH36" s="61">
        <v>1</v>
      </c>
      <c r="EBI36" s="61">
        <v>2</v>
      </c>
      <c r="EBJ36" s="61">
        <v>0.1</v>
      </c>
      <c r="EBK36" s="61">
        <v>1</v>
      </c>
      <c r="EBL36" s="61">
        <v>10</v>
      </c>
      <c r="EBM36" s="61">
        <v>0.1</v>
      </c>
      <c r="EBN36" s="61">
        <v>1</v>
      </c>
      <c r="EBO36" s="61">
        <v>10</v>
      </c>
      <c r="EBP36" s="61">
        <v>0.1</v>
      </c>
      <c r="EBQ36" s="61">
        <v>1</v>
      </c>
      <c r="EBR36" s="61">
        <v>0</v>
      </c>
      <c r="EBS36" s="61">
        <v>1</v>
      </c>
      <c r="EBT36" s="61">
        <v>4000</v>
      </c>
      <c r="EBU36" s="61">
        <v>2000</v>
      </c>
      <c r="EBV36" s="61">
        <v>20000</v>
      </c>
      <c r="EBW36" s="61">
        <v>10000</v>
      </c>
      <c r="EBX36" s="61">
        <v>4497</v>
      </c>
      <c r="EBY36" s="61">
        <v>2249</v>
      </c>
      <c r="EBZ36" s="61">
        <v>8</v>
      </c>
      <c r="ECA36" s="61">
        <v>4</v>
      </c>
      <c r="ECB36" s="61">
        <v>2</v>
      </c>
      <c r="ECC36" s="61">
        <v>1</v>
      </c>
      <c r="ECD36" s="61">
        <v>30</v>
      </c>
      <c r="ECE36" s="61">
        <v>150</v>
      </c>
      <c r="ECF36" s="61">
        <v>20</v>
      </c>
      <c r="ECG36" s="61">
        <v>120</v>
      </c>
      <c r="ECH36" s="61">
        <v>0</v>
      </c>
      <c r="ECI36" s="61">
        <v>1</v>
      </c>
      <c r="ECJ36" s="61">
        <v>1</v>
      </c>
      <c r="ECK36" s="61">
        <v>1</v>
      </c>
      <c r="ECL36" s="61">
        <v>1</v>
      </c>
      <c r="ECM36" s="61">
        <v>0</v>
      </c>
      <c r="ECP36" s="61">
        <v>0</v>
      </c>
      <c r="ECR36" s="61">
        <v>0</v>
      </c>
      <c r="ECS36" s="61">
        <v>1</v>
      </c>
      <c r="ECT36" s="61">
        <v>1</v>
      </c>
      <c r="ECU36" s="61">
        <v>0</v>
      </c>
      <c r="ECV36" s="61">
        <v>0</v>
      </c>
      <c r="ECW36" s="61">
        <v>0</v>
      </c>
      <c r="ECX36" s="61">
        <v>0</v>
      </c>
      <c r="ECY36" s="61">
        <v>1</v>
      </c>
      <c r="ECZ36" s="61">
        <v>0</v>
      </c>
      <c r="EDA36" s="61">
        <v>0</v>
      </c>
      <c r="EDB36" s="61">
        <v>60</v>
      </c>
      <c r="EDC36" s="61">
        <v>60</v>
      </c>
      <c r="EDD36" s="61">
        <v>0</v>
      </c>
      <c r="EDE36" s="61">
        <v>200</v>
      </c>
      <c r="EDF36" s="61">
        <v>2</v>
      </c>
      <c r="EDG36" s="61">
        <v>1</v>
      </c>
      <c r="EDH36" s="61">
        <v>50</v>
      </c>
      <c r="EDI36" s="61">
        <v>30</v>
      </c>
      <c r="EDJ36" s="61">
        <v>40</v>
      </c>
      <c r="EDK36" s="61">
        <v>0.1</v>
      </c>
      <c r="EDL36" s="61">
        <v>0</v>
      </c>
      <c r="EDM36" s="61">
        <v>0</v>
      </c>
      <c r="EDN36" s="61">
        <v>5</v>
      </c>
      <c r="EDO36" s="61">
        <v>5</v>
      </c>
      <c r="EDP36" s="61">
        <v>1000</v>
      </c>
      <c r="EDQ36" s="61">
        <v>1000</v>
      </c>
      <c r="EDR36" s="61">
        <v>5</v>
      </c>
      <c r="EDS36" s="61">
        <v>5</v>
      </c>
      <c r="EDT36" s="61">
        <v>1000</v>
      </c>
      <c r="EDU36" s="61">
        <v>1000</v>
      </c>
      <c r="EDV36" s="61">
        <v>250</v>
      </c>
      <c r="EDW36" s="61">
        <v>100</v>
      </c>
      <c r="EEH36" s="61">
        <v>0</v>
      </c>
      <c r="EEI36" s="61">
        <v>0</v>
      </c>
      <c r="EEJ36" s="61">
        <v>0</v>
      </c>
      <c r="EEK36" s="61">
        <v>0</v>
      </c>
      <c r="EEL36" s="61">
        <v>0</v>
      </c>
      <c r="EEM36" s="61">
        <v>0</v>
      </c>
      <c r="EEN36" s="61">
        <v>48</v>
      </c>
      <c r="EEO36" s="61">
        <v>20</v>
      </c>
      <c r="EEQ36" s="61">
        <v>180</v>
      </c>
      <c r="EER36" s="61">
        <v>360</v>
      </c>
      <c r="EES36" s="61">
        <v>720</v>
      </c>
      <c r="EET36" s="61">
        <v>700</v>
      </c>
      <c r="EEU36" s="61">
        <v>630</v>
      </c>
      <c r="EEV36" s="61">
        <v>630</v>
      </c>
      <c r="EEW36" s="61">
        <v>625</v>
      </c>
      <c r="EEX36" s="61">
        <v>20</v>
      </c>
      <c r="EEY36" s="61">
        <v>40</v>
      </c>
      <c r="EEZ36" s="61">
        <v>0</v>
      </c>
      <c r="EFA36" s="61">
        <v>0</v>
      </c>
      <c r="EFB36" s="61">
        <v>20</v>
      </c>
      <c r="EFC36" s="61">
        <v>20</v>
      </c>
      <c r="EFD36" s="61">
        <v>720</v>
      </c>
      <c r="EFE36" s="61">
        <v>0</v>
      </c>
      <c r="EFF36" s="61">
        <v>0</v>
      </c>
      <c r="EFG36" s="61">
        <v>600</v>
      </c>
      <c r="EFH36" s="61">
        <v>3600</v>
      </c>
      <c r="EFI36" s="61">
        <v>210</v>
      </c>
      <c r="EFJ36" s="61">
        <v>1.5</v>
      </c>
      <c r="EFK36" s="61">
        <v>1</v>
      </c>
      <c r="EFL36" s="61">
        <v>650</v>
      </c>
      <c r="EFM36" s="61">
        <v>700</v>
      </c>
      <c r="EFN36" s="61">
        <v>1</v>
      </c>
      <c r="EFO36" s="61">
        <v>0</v>
      </c>
      <c r="EFP36" s="61">
        <v>0</v>
      </c>
      <c r="EFQ36" s="61">
        <v>0</v>
      </c>
      <c r="EIF36" s="61">
        <v>0</v>
      </c>
      <c r="EIG36" s="61">
        <v>0</v>
      </c>
      <c r="EIH36" s="61">
        <v>0</v>
      </c>
      <c r="EII36" s="61">
        <v>0</v>
      </c>
      <c r="EIN36" s="61">
        <v>1</v>
      </c>
      <c r="EIO36" s="61">
        <v>1</v>
      </c>
      <c r="EIP36" s="61">
        <v>1200</v>
      </c>
      <c r="EIQ36" s="61">
        <v>40500</v>
      </c>
      <c r="EIU36" s="61">
        <v>45120</v>
      </c>
      <c r="EJA36" s="61">
        <v>5</v>
      </c>
      <c r="EJB36" s="61">
        <v>250</v>
      </c>
      <c r="EJC36" s="61">
        <v>250</v>
      </c>
      <c r="EJF36" s="61">
        <v>100</v>
      </c>
      <c r="EJG36" s="61">
        <v>100</v>
      </c>
      <c r="EJH36" s="61">
        <v>1000</v>
      </c>
      <c r="EJI36" s="61">
        <v>680</v>
      </c>
      <c r="EJJ36" s="61">
        <v>640</v>
      </c>
      <c r="EJL36" s="61">
        <v>650</v>
      </c>
      <c r="EJO36" s="61">
        <v>640</v>
      </c>
      <c r="EJP36" s="61">
        <v>5</v>
      </c>
      <c r="EJQ36" s="61">
        <v>650</v>
      </c>
      <c r="EJR36" s="61">
        <v>5</v>
      </c>
      <c r="EJZ36" s="61">
        <v>5</v>
      </c>
      <c r="EKA36" s="61">
        <v>1000</v>
      </c>
      <c r="EKD36" s="61">
        <v>400</v>
      </c>
      <c r="EKE36" s="61">
        <v>0</v>
      </c>
      <c r="EKF36" s="61">
        <v>0</v>
      </c>
      <c r="EKG36" s="61">
        <v>0</v>
      </c>
      <c r="EKH36" s="61">
        <v>0</v>
      </c>
      <c r="EKI36" s="61">
        <v>0</v>
      </c>
      <c r="EKJ36" s="61">
        <v>0</v>
      </c>
      <c r="EKK36" s="61">
        <v>1</v>
      </c>
      <c r="EKL36" s="61">
        <v>1.3168800000000001</v>
      </c>
      <c r="EKM36" s="61">
        <v>10.18</v>
      </c>
      <c r="EKN36" s="61">
        <v>9.75</v>
      </c>
      <c r="EKO36" s="61">
        <v>0.76200000000000001</v>
      </c>
      <c r="EKP36" s="61">
        <v>1.3168800000000001</v>
      </c>
      <c r="EKQ36" s="61">
        <v>10</v>
      </c>
      <c r="EKR36" s="61">
        <v>9.5399999999999991</v>
      </c>
      <c r="EKS36" s="61">
        <v>0.72</v>
      </c>
      <c r="EKT36" s="61">
        <v>1.3168800000000001</v>
      </c>
      <c r="EKU36" s="61">
        <v>10</v>
      </c>
      <c r="EKV36" s="61">
        <v>9.5399999999999991</v>
      </c>
      <c r="EKW36" s="61">
        <v>0.72</v>
      </c>
      <c r="EKX36" s="61">
        <v>1.3168800000000001</v>
      </c>
      <c r="EKY36" s="61">
        <v>10</v>
      </c>
      <c r="EKZ36" s="61">
        <v>9.5399999999999991</v>
      </c>
      <c r="ELA36" s="61">
        <v>0.72</v>
      </c>
      <c r="ELB36" s="61">
        <v>0</v>
      </c>
      <c r="ELC36" s="61">
        <v>0</v>
      </c>
      <c r="ELD36" s="61">
        <v>0</v>
      </c>
      <c r="ELE36" s="61">
        <v>0</v>
      </c>
      <c r="ELF36" s="61">
        <v>0</v>
      </c>
      <c r="ELG36" s="61">
        <v>0</v>
      </c>
      <c r="ELH36" s="61">
        <v>0</v>
      </c>
      <c r="ELI36" s="61">
        <v>0</v>
      </c>
      <c r="ELJ36" s="61">
        <v>250</v>
      </c>
      <c r="ELK36" s="61">
        <v>-20</v>
      </c>
      <c r="ELL36" s="61">
        <v>0</v>
      </c>
      <c r="ELM36" s="61">
        <v>0</v>
      </c>
      <c r="ELN36" s="61">
        <v>0</v>
      </c>
      <c r="ELO36" s="61">
        <v>0</v>
      </c>
      <c r="ELP36" s="61">
        <v>0</v>
      </c>
      <c r="ELQ36" s="61">
        <v>0</v>
      </c>
      <c r="ELR36" s="61">
        <v>0</v>
      </c>
      <c r="ELS36" s="61">
        <v>0</v>
      </c>
      <c r="ELT36" s="61">
        <v>0</v>
      </c>
      <c r="ELU36" s="61">
        <v>0</v>
      </c>
      <c r="ELV36" s="61">
        <v>0</v>
      </c>
      <c r="ELW36" s="61">
        <v>0</v>
      </c>
      <c r="ELX36" s="61">
        <v>0</v>
      </c>
      <c r="ELY36" s="61">
        <v>0</v>
      </c>
      <c r="ELZ36" s="61">
        <v>0</v>
      </c>
      <c r="EMA36" s="61">
        <v>0</v>
      </c>
      <c r="EMB36" s="61">
        <v>0</v>
      </c>
      <c r="EMC36" s="61">
        <v>0</v>
      </c>
      <c r="EMD36" s="61">
        <v>0</v>
      </c>
      <c r="EME36" s="61">
        <v>0</v>
      </c>
      <c r="EMF36" s="61">
        <v>0</v>
      </c>
      <c r="EMG36" s="61">
        <v>0</v>
      </c>
      <c r="EMH36" s="61">
        <v>0</v>
      </c>
      <c r="EMI36" s="61">
        <v>0</v>
      </c>
      <c r="EMJ36" s="61">
        <v>0</v>
      </c>
      <c r="EMK36" s="61">
        <v>0</v>
      </c>
      <c r="EML36" s="61">
        <v>10</v>
      </c>
      <c r="EMM36" s="61">
        <v>0</v>
      </c>
      <c r="EMN36" s="61">
        <v>0</v>
      </c>
      <c r="EMO36" s="61">
        <v>300</v>
      </c>
      <c r="EMP36" s="61">
        <v>1</v>
      </c>
      <c r="EMQ36" s="61">
        <v>500</v>
      </c>
      <c r="EMR36" s="61">
        <v>7000</v>
      </c>
      <c r="EMS36" s="61">
        <v>30</v>
      </c>
      <c r="EMT36" s="61">
        <v>50</v>
      </c>
      <c r="EMU36" s="61">
        <v>0</v>
      </c>
      <c r="EMV36" s="61">
        <v>10000</v>
      </c>
      <c r="EMW36" s="61">
        <v>0</v>
      </c>
      <c r="EMX36" s="61">
        <v>30</v>
      </c>
      <c r="EMY36" s="61">
        <v>5</v>
      </c>
      <c r="EMZ36" s="61">
        <v>0</v>
      </c>
      <c r="ENA36" s="61">
        <v>0</v>
      </c>
      <c r="ENB36" s="61">
        <v>0</v>
      </c>
      <c r="ENC36" s="61">
        <v>0</v>
      </c>
      <c r="END36" s="61">
        <v>1</v>
      </c>
      <c r="ENE36" s="61">
        <v>0</v>
      </c>
      <c r="ENF36" s="61">
        <v>1</v>
      </c>
      <c r="ENG36" s="61">
        <v>0.3</v>
      </c>
      <c r="ENH36" s="61">
        <v>0</v>
      </c>
      <c r="ENI36" s="61">
        <v>0</v>
      </c>
      <c r="ENJ36" s="61">
        <v>0</v>
      </c>
      <c r="ENK36" s="61">
        <v>25</v>
      </c>
      <c r="ENL36" s="61">
        <v>0</v>
      </c>
      <c r="ENM36" s="61">
        <v>0</v>
      </c>
      <c r="ENN36" s="61">
        <v>10000</v>
      </c>
      <c r="ENO36" s="61">
        <v>0</v>
      </c>
      <c r="ENP36" s="61">
        <v>0</v>
      </c>
      <c r="ENQ36" s="61">
        <v>0</v>
      </c>
      <c r="ENR36" s="61">
        <v>0</v>
      </c>
      <c r="ENS36" s="61">
        <v>20</v>
      </c>
      <c r="ENT36" s="61">
        <v>1</v>
      </c>
      <c r="ENU36" s="61">
        <v>1</v>
      </c>
      <c r="ENV36" s="61">
        <v>1</v>
      </c>
      <c r="ENW36" s="61">
        <v>1</v>
      </c>
      <c r="ENX36" s="61">
        <v>0</v>
      </c>
      <c r="ENY36" s="61">
        <v>0</v>
      </c>
      <c r="ENZ36" s="61">
        <v>0</v>
      </c>
      <c r="EOA36" s="61">
        <v>0</v>
      </c>
      <c r="EOB36" s="61">
        <v>0</v>
      </c>
      <c r="EOC36" s="61">
        <v>0</v>
      </c>
      <c r="EOD36" s="61">
        <v>0</v>
      </c>
      <c r="EOE36" s="61">
        <v>0</v>
      </c>
      <c r="EOF36" s="61">
        <v>0</v>
      </c>
      <c r="EOG36" s="61">
        <v>20</v>
      </c>
      <c r="EOH36" s="61">
        <v>40</v>
      </c>
      <c r="EOI36" s="61">
        <v>0.1</v>
      </c>
      <c r="EOJ36" s="61">
        <v>0.2</v>
      </c>
      <c r="EOK36" s="61">
        <v>0</v>
      </c>
      <c r="EOL36" s="61">
        <v>0</v>
      </c>
      <c r="EOM36" s="61">
        <v>0</v>
      </c>
      <c r="EON36" s="61">
        <v>0</v>
      </c>
      <c r="EOO36" s="61">
        <v>100</v>
      </c>
      <c r="EOP36" s="61">
        <v>100</v>
      </c>
      <c r="EOQ36" s="61">
        <v>0</v>
      </c>
      <c r="EOR36" s="61">
        <v>10</v>
      </c>
      <c r="EOS36" s="61">
        <v>3</v>
      </c>
      <c r="EOT36" s="61">
        <v>100</v>
      </c>
      <c r="EOU36" s="61">
        <v>35</v>
      </c>
      <c r="EOV36" s="61">
        <v>0</v>
      </c>
      <c r="EOW36" s="61">
        <v>5</v>
      </c>
      <c r="EOX36" s="61">
        <v>40</v>
      </c>
      <c r="EOY36" s="61">
        <v>60</v>
      </c>
      <c r="EOZ36" s="61">
        <v>10</v>
      </c>
      <c r="EPA36" s="61">
        <v>0</v>
      </c>
      <c r="EPB36" s="61">
        <v>0</v>
      </c>
      <c r="EPC36" s="61">
        <v>0</v>
      </c>
      <c r="EPT36" s="61">
        <v>20</v>
      </c>
      <c r="EPU36" s="61">
        <v>30</v>
      </c>
      <c r="EPV36" s="61">
        <v>0</v>
      </c>
      <c r="EPW36" s="61">
        <v>0</v>
      </c>
      <c r="EPZ36" s="61">
        <v>0</v>
      </c>
      <c r="EQA36" s="61">
        <v>0</v>
      </c>
      <c r="EQB36" s="61">
        <v>30</v>
      </c>
      <c r="EQC36" s="61">
        <v>75</v>
      </c>
      <c r="EQD36" s="61">
        <v>20</v>
      </c>
      <c r="EQE36" s="61">
        <v>30</v>
      </c>
      <c r="EQF36" s="61">
        <v>0</v>
      </c>
      <c r="EQG36" s="61">
        <v>0</v>
      </c>
      <c r="EQJ36" s="61">
        <v>0</v>
      </c>
      <c r="EQK36" s="61">
        <v>0</v>
      </c>
      <c r="EQL36" s="61">
        <v>30</v>
      </c>
      <c r="EQM36" s="61">
        <v>75</v>
      </c>
      <c r="EQN36" s="61">
        <v>20</v>
      </c>
      <c r="EQO36" s="61">
        <v>30</v>
      </c>
      <c r="EQP36" s="61">
        <v>0</v>
      </c>
      <c r="EQQ36" s="61">
        <v>0</v>
      </c>
      <c r="EQT36" s="61">
        <v>0</v>
      </c>
      <c r="EQU36" s="61">
        <v>0</v>
      </c>
      <c r="EQV36" s="61">
        <v>30</v>
      </c>
      <c r="EQW36" s="61">
        <v>75</v>
      </c>
      <c r="EQX36" s="61">
        <v>20</v>
      </c>
      <c r="EQY36" s="61">
        <v>30</v>
      </c>
      <c r="EQZ36" s="61">
        <v>0</v>
      </c>
      <c r="ERA36" s="61">
        <v>0</v>
      </c>
      <c r="ERD36" s="61">
        <v>0</v>
      </c>
      <c r="ERE36" s="61">
        <v>0</v>
      </c>
      <c r="ERF36" s="61">
        <v>30</v>
      </c>
      <c r="ERG36" s="61">
        <v>75</v>
      </c>
      <c r="ERH36" s="61">
        <v>10</v>
      </c>
      <c r="ERI36" s="61">
        <v>20</v>
      </c>
      <c r="ERJ36" s="61">
        <v>5</v>
      </c>
      <c r="ERK36" s="61">
        <v>9</v>
      </c>
      <c r="ERL36" s="61">
        <v>5</v>
      </c>
      <c r="ERM36" s="61">
        <v>0</v>
      </c>
      <c r="ERN36" s="61">
        <v>5</v>
      </c>
      <c r="ERO36" s="61">
        <v>0</v>
      </c>
      <c r="ERP36" s="61">
        <v>5</v>
      </c>
      <c r="ERQ36" s="61">
        <v>0</v>
      </c>
      <c r="ERT36" s="61">
        <v>120</v>
      </c>
      <c r="ERU36" s="61">
        <v>0</v>
      </c>
      <c r="ERV36" s="61">
        <v>30000</v>
      </c>
      <c r="ERW36" s="61">
        <v>30000</v>
      </c>
      <c r="ERX36" s="61">
        <v>17500</v>
      </c>
      <c r="ERY36" s="61">
        <v>0</v>
      </c>
      <c r="ERZ36" s="61">
        <v>40</v>
      </c>
      <c r="ESA36" s="61">
        <v>40</v>
      </c>
      <c r="ESB36" s="61">
        <v>40</v>
      </c>
      <c r="ESC36" s="61">
        <v>0</v>
      </c>
      <c r="ESD36" s="61">
        <v>40</v>
      </c>
      <c r="ESE36" s="61">
        <v>40</v>
      </c>
      <c r="ESF36" s="61">
        <v>40</v>
      </c>
      <c r="ESG36" s="61">
        <v>0</v>
      </c>
      <c r="ESH36" s="61">
        <v>40</v>
      </c>
      <c r="ESI36" s="61">
        <v>40</v>
      </c>
      <c r="ESJ36" s="61">
        <v>40</v>
      </c>
      <c r="ESK36" s="61">
        <v>0</v>
      </c>
      <c r="ESL36" s="61">
        <v>40</v>
      </c>
      <c r="ESM36" s="61">
        <v>40</v>
      </c>
      <c r="ESN36" s="61">
        <v>40</v>
      </c>
      <c r="ESO36" s="61">
        <v>1410</v>
      </c>
      <c r="ESP36" s="61">
        <v>1410</v>
      </c>
      <c r="ESQ36" s="61">
        <v>1410</v>
      </c>
      <c r="ESR36" s="61">
        <v>400</v>
      </c>
      <c r="ESS36" s="61">
        <v>400</v>
      </c>
      <c r="EST36" s="61">
        <v>60000</v>
      </c>
      <c r="ESU36" s="61">
        <v>60000</v>
      </c>
      <c r="ESV36" s="61">
        <v>100</v>
      </c>
      <c r="ESW36" s="61">
        <v>30</v>
      </c>
      <c r="ETM36" s="61">
        <v>5579</v>
      </c>
      <c r="ETN36" s="61">
        <v>88</v>
      </c>
      <c r="ETO36" s="61">
        <v>90</v>
      </c>
      <c r="ETP36" s="61">
        <v>2.19</v>
      </c>
      <c r="EUJ36" s="61">
        <v>1</v>
      </c>
      <c r="EUK36" s="61">
        <v>-10</v>
      </c>
      <c r="EUL36" s="61">
        <v>10</v>
      </c>
      <c r="EUS36" s="61">
        <v>0.5</v>
      </c>
      <c r="EUT36" s="61">
        <v>0</v>
      </c>
      <c r="EUU36" s="61">
        <v>0</v>
      </c>
      <c r="EVB36" s="61">
        <v>4</v>
      </c>
      <c r="EVC36" s="61">
        <v>5</v>
      </c>
      <c r="EVD36" s="61">
        <v>135</v>
      </c>
      <c r="EVE36" s="61">
        <v>1</v>
      </c>
      <c r="EVF36" s="61">
        <v>1</v>
      </c>
      <c r="EVH36" s="61">
        <v>0</v>
      </c>
      <c r="EVI36" s="61">
        <v>0</v>
      </c>
      <c r="EVK36" s="61">
        <v>1</v>
      </c>
      <c r="EVL36" s="61">
        <v>1</v>
      </c>
      <c r="EVM36" s="61">
        <v>0</v>
      </c>
      <c r="EVR36" s="61">
        <v>150</v>
      </c>
      <c r="EVS36" s="61">
        <v>200</v>
      </c>
      <c r="EVT36" s="61">
        <v>85</v>
      </c>
      <c r="EVU36" s="61">
        <v>90</v>
      </c>
      <c r="EVV36" s="61">
        <v>85</v>
      </c>
      <c r="EVW36" s="61">
        <v>90</v>
      </c>
      <c r="EVX36" s="61">
        <v>5</v>
      </c>
      <c r="EVY36" s="61">
        <v>5</v>
      </c>
      <c r="EVZ36" s="61">
        <v>10</v>
      </c>
      <c r="EWA36" s="61">
        <v>10</v>
      </c>
      <c r="EWB36" s="61">
        <v>140</v>
      </c>
      <c r="EWC36" s="61">
        <v>145</v>
      </c>
      <c r="EWD36" s="61">
        <v>140</v>
      </c>
      <c r="EWE36" s="61">
        <v>145</v>
      </c>
      <c r="EWF36" s="61">
        <v>140</v>
      </c>
      <c r="EWG36" s="61">
        <v>145</v>
      </c>
      <c r="EWH36" s="61">
        <v>140</v>
      </c>
      <c r="EWI36" s="61">
        <v>5</v>
      </c>
      <c r="EWJ36" s="61">
        <v>175</v>
      </c>
      <c r="EWK36" s="61">
        <v>5</v>
      </c>
      <c r="EWL36" s="61">
        <v>5</v>
      </c>
      <c r="EWM36" s="61">
        <v>1</v>
      </c>
      <c r="EWN36" s="61">
        <v>57.5</v>
      </c>
      <c r="EWO36" s="61">
        <v>1</v>
      </c>
      <c r="EWS36" s="61">
        <v>150</v>
      </c>
      <c r="EWT36" s="61">
        <v>1000</v>
      </c>
      <c r="EWU36" s="61">
        <v>80</v>
      </c>
      <c r="EWV36" s="61">
        <v>60</v>
      </c>
      <c r="EWW36" s="61">
        <v>45</v>
      </c>
      <c r="EWX36" s="61">
        <v>300</v>
      </c>
      <c r="EWZ36" s="61">
        <v>75</v>
      </c>
      <c r="EXA36" s="61">
        <v>2.0430000000000001</v>
      </c>
      <c r="EXB36" s="61">
        <v>1</v>
      </c>
      <c r="EXC36" s="61">
        <v>0</v>
      </c>
      <c r="EXD36" s="61">
        <v>1</v>
      </c>
      <c r="EXF36" s="61">
        <v>0.1</v>
      </c>
      <c r="EXG36" s="61">
        <v>0.84</v>
      </c>
      <c r="EXH36" s="61">
        <v>60</v>
      </c>
      <c r="EXI36" s="61">
        <v>0</v>
      </c>
      <c r="EXJ36" s="61">
        <v>70</v>
      </c>
      <c r="EXK36" s="61">
        <v>80</v>
      </c>
      <c r="EXL36" s="61">
        <v>70</v>
      </c>
      <c r="EXM36" s="61">
        <v>60</v>
      </c>
      <c r="EXN36" s="61">
        <v>55</v>
      </c>
      <c r="EXO36" s="61">
        <v>4</v>
      </c>
      <c r="EXP36" s="61">
        <v>20</v>
      </c>
      <c r="EXQ36" s="61">
        <v>2249</v>
      </c>
      <c r="EXR36" s="61">
        <v>4497</v>
      </c>
      <c r="EXS36" s="61">
        <v>0</v>
      </c>
      <c r="EXT36" s="61">
        <v>5000</v>
      </c>
      <c r="EXU36" s="61">
        <v>50</v>
      </c>
      <c r="EXV36" s="61">
        <v>5</v>
      </c>
      <c r="EXW36" s="61">
        <v>0</v>
      </c>
      <c r="EXX36" s="61">
        <v>99</v>
      </c>
      <c r="EXY36" s="61">
        <v>80</v>
      </c>
      <c r="EXZ36" s="61">
        <v>70</v>
      </c>
      <c r="EYA36" s="61">
        <v>60</v>
      </c>
      <c r="EYB36" s="61">
        <v>55</v>
      </c>
      <c r="EYC36" s="61">
        <v>4</v>
      </c>
      <c r="EYD36" s="61">
        <v>20</v>
      </c>
      <c r="EYE36" s="61">
        <v>2249</v>
      </c>
      <c r="EYF36" s="61">
        <v>4497</v>
      </c>
      <c r="EYJ36" s="61">
        <v>0</v>
      </c>
      <c r="EYK36" s="61">
        <v>1</v>
      </c>
      <c r="EYL36" s="61">
        <v>0</v>
      </c>
      <c r="EYM36" s="61">
        <v>0.95</v>
      </c>
      <c r="EYN36" s="61">
        <v>0.98</v>
      </c>
      <c r="EYO36" s="61">
        <v>1</v>
      </c>
      <c r="EYP36" s="61">
        <v>-0.98</v>
      </c>
      <c r="EYQ36" s="61">
        <v>-0.95</v>
      </c>
      <c r="EYR36" s="61">
        <v>0</v>
      </c>
      <c r="EYS36" s="61">
        <v>20</v>
      </c>
      <c r="EYT36" s="61">
        <v>0.8</v>
      </c>
      <c r="EYU36" s="61">
        <v>-0.95</v>
      </c>
      <c r="EYV36" s="61">
        <v>1</v>
      </c>
      <c r="EYX36" s="61">
        <v>0</v>
      </c>
      <c r="EYY36" s="61">
        <v>100</v>
      </c>
      <c r="EYZ36" s="61">
        <v>1</v>
      </c>
      <c r="EZA36" s="61">
        <v>100</v>
      </c>
      <c r="EZB36" s="61">
        <v>4</v>
      </c>
      <c r="EZC36" s="61">
        <v>20</v>
      </c>
      <c r="EZD36" s="61">
        <v>90</v>
      </c>
      <c r="EZE36" s="61">
        <v>110</v>
      </c>
      <c r="EZF36" s="61">
        <v>10500</v>
      </c>
      <c r="EZI36" s="61">
        <v>1</v>
      </c>
      <c r="EZJ36" s="61">
        <v>0</v>
      </c>
      <c r="EZK36" s="61">
        <v>2</v>
      </c>
      <c r="EZL36" s="61">
        <v>100</v>
      </c>
      <c r="EZM36" s="61">
        <v>50</v>
      </c>
      <c r="EZN36" s="61">
        <v>25</v>
      </c>
      <c r="EZO36" s="61">
        <v>-25</v>
      </c>
      <c r="EZP36" s="61">
        <v>-50</v>
      </c>
      <c r="EZQ36" s="61">
        <v>4</v>
      </c>
      <c r="EZR36" s="61">
        <v>20</v>
      </c>
      <c r="EZS36" s="61">
        <v>0</v>
      </c>
      <c r="EZT36" s="61">
        <v>1440</v>
      </c>
      <c r="EZU36" s="61">
        <v>0</v>
      </c>
      <c r="EZV36" s="61">
        <v>0</v>
      </c>
      <c r="EZW36" s="61">
        <v>4</v>
      </c>
      <c r="EZX36" s="61">
        <v>20</v>
      </c>
      <c r="EZY36" s="61">
        <v>-100</v>
      </c>
      <c r="EZZ36" s="61">
        <v>100</v>
      </c>
      <c r="FAA36" s="61">
        <v>5000</v>
      </c>
      <c r="FAB36" s="61">
        <v>0</v>
      </c>
      <c r="FAC36" s="61">
        <v>1</v>
      </c>
      <c r="FAD36" s="61">
        <v>1</v>
      </c>
      <c r="FAE36" s="61">
        <v>-0.9</v>
      </c>
      <c r="FAF36" s="61">
        <v>-3600</v>
      </c>
      <c r="FAG36" s="61">
        <v>3600</v>
      </c>
      <c r="FAH36" s="61">
        <v>10</v>
      </c>
      <c r="FAI36" s="61">
        <v>0</v>
      </c>
      <c r="FAJ36" s="61">
        <v>100</v>
      </c>
      <c r="FAK36" s="61">
        <v>0</v>
      </c>
      <c r="FAL36" s="61">
        <v>100</v>
      </c>
      <c r="FAM36" s="61">
        <v>0</v>
      </c>
      <c r="FAN36" s="61">
        <v>800</v>
      </c>
      <c r="FAO36" s="61">
        <v>-20</v>
      </c>
      <c r="FAP36" s="61">
        <v>800</v>
      </c>
      <c r="FAQ36" s="61">
        <v>-20</v>
      </c>
      <c r="FAR36" s="61">
        <v>600</v>
      </c>
      <c r="FAS36" s="61">
        <v>0</v>
      </c>
      <c r="FAT36" s="61">
        <v>10</v>
      </c>
      <c r="FAU36" s="61">
        <v>3.3</v>
      </c>
      <c r="FAV36" s="61">
        <v>0.2</v>
      </c>
      <c r="FAW36" s="61">
        <v>3.1</v>
      </c>
      <c r="FAX36" s="61">
        <v>0.05</v>
      </c>
      <c r="FAY36" s="61">
        <v>1.5</v>
      </c>
      <c r="FAZ36" s="61">
        <v>1.55</v>
      </c>
      <c r="FBA36" s="61">
        <v>0.05</v>
      </c>
      <c r="FBB36" s="61">
        <v>0.05</v>
      </c>
      <c r="FBC36" s="61">
        <v>120</v>
      </c>
      <c r="FBD36" s="61">
        <v>5</v>
      </c>
      <c r="FBE36" s="61">
        <v>120</v>
      </c>
      <c r="FBF36" s="61">
        <v>5</v>
      </c>
      <c r="FBG36" s="61">
        <v>55</v>
      </c>
      <c r="FBH36" s="61">
        <v>5</v>
      </c>
      <c r="FBI36" s="61">
        <v>97</v>
      </c>
      <c r="FBJ36" s="61">
        <v>0.1</v>
      </c>
      <c r="FBK36" s="61">
        <v>37</v>
      </c>
      <c r="FBL36" s="61">
        <v>3</v>
      </c>
      <c r="FBM36" s="61">
        <v>60</v>
      </c>
      <c r="FBN36" s="61">
        <v>4</v>
      </c>
      <c r="FBQ36" s="61">
        <v>1</v>
      </c>
      <c r="FBR36" s="61">
        <v>30</v>
      </c>
      <c r="FBU36" s="61">
        <v>20</v>
      </c>
      <c r="FBY36" s="61">
        <v>3</v>
      </c>
      <c r="FBZ36" s="61">
        <v>100</v>
      </c>
      <c r="FCA36" s="61">
        <v>0</v>
      </c>
      <c r="FCB36" s="61">
        <v>0</v>
      </c>
      <c r="FCC36" s="61">
        <v>0</v>
      </c>
      <c r="FCD36" s="61">
        <v>0</v>
      </c>
      <c r="FCE36" s="61">
        <v>0</v>
      </c>
      <c r="FCF36" s="61">
        <v>0</v>
      </c>
      <c r="FCG36" s="61">
        <v>0</v>
      </c>
      <c r="FCH36" s="61">
        <v>0</v>
      </c>
      <c r="FCI36" s="61">
        <v>10</v>
      </c>
      <c r="FCJ36" s="61">
        <v>0.75</v>
      </c>
      <c r="FCK36" s="61">
        <v>0.1</v>
      </c>
      <c r="FCL36" s="61">
        <v>0.55000000000000004</v>
      </c>
      <c r="FCM36" s="61">
        <v>0.1</v>
      </c>
      <c r="FCN36" s="61">
        <v>3</v>
      </c>
      <c r="FCO36" s="61">
        <v>0.05</v>
      </c>
      <c r="FCP36" s="61">
        <v>10</v>
      </c>
      <c r="FCQ36" s="61">
        <v>0.5</v>
      </c>
      <c r="FCR36" s="61">
        <v>5.2</v>
      </c>
      <c r="FCT36" s="61">
        <v>0.01</v>
      </c>
      <c r="FCU36" s="61">
        <v>0.3</v>
      </c>
      <c r="FCV36" s="61">
        <v>0.1</v>
      </c>
      <c r="FCW36" s="61">
        <v>0.6</v>
      </c>
      <c r="FCX36" s="61">
        <v>0.2</v>
      </c>
      <c r="FCY36" s="61">
        <v>0.5</v>
      </c>
      <c r="FCZ36" s="61">
        <v>500</v>
      </c>
      <c r="FDA36" s="61">
        <v>1500</v>
      </c>
      <c r="FDB36" s="61">
        <v>3.5</v>
      </c>
      <c r="FDC36" s="61">
        <v>0.1</v>
      </c>
      <c r="FDD36" s="61">
        <v>0.3</v>
      </c>
      <c r="FDE36" s="61">
        <v>0.1</v>
      </c>
      <c r="FDF36" s="61">
        <v>1.2</v>
      </c>
      <c r="FDG36" s="61">
        <v>0.1</v>
      </c>
      <c r="FDH36" s="61">
        <v>0.3</v>
      </c>
      <c r="FDI36" s="61">
        <v>1</v>
      </c>
      <c r="FDJ36" s="61">
        <v>0.1</v>
      </c>
      <c r="FDK36" s="61">
        <v>500</v>
      </c>
      <c r="FDL36" s="61">
        <v>1500</v>
      </c>
      <c r="FDM36" s="61">
        <v>5</v>
      </c>
      <c r="FDN36" s="61">
        <v>2</v>
      </c>
      <c r="FDO36" s="61">
        <v>2.5</v>
      </c>
      <c r="FDP36" s="61">
        <v>3</v>
      </c>
      <c r="FDQ36" s="61">
        <v>180</v>
      </c>
      <c r="FDR36" s="61">
        <v>180</v>
      </c>
      <c r="FDS36" s="61">
        <v>180</v>
      </c>
      <c r="FDT36" s="61">
        <v>60</v>
      </c>
      <c r="FDU36" s="61">
        <v>10</v>
      </c>
      <c r="FDV36" s="61">
        <v>0</v>
      </c>
      <c r="FDW36" s="61">
        <v>1</v>
      </c>
      <c r="FDX36" s="61">
        <v>120</v>
      </c>
      <c r="FDY36" s="61">
        <v>2</v>
      </c>
      <c r="FDZ36" s="61">
        <v>120</v>
      </c>
      <c r="FEA36" s="61">
        <v>2</v>
      </c>
      <c r="FEB36" s="61">
        <v>38</v>
      </c>
      <c r="FEC36" s="61">
        <v>3</v>
      </c>
      <c r="FED36" s="61">
        <v>0</v>
      </c>
      <c r="FEE36" s="61">
        <v>0</v>
      </c>
      <c r="FEF36" s="61">
        <v>83</v>
      </c>
      <c r="FEG36" s="61">
        <v>0.1</v>
      </c>
      <c r="FEH36" s="61">
        <v>0</v>
      </c>
      <c r="FEI36" s="61">
        <v>0</v>
      </c>
      <c r="FEJ36" s="61">
        <v>1</v>
      </c>
      <c r="FEK36" s="61">
        <v>0</v>
      </c>
      <c r="FEL36" s="61">
        <v>1</v>
      </c>
      <c r="FEM36" s="61">
        <v>0</v>
      </c>
      <c r="FEN36" s="61">
        <v>62</v>
      </c>
      <c r="FEO36" s="61">
        <v>120</v>
      </c>
      <c r="FEP36" s="61">
        <v>2</v>
      </c>
      <c r="FEQ36" s="61">
        <v>2</v>
      </c>
      <c r="FER36" s="61">
        <v>0</v>
      </c>
      <c r="FES36" s="61">
        <v>0</v>
      </c>
      <c r="FET36" s="61">
        <v>0</v>
      </c>
      <c r="FEU36" s="61">
        <v>120</v>
      </c>
      <c r="FEV36" s="61">
        <v>120</v>
      </c>
      <c r="FEW36" s="61">
        <v>2</v>
      </c>
      <c r="FEX36" s="61">
        <v>2</v>
      </c>
      <c r="FEY36" s="61">
        <v>1</v>
      </c>
      <c r="FEZ36" s="61">
        <v>61</v>
      </c>
      <c r="FFA36" s="61">
        <v>2</v>
      </c>
      <c r="FFB36" s="61">
        <v>1</v>
      </c>
      <c r="FFD36" s="61">
        <v>81</v>
      </c>
      <c r="FFE36" s="61">
        <v>120</v>
      </c>
      <c r="FFF36" s="61">
        <v>0.5</v>
      </c>
      <c r="FFG36" s="61">
        <v>0.5</v>
      </c>
      <c r="FFH36" s="61">
        <v>0</v>
      </c>
      <c r="FFI36" s="61">
        <v>1</v>
      </c>
      <c r="FFJ36" s="61">
        <v>0</v>
      </c>
      <c r="FFK36" s="61">
        <v>99</v>
      </c>
      <c r="FFL36" s="61">
        <v>101</v>
      </c>
      <c r="FFM36" s="61">
        <v>2</v>
      </c>
      <c r="FFN36" s="61">
        <v>2</v>
      </c>
      <c r="FFO36" s="61">
        <v>1</v>
      </c>
      <c r="FFP36" s="61">
        <v>2</v>
      </c>
      <c r="FFQ36" s="61">
        <v>100</v>
      </c>
      <c r="FFR36" s="61">
        <v>0</v>
      </c>
      <c r="FFS36" s="61">
        <v>2</v>
      </c>
      <c r="FFT36" s="61">
        <v>0</v>
      </c>
      <c r="FFU36" s="61">
        <v>0</v>
      </c>
      <c r="FFV36" s="61">
        <v>100</v>
      </c>
      <c r="FFW36" s="61">
        <v>0</v>
      </c>
      <c r="FFX36" s="61">
        <v>10</v>
      </c>
      <c r="FFY36" s="61">
        <v>0</v>
      </c>
      <c r="FFZ36" s="61">
        <v>0</v>
      </c>
      <c r="FGA36" s="61">
        <v>0</v>
      </c>
      <c r="FGB36" s="61">
        <v>2</v>
      </c>
      <c r="FGC36" s="61">
        <v>84</v>
      </c>
      <c r="FGD36" s="61">
        <v>0</v>
      </c>
      <c r="FGE36" s="61">
        <v>0</v>
      </c>
      <c r="FGF36" s="61">
        <v>0</v>
      </c>
      <c r="FGG36" s="61">
        <v>5</v>
      </c>
      <c r="FGH36" s="61">
        <v>20</v>
      </c>
      <c r="FGI36" s="61">
        <v>0</v>
      </c>
      <c r="FGJ36" s="61">
        <v>2</v>
      </c>
      <c r="FGK36" s="61">
        <v>30</v>
      </c>
      <c r="FGL36" s="61">
        <v>90</v>
      </c>
      <c r="FGM36" s="61">
        <v>0</v>
      </c>
      <c r="FGN36" s="61">
        <v>0</v>
      </c>
      <c r="FGO36" s="61">
        <v>0</v>
      </c>
      <c r="FGP36" s="61">
        <v>200</v>
      </c>
      <c r="FGQ36" s="61">
        <v>-200</v>
      </c>
      <c r="FGR36" s="61">
        <v>0</v>
      </c>
      <c r="FGS36" s="61">
        <v>-70</v>
      </c>
      <c r="FGT36" s="61">
        <v>100</v>
      </c>
      <c r="FGU36" s="61">
        <v>-100</v>
      </c>
      <c r="FGV36" s="61">
        <v>0</v>
      </c>
      <c r="FGW36" s="61">
        <v>0</v>
      </c>
      <c r="FGX36" s="61">
        <v>0</v>
      </c>
      <c r="FGY36" s="61">
        <v>200</v>
      </c>
      <c r="FGZ36" s="61">
        <v>-200</v>
      </c>
      <c r="FHA36" s="61">
        <v>20</v>
      </c>
      <c r="FHB36" s="61">
        <v>30</v>
      </c>
      <c r="FHC36" s="61">
        <v>1</v>
      </c>
      <c r="FHD36" s="61">
        <v>2</v>
      </c>
      <c r="FHE36" s="61">
        <v>100</v>
      </c>
      <c r="FHF36" s="61">
        <v>0</v>
      </c>
      <c r="FHG36" s="61">
        <v>0</v>
      </c>
      <c r="FHH36" s="61">
        <v>0</v>
      </c>
      <c r="FHI36" s="61">
        <v>0</v>
      </c>
      <c r="FHJ36" s="61">
        <v>0</v>
      </c>
      <c r="FHK36" s="61">
        <v>0</v>
      </c>
      <c r="FHL36" s="61">
        <v>16</v>
      </c>
      <c r="FHM36" s="61">
        <v>0</v>
      </c>
      <c r="FHN36" s="61">
        <v>0</v>
      </c>
      <c r="FHO36" s="61">
        <v>10</v>
      </c>
      <c r="FHP36" s="61">
        <v>0</v>
      </c>
      <c r="FHQ36" s="61">
        <v>16</v>
      </c>
      <c r="FHR36" s="61">
        <v>0</v>
      </c>
      <c r="FHS36" s="61">
        <v>0</v>
      </c>
      <c r="FHT36" s="61">
        <v>10</v>
      </c>
      <c r="FHU36" s="61">
        <v>0</v>
      </c>
      <c r="FHV36" s="61">
        <v>0</v>
      </c>
      <c r="FHW36" s="61">
        <v>0</v>
      </c>
      <c r="FHX36" s="61">
        <v>18</v>
      </c>
      <c r="FHY36" s="61">
        <v>12</v>
      </c>
      <c r="FHZ36" s="61">
        <v>35</v>
      </c>
      <c r="FIA36" s="61">
        <v>0</v>
      </c>
      <c r="FIB36" s="61">
        <v>0</v>
      </c>
      <c r="FIC36" s="61">
        <v>18</v>
      </c>
      <c r="FID36" s="61">
        <v>12</v>
      </c>
      <c r="FIE36" s="61">
        <v>35</v>
      </c>
      <c r="FIF36" s="61">
        <v>0</v>
      </c>
      <c r="FIG36" s="61">
        <v>0</v>
      </c>
      <c r="FIH36" s="61">
        <v>55</v>
      </c>
      <c r="FII36" s="61">
        <v>45</v>
      </c>
      <c r="FIJ36" s="61">
        <v>100</v>
      </c>
      <c r="FIK36" s="61">
        <v>0</v>
      </c>
      <c r="FIL36" s="61">
        <v>0</v>
      </c>
      <c r="FIM36" s="61">
        <v>15</v>
      </c>
      <c r="FIN36" s="61">
        <v>0</v>
      </c>
      <c r="FIO36" s="61">
        <v>250</v>
      </c>
      <c r="FIP36" s="61">
        <v>0</v>
      </c>
      <c r="FIQ36" s="61">
        <v>0</v>
      </c>
      <c r="FIR36" s="61">
        <v>80</v>
      </c>
      <c r="FIS36" s="61">
        <v>20</v>
      </c>
      <c r="FIT36" s="61">
        <v>100</v>
      </c>
      <c r="FIU36" s="61">
        <v>-25</v>
      </c>
      <c r="FIV36" s="61">
        <v>0</v>
      </c>
      <c r="FIW36" s="61">
        <v>60</v>
      </c>
      <c r="FIX36" s="61">
        <v>100</v>
      </c>
      <c r="FIY36" s="61">
        <v>-25</v>
      </c>
      <c r="FIZ36" s="61">
        <v>3600</v>
      </c>
      <c r="FJA36" s="61">
        <v>2</v>
      </c>
      <c r="FJB36" s="61">
        <v>0</v>
      </c>
      <c r="FJC36" s="61">
        <v>10</v>
      </c>
      <c r="FJD36" s="61">
        <v>0</v>
      </c>
      <c r="FJE36" s="61">
        <v>0</v>
      </c>
      <c r="FJF36" s="61">
        <v>9</v>
      </c>
      <c r="FJG36" s="61">
        <v>16</v>
      </c>
      <c r="FJH36" s="61">
        <v>0</v>
      </c>
      <c r="FJI36" s="61">
        <v>0</v>
      </c>
      <c r="FJJ36" s="61">
        <v>4</v>
      </c>
      <c r="FJK36" s="61">
        <v>10</v>
      </c>
      <c r="FJL36" s="61">
        <v>0</v>
      </c>
      <c r="FJM36" s="61">
        <v>0</v>
      </c>
      <c r="FJN36" s="61">
        <v>0</v>
      </c>
      <c r="FJO36" s="61">
        <v>0</v>
      </c>
      <c r="FJP36" s="61">
        <v>50</v>
      </c>
      <c r="FJQ36" s="61">
        <v>100</v>
      </c>
      <c r="FJR36" s="61">
        <v>0</v>
      </c>
      <c r="FJS36" s="61">
        <v>9.5</v>
      </c>
      <c r="FJT36" s="61">
        <v>10</v>
      </c>
      <c r="FJU36" s="61">
        <v>0.3</v>
      </c>
      <c r="FJV36" s="61">
        <v>0</v>
      </c>
      <c r="FJW36" s="61">
        <v>10</v>
      </c>
      <c r="FJX36" s="61">
        <v>0</v>
      </c>
      <c r="FJY36" s="61">
        <v>0</v>
      </c>
      <c r="FJZ36" s="61">
        <v>500</v>
      </c>
      <c r="FKA36" s="61">
        <v>0</v>
      </c>
      <c r="FKB36" s="61">
        <v>10</v>
      </c>
      <c r="FKC36" s="61">
        <v>0</v>
      </c>
      <c r="FKD36" s="61">
        <v>150</v>
      </c>
      <c r="FKE36" s="61">
        <v>-50</v>
      </c>
      <c r="FKF36" s="61">
        <v>1000</v>
      </c>
      <c r="FKG36" s="61">
        <v>0</v>
      </c>
      <c r="FKH36" s="61">
        <v>1</v>
      </c>
      <c r="FKI36" s="61">
        <v>0</v>
      </c>
      <c r="FKJ36" s="61">
        <v>0</v>
      </c>
      <c r="FKK36" s="61">
        <v>0</v>
      </c>
      <c r="FKL36" s="61">
        <v>0</v>
      </c>
      <c r="FKM36" s="61">
        <v>1</v>
      </c>
      <c r="FKN36" s="61">
        <v>0</v>
      </c>
      <c r="FKO36" s="61">
        <v>10</v>
      </c>
      <c r="FKP36" s="61">
        <v>0</v>
      </c>
      <c r="FKQ36" s="61">
        <v>0</v>
      </c>
      <c r="FKR36" s="61">
        <v>1</v>
      </c>
      <c r="FKS36" s="61">
        <v>0</v>
      </c>
      <c r="FKT36" s="61">
        <v>0</v>
      </c>
      <c r="FKU36" s="61">
        <v>16</v>
      </c>
      <c r="FKV36" s="61">
        <v>0</v>
      </c>
      <c r="FKW36" s="61">
        <v>0</v>
      </c>
      <c r="FKX36" s="61">
        <v>0</v>
      </c>
      <c r="FKY36" s="61">
        <v>0</v>
      </c>
      <c r="FKZ36" s="61">
        <v>16</v>
      </c>
      <c r="FLA36" s="61">
        <v>0</v>
      </c>
      <c r="FLB36" s="61">
        <v>0</v>
      </c>
      <c r="FLC36" s="61">
        <v>16</v>
      </c>
      <c r="FLD36" s="61">
        <v>0</v>
      </c>
      <c r="FLE36" s="61">
        <v>0</v>
      </c>
      <c r="FLF36" s="61">
        <v>0</v>
      </c>
      <c r="FLG36" s="61">
        <v>0</v>
      </c>
      <c r="FLH36" s="61">
        <v>0</v>
      </c>
      <c r="FLI36" s="61">
        <v>0</v>
      </c>
      <c r="FLJ36" s="61">
        <v>0</v>
      </c>
      <c r="FLK36" s="61">
        <v>2</v>
      </c>
      <c r="FLL36" s="61">
        <v>120</v>
      </c>
      <c r="FLM36" s="61">
        <v>0</v>
      </c>
      <c r="FLN36" s="61">
        <v>2</v>
      </c>
      <c r="FLO36" s="61">
        <v>120</v>
      </c>
      <c r="FLP36" s="61">
        <v>0</v>
      </c>
      <c r="FLQ36" s="61">
        <v>2</v>
      </c>
      <c r="FLR36" s="61">
        <v>120</v>
      </c>
      <c r="FLS36" s="61">
        <v>0</v>
      </c>
      <c r="FLT36" s="61">
        <v>2</v>
      </c>
      <c r="FLU36" s="61">
        <v>120</v>
      </c>
      <c r="FLV36" s="61">
        <v>1</v>
      </c>
      <c r="FLW36" s="61">
        <v>100</v>
      </c>
      <c r="FMG36" s="61">
        <v>18</v>
      </c>
      <c r="FMH36" s="61">
        <v>18</v>
      </c>
      <c r="FMI36" s="61">
        <v>18</v>
      </c>
      <c r="FMJ36" s="61">
        <v>18</v>
      </c>
      <c r="FMP36" s="61">
        <v>4</v>
      </c>
      <c r="FMQ36" s="61">
        <v>4</v>
      </c>
      <c r="FMR36" s="61">
        <v>20</v>
      </c>
      <c r="FMS36" s="61">
        <v>7.5</v>
      </c>
      <c r="FMT36" s="61">
        <v>22.5</v>
      </c>
      <c r="FMV36" s="61">
        <v>1</v>
      </c>
      <c r="FMW36" s="61">
        <v>12</v>
      </c>
      <c r="FMX36" s="61">
        <v>30</v>
      </c>
      <c r="FMY36" s="61">
        <v>7</v>
      </c>
      <c r="FMZ36" s="61">
        <v>48</v>
      </c>
      <c r="FNA36" s="61">
        <v>650</v>
      </c>
      <c r="FNB36" s="61">
        <v>950</v>
      </c>
      <c r="FNC36" s="61">
        <v>4000</v>
      </c>
      <c r="FND36" s="61">
        <v>30</v>
      </c>
      <c r="FNE36" s="61">
        <v>6</v>
      </c>
      <c r="FNG36" s="61">
        <v>3</v>
      </c>
      <c r="FNH36" s="61">
        <v>42</v>
      </c>
      <c r="FNJ36" s="61">
        <v>924</v>
      </c>
      <c r="FNV36" s="61">
        <v>1</v>
      </c>
      <c r="FNW36" s="61">
        <v>250</v>
      </c>
      <c r="FNX36" s="61">
        <v>40</v>
      </c>
      <c r="FNY36" s="61">
        <v>80</v>
      </c>
      <c r="FNZ36" s="61">
        <v>3</v>
      </c>
      <c r="FOA36" s="61">
        <v>15</v>
      </c>
      <c r="FOB36" s="61">
        <v>1800</v>
      </c>
      <c r="FOC36" s="61">
        <v>50</v>
      </c>
      <c r="FOD36" s="61">
        <v>300</v>
      </c>
      <c r="FOI36" s="61">
        <v>1800</v>
      </c>
      <c r="FOJ36" s="61">
        <v>1800</v>
      </c>
      <c r="FOK36" s="61">
        <v>0</v>
      </c>
      <c r="FOL36" s="61">
        <v>50</v>
      </c>
      <c r="FOM36" s="61">
        <v>50</v>
      </c>
      <c r="FOS36" s="61">
        <v>1</v>
      </c>
      <c r="FOT36" s="61">
        <v>0</v>
      </c>
      <c r="FOU36" s="61">
        <v>990</v>
      </c>
      <c r="FOV36" s="61">
        <v>-950</v>
      </c>
      <c r="FOW36" s="61">
        <v>-650</v>
      </c>
      <c r="FOY36" s="61">
        <v>1000</v>
      </c>
      <c r="FOZ36" s="61">
        <v>10</v>
      </c>
      <c r="FPK36" s="61">
        <v>1</v>
      </c>
      <c r="FPL36" s="61">
        <v>1</v>
      </c>
      <c r="FPM36" s="61">
        <v>1</v>
      </c>
      <c r="FPN36" s="61">
        <v>1</v>
      </c>
      <c r="FPO36" s="61">
        <v>-5</v>
      </c>
      <c r="FPP36" s="61">
        <v>-2</v>
      </c>
      <c r="FPQ36" s="61">
        <v>2</v>
      </c>
      <c r="FPR36" s="61">
        <v>2</v>
      </c>
      <c r="FPS36" s="61">
        <v>95</v>
      </c>
      <c r="FPT36" s="61">
        <v>100</v>
      </c>
      <c r="FPU36" s="61">
        <v>10</v>
      </c>
      <c r="FPV36" s="61">
        <v>30</v>
      </c>
      <c r="FPW36" s="61">
        <v>0</v>
      </c>
      <c r="FPX36" s="61">
        <v>0</v>
      </c>
      <c r="FPY36" s="61">
        <v>10</v>
      </c>
      <c r="FPZ36" s="61">
        <v>10000</v>
      </c>
      <c r="FQA36" s="61">
        <v>1400</v>
      </c>
      <c r="FQB36" s="61">
        <v>100</v>
      </c>
      <c r="FQC36" s="61">
        <v>20</v>
      </c>
      <c r="FQE36" s="61">
        <v>100</v>
      </c>
      <c r="FQF36" s="61">
        <v>0</v>
      </c>
      <c r="FQG36" s="61">
        <v>0</v>
      </c>
      <c r="FQH36" s="61">
        <v>20</v>
      </c>
      <c r="FQI36" s="61">
        <v>4000</v>
      </c>
      <c r="FQJ36" s="61">
        <v>4000</v>
      </c>
      <c r="FQL36" s="61">
        <v>367</v>
      </c>
      <c r="FQM36" s="61">
        <v>30</v>
      </c>
      <c r="FQN36" s="61">
        <v>0</v>
      </c>
      <c r="FQO36" s="61">
        <v>400</v>
      </c>
      <c r="FQP36" s="61">
        <v>-1</v>
      </c>
      <c r="FQQ36" s="61">
        <v>4</v>
      </c>
      <c r="FQR36" s="61">
        <v>3</v>
      </c>
      <c r="FQS36" s="61">
        <v>10</v>
      </c>
      <c r="FQT36" s="61">
        <v>60</v>
      </c>
      <c r="FQU36" s="61">
        <v>120</v>
      </c>
      <c r="FQV36" s="61">
        <v>5</v>
      </c>
      <c r="FQW36" s="61">
        <v>5</v>
      </c>
      <c r="FQX36" s="61">
        <v>5</v>
      </c>
      <c r="FQY36" s="61">
        <v>5</v>
      </c>
      <c r="FQZ36" s="61">
        <v>-5</v>
      </c>
      <c r="FRA36" s="61">
        <v>-5</v>
      </c>
      <c r="FRB36" s="61">
        <v>-5</v>
      </c>
      <c r="FRC36" s="61">
        <v>-5</v>
      </c>
      <c r="FRD36" s="61">
        <v>8</v>
      </c>
      <c r="FRE36" s="61">
        <v>8</v>
      </c>
      <c r="FRF36" s="61">
        <v>8</v>
      </c>
      <c r="FRG36" s="61">
        <v>8</v>
      </c>
      <c r="FRH36" s="61">
        <v>4.5</v>
      </c>
      <c r="FRJ36" s="61">
        <v>45</v>
      </c>
      <c r="FRK36" s="61">
        <v>270</v>
      </c>
      <c r="FRL36" s="61">
        <v>70</v>
      </c>
      <c r="FRM36" s="61">
        <v>-144</v>
      </c>
      <c r="FRN36" s="61">
        <v>0</v>
      </c>
      <c r="FRO36" s="61">
        <v>80</v>
      </c>
      <c r="FRP36" s="61">
        <v>350</v>
      </c>
      <c r="FSO36" s="61">
        <v>0</v>
      </c>
      <c r="FSP36" s="61">
        <v>4</v>
      </c>
      <c r="FSQ36" s="61">
        <v>500</v>
      </c>
      <c r="FSR36" s="61">
        <v>30</v>
      </c>
      <c r="FST36" s="61">
        <v>2000</v>
      </c>
      <c r="FTB36" s="61">
        <v>1.2</v>
      </c>
      <c r="FTD36" s="61">
        <v>50</v>
      </c>
      <c r="FTE36" s="61">
        <v>0</v>
      </c>
      <c r="FTG36" s="61">
        <v>100</v>
      </c>
      <c r="FTH36" s="61">
        <v>100</v>
      </c>
      <c r="FTJ36" s="61">
        <v>100</v>
      </c>
      <c r="FTK36" s="61">
        <v>50</v>
      </c>
      <c r="FTL36" s="61">
        <v>10</v>
      </c>
      <c r="FTM36" s="61">
        <v>25</v>
      </c>
      <c r="FTN36" s="61">
        <v>2500</v>
      </c>
      <c r="FTO36" s="61">
        <v>1</v>
      </c>
      <c r="FTR36" s="61">
        <v>0</v>
      </c>
      <c r="FTS36" s="61">
        <v>380</v>
      </c>
      <c r="FTT36" s="61">
        <v>1</v>
      </c>
      <c r="FTU36" s="61">
        <v>-30</v>
      </c>
      <c r="FTV36" s="61">
        <v>-9</v>
      </c>
      <c r="FTW36" s="61">
        <v>4497</v>
      </c>
      <c r="FTX36" s="61">
        <v>2249</v>
      </c>
      <c r="FTY36" s="61">
        <v>10</v>
      </c>
      <c r="FTZ36" s="61">
        <v>4497</v>
      </c>
      <c r="FUA36" s="61">
        <v>2249</v>
      </c>
      <c r="FUB36" s="61">
        <v>60</v>
      </c>
      <c r="FUC36" s="61">
        <v>0</v>
      </c>
      <c r="FUD36" s="61">
        <v>0</v>
      </c>
      <c r="FUK36" s="61">
        <v>0</v>
      </c>
      <c r="FUL36" s="61">
        <v>0.39062000000000002</v>
      </c>
      <c r="FUN36" s="61">
        <v>5.8590000000000003E-2</v>
      </c>
      <c r="FUO36" s="61">
        <v>2.5</v>
      </c>
      <c r="FUP36" s="61">
        <v>1.1000000000000001</v>
      </c>
      <c r="FUV36" s="61">
        <v>4491</v>
      </c>
      <c r="FUW36" s="61">
        <v>2247</v>
      </c>
      <c r="FUX36" s="61">
        <v>5354</v>
      </c>
      <c r="FUY36" s="61">
        <v>2784</v>
      </c>
      <c r="FUZ36" s="61">
        <v>1500</v>
      </c>
      <c r="FVA36" s="61">
        <v>1500</v>
      </c>
      <c r="FVC36" s="61">
        <v>56.9</v>
      </c>
      <c r="FVD36" s="61">
        <v>56.7</v>
      </c>
      <c r="FVF36" s="61">
        <v>660</v>
      </c>
      <c r="FVN36" s="61">
        <v>0</v>
      </c>
      <c r="FVO36" s="61">
        <v>0.39062000000000002</v>
      </c>
      <c r="FVQ36" s="61">
        <v>5.8590000000000003E-2</v>
      </c>
      <c r="FVR36" s="61">
        <v>2.5</v>
      </c>
      <c r="FVS36" s="61">
        <v>1.1000000000000001</v>
      </c>
      <c r="FVY36" s="61">
        <v>4750</v>
      </c>
      <c r="FVZ36" s="61">
        <v>2000</v>
      </c>
      <c r="FWA36" s="61">
        <v>4908</v>
      </c>
      <c r="FWB36" s="61">
        <v>2153</v>
      </c>
      <c r="FWC36" s="61">
        <v>1500</v>
      </c>
      <c r="FWD36" s="61">
        <v>1500</v>
      </c>
      <c r="FWF36" s="61">
        <v>50</v>
      </c>
      <c r="FWG36" s="61">
        <v>50</v>
      </c>
      <c r="FWI36" s="61">
        <v>660</v>
      </c>
      <c r="FWQ36" s="61">
        <v>0</v>
      </c>
      <c r="FWR36" s="61">
        <v>0.39062000000000002</v>
      </c>
      <c r="FWT36" s="61">
        <v>5.8590000000000003E-2</v>
      </c>
      <c r="FWU36" s="61">
        <v>2.5</v>
      </c>
      <c r="FWV36" s="61">
        <v>1.1000000000000001</v>
      </c>
      <c r="FXB36" s="61">
        <v>4750</v>
      </c>
      <c r="FXC36" s="61">
        <v>2000</v>
      </c>
      <c r="FXD36" s="61">
        <v>4908</v>
      </c>
      <c r="FXE36" s="61">
        <v>2153</v>
      </c>
      <c r="FXF36" s="61">
        <v>1500</v>
      </c>
      <c r="FXG36" s="61">
        <v>1500</v>
      </c>
      <c r="FXI36" s="61">
        <v>50</v>
      </c>
      <c r="FXJ36" s="61">
        <v>50</v>
      </c>
      <c r="FXL36" s="61">
        <v>660</v>
      </c>
      <c r="FXT36" s="61">
        <v>0</v>
      </c>
      <c r="FXU36" s="61">
        <v>0.39062000000000002</v>
      </c>
      <c r="FXW36" s="61">
        <v>5.8590000000000003E-2</v>
      </c>
      <c r="FXX36" s="61">
        <v>2.5</v>
      </c>
      <c r="FXY36" s="61">
        <v>1.1000000000000001</v>
      </c>
      <c r="FYE36" s="61">
        <v>4750</v>
      </c>
      <c r="FYF36" s="61">
        <v>2000</v>
      </c>
      <c r="FYG36" s="61">
        <v>4908</v>
      </c>
      <c r="FYH36" s="61">
        <v>2153</v>
      </c>
      <c r="FYI36" s="61">
        <v>1500</v>
      </c>
      <c r="FYJ36" s="61">
        <v>1500</v>
      </c>
      <c r="FYL36" s="61">
        <v>50</v>
      </c>
      <c r="FYM36" s="61">
        <v>50</v>
      </c>
      <c r="FYO36" s="61">
        <v>660</v>
      </c>
      <c r="FYQ36" s="61">
        <v>0</v>
      </c>
      <c r="FYR36" s="61">
        <v>1000</v>
      </c>
      <c r="FYS36" s="61">
        <v>600</v>
      </c>
      <c r="FYT36" s="61">
        <v>50</v>
      </c>
      <c r="FYU36" s="61">
        <v>-0.5</v>
      </c>
      <c r="FYV36" s="61">
        <v>-5</v>
      </c>
      <c r="FYW36" s="61">
        <v>120</v>
      </c>
      <c r="FYX36" s="61">
        <v>10</v>
      </c>
      <c r="FYY36" s="61">
        <v>0</v>
      </c>
      <c r="FYZ36" s="61">
        <v>1</v>
      </c>
      <c r="FZA36" s="61">
        <v>10</v>
      </c>
      <c r="FZB36" s="61">
        <v>0</v>
      </c>
      <c r="FZI36" s="61">
        <v>100</v>
      </c>
      <c r="FZJ36" s="61">
        <v>50</v>
      </c>
      <c r="FZK36" s="61">
        <v>100</v>
      </c>
      <c r="FZL36" s="61">
        <v>12000</v>
      </c>
      <c r="FZM36" s="61">
        <v>100</v>
      </c>
      <c r="FZN36" s="61">
        <v>-100</v>
      </c>
      <c r="FZO36" s="61">
        <v>0</v>
      </c>
      <c r="FZP36" s="61">
        <v>0</v>
      </c>
      <c r="FZQ36" s="61">
        <v>-25</v>
      </c>
      <c r="FZS36" s="61">
        <v>0</v>
      </c>
      <c r="FZT36" s="61">
        <v>1</v>
      </c>
      <c r="FZU36" s="61">
        <v>0</v>
      </c>
      <c r="FZV36" s="61">
        <v>0</v>
      </c>
      <c r="FZW36" s="61">
        <v>0</v>
      </c>
      <c r="FZX36" s="61">
        <v>1</v>
      </c>
      <c r="FZY36" s="61">
        <v>0</v>
      </c>
      <c r="FZZ36" s="61">
        <v>0</v>
      </c>
      <c r="GAA36" s="61">
        <v>10</v>
      </c>
      <c r="GAB36" s="61">
        <v>0</v>
      </c>
      <c r="GAC36" s="61">
        <v>0.5</v>
      </c>
      <c r="GAD36" s="61">
        <v>0</v>
      </c>
      <c r="GAE36" s="61">
        <v>0</v>
      </c>
      <c r="GAF36" s="61">
        <v>60000</v>
      </c>
      <c r="GAG36" s="61">
        <v>0</v>
      </c>
      <c r="GAH36" s="61">
        <v>60000</v>
      </c>
      <c r="GAI36" s="61">
        <v>0</v>
      </c>
      <c r="GAK36" s="61">
        <v>4</v>
      </c>
      <c r="GAL36" s="61">
        <v>0</v>
      </c>
      <c r="GAM36" s="61">
        <v>1</v>
      </c>
      <c r="GAN36" s="61">
        <v>0</v>
      </c>
      <c r="GAR36" s="61">
        <v>80</v>
      </c>
      <c r="GAT36" s="61">
        <v>52</v>
      </c>
      <c r="GBI36" s="61">
        <v>57</v>
      </c>
      <c r="GBJ36" s="61">
        <v>57</v>
      </c>
      <c r="GBK36" s="61">
        <v>57</v>
      </c>
      <c r="GBL36" s="61">
        <v>57</v>
      </c>
      <c r="GBW36" s="61">
        <v>0</v>
      </c>
      <c r="GBX36" s="61">
        <v>0</v>
      </c>
      <c r="GBY36" s="61">
        <v>1</v>
      </c>
      <c r="GBZ36" s="61">
        <v>3</v>
      </c>
      <c r="GCA36" s="61">
        <v>59</v>
      </c>
      <c r="GCB36" s="61">
        <v>61</v>
      </c>
      <c r="GCC36" s="61">
        <v>2</v>
      </c>
      <c r="GCD36" s="61">
        <v>2</v>
      </c>
      <c r="GCE36" s="61">
        <v>64</v>
      </c>
      <c r="GCG36" s="61">
        <v>52</v>
      </c>
      <c r="GCW36" s="61">
        <v>20</v>
      </c>
      <c r="GCX36" s="61">
        <v>30</v>
      </c>
      <c r="GCY36" s="61">
        <v>1</v>
      </c>
      <c r="GDD36" s="61">
        <v>110</v>
      </c>
      <c r="GDE36" s="61">
        <v>0.1</v>
      </c>
      <c r="GDH36" s="61">
        <v>100</v>
      </c>
      <c r="GDI36" s="61">
        <v>0.2</v>
      </c>
      <c r="GDK36" s="61">
        <v>351</v>
      </c>
      <c r="GDL36" s="61">
        <v>140</v>
      </c>
      <c r="GDM36" s="61">
        <v>140</v>
      </c>
      <c r="GDN36" s="61">
        <v>100</v>
      </c>
      <c r="GDW36" s="61">
        <v>-1250</v>
      </c>
      <c r="GDX36" s="61">
        <v>5000</v>
      </c>
      <c r="GDZ36" s="61">
        <v>0.2</v>
      </c>
      <c r="GEA36" s="61">
        <v>80</v>
      </c>
      <c r="GEB36" s="61">
        <v>200</v>
      </c>
      <c r="GEX36" s="61">
        <v>20</v>
      </c>
      <c r="GEY36" s="61">
        <v>30</v>
      </c>
      <c r="GEZ36" s="61">
        <v>1</v>
      </c>
      <c r="GFE36" s="61">
        <v>110</v>
      </c>
      <c r="GFF36" s="61">
        <v>0.4</v>
      </c>
      <c r="GFI36" s="61">
        <v>100</v>
      </c>
      <c r="GFJ36" s="61">
        <v>0.2</v>
      </c>
      <c r="GFL36" s="61">
        <v>100</v>
      </c>
      <c r="GFN36" s="61">
        <v>100</v>
      </c>
      <c r="GFO36" s="61">
        <v>100</v>
      </c>
      <c r="GGA36" s="61">
        <v>0.2</v>
      </c>
      <c r="GGB36" s="61">
        <v>100</v>
      </c>
      <c r="GGC36" s="61">
        <v>200</v>
      </c>
      <c r="GHU36" s="61">
        <v>0</v>
      </c>
      <c r="GHV36" s="61">
        <v>0.1</v>
      </c>
      <c r="GHW36" s="61">
        <v>0.1</v>
      </c>
      <c r="GHX36" s="61">
        <v>0.01</v>
      </c>
      <c r="GHY36" s="61">
        <v>100</v>
      </c>
      <c r="GHZ36" s="61">
        <v>120</v>
      </c>
      <c r="GIA36" s="61">
        <v>0</v>
      </c>
      <c r="GIB36" s="61">
        <v>1</v>
      </c>
      <c r="GIC36" s="61">
        <v>1.8</v>
      </c>
      <c r="GID36" s="61">
        <v>0</v>
      </c>
      <c r="GIE36" s="61">
        <v>100</v>
      </c>
      <c r="GIF36" s="61">
        <v>0</v>
      </c>
      <c r="GIG36" s="61">
        <v>1</v>
      </c>
      <c r="GIH36" s="61">
        <v>1</v>
      </c>
      <c r="GII36" s="61">
        <v>1</v>
      </c>
      <c r="GIJ36" s="61">
        <v>1</v>
      </c>
      <c r="GIK36" s="61">
        <v>0</v>
      </c>
      <c r="GIL36" s="61">
        <v>0</v>
      </c>
      <c r="GIM36" s="61">
        <v>65</v>
      </c>
      <c r="GIN36" s="61">
        <v>45</v>
      </c>
      <c r="GIO36" s="61">
        <v>57</v>
      </c>
      <c r="GIP36" s="61">
        <v>0</v>
      </c>
      <c r="GIQ36" s="61">
        <v>100</v>
      </c>
      <c r="GIR36" s="61">
        <v>0</v>
      </c>
      <c r="GIS36" s="61">
        <v>0</v>
      </c>
      <c r="GIT36" s="61">
        <v>0.1</v>
      </c>
      <c r="GIU36" s="61">
        <v>100</v>
      </c>
      <c r="GIV36" s="61">
        <v>100</v>
      </c>
      <c r="GIW36" s="61">
        <v>100</v>
      </c>
      <c r="GIX36" s="61">
        <v>205</v>
      </c>
      <c r="GIY36" s="61">
        <v>0</v>
      </c>
      <c r="GIZ36" s="61">
        <v>1</v>
      </c>
      <c r="GJA36" s="61">
        <v>1</v>
      </c>
      <c r="GJB36" s="61">
        <v>0</v>
      </c>
      <c r="GJC36" s="61">
        <v>100</v>
      </c>
      <c r="GJD36" s="61">
        <v>0</v>
      </c>
      <c r="GJE36" s="61">
        <v>1</v>
      </c>
      <c r="GJF36" s="61">
        <v>1</v>
      </c>
      <c r="GJG36" s="61">
        <v>1</v>
      </c>
      <c r="GJH36" s="61">
        <v>1</v>
      </c>
      <c r="GJI36" s="61">
        <v>0</v>
      </c>
      <c r="GJJ36" s="61">
        <v>0</v>
      </c>
      <c r="GJK36" s="61">
        <v>70</v>
      </c>
      <c r="GJL36" s="61">
        <v>70</v>
      </c>
      <c r="GJM36" s="61">
        <v>70</v>
      </c>
      <c r="GJN36" s="61">
        <v>0</v>
      </c>
      <c r="GJO36" s="61">
        <v>100</v>
      </c>
      <c r="GJP36" s="61">
        <v>0</v>
      </c>
      <c r="GJQ36" s="61">
        <v>0</v>
      </c>
      <c r="GJR36" s="61">
        <v>0.2</v>
      </c>
      <c r="GJS36" s="61">
        <v>100</v>
      </c>
      <c r="GJT36" s="61">
        <v>100</v>
      </c>
      <c r="GJU36" s="61">
        <v>100</v>
      </c>
      <c r="GJV36" s="61">
        <v>205</v>
      </c>
      <c r="GJW36" s="61">
        <v>0</v>
      </c>
      <c r="GJX36" s="61">
        <v>1</v>
      </c>
      <c r="GJY36" s="61">
        <v>2</v>
      </c>
      <c r="GJZ36" s="61">
        <v>1</v>
      </c>
      <c r="GKA36" s="61">
        <v>1</v>
      </c>
      <c r="GKB36" s="61">
        <v>1</v>
      </c>
      <c r="GKC36" s="61">
        <v>1</v>
      </c>
      <c r="GKD36" s="61">
        <v>0</v>
      </c>
      <c r="GKE36" s="61">
        <v>0</v>
      </c>
      <c r="GKF36" s="61">
        <v>40</v>
      </c>
      <c r="GKG36" s="61">
        <v>20</v>
      </c>
      <c r="GKH36" s="61">
        <v>25</v>
      </c>
      <c r="GKI36" s="61">
        <v>10</v>
      </c>
      <c r="GKJ36" s="61">
        <v>100</v>
      </c>
      <c r="GKK36" s="61">
        <v>20</v>
      </c>
      <c r="GKL36" s="61">
        <v>1.5</v>
      </c>
      <c r="GKM36" s="61">
        <v>3.0000000000000001E-3</v>
      </c>
      <c r="GKN36" s="61">
        <v>1</v>
      </c>
      <c r="GKO36" s="61">
        <v>1</v>
      </c>
      <c r="GKP36" s="61">
        <v>10</v>
      </c>
      <c r="GKQ36" s="61">
        <v>0.6</v>
      </c>
      <c r="GKR36" s="61">
        <v>0</v>
      </c>
      <c r="GKS36" s="61">
        <v>1</v>
      </c>
      <c r="GKT36" s="61">
        <v>12</v>
      </c>
      <c r="GKU36" s="61">
        <v>1</v>
      </c>
      <c r="GKV36" s="61">
        <v>1</v>
      </c>
      <c r="GKW36" s="61">
        <v>1</v>
      </c>
      <c r="GKX36" s="61">
        <v>1</v>
      </c>
      <c r="GKY36" s="61">
        <v>0</v>
      </c>
      <c r="GKZ36" s="61">
        <v>0</v>
      </c>
      <c r="GLA36" s="61">
        <v>1.1000000000000001</v>
      </c>
      <c r="GLB36" s="61">
        <v>0.7</v>
      </c>
      <c r="GLC36" s="61">
        <v>1</v>
      </c>
      <c r="GLD36" s="61">
        <v>0</v>
      </c>
      <c r="GLE36" s="61">
        <v>100</v>
      </c>
      <c r="GLF36" s="61">
        <v>0</v>
      </c>
      <c r="GLG36" s="61">
        <v>0</v>
      </c>
      <c r="GLH36" s="61">
        <v>0.1</v>
      </c>
      <c r="GLI36" s="61">
        <v>0.1</v>
      </c>
      <c r="GLJ36" s="61">
        <v>0.01</v>
      </c>
      <c r="GLK36" s="61">
        <v>100</v>
      </c>
      <c r="GLL36" s="61">
        <v>150</v>
      </c>
      <c r="GLM36" s="61">
        <v>0</v>
      </c>
      <c r="GLN36" s="61">
        <v>1</v>
      </c>
      <c r="GLO36" s="61">
        <v>4.5</v>
      </c>
      <c r="GLP36" s="61">
        <v>1</v>
      </c>
      <c r="GLQ36" s="61">
        <v>1</v>
      </c>
      <c r="GLR36" s="61">
        <v>1</v>
      </c>
      <c r="GLS36" s="61">
        <v>1</v>
      </c>
      <c r="GLT36" s="61">
        <v>0</v>
      </c>
      <c r="GLU36" s="61">
        <v>0</v>
      </c>
      <c r="GLV36" s="61">
        <v>99</v>
      </c>
      <c r="GLW36" s="61">
        <v>75</v>
      </c>
      <c r="GLX36" s="61">
        <v>95</v>
      </c>
      <c r="GLY36" s="61">
        <v>0</v>
      </c>
      <c r="GLZ36" s="61">
        <v>100</v>
      </c>
      <c r="GMA36" s="61">
        <v>50</v>
      </c>
      <c r="GMB36" s="61">
        <v>0</v>
      </c>
      <c r="GMC36" s="61">
        <v>0.1</v>
      </c>
      <c r="GMD36" s="61">
        <v>0.5</v>
      </c>
      <c r="GME36" s="61">
        <v>0.5</v>
      </c>
      <c r="GMF36" s="61">
        <v>100</v>
      </c>
      <c r="GMG36" s="61">
        <v>40</v>
      </c>
      <c r="GMH36" s="61">
        <v>0</v>
      </c>
      <c r="GMI36" s="61">
        <v>1</v>
      </c>
      <c r="GMJ36" s="61">
        <v>1</v>
      </c>
      <c r="GMK36" s="61">
        <v>1</v>
      </c>
      <c r="GML36" s="61">
        <v>1</v>
      </c>
      <c r="GMM36" s="61">
        <v>1</v>
      </c>
      <c r="GMN36" s="61">
        <v>1</v>
      </c>
      <c r="GMO36" s="61">
        <v>0</v>
      </c>
      <c r="GMP36" s="61">
        <v>0</v>
      </c>
      <c r="GMQ36" s="61">
        <v>80</v>
      </c>
      <c r="GMR36" s="61">
        <v>30</v>
      </c>
      <c r="GMS36" s="61">
        <v>50</v>
      </c>
      <c r="GMT36" s="61">
        <v>0</v>
      </c>
      <c r="GMU36" s="61">
        <v>100</v>
      </c>
      <c r="GMV36" s="61">
        <v>10</v>
      </c>
      <c r="GMW36" s="61">
        <v>0</v>
      </c>
      <c r="GMX36" s="61">
        <v>1</v>
      </c>
      <c r="GMY36" s="61">
        <v>10</v>
      </c>
      <c r="GMZ36" s="61">
        <v>10</v>
      </c>
      <c r="GNA36" s="61">
        <v>10</v>
      </c>
      <c r="GNB36" s="61">
        <v>205</v>
      </c>
      <c r="GNC36" s="61">
        <v>0</v>
      </c>
      <c r="GND36" s="61">
        <v>0</v>
      </c>
      <c r="GNE36" s="61">
        <v>1</v>
      </c>
      <c r="GNF36" s="61">
        <v>1</v>
      </c>
      <c r="GNG36" s="61">
        <v>1</v>
      </c>
      <c r="GNH36" s="61">
        <v>1</v>
      </c>
      <c r="GNI36" s="61">
        <v>1</v>
      </c>
      <c r="GNJ36" s="61">
        <v>0</v>
      </c>
      <c r="GNK36" s="61">
        <v>0</v>
      </c>
      <c r="GNL36" s="61">
        <v>95</v>
      </c>
      <c r="GNM36" s="61">
        <v>75</v>
      </c>
      <c r="GNN36" s="61">
        <v>75</v>
      </c>
      <c r="GNO36" s="61">
        <v>0</v>
      </c>
      <c r="GNP36" s="61">
        <v>100</v>
      </c>
      <c r="GNQ36" s="61">
        <v>0</v>
      </c>
      <c r="GNR36" s="61">
        <v>0</v>
      </c>
      <c r="GNS36" s="61">
        <v>1</v>
      </c>
      <c r="GNT36" s="61">
        <v>10</v>
      </c>
      <c r="GNU36" s="61">
        <v>10</v>
      </c>
      <c r="GNV36" s="61">
        <v>10</v>
      </c>
      <c r="GNW36" s="61">
        <v>205</v>
      </c>
      <c r="GNX36" s="61">
        <v>0</v>
      </c>
      <c r="GNY36" s="61">
        <v>0</v>
      </c>
      <c r="GNZ36" s="61">
        <v>1</v>
      </c>
      <c r="GOA36" s="61">
        <v>1</v>
      </c>
      <c r="GOB36" s="61">
        <v>1</v>
      </c>
      <c r="GOC36" s="61">
        <v>1</v>
      </c>
      <c r="GOD36" s="61">
        <v>1</v>
      </c>
      <c r="GOE36" s="61">
        <v>0</v>
      </c>
      <c r="GOF36" s="61">
        <v>0</v>
      </c>
      <c r="GOG36" s="61">
        <v>95</v>
      </c>
      <c r="GOH36" s="61">
        <v>75</v>
      </c>
      <c r="GOI36" s="61">
        <v>75</v>
      </c>
      <c r="GOJ36" s="61">
        <v>0</v>
      </c>
      <c r="GOK36" s="61">
        <v>100</v>
      </c>
      <c r="GOL36" s="61">
        <v>0</v>
      </c>
      <c r="GOM36" s="61">
        <v>0</v>
      </c>
      <c r="GON36" s="61">
        <v>0</v>
      </c>
      <c r="GOO36" s="61">
        <v>1</v>
      </c>
      <c r="GOP36" s="61">
        <v>1</v>
      </c>
      <c r="GOQ36" s="61">
        <v>100</v>
      </c>
      <c r="GOR36" s="61">
        <v>0.01</v>
      </c>
      <c r="GOS36" s="61">
        <v>0</v>
      </c>
      <c r="GOT36" s="61">
        <v>1</v>
      </c>
      <c r="GOU36" s="61">
        <v>3</v>
      </c>
      <c r="GOV36" s="61">
        <v>1</v>
      </c>
      <c r="GOW36" s="61">
        <v>1</v>
      </c>
      <c r="GOX36" s="61">
        <v>1</v>
      </c>
      <c r="GOY36" s="61">
        <v>1</v>
      </c>
      <c r="GOZ36" s="61">
        <v>0</v>
      </c>
      <c r="GPA36" s="61">
        <v>0</v>
      </c>
      <c r="GPB36" s="61">
        <v>20</v>
      </c>
      <c r="GPC36" s="61">
        <v>-20</v>
      </c>
      <c r="GPD36" s="61">
        <v>-3</v>
      </c>
      <c r="GPE36" s="61">
        <v>0</v>
      </c>
      <c r="GPF36" s="61">
        <v>100</v>
      </c>
      <c r="GPG36" s="61">
        <v>0</v>
      </c>
      <c r="GPH36" s="61">
        <v>1E-3</v>
      </c>
      <c r="GPI36" s="61">
        <v>0.1</v>
      </c>
      <c r="GPJ36" s="61">
        <v>100</v>
      </c>
      <c r="GPK36" s="61">
        <v>100</v>
      </c>
      <c r="GPL36" s="61">
        <v>100</v>
      </c>
      <c r="GPM36" s="61">
        <v>70</v>
      </c>
      <c r="GPN36" s="61">
        <v>0</v>
      </c>
      <c r="GPO36" s="61">
        <v>1</v>
      </c>
      <c r="GPP36" s="61">
        <v>1</v>
      </c>
      <c r="GPQ36" s="61">
        <v>1</v>
      </c>
      <c r="GPR36" s="61">
        <v>1</v>
      </c>
      <c r="GPS36" s="61">
        <v>1</v>
      </c>
      <c r="GPT36" s="61">
        <v>1</v>
      </c>
      <c r="GPU36" s="61">
        <v>0</v>
      </c>
      <c r="GPV36" s="61">
        <v>0</v>
      </c>
      <c r="GPW36" s="61">
        <v>90</v>
      </c>
      <c r="GPX36" s="61">
        <v>50</v>
      </c>
      <c r="GPY36" s="61">
        <v>50</v>
      </c>
      <c r="GPZ36" s="61">
        <v>20</v>
      </c>
      <c r="GQA36" s="61">
        <v>100</v>
      </c>
      <c r="GQB36" s="61">
        <v>20</v>
      </c>
      <c r="GQC36" s="61">
        <v>0</v>
      </c>
      <c r="GQD36" s="61">
        <v>0.1</v>
      </c>
      <c r="GQE36" s="61">
        <v>100</v>
      </c>
      <c r="GQF36" s="61">
        <v>205</v>
      </c>
      <c r="GQG36" s="61">
        <v>0</v>
      </c>
      <c r="GQH36" s="61">
        <v>0</v>
      </c>
      <c r="GQI36" s="61">
        <v>1</v>
      </c>
      <c r="GQJ36" s="61">
        <v>20</v>
      </c>
      <c r="GQK36" s="61">
        <v>0</v>
      </c>
      <c r="GQL36" s="61">
        <v>1</v>
      </c>
      <c r="GQM36" s="61">
        <v>1</v>
      </c>
      <c r="GQN36" s="61">
        <v>1</v>
      </c>
      <c r="GQO36" s="61">
        <v>1</v>
      </c>
      <c r="GQP36" s="61">
        <v>0</v>
      </c>
      <c r="GQQ36" s="61">
        <v>0</v>
      </c>
      <c r="GQR36" s="61">
        <v>120</v>
      </c>
      <c r="GQS36" s="61">
        <v>0</v>
      </c>
      <c r="GQT36" s="61">
        <v>100</v>
      </c>
      <c r="GQU36" s="61">
        <v>100</v>
      </c>
      <c r="GQV36" s="61">
        <v>0</v>
      </c>
      <c r="GQW36" s="61">
        <v>0</v>
      </c>
      <c r="GQX36" s="61">
        <v>100</v>
      </c>
      <c r="GQY36" s="61">
        <v>0</v>
      </c>
      <c r="GQZ36" s="61">
        <v>0</v>
      </c>
      <c r="GRA36" s="61">
        <v>2</v>
      </c>
      <c r="GRB36" s="61">
        <v>100</v>
      </c>
      <c r="GRC36" s="61">
        <v>100</v>
      </c>
      <c r="GRD36" s="61">
        <v>100</v>
      </c>
      <c r="GRE36" s="61">
        <v>0.05</v>
      </c>
      <c r="GRF36" s="61">
        <v>0</v>
      </c>
      <c r="GRG36" s="61">
        <v>0</v>
      </c>
      <c r="GRH36" s="61">
        <v>1</v>
      </c>
      <c r="GRI36" s="61">
        <v>1</v>
      </c>
      <c r="GRJ36" s="61">
        <v>1</v>
      </c>
      <c r="GRK36" s="61">
        <v>1</v>
      </c>
      <c r="GRL36" s="61">
        <v>1</v>
      </c>
      <c r="GRM36" s="61">
        <v>0</v>
      </c>
      <c r="GRN36" s="61">
        <v>0</v>
      </c>
      <c r="GRO36" s="61">
        <v>780</v>
      </c>
      <c r="GRP36" s="61">
        <v>720</v>
      </c>
      <c r="GRQ36" s="61">
        <v>740</v>
      </c>
      <c r="GRR36" s="61">
        <v>0</v>
      </c>
      <c r="GRS36" s="61">
        <v>100</v>
      </c>
      <c r="GRT36" s="61">
        <v>-100</v>
      </c>
      <c r="GRU36" s="61">
        <v>0</v>
      </c>
      <c r="GRV36" s="61">
        <v>1</v>
      </c>
      <c r="GRW36" s="61">
        <v>320</v>
      </c>
      <c r="GRX36" s="61">
        <v>320</v>
      </c>
      <c r="GRY36" s="61">
        <v>100</v>
      </c>
      <c r="GRZ36" s="61">
        <v>205</v>
      </c>
      <c r="GSA36" s="61">
        <v>0</v>
      </c>
      <c r="GSB36" s="61">
        <v>0</v>
      </c>
      <c r="GSC36" s="61">
        <v>1</v>
      </c>
      <c r="GSD36" s="61">
        <v>1</v>
      </c>
      <c r="GSE36" s="61">
        <v>1</v>
      </c>
      <c r="GSF36" s="61">
        <v>1</v>
      </c>
      <c r="GSG36" s="61">
        <v>1</v>
      </c>
      <c r="GSH36" s="61">
        <v>0</v>
      </c>
      <c r="GSI36" s="61">
        <v>0</v>
      </c>
      <c r="GSJ36" s="61">
        <v>400</v>
      </c>
      <c r="GSK36" s="61">
        <v>0</v>
      </c>
      <c r="GSL36" s="61">
        <v>0</v>
      </c>
      <c r="GSM36" s="61">
        <v>0</v>
      </c>
      <c r="GSN36" s="61">
        <v>100</v>
      </c>
      <c r="GSO36" s="61">
        <v>0</v>
      </c>
      <c r="GSP36" s="61">
        <v>1E-3</v>
      </c>
      <c r="GSQ36" s="61">
        <v>0.1</v>
      </c>
      <c r="GSR36" s="61">
        <v>100</v>
      </c>
      <c r="GSS36" s="61">
        <v>100</v>
      </c>
      <c r="GST36" s="61">
        <v>100</v>
      </c>
      <c r="GSU36" s="61">
        <v>70</v>
      </c>
      <c r="GSV36" s="61">
        <v>0</v>
      </c>
      <c r="GSW36" s="61">
        <v>1</v>
      </c>
      <c r="GSX36" s="61">
        <v>6</v>
      </c>
      <c r="GSY36" s="61">
        <v>1</v>
      </c>
      <c r="GSZ36" s="61">
        <v>1</v>
      </c>
      <c r="GTA36" s="61">
        <v>1</v>
      </c>
      <c r="GTB36" s="61">
        <v>1</v>
      </c>
      <c r="GTC36" s="61">
        <v>0</v>
      </c>
      <c r="GTD36" s="61">
        <v>0</v>
      </c>
      <c r="GTE36" s="61">
        <v>80</v>
      </c>
      <c r="GTF36" s="61">
        <v>30</v>
      </c>
      <c r="GTG36" s="61">
        <v>80</v>
      </c>
      <c r="GTH36" s="61">
        <v>0</v>
      </c>
      <c r="GTI36" s="61">
        <v>100</v>
      </c>
      <c r="GTJ36" s="61">
        <v>0</v>
      </c>
      <c r="GTK36" s="61">
        <v>0</v>
      </c>
      <c r="GTL36" s="61">
        <v>0.2</v>
      </c>
      <c r="GTM36" s="61">
        <v>100</v>
      </c>
      <c r="GTN36" s="61">
        <v>100</v>
      </c>
      <c r="GTO36" s="61">
        <v>100</v>
      </c>
      <c r="GTP36" s="61">
        <v>205</v>
      </c>
      <c r="GTQ36" s="61">
        <v>0</v>
      </c>
      <c r="GTR36" s="61">
        <v>1</v>
      </c>
      <c r="GTS36" s="61">
        <v>1</v>
      </c>
      <c r="GTT36" s="61">
        <v>1</v>
      </c>
      <c r="GTU36" s="61">
        <v>1</v>
      </c>
      <c r="GTV36" s="61">
        <v>1</v>
      </c>
      <c r="GTW36" s="61">
        <v>1</v>
      </c>
      <c r="GTX36" s="61">
        <v>0</v>
      </c>
      <c r="GTY36" s="61">
        <v>0</v>
      </c>
      <c r="GTZ36" s="61">
        <v>40</v>
      </c>
      <c r="GUA36" s="61">
        <v>20</v>
      </c>
      <c r="GUB36" s="61">
        <v>28</v>
      </c>
      <c r="GUC36" s="61">
        <v>0</v>
      </c>
      <c r="GUD36" s="61">
        <v>100</v>
      </c>
      <c r="GUE36" s="61">
        <v>0</v>
      </c>
      <c r="GUF36" s="61">
        <v>0</v>
      </c>
      <c r="GUG36" s="61">
        <v>0.2</v>
      </c>
      <c r="GUH36" s="61">
        <v>100</v>
      </c>
      <c r="GUI36" s="61">
        <v>100</v>
      </c>
      <c r="GUJ36" s="61">
        <v>100</v>
      </c>
      <c r="GUK36" s="61">
        <v>205</v>
      </c>
      <c r="GUL36" s="61">
        <v>0</v>
      </c>
      <c r="GUM36" s="61">
        <v>1</v>
      </c>
      <c r="GUN36" s="61">
        <v>1</v>
      </c>
      <c r="GUO36" s="61">
        <v>1</v>
      </c>
      <c r="GUP36" s="61">
        <v>1</v>
      </c>
      <c r="GUQ36" s="61">
        <v>1</v>
      </c>
      <c r="GUR36" s="61">
        <v>1</v>
      </c>
      <c r="GUS36" s="61">
        <v>0</v>
      </c>
      <c r="GUT36" s="61">
        <v>0</v>
      </c>
      <c r="GUU36" s="61">
        <v>40</v>
      </c>
      <c r="GUV36" s="61">
        <v>20</v>
      </c>
      <c r="GUW36" s="61">
        <v>28</v>
      </c>
      <c r="GUX36" s="61">
        <v>0</v>
      </c>
      <c r="GUY36" s="61">
        <v>100</v>
      </c>
      <c r="GUZ36" s="61">
        <v>0</v>
      </c>
      <c r="GVA36" s="61">
        <v>0</v>
      </c>
      <c r="GVB36" s="61">
        <v>0</v>
      </c>
      <c r="GVC36" s="61">
        <v>50</v>
      </c>
      <c r="GVD36" s="61">
        <v>50</v>
      </c>
      <c r="GVE36" s="61">
        <v>100</v>
      </c>
      <c r="GVF36" s="61">
        <v>205</v>
      </c>
      <c r="GVG36" s="61">
        <v>0</v>
      </c>
      <c r="GVH36" s="61">
        <v>1</v>
      </c>
      <c r="GVI36" s="61">
        <v>1</v>
      </c>
      <c r="GVJ36" s="61">
        <v>1</v>
      </c>
      <c r="GVK36" s="61">
        <v>1</v>
      </c>
      <c r="GVL36" s="61">
        <v>1</v>
      </c>
      <c r="GVM36" s="61">
        <v>1</v>
      </c>
      <c r="GVN36" s="61">
        <v>0</v>
      </c>
      <c r="GVO36" s="61">
        <v>0</v>
      </c>
      <c r="GVP36" s="61">
        <v>100</v>
      </c>
      <c r="GVQ36" s="61">
        <v>0</v>
      </c>
      <c r="GVR36" s="61">
        <v>50</v>
      </c>
      <c r="GVS36" s="61">
        <v>0</v>
      </c>
      <c r="GVT36" s="61">
        <v>100</v>
      </c>
      <c r="GVU36" s="61">
        <v>0</v>
      </c>
      <c r="GVV36" s="61">
        <v>0</v>
      </c>
      <c r="GVW36" s="61">
        <v>0.1</v>
      </c>
      <c r="GVX36" s="61">
        <v>100</v>
      </c>
      <c r="GVY36" s="61">
        <v>100</v>
      </c>
      <c r="GVZ36" s="61">
        <v>100</v>
      </c>
      <c r="GWA36" s="61">
        <v>205</v>
      </c>
      <c r="GWB36" s="61">
        <v>0</v>
      </c>
      <c r="GWC36" s="61">
        <v>0</v>
      </c>
      <c r="GWD36" s="61">
        <v>1</v>
      </c>
      <c r="GWE36" s="61">
        <v>1</v>
      </c>
      <c r="GWF36" s="61">
        <v>1</v>
      </c>
      <c r="GWG36" s="61">
        <v>1</v>
      </c>
      <c r="GWH36" s="61">
        <v>1</v>
      </c>
      <c r="GWI36" s="61">
        <v>0</v>
      </c>
      <c r="GWJ36" s="61">
        <v>0</v>
      </c>
      <c r="GWK36" s="61">
        <v>30</v>
      </c>
      <c r="GWL36" s="61">
        <v>15</v>
      </c>
      <c r="GWM36" s="61">
        <v>25</v>
      </c>
      <c r="GWN36" s="61">
        <v>0</v>
      </c>
      <c r="GWO36" s="61">
        <v>100</v>
      </c>
      <c r="GWP36" s="61">
        <v>0</v>
      </c>
      <c r="GWQ36" s="61">
        <v>0</v>
      </c>
      <c r="GWR36" s="61">
        <v>0.1</v>
      </c>
      <c r="GWS36" s="61">
        <v>100</v>
      </c>
      <c r="GWT36" s="61">
        <v>100</v>
      </c>
      <c r="GWU36" s="61">
        <v>100</v>
      </c>
      <c r="GWV36" s="61">
        <v>205</v>
      </c>
      <c r="GWW36" s="61">
        <v>0</v>
      </c>
      <c r="GWX36" s="61">
        <v>1</v>
      </c>
      <c r="GWY36" s="61">
        <v>1</v>
      </c>
      <c r="GWZ36" s="61">
        <v>1</v>
      </c>
      <c r="GXA36" s="61">
        <v>1</v>
      </c>
      <c r="GXB36" s="61">
        <v>1</v>
      </c>
      <c r="GXC36" s="61">
        <v>1</v>
      </c>
      <c r="GXD36" s="61">
        <v>0</v>
      </c>
      <c r="GXE36" s="61">
        <v>0</v>
      </c>
      <c r="GXF36" s="61">
        <v>99</v>
      </c>
      <c r="GXG36" s="61">
        <v>85</v>
      </c>
      <c r="GXH36" s="61">
        <v>90</v>
      </c>
      <c r="GXI36" s="61">
        <v>0</v>
      </c>
      <c r="GXJ36" s="61">
        <v>100</v>
      </c>
      <c r="GXK36" s="61">
        <v>0</v>
      </c>
      <c r="GZB36" s="61">
        <v>0</v>
      </c>
      <c r="GZC36" s="61">
        <v>0.1</v>
      </c>
      <c r="GZD36" s="61">
        <v>100</v>
      </c>
      <c r="GZE36" s="61">
        <v>205</v>
      </c>
      <c r="GZF36" s="61">
        <v>0</v>
      </c>
      <c r="GZG36" s="61">
        <v>0</v>
      </c>
      <c r="GZH36" s="61">
        <v>1</v>
      </c>
      <c r="GZI36" s="61">
        <v>20</v>
      </c>
      <c r="GZJ36" s="61">
        <v>0</v>
      </c>
      <c r="GZK36" s="61">
        <v>1</v>
      </c>
      <c r="GZL36" s="61">
        <v>1</v>
      </c>
      <c r="GZM36" s="61">
        <v>1</v>
      </c>
      <c r="GZN36" s="61">
        <v>1</v>
      </c>
      <c r="GZO36" s="61">
        <v>0</v>
      </c>
      <c r="GZP36" s="61">
        <v>0</v>
      </c>
      <c r="GZQ36" s="61">
        <v>120</v>
      </c>
      <c r="GZR36" s="61">
        <v>0</v>
      </c>
      <c r="GZS36" s="61">
        <v>100</v>
      </c>
      <c r="GZT36" s="61">
        <v>100</v>
      </c>
      <c r="GZU36" s="61">
        <v>0</v>
      </c>
      <c r="GZV36" s="61">
        <v>0</v>
      </c>
      <c r="GZW36" s="61">
        <v>100</v>
      </c>
      <c r="GZX36" s="61">
        <v>0</v>
      </c>
      <c r="GZY36" s="61">
        <v>0</v>
      </c>
      <c r="GZZ36" s="61">
        <v>0.2</v>
      </c>
      <c r="HAA36" s="61">
        <v>100</v>
      </c>
      <c r="HAB36" s="61">
        <v>100</v>
      </c>
      <c r="HAC36" s="61">
        <v>100</v>
      </c>
      <c r="HAD36" s="61">
        <v>205</v>
      </c>
      <c r="HAE36" s="61">
        <v>0</v>
      </c>
      <c r="HAF36" s="61">
        <v>1</v>
      </c>
      <c r="HAG36" s="61">
        <v>1</v>
      </c>
      <c r="HAH36" s="61">
        <v>1</v>
      </c>
      <c r="HAI36" s="61">
        <v>1</v>
      </c>
      <c r="HAJ36" s="61">
        <v>1</v>
      </c>
      <c r="HAK36" s="61">
        <v>1</v>
      </c>
      <c r="HAL36" s="61">
        <v>0</v>
      </c>
      <c r="HAM36" s="61">
        <v>0</v>
      </c>
      <c r="HAN36" s="61">
        <v>40</v>
      </c>
      <c r="HAO36" s="61">
        <v>20</v>
      </c>
      <c r="HAP36" s="61">
        <v>28</v>
      </c>
      <c r="HAQ36" s="61">
        <v>0</v>
      </c>
      <c r="HAR36" s="61">
        <v>100</v>
      </c>
      <c r="HAS36" s="61">
        <v>0</v>
      </c>
      <c r="HAT36" s="61">
        <v>0</v>
      </c>
      <c r="HAU36" s="61">
        <v>0</v>
      </c>
      <c r="HAV36" s="61">
        <v>50</v>
      </c>
      <c r="HAW36" s="61">
        <v>50</v>
      </c>
      <c r="HAX36" s="61">
        <v>100</v>
      </c>
      <c r="HAY36" s="61">
        <v>205</v>
      </c>
      <c r="HAZ36" s="61">
        <v>0</v>
      </c>
      <c r="HBA36" s="61">
        <v>1</v>
      </c>
      <c r="HBB36" s="61">
        <v>1</v>
      </c>
      <c r="HBC36" s="61">
        <v>1</v>
      </c>
      <c r="HBD36" s="61">
        <v>1</v>
      </c>
      <c r="HBE36" s="61">
        <v>1</v>
      </c>
      <c r="HBF36" s="61">
        <v>1</v>
      </c>
      <c r="HBG36" s="61">
        <v>0</v>
      </c>
      <c r="HBH36" s="61">
        <v>0</v>
      </c>
      <c r="HBI36" s="61">
        <v>100</v>
      </c>
      <c r="HBJ36" s="61">
        <v>0</v>
      </c>
      <c r="HBK36" s="61">
        <v>50</v>
      </c>
      <c r="HBL36" s="61">
        <v>0</v>
      </c>
      <c r="HBM36" s="61">
        <v>100</v>
      </c>
      <c r="HBN36" s="61">
        <v>0</v>
      </c>
      <c r="HBO36" s="61">
        <v>0</v>
      </c>
      <c r="HBP36" s="61">
        <v>1000</v>
      </c>
      <c r="HBQ36" s="61">
        <v>-1000</v>
      </c>
      <c r="HBR36" s="61">
        <v>0</v>
      </c>
      <c r="HBS36" s="61">
        <v>0</v>
      </c>
      <c r="HBT36" s="61">
        <v>10</v>
      </c>
      <c r="HBU36" s="61">
        <v>10</v>
      </c>
      <c r="HBV36" s="61">
        <v>10</v>
      </c>
      <c r="HBW36" s="61">
        <v>2</v>
      </c>
      <c r="HBX36" s="61">
        <v>5</v>
      </c>
      <c r="HBY36" s="61">
        <v>0</v>
      </c>
      <c r="HBZ36" s="61">
        <v>48</v>
      </c>
      <c r="HCA36" s="61">
        <v>50</v>
      </c>
      <c r="HCB36" s="61">
        <v>1</v>
      </c>
      <c r="HCC36" s="61">
        <v>5000</v>
      </c>
      <c r="HCD36" s="61">
        <v>8000</v>
      </c>
      <c r="HCE36" s="61">
        <v>5000</v>
      </c>
      <c r="HCF36" s="61">
        <v>8000</v>
      </c>
      <c r="HCG36" s="61">
        <v>6</v>
      </c>
      <c r="HCH36" s="61">
        <v>6</v>
      </c>
      <c r="HCI36" s="61">
        <v>1</v>
      </c>
      <c r="HCJ36" s="61">
        <v>5000</v>
      </c>
      <c r="HCK36" s="61">
        <v>-5000</v>
      </c>
      <c r="HCL36" s="61">
        <v>1</v>
      </c>
      <c r="HCM36" s="61">
        <v>0</v>
      </c>
      <c r="HCN36" s="61">
        <v>0.02</v>
      </c>
      <c r="HCO36" s="61">
        <v>1</v>
      </c>
      <c r="HCP36" s="61">
        <v>1</v>
      </c>
      <c r="HCQ36" s="61">
        <v>1</v>
      </c>
      <c r="HCR36" s="61">
        <v>1</v>
      </c>
      <c r="HCS36" s="61">
        <v>0</v>
      </c>
      <c r="HCT36" s="61">
        <v>0</v>
      </c>
      <c r="HCU36" s="61">
        <v>3000</v>
      </c>
      <c r="HCV36" s="61">
        <v>-3000</v>
      </c>
      <c r="HCW36" s="61">
        <v>0</v>
      </c>
      <c r="HCX36" s="61">
        <v>50</v>
      </c>
      <c r="HCY36" s="61">
        <v>100</v>
      </c>
      <c r="HCZ36" s="61">
        <v>97.1</v>
      </c>
      <c r="HDA36" s="61">
        <v>0</v>
      </c>
      <c r="HDB36" s="61">
        <v>0.1</v>
      </c>
      <c r="HDC36" s="61">
        <v>100</v>
      </c>
      <c r="HDD36" s="61">
        <v>205</v>
      </c>
      <c r="HDE36" s="61">
        <v>0</v>
      </c>
      <c r="HDF36" s="61">
        <v>0</v>
      </c>
      <c r="HDG36" s="61">
        <v>1</v>
      </c>
      <c r="HDH36" s="61">
        <v>20</v>
      </c>
      <c r="HDI36" s="61">
        <v>0</v>
      </c>
      <c r="HDJ36" s="61">
        <v>1</v>
      </c>
      <c r="HDK36" s="61">
        <v>1</v>
      </c>
      <c r="HDL36" s="61">
        <v>1</v>
      </c>
      <c r="HDM36" s="61">
        <v>1</v>
      </c>
      <c r="HDN36" s="61">
        <v>0</v>
      </c>
      <c r="HDO36" s="61">
        <v>0</v>
      </c>
      <c r="HDP36" s="61">
        <v>120</v>
      </c>
      <c r="HDQ36" s="61">
        <v>0</v>
      </c>
      <c r="HDR36" s="61">
        <v>100</v>
      </c>
      <c r="HDS36" s="61">
        <v>100</v>
      </c>
      <c r="HDT36" s="61">
        <v>0</v>
      </c>
      <c r="HDU36" s="61">
        <v>0</v>
      </c>
      <c r="HDV36" s="61">
        <v>100</v>
      </c>
      <c r="HDW36" s="61">
        <v>0</v>
      </c>
      <c r="HDX36" s="61">
        <v>0</v>
      </c>
      <c r="HDY36" s="61">
        <v>0.1</v>
      </c>
      <c r="HDZ36" s="61">
        <v>100</v>
      </c>
      <c r="HEA36" s="61">
        <v>205</v>
      </c>
      <c r="HEB36" s="61">
        <v>0</v>
      </c>
      <c r="HEC36" s="61">
        <v>0</v>
      </c>
      <c r="HED36" s="61">
        <v>1</v>
      </c>
      <c r="HEE36" s="61">
        <v>20</v>
      </c>
      <c r="HEF36" s="61">
        <v>0</v>
      </c>
      <c r="HEG36" s="61">
        <v>1</v>
      </c>
      <c r="HEH36" s="61">
        <v>1</v>
      </c>
      <c r="HEI36" s="61">
        <v>1</v>
      </c>
      <c r="HEJ36" s="61">
        <v>1</v>
      </c>
      <c r="HEK36" s="61">
        <v>0</v>
      </c>
      <c r="HEL36" s="61">
        <v>0</v>
      </c>
      <c r="HEM36" s="61">
        <v>120</v>
      </c>
      <c r="HEN36" s="61">
        <v>0</v>
      </c>
      <c r="HEO36" s="61">
        <v>100</v>
      </c>
      <c r="HEP36" s="61">
        <v>100</v>
      </c>
      <c r="HEQ36" s="61">
        <v>0</v>
      </c>
      <c r="HER36" s="61">
        <v>0</v>
      </c>
      <c r="HES36" s="61">
        <v>100</v>
      </c>
      <c r="HET36" s="61">
        <v>0</v>
      </c>
      <c r="HEU36" s="61">
        <v>0</v>
      </c>
      <c r="HEV36" s="61">
        <v>0.1</v>
      </c>
      <c r="HEW36" s="61">
        <v>100</v>
      </c>
      <c r="HEX36" s="61">
        <v>205</v>
      </c>
      <c r="HEY36" s="61">
        <v>0</v>
      </c>
      <c r="HEZ36" s="61">
        <v>0</v>
      </c>
      <c r="HFA36" s="61">
        <v>1</v>
      </c>
      <c r="HFB36" s="61">
        <v>20</v>
      </c>
      <c r="HFC36" s="61">
        <v>0</v>
      </c>
      <c r="HFD36" s="61">
        <v>1</v>
      </c>
      <c r="HFE36" s="61">
        <v>1</v>
      </c>
      <c r="HFF36" s="61">
        <v>1</v>
      </c>
      <c r="HFG36" s="61">
        <v>1</v>
      </c>
      <c r="HFH36" s="61">
        <v>0</v>
      </c>
      <c r="HFI36" s="61">
        <v>0</v>
      </c>
      <c r="HFJ36" s="61">
        <v>120</v>
      </c>
      <c r="HFK36" s="61">
        <v>0</v>
      </c>
      <c r="HFL36" s="61">
        <v>100</v>
      </c>
      <c r="HFM36" s="61">
        <v>100</v>
      </c>
      <c r="HFN36" s="61">
        <v>0</v>
      </c>
      <c r="HFO36" s="61">
        <v>0</v>
      </c>
      <c r="HFP36" s="61">
        <v>100</v>
      </c>
      <c r="HFQ36" s="61">
        <v>0</v>
      </c>
      <c r="HFR36" s="61">
        <v>0</v>
      </c>
      <c r="HFS36" s="61">
        <v>0.1</v>
      </c>
      <c r="HFT36" s="61">
        <v>100</v>
      </c>
      <c r="HFU36" s="61">
        <v>205</v>
      </c>
      <c r="HFV36" s="61">
        <v>0</v>
      </c>
      <c r="HFW36" s="61">
        <v>0</v>
      </c>
      <c r="HFX36" s="61">
        <v>1</v>
      </c>
      <c r="HFY36" s="61">
        <v>20</v>
      </c>
      <c r="HFZ36" s="61">
        <v>0</v>
      </c>
      <c r="HGA36" s="61">
        <v>1</v>
      </c>
      <c r="HGB36" s="61">
        <v>1</v>
      </c>
      <c r="HGC36" s="61">
        <v>1</v>
      </c>
      <c r="HGD36" s="61">
        <v>1</v>
      </c>
      <c r="HGE36" s="61">
        <v>0</v>
      </c>
      <c r="HGF36" s="61">
        <v>0</v>
      </c>
      <c r="HGG36" s="61">
        <v>120</v>
      </c>
      <c r="HGH36" s="61">
        <v>0</v>
      </c>
      <c r="HGI36" s="61">
        <v>100</v>
      </c>
      <c r="HGJ36" s="61">
        <v>100</v>
      </c>
      <c r="HGK36" s="61">
        <v>0</v>
      </c>
      <c r="HGL36" s="61">
        <v>0</v>
      </c>
      <c r="HGM36" s="61">
        <v>100</v>
      </c>
      <c r="HGN36" s="61">
        <v>0</v>
      </c>
      <c r="HGO36" s="61">
        <v>0</v>
      </c>
      <c r="HGP36" s="61">
        <v>0.1</v>
      </c>
      <c r="HGQ36" s="61">
        <v>100</v>
      </c>
      <c r="HGR36" s="61">
        <v>205</v>
      </c>
      <c r="HGS36" s="61">
        <v>0</v>
      </c>
      <c r="HGT36" s="61">
        <v>0</v>
      </c>
      <c r="HGU36" s="61">
        <v>1</v>
      </c>
      <c r="HGV36" s="61">
        <v>20</v>
      </c>
      <c r="HGW36" s="61">
        <v>0</v>
      </c>
      <c r="HGX36" s="61">
        <v>1</v>
      </c>
      <c r="HGY36" s="61">
        <v>1</v>
      </c>
      <c r="HGZ36" s="61">
        <v>1</v>
      </c>
      <c r="HHA36" s="61">
        <v>1</v>
      </c>
      <c r="HHB36" s="61">
        <v>0</v>
      </c>
      <c r="HHC36" s="61">
        <v>0</v>
      </c>
      <c r="HHD36" s="61">
        <v>120</v>
      </c>
      <c r="HHE36" s="61">
        <v>0</v>
      </c>
      <c r="HHF36" s="61">
        <v>100</v>
      </c>
      <c r="HHG36" s="61">
        <v>100</v>
      </c>
      <c r="HHH36" s="61">
        <v>0</v>
      </c>
      <c r="HHI36" s="61">
        <v>0</v>
      </c>
      <c r="HHJ36" s="61">
        <v>100</v>
      </c>
      <c r="HHK36" s="61">
        <v>0</v>
      </c>
      <c r="HHL36" s="61">
        <v>0</v>
      </c>
      <c r="HHM36" s="61">
        <v>0.1</v>
      </c>
      <c r="HHN36" s="61">
        <v>100</v>
      </c>
      <c r="HHO36" s="61">
        <v>205</v>
      </c>
      <c r="HHP36" s="61">
        <v>0</v>
      </c>
      <c r="HHQ36" s="61">
        <v>0</v>
      </c>
      <c r="HHR36" s="61">
        <v>1</v>
      </c>
      <c r="HHS36" s="61">
        <v>20</v>
      </c>
      <c r="HHT36" s="61">
        <v>0</v>
      </c>
      <c r="HHU36" s="61">
        <v>1</v>
      </c>
      <c r="HHV36" s="61">
        <v>1</v>
      </c>
      <c r="HHW36" s="61">
        <v>1</v>
      </c>
      <c r="HHX36" s="61">
        <v>1</v>
      </c>
      <c r="HHY36" s="61">
        <v>0</v>
      </c>
      <c r="HHZ36" s="61">
        <v>0</v>
      </c>
      <c r="HIA36" s="61">
        <v>120</v>
      </c>
      <c r="HIB36" s="61">
        <v>0</v>
      </c>
      <c r="HIC36" s="61">
        <v>100</v>
      </c>
      <c r="HID36" s="61">
        <v>100</v>
      </c>
      <c r="HIE36" s="61">
        <v>0</v>
      </c>
      <c r="HIF36" s="61">
        <v>0</v>
      </c>
      <c r="HIG36" s="61">
        <v>100</v>
      </c>
      <c r="HIH36" s="61">
        <v>0</v>
      </c>
      <c r="HII36" s="61">
        <v>0</v>
      </c>
      <c r="HIJ36" s="61">
        <v>0</v>
      </c>
      <c r="HIK36" s="61">
        <v>0</v>
      </c>
      <c r="HIL36" s="61">
        <v>0</v>
      </c>
      <c r="HIM36" s="61">
        <v>0</v>
      </c>
      <c r="HIN36" s="61">
        <v>0</v>
      </c>
      <c r="HIO36" s="61">
        <v>0</v>
      </c>
      <c r="HIP36" s="61">
        <v>0</v>
      </c>
      <c r="HIQ36" s="61">
        <v>0</v>
      </c>
      <c r="HIR36" s="61">
        <v>0</v>
      </c>
      <c r="HIS36" s="61">
        <v>0</v>
      </c>
      <c r="HIT36" s="61">
        <v>0</v>
      </c>
      <c r="HIU36" s="61">
        <v>0</v>
      </c>
      <c r="HIV36" s="61">
        <v>0</v>
      </c>
      <c r="HIW36" s="61">
        <v>0</v>
      </c>
      <c r="HIX36" s="61">
        <v>0</v>
      </c>
      <c r="HIY36" s="61">
        <v>0</v>
      </c>
      <c r="HIZ36" s="61">
        <v>0</v>
      </c>
      <c r="HJA36" s="61">
        <v>0</v>
      </c>
      <c r="HJB36" s="61">
        <v>0</v>
      </c>
      <c r="HJC36" s="61">
        <v>0</v>
      </c>
      <c r="HJD36" s="61">
        <v>0</v>
      </c>
      <c r="HJG36" s="61">
        <v>1</v>
      </c>
      <c r="HJH36" s="61">
        <v>0</v>
      </c>
      <c r="HJM36" s="61">
        <v>12</v>
      </c>
      <c r="HJN36" s="61">
        <v>2</v>
      </c>
      <c r="HJO36" s="61">
        <v>5</v>
      </c>
      <c r="HJY36" s="61">
        <v>235</v>
      </c>
      <c r="HJZ36" s="61">
        <v>235</v>
      </c>
      <c r="HKA36" s="61">
        <v>40</v>
      </c>
      <c r="HKB36" s="61">
        <v>25</v>
      </c>
      <c r="HKC36" s="61">
        <v>232</v>
      </c>
      <c r="HKD36" s="61">
        <v>1</v>
      </c>
      <c r="HKE36" s="61">
        <v>100</v>
      </c>
      <c r="HKG36" s="61">
        <v>70</v>
      </c>
      <c r="HKH36" s="61">
        <v>327</v>
      </c>
      <c r="HKI36" s="61">
        <v>327</v>
      </c>
      <c r="HKJ36" s="61">
        <v>1</v>
      </c>
      <c r="HKK36" s="61">
        <v>10</v>
      </c>
      <c r="HKN36" s="61">
        <v>0</v>
      </c>
      <c r="HKO36" s="61">
        <v>0</v>
      </c>
      <c r="HKP36" s="61">
        <v>0</v>
      </c>
      <c r="HKU36" s="61">
        <v>3</v>
      </c>
      <c r="HKV36" s="61">
        <v>0.1</v>
      </c>
      <c r="HKW36" s="61">
        <v>10</v>
      </c>
      <c r="HKX36" s="61">
        <v>0.5</v>
      </c>
      <c r="HKY36" s="61">
        <v>80</v>
      </c>
      <c r="HKZ36" s="61">
        <v>0</v>
      </c>
      <c r="HLG36" s="61">
        <v>1.421E-2</v>
      </c>
      <c r="HLH36" s="61">
        <v>0.29619000000000001</v>
      </c>
      <c r="HLI36" s="61">
        <v>0.88856999999999997</v>
      </c>
      <c r="HLJ36" s="61">
        <v>100</v>
      </c>
      <c r="HLK36" s="61">
        <v>0</v>
      </c>
      <c r="HLL36" s="61">
        <v>0</v>
      </c>
      <c r="HLM36" s="61">
        <v>0.44428000000000001</v>
      </c>
      <c r="HLN36" s="61">
        <v>0.23694999999999999</v>
      </c>
      <c r="HLO36" s="61">
        <v>100</v>
      </c>
      <c r="HLP36" s="61">
        <v>2</v>
      </c>
      <c r="HLQ36" s="61">
        <v>0</v>
      </c>
      <c r="HLR36" s="61">
        <v>20</v>
      </c>
      <c r="HLS36" s="61">
        <v>5000</v>
      </c>
      <c r="HLT36" s="61">
        <v>5000</v>
      </c>
      <c r="HLU36" s="61">
        <v>70</v>
      </c>
      <c r="HLV36" s="61">
        <v>75</v>
      </c>
      <c r="HLW36" s="61">
        <v>90</v>
      </c>
      <c r="HLX36" s="61">
        <v>100</v>
      </c>
      <c r="HLZ36" s="61">
        <v>0</v>
      </c>
      <c r="HMA36" s="61">
        <v>20</v>
      </c>
      <c r="HMB36" s="61">
        <v>2249</v>
      </c>
      <c r="HMC36" s="61">
        <v>4497</v>
      </c>
      <c r="HMD36" s="61">
        <v>2.5</v>
      </c>
      <c r="HME36" s="61">
        <v>2</v>
      </c>
      <c r="HMF36" s="61">
        <v>35</v>
      </c>
      <c r="HMG36" s="61">
        <v>45</v>
      </c>
      <c r="HMI36" s="61">
        <v>-2</v>
      </c>
      <c r="HMJ36" s="61">
        <v>-2</v>
      </c>
      <c r="HMK36" s="61">
        <v>-2</v>
      </c>
      <c r="HML36" s="61">
        <v>-2</v>
      </c>
      <c r="HMN36" s="61">
        <v>50</v>
      </c>
      <c r="HMO36" s="61">
        <v>0.1</v>
      </c>
      <c r="HMT36" s="61">
        <v>20</v>
      </c>
      <c r="HMU36" s="61">
        <v>300</v>
      </c>
      <c r="HMX36" s="61">
        <v>50</v>
      </c>
      <c r="HMY36" s="61">
        <v>0.3</v>
      </c>
      <c r="HMZ36" s="61">
        <v>-145</v>
      </c>
      <c r="HNA36" s="61">
        <v>10</v>
      </c>
      <c r="HNB36" s="61">
        <v>10</v>
      </c>
      <c r="HNC36" s="61">
        <v>0.5</v>
      </c>
      <c r="HND36" s="61">
        <v>105</v>
      </c>
      <c r="HNE36" s="61">
        <v>0.5</v>
      </c>
      <c r="HNF36" s="61">
        <v>0.5</v>
      </c>
      <c r="HNG36" s="61">
        <v>0</v>
      </c>
      <c r="HNH36" s="61">
        <v>2</v>
      </c>
      <c r="HNI36" s="61">
        <v>4497</v>
      </c>
      <c r="HNJ36" s="61">
        <v>4497</v>
      </c>
      <c r="HNK36" s="61">
        <v>4497</v>
      </c>
      <c r="HNL36" s="61">
        <v>4497</v>
      </c>
      <c r="HNM36" s="61">
        <v>75.599999999999994</v>
      </c>
      <c r="HNN36" s="61">
        <v>0.72</v>
      </c>
      <c r="HNO36" s="61">
        <v>0.72</v>
      </c>
      <c r="HNP36" s="61">
        <v>0.72</v>
      </c>
      <c r="HNQ36" s="61">
        <v>0.72</v>
      </c>
      <c r="HNR36" s="61">
        <v>0.3</v>
      </c>
      <c r="HNS36" s="61">
        <v>0.72</v>
      </c>
      <c r="HNT36" s="61">
        <v>0.72</v>
      </c>
      <c r="HNU36" s="61">
        <v>0.72</v>
      </c>
      <c r="HNW36" s="61">
        <v>10</v>
      </c>
      <c r="HNX36" s="61">
        <v>10</v>
      </c>
      <c r="HNY36" s="61">
        <v>95</v>
      </c>
      <c r="HNZ36" s="61">
        <v>1</v>
      </c>
      <c r="HOA36" s="61">
        <v>1</v>
      </c>
      <c r="HOB36" s="61">
        <v>100.4</v>
      </c>
      <c r="HOC36" s="61">
        <v>102.9</v>
      </c>
      <c r="HOD36" s="61">
        <v>98</v>
      </c>
      <c r="HOE36" s="61">
        <v>91</v>
      </c>
      <c r="HOF36" s="61">
        <v>102.9</v>
      </c>
      <c r="HOG36" s="61">
        <v>50</v>
      </c>
      <c r="HOH36" s="61">
        <v>65</v>
      </c>
      <c r="HOI36" s="61">
        <v>85</v>
      </c>
      <c r="HOJ36" s="61">
        <v>75</v>
      </c>
      <c r="HOL36" s="61">
        <v>105</v>
      </c>
      <c r="HOM36" s="61">
        <v>120</v>
      </c>
      <c r="HON36" s="61">
        <v>95</v>
      </c>
      <c r="HOO36" s="61">
        <v>70</v>
      </c>
      <c r="HOP36" s="61">
        <v>140</v>
      </c>
      <c r="HOQ36" s="61">
        <v>0</v>
      </c>
      <c r="HOR36" s="61">
        <v>70</v>
      </c>
      <c r="HOS36" s="61">
        <v>20</v>
      </c>
      <c r="HOT36" s="61">
        <v>82</v>
      </c>
      <c r="HOU36" s="61">
        <v>1</v>
      </c>
      <c r="HOV36" s="61">
        <v>20</v>
      </c>
      <c r="HOW36" s="61">
        <v>5.55</v>
      </c>
      <c r="HOX36" s="61">
        <v>1</v>
      </c>
      <c r="HOY36" s="61">
        <v>10</v>
      </c>
      <c r="HOZ36" s="61">
        <v>63</v>
      </c>
      <c r="HPC36" s="61">
        <v>5</v>
      </c>
      <c r="HPD36" s="61">
        <v>4</v>
      </c>
      <c r="HPE36" s="61">
        <v>4</v>
      </c>
      <c r="HPF36" s="61">
        <v>4</v>
      </c>
      <c r="HPG36" s="61">
        <v>4</v>
      </c>
      <c r="HPH36" s="61">
        <v>60</v>
      </c>
      <c r="HPI36" s="61">
        <v>60</v>
      </c>
      <c r="HPJ36" s="61">
        <v>60</v>
      </c>
      <c r="HPK36" s="61">
        <v>60</v>
      </c>
      <c r="HPL36" s="61">
        <v>1</v>
      </c>
      <c r="HPM36" s="61">
        <v>0</v>
      </c>
      <c r="HPN36" s="61">
        <v>0</v>
      </c>
      <c r="HPO36" s="61">
        <v>0</v>
      </c>
      <c r="HPP36" s="61">
        <v>0</v>
      </c>
      <c r="HPQ36" s="61">
        <v>0</v>
      </c>
      <c r="HPR36" s="61">
        <v>0</v>
      </c>
      <c r="HPS36" s="61">
        <v>0</v>
      </c>
      <c r="HPT36" s="61">
        <v>0</v>
      </c>
      <c r="HPU36" s="61">
        <v>0</v>
      </c>
      <c r="HPV36" s="61">
        <v>0</v>
      </c>
      <c r="HPW36" s="61">
        <v>0</v>
      </c>
      <c r="HPX36" s="61">
        <v>0</v>
      </c>
      <c r="HPY36" s="61">
        <v>0</v>
      </c>
      <c r="HPZ36" s="61">
        <v>0</v>
      </c>
      <c r="HQA36" s="61">
        <v>0</v>
      </c>
      <c r="HQB36" s="61">
        <v>0</v>
      </c>
      <c r="HQC36" s="61">
        <v>0</v>
      </c>
      <c r="HQD36" s="61">
        <v>0</v>
      </c>
      <c r="HQE36" s="61">
        <v>0</v>
      </c>
      <c r="HQF36" s="61">
        <v>0</v>
      </c>
      <c r="HQG36" s="61">
        <v>0</v>
      </c>
      <c r="HQH36" s="61">
        <v>0</v>
      </c>
      <c r="HQI36" s="61">
        <v>0</v>
      </c>
      <c r="HQJ36" s="61">
        <v>0</v>
      </c>
      <c r="HQK36" s="61">
        <v>0</v>
      </c>
      <c r="HQL36" s="61">
        <v>0</v>
      </c>
      <c r="HQM36" s="61">
        <v>0</v>
      </c>
      <c r="HQN36" s="61">
        <v>0</v>
      </c>
      <c r="HQO36" s="61">
        <v>0</v>
      </c>
      <c r="HQP36" s="61">
        <v>0</v>
      </c>
      <c r="HQQ36" s="61">
        <v>0</v>
      </c>
      <c r="HQR36" s="61">
        <v>0</v>
      </c>
      <c r="HQS36" s="61">
        <v>0</v>
      </c>
      <c r="HQT36" s="61">
        <v>0</v>
      </c>
      <c r="HQU36" s="61">
        <v>0</v>
      </c>
      <c r="HQV36" s="61">
        <v>0</v>
      </c>
      <c r="HQW36" s="61">
        <v>0</v>
      </c>
      <c r="HQX36" s="61">
        <v>0</v>
      </c>
      <c r="HQY36" s="61">
        <v>0</v>
      </c>
      <c r="HQZ36" s="61">
        <v>0</v>
      </c>
      <c r="HRA36" s="61">
        <v>0</v>
      </c>
      <c r="HRB36" s="61">
        <v>0</v>
      </c>
      <c r="HRC36" s="61">
        <v>0</v>
      </c>
      <c r="HRD36" s="61">
        <v>0</v>
      </c>
      <c r="HRE36" s="61">
        <v>0</v>
      </c>
      <c r="HRF36" s="61">
        <v>0</v>
      </c>
      <c r="HRG36" s="61">
        <v>0</v>
      </c>
      <c r="HRH36" s="61">
        <v>120</v>
      </c>
      <c r="HRI36" s="61">
        <v>0</v>
      </c>
      <c r="HRJ36" s="61">
        <v>0</v>
      </c>
      <c r="HRK36" s="61">
        <v>0</v>
      </c>
      <c r="HRL36" s="61">
        <v>0</v>
      </c>
      <c r="HRM36" s="61">
        <v>0</v>
      </c>
      <c r="HRN36" s="61">
        <v>0</v>
      </c>
      <c r="HRO36" s="61">
        <v>0</v>
      </c>
      <c r="HRP36" s="61">
        <v>0</v>
      </c>
      <c r="HRQ36" s="61">
        <v>0</v>
      </c>
      <c r="HRR36" s="61">
        <v>0</v>
      </c>
      <c r="HRS36" s="61">
        <v>0</v>
      </c>
      <c r="HRT36" s="61">
        <v>0</v>
      </c>
      <c r="HRU36" s="61">
        <v>0</v>
      </c>
      <c r="HRV36" s="61">
        <v>0</v>
      </c>
      <c r="HRW36" s="61">
        <v>0</v>
      </c>
      <c r="HRX36" s="61">
        <v>0</v>
      </c>
      <c r="HRY36" s="61">
        <v>0</v>
      </c>
      <c r="HRZ36" s="61">
        <v>0</v>
      </c>
      <c r="HSA36" s="61">
        <v>0</v>
      </c>
      <c r="HSB36" s="61">
        <v>0</v>
      </c>
      <c r="HSC36" s="61">
        <v>0</v>
      </c>
      <c r="HSD36" s="61">
        <v>0</v>
      </c>
      <c r="HSE36" s="61">
        <v>0</v>
      </c>
      <c r="HSF36" s="61">
        <v>0</v>
      </c>
      <c r="HSG36" s="61">
        <v>0</v>
      </c>
      <c r="HSH36" s="61">
        <v>0</v>
      </c>
      <c r="HSI36" s="61">
        <v>0</v>
      </c>
      <c r="HSJ36" s="61">
        <v>0</v>
      </c>
      <c r="HSK36" s="61">
        <v>0</v>
      </c>
      <c r="HSL36" s="61">
        <v>0</v>
      </c>
      <c r="HSM36" s="61">
        <v>0</v>
      </c>
      <c r="HSN36" s="61">
        <v>0</v>
      </c>
      <c r="HSO36" s="61">
        <v>0</v>
      </c>
      <c r="HSP36" s="61">
        <v>0</v>
      </c>
      <c r="HSQ36" s="61">
        <v>0</v>
      </c>
      <c r="HSR36" s="61">
        <v>0</v>
      </c>
      <c r="HSS36" s="61">
        <v>0</v>
      </c>
      <c r="HST36" s="61">
        <v>0</v>
      </c>
      <c r="HSU36" s="61">
        <v>0</v>
      </c>
      <c r="HSV36" s="61">
        <v>0</v>
      </c>
      <c r="HSW36" s="61">
        <v>0</v>
      </c>
      <c r="HSX36" s="61">
        <v>0</v>
      </c>
      <c r="HSY36" s="61">
        <v>0</v>
      </c>
      <c r="HSZ36" s="61">
        <v>0</v>
      </c>
      <c r="HTA36" s="61">
        <v>0</v>
      </c>
      <c r="HWN36" s="61">
        <v>0</v>
      </c>
      <c r="HWO36" s="61">
        <v>0</v>
      </c>
      <c r="HWP36" s="61">
        <v>0</v>
      </c>
      <c r="HWQ36" s="61">
        <v>0</v>
      </c>
      <c r="HWR36" s="61">
        <v>0</v>
      </c>
      <c r="HWS36" s="61">
        <v>0</v>
      </c>
      <c r="HWT36" s="61">
        <v>0</v>
      </c>
      <c r="HWU36" s="61">
        <v>0</v>
      </c>
      <c r="HWV36" s="61">
        <v>0</v>
      </c>
      <c r="HWW36" s="61">
        <v>0</v>
      </c>
      <c r="HYB36" s="61">
        <v>0</v>
      </c>
      <c r="HYC36" s="61">
        <v>0</v>
      </c>
      <c r="HYD36" s="61">
        <v>0</v>
      </c>
      <c r="HYE36" s="61">
        <v>0</v>
      </c>
      <c r="HYF36" s="61">
        <v>0</v>
      </c>
      <c r="HYG36" s="61">
        <v>0</v>
      </c>
      <c r="HYH36" s="61">
        <v>0</v>
      </c>
      <c r="HYI36" s="61">
        <v>0</v>
      </c>
      <c r="HYJ36" s="61">
        <v>0</v>
      </c>
      <c r="HYK36" s="61">
        <v>0</v>
      </c>
      <c r="HYL36" s="61">
        <v>0</v>
      </c>
      <c r="HYM36" s="61">
        <v>0</v>
      </c>
      <c r="HYN36" s="61">
        <v>0</v>
      </c>
      <c r="HYO36" s="61">
        <v>0</v>
      </c>
      <c r="HYP36" s="61">
        <v>0</v>
      </c>
      <c r="HYQ36" s="61">
        <v>0</v>
      </c>
      <c r="HYR36" s="61">
        <v>0</v>
      </c>
      <c r="HYS36" s="61">
        <v>0</v>
      </c>
      <c r="HYT36" s="61">
        <v>0</v>
      </c>
      <c r="HYU36" s="61">
        <v>0</v>
      </c>
      <c r="HYV36" s="61">
        <v>0</v>
      </c>
      <c r="HYW36" s="61">
        <v>0</v>
      </c>
      <c r="HYX36" s="61">
        <v>0</v>
      </c>
      <c r="HYY36" s="61">
        <v>0</v>
      </c>
      <c r="HYZ36" s="61">
        <v>0</v>
      </c>
      <c r="HZA36" s="61">
        <v>0</v>
      </c>
      <c r="HZB36" s="61">
        <v>0</v>
      </c>
      <c r="HZC36" s="61">
        <v>0</v>
      </c>
      <c r="HZD36" s="61">
        <v>0</v>
      </c>
      <c r="HZE36" s="61">
        <v>0</v>
      </c>
      <c r="ICR36" s="61">
        <v>1</v>
      </c>
      <c r="ICS36" s="61">
        <v>1</v>
      </c>
      <c r="ICV36" s="61">
        <v>1</v>
      </c>
      <c r="ICX36" s="61">
        <v>0</v>
      </c>
      <c r="ICY36" s="61">
        <v>0</v>
      </c>
      <c r="IDA36" s="61">
        <v>48.2</v>
      </c>
      <c r="IDC36" s="61">
        <v>0</v>
      </c>
      <c r="IDE36" s="61">
        <v>0</v>
      </c>
      <c r="IDF36" s="61">
        <v>0</v>
      </c>
      <c r="IDG36" s="61">
        <v>0</v>
      </c>
      <c r="IDH36" s="61">
        <v>0</v>
      </c>
      <c r="IDI36" s="61">
        <v>0</v>
      </c>
      <c r="IDJ36" s="61">
        <v>0.3</v>
      </c>
      <c r="IDK36" s="61">
        <v>0.8</v>
      </c>
      <c r="IDL36" s="61">
        <v>50</v>
      </c>
      <c r="IDM36" s="61">
        <v>10</v>
      </c>
      <c r="IDN36" s="61">
        <v>1</v>
      </c>
      <c r="IDO36" s="61">
        <v>1</v>
      </c>
      <c r="IDP36" s="61">
        <v>9.5</v>
      </c>
      <c r="IDQ36" s="61">
        <v>10</v>
      </c>
      <c r="IDR36" s="61">
        <v>1</v>
      </c>
      <c r="IDS36" s="61">
        <v>10</v>
      </c>
      <c r="IDT36" s="61">
        <v>9</v>
      </c>
      <c r="IDU36" s="61">
        <v>0</v>
      </c>
      <c r="IDV36" s="61">
        <v>0</v>
      </c>
      <c r="IDW36" s="61">
        <v>0</v>
      </c>
      <c r="IDX36" s="61">
        <v>0</v>
      </c>
      <c r="IDY36" s="61">
        <v>0</v>
      </c>
      <c r="IDZ36" s="61">
        <v>30</v>
      </c>
      <c r="IEA36" s="61">
        <v>80</v>
      </c>
      <c r="IEB36" s="61">
        <v>50</v>
      </c>
      <c r="IEC36" s="61">
        <v>27</v>
      </c>
      <c r="IED36" s="61">
        <v>0.5</v>
      </c>
      <c r="IEE36" s="61">
        <v>0.5</v>
      </c>
      <c r="IEF36" s="61">
        <v>27</v>
      </c>
      <c r="IEG36" s="61">
        <v>100</v>
      </c>
      <c r="IEH36" s="61">
        <v>0</v>
      </c>
      <c r="IEI36" s="61">
        <v>30</v>
      </c>
      <c r="IEJ36" s="61">
        <v>27</v>
      </c>
      <c r="IEK36" s="61">
        <v>0</v>
      </c>
      <c r="IEL36" s="61">
        <v>0</v>
      </c>
      <c r="IEM36" s="61">
        <v>0</v>
      </c>
      <c r="IEN36" s="61">
        <v>0</v>
      </c>
      <c r="IEO36" s="61">
        <v>1650</v>
      </c>
      <c r="IEP36" s="61">
        <v>10</v>
      </c>
      <c r="IEQ36" s="61">
        <v>200</v>
      </c>
      <c r="IER36" s="61">
        <v>400</v>
      </c>
      <c r="IES36" s="61">
        <v>2800</v>
      </c>
      <c r="IET36" s="61">
        <v>5</v>
      </c>
      <c r="IEU36" s="61">
        <v>10000</v>
      </c>
      <c r="IEV36" s="61">
        <v>0</v>
      </c>
      <c r="IEW36" s="61">
        <v>3850</v>
      </c>
      <c r="IEX36" s="61">
        <v>0</v>
      </c>
      <c r="IEY36" s="61">
        <v>5</v>
      </c>
      <c r="IEZ36" s="61">
        <v>5</v>
      </c>
      <c r="IFA36" s="61">
        <v>50</v>
      </c>
      <c r="IFB36" s="61">
        <v>10</v>
      </c>
      <c r="IFC36" s="61">
        <v>100</v>
      </c>
      <c r="IFD36" s="61">
        <v>0</v>
      </c>
      <c r="IFE36" s="61">
        <v>0</v>
      </c>
      <c r="IFF36" s="61">
        <v>1500</v>
      </c>
      <c r="IFG36" s="61">
        <v>0</v>
      </c>
      <c r="IFJ36" s="61">
        <v>0</v>
      </c>
      <c r="IFL36" s="61">
        <v>1</v>
      </c>
      <c r="IFM36" s="61">
        <v>90</v>
      </c>
      <c r="IFN36" s="61">
        <v>3</v>
      </c>
      <c r="IFO36" s="61">
        <v>35</v>
      </c>
      <c r="IFR36" s="61">
        <v>200</v>
      </c>
      <c r="IFS36" s="61">
        <v>0</v>
      </c>
      <c r="IFX36" s="61">
        <v>0</v>
      </c>
      <c r="IFY36" s="61">
        <v>0</v>
      </c>
      <c r="IFZ36" s="61">
        <v>100</v>
      </c>
      <c r="IGA36" s="61">
        <v>3</v>
      </c>
      <c r="IGB36" s="61">
        <v>500</v>
      </c>
      <c r="IGC36" s="61">
        <v>15</v>
      </c>
      <c r="IGD36" s="61">
        <v>60</v>
      </c>
      <c r="IGE36" s="61">
        <v>60</v>
      </c>
      <c r="IGF36" s="61">
        <v>3</v>
      </c>
      <c r="IGG36" s="61">
        <v>30</v>
      </c>
      <c r="IGJ36" s="61">
        <v>0</v>
      </c>
      <c r="IGL36" s="61">
        <v>0</v>
      </c>
      <c r="IGM36" s="61">
        <v>0</v>
      </c>
      <c r="IGN36" s="61">
        <v>0.5</v>
      </c>
      <c r="IGO36" s="61">
        <v>6</v>
      </c>
      <c r="IGP36" s="61">
        <v>25</v>
      </c>
      <c r="IGQ36" s="61">
        <v>0</v>
      </c>
      <c r="IGR36" s="61">
        <v>0</v>
      </c>
      <c r="IGS36" s="61">
        <v>0</v>
      </c>
      <c r="IGT36" s="61">
        <v>-150</v>
      </c>
      <c r="IGU36" s="61">
        <v>5</v>
      </c>
      <c r="IGV36" s="61">
        <v>5</v>
      </c>
      <c r="IGW36" s="61">
        <v>-150</v>
      </c>
      <c r="IGX36" s="61">
        <v>-10</v>
      </c>
      <c r="IGY36" s="61">
        <v>-150</v>
      </c>
      <c r="IGZ36" s="61">
        <v>0</v>
      </c>
      <c r="IHA36" s="61">
        <v>-100</v>
      </c>
      <c r="IHB36" s="61">
        <v>0</v>
      </c>
      <c r="IHC36" s="61">
        <v>0</v>
      </c>
      <c r="IHD36" s="61">
        <v>800</v>
      </c>
      <c r="IHF36" s="61">
        <v>0.2</v>
      </c>
      <c r="IHG36" s="61">
        <v>0.7</v>
      </c>
      <c r="IHH36" s="61">
        <v>4</v>
      </c>
      <c r="IHI36" s="61">
        <v>100</v>
      </c>
      <c r="IHJ36" s="61">
        <v>0</v>
      </c>
      <c r="IHK36" s="61">
        <v>0</v>
      </c>
      <c r="IHL36" s="61">
        <v>20</v>
      </c>
      <c r="IHM36" s="61">
        <v>0</v>
      </c>
      <c r="IHN36" s="61">
        <v>1500</v>
      </c>
      <c r="IHQ36" s="61">
        <v>0</v>
      </c>
      <c r="IHR36" s="61">
        <v>0</v>
      </c>
      <c r="IHS36" s="61">
        <v>1740</v>
      </c>
      <c r="IHT36" s="61">
        <v>10</v>
      </c>
      <c r="IHU36" s="61">
        <v>800</v>
      </c>
      <c r="IHV36" s="61">
        <v>10</v>
      </c>
      <c r="IIA36" s="61">
        <v>100</v>
      </c>
      <c r="IIB36" s="61">
        <v>2</v>
      </c>
      <c r="IIC36" s="61">
        <v>1502</v>
      </c>
      <c r="IID36" s="61">
        <v>6.7</v>
      </c>
      <c r="IIE36" s="61">
        <v>0</v>
      </c>
      <c r="IIF36" s="61">
        <v>95</v>
      </c>
      <c r="IIG36" s="61">
        <v>85</v>
      </c>
      <c r="IIH36" s="61">
        <v>85</v>
      </c>
      <c r="III36" s="61">
        <v>95</v>
      </c>
      <c r="IIJ36" s="61">
        <v>95</v>
      </c>
      <c r="IIK36" s="61">
        <v>8.89</v>
      </c>
      <c r="IIL36" s="61">
        <v>9.27</v>
      </c>
      <c r="IIM36" s="61">
        <v>804</v>
      </c>
      <c r="IIP36" s="61">
        <v>1.55</v>
      </c>
      <c r="IIQ36" s="61">
        <v>1.65</v>
      </c>
      <c r="IIR36" s="61">
        <v>30</v>
      </c>
      <c r="IIS36" s="61">
        <v>75</v>
      </c>
      <c r="IIT36" s="61">
        <v>9.5399999999999991</v>
      </c>
      <c r="IIU36" s="61">
        <v>9.9710000000000001</v>
      </c>
      <c r="IIV36" s="61">
        <v>720</v>
      </c>
      <c r="IIY36" s="61">
        <v>1.55</v>
      </c>
      <c r="IIZ36" s="61">
        <v>1.75</v>
      </c>
      <c r="IJA36" s="61">
        <v>30</v>
      </c>
      <c r="IJB36" s="61">
        <v>75</v>
      </c>
      <c r="IJC36" s="61">
        <v>9.5399999999999991</v>
      </c>
      <c r="IJD36" s="61">
        <v>9.9710000000000001</v>
      </c>
      <c r="IJE36" s="61">
        <v>720</v>
      </c>
      <c r="IJH36" s="61">
        <v>1.55</v>
      </c>
      <c r="IJI36" s="61">
        <v>1.75</v>
      </c>
      <c r="IJJ36" s="61">
        <v>30</v>
      </c>
      <c r="IJK36" s="61">
        <v>75</v>
      </c>
      <c r="IJL36" s="61">
        <v>9.5399999999999991</v>
      </c>
      <c r="IJM36" s="61">
        <v>9.9710000000000001</v>
      </c>
      <c r="IJN36" s="61">
        <v>720</v>
      </c>
      <c r="IJQ36" s="61">
        <v>1.55</v>
      </c>
      <c r="IJR36" s="61">
        <v>1.75</v>
      </c>
      <c r="IJS36" s="61">
        <v>30</v>
      </c>
      <c r="IJT36" s="61">
        <v>75</v>
      </c>
      <c r="IKK36" s="61">
        <v>1.1000000000000001</v>
      </c>
      <c r="IKN36" s="192">
        <v>0.61</v>
      </c>
      <c r="ILB36" s="61">
        <v>0</v>
      </c>
      <c r="ILC36" s="61">
        <v>0</v>
      </c>
      <c r="ILD36" s="61">
        <v>0</v>
      </c>
      <c r="ILE36" s="61">
        <v>0</v>
      </c>
      <c r="ILF36" s="61">
        <v>1</v>
      </c>
      <c r="ILG36" s="61">
        <v>0</v>
      </c>
      <c r="ILH36" s="61">
        <v>0</v>
      </c>
      <c r="ILI36" s="61">
        <v>0</v>
      </c>
      <c r="ILJ36" s="61">
        <v>0</v>
      </c>
      <c r="ILK36" s="61">
        <v>0</v>
      </c>
      <c r="ILL36" s="61">
        <v>0</v>
      </c>
      <c r="ILM36" s="61">
        <v>0</v>
      </c>
      <c r="ILN36" s="61">
        <v>1</v>
      </c>
      <c r="ILO36" s="61">
        <v>1</v>
      </c>
      <c r="IMR36" s="61">
        <v>1</v>
      </c>
      <c r="IMS36" s="61">
        <v>1</v>
      </c>
      <c r="IMT36" s="61">
        <v>1</v>
      </c>
      <c r="IMU36" s="61">
        <v>2</v>
      </c>
      <c r="IMV36" s="61">
        <v>0</v>
      </c>
      <c r="IMW36" s="61">
        <v>2</v>
      </c>
      <c r="IMX36" s="61">
        <v>1</v>
      </c>
      <c r="IMY36" s="61">
        <v>0</v>
      </c>
      <c r="IMZ36" s="61">
        <v>0</v>
      </c>
      <c r="INA36" s="61">
        <v>2</v>
      </c>
      <c r="INB36" s="61">
        <v>0</v>
      </c>
      <c r="INC36" s="61">
        <v>1</v>
      </c>
      <c r="IND36" s="61">
        <v>1</v>
      </c>
      <c r="INE36" s="61">
        <v>0</v>
      </c>
      <c r="IPC36" s="61">
        <v>0</v>
      </c>
      <c r="IPD36" s="61">
        <v>0</v>
      </c>
      <c r="IPE36" s="61">
        <v>0</v>
      </c>
      <c r="IPF36" s="61">
        <v>0</v>
      </c>
      <c r="IPG36" s="61">
        <v>0</v>
      </c>
      <c r="IPH36" s="61">
        <v>0</v>
      </c>
      <c r="IPI36" s="61">
        <v>0</v>
      </c>
      <c r="IPJ36" s="61">
        <v>0</v>
      </c>
      <c r="IPK36" s="61">
        <v>0</v>
      </c>
      <c r="IPL36" s="61">
        <v>0</v>
      </c>
      <c r="IPM36" s="61">
        <v>0</v>
      </c>
      <c r="IPN36" s="61">
        <v>0</v>
      </c>
      <c r="IPO36" s="61">
        <v>0</v>
      </c>
      <c r="IPP36" s="61">
        <v>0</v>
      </c>
      <c r="IPQ36" s="61">
        <v>0</v>
      </c>
      <c r="IPR36" s="61">
        <v>0</v>
      </c>
      <c r="IPS36" s="61">
        <v>0</v>
      </c>
      <c r="IPT36" s="61">
        <v>0</v>
      </c>
      <c r="IPU36" s="61">
        <v>0</v>
      </c>
      <c r="IPV36" s="61">
        <v>0</v>
      </c>
      <c r="IPW36" s="61">
        <v>0</v>
      </c>
      <c r="IPX36" s="61">
        <v>0</v>
      </c>
      <c r="IPY36" s="61">
        <v>0</v>
      </c>
      <c r="IPZ36" s="61">
        <v>0</v>
      </c>
      <c r="IQA36" s="61">
        <v>0</v>
      </c>
      <c r="IQB36" s="61">
        <v>0</v>
      </c>
      <c r="IQC36" s="61">
        <v>0</v>
      </c>
      <c r="IQD36" s="61">
        <v>0</v>
      </c>
      <c r="IQE36" s="61">
        <v>0</v>
      </c>
      <c r="IQF36" s="61">
        <v>0</v>
      </c>
      <c r="IQG36" s="61">
        <v>0</v>
      </c>
      <c r="IQH36" s="61">
        <v>0</v>
      </c>
      <c r="IQI36" s="61">
        <v>0</v>
      </c>
      <c r="IQJ36" s="61">
        <v>0</v>
      </c>
      <c r="IQK36" s="61">
        <v>0</v>
      </c>
      <c r="IQL36" s="61">
        <v>0</v>
      </c>
      <c r="IQM36" s="61">
        <v>0</v>
      </c>
      <c r="IQN36" s="61">
        <v>0</v>
      </c>
      <c r="IQO36" s="61">
        <v>0</v>
      </c>
      <c r="IQP36" s="61">
        <v>0</v>
      </c>
      <c r="IQQ36" s="61">
        <v>0</v>
      </c>
      <c r="IQR36" s="61">
        <v>0</v>
      </c>
      <c r="IQS36" s="61">
        <v>0</v>
      </c>
      <c r="IQT36" s="61">
        <v>0</v>
      </c>
      <c r="IQU36" s="61">
        <v>0</v>
      </c>
      <c r="IQV36" s="61">
        <v>0</v>
      </c>
      <c r="IQW36" s="61">
        <v>0</v>
      </c>
      <c r="IQX36" s="61">
        <v>0</v>
      </c>
      <c r="IQY36" s="61">
        <v>0</v>
      </c>
      <c r="IQZ36" s="61">
        <v>0</v>
      </c>
      <c r="IRA36" s="61">
        <v>0</v>
      </c>
      <c r="IRB36" s="61">
        <v>0</v>
      </c>
      <c r="IRC36" s="61">
        <v>0</v>
      </c>
      <c r="IRD36" s="61">
        <v>0</v>
      </c>
      <c r="IRE36" s="61">
        <v>0</v>
      </c>
      <c r="IRF36" s="61">
        <v>0</v>
      </c>
      <c r="IRG36" s="61">
        <v>0</v>
      </c>
      <c r="IRH36" s="61">
        <v>0</v>
      </c>
      <c r="IRI36" s="61">
        <v>0</v>
      </c>
      <c r="IRJ36" s="61">
        <v>0</v>
      </c>
      <c r="IRK36" s="61">
        <v>0</v>
      </c>
      <c r="IRL36" s="61">
        <v>0</v>
      </c>
      <c r="IRM36" s="61">
        <v>0</v>
      </c>
      <c r="IRN36" s="61">
        <v>0</v>
      </c>
      <c r="IRO36" s="61">
        <v>0</v>
      </c>
      <c r="IRP36" s="61">
        <v>0</v>
      </c>
      <c r="IRQ36" s="61">
        <v>0</v>
      </c>
      <c r="IRR36" s="61">
        <v>0</v>
      </c>
      <c r="IRS36" s="61">
        <v>0</v>
      </c>
      <c r="IRT36" s="61">
        <v>0</v>
      </c>
      <c r="IRU36" s="61">
        <v>0</v>
      </c>
      <c r="IRV36" s="61">
        <v>0</v>
      </c>
      <c r="IRW36" s="61">
        <v>0</v>
      </c>
      <c r="IRX36" s="61">
        <v>0</v>
      </c>
      <c r="IRY36" s="61">
        <v>0</v>
      </c>
      <c r="IRZ36" s="61">
        <v>0</v>
      </c>
      <c r="ISA36" s="61">
        <v>0</v>
      </c>
      <c r="ISB36" s="61">
        <v>0</v>
      </c>
      <c r="ISC36" s="61">
        <v>0</v>
      </c>
      <c r="ISD36" s="61">
        <v>0</v>
      </c>
      <c r="ISE36" s="61">
        <v>0</v>
      </c>
      <c r="ISF36" s="61">
        <v>0</v>
      </c>
      <c r="ISG36" s="61">
        <v>0</v>
      </c>
      <c r="ISH36" s="61">
        <v>0</v>
      </c>
      <c r="ISI36" s="61">
        <v>0</v>
      </c>
      <c r="ISJ36" s="61">
        <v>0</v>
      </c>
      <c r="ISK36" s="61">
        <v>0</v>
      </c>
      <c r="ISL36" s="61">
        <v>0</v>
      </c>
      <c r="ISM36" s="61">
        <v>0</v>
      </c>
      <c r="ISN36" s="61">
        <v>0</v>
      </c>
      <c r="ISO36" s="61">
        <v>0</v>
      </c>
      <c r="ISP36" s="61">
        <v>0</v>
      </c>
      <c r="ISQ36" s="61">
        <v>0</v>
      </c>
      <c r="ISR36" s="61">
        <v>0</v>
      </c>
      <c r="ISS36" s="61">
        <v>0</v>
      </c>
      <c r="IST36" s="61">
        <v>0</v>
      </c>
      <c r="ISU36" s="61">
        <v>0</v>
      </c>
      <c r="ISV36" s="61">
        <v>0</v>
      </c>
      <c r="ISW36" s="61">
        <v>0</v>
      </c>
      <c r="ISX36" s="61">
        <v>0</v>
      </c>
      <c r="ISY36" s="61">
        <v>0</v>
      </c>
      <c r="ISZ36" s="61">
        <v>0</v>
      </c>
      <c r="ITA36" s="61">
        <v>0</v>
      </c>
      <c r="ITB36" s="61">
        <v>0</v>
      </c>
      <c r="ITC36" s="61">
        <v>0</v>
      </c>
      <c r="ITD36" s="61">
        <v>0</v>
      </c>
      <c r="ITE36" s="61">
        <v>0</v>
      </c>
      <c r="ITF36" s="61">
        <v>0</v>
      </c>
      <c r="ITG36" s="61">
        <v>0</v>
      </c>
      <c r="ITH36" s="61">
        <v>0</v>
      </c>
      <c r="ITI36" s="61">
        <v>0</v>
      </c>
      <c r="ITJ36" s="61">
        <v>0</v>
      </c>
      <c r="ITK36" s="61">
        <v>0</v>
      </c>
      <c r="ITL36" s="61">
        <v>0</v>
      </c>
      <c r="ITM36" s="61">
        <v>0</v>
      </c>
      <c r="ITN36" s="61">
        <v>4513</v>
      </c>
      <c r="ITQ36" s="61">
        <v>4497</v>
      </c>
      <c r="ITR36" s="61">
        <v>0</v>
      </c>
      <c r="ITS36" s="61">
        <v>0</v>
      </c>
      <c r="ITT36" s="61">
        <v>0</v>
      </c>
      <c r="ITU36" s="61">
        <v>0</v>
      </c>
      <c r="ITV36" s="61">
        <v>0</v>
      </c>
      <c r="ITW36" s="61">
        <v>4497</v>
      </c>
      <c r="ITX36" s="61">
        <v>4497</v>
      </c>
      <c r="IUA36" s="61">
        <v>2.68</v>
      </c>
      <c r="IUB36" s="61">
        <v>0</v>
      </c>
      <c r="IUC36" s="61">
        <v>0</v>
      </c>
      <c r="IUD36" s="61">
        <v>0</v>
      </c>
      <c r="IUE36" s="61">
        <v>0</v>
      </c>
      <c r="IUF36" s="61">
        <v>0</v>
      </c>
      <c r="IUG36" s="61">
        <v>0</v>
      </c>
      <c r="IUH36" s="61">
        <v>0</v>
      </c>
      <c r="IUI36" s="61">
        <v>45.8</v>
      </c>
      <c r="IUJ36" s="61">
        <v>10.199999999999999</v>
      </c>
      <c r="IUK36" s="61">
        <v>-41.71</v>
      </c>
      <c r="IUL36" s="61">
        <v>4.0229999999999997</v>
      </c>
      <c r="IUM36" s="61">
        <v>6.5000000000000006E-3</v>
      </c>
      <c r="IUN36" s="61">
        <v>0.7225454545454546</v>
      </c>
      <c r="IUO36" s="61">
        <v>0</v>
      </c>
      <c r="IUP36" s="61">
        <v>0.3</v>
      </c>
      <c r="IUQ36" s="61">
        <v>4497</v>
      </c>
      <c r="IUR36" s="61">
        <v>0</v>
      </c>
      <c r="IUS36" s="61">
        <v>0</v>
      </c>
      <c r="IUT36" s="61">
        <v>2.16</v>
      </c>
      <c r="IUU36" s="61">
        <v>55</v>
      </c>
      <c r="IUV36" s="61">
        <v>356</v>
      </c>
      <c r="IUW36" s="61">
        <v>0</v>
      </c>
      <c r="IUX36" s="61">
        <v>0</v>
      </c>
      <c r="IUY36" s="61">
        <v>299</v>
      </c>
      <c r="IUZ36" s="61">
        <v>299</v>
      </c>
      <c r="IVA36" s="61">
        <v>180</v>
      </c>
      <c r="IVB36" s="61">
        <v>159</v>
      </c>
      <c r="IVC36" s="61">
        <v>143</v>
      </c>
      <c r="IVD36" s="61">
        <v>38</v>
      </c>
      <c r="IVE36" s="61">
        <v>37</v>
      </c>
      <c r="IVF36" s="61">
        <v>38</v>
      </c>
      <c r="IVG36" s="61">
        <v>548</v>
      </c>
      <c r="IVH36" s="61">
        <v>524</v>
      </c>
      <c r="IVI36" s="61">
        <v>519</v>
      </c>
      <c r="IVJ36" s="61">
        <v>519</v>
      </c>
      <c r="IVK36" s="61">
        <v>221</v>
      </c>
      <c r="IVL36" s="61">
        <v>31</v>
      </c>
      <c r="IVM36" s="61">
        <v>28</v>
      </c>
      <c r="IVN36" s="61">
        <v>39</v>
      </c>
      <c r="IVO36" s="61">
        <v>0</v>
      </c>
      <c r="IVP36" s="61">
        <v>79.459999999999994</v>
      </c>
      <c r="IVQ36" s="61">
        <v>0</v>
      </c>
      <c r="IVR36" s="61">
        <v>0</v>
      </c>
      <c r="IVS36" s="61">
        <v>0</v>
      </c>
      <c r="IVT36" s="61">
        <v>0</v>
      </c>
      <c r="IVU36" s="61">
        <v>0</v>
      </c>
      <c r="IVV36" s="61">
        <v>0</v>
      </c>
      <c r="IVW36" s="61">
        <v>0</v>
      </c>
      <c r="IVX36" s="61">
        <v>0</v>
      </c>
      <c r="IVY36" s="61">
        <v>0</v>
      </c>
      <c r="IVZ36" s="61">
        <v>0</v>
      </c>
      <c r="IWA36" s="61">
        <v>0</v>
      </c>
      <c r="IWB36" s="61">
        <v>0</v>
      </c>
      <c r="IWC36" s="61">
        <v>0</v>
      </c>
      <c r="IWD36" s="61">
        <v>0</v>
      </c>
      <c r="IWE36" s="61">
        <v>0</v>
      </c>
      <c r="IWF36" s="61">
        <v>0</v>
      </c>
      <c r="IWG36" s="61">
        <v>0</v>
      </c>
      <c r="IWH36" s="61">
        <v>0</v>
      </c>
      <c r="IWI36" s="61">
        <v>0</v>
      </c>
      <c r="IWJ36" s="61">
        <v>0</v>
      </c>
      <c r="IWK36" s="61">
        <v>0</v>
      </c>
      <c r="IWL36" s="61">
        <v>0</v>
      </c>
      <c r="IWM36" s="61">
        <v>0</v>
      </c>
      <c r="IWN36" s="61">
        <v>0</v>
      </c>
      <c r="IWO36" s="61">
        <v>385</v>
      </c>
      <c r="IWP36" s="61">
        <v>373</v>
      </c>
      <c r="IWQ36" s="61">
        <v>388</v>
      </c>
      <c r="IWR36" s="61">
        <v>387</v>
      </c>
      <c r="IWS36" s="61">
        <v>383</v>
      </c>
      <c r="IWT36" s="61">
        <v>385</v>
      </c>
      <c r="IWU36" s="61">
        <v>379</v>
      </c>
      <c r="IWV36" s="61">
        <v>389</v>
      </c>
      <c r="IWW36" s="61">
        <v>385</v>
      </c>
      <c r="IWX36" s="61">
        <v>381</v>
      </c>
      <c r="IWY36" s="61">
        <v>388</v>
      </c>
      <c r="IWZ36" s="61">
        <v>390</v>
      </c>
      <c r="IXA36" s="61">
        <v>0</v>
      </c>
      <c r="IXB36" s="61">
        <v>382</v>
      </c>
      <c r="IXC36" s="61">
        <v>386</v>
      </c>
      <c r="IXD36" s="61">
        <v>376</v>
      </c>
      <c r="IXE36" s="61">
        <v>387</v>
      </c>
      <c r="IXF36" s="61">
        <v>384</v>
      </c>
      <c r="IXG36" s="61">
        <v>376</v>
      </c>
      <c r="IXH36" s="61">
        <v>389</v>
      </c>
      <c r="IXI36" s="61">
        <v>0</v>
      </c>
      <c r="IXJ36" s="61">
        <v>372</v>
      </c>
      <c r="IXK36" s="61">
        <v>0</v>
      </c>
      <c r="IXL36" s="61">
        <v>380</v>
      </c>
      <c r="IXM36" s="61">
        <v>0</v>
      </c>
      <c r="IXN36" s="61">
        <v>506</v>
      </c>
      <c r="IXO36" s="61">
        <v>0</v>
      </c>
      <c r="IXP36" s="61">
        <v>491</v>
      </c>
      <c r="IXQ36" s="61">
        <v>508</v>
      </c>
      <c r="IXR36" s="61">
        <v>509</v>
      </c>
      <c r="IXS36" s="61">
        <v>508</v>
      </c>
      <c r="IXT36" s="61">
        <v>508</v>
      </c>
      <c r="IXU36" s="61">
        <v>508</v>
      </c>
      <c r="IXV36" s="61">
        <v>509</v>
      </c>
      <c r="IXW36" s="61">
        <v>495</v>
      </c>
      <c r="IXX36" s="61">
        <v>507</v>
      </c>
      <c r="IXY36" s="61">
        <v>496</v>
      </c>
      <c r="IXZ36" s="61">
        <v>507</v>
      </c>
      <c r="IYA36" s="61">
        <v>509</v>
      </c>
      <c r="IYB36" s="61">
        <v>497</v>
      </c>
      <c r="IYC36" s="61">
        <v>507</v>
      </c>
      <c r="IYD36" s="61">
        <v>0</v>
      </c>
      <c r="IYE36" s="61">
        <v>508</v>
      </c>
      <c r="IYF36" s="61">
        <v>0</v>
      </c>
      <c r="IYG36" s="61">
        <v>492</v>
      </c>
      <c r="IYH36" s="61">
        <v>509</v>
      </c>
      <c r="IYI36" s="61">
        <v>502</v>
      </c>
      <c r="IYJ36" s="61">
        <v>498</v>
      </c>
      <c r="IYL36" s="61" t="s">
        <v>7684</v>
      </c>
      <c r="IYM36" s="61">
        <v>30</v>
      </c>
      <c r="IYN36" s="61">
        <v>63</v>
      </c>
      <c r="IYO36" s="61">
        <v>62</v>
      </c>
      <c r="IYP36" s="61">
        <v>62</v>
      </c>
      <c r="IYQ36" s="61">
        <v>62</v>
      </c>
      <c r="IYR36" s="61">
        <v>62</v>
      </c>
      <c r="IYS36" s="61">
        <v>61</v>
      </c>
      <c r="IYT36" s="61">
        <v>62</v>
      </c>
      <c r="IYU36" s="61">
        <v>61</v>
      </c>
      <c r="IYV36" s="61">
        <v>62</v>
      </c>
      <c r="IYW36" s="61">
        <v>61</v>
      </c>
      <c r="IYX36" s="61">
        <v>63</v>
      </c>
      <c r="IYY36" s="61">
        <v>61</v>
      </c>
      <c r="IYZ36" s="61">
        <v>61</v>
      </c>
      <c r="IZA36" s="61">
        <v>63</v>
      </c>
      <c r="IZB36" s="61">
        <v>62</v>
      </c>
      <c r="IZC36" s="61">
        <v>62</v>
      </c>
      <c r="IZD36" s="61">
        <v>61</v>
      </c>
      <c r="IZE36" s="61">
        <v>61</v>
      </c>
      <c r="IZF36" s="61">
        <v>61</v>
      </c>
      <c r="IZG36" s="61">
        <v>61</v>
      </c>
      <c r="IZH36" s="61">
        <v>1236</v>
      </c>
      <c r="IZI36" s="61">
        <v>1140</v>
      </c>
      <c r="IZJ36" s="61">
        <v>1516</v>
      </c>
      <c r="IZK36" s="61">
        <v>1532</v>
      </c>
      <c r="IZL36" s="61">
        <v>1550</v>
      </c>
      <c r="IZM36" s="61">
        <v>1078</v>
      </c>
      <c r="IZN36" s="61">
        <v>3150</v>
      </c>
      <c r="IZO36" s="61">
        <v>1251</v>
      </c>
      <c r="IZP36" s="61">
        <v>1642</v>
      </c>
      <c r="IZQ36" s="61">
        <v>3294</v>
      </c>
      <c r="IZR36" s="61">
        <v>1184</v>
      </c>
      <c r="IZS36" s="61">
        <v>1303</v>
      </c>
      <c r="IZT36" s="61">
        <v>1334</v>
      </c>
      <c r="IZU36" s="61">
        <v>1369</v>
      </c>
      <c r="IZV36" s="61">
        <v>1181</v>
      </c>
      <c r="IZW36" s="61">
        <v>1264</v>
      </c>
      <c r="IZX36" s="61">
        <v>1131</v>
      </c>
      <c r="IZY36" s="61">
        <v>1243</v>
      </c>
      <c r="IZZ36" s="61">
        <v>1334</v>
      </c>
      <c r="JAA36" s="61">
        <v>1261</v>
      </c>
      <c r="JAB36" s="61">
        <v>3197</v>
      </c>
      <c r="JAC36" s="61">
        <v>1492</v>
      </c>
      <c r="JAD36" s="61">
        <v>1554</v>
      </c>
      <c r="JAE36" s="61">
        <v>1571</v>
      </c>
      <c r="JAG36" s="61">
        <v>91</v>
      </c>
      <c r="JAH36" s="61">
        <v>1</v>
      </c>
      <c r="JAT36" s="61">
        <v>78.599999999999994</v>
      </c>
      <c r="JAU36" s="61">
        <v>0</v>
      </c>
      <c r="JAV36" s="61">
        <v>0</v>
      </c>
      <c r="JAW36" s="61">
        <v>0</v>
      </c>
      <c r="JAX36" s="61">
        <v>0</v>
      </c>
      <c r="JAY36" s="61">
        <v>0</v>
      </c>
      <c r="JAZ36" s="61">
        <v>0</v>
      </c>
      <c r="JBA36" s="61">
        <v>26</v>
      </c>
      <c r="JBB36" s="61">
        <v>0</v>
      </c>
      <c r="JBC36" s="61">
        <v>0</v>
      </c>
      <c r="JBD36" s="61">
        <v>0</v>
      </c>
      <c r="JBE36" s="61">
        <v>285</v>
      </c>
      <c r="JBF36" s="61">
        <v>0</v>
      </c>
      <c r="JBG36" s="61">
        <v>0</v>
      </c>
      <c r="JBH36" s="61">
        <v>0</v>
      </c>
      <c r="JBI36" s="61">
        <v>1053</v>
      </c>
      <c r="JBJ36" s="61">
        <v>0</v>
      </c>
      <c r="JBK36" s="61">
        <v>0</v>
      </c>
      <c r="JBL36" s="61">
        <v>0</v>
      </c>
      <c r="JBM36" s="61">
        <v>8.6999999999999993</v>
      </c>
      <c r="JBN36" s="61">
        <v>0</v>
      </c>
      <c r="JBO36" s="61">
        <v>0</v>
      </c>
      <c r="JBP36" s="61">
        <v>0</v>
      </c>
      <c r="JBQ36" s="61">
        <v>1.857</v>
      </c>
      <c r="JBU36" s="61">
        <v>55.9</v>
      </c>
      <c r="JBV36" s="61">
        <v>0</v>
      </c>
      <c r="JBW36" s="61">
        <v>0</v>
      </c>
      <c r="JBX36" s="61">
        <v>0</v>
      </c>
      <c r="JBY36" s="61">
        <v>0</v>
      </c>
      <c r="JBZ36" s="61">
        <v>0</v>
      </c>
      <c r="JCA36" s="61">
        <v>0</v>
      </c>
      <c r="JCB36" s="61">
        <v>0</v>
      </c>
      <c r="JCF36" s="61">
        <v>8116</v>
      </c>
      <c r="JCG36" s="61">
        <v>1</v>
      </c>
      <c r="JCH36" s="61">
        <v>8116</v>
      </c>
      <c r="JCI36" s="61">
        <v>1</v>
      </c>
      <c r="JCJ36" s="61">
        <v>8116</v>
      </c>
      <c r="JCK36" s="61">
        <v>1</v>
      </c>
      <c r="JCL36" s="61">
        <v>8116</v>
      </c>
      <c r="JCM36" s="61">
        <v>1</v>
      </c>
      <c r="JCN36" s="61">
        <v>8116</v>
      </c>
      <c r="JCO36" s="61">
        <v>1</v>
      </c>
      <c r="JCP36" s="61">
        <v>8116</v>
      </c>
      <c r="JCQ36" s="61">
        <v>1</v>
      </c>
      <c r="JCR36" s="61">
        <v>8116</v>
      </c>
      <c r="JCS36" s="61">
        <v>1</v>
      </c>
      <c r="JCT36" s="61">
        <v>8116</v>
      </c>
      <c r="JCU36" s="61">
        <v>1</v>
      </c>
      <c r="JCV36" s="61">
        <v>8116</v>
      </c>
      <c r="JCW36" s="61">
        <v>1</v>
      </c>
      <c r="JCX36" s="61">
        <v>8116</v>
      </c>
      <c r="JCY36" s="61">
        <v>1</v>
      </c>
      <c r="JCZ36" s="61">
        <v>8116</v>
      </c>
      <c r="JDA36" s="61">
        <v>1</v>
      </c>
      <c r="JDB36" s="61">
        <v>8116</v>
      </c>
      <c r="JDC36" s="61">
        <v>1</v>
      </c>
      <c r="JDD36" s="61">
        <v>8116</v>
      </c>
      <c r="JDE36" s="61">
        <v>1</v>
      </c>
      <c r="JDF36" s="61">
        <v>8116</v>
      </c>
      <c r="JDG36" s="61">
        <v>1</v>
      </c>
      <c r="JDH36" s="61">
        <v>8116</v>
      </c>
      <c r="JDI36" s="61">
        <v>1</v>
      </c>
      <c r="JDJ36" s="61">
        <v>8116</v>
      </c>
      <c r="JDK36" s="61">
        <v>1</v>
      </c>
      <c r="JDL36" s="61">
        <v>8116</v>
      </c>
      <c r="JDM36" s="61">
        <v>1</v>
      </c>
      <c r="JDN36" s="61">
        <v>8116</v>
      </c>
      <c r="JDO36" s="61">
        <v>1</v>
      </c>
      <c r="JDP36" s="61">
        <v>8116</v>
      </c>
      <c r="JDQ36" s="61">
        <v>1</v>
      </c>
      <c r="JDR36" s="61">
        <v>8116</v>
      </c>
      <c r="JDS36" s="61">
        <v>1</v>
      </c>
      <c r="JDT36" s="61">
        <v>8116</v>
      </c>
      <c r="JDU36" s="61">
        <v>1</v>
      </c>
      <c r="JDV36" s="61">
        <v>8116</v>
      </c>
      <c r="JDW36" s="61">
        <v>1</v>
      </c>
      <c r="JDX36" s="61">
        <v>8116</v>
      </c>
      <c r="JDY36" s="61">
        <v>1</v>
      </c>
      <c r="JDZ36" s="61">
        <v>8116</v>
      </c>
      <c r="JEA36" s="61">
        <v>1</v>
      </c>
      <c r="JEB36" s="61">
        <v>0</v>
      </c>
      <c r="JEC36" s="61">
        <v>7.54</v>
      </c>
      <c r="JED36" s="61">
        <v>0</v>
      </c>
      <c r="JEE36" s="61">
        <v>7.67</v>
      </c>
      <c r="JEF36" s="61">
        <v>0</v>
      </c>
      <c r="JEG36" s="61">
        <v>7.73</v>
      </c>
      <c r="JEH36" s="61">
        <v>0</v>
      </c>
      <c r="JEI36" s="61">
        <v>7.67</v>
      </c>
      <c r="JEJ36" s="61">
        <v>0</v>
      </c>
      <c r="JEK36" s="61">
        <v>8.01</v>
      </c>
      <c r="JEL36" s="61">
        <v>0</v>
      </c>
      <c r="JEM36" s="61">
        <v>7.76</v>
      </c>
      <c r="JEN36" s="61">
        <v>0</v>
      </c>
      <c r="JEO36" s="61">
        <v>7.86</v>
      </c>
      <c r="JEP36" s="61">
        <v>0</v>
      </c>
      <c r="JEQ36" s="61">
        <v>7.94</v>
      </c>
      <c r="JER36" s="61">
        <v>0</v>
      </c>
      <c r="JES36" s="61">
        <v>7.57</v>
      </c>
      <c r="JET36" s="61">
        <v>0</v>
      </c>
      <c r="JEU36" s="61">
        <v>7.55</v>
      </c>
      <c r="JEV36" s="61">
        <v>0</v>
      </c>
      <c r="JEW36" s="61">
        <v>7.59</v>
      </c>
      <c r="JEX36" s="61">
        <v>0</v>
      </c>
      <c r="JEY36" s="61">
        <v>7.66</v>
      </c>
      <c r="JEZ36" s="61">
        <v>0</v>
      </c>
      <c r="JFA36" s="61">
        <v>7.7</v>
      </c>
      <c r="JFB36" s="61">
        <v>0</v>
      </c>
      <c r="JFC36" s="61">
        <v>7.81</v>
      </c>
      <c r="JFD36" s="61">
        <v>0</v>
      </c>
      <c r="JFE36" s="61">
        <v>7.52</v>
      </c>
      <c r="JFF36" s="61">
        <v>0</v>
      </c>
      <c r="JFG36" s="61">
        <v>7.66</v>
      </c>
      <c r="JFH36" s="61">
        <v>0</v>
      </c>
      <c r="JFI36" s="61">
        <v>7.54</v>
      </c>
      <c r="JFJ36" s="61">
        <v>0</v>
      </c>
      <c r="JFK36" s="61">
        <v>8.16</v>
      </c>
      <c r="JFL36" s="61">
        <v>0</v>
      </c>
      <c r="JFM36" s="61">
        <v>7.53</v>
      </c>
      <c r="JFN36" s="61">
        <v>0</v>
      </c>
      <c r="JFO36" s="61">
        <v>7.52</v>
      </c>
      <c r="JFP36" s="61">
        <v>0</v>
      </c>
      <c r="JFQ36" s="61">
        <v>7.68</v>
      </c>
      <c r="JFR36" s="61">
        <v>0</v>
      </c>
      <c r="JFS36" s="61">
        <v>7.53</v>
      </c>
      <c r="JFT36" s="61">
        <v>0</v>
      </c>
      <c r="JFU36" s="61">
        <v>7.65</v>
      </c>
      <c r="JFV36" s="61">
        <v>0</v>
      </c>
      <c r="JFW36" s="61">
        <v>7.61</v>
      </c>
      <c r="JFX36" s="61">
        <v>0</v>
      </c>
      <c r="JFY36" s="61">
        <v>0.2</v>
      </c>
      <c r="JFZ36" s="61">
        <v>0</v>
      </c>
      <c r="JGA36" s="61">
        <v>-0.42</v>
      </c>
      <c r="JGB36" s="61">
        <v>0</v>
      </c>
      <c r="JGC36" s="61">
        <v>-0.46</v>
      </c>
      <c r="JGD36" s="61">
        <v>0</v>
      </c>
      <c r="JGE36" s="61">
        <v>-0.23</v>
      </c>
      <c r="JGF36" s="61">
        <v>0</v>
      </c>
      <c r="JGG36" s="61">
        <v>-0.4</v>
      </c>
      <c r="JGH36" s="61">
        <v>0</v>
      </c>
      <c r="JGI36" s="61">
        <v>-0.41</v>
      </c>
      <c r="JGJ36" s="61">
        <v>0</v>
      </c>
      <c r="JGK36" s="61">
        <v>-0.38</v>
      </c>
      <c r="JGL36" s="61">
        <v>0</v>
      </c>
      <c r="JGM36" s="61">
        <v>0.16</v>
      </c>
      <c r="JGN36" s="61">
        <v>0</v>
      </c>
      <c r="JGO36" s="61">
        <v>-0.35</v>
      </c>
      <c r="JGP36" s="61">
        <v>0</v>
      </c>
      <c r="JGQ36" s="61">
        <v>-0.26</v>
      </c>
      <c r="JGR36" s="61">
        <v>0</v>
      </c>
      <c r="JGS36" s="61">
        <v>-0.02</v>
      </c>
      <c r="JGT36" s="61">
        <v>0</v>
      </c>
      <c r="JGU36" s="61">
        <v>-0.28999999999999998</v>
      </c>
      <c r="JGV36" s="61">
        <v>0</v>
      </c>
      <c r="JGW36" s="61">
        <v>-0.26</v>
      </c>
      <c r="JGX36" s="61">
        <v>0</v>
      </c>
      <c r="JGY36" s="61">
        <v>-0.28999999999999998</v>
      </c>
      <c r="JGZ36" s="61">
        <v>0</v>
      </c>
      <c r="JHA36" s="61">
        <v>-0.23</v>
      </c>
      <c r="JHB36" s="61">
        <v>0</v>
      </c>
      <c r="JHC36" s="61">
        <v>-0.12</v>
      </c>
      <c r="JHD36" s="61">
        <v>0</v>
      </c>
      <c r="JHE36" s="61">
        <v>-0.28000000000000003</v>
      </c>
      <c r="JHF36" s="61">
        <v>0</v>
      </c>
      <c r="JHG36" s="61">
        <v>-0.03</v>
      </c>
      <c r="JHH36" s="61">
        <v>0</v>
      </c>
      <c r="JHI36" s="61">
        <v>-0.25</v>
      </c>
      <c r="JHJ36" s="61">
        <v>0</v>
      </c>
      <c r="JHK36" s="61">
        <v>-0.28999999999999998</v>
      </c>
      <c r="JHL36" s="61">
        <v>0</v>
      </c>
      <c r="JHM36" s="61">
        <v>-0.17</v>
      </c>
      <c r="JHN36" s="61">
        <v>0</v>
      </c>
      <c r="JHO36" s="61">
        <v>-0.34</v>
      </c>
      <c r="JHP36" s="61">
        <v>0</v>
      </c>
      <c r="JHQ36" s="61">
        <v>-0.28000000000000003</v>
      </c>
      <c r="JHR36" s="61">
        <v>0</v>
      </c>
      <c r="JHS36" s="61">
        <v>-0.18</v>
      </c>
      <c r="JHT36" s="61">
        <v>0</v>
      </c>
      <c r="JHU36" s="61">
        <v>7.83</v>
      </c>
      <c r="JHV36" s="61">
        <v>0</v>
      </c>
      <c r="JHW36" s="61">
        <v>7.65</v>
      </c>
      <c r="JHX36" s="61">
        <v>0</v>
      </c>
      <c r="JHY36" s="61">
        <v>7.79</v>
      </c>
      <c r="JHZ36" s="61">
        <v>0</v>
      </c>
      <c r="JIA36" s="61">
        <v>7.63</v>
      </c>
      <c r="JIB36" s="61">
        <v>0</v>
      </c>
      <c r="JIC36" s="61">
        <v>7.65</v>
      </c>
      <c r="JID36" s="61">
        <v>0</v>
      </c>
      <c r="JIE36" s="61">
        <v>7.66</v>
      </c>
      <c r="JIF36" s="61">
        <v>0</v>
      </c>
      <c r="JIG36" s="61">
        <v>7.68</v>
      </c>
      <c r="JIH36" s="61">
        <v>0</v>
      </c>
      <c r="JII36" s="61">
        <v>7.5</v>
      </c>
      <c r="JIJ36" s="61">
        <v>0</v>
      </c>
      <c r="JIK36" s="61">
        <v>7.55</v>
      </c>
      <c r="JIL36" s="61">
        <v>0</v>
      </c>
      <c r="JIM36" s="61">
        <v>7.82</v>
      </c>
      <c r="JIN36" s="61">
        <v>0</v>
      </c>
      <c r="JIO36" s="61">
        <v>7.56</v>
      </c>
      <c r="JIP36" s="61">
        <v>0</v>
      </c>
      <c r="JIQ36" s="61">
        <v>7.56</v>
      </c>
      <c r="JIR36" s="61">
        <v>0</v>
      </c>
      <c r="JIS36" s="61">
        <v>7.83</v>
      </c>
      <c r="JIT36" s="61">
        <v>0</v>
      </c>
      <c r="JIU36" s="61">
        <v>7.52</v>
      </c>
      <c r="JIV36" s="61">
        <v>0</v>
      </c>
      <c r="JIW36" s="61">
        <v>7.62</v>
      </c>
      <c r="JIX36" s="61">
        <v>0</v>
      </c>
      <c r="JIY36" s="61">
        <v>7.54</v>
      </c>
      <c r="JIZ36" s="61">
        <v>0</v>
      </c>
      <c r="JJA36" s="61">
        <v>7.59</v>
      </c>
      <c r="JJB36" s="61">
        <v>0</v>
      </c>
      <c r="JJC36" s="61">
        <v>7.79</v>
      </c>
      <c r="JJD36" s="61">
        <v>0</v>
      </c>
      <c r="JJE36" s="61">
        <v>7.75</v>
      </c>
      <c r="JJF36" s="61">
        <v>0</v>
      </c>
      <c r="JJG36" s="61">
        <v>7.58</v>
      </c>
      <c r="JJH36" s="61">
        <v>0</v>
      </c>
      <c r="JJI36" s="61">
        <v>7.95</v>
      </c>
      <c r="JJJ36" s="61">
        <v>0</v>
      </c>
      <c r="JJK36" s="61">
        <v>7.98</v>
      </c>
      <c r="JJL36" s="61">
        <v>0</v>
      </c>
      <c r="JJM36" s="61">
        <v>8.02</v>
      </c>
      <c r="JJN36" s="61">
        <v>0</v>
      </c>
      <c r="JJO36" s="61">
        <v>7.81</v>
      </c>
      <c r="JJP36" s="61">
        <v>0</v>
      </c>
      <c r="JJQ36" s="61">
        <v>0.3</v>
      </c>
      <c r="JJR36" s="61">
        <v>0</v>
      </c>
      <c r="JJS36" s="61">
        <v>-0.38</v>
      </c>
      <c r="JJT36" s="61">
        <v>0</v>
      </c>
      <c r="JJU36" s="61">
        <v>-0.5</v>
      </c>
      <c r="JJV36" s="61">
        <v>0</v>
      </c>
      <c r="JJW36" s="61">
        <v>-0.46</v>
      </c>
      <c r="JJX36" s="61">
        <v>0</v>
      </c>
      <c r="JJY36" s="61">
        <v>-0.28999999999999998</v>
      </c>
      <c r="JJZ36" s="61">
        <v>0</v>
      </c>
      <c r="JKA36" s="61">
        <v>-0.38</v>
      </c>
      <c r="JKB36" s="61">
        <v>0</v>
      </c>
      <c r="JKC36" s="61">
        <v>-0.36</v>
      </c>
      <c r="JKD36" s="61">
        <v>0</v>
      </c>
      <c r="JKE36" s="61">
        <v>-0.32</v>
      </c>
      <c r="JKF36" s="61">
        <v>0</v>
      </c>
      <c r="JKG36" s="61">
        <v>-0.4</v>
      </c>
      <c r="JKH36" s="61">
        <v>0</v>
      </c>
      <c r="JKI36" s="61">
        <v>-0.32</v>
      </c>
      <c r="JKJ36" s="61">
        <v>0</v>
      </c>
      <c r="JKK36" s="61">
        <v>-0.35</v>
      </c>
      <c r="JKL36" s="61">
        <v>0</v>
      </c>
      <c r="JKM36" s="61">
        <v>0.02</v>
      </c>
      <c r="JKN36" s="61">
        <v>0</v>
      </c>
      <c r="JKO36" s="61">
        <v>-0.4</v>
      </c>
      <c r="JKP36" s="61">
        <v>0</v>
      </c>
      <c r="JKQ36" s="61">
        <v>-0.23</v>
      </c>
      <c r="JKR36" s="61">
        <v>0</v>
      </c>
      <c r="JKS36" s="61">
        <v>-0.19</v>
      </c>
      <c r="JKT36" s="61">
        <v>0</v>
      </c>
      <c r="JKU36" s="61">
        <v>-0.46</v>
      </c>
      <c r="JKV36" s="61">
        <v>0</v>
      </c>
      <c r="JKW36" s="61">
        <v>-0.27</v>
      </c>
      <c r="JKX36" s="61">
        <v>0</v>
      </c>
      <c r="JKY36" s="61">
        <v>-0.43</v>
      </c>
      <c r="JKZ36" s="61">
        <v>0</v>
      </c>
      <c r="JLA36" s="61">
        <v>-0.3</v>
      </c>
      <c r="JLB36" s="61">
        <v>0</v>
      </c>
      <c r="JLC36" s="61">
        <v>-0.34</v>
      </c>
      <c r="JLD36" s="61">
        <v>0</v>
      </c>
      <c r="JLE36" s="61">
        <v>-0.18</v>
      </c>
      <c r="JLF36" s="61">
        <v>0</v>
      </c>
      <c r="JLG36" s="61">
        <v>-0.34</v>
      </c>
      <c r="JLH36" s="61">
        <v>0</v>
      </c>
      <c r="JLI36" s="61">
        <v>-0.32</v>
      </c>
      <c r="JLJ36" s="61">
        <v>0</v>
      </c>
      <c r="JLK36" s="61">
        <v>-0.39</v>
      </c>
      <c r="JLM36" s="61">
        <v>0</v>
      </c>
      <c r="JLN36" s="61">
        <v>1</v>
      </c>
      <c r="JLO36" s="61">
        <v>1</v>
      </c>
      <c r="JLP36" s="61">
        <v>1</v>
      </c>
      <c r="JLQ36" s="61">
        <v>17</v>
      </c>
      <c r="JLR36" s="61">
        <v>0</v>
      </c>
      <c r="JLS36" s="61">
        <v>99.9</v>
      </c>
      <c r="JLT36" s="61">
        <v>99.4</v>
      </c>
      <c r="JLU36" s="61">
        <v>99.7</v>
      </c>
      <c r="JLV36" s="61">
        <v>0</v>
      </c>
      <c r="JLW36" s="61">
        <v>0</v>
      </c>
      <c r="JLX36" s="61">
        <v>12.5</v>
      </c>
      <c r="JLY36" s="61">
        <v>12.3</v>
      </c>
      <c r="JLZ36" s="61">
        <v>0</v>
      </c>
      <c r="JMA36" s="61">
        <v>12.9</v>
      </c>
      <c r="JMB36" s="61">
        <v>0</v>
      </c>
      <c r="JMC36" s="61">
        <v>0</v>
      </c>
      <c r="JMD36" s="61">
        <v>0</v>
      </c>
      <c r="JME36" s="61">
        <v>5.51</v>
      </c>
      <c r="JMG36" s="61">
        <v>0</v>
      </c>
      <c r="JMH36" s="61">
        <v>0</v>
      </c>
      <c r="JMI36" s="61">
        <v>0</v>
      </c>
      <c r="JMJ36" s="61">
        <v>0</v>
      </c>
      <c r="JML36" s="61">
        <v>99.9</v>
      </c>
      <c r="JMM36" s="61">
        <v>99.9</v>
      </c>
      <c r="JMN36" s="61">
        <v>99.9</v>
      </c>
      <c r="JMO36" s="61">
        <v>99.9</v>
      </c>
      <c r="JMP36" s="61">
        <v>12.5</v>
      </c>
      <c r="JMQ36" s="61">
        <v>12.5</v>
      </c>
      <c r="JMR36" s="61">
        <v>12.5</v>
      </c>
      <c r="JMS36" s="61">
        <v>12.5</v>
      </c>
      <c r="JMU36" s="61">
        <v>1502</v>
      </c>
      <c r="JMV36" s="61">
        <v>1499</v>
      </c>
      <c r="JMX36" s="61">
        <v>56.9</v>
      </c>
      <c r="JNA36" s="61">
        <v>0</v>
      </c>
      <c r="JNB36" s="61">
        <v>0</v>
      </c>
      <c r="JNC36" s="61" t="s">
        <v>10</v>
      </c>
    </row>
    <row r="37" spans="1:6089 6180:7127" ht="15" customHeight="1" x14ac:dyDescent="0.2">
      <c r="A37" s="258"/>
      <c r="IKN37" s="192"/>
    </row>
    <row r="38" spans="1:6089 6180:7127" ht="15" customHeight="1" x14ac:dyDescent="0.2">
      <c r="A38" s="258"/>
      <c r="IKN38" s="192"/>
    </row>
    <row r="39" spans="1:6089 6180:7127" ht="15" customHeight="1" x14ac:dyDescent="0.2">
      <c r="A39" s="258"/>
      <c r="IKN39" s="192"/>
    </row>
    <row r="40" spans="1:6089 6180:7127" ht="15" customHeight="1" x14ac:dyDescent="0.2">
      <c r="A40" s="258"/>
      <c r="IKN40" s="192"/>
    </row>
    <row r="41" spans="1:6089 6180:7127" ht="15" customHeight="1" x14ac:dyDescent="0.2">
      <c r="A41" s="258"/>
    </row>
    <row r="42" spans="1:6089 6180:7127" ht="15" customHeight="1" x14ac:dyDescent="0.2">
      <c r="A42" s="258"/>
    </row>
    <row r="43" spans="1:6089 6180:7127" ht="15" customHeight="1" x14ac:dyDescent="0.2">
      <c r="A43" s="258"/>
    </row>
    <row r="44" spans="1:6089 6180:7127" ht="15" customHeight="1" x14ac:dyDescent="0.2">
      <c r="A44" s="258"/>
    </row>
    <row r="45" spans="1:6089 6180:7127" ht="15" customHeight="1" x14ac:dyDescent="0.2">
      <c r="A45" s="258"/>
    </row>
    <row r="46" spans="1:6089 6180:7127" ht="15" customHeight="1" x14ac:dyDescent="0.2">
      <c r="A46" s="258"/>
    </row>
    <row r="47" spans="1:6089 6180:7127" ht="15" customHeight="1" x14ac:dyDescent="0.2">
      <c r="A47" s="258"/>
    </row>
    <row r="48" spans="1:6089 6180:7127" ht="15" customHeight="1" x14ac:dyDescent="0.2">
      <c r="A48" s="258"/>
    </row>
    <row r="49" spans="1:1" ht="15" customHeight="1" x14ac:dyDescent="0.2">
      <c r="A49" s="258"/>
    </row>
    <row r="50" spans="1:1" ht="15" customHeight="1" x14ac:dyDescent="0.2">
      <c r="A50" s="258"/>
    </row>
    <row r="51" spans="1:1" ht="15" customHeight="1" x14ac:dyDescent="0.2">
      <c r="A51" s="258"/>
    </row>
    <row r="52" spans="1:1" ht="15" customHeight="1" x14ac:dyDescent="0.2">
      <c r="A52" s="258"/>
    </row>
    <row r="53" spans="1:1" ht="15" customHeight="1" x14ac:dyDescent="0.2">
      <c r="A53" s="258"/>
    </row>
    <row r="54" spans="1:1" ht="15" customHeight="1" x14ac:dyDescent="0.2">
      <c r="A54" s="258"/>
    </row>
    <row r="55" spans="1:1" ht="15" customHeight="1" x14ac:dyDescent="0.2">
      <c r="A55" s="258"/>
    </row>
    <row r="56" spans="1:1" ht="15" customHeight="1" x14ac:dyDescent="0.2">
      <c r="A56" s="258"/>
    </row>
    <row r="57" spans="1:1" ht="15" customHeight="1" x14ac:dyDescent="0.2">
      <c r="A57" s="258"/>
    </row>
    <row r="58" spans="1:1" ht="15" customHeight="1" x14ac:dyDescent="0.2">
      <c r="A58" s="258"/>
    </row>
    <row r="59" spans="1:1" ht="15" customHeight="1" x14ac:dyDescent="0.2">
      <c r="A59" s="258"/>
    </row>
    <row r="60" spans="1:1" ht="15" customHeight="1" x14ac:dyDescent="0.2">
      <c r="A60" s="258"/>
    </row>
    <row r="61" spans="1:1" ht="15" customHeight="1" x14ac:dyDescent="0.2">
      <c r="A61" s="258"/>
    </row>
    <row r="62" spans="1:1" ht="15" customHeight="1" x14ac:dyDescent="0.2">
      <c r="A62" s="258"/>
    </row>
    <row r="63" spans="1:1" ht="15" customHeight="1" x14ac:dyDescent="0.2">
      <c r="A63" s="258"/>
    </row>
    <row r="64" spans="1:1" ht="15" customHeight="1" x14ac:dyDescent="0.2">
      <c r="A64" s="258"/>
    </row>
    <row r="65" spans="1:1" ht="15" customHeight="1" x14ac:dyDescent="0.2">
      <c r="A65" s="258"/>
    </row>
    <row r="66" spans="1:1" ht="15" customHeight="1" x14ac:dyDescent="0.2">
      <c r="A66" s="258"/>
    </row>
    <row r="67" spans="1:1" ht="15" customHeight="1" x14ac:dyDescent="0.2">
      <c r="A67" s="258"/>
    </row>
    <row r="68" spans="1:1" ht="15" customHeight="1" x14ac:dyDescent="0.2">
      <c r="A68" s="258"/>
    </row>
    <row r="69" spans="1:1" ht="15" customHeight="1" x14ac:dyDescent="0.2">
      <c r="A69" s="258"/>
    </row>
    <row r="70" spans="1:1" ht="15" customHeight="1" x14ac:dyDescent="0.2">
      <c r="A70" s="258"/>
    </row>
    <row r="71" spans="1:1" ht="15" customHeight="1" x14ac:dyDescent="0.2">
      <c r="A71" s="258"/>
    </row>
    <row r="72" spans="1:1" ht="15" customHeight="1" x14ac:dyDescent="0.2">
      <c r="A72" s="258"/>
    </row>
    <row r="73" spans="1:1" ht="15" customHeight="1" x14ac:dyDescent="0.2">
      <c r="A73" s="258"/>
    </row>
    <row r="74" spans="1:1" ht="15" customHeight="1" x14ac:dyDescent="0.2">
      <c r="A74" s="258"/>
    </row>
    <row r="75" spans="1:1" ht="15" customHeight="1" x14ac:dyDescent="0.2">
      <c r="A75" s="258"/>
    </row>
    <row r="76" spans="1:1" ht="15" customHeight="1" x14ac:dyDescent="0.2">
      <c r="A76" s="258"/>
    </row>
    <row r="77" spans="1:1" ht="15" customHeight="1" x14ac:dyDescent="0.2">
      <c r="A77" s="258"/>
    </row>
    <row r="78" spans="1:1" ht="15" customHeight="1" x14ac:dyDescent="0.2">
      <c r="A78" s="258"/>
    </row>
    <row r="79" spans="1:1" ht="15" customHeight="1" x14ac:dyDescent="0.2">
      <c r="A79" s="258"/>
    </row>
    <row r="80" spans="1:1" ht="15" customHeight="1" x14ac:dyDescent="0.2">
      <c r="A80" s="258"/>
    </row>
    <row r="81" spans="1:1" ht="15" customHeight="1" x14ac:dyDescent="0.2">
      <c r="A81" s="258"/>
    </row>
    <row r="82" spans="1:1" ht="15" customHeight="1" x14ac:dyDescent="0.2">
      <c r="A82" s="258"/>
    </row>
    <row r="83" spans="1:1" ht="15" customHeight="1" x14ac:dyDescent="0.2">
      <c r="A83" s="258"/>
    </row>
    <row r="84" spans="1:1" ht="15" customHeight="1" x14ac:dyDescent="0.2">
      <c r="A84" s="258"/>
    </row>
    <row r="85" spans="1:1" ht="15" customHeight="1" x14ac:dyDescent="0.2">
      <c r="A85" s="258"/>
    </row>
    <row r="86" spans="1:1" ht="15" customHeight="1" x14ac:dyDescent="0.2">
      <c r="A86" s="258"/>
    </row>
    <row r="87" spans="1:1" ht="15" customHeight="1" x14ac:dyDescent="0.2">
      <c r="A87" s="258"/>
    </row>
    <row r="88" spans="1:1" ht="15" customHeight="1" x14ac:dyDescent="0.2">
      <c r="A88" s="258"/>
    </row>
    <row r="89" spans="1:1" ht="15" customHeight="1" x14ac:dyDescent="0.2">
      <c r="A89" s="258"/>
    </row>
    <row r="90" spans="1:1" ht="15" customHeight="1" x14ac:dyDescent="0.2">
      <c r="A90" s="258"/>
    </row>
    <row r="91" spans="1:1" ht="15" customHeight="1" x14ac:dyDescent="0.2">
      <c r="A91" s="258"/>
    </row>
    <row r="92" spans="1:1" ht="15" customHeight="1" x14ac:dyDescent="0.2">
      <c r="A92" s="258"/>
    </row>
    <row r="93" spans="1:1" ht="15" customHeight="1" x14ac:dyDescent="0.2">
      <c r="A93" s="258"/>
    </row>
    <row r="94" spans="1:1" ht="15" customHeight="1" x14ac:dyDescent="0.2">
      <c r="A94" s="258"/>
    </row>
    <row r="95" spans="1:1" ht="15" customHeight="1" x14ac:dyDescent="0.2">
      <c r="A95" s="258"/>
    </row>
    <row r="96" spans="1:1" ht="15" customHeight="1" x14ac:dyDescent="0.2">
      <c r="A96" s="258"/>
    </row>
    <row r="97" spans="1:1" ht="15" customHeight="1" x14ac:dyDescent="0.2">
      <c r="A97" s="258"/>
    </row>
    <row r="98" spans="1:1" ht="15" customHeight="1" x14ac:dyDescent="0.2">
      <c r="A98" s="258"/>
    </row>
    <row r="99" spans="1:1" ht="15" customHeight="1" x14ac:dyDescent="0.2">
      <c r="A99" s="258"/>
    </row>
    <row r="100" spans="1:1" ht="15" customHeight="1" x14ac:dyDescent="0.2">
      <c r="A100" s="258"/>
    </row>
    <row r="101" spans="1:1" ht="15" customHeight="1" x14ac:dyDescent="0.2">
      <c r="A101" s="258"/>
    </row>
  </sheetData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109</v>
      </c>
      <c r="F10" s="9" t="s">
        <v>63</v>
      </c>
      <c r="G10" s="9" t="s">
        <v>110</v>
      </c>
      <c r="H10" s="10" t="s">
        <v>115</v>
      </c>
      <c r="I10" s="11" t="s">
        <v>111</v>
      </c>
    </row>
    <row r="11" spans="2:9" x14ac:dyDescent="0.2">
      <c r="B11" t="s">
        <v>47</v>
      </c>
      <c r="C11" t="s">
        <v>108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113</v>
      </c>
    </row>
    <row r="12" spans="2:9" x14ac:dyDescent="0.2">
      <c r="B12" t="s">
        <v>48</v>
      </c>
      <c r="C12" t="s">
        <v>108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113</v>
      </c>
    </row>
    <row r="13" spans="2:9" x14ac:dyDescent="0.2">
      <c r="B13" t="s">
        <v>49</v>
      </c>
      <c r="C13" t="s">
        <v>108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113</v>
      </c>
    </row>
    <row r="14" spans="2:9" x14ac:dyDescent="0.2">
      <c r="B14" t="s">
        <v>50</v>
      </c>
      <c r="C14" t="s">
        <v>108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113</v>
      </c>
    </row>
    <row r="15" spans="2:9" x14ac:dyDescent="0.2">
      <c r="B15" t="s">
        <v>119</v>
      </c>
      <c r="C15" t="s">
        <v>108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113</v>
      </c>
    </row>
    <row r="17" spans="2:9" x14ac:dyDescent="0.2">
      <c r="B17" s="12" t="s">
        <v>47</v>
      </c>
      <c r="C17" s="12" t="s">
        <v>116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112</v>
      </c>
    </row>
    <row r="18" spans="2:9" x14ac:dyDescent="0.2">
      <c r="B18" t="s">
        <v>48</v>
      </c>
      <c r="C18" t="s">
        <v>116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112</v>
      </c>
    </row>
    <row r="19" spans="2:9" x14ac:dyDescent="0.2">
      <c r="B19" t="s">
        <v>49</v>
      </c>
      <c r="C19" t="s">
        <v>116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113</v>
      </c>
    </row>
    <row r="20" spans="2:9" x14ac:dyDescent="0.2">
      <c r="B20" t="s">
        <v>50</v>
      </c>
      <c r="C20" t="s">
        <v>116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113</v>
      </c>
    </row>
    <row r="21" spans="2:9" x14ac:dyDescent="0.2">
      <c r="B21" t="s">
        <v>119</v>
      </c>
      <c r="C21" t="s">
        <v>116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113</v>
      </c>
    </row>
    <row r="23" spans="2:9" x14ac:dyDescent="0.2">
      <c r="B23" t="s">
        <v>119</v>
      </c>
      <c r="C23" t="s">
        <v>117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114</v>
      </c>
    </row>
    <row r="24" spans="2:9" x14ac:dyDescent="0.2">
      <c r="B24" t="s">
        <v>50</v>
      </c>
      <c r="C24" t="s">
        <v>117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114</v>
      </c>
    </row>
    <row r="25" spans="2:9" x14ac:dyDescent="0.2">
      <c r="B25" t="s">
        <v>49</v>
      </c>
      <c r="C25" t="s">
        <v>117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114</v>
      </c>
    </row>
    <row r="26" spans="2:9" x14ac:dyDescent="0.2">
      <c r="B26" t="s">
        <v>48</v>
      </c>
      <c r="C26" t="s">
        <v>117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114</v>
      </c>
    </row>
    <row r="27" spans="2:9" x14ac:dyDescent="0.2">
      <c r="B27" t="s">
        <v>47</v>
      </c>
      <c r="C27" t="s">
        <v>117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114</v>
      </c>
    </row>
    <row r="29" spans="2:9" x14ac:dyDescent="0.2">
      <c r="B29" t="s">
        <v>50</v>
      </c>
      <c r="C29" t="s">
        <v>118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114</v>
      </c>
    </row>
    <row r="30" spans="2:9" x14ac:dyDescent="0.2">
      <c r="B30" t="s">
        <v>49</v>
      </c>
      <c r="C30" t="s">
        <v>118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114</v>
      </c>
    </row>
    <row r="31" spans="2:9" x14ac:dyDescent="0.2">
      <c r="B31" t="s">
        <v>48</v>
      </c>
      <c r="C31" t="s">
        <v>118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114</v>
      </c>
    </row>
    <row r="32" spans="2:9" x14ac:dyDescent="0.2">
      <c r="B32" t="s">
        <v>47</v>
      </c>
      <c r="C32" t="s">
        <v>118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114</v>
      </c>
    </row>
    <row r="35" spans="4:6" x14ac:dyDescent="0.2">
      <c r="D35" t="s">
        <v>63</v>
      </c>
      <c r="E35" s="6">
        <f>MAX(F11:F32)</f>
        <v>1.49</v>
      </c>
      <c r="F35" t="s">
        <v>151</v>
      </c>
    </row>
    <row r="36" spans="4:6" x14ac:dyDescent="0.2">
      <c r="E36" s="6">
        <f>MIN(F11:F32)</f>
        <v>0.71899999999999997</v>
      </c>
      <c r="F36" t="s">
        <v>152</v>
      </c>
    </row>
    <row r="37" spans="4:6" x14ac:dyDescent="0.2">
      <c r="E37" s="6">
        <f>AVERAGE(F11:F32)</f>
        <v>1.0383157894736843</v>
      </c>
      <c r="F37" t="s">
        <v>153</v>
      </c>
    </row>
    <row r="38" spans="4:6" x14ac:dyDescent="0.2">
      <c r="E38" s="6">
        <f>MEDIAN(F11:F32)</f>
        <v>1.006</v>
      </c>
      <c r="F38" t="s">
        <v>154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12</vt:i4>
      </vt:variant>
      <vt:variant>
        <vt:lpstr>Benannte Bereiche</vt:lpstr>
      </vt:variant>
      <vt:variant>
        <vt:i4>14</vt:i4>
      </vt:variant>
    </vt:vector>
  </HeadingPairs>
  <TitlesOfParts>
    <vt:vector size="26" baseType="lpstr">
      <vt:lpstr>ndashboard</vt:lpstr>
      <vt:lpstr>summary</vt:lpstr>
      <vt:lpstr>MP Bench</vt:lpstr>
      <vt:lpstr>MP Datasets</vt:lpstr>
      <vt:lpstr>validation</vt:lpstr>
      <vt:lpstr>failures</vt:lpstr>
      <vt:lpstr>ndReliaCalc_org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2020-12-21T07:45:24Z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